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292166\Documents\Docs\documents\Innovid\cookie level\"/>
    </mc:Choice>
  </mc:AlternateContent>
  <xr:revisionPtr revIDLastSave="0" documentId="13_ncr:1_{330958DB-A22A-4774-8AEA-1F484CFE65DA}" xr6:coauthVersionLast="45" xr6:coauthVersionMax="45" xr10:uidLastSave="{00000000-0000-0000-0000-000000000000}"/>
  <bookViews>
    <workbookView xWindow="30" yWindow="30" windowWidth="28770" windowHeight="15570" firstSheet="5" activeTab="12" xr2:uid="{31728C0A-1043-4074-BA4B-2E650E83DDAB}"/>
  </bookViews>
  <sheets>
    <sheet name="Journey_Path_Example" sheetId="28" r:id="rId1"/>
    <sheet name="impressions_by_date" sheetId="10" r:id="rId2"/>
    <sheet name="Geographic" sheetId="9" r:id="rId3"/>
    <sheet name="Campaign" sheetId="4" r:id="rId4"/>
    <sheet name="Programmatic" sheetId="12" r:id="rId5"/>
    <sheet name="Device" sheetId="24" r:id="rId6"/>
    <sheet name="Tactic" sheetId="13" r:id="rId7"/>
    <sheet name="Creative" sheetId="5" r:id="rId8"/>
    <sheet name="Publisher" sheetId="6" r:id="rId9"/>
    <sheet name="format_type" sheetId="7" r:id="rId10"/>
    <sheet name="Duration" sheetId="8" r:id="rId11"/>
    <sheet name="Publisher_raw_data" sheetId="14" r:id="rId12"/>
    <sheet name="Placement_raw_data" sheetId="11" r:id="rId13"/>
    <sheet name="Diminishing Return Survival" sheetId="27" r:id="rId14"/>
    <sheet name="Diminishing Return" sheetId="16" r:id="rId15"/>
    <sheet name="more_exposures_after_first" sheetId="19" r:id="rId16"/>
    <sheet name="2imp" sheetId="17" r:id="rId17"/>
    <sheet name="Campaign_Creative_raw_data" sheetId="2" r:id="rId18"/>
    <sheet name="Campaign_Creative_Lookup" sheetId="3" r:id="rId19"/>
  </sheets>
  <definedNames>
    <definedName name="_xlnm._FilterDatabase" localSheetId="3" hidden="1">Campaign!$A$1:$F$48</definedName>
    <definedName name="_xlnm._FilterDatabase" localSheetId="7" hidden="1">Creative!$B$1:$G$147</definedName>
    <definedName name="_xlnm._FilterDatabase" localSheetId="5" hidden="1">Device!$A$1:$D$48</definedName>
    <definedName name="_xlnm._FilterDatabase" localSheetId="10" hidden="1">Duration!$A$1:$D$149</definedName>
    <definedName name="_xlnm._FilterDatabase" localSheetId="12" hidden="1">Placement_raw_data!$A$1:$N$1583</definedName>
    <definedName name="_xlnm._FilterDatabase" localSheetId="4" hidden="1">Programmatic!$A$1:$D$48</definedName>
    <definedName name="_xlnm._FilterDatabase" localSheetId="6" hidden="1">Tactic!$A$1:$D$48</definedName>
    <definedName name="_xlchart.v5.0" hidden="1">Geographic!$A$2</definedName>
    <definedName name="_xlchart.v5.1" hidden="1">Geographic!$A$3:$A$53</definedName>
    <definedName name="_xlchart.v5.10" hidden="1">Geographic!$I$2</definedName>
    <definedName name="_xlchart.v5.11" hidden="1">Geographic!$I$3:$I$57</definedName>
    <definedName name="_xlchart.v5.12" hidden="1">Geographic!$A$2</definedName>
    <definedName name="_xlchart.v5.13" hidden="1">Geographic!$A$3:$A$53</definedName>
    <definedName name="_xlchart.v5.14" hidden="1">Geographic!$N$2</definedName>
    <definedName name="_xlchart.v5.15" hidden="1">Geographic!$N$3:$N$53</definedName>
    <definedName name="_xlchart.v5.16" hidden="1">Geographic!$A$2</definedName>
    <definedName name="_xlchart.v5.17" hidden="1">Geographic!$A$3:$A$53</definedName>
    <definedName name="_xlchart.v5.18" hidden="1">Geographic!$L$2</definedName>
    <definedName name="_xlchart.v5.19" hidden="1">Geographic!$L$3:$L$53</definedName>
    <definedName name="_xlchart.v5.2" hidden="1">Geographic!$O$2</definedName>
    <definedName name="_xlchart.v5.20" hidden="1">Geographic!$A$2</definedName>
    <definedName name="_xlchart.v5.21" hidden="1">Geographic!$A$3:$A$53</definedName>
    <definedName name="_xlchart.v5.22" hidden="1">Geographic!$M$2</definedName>
    <definedName name="_xlchart.v5.23" hidden="1">Geographic!$M$3:$M$53</definedName>
    <definedName name="_xlchart.v5.24" hidden="1">Geographic!$A$2</definedName>
    <definedName name="_xlchart.v5.25" hidden="1">Geographic!$A$3:$A$57</definedName>
    <definedName name="_xlchart.v5.26" hidden="1">Geographic!$K$2</definedName>
    <definedName name="_xlchart.v5.27" hidden="1">Geographic!$K$3:$K$57</definedName>
    <definedName name="_xlchart.v5.3" hidden="1">Geographic!$O$3:$O$53</definedName>
    <definedName name="_xlchart.v5.4" hidden="1">Geographic!$A$2</definedName>
    <definedName name="_xlchart.v5.5" hidden="1">Geographic!$A$3:$A$57</definedName>
    <definedName name="_xlchart.v5.6" hidden="1">Geographic!$J$2</definedName>
    <definedName name="_xlchart.v5.7" hidden="1">Geographic!$J$3:$J$57</definedName>
    <definedName name="_xlchart.v5.8" hidden="1">Geographic!$A$2</definedName>
    <definedName name="_xlchart.v5.9" hidden="1">Geographic!$A$3:$A$57</definedName>
  </definedNames>
  <calcPr calcId="191029"/>
  <pivotCaches>
    <pivotCache cacheId="0" r:id="rId20"/>
    <pivotCache cacheId="1" r:id="rId21"/>
    <pivotCache cacheId="2" r:id="rId22"/>
    <pivotCache cacheId="3" r:id="rId23"/>
    <pivotCache cacheId="4" r:id="rId24"/>
    <pivotCache cacheId="5" r:id="rId25"/>
    <pivotCache cacheId="6" r:id="rId26"/>
    <pivotCache cacheId="7" r:id="rId27"/>
    <pivotCache cacheId="8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1" l="1"/>
  <c r="N1110" i="27" l="1"/>
  <c r="R64" i="27" s="1"/>
  <c r="Q1011" i="27"/>
  <c r="Q1010" i="27"/>
  <c r="Q1009" i="27"/>
  <c r="Q1008" i="27"/>
  <c r="Q1007" i="27"/>
  <c r="Q1006" i="27"/>
  <c r="Q1005" i="27"/>
  <c r="Q1004" i="27"/>
  <c r="Q1003" i="27"/>
  <c r="Q1002" i="27"/>
  <c r="Q1001" i="27"/>
  <c r="Q1000" i="27"/>
  <c r="Q999" i="27"/>
  <c r="Q998" i="27"/>
  <c r="Q997" i="27"/>
  <c r="Q996" i="27"/>
  <c r="Q995" i="27"/>
  <c r="Q994" i="27"/>
  <c r="Q993" i="27"/>
  <c r="Q992" i="27"/>
  <c r="Q991" i="27"/>
  <c r="Q990" i="27"/>
  <c r="Q989" i="27"/>
  <c r="Q988" i="27"/>
  <c r="Q987" i="27"/>
  <c r="Q986" i="27"/>
  <c r="Q985" i="27"/>
  <c r="Q984" i="27"/>
  <c r="Q983" i="27"/>
  <c r="Q982" i="27"/>
  <c r="Q981" i="27"/>
  <c r="Q980" i="27"/>
  <c r="Q979" i="27"/>
  <c r="Q978" i="27"/>
  <c r="Q977" i="27"/>
  <c r="Q976" i="27"/>
  <c r="Q975" i="27"/>
  <c r="Q974" i="27"/>
  <c r="Q973" i="27"/>
  <c r="Q972" i="27"/>
  <c r="Q971" i="27"/>
  <c r="Q970" i="27"/>
  <c r="Q969" i="27"/>
  <c r="Q968" i="27"/>
  <c r="Q967" i="27"/>
  <c r="Q966" i="27"/>
  <c r="Q965" i="27"/>
  <c r="Q964" i="27"/>
  <c r="Q963" i="27"/>
  <c r="Q962" i="27"/>
  <c r="Q961" i="27"/>
  <c r="Q960" i="27"/>
  <c r="Q959" i="27"/>
  <c r="Q958" i="27"/>
  <c r="Q957" i="27"/>
  <c r="Q956" i="27"/>
  <c r="Q955" i="27"/>
  <c r="Q954" i="27"/>
  <c r="Q953" i="27"/>
  <c r="Q952" i="27"/>
  <c r="Q951" i="27"/>
  <c r="Q950" i="27"/>
  <c r="Q949" i="27"/>
  <c r="Q948" i="27"/>
  <c r="Q947" i="27"/>
  <c r="Q946" i="27"/>
  <c r="Q945" i="27"/>
  <c r="Q944" i="27"/>
  <c r="Q943" i="27"/>
  <c r="Q942" i="27"/>
  <c r="Q941" i="27"/>
  <c r="Q940" i="27"/>
  <c r="Q939" i="27"/>
  <c r="Q938" i="27"/>
  <c r="Q937" i="27"/>
  <c r="Q936" i="27"/>
  <c r="Q935" i="27"/>
  <c r="Q934" i="27"/>
  <c r="Q933" i="27"/>
  <c r="Q932" i="27"/>
  <c r="Q931" i="27"/>
  <c r="Q930" i="27"/>
  <c r="Q929" i="27"/>
  <c r="Q928" i="27"/>
  <c r="Q927" i="27"/>
  <c r="Q926" i="27"/>
  <c r="Q925" i="27"/>
  <c r="Q924" i="27"/>
  <c r="Q923" i="27"/>
  <c r="Q922" i="27"/>
  <c r="Q921" i="27"/>
  <c r="Q920" i="27"/>
  <c r="Q919" i="27"/>
  <c r="Q918" i="27"/>
  <c r="Q917" i="27"/>
  <c r="Q916" i="27"/>
  <c r="Q915" i="27"/>
  <c r="Q914" i="27"/>
  <c r="Q913" i="27"/>
  <c r="Q912" i="27"/>
  <c r="Q911" i="27"/>
  <c r="Q910" i="27"/>
  <c r="Q909" i="27"/>
  <c r="Q908" i="27"/>
  <c r="Q907" i="27"/>
  <c r="Q906" i="27"/>
  <c r="Q905" i="27"/>
  <c r="Q904" i="27"/>
  <c r="Q903" i="27"/>
  <c r="Q902" i="27"/>
  <c r="Q901" i="27"/>
  <c r="Q900" i="27"/>
  <c r="Q899" i="27"/>
  <c r="Q898" i="27"/>
  <c r="Q897" i="27"/>
  <c r="Q896" i="27"/>
  <c r="Q895" i="27"/>
  <c r="Q894" i="27"/>
  <c r="Q893" i="27"/>
  <c r="Q892" i="27"/>
  <c r="Q891" i="27"/>
  <c r="Q890" i="27"/>
  <c r="Q889" i="27"/>
  <c r="Q888" i="27"/>
  <c r="Q887" i="27"/>
  <c r="Q886" i="27"/>
  <c r="Q885" i="27"/>
  <c r="Q884" i="27"/>
  <c r="Q883" i="27"/>
  <c r="Q882" i="27"/>
  <c r="Q881" i="27"/>
  <c r="Q880" i="27"/>
  <c r="Q879" i="27"/>
  <c r="Q878" i="27"/>
  <c r="Q877" i="27"/>
  <c r="Q876" i="27"/>
  <c r="Q875" i="27"/>
  <c r="Q874" i="27"/>
  <c r="Q873" i="27"/>
  <c r="Q872" i="27"/>
  <c r="Q871" i="27"/>
  <c r="Q870" i="27"/>
  <c r="Q869" i="27"/>
  <c r="Q868" i="27"/>
  <c r="Q867" i="27"/>
  <c r="Q866" i="27"/>
  <c r="Q865" i="27"/>
  <c r="Q864" i="27"/>
  <c r="Q863" i="27"/>
  <c r="Q862" i="27"/>
  <c r="Q861" i="27"/>
  <c r="Q860" i="27"/>
  <c r="Q859" i="27"/>
  <c r="Q858" i="27"/>
  <c r="Q857" i="27"/>
  <c r="Q856" i="27"/>
  <c r="Q855" i="27"/>
  <c r="Q854" i="27"/>
  <c r="Q853" i="27"/>
  <c r="Q852" i="27"/>
  <c r="Q851" i="27"/>
  <c r="Q850" i="27"/>
  <c r="Q849" i="27"/>
  <c r="Q848" i="27"/>
  <c r="Q847" i="27"/>
  <c r="Q846" i="27"/>
  <c r="Q845" i="27"/>
  <c r="Q844" i="27"/>
  <c r="Q843" i="27"/>
  <c r="Q842" i="27"/>
  <c r="Q841" i="27"/>
  <c r="Q840" i="27"/>
  <c r="Q839" i="27"/>
  <c r="Q838" i="27"/>
  <c r="Q837" i="27"/>
  <c r="Q836" i="27"/>
  <c r="Q835" i="27"/>
  <c r="Q834" i="27"/>
  <c r="Q833" i="27"/>
  <c r="Q832" i="27"/>
  <c r="Q831" i="27"/>
  <c r="Q830" i="27"/>
  <c r="Q829" i="27"/>
  <c r="Q828" i="27"/>
  <c r="Q827" i="27"/>
  <c r="Q826" i="27"/>
  <c r="Q825" i="27"/>
  <c r="Q824" i="27"/>
  <c r="Q823" i="27"/>
  <c r="Q822" i="27"/>
  <c r="Q821" i="27"/>
  <c r="Q820" i="27"/>
  <c r="Q819" i="27"/>
  <c r="Q818" i="27"/>
  <c r="Q817" i="27"/>
  <c r="Q816" i="27"/>
  <c r="Q815" i="27"/>
  <c r="Q814" i="27"/>
  <c r="Q813" i="27"/>
  <c r="Q812" i="27"/>
  <c r="Q811" i="27"/>
  <c r="Q810" i="27"/>
  <c r="Q809" i="27"/>
  <c r="Q808" i="27"/>
  <c r="Q807" i="27"/>
  <c r="Q806" i="27"/>
  <c r="Q805" i="27"/>
  <c r="Q804" i="27"/>
  <c r="Q803" i="27"/>
  <c r="Q802" i="27"/>
  <c r="Q801" i="27"/>
  <c r="Q800" i="27"/>
  <c r="Q799" i="27"/>
  <c r="Q798" i="27"/>
  <c r="Q797" i="27"/>
  <c r="Q796" i="27"/>
  <c r="Q795" i="27"/>
  <c r="Q794" i="27"/>
  <c r="Q793" i="27"/>
  <c r="Q792" i="27"/>
  <c r="Q791" i="27"/>
  <c r="Q790" i="27"/>
  <c r="Q789" i="27"/>
  <c r="Q788" i="27"/>
  <c r="Q787" i="27"/>
  <c r="Q786" i="27"/>
  <c r="Q785" i="27"/>
  <c r="Q784" i="27"/>
  <c r="Q783" i="27"/>
  <c r="Q782" i="27"/>
  <c r="Q781" i="27"/>
  <c r="Q780" i="27"/>
  <c r="Q779" i="27"/>
  <c r="Q778" i="27"/>
  <c r="Q777" i="27"/>
  <c r="Q776" i="27"/>
  <c r="Q775" i="27"/>
  <c r="Q774" i="27"/>
  <c r="Q773" i="27"/>
  <c r="Q772" i="27"/>
  <c r="Q771" i="27"/>
  <c r="Q770" i="27"/>
  <c r="Q769" i="27"/>
  <c r="Q768" i="27"/>
  <c r="Q767" i="27"/>
  <c r="Q766" i="27"/>
  <c r="Q765" i="27"/>
  <c r="Q764" i="27"/>
  <c r="Q763" i="27"/>
  <c r="Q762" i="27"/>
  <c r="Q761" i="27"/>
  <c r="Q760" i="27"/>
  <c r="Q759" i="27"/>
  <c r="Q758" i="27"/>
  <c r="Q757" i="27"/>
  <c r="Q756" i="27"/>
  <c r="Q755" i="27"/>
  <c r="Q754" i="27"/>
  <c r="Q753" i="27"/>
  <c r="Q752" i="27"/>
  <c r="Q751" i="27"/>
  <c r="Q750" i="27"/>
  <c r="Q749" i="27"/>
  <c r="Q748" i="27"/>
  <c r="Q747" i="27"/>
  <c r="Q746" i="27"/>
  <c r="Q745" i="27"/>
  <c r="Q744" i="27"/>
  <c r="Q743" i="27"/>
  <c r="Q742" i="27"/>
  <c r="Q741" i="27"/>
  <c r="Q740" i="27"/>
  <c r="Q739" i="27"/>
  <c r="Q738" i="27"/>
  <c r="Q737" i="27"/>
  <c r="Q736" i="27"/>
  <c r="Q735" i="27"/>
  <c r="Q734" i="27"/>
  <c r="Q733" i="27"/>
  <c r="Q732" i="27"/>
  <c r="Q731" i="27"/>
  <c r="Q730" i="27"/>
  <c r="Q729" i="27"/>
  <c r="Q728" i="27"/>
  <c r="Q727" i="27"/>
  <c r="Q726" i="27"/>
  <c r="Q725" i="27"/>
  <c r="Q724" i="27"/>
  <c r="Q723" i="27"/>
  <c r="Q722" i="27"/>
  <c r="Q721" i="27"/>
  <c r="Q720" i="27"/>
  <c r="Q719" i="27"/>
  <c r="Q718" i="27"/>
  <c r="Q717" i="27"/>
  <c r="Q716" i="27"/>
  <c r="Q715" i="27"/>
  <c r="Q714" i="27"/>
  <c r="Q713" i="27"/>
  <c r="Q712" i="27"/>
  <c r="Q711" i="27"/>
  <c r="Q710" i="27"/>
  <c r="Q709" i="27"/>
  <c r="Q708" i="27"/>
  <c r="Q707" i="27"/>
  <c r="Q706" i="27"/>
  <c r="Q705" i="27"/>
  <c r="Q704" i="27"/>
  <c r="Q703" i="27"/>
  <c r="Q702" i="27"/>
  <c r="Q701" i="27"/>
  <c r="Q700" i="27"/>
  <c r="Q699" i="27"/>
  <c r="Q698" i="27"/>
  <c r="Q697" i="27"/>
  <c r="Q696" i="27"/>
  <c r="Q695" i="27"/>
  <c r="Q694" i="27"/>
  <c r="Q693" i="27"/>
  <c r="Q692" i="27"/>
  <c r="Q691" i="27"/>
  <c r="Q690" i="27"/>
  <c r="Q689" i="27"/>
  <c r="Q688" i="27"/>
  <c r="Q687" i="27"/>
  <c r="Q686" i="27"/>
  <c r="Q685" i="27"/>
  <c r="Q684" i="27"/>
  <c r="Q683" i="27"/>
  <c r="Q682" i="27"/>
  <c r="Q681" i="27"/>
  <c r="Q680" i="27"/>
  <c r="Q679" i="27"/>
  <c r="Q678" i="27"/>
  <c r="Q677" i="27"/>
  <c r="Q676" i="27"/>
  <c r="Q675" i="27"/>
  <c r="Q674" i="27"/>
  <c r="Q673" i="27"/>
  <c r="Q672" i="27"/>
  <c r="Q671" i="27"/>
  <c r="Q670" i="27"/>
  <c r="Q669" i="27"/>
  <c r="Q668" i="27"/>
  <c r="Q667" i="27"/>
  <c r="Q666" i="27"/>
  <c r="Q665" i="27"/>
  <c r="Q664" i="27"/>
  <c r="Q663" i="27"/>
  <c r="Q662" i="27"/>
  <c r="Q661" i="27"/>
  <c r="Q660" i="27"/>
  <c r="Q659" i="27"/>
  <c r="Q658" i="27"/>
  <c r="Q657" i="27"/>
  <c r="Q656" i="27"/>
  <c r="Q655" i="27"/>
  <c r="Q654" i="27"/>
  <c r="Q653" i="27"/>
  <c r="Q652" i="27"/>
  <c r="Q651" i="27"/>
  <c r="Q650" i="27"/>
  <c r="Q649" i="27"/>
  <c r="Q648" i="27"/>
  <c r="Q647" i="27"/>
  <c r="Q646" i="27"/>
  <c r="Q645" i="27"/>
  <c r="Q644" i="27"/>
  <c r="Q643" i="27"/>
  <c r="Q642" i="27"/>
  <c r="Q641" i="27"/>
  <c r="Q640" i="27"/>
  <c r="Q639" i="27"/>
  <c r="Q638" i="27"/>
  <c r="Q637" i="27"/>
  <c r="Q636" i="27"/>
  <c r="Q635" i="27"/>
  <c r="Q634" i="27"/>
  <c r="Q633" i="27"/>
  <c r="Q632" i="27"/>
  <c r="Q631" i="27"/>
  <c r="Q630" i="27"/>
  <c r="Q629" i="27"/>
  <c r="Q628" i="27"/>
  <c r="Q627" i="27"/>
  <c r="Q626" i="27"/>
  <c r="Q625" i="27"/>
  <c r="Q624" i="27"/>
  <c r="Q623" i="27"/>
  <c r="Q622" i="27"/>
  <c r="Q621" i="27"/>
  <c r="Q620" i="27"/>
  <c r="Q619" i="27"/>
  <c r="Q618" i="27"/>
  <c r="Q617" i="27"/>
  <c r="Q616" i="27"/>
  <c r="Q615" i="27"/>
  <c r="Q614" i="27"/>
  <c r="Q613" i="27"/>
  <c r="Q612" i="27"/>
  <c r="Q611" i="27"/>
  <c r="Q610" i="27"/>
  <c r="Q609" i="27"/>
  <c r="Q608" i="27"/>
  <c r="Q607" i="27"/>
  <c r="Q606" i="27"/>
  <c r="Q605" i="27"/>
  <c r="Q604" i="27"/>
  <c r="Q603" i="27"/>
  <c r="Q602" i="27"/>
  <c r="Q601" i="27"/>
  <c r="Q600" i="27"/>
  <c r="Q599" i="27"/>
  <c r="Q598" i="27"/>
  <c r="Q597" i="27"/>
  <c r="Q596" i="27"/>
  <c r="Q595" i="27"/>
  <c r="Q594" i="27"/>
  <c r="Q593" i="27"/>
  <c r="Q592" i="27"/>
  <c r="Q591" i="27"/>
  <c r="Q590" i="27"/>
  <c r="Q589" i="27"/>
  <c r="Q588" i="27"/>
  <c r="Q587" i="27"/>
  <c r="Q586" i="27"/>
  <c r="Q585" i="27"/>
  <c r="Q584" i="27"/>
  <c r="Q583" i="27"/>
  <c r="Q582" i="27"/>
  <c r="Q581" i="27"/>
  <c r="Q580" i="27"/>
  <c r="Q579" i="27"/>
  <c r="Q578" i="27"/>
  <c r="Q577" i="27"/>
  <c r="Q576" i="27"/>
  <c r="Q575" i="27"/>
  <c r="Q574" i="27"/>
  <c r="Q573" i="27"/>
  <c r="Q572" i="27"/>
  <c r="Q571" i="27"/>
  <c r="Q570" i="27"/>
  <c r="Q569" i="27"/>
  <c r="Q568" i="27"/>
  <c r="Q567" i="27"/>
  <c r="Q566" i="27"/>
  <c r="Q565" i="27"/>
  <c r="Q564" i="27"/>
  <c r="Q563" i="27"/>
  <c r="Q562" i="27"/>
  <c r="Q561" i="27"/>
  <c r="Q560" i="27"/>
  <c r="Q559" i="27"/>
  <c r="Q558" i="27"/>
  <c r="Q557" i="27"/>
  <c r="Q556" i="27"/>
  <c r="Q555" i="27"/>
  <c r="Q554" i="27"/>
  <c r="Q553" i="27"/>
  <c r="Q552" i="27"/>
  <c r="Q551" i="27"/>
  <c r="Q550" i="27"/>
  <c r="Q549" i="27"/>
  <c r="Q548" i="27"/>
  <c r="Q547" i="27"/>
  <c r="Q546" i="27"/>
  <c r="Q545" i="27"/>
  <c r="Q544" i="27"/>
  <c r="Q543" i="27"/>
  <c r="Q542" i="27"/>
  <c r="Q541" i="27"/>
  <c r="Q540" i="27"/>
  <c r="Q539" i="27"/>
  <c r="Q538" i="27"/>
  <c r="Q537" i="27"/>
  <c r="Q536" i="27"/>
  <c r="Q535" i="27"/>
  <c r="Q534" i="27"/>
  <c r="Q533" i="27"/>
  <c r="Q532" i="27"/>
  <c r="Q531" i="27"/>
  <c r="Q530" i="27"/>
  <c r="Q529" i="27"/>
  <c r="Q528" i="27"/>
  <c r="Q527" i="27"/>
  <c r="Q526" i="27"/>
  <c r="Q525" i="27"/>
  <c r="Q524" i="27"/>
  <c r="Q523" i="27"/>
  <c r="Q522" i="27"/>
  <c r="Q521" i="27"/>
  <c r="Q520" i="27"/>
  <c r="Q519" i="27"/>
  <c r="Q518" i="27"/>
  <c r="Q517" i="27"/>
  <c r="Q516" i="27"/>
  <c r="Q515" i="27"/>
  <c r="Q514" i="27"/>
  <c r="Q513" i="27"/>
  <c r="Q512" i="27"/>
  <c r="Q511" i="27"/>
  <c r="Q510" i="27"/>
  <c r="Q509" i="27"/>
  <c r="Q508" i="27"/>
  <c r="Q507" i="27"/>
  <c r="Q506" i="27"/>
  <c r="Q505" i="27"/>
  <c r="Q504" i="27"/>
  <c r="Q503" i="27"/>
  <c r="Q502" i="27"/>
  <c r="Q501" i="27"/>
  <c r="Q500" i="27"/>
  <c r="Q499" i="27"/>
  <c r="Q498" i="27"/>
  <c r="Q497" i="27"/>
  <c r="Q496" i="27"/>
  <c r="Q495" i="27"/>
  <c r="Q494" i="27"/>
  <c r="Q493" i="27"/>
  <c r="Q492" i="27"/>
  <c r="Q491" i="27"/>
  <c r="Q490" i="27"/>
  <c r="Q489" i="27"/>
  <c r="Q488" i="27"/>
  <c r="Q487" i="27"/>
  <c r="Q486" i="27"/>
  <c r="Q485" i="27"/>
  <c r="Q484" i="27"/>
  <c r="Q483" i="27"/>
  <c r="Q482" i="27"/>
  <c r="Q481" i="27"/>
  <c r="Q480" i="27"/>
  <c r="Q479" i="27"/>
  <c r="Q478" i="27"/>
  <c r="Q477" i="27"/>
  <c r="Q476" i="27"/>
  <c r="Q475" i="27"/>
  <c r="Q474" i="27"/>
  <c r="Q473" i="27"/>
  <c r="Q472" i="27"/>
  <c r="Q471" i="27"/>
  <c r="Q470" i="27"/>
  <c r="Q469" i="27"/>
  <c r="Q468" i="27"/>
  <c r="Q467" i="27"/>
  <c r="Q466" i="27"/>
  <c r="Q465" i="27"/>
  <c r="Q464" i="27"/>
  <c r="Q463" i="27"/>
  <c r="Q462" i="27"/>
  <c r="Q461" i="27"/>
  <c r="Q460" i="27"/>
  <c r="Q459" i="27"/>
  <c r="Q458" i="27"/>
  <c r="Q457" i="27"/>
  <c r="Q456" i="27"/>
  <c r="Q455" i="27"/>
  <c r="Q454" i="27"/>
  <c r="Q453" i="27"/>
  <c r="Q452" i="27"/>
  <c r="Q451" i="27"/>
  <c r="Q450" i="27"/>
  <c r="Q449" i="27"/>
  <c r="Q448" i="27"/>
  <c r="Q447" i="27"/>
  <c r="Q446" i="27"/>
  <c r="Q445" i="27"/>
  <c r="Q444" i="27"/>
  <c r="Q443" i="27"/>
  <c r="Q442" i="27"/>
  <c r="Q441" i="27"/>
  <c r="Q440" i="27"/>
  <c r="Q439" i="27"/>
  <c r="Q438" i="27"/>
  <c r="Q437" i="27"/>
  <c r="Q436" i="27"/>
  <c r="Q435" i="27"/>
  <c r="Q434" i="27"/>
  <c r="Q433" i="27"/>
  <c r="Q432" i="27"/>
  <c r="Q431" i="27"/>
  <c r="Q430" i="27"/>
  <c r="Q429" i="27"/>
  <c r="Q428" i="27"/>
  <c r="Q427" i="27"/>
  <c r="Q426" i="27"/>
  <c r="Q425" i="27"/>
  <c r="Q424" i="27"/>
  <c r="Q423" i="27"/>
  <c r="Q422" i="27"/>
  <c r="Q421" i="27"/>
  <c r="Q420" i="27"/>
  <c r="Q419" i="27"/>
  <c r="Q418" i="27"/>
  <c r="Q417" i="27"/>
  <c r="Q416" i="27"/>
  <c r="Q415" i="27"/>
  <c r="Q414" i="27"/>
  <c r="Q413" i="27"/>
  <c r="Q412" i="27"/>
  <c r="Q411" i="27"/>
  <c r="Q410" i="27"/>
  <c r="Q409" i="27"/>
  <c r="Q408" i="27"/>
  <c r="Q407" i="27"/>
  <c r="Q406" i="27"/>
  <c r="Q405" i="27"/>
  <c r="Q404" i="27"/>
  <c r="Q403" i="27"/>
  <c r="Q402" i="27"/>
  <c r="Q401" i="27"/>
  <c r="Q400" i="27"/>
  <c r="Q399" i="27"/>
  <c r="Q398" i="27"/>
  <c r="Q397" i="27"/>
  <c r="Q396" i="27"/>
  <c r="Q395" i="27"/>
  <c r="Q394" i="27"/>
  <c r="Q393" i="27"/>
  <c r="Q392" i="27"/>
  <c r="Q391" i="27"/>
  <c r="Q390" i="27"/>
  <c r="Q389" i="27"/>
  <c r="Q388" i="27"/>
  <c r="Q387" i="27"/>
  <c r="Q386" i="27"/>
  <c r="Q385" i="27"/>
  <c r="Q384" i="27"/>
  <c r="Q383" i="27"/>
  <c r="Q382" i="27"/>
  <c r="Q381" i="27"/>
  <c r="Q380" i="27"/>
  <c r="Q379" i="27"/>
  <c r="Q378" i="27"/>
  <c r="Q377" i="27"/>
  <c r="Q376" i="27"/>
  <c r="Q375" i="27"/>
  <c r="Q374" i="27"/>
  <c r="Q373" i="27"/>
  <c r="Q372" i="27"/>
  <c r="Q371" i="27"/>
  <c r="Q370" i="27"/>
  <c r="Q369" i="27"/>
  <c r="Q368" i="27"/>
  <c r="Q367" i="27"/>
  <c r="Q366" i="27"/>
  <c r="Q365" i="27"/>
  <c r="Q364" i="27"/>
  <c r="Q363" i="27"/>
  <c r="Q362" i="27"/>
  <c r="Q361" i="27"/>
  <c r="Q360" i="27"/>
  <c r="Q359" i="27"/>
  <c r="Q358" i="27"/>
  <c r="Q357" i="27"/>
  <c r="Q356" i="27"/>
  <c r="Q355" i="27"/>
  <c r="Q354" i="27"/>
  <c r="Q353" i="27"/>
  <c r="Q352" i="27"/>
  <c r="Q351" i="27"/>
  <c r="Q350" i="27"/>
  <c r="Q349" i="27"/>
  <c r="Q348" i="27"/>
  <c r="Q347" i="27"/>
  <c r="Q346" i="27"/>
  <c r="Q345" i="27"/>
  <c r="Q344" i="27"/>
  <c r="Q343" i="27"/>
  <c r="Q342" i="27"/>
  <c r="Q341" i="27"/>
  <c r="Q340" i="27"/>
  <c r="Q339" i="27"/>
  <c r="Q338" i="27"/>
  <c r="Q337" i="27"/>
  <c r="Q336" i="27"/>
  <c r="Q335" i="27"/>
  <c r="Q334" i="27"/>
  <c r="Q333" i="27"/>
  <c r="Q332" i="27"/>
  <c r="Q331" i="27"/>
  <c r="Q330" i="27"/>
  <c r="Q329" i="27"/>
  <c r="Q328" i="27"/>
  <c r="Q327" i="27"/>
  <c r="Q326" i="27"/>
  <c r="Q325" i="27"/>
  <c r="Q324" i="27"/>
  <c r="Q323" i="27"/>
  <c r="Q322" i="27"/>
  <c r="Q321" i="27"/>
  <c r="Q320" i="27"/>
  <c r="Q319" i="27"/>
  <c r="Q318" i="27"/>
  <c r="Q317" i="27"/>
  <c r="Q316" i="27"/>
  <c r="Q315" i="27"/>
  <c r="Q314" i="27"/>
  <c r="Q313" i="27"/>
  <c r="Q312" i="27"/>
  <c r="Q311" i="27"/>
  <c r="Q310" i="27"/>
  <c r="Q309" i="27"/>
  <c r="Q308" i="27"/>
  <c r="Q307" i="27"/>
  <c r="Q306" i="27"/>
  <c r="Q305" i="27"/>
  <c r="Q304" i="27"/>
  <c r="Q303" i="27"/>
  <c r="Q302" i="27"/>
  <c r="Q301" i="27"/>
  <c r="Q300" i="27"/>
  <c r="Q299" i="27"/>
  <c r="Q298" i="27"/>
  <c r="Q297" i="27"/>
  <c r="Q296" i="27"/>
  <c r="Q295" i="27"/>
  <c r="Q294" i="27"/>
  <c r="Q293" i="27"/>
  <c r="Q292" i="27"/>
  <c r="Q291" i="27"/>
  <c r="Q290" i="27"/>
  <c r="Q289" i="27"/>
  <c r="Q288" i="27"/>
  <c r="Q287" i="27"/>
  <c r="Q286" i="27"/>
  <c r="Q285" i="27"/>
  <c r="Q284" i="27"/>
  <c r="Q283" i="27"/>
  <c r="Q282" i="27"/>
  <c r="Q281" i="27"/>
  <c r="Q280" i="27"/>
  <c r="Q279" i="27"/>
  <c r="Q278" i="27"/>
  <c r="Q277" i="27"/>
  <c r="Q276" i="27"/>
  <c r="Q275" i="27"/>
  <c r="Q274" i="27"/>
  <c r="Q273" i="27"/>
  <c r="Q272" i="27"/>
  <c r="Q271" i="27"/>
  <c r="Q270" i="27"/>
  <c r="Q269" i="27"/>
  <c r="Q268" i="27"/>
  <c r="Q267" i="27"/>
  <c r="Q266" i="27"/>
  <c r="Q265" i="27"/>
  <c r="Q264" i="27"/>
  <c r="Q263" i="27"/>
  <c r="Q262" i="27"/>
  <c r="Q261" i="27"/>
  <c r="Q260" i="27"/>
  <c r="Q259" i="27"/>
  <c r="Q258" i="27"/>
  <c r="Q257" i="27"/>
  <c r="Q256" i="27"/>
  <c r="Q255" i="27"/>
  <c r="Q254" i="27"/>
  <c r="Q253" i="27"/>
  <c r="Q252" i="27"/>
  <c r="Q251" i="27"/>
  <c r="Q250" i="27"/>
  <c r="Q249" i="27"/>
  <c r="Q248" i="27"/>
  <c r="Q247" i="27"/>
  <c r="Q246" i="27"/>
  <c r="Q245" i="27"/>
  <c r="Q244" i="27"/>
  <c r="Q243" i="27"/>
  <c r="Q242" i="27"/>
  <c r="Q241" i="27"/>
  <c r="Q240" i="27"/>
  <c r="Q239" i="27"/>
  <c r="Q238" i="27"/>
  <c r="Q237" i="27"/>
  <c r="Q236" i="27"/>
  <c r="Q235" i="27"/>
  <c r="Q234" i="27"/>
  <c r="Q233" i="27"/>
  <c r="Q232" i="27"/>
  <c r="Q231" i="27"/>
  <c r="Q230" i="27"/>
  <c r="Q229" i="27"/>
  <c r="Q228" i="27"/>
  <c r="Q227" i="27"/>
  <c r="Q226" i="27"/>
  <c r="Q225" i="27"/>
  <c r="Q224" i="27"/>
  <c r="Q223" i="27"/>
  <c r="Q222" i="27"/>
  <c r="Q221" i="27"/>
  <c r="Q220" i="27"/>
  <c r="Q219" i="27"/>
  <c r="Q218" i="27"/>
  <c r="Q217" i="27"/>
  <c r="Q216" i="27"/>
  <c r="Q215" i="27"/>
  <c r="Q214" i="27"/>
  <c r="Q213" i="27"/>
  <c r="Q212" i="27"/>
  <c r="Q211" i="27"/>
  <c r="Q210" i="27"/>
  <c r="Q209" i="27"/>
  <c r="Q208" i="27"/>
  <c r="Q207" i="27"/>
  <c r="Q206" i="27"/>
  <c r="Q205" i="27"/>
  <c r="Q204" i="27"/>
  <c r="Q203" i="27"/>
  <c r="Q202" i="27"/>
  <c r="Q201" i="27"/>
  <c r="Q200" i="27"/>
  <c r="Q199" i="27"/>
  <c r="Q198" i="27"/>
  <c r="Q197" i="27"/>
  <c r="Q196" i="27"/>
  <c r="Q195" i="27"/>
  <c r="Q194" i="27"/>
  <c r="Q193" i="27"/>
  <c r="Q192" i="27"/>
  <c r="Q191" i="27"/>
  <c r="Q190" i="27"/>
  <c r="Q189" i="27"/>
  <c r="Q188" i="27"/>
  <c r="Q187" i="27"/>
  <c r="Q186" i="27"/>
  <c r="Q185" i="27"/>
  <c r="Q184" i="27"/>
  <c r="Q183" i="27"/>
  <c r="Q182" i="27"/>
  <c r="Q181" i="27"/>
  <c r="Q180" i="27"/>
  <c r="Q179" i="27"/>
  <c r="Q178" i="27"/>
  <c r="Q177" i="27"/>
  <c r="Q176" i="27"/>
  <c r="Q175" i="27"/>
  <c r="Q174" i="27"/>
  <c r="Q173" i="27"/>
  <c r="Q172" i="27"/>
  <c r="Q171" i="27"/>
  <c r="Q170" i="27"/>
  <c r="Q169" i="27"/>
  <c r="Q168" i="27"/>
  <c r="Q167" i="27"/>
  <c r="Q166" i="27"/>
  <c r="Q165" i="27"/>
  <c r="Q164" i="27"/>
  <c r="Q163" i="27"/>
  <c r="Q162" i="27"/>
  <c r="Q161" i="27"/>
  <c r="Q160" i="27"/>
  <c r="Q159" i="27"/>
  <c r="Q158" i="27"/>
  <c r="Q157" i="27"/>
  <c r="Q156" i="27"/>
  <c r="Q155" i="27"/>
  <c r="Q154" i="27"/>
  <c r="Q153" i="27"/>
  <c r="Q152" i="27"/>
  <c r="Q151" i="27"/>
  <c r="Q150" i="27"/>
  <c r="Q149" i="27"/>
  <c r="Q148" i="27"/>
  <c r="Q147" i="27"/>
  <c r="Q146" i="27"/>
  <c r="Q145" i="27"/>
  <c r="Q144" i="27"/>
  <c r="Q143" i="27"/>
  <c r="Q142" i="27"/>
  <c r="Q141" i="27"/>
  <c r="Q140" i="27"/>
  <c r="Q139" i="27"/>
  <c r="Q138" i="27"/>
  <c r="Q137" i="27"/>
  <c r="Q136" i="27"/>
  <c r="Q135" i="27"/>
  <c r="Q134" i="27"/>
  <c r="Q133" i="27"/>
  <c r="Q132" i="27"/>
  <c r="Q131" i="27"/>
  <c r="Q130" i="27"/>
  <c r="Q129" i="27"/>
  <c r="Q128" i="27"/>
  <c r="Q127" i="27"/>
  <c r="Q126" i="27"/>
  <c r="Q125" i="27"/>
  <c r="Q124" i="27"/>
  <c r="Q123" i="27"/>
  <c r="Q122" i="27"/>
  <c r="Q121" i="27"/>
  <c r="Q120" i="27"/>
  <c r="Q119" i="27"/>
  <c r="Q118" i="27"/>
  <c r="Q117" i="27"/>
  <c r="Q116" i="27"/>
  <c r="Q115" i="27"/>
  <c r="Q114" i="27"/>
  <c r="Q113" i="27"/>
  <c r="Q112" i="27"/>
  <c r="Q111" i="27"/>
  <c r="Q110" i="27"/>
  <c r="Q109" i="27"/>
  <c r="Q108" i="27"/>
  <c r="Q107" i="27"/>
  <c r="Q106" i="27"/>
  <c r="Q105" i="27"/>
  <c r="Q104" i="27"/>
  <c r="Q103" i="27"/>
  <c r="Q102" i="27"/>
  <c r="Q101" i="27"/>
  <c r="Q100" i="27"/>
  <c r="Q99" i="27"/>
  <c r="Q98" i="27"/>
  <c r="Q97" i="27"/>
  <c r="Q96" i="27"/>
  <c r="Q95" i="27"/>
  <c r="Q94" i="27"/>
  <c r="Q93" i="27"/>
  <c r="Q92" i="27"/>
  <c r="Q91" i="27"/>
  <c r="Q90" i="27"/>
  <c r="Q89" i="27"/>
  <c r="Q88" i="27"/>
  <c r="Q87" i="27"/>
  <c r="Q86" i="27"/>
  <c r="Q85" i="27"/>
  <c r="Q84" i="27"/>
  <c r="Q83" i="27"/>
  <c r="Q82" i="27"/>
  <c r="Q81" i="27"/>
  <c r="Q80" i="27"/>
  <c r="Q79" i="27"/>
  <c r="Q78" i="27"/>
  <c r="Q77" i="27"/>
  <c r="Q76" i="27"/>
  <c r="Q75" i="27"/>
  <c r="Q74" i="27"/>
  <c r="Q73" i="27"/>
  <c r="Q72" i="27"/>
  <c r="Q71" i="27"/>
  <c r="Q70" i="27"/>
  <c r="Q69" i="27"/>
  <c r="Q68" i="27"/>
  <c r="Q67" i="27"/>
  <c r="Q66" i="27"/>
  <c r="Q65" i="27"/>
  <c r="Q64" i="27"/>
  <c r="Q63" i="27"/>
  <c r="Q62" i="27"/>
  <c r="Q61" i="27"/>
  <c r="Q60" i="27"/>
  <c r="Q59" i="27"/>
  <c r="Q58" i="27"/>
  <c r="Q57" i="27"/>
  <c r="Q56" i="27"/>
  <c r="Q55" i="27"/>
  <c r="Q54" i="27"/>
  <c r="Q53" i="27"/>
  <c r="Q52" i="27"/>
  <c r="Q51" i="27"/>
  <c r="Q50" i="27"/>
  <c r="Q49" i="27"/>
  <c r="Q48" i="27"/>
  <c r="Q47" i="27"/>
  <c r="Q46" i="27"/>
  <c r="Q45" i="27"/>
  <c r="Q44" i="27"/>
  <c r="Q43" i="27"/>
  <c r="Q42" i="27"/>
  <c r="Q41" i="27"/>
  <c r="Q40" i="27"/>
  <c r="Q39" i="27"/>
  <c r="Q38" i="27"/>
  <c r="Q37" i="27"/>
  <c r="Q36" i="27"/>
  <c r="Q35" i="27"/>
  <c r="Q34" i="27"/>
  <c r="Q33" i="27"/>
  <c r="Q32" i="27"/>
  <c r="Q31" i="27"/>
  <c r="Q30" i="27"/>
  <c r="Q29" i="27"/>
  <c r="Q28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Q10" i="27"/>
  <c r="Q9" i="27"/>
  <c r="Q8" i="27"/>
  <c r="Q7" i="27"/>
  <c r="Q6" i="27"/>
  <c r="Q5" i="27"/>
  <c r="Q4" i="27"/>
  <c r="Q3" i="27"/>
  <c r="Q2" i="27"/>
  <c r="P992" i="27" l="1"/>
  <c r="P889" i="27"/>
  <c r="P786" i="27"/>
  <c r="P683" i="27"/>
  <c r="P554" i="27"/>
  <c r="P385" i="27"/>
  <c r="P127" i="27"/>
  <c r="P978" i="27"/>
  <c r="P875" i="27"/>
  <c r="P772" i="27"/>
  <c r="P672" i="27"/>
  <c r="P532" i="27"/>
  <c r="P362" i="27"/>
  <c r="P88" i="27"/>
  <c r="P964" i="27"/>
  <c r="P864" i="27"/>
  <c r="P761" i="27"/>
  <c r="P658" i="27"/>
  <c r="P513" i="27"/>
  <c r="P340" i="27"/>
  <c r="P43" i="27"/>
  <c r="P953" i="27"/>
  <c r="P850" i="27"/>
  <c r="P747" i="27"/>
  <c r="P643" i="27"/>
  <c r="P490" i="27"/>
  <c r="P320" i="27"/>
  <c r="R939" i="27"/>
  <c r="P939" i="27"/>
  <c r="P836" i="27"/>
  <c r="P736" i="27"/>
  <c r="P627" i="27"/>
  <c r="P468" i="27"/>
  <c r="P288" i="27"/>
  <c r="R835" i="27"/>
  <c r="P928" i="27"/>
  <c r="P825" i="27"/>
  <c r="P722" i="27"/>
  <c r="P611" i="27"/>
  <c r="P449" i="27"/>
  <c r="P254" i="27"/>
  <c r="R715" i="27"/>
  <c r="P914" i="27"/>
  <c r="P811" i="27"/>
  <c r="P708" i="27"/>
  <c r="P595" i="27"/>
  <c r="P426" i="27"/>
  <c r="P216" i="27"/>
  <c r="R540" i="27"/>
  <c r="P1003" i="27"/>
  <c r="P900" i="27"/>
  <c r="P800" i="27"/>
  <c r="P697" i="27"/>
  <c r="P577" i="27"/>
  <c r="P404" i="27"/>
  <c r="P171" i="27"/>
  <c r="R332" i="27"/>
  <c r="P1002" i="27"/>
  <c r="P988" i="27"/>
  <c r="P977" i="27"/>
  <c r="P963" i="27"/>
  <c r="P952" i="27"/>
  <c r="P938" i="27"/>
  <c r="P924" i="27"/>
  <c r="P913" i="27"/>
  <c r="P899" i="27"/>
  <c r="P888" i="27"/>
  <c r="P874" i="27"/>
  <c r="P860" i="27"/>
  <c r="P849" i="27"/>
  <c r="P835" i="27"/>
  <c r="P824" i="27"/>
  <c r="P810" i="27"/>
  <c r="P796" i="27"/>
  <c r="P785" i="27"/>
  <c r="P771" i="27"/>
  <c r="P760" i="27"/>
  <c r="P746" i="27"/>
  <c r="P732" i="27"/>
  <c r="P721" i="27"/>
  <c r="P707" i="27"/>
  <c r="P696" i="27"/>
  <c r="P682" i="27"/>
  <c r="P668" i="27"/>
  <c r="P657" i="27"/>
  <c r="P642" i="27"/>
  <c r="P626" i="27"/>
  <c r="P610" i="27"/>
  <c r="P594" i="27"/>
  <c r="P572" i="27"/>
  <c r="P553" i="27"/>
  <c r="P530" i="27"/>
  <c r="P508" i="27"/>
  <c r="P489" i="27"/>
  <c r="P466" i="27"/>
  <c r="P444" i="27"/>
  <c r="P425" i="27"/>
  <c r="P402" i="27"/>
  <c r="P380" i="27"/>
  <c r="P361" i="27"/>
  <c r="P338" i="27"/>
  <c r="P315" i="27"/>
  <c r="P287" i="27"/>
  <c r="P251" i="27"/>
  <c r="P207" i="27"/>
  <c r="P168" i="27"/>
  <c r="P123" i="27"/>
  <c r="P79" i="27"/>
  <c r="P40" i="27"/>
  <c r="R929" i="27"/>
  <c r="R811" i="27"/>
  <c r="R707" i="27"/>
  <c r="R512" i="27"/>
  <c r="R284" i="27"/>
  <c r="P1001" i="27"/>
  <c r="P987" i="27"/>
  <c r="P976" i="27"/>
  <c r="P962" i="27"/>
  <c r="P948" i="27"/>
  <c r="P937" i="27"/>
  <c r="P923" i="27"/>
  <c r="P912" i="27"/>
  <c r="P898" i="27"/>
  <c r="P884" i="27"/>
  <c r="P873" i="27"/>
  <c r="P859" i="27"/>
  <c r="P848" i="27"/>
  <c r="P834" i="27"/>
  <c r="P820" i="27"/>
  <c r="P809" i="27"/>
  <c r="P795" i="27"/>
  <c r="P784" i="27"/>
  <c r="P770" i="27"/>
  <c r="P756" i="27"/>
  <c r="P745" i="27"/>
  <c r="P731" i="27"/>
  <c r="P720" i="27"/>
  <c r="P706" i="27"/>
  <c r="P692" i="27"/>
  <c r="P681" i="27"/>
  <c r="P667" i="27"/>
  <c r="P656" i="27"/>
  <c r="P641" i="27"/>
  <c r="P625" i="27"/>
  <c r="P609" i="27"/>
  <c r="P593" i="27"/>
  <c r="P570" i="27"/>
  <c r="P548" i="27"/>
  <c r="P529" i="27"/>
  <c r="P506" i="27"/>
  <c r="P484" i="27"/>
  <c r="P465" i="27"/>
  <c r="P442" i="27"/>
  <c r="P420" i="27"/>
  <c r="P401" i="27"/>
  <c r="P378" i="27"/>
  <c r="P356" i="27"/>
  <c r="P337" i="27"/>
  <c r="P311" i="27"/>
  <c r="P279" i="27"/>
  <c r="P248" i="27"/>
  <c r="P203" i="27"/>
  <c r="P159" i="27"/>
  <c r="P120" i="27"/>
  <c r="P75" i="27"/>
  <c r="P31" i="27"/>
  <c r="R921" i="27"/>
  <c r="R801" i="27"/>
  <c r="R682" i="27"/>
  <c r="R496" i="27"/>
  <c r="R256" i="27"/>
  <c r="P1011" i="27"/>
  <c r="P1000" i="27"/>
  <c r="P986" i="27"/>
  <c r="P972" i="27"/>
  <c r="P961" i="27"/>
  <c r="P947" i="27"/>
  <c r="P936" i="27"/>
  <c r="P922" i="27"/>
  <c r="P908" i="27"/>
  <c r="P897" i="27"/>
  <c r="P883" i="27"/>
  <c r="P872" i="27"/>
  <c r="P858" i="27"/>
  <c r="P844" i="27"/>
  <c r="P833" i="27"/>
  <c r="P819" i="27"/>
  <c r="P808" i="27"/>
  <c r="P794" i="27"/>
  <c r="P780" i="27"/>
  <c r="P769" i="27"/>
  <c r="P755" i="27"/>
  <c r="P744" i="27"/>
  <c r="P730" i="27"/>
  <c r="P716" i="27"/>
  <c r="P705" i="27"/>
  <c r="P691" i="27"/>
  <c r="P680" i="27"/>
  <c r="P666" i="27"/>
  <c r="P652" i="27"/>
  <c r="P636" i="27"/>
  <c r="P620" i="27"/>
  <c r="P604" i="27"/>
  <c r="P588" i="27"/>
  <c r="P569" i="27"/>
  <c r="P546" i="27"/>
  <c r="P524" i="27"/>
  <c r="P505" i="27"/>
  <c r="P482" i="27"/>
  <c r="P460" i="27"/>
  <c r="P441" i="27"/>
  <c r="P418" i="27"/>
  <c r="P396" i="27"/>
  <c r="P377" i="27"/>
  <c r="P354" i="27"/>
  <c r="P332" i="27"/>
  <c r="P310" i="27"/>
  <c r="P276" i="27"/>
  <c r="P239" i="27"/>
  <c r="P200" i="27"/>
  <c r="P155" i="27"/>
  <c r="P111" i="27"/>
  <c r="P72" i="27"/>
  <c r="P27" i="27"/>
  <c r="R1007" i="27"/>
  <c r="R897" i="27"/>
  <c r="R793" i="27"/>
  <c r="R669" i="27"/>
  <c r="R448" i="27"/>
  <c r="R240" i="27"/>
  <c r="P1010" i="27"/>
  <c r="P996" i="27"/>
  <c r="P985" i="27"/>
  <c r="P971" i="27"/>
  <c r="P960" i="27"/>
  <c r="P946" i="27"/>
  <c r="P932" i="27"/>
  <c r="P921" i="27"/>
  <c r="P907" i="27"/>
  <c r="P896" i="27"/>
  <c r="P882" i="27"/>
  <c r="P868" i="27"/>
  <c r="P857" i="27"/>
  <c r="P843" i="27"/>
  <c r="P832" i="27"/>
  <c r="P818" i="27"/>
  <c r="P804" i="27"/>
  <c r="P793" i="27"/>
  <c r="P779" i="27"/>
  <c r="P768" i="27"/>
  <c r="P754" i="27"/>
  <c r="P740" i="27"/>
  <c r="P729" i="27"/>
  <c r="P715" i="27"/>
  <c r="P704" i="27"/>
  <c r="P690" i="27"/>
  <c r="P676" i="27"/>
  <c r="P665" i="27"/>
  <c r="P651" i="27"/>
  <c r="P635" i="27"/>
  <c r="P619" i="27"/>
  <c r="P603" i="27"/>
  <c r="P586" i="27"/>
  <c r="P564" i="27"/>
  <c r="P545" i="27"/>
  <c r="P522" i="27"/>
  <c r="P500" i="27"/>
  <c r="P481" i="27"/>
  <c r="P458" i="27"/>
  <c r="P436" i="27"/>
  <c r="P417" i="27"/>
  <c r="P394" i="27"/>
  <c r="P372" i="27"/>
  <c r="P353" i="27"/>
  <c r="P330" i="27"/>
  <c r="P303" i="27"/>
  <c r="P275" i="27"/>
  <c r="P235" i="27"/>
  <c r="P191" i="27"/>
  <c r="P152" i="27"/>
  <c r="P107" i="27"/>
  <c r="P63" i="27"/>
  <c r="P24" i="27"/>
  <c r="R1001" i="27"/>
  <c r="R888" i="27"/>
  <c r="R769" i="27"/>
  <c r="R658" i="27"/>
  <c r="R429" i="27"/>
  <c r="R192" i="27"/>
  <c r="P1009" i="27"/>
  <c r="P995" i="27"/>
  <c r="P984" i="27"/>
  <c r="P970" i="27"/>
  <c r="P956" i="27"/>
  <c r="P945" i="27"/>
  <c r="P931" i="27"/>
  <c r="P920" i="27"/>
  <c r="P906" i="27"/>
  <c r="P892" i="27"/>
  <c r="P881" i="27"/>
  <c r="P867" i="27"/>
  <c r="P856" i="27"/>
  <c r="P842" i="27"/>
  <c r="P828" i="27"/>
  <c r="P817" i="27"/>
  <c r="P803" i="27"/>
  <c r="P792" i="27"/>
  <c r="P778" i="27"/>
  <c r="P764" i="27"/>
  <c r="P753" i="27"/>
  <c r="P739" i="27"/>
  <c r="P728" i="27"/>
  <c r="P714" i="27"/>
  <c r="P700" i="27"/>
  <c r="P689" i="27"/>
  <c r="P675" i="27"/>
  <c r="P664" i="27"/>
  <c r="P650" i="27"/>
  <c r="P634" i="27"/>
  <c r="P618" i="27"/>
  <c r="P602" i="27"/>
  <c r="P585" i="27"/>
  <c r="P562" i="27"/>
  <c r="P540" i="27"/>
  <c r="P521" i="27"/>
  <c r="P498" i="27"/>
  <c r="P476" i="27"/>
  <c r="P457" i="27"/>
  <c r="P434" i="27"/>
  <c r="P412" i="27"/>
  <c r="P393" i="27"/>
  <c r="P370" i="27"/>
  <c r="P348" i="27"/>
  <c r="P329" i="27"/>
  <c r="P301" i="27"/>
  <c r="P267" i="27"/>
  <c r="P232" i="27"/>
  <c r="P187" i="27"/>
  <c r="P143" i="27"/>
  <c r="P104" i="27"/>
  <c r="P59" i="27"/>
  <c r="P15" i="27"/>
  <c r="R984" i="27"/>
  <c r="R880" i="27"/>
  <c r="R760" i="27"/>
  <c r="R621" i="27"/>
  <c r="R413" i="27"/>
  <c r="R173" i="27"/>
  <c r="P1008" i="27"/>
  <c r="P994" i="27"/>
  <c r="P980" i="27"/>
  <c r="P969" i="27"/>
  <c r="P955" i="27"/>
  <c r="P944" i="27"/>
  <c r="P930" i="27"/>
  <c r="P916" i="27"/>
  <c r="P905" i="27"/>
  <c r="P891" i="27"/>
  <c r="P880" i="27"/>
  <c r="P866" i="27"/>
  <c r="P852" i="27"/>
  <c r="P841" i="27"/>
  <c r="P827" i="27"/>
  <c r="P816" i="27"/>
  <c r="P802" i="27"/>
  <c r="P788" i="27"/>
  <c r="P777" i="27"/>
  <c r="P763" i="27"/>
  <c r="P752" i="27"/>
  <c r="P738" i="27"/>
  <c r="P724" i="27"/>
  <c r="P713" i="27"/>
  <c r="P699" i="27"/>
  <c r="P688" i="27"/>
  <c r="P674" i="27"/>
  <c r="P660" i="27"/>
  <c r="P649" i="27"/>
  <c r="P633" i="27"/>
  <c r="P617" i="27"/>
  <c r="P601" i="27"/>
  <c r="P580" i="27"/>
  <c r="P561" i="27"/>
  <c r="P538" i="27"/>
  <c r="P516" i="27"/>
  <c r="P497" i="27"/>
  <c r="P474" i="27"/>
  <c r="P452" i="27"/>
  <c r="P433" i="27"/>
  <c r="P410" i="27"/>
  <c r="P388" i="27"/>
  <c r="P369" i="27"/>
  <c r="P346" i="27"/>
  <c r="P324" i="27"/>
  <c r="P300" i="27"/>
  <c r="P263" i="27"/>
  <c r="P223" i="27"/>
  <c r="P184" i="27"/>
  <c r="P139" i="27"/>
  <c r="P95" i="27"/>
  <c r="P56" i="27"/>
  <c r="P11" i="27"/>
  <c r="R971" i="27"/>
  <c r="R856" i="27"/>
  <c r="R752" i="27"/>
  <c r="R604" i="27"/>
  <c r="R365" i="27"/>
  <c r="R109" i="27"/>
  <c r="P1004" i="27"/>
  <c r="P993" i="27"/>
  <c r="P979" i="27"/>
  <c r="P968" i="27"/>
  <c r="P954" i="27"/>
  <c r="P940" i="27"/>
  <c r="P929" i="27"/>
  <c r="P915" i="27"/>
  <c r="P904" i="27"/>
  <c r="P890" i="27"/>
  <c r="P876" i="27"/>
  <c r="P865" i="27"/>
  <c r="P851" i="27"/>
  <c r="P840" i="27"/>
  <c r="P826" i="27"/>
  <c r="P812" i="27"/>
  <c r="P801" i="27"/>
  <c r="P787" i="27"/>
  <c r="P776" i="27"/>
  <c r="P762" i="27"/>
  <c r="P748" i="27"/>
  <c r="P737" i="27"/>
  <c r="P723" i="27"/>
  <c r="P712" i="27"/>
  <c r="P698" i="27"/>
  <c r="P684" i="27"/>
  <c r="P673" i="27"/>
  <c r="P659" i="27"/>
  <c r="P644" i="27"/>
  <c r="P628" i="27"/>
  <c r="P612" i="27"/>
  <c r="P596" i="27"/>
  <c r="P578" i="27"/>
  <c r="P556" i="27"/>
  <c r="P537" i="27"/>
  <c r="P514" i="27"/>
  <c r="P492" i="27"/>
  <c r="P473" i="27"/>
  <c r="P450" i="27"/>
  <c r="P428" i="27"/>
  <c r="P409" i="27"/>
  <c r="P386" i="27"/>
  <c r="P364" i="27"/>
  <c r="P345" i="27"/>
  <c r="P322" i="27"/>
  <c r="P292" i="27"/>
  <c r="P262" i="27"/>
  <c r="P219" i="27"/>
  <c r="P175" i="27"/>
  <c r="P136" i="27"/>
  <c r="P91" i="27"/>
  <c r="P47" i="27"/>
  <c r="P8" i="27"/>
  <c r="R963" i="27"/>
  <c r="R843" i="27"/>
  <c r="R728" i="27"/>
  <c r="R588" i="27"/>
  <c r="R348" i="27"/>
  <c r="R92" i="27"/>
  <c r="P587" i="27"/>
  <c r="P579" i="27"/>
  <c r="P571" i="27"/>
  <c r="P563" i="27"/>
  <c r="P555" i="27"/>
  <c r="P547" i="27"/>
  <c r="P539" i="27"/>
  <c r="P531" i="27"/>
  <c r="P523" i="27"/>
  <c r="P515" i="27"/>
  <c r="P507" i="27"/>
  <c r="P499" i="27"/>
  <c r="P491" i="27"/>
  <c r="P483" i="27"/>
  <c r="P475" i="27"/>
  <c r="P467" i="27"/>
  <c r="P459" i="27"/>
  <c r="P451" i="27"/>
  <c r="P443" i="27"/>
  <c r="P435" i="27"/>
  <c r="P427" i="27"/>
  <c r="P419" i="27"/>
  <c r="P411" i="27"/>
  <c r="P403" i="27"/>
  <c r="P395" i="27"/>
  <c r="P387" i="27"/>
  <c r="P379" i="27"/>
  <c r="P371" i="27"/>
  <c r="P363" i="27"/>
  <c r="P355" i="27"/>
  <c r="P347" i="27"/>
  <c r="P339" i="27"/>
  <c r="P331" i="27"/>
  <c r="P323" i="27"/>
  <c r="P312" i="27"/>
  <c r="P302" i="27"/>
  <c r="P291" i="27"/>
  <c r="P278" i="27"/>
  <c r="P264" i="27"/>
  <c r="P252" i="27"/>
  <c r="P238" i="27"/>
  <c r="P222" i="27"/>
  <c r="P206" i="27"/>
  <c r="P190" i="27"/>
  <c r="P174" i="27"/>
  <c r="P158" i="27"/>
  <c r="P142" i="27"/>
  <c r="P126" i="27"/>
  <c r="P110" i="27"/>
  <c r="P94" i="27"/>
  <c r="P78" i="27"/>
  <c r="P62" i="27"/>
  <c r="P46" i="27"/>
  <c r="P30" i="27"/>
  <c r="P14" i="27"/>
  <c r="R1011" i="27"/>
  <c r="R979" i="27"/>
  <c r="R937" i="27"/>
  <c r="R896" i="27"/>
  <c r="R851" i="27"/>
  <c r="R809" i="27"/>
  <c r="R768" i="27"/>
  <c r="R723" i="27"/>
  <c r="R680" i="27"/>
  <c r="R620" i="27"/>
  <c r="R528" i="27"/>
  <c r="R445" i="27"/>
  <c r="R364" i="27"/>
  <c r="R272" i="27"/>
  <c r="R189" i="27"/>
  <c r="R108" i="27"/>
  <c r="R157" i="27"/>
  <c r="R76" i="27"/>
  <c r="P648" i="27"/>
  <c r="P640" i="27"/>
  <c r="P632" i="27"/>
  <c r="P624" i="27"/>
  <c r="P616" i="27"/>
  <c r="P608" i="27"/>
  <c r="P600" i="27"/>
  <c r="P592" i="27"/>
  <c r="P584" i="27"/>
  <c r="P576" i="27"/>
  <c r="P568" i="27"/>
  <c r="P560" i="27"/>
  <c r="P552" i="27"/>
  <c r="P544" i="27"/>
  <c r="P536" i="27"/>
  <c r="P528" i="27"/>
  <c r="P520" i="27"/>
  <c r="P512" i="27"/>
  <c r="P504" i="27"/>
  <c r="P496" i="27"/>
  <c r="P488" i="27"/>
  <c r="P480" i="27"/>
  <c r="P472" i="27"/>
  <c r="P464" i="27"/>
  <c r="P456" i="27"/>
  <c r="P448" i="27"/>
  <c r="P440" i="27"/>
  <c r="P432" i="27"/>
  <c r="P424" i="27"/>
  <c r="P416" i="27"/>
  <c r="P408" i="27"/>
  <c r="P400" i="27"/>
  <c r="P392" i="27"/>
  <c r="P384" i="27"/>
  <c r="P376" i="27"/>
  <c r="P368" i="27"/>
  <c r="P360" i="27"/>
  <c r="P352" i="27"/>
  <c r="P344" i="27"/>
  <c r="P336" i="27"/>
  <c r="P328" i="27"/>
  <c r="P319" i="27"/>
  <c r="P309" i="27"/>
  <c r="P299" i="27"/>
  <c r="P286" i="27"/>
  <c r="P272" i="27"/>
  <c r="P260" i="27"/>
  <c r="P247" i="27"/>
  <c r="P231" i="27"/>
  <c r="P215" i="27"/>
  <c r="P199" i="27"/>
  <c r="P183" i="27"/>
  <c r="P167" i="27"/>
  <c r="P151" i="27"/>
  <c r="P135" i="27"/>
  <c r="P119" i="27"/>
  <c r="P103" i="27"/>
  <c r="P87" i="27"/>
  <c r="P71" i="27"/>
  <c r="P55" i="27"/>
  <c r="P39" i="27"/>
  <c r="P23" i="27"/>
  <c r="P7" i="27"/>
  <c r="R1000" i="27"/>
  <c r="R961" i="27"/>
  <c r="R920" i="27"/>
  <c r="R875" i="27"/>
  <c r="R833" i="27"/>
  <c r="R792" i="27"/>
  <c r="R747" i="27"/>
  <c r="R705" i="27"/>
  <c r="R657" i="27"/>
  <c r="R576" i="27"/>
  <c r="R493" i="27"/>
  <c r="R412" i="27"/>
  <c r="R320" i="27"/>
  <c r="R237" i="27"/>
  <c r="R156" i="27"/>
  <c r="R6" i="27"/>
  <c r="R14" i="27"/>
  <c r="R22" i="27"/>
  <c r="R30" i="27"/>
  <c r="R38" i="27"/>
  <c r="R46" i="27"/>
  <c r="R54" i="27"/>
  <c r="R62" i="27"/>
  <c r="R70" i="27"/>
  <c r="R78" i="27"/>
  <c r="R86" i="27"/>
  <c r="R94" i="27"/>
  <c r="R102" i="27"/>
  <c r="R110" i="27"/>
  <c r="R118" i="27"/>
  <c r="R126" i="27"/>
  <c r="R134" i="27"/>
  <c r="R142" i="27"/>
  <c r="R150" i="27"/>
  <c r="R158" i="27"/>
  <c r="R166" i="27"/>
  <c r="R174" i="27"/>
  <c r="R182" i="27"/>
  <c r="R190" i="27"/>
  <c r="R198" i="27"/>
  <c r="R206" i="27"/>
  <c r="R214" i="27"/>
  <c r="R222" i="27"/>
  <c r="R230" i="27"/>
  <c r="R238" i="27"/>
  <c r="R246" i="27"/>
  <c r="R254" i="27"/>
  <c r="R262" i="27"/>
  <c r="R270" i="27"/>
  <c r="R278" i="27"/>
  <c r="R286" i="27"/>
  <c r="R294" i="27"/>
  <c r="R302" i="27"/>
  <c r="R310" i="27"/>
  <c r="R318" i="27"/>
  <c r="R326" i="27"/>
  <c r="R334" i="27"/>
  <c r="R342" i="27"/>
  <c r="R350" i="27"/>
  <c r="R358" i="27"/>
  <c r="R366" i="27"/>
  <c r="R374" i="27"/>
  <c r="R382" i="27"/>
  <c r="R390" i="27"/>
  <c r="R398" i="27"/>
  <c r="R406" i="27"/>
  <c r="R414" i="27"/>
  <c r="R422" i="27"/>
  <c r="R430" i="27"/>
  <c r="R438" i="27"/>
  <c r="R446" i="27"/>
  <c r="R454" i="27"/>
  <c r="R462" i="27"/>
  <c r="R470" i="27"/>
  <c r="R478" i="27"/>
  <c r="R486" i="27"/>
  <c r="R494" i="27"/>
  <c r="R502" i="27"/>
  <c r="R510" i="27"/>
  <c r="R518" i="27"/>
  <c r="R526" i="27"/>
  <c r="R534" i="27"/>
  <c r="R542" i="27"/>
  <c r="R550" i="27"/>
  <c r="R558" i="27"/>
  <c r="R566" i="27"/>
  <c r="R574" i="27"/>
  <c r="R582" i="27"/>
  <c r="R590" i="27"/>
  <c r="R598" i="27"/>
  <c r="R606" i="27"/>
  <c r="R614" i="27"/>
  <c r="R622" i="27"/>
  <c r="R630" i="27"/>
  <c r="R638" i="27"/>
  <c r="R646" i="27"/>
  <c r="R654" i="27"/>
  <c r="R662" i="27"/>
  <c r="R670" i="27"/>
  <c r="R678" i="27"/>
  <c r="R9" i="27"/>
  <c r="R17" i="27"/>
  <c r="R25" i="27"/>
  <c r="R33" i="27"/>
  <c r="R41" i="27"/>
  <c r="R49" i="27"/>
  <c r="R57" i="27"/>
  <c r="R65" i="27"/>
  <c r="R73" i="27"/>
  <c r="R81" i="27"/>
  <c r="R89" i="27"/>
  <c r="R97" i="27"/>
  <c r="R105" i="27"/>
  <c r="R113" i="27"/>
  <c r="R121" i="27"/>
  <c r="R129" i="27"/>
  <c r="R137" i="27"/>
  <c r="R145" i="27"/>
  <c r="R153" i="27"/>
  <c r="R161" i="27"/>
  <c r="R169" i="27"/>
  <c r="R177" i="27"/>
  <c r="R185" i="27"/>
  <c r="R193" i="27"/>
  <c r="R201" i="27"/>
  <c r="R209" i="27"/>
  <c r="R217" i="27"/>
  <c r="R225" i="27"/>
  <c r="R233" i="27"/>
  <c r="R241" i="27"/>
  <c r="R249" i="27"/>
  <c r="R257" i="27"/>
  <c r="R265" i="27"/>
  <c r="R273" i="27"/>
  <c r="R281" i="27"/>
  <c r="R289" i="27"/>
  <c r="R297" i="27"/>
  <c r="R305" i="27"/>
  <c r="R313" i="27"/>
  <c r="R321" i="27"/>
  <c r="R329" i="27"/>
  <c r="R337" i="27"/>
  <c r="R345" i="27"/>
  <c r="R353" i="27"/>
  <c r="R361" i="27"/>
  <c r="R369" i="27"/>
  <c r="R377" i="27"/>
  <c r="R385" i="27"/>
  <c r="R393" i="27"/>
  <c r="R401" i="27"/>
  <c r="R409" i="27"/>
  <c r="R417" i="27"/>
  <c r="R425" i="27"/>
  <c r="R433" i="27"/>
  <c r="R441" i="27"/>
  <c r="R449" i="27"/>
  <c r="R457" i="27"/>
  <c r="R465" i="27"/>
  <c r="R473" i="27"/>
  <c r="R481" i="27"/>
  <c r="R489" i="27"/>
  <c r="R497" i="27"/>
  <c r="R505" i="27"/>
  <c r="R513" i="27"/>
  <c r="R521" i="27"/>
  <c r="R529" i="27"/>
  <c r="R537" i="27"/>
  <c r="R545" i="27"/>
  <c r="R553" i="27"/>
  <c r="R561" i="27"/>
  <c r="R569" i="27"/>
  <c r="R577" i="27"/>
  <c r="R585" i="27"/>
  <c r="R593" i="27"/>
  <c r="R601" i="27"/>
  <c r="R609" i="27"/>
  <c r="R617" i="27"/>
  <c r="R625" i="27"/>
  <c r="R10" i="27"/>
  <c r="R18" i="27"/>
  <c r="R26" i="27"/>
  <c r="R34" i="27"/>
  <c r="R42" i="27"/>
  <c r="R50" i="27"/>
  <c r="R58" i="27"/>
  <c r="R66" i="27"/>
  <c r="R74" i="27"/>
  <c r="R82" i="27"/>
  <c r="R90" i="27"/>
  <c r="R98" i="27"/>
  <c r="R106" i="27"/>
  <c r="R114" i="27"/>
  <c r="R122" i="27"/>
  <c r="R130" i="27"/>
  <c r="R138" i="27"/>
  <c r="R146" i="27"/>
  <c r="R154" i="27"/>
  <c r="R162" i="27"/>
  <c r="R170" i="27"/>
  <c r="R178" i="27"/>
  <c r="R186" i="27"/>
  <c r="R194" i="27"/>
  <c r="R202" i="27"/>
  <c r="R210" i="27"/>
  <c r="R218" i="27"/>
  <c r="R226" i="27"/>
  <c r="R234" i="27"/>
  <c r="R242" i="27"/>
  <c r="R250" i="27"/>
  <c r="R258" i="27"/>
  <c r="R266" i="27"/>
  <c r="R274" i="27"/>
  <c r="R282" i="27"/>
  <c r="R290" i="27"/>
  <c r="R298" i="27"/>
  <c r="R306" i="27"/>
  <c r="R314" i="27"/>
  <c r="R322" i="27"/>
  <c r="R330" i="27"/>
  <c r="R338" i="27"/>
  <c r="R346" i="27"/>
  <c r="R354" i="27"/>
  <c r="R362" i="27"/>
  <c r="R370" i="27"/>
  <c r="R378" i="27"/>
  <c r="R386" i="27"/>
  <c r="R394" i="27"/>
  <c r="R402" i="27"/>
  <c r="R410" i="27"/>
  <c r="R418" i="27"/>
  <c r="R426" i="27"/>
  <c r="R434" i="27"/>
  <c r="R442" i="27"/>
  <c r="R450" i="27"/>
  <c r="R458" i="27"/>
  <c r="R466" i="27"/>
  <c r="R474" i="27"/>
  <c r="R482" i="27"/>
  <c r="R490" i="27"/>
  <c r="R498" i="27"/>
  <c r="R506" i="27"/>
  <c r="R514" i="27"/>
  <c r="R522" i="27"/>
  <c r="R530" i="27"/>
  <c r="R538" i="27"/>
  <c r="R546" i="27"/>
  <c r="R554" i="27"/>
  <c r="R562" i="27"/>
  <c r="R570" i="27"/>
  <c r="R578" i="27"/>
  <c r="R586" i="27"/>
  <c r="R594" i="27"/>
  <c r="R602" i="27"/>
  <c r="R610" i="27"/>
  <c r="R618" i="27"/>
  <c r="R626" i="27"/>
  <c r="R634" i="27"/>
  <c r="R642" i="27"/>
  <c r="R11" i="27"/>
  <c r="R19" i="27"/>
  <c r="R27" i="27"/>
  <c r="R35" i="27"/>
  <c r="R43" i="27"/>
  <c r="R51" i="27"/>
  <c r="R59" i="27"/>
  <c r="R67" i="27"/>
  <c r="R75" i="27"/>
  <c r="R83" i="27"/>
  <c r="R91" i="27"/>
  <c r="R99" i="27"/>
  <c r="R107" i="27"/>
  <c r="R115" i="27"/>
  <c r="R123" i="27"/>
  <c r="R131" i="27"/>
  <c r="R139" i="27"/>
  <c r="R147" i="27"/>
  <c r="R155" i="27"/>
  <c r="R163" i="27"/>
  <c r="R171" i="27"/>
  <c r="R179" i="27"/>
  <c r="R187" i="27"/>
  <c r="R195" i="27"/>
  <c r="R203" i="27"/>
  <c r="R211" i="27"/>
  <c r="R219" i="27"/>
  <c r="R227" i="27"/>
  <c r="R235" i="27"/>
  <c r="R243" i="27"/>
  <c r="R251" i="27"/>
  <c r="R259" i="27"/>
  <c r="R267" i="27"/>
  <c r="R275" i="27"/>
  <c r="R283" i="27"/>
  <c r="R291" i="27"/>
  <c r="R299" i="27"/>
  <c r="R307" i="27"/>
  <c r="R315" i="27"/>
  <c r="R323" i="27"/>
  <c r="R331" i="27"/>
  <c r="R339" i="27"/>
  <c r="R347" i="27"/>
  <c r="R355" i="27"/>
  <c r="R363" i="27"/>
  <c r="R371" i="27"/>
  <c r="R379" i="27"/>
  <c r="R387" i="27"/>
  <c r="R395" i="27"/>
  <c r="R403" i="27"/>
  <c r="R411" i="27"/>
  <c r="R419" i="27"/>
  <c r="R427" i="27"/>
  <c r="R435" i="27"/>
  <c r="R443" i="27"/>
  <c r="R451" i="27"/>
  <c r="R459" i="27"/>
  <c r="R467" i="27"/>
  <c r="R475" i="27"/>
  <c r="R483" i="27"/>
  <c r="R491" i="27"/>
  <c r="R499" i="27"/>
  <c r="R507" i="27"/>
  <c r="R515" i="27"/>
  <c r="R523" i="27"/>
  <c r="R531" i="27"/>
  <c r="R539" i="27"/>
  <c r="R547" i="27"/>
  <c r="R555" i="27"/>
  <c r="R563" i="27"/>
  <c r="R571" i="27"/>
  <c r="R579" i="27"/>
  <c r="R587" i="27"/>
  <c r="R595" i="27"/>
  <c r="R603" i="27"/>
  <c r="R611" i="27"/>
  <c r="R619" i="27"/>
  <c r="R627" i="27"/>
  <c r="R635" i="27"/>
  <c r="R643" i="27"/>
  <c r="R651" i="27"/>
  <c r="R659" i="27"/>
  <c r="R667" i="27"/>
  <c r="R675" i="27"/>
  <c r="R683" i="27"/>
  <c r="R4" i="27"/>
  <c r="R20" i="27"/>
  <c r="R36" i="27"/>
  <c r="R52" i="27"/>
  <c r="R68" i="27"/>
  <c r="R84" i="27"/>
  <c r="R100" i="27"/>
  <c r="R116" i="27"/>
  <c r="R132" i="27"/>
  <c r="R148" i="27"/>
  <c r="R164" i="27"/>
  <c r="R180" i="27"/>
  <c r="R196" i="27"/>
  <c r="R212" i="27"/>
  <c r="R228" i="27"/>
  <c r="R244" i="27"/>
  <c r="R260" i="27"/>
  <c r="R276" i="27"/>
  <c r="R292" i="27"/>
  <c r="R308" i="27"/>
  <c r="R324" i="27"/>
  <c r="R340" i="27"/>
  <c r="R356" i="27"/>
  <c r="R372" i="27"/>
  <c r="R388" i="27"/>
  <c r="R404" i="27"/>
  <c r="R420" i="27"/>
  <c r="R436" i="27"/>
  <c r="R452" i="27"/>
  <c r="R468" i="27"/>
  <c r="R484" i="27"/>
  <c r="R500" i="27"/>
  <c r="R516" i="27"/>
  <c r="R532" i="27"/>
  <c r="R548" i="27"/>
  <c r="R564" i="27"/>
  <c r="R580" i="27"/>
  <c r="R596" i="27"/>
  <c r="R612" i="27"/>
  <c r="R628" i="27"/>
  <c r="R640" i="27"/>
  <c r="R652" i="27"/>
  <c r="R663" i="27"/>
  <c r="R673" i="27"/>
  <c r="R684" i="27"/>
  <c r="R692" i="27"/>
  <c r="R700" i="27"/>
  <c r="R708" i="27"/>
  <c r="R716" i="27"/>
  <c r="R724" i="27"/>
  <c r="R732" i="27"/>
  <c r="R740" i="27"/>
  <c r="R748" i="27"/>
  <c r="R756" i="27"/>
  <c r="R764" i="27"/>
  <c r="R772" i="27"/>
  <c r="R780" i="27"/>
  <c r="R788" i="27"/>
  <c r="R796" i="27"/>
  <c r="R804" i="27"/>
  <c r="R812" i="27"/>
  <c r="R820" i="27"/>
  <c r="R828" i="27"/>
  <c r="R836" i="27"/>
  <c r="R844" i="27"/>
  <c r="R852" i="27"/>
  <c r="R860" i="27"/>
  <c r="R868" i="27"/>
  <c r="R876" i="27"/>
  <c r="R884" i="27"/>
  <c r="R892" i="27"/>
  <c r="R900" i="27"/>
  <c r="R908" i="27"/>
  <c r="R916" i="27"/>
  <c r="R924" i="27"/>
  <c r="R932" i="27"/>
  <c r="R940" i="27"/>
  <c r="R948" i="27"/>
  <c r="R956" i="27"/>
  <c r="R964" i="27"/>
  <c r="R972" i="27"/>
  <c r="R980" i="27"/>
  <c r="R988" i="27"/>
  <c r="R996" i="27"/>
  <c r="R1004" i="27"/>
  <c r="R5" i="27"/>
  <c r="R21" i="27"/>
  <c r="R37" i="27"/>
  <c r="R53" i="27"/>
  <c r="R69" i="27"/>
  <c r="R85" i="27"/>
  <c r="R101" i="27"/>
  <c r="R117" i="27"/>
  <c r="R133" i="27"/>
  <c r="R149" i="27"/>
  <c r="R165" i="27"/>
  <c r="R181" i="27"/>
  <c r="R197" i="27"/>
  <c r="R213" i="27"/>
  <c r="R229" i="27"/>
  <c r="R245" i="27"/>
  <c r="R261" i="27"/>
  <c r="R277" i="27"/>
  <c r="R293" i="27"/>
  <c r="R309" i="27"/>
  <c r="R325" i="27"/>
  <c r="R341" i="27"/>
  <c r="R357" i="27"/>
  <c r="R373" i="27"/>
  <c r="R389" i="27"/>
  <c r="R405" i="27"/>
  <c r="R421" i="27"/>
  <c r="R437" i="27"/>
  <c r="R453" i="27"/>
  <c r="R469" i="27"/>
  <c r="R485" i="27"/>
  <c r="R501" i="27"/>
  <c r="R517" i="27"/>
  <c r="R533" i="27"/>
  <c r="R549" i="27"/>
  <c r="R565" i="27"/>
  <c r="R581" i="27"/>
  <c r="R597" i="27"/>
  <c r="R613" i="27"/>
  <c r="R629" i="27"/>
  <c r="R641" i="27"/>
  <c r="R653" i="27"/>
  <c r="R664" i="27"/>
  <c r="R674" i="27"/>
  <c r="R685" i="27"/>
  <c r="R693" i="27"/>
  <c r="R701" i="27"/>
  <c r="R709" i="27"/>
  <c r="R717" i="27"/>
  <c r="R725" i="27"/>
  <c r="R733" i="27"/>
  <c r="R741" i="27"/>
  <c r="R749" i="27"/>
  <c r="R757" i="27"/>
  <c r="R765" i="27"/>
  <c r="R773" i="27"/>
  <c r="R781" i="27"/>
  <c r="R789" i="27"/>
  <c r="R797" i="27"/>
  <c r="R805" i="27"/>
  <c r="R813" i="27"/>
  <c r="R821" i="27"/>
  <c r="R829" i="27"/>
  <c r="R837" i="27"/>
  <c r="R845" i="27"/>
  <c r="R853" i="27"/>
  <c r="R861" i="27"/>
  <c r="R869" i="27"/>
  <c r="R877" i="27"/>
  <c r="R885" i="27"/>
  <c r="R893" i="27"/>
  <c r="R901" i="27"/>
  <c r="R909" i="27"/>
  <c r="R917" i="27"/>
  <c r="R925" i="27"/>
  <c r="R933" i="27"/>
  <c r="R941" i="27"/>
  <c r="R949" i="27"/>
  <c r="R957" i="27"/>
  <c r="R965" i="27"/>
  <c r="R973" i="27"/>
  <c r="R981" i="27"/>
  <c r="R989" i="27"/>
  <c r="R997" i="27"/>
  <c r="R1005" i="27"/>
  <c r="R7" i="27"/>
  <c r="R23" i="27"/>
  <c r="R39" i="27"/>
  <c r="R55" i="27"/>
  <c r="R71" i="27"/>
  <c r="R87" i="27"/>
  <c r="R103" i="27"/>
  <c r="R119" i="27"/>
  <c r="R135" i="27"/>
  <c r="R151" i="27"/>
  <c r="R167" i="27"/>
  <c r="R183" i="27"/>
  <c r="R199" i="27"/>
  <c r="R215" i="27"/>
  <c r="R231" i="27"/>
  <c r="R247" i="27"/>
  <c r="R263" i="27"/>
  <c r="R279" i="27"/>
  <c r="R295" i="27"/>
  <c r="R311" i="27"/>
  <c r="R327" i="27"/>
  <c r="R343" i="27"/>
  <c r="R359" i="27"/>
  <c r="R375" i="27"/>
  <c r="R391" i="27"/>
  <c r="R407" i="27"/>
  <c r="R423" i="27"/>
  <c r="R439" i="27"/>
  <c r="R455" i="27"/>
  <c r="R471" i="27"/>
  <c r="R487" i="27"/>
  <c r="R503" i="27"/>
  <c r="R519" i="27"/>
  <c r="R535" i="27"/>
  <c r="R551" i="27"/>
  <c r="R567" i="27"/>
  <c r="R583" i="27"/>
  <c r="R599" i="27"/>
  <c r="R615" i="27"/>
  <c r="R631" i="27"/>
  <c r="R644" i="27"/>
  <c r="R655" i="27"/>
  <c r="R665" i="27"/>
  <c r="R676" i="27"/>
  <c r="R686" i="27"/>
  <c r="R694" i="27"/>
  <c r="R702" i="27"/>
  <c r="R710" i="27"/>
  <c r="R718" i="27"/>
  <c r="R726" i="27"/>
  <c r="R734" i="27"/>
  <c r="R742" i="27"/>
  <c r="R750" i="27"/>
  <c r="R758" i="27"/>
  <c r="R766" i="27"/>
  <c r="R774" i="27"/>
  <c r="R782" i="27"/>
  <c r="R790" i="27"/>
  <c r="R798" i="27"/>
  <c r="R806" i="27"/>
  <c r="R814" i="27"/>
  <c r="R822" i="27"/>
  <c r="R830" i="27"/>
  <c r="R838" i="27"/>
  <c r="R846" i="27"/>
  <c r="R854" i="27"/>
  <c r="R862" i="27"/>
  <c r="R870" i="27"/>
  <c r="R878" i="27"/>
  <c r="R886" i="27"/>
  <c r="R894" i="27"/>
  <c r="R902" i="27"/>
  <c r="R910" i="27"/>
  <c r="R918" i="27"/>
  <c r="R926" i="27"/>
  <c r="R934" i="27"/>
  <c r="R942" i="27"/>
  <c r="R950" i="27"/>
  <c r="R958" i="27"/>
  <c r="R966" i="27"/>
  <c r="R974" i="27"/>
  <c r="R982" i="27"/>
  <c r="R990" i="27"/>
  <c r="R8" i="27"/>
  <c r="R24" i="27"/>
  <c r="R40" i="27"/>
  <c r="R56" i="27"/>
  <c r="R72" i="27"/>
  <c r="R88" i="27"/>
  <c r="R104" i="27"/>
  <c r="R120" i="27"/>
  <c r="R136" i="27"/>
  <c r="R152" i="27"/>
  <c r="R168" i="27"/>
  <c r="R184" i="27"/>
  <c r="R200" i="27"/>
  <c r="R216" i="27"/>
  <c r="R232" i="27"/>
  <c r="R248" i="27"/>
  <c r="R264" i="27"/>
  <c r="R280" i="27"/>
  <c r="R296" i="27"/>
  <c r="R312" i="27"/>
  <c r="R328" i="27"/>
  <c r="R344" i="27"/>
  <c r="R360" i="27"/>
  <c r="R376" i="27"/>
  <c r="R392" i="27"/>
  <c r="R408" i="27"/>
  <c r="R424" i="27"/>
  <c r="R440" i="27"/>
  <c r="R456" i="27"/>
  <c r="R472" i="27"/>
  <c r="R488" i="27"/>
  <c r="R504" i="27"/>
  <c r="R520" i="27"/>
  <c r="R536" i="27"/>
  <c r="R552" i="27"/>
  <c r="R568" i="27"/>
  <c r="R584" i="27"/>
  <c r="R600" i="27"/>
  <c r="R616" i="27"/>
  <c r="R632" i="27"/>
  <c r="R645" i="27"/>
  <c r="R656" i="27"/>
  <c r="R666" i="27"/>
  <c r="R677" i="27"/>
  <c r="R687" i="27"/>
  <c r="R695" i="27"/>
  <c r="R703" i="27"/>
  <c r="R711" i="27"/>
  <c r="R719" i="27"/>
  <c r="R727" i="27"/>
  <c r="R735" i="27"/>
  <c r="R743" i="27"/>
  <c r="R751" i="27"/>
  <c r="R759" i="27"/>
  <c r="R767" i="27"/>
  <c r="R775" i="27"/>
  <c r="R783" i="27"/>
  <c r="R791" i="27"/>
  <c r="R799" i="27"/>
  <c r="R807" i="27"/>
  <c r="R815" i="27"/>
  <c r="R823" i="27"/>
  <c r="R831" i="27"/>
  <c r="R839" i="27"/>
  <c r="R847" i="27"/>
  <c r="R855" i="27"/>
  <c r="R863" i="27"/>
  <c r="R871" i="27"/>
  <c r="R879" i="27"/>
  <c r="R887" i="27"/>
  <c r="R895" i="27"/>
  <c r="R903" i="27"/>
  <c r="R911" i="27"/>
  <c r="R919" i="27"/>
  <c r="R927" i="27"/>
  <c r="R935" i="27"/>
  <c r="R943" i="27"/>
  <c r="R951" i="27"/>
  <c r="R959" i="27"/>
  <c r="R967" i="27"/>
  <c r="R975" i="27"/>
  <c r="R983" i="27"/>
  <c r="R991" i="27"/>
  <c r="R12" i="27"/>
  <c r="R28" i="27"/>
  <c r="R44" i="27"/>
  <c r="R60" i="27"/>
  <c r="R15" i="27"/>
  <c r="R31" i="27"/>
  <c r="R47" i="27"/>
  <c r="R63" i="27"/>
  <c r="R79" i="27"/>
  <c r="R95" i="27"/>
  <c r="R111" i="27"/>
  <c r="R127" i="27"/>
  <c r="R143" i="27"/>
  <c r="R159" i="27"/>
  <c r="R175" i="27"/>
  <c r="R191" i="27"/>
  <c r="R207" i="27"/>
  <c r="R223" i="27"/>
  <c r="R239" i="27"/>
  <c r="R255" i="27"/>
  <c r="R271" i="27"/>
  <c r="R287" i="27"/>
  <c r="R303" i="27"/>
  <c r="R319" i="27"/>
  <c r="R335" i="27"/>
  <c r="R351" i="27"/>
  <c r="R367" i="27"/>
  <c r="R383" i="27"/>
  <c r="R399" i="27"/>
  <c r="R415" i="27"/>
  <c r="R431" i="27"/>
  <c r="R447" i="27"/>
  <c r="R463" i="27"/>
  <c r="R479" i="27"/>
  <c r="R495" i="27"/>
  <c r="R511" i="27"/>
  <c r="R527" i="27"/>
  <c r="R543" i="27"/>
  <c r="R559" i="27"/>
  <c r="R575" i="27"/>
  <c r="R591" i="27"/>
  <c r="R607" i="27"/>
  <c r="R623" i="27"/>
  <c r="R637" i="27"/>
  <c r="R649" i="27"/>
  <c r="R660" i="27"/>
  <c r="R671" i="27"/>
  <c r="R681" i="27"/>
  <c r="R690" i="27"/>
  <c r="R698" i="27"/>
  <c r="R706" i="27"/>
  <c r="R714" i="27"/>
  <c r="R722" i="27"/>
  <c r="R730" i="27"/>
  <c r="R738" i="27"/>
  <c r="R746" i="27"/>
  <c r="R754" i="27"/>
  <c r="R762" i="27"/>
  <c r="R770" i="27"/>
  <c r="R778" i="27"/>
  <c r="R786" i="27"/>
  <c r="R794" i="27"/>
  <c r="R802" i="27"/>
  <c r="R810" i="27"/>
  <c r="R818" i="27"/>
  <c r="R826" i="27"/>
  <c r="R834" i="27"/>
  <c r="R842" i="27"/>
  <c r="R850" i="27"/>
  <c r="R858" i="27"/>
  <c r="R866" i="27"/>
  <c r="R874" i="27"/>
  <c r="R882" i="27"/>
  <c r="R890" i="27"/>
  <c r="R898" i="27"/>
  <c r="R906" i="27"/>
  <c r="R914" i="27"/>
  <c r="R922" i="27"/>
  <c r="R930" i="27"/>
  <c r="R938" i="27"/>
  <c r="R946" i="27"/>
  <c r="R954" i="27"/>
  <c r="R962" i="27"/>
  <c r="R970" i="27"/>
  <c r="R978" i="27"/>
  <c r="R986" i="27"/>
  <c r="R994" i="27"/>
  <c r="R1002" i="27"/>
  <c r="R1010" i="27"/>
  <c r="R16" i="27"/>
  <c r="R77" i="27"/>
  <c r="R124" i="27"/>
  <c r="R160" i="27"/>
  <c r="R205" i="27"/>
  <c r="R252" i="27"/>
  <c r="R288" i="27"/>
  <c r="R333" i="27"/>
  <c r="R380" i="27"/>
  <c r="R416" i="27"/>
  <c r="R461" i="27"/>
  <c r="R508" i="27"/>
  <c r="R544" i="27"/>
  <c r="R589" i="27"/>
  <c r="R633" i="27"/>
  <c r="R661" i="27"/>
  <c r="R689" i="27"/>
  <c r="R712" i="27"/>
  <c r="R731" i="27"/>
  <c r="R753" i="27"/>
  <c r="R776" i="27"/>
  <c r="R795" i="27"/>
  <c r="R817" i="27"/>
  <c r="R840" i="27"/>
  <c r="R859" i="27"/>
  <c r="R881" i="27"/>
  <c r="R904" i="27"/>
  <c r="R923" i="27"/>
  <c r="R945" i="27"/>
  <c r="R968" i="27"/>
  <c r="R987" i="27"/>
  <c r="R1003" i="27"/>
  <c r="R3" i="27"/>
  <c r="P9" i="27"/>
  <c r="P17" i="27"/>
  <c r="P25" i="27"/>
  <c r="P33" i="27"/>
  <c r="P41" i="27"/>
  <c r="P49" i="27"/>
  <c r="P57" i="27"/>
  <c r="P65" i="27"/>
  <c r="P73" i="27"/>
  <c r="P81" i="27"/>
  <c r="P89" i="27"/>
  <c r="P97" i="27"/>
  <c r="P105" i="27"/>
  <c r="P113" i="27"/>
  <c r="P121" i="27"/>
  <c r="P129" i="27"/>
  <c r="P137" i="27"/>
  <c r="P145" i="27"/>
  <c r="P153" i="27"/>
  <c r="P161" i="27"/>
  <c r="P169" i="27"/>
  <c r="P177" i="27"/>
  <c r="P185" i="27"/>
  <c r="P193" i="27"/>
  <c r="P201" i="27"/>
  <c r="P209" i="27"/>
  <c r="P217" i="27"/>
  <c r="P225" i="27"/>
  <c r="P233" i="27"/>
  <c r="P241" i="27"/>
  <c r="P249" i="27"/>
  <c r="P257" i="27"/>
  <c r="P265" i="27"/>
  <c r="P273" i="27"/>
  <c r="P281" i="27"/>
  <c r="P289" i="27"/>
  <c r="P297" i="27"/>
  <c r="P305" i="27"/>
  <c r="P313" i="27"/>
  <c r="P321" i="27"/>
  <c r="R29" i="27"/>
  <c r="R80" i="27"/>
  <c r="R125" i="27"/>
  <c r="R172" i="27"/>
  <c r="R208" i="27"/>
  <c r="R253" i="27"/>
  <c r="R300" i="27"/>
  <c r="R336" i="27"/>
  <c r="R381" i="27"/>
  <c r="R428" i="27"/>
  <c r="R464" i="27"/>
  <c r="R509" i="27"/>
  <c r="R556" i="27"/>
  <c r="R592" i="27"/>
  <c r="R636" i="27"/>
  <c r="R668" i="27"/>
  <c r="R691" i="27"/>
  <c r="R713" i="27"/>
  <c r="R736" i="27"/>
  <c r="R755" i="27"/>
  <c r="R777" i="27"/>
  <c r="R800" i="27"/>
  <c r="R819" i="27"/>
  <c r="R841" i="27"/>
  <c r="R864" i="27"/>
  <c r="R883" i="27"/>
  <c r="R905" i="27"/>
  <c r="R928" i="27"/>
  <c r="R947" i="27"/>
  <c r="R969" i="27"/>
  <c r="R992" i="27"/>
  <c r="R1006" i="27"/>
  <c r="R2" i="27"/>
  <c r="T2" i="27" s="1"/>
  <c r="P10" i="27"/>
  <c r="P18" i="27"/>
  <c r="P26" i="27"/>
  <c r="P34" i="27"/>
  <c r="P42" i="27"/>
  <c r="P50" i="27"/>
  <c r="P58" i="27"/>
  <c r="P66" i="27"/>
  <c r="P74" i="27"/>
  <c r="P82" i="27"/>
  <c r="P90" i="27"/>
  <c r="P98" i="27"/>
  <c r="P106" i="27"/>
  <c r="P114" i="27"/>
  <c r="P122" i="27"/>
  <c r="P130" i="27"/>
  <c r="P138" i="27"/>
  <c r="P146" i="27"/>
  <c r="P154" i="27"/>
  <c r="P162" i="27"/>
  <c r="P170" i="27"/>
  <c r="P178" i="27"/>
  <c r="P186" i="27"/>
  <c r="P194" i="27"/>
  <c r="P202" i="27"/>
  <c r="P210" i="27"/>
  <c r="P218" i="27"/>
  <c r="P226" i="27"/>
  <c r="P234" i="27"/>
  <c r="P242" i="27"/>
  <c r="P250" i="27"/>
  <c r="P258" i="27"/>
  <c r="P266" i="27"/>
  <c r="P274" i="27"/>
  <c r="P282" i="27"/>
  <c r="P290" i="27"/>
  <c r="P298" i="27"/>
  <c r="P306" i="27"/>
  <c r="P314" i="27"/>
  <c r="R45" i="27"/>
  <c r="R93" i="27"/>
  <c r="R140" i="27"/>
  <c r="R176" i="27"/>
  <c r="R221" i="27"/>
  <c r="R268" i="27"/>
  <c r="R304" i="27"/>
  <c r="R349" i="27"/>
  <c r="R396" i="27"/>
  <c r="R432" i="27"/>
  <c r="R477" i="27"/>
  <c r="R524" i="27"/>
  <c r="R560" i="27"/>
  <c r="R605" i="27"/>
  <c r="R647" i="27"/>
  <c r="R672" i="27"/>
  <c r="R697" i="27"/>
  <c r="R720" i="27"/>
  <c r="R739" i="27"/>
  <c r="R761" i="27"/>
  <c r="R784" i="27"/>
  <c r="R803" i="27"/>
  <c r="R825" i="27"/>
  <c r="R848" i="27"/>
  <c r="R867" i="27"/>
  <c r="R889" i="27"/>
  <c r="R912" i="27"/>
  <c r="R931" i="27"/>
  <c r="R953" i="27"/>
  <c r="R976" i="27"/>
  <c r="R995" i="27"/>
  <c r="R1008" i="27"/>
  <c r="P4" i="27"/>
  <c r="P12" i="27"/>
  <c r="P20" i="27"/>
  <c r="P28" i="27"/>
  <c r="P36" i="27"/>
  <c r="P44" i="27"/>
  <c r="P52" i="27"/>
  <c r="P60" i="27"/>
  <c r="P68" i="27"/>
  <c r="P76" i="27"/>
  <c r="P84" i="27"/>
  <c r="P92" i="27"/>
  <c r="P100" i="27"/>
  <c r="P108" i="27"/>
  <c r="P116" i="27"/>
  <c r="P124" i="27"/>
  <c r="P132" i="27"/>
  <c r="P140" i="27"/>
  <c r="P148" i="27"/>
  <c r="P156" i="27"/>
  <c r="P164" i="27"/>
  <c r="P172" i="27"/>
  <c r="P180" i="27"/>
  <c r="P188" i="27"/>
  <c r="P196" i="27"/>
  <c r="P204" i="27"/>
  <c r="P212" i="27"/>
  <c r="P220" i="27"/>
  <c r="P228" i="27"/>
  <c r="P236" i="27"/>
  <c r="P244" i="27"/>
  <c r="R48" i="27"/>
  <c r="R96" i="27"/>
  <c r="R141" i="27"/>
  <c r="R188" i="27"/>
  <c r="R224" i="27"/>
  <c r="R269" i="27"/>
  <c r="R316" i="27"/>
  <c r="R352" i="27"/>
  <c r="R397" i="27"/>
  <c r="R444" i="27"/>
  <c r="R480" i="27"/>
  <c r="R525" i="27"/>
  <c r="R572" i="27"/>
  <c r="R608" i="27"/>
  <c r="R648" i="27"/>
  <c r="R679" i="27"/>
  <c r="R699" i="27"/>
  <c r="R721" i="27"/>
  <c r="R744" i="27"/>
  <c r="R763" i="27"/>
  <c r="R785" i="27"/>
  <c r="R808" i="27"/>
  <c r="R827" i="27"/>
  <c r="R849" i="27"/>
  <c r="R872" i="27"/>
  <c r="R891" i="27"/>
  <c r="R913" i="27"/>
  <c r="R936" i="27"/>
  <c r="R955" i="27"/>
  <c r="R977" i="27"/>
  <c r="R998" i="27"/>
  <c r="R1009" i="27"/>
  <c r="P5" i="27"/>
  <c r="P13" i="27"/>
  <c r="P21" i="27"/>
  <c r="P29" i="27"/>
  <c r="P37" i="27"/>
  <c r="P45" i="27"/>
  <c r="P53" i="27"/>
  <c r="P61" i="27"/>
  <c r="P69" i="27"/>
  <c r="P77" i="27"/>
  <c r="P85" i="27"/>
  <c r="P93" i="27"/>
  <c r="P101" i="27"/>
  <c r="P109" i="27"/>
  <c r="P117" i="27"/>
  <c r="P125" i="27"/>
  <c r="P133" i="27"/>
  <c r="P141" i="27"/>
  <c r="P149" i="27"/>
  <c r="P157" i="27"/>
  <c r="P165" i="27"/>
  <c r="P173" i="27"/>
  <c r="P181" i="27"/>
  <c r="P189" i="27"/>
  <c r="P197" i="27"/>
  <c r="P205" i="27"/>
  <c r="P213" i="27"/>
  <c r="P221" i="27"/>
  <c r="P229" i="27"/>
  <c r="P237" i="27"/>
  <c r="P245" i="27"/>
  <c r="P253" i="27"/>
  <c r="P261" i="27"/>
  <c r="P269" i="27"/>
  <c r="P277" i="27"/>
  <c r="P285" i="27"/>
  <c r="P293" i="27"/>
  <c r="P1007" i="27"/>
  <c r="P999" i="27"/>
  <c r="P991" i="27"/>
  <c r="P983" i="27"/>
  <c r="P975" i="27"/>
  <c r="P967" i="27"/>
  <c r="P959" i="27"/>
  <c r="P951" i="27"/>
  <c r="P943" i="27"/>
  <c r="P935" i="27"/>
  <c r="P927" i="27"/>
  <c r="P919" i="27"/>
  <c r="P911" i="27"/>
  <c r="P903" i="27"/>
  <c r="P895" i="27"/>
  <c r="P887" i="27"/>
  <c r="P879" i="27"/>
  <c r="P871" i="27"/>
  <c r="P863" i="27"/>
  <c r="P855" i="27"/>
  <c r="P847" i="27"/>
  <c r="P839" i="27"/>
  <c r="P831" i="27"/>
  <c r="P823" i="27"/>
  <c r="P815" i="27"/>
  <c r="P807" i="27"/>
  <c r="P799" i="27"/>
  <c r="P791" i="27"/>
  <c r="P783" i="27"/>
  <c r="P775" i="27"/>
  <c r="P767" i="27"/>
  <c r="P759" i="27"/>
  <c r="P751" i="27"/>
  <c r="P743" i="27"/>
  <c r="P735" i="27"/>
  <c r="P727" i="27"/>
  <c r="P719" i="27"/>
  <c r="P711" i="27"/>
  <c r="P703" i="27"/>
  <c r="P695" i="27"/>
  <c r="P687" i="27"/>
  <c r="P679" i="27"/>
  <c r="P671" i="27"/>
  <c r="P663" i="27"/>
  <c r="P655" i="27"/>
  <c r="P647" i="27"/>
  <c r="P639" i="27"/>
  <c r="P631" i="27"/>
  <c r="P623" i="27"/>
  <c r="P615" i="27"/>
  <c r="P607" i="27"/>
  <c r="P599" i="27"/>
  <c r="P591" i="27"/>
  <c r="P583" i="27"/>
  <c r="P575" i="27"/>
  <c r="P567" i="27"/>
  <c r="P559" i="27"/>
  <c r="P551" i="27"/>
  <c r="P543" i="27"/>
  <c r="P535" i="27"/>
  <c r="P527" i="27"/>
  <c r="P519" i="27"/>
  <c r="P511" i="27"/>
  <c r="P503" i="27"/>
  <c r="P495" i="27"/>
  <c r="P487" i="27"/>
  <c r="P479" i="27"/>
  <c r="P471" i="27"/>
  <c r="P463" i="27"/>
  <c r="P455" i="27"/>
  <c r="P447" i="27"/>
  <c r="P439" i="27"/>
  <c r="P431" i="27"/>
  <c r="P423" i="27"/>
  <c r="P415" i="27"/>
  <c r="P407" i="27"/>
  <c r="P399" i="27"/>
  <c r="P391" i="27"/>
  <c r="P383" i="27"/>
  <c r="P375" i="27"/>
  <c r="P367" i="27"/>
  <c r="P359" i="27"/>
  <c r="P351" i="27"/>
  <c r="P343" i="27"/>
  <c r="P335" i="27"/>
  <c r="P327" i="27"/>
  <c r="P318" i="27"/>
  <c r="P308" i="27"/>
  <c r="P296" i="27"/>
  <c r="P284" i="27"/>
  <c r="P271" i="27"/>
  <c r="P259" i="27"/>
  <c r="P246" i="27"/>
  <c r="P230" i="27"/>
  <c r="P214" i="27"/>
  <c r="P198" i="27"/>
  <c r="P182" i="27"/>
  <c r="P166" i="27"/>
  <c r="P150" i="27"/>
  <c r="P134" i="27"/>
  <c r="P118" i="27"/>
  <c r="P102" i="27"/>
  <c r="P86" i="27"/>
  <c r="P70" i="27"/>
  <c r="P54" i="27"/>
  <c r="P38" i="27"/>
  <c r="P22" i="27"/>
  <c r="P6" i="27"/>
  <c r="R999" i="27"/>
  <c r="R960" i="27"/>
  <c r="R915" i="27"/>
  <c r="R873" i="27"/>
  <c r="R832" i="27"/>
  <c r="R787" i="27"/>
  <c r="R745" i="27"/>
  <c r="R704" i="27"/>
  <c r="R650" i="27"/>
  <c r="R573" i="27"/>
  <c r="R492" i="27"/>
  <c r="R400" i="27"/>
  <c r="R317" i="27"/>
  <c r="R236" i="27"/>
  <c r="R144" i="27"/>
  <c r="R61" i="27"/>
  <c r="P2" i="27"/>
  <c r="P1006" i="27"/>
  <c r="P998" i="27"/>
  <c r="P990" i="27"/>
  <c r="P982" i="27"/>
  <c r="P974" i="27"/>
  <c r="P966" i="27"/>
  <c r="P958" i="27"/>
  <c r="P950" i="27"/>
  <c r="P942" i="27"/>
  <c r="P934" i="27"/>
  <c r="P926" i="27"/>
  <c r="P918" i="27"/>
  <c r="P910" i="27"/>
  <c r="P902" i="27"/>
  <c r="P894" i="27"/>
  <c r="P886" i="27"/>
  <c r="P878" i="27"/>
  <c r="P870" i="27"/>
  <c r="P862" i="27"/>
  <c r="P854" i="27"/>
  <c r="P846" i="27"/>
  <c r="P838" i="27"/>
  <c r="P830" i="27"/>
  <c r="P822" i="27"/>
  <c r="P814" i="27"/>
  <c r="P806" i="27"/>
  <c r="P798" i="27"/>
  <c r="P790" i="27"/>
  <c r="P782" i="27"/>
  <c r="P774" i="27"/>
  <c r="P766" i="27"/>
  <c r="P758" i="27"/>
  <c r="P750" i="27"/>
  <c r="P742" i="27"/>
  <c r="P734" i="27"/>
  <c r="P726" i="27"/>
  <c r="P718" i="27"/>
  <c r="P710" i="27"/>
  <c r="P702" i="27"/>
  <c r="P694" i="27"/>
  <c r="P686" i="27"/>
  <c r="P678" i="27"/>
  <c r="P670" i="27"/>
  <c r="P662" i="27"/>
  <c r="P654" i="27"/>
  <c r="P646" i="27"/>
  <c r="P638" i="27"/>
  <c r="P630" i="27"/>
  <c r="P622" i="27"/>
  <c r="P614" i="27"/>
  <c r="P606" i="27"/>
  <c r="P598" i="27"/>
  <c r="P590" i="27"/>
  <c r="P582" i="27"/>
  <c r="P574" i="27"/>
  <c r="P566" i="27"/>
  <c r="P558" i="27"/>
  <c r="P550" i="27"/>
  <c r="P542" i="27"/>
  <c r="P534" i="27"/>
  <c r="P526" i="27"/>
  <c r="P518" i="27"/>
  <c r="P510" i="27"/>
  <c r="P502" i="27"/>
  <c r="P494" i="27"/>
  <c r="P486" i="27"/>
  <c r="P478" i="27"/>
  <c r="P470" i="27"/>
  <c r="P462" i="27"/>
  <c r="P454" i="27"/>
  <c r="P446" i="27"/>
  <c r="P438" i="27"/>
  <c r="P430" i="27"/>
  <c r="P422" i="27"/>
  <c r="P414" i="27"/>
  <c r="P406" i="27"/>
  <c r="P398" i="27"/>
  <c r="P390" i="27"/>
  <c r="P382" i="27"/>
  <c r="P374" i="27"/>
  <c r="P366" i="27"/>
  <c r="P358" i="27"/>
  <c r="P350" i="27"/>
  <c r="P342" i="27"/>
  <c r="P334" i="27"/>
  <c r="P326" i="27"/>
  <c r="P317" i="27"/>
  <c r="P307" i="27"/>
  <c r="P295" i="27"/>
  <c r="P283" i="27"/>
  <c r="P270" i="27"/>
  <c r="P256" i="27"/>
  <c r="P243" i="27"/>
  <c r="P227" i="27"/>
  <c r="P211" i="27"/>
  <c r="P195" i="27"/>
  <c r="P179" i="27"/>
  <c r="P163" i="27"/>
  <c r="P147" i="27"/>
  <c r="P131" i="27"/>
  <c r="P115" i="27"/>
  <c r="P99" i="27"/>
  <c r="P83" i="27"/>
  <c r="P67" i="27"/>
  <c r="P51" i="27"/>
  <c r="P35" i="27"/>
  <c r="P19" i="27"/>
  <c r="P3" i="27"/>
  <c r="R993" i="27"/>
  <c r="R952" i="27"/>
  <c r="R907" i="27"/>
  <c r="R865" i="27"/>
  <c r="R824" i="27"/>
  <c r="R779" i="27"/>
  <c r="R737" i="27"/>
  <c r="R696" i="27"/>
  <c r="R639" i="27"/>
  <c r="R557" i="27"/>
  <c r="R476" i="27"/>
  <c r="R384" i="27"/>
  <c r="R301" i="27"/>
  <c r="R220" i="27"/>
  <c r="R128" i="27"/>
  <c r="R32" i="27"/>
  <c r="P1005" i="27"/>
  <c r="P997" i="27"/>
  <c r="P989" i="27"/>
  <c r="P981" i="27"/>
  <c r="P973" i="27"/>
  <c r="P965" i="27"/>
  <c r="P957" i="27"/>
  <c r="P949" i="27"/>
  <c r="P941" i="27"/>
  <c r="P933" i="27"/>
  <c r="P925" i="27"/>
  <c r="P917" i="27"/>
  <c r="P909" i="27"/>
  <c r="P901" i="27"/>
  <c r="P893" i="27"/>
  <c r="P885" i="27"/>
  <c r="P877" i="27"/>
  <c r="P869" i="27"/>
  <c r="P861" i="27"/>
  <c r="P853" i="27"/>
  <c r="P845" i="27"/>
  <c r="P837" i="27"/>
  <c r="P829" i="27"/>
  <c r="P821" i="27"/>
  <c r="P813" i="27"/>
  <c r="P805" i="27"/>
  <c r="P797" i="27"/>
  <c r="P789" i="27"/>
  <c r="P781" i="27"/>
  <c r="P773" i="27"/>
  <c r="P765" i="27"/>
  <c r="P757" i="27"/>
  <c r="P749" i="27"/>
  <c r="P741" i="27"/>
  <c r="P733" i="27"/>
  <c r="P725" i="27"/>
  <c r="P717" i="27"/>
  <c r="P709" i="27"/>
  <c r="P701" i="27"/>
  <c r="P693" i="27"/>
  <c r="P685" i="27"/>
  <c r="P677" i="27"/>
  <c r="P669" i="27"/>
  <c r="P661" i="27"/>
  <c r="P653" i="27"/>
  <c r="P645" i="27"/>
  <c r="P637" i="27"/>
  <c r="P629" i="27"/>
  <c r="P621" i="27"/>
  <c r="P613" i="27"/>
  <c r="P605" i="27"/>
  <c r="P597" i="27"/>
  <c r="P589" i="27"/>
  <c r="P581" i="27"/>
  <c r="P573" i="27"/>
  <c r="P565" i="27"/>
  <c r="P557" i="27"/>
  <c r="P549" i="27"/>
  <c r="P541" i="27"/>
  <c r="P533" i="27"/>
  <c r="P525" i="27"/>
  <c r="P517" i="27"/>
  <c r="P509" i="27"/>
  <c r="P501" i="27"/>
  <c r="P493" i="27"/>
  <c r="P485" i="27"/>
  <c r="P477" i="27"/>
  <c r="P469" i="27"/>
  <c r="P461" i="27"/>
  <c r="P453" i="27"/>
  <c r="P445" i="27"/>
  <c r="P437" i="27"/>
  <c r="P429" i="27"/>
  <c r="P421" i="27"/>
  <c r="P413" i="27"/>
  <c r="P405" i="27"/>
  <c r="P397" i="27"/>
  <c r="P389" i="27"/>
  <c r="P381" i="27"/>
  <c r="P373" i="27"/>
  <c r="P365" i="27"/>
  <c r="P357" i="27"/>
  <c r="P349" i="27"/>
  <c r="P341" i="27"/>
  <c r="P333" i="27"/>
  <c r="P325" i="27"/>
  <c r="P316" i="27"/>
  <c r="P304" i="27"/>
  <c r="P294" i="27"/>
  <c r="P280" i="27"/>
  <c r="P268" i="27"/>
  <c r="P255" i="27"/>
  <c r="P240" i="27"/>
  <c r="P224" i="27"/>
  <c r="P208" i="27"/>
  <c r="P192" i="27"/>
  <c r="P176" i="27"/>
  <c r="P160" i="27"/>
  <c r="P144" i="27"/>
  <c r="P128" i="27"/>
  <c r="P112" i="27"/>
  <c r="P96" i="27"/>
  <c r="P80" i="27"/>
  <c r="P64" i="27"/>
  <c r="P48" i="27"/>
  <c r="P32" i="27"/>
  <c r="P16" i="27"/>
  <c r="R985" i="27"/>
  <c r="R944" i="27"/>
  <c r="R899" i="27"/>
  <c r="R857" i="27"/>
  <c r="R816" i="27"/>
  <c r="R771" i="27"/>
  <c r="R729" i="27"/>
  <c r="R688" i="27"/>
  <c r="R624" i="27"/>
  <c r="R541" i="27"/>
  <c r="R460" i="27"/>
  <c r="R368" i="27"/>
  <c r="R285" i="27"/>
  <c r="R204" i="27"/>
  <c r="R112" i="27"/>
  <c r="R13" i="27"/>
  <c r="S2" i="27"/>
  <c r="G6" i="28"/>
  <c r="F6" i="28"/>
  <c r="E6" i="28"/>
  <c r="D6" i="28"/>
  <c r="C6" i="28"/>
  <c r="C1110" i="27"/>
  <c r="B418" i="27" s="1"/>
  <c r="E1109" i="27"/>
  <c r="E1108" i="27"/>
  <c r="E1107" i="27"/>
  <c r="E1106" i="27"/>
  <c r="E1105" i="27"/>
  <c r="E1104" i="27"/>
  <c r="E1103" i="27"/>
  <c r="E1102" i="27"/>
  <c r="E1101" i="27"/>
  <c r="E1100" i="27"/>
  <c r="E1099" i="27"/>
  <c r="E1098" i="27"/>
  <c r="E1097" i="27"/>
  <c r="E1096" i="27"/>
  <c r="E1095" i="27"/>
  <c r="E1094" i="27"/>
  <c r="E1093" i="27"/>
  <c r="E1092" i="27"/>
  <c r="E1091" i="27"/>
  <c r="E1090" i="27"/>
  <c r="E1089" i="27"/>
  <c r="E1088" i="27"/>
  <c r="E1087" i="27"/>
  <c r="E1086" i="27"/>
  <c r="E1085" i="27"/>
  <c r="E1084" i="27"/>
  <c r="E1083" i="27"/>
  <c r="E1082" i="27"/>
  <c r="E1081" i="27"/>
  <c r="E1080" i="27"/>
  <c r="E1079" i="27"/>
  <c r="E1078" i="27"/>
  <c r="E1077" i="27"/>
  <c r="E1076" i="27"/>
  <c r="E1075" i="27"/>
  <c r="E1074" i="27"/>
  <c r="E1073" i="27"/>
  <c r="E1072" i="27"/>
  <c r="E1071" i="27"/>
  <c r="E1070" i="27"/>
  <c r="E1069" i="27"/>
  <c r="E1068" i="27"/>
  <c r="E1067" i="27"/>
  <c r="E1066" i="27"/>
  <c r="E1065" i="27"/>
  <c r="E1064" i="27"/>
  <c r="E1063" i="27"/>
  <c r="E1062" i="27"/>
  <c r="E1061" i="27"/>
  <c r="E1060" i="27"/>
  <c r="E1059" i="27"/>
  <c r="E1058" i="27"/>
  <c r="E1057" i="27"/>
  <c r="E1056" i="27"/>
  <c r="E1055" i="27"/>
  <c r="E1054" i="27"/>
  <c r="E1053" i="27"/>
  <c r="E1052" i="27"/>
  <c r="E1051" i="27"/>
  <c r="E1050" i="27"/>
  <c r="E1049" i="27"/>
  <c r="E1048" i="27"/>
  <c r="E1047" i="27"/>
  <c r="E1046" i="27"/>
  <c r="E1045" i="27"/>
  <c r="E1044" i="27"/>
  <c r="E1043" i="27"/>
  <c r="E1042" i="27"/>
  <c r="E1041" i="27"/>
  <c r="E1040" i="27"/>
  <c r="E1039" i="27"/>
  <c r="E1038" i="27"/>
  <c r="E1037" i="27"/>
  <c r="E1036" i="27"/>
  <c r="E1035" i="27"/>
  <c r="E1034" i="27"/>
  <c r="E1033" i="27"/>
  <c r="E1032" i="27"/>
  <c r="E1031" i="27"/>
  <c r="E1030" i="27"/>
  <c r="E1029" i="27"/>
  <c r="E1028" i="27"/>
  <c r="E1027" i="27"/>
  <c r="E1026" i="27"/>
  <c r="E1025" i="27"/>
  <c r="E1024" i="27"/>
  <c r="E1023" i="27"/>
  <c r="E1022" i="27"/>
  <c r="E1021" i="27"/>
  <c r="E1020" i="27"/>
  <c r="E1019" i="27"/>
  <c r="E1018" i="27"/>
  <c r="E1017" i="27"/>
  <c r="E1016" i="27"/>
  <c r="E1015" i="27"/>
  <c r="E1014" i="27"/>
  <c r="E1013" i="27"/>
  <c r="E1012" i="27"/>
  <c r="E1011" i="27"/>
  <c r="E1010" i="27"/>
  <c r="E1009" i="27"/>
  <c r="E1008" i="27"/>
  <c r="E1007" i="27"/>
  <c r="B1007" i="27"/>
  <c r="E1006" i="27"/>
  <c r="E1005" i="27"/>
  <c r="E1004" i="27"/>
  <c r="E1003" i="27"/>
  <c r="E1002" i="27"/>
  <c r="E1001" i="27"/>
  <c r="E1000" i="27"/>
  <c r="E999" i="27"/>
  <c r="E998" i="27"/>
  <c r="E997" i="27"/>
  <c r="E996" i="27"/>
  <c r="E995" i="27"/>
  <c r="E994" i="27"/>
  <c r="E993" i="27"/>
  <c r="E992" i="27"/>
  <c r="E991" i="27"/>
  <c r="E990" i="27"/>
  <c r="E989" i="27"/>
  <c r="E988" i="27"/>
  <c r="E987" i="27"/>
  <c r="E986" i="27"/>
  <c r="E985" i="27"/>
  <c r="E984" i="27"/>
  <c r="E983" i="27"/>
  <c r="E982" i="27"/>
  <c r="E981" i="27"/>
  <c r="E980" i="27"/>
  <c r="E979" i="27"/>
  <c r="E978" i="27"/>
  <c r="E977" i="27"/>
  <c r="E976" i="27"/>
  <c r="E975" i="27"/>
  <c r="E974" i="27"/>
  <c r="E973" i="27"/>
  <c r="E972" i="27"/>
  <c r="E971" i="27"/>
  <c r="E970" i="27"/>
  <c r="E969" i="27"/>
  <c r="E968" i="27"/>
  <c r="E967" i="27"/>
  <c r="E966" i="27"/>
  <c r="E965" i="27"/>
  <c r="E964" i="27"/>
  <c r="E963" i="27"/>
  <c r="E962" i="27"/>
  <c r="E961" i="27"/>
  <c r="E960" i="27"/>
  <c r="E959" i="27"/>
  <c r="E958" i="27"/>
  <c r="E957" i="27"/>
  <c r="E956" i="27"/>
  <c r="E955" i="27"/>
  <c r="E954" i="27"/>
  <c r="E953" i="27"/>
  <c r="E952" i="27"/>
  <c r="E951" i="27"/>
  <c r="E950" i="27"/>
  <c r="E949" i="27"/>
  <c r="E948" i="27"/>
  <c r="E947" i="27"/>
  <c r="E946" i="27"/>
  <c r="E945" i="27"/>
  <c r="E944" i="27"/>
  <c r="E943" i="27"/>
  <c r="E942" i="27"/>
  <c r="E941" i="27"/>
  <c r="E940" i="27"/>
  <c r="E939" i="27"/>
  <c r="E938" i="27"/>
  <c r="E937" i="27"/>
  <c r="E936" i="27"/>
  <c r="E935" i="27"/>
  <c r="E934" i="27"/>
  <c r="E933" i="27"/>
  <c r="E932" i="27"/>
  <c r="E931" i="27"/>
  <c r="E930" i="27"/>
  <c r="E929" i="27"/>
  <c r="E928" i="27"/>
  <c r="E927" i="27"/>
  <c r="E926" i="27"/>
  <c r="E925" i="27"/>
  <c r="E924" i="27"/>
  <c r="E923" i="27"/>
  <c r="E922" i="27"/>
  <c r="E921" i="27"/>
  <c r="E920" i="27"/>
  <c r="E919" i="27"/>
  <c r="E918" i="27"/>
  <c r="E917" i="27"/>
  <c r="E916" i="27"/>
  <c r="E915" i="27"/>
  <c r="E914" i="27"/>
  <c r="E913" i="27"/>
  <c r="E912" i="27"/>
  <c r="E911" i="27"/>
  <c r="E910" i="27"/>
  <c r="E909" i="27"/>
  <c r="E908" i="27"/>
  <c r="E907" i="27"/>
  <c r="E906" i="27"/>
  <c r="E905" i="27"/>
  <c r="E904" i="27"/>
  <c r="E903" i="27"/>
  <c r="E902" i="27"/>
  <c r="E901" i="27"/>
  <c r="E900" i="27"/>
  <c r="E899" i="27"/>
  <c r="E898" i="27"/>
  <c r="E897" i="27"/>
  <c r="E896" i="27"/>
  <c r="E895" i="27"/>
  <c r="E894" i="27"/>
  <c r="E893" i="27"/>
  <c r="E892" i="27"/>
  <c r="E891" i="27"/>
  <c r="E890" i="27"/>
  <c r="E889" i="27"/>
  <c r="E888" i="27"/>
  <c r="E887" i="27"/>
  <c r="E886" i="27"/>
  <c r="E885" i="27"/>
  <c r="E884" i="27"/>
  <c r="E883" i="27"/>
  <c r="E882" i="27"/>
  <c r="E881" i="27"/>
  <c r="E880" i="27"/>
  <c r="E879" i="27"/>
  <c r="E878" i="27"/>
  <c r="E877" i="27"/>
  <c r="E876" i="27"/>
  <c r="E875" i="27"/>
  <c r="E874" i="27"/>
  <c r="E873" i="27"/>
  <c r="E872" i="27"/>
  <c r="E871" i="27"/>
  <c r="E870" i="27"/>
  <c r="E869" i="27"/>
  <c r="E868" i="27"/>
  <c r="E867" i="27"/>
  <c r="E866" i="27"/>
  <c r="E865" i="27"/>
  <c r="E864" i="27"/>
  <c r="E863" i="27"/>
  <c r="E862" i="27"/>
  <c r="E861" i="27"/>
  <c r="E860" i="27"/>
  <c r="E859" i="27"/>
  <c r="E858" i="27"/>
  <c r="E857" i="27"/>
  <c r="E856" i="27"/>
  <c r="E855" i="27"/>
  <c r="E854" i="27"/>
  <c r="E853" i="27"/>
  <c r="E852" i="27"/>
  <c r="E851" i="27"/>
  <c r="E850" i="27"/>
  <c r="E849" i="27"/>
  <c r="E848" i="27"/>
  <c r="E847" i="27"/>
  <c r="E846" i="27"/>
  <c r="E845" i="27"/>
  <c r="E844" i="27"/>
  <c r="E843" i="27"/>
  <c r="E842" i="27"/>
  <c r="E841" i="27"/>
  <c r="E840" i="27"/>
  <c r="E839" i="27"/>
  <c r="E838" i="27"/>
  <c r="E837" i="27"/>
  <c r="E836" i="27"/>
  <c r="E835" i="27"/>
  <c r="E834" i="27"/>
  <c r="E833" i="27"/>
  <c r="E832" i="27"/>
  <c r="E831" i="27"/>
  <c r="E830" i="27"/>
  <c r="E829" i="27"/>
  <c r="E828" i="27"/>
  <c r="E827" i="27"/>
  <c r="E826" i="27"/>
  <c r="E825" i="27"/>
  <c r="E824" i="27"/>
  <c r="E823" i="27"/>
  <c r="E822" i="27"/>
  <c r="E821" i="27"/>
  <c r="E820" i="27"/>
  <c r="E819" i="27"/>
  <c r="E818" i="27"/>
  <c r="E817" i="27"/>
  <c r="E816" i="27"/>
  <c r="E815" i="27"/>
  <c r="E814" i="27"/>
  <c r="E813" i="27"/>
  <c r="E812" i="27"/>
  <c r="E811" i="27"/>
  <c r="E810" i="27"/>
  <c r="E809" i="27"/>
  <c r="E808" i="27"/>
  <c r="E807" i="27"/>
  <c r="E806" i="27"/>
  <c r="E805" i="27"/>
  <c r="E804" i="27"/>
  <c r="E803" i="27"/>
  <c r="E802" i="27"/>
  <c r="E801" i="27"/>
  <c r="E800" i="27"/>
  <c r="E799" i="27"/>
  <c r="E798" i="27"/>
  <c r="E797" i="27"/>
  <c r="E796" i="27"/>
  <c r="E795" i="27"/>
  <c r="E794" i="27"/>
  <c r="E793" i="27"/>
  <c r="E792" i="27"/>
  <c r="E791" i="27"/>
  <c r="E790" i="27"/>
  <c r="E789" i="27"/>
  <c r="E788" i="27"/>
  <c r="E787" i="27"/>
  <c r="E786" i="27"/>
  <c r="E785" i="27"/>
  <c r="E784" i="27"/>
  <c r="E783" i="27"/>
  <c r="E782" i="27"/>
  <c r="E781" i="27"/>
  <c r="E780" i="27"/>
  <c r="E779" i="27"/>
  <c r="E778" i="27"/>
  <c r="E777" i="27"/>
  <c r="E776" i="27"/>
  <c r="E775" i="27"/>
  <c r="E774" i="27"/>
  <c r="E773" i="27"/>
  <c r="E772" i="27"/>
  <c r="E771" i="27"/>
  <c r="E770" i="27"/>
  <c r="E769" i="27"/>
  <c r="E768" i="27"/>
  <c r="E767" i="27"/>
  <c r="E766" i="27"/>
  <c r="E765" i="27"/>
  <c r="E764" i="27"/>
  <c r="E763" i="27"/>
  <c r="E762" i="27"/>
  <c r="E761" i="27"/>
  <c r="E760" i="27"/>
  <c r="E759" i="27"/>
  <c r="E758" i="27"/>
  <c r="E757" i="27"/>
  <c r="E756" i="27"/>
  <c r="E755" i="27"/>
  <c r="E754" i="27"/>
  <c r="E753" i="27"/>
  <c r="E752" i="27"/>
  <c r="E751" i="27"/>
  <c r="E750" i="27"/>
  <c r="E749" i="27"/>
  <c r="E748" i="27"/>
  <c r="E747" i="27"/>
  <c r="E746" i="27"/>
  <c r="E745" i="27"/>
  <c r="E744" i="27"/>
  <c r="E743" i="27"/>
  <c r="E742" i="27"/>
  <c r="E741" i="27"/>
  <c r="E740" i="27"/>
  <c r="E739" i="27"/>
  <c r="E738" i="27"/>
  <c r="E737" i="27"/>
  <c r="E736" i="27"/>
  <c r="E735" i="27"/>
  <c r="E734" i="27"/>
  <c r="E733" i="27"/>
  <c r="E732" i="27"/>
  <c r="E731" i="27"/>
  <c r="E730" i="27"/>
  <c r="E729" i="27"/>
  <c r="E728" i="27"/>
  <c r="E727" i="27"/>
  <c r="E726" i="27"/>
  <c r="E725" i="27"/>
  <c r="E724" i="27"/>
  <c r="E723" i="27"/>
  <c r="E722" i="27"/>
  <c r="E721" i="27"/>
  <c r="E720" i="27"/>
  <c r="E719" i="27"/>
  <c r="E718" i="27"/>
  <c r="E717" i="27"/>
  <c r="E716" i="27"/>
  <c r="E715" i="27"/>
  <c r="E714" i="27"/>
  <c r="E713" i="27"/>
  <c r="E712" i="27"/>
  <c r="E711" i="27"/>
  <c r="E710" i="27"/>
  <c r="E709" i="27"/>
  <c r="E708" i="27"/>
  <c r="E707" i="27"/>
  <c r="E706" i="27"/>
  <c r="E705" i="27"/>
  <c r="E704" i="27"/>
  <c r="E703" i="27"/>
  <c r="E702" i="27"/>
  <c r="E701" i="27"/>
  <c r="E700" i="27"/>
  <c r="E699" i="27"/>
  <c r="E698" i="27"/>
  <c r="E697" i="27"/>
  <c r="E696" i="27"/>
  <c r="E695" i="27"/>
  <c r="E694" i="27"/>
  <c r="E693" i="27"/>
  <c r="E692" i="27"/>
  <c r="E691" i="27"/>
  <c r="E690" i="27"/>
  <c r="E689" i="27"/>
  <c r="E688" i="27"/>
  <c r="E687" i="27"/>
  <c r="E686" i="27"/>
  <c r="E685" i="27"/>
  <c r="E684" i="27"/>
  <c r="E683" i="27"/>
  <c r="E682" i="27"/>
  <c r="E681" i="27"/>
  <c r="E680" i="27"/>
  <c r="E679" i="27"/>
  <c r="E678" i="27"/>
  <c r="E677" i="27"/>
  <c r="E676" i="27"/>
  <c r="E675" i="27"/>
  <c r="E674" i="27"/>
  <c r="E673" i="27"/>
  <c r="E672" i="27"/>
  <c r="E671" i="27"/>
  <c r="E670" i="27"/>
  <c r="E669" i="27"/>
  <c r="E668" i="27"/>
  <c r="E667" i="27"/>
  <c r="E666" i="27"/>
  <c r="E665" i="27"/>
  <c r="E664" i="27"/>
  <c r="E663" i="27"/>
  <c r="E662" i="27"/>
  <c r="E661" i="27"/>
  <c r="E660" i="27"/>
  <c r="E659" i="27"/>
  <c r="E658" i="27"/>
  <c r="E657" i="27"/>
  <c r="E656" i="27"/>
  <c r="E655" i="27"/>
  <c r="E654" i="27"/>
  <c r="E653" i="27"/>
  <c r="E652" i="27"/>
  <c r="E651" i="27"/>
  <c r="E650" i="27"/>
  <c r="E649" i="27"/>
  <c r="E648" i="27"/>
  <c r="E647" i="27"/>
  <c r="E646" i="27"/>
  <c r="E645" i="27"/>
  <c r="E644" i="27"/>
  <c r="E643" i="27"/>
  <c r="B643" i="27"/>
  <c r="E642" i="27"/>
  <c r="E641" i="27"/>
  <c r="E640" i="27"/>
  <c r="E639" i="27"/>
  <c r="E638" i="27"/>
  <c r="E637" i="27"/>
  <c r="E636" i="27"/>
  <c r="E635" i="27"/>
  <c r="E634" i="27"/>
  <c r="E633" i="27"/>
  <c r="E632" i="27"/>
  <c r="E631" i="27"/>
  <c r="E630" i="27"/>
  <c r="E629" i="27"/>
  <c r="E628" i="27"/>
  <c r="E627" i="27"/>
  <c r="E626" i="27"/>
  <c r="E625" i="27"/>
  <c r="E624" i="27"/>
  <c r="E623" i="27"/>
  <c r="E622" i="27"/>
  <c r="E621" i="27"/>
  <c r="E620" i="27"/>
  <c r="E619" i="27"/>
  <c r="E618" i="27"/>
  <c r="E617" i="27"/>
  <c r="E616" i="27"/>
  <c r="E615" i="27"/>
  <c r="E614" i="27"/>
  <c r="E613" i="27"/>
  <c r="E612" i="27"/>
  <c r="B612" i="27"/>
  <c r="E611" i="27"/>
  <c r="E610" i="27"/>
  <c r="E609" i="27"/>
  <c r="E608" i="27"/>
  <c r="E607" i="27"/>
  <c r="E606" i="27"/>
  <c r="E605" i="27"/>
  <c r="E604" i="27"/>
  <c r="E603" i="27"/>
  <c r="E602" i="27"/>
  <c r="E601" i="27"/>
  <c r="E600" i="27"/>
  <c r="E599" i="27"/>
  <c r="E598" i="27"/>
  <c r="E597" i="27"/>
  <c r="E596" i="27"/>
  <c r="E595" i="27"/>
  <c r="E594" i="27"/>
  <c r="E593" i="27"/>
  <c r="E592" i="27"/>
  <c r="E591" i="27"/>
  <c r="E590" i="27"/>
  <c r="E589" i="27"/>
  <c r="E588" i="27"/>
  <c r="E587" i="27"/>
  <c r="E586" i="27"/>
  <c r="E585" i="27"/>
  <c r="E584" i="27"/>
  <c r="E583" i="27"/>
  <c r="E582" i="27"/>
  <c r="E581" i="27"/>
  <c r="E580" i="27"/>
  <c r="E579" i="27"/>
  <c r="E578" i="27"/>
  <c r="E577" i="27"/>
  <c r="E576" i="27"/>
  <c r="E575" i="27"/>
  <c r="E574" i="27"/>
  <c r="E573" i="27"/>
  <c r="E572" i="27"/>
  <c r="E571" i="27"/>
  <c r="E570" i="27"/>
  <c r="E569" i="27"/>
  <c r="E568" i="27"/>
  <c r="E567" i="27"/>
  <c r="E566" i="27"/>
  <c r="E565" i="27"/>
  <c r="E564" i="27"/>
  <c r="E563" i="27"/>
  <c r="E562" i="27"/>
  <c r="E561" i="27"/>
  <c r="E560" i="27"/>
  <c r="E559" i="27"/>
  <c r="E558" i="27"/>
  <c r="E557" i="27"/>
  <c r="E556" i="27"/>
  <c r="E555" i="27"/>
  <c r="E554" i="27"/>
  <c r="E553" i="27"/>
  <c r="E552" i="27"/>
  <c r="E551" i="27"/>
  <c r="E550" i="27"/>
  <c r="E549" i="27"/>
  <c r="E548" i="27"/>
  <c r="E547" i="27"/>
  <c r="E546" i="27"/>
  <c r="E545" i="27"/>
  <c r="E544" i="27"/>
  <c r="E543" i="27"/>
  <c r="E542" i="27"/>
  <c r="E541" i="27"/>
  <c r="E540" i="27"/>
  <c r="E539" i="27"/>
  <c r="E538" i="27"/>
  <c r="E537" i="27"/>
  <c r="E536" i="27"/>
  <c r="E535" i="27"/>
  <c r="E534" i="27"/>
  <c r="E533" i="27"/>
  <c r="E532" i="27"/>
  <c r="E531" i="27"/>
  <c r="E530" i="27"/>
  <c r="E529" i="27"/>
  <c r="E528" i="27"/>
  <c r="E527" i="27"/>
  <c r="E526" i="27"/>
  <c r="E525" i="27"/>
  <c r="E524" i="27"/>
  <c r="E523" i="27"/>
  <c r="E522" i="27"/>
  <c r="E521" i="27"/>
  <c r="E520" i="27"/>
  <c r="E519" i="27"/>
  <c r="E518" i="27"/>
  <c r="E517" i="27"/>
  <c r="E516" i="27"/>
  <c r="E515" i="27"/>
  <c r="E514" i="27"/>
  <c r="E513" i="27"/>
  <c r="E512" i="27"/>
  <c r="E511" i="27"/>
  <c r="E510" i="27"/>
  <c r="E509" i="27"/>
  <c r="E508" i="27"/>
  <c r="E507" i="27"/>
  <c r="E506" i="27"/>
  <c r="E505" i="27"/>
  <c r="E504" i="27"/>
  <c r="E503" i="27"/>
  <c r="E502" i="27"/>
  <c r="E501" i="27"/>
  <c r="E500" i="27"/>
  <c r="E499" i="27"/>
  <c r="E498" i="27"/>
  <c r="E497" i="27"/>
  <c r="E496" i="27"/>
  <c r="E495" i="27"/>
  <c r="E494" i="27"/>
  <c r="E493" i="27"/>
  <c r="E492" i="27"/>
  <c r="E491" i="27"/>
  <c r="E490" i="27"/>
  <c r="E489" i="27"/>
  <c r="E488" i="27"/>
  <c r="E487" i="27"/>
  <c r="E486" i="27"/>
  <c r="E485" i="27"/>
  <c r="E484" i="27"/>
  <c r="E483" i="27"/>
  <c r="E482" i="27"/>
  <c r="E481" i="27"/>
  <c r="E480" i="27"/>
  <c r="E479" i="27"/>
  <c r="F478" i="27"/>
  <c r="E478" i="27"/>
  <c r="E477" i="27"/>
  <c r="E476" i="27"/>
  <c r="E475" i="27"/>
  <c r="E474" i="27"/>
  <c r="E473" i="27"/>
  <c r="E472" i="27"/>
  <c r="E471" i="27"/>
  <c r="E470" i="27"/>
  <c r="E469" i="27"/>
  <c r="E468" i="27"/>
  <c r="B468" i="27"/>
  <c r="E467" i="27"/>
  <c r="E466" i="27"/>
  <c r="E465" i="27"/>
  <c r="E464" i="27"/>
  <c r="E463" i="27"/>
  <c r="E462" i="27"/>
  <c r="E461" i="27"/>
  <c r="E460" i="27"/>
  <c r="E459" i="27"/>
  <c r="E458" i="27"/>
  <c r="B458" i="27"/>
  <c r="E457" i="27"/>
  <c r="E456" i="27"/>
  <c r="E455" i="27"/>
  <c r="E454" i="27"/>
  <c r="E453" i="27"/>
  <c r="E452" i="27"/>
  <c r="E451" i="27"/>
  <c r="E450" i="27"/>
  <c r="E449" i="27"/>
  <c r="E448" i="27"/>
  <c r="B448" i="27"/>
  <c r="E447" i="27"/>
  <c r="E446" i="27"/>
  <c r="E445" i="27"/>
  <c r="E444" i="27"/>
  <c r="B444" i="27"/>
  <c r="E443" i="27"/>
  <c r="E442" i="27"/>
  <c r="E441" i="27"/>
  <c r="E440" i="27"/>
  <c r="E439" i="27"/>
  <c r="E438" i="27"/>
  <c r="E437" i="27"/>
  <c r="E436" i="27"/>
  <c r="E435" i="27"/>
  <c r="E434" i="27"/>
  <c r="E433" i="27"/>
  <c r="E432" i="27"/>
  <c r="E431" i="27"/>
  <c r="E430" i="27"/>
  <c r="E429" i="27"/>
  <c r="E428" i="27"/>
  <c r="E427" i="27"/>
  <c r="E426" i="27"/>
  <c r="B426" i="27"/>
  <c r="E425" i="27"/>
  <c r="E424" i="27"/>
  <c r="E423" i="27"/>
  <c r="E422" i="27"/>
  <c r="E421" i="27"/>
  <c r="E420" i="27"/>
  <c r="E419" i="27"/>
  <c r="E418" i="27"/>
  <c r="F417" i="27"/>
  <c r="E417" i="27"/>
  <c r="E416" i="27"/>
  <c r="E415" i="27"/>
  <c r="E414" i="27"/>
  <c r="E413" i="27"/>
  <c r="E412" i="27"/>
  <c r="E411" i="27"/>
  <c r="E410" i="27"/>
  <c r="E409" i="27"/>
  <c r="E408" i="27"/>
  <c r="E407" i="27"/>
  <c r="E406" i="27"/>
  <c r="E405" i="27"/>
  <c r="E404" i="27"/>
  <c r="B404" i="27"/>
  <c r="E403" i="27"/>
  <c r="E402" i="27"/>
  <c r="E401" i="27"/>
  <c r="B401" i="27"/>
  <c r="E400" i="27"/>
  <c r="E399" i="27"/>
  <c r="E398" i="27"/>
  <c r="E397" i="27"/>
  <c r="E396" i="27"/>
  <c r="E395" i="27"/>
  <c r="E394" i="27"/>
  <c r="E393" i="27"/>
  <c r="E392" i="27"/>
  <c r="E391" i="27"/>
  <c r="E390" i="27"/>
  <c r="E389" i="27"/>
  <c r="E388" i="27"/>
  <c r="B388" i="27"/>
  <c r="E387" i="27"/>
  <c r="E386" i="27"/>
  <c r="E385" i="27"/>
  <c r="B385" i="27"/>
  <c r="E384" i="27"/>
  <c r="E383" i="27"/>
  <c r="E382" i="27"/>
  <c r="E381" i="27"/>
  <c r="F380" i="27"/>
  <c r="E380" i="27"/>
  <c r="E379" i="27"/>
  <c r="E378" i="27"/>
  <c r="E377" i="27"/>
  <c r="E376" i="27"/>
  <c r="E375" i="27"/>
  <c r="E374" i="27"/>
  <c r="E373" i="27"/>
  <c r="E372" i="27"/>
  <c r="E371" i="27"/>
  <c r="E370" i="27"/>
  <c r="E369" i="27"/>
  <c r="E368" i="27"/>
  <c r="E367" i="27"/>
  <c r="E366" i="27"/>
  <c r="E365" i="27"/>
  <c r="E364" i="27"/>
  <c r="F363" i="27"/>
  <c r="E363" i="27"/>
  <c r="E362" i="27"/>
  <c r="E361" i="27"/>
  <c r="E360" i="27"/>
  <c r="E359" i="27"/>
  <c r="E358" i="27"/>
  <c r="E357" i="27"/>
  <c r="E356" i="27"/>
  <c r="B356" i="27"/>
  <c r="E355" i="27"/>
  <c r="E354" i="27"/>
  <c r="E353" i="27"/>
  <c r="E352" i="27"/>
  <c r="E351" i="27"/>
  <c r="E350" i="27"/>
  <c r="E349" i="27"/>
  <c r="E348" i="27"/>
  <c r="E347" i="27"/>
  <c r="E346" i="27"/>
  <c r="E345" i="27"/>
  <c r="E344" i="27"/>
  <c r="E343" i="27"/>
  <c r="E342" i="27"/>
  <c r="E341" i="27"/>
  <c r="F340" i="27"/>
  <c r="E340" i="27"/>
  <c r="E339" i="27"/>
  <c r="E338" i="27"/>
  <c r="E337" i="27"/>
  <c r="B337" i="27"/>
  <c r="E336" i="27"/>
  <c r="E335" i="27"/>
  <c r="E334" i="27"/>
  <c r="E333" i="27"/>
  <c r="E332" i="27"/>
  <c r="E331" i="27"/>
  <c r="E330" i="27"/>
  <c r="E329" i="27"/>
  <c r="E328" i="27"/>
  <c r="E327" i="27"/>
  <c r="E326" i="27"/>
  <c r="E325" i="27"/>
  <c r="E324" i="27"/>
  <c r="E323" i="27"/>
  <c r="E322" i="27"/>
  <c r="E321" i="27"/>
  <c r="B321" i="27"/>
  <c r="E320" i="27"/>
  <c r="E319" i="27"/>
  <c r="E318" i="27"/>
  <c r="E317" i="27"/>
  <c r="F316" i="27"/>
  <c r="E316" i="27"/>
  <c r="E315" i="27"/>
  <c r="E314" i="27"/>
  <c r="F313" i="27"/>
  <c r="E313" i="27"/>
  <c r="E312" i="27"/>
  <c r="E311" i="27"/>
  <c r="E310" i="27"/>
  <c r="E309" i="27"/>
  <c r="E308" i="27"/>
  <c r="E307" i="27"/>
  <c r="E306" i="27"/>
  <c r="F305" i="27"/>
  <c r="E305" i="27"/>
  <c r="E304" i="27"/>
  <c r="E303" i="27"/>
  <c r="E302" i="27"/>
  <c r="E301" i="27"/>
  <c r="E300" i="27"/>
  <c r="E299" i="27"/>
  <c r="E298" i="27"/>
  <c r="E297" i="27"/>
  <c r="E296" i="27"/>
  <c r="E295" i="27"/>
  <c r="F294" i="27"/>
  <c r="E294" i="27"/>
  <c r="E293" i="27"/>
  <c r="E292" i="27"/>
  <c r="E291" i="27"/>
  <c r="E290" i="27"/>
  <c r="F289" i="27"/>
  <c r="E289" i="27"/>
  <c r="E288" i="27"/>
  <c r="E287" i="27"/>
  <c r="E286" i="27"/>
  <c r="E285" i="27"/>
  <c r="E284" i="27"/>
  <c r="E283" i="27"/>
  <c r="E282" i="27"/>
  <c r="E281" i="27"/>
  <c r="E280" i="27"/>
  <c r="E279" i="27"/>
  <c r="E278" i="27"/>
  <c r="E277" i="27"/>
  <c r="E276" i="27"/>
  <c r="E275" i="27"/>
  <c r="E274" i="27"/>
  <c r="B274" i="27"/>
  <c r="E273" i="27"/>
  <c r="E272" i="27"/>
  <c r="E271" i="27"/>
  <c r="B271" i="27"/>
  <c r="E270" i="27"/>
  <c r="E269" i="27"/>
  <c r="E268" i="27"/>
  <c r="E267" i="27"/>
  <c r="E266" i="27"/>
  <c r="E265" i="27"/>
  <c r="E264" i="27"/>
  <c r="B264" i="27"/>
  <c r="E263" i="27"/>
  <c r="E262" i="27"/>
  <c r="E261" i="27"/>
  <c r="E260" i="27"/>
  <c r="E259" i="27"/>
  <c r="F258" i="27"/>
  <c r="E258" i="27"/>
  <c r="E257" i="27"/>
  <c r="E256" i="27"/>
  <c r="E255" i="27"/>
  <c r="E254" i="27"/>
  <c r="E253" i="27"/>
  <c r="E252" i="27"/>
  <c r="E251" i="27"/>
  <c r="E250" i="27"/>
  <c r="E249" i="27"/>
  <c r="E248" i="27"/>
  <c r="E247" i="27"/>
  <c r="E246" i="27"/>
  <c r="E245" i="27"/>
  <c r="E244" i="27"/>
  <c r="E243" i="27"/>
  <c r="F242" i="27"/>
  <c r="E242" i="27"/>
  <c r="E241" i="27"/>
  <c r="E240" i="27"/>
  <c r="F239" i="27"/>
  <c r="E239" i="27"/>
  <c r="E238" i="27"/>
  <c r="E237" i="27"/>
  <c r="E236" i="27"/>
  <c r="B236" i="27"/>
  <c r="E235" i="27"/>
  <c r="E234" i="27"/>
  <c r="E233" i="27"/>
  <c r="F232" i="27"/>
  <c r="E232" i="27"/>
  <c r="E231" i="27"/>
  <c r="E230" i="27"/>
  <c r="E229" i="27"/>
  <c r="E228" i="27"/>
  <c r="E227" i="27"/>
  <c r="E226" i="27"/>
  <c r="E225" i="27"/>
  <c r="B225" i="27"/>
  <c r="E224" i="27"/>
  <c r="E223" i="27"/>
  <c r="E222" i="27"/>
  <c r="E221" i="27"/>
  <c r="E220" i="27"/>
  <c r="E219" i="27"/>
  <c r="E218" i="27"/>
  <c r="E217" i="27"/>
  <c r="E216" i="27"/>
  <c r="E215" i="27"/>
  <c r="E214" i="27"/>
  <c r="F213" i="27"/>
  <c r="E213" i="27"/>
  <c r="E212" i="27"/>
  <c r="E211" i="27"/>
  <c r="F210" i="27"/>
  <c r="E210" i="27"/>
  <c r="E209" i="27"/>
  <c r="E208" i="27"/>
  <c r="F207" i="27"/>
  <c r="E207" i="27"/>
  <c r="E206" i="27"/>
  <c r="E205" i="27"/>
  <c r="E204" i="27"/>
  <c r="E203" i="27"/>
  <c r="E202" i="27"/>
  <c r="E201" i="27"/>
  <c r="B201" i="27"/>
  <c r="E200" i="27"/>
  <c r="E199" i="27"/>
  <c r="E198" i="27"/>
  <c r="E197" i="27"/>
  <c r="E196" i="27"/>
  <c r="E195" i="27"/>
  <c r="E194" i="27"/>
  <c r="F193" i="27"/>
  <c r="E193" i="27"/>
  <c r="E192" i="27"/>
  <c r="E191" i="27"/>
  <c r="B191" i="27"/>
  <c r="F190" i="27"/>
  <c r="E190" i="27"/>
  <c r="E189" i="27"/>
  <c r="E188" i="27"/>
  <c r="B188" i="27"/>
  <c r="E187" i="27"/>
  <c r="E186" i="27"/>
  <c r="E185" i="27"/>
  <c r="E184" i="27"/>
  <c r="E183" i="27"/>
  <c r="E182" i="27"/>
  <c r="E181" i="27"/>
  <c r="E180" i="27"/>
  <c r="E179" i="27"/>
  <c r="E178" i="27"/>
  <c r="E177" i="27"/>
  <c r="E176" i="27"/>
  <c r="E175" i="27"/>
  <c r="E174" i="27"/>
  <c r="E173" i="27"/>
  <c r="B173" i="27"/>
  <c r="E172" i="27"/>
  <c r="E171" i="27"/>
  <c r="E170" i="27"/>
  <c r="E169" i="27"/>
  <c r="E168" i="27"/>
  <c r="E167" i="27"/>
  <c r="F166" i="27"/>
  <c r="E166" i="27"/>
  <c r="E165" i="27"/>
  <c r="E164" i="27"/>
  <c r="E163" i="27"/>
  <c r="F162" i="27"/>
  <c r="E162" i="27"/>
  <c r="E161" i="27"/>
  <c r="E160" i="27"/>
  <c r="F159" i="27"/>
  <c r="E159" i="27"/>
  <c r="E158" i="27"/>
  <c r="E157" i="27"/>
  <c r="B157" i="27"/>
  <c r="E156" i="27"/>
  <c r="E155" i="27"/>
  <c r="E154" i="27"/>
  <c r="F153" i="27"/>
  <c r="E153" i="27"/>
  <c r="E152" i="27"/>
  <c r="E151" i="27"/>
  <c r="B151" i="27"/>
  <c r="E150" i="27"/>
  <c r="E149" i="27"/>
  <c r="E148" i="27"/>
  <c r="E147" i="27"/>
  <c r="E146" i="27"/>
  <c r="E145" i="27"/>
  <c r="B145" i="27"/>
  <c r="F144" i="27"/>
  <c r="E144" i="27"/>
  <c r="E143" i="27"/>
  <c r="E142" i="27"/>
  <c r="F141" i="27"/>
  <c r="E141" i="27"/>
  <c r="E140" i="27"/>
  <c r="E139" i="27"/>
  <c r="F138" i="27"/>
  <c r="E138" i="27"/>
  <c r="E137" i="27"/>
  <c r="E136" i="27"/>
  <c r="E135" i="27"/>
  <c r="B135" i="27"/>
  <c r="E134" i="27"/>
  <c r="E133" i="27"/>
  <c r="E132" i="27"/>
  <c r="B132" i="27"/>
  <c r="E131" i="27"/>
  <c r="E130" i="27"/>
  <c r="F129" i="27"/>
  <c r="E129" i="27"/>
  <c r="F128" i="27"/>
  <c r="E128" i="27"/>
  <c r="E127" i="27"/>
  <c r="E126" i="27"/>
  <c r="F125" i="27"/>
  <c r="E125" i="27"/>
  <c r="E124" i="27"/>
  <c r="F123" i="27"/>
  <c r="E123" i="27"/>
  <c r="F122" i="27"/>
  <c r="E122" i="27"/>
  <c r="E121" i="27"/>
  <c r="F120" i="27"/>
  <c r="E120" i="27"/>
  <c r="E119" i="27"/>
  <c r="E118" i="27"/>
  <c r="B118" i="27"/>
  <c r="E117" i="27"/>
  <c r="E116" i="27"/>
  <c r="E115" i="27"/>
  <c r="B115" i="27"/>
  <c r="E114" i="27"/>
  <c r="F113" i="27"/>
  <c r="E113" i="27"/>
  <c r="E112" i="27"/>
  <c r="E111" i="27"/>
  <c r="E110" i="27"/>
  <c r="E109" i="27"/>
  <c r="E108" i="27"/>
  <c r="F107" i="27"/>
  <c r="E107" i="27"/>
  <c r="E106" i="27"/>
  <c r="E105" i="27"/>
  <c r="B105" i="27"/>
  <c r="E104" i="27"/>
  <c r="E103" i="27"/>
  <c r="E102" i="27"/>
  <c r="E101" i="27"/>
  <c r="E100" i="27"/>
  <c r="E99" i="27"/>
  <c r="B99" i="27"/>
  <c r="F98" i="27"/>
  <c r="E98" i="27"/>
  <c r="E97" i="27"/>
  <c r="E96" i="27"/>
  <c r="B96" i="27"/>
  <c r="E95" i="27"/>
  <c r="E94" i="27"/>
  <c r="E93" i="27"/>
  <c r="B93" i="27"/>
  <c r="E92" i="27"/>
  <c r="E91" i="27"/>
  <c r="E90" i="27"/>
  <c r="B90" i="27"/>
  <c r="E89" i="27"/>
  <c r="E88" i="27"/>
  <c r="F87" i="27"/>
  <c r="E87" i="27"/>
  <c r="E86" i="27"/>
  <c r="E85" i="27"/>
  <c r="F84" i="27"/>
  <c r="E84" i="27"/>
  <c r="E83" i="27"/>
  <c r="F82" i="27"/>
  <c r="E82" i="27"/>
  <c r="E81" i="27"/>
  <c r="E80" i="27"/>
  <c r="B80" i="27"/>
  <c r="E79" i="27"/>
  <c r="B79" i="27"/>
  <c r="E78" i="27"/>
  <c r="E77" i="27"/>
  <c r="E76" i="27"/>
  <c r="F75" i="27"/>
  <c r="E75" i="27"/>
  <c r="E74" i="27"/>
  <c r="B74" i="27"/>
  <c r="E73" i="27"/>
  <c r="F72" i="27"/>
  <c r="E72" i="27"/>
  <c r="E71" i="27"/>
  <c r="E70" i="27"/>
  <c r="B70" i="27"/>
  <c r="E69" i="27"/>
  <c r="E68" i="27"/>
  <c r="E67" i="27"/>
  <c r="E66" i="27"/>
  <c r="E65" i="27"/>
  <c r="E64" i="27"/>
  <c r="B64" i="27"/>
  <c r="E63" i="27"/>
  <c r="E62" i="27"/>
  <c r="E61" i="27"/>
  <c r="E60" i="27"/>
  <c r="E59" i="27"/>
  <c r="E58" i="27"/>
  <c r="B58" i="27"/>
  <c r="E57" i="27"/>
  <c r="F56" i="27"/>
  <c r="E56" i="27"/>
  <c r="E55" i="27"/>
  <c r="E54" i="27"/>
  <c r="E53" i="27"/>
  <c r="E52" i="27"/>
  <c r="E51" i="27"/>
  <c r="E50" i="27"/>
  <c r="F49" i="27"/>
  <c r="E49" i="27"/>
  <c r="E48" i="27"/>
  <c r="E47" i="27"/>
  <c r="B47" i="27"/>
  <c r="E46" i="27"/>
  <c r="E45" i="27"/>
  <c r="E44" i="27"/>
  <c r="F43" i="27"/>
  <c r="E43" i="27"/>
  <c r="E42" i="27"/>
  <c r="B42" i="27"/>
  <c r="E41" i="27"/>
  <c r="E40" i="27"/>
  <c r="E39" i="27"/>
  <c r="E38" i="27"/>
  <c r="B38" i="27"/>
  <c r="F37" i="27"/>
  <c r="E37" i="27"/>
  <c r="E36" i="27"/>
  <c r="E35" i="27"/>
  <c r="B35" i="27"/>
  <c r="F34" i="27"/>
  <c r="E34" i="27"/>
  <c r="E33" i="27"/>
  <c r="E32" i="27"/>
  <c r="B32" i="27"/>
  <c r="E31" i="27"/>
  <c r="E30" i="27"/>
  <c r="E29" i="27"/>
  <c r="B29" i="27"/>
  <c r="E28" i="27"/>
  <c r="E27" i="27"/>
  <c r="E26" i="27"/>
  <c r="B26" i="27"/>
  <c r="E25" i="27"/>
  <c r="E24" i="27"/>
  <c r="F23" i="27"/>
  <c r="E23" i="27"/>
  <c r="E22" i="27"/>
  <c r="F21" i="27"/>
  <c r="E21" i="27"/>
  <c r="E20" i="27"/>
  <c r="E19" i="27"/>
  <c r="F18" i="27"/>
  <c r="E18" i="27"/>
  <c r="F17" i="27"/>
  <c r="E17" i="27"/>
  <c r="E16" i="27"/>
  <c r="E15" i="27"/>
  <c r="B15" i="27"/>
  <c r="E14" i="27"/>
  <c r="E13" i="27"/>
  <c r="B13" i="27"/>
  <c r="E12" i="27"/>
  <c r="F11" i="27"/>
  <c r="E11" i="27"/>
  <c r="E10" i="27"/>
  <c r="B10" i="27"/>
  <c r="E9" i="27"/>
  <c r="E8" i="27"/>
  <c r="E7" i="27"/>
  <c r="E6" i="27"/>
  <c r="E5" i="27"/>
  <c r="E4" i="27"/>
  <c r="E3" i="27"/>
  <c r="B3" i="27"/>
  <c r="E2" i="27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M56" i="19"/>
  <c r="N56" i="19"/>
  <c r="M57" i="19"/>
  <c r="N57" i="19"/>
  <c r="M58" i="19"/>
  <c r="N58" i="19"/>
  <c r="M59" i="19"/>
  <c r="N59" i="19"/>
  <c r="M60" i="19"/>
  <c r="N60" i="19"/>
  <c r="M61" i="19"/>
  <c r="N61" i="19"/>
  <c r="M62" i="19"/>
  <c r="N62" i="19"/>
  <c r="M63" i="19"/>
  <c r="N63" i="19"/>
  <c r="M64" i="19"/>
  <c r="N64" i="19"/>
  <c r="M65" i="19"/>
  <c r="N65" i="19"/>
  <c r="M66" i="19"/>
  <c r="N66" i="19"/>
  <c r="M67" i="19"/>
  <c r="N67" i="19"/>
  <c r="M68" i="19"/>
  <c r="N68" i="19"/>
  <c r="M69" i="19"/>
  <c r="N69" i="19"/>
  <c r="M70" i="19"/>
  <c r="N70" i="19"/>
  <c r="M71" i="19"/>
  <c r="N71" i="19"/>
  <c r="M72" i="19"/>
  <c r="N72" i="19"/>
  <c r="M73" i="19"/>
  <c r="N73" i="19"/>
  <c r="M74" i="19"/>
  <c r="N74" i="19"/>
  <c r="M75" i="19"/>
  <c r="N75" i="19"/>
  <c r="M76" i="19"/>
  <c r="N76" i="19"/>
  <c r="N55" i="19"/>
  <c r="M55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D4116" i="19"/>
  <c r="D4117" i="19"/>
  <c r="D4118" i="19"/>
  <c r="D4119" i="19"/>
  <c r="D4120" i="19"/>
  <c r="D4121" i="19"/>
  <c r="D4122" i="19"/>
  <c r="D4123" i="19"/>
  <c r="D4124" i="19"/>
  <c r="D4125" i="19"/>
  <c r="D4126" i="19"/>
  <c r="D4127" i="19"/>
  <c r="D4128" i="19"/>
  <c r="D4129" i="19"/>
  <c r="D4130" i="19"/>
  <c r="D4131" i="19"/>
  <c r="D4132" i="19"/>
  <c r="D4133" i="19"/>
  <c r="D4134" i="19"/>
  <c r="D4135" i="19"/>
  <c r="D4136" i="19"/>
  <c r="D4137" i="19"/>
  <c r="D4138" i="19"/>
  <c r="D4139" i="19"/>
  <c r="D4140" i="19"/>
  <c r="D4141" i="19"/>
  <c r="D4142" i="19"/>
  <c r="D4143" i="19"/>
  <c r="D4144" i="19"/>
  <c r="D4145" i="19"/>
  <c r="D4146" i="19"/>
  <c r="D4147" i="19"/>
  <c r="D4148" i="19"/>
  <c r="D4149" i="19"/>
  <c r="D4150" i="19"/>
  <c r="D4151" i="19"/>
  <c r="D4152" i="19"/>
  <c r="D4153" i="19"/>
  <c r="D4154" i="19"/>
  <c r="D4155" i="19"/>
  <c r="D4156" i="19"/>
  <c r="D4157" i="19"/>
  <c r="D4158" i="19"/>
  <c r="D4159" i="19"/>
  <c r="D4160" i="19"/>
  <c r="D4161" i="19"/>
  <c r="D4162" i="19"/>
  <c r="D4163" i="19"/>
  <c r="D4164" i="19"/>
  <c r="D4165" i="19"/>
  <c r="D4166" i="19"/>
  <c r="D4167" i="19"/>
  <c r="D4168" i="19"/>
  <c r="D4169" i="19"/>
  <c r="D4170" i="19"/>
  <c r="D4171" i="19"/>
  <c r="D4172" i="19"/>
  <c r="D4173" i="19"/>
  <c r="D4174" i="19"/>
  <c r="D4175" i="19"/>
  <c r="D4176" i="19"/>
  <c r="D4177" i="19"/>
  <c r="D4178" i="19"/>
  <c r="D4179" i="19"/>
  <c r="D4180" i="19"/>
  <c r="D4181" i="19"/>
  <c r="D4182" i="19"/>
  <c r="D4183" i="19"/>
  <c r="D4184" i="19"/>
  <c r="D4185" i="19"/>
  <c r="D4186" i="19"/>
  <c r="D4187" i="19"/>
  <c r="D4188" i="19"/>
  <c r="D4189" i="19"/>
  <c r="D4190" i="19"/>
  <c r="D4191" i="19"/>
  <c r="D4192" i="19"/>
  <c r="D4193" i="19"/>
  <c r="D4194" i="19"/>
  <c r="D4195" i="19"/>
  <c r="D4196" i="19"/>
  <c r="D4197" i="19"/>
  <c r="D4198" i="19"/>
  <c r="D4199" i="19"/>
  <c r="D4200" i="19"/>
  <c r="D4201" i="19"/>
  <c r="D4202" i="19"/>
  <c r="D4203" i="19"/>
  <c r="D4204" i="19"/>
  <c r="D4205" i="19"/>
  <c r="D4206" i="19"/>
  <c r="D4207" i="19"/>
  <c r="D4208" i="19"/>
  <c r="D4209" i="19"/>
  <c r="D4210" i="19"/>
  <c r="D4211" i="19"/>
  <c r="D4212" i="19"/>
  <c r="D4213" i="19"/>
  <c r="D4214" i="19"/>
  <c r="D4215" i="19"/>
  <c r="D4216" i="19"/>
  <c r="D4217" i="19"/>
  <c r="D4218" i="19"/>
  <c r="D4219" i="19"/>
  <c r="D4220" i="19"/>
  <c r="D4221" i="19"/>
  <c r="D4222" i="19"/>
  <c r="D4223" i="19"/>
  <c r="D4224" i="19"/>
  <c r="D4225" i="19"/>
  <c r="D4226" i="19"/>
  <c r="D4227" i="19"/>
  <c r="D4228" i="19"/>
  <c r="D4229" i="19"/>
  <c r="D4230" i="19"/>
  <c r="D4231" i="19"/>
  <c r="D4232" i="19"/>
  <c r="D4233" i="19"/>
  <c r="D4234" i="19"/>
  <c r="D4235" i="19"/>
  <c r="D4236" i="19"/>
  <c r="D4237" i="19"/>
  <c r="D4238" i="19"/>
  <c r="D4239" i="19"/>
  <c r="D4240" i="19"/>
  <c r="D4241" i="19"/>
  <c r="D4242" i="19"/>
  <c r="D4243" i="19"/>
  <c r="D4244" i="19"/>
  <c r="D4245" i="19"/>
  <c r="D4246" i="19"/>
  <c r="D4247" i="19"/>
  <c r="D4248" i="19"/>
  <c r="D4249" i="19"/>
  <c r="D4250" i="19"/>
  <c r="D4251" i="19"/>
  <c r="D4252" i="19"/>
  <c r="D4253" i="19"/>
  <c r="D4254" i="19"/>
  <c r="D4255" i="19"/>
  <c r="D4256" i="19"/>
  <c r="D4257" i="19"/>
  <c r="D4258" i="19"/>
  <c r="D4259" i="19"/>
  <c r="D4260" i="19"/>
  <c r="D4261" i="19"/>
  <c r="D4262" i="19"/>
  <c r="D4263" i="19"/>
  <c r="D4264" i="19"/>
  <c r="D4265" i="19"/>
  <c r="D4266" i="19"/>
  <c r="D4267" i="19"/>
  <c r="D4268" i="19"/>
  <c r="D4269" i="19"/>
  <c r="D4270" i="19"/>
  <c r="D4271" i="19"/>
  <c r="D4272" i="19"/>
  <c r="D4273" i="19"/>
  <c r="D4274" i="19"/>
  <c r="D4275" i="19"/>
  <c r="D4276" i="19"/>
  <c r="D4277" i="19"/>
  <c r="D4278" i="19"/>
  <c r="D4279" i="19"/>
  <c r="D4280" i="19"/>
  <c r="D4281" i="19"/>
  <c r="D4282" i="19"/>
  <c r="D4283" i="19"/>
  <c r="D4284" i="19"/>
  <c r="D4285" i="19"/>
  <c r="D4286" i="19"/>
  <c r="D4287" i="19"/>
  <c r="D4288" i="19"/>
  <c r="D4289" i="19"/>
  <c r="D4290" i="19"/>
  <c r="D4291" i="19"/>
  <c r="D4292" i="19"/>
  <c r="D4293" i="19"/>
  <c r="D4294" i="19"/>
  <c r="D4295" i="19"/>
  <c r="D4296" i="19"/>
  <c r="D4297" i="19"/>
  <c r="D4298" i="19"/>
  <c r="D4299" i="19"/>
  <c r="D4300" i="19"/>
  <c r="D4301" i="19"/>
  <c r="D4302" i="19"/>
  <c r="D4303" i="19"/>
  <c r="D4304" i="19"/>
  <c r="D4305" i="19"/>
  <c r="D4306" i="19"/>
  <c r="D4307" i="19"/>
  <c r="D4308" i="19"/>
  <c r="D4309" i="19"/>
  <c r="D4310" i="19"/>
  <c r="D4311" i="19"/>
  <c r="D4312" i="19"/>
  <c r="D4313" i="19"/>
  <c r="D4314" i="19"/>
  <c r="D4315" i="19"/>
  <c r="D4316" i="19"/>
  <c r="D4317" i="19"/>
  <c r="D4318" i="19"/>
  <c r="D4319" i="19"/>
  <c r="D4320" i="19"/>
  <c r="D4321" i="19"/>
  <c r="D4322" i="19"/>
  <c r="D4323" i="19"/>
  <c r="D4324" i="19"/>
  <c r="D4325" i="19"/>
  <c r="D4326" i="19"/>
  <c r="D4327" i="19"/>
  <c r="D4328" i="19"/>
  <c r="D4329" i="19"/>
  <c r="D4330" i="19"/>
  <c r="D4331" i="19"/>
  <c r="D4332" i="19"/>
  <c r="D4333" i="19"/>
  <c r="D4334" i="19"/>
  <c r="D4335" i="19"/>
  <c r="D4336" i="19"/>
  <c r="D4337" i="19"/>
  <c r="D4338" i="19"/>
  <c r="D4339" i="19"/>
  <c r="D4340" i="19"/>
  <c r="D4341" i="19"/>
  <c r="D4342" i="19"/>
  <c r="D4343" i="19"/>
  <c r="D4344" i="19"/>
  <c r="D4345" i="19"/>
  <c r="D4346" i="19"/>
  <c r="D4347" i="19"/>
  <c r="D4348" i="19"/>
  <c r="D4349" i="19"/>
  <c r="D4350" i="19"/>
  <c r="D4351" i="19"/>
  <c r="D4352" i="19"/>
  <c r="D4353" i="19"/>
  <c r="D4354" i="19"/>
  <c r="D4355" i="19"/>
  <c r="D4356" i="19"/>
  <c r="D4357" i="19"/>
  <c r="D4358" i="19"/>
  <c r="D4359" i="19"/>
  <c r="D4360" i="19"/>
  <c r="D4361" i="19"/>
  <c r="D4362" i="19"/>
  <c r="D4363" i="19"/>
  <c r="D4364" i="19"/>
  <c r="D4365" i="19"/>
  <c r="D4366" i="19"/>
  <c r="D4367" i="19"/>
  <c r="D4368" i="19"/>
  <c r="D4369" i="19"/>
  <c r="D4370" i="19"/>
  <c r="D4371" i="19"/>
  <c r="D4372" i="19"/>
  <c r="D4373" i="19"/>
  <c r="D4374" i="19"/>
  <c r="D4375" i="19"/>
  <c r="D4376" i="19"/>
  <c r="D4377" i="19"/>
  <c r="D4378" i="19"/>
  <c r="D4379" i="19"/>
  <c r="D4380" i="19"/>
  <c r="D4381" i="19"/>
  <c r="D4382" i="19"/>
  <c r="D4383" i="19"/>
  <c r="D4384" i="19"/>
  <c r="D4385" i="19"/>
  <c r="D4386" i="19"/>
  <c r="D4387" i="19"/>
  <c r="D4388" i="19"/>
  <c r="D4389" i="19"/>
  <c r="D4390" i="19"/>
  <c r="D4391" i="19"/>
  <c r="D4392" i="19"/>
  <c r="D4393" i="19"/>
  <c r="D4394" i="19"/>
  <c r="D4395" i="19"/>
  <c r="D4396" i="19"/>
  <c r="D4397" i="19"/>
  <c r="D4398" i="19"/>
  <c r="D4399" i="19"/>
  <c r="D4400" i="19"/>
  <c r="D4401" i="19"/>
  <c r="D4402" i="19"/>
  <c r="D4403" i="19"/>
  <c r="D4404" i="19"/>
  <c r="D4405" i="19"/>
  <c r="D4406" i="19"/>
  <c r="D4407" i="19"/>
  <c r="D4408" i="19"/>
  <c r="D4409" i="19"/>
  <c r="D4410" i="19"/>
  <c r="D4411" i="19"/>
  <c r="D4412" i="19"/>
  <c r="D4413" i="19"/>
  <c r="D4414" i="19"/>
  <c r="D4415" i="19"/>
  <c r="D4416" i="19"/>
  <c r="D4417" i="19"/>
  <c r="D4418" i="19"/>
  <c r="D4419" i="19"/>
  <c r="D4420" i="19"/>
  <c r="D4421" i="19"/>
  <c r="D4422" i="19"/>
  <c r="D4423" i="19"/>
  <c r="D4424" i="19"/>
  <c r="D4425" i="19"/>
  <c r="D4426" i="19"/>
  <c r="D4427" i="19"/>
  <c r="D4428" i="19"/>
  <c r="D4429" i="19"/>
  <c r="D4430" i="19"/>
  <c r="D4431" i="19"/>
  <c r="D4432" i="19"/>
  <c r="D4433" i="19"/>
  <c r="D4434" i="19"/>
  <c r="D4435" i="19"/>
  <c r="D4436" i="19"/>
  <c r="D4437" i="19"/>
  <c r="D4438" i="19"/>
  <c r="D4439" i="19"/>
  <c r="D4440" i="19"/>
  <c r="D4441" i="19"/>
  <c r="D4442" i="19"/>
  <c r="D4443" i="19"/>
  <c r="D4444" i="19"/>
  <c r="D4445" i="19"/>
  <c r="D4446" i="19"/>
  <c r="D4447" i="19"/>
  <c r="D4448" i="19"/>
  <c r="D4449" i="19"/>
  <c r="D4450" i="19"/>
  <c r="D4451" i="19"/>
  <c r="D4452" i="19"/>
  <c r="D4453" i="19"/>
  <c r="D4454" i="19"/>
  <c r="D4455" i="19"/>
  <c r="D4456" i="19"/>
  <c r="D4457" i="19"/>
  <c r="D4458" i="19"/>
  <c r="D4459" i="19"/>
  <c r="D4460" i="19"/>
  <c r="D4461" i="19"/>
  <c r="D4462" i="19"/>
  <c r="D4463" i="19"/>
  <c r="D4464" i="19"/>
  <c r="D4465" i="19"/>
  <c r="D4466" i="19"/>
  <c r="D4467" i="19"/>
  <c r="D4468" i="19"/>
  <c r="D4469" i="19"/>
  <c r="D4470" i="19"/>
  <c r="D4471" i="19"/>
  <c r="D4472" i="19"/>
  <c r="D4473" i="19"/>
  <c r="D4474" i="19"/>
  <c r="D4475" i="19"/>
  <c r="D4476" i="19"/>
  <c r="D4477" i="19"/>
  <c r="D4478" i="19"/>
  <c r="D4479" i="19"/>
  <c r="D4480" i="19"/>
  <c r="D4481" i="19"/>
  <c r="D4482" i="19"/>
  <c r="D4483" i="19"/>
  <c r="D4484" i="19"/>
  <c r="D4485" i="19"/>
  <c r="D4486" i="19"/>
  <c r="D4487" i="19"/>
  <c r="D4488" i="19"/>
  <c r="D4489" i="19"/>
  <c r="D4490" i="19"/>
  <c r="D4491" i="19"/>
  <c r="D4492" i="19"/>
  <c r="D4493" i="19"/>
  <c r="D4494" i="19"/>
  <c r="D4495" i="19"/>
  <c r="D4496" i="19"/>
  <c r="D4497" i="19"/>
  <c r="D4498" i="19"/>
  <c r="D4499" i="19"/>
  <c r="D4500" i="19"/>
  <c r="D4501" i="19"/>
  <c r="D4502" i="19"/>
  <c r="D4503" i="19"/>
  <c r="D4504" i="19"/>
  <c r="D4505" i="19"/>
  <c r="D4506" i="19"/>
  <c r="D4507" i="19"/>
  <c r="D4508" i="19"/>
  <c r="D4509" i="19"/>
  <c r="D4510" i="19"/>
  <c r="D4511" i="19"/>
  <c r="D4512" i="19"/>
  <c r="D4513" i="19"/>
  <c r="D4514" i="19"/>
  <c r="D4515" i="19"/>
  <c r="D4516" i="19"/>
  <c r="D4517" i="19"/>
  <c r="D4518" i="19"/>
  <c r="D4519" i="19"/>
  <c r="D4520" i="19"/>
  <c r="D4521" i="19"/>
  <c r="D4522" i="19"/>
  <c r="D4523" i="19"/>
  <c r="D4524" i="19"/>
  <c r="D4525" i="19"/>
  <c r="D4526" i="19"/>
  <c r="D4527" i="19"/>
  <c r="D4528" i="19"/>
  <c r="D4529" i="19"/>
  <c r="D4530" i="19"/>
  <c r="D4531" i="19"/>
  <c r="D4532" i="19"/>
  <c r="D4533" i="19"/>
  <c r="D4534" i="19"/>
  <c r="D4535" i="19"/>
  <c r="D4536" i="19"/>
  <c r="D4537" i="19"/>
  <c r="D4538" i="19"/>
  <c r="D4539" i="19"/>
  <c r="D4540" i="19"/>
  <c r="D4541" i="19"/>
  <c r="D4542" i="19"/>
  <c r="D4543" i="19"/>
  <c r="D4544" i="19"/>
  <c r="D4545" i="19"/>
  <c r="D4546" i="19"/>
  <c r="D4547" i="19"/>
  <c r="D4548" i="19"/>
  <c r="D4549" i="19"/>
  <c r="D4550" i="19"/>
  <c r="D4551" i="19"/>
  <c r="D4552" i="19"/>
  <c r="D4553" i="19"/>
  <c r="D4554" i="19"/>
  <c r="D4555" i="19"/>
  <c r="D4556" i="19"/>
  <c r="D4557" i="19"/>
  <c r="D4558" i="19"/>
  <c r="D4559" i="19"/>
  <c r="D4560" i="19"/>
  <c r="D4561" i="19"/>
  <c r="D4562" i="19"/>
  <c r="D4563" i="19"/>
  <c r="D4564" i="19"/>
  <c r="D4565" i="19"/>
  <c r="D4566" i="19"/>
  <c r="D4567" i="19"/>
  <c r="D4568" i="19"/>
  <c r="D4569" i="19"/>
  <c r="D4570" i="19"/>
  <c r="D4571" i="19"/>
  <c r="D4572" i="19"/>
  <c r="D4573" i="19"/>
  <c r="D4574" i="19"/>
  <c r="D4575" i="19"/>
  <c r="D4576" i="19"/>
  <c r="D4577" i="19"/>
  <c r="D4578" i="19"/>
  <c r="D4579" i="19"/>
  <c r="D4580" i="19"/>
  <c r="D4581" i="19"/>
  <c r="D4582" i="19"/>
  <c r="D4583" i="19"/>
  <c r="D4584" i="19"/>
  <c r="D4585" i="19"/>
  <c r="D4586" i="19"/>
  <c r="D4587" i="19"/>
  <c r="D4588" i="19"/>
  <c r="D4589" i="19"/>
  <c r="D4590" i="19"/>
  <c r="D4591" i="19"/>
  <c r="D4592" i="19"/>
  <c r="D4593" i="19"/>
  <c r="D4594" i="19"/>
  <c r="D4595" i="19"/>
  <c r="D4596" i="19"/>
  <c r="D4597" i="19"/>
  <c r="D4598" i="19"/>
  <c r="D4599" i="19"/>
  <c r="D4600" i="19"/>
  <c r="D4601" i="19"/>
  <c r="D4602" i="19"/>
  <c r="D4603" i="19"/>
  <c r="D4604" i="19"/>
  <c r="D4605" i="19"/>
  <c r="D4606" i="19"/>
  <c r="D4607" i="19"/>
  <c r="D4608" i="19"/>
  <c r="D4609" i="19"/>
  <c r="D4610" i="19"/>
  <c r="D4611" i="19"/>
  <c r="D4612" i="19"/>
  <c r="D4613" i="19"/>
  <c r="D4614" i="19"/>
  <c r="D4615" i="19"/>
  <c r="D4616" i="19"/>
  <c r="D4617" i="19"/>
  <c r="D4618" i="19"/>
  <c r="D4619" i="19"/>
  <c r="D4620" i="19"/>
  <c r="D4621" i="19"/>
  <c r="D4622" i="19"/>
  <c r="D4623" i="19"/>
  <c r="D4624" i="19"/>
  <c r="D4625" i="19"/>
  <c r="D4626" i="19"/>
  <c r="D4627" i="19"/>
  <c r="D4628" i="19"/>
  <c r="D4629" i="19"/>
  <c r="D4630" i="19"/>
  <c r="D4631" i="19"/>
  <c r="D4632" i="19"/>
  <c r="D4633" i="19"/>
  <c r="D4634" i="19"/>
  <c r="D4635" i="19"/>
  <c r="D4636" i="19"/>
  <c r="D4637" i="19"/>
  <c r="D4638" i="19"/>
  <c r="D4639" i="19"/>
  <c r="D4640" i="19"/>
  <c r="D4641" i="19"/>
  <c r="D4642" i="19"/>
  <c r="D4643" i="19"/>
  <c r="D4644" i="19"/>
  <c r="D4645" i="19"/>
  <c r="D4646" i="19"/>
  <c r="D4647" i="19"/>
  <c r="D4648" i="19"/>
  <c r="D4649" i="19"/>
  <c r="D4650" i="19"/>
  <c r="D4651" i="19"/>
  <c r="D4652" i="19"/>
  <c r="D4653" i="19"/>
  <c r="D4654" i="19"/>
  <c r="D4655" i="19"/>
  <c r="D4656" i="19"/>
  <c r="D4657" i="19"/>
  <c r="D4658" i="19"/>
  <c r="D4659" i="19"/>
  <c r="D4660" i="19"/>
  <c r="D4661" i="19"/>
  <c r="D4662" i="19"/>
  <c r="D4663" i="19"/>
  <c r="D4664" i="19"/>
  <c r="D4665" i="19"/>
  <c r="D4666" i="19"/>
  <c r="D4667" i="19"/>
  <c r="D4668" i="19"/>
  <c r="D4669" i="19"/>
  <c r="D4670" i="19"/>
  <c r="D4671" i="19"/>
  <c r="D4672" i="19"/>
  <c r="D4673" i="19"/>
  <c r="D4674" i="19"/>
  <c r="D4675" i="19"/>
  <c r="D4676" i="19"/>
  <c r="D4677" i="19"/>
  <c r="D4678" i="19"/>
  <c r="D4679" i="19"/>
  <c r="D4680" i="19"/>
  <c r="D4681" i="19"/>
  <c r="D4682" i="19"/>
  <c r="D4683" i="19"/>
  <c r="D4684" i="19"/>
  <c r="D4685" i="19"/>
  <c r="D4686" i="19"/>
  <c r="D4687" i="19"/>
  <c r="D4688" i="19"/>
  <c r="D4689" i="19"/>
  <c r="D4690" i="19"/>
  <c r="D4691" i="19"/>
  <c r="D4692" i="19"/>
  <c r="D4693" i="19"/>
  <c r="D4694" i="19"/>
  <c r="D4695" i="19"/>
  <c r="D4696" i="19"/>
  <c r="D4697" i="19"/>
  <c r="D4698" i="19"/>
  <c r="D4699" i="19"/>
  <c r="D4700" i="19"/>
  <c r="D4701" i="19"/>
  <c r="D4702" i="19"/>
  <c r="D4703" i="19"/>
  <c r="D4704" i="19"/>
  <c r="D4705" i="19"/>
  <c r="D4706" i="19"/>
  <c r="D4707" i="19"/>
  <c r="D4708" i="19"/>
  <c r="D4709" i="19"/>
  <c r="D4710" i="19"/>
  <c r="D4711" i="19"/>
  <c r="D4712" i="19"/>
  <c r="D4713" i="19"/>
  <c r="D4714" i="19"/>
  <c r="D4715" i="19"/>
  <c r="D4716" i="19"/>
  <c r="D4717" i="19"/>
  <c r="D4718" i="19"/>
  <c r="D4719" i="19"/>
  <c r="D4720" i="19"/>
  <c r="D4721" i="19"/>
  <c r="D4722" i="19"/>
  <c r="D4723" i="19"/>
  <c r="D4724" i="19"/>
  <c r="D4725" i="19"/>
  <c r="D4726" i="19"/>
  <c r="D4727" i="19"/>
  <c r="D4728" i="19"/>
  <c r="D4729" i="19"/>
  <c r="D4730" i="19"/>
  <c r="D4731" i="19"/>
  <c r="D4732" i="19"/>
  <c r="D4733" i="19"/>
  <c r="D4734" i="19"/>
  <c r="D4735" i="19"/>
  <c r="D4736" i="19"/>
  <c r="D4737" i="19"/>
  <c r="D4738" i="19"/>
  <c r="D4739" i="19"/>
  <c r="D4740" i="19"/>
  <c r="D4741" i="19"/>
  <c r="D4742" i="19"/>
  <c r="D4743" i="19"/>
  <c r="D4744" i="19"/>
  <c r="D4745" i="19"/>
  <c r="D4746" i="19"/>
  <c r="D4747" i="19"/>
  <c r="D4748" i="19"/>
  <c r="D4749" i="19"/>
  <c r="D4750" i="19"/>
  <c r="D4751" i="19"/>
  <c r="D4752" i="19"/>
  <c r="D4753" i="19"/>
  <c r="D4754" i="19"/>
  <c r="D4755" i="19"/>
  <c r="D4756" i="19"/>
  <c r="D4757" i="19"/>
  <c r="D4758" i="19"/>
  <c r="D4759" i="19"/>
  <c r="D4760" i="19"/>
  <c r="D4761" i="19"/>
  <c r="D4762" i="19"/>
  <c r="D4763" i="19"/>
  <c r="D4764" i="19"/>
  <c r="D4765" i="19"/>
  <c r="D4766" i="19"/>
  <c r="D4767" i="19"/>
  <c r="D4768" i="19"/>
  <c r="D4769" i="19"/>
  <c r="D4770" i="19"/>
  <c r="D4771" i="19"/>
  <c r="D4772" i="19"/>
  <c r="D4773" i="19"/>
  <c r="D4774" i="19"/>
  <c r="D4775" i="19"/>
  <c r="D4776" i="19"/>
  <c r="D4777" i="19"/>
  <c r="D4778" i="19"/>
  <c r="D4779" i="19"/>
  <c r="D4780" i="19"/>
  <c r="D4781" i="19"/>
  <c r="D4782" i="19"/>
  <c r="D4783" i="19"/>
  <c r="D4784" i="19"/>
  <c r="D4785" i="19"/>
  <c r="D4786" i="19"/>
  <c r="D4787" i="19"/>
  <c r="D4788" i="19"/>
  <c r="D4789" i="19"/>
  <c r="D4790" i="19"/>
  <c r="D4791" i="19"/>
  <c r="D4792" i="19"/>
  <c r="D4793" i="19"/>
  <c r="D4794" i="19"/>
  <c r="D4795" i="19"/>
  <c r="D4796" i="19"/>
  <c r="D4797" i="19"/>
  <c r="D4798" i="19"/>
  <c r="D4799" i="19"/>
  <c r="D4800" i="19"/>
  <c r="D4801" i="19"/>
  <c r="D4802" i="19"/>
  <c r="D4803" i="19"/>
  <c r="D4804" i="19"/>
  <c r="D4805" i="19"/>
  <c r="D4806" i="19"/>
  <c r="D4807" i="19"/>
  <c r="D4808" i="19"/>
  <c r="D4809" i="19"/>
  <c r="D4810" i="19"/>
  <c r="D4811" i="19"/>
  <c r="D4812" i="19"/>
  <c r="D4813" i="19"/>
  <c r="D4814" i="19"/>
  <c r="D4815" i="19"/>
  <c r="D4816" i="19"/>
  <c r="D4817" i="19"/>
  <c r="D4818" i="19"/>
  <c r="D4819" i="19"/>
  <c r="D4820" i="19"/>
  <c r="D4821" i="19"/>
  <c r="D4822" i="19"/>
  <c r="D4823" i="19"/>
  <c r="D4824" i="19"/>
  <c r="D4825" i="19"/>
  <c r="D4826" i="19"/>
  <c r="D4827" i="19"/>
  <c r="D4828" i="19"/>
  <c r="D4829" i="19"/>
  <c r="D4830" i="19"/>
  <c r="D4831" i="19"/>
  <c r="D4832" i="19"/>
  <c r="D4833" i="19"/>
  <c r="D4834" i="19"/>
  <c r="D4835" i="19"/>
  <c r="D4836" i="19"/>
  <c r="D4837" i="19"/>
  <c r="D4838" i="19"/>
  <c r="D4839" i="19"/>
  <c r="D4840" i="19"/>
  <c r="D4841" i="19"/>
  <c r="D4842" i="19"/>
  <c r="D4843" i="19"/>
  <c r="D4844" i="19"/>
  <c r="D4845" i="19"/>
  <c r="D4846" i="19"/>
  <c r="D4847" i="19"/>
  <c r="D4848" i="19"/>
  <c r="D4849" i="19"/>
  <c r="D4850" i="19"/>
  <c r="D4851" i="19"/>
  <c r="D4852" i="19"/>
  <c r="D4853" i="19"/>
  <c r="D4854" i="19"/>
  <c r="D4855" i="19"/>
  <c r="D4856" i="19"/>
  <c r="D4857" i="19"/>
  <c r="D4858" i="19"/>
  <c r="D4859" i="19"/>
  <c r="D4860" i="19"/>
  <c r="D4861" i="19"/>
  <c r="D4862" i="19"/>
  <c r="D4863" i="19"/>
  <c r="D4864" i="19"/>
  <c r="D4865" i="19"/>
  <c r="D4866" i="19"/>
  <c r="D4867" i="19"/>
  <c r="D4868" i="19"/>
  <c r="D4869" i="19"/>
  <c r="D4870" i="19"/>
  <c r="D4871" i="19"/>
  <c r="D4872" i="19"/>
  <c r="D4873" i="19"/>
  <c r="D4874" i="19"/>
  <c r="D4875" i="19"/>
  <c r="D4876" i="19"/>
  <c r="D4877" i="19"/>
  <c r="D4878" i="19"/>
  <c r="D4879" i="19"/>
  <c r="D4880" i="19"/>
  <c r="D4881" i="19"/>
  <c r="D4882" i="19"/>
  <c r="D4883" i="19"/>
  <c r="D4884" i="19"/>
  <c r="D4885" i="19"/>
  <c r="D4886" i="19"/>
  <c r="D4887" i="19"/>
  <c r="D4888" i="19"/>
  <c r="D4889" i="19"/>
  <c r="D4890" i="19"/>
  <c r="D4891" i="19"/>
  <c r="D4892" i="19"/>
  <c r="D4893" i="19"/>
  <c r="D4894" i="19"/>
  <c r="D4895" i="19"/>
  <c r="D4896" i="19"/>
  <c r="D4897" i="19"/>
  <c r="D4898" i="19"/>
  <c r="D4899" i="19"/>
  <c r="D4900" i="19"/>
  <c r="D4901" i="19"/>
  <c r="D4902" i="19"/>
  <c r="D4903" i="19"/>
  <c r="D4904" i="19"/>
  <c r="D4905" i="19"/>
  <c r="D4906" i="19"/>
  <c r="D4907" i="19"/>
  <c r="D4908" i="19"/>
  <c r="D4909" i="19"/>
  <c r="D4910" i="19"/>
  <c r="D4911" i="19"/>
  <c r="D4912" i="19"/>
  <c r="D4913" i="19"/>
  <c r="D4914" i="19"/>
  <c r="D4915" i="19"/>
  <c r="D4916" i="19"/>
  <c r="D4917" i="19"/>
  <c r="D4918" i="19"/>
  <c r="D4919" i="19"/>
  <c r="D4920" i="19"/>
  <c r="D4921" i="19"/>
  <c r="D4922" i="19"/>
  <c r="D4923" i="19"/>
  <c r="D4924" i="19"/>
  <c r="D4925" i="19"/>
  <c r="D4926" i="19"/>
  <c r="D4927" i="19"/>
  <c r="D4928" i="19"/>
  <c r="D4929" i="19"/>
  <c r="D4930" i="19"/>
  <c r="D4931" i="19"/>
  <c r="D4932" i="19"/>
  <c r="D4933" i="19"/>
  <c r="D4934" i="19"/>
  <c r="D4935" i="19"/>
  <c r="D4936" i="19"/>
  <c r="D4937" i="19"/>
  <c r="D4938" i="19"/>
  <c r="D4939" i="19"/>
  <c r="D4940" i="19"/>
  <c r="D4941" i="19"/>
  <c r="D4942" i="19"/>
  <c r="D4943" i="19"/>
  <c r="D4944" i="19"/>
  <c r="D4945" i="19"/>
  <c r="D4946" i="19"/>
  <c r="D4947" i="19"/>
  <c r="D4948" i="19"/>
  <c r="D4949" i="19"/>
  <c r="D4950" i="19"/>
  <c r="D4951" i="19"/>
  <c r="D4952" i="19"/>
  <c r="D4953" i="19"/>
  <c r="D4954" i="19"/>
  <c r="D4955" i="19"/>
  <c r="D4956" i="19"/>
  <c r="D4957" i="19"/>
  <c r="D4958" i="19"/>
  <c r="D4959" i="19"/>
  <c r="D4960" i="19"/>
  <c r="D4961" i="19"/>
  <c r="D4962" i="19"/>
  <c r="D4963" i="19"/>
  <c r="D4964" i="19"/>
  <c r="D4965" i="19"/>
  <c r="D4966" i="19"/>
  <c r="D4967" i="19"/>
  <c r="D4968" i="19"/>
  <c r="D4969" i="19"/>
  <c r="D4970" i="19"/>
  <c r="D4971" i="19"/>
  <c r="D4972" i="19"/>
  <c r="D4973" i="19"/>
  <c r="D4974" i="19"/>
  <c r="D4975" i="19"/>
  <c r="D4976" i="19"/>
  <c r="D4977" i="19"/>
  <c r="D4978" i="19"/>
  <c r="D4979" i="19"/>
  <c r="D4980" i="19"/>
  <c r="D4981" i="19"/>
  <c r="D4982" i="19"/>
  <c r="D4983" i="19"/>
  <c r="D4984" i="19"/>
  <c r="D4985" i="19"/>
  <c r="D4986" i="19"/>
  <c r="D4987" i="19"/>
  <c r="D4988" i="19"/>
  <c r="D4989" i="19"/>
  <c r="D4990" i="19"/>
  <c r="D4991" i="19"/>
  <c r="D4992" i="19"/>
  <c r="D4993" i="19"/>
  <c r="D4994" i="19"/>
  <c r="D4995" i="19"/>
  <c r="D4996" i="19"/>
  <c r="D4997" i="19"/>
  <c r="D4998" i="19"/>
  <c r="D4999" i="19"/>
  <c r="D5000" i="19"/>
  <c r="D5001" i="19"/>
  <c r="D5002" i="19"/>
  <c r="D5003" i="19"/>
  <c r="D5004" i="19"/>
  <c r="D5005" i="19"/>
  <c r="D5006" i="19"/>
  <c r="D5007" i="19"/>
  <c r="D5008" i="19"/>
  <c r="D5009" i="19"/>
  <c r="D5010" i="19"/>
  <c r="D5011" i="19"/>
  <c r="D5012" i="19"/>
  <c r="D5013" i="19"/>
  <c r="D5014" i="19"/>
  <c r="D5015" i="19"/>
  <c r="D5016" i="19"/>
  <c r="D5017" i="19"/>
  <c r="D5018" i="19"/>
  <c r="D5019" i="19"/>
  <c r="D5020" i="19"/>
  <c r="D5021" i="19"/>
  <c r="D5022" i="19"/>
  <c r="D5023" i="19"/>
  <c r="D5024" i="19"/>
  <c r="D5025" i="19"/>
  <c r="D5026" i="19"/>
  <c r="D5027" i="19"/>
  <c r="D5028" i="19"/>
  <c r="D5029" i="19"/>
  <c r="D5030" i="19"/>
  <c r="D5031" i="19"/>
  <c r="D5032" i="19"/>
  <c r="D5033" i="19"/>
  <c r="D5034" i="19"/>
  <c r="D5035" i="19"/>
  <c r="D5036" i="19"/>
  <c r="D5037" i="19"/>
  <c r="D5038" i="19"/>
  <c r="D5039" i="19"/>
  <c r="D5040" i="19"/>
  <c r="D5041" i="19"/>
  <c r="D5042" i="19"/>
  <c r="D5043" i="19"/>
  <c r="D5044" i="19"/>
  <c r="D5045" i="19"/>
  <c r="D5046" i="19"/>
  <c r="D5047" i="19"/>
  <c r="D5048" i="19"/>
  <c r="D5049" i="19"/>
  <c r="D5050" i="19"/>
  <c r="D5051" i="19"/>
  <c r="D5052" i="19"/>
  <c r="D5053" i="19"/>
  <c r="D5054" i="19"/>
  <c r="D5055" i="19"/>
  <c r="D5056" i="19"/>
  <c r="D5057" i="19"/>
  <c r="D5058" i="19"/>
  <c r="D5059" i="19"/>
  <c r="D5060" i="19"/>
  <c r="D5061" i="19"/>
  <c r="D5062" i="19"/>
  <c r="D5063" i="19"/>
  <c r="D5064" i="19"/>
  <c r="D5065" i="19"/>
  <c r="D5066" i="19"/>
  <c r="D5067" i="19"/>
  <c r="D5068" i="19"/>
  <c r="D5069" i="19"/>
  <c r="D5070" i="19"/>
  <c r="D5071" i="19"/>
  <c r="D5072" i="19"/>
  <c r="D5073" i="19"/>
  <c r="D5074" i="19"/>
  <c r="D5075" i="19"/>
  <c r="D5076" i="19"/>
  <c r="D5077" i="19"/>
  <c r="D5078" i="19"/>
  <c r="D5079" i="19"/>
  <c r="D5080" i="19"/>
  <c r="D5081" i="19"/>
  <c r="D5082" i="19"/>
  <c r="D5083" i="19"/>
  <c r="D5084" i="19"/>
  <c r="D5085" i="19"/>
  <c r="D5086" i="19"/>
  <c r="D5087" i="19"/>
  <c r="D5088" i="19"/>
  <c r="D5089" i="19"/>
  <c r="D5090" i="19"/>
  <c r="D5091" i="19"/>
  <c r="D5092" i="19"/>
  <c r="D5093" i="19"/>
  <c r="D5094" i="19"/>
  <c r="D5095" i="19"/>
  <c r="D5096" i="19"/>
  <c r="D5097" i="19"/>
  <c r="D5098" i="19"/>
  <c r="D5099" i="19"/>
  <c r="D5100" i="19"/>
  <c r="D5101" i="19"/>
  <c r="D5102" i="19"/>
  <c r="D5103" i="19"/>
  <c r="D5104" i="19"/>
  <c r="D5105" i="19"/>
  <c r="D5106" i="19"/>
  <c r="D5107" i="19"/>
  <c r="D5108" i="19"/>
  <c r="D5109" i="19"/>
  <c r="D5110" i="19"/>
  <c r="D5111" i="19"/>
  <c r="D5112" i="19"/>
  <c r="D5113" i="19"/>
  <c r="D5114" i="19"/>
  <c r="D5115" i="19"/>
  <c r="D5116" i="19"/>
  <c r="D5117" i="19"/>
  <c r="D5118" i="19"/>
  <c r="D5119" i="19"/>
  <c r="D5120" i="19"/>
  <c r="D5121" i="19"/>
  <c r="D5122" i="19"/>
  <c r="D5123" i="19"/>
  <c r="D5124" i="19"/>
  <c r="D5125" i="19"/>
  <c r="D5126" i="19"/>
  <c r="D5127" i="19"/>
  <c r="D5128" i="19"/>
  <c r="D5129" i="19"/>
  <c r="D5130" i="19"/>
  <c r="D5131" i="19"/>
  <c r="D5132" i="19"/>
  <c r="D5133" i="19"/>
  <c r="D5134" i="19"/>
  <c r="D5135" i="19"/>
  <c r="D5136" i="19"/>
  <c r="D5137" i="19"/>
  <c r="D5138" i="19"/>
  <c r="D5139" i="19"/>
  <c r="D5140" i="19"/>
  <c r="D5141" i="19"/>
  <c r="D5142" i="19"/>
  <c r="D5143" i="19"/>
  <c r="D5144" i="19"/>
  <c r="D5145" i="19"/>
  <c r="D5146" i="19"/>
  <c r="D5147" i="19"/>
  <c r="D5148" i="19"/>
  <c r="D5149" i="19"/>
  <c r="D5150" i="19"/>
  <c r="D5151" i="19"/>
  <c r="D5152" i="19"/>
  <c r="D5153" i="19"/>
  <c r="D5154" i="19"/>
  <c r="D5155" i="19"/>
  <c r="D5156" i="19"/>
  <c r="D5157" i="19"/>
  <c r="D5158" i="19"/>
  <c r="D5159" i="19"/>
  <c r="D5160" i="19"/>
  <c r="D5161" i="19"/>
  <c r="D5162" i="19"/>
  <c r="D5163" i="19"/>
  <c r="D5164" i="19"/>
  <c r="D5165" i="19"/>
  <c r="D5166" i="19"/>
  <c r="D5167" i="19"/>
  <c r="D5168" i="19"/>
  <c r="D5169" i="19"/>
  <c r="D5170" i="19"/>
  <c r="D5171" i="19"/>
  <c r="D5172" i="19"/>
  <c r="D5173" i="19"/>
  <c r="D5174" i="19"/>
  <c r="D5175" i="19"/>
  <c r="D5176" i="19"/>
  <c r="D5177" i="19"/>
  <c r="D5178" i="19"/>
  <c r="D5179" i="19"/>
  <c r="D5180" i="19"/>
  <c r="D5181" i="19"/>
  <c r="D5182" i="19"/>
  <c r="D5183" i="19"/>
  <c r="D5184" i="19"/>
  <c r="D5185" i="19"/>
  <c r="D5186" i="19"/>
  <c r="D5187" i="19"/>
  <c r="D5188" i="19"/>
  <c r="D5189" i="19"/>
  <c r="D5190" i="19"/>
  <c r="D5191" i="19"/>
  <c r="D5192" i="19"/>
  <c r="D5193" i="19"/>
  <c r="D5194" i="19"/>
  <c r="D5195" i="19"/>
  <c r="D5196" i="19"/>
  <c r="D5197" i="19"/>
  <c r="D5198" i="19"/>
  <c r="D5199" i="19"/>
  <c r="D5200" i="19"/>
  <c r="D5201" i="19"/>
  <c r="D5202" i="19"/>
  <c r="D5203" i="19"/>
  <c r="D5204" i="19"/>
  <c r="D5205" i="19"/>
  <c r="D5206" i="19"/>
  <c r="D5207" i="19"/>
  <c r="D5208" i="19"/>
  <c r="D5209" i="19"/>
  <c r="D5210" i="19"/>
  <c r="D5211" i="19"/>
  <c r="D5212" i="19"/>
  <c r="D5213" i="19"/>
  <c r="D5214" i="19"/>
  <c r="D5215" i="19"/>
  <c r="D5216" i="19"/>
  <c r="D5217" i="19"/>
  <c r="D5218" i="19"/>
  <c r="D5219" i="19"/>
  <c r="D5220" i="19"/>
  <c r="D5221" i="19"/>
  <c r="D5222" i="19"/>
  <c r="D5223" i="19"/>
  <c r="D5224" i="19"/>
  <c r="D5225" i="19"/>
  <c r="D5226" i="19"/>
  <c r="D5227" i="19"/>
  <c r="D5228" i="19"/>
  <c r="D5229" i="19"/>
  <c r="D5230" i="19"/>
  <c r="D5231" i="19"/>
  <c r="D5232" i="19"/>
  <c r="D5233" i="19"/>
  <c r="D5234" i="19"/>
  <c r="D5235" i="19"/>
  <c r="D5236" i="19"/>
  <c r="D5237" i="19"/>
  <c r="D5238" i="19"/>
  <c r="D5239" i="19"/>
  <c r="D5240" i="19"/>
  <c r="D5241" i="19"/>
  <c r="D5242" i="19"/>
  <c r="D5243" i="19"/>
  <c r="D5244" i="19"/>
  <c r="D5245" i="19"/>
  <c r="D5246" i="19"/>
  <c r="D5247" i="19"/>
  <c r="D5248" i="19"/>
  <c r="D5249" i="19"/>
  <c r="D5250" i="19"/>
  <c r="D5251" i="19"/>
  <c r="D5252" i="19"/>
  <c r="D5253" i="19"/>
  <c r="D5254" i="19"/>
  <c r="D5255" i="19"/>
  <c r="D5256" i="19"/>
  <c r="D5257" i="19"/>
  <c r="D5258" i="19"/>
  <c r="D5259" i="19"/>
  <c r="D5260" i="19"/>
  <c r="D5261" i="19"/>
  <c r="D5262" i="19"/>
  <c r="D5263" i="19"/>
  <c r="D5264" i="19"/>
  <c r="D5265" i="19"/>
  <c r="D5266" i="19"/>
  <c r="D5267" i="19"/>
  <c r="D5268" i="19"/>
  <c r="D5269" i="19"/>
  <c r="D5270" i="19"/>
  <c r="D5271" i="19"/>
  <c r="D5272" i="19"/>
  <c r="D5273" i="19"/>
  <c r="D5274" i="19"/>
  <c r="D5275" i="19"/>
  <c r="D5276" i="19"/>
  <c r="D5277" i="19"/>
  <c r="D5278" i="19"/>
  <c r="D5279" i="19"/>
  <c r="D5280" i="19"/>
  <c r="D5281" i="19"/>
  <c r="D5282" i="19"/>
  <c r="D5283" i="19"/>
  <c r="D5284" i="19"/>
  <c r="D5285" i="19"/>
  <c r="D5286" i="19"/>
  <c r="D5287" i="19"/>
  <c r="D5288" i="19"/>
  <c r="D5289" i="19"/>
  <c r="D5290" i="19"/>
  <c r="D5291" i="19"/>
  <c r="D5292" i="19"/>
  <c r="D5293" i="19"/>
  <c r="D5294" i="19"/>
  <c r="D5295" i="19"/>
  <c r="D5296" i="19"/>
  <c r="D5297" i="19"/>
  <c r="D5298" i="19"/>
  <c r="D5299" i="19"/>
  <c r="D5300" i="19"/>
  <c r="D5301" i="19"/>
  <c r="D5302" i="19"/>
  <c r="D5303" i="19"/>
  <c r="D5304" i="19"/>
  <c r="D5305" i="19"/>
  <c r="D5306" i="19"/>
  <c r="D5307" i="19"/>
  <c r="D5308" i="19"/>
  <c r="D5309" i="19"/>
  <c r="D5310" i="19"/>
  <c r="D5311" i="19"/>
  <c r="D5312" i="19"/>
  <c r="D5313" i="19"/>
  <c r="D5314" i="19"/>
  <c r="D5315" i="19"/>
  <c r="D5316" i="19"/>
  <c r="D5317" i="19"/>
  <c r="D5318" i="19"/>
  <c r="D5319" i="19"/>
  <c r="D5320" i="19"/>
  <c r="D5321" i="19"/>
  <c r="D5322" i="19"/>
  <c r="D5323" i="19"/>
  <c r="D5324" i="19"/>
  <c r="D5325" i="19"/>
  <c r="D5326" i="19"/>
  <c r="D5327" i="19"/>
  <c r="D5328" i="19"/>
  <c r="D5329" i="19"/>
  <c r="D5330" i="19"/>
  <c r="D5331" i="19"/>
  <c r="D5332" i="19"/>
  <c r="D5333" i="19"/>
  <c r="D5334" i="19"/>
  <c r="D5335" i="19"/>
  <c r="D5336" i="19"/>
  <c r="D5337" i="19"/>
  <c r="D5338" i="19"/>
  <c r="D5339" i="19"/>
  <c r="D5340" i="19"/>
  <c r="D5341" i="19"/>
  <c r="D5342" i="19"/>
  <c r="D5343" i="19"/>
  <c r="D5344" i="19"/>
  <c r="D5345" i="19"/>
  <c r="D5346" i="19"/>
  <c r="D5347" i="19"/>
  <c r="D5348" i="19"/>
  <c r="D5349" i="19"/>
  <c r="D5350" i="19"/>
  <c r="D5351" i="19"/>
  <c r="D5352" i="19"/>
  <c r="D5353" i="19"/>
  <c r="D5354" i="19"/>
  <c r="D5355" i="19"/>
  <c r="D5356" i="19"/>
  <c r="D5357" i="19"/>
  <c r="D5358" i="19"/>
  <c r="D5359" i="19"/>
  <c r="D5360" i="19"/>
  <c r="D5361" i="19"/>
  <c r="D5362" i="19"/>
  <c r="D5363" i="19"/>
  <c r="D5364" i="19"/>
  <c r="D5365" i="19"/>
  <c r="D5366" i="19"/>
  <c r="D5367" i="19"/>
  <c r="D5368" i="19"/>
  <c r="D5369" i="19"/>
  <c r="D5370" i="19"/>
  <c r="D5371" i="19"/>
  <c r="D5372" i="19"/>
  <c r="D5373" i="19"/>
  <c r="D5374" i="19"/>
  <c r="D5375" i="19"/>
  <c r="D5376" i="19"/>
  <c r="D5377" i="19"/>
  <c r="D5378" i="19"/>
  <c r="D5379" i="19"/>
  <c r="D5380" i="19"/>
  <c r="D5381" i="19"/>
  <c r="D5382" i="19"/>
  <c r="D5383" i="19"/>
  <c r="D5384" i="19"/>
  <c r="D5385" i="19"/>
  <c r="D5386" i="19"/>
  <c r="D5387" i="19"/>
  <c r="D5388" i="19"/>
  <c r="D5389" i="19"/>
  <c r="D5390" i="19"/>
  <c r="D5391" i="19"/>
  <c r="D5392" i="19"/>
  <c r="D5393" i="19"/>
  <c r="D5394" i="19"/>
  <c r="D5395" i="19"/>
  <c r="D5396" i="19"/>
  <c r="D5397" i="19"/>
  <c r="D5398" i="19"/>
  <c r="D5399" i="19"/>
  <c r="D5400" i="19"/>
  <c r="D5401" i="19"/>
  <c r="D5402" i="19"/>
  <c r="D5403" i="19"/>
  <c r="D5404" i="19"/>
  <c r="D5405" i="19"/>
  <c r="D5406" i="19"/>
  <c r="D5407" i="19"/>
  <c r="D5408" i="19"/>
  <c r="D5409" i="19"/>
  <c r="D5410" i="19"/>
  <c r="D5411" i="19"/>
  <c r="D5412" i="19"/>
  <c r="D5413" i="19"/>
  <c r="D5414" i="19"/>
  <c r="D5415" i="19"/>
  <c r="D5416" i="19"/>
  <c r="D5417" i="19"/>
  <c r="D5418" i="19"/>
  <c r="D5419" i="19"/>
  <c r="D5420" i="19"/>
  <c r="D5421" i="19"/>
  <c r="D5422" i="19"/>
  <c r="D5423" i="19"/>
  <c r="D5424" i="19"/>
  <c r="D5425" i="19"/>
  <c r="D5426" i="19"/>
  <c r="D5427" i="19"/>
  <c r="D5428" i="19"/>
  <c r="D5429" i="19"/>
  <c r="D5430" i="19"/>
  <c r="D5431" i="19"/>
  <c r="D5432" i="19"/>
  <c r="D5433" i="19"/>
  <c r="D5434" i="19"/>
  <c r="D5435" i="19"/>
  <c r="D5436" i="19"/>
  <c r="D5437" i="19"/>
  <c r="D5438" i="19"/>
  <c r="D5439" i="19"/>
  <c r="D5440" i="19"/>
  <c r="D5441" i="19"/>
  <c r="D5442" i="19"/>
  <c r="D5443" i="19"/>
  <c r="D5444" i="19"/>
  <c r="D5445" i="19"/>
  <c r="D5446" i="19"/>
  <c r="D5447" i="19"/>
  <c r="D5448" i="19"/>
  <c r="D5449" i="19"/>
  <c r="D5450" i="19"/>
  <c r="D5451" i="19"/>
  <c r="D5452" i="19"/>
  <c r="D5453" i="19"/>
  <c r="D5454" i="19"/>
  <c r="D5455" i="19"/>
  <c r="D5456" i="19"/>
  <c r="D5457" i="19"/>
  <c r="D5458" i="19"/>
  <c r="D5459" i="19"/>
  <c r="D5460" i="19"/>
  <c r="D5461" i="19"/>
  <c r="D5462" i="19"/>
  <c r="D5463" i="19"/>
  <c r="D5464" i="19"/>
  <c r="D5465" i="19"/>
  <c r="D5466" i="19"/>
  <c r="D5467" i="19"/>
  <c r="D5468" i="19"/>
  <c r="D5469" i="19"/>
  <c r="D5470" i="19"/>
  <c r="D5471" i="19"/>
  <c r="D5472" i="19"/>
  <c r="D5473" i="19"/>
  <c r="D5474" i="19"/>
  <c r="D5475" i="19"/>
  <c r="D5476" i="19"/>
  <c r="D5477" i="19"/>
  <c r="D5478" i="19"/>
  <c r="D5479" i="19"/>
  <c r="D5480" i="19"/>
  <c r="D5481" i="19"/>
  <c r="D5482" i="19"/>
  <c r="D5483" i="19"/>
  <c r="D5484" i="19"/>
  <c r="D5485" i="19"/>
  <c r="D5486" i="19"/>
  <c r="D5487" i="19"/>
  <c r="D5488" i="19"/>
  <c r="D5489" i="19"/>
  <c r="D5490" i="19"/>
  <c r="D5491" i="19"/>
  <c r="D5492" i="19"/>
  <c r="D5493" i="19"/>
  <c r="D5494" i="19"/>
  <c r="D5495" i="19"/>
  <c r="D5496" i="19"/>
  <c r="D5497" i="19"/>
  <c r="D5498" i="19"/>
  <c r="D5499" i="19"/>
  <c r="D5500" i="19"/>
  <c r="D5501" i="19"/>
  <c r="D5502" i="19"/>
  <c r="D5503" i="19"/>
  <c r="D5504" i="19"/>
  <c r="D5505" i="19"/>
  <c r="D5506" i="19"/>
  <c r="D5507" i="19"/>
  <c r="D5508" i="19"/>
  <c r="D5509" i="19"/>
  <c r="D5510" i="19"/>
  <c r="D5511" i="19"/>
  <c r="D5512" i="19"/>
  <c r="D5513" i="19"/>
  <c r="D5514" i="19"/>
  <c r="D5515" i="19"/>
  <c r="D5516" i="19"/>
  <c r="D5517" i="19"/>
  <c r="D5518" i="19"/>
  <c r="D5519" i="19"/>
  <c r="D5520" i="19"/>
  <c r="D5521" i="19"/>
  <c r="D5522" i="19"/>
  <c r="D5523" i="19"/>
  <c r="D5524" i="19"/>
  <c r="D5525" i="19"/>
  <c r="D5526" i="19"/>
  <c r="D5527" i="19"/>
  <c r="D5528" i="19"/>
  <c r="D5529" i="19"/>
  <c r="D5530" i="19"/>
  <c r="D5531" i="19"/>
  <c r="D5532" i="19"/>
  <c r="D5533" i="19"/>
  <c r="D5534" i="19"/>
  <c r="D5535" i="19"/>
  <c r="D5536" i="19"/>
  <c r="D5537" i="19"/>
  <c r="D5538" i="19"/>
  <c r="D5539" i="19"/>
  <c r="D5540" i="19"/>
  <c r="D5541" i="19"/>
  <c r="D5542" i="19"/>
  <c r="D5543" i="19"/>
  <c r="D5544" i="19"/>
  <c r="D5545" i="19"/>
  <c r="D5546" i="19"/>
  <c r="D5547" i="19"/>
  <c r="D5548" i="19"/>
  <c r="D5549" i="19"/>
  <c r="D5550" i="19"/>
  <c r="D5551" i="19"/>
  <c r="D5552" i="19"/>
  <c r="D5553" i="19"/>
  <c r="D5554" i="19"/>
  <c r="D5555" i="19"/>
  <c r="D5556" i="19"/>
  <c r="D5557" i="19"/>
  <c r="D5558" i="19"/>
  <c r="D5559" i="19"/>
  <c r="D5560" i="19"/>
  <c r="D5561" i="19"/>
  <c r="D5562" i="19"/>
  <c r="D5563" i="19"/>
  <c r="D5564" i="19"/>
  <c r="D5565" i="19"/>
  <c r="D5566" i="19"/>
  <c r="D5567" i="19"/>
  <c r="D5568" i="19"/>
  <c r="D5569" i="19"/>
  <c r="D5570" i="19"/>
  <c r="D5571" i="19"/>
  <c r="D5572" i="19"/>
  <c r="D5573" i="19"/>
  <c r="D5574" i="19"/>
  <c r="D5575" i="19"/>
  <c r="D5576" i="19"/>
  <c r="D5577" i="19"/>
  <c r="D5578" i="19"/>
  <c r="D5579" i="19"/>
  <c r="D5580" i="19"/>
  <c r="D5581" i="19"/>
  <c r="D5582" i="19"/>
  <c r="D5583" i="19"/>
  <c r="D5584" i="19"/>
  <c r="D5585" i="19"/>
  <c r="D5586" i="19"/>
  <c r="D5587" i="19"/>
  <c r="D5588" i="19"/>
  <c r="D5589" i="19"/>
  <c r="D5590" i="19"/>
  <c r="D5591" i="19"/>
  <c r="D5592" i="19"/>
  <c r="D5593" i="19"/>
  <c r="D5594" i="19"/>
  <c r="D5595" i="19"/>
  <c r="D5596" i="19"/>
  <c r="D5597" i="19"/>
  <c r="D5598" i="19"/>
  <c r="D5599" i="19"/>
  <c r="D5600" i="19"/>
  <c r="D5601" i="19"/>
  <c r="D5602" i="19"/>
  <c r="D5603" i="19"/>
  <c r="D5604" i="19"/>
  <c r="D5605" i="19"/>
  <c r="D5606" i="19"/>
  <c r="D5607" i="19"/>
  <c r="D5608" i="19"/>
  <c r="D5609" i="19"/>
  <c r="D5610" i="19"/>
  <c r="D5611" i="19"/>
  <c r="D5612" i="19"/>
  <c r="D5613" i="19"/>
  <c r="D5614" i="19"/>
  <c r="D5615" i="19"/>
  <c r="D5616" i="19"/>
  <c r="D5617" i="19"/>
  <c r="D5618" i="19"/>
  <c r="D5619" i="19"/>
  <c r="D5620" i="19"/>
  <c r="D5621" i="19"/>
  <c r="D5622" i="19"/>
  <c r="D5623" i="19"/>
  <c r="D5624" i="19"/>
  <c r="D5625" i="19"/>
  <c r="D5626" i="19"/>
  <c r="D5627" i="19"/>
  <c r="D5628" i="19"/>
  <c r="D5629" i="19"/>
  <c r="D5630" i="19"/>
  <c r="D5631" i="19"/>
  <c r="D5632" i="19"/>
  <c r="D5633" i="19"/>
  <c r="D5634" i="19"/>
  <c r="D5635" i="19"/>
  <c r="D5636" i="19"/>
  <c r="D5637" i="19"/>
  <c r="D5638" i="19"/>
  <c r="D5639" i="19"/>
  <c r="D5640" i="19"/>
  <c r="D5641" i="19"/>
  <c r="D5642" i="19"/>
  <c r="D5643" i="19"/>
  <c r="D5644" i="19"/>
  <c r="D5645" i="19"/>
  <c r="D5646" i="19"/>
  <c r="D5647" i="19"/>
  <c r="D5648" i="19"/>
  <c r="D5649" i="19"/>
  <c r="D5650" i="19"/>
  <c r="D5651" i="19"/>
  <c r="D5652" i="19"/>
  <c r="D5653" i="19"/>
  <c r="D5654" i="19"/>
  <c r="D5655" i="19"/>
  <c r="D5656" i="19"/>
  <c r="D5657" i="19"/>
  <c r="D5658" i="19"/>
  <c r="D5659" i="19"/>
  <c r="D5660" i="19"/>
  <c r="D5661" i="19"/>
  <c r="D5662" i="19"/>
  <c r="D5663" i="19"/>
  <c r="D5664" i="19"/>
  <c r="D5665" i="19"/>
  <c r="D5666" i="19"/>
  <c r="D5667" i="19"/>
  <c r="D5668" i="19"/>
  <c r="D5669" i="19"/>
  <c r="D5670" i="19"/>
  <c r="D5671" i="19"/>
  <c r="D5672" i="19"/>
  <c r="D5673" i="19"/>
  <c r="D5674" i="19"/>
  <c r="D5675" i="19"/>
  <c r="D5676" i="19"/>
  <c r="D5677" i="19"/>
  <c r="D5678" i="19"/>
  <c r="D5679" i="19"/>
  <c r="D5680" i="19"/>
  <c r="D5681" i="19"/>
  <c r="D5682" i="19"/>
  <c r="D5683" i="19"/>
  <c r="D5684" i="19"/>
  <c r="D5685" i="19"/>
  <c r="D5686" i="19"/>
  <c r="D5687" i="19"/>
  <c r="D5688" i="19"/>
  <c r="D5689" i="19"/>
  <c r="D5690" i="19"/>
  <c r="D5691" i="19"/>
  <c r="D5692" i="19"/>
  <c r="D5693" i="19"/>
  <c r="D5694" i="19"/>
  <c r="D5695" i="19"/>
  <c r="D5696" i="19"/>
  <c r="D5697" i="19"/>
  <c r="D5698" i="19"/>
  <c r="D5699" i="19"/>
  <c r="D5700" i="19"/>
  <c r="D5701" i="19"/>
  <c r="D5702" i="19"/>
  <c r="D5703" i="19"/>
  <c r="D5704" i="19"/>
  <c r="D5705" i="19"/>
  <c r="D5706" i="19"/>
  <c r="D5707" i="19"/>
  <c r="D5708" i="19"/>
  <c r="D5709" i="19"/>
  <c r="D5710" i="19"/>
  <c r="D5711" i="19"/>
  <c r="D5712" i="19"/>
  <c r="D5713" i="19"/>
  <c r="D5714" i="19"/>
  <c r="D5715" i="19"/>
  <c r="D5716" i="19"/>
  <c r="D5717" i="19"/>
  <c r="D5718" i="19"/>
  <c r="D5719" i="19"/>
  <c r="D5720" i="19"/>
  <c r="D5721" i="19"/>
  <c r="D5722" i="19"/>
  <c r="D5723" i="19"/>
  <c r="D5724" i="19"/>
  <c r="D5725" i="19"/>
  <c r="D5726" i="19"/>
  <c r="D5727" i="19"/>
  <c r="D5728" i="19"/>
  <c r="D5729" i="19"/>
  <c r="D5730" i="19"/>
  <c r="D5731" i="19"/>
  <c r="D5732" i="19"/>
  <c r="D5733" i="19"/>
  <c r="D5734" i="19"/>
  <c r="D5735" i="19"/>
  <c r="D5736" i="19"/>
  <c r="D5737" i="19"/>
  <c r="D5738" i="19"/>
  <c r="D5739" i="19"/>
  <c r="D5740" i="19"/>
  <c r="D5741" i="19"/>
  <c r="D5742" i="19"/>
  <c r="D5743" i="19"/>
  <c r="D5744" i="19"/>
  <c r="D5745" i="19"/>
  <c r="D5746" i="19"/>
  <c r="D5747" i="19"/>
  <c r="D5748" i="19"/>
  <c r="D5749" i="19"/>
  <c r="D5750" i="19"/>
  <c r="D5751" i="19"/>
  <c r="D5752" i="19"/>
  <c r="D5753" i="19"/>
  <c r="D5754" i="19"/>
  <c r="D5755" i="19"/>
  <c r="D5756" i="19"/>
  <c r="D5757" i="19"/>
  <c r="D5758" i="19"/>
  <c r="D5759" i="19"/>
  <c r="D5760" i="19"/>
  <c r="D5761" i="19"/>
  <c r="D5762" i="19"/>
  <c r="D5763" i="19"/>
  <c r="D5764" i="19"/>
  <c r="D5765" i="19"/>
  <c r="D5766" i="19"/>
  <c r="D5767" i="19"/>
  <c r="D5768" i="19"/>
  <c r="D5769" i="19"/>
  <c r="D5770" i="19"/>
  <c r="D5771" i="19"/>
  <c r="D5772" i="19"/>
  <c r="D5773" i="19"/>
  <c r="D5774" i="19"/>
  <c r="D5775" i="19"/>
  <c r="D5776" i="19"/>
  <c r="D5777" i="19"/>
  <c r="D5778" i="19"/>
  <c r="D5779" i="19"/>
  <c r="D5780" i="19"/>
  <c r="D5781" i="19"/>
  <c r="D5782" i="19"/>
  <c r="D5783" i="19"/>
  <c r="D5784" i="19"/>
  <c r="D5785" i="19"/>
  <c r="D5786" i="19"/>
  <c r="D5787" i="19"/>
  <c r="D5788" i="19"/>
  <c r="D5789" i="19"/>
  <c r="D5790" i="19"/>
  <c r="D5791" i="19"/>
  <c r="D5792" i="19"/>
  <c r="D5793" i="19"/>
  <c r="D5794" i="19"/>
  <c r="D5795" i="19"/>
  <c r="D5796" i="19"/>
  <c r="D5797" i="19"/>
  <c r="D5798" i="19"/>
  <c r="D5799" i="19"/>
  <c r="D5800" i="19"/>
  <c r="D5801" i="19"/>
  <c r="D5802" i="19"/>
  <c r="D5803" i="19"/>
  <c r="D5804" i="19"/>
  <c r="D5805" i="19"/>
  <c r="D5806" i="19"/>
  <c r="D5807" i="19"/>
  <c r="D5808" i="19"/>
  <c r="D5809" i="19"/>
  <c r="D5810" i="19"/>
  <c r="D5811" i="19"/>
  <c r="D5812" i="19"/>
  <c r="D5813" i="19"/>
  <c r="D5814" i="19"/>
  <c r="D5815" i="19"/>
  <c r="D5816" i="19"/>
  <c r="D5817" i="19"/>
  <c r="D5818" i="19"/>
  <c r="D5819" i="19"/>
  <c r="D5820" i="19"/>
  <c r="D5821" i="19"/>
  <c r="D5822" i="19"/>
  <c r="D5823" i="19"/>
  <c r="D5824" i="19"/>
  <c r="D5825" i="19"/>
  <c r="D5826" i="19"/>
  <c r="D5827" i="19"/>
  <c r="D5828" i="19"/>
  <c r="D5829" i="19"/>
  <c r="D5830" i="19"/>
  <c r="D5831" i="19"/>
  <c r="D5832" i="19"/>
  <c r="D5833" i="19"/>
  <c r="D5834" i="19"/>
  <c r="D5835" i="19"/>
  <c r="D5836" i="19"/>
  <c r="D5837" i="19"/>
  <c r="D5838" i="19"/>
  <c r="D5839" i="19"/>
  <c r="D5840" i="19"/>
  <c r="D5841" i="19"/>
  <c r="D5842" i="19"/>
  <c r="D5843" i="19"/>
  <c r="D5844" i="19"/>
  <c r="D5845" i="19"/>
  <c r="D5846" i="19"/>
  <c r="D5847" i="19"/>
  <c r="D5848" i="19"/>
  <c r="D5849" i="19"/>
  <c r="D5850" i="19"/>
  <c r="D5851" i="19"/>
  <c r="D5852" i="19"/>
  <c r="D5853" i="19"/>
  <c r="D5854" i="19"/>
  <c r="D5855" i="19"/>
  <c r="D5856" i="19"/>
  <c r="D5857" i="19"/>
  <c r="D5858" i="19"/>
  <c r="D5859" i="19"/>
  <c r="D5860" i="19"/>
  <c r="D5861" i="19"/>
  <c r="D5862" i="19"/>
  <c r="D5863" i="19"/>
  <c r="D5864" i="19"/>
  <c r="D5865" i="19"/>
  <c r="D5866" i="19"/>
  <c r="D5867" i="19"/>
  <c r="D5868" i="19"/>
  <c r="D5869" i="19"/>
  <c r="D5870" i="19"/>
  <c r="D5871" i="19"/>
  <c r="D5872" i="19"/>
  <c r="D5873" i="19"/>
  <c r="D5874" i="19"/>
  <c r="D5875" i="19"/>
  <c r="D5876" i="19"/>
  <c r="D5877" i="19"/>
  <c r="D5878" i="19"/>
  <c r="D5879" i="19"/>
  <c r="D5880" i="19"/>
  <c r="D5881" i="19"/>
  <c r="D5882" i="19"/>
  <c r="D5883" i="19"/>
  <c r="D5884" i="19"/>
  <c r="D5885" i="19"/>
  <c r="D5886" i="19"/>
  <c r="D5887" i="19"/>
  <c r="D5888" i="19"/>
  <c r="D5889" i="19"/>
  <c r="D5890" i="19"/>
  <c r="D5891" i="19"/>
  <c r="D5892" i="19"/>
  <c r="D5893" i="19"/>
  <c r="D5894" i="19"/>
  <c r="D5895" i="19"/>
  <c r="D5896" i="19"/>
  <c r="D5897" i="19"/>
  <c r="D5898" i="19"/>
  <c r="D5899" i="19"/>
  <c r="D5900" i="19"/>
  <c r="D5901" i="19"/>
  <c r="D5902" i="19"/>
  <c r="D5903" i="19"/>
  <c r="D5904" i="19"/>
  <c r="D5905" i="19"/>
  <c r="D5906" i="19"/>
  <c r="D5907" i="19"/>
  <c r="D5908" i="19"/>
  <c r="D5909" i="19"/>
  <c r="D5910" i="19"/>
  <c r="D5911" i="19"/>
  <c r="D5912" i="19"/>
  <c r="D5913" i="19"/>
  <c r="D5914" i="19"/>
  <c r="D5915" i="19"/>
  <c r="D5916" i="19"/>
  <c r="D5917" i="19"/>
  <c r="D5918" i="19"/>
  <c r="D5919" i="19"/>
  <c r="D5920" i="19"/>
  <c r="D5921" i="19"/>
  <c r="D5922" i="19"/>
  <c r="D5923" i="19"/>
  <c r="D5924" i="19"/>
  <c r="D5925" i="19"/>
  <c r="D5926" i="19"/>
  <c r="D5927" i="19"/>
  <c r="D5928" i="19"/>
  <c r="D5929" i="19"/>
  <c r="D5930" i="19"/>
  <c r="D5931" i="19"/>
  <c r="D5932" i="19"/>
  <c r="D5933" i="19"/>
  <c r="D5934" i="19"/>
  <c r="D5935" i="19"/>
  <c r="D5936" i="19"/>
  <c r="D5937" i="19"/>
  <c r="D5938" i="19"/>
  <c r="D5939" i="19"/>
  <c r="D5940" i="19"/>
  <c r="D5941" i="19"/>
  <c r="D5942" i="19"/>
  <c r="D5943" i="19"/>
  <c r="D5944" i="19"/>
  <c r="D5945" i="19"/>
  <c r="D5946" i="19"/>
  <c r="D5947" i="19"/>
  <c r="D5948" i="19"/>
  <c r="D5949" i="19"/>
  <c r="D5950" i="19"/>
  <c r="D5951" i="19"/>
  <c r="D5952" i="19"/>
  <c r="D5953" i="19"/>
  <c r="D5954" i="19"/>
  <c r="D5955" i="19"/>
  <c r="D5956" i="19"/>
  <c r="D5957" i="19"/>
  <c r="D5958" i="19"/>
  <c r="D5959" i="19"/>
  <c r="D5960" i="19"/>
  <c r="D5961" i="19"/>
  <c r="D5962" i="19"/>
  <c r="D5963" i="19"/>
  <c r="D5964" i="19"/>
  <c r="D5965" i="19"/>
  <c r="D5966" i="19"/>
  <c r="D5967" i="19"/>
  <c r="D5968" i="19"/>
  <c r="D5969" i="19"/>
  <c r="D5970" i="19"/>
  <c r="D5971" i="19"/>
  <c r="D5972" i="19"/>
  <c r="D5973" i="19"/>
  <c r="D5974" i="19"/>
  <c r="D5975" i="19"/>
  <c r="D5976" i="19"/>
  <c r="D5977" i="19"/>
  <c r="D5978" i="19"/>
  <c r="D5979" i="19"/>
  <c r="D5980" i="19"/>
  <c r="D5981" i="19"/>
  <c r="D5982" i="19"/>
  <c r="D5983" i="19"/>
  <c r="D5984" i="19"/>
  <c r="D5985" i="19"/>
  <c r="D5986" i="19"/>
  <c r="D5987" i="19"/>
  <c r="D5988" i="19"/>
  <c r="D5989" i="19"/>
  <c r="D5990" i="19"/>
  <c r="D5991" i="19"/>
  <c r="D5992" i="19"/>
  <c r="D5993" i="19"/>
  <c r="D5994" i="19"/>
  <c r="D5995" i="19"/>
  <c r="D5996" i="19"/>
  <c r="D5997" i="19"/>
  <c r="D5998" i="19"/>
  <c r="D5999" i="19"/>
  <c r="D6000" i="19"/>
  <c r="D6001" i="19"/>
  <c r="D6002" i="19"/>
  <c r="D6003" i="19"/>
  <c r="D6004" i="19"/>
  <c r="D6005" i="19"/>
  <c r="D6006" i="19"/>
  <c r="D6007" i="19"/>
  <c r="D6008" i="19"/>
  <c r="D6009" i="19"/>
  <c r="D6010" i="19"/>
  <c r="D6011" i="19"/>
  <c r="D6012" i="19"/>
  <c r="D6013" i="19"/>
  <c r="D6014" i="19"/>
  <c r="D6015" i="19"/>
  <c r="D6016" i="19"/>
  <c r="D6017" i="19"/>
  <c r="D6018" i="19"/>
  <c r="D6019" i="19"/>
  <c r="D6020" i="19"/>
  <c r="D6021" i="19"/>
  <c r="D6022" i="19"/>
  <c r="D6023" i="19"/>
  <c r="D6024" i="19"/>
  <c r="D6025" i="19"/>
  <c r="D6026" i="19"/>
  <c r="D6027" i="19"/>
  <c r="D6028" i="19"/>
  <c r="D6029" i="19"/>
  <c r="D6030" i="19"/>
  <c r="D6031" i="19"/>
  <c r="D6032" i="19"/>
  <c r="D6033" i="19"/>
  <c r="D6034" i="19"/>
  <c r="D6035" i="19"/>
  <c r="D6036" i="19"/>
  <c r="D6037" i="19"/>
  <c r="D6038" i="19"/>
  <c r="D6039" i="19"/>
  <c r="D6040" i="19"/>
  <c r="D6041" i="19"/>
  <c r="D6042" i="19"/>
  <c r="D6043" i="19"/>
  <c r="D6044" i="19"/>
  <c r="D6045" i="19"/>
  <c r="D6046" i="19"/>
  <c r="D6047" i="19"/>
  <c r="D6048" i="19"/>
  <c r="D6049" i="19"/>
  <c r="D6050" i="19"/>
  <c r="D6051" i="19"/>
  <c r="D6052" i="19"/>
  <c r="D6053" i="19"/>
  <c r="D6054" i="19"/>
  <c r="D6055" i="19"/>
  <c r="D6056" i="19"/>
  <c r="D6057" i="19"/>
  <c r="D6058" i="19"/>
  <c r="D6059" i="19"/>
  <c r="D6060" i="19"/>
  <c r="D6061" i="19"/>
  <c r="D6062" i="19"/>
  <c r="D6063" i="19"/>
  <c r="D6064" i="19"/>
  <c r="D6065" i="19"/>
  <c r="D6066" i="19"/>
  <c r="D6067" i="19"/>
  <c r="D6068" i="19"/>
  <c r="D6069" i="19"/>
  <c r="D6070" i="19"/>
  <c r="D6071" i="19"/>
  <c r="D6072" i="19"/>
  <c r="D6073" i="19"/>
  <c r="D6074" i="19"/>
  <c r="D6075" i="19"/>
  <c r="D6076" i="19"/>
  <c r="D6077" i="19"/>
  <c r="D6078" i="19"/>
  <c r="D6079" i="19"/>
  <c r="D6080" i="19"/>
  <c r="D6081" i="19"/>
  <c r="D6082" i="19"/>
  <c r="D6083" i="19"/>
  <c r="D6084" i="19"/>
  <c r="D6085" i="19"/>
  <c r="D6086" i="19"/>
  <c r="D6087" i="19"/>
  <c r="D6088" i="19"/>
  <c r="D6089" i="19"/>
  <c r="D6090" i="19"/>
  <c r="D6091" i="19"/>
  <c r="D6092" i="19"/>
  <c r="D6093" i="19"/>
  <c r="D6094" i="19"/>
  <c r="D6095" i="19"/>
  <c r="D6096" i="19"/>
  <c r="D6097" i="19"/>
  <c r="D6098" i="19"/>
  <c r="D6099" i="19"/>
  <c r="D6100" i="19"/>
  <c r="D6101" i="19"/>
  <c r="D6102" i="19"/>
  <c r="D6103" i="19"/>
  <c r="D6104" i="19"/>
  <c r="D6105" i="19"/>
  <c r="D6106" i="19"/>
  <c r="D6107" i="19"/>
  <c r="D6108" i="19"/>
  <c r="D6109" i="19"/>
  <c r="D6110" i="19"/>
  <c r="D6111" i="19"/>
  <c r="D6112" i="19"/>
  <c r="D6113" i="19"/>
  <c r="D6114" i="19"/>
  <c r="D6115" i="19"/>
  <c r="D6116" i="19"/>
  <c r="D6117" i="19"/>
  <c r="D6118" i="19"/>
  <c r="D6119" i="19"/>
  <c r="D6120" i="19"/>
  <c r="D6121" i="19"/>
  <c r="D6122" i="19"/>
  <c r="D6123" i="19"/>
  <c r="D6124" i="19"/>
  <c r="D6125" i="19"/>
  <c r="D6126" i="19"/>
  <c r="D6127" i="19"/>
  <c r="D6128" i="19"/>
  <c r="D6129" i="19"/>
  <c r="D6130" i="19"/>
  <c r="D6131" i="19"/>
  <c r="D6132" i="19"/>
  <c r="D6133" i="19"/>
  <c r="D6134" i="19"/>
  <c r="D6135" i="19"/>
  <c r="D6136" i="19"/>
  <c r="D6137" i="19"/>
  <c r="D6138" i="19"/>
  <c r="D6139" i="19"/>
  <c r="D6140" i="19"/>
  <c r="D6141" i="19"/>
  <c r="D6142" i="19"/>
  <c r="D6143" i="19"/>
  <c r="D6144" i="19"/>
  <c r="D6145" i="19"/>
  <c r="D6146" i="19"/>
  <c r="D6147" i="19"/>
  <c r="D6148" i="19"/>
  <c r="D6149" i="19"/>
  <c r="D6150" i="19"/>
  <c r="D6151" i="19"/>
  <c r="D6152" i="19"/>
  <c r="D6153" i="19"/>
  <c r="D6154" i="19"/>
  <c r="D6155" i="19"/>
  <c r="D6156" i="19"/>
  <c r="D6157" i="19"/>
  <c r="D6158" i="19"/>
  <c r="D6159" i="19"/>
  <c r="D6160" i="19"/>
  <c r="D6161" i="19"/>
  <c r="D6162" i="19"/>
  <c r="D6163" i="19"/>
  <c r="D6164" i="19"/>
  <c r="D6165" i="19"/>
  <c r="D6166" i="19"/>
  <c r="D6167" i="19"/>
  <c r="D6168" i="19"/>
  <c r="D6169" i="19"/>
  <c r="D6170" i="19"/>
  <c r="D6171" i="19"/>
  <c r="D6172" i="19"/>
  <c r="D6173" i="19"/>
  <c r="D6174" i="19"/>
  <c r="D6175" i="19"/>
  <c r="D6176" i="19"/>
  <c r="D6177" i="19"/>
  <c r="D6178" i="19"/>
  <c r="D6179" i="19"/>
  <c r="D6180" i="19"/>
  <c r="D6181" i="19"/>
  <c r="D6182" i="19"/>
  <c r="D6183" i="19"/>
  <c r="D6184" i="19"/>
  <c r="D6185" i="19"/>
  <c r="D6186" i="19"/>
  <c r="D6187" i="19"/>
  <c r="D6188" i="19"/>
  <c r="D6189" i="19"/>
  <c r="D6190" i="19"/>
  <c r="D6191" i="19"/>
  <c r="D6192" i="19"/>
  <c r="D6193" i="19"/>
  <c r="D6194" i="19"/>
  <c r="D6195" i="19"/>
  <c r="D6196" i="19"/>
  <c r="D6197" i="19"/>
  <c r="D6198" i="19"/>
  <c r="D6199" i="19"/>
  <c r="D6200" i="19"/>
  <c r="D6201" i="19"/>
  <c r="D6202" i="19"/>
  <c r="D6203" i="19"/>
  <c r="D6204" i="19"/>
  <c r="D6205" i="19"/>
  <c r="D6206" i="19"/>
  <c r="D6207" i="19"/>
  <c r="D6208" i="19"/>
  <c r="D6209" i="19"/>
  <c r="D6210" i="19"/>
  <c r="D6211" i="19"/>
  <c r="D6212" i="19"/>
  <c r="D6213" i="19"/>
  <c r="D6214" i="19"/>
  <c r="D6215" i="19"/>
  <c r="D6216" i="19"/>
  <c r="D6217" i="19"/>
  <c r="D6218" i="19"/>
  <c r="D6219" i="19"/>
  <c r="D6220" i="19"/>
  <c r="D6221" i="19"/>
  <c r="D6222" i="19"/>
  <c r="D6223" i="19"/>
  <c r="D6224" i="19"/>
  <c r="D6225" i="19"/>
  <c r="D6226" i="19"/>
  <c r="D6227" i="19"/>
  <c r="D6228" i="19"/>
  <c r="D6229" i="19"/>
  <c r="D6230" i="19"/>
  <c r="D6231" i="19"/>
  <c r="D6232" i="19"/>
  <c r="D6233" i="19"/>
  <c r="D6234" i="19"/>
  <c r="D6235" i="19"/>
  <c r="D6236" i="19"/>
  <c r="D6237" i="19"/>
  <c r="D6238" i="19"/>
  <c r="D6239" i="19"/>
  <c r="D6240" i="19"/>
  <c r="D6241" i="19"/>
  <c r="D6242" i="19"/>
  <c r="D6243" i="19"/>
  <c r="D6244" i="19"/>
  <c r="D6245" i="19"/>
  <c r="D6246" i="19"/>
  <c r="D6247" i="19"/>
  <c r="D6248" i="19"/>
  <c r="D6249" i="19"/>
  <c r="D6250" i="19"/>
  <c r="D6251" i="19"/>
  <c r="D6252" i="19"/>
  <c r="D6253" i="19"/>
  <c r="D6254" i="19"/>
  <c r="D6255" i="19"/>
  <c r="D6256" i="19"/>
  <c r="D6257" i="19"/>
  <c r="D6258" i="19"/>
  <c r="D6259" i="19"/>
  <c r="D6260" i="19"/>
  <c r="D6261" i="19"/>
  <c r="D6262" i="19"/>
  <c r="D6263" i="19"/>
  <c r="D6264" i="19"/>
  <c r="D6265" i="19"/>
  <c r="D6266" i="19"/>
  <c r="D6267" i="19"/>
  <c r="D6268" i="19"/>
  <c r="D6269" i="19"/>
  <c r="D6270" i="19"/>
  <c r="D6271" i="19"/>
  <c r="D6272" i="19"/>
  <c r="D6273" i="19"/>
  <c r="D6274" i="19"/>
  <c r="D6275" i="19"/>
  <c r="D6276" i="19"/>
  <c r="D6277" i="19"/>
  <c r="D6278" i="19"/>
  <c r="D6279" i="19"/>
  <c r="D6280" i="19"/>
  <c r="D6281" i="19"/>
  <c r="D6282" i="19"/>
  <c r="D6283" i="19"/>
  <c r="D6284" i="19"/>
  <c r="D6285" i="19"/>
  <c r="D6286" i="19"/>
  <c r="D6287" i="19"/>
  <c r="D6288" i="19"/>
  <c r="D6289" i="19"/>
  <c r="D6290" i="19"/>
  <c r="D6291" i="19"/>
  <c r="D6292" i="19"/>
  <c r="D6293" i="19"/>
  <c r="D6294" i="19"/>
  <c r="D6295" i="19"/>
  <c r="D6296" i="19"/>
  <c r="D6297" i="19"/>
  <c r="D6298" i="19"/>
  <c r="D6299" i="19"/>
  <c r="D6300" i="19"/>
  <c r="D6301" i="19"/>
  <c r="D6302" i="19"/>
  <c r="D6303" i="19"/>
  <c r="D6304" i="19"/>
  <c r="D6305" i="19"/>
  <c r="D6306" i="19"/>
  <c r="D6307" i="19"/>
  <c r="D6308" i="19"/>
  <c r="D6309" i="19"/>
  <c r="D6310" i="19"/>
  <c r="D6311" i="19"/>
  <c r="D6312" i="19"/>
  <c r="D6313" i="19"/>
  <c r="D6314" i="19"/>
  <c r="D6315" i="19"/>
  <c r="D6316" i="19"/>
  <c r="D6317" i="19"/>
  <c r="D6318" i="19"/>
  <c r="D6319" i="19"/>
  <c r="D6320" i="19"/>
  <c r="D6321" i="19"/>
  <c r="D6322" i="19"/>
  <c r="D6323" i="19"/>
  <c r="D6324" i="19"/>
  <c r="D6325" i="19"/>
  <c r="D6326" i="19"/>
  <c r="D6327" i="19"/>
  <c r="D6328" i="19"/>
  <c r="D6329" i="19"/>
  <c r="D6330" i="19"/>
  <c r="D6331" i="19"/>
  <c r="D6332" i="19"/>
  <c r="D6333" i="19"/>
  <c r="D6334" i="19"/>
  <c r="D6335" i="19"/>
  <c r="D6336" i="19"/>
  <c r="D6337" i="19"/>
  <c r="D6338" i="19"/>
  <c r="D6339" i="19"/>
  <c r="D6340" i="19"/>
  <c r="D6341" i="19"/>
  <c r="D6342" i="19"/>
  <c r="D6343" i="19"/>
  <c r="D6344" i="19"/>
  <c r="D6345" i="19"/>
  <c r="D6346" i="19"/>
  <c r="D6347" i="19"/>
  <c r="D6348" i="19"/>
  <c r="D6349" i="19"/>
  <c r="D6350" i="19"/>
  <c r="D6351" i="19"/>
  <c r="D6352" i="19"/>
  <c r="D6353" i="19"/>
  <c r="D6354" i="19"/>
  <c r="D6355" i="19"/>
  <c r="D6356" i="19"/>
  <c r="D6357" i="19"/>
  <c r="D6358" i="19"/>
  <c r="D6359" i="19"/>
  <c r="D6360" i="19"/>
  <c r="D6361" i="19"/>
  <c r="D6362" i="19"/>
  <c r="D6363" i="19"/>
  <c r="D6364" i="19"/>
  <c r="D6365" i="19"/>
  <c r="D6366" i="19"/>
  <c r="D6367" i="19"/>
  <c r="D6368" i="19"/>
  <c r="D6369" i="19"/>
  <c r="D6370" i="19"/>
  <c r="D6371" i="19"/>
  <c r="D6372" i="19"/>
  <c r="D6373" i="19"/>
  <c r="D6374" i="19"/>
  <c r="D6375" i="19"/>
  <c r="D6376" i="19"/>
  <c r="D6377" i="19"/>
  <c r="D6378" i="19"/>
  <c r="D6379" i="19"/>
  <c r="D6380" i="19"/>
  <c r="D6381" i="19"/>
  <c r="D6382" i="19"/>
  <c r="D6383" i="19"/>
  <c r="D6384" i="19"/>
  <c r="D6385" i="19"/>
  <c r="D6386" i="19"/>
  <c r="D6387" i="19"/>
  <c r="D6388" i="19"/>
  <c r="D6389" i="19"/>
  <c r="D6390" i="19"/>
  <c r="D6391" i="19"/>
  <c r="D6392" i="19"/>
  <c r="D6393" i="19"/>
  <c r="D6394" i="19"/>
  <c r="D6395" i="19"/>
  <c r="D6396" i="19"/>
  <c r="D6397" i="19"/>
  <c r="D6398" i="19"/>
  <c r="D6399" i="19"/>
  <c r="D6400" i="19"/>
  <c r="D6401" i="19"/>
  <c r="D6402" i="19"/>
  <c r="D6403" i="19"/>
  <c r="D6404" i="19"/>
  <c r="D6405" i="19"/>
  <c r="D6406" i="19"/>
  <c r="D6407" i="19"/>
  <c r="D6408" i="19"/>
  <c r="D6409" i="19"/>
  <c r="D6410" i="19"/>
  <c r="D6411" i="19"/>
  <c r="D6412" i="19"/>
  <c r="D6413" i="19"/>
  <c r="D6414" i="19"/>
  <c r="D6415" i="19"/>
  <c r="D6416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91" i="19"/>
  <c r="D6492" i="19"/>
  <c r="D6493" i="19"/>
  <c r="D6494" i="19"/>
  <c r="D6495" i="19"/>
  <c r="D6496" i="19"/>
  <c r="D6497" i="19"/>
  <c r="D6498" i="19"/>
  <c r="D6499" i="19"/>
  <c r="D6500" i="19"/>
  <c r="D6501" i="19"/>
  <c r="D6502" i="19"/>
  <c r="D6503" i="19"/>
  <c r="D6504" i="19"/>
  <c r="D6505" i="19"/>
  <c r="D6506" i="19"/>
  <c r="D6507" i="19"/>
  <c r="D6508" i="19"/>
  <c r="D6509" i="19"/>
  <c r="D6510" i="19"/>
  <c r="D6511" i="19"/>
  <c r="D6512" i="19"/>
  <c r="D6513" i="19"/>
  <c r="D6514" i="19"/>
  <c r="D6515" i="19"/>
  <c r="D6516" i="19"/>
  <c r="D6517" i="19"/>
  <c r="D6518" i="19"/>
  <c r="D6519" i="19"/>
  <c r="D6520" i="19"/>
  <c r="D6521" i="19"/>
  <c r="D6522" i="19"/>
  <c r="D6523" i="19"/>
  <c r="D6524" i="19"/>
  <c r="D6525" i="19"/>
  <c r="D6526" i="19"/>
  <c r="D6527" i="19"/>
  <c r="D6528" i="19"/>
  <c r="D6529" i="19"/>
  <c r="D6530" i="19"/>
  <c r="D6531" i="19"/>
  <c r="D6532" i="19"/>
  <c r="D6533" i="19"/>
  <c r="D6534" i="19"/>
  <c r="D6535" i="19"/>
  <c r="D6536" i="19"/>
  <c r="D6537" i="19"/>
  <c r="D6538" i="19"/>
  <c r="D6539" i="19"/>
  <c r="D6540" i="19"/>
  <c r="D6541" i="19"/>
  <c r="D6542" i="19"/>
  <c r="D6543" i="19"/>
  <c r="D6544" i="19"/>
  <c r="D6545" i="19"/>
  <c r="D6546" i="19"/>
  <c r="D6547" i="19"/>
  <c r="D6548" i="19"/>
  <c r="D6549" i="19"/>
  <c r="D6550" i="19"/>
  <c r="D6551" i="19"/>
  <c r="D6552" i="19"/>
  <c r="D6553" i="19"/>
  <c r="D6554" i="19"/>
  <c r="D6555" i="19"/>
  <c r="D6556" i="19"/>
  <c r="D6557" i="19"/>
  <c r="D6558" i="19"/>
  <c r="D6559" i="19"/>
  <c r="D6560" i="19"/>
  <c r="D6561" i="19"/>
  <c r="D6562" i="19"/>
  <c r="D6563" i="19"/>
  <c r="D6564" i="19"/>
  <c r="D6565" i="19"/>
  <c r="D6566" i="19"/>
  <c r="D6567" i="19"/>
  <c r="D6568" i="19"/>
  <c r="D6569" i="19"/>
  <c r="D6570" i="19"/>
  <c r="D6571" i="19"/>
  <c r="D6572" i="19"/>
  <c r="D6573" i="19"/>
  <c r="D6574" i="19"/>
  <c r="D6575" i="19"/>
  <c r="D6576" i="19"/>
  <c r="D6577" i="19"/>
  <c r="D6578" i="19"/>
  <c r="D6579" i="19"/>
  <c r="D6580" i="19"/>
  <c r="D6581" i="19"/>
  <c r="D6582" i="19"/>
  <c r="D6583" i="19"/>
  <c r="D6584" i="19"/>
  <c r="D6585" i="19"/>
  <c r="D6586" i="19"/>
  <c r="D6587" i="19"/>
  <c r="D6588" i="19"/>
  <c r="D6589" i="19"/>
  <c r="D6590" i="19"/>
  <c r="D6591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D6603" i="19"/>
  <c r="D6604" i="19"/>
  <c r="D6605" i="19"/>
  <c r="D6606" i="19"/>
  <c r="D6607" i="19"/>
  <c r="D6608" i="19"/>
  <c r="D6609" i="19"/>
  <c r="D6610" i="19"/>
  <c r="D6611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D6624" i="19"/>
  <c r="D6625" i="19"/>
  <c r="D6626" i="19"/>
  <c r="D6627" i="19"/>
  <c r="D6628" i="19"/>
  <c r="D6629" i="19"/>
  <c r="D6630" i="19"/>
  <c r="D6631" i="19"/>
  <c r="D6632" i="19"/>
  <c r="D6633" i="19"/>
  <c r="D6634" i="19"/>
  <c r="D6635" i="19"/>
  <c r="D6636" i="19"/>
  <c r="D6637" i="19"/>
  <c r="D6638" i="19"/>
  <c r="D6639" i="19"/>
  <c r="D6640" i="19"/>
  <c r="D6641" i="19"/>
  <c r="D6642" i="19"/>
  <c r="D6643" i="19"/>
  <c r="D6644" i="19"/>
  <c r="D6645" i="19"/>
  <c r="D6646" i="19"/>
  <c r="D6647" i="19"/>
  <c r="D6648" i="19"/>
  <c r="D6649" i="19"/>
  <c r="D6650" i="19"/>
  <c r="D6651" i="19"/>
  <c r="D6652" i="19"/>
  <c r="D6653" i="19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D6667" i="19"/>
  <c r="D6668" i="19"/>
  <c r="D6669" i="19"/>
  <c r="D6670" i="19"/>
  <c r="D6671" i="19"/>
  <c r="D6672" i="19"/>
  <c r="D6673" i="19"/>
  <c r="D6674" i="19"/>
  <c r="D6675" i="19"/>
  <c r="D6676" i="19"/>
  <c r="D6677" i="19"/>
  <c r="D6678" i="19"/>
  <c r="D6679" i="19"/>
  <c r="D6680" i="19"/>
  <c r="D6681" i="19"/>
  <c r="D6682" i="19"/>
  <c r="D6683" i="19"/>
  <c r="D6684" i="19"/>
  <c r="D6685" i="19"/>
  <c r="D6686" i="19"/>
  <c r="D6687" i="19"/>
  <c r="D6688" i="19"/>
  <c r="D6689" i="19"/>
  <c r="D6690" i="19"/>
  <c r="D6691" i="19"/>
  <c r="D6692" i="19"/>
  <c r="D6693" i="19"/>
  <c r="D6694" i="19"/>
  <c r="D6695" i="19"/>
  <c r="D6696" i="19"/>
  <c r="D6697" i="19"/>
  <c r="D6698" i="19"/>
  <c r="D6699" i="19"/>
  <c r="D6700" i="19"/>
  <c r="D6701" i="19"/>
  <c r="D6702" i="19"/>
  <c r="D6703" i="19"/>
  <c r="D6704" i="19"/>
  <c r="D6705" i="19"/>
  <c r="D6706" i="19"/>
  <c r="D6707" i="19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D6729" i="19"/>
  <c r="D6730" i="19"/>
  <c r="D6731" i="19"/>
  <c r="D6732" i="19"/>
  <c r="D6733" i="19"/>
  <c r="D6734" i="19"/>
  <c r="D6735" i="19"/>
  <c r="D6736" i="19"/>
  <c r="D6737" i="19"/>
  <c r="D6738" i="19"/>
  <c r="D6739" i="19"/>
  <c r="D6740" i="19"/>
  <c r="D6741" i="19"/>
  <c r="D6742" i="19"/>
  <c r="D6743" i="19"/>
  <c r="D6744" i="19"/>
  <c r="D6745" i="19"/>
  <c r="D6746" i="19"/>
  <c r="D6747" i="19"/>
  <c r="D6748" i="19"/>
  <c r="D6749" i="19"/>
  <c r="D6750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D6768" i="19"/>
  <c r="D6769" i="19"/>
  <c r="D6770" i="19"/>
  <c r="D6771" i="19"/>
  <c r="D6772" i="19"/>
  <c r="D6773" i="19"/>
  <c r="D6774" i="19"/>
  <c r="D6775" i="19"/>
  <c r="D6776" i="19"/>
  <c r="D6777" i="19"/>
  <c r="D6778" i="19"/>
  <c r="D6779" i="19"/>
  <c r="D6780" i="19"/>
  <c r="D6781" i="19"/>
  <c r="D6782" i="19"/>
  <c r="D6783" i="19"/>
  <c r="D6784" i="19"/>
  <c r="D6785" i="19"/>
  <c r="D6786" i="19"/>
  <c r="D6787" i="19"/>
  <c r="D6788" i="19"/>
  <c r="D6789" i="19"/>
  <c r="D6790" i="19"/>
  <c r="D6791" i="19"/>
  <c r="D6792" i="19"/>
  <c r="D6793" i="19"/>
  <c r="D6794" i="19"/>
  <c r="D6795" i="19"/>
  <c r="D6796" i="19"/>
  <c r="D6797" i="19"/>
  <c r="D6798" i="19"/>
  <c r="D6799" i="19"/>
  <c r="D6800" i="19"/>
  <c r="D6801" i="19"/>
  <c r="D6802" i="19"/>
  <c r="D6803" i="19"/>
  <c r="D6804" i="19"/>
  <c r="D6805" i="19"/>
  <c r="D6806" i="19"/>
  <c r="D6807" i="19"/>
  <c r="D6808" i="19"/>
  <c r="D6809" i="19"/>
  <c r="D6810" i="19"/>
  <c r="D6811" i="19"/>
  <c r="D6812" i="19"/>
  <c r="D6813" i="19"/>
  <c r="D6814" i="19"/>
  <c r="D6815" i="19"/>
  <c r="D6816" i="19"/>
  <c r="D6817" i="19"/>
  <c r="D6818" i="19"/>
  <c r="D6819" i="19"/>
  <c r="D6820" i="19"/>
  <c r="D6821" i="19"/>
  <c r="D6822" i="19"/>
  <c r="D6823" i="19"/>
  <c r="D6824" i="19"/>
  <c r="D6825" i="19"/>
  <c r="D6826" i="19"/>
  <c r="D6827" i="19"/>
  <c r="D6828" i="19"/>
  <c r="D6829" i="19"/>
  <c r="D6830" i="19"/>
  <c r="D6831" i="19"/>
  <c r="D6832" i="19"/>
  <c r="D6833" i="19"/>
  <c r="D6834" i="19"/>
  <c r="D6835" i="19"/>
  <c r="D6836" i="19"/>
  <c r="D6837" i="19"/>
  <c r="D6838" i="19"/>
  <c r="D6839" i="19"/>
  <c r="D6840" i="19"/>
  <c r="D6841" i="19"/>
  <c r="D6842" i="19"/>
  <c r="D6843" i="19"/>
  <c r="D6844" i="19"/>
  <c r="D6845" i="19"/>
  <c r="D6846" i="19"/>
  <c r="D6847" i="19"/>
  <c r="D6848" i="19"/>
  <c r="D6849" i="19"/>
  <c r="D6850" i="19"/>
  <c r="D6851" i="19"/>
  <c r="D6852" i="19"/>
  <c r="D6853" i="19"/>
  <c r="D6854" i="19"/>
  <c r="D6855" i="19"/>
  <c r="D6856" i="19"/>
  <c r="D6857" i="19"/>
  <c r="D6858" i="19"/>
  <c r="D6859" i="19"/>
  <c r="D6860" i="19"/>
  <c r="D6861" i="19"/>
  <c r="D6862" i="19"/>
  <c r="D6863" i="19"/>
  <c r="D6864" i="19"/>
  <c r="D6865" i="19"/>
  <c r="D6866" i="19"/>
  <c r="D6867" i="19"/>
  <c r="D6868" i="19"/>
  <c r="D6869" i="19"/>
  <c r="D6870" i="19"/>
  <c r="D6871" i="19"/>
  <c r="D6872" i="19"/>
  <c r="D6873" i="19"/>
  <c r="D6874" i="19"/>
  <c r="D6875" i="19"/>
  <c r="D6876" i="19"/>
  <c r="D6877" i="19"/>
  <c r="D6878" i="19"/>
  <c r="D6879" i="19"/>
  <c r="D6880" i="19"/>
  <c r="D6881" i="19"/>
  <c r="D6882" i="19"/>
  <c r="D6883" i="19"/>
  <c r="D6884" i="19"/>
  <c r="D6885" i="19"/>
  <c r="D6886" i="19"/>
  <c r="D6887" i="19"/>
  <c r="D6888" i="19"/>
  <c r="D6889" i="19"/>
  <c r="D6890" i="19"/>
  <c r="D6891" i="19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D6904" i="19"/>
  <c r="D6905" i="19"/>
  <c r="D6906" i="19"/>
  <c r="D6907" i="19"/>
  <c r="D6908" i="19"/>
  <c r="D6909" i="19"/>
  <c r="D6910" i="19"/>
  <c r="D6911" i="19"/>
  <c r="D6912" i="19"/>
  <c r="D6913" i="19"/>
  <c r="D6914" i="19"/>
  <c r="D6915" i="19"/>
  <c r="D6916" i="19"/>
  <c r="D6917" i="19"/>
  <c r="D6918" i="19"/>
  <c r="D6919" i="19"/>
  <c r="D6920" i="19"/>
  <c r="D6921" i="19"/>
  <c r="D6922" i="19"/>
  <c r="D6923" i="19"/>
  <c r="D6924" i="19"/>
  <c r="D6925" i="19"/>
  <c r="D6926" i="19"/>
  <c r="D6927" i="19"/>
  <c r="D6928" i="19"/>
  <c r="D6929" i="19"/>
  <c r="D6930" i="19"/>
  <c r="D6931" i="19"/>
  <c r="D6932" i="19"/>
  <c r="D6933" i="19"/>
  <c r="D6934" i="19"/>
  <c r="D6935" i="19"/>
  <c r="D6936" i="19"/>
  <c r="D6937" i="19"/>
  <c r="D6938" i="19"/>
  <c r="D6939" i="19"/>
  <c r="D6940" i="19"/>
  <c r="D6941" i="19"/>
  <c r="D6942" i="19"/>
  <c r="D6943" i="19"/>
  <c r="D6944" i="19"/>
  <c r="D6945" i="19"/>
  <c r="D6946" i="19"/>
  <c r="D6947" i="19"/>
  <c r="D6948" i="19"/>
  <c r="D6949" i="19"/>
  <c r="D6950" i="19"/>
  <c r="D6951" i="19"/>
  <c r="D6952" i="19"/>
  <c r="D6953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D6967" i="19"/>
  <c r="D6968" i="19"/>
  <c r="D6969" i="19"/>
  <c r="D6970" i="19"/>
  <c r="D6971" i="19"/>
  <c r="D6972" i="19"/>
  <c r="D6973" i="19"/>
  <c r="D6974" i="19"/>
  <c r="D6975" i="19"/>
  <c r="D6976" i="19"/>
  <c r="D6977" i="19"/>
  <c r="D6978" i="19"/>
  <c r="D6979" i="19"/>
  <c r="D6980" i="19"/>
  <c r="D6981" i="19"/>
  <c r="D6982" i="19"/>
  <c r="D6983" i="19"/>
  <c r="D6984" i="19"/>
  <c r="D6985" i="19"/>
  <c r="D6986" i="19"/>
  <c r="D6987" i="19"/>
  <c r="D6988" i="19"/>
  <c r="D6989" i="19"/>
  <c r="D6990" i="19"/>
  <c r="D6991" i="19"/>
  <c r="D6992" i="19"/>
  <c r="D6993" i="19"/>
  <c r="D6994" i="19"/>
  <c r="D6995" i="19"/>
  <c r="D6996" i="19"/>
  <c r="D6997" i="19"/>
  <c r="D6998" i="19"/>
  <c r="D6999" i="19"/>
  <c r="D7000" i="19"/>
  <c r="D7001" i="19"/>
  <c r="D7002" i="19"/>
  <c r="D7003" i="19"/>
  <c r="D7004" i="19"/>
  <c r="D7005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D7017" i="19"/>
  <c r="D7018" i="19"/>
  <c r="D7019" i="19"/>
  <c r="D7020" i="19"/>
  <c r="D7021" i="19"/>
  <c r="D7022" i="19"/>
  <c r="D7023" i="19"/>
  <c r="D7024" i="19"/>
  <c r="D7025" i="19"/>
  <c r="D7026" i="19"/>
  <c r="D7027" i="19"/>
  <c r="D7028" i="19"/>
  <c r="D7029" i="19"/>
  <c r="D7030" i="19"/>
  <c r="D7031" i="19"/>
  <c r="D7032" i="19"/>
  <c r="D7033" i="19"/>
  <c r="D7034" i="19"/>
  <c r="D7035" i="19"/>
  <c r="D7036" i="19"/>
  <c r="D7037" i="19"/>
  <c r="D7038" i="19"/>
  <c r="D7039" i="19"/>
  <c r="D7040" i="19"/>
  <c r="D7041" i="19"/>
  <c r="D7042" i="19"/>
  <c r="D7043" i="19"/>
  <c r="D7044" i="19"/>
  <c r="D7045" i="19"/>
  <c r="D7046" i="19"/>
  <c r="D7047" i="19"/>
  <c r="D7048" i="19"/>
  <c r="D7049" i="19"/>
  <c r="D7050" i="19"/>
  <c r="D7051" i="19"/>
  <c r="D7052" i="19"/>
  <c r="D7053" i="19"/>
  <c r="D7054" i="19"/>
  <c r="D7055" i="19"/>
  <c r="D7056" i="19"/>
  <c r="D7057" i="19"/>
  <c r="D7058" i="19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D7073" i="19"/>
  <c r="D7074" i="19"/>
  <c r="D7075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D7095" i="19"/>
  <c r="D7096" i="19"/>
  <c r="D7097" i="19"/>
  <c r="D7098" i="19"/>
  <c r="D7099" i="19"/>
  <c r="D7100" i="19"/>
  <c r="D7101" i="19"/>
  <c r="D7102" i="19"/>
  <c r="D7103" i="19"/>
  <c r="D7104" i="19"/>
  <c r="D7105" i="19"/>
  <c r="D7106" i="19"/>
  <c r="D7107" i="19"/>
  <c r="D7108" i="19"/>
  <c r="D7109" i="19"/>
  <c r="D7110" i="19"/>
  <c r="D7111" i="19"/>
  <c r="D7112" i="19"/>
  <c r="D7113" i="19"/>
  <c r="D7114" i="19"/>
  <c r="D7115" i="19"/>
  <c r="D7116" i="19"/>
  <c r="D7117" i="19"/>
  <c r="D7118" i="19"/>
  <c r="D7119" i="19"/>
  <c r="D7120" i="19"/>
  <c r="D7121" i="19"/>
  <c r="D7122" i="19"/>
  <c r="D7123" i="19"/>
  <c r="D7124" i="19"/>
  <c r="D7125" i="19"/>
  <c r="D7126" i="19"/>
  <c r="D7127" i="19"/>
  <c r="D7128" i="19"/>
  <c r="D7129" i="19"/>
  <c r="D7130" i="19"/>
  <c r="D7131" i="19"/>
  <c r="D7132" i="19"/>
  <c r="D7133" i="19"/>
  <c r="D7134" i="19"/>
  <c r="D7135" i="19"/>
  <c r="D7136" i="19"/>
  <c r="D7137" i="19"/>
  <c r="D7138" i="19"/>
  <c r="D7139" i="19"/>
  <c r="D7140" i="19"/>
  <c r="D7141" i="19"/>
  <c r="D7142" i="19"/>
  <c r="D7143" i="19"/>
  <c r="D7144" i="19"/>
  <c r="D7145" i="19"/>
  <c r="D7146" i="19"/>
  <c r="D7147" i="19"/>
  <c r="D7148" i="19"/>
  <c r="D7149" i="19"/>
  <c r="D7150" i="19"/>
  <c r="D7151" i="19"/>
  <c r="D7152" i="19"/>
  <c r="D7153" i="19"/>
  <c r="D7154" i="19"/>
  <c r="D7155" i="19"/>
  <c r="D7156" i="19"/>
  <c r="D7157" i="19"/>
  <c r="D7158" i="19"/>
  <c r="D7159" i="19"/>
  <c r="D7160" i="19"/>
  <c r="D7161" i="19"/>
  <c r="D2" i="19"/>
  <c r="F572" i="11"/>
  <c r="G572" i="11" s="1"/>
  <c r="H572" i="11" s="1"/>
  <c r="I572" i="11" s="1"/>
  <c r="F573" i="11"/>
  <c r="G573" i="11" s="1"/>
  <c r="H573" i="11" s="1"/>
  <c r="I573" i="11" s="1"/>
  <c r="F574" i="11"/>
  <c r="G574" i="11" s="1"/>
  <c r="H574" i="11" s="1"/>
  <c r="I574" i="11" s="1"/>
  <c r="F575" i="11"/>
  <c r="G575" i="11" s="1"/>
  <c r="H575" i="11" s="1"/>
  <c r="I575" i="11" s="1"/>
  <c r="F576" i="11"/>
  <c r="G576" i="11" s="1"/>
  <c r="H576" i="11" s="1"/>
  <c r="I576" i="11" s="1"/>
  <c r="F577" i="11"/>
  <c r="G577" i="11" s="1"/>
  <c r="H577" i="11" s="1"/>
  <c r="I577" i="11" s="1"/>
  <c r="F578" i="11"/>
  <c r="G578" i="11" s="1"/>
  <c r="H578" i="11" s="1"/>
  <c r="I578" i="11" s="1"/>
  <c r="F579" i="11"/>
  <c r="G579" i="11" s="1"/>
  <c r="H579" i="11" s="1"/>
  <c r="I579" i="11" s="1"/>
  <c r="F580" i="11"/>
  <c r="G580" i="11" s="1"/>
  <c r="H580" i="11" s="1"/>
  <c r="I580" i="11" s="1"/>
  <c r="F581" i="11"/>
  <c r="G581" i="11" s="1"/>
  <c r="H581" i="11" s="1"/>
  <c r="I581" i="11" s="1"/>
  <c r="F582" i="11"/>
  <c r="G582" i="11" s="1"/>
  <c r="H582" i="11" s="1"/>
  <c r="I582" i="11" s="1"/>
  <c r="F583" i="11"/>
  <c r="G583" i="11" s="1"/>
  <c r="H583" i="11" s="1"/>
  <c r="I583" i="11" s="1"/>
  <c r="F584" i="11"/>
  <c r="G584" i="11" s="1"/>
  <c r="H584" i="11" s="1"/>
  <c r="I584" i="11" s="1"/>
  <c r="F585" i="11"/>
  <c r="G585" i="11" s="1"/>
  <c r="H585" i="11" s="1"/>
  <c r="I585" i="11" s="1"/>
  <c r="F586" i="11"/>
  <c r="G586" i="11" s="1"/>
  <c r="H586" i="11" s="1"/>
  <c r="I586" i="11" s="1"/>
  <c r="F587" i="11"/>
  <c r="G587" i="11" s="1"/>
  <c r="H587" i="11" s="1"/>
  <c r="I587" i="11" s="1"/>
  <c r="F588" i="11"/>
  <c r="G588" i="11" s="1"/>
  <c r="H588" i="11" s="1"/>
  <c r="I588" i="11" s="1"/>
  <c r="F589" i="11"/>
  <c r="G589" i="11" s="1"/>
  <c r="H589" i="11" s="1"/>
  <c r="I589" i="11" s="1"/>
  <c r="F689" i="11"/>
  <c r="G689" i="11" s="1"/>
  <c r="H689" i="11" s="1"/>
  <c r="I689" i="11" s="1"/>
  <c r="F690" i="11"/>
  <c r="G690" i="11" s="1"/>
  <c r="H690" i="11" s="1"/>
  <c r="I690" i="11" s="1"/>
  <c r="F714" i="11"/>
  <c r="G714" i="11" s="1"/>
  <c r="H714" i="11" s="1"/>
  <c r="I714" i="11" s="1"/>
  <c r="F715" i="11"/>
  <c r="G715" i="11" s="1"/>
  <c r="H715" i="11" s="1"/>
  <c r="I715" i="11" s="1"/>
  <c r="F716" i="11"/>
  <c r="G716" i="11" s="1"/>
  <c r="H716" i="11" s="1"/>
  <c r="I716" i="11" s="1"/>
  <c r="F717" i="11"/>
  <c r="G717" i="11" s="1"/>
  <c r="H717" i="11" s="1"/>
  <c r="I717" i="11" s="1"/>
  <c r="F718" i="11"/>
  <c r="G718" i="11" s="1"/>
  <c r="H718" i="11" s="1"/>
  <c r="I718" i="11" s="1"/>
  <c r="F719" i="11"/>
  <c r="G719" i="11" s="1"/>
  <c r="H719" i="11" s="1"/>
  <c r="I719" i="11" s="1"/>
  <c r="F720" i="11"/>
  <c r="G720" i="11" s="1"/>
  <c r="H720" i="11" s="1"/>
  <c r="I720" i="11" s="1"/>
  <c r="F730" i="11"/>
  <c r="G730" i="11" s="1"/>
  <c r="H730" i="11" s="1"/>
  <c r="I730" i="11" s="1"/>
  <c r="F731" i="11"/>
  <c r="G731" i="11" s="1"/>
  <c r="H731" i="11" s="1"/>
  <c r="I731" i="11" s="1"/>
  <c r="F732" i="11"/>
  <c r="G732" i="11" s="1"/>
  <c r="H732" i="11" s="1"/>
  <c r="I732" i="11" s="1"/>
  <c r="F733" i="11"/>
  <c r="G733" i="11" s="1"/>
  <c r="H733" i="11" s="1"/>
  <c r="I733" i="11" s="1"/>
  <c r="F734" i="11"/>
  <c r="G734" i="11" s="1"/>
  <c r="H734" i="11" s="1"/>
  <c r="I734" i="11" s="1"/>
  <c r="F735" i="11"/>
  <c r="G735" i="11" s="1"/>
  <c r="H735" i="11" s="1"/>
  <c r="I735" i="11" s="1"/>
  <c r="F736" i="11"/>
  <c r="G736" i="11" s="1"/>
  <c r="H736" i="11" s="1"/>
  <c r="I736" i="11" s="1"/>
  <c r="F737" i="11"/>
  <c r="G737" i="11" s="1"/>
  <c r="H737" i="11" s="1"/>
  <c r="I737" i="11" s="1"/>
  <c r="F738" i="11"/>
  <c r="G738" i="11" s="1"/>
  <c r="H738" i="11" s="1"/>
  <c r="I738" i="11" s="1"/>
  <c r="F739" i="11"/>
  <c r="G739" i="11" s="1"/>
  <c r="H739" i="11" s="1"/>
  <c r="I739" i="11" s="1"/>
  <c r="F759" i="11"/>
  <c r="G759" i="11" s="1"/>
  <c r="H759" i="11" s="1"/>
  <c r="I759" i="11" s="1"/>
  <c r="F760" i="11"/>
  <c r="G760" i="11" s="1"/>
  <c r="H760" i="11" s="1"/>
  <c r="I760" i="11" s="1"/>
  <c r="F761" i="11"/>
  <c r="G761" i="11" s="1"/>
  <c r="H761" i="11" s="1"/>
  <c r="I761" i="11" s="1"/>
  <c r="E538" i="11"/>
  <c r="F538" i="11" s="1"/>
  <c r="G538" i="11" s="1"/>
  <c r="H538" i="11" s="1"/>
  <c r="I538" i="11" s="1"/>
  <c r="E539" i="11"/>
  <c r="F539" i="11" s="1"/>
  <c r="G539" i="11" s="1"/>
  <c r="H539" i="11" s="1"/>
  <c r="I539" i="11" s="1"/>
  <c r="E540" i="11"/>
  <c r="F540" i="11" s="1"/>
  <c r="G540" i="11" s="1"/>
  <c r="H540" i="11" s="1"/>
  <c r="I540" i="11" s="1"/>
  <c r="E541" i="11"/>
  <c r="F541" i="11" s="1"/>
  <c r="G541" i="11" s="1"/>
  <c r="H541" i="11" s="1"/>
  <c r="I541" i="11" s="1"/>
  <c r="E542" i="11"/>
  <c r="F542" i="11" s="1"/>
  <c r="G542" i="11" s="1"/>
  <c r="H542" i="11" s="1"/>
  <c r="I542" i="11" s="1"/>
  <c r="E543" i="11"/>
  <c r="F543" i="11" s="1"/>
  <c r="G543" i="11" s="1"/>
  <c r="H543" i="11" s="1"/>
  <c r="I543" i="11" s="1"/>
  <c r="E544" i="11"/>
  <c r="F544" i="11" s="1"/>
  <c r="G544" i="11" s="1"/>
  <c r="H544" i="11" s="1"/>
  <c r="I544" i="11" s="1"/>
  <c r="E545" i="11"/>
  <c r="F545" i="11" s="1"/>
  <c r="G545" i="11" s="1"/>
  <c r="H545" i="11" s="1"/>
  <c r="I545" i="11" s="1"/>
  <c r="E546" i="11"/>
  <c r="F546" i="11" s="1"/>
  <c r="G546" i="11" s="1"/>
  <c r="H546" i="11" s="1"/>
  <c r="I546" i="11" s="1"/>
  <c r="E547" i="11"/>
  <c r="F547" i="11" s="1"/>
  <c r="G547" i="11" s="1"/>
  <c r="H547" i="11" s="1"/>
  <c r="I547" i="11" s="1"/>
  <c r="E548" i="11"/>
  <c r="F548" i="11" s="1"/>
  <c r="G548" i="11" s="1"/>
  <c r="H548" i="11" s="1"/>
  <c r="I548" i="11" s="1"/>
  <c r="E549" i="11"/>
  <c r="F549" i="11" s="1"/>
  <c r="G549" i="11" s="1"/>
  <c r="H549" i="11" s="1"/>
  <c r="I549" i="11" s="1"/>
  <c r="E550" i="11"/>
  <c r="F550" i="11" s="1"/>
  <c r="G550" i="11" s="1"/>
  <c r="H550" i="11" s="1"/>
  <c r="I550" i="11" s="1"/>
  <c r="E551" i="11"/>
  <c r="F551" i="11" s="1"/>
  <c r="G551" i="11" s="1"/>
  <c r="H551" i="11" s="1"/>
  <c r="I551" i="11" s="1"/>
  <c r="E552" i="11"/>
  <c r="F552" i="11" s="1"/>
  <c r="G552" i="11" s="1"/>
  <c r="H552" i="11" s="1"/>
  <c r="I552" i="11" s="1"/>
  <c r="E553" i="11"/>
  <c r="F553" i="11" s="1"/>
  <c r="G553" i="11" s="1"/>
  <c r="H553" i="11" s="1"/>
  <c r="I553" i="11" s="1"/>
  <c r="E554" i="11"/>
  <c r="F554" i="11" s="1"/>
  <c r="G554" i="11" s="1"/>
  <c r="H554" i="11" s="1"/>
  <c r="I554" i="11" s="1"/>
  <c r="E555" i="11"/>
  <c r="F555" i="11" s="1"/>
  <c r="G555" i="11" s="1"/>
  <c r="H555" i="11" s="1"/>
  <c r="I555" i="11" s="1"/>
  <c r="E556" i="11"/>
  <c r="F556" i="11" s="1"/>
  <c r="G556" i="11" s="1"/>
  <c r="H556" i="11" s="1"/>
  <c r="I556" i="11" s="1"/>
  <c r="E557" i="11"/>
  <c r="F557" i="11" s="1"/>
  <c r="G557" i="11" s="1"/>
  <c r="H557" i="11" s="1"/>
  <c r="I557" i="11" s="1"/>
  <c r="E558" i="11"/>
  <c r="F558" i="11" s="1"/>
  <c r="G558" i="11" s="1"/>
  <c r="H558" i="11" s="1"/>
  <c r="I558" i="11" s="1"/>
  <c r="E559" i="11"/>
  <c r="F559" i="11" s="1"/>
  <c r="G559" i="11" s="1"/>
  <c r="H559" i="11" s="1"/>
  <c r="I559" i="11" s="1"/>
  <c r="E560" i="11"/>
  <c r="F560" i="11" s="1"/>
  <c r="G560" i="11" s="1"/>
  <c r="H560" i="11" s="1"/>
  <c r="I560" i="11" s="1"/>
  <c r="E561" i="11"/>
  <c r="F561" i="11" s="1"/>
  <c r="G561" i="11" s="1"/>
  <c r="H561" i="11" s="1"/>
  <c r="I561" i="11" s="1"/>
  <c r="E562" i="11"/>
  <c r="F562" i="11" s="1"/>
  <c r="G562" i="11" s="1"/>
  <c r="H562" i="11" s="1"/>
  <c r="I562" i="11" s="1"/>
  <c r="E563" i="11"/>
  <c r="F563" i="11" s="1"/>
  <c r="G563" i="11" s="1"/>
  <c r="H563" i="11" s="1"/>
  <c r="I563" i="11" s="1"/>
  <c r="E564" i="11"/>
  <c r="F564" i="11" s="1"/>
  <c r="G564" i="11" s="1"/>
  <c r="H564" i="11" s="1"/>
  <c r="I564" i="11" s="1"/>
  <c r="E565" i="11"/>
  <c r="F565" i="11" s="1"/>
  <c r="G565" i="11" s="1"/>
  <c r="H565" i="11" s="1"/>
  <c r="I565" i="11" s="1"/>
  <c r="E566" i="11"/>
  <c r="F566" i="11" s="1"/>
  <c r="G566" i="11" s="1"/>
  <c r="H566" i="11" s="1"/>
  <c r="I566" i="11" s="1"/>
  <c r="E567" i="11"/>
  <c r="F567" i="11" s="1"/>
  <c r="G567" i="11" s="1"/>
  <c r="H567" i="11" s="1"/>
  <c r="I567" i="11" s="1"/>
  <c r="E568" i="11"/>
  <c r="F568" i="11" s="1"/>
  <c r="G568" i="11" s="1"/>
  <c r="H568" i="11" s="1"/>
  <c r="I568" i="11" s="1"/>
  <c r="E569" i="11"/>
  <c r="F569" i="11" s="1"/>
  <c r="G569" i="11" s="1"/>
  <c r="H569" i="11" s="1"/>
  <c r="I569" i="11" s="1"/>
  <c r="E570" i="11"/>
  <c r="F570" i="11" s="1"/>
  <c r="G570" i="11" s="1"/>
  <c r="H570" i="11" s="1"/>
  <c r="I570" i="11" s="1"/>
  <c r="E571" i="11"/>
  <c r="F571" i="11" s="1"/>
  <c r="G571" i="11" s="1"/>
  <c r="H571" i="11" s="1"/>
  <c r="I571" i="11" s="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F590" i="11" s="1"/>
  <c r="G590" i="11" s="1"/>
  <c r="H590" i="11" s="1"/>
  <c r="I590" i="11" s="1"/>
  <c r="E591" i="11"/>
  <c r="F591" i="11" s="1"/>
  <c r="G591" i="11" s="1"/>
  <c r="H591" i="11" s="1"/>
  <c r="I591" i="11" s="1"/>
  <c r="E592" i="11"/>
  <c r="F592" i="11" s="1"/>
  <c r="G592" i="11" s="1"/>
  <c r="H592" i="11" s="1"/>
  <c r="I592" i="11" s="1"/>
  <c r="E593" i="11"/>
  <c r="F593" i="11" s="1"/>
  <c r="G593" i="11" s="1"/>
  <c r="H593" i="11" s="1"/>
  <c r="I593" i="11" s="1"/>
  <c r="E594" i="11"/>
  <c r="F594" i="11" s="1"/>
  <c r="G594" i="11" s="1"/>
  <c r="H594" i="11" s="1"/>
  <c r="I594" i="11" s="1"/>
  <c r="E595" i="11"/>
  <c r="F595" i="11" s="1"/>
  <c r="G595" i="11" s="1"/>
  <c r="H595" i="11" s="1"/>
  <c r="I595" i="11" s="1"/>
  <c r="E596" i="11"/>
  <c r="F596" i="11" s="1"/>
  <c r="G596" i="11" s="1"/>
  <c r="H596" i="11" s="1"/>
  <c r="I596" i="11" s="1"/>
  <c r="E597" i="11"/>
  <c r="F597" i="11" s="1"/>
  <c r="G597" i="11" s="1"/>
  <c r="H597" i="11" s="1"/>
  <c r="I597" i="11" s="1"/>
  <c r="E598" i="11"/>
  <c r="F598" i="11" s="1"/>
  <c r="G598" i="11" s="1"/>
  <c r="H598" i="11" s="1"/>
  <c r="I598" i="11" s="1"/>
  <c r="E599" i="11"/>
  <c r="F599" i="11" s="1"/>
  <c r="G599" i="11" s="1"/>
  <c r="H599" i="11" s="1"/>
  <c r="I599" i="11" s="1"/>
  <c r="E600" i="11"/>
  <c r="F600" i="11" s="1"/>
  <c r="G600" i="11" s="1"/>
  <c r="H600" i="11" s="1"/>
  <c r="I600" i="11" s="1"/>
  <c r="E601" i="11"/>
  <c r="F601" i="11" s="1"/>
  <c r="G601" i="11" s="1"/>
  <c r="H601" i="11" s="1"/>
  <c r="I601" i="11" s="1"/>
  <c r="E602" i="11"/>
  <c r="F602" i="11" s="1"/>
  <c r="G602" i="11" s="1"/>
  <c r="H602" i="11" s="1"/>
  <c r="I602" i="11" s="1"/>
  <c r="E603" i="11"/>
  <c r="F603" i="11" s="1"/>
  <c r="G603" i="11" s="1"/>
  <c r="H603" i="11" s="1"/>
  <c r="I603" i="11" s="1"/>
  <c r="E604" i="11"/>
  <c r="F604" i="11" s="1"/>
  <c r="G604" i="11" s="1"/>
  <c r="H604" i="11" s="1"/>
  <c r="I604" i="11" s="1"/>
  <c r="E605" i="11"/>
  <c r="F605" i="11" s="1"/>
  <c r="G605" i="11" s="1"/>
  <c r="H605" i="11" s="1"/>
  <c r="I605" i="11" s="1"/>
  <c r="E606" i="11"/>
  <c r="F606" i="11" s="1"/>
  <c r="G606" i="11" s="1"/>
  <c r="H606" i="11" s="1"/>
  <c r="I606" i="11" s="1"/>
  <c r="E607" i="11"/>
  <c r="F607" i="11" s="1"/>
  <c r="G607" i="11" s="1"/>
  <c r="H607" i="11" s="1"/>
  <c r="I607" i="11" s="1"/>
  <c r="E608" i="11"/>
  <c r="F608" i="11" s="1"/>
  <c r="G608" i="11" s="1"/>
  <c r="H608" i="11" s="1"/>
  <c r="I608" i="11" s="1"/>
  <c r="E609" i="11"/>
  <c r="F609" i="11" s="1"/>
  <c r="G609" i="11" s="1"/>
  <c r="H609" i="11" s="1"/>
  <c r="I609" i="11" s="1"/>
  <c r="E610" i="11"/>
  <c r="F610" i="11" s="1"/>
  <c r="G610" i="11" s="1"/>
  <c r="H610" i="11" s="1"/>
  <c r="I610" i="11" s="1"/>
  <c r="E611" i="11"/>
  <c r="F611" i="11" s="1"/>
  <c r="G611" i="11" s="1"/>
  <c r="H611" i="11" s="1"/>
  <c r="I611" i="11" s="1"/>
  <c r="E612" i="11"/>
  <c r="F612" i="11" s="1"/>
  <c r="G612" i="11" s="1"/>
  <c r="H612" i="11" s="1"/>
  <c r="I612" i="11" s="1"/>
  <c r="E613" i="11"/>
  <c r="F613" i="11" s="1"/>
  <c r="G613" i="11" s="1"/>
  <c r="H613" i="11" s="1"/>
  <c r="I613" i="11" s="1"/>
  <c r="E614" i="11"/>
  <c r="F614" i="11" s="1"/>
  <c r="G614" i="11" s="1"/>
  <c r="H614" i="11" s="1"/>
  <c r="I614" i="11" s="1"/>
  <c r="E615" i="11"/>
  <c r="F615" i="11" s="1"/>
  <c r="G615" i="11" s="1"/>
  <c r="H615" i="11" s="1"/>
  <c r="I615" i="11" s="1"/>
  <c r="E616" i="11"/>
  <c r="F616" i="11" s="1"/>
  <c r="G616" i="11" s="1"/>
  <c r="H616" i="11" s="1"/>
  <c r="I616" i="11" s="1"/>
  <c r="E617" i="11"/>
  <c r="F617" i="11" s="1"/>
  <c r="G617" i="11" s="1"/>
  <c r="H617" i="11" s="1"/>
  <c r="I617" i="11" s="1"/>
  <c r="E618" i="11"/>
  <c r="F618" i="11" s="1"/>
  <c r="G618" i="11" s="1"/>
  <c r="H618" i="11" s="1"/>
  <c r="I618" i="11" s="1"/>
  <c r="E619" i="11"/>
  <c r="F619" i="11" s="1"/>
  <c r="G619" i="11" s="1"/>
  <c r="H619" i="11" s="1"/>
  <c r="I619" i="11" s="1"/>
  <c r="E620" i="11"/>
  <c r="F620" i="11" s="1"/>
  <c r="G620" i="11" s="1"/>
  <c r="H620" i="11" s="1"/>
  <c r="I620" i="11" s="1"/>
  <c r="E621" i="11"/>
  <c r="F621" i="11" s="1"/>
  <c r="G621" i="11" s="1"/>
  <c r="H621" i="11" s="1"/>
  <c r="I621" i="11" s="1"/>
  <c r="E622" i="11"/>
  <c r="F622" i="11" s="1"/>
  <c r="G622" i="11" s="1"/>
  <c r="H622" i="11" s="1"/>
  <c r="I622" i="11" s="1"/>
  <c r="E623" i="11"/>
  <c r="F623" i="11" s="1"/>
  <c r="G623" i="11" s="1"/>
  <c r="H623" i="11" s="1"/>
  <c r="I623" i="11" s="1"/>
  <c r="E624" i="11"/>
  <c r="F624" i="11" s="1"/>
  <c r="G624" i="11" s="1"/>
  <c r="H624" i="11" s="1"/>
  <c r="I624" i="11" s="1"/>
  <c r="E625" i="11"/>
  <c r="F625" i="11" s="1"/>
  <c r="G625" i="11" s="1"/>
  <c r="H625" i="11" s="1"/>
  <c r="I625" i="11" s="1"/>
  <c r="E626" i="11"/>
  <c r="F626" i="11" s="1"/>
  <c r="G626" i="11" s="1"/>
  <c r="H626" i="11" s="1"/>
  <c r="I626" i="11" s="1"/>
  <c r="E627" i="11"/>
  <c r="F627" i="11" s="1"/>
  <c r="G627" i="11" s="1"/>
  <c r="H627" i="11" s="1"/>
  <c r="I627" i="11" s="1"/>
  <c r="E628" i="11"/>
  <c r="F628" i="11" s="1"/>
  <c r="G628" i="11" s="1"/>
  <c r="H628" i="11" s="1"/>
  <c r="I628" i="11" s="1"/>
  <c r="E629" i="11"/>
  <c r="F629" i="11" s="1"/>
  <c r="G629" i="11" s="1"/>
  <c r="H629" i="11" s="1"/>
  <c r="I629" i="11" s="1"/>
  <c r="E630" i="11"/>
  <c r="F630" i="11" s="1"/>
  <c r="G630" i="11" s="1"/>
  <c r="H630" i="11" s="1"/>
  <c r="I630" i="11" s="1"/>
  <c r="E631" i="11"/>
  <c r="F631" i="11" s="1"/>
  <c r="G631" i="11" s="1"/>
  <c r="H631" i="11" s="1"/>
  <c r="I631" i="11" s="1"/>
  <c r="E632" i="11"/>
  <c r="F632" i="11" s="1"/>
  <c r="G632" i="11" s="1"/>
  <c r="H632" i="11" s="1"/>
  <c r="I632" i="11" s="1"/>
  <c r="E633" i="11"/>
  <c r="F633" i="11" s="1"/>
  <c r="G633" i="11" s="1"/>
  <c r="H633" i="11" s="1"/>
  <c r="I633" i="11" s="1"/>
  <c r="E634" i="11"/>
  <c r="F634" i="11" s="1"/>
  <c r="G634" i="11" s="1"/>
  <c r="H634" i="11" s="1"/>
  <c r="I634" i="11" s="1"/>
  <c r="E635" i="11"/>
  <c r="F635" i="11" s="1"/>
  <c r="G635" i="11" s="1"/>
  <c r="H635" i="11" s="1"/>
  <c r="I635" i="11" s="1"/>
  <c r="E636" i="11"/>
  <c r="F636" i="11" s="1"/>
  <c r="G636" i="11" s="1"/>
  <c r="H636" i="11" s="1"/>
  <c r="I636" i="11" s="1"/>
  <c r="E637" i="11"/>
  <c r="F637" i="11" s="1"/>
  <c r="G637" i="11" s="1"/>
  <c r="H637" i="11" s="1"/>
  <c r="I637" i="11" s="1"/>
  <c r="E638" i="11"/>
  <c r="F638" i="11" s="1"/>
  <c r="G638" i="11" s="1"/>
  <c r="H638" i="11" s="1"/>
  <c r="I638" i="11" s="1"/>
  <c r="E639" i="11"/>
  <c r="F639" i="11" s="1"/>
  <c r="G639" i="11" s="1"/>
  <c r="H639" i="11" s="1"/>
  <c r="I639" i="11" s="1"/>
  <c r="E640" i="11"/>
  <c r="F640" i="11" s="1"/>
  <c r="G640" i="11" s="1"/>
  <c r="H640" i="11" s="1"/>
  <c r="I640" i="11" s="1"/>
  <c r="E641" i="11"/>
  <c r="F641" i="11" s="1"/>
  <c r="G641" i="11" s="1"/>
  <c r="H641" i="11" s="1"/>
  <c r="I641" i="11" s="1"/>
  <c r="E642" i="11"/>
  <c r="F642" i="11" s="1"/>
  <c r="G642" i="11" s="1"/>
  <c r="H642" i="11" s="1"/>
  <c r="I642" i="11" s="1"/>
  <c r="E643" i="11"/>
  <c r="F643" i="11" s="1"/>
  <c r="G643" i="11" s="1"/>
  <c r="H643" i="11" s="1"/>
  <c r="I643" i="11" s="1"/>
  <c r="E644" i="11"/>
  <c r="F644" i="11" s="1"/>
  <c r="G644" i="11" s="1"/>
  <c r="H644" i="11" s="1"/>
  <c r="I644" i="11" s="1"/>
  <c r="E645" i="11"/>
  <c r="F645" i="11" s="1"/>
  <c r="G645" i="11" s="1"/>
  <c r="H645" i="11" s="1"/>
  <c r="I645" i="11" s="1"/>
  <c r="E646" i="11"/>
  <c r="F646" i="11" s="1"/>
  <c r="G646" i="11" s="1"/>
  <c r="H646" i="11" s="1"/>
  <c r="I646" i="11" s="1"/>
  <c r="E647" i="11"/>
  <c r="F647" i="11" s="1"/>
  <c r="G647" i="11" s="1"/>
  <c r="H647" i="11" s="1"/>
  <c r="I647" i="11" s="1"/>
  <c r="E648" i="11"/>
  <c r="F648" i="11" s="1"/>
  <c r="G648" i="11" s="1"/>
  <c r="H648" i="11" s="1"/>
  <c r="I648" i="11" s="1"/>
  <c r="E649" i="11"/>
  <c r="F649" i="11" s="1"/>
  <c r="G649" i="11" s="1"/>
  <c r="H649" i="11" s="1"/>
  <c r="I649" i="11" s="1"/>
  <c r="E650" i="11"/>
  <c r="F650" i="11" s="1"/>
  <c r="G650" i="11" s="1"/>
  <c r="H650" i="11" s="1"/>
  <c r="I650" i="11" s="1"/>
  <c r="E651" i="11"/>
  <c r="F651" i="11" s="1"/>
  <c r="G651" i="11" s="1"/>
  <c r="H651" i="11" s="1"/>
  <c r="I651" i="11" s="1"/>
  <c r="E652" i="11"/>
  <c r="F652" i="11" s="1"/>
  <c r="G652" i="11" s="1"/>
  <c r="H652" i="11" s="1"/>
  <c r="I652" i="11" s="1"/>
  <c r="E653" i="11"/>
  <c r="F653" i="11" s="1"/>
  <c r="G653" i="11" s="1"/>
  <c r="H653" i="11" s="1"/>
  <c r="I653" i="11" s="1"/>
  <c r="E654" i="11"/>
  <c r="F654" i="11" s="1"/>
  <c r="G654" i="11" s="1"/>
  <c r="H654" i="11" s="1"/>
  <c r="I654" i="11" s="1"/>
  <c r="E655" i="11"/>
  <c r="F655" i="11" s="1"/>
  <c r="G655" i="11" s="1"/>
  <c r="H655" i="11" s="1"/>
  <c r="I655" i="11" s="1"/>
  <c r="E656" i="11"/>
  <c r="F656" i="11" s="1"/>
  <c r="G656" i="11" s="1"/>
  <c r="H656" i="11" s="1"/>
  <c r="I656" i="11" s="1"/>
  <c r="E657" i="11"/>
  <c r="F657" i="11" s="1"/>
  <c r="G657" i="11" s="1"/>
  <c r="H657" i="11" s="1"/>
  <c r="I657" i="11" s="1"/>
  <c r="E658" i="11"/>
  <c r="F658" i="11" s="1"/>
  <c r="G658" i="11" s="1"/>
  <c r="H658" i="11" s="1"/>
  <c r="I658" i="11" s="1"/>
  <c r="E659" i="11"/>
  <c r="F659" i="11" s="1"/>
  <c r="G659" i="11" s="1"/>
  <c r="H659" i="11" s="1"/>
  <c r="I659" i="11" s="1"/>
  <c r="E660" i="11"/>
  <c r="F660" i="11" s="1"/>
  <c r="G660" i="11" s="1"/>
  <c r="H660" i="11" s="1"/>
  <c r="I660" i="11" s="1"/>
  <c r="E661" i="11"/>
  <c r="F661" i="11" s="1"/>
  <c r="G661" i="11" s="1"/>
  <c r="H661" i="11" s="1"/>
  <c r="I661" i="11" s="1"/>
  <c r="E662" i="11"/>
  <c r="F662" i="11" s="1"/>
  <c r="G662" i="11" s="1"/>
  <c r="H662" i="11" s="1"/>
  <c r="I662" i="11" s="1"/>
  <c r="E663" i="11"/>
  <c r="F663" i="11" s="1"/>
  <c r="G663" i="11" s="1"/>
  <c r="H663" i="11" s="1"/>
  <c r="I663" i="11" s="1"/>
  <c r="E664" i="11"/>
  <c r="F664" i="11" s="1"/>
  <c r="G664" i="11" s="1"/>
  <c r="H664" i="11" s="1"/>
  <c r="I664" i="11" s="1"/>
  <c r="E665" i="11"/>
  <c r="F665" i="11" s="1"/>
  <c r="G665" i="11" s="1"/>
  <c r="H665" i="11" s="1"/>
  <c r="I665" i="11" s="1"/>
  <c r="E666" i="11"/>
  <c r="F666" i="11" s="1"/>
  <c r="G666" i="11" s="1"/>
  <c r="H666" i="11" s="1"/>
  <c r="I666" i="11" s="1"/>
  <c r="E667" i="11"/>
  <c r="F667" i="11" s="1"/>
  <c r="G667" i="11" s="1"/>
  <c r="H667" i="11" s="1"/>
  <c r="I667" i="11" s="1"/>
  <c r="E668" i="11"/>
  <c r="F668" i="11" s="1"/>
  <c r="G668" i="11" s="1"/>
  <c r="H668" i="11" s="1"/>
  <c r="I668" i="11" s="1"/>
  <c r="E669" i="11"/>
  <c r="F669" i="11" s="1"/>
  <c r="G669" i="11" s="1"/>
  <c r="H669" i="11" s="1"/>
  <c r="I669" i="11" s="1"/>
  <c r="E670" i="11"/>
  <c r="F670" i="11" s="1"/>
  <c r="G670" i="11" s="1"/>
  <c r="H670" i="11" s="1"/>
  <c r="I670" i="11" s="1"/>
  <c r="E671" i="11"/>
  <c r="F671" i="11" s="1"/>
  <c r="G671" i="11" s="1"/>
  <c r="H671" i="11" s="1"/>
  <c r="I671" i="11" s="1"/>
  <c r="E672" i="11"/>
  <c r="F672" i="11" s="1"/>
  <c r="G672" i="11" s="1"/>
  <c r="H672" i="11" s="1"/>
  <c r="I672" i="11" s="1"/>
  <c r="E673" i="11"/>
  <c r="F673" i="11" s="1"/>
  <c r="G673" i="11" s="1"/>
  <c r="H673" i="11" s="1"/>
  <c r="I673" i="11" s="1"/>
  <c r="E674" i="11"/>
  <c r="F674" i="11" s="1"/>
  <c r="G674" i="11" s="1"/>
  <c r="H674" i="11" s="1"/>
  <c r="I674" i="11" s="1"/>
  <c r="E675" i="11"/>
  <c r="F675" i="11" s="1"/>
  <c r="G675" i="11" s="1"/>
  <c r="H675" i="11" s="1"/>
  <c r="I675" i="11" s="1"/>
  <c r="E676" i="11"/>
  <c r="F676" i="11" s="1"/>
  <c r="G676" i="11" s="1"/>
  <c r="H676" i="11" s="1"/>
  <c r="I676" i="11" s="1"/>
  <c r="E677" i="11"/>
  <c r="F677" i="11" s="1"/>
  <c r="G677" i="11" s="1"/>
  <c r="H677" i="11" s="1"/>
  <c r="I677" i="11" s="1"/>
  <c r="E678" i="11"/>
  <c r="F678" i="11" s="1"/>
  <c r="G678" i="11" s="1"/>
  <c r="H678" i="11" s="1"/>
  <c r="I678" i="11" s="1"/>
  <c r="E679" i="11"/>
  <c r="F679" i="11" s="1"/>
  <c r="G679" i="11" s="1"/>
  <c r="H679" i="11" s="1"/>
  <c r="I679" i="11" s="1"/>
  <c r="E680" i="11"/>
  <c r="F680" i="11" s="1"/>
  <c r="G680" i="11" s="1"/>
  <c r="H680" i="11" s="1"/>
  <c r="I680" i="11" s="1"/>
  <c r="E681" i="11"/>
  <c r="F681" i="11" s="1"/>
  <c r="G681" i="11" s="1"/>
  <c r="H681" i="11" s="1"/>
  <c r="I681" i="11" s="1"/>
  <c r="E682" i="11"/>
  <c r="F682" i="11" s="1"/>
  <c r="G682" i="11" s="1"/>
  <c r="H682" i="11" s="1"/>
  <c r="I682" i="11" s="1"/>
  <c r="E683" i="11"/>
  <c r="F683" i="11" s="1"/>
  <c r="G683" i="11" s="1"/>
  <c r="H683" i="11" s="1"/>
  <c r="I683" i="11" s="1"/>
  <c r="E684" i="11"/>
  <c r="F684" i="11" s="1"/>
  <c r="G684" i="11" s="1"/>
  <c r="H684" i="11" s="1"/>
  <c r="I684" i="11" s="1"/>
  <c r="E685" i="11"/>
  <c r="F685" i="11" s="1"/>
  <c r="G685" i="11" s="1"/>
  <c r="H685" i="11" s="1"/>
  <c r="I685" i="11" s="1"/>
  <c r="E686" i="11"/>
  <c r="F686" i="11" s="1"/>
  <c r="G686" i="11" s="1"/>
  <c r="H686" i="11" s="1"/>
  <c r="I686" i="11" s="1"/>
  <c r="E687" i="11"/>
  <c r="F687" i="11" s="1"/>
  <c r="G687" i="11" s="1"/>
  <c r="H687" i="11" s="1"/>
  <c r="I687" i="11" s="1"/>
  <c r="E688" i="11"/>
  <c r="F688" i="11" s="1"/>
  <c r="G688" i="11" s="1"/>
  <c r="H688" i="11" s="1"/>
  <c r="I688" i="11" s="1"/>
  <c r="E689" i="11"/>
  <c r="E690" i="11"/>
  <c r="E691" i="11"/>
  <c r="F691" i="11" s="1"/>
  <c r="G691" i="11" s="1"/>
  <c r="H691" i="11" s="1"/>
  <c r="I691" i="11" s="1"/>
  <c r="E692" i="11"/>
  <c r="F692" i="11" s="1"/>
  <c r="G692" i="11" s="1"/>
  <c r="H692" i="11" s="1"/>
  <c r="I692" i="11" s="1"/>
  <c r="E693" i="11"/>
  <c r="F693" i="11" s="1"/>
  <c r="G693" i="11" s="1"/>
  <c r="H693" i="11" s="1"/>
  <c r="I693" i="11" s="1"/>
  <c r="E694" i="11"/>
  <c r="F694" i="11" s="1"/>
  <c r="G694" i="11" s="1"/>
  <c r="H694" i="11" s="1"/>
  <c r="I694" i="11" s="1"/>
  <c r="E695" i="11"/>
  <c r="F695" i="11" s="1"/>
  <c r="G695" i="11" s="1"/>
  <c r="H695" i="11" s="1"/>
  <c r="I695" i="11" s="1"/>
  <c r="E696" i="11"/>
  <c r="F696" i="11" s="1"/>
  <c r="G696" i="11" s="1"/>
  <c r="H696" i="11" s="1"/>
  <c r="I696" i="11" s="1"/>
  <c r="E697" i="11"/>
  <c r="F697" i="11" s="1"/>
  <c r="G697" i="11" s="1"/>
  <c r="H697" i="11" s="1"/>
  <c r="I697" i="11" s="1"/>
  <c r="E698" i="11"/>
  <c r="F698" i="11" s="1"/>
  <c r="G698" i="11" s="1"/>
  <c r="H698" i="11" s="1"/>
  <c r="I698" i="11" s="1"/>
  <c r="E699" i="11"/>
  <c r="F699" i="11" s="1"/>
  <c r="G699" i="11" s="1"/>
  <c r="H699" i="11" s="1"/>
  <c r="I699" i="11" s="1"/>
  <c r="E700" i="11"/>
  <c r="F700" i="11" s="1"/>
  <c r="G700" i="11" s="1"/>
  <c r="H700" i="11" s="1"/>
  <c r="I700" i="11" s="1"/>
  <c r="E701" i="11"/>
  <c r="F701" i="11" s="1"/>
  <c r="G701" i="11" s="1"/>
  <c r="H701" i="11" s="1"/>
  <c r="I701" i="11" s="1"/>
  <c r="E702" i="11"/>
  <c r="F702" i="11" s="1"/>
  <c r="G702" i="11" s="1"/>
  <c r="H702" i="11" s="1"/>
  <c r="I702" i="11" s="1"/>
  <c r="E703" i="11"/>
  <c r="F703" i="11" s="1"/>
  <c r="G703" i="11" s="1"/>
  <c r="H703" i="11" s="1"/>
  <c r="I703" i="11" s="1"/>
  <c r="E704" i="11"/>
  <c r="F704" i="11" s="1"/>
  <c r="G704" i="11" s="1"/>
  <c r="H704" i="11" s="1"/>
  <c r="I704" i="11" s="1"/>
  <c r="E705" i="11"/>
  <c r="F705" i="11" s="1"/>
  <c r="G705" i="11" s="1"/>
  <c r="H705" i="11" s="1"/>
  <c r="I705" i="11" s="1"/>
  <c r="E706" i="11"/>
  <c r="F706" i="11" s="1"/>
  <c r="G706" i="11" s="1"/>
  <c r="H706" i="11" s="1"/>
  <c r="I706" i="11" s="1"/>
  <c r="E707" i="11"/>
  <c r="F707" i="11" s="1"/>
  <c r="G707" i="11" s="1"/>
  <c r="H707" i="11" s="1"/>
  <c r="I707" i="11" s="1"/>
  <c r="E708" i="11"/>
  <c r="F708" i="11" s="1"/>
  <c r="G708" i="11" s="1"/>
  <c r="H708" i="11" s="1"/>
  <c r="I708" i="11" s="1"/>
  <c r="E709" i="11"/>
  <c r="F709" i="11" s="1"/>
  <c r="G709" i="11" s="1"/>
  <c r="H709" i="11" s="1"/>
  <c r="I709" i="11" s="1"/>
  <c r="E710" i="11"/>
  <c r="F710" i="11" s="1"/>
  <c r="G710" i="11" s="1"/>
  <c r="H710" i="11" s="1"/>
  <c r="I710" i="11" s="1"/>
  <c r="E711" i="11"/>
  <c r="F711" i="11" s="1"/>
  <c r="G711" i="11" s="1"/>
  <c r="H711" i="11" s="1"/>
  <c r="I711" i="11" s="1"/>
  <c r="E712" i="11"/>
  <c r="F712" i="11" s="1"/>
  <c r="G712" i="11" s="1"/>
  <c r="H712" i="11" s="1"/>
  <c r="I712" i="11" s="1"/>
  <c r="E713" i="11"/>
  <c r="F713" i="11" s="1"/>
  <c r="G713" i="11" s="1"/>
  <c r="H713" i="11" s="1"/>
  <c r="I713" i="11" s="1"/>
  <c r="E714" i="11"/>
  <c r="E715" i="11"/>
  <c r="E716" i="11"/>
  <c r="E717" i="11"/>
  <c r="E718" i="11"/>
  <c r="E719" i="11"/>
  <c r="E720" i="11"/>
  <c r="E721" i="11"/>
  <c r="F721" i="11" s="1"/>
  <c r="G721" i="11" s="1"/>
  <c r="H721" i="11" s="1"/>
  <c r="I721" i="11" s="1"/>
  <c r="E722" i="11"/>
  <c r="F722" i="11" s="1"/>
  <c r="G722" i="11" s="1"/>
  <c r="H722" i="11" s="1"/>
  <c r="I722" i="11" s="1"/>
  <c r="E723" i="11"/>
  <c r="F723" i="11" s="1"/>
  <c r="G723" i="11" s="1"/>
  <c r="H723" i="11" s="1"/>
  <c r="I723" i="11" s="1"/>
  <c r="E724" i="11"/>
  <c r="F724" i="11" s="1"/>
  <c r="G724" i="11" s="1"/>
  <c r="H724" i="11" s="1"/>
  <c r="I724" i="11" s="1"/>
  <c r="E725" i="11"/>
  <c r="F725" i="11" s="1"/>
  <c r="G725" i="11" s="1"/>
  <c r="H725" i="11" s="1"/>
  <c r="I725" i="11" s="1"/>
  <c r="E726" i="11"/>
  <c r="F726" i="11" s="1"/>
  <c r="G726" i="11" s="1"/>
  <c r="H726" i="11" s="1"/>
  <c r="I726" i="11" s="1"/>
  <c r="E727" i="11"/>
  <c r="F727" i="11" s="1"/>
  <c r="G727" i="11" s="1"/>
  <c r="H727" i="11" s="1"/>
  <c r="I727" i="11" s="1"/>
  <c r="E728" i="11"/>
  <c r="F728" i="11" s="1"/>
  <c r="G728" i="11" s="1"/>
  <c r="H728" i="11" s="1"/>
  <c r="I728" i="11" s="1"/>
  <c r="E729" i="11"/>
  <c r="F729" i="11" s="1"/>
  <c r="G729" i="11" s="1"/>
  <c r="H729" i="11" s="1"/>
  <c r="I729" i="11" s="1"/>
  <c r="E730" i="11"/>
  <c r="E731" i="11"/>
  <c r="E732" i="11"/>
  <c r="E733" i="11"/>
  <c r="E734" i="11"/>
  <c r="E735" i="11"/>
  <c r="E736" i="11"/>
  <c r="E737" i="11"/>
  <c r="E738" i="11"/>
  <c r="E739" i="11"/>
  <c r="E740" i="11"/>
  <c r="F740" i="11" s="1"/>
  <c r="G740" i="11" s="1"/>
  <c r="H740" i="11" s="1"/>
  <c r="I740" i="11" s="1"/>
  <c r="E741" i="11"/>
  <c r="F741" i="11" s="1"/>
  <c r="G741" i="11" s="1"/>
  <c r="H741" i="11" s="1"/>
  <c r="I741" i="11" s="1"/>
  <c r="E742" i="11"/>
  <c r="F742" i="11" s="1"/>
  <c r="G742" i="11" s="1"/>
  <c r="H742" i="11" s="1"/>
  <c r="I742" i="11" s="1"/>
  <c r="E743" i="11"/>
  <c r="F743" i="11" s="1"/>
  <c r="G743" i="11" s="1"/>
  <c r="H743" i="11" s="1"/>
  <c r="I743" i="11" s="1"/>
  <c r="E744" i="11"/>
  <c r="F744" i="11" s="1"/>
  <c r="G744" i="11" s="1"/>
  <c r="H744" i="11" s="1"/>
  <c r="I744" i="11" s="1"/>
  <c r="E745" i="11"/>
  <c r="F745" i="11" s="1"/>
  <c r="G745" i="11" s="1"/>
  <c r="H745" i="11" s="1"/>
  <c r="I745" i="11" s="1"/>
  <c r="E746" i="11"/>
  <c r="F746" i="11" s="1"/>
  <c r="G746" i="11" s="1"/>
  <c r="H746" i="11" s="1"/>
  <c r="I746" i="11" s="1"/>
  <c r="E747" i="11"/>
  <c r="F747" i="11" s="1"/>
  <c r="G747" i="11" s="1"/>
  <c r="H747" i="11" s="1"/>
  <c r="I747" i="11" s="1"/>
  <c r="E748" i="11"/>
  <c r="F748" i="11" s="1"/>
  <c r="G748" i="11" s="1"/>
  <c r="H748" i="11" s="1"/>
  <c r="I748" i="11" s="1"/>
  <c r="E749" i="11"/>
  <c r="F749" i="11" s="1"/>
  <c r="G749" i="11" s="1"/>
  <c r="H749" i="11" s="1"/>
  <c r="I749" i="11" s="1"/>
  <c r="E750" i="11"/>
  <c r="F750" i="11" s="1"/>
  <c r="G750" i="11" s="1"/>
  <c r="H750" i="11" s="1"/>
  <c r="I750" i="11" s="1"/>
  <c r="E751" i="11"/>
  <c r="F751" i="11" s="1"/>
  <c r="G751" i="11" s="1"/>
  <c r="H751" i="11" s="1"/>
  <c r="I751" i="11" s="1"/>
  <c r="E752" i="11"/>
  <c r="F752" i="11" s="1"/>
  <c r="G752" i="11" s="1"/>
  <c r="H752" i="11" s="1"/>
  <c r="I752" i="11" s="1"/>
  <c r="E753" i="11"/>
  <c r="F753" i="11" s="1"/>
  <c r="G753" i="11" s="1"/>
  <c r="H753" i="11" s="1"/>
  <c r="I753" i="11" s="1"/>
  <c r="E754" i="11"/>
  <c r="F754" i="11" s="1"/>
  <c r="G754" i="11" s="1"/>
  <c r="H754" i="11" s="1"/>
  <c r="I754" i="11" s="1"/>
  <c r="E755" i="11"/>
  <c r="F755" i="11" s="1"/>
  <c r="G755" i="11" s="1"/>
  <c r="H755" i="11" s="1"/>
  <c r="I755" i="11" s="1"/>
  <c r="E756" i="11"/>
  <c r="F756" i="11" s="1"/>
  <c r="G756" i="11" s="1"/>
  <c r="H756" i="11" s="1"/>
  <c r="I756" i="11" s="1"/>
  <c r="E757" i="11"/>
  <c r="F757" i="11" s="1"/>
  <c r="G757" i="11" s="1"/>
  <c r="H757" i="11" s="1"/>
  <c r="I757" i="11" s="1"/>
  <c r="E758" i="11"/>
  <c r="F758" i="11" s="1"/>
  <c r="G758" i="11" s="1"/>
  <c r="H758" i="11" s="1"/>
  <c r="I758" i="11" s="1"/>
  <c r="E759" i="11"/>
  <c r="E760" i="11"/>
  <c r="E761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L63" i="6"/>
  <c r="N63" i="6"/>
  <c r="L64" i="6"/>
  <c r="N64" i="6"/>
  <c r="L65" i="6"/>
  <c r="N65" i="6"/>
  <c r="L66" i="6"/>
  <c r="N66" i="6"/>
  <c r="L67" i="6"/>
  <c r="N67" i="6"/>
  <c r="L68" i="6"/>
  <c r="N68" i="6"/>
  <c r="L69" i="6"/>
  <c r="N69" i="6"/>
  <c r="L70" i="6"/>
  <c r="N70" i="6"/>
  <c r="L71" i="6"/>
  <c r="N71" i="6"/>
  <c r="L72" i="6"/>
  <c r="N72" i="6"/>
  <c r="L73" i="6"/>
  <c r="N73" i="6"/>
  <c r="L74" i="6"/>
  <c r="N74" i="6"/>
  <c r="N75" i="6"/>
  <c r="N62" i="6"/>
  <c r="L62" i="6"/>
  <c r="N61" i="6"/>
  <c r="L61" i="6"/>
  <c r="N60" i="6"/>
  <c r="L60" i="6"/>
  <c r="N59" i="6"/>
  <c r="L59" i="6"/>
  <c r="N58" i="6"/>
  <c r="L58" i="6"/>
  <c r="N57" i="6"/>
  <c r="L57" i="6"/>
  <c r="N56" i="6"/>
  <c r="L56" i="6"/>
  <c r="N55" i="6"/>
  <c r="L55" i="6"/>
  <c r="N54" i="6"/>
  <c r="L54" i="6"/>
  <c r="N53" i="6"/>
  <c r="L53" i="6"/>
  <c r="N52" i="6"/>
  <c r="L52" i="6"/>
  <c r="H34" i="24"/>
  <c r="L21" i="24" s="1"/>
  <c r="K21" i="24"/>
  <c r="M21" i="24"/>
  <c r="K22" i="24"/>
  <c r="M22" i="24"/>
  <c r="K25" i="24"/>
  <c r="M25" i="24"/>
  <c r="K23" i="24"/>
  <c r="M23" i="24"/>
  <c r="M27" i="24"/>
  <c r="K27" i="24"/>
  <c r="M26" i="24"/>
  <c r="K26" i="24"/>
  <c r="M24" i="24"/>
  <c r="D2" i="11"/>
  <c r="C2" i="11"/>
  <c r="F5" i="27" l="1"/>
  <c r="F24" i="27"/>
  <c r="F40" i="27"/>
  <c r="B45" i="27"/>
  <c r="F55" i="27"/>
  <c r="B61" i="27"/>
  <c r="F66" i="27"/>
  <c r="F85" i="27"/>
  <c r="F101" i="27"/>
  <c r="B106" i="27"/>
  <c r="B111" i="27"/>
  <c r="F147" i="27"/>
  <c r="F184" i="27"/>
  <c r="F266" i="27"/>
  <c r="F278" i="27"/>
  <c r="F297" i="27"/>
  <c r="F344" i="27"/>
  <c r="B364" i="27"/>
  <c r="F396" i="27"/>
  <c r="F408" i="27"/>
  <c r="B430" i="27"/>
  <c r="B582" i="27"/>
  <c r="B2" i="27"/>
  <c r="B6" i="27"/>
  <c r="B16" i="27"/>
  <c r="F20" i="27"/>
  <c r="B41" i="27"/>
  <c r="F50" i="27"/>
  <c r="B67" i="27"/>
  <c r="B77" i="27"/>
  <c r="F81" i="27"/>
  <c r="B102" i="27"/>
  <c r="F126" i="27"/>
  <c r="F131" i="27"/>
  <c r="B148" i="27"/>
  <c r="B179" i="27"/>
  <c r="B185" i="27"/>
  <c r="F228" i="27"/>
  <c r="B255" i="27"/>
  <c r="B286" i="27"/>
  <c r="F324" i="27"/>
  <c r="B345" i="27"/>
  <c r="B352" i="27"/>
  <c r="F370" i="27"/>
  <c r="F384" i="27"/>
  <c r="B552" i="27"/>
  <c r="F3" i="27"/>
  <c r="H3" i="27" s="1"/>
  <c r="G3" i="27" s="1"/>
  <c r="F8" i="27"/>
  <c r="F53" i="27"/>
  <c r="F69" i="27"/>
  <c r="F88" i="27"/>
  <c r="F104" i="27"/>
  <c r="B109" i="27"/>
  <c r="F119" i="27"/>
  <c r="F150" i="27"/>
  <c r="F187" i="27"/>
  <c r="B219" i="27"/>
  <c r="F251" i="27"/>
  <c r="F270" i="27"/>
  <c r="F282" i="27"/>
  <c r="B302" i="27"/>
  <c r="B368" i="27"/>
  <c r="F400" i="27"/>
  <c r="F462" i="27"/>
  <c r="F4" i="27"/>
  <c r="B9" i="27"/>
  <c r="B48" i="27"/>
  <c r="F52" i="27"/>
  <c r="B73" i="27"/>
  <c r="B112" i="27"/>
  <c r="B117" i="27"/>
  <c r="B142" i="27"/>
  <c r="F169" i="27"/>
  <c r="B176" i="27"/>
  <c r="B182" i="27"/>
  <c r="F197" i="27"/>
  <c r="B204" i="27"/>
  <c r="B216" i="27"/>
  <c r="B222" i="27"/>
  <c r="B240" i="27"/>
  <c r="B310" i="27"/>
  <c r="B329" i="27"/>
  <c r="B348" i="27"/>
  <c r="F360" i="27"/>
  <c r="B1081" i="27"/>
  <c r="F510" i="27"/>
  <c r="B472" i="27"/>
  <c r="B462" i="27"/>
  <c r="F438" i="27"/>
  <c r="B431" i="27"/>
  <c r="B424" i="27"/>
  <c r="B420" i="27"/>
  <c r="B417" i="27"/>
  <c r="B414" i="27"/>
  <c r="B410" i="27"/>
  <c r="F406" i="27"/>
  <c r="F402" i="27"/>
  <c r="B400" i="27"/>
  <c r="F392" i="27"/>
  <c r="F388" i="27"/>
  <c r="F385" i="27"/>
  <c r="F382" i="27"/>
  <c r="F378" i="27"/>
  <c r="F371" i="27"/>
  <c r="F368" i="27"/>
  <c r="B362" i="27"/>
  <c r="B359" i="27"/>
  <c r="F355" i="27"/>
  <c r="F352" i="27"/>
  <c r="B346" i="27"/>
  <c r="B343" i="27"/>
  <c r="F339" i="27"/>
  <c r="F336" i="27"/>
  <c r="B330" i="27"/>
  <c r="B327" i="27"/>
  <c r="F323" i="27"/>
  <c r="F320" i="27"/>
  <c r="B314" i="27"/>
  <c r="B311" i="27"/>
  <c r="F307" i="27"/>
  <c r="F304" i="27"/>
  <c r="B298" i="27"/>
  <c r="B295" i="27"/>
  <c r="F291" i="27"/>
  <c r="F288" i="27"/>
  <c r="B282" i="27"/>
  <c r="B279" i="27"/>
  <c r="F275" i="27"/>
  <c r="F272" i="27"/>
  <c r="B266" i="27"/>
  <c r="B263" i="27"/>
  <c r="F259" i="27"/>
  <c r="F256" i="27"/>
  <c r="B250" i="27"/>
  <c r="B247" i="27"/>
  <c r="F243" i="27"/>
  <c r="F240" i="27"/>
  <c r="B238" i="27"/>
  <c r="F234" i="27"/>
  <c r="B232" i="27"/>
  <c r="B229" i="27"/>
  <c r="B226" i="27"/>
  <c r="F220" i="27"/>
  <c r="B218" i="27"/>
  <c r="F212" i="27"/>
  <c r="B210" i="27"/>
  <c r="F204" i="27"/>
  <c r="B202" i="27"/>
  <c r="F196" i="27"/>
  <c r="B194" i="27"/>
  <c r="F188" i="27"/>
  <c r="B186" i="27"/>
  <c r="F180" i="27"/>
  <c r="B178" i="27"/>
  <c r="F172" i="27"/>
  <c r="B170" i="27"/>
  <c r="F164" i="27"/>
  <c r="B162" i="27"/>
  <c r="F156" i="27"/>
  <c r="B154" i="27"/>
  <c r="F148" i="27"/>
  <c r="B146" i="27"/>
  <c r="F140" i="27"/>
  <c r="B138" i="27"/>
  <c r="F132" i="27"/>
  <c r="B130" i="27"/>
  <c r="F124" i="27"/>
  <c r="B122" i="27"/>
  <c r="F116" i="27"/>
  <c r="B114" i="27"/>
  <c r="F593" i="27"/>
  <c r="B484" i="27"/>
  <c r="B473" i="27"/>
  <c r="B434" i="27"/>
  <c r="F422" i="27"/>
  <c r="B415" i="27"/>
  <c r="F410" i="27"/>
  <c r="B407" i="27"/>
  <c r="B399" i="27"/>
  <c r="B384" i="27"/>
  <c r="F379" i="27"/>
  <c r="B376" i="27"/>
  <c r="B372" i="27"/>
  <c r="F364" i="27"/>
  <c r="B358" i="27"/>
  <c r="B354" i="27"/>
  <c r="F350" i="27"/>
  <c r="B344" i="27"/>
  <c r="B340" i="27"/>
  <c r="F332" i="27"/>
  <c r="B326" i="27"/>
  <c r="B322" i="27"/>
  <c r="F318" i="27"/>
  <c r="B312" i="27"/>
  <c r="B308" i="27"/>
  <c r="F300" i="27"/>
  <c r="B294" i="27"/>
  <c r="B290" i="27"/>
  <c r="F286" i="27"/>
  <c r="B280" i="27"/>
  <c r="B276" i="27"/>
  <c r="F268" i="27"/>
  <c r="B262" i="27"/>
  <c r="B258" i="27"/>
  <c r="F254" i="27"/>
  <c r="B248" i="27"/>
  <c r="B244" i="27"/>
  <c r="B237" i="27"/>
  <c r="F233" i="27"/>
  <c r="F230" i="27"/>
  <c r="B224" i="27"/>
  <c r="F206" i="27"/>
  <c r="F203" i="27"/>
  <c r="F200" i="27"/>
  <c r="B198" i="27"/>
  <c r="B195" i="27"/>
  <c r="B192" i="27"/>
  <c r="F174" i="27"/>
  <c r="F171" i="27"/>
  <c r="F168" i="27"/>
  <c r="B166" i="27"/>
  <c r="B163" i="27"/>
  <c r="B160" i="27"/>
  <c r="F142" i="27"/>
  <c r="F139" i="27"/>
  <c r="F136" i="27"/>
  <c r="B134" i="27"/>
  <c r="B131" i="27"/>
  <c r="B128" i="27"/>
  <c r="F110" i="27"/>
  <c r="B108" i="27"/>
  <c r="F102" i="27"/>
  <c r="B100" i="27"/>
  <c r="F94" i="27"/>
  <c r="B92" i="27"/>
  <c r="F86" i="27"/>
  <c r="B84" i="27"/>
  <c r="F78" i="27"/>
  <c r="B76" i="27"/>
  <c r="F70" i="27"/>
  <c r="B68" i="27"/>
  <c r="F62" i="27"/>
  <c r="B60" i="27"/>
  <c r="F54" i="27"/>
  <c r="B52" i="27"/>
  <c r="F46" i="27"/>
  <c r="B44" i="27"/>
  <c r="F38" i="27"/>
  <c r="B36" i="27"/>
  <c r="F30" i="27"/>
  <c r="B28" i="27"/>
  <c r="F22" i="27"/>
  <c r="B20" i="27"/>
  <c r="F14" i="27"/>
  <c r="B12" i="27"/>
  <c r="F815" i="27"/>
  <c r="F808" i="27"/>
  <c r="B566" i="27"/>
  <c r="F521" i="27"/>
  <c r="F451" i="27"/>
  <c r="F446" i="27"/>
  <c r="B438" i="27"/>
  <c r="B433" i="27"/>
  <c r="F425" i="27"/>
  <c r="F420" i="27"/>
  <c r="F412" i="27"/>
  <c r="F403" i="27"/>
  <c r="F395" i="27"/>
  <c r="B392" i="27"/>
  <c r="F387" i="27"/>
  <c r="B375" i="27"/>
  <c r="B367" i="27"/>
  <c r="B360" i="27"/>
  <c r="F347" i="27"/>
  <c r="B336" i="27"/>
  <c r="B332" i="27"/>
  <c r="F328" i="27"/>
  <c r="B313" i="27"/>
  <c r="F308" i="27"/>
  <c r="B305" i="27"/>
  <c r="F281" i="27"/>
  <c r="B278" i="27"/>
  <c r="F273" i="27"/>
  <c r="F262" i="27"/>
  <c r="F250" i="27"/>
  <c r="F246" i="27"/>
  <c r="F235" i="27"/>
  <c r="F231" i="27"/>
  <c r="B228" i="27"/>
  <c r="F224" i="27"/>
  <c r="F221" i="27"/>
  <c r="F218" i="27"/>
  <c r="F215" i="27"/>
  <c r="B213" i="27"/>
  <c r="F209" i="27"/>
  <c r="B207" i="27"/>
  <c r="B200" i="27"/>
  <c r="B197" i="27"/>
  <c r="F181" i="27"/>
  <c r="F178" i="27"/>
  <c r="F175" i="27"/>
  <c r="B169" i="27"/>
  <c r="F165" i="27"/>
  <c r="B159" i="27"/>
  <c r="B156" i="27"/>
  <c r="B153" i="27"/>
  <c r="F137" i="27"/>
  <c r="F134" i="27"/>
  <c r="F127" i="27"/>
  <c r="B125" i="27"/>
  <c r="F121" i="27"/>
  <c r="B119" i="27"/>
  <c r="B116" i="27"/>
  <c r="B113" i="27"/>
  <c r="B110" i="27"/>
  <c r="B107" i="27"/>
  <c r="F95" i="27"/>
  <c r="F92" i="27"/>
  <c r="F89" i="27"/>
  <c r="B87" i="27"/>
  <c r="F83" i="27"/>
  <c r="B81" i="27"/>
  <c r="B78" i="27"/>
  <c r="B75" i="27"/>
  <c r="F63" i="27"/>
  <c r="F60" i="27"/>
  <c r="F57" i="27"/>
  <c r="B55" i="27"/>
  <c r="F51" i="27"/>
  <c r="B49" i="27"/>
  <c r="B46" i="27"/>
  <c r="B43" i="27"/>
  <c r="F31" i="27"/>
  <c r="F28" i="27"/>
  <c r="F25" i="27"/>
  <c r="B23" i="27"/>
  <c r="F19" i="27"/>
  <c r="B17" i="27"/>
  <c r="B14" i="27"/>
  <c r="B11" i="27"/>
  <c r="B838" i="27"/>
  <c r="F483" i="27"/>
  <c r="B478" i="27"/>
  <c r="B456" i="27"/>
  <c r="F432" i="27"/>
  <c r="F428" i="27"/>
  <c r="F416" i="27"/>
  <c r="B408" i="27"/>
  <c r="F374" i="27"/>
  <c r="B370" i="27"/>
  <c r="F366" i="27"/>
  <c r="F362" i="27"/>
  <c r="F354" i="27"/>
  <c r="B351" i="27"/>
  <c r="F338" i="27"/>
  <c r="F331" i="27"/>
  <c r="B324" i="27"/>
  <c r="B320" i="27"/>
  <c r="B316" i="27"/>
  <c r="F312" i="27"/>
  <c r="B297" i="27"/>
  <c r="F292" i="27"/>
  <c r="B289" i="27"/>
  <c r="F284" i="27"/>
  <c r="B270" i="27"/>
  <c r="F265" i="27"/>
  <c r="F257" i="27"/>
  <c r="B254" i="27"/>
  <c r="B242" i="27"/>
  <c r="B239" i="27"/>
  <c r="F227" i="27"/>
  <c r="B203" i="27"/>
  <c r="F199" i="27"/>
  <c r="B193" i="27"/>
  <c r="B190" i="27"/>
  <c r="B187" i="27"/>
  <c r="B184" i="27"/>
  <c r="B172" i="27"/>
  <c r="F161" i="27"/>
  <c r="F158" i="27"/>
  <c r="F155" i="27"/>
  <c r="F152" i="27"/>
  <c r="B150" i="27"/>
  <c r="B147" i="27"/>
  <c r="B144" i="27"/>
  <c r="B141" i="27"/>
  <c r="F130" i="27"/>
  <c r="F118" i="27"/>
  <c r="F115" i="27"/>
  <c r="F112" i="27"/>
  <c r="F109" i="27"/>
  <c r="F106" i="27"/>
  <c r="B104" i="27"/>
  <c r="B101" i="27"/>
  <c r="B98" i="27"/>
  <c r="F80" i="27"/>
  <c r="F77" i="27"/>
  <c r="F74" i="27"/>
  <c r="B72" i="27"/>
  <c r="B69" i="27"/>
  <c r="B66" i="27"/>
  <c r="F48" i="27"/>
  <c r="F45" i="27"/>
  <c r="F42" i="27"/>
  <c r="B40" i="27"/>
  <c r="B37" i="27"/>
  <c r="B34" i="27"/>
  <c r="F16" i="27"/>
  <c r="F13" i="27"/>
  <c r="F10" i="27"/>
  <c r="B8" i="27"/>
  <c r="F2" i="27"/>
  <c r="H2" i="27" s="1"/>
  <c r="G2" i="27" s="1"/>
  <c r="B534" i="27"/>
  <c r="B465" i="27"/>
  <c r="B460" i="27"/>
  <c r="F450" i="27"/>
  <c r="B446" i="27"/>
  <c r="B441" i="27"/>
  <c r="F436" i="27"/>
  <c r="F424" i="27"/>
  <c r="F419" i="27"/>
  <c r="F411" i="27"/>
  <c r="F398" i="27"/>
  <c r="F394" i="27"/>
  <c r="B391" i="27"/>
  <c r="F386" i="27"/>
  <c r="B383" i="27"/>
  <c r="B378" i="27"/>
  <c r="F369" i="27"/>
  <c r="F358" i="27"/>
  <c r="F346" i="27"/>
  <c r="F342" i="27"/>
  <c r="B335" i="27"/>
  <c r="B328" i="27"/>
  <c r="F315" i="27"/>
  <c r="B304" i="27"/>
  <c r="B300" i="27"/>
  <c r="F296" i="27"/>
  <c r="B281" i="27"/>
  <c r="F276" i="27"/>
  <c r="B273" i="27"/>
  <c r="F249" i="27"/>
  <c r="B246" i="27"/>
  <c r="F241" i="27"/>
  <c r="F238" i="27"/>
  <c r="B231" i="27"/>
  <c r="F223" i="27"/>
  <c r="B221" i="27"/>
  <c r="F217" i="27"/>
  <c r="B215" i="27"/>
  <c r="B212" i="27"/>
  <c r="B209" i="27"/>
  <c r="B206" i="27"/>
  <c r="F202" i="27"/>
  <c r="B196" i="27"/>
  <c r="F192" i="27"/>
  <c r="F189" i="27"/>
  <c r="F186" i="27"/>
  <c r="F183" i="27"/>
  <c r="B181" i="27"/>
  <c r="F177" i="27"/>
  <c r="B175" i="27"/>
  <c r="B168" i="27"/>
  <c r="B165" i="27"/>
  <c r="F149" i="27"/>
  <c r="F146" i="27"/>
  <c r="F143" i="27"/>
  <c r="B137" i="27"/>
  <c r="F133" i="27"/>
  <c r="B127" i="27"/>
  <c r="B124" i="27"/>
  <c r="B121" i="27"/>
  <c r="F103" i="27"/>
  <c r="F100" i="27"/>
  <c r="F97" i="27"/>
  <c r="B95" i="27"/>
  <c r="F91" i="27"/>
  <c r="B89" i="27"/>
  <c r="B86" i="27"/>
  <c r="B83" i="27"/>
  <c r="F71" i="27"/>
  <c r="F68" i="27"/>
  <c r="F65" i="27"/>
  <c r="B63" i="27"/>
  <c r="F59" i="27"/>
  <c r="B57" i="27"/>
  <c r="B54" i="27"/>
  <c r="B51" i="27"/>
  <c r="F39" i="27"/>
  <c r="F36" i="27"/>
  <c r="F33" i="27"/>
  <c r="B31" i="27"/>
  <c r="F27" i="27"/>
  <c r="B25" i="27"/>
  <c r="B22" i="27"/>
  <c r="B19" i="27"/>
  <c r="F7" i="27"/>
  <c r="B5" i="27"/>
  <c r="B470" i="27"/>
  <c r="F454" i="27"/>
  <c r="F440" i="27"/>
  <c r="B432" i="27"/>
  <c r="F427" i="27"/>
  <c r="B416" i="27"/>
  <c r="B402" i="27"/>
  <c r="F390" i="27"/>
  <c r="F377" i="27"/>
  <c r="B366" i="27"/>
  <c r="F361" i="27"/>
  <c r="F353" i="27"/>
  <c r="B350" i="27"/>
  <c r="B338" i="27"/>
  <c r="F334" i="27"/>
  <c r="F330" i="27"/>
  <c r="F322" i="27"/>
  <c r="B319" i="27"/>
  <c r="F306" i="27"/>
  <c r="F299" i="27"/>
  <c r="B292" i="27"/>
  <c r="B288" i="27"/>
  <c r="B284" i="27"/>
  <c r="F280" i="27"/>
  <c r="B265" i="27"/>
  <c r="F260" i="27"/>
  <c r="B257" i="27"/>
  <c r="F252" i="27"/>
  <c r="B234" i="27"/>
  <c r="F226" i="27"/>
  <c r="F214" i="27"/>
  <c r="F211" i="27"/>
  <c r="F208" i="27"/>
  <c r="F205" i="27"/>
  <c r="B199" i="27"/>
  <c r="F195" i="27"/>
  <c r="B171" i="27"/>
  <c r="F167" i="27"/>
  <c r="B161" i="27"/>
  <c r="B158" i="27"/>
  <c r="B155" i="27"/>
  <c r="B152" i="27"/>
  <c r="B140" i="27"/>
  <c r="F502" i="27"/>
  <c r="B488" i="27"/>
  <c r="B476" i="27"/>
  <c r="B464" i="27"/>
  <c r="F458" i="27"/>
  <c r="F444" i="27"/>
  <c r="B436" i="27"/>
  <c r="F418" i="27"/>
  <c r="F401" i="27"/>
  <c r="B398" i="27"/>
  <c r="B394" i="27"/>
  <c r="B386" i="27"/>
  <c r="B382" i="27"/>
  <c r="F372" i="27"/>
  <c r="B369" i="27"/>
  <c r="F345" i="27"/>
  <c r="B342" i="27"/>
  <c r="F337" i="27"/>
  <c r="F326" i="27"/>
  <c r="F314" i="27"/>
  <c r="F310" i="27"/>
  <c r="B303" i="27"/>
  <c r="B296" i="27"/>
  <c r="F283" i="27"/>
  <c r="B272" i="27"/>
  <c r="B268" i="27"/>
  <c r="F264" i="27"/>
  <c r="B249" i="27"/>
  <c r="F244" i="27"/>
  <c r="B241" i="27"/>
  <c r="B230" i="27"/>
  <c r="B223" i="27"/>
  <c r="B220" i="27"/>
  <c r="B217" i="27"/>
  <c r="F201" i="27"/>
  <c r="F198" i="27"/>
  <c r="F191" i="27"/>
  <c r="B189" i="27"/>
  <c r="F185" i="27"/>
  <c r="B183" i="27"/>
  <c r="B180" i="27"/>
  <c r="B177" i="27"/>
  <c r="B174" i="27"/>
  <c r="F170" i="27"/>
  <c r="B164" i="27"/>
  <c r="F160" i="27"/>
  <c r="F157" i="27"/>
  <c r="F154" i="27"/>
  <c r="F151" i="27"/>
  <c r="B149" i="27"/>
  <c r="F145" i="27"/>
  <c r="B143" i="27"/>
  <c r="B136" i="27"/>
  <c r="B133" i="27"/>
  <c r="F117" i="27"/>
  <c r="F114" i="27"/>
  <c r="F111" i="27"/>
  <c r="F108" i="27"/>
  <c r="F105" i="27"/>
  <c r="B103" i="27"/>
  <c r="F99" i="27"/>
  <c r="B97" i="27"/>
  <c r="B94" i="27"/>
  <c r="B91" i="27"/>
  <c r="F79" i="27"/>
  <c r="F76" i="27"/>
  <c r="F73" i="27"/>
  <c r="B71" i="27"/>
  <c r="F67" i="27"/>
  <c r="B65" i="27"/>
  <c r="B62" i="27"/>
  <c r="B59" i="27"/>
  <c r="F47" i="27"/>
  <c r="F44" i="27"/>
  <c r="F41" i="27"/>
  <c r="B39" i="27"/>
  <c r="F35" i="27"/>
  <c r="B33" i="27"/>
  <c r="B30" i="27"/>
  <c r="B27" i="27"/>
  <c r="F15" i="27"/>
  <c r="F12" i="27"/>
  <c r="F9" i="27"/>
  <c r="B7" i="27"/>
  <c r="F590" i="27"/>
  <c r="B524" i="27"/>
  <c r="B454" i="27"/>
  <c r="B440" i="27"/>
  <c r="F430" i="27"/>
  <c r="F426" i="27"/>
  <c r="B423" i="27"/>
  <c r="F414" i="27"/>
  <c r="F409" i="27"/>
  <c r="F404" i="27"/>
  <c r="F393" i="27"/>
  <c r="F376" i="27"/>
  <c r="B361" i="27"/>
  <c r="F356" i="27"/>
  <c r="B353" i="27"/>
  <c r="F348" i="27"/>
  <c r="B334" i="27"/>
  <c r="F329" i="27"/>
  <c r="F321" i="27"/>
  <c r="B318" i="27"/>
  <c r="B306" i="27"/>
  <c r="F302" i="27"/>
  <c r="F298" i="27"/>
  <c r="F290" i="27"/>
  <c r="B287" i="27"/>
  <c r="F274" i="27"/>
  <c r="F267" i="27"/>
  <c r="B260" i="27"/>
  <c r="B256" i="27"/>
  <c r="B252" i="27"/>
  <c r="F248" i="27"/>
  <c r="F236" i="27"/>
  <c r="B233" i="27"/>
  <c r="F225" i="27"/>
  <c r="F222" i="27"/>
  <c r="F219" i="27"/>
  <c r="F216" i="27"/>
  <c r="B214" i="27"/>
  <c r="B211" i="27"/>
  <c r="B208" i="27"/>
  <c r="B205" i="27"/>
  <c r="F194" i="27"/>
  <c r="F182" i="27"/>
  <c r="F179" i="27"/>
  <c r="F176" i="27"/>
  <c r="F173" i="27"/>
  <c r="B167" i="27"/>
  <c r="F163" i="27"/>
  <c r="B139" i="27"/>
  <c r="F135" i="27"/>
  <c r="B129" i="27"/>
  <c r="B126" i="27"/>
  <c r="B123" i="27"/>
  <c r="B120" i="27"/>
  <c r="F96" i="27"/>
  <c r="F93" i="27"/>
  <c r="F90" i="27"/>
  <c r="B88" i="27"/>
  <c r="B85" i="27"/>
  <c r="B82" i="27"/>
  <c r="F64" i="27"/>
  <c r="F61" i="27"/>
  <c r="F58" i="27"/>
  <c r="B56" i="27"/>
  <c r="B53" i="27"/>
  <c r="B50" i="27"/>
  <c r="F32" i="27"/>
  <c r="F29" i="27"/>
  <c r="F26" i="27"/>
  <c r="B24" i="27"/>
  <c r="B21" i="27"/>
  <c r="B18" i="27"/>
  <c r="F6" i="27"/>
  <c r="B4" i="27"/>
  <c r="T3" i="27"/>
  <c r="T4" i="27" s="1"/>
  <c r="T5" i="27" s="1"/>
  <c r="B622" i="27"/>
  <c r="B374" i="27"/>
  <c r="B377" i="27"/>
  <c r="B380" i="27"/>
  <c r="B390" i="27"/>
  <c r="B393" i="27"/>
  <c r="B396" i="27"/>
  <c r="B406" i="27"/>
  <c r="B409" i="27"/>
  <c r="B412" i="27"/>
  <c r="B422" i="27"/>
  <c r="B425" i="27"/>
  <c r="B428" i="27"/>
  <c r="F443" i="27"/>
  <c r="B452" i="27"/>
  <c r="F470" i="27"/>
  <c r="F475" i="27"/>
  <c r="B480" i="27"/>
  <c r="B492" i="27"/>
  <c r="F579" i="27"/>
  <c r="B757" i="27"/>
  <c r="B510" i="27"/>
  <c r="F534" i="27"/>
  <c r="F547" i="27"/>
  <c r="B574" i="27"/>
  <c r="B587" i="27"/>
  <c r="F606" i="27"/>
  <c r="F448" i="27"/>
  <c r="F452" i="27"/>
  <c r="F456" i="27"/>
  <c r="F460" i="27"/>
  <c r="F464" i="27"/>
  <c r="F468" i="27"/>
  <c r="F472" i="27"/>
  <c r="F476" i="27"/>
  <c r="F480" i="27"/>
  <c r="F484" i="27"/>
  <c r="F488" i="27"/>
  <c r="F492" i="27"/>
  <c r="F497" i="27"/>
  <c r="F542" i="27"/>
  <c r="B628" i="27"/>
  <c r="F740" i="27"/>
  <c r="B486" i="27"/>
  <c r="B490" i="27"/>
  <c r="B494" i="27"/>
  <c r="F518" i="27"/>
  <c r="F834" i="27"/>
  <c r="B466" i="27"/>
  <c r="F482" i="27"/>
  <c r="F506" i="27"/>
  <c r="F544" i="27"/>
  <c r="F550" i="27"/>
  <c r="B571" i="27"/>
  <c r="F589" i="27"/>
  <c r="B668" i="27"/>
  <c r="F704" i="27"/>
  <c r="F841" i="27"/>
  <c r="F486" i="27"/>
  <c r="F490" i="27"/>
  <c r="F494" i="27"/>
  <c r="B526" i="27"/>
  <c r="B558" i="27"/>
  <c r="F617" i="27"/>
  <c r="F638" i="27"/>
  <c r="B692" i="27"/>
  <c r="B699" i="27"/>
  <c r="B505" i="27"/>
  <c r="F514" i="27"/>
  <c r="B529" i="27"/>
  <c r="B540" i="27"/>
  <c r="B556" i="27"/>
  <c r="B561" i="27"/>
  <c r="B598" i="27"/>
  <c r="B604" i="27"/>
  <c r="B615" i="27"/>
  <c r="F625" i="27"/>
  <c r="F658" i="27"/>
  <c r="F690" i="27"/>
  <c r="F737" i="27"/>
  <c r="F566" i="27"/>
  <c r="F582" i="27"/>
  <c r="B588" i="27"/>
  <c r="B672" i="27"/>
  <c r="B691" i="27"/>
  <c r="F724" i="27"/>
  <c r="B502" i="27"/>
  <c r="F505" i="27"/>
  <c r="F515" i="27"/>
  <c r="F525" i="27"/>
  <c r="F529" i="27"/>
  <c r="F546" i="27"/>
  <c r="F561" i="27"/>
  <c r="F578" i="27"/>
  <c r="B611" i="27"/>
  <c r="F621" i="27"/>
  <c r="B654" i="27"/>
  <c r="B660" i="27"/>
  <c r="B667" i="27"/>
  <c r="B686" i="27"/>
  <c r="B719" i="27"/>
  <c r="F753" i="27"/>
  <c r="B507" i="27"/>
  <c r="B518" i="27"/>
  <c r="B523" i="27"/>
  <c r="F526" i="27"/>
  <c r="B548" i="27"/>
  <c r="F558" i="27"/>
  <c r="F574" i="27"/>
  <c r="F585" i="27"/>
  <c r="B590" i="27"/>
  <c r="B700" i="27"/>
  <c r="B728" i="27"/>
  <c r="F776" i="27"/>
  <c r="B800" i="27"/>
  <c r="F498" i="27"/>
  <c r="B504" i="27"/>
  <c r="B539" i="27"/>
  <c r="F570" i="27"/>
  <c r="B603" i="27"/>
  <c r="B608" i="27"/>
  <c r="F618" i="27"/>
  <c r="B644" i="27"/>
  <c r="B651" i="27"/>
  <c r="B676" i="27"/>
  <c r="B683" i="27"/>
  <c r="F756" i="27"/>
  <c r="F762" i="27"/>
  <c r="F930" i="27"/>
  <c r="B245" i="27"/>
  <c r="F247" i="27"/>
  <c r="B253" i="27"/>
  <c r="F255" i="27"/>
  <c r="B261" i="27"/>
  <c r="F263" i="27"/>
  <c r="B269" i="27"/>
  <c r="F271" i="27"/>
  <c r="B277" i="27"/>
  <c r="F279" i="27"/>
  <c r="B285" i="27"/>
  <c r="F287" i="27"/>
  <c r="B293" i="27"/>
  <c r="F295" i="27"/>
  <c r="B301" i="27"/>
  <c r="F303" i="27"/>
  <c r="B309" i="27"/>
  <c r="F311" i="27"/>
  <c r="B317" i="27"/>
  <c r="F319" i="27"/>
  <c r="B325" i="27"/>
  <c r="F327" i="27"/>
  <c r="B333" i="27"/>
  <c r="F335" i="27"/>
  <c r="B341" i="27"/>
  <c r="F343" i="27"/>
  <c r="B349" i="27"/>
  <c r="F351" i="27"/>
  <c r="B357" i="27"/>
  <c r="F359" i="27"/>
  <c r="B365" i="27"/>
  <c r="F367" i="27"/>
  <c r="B373" i="27"/>
  <c r="F375" i="27"/>
  <c r="B381" i="27"/>
  <c r="F383" i="27"/>
  <c r="B389" i="27"/>
  <c r="F391" i="27"/>
  <c r="B397" i="27"/>
  <c r="F399" i="27"/>
  <c r="B405" i="27"/>
  <c r="F407" i="27"/>
  <c r="B413" i="27"/>
  <c r="F415" i="27"/>
  <c r="B421" i="27"/>
  <c r="F423" i="27"/>
  <c r="B429" i="27"/>
  <c r="F431" i="27"/>
  <c r="F434" i="27"/>
  <c r="B442" i="27"/>
  <c r="B449" i="27"/>
  <c r="F459" i="27"/>
  <c r="F466" i="27"/>
  <c r="B474" i="27"/>
  <c r="B481" i="27"/>
  <c r="F491" i="27"/>
  <c r="B500" i="27"/>
  <c r="B508" i="27"/>
  <c r="B513" i="27"/>
  <c r="F530" i="27"/>
  <c r="B545" i="27"/>
  <c r="F562" i="27"/>
  <c r="B567" i="27"/>
  <c r="B572" i="27"/>
  <c r="B577" i="27"/>
  <c r="B596" i="27"/>
  <c r="F622" i="27"/>
  <c r="B635" i="27"/>
  <c r="B640" i="27"/>
  <c r="B652" i="27"/>
  <c r="F662" i="27"/>
  <c r="B227" i="27"/>
  <c r="F229" i="27"/>
  <c r="B235" i="27"/>
  <c r="F237" i="27"/>
  <c r="B243" i="27"/>
  <c r="F245" i="27"/>
  <c r="B251" i="27"/>
  <c r="F253" i="27"/>
  <c r="B259" i="27"/>
  <c r="F261" i="27"/>
  <c r="B267" i="27"/>
  <c r="F269" i="27"/>
  <c r="B275" i="27"/>
  <c r="F277" i="27"/>
  <c r="B283" i="27"/>
  <c r="F285" i="27"/>
  <c r="B291" i="27"/>
  <c r="F293" i="27"/>
  <c r="B299" i="27"/>
  <c r="F301" i="27"/>
  <c r="B307" i="27"/>
  <c r="F309" i="27"/>
  <c r="B315" i="27"/>
  <c r="F317" i="27"/>
  <c r="B323" i="27"/>
  <c r="F325" i="27"/>
  <c r="B331" i="27"/>
  <c r="F333" i="27"/>
  <c r="B339" i="27"/>
  <c r="F341" i="27"/>
  <c r="B347" i="27"/>
  <c r="F349" i="27"/>
  <c r="B355" i="27"/>
  <c r="F357" i="27"/>
  <c r="B363" i="27"/>
  <c r="F365" i="27"/>
  <c r="B371" i="27"/>
  <c r="F373" i="27"/>
  <c r="B379" i="27"/>
  <c r="F381" i="27"/>
  <c r="B387" i="27"/>
  <c r="F389" i="27"/>
  <c r="B395" i="27"/>
  <c r="F397" i="27"/>
  <c r="B403" i="27"/>
  <c r="F405" i="27"/>
  <c r="B411" i="27"/>
  <c r="F413" i="27"/>
  <c r="B419" i="27"/>
  <c r="F421" i="27"/>
  <c r="B427" i="27"/>
  <c r="F429" i="27"/>
  <c r="F435" i="27"/>
  <c r="F442" i="27"/>
  <c r="B450" i="27"/>
  <c r="B457" i="27"/>
  <c r="F467" i="27"/>
  <c r="F474" i="27"/>
  <c r="B482" i="27"/>
  <c r="B489" i="27"/>
  <c r="B497" i="27"/>
  <c r="F513" i="27"/>
  <c r="F531" i="27"/>
  <c r="B537" i="27"/>
  <c r="B542" i="27"/>
  <c r="F545" i="27"/>
  <c r="B550" i="27"/>
  <c r="B555" i="27"/>
  <c r="F563" i="27"/>
  <c r="F577" i="27"/>
  <c r="B630" i="27"/>
  <c r="B636" i="27"/>
  <c r="B659" i="27"/>
  <c r="F694" i="27"/>
  <c r="B722" i="27"/>
  <c r="F727" i="27"/>
  <c r="B734" i="27"/>
  <c r="B767" i="27"/>
  <c r="F433" i="27"/>
  <c r="B439" i="27"/>
  <c r="F441" i="27"/>
  <c r="B447" i="27"/>
  <c r="F449" i="27"/>
  <c r="B455" i="27"/>
  <c r="F457" i="27"/>
  <c r="B463" i="27"/>
  <c r="F465" i="27"/>
  <c r="B471" i="27"/>
  <c r="F473" i="27"/>
  <c r="B479" i="27"/>
  <c r="F481" i="27"/>
  <c r="B487" i="27"/>
  <c r="F489" i="27"/>
  <c r="B495" i="27"/>
  <c r="F501" i="27"/>
  <c r="F504" i="27"/>
  <c r="F507" i="27"/>
  <c r="B519" i="27"/>
  <c r="F522" i="27"/>
  <c r="F537" i="27"/>
  <c r="F541" i="27"/>
  <c r="B553" i="27"/>
  <c r="F560" i="27"/>
  <c r="B564" i="27"/>
  <c r="B568" i="27"/>
  <c r="B583" i="27"/>
  <c r="F586" i="27"/>
  <c r="B600" i="27"/>
  <c r="B614" i="27"/>
  <c r="B632" i="27"/>
  <c r="B646" i="27"/>
  <c r="F650" i="27"/>
  <c r="F654" i="27"/>
  <c r="B664" i="27"/>
  <c r="B678" i="27"/>
  <c r="F682" i="27"/>
  <c r="F686" i="27"/>
  <c r="B696" i="27"/>
  <c r="F711" i="27"/>
  <c r="B729" i="27"/>
  <c r="B782" i="27"/>
  <c r="F787" i="27"/>
  <c r="F910" i="27"/>
  <c r="B963" i="27"/>
  <c r="B437" i="27"/>
  <c r="F439" i="27"/>
  <c r="B445" i="27"/>
  <c r="F447" i="27"/>
  <c r="B453" i="27"/>
  <c r="F455" i="27"/>
  <c r="B461" i="27"/>
  <c r="F463" i="27"/>
  <c r="B469" i="27"/>
  <c r="F471" i="27"/>
  <c r="B477" i="27"/>
  <c r="F479" i="27"/>
  <c r="B485" i="27"/>
  <c r="F487" i="27"/>
  <c r="B493" i="27"/>
  <c r="B496" i="27"/>
  <c r="B499" i="27"/>
  <c r="F512" i="27"/>
  <c r="B516" i="27"/>
  <c r="B520" i="27"/>
  <c r="B535" i="27"/>
  <c r="F538" i="27"/>
  <c r="F553" i="27"/>
  <c r="F557" i="27"/>
  <c r="B569" i="27"/>
  <c r="F576" i="27"/>
  <c r="B580" i="27"/>
  <c r="B584" i="27"/>
  <c r="F600" i="27"/>
  <c r="F610" i="27"/>
  <c r="F614" i="27"/>
  <c r="B619" i="27"/>
  <c r="F632" i="27"/>
  <c r="F642" i="27"/>
  <c r="F646" i="27"/>
  <c r="B656" i="27"/>
  <c r="B670" i="27"/>
  <c r="F674" i="27"/>
  <c r="F678" i="27"/>
  <c r="B688" i="27"/>
  <c r="F707" i="27"/>
  <c r="B713" i="27"/>
  <c r="B748" i="27"/>
  <c r="B754" i="27"/>
  <c r="F875" i="27"/>
  <c r="F898" i="27"/>
  <c r="F905" i="27"/>
  <c r="B920" i="27"/>
  <c r="B675" i="27"/>
  <c r="B684" i="27"/>
  <c r="B703" i="27"/>
  <c r="F736" i="27"/>
  <c r="B766" i="27"/>
  <c r="B772" i="27"/>
  <c r="F783" i="27"/>
  <c r="B797" i="27"/>
  <c r="F927" i="27"/>
  <c r="B435" i="27"/>
  <c r="F437" i="27"/>
  <c r="B443" i="27"/>
  <c r="F445" i="27"/>
  <c r="B451" i="27"/>
  <c r="F453" i="27"/>
  <c r="B459" i="27"/>
  <c r="F461" i="27"/>
  <c r="B467" i="27"/>
  <c r="F469" i="27"/>
  <c r="B475" i="27"/>
  <c r="F477" i="27"/>
  <c r="B483" i="27"/>
  <c r="F485" i="27"/>
  <c r="B491" i="27"/>
  <c r="F493" i="27"/>
  <c r="F496" i="27"/>
  <c r="F499" i="27"/>
  <c r="B503" i="27"/>
  <c r="F509" i="27"/>
  <c r="B521" i="27"/>
  <c r="F528" i="27"/>
  <c r="B532" i="27"/>
  <c r="B536" i="27"/>
  <c r="B551" i="27"/>
  <c r="F554" i="27"/>
  <c r="F569" i="27"/>
  <c r="F573" i="27"/>
  <c r="B585" i="27"/>
  <c r="F592" i="27"/>
  <c r="F597" i="27"/>
  <c r="B607" i="27"/>
  <c r="F624" i="27"/>
  <c r="F629" i="27"/>
  <c r="B639" i="27"/>
  <c r="B648" i="27"/>
  <c r="B662" i="27"/>
  <c r="F666" i="27"/>
  <c r="F670" i="27"/>
  <c r="B680" i="27"/>
  <c r="B694" i="27"/>
  <c r="F698" i="27"/>
  <c r="F708" i="27"/>
  <c r="B732" i="27"/>
  <c r="F742" i="27"/>
  <c r="B761" i="27"/>
  <c r="F778" i="27"/>
  <c r="F790" i="27"/>
  <c r="B871" i="27"/>
  <c r="B511" i="27"/>
  <c r="F517" i="27"/>
  <c r="F520" i="27"/>
  <c r="F523" i="27"/>
  <c r="B527" i="27"/>
  <c r="F533" i="27"/>
  <c r="F536" i="27"/>
  <c r="F539" i="27"/>
  <c r="B543" i="27"/>
  <c r="F549" i="27"/>
  <c r="F552" i="27"/>
  <c r="F555" i="27"/>
  <c r="B559" i="27"/>
  <c r="F565" i="27"/>
  <c r="F568" i="27"/>
  <c r="F571" i="27"/>
  <c r="B575" i="27"/>
  <c r="F581" i="27"/>
  <c r="F584" i="27"/>
  <c r="F587" i="27"/>
  <c r="B591" i="27"/>
  <c r="F594" i="27"/>
  <c r="F601" i="27"/>
  <c r="F605" i="27"/>
  <c r="F608" i="27"/>
  <c r="B616" i="27"/>
  <c r="B623" i="27"/>
  <c r="F626" i="27"/>
  <c r="F633" i="27"/>
  <c r="F637" i="27"/>
  <c r="F640" i="27"/>
  <c r="B705" i="27"/>
  <c r="B725" i="27"/>
  <c r="F743" i="27"/>
  <c r="F759" i="27"/>
  <c r="B764" i="27"/>
  <c r="B769" i="27"/>
  <c r="B804" i="27"/>
  <c r="B833" i="27"/>
  <c r="F872" i="27"/>
  <c r="B595" i="27"/>
  <c r="F598" i="27"/>
  <c r="B606" i="27"/>
  <c r="B620" i="27"/>
  <c r="B627" i="27"/>
  <c r="F630" i="27"/>
  <c r="B638" i="27"/>
  <c r="F648" i="27"/>
  <c r="F656" i="27"/>
  <c r="F664" i="27"/>
  <c r="F672" i="27"/>
  <c r="F680" i="27"/>
  <c r="F688" i="27"/>
  <c r="F696" i="27"/>
  <c r="B735" i="27"/>
  <c r="F739" i="27"/>
  <c r="B760" i="27"/>
  <c r="B861" i="27"/>
  <c r="B868" i="27"/>
  <c r="F879" i="27"/>
  <c r="F908" i="27"/>
  <c r="B943" i="27"/>
  <c r="B512" i="27"/>
  <c r="B515" i="27"/>
  <c r="B528" i="27"/>
  <c r="B531" i="27"/>
  <c r="B544" i="27"/>
  <c r="B547" i="27"/>
  <c r="B560" i="27"/>
  <c r="B563" i="27"/>
  <c r="B576" i="27"/>
  <c r="B579" i="27"/>
  <c r="B592" i="27"/>
  <c r="B599" i="27"/>
  <c r="F602" i="27"/>
  <c r="F609" i="27"/>
  <c r="F613" i="27"/>
  <c r="F616" i="27"/>
  <c r="B624" i="27"/>
  <c r="B631" i="27"/>
  <c r="F634" i="27"/>
  <c r="F641" i="27"/>
  <c r="F645" i="27"/>
  <c r="F653" i="27"/>
  <c r="F661" i="27"/>
  <c r="F669" i="27"/>
  <c r="F677" i="27"/>
  <c r="F685" i="27"/>
  <c r="F693" i="27"/>
  <c r="B702" i="27"/>
  <c r="F705" i="27"/>
  <c r="F710" i="27"/>
  <c r="B716" i="27"/>
  <c r="F721" i="27"/>
  <c r="F730" i="27"/>
  <c r="B745" i="27"/>
  <c r="B751" i="27"/>
  <c r="B770" i="27"/>
  <c r="F775" i="27"/>
  <c r="F792" i="27"/>
  <c r="F846" i="27"/>
  <c r="B937" i="27"/>
  <c r="B498" i="27"/>
  <c r="F500" i="27"/>
  <c r="B506" i="27"/>
  <c r="F508" i="27"/>
  <c r="B514" i="27"/>
  <c r="F516" i="27"/>
  <c r="B522" i="27"/>
  <c r="F524" i="27"/>
  <c r="B530" i="27"/>
  <c r="F532" i="27"/>
  <c r="B538" i="27"/>
  <c r="F540" i="27"/>
  <c r="B546" i="27"/>
  <c r="F548" i="27"/>
  <c r="B554" i="27"/>
  <c r="F556" i="27"/>
  <c r="B562" i="27"/>
  <c r="F564" i="27"/>
  <c r="B570" i="27"/>
  <c r="F572" i="27"/>
  <c r="B578" i="27"/>
  <c r="F580" i="27"/>
  <c r="B586" i="27"/>
  <c r="F588" i="27"/>
  <c r="B594" i="27"/>
  <c r="F596" i="27"/>
  <c r="B602" i="27"/>
  <c r="F604" i="27"/>
  <c r="B610" i="27"/>
  <c r="F612" i="27"/>
  <c r="B618" i="27"/>
  <c r="F620" i="27"/>
  <c r="B626" i="27"/>
  <c r="F628" i="27"/>
  <c r="B634" i="27"/>
  <c r="F636" i="27"/>
  <c r="B642" i="27"/>
  <c r="F644" i="27"/>
  <c r="B650" i="27"/>
  <c r="F652" i="27"/>
  <c r="B658" i="27"/>
  <c r="F660" i="27"/>
  <c r="B666" i="27"/>
  <c r="F668" i="27"/>
  <c r="B674" i="27"/>
  <c r="F676" i="27"/>
  <c r="B682" i="27"/>
  <c r="F684" i="27"/>
  <c r="B690" i="27"/>
  <c r="F692" i="27"/>
  <c r="B698" i="27"/>
  <c r="F700" i="27"/>
  <c r="F703" i="27"/>
  <c r="B721" i="27"/>
  <c r="B724" i="27"/>
  <c r="B727" i="27"/>
  <c r="F729" i="27"/>
  <c r="F732" i="27"/>
  <c r="F735" i="27"/>
  <c r="B753" i="27"/>
  <c r="B756" i="27"/>
  <c r="B759" i="27"/>
  <c r="F761" i="27"/>
  <c r="F764" i="27"/>
  <c r="F767" i="27"/>
  <c r="F770" i="27"/>
  <c r="F777" i="27"/>
  <c r="B781" i="27"/>
  <c r="F802" i="27"/>
  <c r="B836" i="27"/>
  <c r="F840" i="27"/>
  <c r="F873" i="27"/>
  <c r="F878" i="27"/>
  <c r="F911" i="27"/>
  <c r="F953" i="27"/>
  <c r="F990" i="27"/>
  <c r="B1058" i="27"/>
  <c r="F495" i="27"/>
  <c r="B501" i="27"/>
  <c r="F503" i="27"/>
  <c r="B509" i="27"/>
  <c r="F511" i="27"/>
  <c r="B517" i="27"/>
  <c r="F519" i="27"/>
  <c r="B525" i="27"/>
  <c r="F527" i="27"/>
  <c r="B533" i="27"/>
  <c r="F535" i="27"/>
  <c r="B541" i="27"/>
  <c r="F543" i="27"/>
  <c r="B549" i="27"/>
  <c r="F551" i="27"/>
  <c r="B557" i="27"/>
  <c r="F559" i="27"/>
  <c r="B565" i="27"/>
  <c r="F567" i="27"/>
  <c r="B573" i="27"/>
  <c r="F575" i="27"/>
  <c r="B581" i="27"/>
  <c r="F583" i="27"/>
  <c r="B589" i="27"/>
  <c r="F591" i="27"/>
  <c r="B597" i="27"/>
  <c r="F599" i="27"/>
  <c r="B605" i="27"/>
  <c r="F607" i="27"/>
  <c r="B613" i="27"/>
  <c r="F615" i="27"/>
  <c r="B621" i="27"/>
  <c r="F623" i="27"/>
  <c r="B629" i="27"/>
  <c r="F631" i="27"/>
  <c r="B637" i="27"/>
  <c r="F639" i="27"/>
  <c r="B645" i="27"/>
  <c r="F647" i="27"/>
  <c r="B653" i="27"/>
  <c r="F655" i="27"/>
  <c r="B661" i="27"/>
  <c r="F663" i="27"/>
  <c r="B669" i="27"/>
  <c r="F671" i="27"/>
  <c r="B677" i="27"/>
  <c r="F679" i="27"/>
  <c r="B685" i="27"/>
  <c r="F687" i="27"/>
  <c r="B693" i="27"/>
  <c r="F695" i="27"/>
  <c r="B701" i="27"/>
  <c r="B704" i="27"/>
  <c r="F706" i="27"/>
  <c r="B710" i="27"/>
  <c r="F712" i="27"/>
  <c r="F715" i="27"/>
  <c r="F718" i="27"/>
  <c r="B730" i="27"/>
  <c r="B733" i="27"/>
  <c r="B736" i="27"/>
  <c r="F738" i="27"/>
  <c r="B742" i="27"/>
  <c r="F744" i="27"/>
  <c r="F747" i="27"/>
  <c r="F750" i="27"/>
  <c r="B762" i="27"/>
  <c r="B765" i="27"/>
  <c r="B768" i="27"/>
  <c r="B775" i="27"/>
  <c r="B778" i="27"/>
  <c r="F784" i="27"/>
  <c r="B790" i="27"/>
  <c r="B794" i="27"/>
  <c r="F798" i="27"/>
  <c r="F812" i="27"/>
  <c r="B826" i="27"/>
  <c r="B832" i="27"/>
  <c r="B865" i="27"/>
  <c r="B870" i="27"/>
  <c r="B893" i="27"/>
  <c r="B903" i="27"/>
  <c r="F907" i="27"/>
  <c r="B936" i="27"/>
  <c r="F947" i="27"/>
  <c r="B708" i="27"/>
  <c r="B711" i="27"/>
  <c r="F713" i="27"/>
  <c r="F716" i="27"/>
  <c r="F719" i="27"/>
  <c r="B737" i="27"/>
  <c r="B740" i="27"/>
  <c r="B743" i="27"/>
  <c r="F745" i="27"/>
  <c r="F748" i="27"/>
  <c r="F751" i="27"/>
  <c r="F772" i="27"/>
  <c r="B776" i="27"/>
  <c r="F782" i="27"/>
  <c r="F786" i="27"/>
  <c r="F795" i="27"/>
  <c r="F809" i="27"/>
  <c r="F814" i="27"/>
  <c r="F847" i="27"/>
  <c r="F866" i="27"/>
  <c r="B900" i="27"/>
  <c r="F904" i="27"/>
  <c r="F914" i="27"/>
  <c r="F926" i="27"/>
  <c r="B944" i="27"/>
  <c r="B593" i="27"/>
  <c r="F595" i="27"/>
  <c r="B601" i="27"/>
  <c r="F603" i="27"/>
  <c r="B609" i="27"/>
  <c r="F611" i="27"/>
  <c r="B617" i="27"/>
  <c r="F619" i="27"/>
  <c r="B625" i="27"/>
  <c r="F627" i="27"/>
  <c r="B633" i="27"/>
  <c r="F635" i="27"/>
  <c r="B641" i="27"/>
  <c r="F643" i="27"/>
  <c r="B649" i="27"/>
  <c r="F651" i="27"/>
  <c r="B657" i="27"/>
  <c r="F659" i="27"/>
  <c r="B665" i="27"/>
  <c r="F667" i="27"/>
  <c r="B673" i="27"/>
  <c r="F675" i="27"/>
  <c r="B681" i="27"/>
  <c r="F683" i="27"/>
  <c r="B689" i="27"/>
  <c r="F691" i="27"/>
  <c r="B697" i="27"/>
  <c r="F699" i="27"/>
  <c r="F702" i="27"/>
  <c r="B714" i="27"/>
  <c r="B717" i="27"/>
  <c r="B720" i="27"/>
  <c r="F722" i="27"/>
  <c r="B726" i="27"/>
  <c r="F728" i="27"/>
  <c r="F731" i="27"/>
  <c r="F734" i="27"/>
  <c r="B746" i="27"/>
  <c r="B749" i="27"/>
  <c r="B752" i="27"/>
  <c r="F754" i="27"/>
  <c r="B758" i="27"/>
  <c r="F760" i="27"/>
  <c r="F763" i="27"/>
  <c r="F766" i="27"/>
  <c r="F769" i="27"/>
  <c r="B773" i="27"/>
  <c r="F779" i="27"/>
  <c r="B801" i="27"/>
  <c r="B806" i="27"/>
  <c r="B829" i="27"/>
  <c r="B839" i="27"/>
  <c r="F843" i="27"/>
  <c r="F876" i="27"/>
  <c r="B890" i="27"/>
  <c r="B896" i="27"/>
  <c r="B921" i="27"/>
  <c r="B933" i="27"/>
  <c r="F994" i="27"/>
  <c r="F1008" i="27"/>
  <c r="B1086" i="27"/>
  <c r="B647" i="27"/>
  <c r="F649" i="27"/>
  <c r="B655" i="27"/>
  <c r="F657" i="27"/>
  <c r="B663" i="27"/>
  <c r="F665" i="27"/>
  <c r="B671" i="27"/>
  <c r="F673" i="27"/>
  <c r="B679" i="27"/>
  <c r="F681" i="27"/>
  <c r="B687" i="27"/>
  <c r="F689" i="27"/>
  <c r="B695" i="27"/>
  <c r="F697" i="27"/>
  <c r="B706" i="27"/>
  <c r="B709" i="27"/>
  <c r="B712" i="27"/>
  <c r="F714" i="27"/>
  <c r="B718" i="27"/>
  <c r="F720" i="27"/>
  <c r="F723" i="27"/>
  <c r="F726" i="27"/>
  <c r="B738" i="27"/>
  <c r="B741" i="27"/>
  <c r="B744" i="27"/>
  <c r="F746" i="27"/>
  <c r="B750" i="27"/>
  <c r="F752" i="27"/>
  <c r="F755" i="27"/>
  <c r="F758" i="27"/>
  <c r="B774" i="27"/>
  <c r="F780" i="27"/>
  <c r="B784" i="27"/>
  <c r="B793" i="27"/>
  <c r="B807" i="27"/>
  <c r="F811" i="27"/>
  <c r="F844" i="27"/>
  <c r="B858" i="27"/>
  <c r="B864" i="27"/>
  <c r="B897" i="27"/>
  <c r="B902" i="27"/>
  <c r="B917" i="27"/>
  <c r="F959" i="27"/>
  <c r="F1017" i="27"/>
  <c r="B802" i="27"/>
  <c r="B805" i="27"/>
  <c r="B808" i="27"/>
  <c r="F810" i="27"/>
  <c r="B814" i="27"/>
  <c r="F816" i="27"/>
  <c r="F819" i="27"/>
  <c r="F822" i="27"/>
  <c r="B834" i="27"/>
  <c r="B837" i="27"/>
  <c r="B840" i="27"/>
  <c r="F842" i="27"/>
  <c r="B846" i="27"/>
  <c r="F848" i="27"/>
  <c r="F851" i="27"/>
  <c r="F854" i="27"/>
  <c r="B866" i="27"/>
  <c r="B869" i="27"/>
  <c r="B872" i="27"/>
  <c r="F874" i="27"/>
  <c r="B878" i="27"/>
  <c r="F880" i="27"/>
  <c r="F883" i="27"/>
  <c r="F886" i="27"/>
  <c r="B898" i="27"/>
  <c r="B901" i="27"/>
  <c r="B904" i="27"/>
  <c r="F906" i="27"/>
  <c r="B910" i="27"/>
  <c r="F912" i="27"/>
  <c r="B916" i="27"/>
  <c r="B926" i="27"/>
  <c r="F928" i="27"/>
  <c r="B932" i="27"/>
  <c r="B949" i="27"/>
  <c r="B957" i="27"/>
  <c r="B987" i="27"/>
  <c r="B785" i="27"/>
  <c r="B788" i="27"/>
  <c r="B791" i="27"/>
  <c r="F793" i="27"/>
  <c r="F796" i="27"/>
  <c r="F799" i="27"/>
  <c r="B817" i="27"/>
  <c r="B820" i="27"/>
  <c r="B823" i="27"/>
  <c r="F825" i="27"/>
  <c r="F828" i="27"/>
  <c r="F831" i="27"/>
  <c r="B849" i="27"/>
  <c r="B852" i="27"/>
  <c r="B855" i="27"/>
  <c r="F857" i="27"/>
  <c r="F860" i="27"/>
  <c r="F863" i="27"/>
  <c r="B881" i="27"/>
  <c r="B884" i="27"/>
  <c r="B887" i="27"/>
  <c r="F889" i="27"/>
  <c r="F892" i="27"/>
  <c r="F895" i="27"/>
  <c r="B913" i="27"/>
  <c r="F919" i="27"/>
  <c r="F922" i="27"/>
  <c r="B929" i="27"/>
  <c r="F935" i="27"/>
  <c r="F938" i="27"/>
  <c r="F942" i="27"/>
  <c r="F945" i="27"/>
  <c r="B975" i="27"/>
  <c r="F1006" i="27"/>
  <c r="B1023" i="27"/>
  <c r="B1099" i="27"/>
  <c r="B777" i="27"/>
  <c r="B780" i="27"/>
  <c r="B783" i="27"/>
  <c r="F785" i="27"/>
  <c r="F788" i="27"/>
  <c r="F791" i="27"/>
  <c r="B809" i="27"/>
  <c r="B812" i="27"/>
  <c r="B815" i="27"/>
  <c r="F817" i="27"/>
  <c r="F820" i="27"/>
  <c r="F823" i="27"/>
  <c r="B841" i="27"/>
  <c r="B844" i="27"/>
  <c r="B847" i="27"/>
  <c r="F849" i="27"/>
  <c r="F852" i="27"/>
  <c r="F855" i="27"/>
  <c r="B873" i="27"/>
  <c r="B876" i="27"/>
  <c r="B879" i="27"/>
  <c r="F881" i="27"/>
  <c r="F884" i="27"/>
  <c r="F887" i="27"/>
  <c r="B905" i="27"/>
  <c r="B908" i="27"/>
  <c r="B911" i="27"/>
  <c r="F913" i="27"/>
  <c r="F923" i="27"/>
  <c r="B927" i="27"/>
  <c r="F929" i="27"/>
  <c r="F939" i="27"/>
  <c r="F946" i="27"/>
  <c r="F950" i="27"/>
  <c r="F958" i="27"/>
  <c r="B983" i="27"/>
  <c r="B1031" i="27"/>
  <c r="F768" i="27"/>
  <c r="F771" i="27"/>
  <c r="F774" i="27"/>
  <c r="B786" i="27"/>
  <c r="B789" i="27"/>
  <c r="B792" i="27"/>
  <c r="F794" i="27"/>
  <c r="B798" i="27"/>
  <c r="F800" i="27"/>
  <c r="F803" i="27"/>
  <c r="F806" i="27"/>
  <c r="B818" i="27"/>
  <c r="B821" i="27"/>
  <c r="B824" i="27"/>
  <c r="F826" i="27"/>
  <c r="B830" i="27"/>
  <c r="F832" i="27"/>
  <c r="F835" i="27"/>
  <c r="F838" i="27"/>
  <c r="B850" i="27"/>
  <c r="B853" i="27"/>
  <c r="B856" i="27"/>
  <c r="F858" i="27"/>
  <c r="B862" i="27"/>
  <c r="F864" i="27"/>
  <c r="F867" i="27"/>
  <c r="F870" i="27"/>
  <c r="B882" i="27"/>
  <c r="B885" i="27"/>
  <c r="B888" i="27"/>
  <c r="F890" i="27"/>
  <c r="B894" i="27"/>
  <c r="F896" i="27"/>
  <c r="F899" i="27"/>
  <c r="F902" i="27"/>
  <c r="B918" i="27"/>
  <c r="F920" i="27"/>
  <c r="B924" i="27"/>
  <c r="B934" i="27"/>
  <c r="F936" i="27"/>
  <c r="B940" i="27"/>
  <c r="F943" i="27"/>
  <c r="B951" i="27"/>
  <c r="F954" i="27"/>
  <c r="B971" i="27"/>
  <c r="F1002" i="27"/>
  <c r="F1013" i="27"/>
  <c r="F1024" i="27"/>
  <c r="B1039" i="27"/>
  <c r="B1067" i="27"/>
  <c r="B1094" i="27"/>
  <c r="B1070" i="27"/>
  <c r="B1065" i="27"/>
  <c r="B1053" i="27"/>
  <c r="B1037" i="27"/>
  <c r="F1021" i="27"/>
  <c r="B1018" i="27"/>
  <c r="F1014" i="27"/>
  <c r="B1011" i="27"/>
  <c r="F1003" i="27"/>
  <c r="F999" i="27"/>
  <c r="F995" i="27"/>
  <c r="F991" i="27"/>
  <c r="B988" i="27"/>
  <c r="B984" i="27"/>
  <c r="B980" i="27"/>
  <c r="B976" i="27"/>
  <c r="B972" i="27"/>
  <c r="B968" i="27"/>
  <c r="B964" i="27"/>
  <c r="F957" i="27"/>
  <c r="B955" i="27"/>
  <c r="F949" i="27"/>
  <c r="B947" i="27"/>
  <c r="F941" i="27"/>
  <c r="B939" i="27"/>
  <c r="F933" i="27"/>
  <c r="B931" i="27"/>
  <c r="F925" i="27"/>
  <c r="B923" i="27"/>
  <c r="F917" i="27"/>
  <c r="B915" i="27"/>
  <c r="F909" i="27"/>
  <c r="B907" i="27"/>
  <c r="F901" i="27"/>
  <c r="B899" i="27"/>
  <c r="F893" i="27"/>
  <c r="B891" i="27"/>
  <c r="F885" i="27"/>
  <c r="B883" i="27"/>
  <c r="F877" i="27"/>
  <c r="B875" i="27"/>
  <c r="F869" i="27"/>
  <c r="B867" i="27"/>
  <c r="F861" i="27"/>
  <c r="B859" i="27"/>
  <c r="F853" i="27"/>
  <c r="B851" i="27"/>
  <c r="F845" i="27"/>
  <c r="B843" i="27"/>
  <c r="F837" i="27"/>
  <c r="B835" i="27"/>
  <c r="F829" i="27"/>
  <c r="B827" i="27"/>
  <c r="F821" i="27"/>
  <c r="B819" i="27"/>
  <c r="F813" i="27"/>
  <c r="B811" i="27"/>
  <c r="F805" i="27"/>
  <c r="B803" i="27"/>
  <c r="F797" i="27"/>
  <c r="B795" i="27"/>
  <c r="F789" i="27"/>
  <c r="B787" i="27"/>
  <c r="F781" i="27"/>
  <c r="B779" i="27"/>
  <c r="F773" i="27"/>
  <c r="B771" i="27"/>
  <c r="F765" i="27"/>
  <c r="B763" i="27"/>
  <c r="F757" i="27"/>
  <c r="B755" i="27"/>
  <c r="F749" i="27"/>
  <c r="B747" i="27"/>
  <c r="F741" i="27"/>
  <c r="B739" i="27"/>
  <c r="F733" i="27"/>
  <c r="B731" i="27"/>
  <c r="F725" i="27"/>
  <c r="B723" i="27"/>
  <c r="F717" i="27"/>
  <c r="B715" i="27"/>
  <c r="F709" i="27"/>
  <c r="B707" i="27"/>
  <c r="F701" i="27"/>
  <c r="B1074" i="27"/>
  <c r="B1051" i="27"/>
  <c r="B1035" i="27"/>
  <c r="B1024" i="27"/>
  <c r="F1016" i="27"/>
  <c r="F1009" i="27"/>
  <c r="F956" i="27"/>
  <c r="B954" i="27"/>
  <c r="F948" i="27"/>
  <c r="B946" i="27"/>
  <c r="F940" i="27"/>
  <c r="B938" i="27"/>
  <c r="F932" i="27"/>
  <c r="B930" i="27"/>
  <c r="F924" i="27"/>
  <c r="B922" i="27"/>
  <c r="F916" i="27"/>
  <c r="B914" i="27"/>
  <c r="B1102" i="27"/>
  <c r="B1097" i="27"/>
  <c r="B1085" i="27"/>
  <c r="B1062" i="27"/>
  <c r="B1045" i="27"/>
  <c r="B1029" i="27"/>
  <c r="F1019" i="27"/>
  <c r="B1013" i="27"/>
  <c r="F1005" i="27"/>
  <c r="B1002" i="27"/>
  <c r="B998" i="27"/>
  <c r="B994" i="27"/>
  <c r="B990" i="27"/>
  <c r="B986" i="27"/>
  <c r="B982" i="27"/>
  <c r="B978" i="27"/>
  <c r="B974" i="27"/>
  <c r="B970" i="27"/>
  <c r="B966" i="27"/>
  <c r="B962" i="27"/>
  <c r="B959" i="27"/>
  <c r="B1101" i="27"/>
  <c r="B1078" i="27"/>
  <c r="B1054" i="27"/>
  <c r="B1049" i="27"/>
  <c r="B1033" i="27"/>
  <c r="F1022" i="27"/>
  <c r="B1019" i="27"/>
  <c r="F1011" i="27"/>
  <c r="B1005" i="27"/>
  <c r="B1001" i="27"/>
  <c r="B997" i="27"/>
  <c r="B993" i="27"/>
  <c r="B989" i="27"/>
  <c r="B985" i="27"/>
  <c r="B981" i="27"/>
  <c r="B977" i="27"/>
  <c r="B973" i="27"/>
  <c r="B969" i="27"/>
  <c r="B965" i="27"/>
  <c r="B961" i="27"/>
  <c r="F955" i="27"/>
  <c r="B953" i="27"/>
  <c r="B1106" i="27"/>
  <c r="B1083" i="27"/>
  <c r="B1043" i="27"/>
  <c r="B1015" i="27"/>
  <c r="B1008" i="27"/>
  <c r="F960" i="27"/>
  <c r="B958" i="27"/>
  <c r="F952" i="27"/>
  <c r="B950" i="27"/>
  <c r="F944" i="27"/>
  <c r="B942" i="27"/>
  <c r="B810" i="27"/>
  <c r="B813" i="27"/>
  <c r="B816" i="27"/>
  <c r="F818" i="27"/>
  <c r="B822" i="27"/>
  <c r="F824" i="27"/>
  <c r="F827" i="27"/>
  <c r="F830" i="27"/>
  <c r="B842" i="27"/>
  <c r="B845" i="27"/>
  <c r="B848" i="27"/>
  <c r="F850" i="27"/>
  <c r="B854" i="27"/>
  <c r="F856" i="27"/>
  <c r="F859" i="27"/>
  <c r="F862" i="27"/>
  <c r="B874" i="27"/>
  <c r="B877" i="27"/>
  <c r="B880" i="27"/>
  <c r="F882" i="27"/>
  <c r="B886" i="27"/>
  <c r="F888" i="27"/>
  <c r="F891" i="27"/>
  <c r="F894" i="27"/>
  <c r="B906" i="27"/>
  <c r="B909" i="27"/>
  <c r="B912" i="27"/>
  <c r="F918" i="27"/>
  <c r="B925" i="27"/>
  <c r="B928" i="27"/>
  <c r="F934" i="27"/>
  <c r="B941" i="27"/>
  <c r="B948" i="27"/>
  <c r="F951" i="27"/>
  <c r="B956" i="27"/>
  <c r="B960" i="27"/>
  <c r="B979" i="27"/>
  <c r="B1021" i="27"/>
  <c r="B1047" i="27"/>
  <c r="B796" i="27"/>
  <c r="B799" i="27"/>
  <c r="F801" i="27"/>
  <c r="F804" i="27"/>
  <c r="F807" i="27"/>
  <c r="B825" i="27"/>
  <c r="B828" i="27"/>
  <c r="B831" i="27"/>
  <c r="F833" i="27"/>
  <c r="F836" i="27"/>
  <c r="F839" i="27"/>
  <c r="B857" i="27"/>
  <c r="B860" i="27"/>
  <c r="B863" i="27"/>
  <c r="F865" i="27"/>
  <c r="F868" i="27"/>
  <c r="F871" i="27"/>
  <c r="B889" i="27"/>
  <c r="B892" i="27"/>
  <c r="B895" i="27"/>
  <c r="F897" i="27"/>
  <c r="F900" i="27"/>
  <c r="F903" i="27"/>
  <c r="F915" i="27"/>
  <c r="B919" i="27"/>
  <c r="F921" i="27"/>
  <c r="F931" i="27"/>
  <c r="B935" i="27"/>
  <c r="F937" i="27"/>
  <c r="B945" i="27"/>
  <c r="B952" i="27"/>
  <c r="B967" i="27"/>
  <c r="F998" i="27"/>
  <c r="B1010" i="27"/>
  <c r="B1016" i="27"/>
  <c r="B1041" i="27"/>
  <c r="B1069" i="27"/>
  <c r="B1090" i="27"/>
  <c r="S4" i="27"/>
  <c r="F961" i="27"/>
  <c r="F962" i="27"/>
  <c r="F963" i="27"/>
  <c r="F964" i="27"/>
  <c r="F965" i="27"/>
  <c r="F966" i="27"/>
  <c r="F967" i="27"/>
  <c r="F968" i="27"/>
  <c r="F969" i="27"/>
  <c r="F970" i="27"/>
  <c r="F971" i="27"/>
  <c r="F972" i="27"/>
  <c r="F973" i="27"/>
  <c r="F974" i="27"/>
  <c r="F975" i="27"/>
  <c r="F976" i="27"/>
  <c r="F977" i="27"/>
  <c r="F978" i="27"/>
  <c r="F979" i="27"/>
  <c r="F980" i="27"/>
  <c r="F981" i="27"/>
  <c r="F982" i="27"/>
  <c r="F983" i="27"/>
  <c r="F984" i="27"/>
  <c r="F985" i="27"/>
  <c r="F986" i="27"/>
  <c r="F987" i="27"/>
  <c r="F988" i="27"/>
  <c r="F989" i="27"/>
  <c r="B992" i="27"/>
  <c r="F993" i="27"/>
  <c r="B996" i="27"/>
  <c r="F997" i="27"/>
  <c r="B1000" i="27"/>
  <c r="F1001" i="27"/>
  <c r="B1004" i="27"/>
  <c r="F1010" i="27"/>
  <c r="B1012" i="27"/>
  <c r="F1018" i="27"/>
  <c r="B1020" i="27"/>
  <c r="B1028" i="27"/>
  <c r="B1061" i="27"/>
  <c r="B1077" i="27"/>
  <c r="B1093" i="27"/>
  <c r="B1109" i="27"/>
  <c r="F1007" i="27"/>
  <c r="B1009" i="27"/>
  <c r="F1015" i="27"/>
  <c r="B1017" i="27"/>
  <c r="F1023" i="27"/>
  <c r="B1025" i="27"/>
  <c r="B1057" i="27"/>
  <c r="B1059" i="27"/>
  <c r="B1066" i="27"/>
  <c r="B1073" i="27"/>
  <c r="B1075" i="27"/>
  <c r="B1082" i="27"/>
  <c r="B1089" i="27"/>
  <c r="B1091" i="27"/>
  <c r="B1098" i="27"/>
  <c r="B1105" i="27"/>
  <c r="B1107" i="27"/>
  <c r="B991" i="27"/>
  <c r="F992" i="27"/>
  <c r="B995" i="27"/>
  <c r="F996" i="27"/>
  <c r="B999" i="27"/>
  <c r="F1000" i="27"/>
  <c r="B1003" i="27"/>
  <c r="F1004" i="27"/>
  <c r="B1006" i="27"/>
  <c r="F1012" i="27"/>
  <c r="B1014" i="27"/>
  <c r="F1020" i="27"/>
  <c r="B1022" i="27"/>
  <c r="F1109" i="27"/>
  <c r="F1108" i="27"/>
  <c r="F1107" i="27"/>
  <c r="F1106" i="27"/>
  <c r="F1105" i="27"/>
  <c r="F1104" i="27"/>
  <c r="F1103" i="27"/>
  <c r="F1102" i="27"/>
  <c r="F1101" i="27"/>
  <c r="F1100" i="27"/>
  <c r="F1099" i="27"/>
  <c r="F1098" i="27"/>
  <c r="F1097" i="27"/>
  <c r="F1096" i="27"/>
  <c r="F1095" i="27"/>
  <c r="F1094" i="27"/>
  <c r="F1093" i="27"/>
  <c r="F1092" i="27"/>
  <c r="F1091" i="27"/>
  <c r="F1090" i="27"/>
  <c r="F1089" i="27"/>
  <c r="F1088" i="27"/>
  <c r="F1087" i="27"/>
  <c r="F1086" i="27"/>
  <c r="F1085" i="27"/>
  <c r="F1084" i="27"/>
  <c r="F1083" i="27"/>
  <c r="F1082" i="27"/>
  <c r="F1081" i="27"/>
  <c r="F1080" i="27"/>
  <c r="F1079" i="27"/>
  <c r="F1078" i="27"/>
  <c r="F1077" i="27"/>
  <c r="F1076" i="27"/>
  <c r="F1075" i="27"/>
  <c r="F1074" i="27"/>
  <c r="F1073" i="27"/>
  <c r="F1072" i="27"/>
  <c r="F1071" i="27"/>
  <c r="F1070" i="27"/>
  <c r="F1069" i="27"/>
  <c r="F1068" i="27"/>
  <c r="F1067" i="27"/>
  <c r="F1066" i="27"/>
  <c r="F1065" i="27"/>
  <c r="F1064" i="27"/>
  <c r="F1063" i="27"/>
  <c r="F1062" i="27"/>
  <c r="F1061" i="27"/>
  <c r="F1060" i="27"/>
  <c r="F1059" i="27"/>
  <c r="F1058" i="27"/>
  <c r="F1057" i="27"/>
  <c r="F1056" i="27"/>
  <c r="F1055" i="27"/>
  <c r="F1054" i="27"/>
  <c r="F1053" i="27"/>
  <c r="F1052" i="27"/>
  <c r="F1051" i="27"/>
  <c r="F1050" i="27"/>
  <c r="F1049" i="27"/>
  <c r="F1048" i="27"/>
  <c r="F1047" i="27"/>
  <c r="F1046" i="27"/>
  <c r="F1045" i="27"/>
  <c r="F1044" i="27"/>
  <c r="F1043" i="27"/>
  <c r="F1042" i="27"/>
  <c r="F1041" i="27"/>
  <c r="F1040" i="27"/>
  <c r="F1039" i="27"/>
  <c r="F1038" i="27"/>
  <c r="F1037" i="27"/>
  <c r="F1036" i="27"/>
  <c r="F1035" i="27"/>
  <c r="F1034" i="27"/>
  <c r="F1033" i="27"/>
  <c r="F1032" i="27"/>
  <c r="F1031" i="27"/>
  <c r="F1030" i="27"/>
  <c r="F1029" i="27"/>
  <c r="F1028" i="27"/>
  <c r="F1027" i="27"/>
  <c r="F1026" i="27"/>
  <c r="F1025" i="27"/>
  <c r="B1108" i="27"/>
  <c r="B1100" i="27"/>
  <c r="B1092" i="27"/>
  <c r="B1084" i="27"/>
  <c r="B1076" i="27"/>
  <c r="B1068" i="27"/>
  <c r="B1060" i="27"/>
  <c r="B1052" i="27"/>
  <c r="B1048" i="27"/>
  <c r="B1044" i="27"/>
  <c r="B1040" i="27"/>
  <c r="B1036" i="27"/>
  <c r="B1032" i="27"/>
  <c r="B1026" i="27"/>
  <c r="B1103" i="27"/>
  <c r="B1095" i="27"/>
  <c r="B1087" i="27"/>
  <c r="B1079" i="27"/>
  <c r="B1071" i="27"/>
  <c r="B1063" i="27"/>
  <c r="B1055" i="27"/>
  <c r="B1027" i="27"/>
  <c r="B1104" i="27"/>
  <c r="B1096" i="27"/>
  <c r="B1088" i="27"/>
  <c r="B1080" i="27"/>
  <c r="B1072" i="27"/>
  <c r="B1064" i="27"/>
  <c r="B1056" i="27"/>
  <c r="B1050" i="27"/>
  <c r="B1046" i="27"/>
  <c r="B1042" i="27"/>
  <c r="B1038" i="27"/>
  <c r="B1034" i="27"/>
  <c r="B1030" i="27"/>
  <c r="L25" i="24"/>
  <c r="L27" i="24"/>
  <c r="L26" i="24"/>
  <c r="L22" i="24"/>
  <c r="L24" i="24"/>
  <c r="L23" i="24"/>
  <c r="F238" i="19"/>
  <c r="G238" i="19"/>
  <c r="G239" i="19"/>
  <c r="G240" i="19"/>
  <c r="G241" i="19"/>
  <c r="F242" i="19"/>
  <c r="G242" i="19"/>
  <c r="G243" i="19"/>
  <c r="G244" i="19"/>
  <c r="G245" i="19"/>
  <c r="F246" i="19"/>
  <c r="G246" i="19"/>
  <c r="G247" i="19"/>
  <c r="G248" i="19"/>
  <c r="G249" i="19"/>
  <c r="F250" i="19"/>
  <c r="G250" i="19"/>
  <c r="G251" i="19"/>
  <c r="G252" i="19"/>
  <c r="G253" i="19"/>
  <c r="F254" i="19"/>
  <c r="G254" i="19"/>
  <c r="G255" i="19"/>
  <c r="G256" i="19"/>
  <c r="G257" i="19"/>
  <c r="F258" i="19"/>
  <c r="G258" i="19"/>
  <c r="G259" i="19"/>
  <c r="G260" i="19"/>
  <c r="G261" i="19"/>
  <c r="F262" i="19"/>
  <c r="G262" i="19"/>
  <c r="G263" i="19"/>
  <c r="G264" i="19"/>
  <c r="G265" i="19"/>
  <c r="F266" i="19"/>
  <c r="G266" i="19"/>
  <c r="G267" i="19"/>
  <c r="G268" i="19"/>
  <c r="G269" i="19"/>
  <c r="F270" i="19"/>
  <c r="G270" i="19"/>
  <c r="G271" i="19"/>
  <c r="G272" i="19"/>
  <c r="G273" i="19"/>
  <c r="F274" i="19"/>
  <c r="G274" i="19"/>
  <c r="G275" i="19"/>
  <c r="G276" i="19"/>
  <c r="G277" i="19"/>
  <c r="F278" i="19"/>
  <c r="G278" i="19"/>
  <c r="G279" i="19"/>
  <c r="G280" i="19"/>
  <c r="G281" i="19"/>
  <c r="F282" i="19"/>
  <c r="G282" i="19"/>
  <c r="G283" i="19"/>
  <c r="G284" i="19"/>
  <c r="G285" i="19"/>
  <c r="F286" i="19"/>
  <c r="G286" i="19"/>
  <c r="G287" i="19"/>
  <c r="G288" i="19"/>
  <c r="G289" i="19"/>
  <c r="F290" i="19"/>
  <c r="G290" i="19"/>
  <c r="G291" i="19"/>
  <c r="G292" i="19"/>
  <c r="G293" i="19"/>
  <c r="F294" i="19"/>
  <c r="G294" i="19"/>
  <c r="G295" i="19"/>
  <c r="G296" i="19"/>
  <c r="G297" i="19"/>
  <c r="F298" i="19"/>
  <c r="G298" i="19"/>
  <c r="G299" i="19"/>
  <c r="G300" i="19"/>
  <c r="G301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3" i="19"/>
  <c r="F239" i="19"/>
  <c r="G1108" i="16"/>
  <c r="G1107" i="16"/>
  <c r="G1106" i="16"/>
  <c r="G1105" i="16"/>
  <c r="G1104" i="16"/>
  <c r="G1103" i="16"/>
  <c r="G1102" i="16"/>
  <c r="G1101" i="16"/>
  <c r="G1100" i="16"/>
  <c r="G1099" i="16"/>
  <c r="G1098" i="16"/>
  <c r="G1097" i="16"/>
  <c r="G1096" i="16"/>
  <c r="G1095" i="16"/>
  <c r="G1094" i="16"/>
  <c r="G1093" i="16"/>
  <c r="G1092" i="16"/>
  <c r="G1091" i="16"/>
  <c r="G1090" i="16"/>
  <c r="G1089" i="16"/>
  <c r="G1088" i="16"/>
  <c r="G1087" i="16"/>
  <c r="G1086" i="16"/>
  <c r="G1085" i="16"/>
  <c r="G1084" i="16"/>
  <c r="G1083" i="16"/>
  <c r="G1082" i="16"/>
  <c r="G1081" i="16"/>
  <c r="G1080" i="16"/>
  <c r="G1079" i="16"/>
  <c r="G1078" i="16"/>
  <c r="G1077" i="16"/>
  <c r="G1076" i="16"/>
  <c r="G1075" i="16"/>
  <c r="G1074" i="16"/>
  <c r="G1073" i="16"/>
  <c r="G1072" i="16"/>
  <c r="G1071" i="16"/>
  <c r="G1070" i="16"/>
  <c r="G1069" i="16"/>
  <c r="G1068" i="16"/>
  <c r="G1067" i="16"/>
  <c r="G1066" i="16"/>
  <c r="G1065" i="16"/>
  <c r="G1064" i="16"/>
  <c r="G1063" i="16"/>
  <c r="G1062" i="16"/>
  <c r="G1061" i="16"/>
  <c r="G1060" i="16"/>
  <c r="G1059" i="16"/>
  <c r="G1058" i="16"/>
  <c r="G1057" i="16"/>
  <c r="G1056" i="16"/>
  <c r="G1055" i="16"/>
  <c r="G1054" i="16"/>
  <c r="G1053" i="16"/>
  <c r="G1052" i="16"/>
  <c r="G1051" i="16"/>
  <c r="G1050" i="16"/>
  <c r="G1049" i="16"/>
  <c r="G1048" i="16"/>
  <c r="G1047" i="16"/>
  <c r="G1046" i="16"/>
  <c r="G1045" i="16"/>
  <c r="G1044" i="16"/>
  <c r="G1043" i="16"/>
  <c r="G1042" i="16"/>
  <c r="G1041" i="16"/>
  <c r="G1040" i="16"/>
  <c r="G1039" i="16"/>
  <c r="G1038" i="16"/>
  <c r="G1037" i="16"/>
  <c r="G1036" i="16"/>
  <c r="G1035" i="16"/>
  <c r="G1034" i="16"/>
  <c r="G1033" i="16"/>
  <c r="G1032" i="16"/>
  <c r="G1031" i="16"/>
  <c r="G1030" i="16"/>
  <c r="G1029" i="16"/>
  <c r="G1028" i="16"/>
  <c r="G1027" i="16"/>
  <c r="G1026" i="16"/>
  <c r="G1025" i="16"/>
  <c r="G1024" i="16"/>
  <c r="G1023" i="16"/>
  <c r="G1022" i="16"/>
  <c r="G1021" i="16"/>
  <c r="G1020" i="16"/>
  <c r="G1019" i="16"/>
  <c r="G1018" i="16"/>
  <c r="G1017" i="16"/>
  <c r="G1016" i="16"/>
  <c r="G1015" i="16"/>
  <c r="G1014" i="16"/>
  <c r="G1013" i="16"/>
  <c r="G1012" i="16"/>
  <c r="G1011" i="16"/>
  <c r="G1010" i="16"/>
  <c r="G1009" i="16"/>
  <c r="G1008" i="16"/>
  <c r="G1007" i="16"/>
  <c r="G1006" i="16"/>
  <c r="G1005" i="16"/>
  <c r="G1004" i="16"/>
  <c r="G1003" i="16"/>
  <c r="G1002" i="16"/>
  <c r="G1001" i="16"/>
  <c r="G1000" i="16"/>
  <c r="G999" i="16"/>
  <c r="G998" i="16"/>
  <c r="G997" i="16"/>
  <c r="G996" i="16"/>
  <c r="G995" i="16"/>
  <c r="G994" i="16"/>
  <c r="G993" i="16"/>
  <c r="G992" i="16"/>
  <c r="G991" i="16"/>
  <c r="G990" i="16"/>
  <c r="G989" i="16"/>
  <c r="G988" i="16"/>
  <c r="G987" i="16"/>
  <c r="G986" i="16"/>
  <c r="G985" i="16"/>
  <c r="G984" i="16"/>
  <c r="G983" i="16"/>
  <c r="G982" i="16"/>
  <c r="G981" i="16"/>
  <c r="G980" i="16"/>
  <c r="G979" i="16"/>
  <c r="G978" i="16"/>
  <c r="G977" i="16"/>
  <c r="G976" i="16"/>
  <c r="G975" i="16"/>
  <c r="G974" i="16"/>
  <c r="G973" i="16"/>
  <c r="G972" i="16"/>
  <c r="G971" i="16"/>
  <c r="G970" i="16"/>
  <c r="G969" i="16"/>
  <c r="G968" i="16"/>
  <c r="G967" i="16"/>
  <c r="G966" i="16"/>
  <c r="G965" i="16"/>
  <c r="G964" i="16"/>
  <c r="G963" i="16"/>
  <c r="G962" i="16"/>
  <c r="G961" i="16"/>
  <c r="G960" i="16"/>
  <c r="G959" i="16"/>
  <c r="G958" i="16"/>
  <c r="G957" i="16"/>
  <c r="G956" i="16"/>
  <c r="G955" i="16"/>
  <c r="G954" i="16"/>
  <c r="G953" i="16"/>
  <c r="G952" i="16"/>
  <c r="G951" i="16"/>
  <c r="G950" i="16"/>
  <c r="G949" i="16"/>
  <c r="G948" i="16"/>
  <c r="G947" i="16"/>
  <c r="G946" i="16"/>
  <c r="G945" i="16"/>
  <c r="G944" i="16"/>
  <c r="G943" i="16"/>
  <c r="G942" i="16"/>
  <c r="G941" i="16"/>
  <c r="G940" i="16"/>
  <c r="G939" i="16"/>
  <c r="G938" i="16"/>
  <c r="G937" i="16"/>
  <c r="G936" i="16"/>
  <c r="G935" i="16"/>
  <c r="G934" i="16"/>
  <c r="G933" i="16"/>
  <c r="G932" i="16"/>
  <c r="G931" i="16"/>
  <c r="G930" i="16"/>
  <c r="G929" i="16"/>
  <c r="G928" i="16"/>
  <c r="G927" i="16"/>
  <c r="G926" i="16"/>
  <c r="G925" i="16"/>
  <c r="G924" i="16"/>
  <c r="G923" i="16"/>
  <c r="G922" i="16"/>
  <c r="G921" i="16"/>
  <c r="G920" i="16"/>
  <c r="G919" i="16"/>
  <c r="G918" i="16"/>
  <c r="G917" i="16"/>
  <c r="G916" i="16"/>
  <c r="G915" i="16"/>
  <c r="G914" i="16"/>
  <c r="G913" i="16"/>
  <c r="G912" i="16"/>
  <c r="G911" i="16"/>
  <c r="G910" i="16"/>
  <c r="G909" i="16"/>
  <c r="G908" i="16"/>
  <c r="G907" i="16"/>
  <c r="G906" i="16"/>
  <c r="G905" i="16"/>
  <c r="G904" i="16"/>
  <c r="G903" i="16"/>
  <c r="G902" i="16"/>
  <c r="G901" i="16"/>
  <c r="G900" i="16"/>
  <c r="G899" i="16"/>
  <c r="G898" i="16"/>
  <c r="G897" i="16"/>
  <c r="G896" i="16"/>
  <c r="G895" i="16"/>
  <c r="G894" i="16"/>
  <c r="G893" i="16"/>
  <c r="G892" i="16"/>
  <c r="G891" i="16"/>
  <c r="G890" i="16"/>
  <c r="G889" i="16"/>
  <c r="G888" i="16"/>
  <c r="G887" i="16"/>
  <c r="G886" i="16"/>
  <c r="G885" i="16"/>
  <c r="G884" i="16"/>
  <c r="G883" i="16"/>
  <c r="G882" i="16"/>
  <c r="G881" i="16"/>
  <c r="G880" i="16"/>
  <c r="G879" i="16"/>
  <c r="G878" i="16"/>
  <c r="G877" i="16"/>
  <c r="G876" i="16"/>
  <c r="G875" i="16"/>
  <c r="G874" i="16"/>
  <c r="G873" i="16"/>
  <c r="G872" i="16"/>
  <c r="G871" i="16"/>
  <c r="G870" i="16"/>
  <c r="G869" i="16"/>
  <c r="G868" i="16"/>
  <c r="G867" i="16"/>
  <c r="G866" i="16"/>
  <c r="G865" i="16"/>
  <c r="G864" i="16"/>
  <c r="G863" i="16"/>
  <c r="G862" i="16"/>
  <c r="G861" i="16"/>
  <c r="G860" i="16"/>
  <c r="G859" i="16"/>
  <c r="G858" i="16"/>
  <c r="G857" i="16"/>
  <c r="G856" i="16"/>
  <c r="G855" i="16"/>
  <c r="G854" i="16"/>
  <c r="G853" i="16"/>
  <c r="G852" i="16"/>
  <c r="G851" i="16"/>
  <c r="G850" i="16"/>
  <c r="G849" i="16"/>
  <c r="G848" i="16"/>
  <c r="G847" i="16"/>
  <c r="G846" i="16"/>
  <c r="G845" i="16"/>
  <c r="G844" i="16"/>
  <c r="G843" i="16"/>
  <c r="G842" i="16"/>
  <c r="G841" i="16"/>
  <c r="G840" i="16"/>
  <c r="G839" i="16"/>
  <c r="G838" i="16"/>
  <c r="G837" i="16"/>
  <c r="G836" i="16"/>
  <c r="G835" i="16"/>
  <c r="G834" i="16"/>
  <c r="G833" i="16"/>
  <c r="G832" i="16"/>
  <c r="G831" i="16"/>
  <c r="G830" i="16"/>
  <c r="G829" i="16"/>
  <c r="G828" i="16"/>
  <c r="G827" i="16"/>
  <c r="G826" i="16"/>
  <c r="G825" i="16"/>
  <c r="G824" i="16"/>
  <c r="G823" i="16"/>
  <c r="G822" i="16"/>
  <c r="G821" i="16"/>
  <c r="G820" i="16"/>
  <c r="G819" i="16"/>
  <c r="G818" i="16"/>
  <c r="G817" i="16"/>
  <c r="G816" i="16"/>
  <c r="G815" i="16"/>
  <c r="G814" i="16"/>
  <c r="G813" i="16"/>
  <c r="G812" i="16"/>
  <c r="G811" i="16"/>
  <c r="G810" i="16"/>
  <c r="G809" i="16"/>
  <c r="G808" i="16"/>
  <c r="G807" i="16"/>
  <c r="G806" i="16"/>
  <c r="G805" i="16"/>
  <c r="G804" i="16"/>
  <c r="G803" i="16"/>
  <c r="G802" i="16"/>
  <c r="G801" i="16"/>
  <c r="G800" i="16"/>
  <c r="G799" i="16"/>
  <c r="G798" i="16"/>
  <c r="G797" i="16"/>
  <c r="G796" i="16"/>
  <c r="G795" i="16"/>
  <c r="G794" i="16"/>
  <c r="G793" i="16"/>
  <c r="G792" i="16"/>
  <c r="G791" i="16"/>
  <c r="G790" i="16"/>
  <c r="G789" i="16"/>
  <c r="G788" i="16"/>
  <c r="G787" i="16"/>
  <c r="G786" i="16"/>
  <c r="G785" i="16"/>
  <c r="G784" i="16"/>
  <c r="G783" i="16"/>
  <c r="G782" i="16"/>
  <c r="G781" i="16"/>
  <c r="G780" i="16"/>
  <c r="G779" i="16"/>
  <c r="G778" i="16"/>
  <c r="G777" i="16"/>
  <c r="G776" i="16"/>
  <c r="G775" i="16"/>
  <c r="G774" i="16"/>
  <c r="G773" i="16"/>
  <c r="G772" i="16"/>
  <c r="G771" i="16"/>
  <c r="G770" i="16"/>
  <c r="G769" i="16"/>
  <c r="G768" i="16"/>
  <c r="G767" i="16"/>
  <c r="G766" i="16"/>
  <c r="G765" i="16"/>
  <c r="G764" i="16"/>
  <c r="G763" i="16"/>
  <c r="G762" i="16"/>
  <c r="G761" i="16"/>
  <c r="G760" i="16"/>
  <c r="G759" i="16"/>
  <c r="G758" i="16"/>
  <c r="G757" i="16"/>
  <c r="G756" i="16"/>
  <c r="G755" i="16"/>
  <c r="G754" i="16"/>
  <c r="G753" i="16"/>
  <c r="G752" i="16"/>
  <c r="G751" i="16"/>
  <c r="G750" i="16"/>
  <c r="G749" i="16"/>
  <c r="G748" i="16"/>
  <c r="G747" i="16"/>
  <c r="G746" i="16"/>
  <c r="G745" i="16"/>
  <c r="G744" i="16"/>
  <c r="G743" i="16"/>
  <c r="G742" i="16"/>
  <c r="G741" i="16"/>
  <c r="G740" i="16"/>
  <c r="G739" i="16"/>
  <c r="G738" i="16"/>
  <c r="G737" i="16"/>
  <c r="G736" i="16"/>
  <c r="G735" i="16"/>
  <c r="G734" i="16"/>
  <c r="G733" i="16"/>
  <c r="G732" i="16"/>
  <c r="G731" i="16"/>
  <c r="G730" i="16"/>
  <c r="G729" i="16"/>
  <c r="G728" i="16"/>
  <c r="G727" i="16"/>
  <c r="G726" i="16"/>
  <c r="G725" i="16"/>
  <c r="G724" i="16"/>
  <c r="G723" i="16"/>
  <c r="G722" i="16"/>
  <c r="G721" i="16"/>
  <c r="G720" i="16"/>
  <c r="G719" i="16"/>
  <c r="G718" i="16"/>
  <c r="G717" i="16"/>
  <c r="G716" i="16"/>
  <c r="G715" i="16"/>
  <c r="G714" i="16"/>
  <c r="G713" i="16"/>
  <c r="G712" i="16"/>
  <c r="G711" i="16"/>
  <c r="G710" i="16"/>
  <c r="G709" i="16"/>
  <c r="G708" i="16"/>
  <c r="G707" i="16"/>
  <c r="G706" i="16"/>
  <c r="G705" i="16"/>
  <c r="G704" i="16"/>
  <c r="G703" i="16"/>
  <c r="G702" i="16"/>
  <c r="G701" i="16"/>
  <c r="G700" i="16"/>
  <c r="G699" i="16"/>
  <c r="G698" i="16"/>
  <c r="G697" i="16"/>
  <c r="G696" i="16"/>
  <c r="G695" i="16"/>
  <c r="G694" i="16"/>
  <c r="G693" i="16"/>
  <c r="G692" i="16"/>
  <c r="G691" i="16"/>
  <c r="G690" i="16"/>
  <c r="G689" i="16"/>
  <c r="G688" i="16"/>
  <c r="G687" i="16"/>
  <c r="G686" i="16"/>
  <c r="G685" i="16"/>
  <c r="G684" i="16"/>
  <c r="G683" i="16"/>
  <c r="G682" i="16"/>
  <c r="G681" i="16"/>
  <c r="G680" i="16"/>
  <c r="G679" i="16"/>
  <c r="G678" i="16"/>
  <c r="G677" i="16"/>
  <c r="G676" i="16"/>
  <c r="G675" i="16"/>
  <c r="G674" i="16"/>
  <c r="G673" i="16"/>
  <c r="G672" i="16"/>
  <c r="G671" i="16"/>
  <c r="G670" i="16"/>
  <c r="G669" i="16"/>
  <c r="G668" i="16"/>
  <c r="G667" i="16"/>
  <c r="G666" i="16"/>
  <c r="G665" i="16"/>
  <c r="G664" i="16"/>
  <c r="G663" i="16"/>
  <c r="G662" i="16"/>
  <c r="G661" i="16"/>
  <c r="G660" i="16"/>
  <c r="G659" i="16"/>
  <c r="G658" i="16"/>
  <c r="G657" i="16"/>
  <c r="G656" i="16"/>
  <c r="G655" i="16"/>
  <c r="G654" i="16"/>
  <c r="G653" i="16"/>
  <c r="G652" i="16"/>
  <c r="G651" i="16"/>
  <c r="G650" i="16"/>
  <c r="G649" i="16"/>
  <c r="G648" i="16"/>
  <c r="G647" i="16"/>
  <c r="G646" i="16"/>
  <c r="G645" i="16"/>
  <c r="G644" i="16"/>
  <c r="G643" i="16"/>
  <c r="G642" i="16"/>
  <c r="G641" i="16"/>
  <c r="G640" i="16"/>
  <c r="G639" i="16"/>
  <c r="G638" i="16"/>
  <c r="G637" i="16"/>
  <c r="G636" i="16"/>
  <c r="G635" i="16"/>
  <c r="G634" i="16"/>
  <c r="G633" i="16"/>
  <c r="G632" i="16"/>
  <c r="G631" i="16"/>
  <c r="G630" i="16"/>
  <c r="G629" i="16"/>
  <c r="G628" i="16"/>
  <c r="G627" i="16"/>
  <c r="G626" i="16"/>
  <c r="G625" i="16"/>
  <c r="G624" i="16"/>
  <c r="G623" i="16"/>
  <c r="G622" i="16"/>
  <c r="G621" i="16"/>
  <c r="G620" i="16"/>
  <c r="G619" i="16"/>
  <c r="G618" i="16"/>
  <c r="G617" i="16"/>
  <c r="G616" i="16"/>
  <c r="G615" i="16"/>
  <c r="G614" i="16"/>
  <c r="G613" i="16"/>
  <c r="G612" i="16"/>
  <c r="G611" i="16"/>
  <c r="G610" i="16"/>
  <c r="G609" i="16"/>
  <c r="G608" i="16"/>
  <c r="G607" i="16"/>
  <c r="G606" i="16"/>
  <c r="G605" i="16"/>
  <c r="G604" i="16"/>
  <c r="G603" i="16"/>
  <c r="G602" i="16"/>
  <c r="G601" i="16"/>
  <c r="G600" i="16"/>
  <c r="G599" i="16"/>
  <c r="G598" i="16"/>
  <c r="G597" i="16"/>
  <c r="G596" i="16"/>
  <c r="G595" i="16"/>
  <c r="G594" i="16"/>
  <c r="G593" i="16"/>
  <c r="G592" i="16"/>
  <c r="G591" i="16"/>
  <c r="G590" i="16"/>
  <c r="G589" i="16"/>
  <c r="G588" i="16"/>
  <c r="G587" i="16"/>
  <c r="G586" i="16"/>
  <c r="G585" i="16"/>
  <c r="G584" i="16"/>
  <c r="G583" i="16"/>
  <c r="G582" i="16"/>
  <c r="G581" i="16"/>
  <c r="G580" i="16"/>
  <c r="G579" i="16"/>
  <c r="G578" i="16"/>
  <c r="G577" i="16"/>
  <c r="G576" i="16"/>
  <c r="G575" i="16"/>
  <c r="G574" i="16"/>
  <c r="G573" i="16"/>
  <c r="G572" i="16"/>
  <c r="G571" i="16"/>
  <c r="G570" i="16"/>
  <c r="G569" i="16"/>
  <c r="G568" i="16"/>
  <c r="G567" i="16"/>
  <c r="G566" i="16"/>
  <c r="G565" i="16"/>
  <c r="G564" i="16"/>
  <c r="G563" i="16"/>
  <c r="G562" i="16"/>
  <c r="G561" i="16"/>
  <c r="G560" i="16"/>
  <c r="G559" i="16"/>
  <c r="G558" i="16"/>
  <c r="G557" i="16"/>
  <c r="G556" i="16"/>
  <c r="G555" i="16"/>
  <c r="G554" i="16"/>
  <c r="G553" i="16"/>
  <c r="G552" i="16"/>
  <c r="G551" i="16"/>
  <c r="G550" i="16"/>
  <c r="G549" i="16"/>
  <c r="G548" i="16"/>
  <c r="G547" i="16"/>
  <c r="G546" i="16"/>
  <c r="G545" i="16"/>
  <c r="G544" i="16"/>
  <c r="G543" i="16"/>
  <c r="G542" i="16"/>
  <c r="G541" i="16"/>
  <c r="G540" i="16"/>
  <c r="G539" i="16"/>
  <c r="G538" i="16"/>
  <c r="G537" i="16"/>
  <c r="G536" i="16"/>
  <c r="G535" i="16"/>
  <c r="G534" i="16"/>
  <c r="G533" i="16"/>
  <c r="G532" i="16"/>
  <c r="G531" i="16"/>
  <c r="G530" i="16"/>
  <c r="G529" i="16"/>
  <c r="G528" i="16"/>
  <c r="G527" i="16"/>
  <c r="G526" i="16"/>
  <c r="G525" i="16"/>
  <c r="G524" i="16"/>
  <c r="G523" i="16"/>
  <c r="G522" i="16"/>
  <c r="G521" i="16"/>
  <c r="G520" i="16"/>
  <c r="G519" i="16"/>
  <c r="G518" i="16"/>
  <c r="G517" i="16"/>
  <c r="G516" i="16"/>
  <c r="G515" i="16"/>
  <c r="G514" i="16"/>
  <c r="G513" i="16"/>
  <c r="G512" i="16"/>
  <c r="G511" i="16"/>
  <c r="G510" i="16"/>
  <c r="G509" i="16"/>
  <c r="G508" i="16"/>
  <c r="G507" i="16"/>
  <c r="G506" i="16"/>
  <c r="G505" i="16"/>
  <c r="G504" i="16"/>
  <c r="G503" i="16"/>
  <c r="G502" i="16"/>
  <c r="G501" i="16"/>
  <c r="G500" i="16"/>
  <c r="G499" i="16"/>
  <c r="G498" i="16"/>
  <c r="G497" i="16"/>
  <c r="G496" i="16"/>
  <c r="G495" i="16"/>
  <c r="G494" i="16"/>
  <c r="G493" i="16"/>
  <c r="G492" i="16"/>
  <c r="G491" i="16"/>
  <c r="G490" i="16"/>
  <c r="G489" i="16"/>
  <c r="G488" i="16"/>
  <c r="G487" i="16"/>
  <c r="G486" i="16"/>
  <c r="G485" i="16"/>
  <c r="G484" i="16"/>
  <c r="G483" i="16"/>
  <c r="G482" i="16"/>
  <c r="G481" i="16"/>
  <c r="G480" i="16"/>
  <c r="G479" i="16"/>
  <c r="G478" i="16"/>
  <c r="G477" i="16"/>
  <c r="G476" i="16"/>
  <c r="G475" i="16"/>
  <c r="G474" i="16"/>
  <c r="G473" i="16"/>
  <c r="G472" i="16"/>
  <c r="G471" i="16"/>
  <c r="G470" i="16"/>
  <c r="G469" i="16"/>
  <c r="G468" i="16"/>
  <c r="G467" i="16"/>
  <c r="G466" i="16"/>
  <c r="G465" i="16"/>
  <c r="G464" i="16"/>
  <c r="G463" i="16"/>
  <c r="G462" i="16"/>
  <c r="G461" i="16"/>
  <c r="G460" i="16"/>
  <c r="G459" i="16"/>
  <c r="G458" i="16"/>
  <c r="G457" i="16"/>
  <c r="G456" i="16"/>
  <c r="G455" i="16"/>
  <c r="G454" i="16"/>
  <c r="G453" i="16"/>
  <c r="G452" i="16"/>
  <c r="G451" i="16"/>
  <c r="G450" i="16"/>
  <c r="G449" i="16"/>
  <c r="G448" i="16"/>
  <c r="G447" i="16"/>
  <c r="G446" i="16"/>
  <c r="G445" i="16"/>
  <c r="G444" i="16"/>
  <c r="G443" i="16"/>
  <c r="G442" i="16"/>
  <c r="G441" i="16"/>
  <c r="G440" i="16"/>
  <c r="G439" i="16"/>
  <c r="G438" i="16"/>
  <c r="G437" i="16"/>
  <c r="G436" i="16"/>
  <c r="G435" i="16"/>
  <c r="G434" i="16"/>
  <c r="G433" i="16"/>
  <c r="G432" i="16"/>
  <c r="G431" i="16"/>
  <c r="G430" i="16"/>
  <c r="G429" i="16"/>
  <c r="G428" i="16"/>
  <c r="G427" i="16"/>
  <c r="G426" i="16"/>
  <c r="G425" i="16"/>
  <c r="G424" i="16"/>
  <c r="G423" i="16"/>
  <c r="G422" i="16"/>
  <c r="G421" i="16"/>
  <c r="G420" i="16"/>
  <c r="G419" i="16"/>
  <c r="G418" i="16"/>
  <c r="G417" i="16"/>
  <c r="G416" i="16"/>
  <c r="G415" i="16"/>
  <c r="G414" i="16"/>
  <c r="G413" i="16"/>
  <c r="G412" i="16"/>
  <c r="G411" i="16"/>
  <c r="G410" i="16"/>
  <c r="G409" i="16"/>
  <c r="G408" i="16"/>
  <c r="G407" i="16"/>
  <c r="G406" i="16"/>
  <c r="G405" i="16"/>
  <c r="G404" i="16"/>
  <c r="G403" i="16"/>
  <c r="G402" i="16"/>
  <c r="G401" i="16"/>
  <c r="G400" i="16"/>
  <c r="G399" i="16"/>
  <c r="G398" i="16"/>
  <c r="G397" i="16"/>
  <c r="G396" i="16"/>
  <c r="G395" i="16"/>
  <c r="G394" i="16"/>
  <c r="G393" i="16"/>
  <c r="G392" i="16"/>
  <c r="G391" i="16"/>
  <c r="G390" i="16"/>
  <c r="G389" i="16"/>
  <c r="G388" i="16"/>
  <c r="G387" i="16"/>
  <c r="G386" i="16"/>
  <c r="G385" i="16"/>
  <c r="G384" i="16"/>
  <c r="G383" i="16"/>
  <c r="G382" i="16"/>
  <c r="G381" i="16"/>
  <c r="G380" i="16"/>
  <c r="G379" i="16"/>
  <c r="G378" i="16"/>
  <c r="G377" i="16"/>
  <c r="G376" i="16"/>
  <c r="G375" i="16"/>
  <c r="G374" i="16"/>
  <c r="G373" i="16"/>
  <c r="G372" i="16"/>
  <c r="G371" i="16"/>
  <c r="G370" i="16"/>
  <c r="G369" i="16"/>
  <c r="G368" i="16"/>
  <c r="G367" i="16"/>
  <c r="G366" i="16"/>
  <c r="G365" i="16"/>
  <c r="G364" i="16"/>
  <c r="G363" i="16"/>
  <c r="G362" i="16"/>
  <c r="G361" i="16"/>
  <c r="G360" i="16"/>
  <c r="G359" i="16"/>
  <c r="G358" i="16"/>
  <c r="G357" i="16"/>
  <c r="G356" i="16"/>
  <c r="G355" i="16"/>
  <c r="G354" i="16"/>
  <c r="G353" i="16"/>
  <c r="G352" i="16"/>
  <c r="G351" i="16"/>
  <c r="G350" i="16"/>
  <c r="G349" i="16"/>
  <c r="G348" i="16"/>
  <c r="G347" i="16"/>
  <c r="G346" i="16"/>
  <c r="G345" i="16"/>
  <c r="G344" i="16"/>
  <c r="G343" i="16"/>
  <c r="G342" i="16"/>
  <c r="G341" i="16"/>
  <c r="G340" i="16"/>
  <c r="G339" i="16"/>
  <c r="G338" i="16"/>
  <c r="G337" i="16"/>
  <c r="G336" i="16"/>
  <c r="G335" i="16"/>
  <c r="G334" i="16"/>
  <c r="G333" i="16"/>
  <c r="G332" i="16"/>
  <c r="G331" i="16"/>
  <c r="G330" i="16"/>
  <c r="G329" i="16"/>
  <c r="G328" i="16"/>
  <c r="G327" i="16"/>
  <c r="G326" i="16"/>
  <c r="G325" i="16"/>
  <c r="G324" i="16"/>
  <c r="G323" i="16"/>
  <c r="G322" i="16"/>
  <c r="G321" i="16"/>
  <c r="G320" i="16"/>
  <c r="G319" i="16"/>
  <c r="G318" i="16"/>
  <c r="G317" i="16"/>
  <c r="G316" i="16"/>
  <c r="G315" i="16"/>
  <c r="G314" i="16"/>
  <c r="G313" i="16"/>
  <c r="G312" i="16"/>
  <c r="G311" i="16"/>
  <c r="G310" i="16"/>
  <c r="G309" i="16"/>
  <c r="G308" i="16"/>
  <c r="G307" i="16"/>
  <c r="G306" i="16"/>
  <c r="G305" i="16"/>
  <c r="G304" i="16"/>
  <c r="G303" i="16"/>
  <c r="G302" i="16"/>
  <c r="G301" i="16"/>
  <c r="G300" i="16"/>
  <c r="G299" i="16"/>
  <c r="G298" i="16"/>
  <c r="G297" i="16"/>
  <c r="G296" i="16"/>
  <c r="G295" i="16"/>
  <c r="G294" i="16"/>
  <c r="G293" i="16"/>
  <c r="G292" i="16"/>
  <c r="G291" i="16"/>
  <c r="G290" i="16"/>
  <c r="G289" i="16"/>
  <c r="G288" i="16"/>
  <c r="G287" i="16"/>
  <c r="G286" i="16"/>
  <c r="G285" i="16"/>
  <c r="G284" i="16"/>
  <c r="G283" i="16"/>
  <c r="G282" i="16"/>
  <c r="G281" i="16"/>
  <c r="G280" i="16"/>
  <c r="G279" i="16"/>
  <c r="G278" i="16"/>
  <c r="G277" i="16"/>
  <c r="G276" i="16"/>
  <c r="G275" i="16"/>
  <c r="G274" i="16"/>
  <c r="G273" i="16"/>
  <c r="G272" i="16"/>
  <c r="G271" i="16"/>
  <c r="G270" i="16"/>
  <c r="G269" i="16"/>
  <c r="G268" i="16"/>
  <c r="G267" i="16"/>
  <c r="G266" i="16"/>
  <c r="G265" i="16"/>
  <c r="G264" i="16"/>
  <c r="G263" i="16"/>
  <c r="G262" i="16"/>
  <c r="G261" i="16"/>
  <c r="G260" i="16"/>
  <c r="G259" i="16"/>
  <c r="G258" i="16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109" i="16"/>
  <c r="F168" i="10"/>
  <c r="G168" i="10"/>
  <c r="H168" i="10"/>
  <c r="I168" i="10"/>
  <c r="F169" i="10"/>
  <c r="G169" i="10"/>
  <c r="H169" i="10"/>
  <c r="I169" i="10"/>
  <c r="F170" i="10"/>
  <c r="G170" i="10"/>
  <c r="H170" i="10"/>
  <c r="I170" i="10"/>
  <c r="F171" i="10"/>
  <c r="G171" i="10"/>
  <c r="H171" i="10"/>
  <c r="I171" i="10"/>
  <c r="F172" i="10"/>
  <c r="G172" i="10"/>
  <c r="H172" i="10"/>
  <c r="I172" i="10"/>
  <c r="F173" i="10"/>
  <c r="G173" i="10"/>
  <c r="H173" i="10"/>
  <c r="I173" i="10"/>
  <c r="F174" i="10"/>
  <c r="G174" i="10"/>
  <c r="H174" i="10"/>
  <c r="I174" i="10"/>
  <c r="F175" i="10"/>
  <c r="G175" i="10"/>
  <c r="H175" i="10"/>
  <c r="I175" i="10"/>
  <c r="F176" i="10"/>
  <c r="G176" i="10"/>
  <c r="H176" i="10"/>
  <c r="I176" i="10"/>
  <c r="F177" i="10"/>
  <c r="G177" i="10"/>
  <c r="H177" i="10"/>
  <c r="I177" i="10"/>
  <c r="F178" i="10"/>
  <c r="G178" i="10"/>
  <c r="H178" i="10"/>
  <c r="I178" i="10"/>
  <c r="F179" i="10"/>
  <c r="G179" i="10"/>
  <c r="H179" i="10"/>
  <c r="I179" i="10"/>
  <c r="F180" i="10"/>
  <c r="G180" i="10"/>
  <c r="H180" i="10"/>
  <c r="I180" i="10"/>
  <c r="F181" i="10"/>
  <c r="G181" i="10"/>
  <c r="H181" i="10"/>
  <c r="I181" i="10"/>
  <c r="F182" i="10"/>
  <c r="G182" i="10"/>
  <c r="H182" i="10"/>
  <c r="I182" i="10"/>
  <c r="F183" i="10"/>
  <c r="G183" i="10"/>
  <c r="H183" i="10"/>
  <c r="I183" i="10"/>
  <c r="F184" i="10"/>
  <c r="G184" i="10"/>
  <c r="H184" i="10"/>
  <c r="I184" i="10"/>
  <c r="F185" i="10"/>
  <c r="G185" i="10"/>
  <c r="H185" i="10"/>
  <c r="I185" i="10"/>
  <c r="F186" i="10"/>
  <c r="G186" i="10"/>
  <c r="H186" i="10"/>
  <c r="I186" i="10"/>
  <c r="F187" i="10"/>
  <c r="G187" i="10"/>
  <c r="H187" i="10"/>
  <c r="I187" i="10"/>
  <c r="F188" i="10"/>
  <c r="G188" i="10"/>
  <c r="H188" i="10"/>
  <c r="I188" i="10"/>
  <c r="F189" i="10"/>
  <c r="G189" i="10"/>
  <c r="H189" i="10"/>
  <c r="I189" i="10"/>
  <c r="F190" i="10"/>
  <c r="G190" i="10"/>
  <c r="H190" i="10"/>
  <c r="I190" i="10"/>
  <c r="F191" i="10"/>
  <c r="G191" i="10"/>
  <c r="H191" i="10"/>
  <c r="I191" i="10"/>
  <c r="F192" i="10"/>
  <c r="G192" i="10"/>
  <c r="H192" i="10"/>
  <c r="I192" i="10"/>
  <c r="F193" i="10"/>
  <c r="G193" i="10"/>
  <c r="H193" i="10"/>
  <c r="I193" i="10"/>
  <c r="F194" i="10"/>
  <c r="G194" i="10"/>
  <c r="H194" i="10"/>
  <c r="I194" i="10"/>
  <c r="F195" i="10"/>
  <c r="G195" i="10"/>
  <c r="H195" i="10"/>
  <c r="I195" i="10"/>
  <c r="F196" i="10"/>
  <c r="G196" i="10"/>
  <c r="H196" i="10"/>
  <c r="I196" i="10"/>
  <c r="F197" i="10"/>
  <c r="G197" i="10"/>
  <c r="H197" i="10"/>
  <c r="I197" i="10"/>
  <c r="F198" i="10"/>
  <c r="G198" i="10"/>
  <c r="H198" i="10"/>
  <c r="I198" i="10"/>
  <c r="F199" i="10"/>
  <c r="G199" i="10"/>
  <c r="H199" i="10"/>
  <c r="I199" i="10"/>
  <c r="F200" i="10"/>
  <c r="G200" i="10"/>
  <c r="H200" i="10"/>
  <c r="I200" i="10"/>
  <c r="F201" i="10"/>
  <c r="G201" i="10"/>
  <c r="H201" i="10"/>
  <c r="I201" i="10"/>
  <c r="F202" i="10"/>
  <c r="G202" i="10"/>
  <c r="H202" i="10"/>
  <c r="I202" i="10"/>
  <c r="F203" i="10"/>
  <c r="G203" i="10"/>
  <c r="H203" i="10"/>
  <c r="I203" i="10"/>
  <c r="F204" i="10"/>
  <c r="G204" i="10"/>
  <c r="H204" i="10"/>
  <c r="I204" i="10"/>
  <c r="F205" i="10"/>
  <c r="G205" i="10"/>
  <c r="H205" i="10"/>
  <c r="I205" i="10"/>
  <c r="F206" i="10"/>
  <c r="G206" i="10"/>
  <c r="H206" i="10"/>
  <c r="I206" i="10"/>
  <c r="F207" i="10"/>
  <c r="G207" i="10"/>
  <c r="H207" i="10"/>
  <c r="I207" i="10"/>
  <c r="F208" i="10"/>
  <c r="G208" i="10"/>
  <c r="H208" i="10"/>
  <c r="I208" i="10"/>
  <c r="F209" i="10"/>
  <c r="G209" i="10"/>
  <c r="H209" i="10"/>
  <c r="I209" i="10"/>
  <c r="F210" i="10"/>
  <c r="G210" i="10"/>
  <c r="H210" i="10"/>
  <c r="I210" i="10"/>
  <c r="F211" i="10"/>
  <c r="G211" i="10"/>
  <c r="H211" i="10"/>
  <c r="I211" i="10"/>
  <c r="F212" i="10"/>
  <c r="G212" i="10"/>
  <c r="H212" i="10"/>
  <c r="I212" i="10"/>
  <c r="C213" i="10"/>
  <c r="D213" i="10"/>
  <c r="E213" i="10"/>
  <c r="B213" i="10"/>
  <c r="J101" i="16"/>
  <c r="I10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2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S3" i="27" l="1"/>
  <c r="H4" i="27"/>
  <c r="H5" i="27" s="1"/>
  <c r="T6" i="27"/>
  <c r="S5" i="27"/>
  <c r="F301" i="19"/>
  <c r="F297" i="19"/>
  <c r="F293" i="19"/>
  <c r="F289" i="19"/>
  <c r="F285" i="19"/>
  <c r="F281" i="19"/>
  <c r="F277" i="19"/>
  <c r="F273" i="19"/>
  <c r="F269" i="19"/>
  <c r="F265" i="19"/>
  <c r="F261" i="19"/>
  <c r="F257" i="19"/>
  <c r="F253" i="19"/>
  <c r="F249" i="19"/>
  <c r="F245" i="19"/>
  <c r="F241" i="19"/>
  <c r="F300" i="19"/>
  <c r="F296" i="19"/>
  <c r="F292" i="19"/>
  <c r="F288" i="19"/>
  <c r="F284" i="19"/>
  <c r="F280" i="19"/>
  <c r="F276" i="19"/>
  <c r="F272" i="19"/>
  <c r="F268" i="19"/>
  <c r="F264" i="19"/>
  <c r="F260" i="19"/>
  <c r="F256" i="19"/>
  <c r="F252" i="19"/>
  <c r="F248" i="19"/>
  <c r="F244" i="19"/>
  <c r="F240" i="19"/>
  <c r="F299" i="19"/>
  <c r="F295" i="19"/>
  <c r="F291" i="19"/>
  <c r="F287" i="19"/>
  <c r="F283" i="19"/>
  <c r="F279" i="19"/>
  <c r="F275" i="19"/>
  <c r="F271" i="19"/>
  <c r="F267" i="19"/>
  <c r="F263" i="19"/>
  <c r="F259" i="19"/>
  <c r="F255" i="19"/>
  <c r="F251" i="19"/>
  <c r="F247" i="19"/>
  <c r="F243" i="19"/>
  <c r="F1089" i="16"/>
  <c r="F1041" i="16"/>
  <c r="F921" i="16"/>
  <c r="F810" i="16"/>
  <c r="F982" i="16"/>
  <c r="F918" i="16"/>
  <c r="F1101" i="16"/>
  <c r="F1085" i="16"/>
  <c r="F1053" i="16"/>
  <c r="F1005" i="16"/>
  <c r="F877" i="16"/>
  <c r="F1082" i="16"/>
  <c r="F908" i="16"/>
  <c r="F1072" i="16"/>
  <c r="F952" i="16"/>
  <c r="F1037" i="16"/>
  <c r="F972" i="16"/>
  <c r="F1021" i="16"/>
  <c r="F1065" i="16"/>
  <c r="F1059" i="16"/>
  <c r="F891" i="16"/>
  <c r="F1104" i="16"/>
  <c r="F1096" i="16"/>
  <c r="F1088" i="16"/>
  <c r="F1080" i="16"/>
  <c r="F1064" i="16"/>
  <c r="F1056" i="16"/>
  <c r="F1044" i="16"/>
  <c r="F1049" i="16"/>
  <c r="F1015" i="16"/>
  <c r="F1051" i="16"/>
  <c r="F1092" i="16"/>
  <c r="F1060" i="16"/>
  <c r="F1083" i="16"/>
  <c r="F985" i="16"/>
  <c r="F1108" i="16"/>
  <c r="F1066" i="16"/>
  <c r="F1107" i="16"/>
  <c r="F1099" i="16"/>
  <c r="F1075" i="16"/>
  <c r="F1067" i="16"/>
  <c r="F1076" i="16"/>
  <c r="F1047" i="16"/>
  <c r="F1035" i="16"/>
  <c r="F1028" i="16"/>
  <c r="F941" i="16"/>
  <c r="F854" i="16"/>
  <c r="F1098" i="16"/>
  <c r="F978" i="16"/>
  <c r="F914" i="16"/>
  <c r="F1105" i="16"/>
  <c r="F1081" i="16"/>
  <c r="F1069" i="16"/>
  <c r="F1057" i="16"/>
  <c r="F955" i="16"/>
  <c r="F1048" i="16"/>
  <c r="F1097" i="16"/>
  <c r="F1091" i="16"/>
  <c r="F1073" i="16"/>
  <c r="F1012" i="16"/>
  <c r="F888" i="16"/>
  <c r="F857" i="16"/>
  <c r="F1095" i="16"/>
  <c r="F1079" i="16"/>
  <c r="F1063" i="16"/>
  <c r="F1031" i="16"/>
  <c r="F999" i="16"/>
  <c r="F935" i="16"/>
  <c r="F871" i="16"/>
  <c r="F850" i="16"/>
  <c r="F844" i="16"/>
  <c r="F827" i="16"/>
  <c r="F824" i="16"/>
  <c r="F813" i="16"/>
  <c r="F807" i="16"/>
  <c r="F793" i="16"/>
  <c r="F790" i="16"/>
  <c r="F1094" i="16"/>
  <c r="F1078" i="16"/>
  <c r="F1062" i="16"/>
  <c r="F1046" i="16"/>
  <c r="F1030" i="16"/>
  <c r="F1014" i="16"/>
  <c r="F995" i="16"/>
  <c r="F992" i="16"/>
  <c r="F981" i="16"/>
  <c r="F975" i="16"/>
  <c r="F961" i="16"/>
  <c r="F958" i="16"/>
  <c r="F954" i="16"/>
  <c r="F948" i="16"/>
  <c r="F931" i="16"/>
  <c r="F928" i="16"/>
  <c r="F917" i="16"/>
  <c r="F911" i="16"/>
  <c r="F897" i="16"/>
  <c r="F894" i="16"/>
  <c r="F890" i="16"/>
  <c r="F884" i="16"/>
  <c r="F867" i="16"/>
  <c r="F864" i="16"/>
  <c r="F853" i="16"/>
  <c r="F847" i="16"/>
  <c r="F833" i="16"/>
  <c r="F830" i="16"/>
  <c r="F826" i="16"/>
  <c r="F820" i="16"/>
  <c r="F803" i="16"/>
  <c r="F800" i="16"/>
  <c r="F789" i="16"/>
  <c r="F1043" i="16"/>
  <c r="F1040" i="16"/>
  <c r="F1033" i="16"/>
  <c r="F1027" i="16"/>
  <c r="F1024" i="16"/>
  <c r="F1017" i="16"/>
  <c r="F1011" i="16"/>
  <c r="F1008" i="16"/>
  <c r="F1001" i="16"/>
  <c r="F998" i="16"/>
  <c r="F994" i="16"/>
  <c r="F988" i="16"/>
  <c r="F971" i="16"/>
  <c r="F968" i="16"/>
  <c r="F957" i="16"/>
  <c r="F951" i="16"/>
  <c r="F937" i="16"/>
  <c r="F934" i="16"/>
  <c r="F930" i="16"/>
  <c r="F924" i="16"/>
  <c r="F907" i="16"/>
  <c r="F904" i="16"/>
  <c r="F893" i="16"/>
  <c r="F887" i="16"/>
  <c r="F873" i="16"/>
  <c r="F870" i="16"/>
  <c r="F866" i="16"/>
  <c r="F860" i="16"/>
  <c r="F843" i="16"/>
  <c r="F840" i="16"/>
  <c r="F829" i="16"/>
  <c r="F823" i="16"/>
  <c r="F809" i="16"/>
  <c r="F806" i="16"/>
  <c r="F802" i="16"/>
  <c r="F796" i="16"/>
  <c r="F1106" i="16"/>
  <c r="F1090" i="16"/>
  <c r="F1074" i="16"/>
  <c r="F1058" i="16"/>
  <c r="F1042" i="16"/>
  <c r="F1026" i="16"/>
  <c r="F1010" i="16"/>
  <c r="F997" i="16"/>
  <c r="F991" i="16"/>
  <c r="F977" i="16"/>
  <c r="F974" i="16"/>
  <c r="F970" i="16"/>
  <c r="F964" i="16"/>
  <c r="F947" i="16"/>
  <c r="F944" i="16"/>
  <c r="F933" i="16"/>
  <c r="F927" i="16"/>
  <c r="F913" i="16"/>
  <c r="F910" i="16"/>
  <c r="F906" i="16"/>
  <c r="F900" i="16"/>
  <c r="F883" i="16"/>
  <c r="F880" i="16"/>
  <c r="F869" i="16"/>
  <c r="F863" i="16"/>
  <c r="F849" i="16"/>
  <c r="F846" i="16"/>
  <c r="F842" i="16"/>
  <c r="F836" i="16"/>
  <c r="F819" i="16"/>
  <c r="F816" i="16"/>
  <c r="F805" i="16"/>
  <c r="F799" i="16"/>
  <c r="F1109" i="16"/>
  <c r="F1103" i="16"/>
  <c r="F1100" i="16"/>
  <c r="F1093" i="16"/>
  <c r="F1084" i="16"/>
  <c r="F1077" i="16"/>
  <c r="F1071" i="16"/>
  <c r="F1068" i="16"/>
  <c r="F1061" i="16"/>
  <c r="F1055" i="16"/>
  <c r="F1052" i="16"/>
  <c r="F1045" i="16"/>
  <c r="F1039" i="16"/>
  <c r="F1036" i="16"/>
  <c r="F1029" i="16"/>
  <c r="F1023" i="16"/>
  <c r="F1020" i="16"/>
  <c r="F1013" i="16"/>
  <c r="F1007" i="16"/>
  <c r="F1004" i="16"/>
  <c r="F987" i="16"/>
  <c r="F984" i="16"/>
  <c r="F973" i="16"/>
  <c r="F967" i="16"/>
  <c r="F953" i="16"/>
  <c r="F950" i="16"/>
  <c r="F946" i="16"/>
  <c r="F940" i="16"/>
  <c r="F923" i="16"/>
  <c r="F920" i="16"/>
  <c r="F909" i="16"/>
  <c r="F903" i="16"/>
  <c r="F889" i="16"/>
  <c r="F886" i="16"/>
  <c r="F882" i="16"/>
  <c r="F876" i="16"/>
  <c r="F859" i="16"/>
  <c r="F856" i="16"/>
  <c r="F845" i="16"/>
  <c r="F839" i="16"/>
  <c r="F825" i="16"/>
  <c r="F822" i="16"/>
  <c r="F818" i="16"/>
  <c r="F812" i="16"/>
  <c r="F795" i="16"/>
  <c r="F792" i="16"/>
  <c r="F1087" i="16"/>
  <c r="F1102" i="16"/>
  <c r="F1086" i="16"/>
  <c r="F1070" i="16"/>
  <c r="F1054" i="16"/>
  <c r="F1038" i="16"/>
  <c r="F1022" i="16"/>
  <c r="F1006" i="16"/>
  <c r="F993" i="16"/>
  <c r="F990" i="16"/>
  <c r="F986" i="16"/>
  <c r="F980" i="16"/>
  <c r="F963" i="16"/>
  <c r="F960" i="16"/>
  <c r="F949" i="16"/>
  <c r="F943" i="16"/>
  <c r="F929" i="16"/>
  <c r="F926" i="16"/>
  <c r="F922" i="16"/>
  <c r="F916" i="16"/>
  <c r="F899" i="16"/>
  <c r="F896" i="16"/>
  <c r="F885" i="16"/>
  <c r="F879" i="16"/>
  <c r="F865" i="16"/>
  <c r="F862" i="16"/>
  <c r="F858" i="16"/>
  <c r="F852" i="16"/>
  <c r="F835" i="16"/>
  <c r="F832" i="16"/>
  <c r="F821" i="16"/>
  <c r="F815" i="16"/>
  <c r="F801" i="16"/>
  <c r="F798" i="16"/>
  <c r="F794" i="16"/>
  <c r="F788" i="16"/>
  <c r="F1032" i="16"/>
  <c r="F1025" i="16"/>
  <c r="F1019" i="16"/>
  <c r="F1016" i="16"/>
  <c r="F1009" i="16"/>
  <c r="F1003" i="16"/>
  <c r="F1000" i="16"/>
  <c r="F989" i="16"/>
  <c r="F983" i="16"/>
  <c r="F969" i="16"/>
  <c r="F966" i="16"/>
  <c r="F962" i="16"/>
  <c r="F956" i="16"/>
  <c r="F939" i="16"/>
  <c r="F936" i="16"/>
  <c r="F925" i="16"/>
  <c r="F919" i="16"/>
  <c r="F905" i="16"/>
  <c r="F902" i="16"/>
  <c r="F898" i="16"/>
  <c r="F892" i="16"/>
  <c r="F875" i="16"/>
  <c r="F872" i="16"/>
  <c r="F861" i="16"/>
  <c r="F855" i="16"/>
  <c r="F841" i="16"/>
  <c r="F838" i="16"/>
  <c r="F834" i="16"/>
  <c r="F828" i="16"/>
  <c r="F811" i="16"/>
  <c r="F808" i="16"/>
  <c r="F797" i="16"/>
  <c r="F791" i="16"/>
  <c r="F1050" i="16"/>
  <c r="F1034" i="16"/>
  <c r="F1018" i="16"/>
  <c r="F1002" i="16"/>
  <c r="F996" i="16"/>
  <c r="F979" i="16"/>
  <c r="F976" i="16"/>
  <c r="F965" i="16"/>
  <c r="F959" i="16"/>
  <c r="F945" i="16"/>
  <c r="F942" i="16"/>
  <c r="F938" i="16"/>
  <c r="F932" i="16"/>
  <c r="F915" i="16"/>
  <c r="F912" i="16"/>
  <c r="F901" i="16"/>
  <c r="F895" i="16"/>
  <c r="F881" i="16"/>
  <c r="F878" i="16"/>
  <c r="F874" i="16"/>
  <c r="F868" i="16"/>
  <c r="F851" i="16"/>
  <c r="F848" i="16"/>
  <c r="F837" i="16"/>
  <c r="F831" i="16"/>
  <c r="F817" i="16"/>
  <c r="F814" i="16"/>
  <c r="F804" i="16"/>
  <c r="F787" i="16"/>
  <c r="G213" i="10"/>
  <c r="H213" i="10"/>
  <c r="F213" i="10"/>
  <c r="F56" i="10"/>
  <c r="G56" i="10"/>
  <c r="H56" i="10"/>
  <c r="I56" i="10"/>
  <c r="F57" i="10"/>
  <c r="G57" i="10"/>
  <c r="H57" i="10"/>
  <c r="I57" i="10"/>
  <c r="F58" i="10"/>
  <c r="G58" i="10"/>
  <c r="H58" i="10"/>
  <c r="I58" i="10"/>
  <c r="F59" i="10"/>
  <c r="G59" i="10"/>
  <c r="H59" i="10"/>
  <c r="I59" i="10"/>
  <c r="F60" i="10"/>
  <c r="G60" i="10"/>
  <c r="H60" i="10"/>
  <c r="I60" i="10"/>
  <c r="F61" i="10"/>
  <c r="G61" i="10"/>
  <c r="H61" i="10"/>
  <c r="I61" i="10"/>
  <c r="F62" i="10"/>
  <c r="G62" i="10"/>
  <c r="H62" i="10"/>
  <c r="I62" i="10"/>
  <c r="F63" i="10"/>
  <c r="G63" i="10"/>
  <c r="H63" i="10"/>
  <c r="I63" i="10"/>
  <c r="F64" i="10"/>
  <c r="G64" i="10"/>
  <c r="H64" i="10"/>
  <c r="I64" i="10"/>
  <c r="F65" i="10"/>
  <c r="G65" i="10"/>
  <c r="H65" i="10"/>
  <c r="I65" i="10"/>
  <c r="F66" i="10"/>
  <c r="G66" i="10"/>
  <c r="H66" i="10"/>
  <c r="I66" i="10"/>
  <c r="F67" i="10"/>
  <c r="G67" i="10"/>
  <c r="H67" i="10"/>
  <c r="I67" i="10"/>
  <c r="F68" i="10"/>
  <c r="G68" i="10"/>
  <c r="H68" i="10"/>
  <c r="I68" i="10"/>
  <c r="F69" i="10"/>
  <c r="G69" i="10"/>
  <c r="H69" i="10"/>
  <c r="I69" i="10"/>
  <c r="F70" i="10"/>
  <c r="G70" i="10"/>
  <c r="H70" i="10"/>
  <c r="I70" i="10"/>
  <c r="F71" i="10"/>
  <c r="G71" i="10"/>
  <c r="H71" i="10"/>
  <c r="I71" i="10"/>
  <c r="F72" i="10"/>
  <c r="G72" i="10"/>
  <c r="H72" i="10"/>
  <c r="I72" i="10"/>
  <c r="F73" i="10"/>
  <c r="G73" i="10"/>
  <c r="H73" i="10"/>
  <c r="I73" i="10"/>
  <c r="F74" i="10"/>
  <c r="G74" i="10"/>
  <c r="H74" i="10"/>
  <c r="I74" i="10"/>
  <c r="F75" i="10"/>
  <c r="G75" i="10"/>
  <c r="H75" i="10"/>
  <c r="I75" i="10"/>
  <c r="F76" i="10"/>
  <c r="G76" i="10"/>
  <c r="H76" i="10"/>
  <c r="I76" i="10"/>
  <c r="F77" i="10"/>
  <c r="G77" i="10"/>
  <c r="H77" i="10"/>
  <c r="I77" i="10"/>
  <c r="F78" i="10"/>
  <c r="G78" i="10"/>
  <c r="H78" i="10"/>
  <c r="I78" i="10"/>
  <c r="F79" i="10"/>
  <c r="G79" i="10"/>
  <c r="H79" i="10"/>
  <c r="I79" i="10"/>
  <c r="F80" i="10"/>
  <c r="G80" i="10"/>
  <c r="H80" i="10"/>
  <c r="I80" i="10"/>
  <c r="F81" i="10"/>
  <c r="G81" i="10"/>
  <c r="H81" i="10"/>
  <c r="I81" i="10"/>
  <c r="F82" i="10"/>
  <c r="G82" i="10"/>
  <c r="H82" i="10"/>
  <c r="I82" i="10"/>
  <c r="F83" i="10"/>
  <c r="G83" i="10"/>
  <c r="H83" i="10"/>
  <c r="I83" i="10"/>
  <c r="F84" i="10"/>
  <c r="G84" i="10"/>
  <c r="H84" i="10"/>
  <c r="I84" i="10"/>
  <c r="F85" i="10"/>
  <c r="G85" i="10"/>
  <c r="H85" i="10"/>
  <c r="I85" i="10"/>
  <c r="F86" i="10"/>
  <c r="G86" i="10"/>
  <c r="H86" i="10"/>
  <c r="I86" i="10"/>
  <c r="F87" i="10"/>
  <c r="G87" i="10"/>
  <c r="H87" i="10"/>
  <c r="I87" i="10"/>
  <c r="F88" i="10"/>
  <c r="G88" i="10"/>
  <c r="H88" i="10"/>
  <c r="I88" i="10"/>
  <c r="F89" i="10"/>
  <c r="G89" i="10"/>
  <c r="H89" i="10"/>
  <c r="I89" i="10"/>
  <c r="F90" i="10"/>
  <c r="G90" i="10"/>
  <c r="H90" i="10"/>
  <c r="I90" i="10"/>
  <c r="F91" i="10"/>
  <c r="G91" i="10"/>
  <c r="H91" i="10"/>
  <c r="I91" i="10"/>
  <c r="F92" i="10"/>
  <c r="G92" i="10"/>
  <c r="H92" i="10"/>
  <c r="I92" i="10"/>
  <c r="F93" i="10"/>
  <c r="G93" i="10"/>
  <c r="H93" i="10"/>
  <c r="I93" i="10"/>
  <c r="F94" i="10"/>
  <c r="G94" i="10"/>
  <c r="H94" i="10"/>
  <c r="I94" i="10"/>
  <c r="F95" i="10"/>
  <c r="G95" i="10"/>
  <c r="H95" i="10"/>
  <c r="I95" i="10"/>
  <c r="F96" i="10"/>
  <c r="G96" i="10"/>
  <c r="H96" i="10"/>
  <c r="I96" i="10"/>
  <c r="F97" i="10"/>
  <c r="G97" i="10"/>
  <c r="H97" i="10"/>
  <c r="I97" i="10"/>
  <c r="F98" i="10"/>
  <c r="G98" i="10"/>
  <c r="H98" i="10"/>
  <c r="I98" i="10"/>
  <c r="F99" i="10"/>
  <c r="G99" i="10"/>
  <c r="H99" i="10"/>
  <c r="I99" i="10"/>
  <c r="F100" i="10"/>
  <c r="G100" i="10"/>
  <c r="H100" i="10"/>
  <c r="I100" i="10"/>
  <c r="F101" i="10"/>
  <c r="G101" i="10"/>
  <c r="H101" i="10"/>
  <c r="I101" i="10"/>
  <c r="F102" i="10"/>
  <c r="G102" i="10"/>
  <c r="H102" i="10"/>
  <c r="I102" i="10"/>
  <c r="F103" i="10"/>
  <c r="G103" i="10"/>
  <c r="H103" i="10"/>
  <c r="I103" i="10"/>
  <c r="F104" i="10"/>
  <c r="G104" i="10"/>
  <c r="H104" i="10"/>
  <c r="I104" i="10"/>
  <c r="F105" i="10"/>
  <c r="G105" i="10"/>
  <c r="H105" i="10"/>
  <c r="I105" i="10"/>
  <c r="F106" i="10"/>
  <c r="G106" i="10"/>
  <c r="H106" i="10"/>
  <c r="I106" i="10"/>
  <c r="F107" i="10"/>
  <c r="G107" i="10"/>
  <c r="H107" i="10"/>
  <c r="I107" i="10"/>
  <c r="F108" i="10"/>
  <c r="G108" i="10"/>
  <c r="H108" i="10"/>
  <c r="I108" i="10"/>
  <c r="F109" i="10"/>
  <c r="G109" i="10"/>
  <c r="H109" i="10"/>
  <c r="I109" i="10"/>
  <c r="F110" i="10"/>
  <c r="G110" i="10"/>
  <c r="H110" i="10"/>
  <c r="I110" i="10"/>
  <c r="F111" i="10"/>
  <c r="G111" i="10"/>
  <c r="H111" i="10"/>
  <c r="I111" i="10"/>
  <c r="F112" i="10"/>
  <c r="G112" i="10"/>
  <c r="H112" i="10"/>
  <c r="I112" i="10"/>
  <c r="F113" i="10"/>
  <c r="G113" i="10"/>
  <c r="H113" i="10"/>
  <c r="I113" i="10"/>
  <c r="F114" i="10"/>
  <c r="G114" i="10"/>
  <c r="H114" i="10"/>
  <c r="I114" i="10"/>
  <c r="F115" i="10"/>
  <c r="G115" i="10"/>
  <c r="H115" i="10"/>
  <c r="I115" i="10"/>
  <c r="F116" i="10"/>
  <c r="G116" i="10"/>
  <c r="H116" i="10"/>
  <c r="I116" i="10"/>
  <c r="F117" i="10"/>
  <c r="G117" i="10"/>
  <c r="H117" i="10"/>
  <c r="I117" i="10"/>
  <c r="F118" i="10"/>
  <c r="G118" i="10"/>
  <c r="H118" i="10"/>
  <c r="I118" i="10"/>
  <c r="F119" i="10"/>
  <c r="G119" i="10"/>
  <c r="H119" i="10"/>
  <c r="I119" i="10"/>
  <c r="F120" i="10"/>
  <c r="G120" i="10"/>
  <c r="H120" i="10"/>
  <c r="I120" i="10"/>
  <c r="F121" i="10"/>
  <c r="G121" i="10"/>
  <c r="H121" i="10"/>
  <c r="I121" i="10"/>
  <c r="F122" i="10"/>
  <c r="G122" i="10"/>
  <c r="H122" i="10"/>
  <c r="I122" i="10"/>
  <c r="F123" i="10"/>
  <c r="G123" i="10"/>
  <c r="H123" i="10"/>
  <c r="I123" i="10"/>
  <c r="F124" i="10"/>
  <c r="G124" i="10"/>
  <c r="H124" i="10"/>
  <c r="I124" i="10"/>
  <c r="F125" i="10"/>
  <c r="G125" i="10"/>
  <c r="H125" i="10"/>
  <c r="I125" i="10"/>
  <c r="F126" i="10"/>
  <c r="G126" i="10"/>
  <c r="H126" i="10"/>
  <c r="I126" i="10"/>
  <c r="F127" i="10"/>
  <c r="G127" i="10"/>
  <c r="H127" i="10"/>
  <c r="I127" i="10"/>
  <c r="F128" i="10"/>
  <c r="G128" i="10"/>
  <c r="H128" i="10"/>
  <c r="I128" i="10"/>
  <c r="F129" i="10"/>
  <c r="G129" i="10"/>
  <c r="H129" i="10"/>
  <c r="I129" i="10"/>
  <c r="F130" i="10"/>
  <c r="G130" i="10"/>
  <c r="H130" i="10"/>
  <c r="I130" i="10"/>
  <c r="F131" i="10"/>
  <c r="G131" i="10"/>
  <c r="H131" i="10"/>
  <c r="I131" i="10"/>
  <c r="F132" i="10"/>
  <c r="G132" i="10"/>
  <c r="H132" i="10"/>
  <c r="I132" i="10"/>
  <c r="F133" i="10"/>
  <c r="G133" i="10"/>
  <c r="H133" i="10"/>
  <c r="I133" i="10"/>
  <c r="F134" i="10"/>
  <c r="G134" i="10"/>
  <c r="H134" i="10"/>
  <c r="I134" i="10"/>
  <c r="F135" i="10"/>
  <c r="G135" i="10"/>
  <c r="H135" i="10"/>
  <c r="I135" i="10"/>
  <c r="F136" i="10"/>
  <c r="G136" i="10"/>
  <c r="H136" i="10"/>
  <c r="I136" i="10"/>
  <c r="F137" i="10"/>
  <c r="G137" i="10"/>
  <c r="H137" i="10"/>
  <c r="I137" i="10"/>
  <c r="F138" i="10"/>
  <c r="G138" i="10"/>
  <c r="H138" i="10"/>
  <c r="I138" i="10"/>
  <c r="F139" i="10"/>
  <c r="G139" i="10"/>
  <c r="H139" i="10"/>
  <c r="I139" i="10"/>
  <c r="F140" i="10"/>
  <c r="G140" i="10"/>
  <c r="H140" i="10"/>
  <c r="I140" i="10"/>
  <c r="F141" i="10"/>
  <c r="G141" i="10"/>
  <c r="H141" i="10"/>
  <c r="I141" i="10"/>
  <c r="F142" i="10"/>
  <c r="G142" i="10"/>
  <c r="H142" i="10"/>
  <c r="I142" i="10"/>
  <c r="F143" i="10"/>
  <c r="G143" i="10"/>
  <c r="H143" i="10"/>
  <c r="I143" i="10"/>
  <c r="F144" i="10"/>
  <c r="G144" i="10"/>
  <c r="H144" i="10"/>
  <c r="I144" i="10"/>
  <c r="F145" i="10"/>
  <c r="G145" i="10"/>
  <c r="H145" i="10"/>
  <c r="I145" i="10"/>
  <c r="F146" i="10"/>
  <c r="G146" i="10"/>
  <c r="H146" i="10"/>
  <c r="I146" i="10"/>
  <c r="F147" i="10"/>
  <c r="G147" i="10"/>
  <c r="H147" i="10"/>
  <c r="I147" i="10"/>
  <c r="F148" i="10"/>
  <c r="G148" i="10"/>
  <c r="H148" i="10"/>
  <c r="I148" i="10"/>
  <c r="F149" i="10"/>
  <c r="G149" i="10"/>
  <c r="H149" i="10"/>
  <c r="I149" i="10"/>
  <c r="F150" i="10"/>
  <c r="G150" i="10"/>
  <c r="H150" i="10"/>
  <c r="I150" i="10"/>
  <c r="F151" i="10"/>
  <c r="G151" i="10"/>
  <c r="H151" i="10"/>
  <c r="I151" i="10"/>
  <c r="F152" i="10"/>
  <c r="G152" i="10"/>
  <c r="H152" i="10"/>
  <c r="I152" i="10"/>
  <c r="F153" i="10"/>
  <c r="G153" i="10"/>
  <c r="H153" i="10"/>
  <c r="I153" i="10"/>
  <c r="F154" i="10"/>
  <c r="G154" i="10"/>
  <c r="H154" i="10"/>
  <c r="I154" i="10"/>
  <c r="F155" i="10"/>
  <c r="G155" i="10"/>
  <c r="H155" i="10"/>
  <c r="I155" i="10"/>
  <c r="F156" i="10"/>
  <c r="G156" i="10"/>
  <c r="H156" i="10"/>
  <c r="I156" i="10"/>
  <c r="F157" i="10"/>
  <c r="G157" i="10"/>
  <c r="H157" i="10"/>
  <c r="I157" i="10"/>
  <c r="F158" i="10"/>
  <c r="G158" i="10"/>
  <c r="H158" i="10"/>
  <c r="I158" i="10"/>
  <c r="F159" i="10"/>
  <c r="G159" i="10"/>
  <c r="H159" i="10"/>
  <c r="I159" i="10"/>
  <c r="F160" i="10"/>
  <c r="G160" i="10"/>
  <c r="H160" i="10"/>
  <c r="I160" i="10"/>
  <c r="F161" i="10"/>
  <c r="G161" i="10"/>
  <c r="H161" i="10"/>
  <c r="I161" i="10"/>
  <c r="F162" i="10"/>
  <c r="G162" i="10"/>
  <c r="H162" i="10"/>
  <c r="I162" i="10"/>
  <c r="F163" i="10"/>
  <c r="G163" i="10"/>
  <c r="H163" i="10"/>
  <c r="I163" i="10"/>
  <c r="F164" i="10"/>
  <c r="G164" i="10"/>
  <c r="H164" i="10"/>
  <c r="I164" i="10"/>
  <c r="F165" i="10"/>
  <c r="G165" i="10"/>
  <c r="H165" i="10"/>
  <c r="I165" i="10"/>
  <c r="F166" i="10"/>
  <c r="G166" i="10"/>
  <c r="H166" i="10"/>
  <c r="I166" i="10"/>
  <c r="F167" i="10"/>
  <c r="G167" i="10"/>
  <c r="H167" i="10"/>
  <c r="I167" i="10"/>
  <c r="G4" i="27" l="1"/>
  <c r="G5" i="27"/>
  <c r="T7" i="27"/>
  <c r="S6" i="27"/>
  <c r="H6" i="2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3" i="17"/>
  <c r="N21" i="17"/>
  <c r="N22" i="17"/>
  <c r="L22" i="17"/>
  <c r="L21" i="17"/>
  <c r="N19" i="17"/>
  <c r="L19" i="17"/>
  <c r="P6" i="17" s="1"/>
  <c r="O13" i="17"/>
  <c r="O5" i="17"/>
  <c r="O6" i="17"/>
  <c r="O17" i="17"/>
  <c r="O11" i="17"/>
  <c r="O12" i="17"/>
  <c r="O7" i="17"/>
  <c r="O9" i="17"/>
  <c r="O14" i="17"/>
  <c r="O3" i="17"/>
  <c r="O8" i="17"/>
  <c r="O10" i="17"/>
  <c r="O4" i="17"/>
  <c r="O15" i="17"/>
  <c r="O16" i="17"/>
  <c r="Q21" i="17" l="1"/>
  <c r="Q22" i="17"/>
  <c r="G6" i="27"/>
  <c r="T8" i="27"/>
  <c r="S7" i="27"/>
  <c r="H7" i="27"/>
  <c r="P3" i="17"/>
  <c r="P14" i="17"/>
  <c r="P9" i="17"/>
  <c r="P5" i="17"/>
  <c r="P13" i="17"/>
  <c r="P16" i="17"/>
  <c r="P7" i="17"/>
  <c r="P15" i="17"/>
  <c r="P12" i="17"/>
  <c r="P4" i="17"/>
  <c r="P11" i="17"/>
  <c r="P10" i="17"/>
  <c r="P17" i="17"/>
  <c r="P8" i="17"/>
  <c r="F89" i="16"/>
  <c r="F112" i="16"/>
  <c r="F161" i="16"/>
  <c r="F177" i="16"/>
  <c r="F204" i="16"/>
  <c r="F212" i="16"/>
  <c r="F220" i="16"/>
  <c r="F225" i="16"/>
  <c r="F228" i="16"/>
  <c r="F236" i="16"/>
  <c r="F241" i="16"/>
  <c r="F244" i="16"/>
  <c r="F252" i="16"/>
  <c r="F260" i="16"/>
  <c r="F268" i="16"/>
  <c r="F276" i="16"/>
  <c r="F284" i="16"/>
  <c r="F292" i="16"/>
  <c r="F300" i="16"/>
  <c r="F308" i="16"/>
  <c r="F316" i="16"/>
  <c r="F324" i="16"/>
  <c r="F332" i="16"/>
  <c r="F340" i="16"/>
  <c r="F348" i="16"/>
  <c r="F356" i="16"/>
  <c r="F364" i="16"/>
  <c r="F372" i="16"/>
  <c r="F380" i="16"/>
  <c r="F388" i="16"/>
  <c r="F396" i="16"/>
  <c r="F404" i="16"/>
  <c r="F412" i="16"/>
  <c r="F420" i="16"/>
  <c r="F428" i="16"/>
  <c r="F436" i="16"/>
  <c r="F444" i="16"/>
  <c r="F452" i="16"/>
  <c r="F460" i="16"/>
  <c r="F468" i="16"/>
  <c r="F476" i="16"/>
  <c r="F484" i="16"/>
  <c r="F492" i="16"/>
  <c r="F500" i="16"/>
  <c r="F508" i="16"/>
  <c r="F516" i="16"/>
  <c r="F524" i="16"/>
  <c r="F532" i="16"/>
  <c r="F540" i="16"/>
  <c r="F548" i="16"/>
  <c r="F553" i="16"/>
  <c r="F554" i="16"/>
  <c r="F556" i="16"/>
  <c r="F561" i="16"/>
  <c r="F562" i="16"/>
  <c r="F564" i="16"/>
  <c r="F569" i="16"/>
  <c r="F570" i="16"/>
  <c r="F572" i="16"/>
  <c r="F577" i="16"/>
  <c r="F578" i="16"/>
  <c r="F580" i="16"/>
  <c r="F585" i="16"/>
  <c r="F586" i="16"/>
  <c r="F588" i="16"/>
  <c r="F589" i="16"/>
  <c r="F593" i="16"/>
  <c r="F594" i="16"/>
  <c r="F596" i="16"/>
  <c r="F597" i="16"/>
  <c r="F601" i="16"/>
  <c r="F602" i="16"/>
  <c r="F604" i="16"/>
  <c r="F605" i="16"/>
  <c r="F608" i="16"/>
  <c r="F609" i="16"/>
  <c r="F610" i="16"/>
  <c r="F612" i="16"/>
  <c r="F613" i="16"/>
  <c r="F616" i="16"/>
  <c r="F617" i="16"/>
  <c r="F618" i="16"/>
  <c r="F620" i="16"/>
  <c r="F621" i="16"/>
  <c r="F624" i="16"/>
  <c r="F625" i="16"/>
  <c r="F626" i="16"/>
  <c r="F628" i="16"/>
  <c r="F629" i="16"/>
  <c r="F632" i="16"/>
  <c r="F633" i="16"/>
  <c r="F634" i="16"/>
  <c r="F636" i="16"/>
  <c r="F637" i="16"/>
  <c r="F640" i="16"/>
  <c r="F641" i="16"/>
  <c r="F642" i="16"/>
  <c r="F644" i="16"/>
  <c r="F645" i="16"/>
  <c r="F648" i="16"/>
  <c r="F649" i="16"/>
  <c r="F650" i="16"/>
  <c r="F652" i="16"/>
  <c r="F653" i="16"/>
  <c r="F656" i="16"/>
  <c r="F657" i="16"/>
  <c r="F658" i="16"/>
  <c r="F660" i="16"/>
  <c r="F661" i="16"/>
  <c r="F664" i="16"/>
  <c r="F665" i="16"/>
  <c r="F666" i="16"/>
  <c r="F668" i="16"/>
  <c r="F669" i="16"/>
  <c r="F672" i="16"/>
  <c r="F673" i="16"/>
  <c r="F674" i="16"/>
  <c r="F676" i="16"/>
  <c r="F677" i="16"/>
  <c r="F680" i="16"/>
  <c r="F681" i="16"/>
  <c r="F682" i="16"/>
  <c r="F684" i="16"/>
  <c r="F685" i="16"/>
  <c r="F688" i="16"/>
  <c r="F689" i="16"/>
  <c r="F690" i="16"/>
  <c r="F692" i="16"/>
  <c r="F693" i="16"/>
  <c r="F696" i="16"/>
  <c r="F697" i="16"/>
  <c r="F698" i="16"/>
  <c r="F700" i="16"/>
  <c r="F701" i="16"/>
  <c r="F704" i="16"/>
  <c r="F705" i="16"/>
  <c r="F706" i="16"/>
  <c r="F708" i="16"/>
  <c r="F709" i="16"/>
  <c r="F712" i="16"/>
  <c r="F713" i="16"/>
  <c r="F714" i="16"/>
  <c r="F716" i="16"/>
  <c r="F717" i="16"/>
  <c r="F720" i="16"/>
  <c r="F721" i="16"/>
  <c r="F722" i="16"/>
  <c r="F724" i="16"/>
  <c r="F725" i="16"/>
  <c r="F728" i="16"/>
  <c r="F729" i="16"/>
  <c r="F730" i="16"/>
  <c r="F732" i="16"/>
  <c r="F733" i="16"/>
  <c r="F736" i="16"/>
  <c r="F737" i="16"/>
  <c r="F738" i="16"/>
  <c r="F740" i="16"/>
  <c r="F741" i="16"/>
  <c r="F744" i="16"/>
  <c r="F745" i="16"/>
  <c r="F746" i="16"/>
  <c r="F748" i="16"/>
  <c r="F749" i="16"/>
  <c r="F752" i="16"/>
  <c r="F753" i="16"/>
  <c r="F754" i="16"/>
  <c r="F756" i="16"/>
  <c r="F757" i="16"/>
  <c r="F760" i="16"/>
  <c r="F761" i="16"/>
  <c r="F762" i="16"/>
  <c r="F764" i="16"/>
  <c r="F765" i="16"/>
  <c r="F768" i="16"/>
  <c r="F769" i="16"/>
  <c r="F770" i="16"/>
  <c r="F772" i="16"/>
  <c r="F773" i="16"/>
  <c r="F776" i="16"/>
  <c r="F777" i="16"/>
  <c r="F778" i="16"/>
  <c r="F780" i="16"/>
  <c r="F781" i="16"/>
  <c r="F784" i="16"/>
  <c r="F785" i="16"/>
  <c r="F786" i="16"/>
  <c r="F127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2" i="16"/>
  <c r="J104" i="16"/>
  <c r="J106" i="16"/>
  <c r="J105" i="16"/>
  <c r="G7" i="27" l="1"/>
  <c r="T9" i="27"/>
  <c r="S8" i="27"/>
  <c r="H8" i="27"/>
  <c r="F783" i="16"/>
  <c r="F775" i="16"/>
  <c r="F767" i="16"/>
  <c r="F759" i="16"/>
  <c r="F751" i="16"/>
  <c r="F743" i="16"/>
  <c r="F735" i="16"/>
  <c r="F727" i="16"/>
  <c r="F719" i="16"/>
  <c r="F711" i="16"/>
  <c r="F703" i="16"/>
  <c r="F695" i="16"/>
  <c r="F687" i="16"/>
  <c r="F679" i="16"/>
  <c r="F671" i="16"/>
  <c r="F663" i="16"/>
  <c r="F655" i="16"/>
  <c r="F647" i="16"/>
  <c r="F639" i="16"/>
  <c r="F631" i="16"/>
  <c r="F623" i="16"/>
  <c r="F615" i="16"/>
  <c r="F607" i="16"/>
  <c r="F599" i="16"/>
  <c r="F591" i="16"/>
  <c r="F583" i="16"/>
  <c r="F575" i="16"/>
  <c r="F567" i="16"/>
  <c r="F559" i="16"/>
  <c r="F551" i="16"/>
  <c r="F543" i="16"/>
  <c r="F535" i="16"/>
  <c r="F527" i="16"/>
  <c r="F519" i="16"/>
  <c r="F511" i="16"/>
  <c r="F503" i="16"/>
  <c r="F495" i="16"/>
  <c r="F487" i="16"/>
  <c r="F479" i="16"/>
  <c r="F471" i="16"/>
  <c r="F463" i="16"/>
  <c r="F455" i="16"/>
  <c r="F447" i="16"/>
  <c r="F439" i="16"/>
  <c r="F431" i="16"/>
  <c r="F423" i="16"/>
  <c r="F415" i="16"/>
  <c r="F407" i="16"/>
  <c r="F399" i="16"/>
  <c r="F391" i="16"/>
  <c r="F383" i="16"/>
  <c r="F375" i="16"/>
  <c r="F367" i="16"/>
  <c r="F359" i="16"/>
  <c r="F351" i="16"/>
  <c r="F343" i="16"/>
  <c r="F335" i="16"/>
  <c r="F327" i="16"/>
  <c r="F319" i="16"/>
  <c r="F311" i="16"/>
  <c r="F303" i="16"/>
  <c r="F295" i="16"/>
  <c r="F287" i="16"/>
  <c r="F279" i="16"/>
  <c r="F271" i="16"/>
  <c r="F263" i="16"/>
  <c r="F247" i="16"/>
  <c r="F231" i="16"/>
  <c r="F215" i="16"/>
  <c r="F199" i="16"/>
  <c r="F183" i="16"/>
  <c r="F167" i="16"/>
  <c r="F151" i="16"/>
  <c r="F135" i="16"/>
  <c r="F782" i="16"/>
  <c r="F774" i="16"/>
  <c r="F766" i="16"/>
  <c r="F758" i="16"/>
  <c r="F750" i="16"/>
  <c r="F742" i="16"/>
  <c r="F734" i="16"/>
  <c r="F726" i="16"/>
  <c r="F718" i="16"/>
  <c r="F710" i="16"/>
  <c r="F702" i="16"/>
  <c r="F694" i="16"/>
  <c r="F686" i="16"/>
  <c r="F678" i="16"/>
  <c r="F670" i="16"/>
  <c r="F662" i="16"/>
  <c r="F654" i="16"/>
  <c r="F646" i="16"/>
  <c r="F638" i="16"/>
  <c r="F630" i="16"/>
  <c r="F622" i="16"/>
  <c r="F614" i="16"/>
  <c r="F606" i="16"/>
  <c r="F598" i="16"/>
  <c r="F590" i="16"/>
  <c r="F582" i="16"/>
  <c r="F574" i="16"/>
  <c r="F566" i="16"/>
  <c r="F779" i="16"/>
  <c r="F771" i="16"/>
  <c r="F763" i="16"/>
  <c r="F755" i="16"/>
  <c r="F747" i="16"/>
  <c r="F739" i="16"/>
  <c r="F731" i="16"/>
  <c r="F723" i="16"/>
  <c r="F715" i="16"/>
  <c r="F707" i="16"/>
  <c r="F699" i="16"/>
  <c r="F691" i="16"/>
  <c r="F683" i="16"/>
  <c r="F546" i="16"/>
  <c r="F538" i="16"/>
  <c r="F530" i="16"/>
  <c r="F522" i="16"/>
  <c r="F514" i="16"/>
  <c r="F506" i="16"/>
  <c r="F498" i="16"/>
  <c r="F490" i="16"/>
  <c r="F482" i="16"/>
  <c r="F474" i="16"/>
  <c r="F466" i="16"/>
  <c r="F458" i="16"/>
  <c r="F450" i="16"/>
  <c r="F442" i="16"/>
  <c r="F434" i="16"/>
  <c r="F426" i="16"/>
  <c r="F418" i="16"/>
  <c r="F410" i="16"/>
  <c r="F402" i="16"/>
  <c r="F394" i="16"/>
  <c r="F386" i="16"/>
  <c r="F378" i="16"/>
  <c r="F370" i="16"/>
  <c r="F362" i="16"/>
  <c r="F354" i="16"/>
  <c r="F346" i="16"/>
  <c r="F338" i="16"/>
  <c r="F330" i="16"/>
  <c r="F322" i="16"/>
  <c r="F314" i="16"/>
  <c r="F306" i="16"/>
  <c r="F298" i="16"/>
  <c r="F290" i="16"/>
  <c r="F282" i="16"/>
  <c r="F274" i="16"/>
  <c r="F266" i="16"/>
  <c r="F258" i="16"/>
  <c r="F250" i="16"/>
  <c r="F242" i="16"/>
  <c r="F234" i="16"/>
  <c r="F226" i="16"/>
  <c r="F218" i="16"/>
  <c r="F210" i="16"/>
  <c r="F202" i="16"/>
  <c r="F194" i="16"/>
  <c r="F82" i="16"/>
  <c r="F66" i="16"/>
  <c r="F58" i="16"/>
  <c r="F34" i="16"/>
  <c r="F26" i="16"/>
  <c r="F545" i="16"/>
  <c r="F537" i="16"/>
  <c r="F529" i="16"/>
  <c r="F521" i="16"/>
  <c r="F513" i="16"/>
  <c r="F505" i="16"/>
  <c r="F497" i="16"/>
  <c r="F489" i="16"/>
  <c r="F481" i="16"/>
  <c r="F473" i="16"/>
  <c r="F465" i="16"/>
  <c r="F457" i="16"/>
  <c r="F449" i="16"/>
  <c r="F441" i="16"/>
  <c r="F433" i="16"/>
  <c r="F425" i="16"/>
  <c r="F417" i="16"/>
  <c r="F409" i="16"/>
  <c r="F401" i="16"/>
  <c r="F393" i="16"/>
  <c r="F385" i="16"/>
  <c r="F377" i="16"/>
  <c r="F369" i="16"/>
  <c r="F361" i="16"/>
  <c r="F353" i="16"/>
  <c r="F345" i="16"/>
  <c r="F337" i="16"/>
  <c r="F329" i="16"/>
  <c r="F321" i="16"/>
  <c r="F313" i="16"/>
  <c r="F305" i="16"/>
  <c r="F297" i="16"/>
  <c r="F289" i="16"/>
  <c r="F281" i="16"/>
  <c r="F265" i="16"/>
  <c r="F249" i="16"/>
  <c r="F233" i="16"/>
  <c r="F217" i="16"/>
  <c r="F201" i="16"/>
  <c r="F185" i="16"/>
  <c r="F169" i="16"/>
  <c r="F153" i="16"/>
  <c r="F137" i="16"/>
  <c r="F121" i="16"/>
  <c r="F113" i="16"/>
  <c r="F97" i="16"/>
  <c r="F81" i="16"/>
  <c r="F73" i="16"/>
  <c r="F600" i="16"/>
  <c r="F592" i="16"/>
  <c r="F584" i="16"/>
  <c r="F576" i="16"/>
  <c r="F568" i="16"/>
  <c r="F560" i="16"/>
  <c r="F552" i="16"/>
  <c r="F544" i="16"/>
  <c r="F536" i="16"/>
  <c r="F528" i="16"/>
  <c r="F520" i="16"/>
  <c r="F512" i="16"/>
  <c r="F504" i="16"/>
  <c r="F496" i="16"/>
  <c r="F488" i="16"/>
  <c r="F480" i="16"/>
  <c r="F472" i="16"/>
  <c r="F464" i="16"/>
  <c r="F456" i="16"/>
  <c r="F448" i="16"/>
  <c r="F440" i="16"/>
  <c r="F432" i="16"/>
  <c r="F424" i="16"/>
  <c r="F416" i="16"/>
  <c r="F408" i="16"/>
  <c r="F400" i="16"/>
  <c r="F392" i="16"/>
  <c r="F384" i="16"/>
  <c r="F376" i="16"/>
  <c r="F368" i="16"/>
  <c r="F360" i="16"/>
  <c r="F352" i="16"/>
  <c r="F344" i="16"/>
  <c r="F336" i="16"/>
  <c r="F328" i="16"/>
  <c r="F320" i="16"/>
  <c r="F312" i="16"/>
  <c r="F304" i="16"/>
  <c r="F296" i="16"/>
  <c r="F288" i="16"/>
  <c r="F280" i="16"/>
  <c r="F272" i="16"/>
  <c r="F264" i="16"/>
  <c r="F256" i="16"/>
  <c r="F248" i="16"/>
  <c r="F240" i="16"/>
  <c r="F232" i="16"/>
  <c r="F224" i="16"/>
  <c r="F216" i="16"/>
  <c r="F208" i="16"/>
  <c r="F200" i="16"/>
  <c r="F192" i="16"/>
  <c r="F184" i="16"/>
  <c r="F176" i="16"/>
  <c r="F168" i="16"/>
  <c r="F160" i="16"/>
  <c r="F152" i="16"/>
  <c r="F144" i="16"/>
  <c r="F136" i="16"/>
  <c r="F128" i="16"/>
  <c r="F120" i="16"/>
  <c r="F104" i="16"/>
  <c r="F96" i="16"/>
  <c r="F88" i="16"/>
  <c r="F80" i="16"/>
  <c r="F72" i="16"/>
  <c r="F64" i="16"/>
  <c r="F56" i="16"/>
  <c r="F48" i="16"/>
  <c r="F40" i="16"/>
  <c r="F32" i="16"/>
  <c r="F24" i="16"/>
  <c r="F16" i="16"/>
  <c r="F8" i="16"/>
  <c r="F239" i="16"/>
  <c r="F175" i="16"/>
  <c r="F105" i="16"/>
  <c r="F558" i="16"/>
  <c r="F550" i="16"/>
  <c r="F542" i="16"/>
  <c r="F534" i="16"/>
  <c r="F526" i="16"/>
  <c r="F518" i="16"/>
  <c r="F510" i="16"/>
  <c r="F502" i="16"/>
  <c r="F494" i="16"/>
  <c r="F486" i="16"/>
  <c r="F478" i="16"/>
  <c r="F470" i="16"/>
  <c r="F462" i="16"/>
  <c r="F454" i="16"/>
  <c r="F446" i="16"/>
  <c r="F438" i="16"/>
  <c r="F430" i="16"/>
  <c r="F422" i="16"/>
  <c r="F414" i="16"/>
  <c r="F406" i="16"/>
  <c r="F398" i="16"/>
  <c r="F390" i="16"/>
  <c r="F382" i="16"/>
  <c r="F374" i="16"/>
  <c r="F366" i="16"/>
  <c r="F358" i="16"/>
  <c r="F350" i="16"/>
  <c r="F342" i="16"/>
  <c r="F334" i="16"/>
  <c r="F326" i="16"/>
  <c r="F318" i="16"/>
  <c r="F310" i="16"/>
  <c r="F302" i="16"/>
  <c r="F294" i="16"/>
  <c r="F286" i="16"/>
  <c r="F278" i="16"/>
  <c r="F270" i="16"/>
  <c r="F262" i="16"/>
  <c r="F254" i="16"/>
  <c r="F246" i="16"/>
  <c r="F238" i="16"/>
  <c r="F230" i="16"/>
  <c r="F222" i="16"/>
  <c r="F214" i="16"/>
  <c r="F206" i="16"/>
  <c r="F198" i="16"/>
  <c r="F190" i="16"/>
  <c r="F182" i="16"/>
  <c r="F174" i="16"/>
  <c r="F223" i="16"/>
  <c r="F159" i="16"/>
  <c r="F581" i="16"/>
  <c r="F573" i="16"/>
  <c r="F565" i="16"/>
  <c r="F557" i="16"/>
  <c r="F549" i="16"/>
  <c r="F541" i="16"/>
  <c r="F533" i="16"/>
  <c r="F525" i="16"/>
  <c r="F517" i="16"/>
  <c r="F509" i="16"/>
  <c r="F501" i="16"/>
  <c r="F493" i="16"/>
  <c r="F485" i="16"/>
  <c r="F477" i="16"/>
  <c r="F469" i="16"/>
  <c r="F461" i="16"/>
  <c r="F453" i="16"/>
  <c r="F445" i="16"/>
  <c r="F437" i="16"/>
  <c r="F429" i="16"/>
  <c r="F421" i="16"/>
  <c r="F413" i="16"/>
  <c r="F405" i="16"/>
  <c r="F397" i="16"/>
  <c r="F389" i="16"/>
  <c r="F381" i="16"/>
  <c r="F373" i="16"/>
  <c r="F365" i="16"/>
  <c r="F357" i="16"/>
  <c r="F349" i="16"/>
  <c r="F341" i="16"/>
  <c r="F333" i="16"/>
  <c r="F325" i="16"/>
  <c r="F317" i="16"/>
  <c r="F309" i="16"/>
  <c r="F301" i="16"/>
  <c r="F293" i="16"/>
  <c r="F285" i="16"/>
  <c r="F277" i="16"/>
  <c r="F269" i="16"/>
  <c r="F261" i="16"/>
  <c r="F273" i="16"/>
  <c r="F209" i="16"/>
  <c r="F145" i="16"/>
  <c r="F196" i="16"/>
  <c r="F188" i="16"/>
  <c r="F180" i="16"/>
  <c r="F172" i="16"/>
  <c r="F164" i="16"/>
  <c r="F156" i="16"/>
  <c r="F148" i="16"/>
  <c r="F140" i="16"/>
  <c r="F132" i="16"/>
  <c r="F124" i="16"/>
  <c r="F116" i="16"/>
  <c r="F108" i="16"/>
  <c r="F100" i="16"/>
  <c r="F92" i="16"/>
  <c r="F84" i="16"/>
  <c r="F76" i="16"/>
  <c r="F68" i="16"/>
  <c r="F60" i="16"/>
  <c r="F52" i="16"/>
  <c r="F44" i="16"/>
  <c r="F36" i="16"/>
  <c r="F28" i="16"/>
  <c r="F20" i="16"/>
  <c r="F12" i="16"/>
  <c r="F4" i="16"/>
  <c r="F207" i="16"/>
  <c r="F143" i="16"/>
  <c r="F675" i="16"/>
  <c r="F667" i="16"/>
  <c r="F659" i="16"/>
  <c r="F651" i="16"/>
  <c r="F643" i="16"/>
  <c r="F635" i="16"/>
  <c r="F627" i="16"/>
  <c r="F619" i="16"/>
  <c r="F611" i="16"/>
  <c r="F603" i="16"/>
  <c r="F595" i="16"/>
  <c r="F587" i="16"/>
  <c r="F579" i="16"/>
  <c r="F571" i="16"/>
  <c r="F563" i="16"/>
  <c r="F555" i="16"/>
  <c r="F547" i="16"/>
  <c r="F539" i="16"/>
  <c r="F531" i="16"/>
  <c r="F523" i="16"/>
  <c r="F515" i="16"/>
  <c r="F507" i="16"/>
  <c r="F499" i="16"/>
  <c r="F491" i="16"/>
  <c r="F483" i="16"/>
  <c r="F475" i="16"/>
  <c r="F467" i="16"/>
  <c r="F459" i="16"/>
  <c r="F451" i="16"/>
  <c r="F443" i="16"/>
  <c r="F435" i="16"/>
  <c r="F427" i="16"/>
  <c r="F419" i="16"/>
  <c r="F411" i="16"/>
  <c r="F403" i="16"/>
  <c r="F395" i="16"/>
  <c r="F387" i="16"/>
  <c r="F379" i="16"/>
  <c r="F371" i="16"/>
  <c r="F363" i="16"/>
  <c r="F355" i="16"/>
  <c r="F347" i="16"/>
  <c r="F339" i="16"/>
  <c r="F331" i="16"/>
  <c r="F323" i="16"/>
  <c r="F315" i="16"/>
  <c r="F307" i="16"/>
  <c r="F299" i="16"/>
  <c r="F291" i="16"/>
  <c r="F283" i="16"/>
  <c r="F275" i="16"/>
  <c r="F267" i="16"/>
  <c r="F259" i="16"/>
  <c r="F251" i="16"/>
  <c r="F243" i="16"/>
  <c r="F257" i="16"/>
  <c r="F193" i="16"/>
  <c r="F129" i="16"/>
  <c r="F186" i="16"/>
  <c r="F178" i="16"/>
  <c r="F170" i="16"/>
  <c r="F162" i="16"/>
  <c r="F154" i="16"/>
  <c r="F146" i="16"/>
  <c r="F138" i="16"/>
  <c r="F130" i="16"/>
  <c r="F122" i="16"/>
  <c r="F114" i="16"/>
  <c r="F106" i="16"/>
  <c r="F98" i="16"/>
  <c r="F90" i="16"/>
  <c r="F74" i="16"/>
  <c r="F50" i="16"/>
  <c r="F42" i="16"/>
  <c r="F18" i="16"/>
  <c r="F10" i="16"/>
  <c r="F2" i="16"/>
  <c r="F255" i="16"/>
  <c r="F191" i="16"/>
  <c r="F235" i="16"/>
  <c r="F227" i="16"/>
  <c r="F219" i="16"/>
  <c r="F211" i="16"/>
  <c r="F203" i="16"/>
  <c r="F195" i="16"/>
  <c r="F187" i="16"/>
  <c r="F179" i="16"/>
  <c r="F171" i="16"/>
  <c r="F163" i="16"/>
  <c r="F155" i="16"/>
  <c r="F147" i="16"/>
  <c r="F139" i="16"/>
  <c r="F131" i="16"/>
  <c r="F123" i="16"/>
  <c r="F115" i="16"/>
  <c r="F107" i="16"/>
  <c r="F99" i="16"/>
  <c r="F91" i="16"/>
  <c r="F83" i="16"/>
  <c r="F75" i="16"/>
  <c r="F67" i="16"/>
  <c r="F59" i="16"/>
  <c r="F51" i="16"/>
  <c r="F43" i="16"/>
  <c r="F35" i="16"/>
  <c r="F27" i="16"/>
  <c r="F19" i="16"/>
  <c r="F11" i="16"/>
  <c r="F3" i="16"/>
  <c r="F65" i="16"/>
  <c r="F57" i="16"/>
  <c r="F49" i="16"/>
  <c r="F41" i="16"/>
  <c r="F33" i="16"/>
  <c r="F25" i="16"/>
  <c r="F17" i="16"/>
  <c r="F9" i="16"/>
  <c r="F119" i="16"/>
  <c r="F111" i="16"/>
  <c r="F103" i="16"/>
  <c r="F95" i="16"/>
  <c r="F87" i="16"/>
  <c r="F79" i="16"/>
  <c r="F71" i="16"/>
  <c r="F63" i="16"/>
  <c r="F55" i="16"/>
  <c r="F47" i="16"/>
  <c r="F39" i="16"/>
  <c r="F31" i="16"/>
  <c r="F23" i="16"/>
  <c r="F15" i="16"/>
  <c r="F7" i="16"/>
  <c r="F166" i="16"/>
  <c r="F158" i="16"/>
  <c r="F150" i="16"/>
  <c r="F142" i="16"/>
  <c r="F134" i="16"/>
  <c r="F126" i="16"/>
  <c r="F118" i="16"/>
  <c r="F110" i="16"/>
  <c r="F102" i="16"/>
  <c r="F94" i="16"/>
  <c r="F86" i="16"/>
  <c r="F78" i="16"/>
  <c r="F70" i="16"/>
  <c r="F62" i="16"/>
  <c r="F54" i="16"/>
  <c r="F46" i="16"/>
  <c r="F38" i="16"/>
  <c r="F30" i="16"/>
  <c r="F22" i="16"/>
  <c r="F14" i="16"/>
  <c r="F6" i="16"/>
  <c r="F253" i="16"/>
  <c r="F245" i="16"/>
  <c r="F237" i="16"/>
  <c r="F229" i="16"/>
  <c r="F221" i="16"/>
  <c r="F213" i="16"/>
  <c r="F205" i="16"/>
  <c r="F197" i="16"/>
  <c r="F189" i="16"/>
  <c r="F181" i="16"/>
  <c r="F173" i="16"/>
  <c r="F165" i="16"/>
  <c r="F157" i="16"/>
  <c r="F149" i="16"/>
  <c r="F141" i="16"/>
  <c r="F133" i="16"/>
  <c r="F125" i="16"/>
  <c r="F117" i="16"/>
  <c r="F109" i="16"/>
  <c r="F101" i="16"/>
  <c r="F93" i="16"/>
  <c r="F85" i="16"/>
  <c r="F77" i="16"/>
  <c r="F69" i="16"/>
  <c r="F61" i="16"/>
  <c r="F53" i="16"/>
  <c r="F45" i="16"/>
  <c r="F37" i="16"/>
  <c r="F29" i="16"/>
  <c r="F21" i="16"/>
  <c r="F13" i="16"/>
  <c r="F5" i="16"/>
  <c r="G8" i="27" l="1"/>
  <c r="T10" i="27"/>
  <c r="S9" i="27"/>
  <c r="H9" i="27"/>
  <c r="F135" i="19"/>
  <c r="F136" i="19"/>
  <c r="F143" i="19"/>
  <c r="F144" i="19"/>
  <c r="F151" i="19"/>
  <c r="F152" i="19"/>
  <c r="F159" i="19"/>
  <c r="F160" i="19"/>
  <c r="F167" i="19"/>
  <c r="F168" i="19"/>
  <c r="F175" i="19"/>
  <c r="F176" i="19"/>
  <c r="F183" i="19"/>
  <c r="F184" i="19"/>
  <c r="F191" i="19"/>
  <c r="F192" i="19"/>
  <c r="F199" i="19"/>
  <c r="F200" i="19"/>
  <c r="F207" i="19"/>
  <c r="F208" i="19"/>
  <c r="F215" i="19"/>
  <c r="F216" i="19"/>
  <c r="F223" i="19"/>
  <c r="F224" i="19"/>
  <c r="F231" i="19"/>
  <c r="F232" i="19"/>
  <c r="F129" i="19"/>
  <c r="G9" i="27" l="1"/>
  <c r="T11" i="27"/>
  <c r="S11" i="27" s="1"/>
  <c r="S10" i="27"/>
  <c r="H10" i="27"/>
  <c r="F230" i="19"/>
  <c r="F214" i="19"/>
  <c r="F190" i="19"/>
  <c r="F158" i="19"/>
  <c r="F142" i="19"/>
  <c r="F229" i="19"/>
  <c r="F213" i="19"/>
  <c r="F197" i="19"/>
  <c r="F181" i="19"/>
  <c r="F165" i="19"/>
  <c r="F157" i="19"/>
  <c r="F149" i="19"/>
  <c r="F141" i="19"/>
  <c r="F133" i="19"/>
  <c r="F222" i="19"/>
  <c r="F206" i="19"/>
  <c r="F182" i="19"/>
  <c r="F150" i="19"/>
  <c r="F134" i="19"/>
  <c r="F237" i="19"/>
  <c r="F221" i="19"/>
  <c r="F205" i="19"/>
  <c r="F189" i="19"/>
  <c r="F173" i="19"/>
  <c r="F236" i="19"/>
  <c r="F228" i="19"/>
  <c r="F220" i="19"/>
  <c r="F212" i="19"/>
  <c r="F204" i="19"/>
  <c r="F196" i="19"/>
  <c r="F188" i="19"/>
  <c r="F180" i="19"/>
  <c r="F172" i="19"/>
  <c r="F164" i="19"/>
  <c r="F156" i="19"/>
  <c r="F148" i="19"/>
  <c r="F140" i="19"/>
  <c r="F132" i="19"/>
  <c r="F166" i="19"/>
  <c r="F198" i="19"/>
  <c r="F235" i="19"/>
  <c r="F227" i="19"/>
  <c r="F219" i="19"/>
  <c r="F211" i="19"/>
  <c r="F195" i="19"/>
  <c r="F187" i="19"/>
  <c r="F179" i="19"/>
  <c r="F171" i="19"/>
  <c r="F163" i="19"/>
  <c r="F155" i="19"/>
  <c r="F147" i="19"/>
  <c r="F139" i="19"/>
  <c r="F131" i="19"/>
  <c r="F234" i="19"/>
  <c r="F226" i="19"/>
  <c r="F218" i="19"/>
  <c r="F210" i="19"/>
  <c r="F202" i="19"/>
  <c r="F194" i="19"/>
  <c r="F186" i="19"/>
  <c r="F178" i="19"/>
  <c r="F170" i="19"/>
  <c r="F162" i="19"/>
  <c r="F154" i="19"/>
  <c r="F146" i="19"/>
  <c r="F138" i="19"/>
  <c r="F174" i="19"/>
  <c r="F203" i="19"/>
  <c r="F233" i="19"/>
  <c r="F225" i="19"/>
  <c r="F217" i="19"/>
  <c r="F209" i="19"/>
  <c r="F201" i="19"/>
  <c r="F193" i="19"/>
  <c r="F185" i="19"/>
  <c r="F177" i="19"/>
  <c r="F169" i="19"/>
  <c r="F161" i="19"/>
  <c r="F153" i="19"/>
  <c r="F145" i="19"/>
  <c r="F137" i="19"/>
  <c r="F7" i="19"/>
  <c r="F18" i="19"/>
  <c r="F34" i="19"/>
  <c r="F2" i="19"/>
  <c r="F107" i="19"/>
  <c r="F126" i="19"/>
  <c r="F3" i="19"/>
  <c r="F14" i="19"/>
  <c r="F19" i="19"/>
  <c r="F30" i="19"/>
  <c r="F35" i="19"/>
  <c r="F46" i="19"/>
  <c r="F51" i="19"/>
  <c r="F62" i="19"/>
  <c r="F67" i="19"/>
  <c r="F78" i="19"/>
  <c r="F83" i="19"/>
  <c r="F102" i="19"/>
  <c r="F114" i="19"/>
  <c r="F71" i="19"/>
  <c r="F82" i="19"/>
  <c r="F94" i="19"/>
  <c r="F90" i="19"/>
  <c r="F118" i="19"/>
  <c r="F50" i="19"/>
  <c r="F66" i="19"/>
  <c r="F10" i="19"/>
  <c r="F15" i="19"/>
  <c r="F26" i="19"/>
  <c r="F31" i="19"/>
  <c r="F42" i="19"/>
  <c r="F47" i="19"/>
  <c r="F58" i="19"/>
  <c r="F63" i="19"/>
  <c r="F74" i="19"/>
  <c r="F79" i="19"/>
  <c r="F122" i="19"/>
  <c r="F106" i="19"/>
  <c r="F23" i="19"/>
  <c r="F39" i="19"/>
  <c r="F98" i="19"/>
  <c r="F110" i="19"/>
  <c r="F55" i="19"/>
  <c r="F6" i="19"/>
  <c r="F11" i="19"/>
  <c r="F22" i="19"/>
  <c r="F27" i="19"/>
  <c r="F38" i="19"/>
  <c r="F43" i="19"/>
  <c r="F54" i="19"/>
  <c r="F59" i="19"/>
  <c r="F70" i="19"/>
  <c r="F75" i="19"/>
  <c r="F86" i="19"/>
  <c r="F130" i="19"/>
  <c r="F87" i="19"/>
  <c r="F91" i="19"/>
  <c r="F99" i="19"/>
  <c r="F103" i="19"/>
  <c r="F111" i="19"/>
  <c r="F115" i="19"/>
  <c r="F119" i="19"/>
  <c r="F127" i="19"/>
  <c r="F4" i="19"/>
  <c r="F8" i="19"/>
  <c r="F12" i="19"/>
  <c r="F16" i="19"/>
  <c r="F20" i="19"/>
  <c r="F24" i="19"/>
  <c r="F28" i="19"/>
  <c r="F32" i="19"/>
  <c r="F36" i="19"/>
  <c r="F40" i="19"/>
  <c r="F44" i="19"/>
  <c r="F48" i="19"/>
  <c r="F52" i="19"/>
  <c r="F56" i="19"/>
  <c r="F60" i="19"/>
  <c r="F64" i="19"/>
  <c r="F68" i="19"/>
  <c r="F72" i="19"/>
  <c r="F76" i="19"/>
  <c r="F80" i="19"/>
  <c r="F84" i="19"/>
  <c r="F88" i="19"/>
  <c r="F92" i="19"/>
  <c r="F96" i="19"/>
  <c r="F100" i="19"/>
  <c r="F104" i="19"/>
  <c r="F108" i="19"/>
  <c r="F112" i="19"/>
  <c r="F116" i="19"/>
  <c r="F120" i="19"/>
  <c r="F124" i="19"/>
  <c r="F128" i="19"/>
  <c r="F95" i="19"/>
  <c r="F123" i="19"/>
  <c r="F5" i="19"/>
  <c r="F9" i="19"/>
  <c r="F13" i="19"/>
  <c r="F17" i="19"/>
  <c r="F21" i="19"/>
  <c r="F25" i="19"/>
  <c r="F29" i="19"/>
  <c r="F33" i="19"/>
  <c r="F37" i="19"/>
  <c r="F41" i="19"/>
  <c r="F45" i="19"/>
  <c r="F49" i="19"/>
  <c r="F53" i="19"/>
  <c r="F57" i="19"/>
  <c r="F61" i="19"/>
  <c r="F65" i="19"/>
  <c r="F69" i="19"/>
  <c r="F73" i="19"/>
  <c r="F77" i="19"/>
  <c r="F81" i="19"/>
  <c r="F85" i="19"/>
  <c r="F89" i="19"/>
  <c r="F93" i="19"/>
  <c r="F97" i="19"/>
  <c r="F101" i="19"/>
  <c r="F105" i="19"/>
  <c r="F109" i="19"/>
  <c r="F113" i="19"/>
  <c r="F117" i="19"/>
  <c r="F121" i="19"/>
  <c r="F125" i="19"/>
  <c r="G16" i="17"/>
  <c r="G17" i="17"/>
  <c r="D19" i="17"/>
  <c r="G15" i="17" s="1"/>
  <c r="C10" i="17"/>
  <c r="F8" i="17" s="1"/>
  <c r="F17" i="17"/>
  <c r="F18" i="17"/>
  <c r="F16" i="17"/>
  <c r="F15" i="17"/>
  <c r="E8" i="17"/>
  <c r="E9" i="17"/>
  <c r="E3" i="17"/>
  <c r="E2" i="17"/>
  <c r="J102" i="16"/>
  <c r="I102" i="16"/>
  <c r="K21" i="16"/>
  <c r="K20" i="16"/>
  <c r="K19" i="16"/>
  <c r="K18" i="16"/>
  <c r="K17" i="16"/>
  <c r="K16" i="16"/>
  <c r="K15" i="16"/>
  <c r="K14" i="16"/>
  <c r="K13" i="16"/>
  <c r="K12" i="16"/>
  <c r="K11" i="16"/>
  <c r="K10" i="16"/>
  <c r="K9" i="16"/>
  <c r="K8" i="16"/>
  <c r="K7" i="16"/>
  <c r="K6" i="16"/>
  <c r="K5" i="16"/>
  <c r="K4" i="16"/>
  <c r="K3" i="16"/>
  <c r="K2" i="16"/>
  <c r="G18" i="17" l="1"/>
  <c r="G10" i="27"/>
  <c r="T12" i="27"/>
  <c r="H11" i="27"/>
  <c r="G11" i="27" s="1"/>
  <c r="M54" i="16"/>
  <c r="M62" i="16"/>
  <c r="M70" i="16"/>
  <c r="M78" i="16"/>
  <c r="M86" i="16"/>
  <c r="M94" i="16"/>
  <c r="M57" i="16"/>
  <c r="M65" i="16"/>
  <c r="M73" i="16"/>
  <c r="M81" i="16"/>
  <c r="M89" i="16"/>
  <c r="M97" i="16"/>
  <c r="M52" i="16"/>
  <c r="M60" i="16"/>
  <c r="M68" i="16"/>
  <c r="M76" i="16"/>
  <c r="M84" i="16"/>
  <c r="M92" i="16"/>
  <c r="M100" i="16"/>
  <c r="M55" i="16"/>
  <c r="M63" i="16"/>
  <c r="M71" i="16"/>
  <c r="M79" i="16"/>
  <c r="M87" i="16"/>
  <c r="M95" i="16"/>
  <c r="M58" i="16"/>
  <c r="M66" i="16"/>
  <c r="M74" i="16"/>
  <c r="M82" i="16"/>
  <c r="M90" i="16"/>
  <c r="M98" i="16"/>
  <c r="M53" i="16"/>
  <c r="M61" i="16"/>
  <c r="M69" i="16"/>
  <c r="M77" i="16"/>
  <c r="M85" i="16"/>
  <c r="M93" i="16"/>
  <c r="M56" i="16"/>
  <c r="M64" i="16"/>
  <c r="M72" i="16"/>
  <c r="M80" i="16"/>
  <c r="M88" i="16"/>
  <c r="M96" i="16"/>
  <c r="M59" i="16"/>
  <c r="M67" i="16"/>
  <c r="M75" i="16"/>
  <c r="M83" i="16"/>
  <c r="M91" i="16"/>
  <c r="M99" i="16"/>
  <c r="L57" i="16"/>
  <c r="L65" i="16"/>
  <c r="L73" i="16"/>
  <c r="L81" i="16"/>
  <c r="L89" i="16"/>
  <c r="L97" i="16"/>
  <c r="L52" i="16"/>
  <c r="L60" i="16"/>
  <c r="L68" i="16"/>
  <c r="L76" i="16"/>
  <c r="L84" i="16"/>
  <c r="L92" i="16"/>
  <c r="L100" i="16"/>
  <c r="L55" i="16"/>
  <c r="L63" i="16"/>
  <c r="L71" i="16"/>
  <c r="L79" i="16"/>
  <c r="L87" i="16"/>
  <c r="L95" i="16"/>
  <c r="L58" i="16"/>
  <c r="L66" i="16"/>
  <c r="L74" i="16"/>
  <c r="L82" i="16"/>
  <c r="L90" i="16"/>
  <c r="L98" i="16"/>
  <c r="L53" i="16"/>
  <c r="L61" i="16"/>
  <c r="L69" i="16"/>
  <c r="L77" i="16"/>
  <c r="L85" i="16"/>
  <c r="L93" i="16"/>
  <c r="L56" i="16"/>
  <c r="L64" i="16"/>
  <c r="L72" i="16"/>
  <c r="L80" i="16"/>
  <c r="L88" i="16"/>
  <c r="L96" i="16"/>
  <c r="L59" i="16"/>
  <c r="L67" i="16"/>
  <c r="L75" i="16"/>
  <c r="L83" i="16"/>
  <c r="L91" i="16"/>
  <c r="L99" i="16"/>
  <c r="L54" i="16"/>
  <c r="L62" i="16"/>
  <c r="L70" i="16"/>
  <c r="L78" i="16"/>
  <c r="L86" i="16"/>
  <c r="L94" i="16"/>
  <c r="M25" i="16"/>
  <c r="M29" i="16"/>
  <c r="M33" i="16"/>
  <c r="M37" i="16"/>
  <c r="M41" i="16"/>
  <c r="M45" i="16"/>
  <c r="M49" i="16"/>
  <c r="M31" i="16"/>
  <c r="M35" i="16"/>
  <c r="M22" i="16"/>
  <c r="M26" i="16"/>
  <c r="M30" i="16"/>
  <c r="M34" i="16"/>
  <c r="M38" i="16"/>
  <c r="M42" i="16"/>
  <c r="M46" i="16"/>
  <c r="M50" i="16"/>
  <c r="M27" i="16"/>
  <c r="M47" i="16"/>
  <c r="M23" i="16"/>
  <c r="M39" i="16"/>
  <c r="M43" i="16"/>
  <c r="M51" i="16"/>
  <c r="M24" i="16"/>
  <c r="M28" i="16"/>
  <c r="M32" i="16"/>
  <c r="M36" i="16"/>
  <c r="M40" i="16"/>
  <c r="M44" i="16"/>
  <c r="M48" i="16"/>
  <c r="L48" i="16"/>
  <c r="L27" i="16"/>
  <c r="L35" i="16"/>
  <c r="L43" i="16"/>
  <c r="L51" i="16"/>
  <c r="L22" i="16"/>
  <c r="L30" i="16"/>
  <c r="L38" i="16"/>
  <c r="L46" i="16"/>
  <c r="L32" i="16"/>
  <c r="L25" i="16"/>
  <c r="L33" i="16"/>
  <c r="L41" i="16"/>
  <c r="L49" i="16"/>
  <c r="L28" i="16"/>
  <c r="L36" i="16"/>
  <c r="L44" i="16"/>
  <c r="L23" i="16"/>
  <c r="L31" i="16"/>
  <c r="L39" i="16"/>
  <c r="L47" i="16"/>
  <c r="L26" i="16"/>
  <c r="L34" i="16"/>
  <c r="L42" i="16"/>
  <c r="L50" i="16"/>
  <c r="L24" i="16"/>
  <c r="L40" i="16"/>
  <c r="L29" i="16"/>
  <c r="L37" i="16"/>
  <c r="L45" i="16"/>
  <c r="M16" i="16"/>
  <c r="M9" i="16"/>
  <c r="M17" i="16"/>
  <c r="M18" i="16"/>
  <c r="K106" i="16"/>
  <c r="M7" i="16"/>
  <c r="M10" i="16"/>
  <c r="M8" i="16"/>
  <c r="M3" i="16"/>
  <c r="M11" i="16"/>
  <c r="M19" i="16"/>
  <c r="M4" i="16"/>
  <c r="M20" i="16"/>
  <c r="M13" i="16"/>
  <c r="M2" i="16"/>
  <c r="M12" i="16"/>
  <c r="M5" i="16"/>
  <c r="M21" i="16"/>
  <c r="M15" i="16"/>
  <c r="K104" i="16"/>
  <c r="M6" i="16"/>
  <c r="M14" i="16"/>
  <c r="K105" i="16"/>
  <c r="K102" i="16"/>
  <c r="L5" i="16"/>
  <c r="L13" i="16"/>
  <c r="L21" i="16"/>
  <c r="L8" i="16"/>
  <c r="L3" i="16"/>
  <c r="L20" i="16"/>
  <c r="L6" i="16"/>
  <c r="L14" i="16"/>
  <c r="L16" i="16"/>
  <c r="L7" i="16"/>
  <c r="L15" i="16"/>
  <c r="L2" i="16"/>
  <c r="L18" i="16"/>
  <c r="L11" i="16"/>
  <c r="L12" i="16"/>
  <c r="L4" i="16"/>
  <c r="L9" i="16"/>
  <c r="L17" i="16"/>
  <c r="L10" i="16"/>
  <c r="L19" i="16"/>
  <c r="K101" i="16"/>
  <c r="M101" i="16"/>
  <c r="L101" i="16"/>
  <c r="F9" i="17"/>
  <c r="L22" i="8"/>
  <c r="K22" i="8"/>
  <c r="B8" i="7"/>
  <c r="F2" i="7"/>
  <c r="G2" i="7"/>
  <c r="F4" i="7"/>
  <c r="G4" i="7"/>
  <c r="F5" i="7"/>
  <c r="G5" i="7"/>
  <c r="T13" i="27" l="1"/>
  <c r="S12" i="27"/>
  <c r="H12" i="27"/>
  <c r="N42" i="13"/>
  <c r="R27" i="13" s="1"/>
  <c r="S25" i="13"/>
  <c r="S26" i="13"/>
  <c r="S27" i="13"/>
  <c r="R28" i="13"/>
  <c r="S28" i="13"/>
  <c r="S29" i="13"/>
  <c r="S30" i="13"/>
  <c r="S31" i="13"/>
  <c r="S32" i="13"/>
  <c r="S33" i="13"/>
  <c r="S34" i="13"/>
  <c r="E2" i="11"/>
  <c r="F2" i="11" s="1"/>
  <c r="G2" i="11" s="1"/>
  <c r="H2" i="11" s="1"/>
  <c r="I2" i="11" s="1"/>
  <c r="E3" i="11"/>
  <c r="F3" i="11" s="1"/>
  <c r="G3" i="11" s="1"/>
  <c r="H3" i="11" s="1"/>
  <c r="I3" i="11" s="1"/>
  <c r="E4" i="11"/>
  <c r="F4" i="11" s="1"/>
  <c r="G4" i="11" s="1"/>
  <c r="H4" i="11" s="1"/>
  <c r="I4" i="11" s="1"/>
  <c r="E5" i="11"/>
  <c r="F5" i="11" s="1"/>
  <c r="G5" i="11" s="1"/>
  <c r="H5" i="11" s="1"/>
  <c r="I5" i="11" s="1"/>
  <c r="E6" i="11"/>
  <c r="F6" i="11" s="1"/>
  <c r="G6" i="11" s="1"/>
  <c r="H6" i="11" s="1"/>
  <c r="I6" i="11" s="1"/>
  <c r="E7" i="11"/>
  <c r="F7" i="11" s="1"/>
  <c r="G7" i="11" s="1"/>
  <c r="H7" i="11" s="1"/>
  <c r="I7" i="11" s="1"/>
  <c r="E8" i="11"/>
  <c r="F8" i="11" s="1"/>
  <c r="G8" i="11" s="1"/>
  <c r="H8" i="11" s="1"/>
  <c r="I8" i="11" s="1"/>
  <c r="E9" i="11"/>
  <c r="F9" i="11" s="1"/>
  <c r="G9" i="11" s="1"/>
  <c r="H9" i="11" s="1"/>
  <c r="I9" i="11" s="1"/>
  <c r="E10" i="11"/>
  <c r="F10" i="11" s="1"/>
  <c r="G10" i="11" s="1"/>
  <c r="H10" i="11" s="1"/>
  <c r="I10" i="11" s="1"/>
  <c r="E11" i="11"/>
  <c r="F11" i="11" s="1"/>
  <c r="G11" i="11" s="1"/>
  <c r="H11" i="11" s="1"/>
  <c r="I11" i="11" s="1"/>
  <c r="E12" i="11"/>
  <c r="F12" i="11" s="1"/>
  <c r="G12" i="11" s="1"/>
  <c r="H12" i="11" s="1"/>
  <c r="I12" i="11" s="1"/>
  <c r="E13" i="11"/>
  <c r="F13" i="11" s="1"/>
  <c r="G13" i="11" s="1"/>
  <c r="H13" i="11" s="1"/>
  <c r="I13" i="11" s="1"/>
  <c r="E14" i="11"/>
  <c r="F14" i="11" s="1"/>
  <c r="G14" i="11" s="1"/>
  <c r="H14" i="11" s="1"/>
  <c r="I14" i="11" s="1"/>
  <c r="E15" i="11"/>
  <c r="F15" i="11" s="1"/>
  <c r="G15" i="11" s="1"/>
  <c r="H15" i="11" s="1"/>
  <c r="I15" i="11" s="1"/>
  <c r="E16" i="11"/>
  <c r="F16" i="11" s="1"/>
  <c r="G16" i="11" s="1"/>
  <c r="H16" i="11" s="1"/>
  <c r="I16" i="11" s="1"/>
  <c r="E17" i="11"/>
  <c r="F17" i="11" s="1"/>
  <c r="G17" i="11" s="1"/>
  <c r="H17" i="11" s="1"/>
  <c r="I17" i="11" s="1"/>
  <c r="E18" i="11"/>
  <c r="F18" i="11" s="1"/>
  <c r="G18" i="11" s="1"/>
  <c r="H18" i="11" s="1"/>
  <c r="I18" i="11" s="1"/>
  <c r="E19" i="11"/>
  <c r="F19" i="11" s="1"/>
  <c r="G19" i="11" s="1"/>
  <c r="H19" i="11" s="1"/>
  <c r="I19" i="11" s="1"/>
  <c r="E20" i="11"/>
  <c r="F20" i="11" s="1"/>
  <c r="G20" i="11" s="1"/>
  <c r="H20" i="11" s="1"/>
  <c r="I20" i="11" s="1"/>
  <c r="E21" i="11"/>
  <c r="F21" i="11" s="1"/>
  <c r="G21" i="11" s="1"/>
  <c r="H21" i="11" s="1"/>
  <c r="I21" i="11" s="1"/>
  <c r="E22" i="11"/>
  <c r="F22" i="11" s="1"/>
  <c r="G22" i="11" s="1"/>
  <c r="H22" i="11" s="1"/>
  <c r="I22" i="11" s="1"/>
  <c r="E23" i="11"/>
  <c r="F23" i="11" s="1"/>
  <c r="G23" i="11" s="1"/>
  <c r="H23" i="11" s="1"/>
  <c r="I23" i="11" s="1"/>
  <c r="E24" i="11"/>
  <c r="F24" i="11" s="1"/>
  <c r="G24" i="11" s="1"/>
  <c r="H24" i="11" s="1"/>
  <c r="I24" i="11" s="1"/>
  <c r="E25" i="11"/>
  <c r="F25" i="11" s="1"/>
  <c r="G25" i="11" s="1"/>
  <c r="H25" i="11" s="1"/>
  <c r="I25" i="11" s="1"/>
  <c r="E26" i="11"/>
  <c r="F26" i="11" s="1"/>
  <c r="G26" i="11" s="1"/>
  <c r="H26" i="11" s="1"/>
  <c r="I26" i="11" s="1"/>
  <c r="E27" i="11"/>
  <c r="F27" i="11" s="1"/>
  <c r="G27" i="11" s="1"/>
  <c r="H27" i="11" s="1"/>
  <c r="I27" i="11" s="1"/>
  <c r="E28" i="11"/>
  <c r="F28" i="11" s="1"/>
  <c r="G28" i="11" s="1"/>
  <c r="H28" i="11" s="1"/>
  <c r="I28" i="11" s="1"/>
  <c r="E29" i="11"/>
  <c r="F29" i="11" s="1"/>
  <c r="G29" i="11" s="1"/>
  <c r="H29" i="11" s="1"/>
  <c r="I29" i="11" s="1"/>
  <c r="E30" i="11"/>
  <c r="F30" i="11" s="1"/>
  <c r="G30" i="11" s="1"/>
  <c r="H30" i="11" s="1"/>
  <c r="I30" i="11" s="1"/>
  <c r="E31" i="11"/>
  <c r="F31" i="11" s="1"/>
  <c r="G31" i="11" s="1"/>
  <c r="H31" i="11" s="1"/>
  <c r="I31" i="11" s="1"/>
  <c r="E32" i="11"/>
  <c r="F32" i="11" s="1"/>
  <c r="G32" i="11" s="1"/>
  <c r="H32" i="11" s="1"/>
  <c r="I32" i="11" s="1"/>
  <c r="E33" i="11"/>
  <c r="F33" i="11" s="1"/>
  <c r="G33" i="11" s="1"/>
  <c r="H33" i="11" s="1"/>
  <c r="I33" i="11" s="1"/>
  <c r="E34" i="11"/>
  <c r="F34" i="11" s="1"/>
  <c r="G34" i="11" s="1"/>
  <c r="H34" i="11" s="1"/>
  <c r="I34" i="11" s="1"/>
  <c r="E35" i="11"/>
  <c r="F35" i="11" s="1"/>
  <c r="G35" i="11" s="1"/>
  <c r="H35" i="11" s="1"/>
  <c r="I35" i="11" s="1"/>
  <c r="E36" i="11"/>
  <c r="F36" i="11" s="1"/>
  <c r="G36" i="11" s="1"/>
  <c r="H36" i="11" s="1"/>
  <c r="I36" i="11" s="1"/>
  <c r="E37" i="11"/>
  <c r="F37" i="11" s="1"/>
  <c r="G37" i="11" s="1"/>
  <c r="H37" i="11" s="1"/>
  <c r="I37" i="11" s="1"/>
  <c r="E38" i="11"/>
  <c r="F38" i="11" s="1"/>
  <c r="G38" i="11" s="1"/>
  <c r="H38" i="11" s="1"/>
  <c r="I38" i="11" s="1"/>
  <c r="E39" i="11"/>
  <c r="F39" i="11" s="1"/>
  <c r="G39" i="11" s="1"/>
  <c r="H39" i="11" s="1"/>
  <c r="I39" i="11" s="1"/>
  <c r="E40" i="11"/>
  <c r="F40" i="11" s="1"/>
  <c r="G40" i="11" s="1"/>
  <c r="H40" i="11" s="1"/>
  <c r="I40" i="11" s="1"/>
  <c r="E41" i="11"/>
  <c r="F41" i="11" s="1"/>
  <c r="G41" i="11" s="1"/>
  <c r="H41" i="11" s="1"/>
  <c r="I41" i="11" s="1"/>
  <c r="E42" i="11"/>
  <c r="F42" i="11" s="1"/>
  <c r="G42" i="11" s="1"/>
  <c r="H42" i="11" s="1"/>
  <c r="I42" i="11" s="1"/>
  <c r="E43" i="11"/>
  <c r="F43" i="11" s="1"/>
  <c r="G43" i="11" s="1"/>
  <c r="H43" i="11" s="1"/>
  <c r="I43" i="11" s="1"/>
  <c r="E44" i="11"/>
  <c r="F44" i="11" s="1"/>
  <c r="G44" i="11" s="1"/>
  <c r="H44" i="11" s="1"/>
  <c r="I44" i="11" s="1"/>
  <c r="E45" i="11"/>
  <c r="F45" i="11" s="1"/>
  <c r="G45" i="11" s="1"/>
  <c r="H45" i="11" s="1"/>
  <c r="I45" i="11" s="1"/>
  <c r="E46" i="11"/>
  <c r="F46" i="11" s="1"/>
  <c r="G46" i="11" s="1"/>
  <c r="H46" i="11" s="1"/>
  <c r="I46" i="11" s="1"/>
  <c r="E47" i="11"/>
  <c r="F47" i="11" s="1"/>
  <c r="G47" i="11" s="1"/>
  <c r="H47" i="11" s="1"/>
  <c r="I47" i="11" s="1"/>
  <c r="E48" i="11"/>
  <c r="F48" i="11" s="1"/>
  <c r="G48" i="11" s="1"/>
  <c r="H48" i="11" s="1"/>
  <c r="I48" i="11" s="1"/>
  <c r="E49" i="11"/>
  <c r="F49" i="11" s="1"/>
  <c r="G49" i="11" s="1"/>
  <c r="H49" i="11" s="1"/>
  <c r="I49" i="11" s="1"/>
  <c r="E50" i="11"/>
  <c r="F50" i="11" s="1"/>
  <c r="G50" i="11" s="1"/>
  <c r="H50" i="11" s="1"/>
  <c r="I50" i="11" s="1"/>
  <c r="E51" i="11"/>
  <c r="F51" i="11" s="1"/>
  <c r="G51" i="11" s="1"/>
  <c r="H51" i="11" s="1"/>
  <c r="I51" i="11" s="1"/>
  <c r="E52" i="11"/>
  <c r="F52" i="11" s="1"/>
  <c r="G52" i="11" s="1"/>
  <c r="H52" i="11" s="1"/>
  <c r="I52" i="11" s="1"/>
  <c r="E53" i="11"/>
  <c r="F53" i="11" s="1"/>
  <c r="G53" i="11" s="1"/>
  <c r="H53" i="11" s="1"/>
  <c r="I53" i="11" s="1"/>
  <c r="E54" i="11"/>
  <c r="F54" i="11" s="1"/>
  <c r="G54" i="11" s="1"/>
  <c r="H54" i="11" s="1"/>
  <c r="I54" i="11" s="1"/>
  <c r="E55" i="11"/>
  <c r="F55" i="11" s="1"/>
  <c r="G55" i="11" s="1"/>
  <c r="H55" i="11" s="1"/>
  <c r="I55" i="11" s="1"/>
  <c r="E56" i="11"/>
  <c r="F56" i="11" s="1"/>
  <c r="G56" i="11" s="1"/>
  <c r="H56" i="11" s="1"/>
  <c r="I56" i="11" s="1"/>
  <c r="E57" i="11"/>
  <c r="F57" i="11" s="1"/>
  <c r="G57" i="11" s="1"/>
  <c r="H57" i="11" s="1"/>
  <c r="I57" i="11" s="1"/>
  <c r="E58" i="11"/>
  <c r="F58" i="11" s="1"/>
  <c r="G58" i="11" s="1"/>
  <c r="H58" i="11" s="1"/>
  <c r="I58" i="11" s="1"/>
  <c r="E59" i="11"/>
  <c r="F59" i="11" s="1"/>
  <c r="G59" i="11" s="1"/>
  <c r="H59" i="11" s="1"/>
  <c r="I59" i="11" s="1"/>
  <c r="E60" i="11"/>
  <c r="F60" i="11" s="1"/>
  <c r="G60" i="11" s="1"/>
  <c r="H60" i="11" s="1"/>
  <c r="I60" i="11" s="1"/>
  <c r="E61" i="11"/>
  <c r="F61" i="11" s="1"/>
  <c r="G61" i="11" s="1"/>
  <c r="H61" i="11" s="1"/>
  <c r="I61" i="11" s="1"/>
  <c r="E62" i="11"/>
  <c r="F62" i="11" s="1"/>
  <c r="G62" i="11" s="1"/>
  <c r="H62" i="11" s="1"/>
  <c r="I62" i="11" s="1"/>
  <c r="E63" i="11"/>
  <c r="F63" i="11" s="1"/>
  <c r="G63" i="11" s="1"/>
  <c r="H63" i="11" s="1"/>
  <c r="I63" i="11" s="1"/>
  <c r="E64" i="11"/>
  <c r="F64" i="11" s="1"/>
  <c r="G64" i="11" s="1"/>
  <c r="H64" i="11" s="1"/>
  <c r="I64" i="11" s="1"/>
  <c r="E65" i="11"/>
  <c r="F65" i="11" s="1"/>
  <c r="G65" i="11" s="1"/>
  <c r="H65" i="11" s="1"/>
  <c r="I65" i="11" s="1"/>
  <c r="E66" i="11"/>
  <c r="F66" i="11" s="1"/>
  <c r="G66" i="11" s="1"/>
  <c r="H66" i="11" s="1"/>
  <c r="I66" i="11" s="1"/>
  <c r="E67" i="11"/>
  <c r="F67" i="11" s="1"/>
  <c r="G67" i="11" s="1"/>
  <c r="H67" i="11" s="1"/>
  <c r="I67" i="11" s="1"/>
  <c r="E68" i="11"/>
  <c r="F68" i="11" s="1"/>
  <c r="G68" i="11" s="1"/>
  <c r="H68" i="11" s="1"/>
  <c r="I68" i="11" s="1"/>
  <c r="E69" i="11"/>
  <c r="F69" i="11" s="1"/>
  <c r="G69" i="11" s="1"/>
  <c r="H69" i="11" s="1"/>
  <c r="I69" i="11" s="1"/>
  <c r="E70" i="11"/>
  <c r="F70" i="11" s="1"/>
  <c r="G70" i="11" s="1"/>
  <c r="H70" i="11" s="1"/>
  <c r="I70" i="11" s="1"/>
  <c r="E71" i="11"/>
  <c r="F71" i="11" s="1"/>
  <c r="G71" i="11" s="1"/>
  <c r="H71" i="11" s="1"/>
  <c r="I71" i="11" s="1"/>
  <c r="E72" i="11"/>
  <c r="F72" i="11" s="1"/>
  <c r="G72" i="11" s="1"/>
  <c r="H72" i="11" s="1"/>
  <c r="I72" i="11" s="1"/>
  <c r="E73" i="11"/>
  <c r="F73" i="11" s="1"/>
  <c r="G73" i="11" s="1"/>
  <c r="H73" i="11" s="1"/>
  <c r="I73" i="11" s="1"/>
  <c r="E74" i="11"/>
  <c r="F74" i="11" s="1"/>
  <c r="G74" i="11" s="1"/>
  <c r="H74" i="11" s="1"/>
  <c r="I74" i="11" s="1"/>
  <c r="E75" i="11"/>
  <c r="F75" i="11" s="1"/>
  <c r="G75" i="11" s="1"/>
  <c r="H75" i="11" s="1"/>
  <c r="I75" i="11" s="1"/>
  <c r="E76" i="11"/>
  <c r="F76" i="11" s="1"/>
  <c r="G76" i="11" s="1"/>
  <c r="H76" i="11" s="1"/>
  <c r="I76" i="11" s="1"/>
  <c r="E77" i="11"/>
  <c r="F77" i="11" s="1"/>
  <c r="G77" i="11" s="1"/>
  <c r="H77" i="11" s="1"/>
  <c r="I77" i="11" s="1"/>
  <c r="E78" i="11"/>
  <c r="F78" i="11" s="1"/>
  <c r="G78" i="11" s="1"/>
  <c r="H78" i="11" s="1"/>
  <c r="I78" i="11" s="1"/>
  <c r="E79" i="11"/>
  <c r="F79" i="11" s="1"/>
  <c r="G79" i="11" s="1"/>
  <c r="H79" i="11" s="1"/>
  <c r="I79" i="11" s="1"/>
  <c r="E80" i="11"/>
  <c r="F80" i="11" s="1"/>
  <c r="G80" i="11" s="1"/>
  <c r="H80" i="11" s="1"/>
  <c r="I80" i="11" s="1"/>
  <c r="E81" i="11"/>
  <c r="F81" i="11" s="1"/>
  <c r="G81" i="11" s="1"/>
  <c r="H81" i="11" s="1"/>
  <c r="I81" i="11" s="1"/>
  <c r="E82" i="11"/>
  <c r="F82" i="11" s="1"/>
  <c r="G82" i="11" s="1"/>
  <c r="H82" i="11" s="1"/>
  <c r="I82" i="11" s="1"/>
  <c r="E83" i="11"/>
  <c r="F83" i="11" s="1"/>
  <c r="G83" i="11" s="1"/>
  <c r="H83" i="11" s="1"/>
  <c r="I83" i="11" s="1"/>
  <c r="E84" i="11"/>
  <c r="F84" i="11" s="1"/>
  <c r="G84" i="11" s="1"/>
  <c r="H84" i="11" s="1"/>
  <c r="I84" i="11" s="1"/>
  <c r="E85" i="11"/>
  <c r="F85" i="11" s="1"/>
  <c r="G85" i="11" s="1"/>
  <c r="H85" i="11" s="1"/>
  <c r="I85" i="11" s="1"/>
  <c r="E86" i="11"/>
  <c r="F86" i="11" s="1"/>
  <c r="G86" i="11" s="1"/>
  <c r="H86" i="11" s="1"/>
  <c r="I86" i="11" s="1"/>
  <c r="E87" i="11"/>
  <c r="F87" i="11" s="1"/>
  <c r="G87" i="11" s="1"/>
  <c r="H87" i="11" s="1"/>
  <c r="I87" i="11" s="1"/>
  <c r="E88" i="11"/>
  <c r="F88" i="11" s="1"/>
  <c r="G88" i="11" s="1"/>
  <c r="H88" i="11" s="1"/>
  <c r="I88" i="11" s="1"/>
  <c r="E89" i="11"/>
  <c r="F89" i="11" s="1"/>
  <c r="G89" i="11" s="1"/>
  <c r="H89" i="11" s="1"/>
  <c r="I89" i="11" s="1"/>
  <c r="E90" i="11"/>
  <c r="F90" i="11" s="1"/>
  <c r="G90" i="11" s="1"/>
  <c r="H90" i="11" s="1"/>
  <c r="I90" i="11" s="1"/>
  <c r="E91" i="11"/>
  <c r="F91" i="11" s="1"/>
  <c r="G91" i="11" s="1"/>
  <c r="H91" i="11" s="1"/>
  <c r="I91" i="11" s="1"/>
  <c r="E92" i="11"/>
  <c r="F92" i="11" s="1"/>
  <c r="G92" i="11" s="1"/>
  <c r="H92" i="11" s="1"/>
  <c r="I92" i="11" s="1"/>
  <c r="E93" i="11"/>
  <c r="F93" i="11" s="1"/>
  <c r="G93" i="11" s="1"/>
  <c r="H93" i="11" s="1"/>
  <c r="I93" i="11" s="1"/>
  <c r="E94" i="11"/>
  <c r="F94" i="11" s="1"/>
  <c r="G94" i="11" s="1"/>
  <c r="H94" i="11" s="1"/>
  <c r="I94" i="11" s="1"/>
  <c r="E95" i="11"/>
  <c r="F95" i="11" s="1"/>
  <c r="G95" i="11" s="1"/>
  <c r="H95" i="11" s="1"/>
  <c r="I95" i="11" s="1"/>
  <c r="E96" i="11"/>
  <c r="F96" i="11" s="1"/>
  <c r="G96" i="11" s="1"/>
  <c r="H96" i="11" s="1"/>
  <c r="I96" i="11" s="1"/>
  <c r="E97" i="11"/>
  <c r="F97" i="11" s="1"/>
  <c r="G97" i="11" s="1"/>
  <c r="H97" i="11" s="1"/>
  <c r="I97" i="11" s="1"/>
  <c r="E98" i="11"/>
  <c r="F98" i="11" s="1"/>
  <c r="G98" i="11" s="1"/>
  <c r="H98" i="11" s="1"/>
  <c r="I98" i="11" s="1"/>
  <c r="E99" i="11"/>
  <c r="F99" i="11" s="1"/>
  <c r="G99" i="11" s="1"/>
  <c r="H99" i="11" s="1"/>
  <c r="I99" i="11" s="1"/>
  <c r="E100" i="11"/>
  <c r="F100" i="11" s="1"/>
  <c r="G100" i="11" s="1"/>
  <c r="H100" i="11" s="1"/>
  <c r="I100" i="11" s="1"/>
  <c r="E101" i="11"/>
  <c r="F101" i="11" s="1"/>
  <c r="G101" i="11" s="1"/>
  <c r="H101" i="11" s="1"/>
  <c r="I101" i="11" s="1"/>
  <c r="E102" i="11"/>
  <c r="F102" i="11" s="1"/>
  <c r="G102" i="11" s="1"/>
  <c r="H102" i="11" s="1"/>
  <c r="I102" i="11" s="1"/>
  <c r="E103" i="11"/>
  <c r="F103" i="11" s="1"/>
  <c r="G103" i="11" s="1"/>
  <c r="H103" i="11" s="1"/>
  <c r="I103" i="11" s="1"/>
  <c r="E104" i="11"/>
  <c r="F104" i="11" s="1"/>
  <c r="G104" i="11" s="1"/>
  <c r="H104" i="11" s="1"/>
  <c r="I104" i="11" s="1"/>
  <c r="E105" i="11"/>
  <c r="F105" i="11" s="1"/>
  <c r="G105" i="11" s="1"/>
  <c r="H105" i="11" s="1"/>
  <c r="I105" i="11" s="1"/>
  <c r="E106" i="11"/>
  <c r="F106" i="11" s="1"/>
  <c r="G106" i="11" s="1"/>
  <c r="H106" i="11" s="1"/>
  <c r="I106" i="11" s="1"/>
  <c r="E107" i="11"/>
  <c r="F107" i="11" s="1"/>
  <c r="G107" i="11" s="1"/>
  <c r="H107" i="11" s="1"/>
  <c r="I107" i="11" s="1"/>
  <c r="E108" i="11"/>
  <c r="F108" i="11" s="1"/>
  <c r="G108" i="11" s="1"/>
  <c r="H108" i="11" s="1"/>
  <c r="I108" i="11" s="1"/>
  <c r="E109" i="11"/>
  <c r="F109" i="11" s="1"/>
  <c r="G109" i="11" s="1"/>
  <c r="H109" i="11" s="1"/>
  <c r="I109" i="11" s="1"/>
  <c r="E110" i="11"/>
  <c r="F110" i="11" s="1"/>
  <c r="G110" i="11" s="1"/>
  <c r="H110" i="11" s="1"/>
  <c r="I110" i="11" s="1"/>
  <c r="E111" i="11"/>
  <c r="F111" i="11" s="1"/>
  <c r="G111" i="11" s="1"/>
  <c r="H111" i="11" s="1"/>
  <c r="I111" i="11" s="1"/>
  <c r="E112" i="11"/>
  <c r="F112" i="11" s="1"/>
  <c r="G112" i="11" s="1"/>
  <c r="H112" i="11" s="1"/>
  <c r="I112" i="11" s="1"/>
  <c r="E113" i="11"/>
  <c r="F113" i="11" s="1"/>
  <c r="G113" i="11" s="1"/>
  <c r="H113" i="11" s="1"/>
  <c r="I113" i="11" s="1"/>
  <c r="E114" i="11"/>
  <c r="F114" i="11" s="1"/>
  <c r="G114" i="11" s="1"/>
  <c r="H114" i="11" s="1"/>
  <c r="I114" i="11" s="1"/>
  <c r="E115" i="11"/>
  <c r="F115" i="11" s="1"/>
  <c r="G115" i="11" s="1"/>
  <c r="H115" i="11" s="1"/>
  <c r="I115" i="11" s="1"/>
  <c r="E116" i="11"/>
  <c r="F116" i="11" s="1"/>
  <c r="G116" i="11" s="1"/>
  <c r="H116" i="11" s="1"/>
  <c r="I116" i="11" s="1"/>
  <c r="E117" i="11"/>
  <c r="F117" i="11" s="1"/>
  <c r="G117" i="11" s="1"/>
  <c r="H117" i="11" s="1"/>
  <c r="I117" i="11" s="1"/>
  <c r="E118" i="11"/>
  <c r="F118" i="11" s="1"/>
  <c r="G118" i="11" s="1"/>
  <c r="H118" i="11" s="1"/>
  <c r="I118" i="11" s="1"/>
  <c r="E119" i="11"/>
  <c r="F119" i="11" s="1"/>
  <c r="G119" i="11" s="1"/>
  <c r="H119" i="11" s="1"/>
  <c r="I119" i="11" s="1"/>
  <c r="E120" i="11"/>
  <c r="F120" i="11" s="1"/>
  <c r="G120" i="11" s="1"/>
  <c r="H120" i="11" s="1"/>
  <c r="I120" i="11" s="1"/>
  <c r="E121" i="11"/>
  <c r="F121" i="11" s="1"/>
  <c r="G121" i="11" s="1"/>
  <c r="H121" i="11" s="1"/>
  <c r="I121" i="11" s="1"/>
  <c r="E122" i="11"/>
  <c r="F122" i="11" s="1"/>
  <c r="G122" i="11" s="1"/>
  <c r="H122" i="11" s="1"/>
  <c r="I122" i="11" s="1"/>
  <c r="E123" i="11"/>
  <c r="F123" i="11" s="1"/>
  <c r="G123" i="11" s="1"/>
  <c r="H123" i="11" s="1"/>
  <c r="I123" i="11" s="1"/>
  <c r="E124" i="11"/>
  <c r="F124" i="11" s="1"/>
  <c r="G124" i="11" s="1"/>
  <c r="H124" i="11" s="1"/>
  <c r="I124" i="11" s="1"/>
  <c r="E125" i="11"/>
  <c r="F125" i="11" s="1"/>
  <c r="G125" i="11" s="1"/>
  <c r="H125" i="11" s="1"/>
  <c r="I125" i="11" s="1"/>
  <c r="E126" i="11"/>
  <c r="F126" i="11" s="1"/>
  <c r="G126" i="11" s="1"/>
  <c r="H126" i="11" s="1"/>
  <c r="I126" i="11" s="1"/>
  <c r="E127" i="11"/>
  <c r="F127" i="11" s="1"/>
  <c r="G127" i="11" s="1"/>
  <c r="H127" i="11" s="1"/>
  <c r="I127" i="11" s="1"/>
  <c r="E128" i="11"/>
  <c r="F128" i="11" s="1"/>
  <c r="G128" i="11" s="1"/>
  <c r="H128" i="11" s="1"/>
  <c r="I128" i="11" s="1"/>
  <c r="E129" i="11"/>
  <c r="F129" i="11" s="1"/>
  <c r="G129" i="11" s="1"/>
  <c r="H129" i="11" s="1"/>
  <c r="I129" i="11" s="1"/>
  <c r="E130" i="11"/>
  <c r="F130" i="11" s="1"/>
  <c r="G130" i="11" s="1"/>
  <c r="H130" i="11" s="1"/>
  <c r="I130" i="11" s="1"/>
  <c r="E131" i="11"/>
  <c r="F131" i="11" s="1"/>
  <c r="G131" i="11" s="1"/>
  <c r="H131" i="11" s="1"/>
  <c r="I131" i="11" s="1"/>
  <c r="E132" i="11"/>
  <c r="F132" i="11" s="1"/>
  <c r="G132" i="11" s="1"/>
  <c r="H132" i="11" s="1"/>
  <c r="I132" i="11" s="1"/>
  <c r="E133" i="11"/>
  <c r="F133" i="11" s="1"/>
  <c r="G133" i="11" s="1"/>
  <c r="H133" i="11" s="1"/>
  <c r="I133" i="11" s="1"/>
  <c r="E134" i="11"/>
  <c r="F134" i="11" s="1"/>
  <c r="G134" i="11" s="1"/>
  <c r="H134" i="11" s="1"/>
  <c r="I134" i="11" s="1"/>
  <c r="E135" i="11"/>
  <c r="F135" i="11" s="1"/>
  <c r="G135" i="11" s="1"/>
  <c r="H135" i="11" s="1"/>
  <c r="I135" i="11" s="1"/>
  <c r="E136" i="11"/>
  <c r="F136" i="11" s="1"/>
  <c r="G136" i="11" s="1"/>
  <c r="H136" i="11" s="1"/>
  <c r="I136" i="11" s="1"/>
  <c r="E137" i="11"/>
  <c r="F137" i="11" s="1"/>
  <c r="G137" i="11" s="1"/>
  <c r="H137" i="11" s="1"/>
  <c r="I137" i="11" s="1"/>
  <c r="E138" i="11"/>
  <c r="F138" i="11" s="1"/>
  <c r="G138" i="11" s="1"/>
  <c r="H138" i="11" s="1"/>
  <c r="I138" i="11" s="1"/>
  <c r="E139" i="11"/>
  <c r="F139" i="11" s="1"/>
  <c r="G139" i="11" s="1"/>
  <c r="H139" i="11" s="1"/>
  <c r="I139" i="11" s="1"/>
  <c r="E140" i="11"/>
  <c r="F140" i="11" s="1"/>
  <c r="G140" i="11" s="1"/>
  <c r="H140" i="11" s="1"/>
  <c r="I140" i="11" s="1"/>
  <c r="E141" i="11"/>
  <c r="F141" i="11" s="1"/>
  <c r="G141" i="11" s="1"/>
  <c r="H141" i="11" s="1"/>
  <c r="I141" i="11" s="1"/>
  <c r="E142" i="11"/>
  <c r="F142" i="11" s="1"/>
  <c r="G142" i="11" s="1"/>
  <c r="H142" i="11" s="1"/>
  <c r="I142" i="11" s="1"/>
  <c r="E143" i="11"/>
  <c r="F143" i="11" s="1"/>
  <c r="G143" i="11" s="1"/>
  <c r="H143" i="11" s="1"/>
  <c r="I143" i="11" s="1"/>
  <c r="E144" i="11"/>
  <c r="F144" i="11" s="1"/>
  <c r="G144" i="11" s="1"/>
  <c r="H144" i="11" s="1"/>
  <c r="I144" i="11" s="1"/>
  <c r="E145" i="11"/>
  <c r="F145" i="11" s="1"/>
  <c r="G145" i="11" s="1"/>
  <c r="H145" i="11" s="1"/>
  <c r="I145" i="11" s="1"/>
  <c r="E146" i="11"/>
  <c r="F146" i="11" s="1"/>
  <c r="G146" i="11" s="1"/>
  <c r="H146" i="11" s="1"/>
  <c r="I146" i="11" s="1"/>
  <c r="E147" i="11"/>
  <c r="F147" i="11" s="1"/>
  <c r="G147" i="11" s="1"/>
  <c r="H147" i="11" s="1"/>
  <c r="I147" i="11" s="1"/>
  <c r="E148" i="11"/>
  <c r="F148" i="11" s="1"/>
  <c r="G148" i="11" s="1"/>
  <c r="H148" i="11" s="1"/>
  <c r="I148" i="11" s="1"/>
  <c r="E149" i="11"/>
  <c r="F149" i="11" s="1"/>
  <c r="G149" i="11" s="1"/>
  <c r="H149" i="11" s="1"/>
  <c r="I149" i="11" s="1"/>
  <c r="E150" i="11"/>
  <c r="F150" i="11" s="1"/>
  <c r="G150" i="11" s="1"/>
  <c r="H150" i="11" s="1"/>
  <c r="I150" i="11" s="1"/>
  <c r="E151" i="11"/>
  <c r="F151" i="11" s="1"/>
  <c r="G151" i="11" s="1"/>
  <c r="H151" i="11" s="1"/>
  <c r="I151" i="11" s="1"/>
  <c r="E152" i="11"/>
  <c r="F152" i="11" s="1"/>
  <c r="G152" i="11" s="1"/>
  <c r="H152" i="11" s="1"/>
  <c r="I152" i="11" s="1"/>
  <c r="E153" i="11"/>
  <c r="F153" i="11" s="1"/>
  <c r="G153" i="11" s="1"/>
  <c r="H153" i="11" s="1"/>
  <c r="I153" i="11" s="1"/>
  <c r="E154" i="11"/>
  <c r="F154" i="11" s="1"/>
  <c r="G154" i="11" s="1"/>
  <c r="H154" i="11" s="1"/>
  <c r="I154" i="11" s="1"/>
  <c r="E155" i="11"/>
  <c r="F155" i="11" s="1"/>
  <c r="G155" i="11" s="1"/>
  <c r="H155" i="11" s="1"/>
  <c r="I155" i="11" s="1"/>
  <c r="E156" i="11"/>
  <c r="F156" i="11" s="1"/>
  <c r="G156" i="11" s="1"/>
  <c r="H156" i="11" s="1"/>
  <c r="I156" i="11" s="1"/>
  <c r="E157" i="11"/>
  <c r="F157" i="11" s="1"/>
  <c r="G157" i="11" s="1"/>
  <c r="H157" i="11" s="1"/>
  <c r="I157" i="11" s="1"/>
  <c r="E158" i="11"/>
  <c r="F158" i="11" s="1"/>
  <c r="G158" i="11" s="1"/>
  <c r="H158" i="11" s="1"/>
  <c r="I158" i="11" s="1"/>
  <c r="E159" i="11"/>
  <c r="F159" i="11" s="1"/>
  <c r="G159" i="11" s="1"/>
  <c r="H159" i="11" s="1"/>
  <c r="I159" i="11" s="1"/>
  <c r="E160" i="11"/>
  <c r="F160" i="11" s="1"/>
  <c r="G160" i="11" s="1"/>
  <c r="H160" i="11" s="1"/>
  <c r="I160" i="11" s="1"/>
  <c r="E161" i="11"/>
  <c r="F161" i="11" s="1"/>
  <c r="G161" i="11" s="1"/>
  <c r="H161" i="11" s="1"/>
  <c r="I161" i="11" s="1"/>
  <c r="E162" i="11"/>
  <c r="F162" i="11" s="1"/>
  <c r="G162" i="11" s="1"/>
  <c r="H162" i="11" s="1"/>
  <c r="I162" i="11" s="1"/>
  <c r="E163" i="11"/>
  <c r="F163" i="11" s="1"/>
  <c r="G163" i="11" s="1"/>
  <c r="H163" i="11" s="1"/>
  <c r="I163" i="11" s="1"/>
  <c r="E164" i="11"/>
  <c r="F164" i="11" s="1"/>
  <c r="G164" i="11" s="1"/>
  <c r="H164" i="11" s="1"/>
  <c r="I164" i="11" s="1"/>
  <c r="E165" i="11"/>
  <c r="F165" i="11" s="1"/>
  <c r="G165" i="11" s="1"/>
  <c r="H165" i="11" s="1"/>
  <c r="I165" i="11" s="1"/>
  <c r="E166" i="11"/>
  <c r="F166" i="11" s="1"/>
  <c r="G166" i="11" s="1"/>
  <c r="H166" i="11" s="1"/>
  <c r="I166" i="11" s="1"/>
  <c r="E167" i="11"/>
  <c r="F167" i="11" s="1"/>
  <c r="G167" i="11" s="1"/>
  <c r="H167" i="11" s="1"/>
  <c r="I167" i="11" s="1"/>
  <c r="E168" i="11"/>
  <c r="F168" i="11" s="1"/>
  <c r="G168" i="11" s="1"/>
  <c r="H168" i="11" s="1"/>
  <c r="I168" i="11" s="1"/>
  <c r="E169" i="11"/>
  <c r="F169" i="11" s="1"/>
  <c r="G169" i="11" s="1"/>
  <c r="H169" i="11" s="1"/>
  <c r="I169" i="11" s="1"/>
  <c r="E170" i="11"/>
  <c r="F170" i="11" s="1"/>
  <c r="G170" i="11" s="1"/>
  <c r="H170" i="11" s="1"/>
  <c r="I170" i="11" s="1"/>
  <c r="E171" i="11"/>
  <c r="F171" i="11" s="1"/>
  <c r="G171" i="11" s="1"/>
  <c r="H171" i="11" s="1"/>
  <c r="I171" i="11" s="1"/>
  <c r="E172" i="11"/>
  <c r="F172" i="11" s="1"/>
  <c r="G172" i="11" s="1"/>
  <c r="H172" i="11" s="1"/>
  <c r="I172" i="11" s="1"/>
  <c r="E173" i="11"/>
  <c r="F173" i="11" s="1"/>
  <c r="G173" i="11" s="1"/>
  <c r="H173" i="11" s="1"/>
  <c r="I173" i="11" s="1"/>
  <c r="E174" i="11"/>
  <c r="F174" i="11" s="1"/>
  <c r="G174" i="11" s="1"/>
  <c r="H174" i="11" s="1"/>
  <c r="I174" i="11" s="1"/>
  <c r="E175" i="11"/>
  <c r="F175" i="11" s="1"/>
  <c r="G175" i="11" s="1"/>
  <c r="H175" i="11" s="1"/>
  <c r="I175" i="11" s="1"/>
  <c r="E176" i="11"/>
  <c r="F176" i="11" s="1"/>
  <c r="G176" i="11" s="1"/>
  <c r="H176" i="11" s="1"/>
  <c r="I176" i="11" s="1"/>
  <c r="E177" i="11"/>
  <c r="F177" i="11" s="1"/>
  <c r="G177" i="11" s="1"/>
  <c r="H177" i="11" s="1"/>
  <c r="I177" i="11" s="1"/>
  <c r="E178" i="11"/>
  <c r="F178" i="11" s="1"/>
  <c r="G178" i="11" s="1"/>
  <c r="H178" i="11" s="1"/>
  <c r="I178" i="11" s="1"/>
  <c r="E179" i="11"/>
  <c r="F179" i="11" s="1"/>
  <c r="G179" i="11" s="1"/>
  <c r="H179" i="11" s="1"/>
  <c r="I179" i="11" s="1"/>
  <c r="E180" i="11"/>
  <c r="F180" i="11" s="1"/>
  <c r="G180" i="11" s="1"/>
  <c r="H180" i="11" s="1"/>
  <c r="I180" i="11" s="1"/>
  <c r="E181" i="11"/>
  <c r="F181" i="11" s="1"/>
  <c r="G181" i="11" s="1"/>
  <c r="H181" i="11" s="1"/>
  <c r="I181" i="11" s="1"/>
  <c r="E182" i="11"/>
  <c r="F182" i="11" s="1"/>
  <c r="G182" i="11" s="1"/>
  <c r="H182" i="11" s="1"/>
  <c r="I182" i="11" s="1"/>
  <c r="E183" i="11"/>
  <c r="F183" i="11" s="1"/>
  <c r="G183" i="11" s="1"/>
  <c r="H183" i="11" s="1"/>
  <c r="I183" i="11" s="1"/>
  <c r="E184" i="11"/>
  <c r="F184" i="11" s="1"/>
  <c r="G184" i="11" s="1"/>
  <c r="H184" i="11" s="1"/>
  <c r="I184" i="11" s="1"/>
  <c r="E185" i="11"/>
  <c r="F185" i="11" s="1"/>
  <c r="G185" i="11" s="1"/>
  <c r="H185" i="11" s="1"/>
  <c r="I185" i="11" s="1"/>
  <c r="E186" i="11"/>
  <c r="F186" i="11" s="1"/>
  <c r="G186" i="11" s="1"/>
  <c r="H186" i="11" s="1"/>
  <c r="I186" i="11" s="1"/>
  <c r="E187" i="11"/>
  <c r="F187" i="11" s="1"/>
  <c r="G187" i="11" s="1"/>
  <c r="H187" i="11" s="1"/>
  <c r="I187" i="11" s="1"/>
  <c r="E188" i="11"/>
  <c r="F188" i="11" s="1"/>
  <c r="G188" i="11" s="1"/>
  <c r="H188" i="11" s="1"/>
  <c r="I188" i="11" s="1"/>
  <c r="E189" i="11"/>
  <c r="F189" i="11" s="1"/>
  <c r="G189" i="11" s="1"/>
  <c r="H189" i="11" s="1"/>
  <c r="I189" i="11" s="1"/>
  <c r="E190" i="11"/>
  <c r="F190" i="11" s="1"/>
  <c r="G190" i="11" s="1"/>
  <c r="H190" i="11" s="1"/>
  <c r="I190" i="11" s="1"/>
  <c r="E191" i="11"/>
  <c r="F191" i="11" s="1"/>
  <c r="G191" i="11" s="1"/>
  <c r="H191" i="11" s="1"/>
  <c r="I191" i="11" s="1"/>
  <c r="E192" i="11"/>
  <c r="F192" i="11" s="1"/>
  <c r="G192" i="11" s="1"/>
  <c r="H192" i="11" s="1"/>
  <c r="I192" i="11" s="1"/>
  <c r="E193" i="11"/>
  <c r="F193" i="11" s="1"/>
  <c r="G193" i="11" s="1"/>
  <c r="H193" i="11" s="1"/>
  <c r="I193" i="11" s="1"/>
  <c r="E194" i="11"/>
  <c r="F194" i="11" s="1"/>
  <c r="G194" i="11" s="1"/>
  <c r="H194" i="11" s="1"/>
  <c r="I194" i="11" s="1"/>
  <c r="E195" i="11"/>
  <c r="F195" i="11" s="1"/>
  <c r="G195" i="11" s="1"/>
  <c r="H195" i="11" s="1"/>
  <c r="I195" i="11" s="1"/>
  <c r="E196" i="11"/>
  <c r="F196" i="11" s="1"/>
  <c r="G196" i="11" s="1"/>
  <c r="H196" i="11" s="1"/>
  <c r="I196" i="11" s="1"/>
  <c r="E197" i="11"/>
  <c r="F197" i="11" s="1"/>
  <c r="G197" i="11" s="1"/>
  <c r="H197" i="11" s="1"/>
  <c r="I197" i="11" s="1"/>
  <c r="E198" i="11"/>
  <c r="F198" i="11" s="1"/>
  <c r="G198" i="11" s="1"/>
  <c r="H198" i="11" s="1"/>
  <c r="I198" i="11" s="1"/>
  <c r="E199" i="11"/>
  <c r="F199" i="11" s="1"/>
  <c r="G199" i="11" s="1"/>
  <c r="H199" i="11" s="1"/>
  <c r="I199" i="11" s="1"/>
  <c r="E200" i="11"/>
  <c r="F200" i="11" s="1"/>
  <c r="G200" i="11" s="1"/>
  <c r="H200" i="11" s="1"/>
  <c r="I200" i="11" s="1"/>
  <c r="E201" i="11"/>
  <c r="F201" i="11" s="1"/>
  <c r="G201" i="11" s="1"/>
  <c r="H201" i="11" s="1"/>
  <c r="I201" i="11" s="1"/>
  <c r="E202" i="11"/>
  <c r="F202" i="11" s="1"/>
  <c r="G202" i="11" s="1"/>
  <c r="H202" i="11" s="1"/>
  <c r="I202" i="11" s="1"/>
  <c r="E203" i="11"/>
  <c r="F203" i="11" s="1"/>
  <c r="G203" i="11" s="1"/>
  <c r="H203" i="11" s="1"/>
  <c r="I203" i="11" s="1"/>
  <c r="E204" i="11"/>
  <c r="F204" i="11" s="1"/>
  <c r="G204" i="11" s="1"/>
  <c r="H204" i="11" s="1"/>
  <c r="I204" i="11" s="1"/>
  <c r="E205" i="11"/>
  <c r="F205" i="11" s="1"/>
  <c r="G205" i="11" s="1"/>
  <c r="H205" i="11" s="1"/>
  <c r="I205" i="11" s="1"/>
  <c r="E206" i="11"/>
  <c r="F206" i="11" s="1"/>
  <c r="G206" i="11" s="1"/>
  <c r="H206" i="11" s="1"/>
  <c r="I206" i="11" s="1"/>
  <c r="E207" i="11"/>
  <c r="F207" i="11" s="1"/>
  <c r="G207" i="11" s="1"/>
  <c r="H207" i="11" s="1"/>
  <c r="I207" i="11" s="1"/>
  <c r="E208" i="11"/>
  <c r="F208" i="11" s="1"/>
  <c r="G208" i="11" s="1"/>
  <c r="H208" i="11" s="1"/>
  <c r="I208" i="11" s="1"/>
  <c r="E209" i="11"/>
  <c r="F209" i="11" s="1"/>
  <c r="G209" i="11" s="1"/>
  <c r="H209" i="11" s="1"/>
  <c r="I209" i="11" s="1"/>
  <c r="E210" i="11"/>
  <c r="F210" i="11" s="1"/>
  <c r="G210" i="11" s="1"/>
  <c r="H210" i="11" s="1"/>
  <c r="I210" i="11" s="1"/>
  <c r="E211" i="11"/>
  <c r="F211" i="11" s="1"/>
  <c r="G211" i="11" s="1"/>
  <c r="H211" i="11" s="1"/>
  <c r="I211" i="11" s="1"/>
  <c r="E212" i="11"/>
  <c r="F212" i="11" s="1"/>
  <c r="G212" i="11" s="1"/>
  <c r="H212" i="11" s="1"/>
  <c r="I212" i="11" s="1"/>
  <c r="E213" i="11"/>
  <c r="F213" i="11" s="1"/>
  <c r="G213" i="11" s="1"/>
  <c r="H213" i="11" s="1"/>
  <c r="I213" i="11" s="1"/>
  <c r="E214" i="11"/>
  <c r="F214" i="11" s="1"/>
  <c r="G214" i="11" s="1"/>
  <c r="H214" i="11" s="1"/>
  <c r="I214" i="11" s="1"/>
  <c r="E215" i="11"/>
  <c r="F215" i="11" s="1"/>
  <c r="G215" i="11" s="1"/>
  <c r="H215" i="11" s="1"/>
  <c r="I215" i="11" s="1"/>
  <c r="E216" i="11"/>
  <c r="F216" i="11" s="1"/>
  <c r="G216" i="11" s="1"/>
  <c r="H216" i="11" s="1"/>
  <c r="I216" i="11" s="1"/>
  <c r="E217" i="11"/>
  <c r="F217" i="11" s="1"/>
  <c r="G217" i="11" s="1"/>
  <c r="H217" i="11" s="1"/>
  <c r="I217" i="11" s="1"/>
  <c r="E218" i="11"/>
  <c r="F218" i="11" s="1"/>
  <c r="G218" i="11" s="1"/>
  <c r="H218" i="11" s="1"/>
  <c r="I218" i="11" s="1"/>
  <c r="E219" i="11"/>
  <c r="F219" i="11" s="1"/>
  <c r="G219" i="11" s="1"/>
  <c r="H219" i="11" s="1"/>
  <c r="I219" i="11" s="1"/>
  <c r="E220" i="11"/>
  <c r="F220" i="11" s="1"/>
  <c r="G220" i="11" s="1"/>
  <c r="H220" i="11" s="1"/>
  <c r="I220" i="11" s="1"/>
  <c r="E221" i="11"/>
  <c r="F221" i="11" s="1"/>
  <c r="G221" i="11" s="1"/>
  <c r="H221" i="11" s="1"/>
  <c r="I221" i="11" s="1"/>
  <c r="E222" i="11"/>
  <c r="F222" i="11" s="1"/>
  <c r="G222" i="11" s="1"/>
  <c r="H222" i="11" s="1"/>
  <c r="I222" i="11" s="1"/>
  <c r="E223" i="11"/>
  <c r="F223" i="11" s="1"/>
  <c r="G223" i="11" s="1"/>
  <c r="H223" i="11" s="1"/>
  <c r="I223" i="11" s="1"/>
  <c r="E224" i="11"/>
  <c r="F224" i="11" s="1"/>
  <c r="G224" i="11" s="1"/>
  <c r="H224" i="11" s="1"/>
  <c r="I224" i="11" s="1"/>
  <c r="E225" i="11"/>
  <c r="F225" i="11" s="1"/>
  <c r="G225" i="11" s="1"/>
  <c r="H225" i="11" s="1"/>
  <c r="I225" i="11" s="1"/>
  <c r="E226" i="11"/>
  <c r="F226" i="11" s="1"/>
  <c r="G226" i="11" s="1"/>
  <c r="H226" i="11" s="1"/>
  <c r="I226" i="11" s="1"/>
  <c r="E227" i="11"/>
  <c r="F227" i="11" s="1"/>
  <c r="G227" i="11" s="1"/>
  <c r="H227" i="11" s="1"/>
  <c r="I227" i="11" s="1"/>
  <c r="E228" i="11"/>
  <c r="F228" i="11" s="1"/>
  <c r="G228" i="11" s="1"/>
  <c r="H228" i="11" s="1"/>
  <c r="I228" i="11" s="1"/>
  <c r="E229" i="11"/>
  <c r="F229" i="11" s="1"/>
  <c r="G229" i="11" s="1"/>
  <c r="H229" i="11" s="1"/>
  <c r="I229" i="11" s="1"/>
  <c r="E230" i="11"/>
  <c r="F230" i="11" s="1"/>
  <c r="G230" i="11" s="1"/>
  <c r="H230" i="11" s="1"/>
  <c r="I230" i="11" s="1"/>
  <c r="E231" i="11"/>
  <c r="F231" i="11" s="1"/>
  <c r="G231" i="11" s="1"/>
  <c r="H231" i="11" s="1"/>
  <c r="I231" i="11" s="1"/>
  <c r="E232" i="11"/>
  <c r="F232" i="11" s="1"/>
  <c r="G232" i="11" s="1"/>
  <c r="H232" i="11" s="1"/>
  <c r="I232" i="11" s="1"/>
  <c r="E233" i="11"/>
  <c r="F233" i="11" s="1"/>
  <c r="G233" i="11" s="1"/>
  <c r="H233" i="11" s="1"/>
  <c r="I233" i="11" s="1"/>
  <c r="E234" i="11"/>
  <c r="F234" i="11" s="1"/>
  <c r="G234" i="11" s="1"/>
  <c r="H234" i="11" s="1"/>
  <c r="I234" i="11" s="1"/>
  <c r="E235" i="11"/>
  <c r="F235" i="11" s="1"/>
  <c r="G235" i="11" s="1"/>
  <c r="H235" i="11" s="1"/>
  <c r="I235" i="11" s="1"/>
  <c r="E236" i="11"/>
  <c r="F236" i="11" s="1"/>
  <c r="G236" i="11" s="1"/>
  <c r="H236" i="11" s="1"/>
  <c r="I236" i="11" s="1"/>
  <c r="E237" i="11"/>
  <c r="F237" i="11" s="1"/>
  <c r="G237" i="11" s="1"/>
  <c r="H237" i="11" s="1"/>
  <c r="I237" i="11" s="1"/>
  <c r="E238" i="11"/>
  <c r="F238" i="11" s="1"/>
  <c r="G238" i="11" s="1"/>
  <c r="H238" i="11" s="1"/>
  <c r="I238" i="11" s="1"/>
  <c r="E239" i="11"/>
  <c r="F239" i="11" s="1"/>
  <c r="G239" i="11" s="1"/>
  <c r="H239" i="11" s="1"/>
  <c r="I239" i="11" s="1"/>
  <c r="E240" i="11"/>
  <c r="F240" i="11" s="1"/>
  <c r="G240" i="11" s="1"/>
  <c r="H240" i="11" s="1"/>
  <c r="I240" i="11" s="1"/>
  <c r="E241" i="11"/>
  <c r="F241" i="11" s="1"/>
  <c r="G241" i="11" s="1"/>
  <c r="H241" i="11" s="1"/>
  <c r="I241" i="11" s="1"/>
  <c r="E242" i="11"/>
  <c r="F242" i="11" s="1"/>
  <c r="G242" i="11" s="1"/>
  <c r="H242" i="11" s="1"/>
  <c r="I242" i="11" s="1"/>
  <c r="E243" i="11"/>
  <c r="F243" i="11" s="1"/>
  <c r="G243" i="11" s="1"/>
  <c r="H243" i="11" s="1"/>
  <c r="I243" i="11" s="1"/>
  <c r="E244" i="11"/>
  <c r="F244" i="11" s="1"/>
  <c r="G244" i="11" s="1"/>
  <c r="H244" i="11" s="1"/>
  <c r="I244" i="11" s="1"/>
  <c r="E245" i="11"/>
  <c r="F245" i="11" s="1"/>
  <c r="G245" i="11" s="1"/>
  <c r="H245" i="11" s="1"/>
  <c r="I245" i="11" s="1"/>
  <c r="E246" i="11"/>
  <c r="F246" i="11" s="1"/>
  <c r="G246" i="11" s="1"/>
  <c r="H246" i="11" s="1"/>
  <c r="I246" i="11" s="1"/>
  <c r="E247" i="11"/>
  <c r="F247" i="11" s="1"/>
  <c r="G247" i="11" s="1"/>
  <c r="H247" i="11" s="1"/>
  <c r="I247" i="11" s="1"/>
  <c r="E248" i="11"/>
  <c r="F248" i="11" s="1"/>
  <c r="G248" i="11" s="1"/>
  <c r="H248" i="11" s="1"/>
  <c r="I248" i="11" s="1"/>
  <c r="E249" i="11"/>
  <c r="F249" i="11" s="1"/>
  <c r="G249" i="11" s="1"/>
  <c r="H249" i="11" s="1"/>
  <c r="I249" i="11" s="1"/>
  <c r="E250" i="11"/>
  <c r="F250" i="11" s="1"/>
  <c r="G250" i="11" s="1"/>
  <c r="H250" i="11" s="1"/>
  <c r="I250" i="11" s="1"/>
  <c r="E251" i="11"/>
  <c r="F251" i="11" s="1"/>
  <c r="G251" i="11" s="1"/>
  <c r="H251" i="11" s="1"/>
  <c r="I251" i="11" s="1"/>
  <c r="E252" i="11"/>
  <c r="F252" i="11" s="1"/>
  <c r="G252" i="11" s="1"/>
  <c r="H252" i="11" s="1"/>
  <c r="I252" i="11" s="1"/>
  <c r="E253" i="11"/>
  <c r="F253" i="11" s="1"/>
  <c r="G253" i="11" s="1"/>
  <c r="H253" i="11" s="1"/>
  <c r="I253" i="11" s="1"/>
  <c r="E254" i="11"/>
  <c r="F254" i="11" s="1"/>
  <c r="G254" i="11" s="1"/>
  <c r="H254" i="11" s="1"/>
  <c r="I254" i="11" s="1"/>
  <c r="E255" i="11"/>
  <c r="F255" i="11" s="1"/>
  <c r="G255" i="11" s="1"/>
  <c r="H255" i="11" s="1"/>
  <c r="I255" i="11" s="1"/>
  <c r="E256" i="11"/>
  <c r="F256" i="11" s="1"/>
  <c r="G256" i="11" s="1"/>
  <c r="H256" i="11" s="1"/>
  <c r="I256" i="11" s="1"/>
  <c r="E257" i="11"/>
  <c r="F257" i="11" s="1"/>
  <c r="G257" i="11" s="1"/>
  <c r="H257" i="11" s="1"/>
  <c r="I257" i="11" s="1"/>
  <c r="E258" i="11"/>
  <c r="F258" i="11" s="1"/>
  <c r="G258" i="11" s="1"/>
  <c r="H258" i="11" s="1"/>
  <c r="I258" i="11" s="1"/>
  <c r="E259" i="11"/>
  <c r="F259" i="11" s="1"/>
  <c r="G259" i="11" s="1"/>
  <c r="H259" i="11" s="1"/>
  <c r="I259" i="11" s="1"/>
  <c r="E260" i="11"/>
  <c r="F260" i="11" s="1"/>
  <c r="G260" i="11" s="1"/>
  <c r="H260" i="11" s="1"/>
  <c r="I260" i="11" s="1"/>
  <c r="E261" i="11"/>
  <c r="F261" i="11" s="1"/>
  <c r="G261" i="11" s="1"/>
  <c r="H261" i="11" s="1"/>
  <c r="I261" i="11" s="1"/>
  <c r="E262" i="11"/>
  <c r="F262" i="11" s="1"/>
  <c r="G262" i="11" s="1"/>
  <c r="H262" i="11" s="1"/>
  <c r="I262" i="11" s="1"/>
  <c r="E263" i="11"/>
  <c r="F263" i="11" s="1"/>
  <c r="G263" i="11" s="1"/>
  <c r="H263" i="11" s="1"/>
  <c r="I263" i="11" s="1"/>
  <c r="E264" i="11"/>
  <c r="F264" i="11" s="1"/>
  <c r="G264" i="11" s="1"/>
  <c r="H264" i="11" s="1"/>
  <c r="I264" i="11" s="1"/>
  <c r="E265" i="11"/>
  <c r="F265" i="11" s="1"/>
  <c r="G265" i="11" s="1"/>
  <c r="H265" i="11" s="1"/>
  <c r="I265" i="11" s="1"/>
  <c r="E266" i="11"/>
  <c r="F266" i="11" s="1"/>
  <c r="G266" i="11" s="1"/>
  <c r="H266" i="11" s="1"/>
  <c r="I266" i="11" s="1"/>
  <c r="E267" i="11"/>
  <c r="F267" i="11" s="1"/>
  <c r="G267" i="11" s="1"/>
  <c r="H267" i="11" s="1"/>
  <c r="I267" i="11" s="1"/>
  <c r="E268" i="11"/>
  <c r="F268" i="11" s="1"/>
  <c r="G268" i="11" s="1"/>
  <c r="H268" i="11" s="1"/>
  <c r="I268" i="11" s="1"/>
  <c r="E269" i="11"/>
  <c r="F269" i="11" s="1"/>
  <c r="G269" i="11" s="1"/>
  <c r="H269" i="11" s="1"/>
  <c r="I269" i="11" s="1"/>
  <c r="E270" i="11"/>
  <c r="F270" i="11" s="1"/>
  <c r="G270" i="11" s="1"/>
  <c r="H270" i="11" s="1"/>
  <c r="I270" i="11" s="1"/>
  <c r="E271" i="11"/>
  <c r="F271" i="11" s="1"/>
  <c r="G271" i="11" s="1"/>
  <c r="H271" i="11" s="1"/>
  <c r="I271" i="11" s="1"/>
  <c r="E272" i="11"/>
  <c r="F272" i="11" s="1"/>
  <c r="G272" i="11" s="1"/>
  <c r="H272" i="11" s="1"/>
  <c r="I272" i="11" s="1"/>
  <c r="E273" i="11"/>
  <c r="F273" i="11" s="1"/>
  <c r="G273" i="11" s="1"/>
  <c r="H273" i="11" s="1"/>
  <c r="I273" i="11" s="1"/>
  <c r="E274" i="11"/>
  <c r="F274" i="11" s="1"/>
  <c r="G274" i="11" s="1"/>
  <c r="H274" i="11" s="1"/>
  <c r="I274" i="11" s="1"/>
  <c r="E275" i="11"/>
  <c r="F275" i="11" s="1"/>
  <c r="G275" i="11" s="1"/>
  <c r="H275" i="11" s="1"/>
  <c r="I275" i="11" s="1"/>
  <c r="E276" i="11"/>
  <c r="F276" i="11" s="1"/>
  <c r="G276" i="11" s="1"/>
  <c r="H276" i="11" s="1"/>
  <c r="I276" i="11" s="1"/>
  <c r="E277" i="11"/>
  <c r="F277" i="11" s="1"/>
  <c r="G277" i="11" s="1"/>
  <c r="H277" i="11" s="1"/>
  <c r="I277" i="11" s="1"/>
  <c r="E278" i="11"/>
  <c r="F278" i="11" s="1"/>
  <c r="G278" i="11" s="1"/>
  <c r="H278" i="11" s="1"/>
  <c r="I278" i="11" s="1"/>
  <c r="E279" i="11"/>
  <c r="F279" i="11" s="1"/>
  <c r="G279" i="11" s="1"/>
  <c r="H279" i="11" s="1"/>
  <c r="I279" i="11" s="1"/>
  <c r="E280" i="11"/>
  <c r="F280" i="11" s="1"/>
  <c r="G280" i="11" s="1"/>
  <c r="H280" i="11" s="1"/>
  <c r="I280" i="11" s="1"/>
  <c r="E281" i="11"/>
  <c r="F281" i="11" s="1"/>
  <c r="G281" i="11" s="1"/>
  <c r="H281" i="11" s="1"/>
  <c r="I281" i="11" s="1"/>
  <c r="E282" i="11"/>
  <c r="F282" i="11" s="1"/>
  <c r="G282" i="11" s="1"/>
  <c r="H282" i="11" s="1"/>
  <c r="I282" i="11" s="1"/>
  <c r="E283" i="11"/>
  <c r="F283" i="11" s="1"/>
  <c r="G283" i="11" s="1"/>
  <c r="H283" i="11" s="1"/>
  <c r="I283" i="11" s="1"/>
  <c r="E284" i="11"/>
  <c r="F284" i="11" s="1"/>
  <c r="G284" i="11" s="1"/>
  <c r="H284" i="11" s="1"/>
  <c r="I284" i="11" s="1"/>
  <c r="E285" i="11"/>
  <c r="F285" i="11" s="1"/>
  <c r="G285" i="11" s="1"/>
  <c r="H285" i="11" s="1"/>
  <c r="I285" i="11" s="1"/>
  <c r="E286" i="11"/>
  <c r="F286" i="11" s="1"/>
  <c r="G286" i="11" s="1"/>
  <c r="H286" i="11" s="1"/>
  <c r="I286" i="11" s="1"/>
  <c r="E287" i="11"/>
  <c r="F287" i="11" s="1"/>
  <c r="G287" i="11" s="1"/>
  <c r="H287" i="11" s="1"/>
  <c r="I287" i="11" s="1"/>
  <c r="E288" i="11"/>
  <c r="F288" i="11" s="1"/>
  <c r="G288" i="11" s="1"/>
  <c r="H288" i="11" s="1"/>
  <c r="I288" i="11" s="1"/>
  <c r="E289" i="11"/>
  <c r="F289" i="11" s="1"/>
  <c r="G289" i="11" s="1"/>
  <c r="H289" i="11" s="1"/>
  <c r="I289" i="11" s="1"/>
  <c r="E290" i="11"/>
  <c r="F290" i="11" s="1"/>
  <c r="G290" i="11" s="1"/>
  <c r="H290" i="11" s="1"/>
  <c r="I290" i="11" s="1"/>
  <c r="E291" i="11"/>
  <c r="F291" i="11" s="1"/>
  <c r="G291" i="11" s="1"/>
  <c r="H291" i="11" s="1"/>
  <c r="I291" i="11" s="1"/>
  <c r="E292" i="11"/>
  <c r="F292" i="11" s="1"/>
  <c r="G292" i="11" s="1"/>
  <c r="H292" i="11" s="1"/>
  <c r="I292" i="11" s="1"/>
  <c r="E293" i="11"/>
  <c r="F293" i="11" s="1"/>
  <c r="G293" i="11" s="1"/>
  <c r="H293" i="11" s="1"/>
  <c r="I293" i="11" s="1"/>
  <c r="E294" i="11"/>
  <c r="F294" i="11" s="1"/>
  <c r="G294" i="11" s="1"/>
  <c r="H294" i="11" s="1"/>
  <c r="I294" i="11" s="1"/>
  <c r="E295" i="11"/>
  <c r="F295" i="11" s="1"/>
  <c r="G295" i="11" s="1"/>
  <c r="H295" i="11" s="1"/>
  <c r="I295" i="11" s="1"/>
  <c r="E296" i="11"/>
  <c r="F296" i="11" s="1"/>
  <c r="G296" i="11" s="1"/>
  <c r="H296" i="11" s="1"/>
  <c r="I296" i="11" s="1"/>
  <c r="E297" i="11"/>
  <c r="F297" i="11" s="1"/>
  <c r="G297" i="11" s="1"/>
  <c r="H297" i="11" s="1"/>
  <c r="I297" i="11" s="1"/>
  <c r="E298" i="11"/>
  <c r="F298" i="11" s="1"/>
  <c r="G298" i="11" s="1"/>
  <c r="H298" i="11" s="1"/>
  <c r="I298" i="11" s="1"/>
  <c r="E299" i="11"/>
  <c r="F299" i="11" s="1"/>
  <c r="G299" i="11" s="1"/>
  <c r="H299" i="11" s="1"/>
  <c r="I299" i="11" s="1"/>
  <c r="E300" i="11"/>
  <c r="F300" i="11" s="1"/>
  <c r="G300" i="11" s="1"/>
  <c r="H300" i="11" s="1"/>
  <c r="I300" i="11" s="1"/>
  <c r="E301" i="11"/>
  <c r="F301" i="11" s="1"/>
  <c r="G301" i="11" s="1"/>
  <c r="H301" i="11" s="1"/>
  <c r="I301" i="11" s="1"/>
  <c r="E302" i="11"/>
  <c r="F302" i="11" s="1"/>
  <c r="G302" i="11" s="1"/>
  <c r="H302" i="11" s="1"/>
  <c r="I302" i="11" s="1"/>
  <c r="E303" i="11"/>
  <c r="F303" i="11" s="1"/>
  <c r="G303" i="11" s="1"/>
  <c r="H303" i="11" s="1"/>
  <c r="I303" i="11" s="1"/>
  <c r="E304" i="11"/>
  <c r="F304" i="11" s="1"/>
  <c r="G304" i="11" s="1"/>
  <c r="H304" i="11" s="1"/>
  <c r="I304" i="11" s="1"/>
  <c r="E305" i="11"/>
  <c r="F305" i="11" s="1"/>
  <c r="G305" i="11" s="1"/>
  <c r="H305" i="11" s="1"/>
  <c r="I305" i="11" s="1"/>
  <c r="E306" i="11"/>
  <c r="F306" i="11" s="1"/>
  <c r="G306" i="11" s="1"/>
  <c r="H306" i="11" s="1"/>
  <c r="I306" i="11" s="1"/>
  <c r="E307" i="11"/>
  <c r="F307" i="11" s="1"/>
  <c r="G307" i="11" s="1"/>
  <c r="H307" i="11" s="1"/>
  <c r="I307" i="11" s="1"/>
  <c r="E308" i="11"/>
  <c r="F308" i="11" s="1"/>
  <c r="G308" i="11" s="1"/>
  <c r="H308" i="11" s="1"/>
  <c r="I308" i="11" s="1"/>
  <c r="E309" i="11"/>
  <c r="F309" i="11" s="1"/>
  <c r="G309" i="11" s="1"/>
  <c r="H309" i="11" s="1"/>
  <c r="I309" i="11" s="1"/>
  <c r="E310" i="11"/>
  <c r="F310" i="11" s="1"/>
  <c r="G310" i="11" s="1"/>
  <c r="H310" i="11" s="1"/>
  <c r="I310" i="11" s="1"/>
  <c r="E311" i="11"/>
  <c r="F311" i="11" s="1"/>
  <c r="G311" i="11" s="1"/>
  <c r="H311" i="11" s="1"/>
  <c r="I311" i="11" s="1"/>
  <c r="E312" i="11"/>
  <c r="F312" i="11" s="1"/>
  <c r="G312" i="11" s="1"/>
  <c r="H312" i="11" s="1"/>
  <c r="I312" i="11" s="1"/>
  <c r="E313" i="11"/>
  <c r="F313" i="11" s="1"/>
  <c r="G313" i="11" s="1"/>
  <c r="H313" i="11" s="1"/>
  <c r="I313" i="11" s="1"/>
  <c r="E314" i="11"/>
  <c r="F314" i="11" s="1"/>
  <c r="G314" i="11" s="1"/>
  <c r="H314" i="11" s="1"/>
  <c r="I314" i="11" s="1"/>
  <c r="E315" i="11"/>
  <c r="F315" i="11" s="1"/>
  <c r="G315" i="11" s="1"/>
  <c r="H315" i="11" s="1"/>
  <c r="I315" i="11" s="1"/>
  <c r="E316" i="11"/>
  <c r="F316" i="11" s="1"/>
  <c r="G316" i="11" s="1"/>
  <c r="H316" i="11" s="1"/>
  <c r="I316" i="11" s="1"/>
  <c r="E317" i="11"/>
  <c r="F317" i="11" s="1"/>
  <c r="G317" i="11" s="1"/>
  <c r="H317" i="11" s="1"/>
  <c r="I317" i="11" s="1"/>
  <c r="E318" i="11"/>
  <c r="F318" i="11" s="1"/>
  <c r="G318" i="11" s="1"/>
  <c r="H318" i="11" s="1"/>
  <c r="I318" i="11" s="1"/>
  <c r="E319" i="11"/>
  <c r="F319" i="11" s="1"/>
  <c r="G319" i="11" s="1"/>
  <c r="H319" i="11" s="1"/>
  <c r="I319" i="11" s="1"/>
  <c r="E320" i="11"/>
  <c r="F320" i="11" s="1"/>
  <c r="G320" i="11" s="1"/>
  <c r="H320" i="11" s="1"/>
  <c r="I320" i="11" s="1"/>
  <c r="E321" i="11"/>
  <c r="F321" i="11" s="1"/>
  <c r="G321" i="11" s="1"/>
  <c r="H321" i="11" s="1"/>
  <c r="I321" i="11" s="1"/>
  <c r="E322" i="11"/>
  <c r="F322" i="11" s="1"/>
  <c r="G322" i="11" s="1"/>
  <c r="H322" i="11" s="1"/>
  <c r="I322" i="11" s="1"/>
  <c r="E323" i="11"/>
  <c r="F323" i="11" s="1"/>
  <c r="G323" i="11" s="1"/>
  <c r="H323" i="11" s="1"/>
  <c r="I323" i="11" s="1"/>
  <c r="E324" i="11"/>
  <c r="F324" i="11" s="1"/>
  <c r="G324" i="11" s="1"/>
  <c r="H324" i="11" s="1"/>
  <c r="I324" i="11" s="1"/>
  <c r="E325" i="11"/>
  <c r="F325" i="11" s="1"/>
  <c r="G325" i="11" s="1"/>
  <c r="H325" i="11" s="1"/>
  <c r="I325" i="11" s="1"/>
  <c r="E326" i="11"/>
  <c r="F326" i="11" s="1"/>
  <c r="G326" i="11" s="1"/>
  <c r="H326" i="11" s="1"/>
  <c r="I326" i="11" s="1"/>
  <c r="E327" i="11"/>
  <c r="F327" i="11" s="1"/>
  <c r="G327" i="11" s="1"/>
  <c r="H327" i="11" s="1"/>
  <c r="I327" i="11" s="1"/>
  <c r="E328" i="11"/>
  <c r="F328" i="11" s="1"/>
  <c r="G328" i="11" s="1"/>
  <c r="H328" i="11" s="1"/>
  <c r="I328" i="11" s="1"/>
  <c r="E329" i="11"/>
  <c r="F329" i="11" s="1"/>
  <c r="G329" i="11" s="1"/>
  <c r="H329" i="11" s="1"/>
  <c r="I329" i="11" s="1"/>
  <c r="E330" i="11"/>
  <c r="F330" i="11" s="1"/>
  <c r="G330" i="11" s="1"/>
  <c r="H330" i="11" s="1"/>
  <c r="I330" i="11" s="1"/>
  <c r="E331" i="11"/>
  <c r="F331" i="11" s="1"/>
  <c r="G331" i="11" s="1"/>
  <c r="H331" i="11" s="1"/>
  <c r="I331" i="11" s="1"/>
  <c r="E332" i="11"/>
  <c r="F332" i="11" s="1"/>
  <c r="G332" i="11" s="1"/>
  <c r="H332" i="11" s="1"/>
  <c r="I332" i="11" s="1"/>
  <c r="E333" i="11"/>
  <c r="F333" i="11" s="1"/>
  <c r="G333" i="11" s="1"/>
  <c r="H333" i="11" s="1"/>
  <c r="I333" i="11" s="1"/>
  <c r="E334" i="11"/>
  <c r="F334" i="11" s="1"/>
  <c r="G334" i="11" s="1"/>
  <c r="H334" i="11" s="1"/>
  <c r="I334" i="11" s="1"/>
  <c r="E335" i="11"/>
  <c r="F335" i="11" s="1"/>
  <c r="G335" i="11" s="1"/>
  <c r="H335" i="11" s="1"/>
  <c r="I335" i="11" s="1"/>
  <c r="E336" i="11"/>
  <c r="F336" i="11" s="1"/>
  <c r="G336" i="11" s="1"/>
  <c r="H336" i="11" s="1"/>
  <c r="I336" i="11" s="1"/>
  <c r="E337" i="11"/>
  <c r="F337" i="11" s="1"/>
  <c r="G337" i="11" s="1"/>
  <c r="H337" i="11" s="1"/>
  <c r="I337" i="11" s="1"/>
  <c r="E338" i="11"/>
  <c r="F338" i="11" s="1"/>
  <c r="G338" i="11" s="1"/>
  <c r="H338" i="11" s="1"/>
  <c r="I338" i="11" s="1"/>
  <c r="E339" i="11"/>
  <c r="F339" i="11" s="1"/>
  <c r="G339" i="11" s="1"/>
  <c r="H339" i="11" s="1"/>
  <c r="I339" i="11" s="1"/>
  <c r="E340" i="11"/>
  <c r="F340" i="11" s="1"/>
  <c r="G340" i="11" s="1"/>
  <c r="H340" i="11" s="1"/>
  <c r="I340" i="11" s="1"/>
  <c r="E341" i="11"/>
  <c r="F341" i="11" s="1"/>
  <c r="G341" i="11" s="1"/>
  <c r="H341" i="11" s="1"/>
  <c r="I341" i="11" s="1"/>
  <c r="E342" i="11"/>
  <c r="F342" i="11" s="1"/>
  <c r="G342" i="11" s="1"/>
  <c r="H342" i="11" s="1"/>
  <c r="I342" i="11" s="1"/>
  <c r="E343" i="11"/>
  <c r="F343" i="11" s="1"/>
  <c r="G343" i="11" s="1"/>
  <c r="H343" i="11" s="1"/>
  <c r="I343" i="11" s="1"/>
  <c r="E344" i="11"/>
  <c r="F344" i="11" s="1"/>
  <c r="G344" i="11" s="1"/>
  <c r="H344" i="11" s="1"/>
  <c r="I344" i="11" s="1"/>
  <c r="E345" i="11"/>
  <c r="F345" i="11" s="1"/>
  <c r="G345" i="11" s="1"/>
  <c r="H345" i="11" s="1"/>
  <c r="I345" i="11" s="1"/>
  <c r="E346" i="11"/>
  <c r="F346" i="11" s="1"/>
  <c r="G346" i="11" s="1"/>
  <c r="H346" i="11" s="1"/>
  <c r="I346" i="11" s="1"/>
  <c r="E347" i="11"/>
  <c r="F347" i="11" s="1"/>
  <c r="G347" i="11" s="1"/>
  <c r="H347" i="11" s="1"/>
  <c r="I347" i="11" s="1"/>
  <c r="E348" i="11"/>
  <c r="F348" i="11" s="1"/>
  <c r="G348" i="11" s="1"/>
  <c r="H348" i="11" s="1"/>
  <c r="I348" i="11" s="1"/>
  <c r="E349" i="11"/>
  <c r="F349" i="11" s="1"/>
  <c r="G349" i="11" s="1"/>
  <c r="H349" i="11" s="1"/>
  <c r="I349" i="11" s="1"/>
  <c r="E350" i="11"/>
  <c r="F350" i="11" s="1"/>
  <c r="G350" i="11" s="1"/>
  <c r="H350" i="11" s="1"/>
  <c r="I350" i="11" s="1"/>
  <c r="E351" i="11"/>
  <c r="F351" i="11" s="1"/>
  <c r="G351" i="11" s="1"/>
  <c r="H351" i="11" s="1"/>
  <c r="I351" i="11" s="1"/>
  <c r="E352" i="11"/>
  <c r="F352" i="11" s="1"/>
  <c r="G352" i="11" s="1"/>
  <c r="H352" i="11" s="1"/>
  <c r="I352" i="11" s="1"/>
  <c r="E353" i="11"/>
  <c r="F353" i="11" s="1"/>
  <c r="G353" i="11" s="1"/>
  <c r="H353" i="11" s="1"/>
  <c r="I353" i="11" s="1"/>
  <c r="E354" i="11"/>
  <c r="F354" i="11" s="1"/>
  <c r="G354" i="11" s="1"/>
  <c r="H354" i="11" s="1"/>
  <c r="I354" i="11" s="1"/>
  <c r="E355" i="11"/>
  <c r="F355" i="11" s="1"/>
  <c r="G355" i="11" s="1"/>
  <c r="H355" i="11" s="1"/>
  <c r="I355" i="11" s="1"/>
  <c r="E356" i="11"/>
  <c r="F356" i="11" s="1"/>
  <c r="G356" i="11" s="1"/>
  <c r="H356" i="11" s="1"/>
  <c r="I356" i="11" s="1"/>
  <c r="E357" i="11"/>
  <c r="F357" i="11" s="1"/>
  <c r="G357" i="11" s="1"/>
  <c r="H357" i="11" s="1"/>
  <c r="I357" i="11" s="1"/>
  <c r="E358" i="11"/>
  <c r="F358" i="11" s="1"/>
  <c r="G358" i="11" s="1"/>
  <c r="H358" i="11" s="1"/>
  <c r="I358" i="11" s="1"/>
  <c r="E359" i="11"/>
  <c r="F359" i="11" s="1"/>
  <c r="G359" i="11" s="1"/>
  <c r="H359" i="11" s="1"/>
  <c r="I359" i="11" s="1"/>
  <c r="E360" i="11"/>
  <c r="F360" i="11" s="1"/>
  <c r="G360" i="11" s="1"/>
  <c r="H360" i="11" s="1"/>
  <c r="I360" i="11" s="1"/>
  <c r="E361" i="11"/>
  <c r="F361" i="11" s="1"/>
  <c r="G361" i="11" s="1"/>
  <c r="H361" i="11" s="1"/>
  <c r="I361" i="11" s="1"/>
  <c r="E362" i="11"/>
  <c r="F362" i="11" s="1"/>
  <c r="G362" i="11" s="1"/>
  <c r="H362" i="11" s="1"/>
  <c r="I362" i="11" s="1"/>
  <c r="E363" i="11"/>
  <c r="F363" i="11" s="1"/>
  <c r="G363" i="11" s="1"/>
  <c r="H363" i="11" s="1"/>
  <c r="I363" i="11" s="1"/>
  <c r="E364" i="11"/>
  <c r="F364" i="11" s="1"/>
  <c r="G364" i="11" s="1"/>
  <c r="H364" i="11" s="1"/>
  <c r="I364" i="11" s="1"/>
  <c r="E365" i="11"/>
  <c r="F365" i="11" s="1"/>
  <c r="G365" i="11" s="1"/>
  <c r="H365" i="11" s="1"/>
  <c r="I365" i="11" s="1"/>
  <c r="E366" i="11"/>
  <c r="F366" i="11" s="1"/>
  <c r="G366" i="11" s="1"/>
  <c r="H366" i="11" s="1"/>
  <c r="I366" i="11" s="1"/>
  <c r="E367" i="11"/>
  <c r="F367" i="11" s="1"/>
  <c r="G367" i="11" s="1"/>
  <c r="H367" i="11" s="1"/>
  <c r="I367" i="11" s="1"/>
  <c r="E368" i="11"/>
  <c r="F368" i="11" s="1"/>
  <c r="G368" i="11" s="1"/>
  <c r="H368" i="11" s="1"/>
  <c r="I368" i="11" s="1"/>
  <c r="E369" i="11"/>
  <c r="F369" i="11" s="1"/>
  <c r="G369" i="11" s="1"/>
  <c r="H369" i="11" s="1"/>
  <c r="I369" i="11" s="1"/>
  <c r="E370" i="11"/>
  <c r="F370" i="11" s="1"/>
  <c r="G370" i="11" s="1"/>
  <c r="H370" i="11" s="1"/>
  <c r="I370" i="11" s="1"/>
  <c r="E371" i="11"/>
  <c r="F371" i="11" s="1"/>
  <c r="G371" i="11" s="1"/>
  <c r="H371" i="11" s="1"/>
  <c r="I371" i="11" s="1"/>
  <c r="E372" i="11"/>
  <c r="F372" i="11" s="1"/>
  <c r="G372" i="11" s="1"/>
  <c r="H372" i="11" s="1"/>
  <c r="I372" i="11" s="1"/>
  <c r="E373" i="11"/>
  <c r="F373" i="11" s="1"/>
  <c r="G373" i="11" s="1"/>
  <c r="H373" i="11" s="1"/>
  <c r="I373" i="11" s="1"/>
  <c r="E374" i="11"/>
  <c r="F374" i="11" s="1"/>
  <c r="G374" i="11" s="1"/>
  <c r="H374" i="11" s="1"/>
  <c r="I374" i="11" s="1"/>
  <c r="E375" i="11"/>
  <c r="F375" i="11" s="1"/>
  <c r="G375" i="11" s="1"/>
  <c r="H375" i="11" s="1"/>
  <c r="I375" i="11" s="1"/>
  <c r="E376" i="11"/>
  <c r="F376" i="11" s="1"/>
  <c r="G376" i="11" s="1"/>
  <c r="H376" i="11" s="1"/>
  <c r="I376" i="11" s="1"/>
  <c r="E377" i="11"/>
  <c r="F377" i="11" s="1"/>
  <c r="G377" i="11" s="1"/>
  <c r="H377" i="11" s="1"/>
  <c r="I377" i="11" s="1"/>
  <c r="E378" i="11"/>
  <c r="F378" i="11" s="1"/>
  <c r="G378" i="11" s="1"/>
  <c r="H378" i="11" s="1"/>
  <c r="I378" i="11" s="1"/>
  <c r="E379" i="11"/>
  <c r="F379" i="11" s="1"/>
  <c r="G379" i="11" s="1"/>
  <c r="H379" i="11" s="1"/>
  <c r="I379" i="11" s="1"/>
  <c r="E380" i="11"/>
  <c r="F380" i="11" s="1"/>
  <c r="G380" i="11" s="1"/>
  <c r="H380" i="11" s="1"/>
  <c r="I380" i="11" s="1"/>
  <c r="E381" i="11"/>
  <c r="F381" i="11" s="1"/>
  <c r="G381" i="11" s="1"/>
  <c r="H381" i="11" s="1"/>
  <c r="I381" i="11" s="1"/>
  <c r="E382" i="11"/>
  <c r="F382" i="11" s="1"/>
  <c r="G382" i="11" s="1"/>
  <c r="H382" i="11" s="1"/>
  <c r="I382" i="11" s="1"/>
  <c r="E383" i="11"/>
  <c r="F383" i="11" s="1"/>
  <c r="G383" i="11" s="1"/>
  <c r="H383" i="11" s="1"/>
  <c r="I383" i="11" s="1"/>
  <c r="E384" i="11"/>
  <c r="F384" i="11" s="1"/>
  <c r="G384" i="11" s="1"/>
  <c r="H384" i="11" s="1"/>
  <c r="I384" i="11" s="1"/>
  <c r="E385" i="11"/>
  <c r="F385" i="11" s="1"/>
  <c r="G385" i="11" s="1"/>
  <c r="H385" i="11" s="1"/>
  <c r="I385" i="11" s="1"/>
  <c r="E386" i="11"/>
  <c r="F386" i="11" s="1"/>
  <c r="G386" i="11" s="1"/>
  <c r="H386" i="11" s="1"/>
  <c r="I386" i="11" s="1"/>
  <c r="E387" i="11"/>
  <c r="F387" i="11" s="1"/>
  <c r="G387" i="11" s="1"/>
  <c r="H387" i="11" s="1"/>
  <c r="I387" i="11" s="1"/>
  <c r="E388" i="11"/>
  <c r="F388" i="11" s="1"/>
  <c r="G388" i="11" s="1"/>
  <c r="H388" i="11" s="1"/>
  <c r="I388" i="11" s="1"/>
  <c r="E389" i="11"/>
  <c r="F389" i="11" s="1"/>
  <c r="G389" i="11" s="1"/>
  <c r="H389" i="11" s="1"/>
  <c r="I389" i="11" s="1"/>
  <c r="E390" i="11"/>
  <c r="F390" i="11" s="1"/>
  <c r="G390" i="11" s="1"/>
  <c r="H390" i="11" s="1"/>
  <c r="I390" i="11" s="1"/>
  <c r="E391" i="11"/>
  <c r="F391" i="11" s="1"/>
  <c r="G391" i="11" s="1"/>
  <c r="H391" i="11" s="1"/>
  <c r="I391" i="11" s="1"/>
  <c r="E392" i="11"/>
  <c r="F392" i="11" s="1"/>
  <c r="G392" i="11" s="1"/>
  <c r="H392" i="11" s="1"/>
  <c r="I392" i="11" s="1"/>
  <c r="E393" i="11"/>
  <c r="F393" i="11" s="1"/>
  <c r="G393" i="11" s="1"/>
  <c r="H393" i="11" s="1"/>
  <c r="I393" i="11" s="1"/>
  <c r="E394" i="11"/>
  <c r="F394" i="11" s="1"/>
  <c r="G394" i="11" s="1"/>
  <c r="H394" i="11" s="1"/>
  <c r="I394" i="11" s="1"/>
  <c r="E395" i="11"/>
  <c r="F395" i="11" s="1"/>
  <c r="G395" i="11" s="1"/>
  <c r="H395" i="11" s="1"/>
  <c r="I395" i="11" s="1"/>
  <c r="E396" i="11"/>
  <c r="F396" i="11" s="1"/>
  <c r="G396" i="11" s="1"/>
  <c r="H396" i="11" s="1"/>
  <c r="I396" i="11" s="1"/>
  <c r="E397" i="11"/>
  <c r="F397" i="11" s="1"/>
  <c r="G397" i="11" s="1"/>
  <c r="H397" i="11" s="1"/>
  <c r="I397" i="11" s="1"/>
  <c r="E398" i="11"/>
  <c r="F398" i="11" s="1"/>
  <c r="G398" i="11" s="1"/>
  <c r="H398" i="11" s="1"/>
  <c r="I398" i="11" s="1"/>
  <c r="E399" i="11"/>
  <c r="F399" i="11" s="1"/>
  <c r="G399" i="11" s="1"/>
  <c r="H399" i="11" s="1"/>
  <c r="I399" i="11" s="1"/>
  <c r="E400" i="11"/>
  <c r="F400" i="11" s="1"/>
  <c r="G400" i="11" s="1"/>
  <c r="H400" i="11" s="1"/>
  <c r="I400" i="11" s="1"/>
  <c r="E401" i="11"/>
  <c r="F401" i="11" s="1"/>
  <c r="G401" i="11" s="1"/>
  <c r="H401" i="11" s="1"/>
  <c r="I401" i="11" s="1"/>
  <c r="E402" i="11"/>
  <c r="F402" i="11" s="1"/>
  <c r="G402" i="11" s="1"/>
  <c r="H402" i="11" s="1"/>
  <c r="I402" i="11" s="1"/>
  <c r="E403" i="11"/>
  <c r="F403" i="11" s="1"/>
  <c r="G403" i="11" s="1"/>
  <c r="H403" i="11" s="1"/>
  <c r="I403" i="11" s="1"/>
  <c r="E404" i="11"/>
  <c r="F404" i="11" s="1"/>
  <c r="G404" i="11" s="1"/>
  <c r="H404" i="11" s="1"/>
  <c r="I404" i="11" s="1"/>
  <c r="E405" i="11"/>
  <c r="F405" i="11" s="1"/>
  <c r="G405" i="11" s="1"/>
  <c r="H405" i="11" s="1"/>
  <c r="I405" i="11" s="1"/>
  <c r="E406" i="11"/>
  <c r="F406" i="11" s="1"/>
  <c r="G406" i="11" s="1"/>
  <c r="H406" i="11" s="1"/>
  <c r="I406" i="11" s="1"/>
  <c r="E407" i="11"/>
  <c r="F407" i="11" s="1"/>
  <c r="G407" i="11" s="1"/>
  <c r="H407" i="11" s="1"/>
  <c r="I407" i="11" s="1"/>
  <c r="E408" i="11"/>
  <c r="F408" i="11" s="1"/>
  <c r="G408" i="11" s="1"/>
  <c r="H408" i="11" s="1"/>
  <c r="I408" i="11" s="1"/>
  <c r="E409" i="11"/>
  <c r="F409" i="11" s="1"/>
  <c r="G409" i="11" s="1"/>
  <c r="H409" i="11" s="1"/>
  <c r="I409" i="11" s="1"/>
  <c r="E410" i="11"/>
  <c r="F410" i="11" s="1"/>
  <c r="G410" i="11" s="1"/>
  <c r="H410" i="11" s="1"/>
  <c r="I410" i="11" s="1"/>
  <c r="E411" i="11"/>
  <c r="F411" i="11" s="1"/>
  <c r="G411" i="11" s="1"/>
  <c r="H411" i="11" s="1"/>
  <c r="I411" i="11" s="1"/>
  <c r="E412" i="11"/>
  <c r="F412" i="11" s="1"/>
  <c r="G412" i="11" s="1"/>
  <c r="H412" i="11" s="1"/>
  <c r="I412" i="11" s="1"/>
  <c r="E413" i="11"/>
  <c r="F413" i="11" s="1"/>
  <c r="G413" i="11" s="1"/>
  <c r="H413" i="11" s="1"/>
  <c r="I413" i="11" s="1"/>
  <c r="E414" i="11"/>
  <c r="F414" i="11" s="1"/>
  <c r="G414" i="11" s="1"/>
  <c r="H414" i="11" s="1"/>
  <c r="I414" i="11" s="1"/>
  <c r="E415" i="11"/>
  <c r="F415" i="11" s="1"/>
  <c r="G415" i="11" s="1"/>
  <c r="H415" i="11" s="1"/>
  <c r="I415" i="11" s="1"/>
  <c r="E416" i="11"/>
  <c r="F416" i="11" s="1"/>
  <c r="G416" i="11" s="1"/>
  <c r="H416" i="11" s="1"/>
  <c r="I416" i="11" s="1"/>
  <c r="E417" i="11"/>
  <c r="F417" i="11" s="1"/>
  <c r="G417" i="11" s="1"/>
  <c r="H417" i="11" s="1"/>
  <c r="I417" i="11" s="1"/>
  <c r="E418" i="11"/>
  <c r="F418" i="11" s="1"/>
  <c r="G418" i="11" s="1"/>
  <c r="H418" i="11" s="1"/>
  <c r="I418" i="11" s="1"/>
  <c r="E419" i="11"/>
  <c r="F419" i="11" s="1"/>
  <c r="G419" i="11" s="1"/>
  <c r="H419" i="11" s="1"/>
  <c r="I419" i="11" s="1"/>
  <c r="E420" i="11"/>
  <c r="F420" i="11" s="1"/>
  <c r="G420" i="11" s="1"/>
  <c r="H420" i="11" s="1"/>
  <c r="I420" i="11" s="1"/>
  <c r="E421" i="11"/>
  <c r="F421" i="11" s="1"/>
  <c r="G421" i="11" s="1"/>
  <c r="H421" i="11" s="1"/>
  <c r="I421" i="11" s="1"/>
  <c r="E422" i="11"/>
  <c r="F422" i="11" s="1"/>
  <c r="G422" i="11" s="1"/>
  <c r="H422" i="11" s="1"/>
  <c r="I422" i="11" s="1"/>
  <c r="E423" i="11"/>
  <c r="F423" i="11" s="1"/>
  <c r="G423" i="11" s="1"/>
  <c r="H423" i="11" s="1"/>
  <c r="I423" i="11" s="1"/>
  <c r="E424" i="11"/>
  <c r="F424" i="11" s="1"/>
  <c r="G424" i="11" s="1"/>
  <c r="H424" i="11" s="1"/>
  <c r="I424" i="11" s="1"/>
  <c r="E425" i="11"/>
  <c r="F425" i="11" s="1"/>
  <c r="G425" i="11" s="1"/>
  <c r="H425" i="11" s="1"/>
  <c r="I425" i="11" s="1"/>
  <c r="E426" i="11"/>
  <c r="F426" i="11" s="1"/>
  <c r="G426" i="11" s="1"/>
  <c r="H426" i="11" s="1"/>
  <c r="I426" i="11" s="1"/>
  <c r="E427" i="11"/>
  <c r="F427" i="11" s="1"/>
  <c r="G427" i="11" s="1"/>
  <c r="H427" i="11" s="1"/>
  <c r="I427" i="11" s="1"/>
  <c r="E428" i="11"/>
  <c r="F428" i="11" s="1"/>
  <c r="G428" i="11" s="1"/>
  <c r="H428" i="11" s="1"/>
  <c r="I428" i="11" s="1"/>
  <c r="E429" i="11"/>
  <c r="F429" i="11" s="1"/>
  <c r="G429" i="11" s="1"/>
  <c r="H429" i="11" s="1"/>
  <c r="I429" i="11" s="1"/>
  <c r="E430" i="11"/>
  <c r="F430" i="11" s="1"/>
  <c r="G430" i="11" s="1"/>
  <c r="H430" i="11" s="1"/>
  <c r="I430" i="11" s="1"/>
  <c r="E431" i="11"/>
  <c r="F431" i="11" s="1"/>
  <c r="G431" i="11" s="1"/>
  <c r="H431" i="11" s="1"/>
  <c r="I431" i="11" s="1"/>
  <c r="E432" i="11"/>
  <c r="F432" i="11" s="1"/>
  <c r="G432" i="11" s="1"/>
  <c r="H432" i="11" s="1"/>
  <c r="I432" i="11" s="1"/>
  <c r="E433" i="11"/>
  <c r="F433" i="11" s="1"/>
  <c r="G433" i="11" s="1"/>
  <c r="H433" i="11" s="1"/>
  <c r="I433" i="11" s="1"/>
  <c r="E434" i="11"/>
  <c r="F434" i="11" s="1"/>
  <c r="G434" i="11" s="1"/>
  <c r="H434" i="11" s="1"/>
  <c r="I434" i="11" s="1"/>
  <c r="E435" i="11"/>
  <c r="F435" i="11" s="1"/>
  <c r="G435" i="11" s="1"/>
  <c r="H435" i="11" s="1"/>
  <c r="I435" i="11" s="1"/>
  <c r="E436" i="11"/>
  <c r="F436" i="11" s="1"/>
  <c r="G436" i="11" s="1"/>
  <c r="H436" i="11" s="1"/>
  <c r="I436" i="11" s="1"/>
  <c r="E437" i="11"/>
  <c r="F437" i="11" s="1"/>
  <c r="G437" i="11" s="1"/>
  <c r="H437" i="11" s="1"/>
  <c r="I437" i="11" s="1"/>
  <c r="E438" i="11"/>
  <c r="F438" i="11" s="1"/>
  <c r="G438" i="11" s="1"/>
  <c r="H438" i="11" s="1"/>
  <c r="I438" i="11" s="1"/>
  <c r="E439" i="11"/>
  <c r="F439" i="11" s="1"/>
  <c r="G439" i="11" s="1"/>
  <c r="H439" i="11" s="1"/>
  <c r="I439" i="11" s="1"/>
  <c r="E440" i="11"/>
  <c r="F440" i="11" s="1"/>
  <c r="G440" i="11" s="1"/>
  <c r="H440" i="11" s="1"/>
  <c r="I440" i="11" s="1"/>
  <c r="E441" i="11"/>
  <c r="F441" i="11" s="1"/>
  <c r="G441" i="11" s="1"/>
  <c r="H441" i="11" s="1"/>
  <c r="I441" i="11" s="1"/>
  <c r="E442" i="11"/>
  <c r="F442" i="11" s="1"/>
  <c r="G442" i="11" s="1"/>
  <c r="H442" i="11" s="1"/>
  <c r="I442" i="11" s="1"/>
  <c r="E443" i="11"/>
  <c r="F443" i="11" s="1"/>
  <c r="G443" i="11" s="1"/>
  <c r="H443" i="11" s="1"/>
  <c r="I443" i="11" s="1"/>
  <c r="E444" i="11"/>
  <c r="F444" i="11" s="1"/>
  <c r="G444" i="11" s="1"/>
  <c r="H444" i="11" s="1"/>
  <c r="I444" i="11" s="1"/>
  <c r="E445" i="11"/>
  <c r="F445" i="11" s="1"/>
  <c r="G445" i="11" s="1"/>
  <c r="H445" i="11" s="1"/>
  <c r="I445" i="11" s="1"/>
  <c r="E446" i="11"/>
  <c r="F446" i="11" s="1"/>
  <c r="G446" i="11" s="1"/>
  <c r="H446" i="11" s="1"/>
  <c r="I446" i="11" s="1"/>
  <c r="E447" i="11"/>
  <c r="F447" i="11" s="1"/>
  <c r="G447" i="11" s="1"/>
  <c r="H447" i="11" s="1"/>
  <c r="I447" i="11" s="1"/>
  <c r="E448" i="11"/>
  <c r="F448" i="11" s="1"/>
  <c r="G448" i="11" s="1"/>
  <c r="H448" i="11" s="1"/>
  <c r="I448" i="11" s="1"/>
  <c r="E449" i="11"/>
  <c r="F449" i="11" s="1"/>
  <c r="G449" i="11" s="1"/>
  <c r="H449" i="11" s="1"/>
  <c r="I449" i="11" s="1"/>
  <c r="E450" i="11"/>
  <c r="F450" i="11" s="1"/>
  <c r="G450" i="11" s="1"/>
  <c r="H450" i="11" s="1"/>
  <c r="I450" i="11" s="1"/>
  <c r="E451" i="11"/>
  <c r="F451" i="11" s="1"/>
  <c r="G451" i="11" s="1"/>
  <c r="H451" i="11" s="1"/>
  <c r="I451" i="11" s="1"/>
  <c r="E452" i="11"/>
  <c r="F452" i="11" s="1"/>
  <c r="G452" i="11" s="1"/>
  <c r="H452" i="11" s="1"/>
  <c r="I452" i="11" s="1"/>
  <c r="E453" i="11"/>
  <c r="F453" i="11" s="1"/>
  <c r="G453" i="11" s="1"/>
  <c r="H453" i="11" s="1"/>
  <c r="I453" i="11" s="1"/>
  <c r="E454" i="11"/>
  <c r="F454" i="11" s="1"/>
  <c r="G454" i="11" s="1"/>
  <c r="H454" i="11" s="1"/>
  <c r="I454" i="11" s="1"/>
  <c r="E455" i="11"/>
  <c r="F455" i="11" s="1"/>
  <c r="G455" i="11" s="1"/>
  <c r="H455" i="11" s="1"/>
  <c r="I455" i="11" s="1"/>
  <c r="E456" i="11"/>
  <c r="F456" i="11" s="1"/>
  <c r="G456" i="11" s="1"/>
  <c r="H456" i="11" s="1"/>
  <c r="I456" i="11" s="1"/>
  <c r="E457" i="11"/>
  <c r="F457" i="11" s="1"/>
  <c r="G457" i="11" s="1"/>
  <c r="H457" i="11" s="1"/>
  <c r="I457" i="11" s="1"/>
  <c r="E458" i="11"/>
  <c r="F458" i="11" s="1"/>
  <c r="G458" i="11" s="1"/>
  <c r="H458" i="11" s="1"/>
  <c r="I458" i="11" s="1"/>
  <c r="E459" i="11"/>
  <c r="F459" i="11" s="1"/>
  <c r="G459" i="11" s="1"/>
  <c r="H459" i="11" s="1"/>
  <c r="I459" i="11" s="1"/>
  <c r="E460" i="11"/>
  <c r="F460" i="11" s="1"/>
  <c r="G460" i="11" s="1"/>
  <c r="H460" i="11" s="1"/>
  <c r="I460" i="11" s="1"/>
  <c r="E461" i="11"/>
  <c r="F461" i="11" s="1"/>
  <c r="G461" i="11" s="1"/>
  <c r="H461" i="11" s="1"/>
  <c r="I461" i="11" s="1"/>
  <c r="E462" i="11"/>
  <c r="F462" i="11" s="1"/>
  <c r="G462" i="11" s="1"/>
  <c r="H462" i="11" s="1"/>
  <c r="I462" i="11" s="1"/>
  <c r="E463" i="11"/>
  <c r="F463" i="11" s="1"/>
  <c r="G463" i="11" s="1"/>
  <c r="H463" i="11" s="1"/>
  <c r="I463" i="11" s="1"/>
  <c r="E464" i="11"/>
  <c r="F464" i="11" s="1"/>
  <c r="G464" i="11" s="1"/>
  <c r="H464" i="11" s="1"/>
  <c r="I464" i="11" s="1"/>
  <c r="E465" i="11"/>
  <c r="F465" i="11" s="1"/>
  <c r="G465" i="11" s="1"/>
  <c r="H465" i="11" s="1"/>
  <c r="I465" i="11" s="1"/>
  <c r="E466" i="11"/>
  <c r="F466" i="11" s="1"/>
  <c r="G466" i="11" s="1"/>
  <c r="H466" i="11" s="1"/>
  <c r="I466" i="11" s="1"/>
  <c r="E467" i="11"/>
  <c r="F467" i="11" s="1"/>
  <c r="G467" i="11" s="1"/>
  <c r="H467" i="11" s="1"/>
  <c r="I467" i="11" s="1"/>
  <c r="E468" i="11"/>
  <c r="F468" i="11" s="1"/>
  <c r="G468" i="11" s="1"/>
  <c r="H468" i="11" s="1"/>
  <c r="I468" i="11" s="1"/>
  <c r="E469" i="11"/>
  <c r="F469" i="11" s="1"/>
  <c r="G469" i="11" s="1"/>
  <c r="H469" i="11" s="1"/>
  <c r="I469" i="11" s="1"/>
  <c r="E470" i="11"/>
  <c r="F470" i="11" s="1"/>
  <c r="G470" i="11" s="1"/>
  <c r="H470" i="11" s="1"/>
  <c r="I470" i="11" s="1"/>
  <c r="E471" i="11"/>
  <c r="F471" i="11" s="1"/>
  <c r="G471" i="11" s="1"/>
  <c r="H471" i="11" s="1"/>
  <c r="I471" i="11" s="1"/>
  <c r="E472" i="11"/>
  <c r="F472" i="11" s="1"/>
  <c r="G472" i="11" s="1"/>
  <c r="H472" i="11" s="1"/>
  <c r="I472" i="11" s="1"/>
  <c r="E473" i="11"/>
  <c r="F473" i="11" s="1"/>
  <c r="G473" i="11" s="1"/>
  <c r="H473" i="11" s="1"/>
  <c r="I473" i="11" s="1"/>
  <c r="E474" i="11"/>
  <c r="F474" i="11" s="1"/>
  <c r="G474" i="11" s="1"/>
  <c r="H474" i="11" s="1"/>
  <c r="I474" i="11" s="1"/>
  <c r="E475" i="11"/>
  <c r="F475" i="11" s="1"/>
  <c r="G475" i="11" s="1"/>
  <c r="H475" i="11" s="1"/>
  <c r="I475" i="11" s="1"/>
  <c r="E476" i="11"/>
  <c r="F476" i="11" s="1"/>
  <c r="G476" i="11" s="1"/>
  <c r="H476" i="11" s="1"/>
  <c r="I476" i="11" s="1"/>
  <c r="E477" i="11"/>
  <c r="F477" i="11" s="1"/>
  <c r="G477" i="11" s="1"/>
  <c r="H477" i="11" s="1"/>
  <c r="I477" i="11" s="1"/>
  <c r="E478" i="11"/>
  <c r="F478" i="11" s="1"/>
  <c r="G478" i="11" s="1"/>
  <c r="H478" i="11" s="1"/>
  <c r="I478" i="11" s="1"/>
  <c r="E479" i="11"/>
  <c r="F479" i="11" s="1"/>
  <c r="G479" i="11" s="1"/>
  <c r="H479" i="11" s="1"/>
  <c r="I479" i="11" s="1"/>
  <c r="E480" i="11"/>
  <c r="F480" i="11" s="1"/>
  <c r="G480" i="11" s="1"/>
  <c r="H480" i="11" s="1"/>
  <c r="I480" i="11" s="1"/>
  <c r="E481" i="11"/>
  <c r="F481" i="11" s="1"/>
  <c r="G481" i="11" s="1"/>
  <c r="H481" i="11" s="1"/>
  <c r="I481" i="11" s="1"/>
  <c r="E482" i="11"/>
  <c r="F482" i="11" s="1"/>
  <c r="G482" i="11" s="1"/>
  <c r="H482" i="11" s="1"/>
  <c r="I482" i="11" s="1"/>
  <c r="E483" i="11"/>
  <c r="F483" i="11" s="1"/>
  <c r="G483" i="11" s="1"/>
  <c r="H483" i="11" s="1"/>
  <c r="I483" i="11" s="1"/>
  <c r="E484" i="11"/>
  <c r="F484" i="11" s="1"/>
  <c r="G484" i="11" s="1"/>
  <c r="H484" i="11" s="1"/>
  <c r="I484" i="11" s="1"/>
  <c r="E485" i="11"/>
  <c r="F485" i="11" s="1"/>
  <c r="G485" i="11" s="1"/>
  <c r="H485" i="11" s="1"/>
  <c r="I485" i="11" s="1"/>
  <c r="E486" i="11"/>
  <c r="F486" i="11" s="1"/>
  <c r="G486" i="11" s="1"/>
  <c r="H486" i="11" s="1"/>
  <c r="I486" i="11" s="1"/>
  <c r="E487" i="11"/>
  <c r="F487" i="11" s="1"/>
  <c r="G487" i="11" s="1"/>
  <c r="H487" i="11" s="1"/>
  <c r="I487" i="11" s="1"/>
  <c r="E488" i="11"/>
  <c r="F488" i="11" s="1"/>
  <c r="G488" i="11" s="1"/>
  <c r="H488" i="11" s="1"/>
  <c r="I488" i="11" s="1"/>
  <c r="E489" i="11"/>
  <c r="F489" i="11" s="1"/>
  <c r="G489" i="11" s="1"/>
  <c r="H489" i="11" s="1"/>
  <c r="I489" i="11" s="1"/>
  <c r="E490" i="11"/>
  <c r="F490" i="11" s="1"/>
  <c r="G490" i="11" s="1"/>
  <c r="H490" i="11" s="1"/>
  <c r="I490" i="11" s="1"/>
  <c r="E491" i="11"/>
  <c r="F491" i="11" s="1"/>
  <c r="G491" i="11" s="1"/>
  <c r="H491" i="11" s="1"/>
  <c r="I491" i="11" s="1"/>
  <c r="E492" i="11"/>
  <c r="F492" i="11" s="1"/>
  <c r="G492" i="11" s="1"/>
  <c r="H492" i="11" s="1"/>
  <c r="I492" i="11" s="1"/>
  <c r="E493" i="11"/>
  <c r="F493" i="11" s="1"/>
  <c r="G493" i="11" s="1"/>
  <c r="H493" i="11" s="1"/>
  <c r="I493" i="11" s="1"/>
  <c r="E494" i="11"/>
  <c r="F494" i="11" s="1"/>
  <c r="G494" i="11" s="1"/>
  <c r="H494" i="11" s="1"/>
  <c r="I494" i="11" s="1"/>
  <c r="E495" i="11"/>
  <c r="F495" i="11" s="1"/>
  <c r="G495" i="11" s="1"/>
  <c r="H495" i="11" s="1"/>
  <c r="I495" i="11" s="1"/>
  <c r="E496" i="11"/>
  <c r="F496" i="11" s="1"/>
  <c r="G496" i="11" s="1"/>
  <c r="H496" i="11" s="1"/>
  <c r="I496" i="11" s="1"/>
  <c r="E497" i="11"/>
  <c r="F497" i="11" s="1"/>
  <c r="G497" i="11" s="1"/>
  <c r="H497" i="11" s="1"/>
  <c r="I497" i="11" s="1"/>
  <c r="E498" i="11"/>
  <c r="F498" i="11" s="1"/>
  <c r="G498" i="11" s="1"/>
  <c r="H498" i="11" s="1"/>
  <c r="I498" i="11" s="1"/>
  <c r="E499" i="11"/>
  <c r="F499" i="11" s="1"/>
  <c r="G499" i="11" s="1"/>
  <c r="H499" i="11" s="1"/>
  <c r="I499" i="11" s="1"/>
  <c r="E500" i="11"/>
  <c r="F500" i="11" s="1"/>
  <c r="G500" i="11" s="1"/>
  <c r="H500" i="11" s="1"/>
  <c r="I500" i="11" s="1"/>
  <c r="E501" i="11"/>
  <c r="F501" i="11" s="1"/>
  <c r="G501" i="11" s="1"/>
  <c r="H501" i="11" s="1"/>
  <c r="I501" i="11" s="1"/>
  <c r="E502" i="11"/>
  <c r="F502" i="11" s="1"/>
  <c r="G502" i="11" s="1"/>
  <c r="H502" i="11" s="1"/>
  <c r="I502" i="11" s="1"/>
  <c r="E503" i="11"/>
  <c r="F503" i="11" s="1"/>
  <c r="G503" i="11" s="1"/>
  <c r="H503" i="11" s="1"/>
  <c r="I503" i="11" s="1"/>
  <c r="E504" i="11"/>
  <c r="F504" i="11" s="1"/>
  <c r="G504" i="11" s="1"/>
  <c r="H504" i="11" s="1"/>
  <c r="I504" i="11" s="1"/>
  <c r="E505" i="11"/>
  <c r="F505" i="11" s="1"/>
  <c r="G505" i="11" s="1"/>
  <c r="H505" i="11" s="1"/>
  <c r="I505" i="11" s="1"/>
  <c r="E506" i="11"/>
  <c r="F506" i="11" s="1"/>
  <c r="G506" i="11" s="1"/>
  <c r="H506" i="11" s="1"/>
  <c r="I506" i="11" s="1"/>
  <c r="E507" i="11"/>
  <c r="F507" i="11" s="1"/>
  <c r="G507" i="11" s="1"/>
  <c r="H507" i="11" s="1"/>
  <c r="I507" i="11" s="1"/>
  <c r="E508" i="11"/>
  <c r="F508" i="11" s="1"/>
  <c r="G508" i="11" s="1"/>
  <c r="H508" i="11" s="1"/>
  <c r="I508" i="11" s="1"/>
  <c r="E509" i="11"/>
  <c r="F509" i="11" s="1"/>
  <c r="G509" i="11" s="1"/>
  <c r="H509" i="11" s="1"/>
  <c r="I509" i="11" s="1"/>
  <c r="E510" i="11"/>
  <c r="F510" i="11" s="1"/>
  <c r="G510" i="11" s="1"/>
  <c r="H510" i="11" s="1"/>
  <c r="I510" i="11" s="1"/>
  <c r="E511" i="11"/>
  <c r="F511" i="11" s="1"/>
  <c r="G511" i="11" s="1"/>
  <c r="H511" i="11" s="1"/>
  <c r="I511" i="11" s="1"/>
  <c r="E512" i="11"/>
  <c r="F512" i="11" s="1"/>
  <c r="G512" i="11" s="1"/>
  <c r="H512" i="11" s="1"/>
  <c r="I512" i="11" s="1"/>
  <c r="E513" i="11"/>
  <c r="F513" i="11" s="1"/>
  <c r="G513" i="11" s="1"/>
  <c r="H513" i="11" s="1"/>
  <c r="I513" i="11" s="1"/>
  <c r="E514" i="11"/>
  <c r="F514" i="11" s="1"/>
  <c r="G514" i="11" s="1"/>
  <c r="H514" i="11" s="1"/>
  <c r="I514" i="11" s="1"/>
  <c r="E515" i="11"/>
  <c r="F515" i="11" s="1"/>
  <c r="G515" i="11" s="1"/>
  <c r="H515" i="11" s="1"/>
  <c r="I515" i="11" s="1"/>
  <c r="E516" i="11"/>
  <c r="F516" i="11" s="1"/>
  <c r="G516" i="11" s="1"/>
  <c r="H516" i="11" s="1"/>
  <c r="I516" i="11" s="1"/>
  <c r="E517" i="11"/>
  <c r="F517" i="11" s="1"/>
  <c r="G517" i="11" s="1"/>
  <c r="H517" i="11" s="1"/>
  <c r="I517" i="11" s="1"/>
  <c r="E518" i="11"/>
  <c r="F518" i="11" s="1"/>
  <c r="G518" i="11" s="1"/>
  <c r="H518" i="11" s="1"/>
  <c r="I518" i="11" s="1"/>
  <c r="E519" i="11"/>
  <c r="F519" i="11" s="1"/>
  <c r="G519" i="11" s="1"/>
  <c r="H519" i="11" s="1"/>
  <c r="I519" i="11" s="1"/>
  <c r="E520" i="11"/>
  <c r="F520" i="11" s="1"/>
  <c r="G520" i="11" s="1"/>
  <c r="H520" i="11" s="1"/>
  <c r="I520" i="11" s="1"/>
  <c r="E521" i="11"/>
  <c r="F521" i="11" s="1"/>
  <c r="G521" i="11" s="1"/>
  <c r="H521" i="11" s="1"/>
  <c r="I521" i="11" s="1"/>
  <c r="E522" i="11"/>
  <c r="F522" i="11" s="1"/>
  <c r="G522" i="11" s="1"/>
  <c r="H522" i="11" s="1"/>
  <c r="I522" i="11" s="1"/>
  <c r="E523" i="11"/>
  <c r="F523" i="11" s="1"/>
  <c r="G523" i="11" s="1"/>
  <c r="H523" i="11" s="1"/>
  <c r="I523" i="11" s="1"/>
  <c r="E524" i="11"/>
  <c r="F524" i="11" s="1"/>
  <c r="G524" i="11" s="1"/>
  <c r="H524" i="11" s="1"/>
  <c r="I524" i="11" s="1"/>
  <c r="E525" i="11"/>
  <c r="F525" i="11" s="1"/>
  <c r="G525" i="11" s="1"/>
  <c r="H525" i="11" s="1"/>
  <c r="I525" i="11" s="1"/>
  <c r="E526" i="11"/>
  <c r="F526" i="11" s="1"/>
  <c r="G526" i="11" s="1"/>
  <c r="H526" i="11" s="1"/>
  <c r="I526" i="11" s="1"/>
  <c r="E527" i="11"/>
  <c r="F527" i="11" s="1"/>
  <c r="G527" i="11" s="1"/>
  <c r="H527" i="11" s="1"/>
  <c r="I527" i="11" s="1"/>
  <c r="E528" i="11"/>
  <c r="F528" i="11" s="1"/>
  <c r="G528" i="11" s="1"/>
  <c r="H528" i="11" s="1"/>
  <c r="I528" i="11" s="1"/>
  <c r="E529" i="11"/>
  <c r="F529" i="11" s="1"/>
  <c r="G529" i="11" s="1"/>
  <c r="H529" i="11" s="1"/>
  <c r="I529" i="11" s="1"/>
  <c r="E530" i="11"/>
  <c r="F530" i="11" s="1"/>
  <c r="G530" i="11" s="1"/>
  <c r="H530" i="11" s="1"/>
  <c r="I530" i="11" s="1"/>
  <c r="E531" i="11"/>
  <c r="F531" i="11" s="1"/>
  <c r="G531" i="11" s="1"/>
  <c r="H531" i="11" s="1"/>
  <c r="I531" i="11" s="1"/>
  <c r="E532" i="11"/>
  <c r="F532" i="11" s="1"/>
  <c r="G532" i="11" s="1"/>
  <c r="H532" i="11" s="1"/>
  <c r="I532" i="11" s="1"/>
  <c r="E533" i="11"/>
  <c r="F533" i="11" s="1"/>
  <c r="G533" i="11" s="1"/>
  <c r="H533" i="11" s="1"/>
  <c r="I533" i="11" s="1"/>
  <c r="E534" i="11"/>
  <c r="F534" i="11" s="1"/>
  <c r="G534" i="11" s="1"/>
  <c r="H534" i="11" s="1"/>
  <c r="I534" i="11" s="1"/>
  <c r="E535" i="11"/>
  <c r="F535" i="11" s="1"/>
  <c r="G535" i="11" s="1"/>
  <c r="H535" i="11" s="1"/>
  <c r="I535" i="11" s="1"/>
  <c r="E536" i="11"/>
  <c r="F536" i="11" s="1"/>
  <c r="G536" i="11" s="1"/>
  <c r="H536" i="11" s="1"/>
  <c r="I536" i="11" s="1"/>
  <c r="E537" i="11"/>
  <c r="F537" i="11" s="1"/>
  <c r="G537" i="11" s="1"/>
  <c r="H537" i="11" s="1"/>
  <c r="I537" i="11" s="1"/>
  <c r="R24" i="13"/>
  <c r="S24" i="13"/>
  <c r="S23" i="13"/>
  <c r="Q23" i="13"/>
  <c r="S22" i="13"/>
  <c r="Q22" i="13"/>
  <c r="S21" i="13"/>
  <c r="H34" i="12"/>
  <c r="M21" i="12"/>
  <c r="K21" i="12"/>
  <c r="M22" i="12"/>
  <c r="R32" i="13" l="1"/>
  <c r="R34" i="13"/>
  <c r="R30" i="13"/>
  <c r="R26" i="13"/>
  <c r="R33" i="13"/>
  <c r="R29" i="13"/>
  <c r="R25" i="13"/>
  <c r="R31" i="13"/>
  <c r="G12" i="27"/>
  <c r="T14" i="27"/>
  <c r="S13" i="27"/>
  <c r="H13" i="27"/>
  <c r="L21" i="12"/>
  <c r="R22" i="13"/>
  <c r="R23" i="13"/>
  <c r="R21" i="13"/>
  <c r="L22" i="12"/>
  <c r="G13" i="27" l="1"/>
  <c r="T15" i="27"/>
  <c r="S14" i="27"/>
  <c r="H14" i="27"/>
  <c r="I55" i="10"/>
  <c r="H55" i="10"/>
  <c r="G55" i="10"/>
  <c r="F55" i="10"/>
  <c r="I54" i="10"/>
  <c r="H54" i="10"/>
  <c r="G54" i="10"/>
  <c r="F54" i="10"/>
  <c r="I53" i="10"/>
  <c r="H53" i="10"/>
  <c r="G53" i="10"/>
  <c r="F53" i="10"/>
  <c r="I52" i="10"/>
  <c r="H52" i="10"/>
  <c r="G52" i="10"/>
  <c r="F52" i="10"/>
  <c r="I51" i="10"/>
  <c r="H51" i="10"/>
  <c r="G51" i="10"/>
  <c r="F51" i="10"/>
  <c r="I50" i="10"/>
  <c r="H50" i="10"/>
  <c r="G50" i="10"/>
  <c r="F50" i="10"/>
  <c r="I49" i="10"/>
  <c r="H49" i="10"/>
  <c r="G49" i="10"/>
  <c r="F49" i="10"/>
  <c r="I48" i="10"/>
  <c r="H48" i="10"/>
  <c r="G48" i="10"/>
  <c r="F48" i="10"/>
  <c r="I47" i="10"/>
  <c r="H47" i="10"/>
  <c r="G47" i="10"/>
  <c r="F47" i="10"/>
  <c r="I46" i="10"/>
  <c r="H46" i="10"/>
  <c r="G46" i="10"/>
  <c r="F46" i="10"/>
  <c r="I45" i="10"/>
  <c r="H45" i="10"/>
  <c r="G45" i="10"/>
  <c r="F45" i="10"/>
  <c r="I44" i="10"/>
  <c r="H44" i="10"/>
  <c r="G44" i="10"/>
  <c r="F44" i="10"/>
  <c r="I43" i="10"/>
  <c r="H43" i="10"/>
  <c r="G43" i="10"/>
  <c r="F43" i="10"/>
  <c r="I42" i="10"/>
  <c r="H42" i="10"/>
  <c r="G42" i="10"/>
  <c r="F42" i="10"/>
  <c r="I41" i="10"/>
  <c r="H41" i="10"/>
  <c r="G41" i="10"/>
  <c r="F41" i="10"/>
  <c r="I40" i="10"/>
  <c r="H40" i="10"/>
  <c r="G40" i="10"/>
  <c r="F40" i="10"/>
  <c r="I39" i="10"/>
  <c r="H39" i="10"/>
  <c r="G39" i="10"/>
  <c r="F39" i="10"/>
  <c r="I38" i="10"/>
  <c r="H38" i="10"/>
  <c r="G38" i="10"/>
  <c r="F38" i="10"/>
  <c r="I37" i="10"/>
  <c r="H37" i="10"/>
  <c r="G37" i="10"/>
  <c r="F37" i="10"/>
  <c r="I36" i="10"/>
  <c r="H36" i="10"/>
  <c r="G36" i="10"/>
  <c r="F36" i="10"/>
  <c r="I35" i="10"/>
  <c r="H35" i="10"/>
  <c r="G35" i="10"/>
  <c r="F35" i="10"/>
  <c r="I34" i="10"/>
  <c r="H34" i="10"/>
  <c r="G34" i="10"/>
  <c r="F34" i="10"/>
  <c r="I33" i="10"/>
  <c r="H33" i="10"/>
  <c r="G33" i="10"/>
  <c r="F33" i="10"/>
  <c r="I32" i="10"/>
  <c r="H32" i="10"/>
  <c r="G32" i="10"/>
  <c r="F32" i="10"/>
  <c r="I31" i="10"/>
  <c r="H31" i="10"/>
  <c r="G31" i="10"/>
  <c r="F31" i="10"/>
  <c r="I30" i="10"/>
  <c r="H30" i="10"/>
  <c r="G30" i="10"/>
  <c r="F30" i="10"/>
  <c r="I29" i="10"/>
  <c r="H29" i="10"/>
  <c r="G29" i="10"/>
  <c r="F29" i="10"/>
  <c r="I28" i="10"/>
  <c r="H28" i="10"/>
  <c r="G28" i="10"/>
  <c r="F28" i="10"/>
  <c r="I27" i="10"/>
  <c r="H27" i="10"/>
  <c r="G27" i="10"/>
  <c r="F27" i="10"/>
  <c r="I26" i="10"/>
  <c r="H26" i="10"/>
  <c r="G26" i="10"/>
  <c r="F26" i="10"/>
  <c r="I25" i="10"/>
  <c r="H25" i="10"/>
  <c r="G25" i="10"/>
  <c r="F25" i="10"/>
  <c r="I24" i="10"/>
  <c r="H24" i="10"/>
  <c r="G24" i="10"/>
  <c r="F24" i="10"/>
  <c r="I23" i="10"/>
  <c r="H23" i="10"/>
  <c r="G23" i="10"/>
  <c r="F23" i="10"/>
  <c r="I22" i="10"/>
  <c r="H22" i="10"/>
  <c r="G22" i="10"/>
  <c r="F22" i="10"/>
  <c r="I21" i="10"/>
  <c r="H21" i="10"/>
  <c r="G21" i="10"/>
  <c r="F21" i="10"/>
  <c r="I20" i="10"/>
  <c r="H20" i="10"/>
  <c r="G20" i="10"/>
  <c r="F20" i="10"/>
  <c r="I19" i="10"/>
  <c r="H19" i="10"/>
  <c r="G19" i="10"/>
  <c r="F19" i="10"/>
  <c r="I18" i="10"/>
  <c r="H18" i="10"/>
  <c r="G18" i="10"/>
  <c r="F18" i="10"/>
  <c r="I17" i="10"/>
  <c r="H17" i="10"/>
  <c r="G17" i="10"/>
  <c r="F17" i="10"/>
  <c r="I16" i="10"/>
  <c r="H16" i="10"/>
  <c r="G16" i="10"/>
  <c r="F16" i="10"/>
  <c r="I15" i="10"/>
  <c r="H15" i="10"/>
  <c r="G15" i="10"/>
  <c r="F15" i="10"/>
  <c r="I14" i="10"/>
  <c r="H14" i="10"/>
  <c r="G14" i="10"/>
  <c r="F14" i="10"/>
  <c r="I13" i="10"/>
  <c r="H13" i="10"/>
  <c r="G13" i="10"/>
  <c r="F13" i="10"/>
  <c r="I12" i="10"/>
  <c r="H12" i="10"/>
  <c r="G12" i="10"/>
  <c r="F12" i="10"/>
  <c r="I11" i="10"/>
  <c r="H11" i="10"/>
  <c r="G11" i="10"/>
  <c r="F11" i="10"/>
  <c r="I10" i="10"/>
  <c r="H10" i="10"/>
  <c r="G10" i="10"/>
  <c r="F10" i="10"/>
  <c r="I9" i="10"/>
  <c r="H9" i="10"/>
  <c r="G9" i="10"/>
  <c r="F9" i="10"/>
  <c r="I8" i="10"/>
  <c r="H8" i="10"/>
  <c r="G8" i="10"/>
  <c r="F8" i="10"/>
  <c r="I7" i="10"/>
  <c r="H7" i="10"/>
  <c r="G7" i="10"/>
  <c r="F7" i="10"/>
  <c r="I6" i="10"/>
  <c r="H6" i="10"/>
  <c r="G6" i="10"/>
  <c r="F6" i="10"/>
  <c r="I5" i="10"/>
  <c r="H5" i="10"/>
  <c r="G5" i="10"/>
  <c r="F5" i="10"/>
  <c r="I4" i="10"/>
  <c r="H4" i="10"/>
  <c r="G4" i="10"/>
  <c r="F4" i="10"/>
  <c r="I3" i="10"/>
  <c r="H3" i="10"/>
  <c r="G3" i="10"/>
  <c r="F3" i="10"/>
  <c r="I2" i="10"/>
  <c r="H2" i="10"/>
  <c r="G2" i="10"/>
  <c r="F2" i="10"/>
  <c r="G14" i="27" l="1"/>
  <c r="T16" i="27"/>
  <c r="S15" i="27"/>
  <c r="H15" i="27"/>
  <c r="G15" i="27" s="1"/>
  <c r="O7" i="9"/>
  <c r="O11" i="9"/>
  <c r="O13" i="9"/>
  <c r="O31" i="9"/>
  <c r="O34" i="9"/>
  <c r="O45" i="9"/>
  <c r="M4" i="9"/>
  <c r="O4" i="9" s="1"/>
  <c r="N4" i="9"/>
  <c r="M5" i="9"/>
  <c r="O5" i="9" s="1"/>
  <c r="N5" i="9"/>
  <c r="M6" i="9"/>
  <c r="O6" i="9" s="1"/>
  <c r="N6" i="9"/>
  <c r="M7" i="9"/>
  <c r="N7" i="9"/>
  <c r="M8" i="9"/>
  <c r="O8" i="9" s="1"/>
  <c r="N8" i="9"/>
  <c r="M9" i="9"/>
  <c r="O9" i="9" s="1"/>
  <c r="N9" i="9"/>
  <c r="M10" i="9"/>
  <c r="O10" i="9" s="1"/>
  <c r="M12" i="9"/>
  <c r="O12" i="9" s="1"/>
  <c r="N12" i="9"/>
  <c r="M13" i="9"/>
  <c r="N13" i="9"/>
  <c r="M14" i="9"/>
  <c r="O14" i="9" s="1"/>
  <c r="N14" i="9"/>
  <c r="M15" i="9"/>
  <c r="O15" i="9" s="1"/>
  <c r="N15" i="9"/>
  <c r="M16" i="9"/>
  <c r="O16" i="9" s="1"/>
  <c r="N16" i="9"/>
  <c r="M17" i="9"/>
  <c r="O17" i="9" s="1"/>
  <c r="N17" i="9"/>
  <c r="M18" i="9"/>
  <c r="O18" i="9" s="1"/>
  <c r="N18" i="9"/>
  <c r="M19" i="9"/>
  <c r="O19" i="9" s="1"/>
  <c r="N19" i="9"/>
  <c r="M20" i="9"/>
  <c r="O20" i="9" s="1"/>
  <c r="N20" i="9"/>
  <c r="M21" i="9"/>
  <c r="O21" i="9" s="1"/>
  <c r="N21" i="9"/>
  <c r="M22" i="9"/>
  <c r="O22" i="9" s="1"/>
  <c r="M23" i="9"/>
  <c r="O23" i="9" s="1"/>
  <c r="N23" i="9"/>
  <c r="M24" i="9"/>
  <c r="O24" i="9" s="1"/>
  <c r="N24" i="9"/>
  <c r="M25" i="9"/>
  <c r="O25" i="9" s="1"/>
  <c r="N25" i="9"/>
  <c r="M26" i="9"/>
  <c r="O26" i="9" s="1"/>
  <c r="N26" i="9"/>
  <c r="M27" i="9"/>
  <c r="O27" i="9" s="1"/>
  <c r="N27" i="9"/>
  <c r="M28" i="9"/>
  <c r="O28" i="9" s="1"/>
  <c r="N28" i="9"/>
  <c r="M29" i="9"/>
  <c r="O29" i="9" s="1"/>
  <c r="N29" i="9"/>
  <c r="M30" i="9"/>
  <c r="O30" i="9" s="1"/>
  <c r="N30" i="9"/>
  <c r="M31" i="9"/>
  <c r="N31" i="9"/>
  <c r="M32" i="9"/>
  <c r="O32" i="9" s="1"/>
  <c r="N32" i="9"/>
  <c r="M33" i="9"/>
  <c r="O33" i="9" s="1"/>
  <c r="M35" i="9"/>
  <c r="O35" i="9" s="1"/>
  <c r="N35" i="9"/>
  <c r="M36" i="9"/>
  <c r="O36" i="9" s="1"/>
  <c r="N36" i="9"/>
  <c r="M37" i="9"/>
  <c r="O37" i="9" s="1"/>
  <c r="N37" i="9"/>
  <c r="M38" i="9"/>
  <c r="O38" i="9" s="1"/>
  <c r="N38" i="9"/>
  <c r="M39" i="9"/>
  <c r="O39" i="9" s="1"/>
  <c r="N39" i="9"/>
  <c r="M40" i="9"/>
  <c r="O40" i="9" s="1"/>
  <c r="N40" i="9"/>
  <c r="M41" i="9"/>
  <c r="O41" i="9" s="1"/>
  <c r="N41" i="9"/>
  <c r="M42" i="9"/>
  <c r="O42" i="9" s="1"/>
  <c r="M43" i="9"/>
  <c r="O43" i="9" s="1"/>
  <c r="N43" i="9"/>
  <c r="M44" i="9"/>
  <c r="O44" i="9" s="1"/>
  <c r="N44" i="9"/>
  <c r="M45" i="9"/>
  <c r="N45" i="9"/>
  <c r="M46" i="9"/>
  <c r="O46" i="9" s="1"/>
  <c r="N46" i="9"/>
  <c r="M47" i="9"/>
  <c r="O47" i="9" s="1"/>
  <c r="N47" i="9"/>
  <c r="M48" i="9"/>
  <c r="O48" i="9" s="1"/>
  <c r="N48" i="9"/>
  <c r="M49" i="9"/>
  <c r="O49" i="9" s="1"/>
  <c r="M50" i="9"/>
  <c r="O50" i="9" s="1"/>
  <c r="N50" i="9"/>
  <c r="M51" i="9"/>
  <c r="O51" i="9" s="1"/>
  <c r="N51" i="9"/>
  <c r="M52" i="9"/>
  <c r="O52" i="9" s="1"/>
  <c r="N52" i="9"/>
  <c r="M53" i="9"/>
  <c r="O53" i="9" s="1"/>
  <c r="N53" i="9"/>
  <c r="N3" i="9"/>
  <c r="M3" i="9"/>
  <c r="O3" i="9" s="1"/>
  <c r="B54" i="9"/>
  <c r="K52" i="9" s="1"/>
  <c r="L52" i="9" s="1"/>
  <c r="K53" i="9"/>
  <c r="L53" i="9" s="1"/>
  <c r="K50" i="9"/>
  <c r="L50" i="9" s="1"/>
  <c r="K45" i="9"/>
  <c r="L45" i="9" s="1"/>
  <c r="L34" i="9"/>
  <c r="K24" i="9"/>
  <c r="L24" i="9" s="1"/>
  <c r="K21" i="9"/>
  <c r="L21" i="9" s="1"/>
  <c r="K20" i="9"/>
  <c r="L20" i="9" s="1"/>
  <c r="K37" i="9" l="1"/>
  <c r="L37" i="9" s="1"/>
  <c r="K8" i="9"/>
  <c r="L8" i="9" s="1"/>
  <c r="K42" i="9"/>
  <c r="L42" i="9" s="1"/>
  <c r="K35" i="9"/>
  <c r="L35" i="9" s="1"/>
  <c r="K9" i="9"/>
  <c r="L9" i="9" s="1"/>
  <c r="K43" i="9"/>
  <c r="L43" i="9" s="1"/>
  <c r="K4" i="9"/>
  <c r="L4" i="9" s="1"/>
  <c r="K38" i="9"/>
  <c r="L38" i="9" s="1"/>
  <c r="K46" i="9"/>
  <c r="L46" i="9" s="1"/>
  <c r="K10" i="9"/>
  <c r="K13" i="9"/>
  <c r="L13" i="9" s="1"/>
  <c r="K25" i="9"/>
  <c r="L25" i="9" s="1"/>
  <c r="K12" i="9"/>
  <c r="L12" i="9" s="1"/>
  <c r="K47" i="9"/>
  <c r="L47" i="9" s="1"/>
  <c r="K5" i="9"/>
  <c r="L5" i="9" s="1"/>
  <c r="K16" i="9"/>
  <c r="L16" i="9" s="1"/>
  <c r="K32" i="9"/>
  <c r="L32" i="9" s="1"/>
  <c r="K41" i="9"/>
  <c r="L41" i="9" s="1"/>
  <c r="K49" i="9"/>
  <c r="L49" i="9" s="1"/>
  <c r="K28" i="9"/>
  <c r="L28" i="9" s="1"/>
  <c r="K29" i="9"/>
  <c r="L29" i="9" s="1"/>
  <c r="K39" i="9"/>
  <c r="L39" i="9" s="1"/>
  <c r="K6" i="9"/>
  <c r="L6" i="9" s="1"/>
  <c r="K17" i="9"/>
  <c r="L17" i="9" s="1"/>
  <c r="K33" i="9"/>
  <c r="T17" i="27"/>
  <c r="S16" i="27"/>
  <c r="H16" i="27"/>
  <c r="K14" i="9"/>
  <c r="L14" i="9" s="1"/>
  <c r="K18" i="9"/>
  <c r="L18" i="9" s="1"/>
  <c r="K22" i="9"/>
  <c r="L22" i="9" s="1"/>
  <c r="K26" i="9"/>
  <c r="L26" i="9" s="1"/>
  <c r="K30" i="9"/>
  <c r="L30" i="9" s="1"/>
  <c r="K51" i="9"/>
  <c r="L51" i="9" s="1"/>
  <c r="L11" i="9"/>
  <c r="K15" i="9"/>
  <c r="L15" i="9" s="1"/>
  <c r="K19" i="9"/>
  <c r="L19" i="9" s="1"/>
  <c r="K23" i="9"/>
  <c r="L23" i="9" s="1"/>
  <c r="K27" i="9"/>
  <c r="L27" i="9" s="1"/>
  <c r="K31" i="9"/>
  <c r="L31" i="9" s="1"/>
  <c r="K3" i="9"/>
  <c r="L3" i="9" s="1"/>
  <c r="K7" i="9"/>
  <c r="L7" i="9" s="1"/>
  <c r="K36" i="9"/>
  <c r="L36" i="9" s="1"/>
  <c r="K40" i="9"/>
  <c r="L40" i="9" s="1"/>
  <c r="K44" i="9"/>
  <c r="L44" i="9" s="1"/>
  <c r="K48" i="9"/>
  <c r="L48" i="9" s="1"/>
  <c r="G16" i="27" l="1"/>
  <c r="T18" i="27"/>
  <c r="S17" i="27"/>
  <c r="H17" i="27"/>
  <c r="K30" i="5"/>
  <c r="Q24" i="5" s="1"/>
  <c r="O24" i="5"/>
  <c r="P24" i="5"/>
  <c r="R24" i="5"/>
  <c r="L24" i="8"/>
  <c r="K24" i="8"/>
  <c r="L23" i="8"/>
  <c r="G3" i="7"/>
  <c r="F3" i="7"/>
  <c r="N48" i="6"/>
  <c r="L48" i="6"/>
  <c r="N47" i="6"/>
  <c r="L47" i="6"/>
  <c r="N46" i="6"/>
  <c r="L46" i="6"/>
  <c r="N45" i="6"/>
  <c r="L45" i="6"/>
  <c r="N44" i="6"/>
  <c r="L44" i="6"/>
  <c r="N43" i="6"/>
  <c r="L43" i="6"/>
  <c r="N42" i="6"/>
  <c r="L42" i="6"/>
  <c r="N41" i="6"/>
  <c r="L41" i="6"/>
  <c r="N40" i="6"/>
  <c r="L40" i="6"/>
  <c r="N39" i="6"/>
  <c r="L39" i="6"/>
  <c r="N38" i="6"/>
  <c r="L38" i="6"/>
  <c r="R25" i="5"/>
  <c r="P25" i="5"/>
  <c r="O25" i="5"/>
  <c r="R26" i="5"/>
  <c r="P26" i="5"/>
  <c r="R22" i="5"/>
  <c r="P22" i="5"/>
  <c r="O22" i="5"/>
  <c r="R23" i="5"/>
  <c r="P23" i="5"/>
  <c r="O23" i="5"/>
  <c r="J34" i="4"/>
  <c r="Q24" i="4"/>
  <c r="O24" i="4"/>
  <c r="Q23" i="4"/>
  <c r="O23" i="4"/>
  <c r="N23" i="4"/>
  <c r="Q22" i="4"/>
  <c r="O22" i="4"/>
  <c r="N22" i="4"/>
  <c r="Q21" i="4"/>
  <c r="O21" i="4"/>
  <c r="N21" i="4"/>
  <c r="G17" i="27" l="1"/>
  <c r="T19" i="27"/>
  <c r="S18" i="27"/>
  <c r="H18" i="27"/>
  <c r="Q25" i="5"/>
  <c r="Q23" i="5"/>
  <c r="Q26" i="5"/>
  <c r="Q22" i="5"/>
  <c r="P22" i="4"/>
  <c r="P24" i="4"/>
  <c r="P23" i="4"/>
  <c r="G18" i="27" l="1"/>
  <c r="T20" i="27"/>
  <c r="S19" i="27"/>
  <c r="H19" i="27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" i="2"/>
  <c r="G2" i="2"/>
  <c r="G19" i="27" l="1"/>
  <c r="T21" i="27"/>
  <c r="S20" i="27"/>
  <c r="H20" i="27"/>
  <c r="G5" i="2"/>
  <c r="G6" i="2"/>
  <c r="G7" i="2"/>
  <c r="G3" i="2"/>
  <c r="G4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0" i="27" l="1"/>
  <c r="T22" i="27"/>
  <c r="S21" i="27"/>
  <c r="H21" i="27"/>
  <c r="G21" i="27" l="1"/>
  <c r="T23" i="27"/>
  <c r="S22" i="27"/>
  <c r="H22" i="27"/>
  <c r="G22" i="27" l="1"/>
  <c r="T24" i="27"/>
  <c r="S23" i="27"/>
  <c r="H23" i="27"/>
  <c r="G23" i="27" l="1"/>
  <c r="T25" i="27"/>
  <c r="S24" i="27"/>
  <c r="H24" i="27"/>
  <c r="G24" i="27" l="1"/>
  <c r="T26" i="27"/>
  <c r="S25" i="27"/>
  <c r="H25" i="27"/>
  <c r="G25" i="27" l="1"/>
  <c r="T27" i="27"/>
  <c r="S26" i="27"/>
  <c r="H26" i="27"/>
  <c r="G26" i="27" l="1"/>
  <c r="T28" i="27"/>
  <c r="S27" i="27"/>
  <c r="H27" i="27"/>
  <c r="G27" i="27" l="1"/>
  <c r="T29" i="27"/>
  <c r="S28" i="27"/>
  <c r="H28" i="27"/>
  <c r="G28" i="27" l="1"/>
  <c r="T30" i="27"/>
  <c r="S30" i="27" s="1"/>
  <c r="S29" i="27"/>
  <c r="H29" i="27"/>
  <c r="G29" i="27" l="1"/>
  <c r="T31" i="27"/>
  <c r="H30" i="27"/>
  <c r="G30" i="27" l="1"/>
  <c r="T32" i="27"/>
  <c r="S31" i="27"/>
  <c r="H31" i="27"/>
  <c r="G31" i="27" s="1"/>
  <c r="T33" i="27" l="1"/>
  <c r="S32" i="27"/>
  <c r="H32" i="27"/>
  <c r="G32" i="27" s="1"/>
  <c r="T34" i="27" l="1"/>
  <c r="S33" i="27"/>
  <c r="H33" i="27"/>
  <c r="G33" i="27" l="1"/>
  <c r="T35" i="27"/>
  <c r="S35" i="27" s="1"/>
  <c r="S34" i="27"/>
  <c r="H34" i="27"/>
  <c r="G34" i="27" l="1"/>
  <c r="T36" i="27"/>
  <c r="S36" i="27" s="1"/>
  <c r="H35" i="27"/>
  <c r="G35" i="27" s="1"/>
  <c r="T37" i="27" l="1"/>
  <c r="H36" i="27"/>
  <c r="G36" i="27" l="1"/>
  <c r="T38" i="27"/>
  <c r="S38" i="27" s="1"/>
  <c r="S37" i="27"/>
  <c r="H37" i="27"/>
  <c r="G37" i="27" s="1"/>
  <c r="T39" i="27" l="1"/>
  <c r="H38" i="27"/>
  <c r="G38" i="27" s="1"/>
  <c r="T40" i="27" l="1"/>
  <c r="S39" i="27"/>
  <c r="H39" i="27"/>
  <c r="G39" i="27" l="1"/>
  <c r="T41" i="27"/>
  <c r="S41" i="27" s="1"/>
  <c r="S40" i="27"/>
  <c r="H40" i="27"/>
  <c r="G40" i="27" s="1"/>
  <c r="T42" i="27" l="1"/>
  <c r="H41" i="27"/>
  <c r="G41" i="27" l="1"/>
  <c r="T43" i="27"/>
  <c r="S42" i="27"/>
  <c r="H42" i="27"/>
  <c r="G42" i="27" s="1"/>
  <c r="T44" i="27" l="1"/>
  <c r="S43" i="27"/>
  <c r="H43" i="27"/>
  <c r="G43" i="27" l="1"/>
  <c r="T45" i="27"/>
  <c r="S44" i="27"/>
  <c r="H44" i="27"/>
  <c r="G44" i="27" l="1"/>
  <c r="T46" i="27"/>
  <c r="S46" i="27" s="1"/>
  <c r="S45" i="27"/>
  <c r="H45" i="27"/>
  <c r="G45" i="27" l="1"/>
  <c r="T47" i="27"/>
  <c r="H46" i="27"/>
  <c r="G46" i="27" s="1"/>
  <c r="T48" i="27" l="1"/>
  <c r="S47" i="27"/>
  <c r="H47" i="27"/>
  <c r="G47" i="27" s="1"/>
  <c r="T49" i="27" l="1"/>
  <c r="S48" i="27"/>
  <c r="H48" i="27"/>
  <c r="G48" i="27" s="1"/>
  <c r="T50" i="27" l="1"/>
  <c r="S50" i="27" s="1"/>
  <c r="S49" i="27"/>
  <c r="H49" i="27"/>
  <c r="G49" i="27" l="1"/>
  <c r="T51" i="27"/>
  <c r="H50" i="27"/>
  <c r="G50" i="27" s="1"/>
  <c r="T52" i="27" l="1"/>
  <c r="S51" i="27"/>
  <c r="H51" i="27"/>
  <c r="G51" i="27" s="1"/>
  <c r="T53" i="27" l="1"/>
  <c r="S52" i="27"/>
  <c r="H52" i="27"/>
  <c r="G52" i="27" s="1"/>
  <c r="T54" i="27" l="1"/>
  <c r="S54" i="27" s="1"/>
  <c r="S53" i="27"/>
  <c r="H53" i="27"/>
  <c r="G53" i="27" s="1"/>
  <c r="T55" i="27" l="1"/>
  <c r="H54" i="27"/>
  <c r="G54" i="27" l="1"/>
  <c r="T56" i="27"/>
  <c r="S56" i="27" s="1"/>
  <c r="S55" i="27"/>
  <c r="H55" i="27"/>
  <c r="G55" i="27" l="1"/>
  <c r="T57" i="27"/>
  <c r="H56" i="27"/>
  <c r="G56" i="27" l="1"/>
  <c r="T58" i="27"/>
  <c r="S57" i="27"/>
  <c r="H57" i="27"/>
  <c r="G57" i="27" l="1"/>
  <c r="T59" i="27"/>
  <c r="S59" i="27" s="1"/>
  <c r="S58" i="27"/>
  <c r="H58" i="27"/>
  <c r="G58" i="27" l="1"/>
  <c r="T60" i="27"/>
  <c r="H59" i="27"/>
  <c r="G59" i="27" l="1"/>
  <c r="T61" i="27"/>
  <c r="S60" i="27"/>
  <c r="H60" i="27"/>
  <c r="G60" i="27" l="1"/>
  <c r="T62" i="27"/>
  <c r="S61" i="27"/>
  <c r="H61" i="27"/>
  <c r="G61" i="27" l="1"/>
  <c r="T63" i="27"/>
  <c r="S62" i="27"/>
  <c r="H62" i="27"/>
  <c r="G62" i="27" l="1"/>
  <c r="T64" i="27"/>
  <c r="S63" i="27"/>
  <c r="H63" i="27"/>
  <c r="G63" i="27" l="1"/>
  <c r="T65" i="27"/>
  <c r="S64" i="27"/>
  <c r="H64" i="27"/>
  <c r="G64" i="27" l="1"/>
  <c r="T66" i="27"/>
  <c r="S66" i="27" s="1"/>
  <c r="S65" i="27"/>
  <c r="H65" i="27"/>
  <c r="G65" i="27" l="1"/>
  <c r="T67" i="27"/>
  <c r="S67" i="27" s="1"/>
  <c r="H66" i="27"/>
  <c r="G66" i="27" l="1"/>
  <c r="T68" i="27"/>
  <c r="H67" i="27"/>
  <c r="G67" i="27" l="1"/>
  <c r="T69" i="27"/>
  <c r="S68" i="27"/>
  <c r="H68" i="27"/>
  <c r="G68" i="27" l="1"/>
  <c r="T70" i="27"/>
  <c r="S70" i="27" s="1"/>
  <c r="S69" i="27"/>
  <c r="H69" i="27"/>
  <c r="G69" i="27" l="1"/>
  <c r="T71" i="27"/>
  <c r="S71" i="27" s="1"/>
  <c r="H70" i="27"/>
  <c r="G70" i="27" l="1"/>
  <c r="T72" i="27"/>
  <c r="H71" i="27"/>
  <c r="G71" i="27" l="1"/>
  <c r="T73" i="27"/>
  <c r="S72" i="27"/>
  <c r="H72" i="27"/>
  <c r="G72" i="27" l="1"/>
  <c r="T74" i="27"/>
  <c r="S73" i="27"/>
  <c r="H73" i="27"/>
  <c r="G73" i="27" l="1"/>
  <c r="T75" i="27"/>
  <c r="S75" i="27" s="1"/>
  <c r="S74" i="27"/>
  <c r="H74" i="27"/>
  <c r="G74" i="27" l="1"/>
  <c r="T76" i="27"/>
  <c r="H75" i="27"/>
  <c r="G75" i="27" l="1"/>
  <c r="T77" i="27"/>
  <c r="S77" i="27" s="1"/>
  <c r="S76" i="27"/>
  <c r="H76" i="27"/>
  <c r="G76" i="27" l="1"/>
  <c r="T78" i="27"/>
  <c r="H77" i="27"/>
  <c r="G77" i="27" l="1"/>
  <c r="T79" i="27"/>
  <c r="S78" i="27"/>
  <c r="H78" i="27"/>
  <c r="G78" i="27" l="1"/>
  <c r="T80" i="27"/>
  <c r="S79" i="27"/>
  <c r="H79" i="27"/>
  <c r="G79" i="27" l="1"/>
  <c r="T81" i="27"/>
  <c r="S80" i="27"/>
  <c r="H80" i="27"/>
  <c r="G80" i="27" l="1"/>
  <c r="T82" i="27"/>
  <c r="S81" i="27"/>
  <c r="H81" i="27"/>
  <c r="G81" i="27" l="1"/>
  <c r="T83" i="27"/>
  <c r="S83" i="27" s="1"/>
  <c r="S82" i="27"/>
  <c r="H82" i="27"/>
  <c r="G82" i="27" l="1"/>
  <c r="T84" i="27"/>
  <c r="H83" i="27"/>
  <c r="G83" i="27" l="1"/>
  <c r="T85" i="27"/>
  <c r="S85" i="27" s="1"/>
  <c r="S84" i="27"/>
  <c r="H84" i="27"/>
  <c r="G84" i="27" l="1"/>
  <c r="T86" i="27"/>
  <c r="H85" i="27"/>
  <c r="G85" i="27" l="1"/>
  <c r="T87" i="27"/>
  <c r="S86" i="27"/>
  <c r="H86" i="27"/>
  <c r="G86" i="27" l="1"/>
  <c r="T88" i="27"/>
  <c r="S88" i="27" s="1"/>
  <c r="S87" i="27"/>
  <c r="H87" i="27"/>
  <c r="G87" i="27" l="1"/>
  <c r="T89" i="27"/>
  <c r="S89" i="27" s="1"/>
  <c r="H88" i="27"/>
  <c r="G88" i="27" l="1"/>
  <c r="T90" i="27"/>
  <c r="H89" i="27"/>
  <c r="G89" i="27" l="1"/>
  <c r="T91" i="27"/>
  <c r="S91" i="27" s="1"/>
  <c r="S90" i="27"/>
  <c r="H90" i="27"/>
  <c r="G90" i="27" l="1"/>
  <c r="T92" i="27"/>
  <c r="H91" i="27"/>
  <c r="G91" i="27" l="1"/>
  <c r="T93" i="27"/>
  <c r="S93" i="27" s="1"/>
  <c r="S92" i="27"/>
  <c r="H92" i="27"/>
  <c r="G92" i="27" l="1"/>
  <c r="T94" i="27"/>
  <c r="H93" i="27"/>
  <c r="G93" i="27" l="1"/>
  <c r="T95" i="27"/>
  <c r="S94" i="27"/>
  <c r="H94" i="27"/>
  <c r="G94" i="27" l="1"/>
  <c r="T96" i="27"/>
  <c r="S95" i="27"/>
  <c r="H95" i="27"/>
  <c r="G95" i="27" l="1"/>
  <c r="T97" i="27"/>
  <c r="S96" i="27"/>
  <c r="H96" i="27"/>
  <c r="G96" i="27" l="1"/>
  <c r="T98" i="27"/>
  <c r="S97" i="27"/>
  <c r="H97" i="27"/>
  <c r="G97" i="27" l="1"/>
  <c r="T99" i="27"/>
  <c r="S99" i="27" s="1"/>
  <c r="S98" i="27"/>
  <c r="H98" i="27"/>
  <c r="G98" i="27" l="1"/>
  <c r="T100" i="27"/>
  <c r="H99" i="27"/>
  <c r="G99" i="27" l="1"/>
  <c r="T101" i="27"/>
  <c r="S101" i="27" s="1"/>
  <c r="S100" i="27"/>
  <c r="H100" i="27"/>
  <c r="G100" i="27" l="1"/>
  <c r="T102" i="27"/>
  <c r="H101" i="27"/>
  <c r="G101" i="27" l="1"/>
  <c r="T103" i="27"/>
  <c r="S102" i="27"/>
  <c r="H102" i="27"/>
  <c r="G102" i="27" l="1"/>
  <c r="T104" i="27"/>
  <c r="S104" i="27" s="1"/>
  <c r="S103" i="27"/>
  <c r="H103" i="27"/>
  <c r="G103" i="27" l="1"/>
  <c r="T105" i="27"/>
  <c r="H104" i="27"/>
  <c r="G104" i="27" l="1"/>
  <c r="T106" i="27"/>
  <c r="S106" i="27" s="1"/>
  <c r="S105" i="27"/>
  <c r="H105" i="27"/>
  <c r="G105" i="27" l="1"/>
  <c r="T107" i="27"/>
  <c r="S107" i="27" s="1"/>
  <c r="H106" i="27"/>
  <c r="G106" i="27" l="1"/>
  <c r="T108" i="27"/>
  <c r="H107" i="27"/>
  <c r="G107" i="27" l="1"/>
  <c r="T109" i="27"/>
  <c r="S109" i="27" s="1"/>
  <c r="S108" i="27"/>
  <c r="H108" i="27"/>
  <c r="G108" i="27" l="1"/>
  <c r="T110" i="27"/>
  <c r="S110" i="27" s="1"/>
  <c r="H109" i="27"/>
  <c r="G109" i="27" l="1"/>
  <c r="T111" i="27"/>
  <c r="S111" i="27" s="1"/>
  <c r="H110" i="27"/>
  <c r="G110" i="27" l="1"/>
  <c r="T112" i="27"/>
  <c r="H111" i="27"/>
  <c r="G111" i="27" l="1"/>
  <c r="T113" i="27"/>
  <c r="S112" i="27"/>
  <c r="H112" i="27"/>
  <c r="G112" i="27" l="1"/>
  <c r="T114" i="27"/>
  <c r="S113" i="27"/>
  <c r="H113" i="27"/>
  <c r="G113" i="27" l="1"/>
  <c r="T115" i="27"/>
  <c r="S115" i="27" s="1"/>
  <c r="S114" i="27"/>
  <c r="H114" i="27"/>
  <c r="G114" i="27" l="1"/>
  <c r="T116" i="27"/>
  <c r="S116" i="27" s="1"/>
  <c r="H115" i="27"/>
  <c r="G115" i="27" l="1"/>
  <c r="T117" i="27"/>
  <c r="H116" i="27"/>
  <c r="G116" i="27" l="1"/>
  <c r="T118" i="27"/>
  <c r="S117" i="27"/>
  <c r="H117" i="27"/>
  <c r="G117" i="27" l="1"/>
  <c r="T119" i="27"/>
  <c r="S119" i="27" s="1"/>
  <c r="S118" i="27"/>
  <c r="H118" i="27"/>
  <c r="G118" i="27" l="1"/>
  <c r="T120" i="27"/>
  <c r="H119" i="27"/>
  <c r="G119" i="27" l="1"/>
  <c r="T121" i="27"/>
  <c r="S120" i="27"/>
  <c r="H120" i="27"/>
  <c r="G120" i="27" l="1"/>
  <c r="T122" i="27"/>
  <c r="S121" i="27"/>
  <c r="H121" i="27"/>
  <c r="G121" i="27" l="1"/>
  <c r="T123" i="27"/>
  <c r="S123" i="27" s="1"/>
  <c r="S122" i="27"/>
  <c r="H122" i="27"/>
  <c r="G122" i="27" l="1"/>
  <c r="T124" i="27"/>
  <c r="S124" i="27" s="1"/>
  <c r="H123" i="27"/>
  <c r="G123" i="27" l="1"/>
  <c r="T125" i="27"/>
  <c r="S125" i="27" s="1"/>
  <c r="H124" i="27"/>
  <c r="G124" i="27" l="1"/>
  <c r="T126" i="27"/>
  <c r="H125" i="27"/>
  <c r="G125" i="27" l="1"/>
  <c r="T127" i="27"/>
  <c r="S127" i="27" s="1"/>
  <c r="S126" i="27"/>
  <c r="H126" i="27"/>
  <c r="G126" i="27" l="1"/>
  <c r="T128" i="27"/>
  <c r="H127" i="27"/>
  <c r="G127" i="27" l="1"/>
  <c r="T129" i="27"/>
  <c r="S128" i="27"/>
  <c r="H128" i="27"/>
  <c r="G128" i="27" l="1"/>
  <c r="T130" i="27"/>
  <c r="S129" i="27"/>
  <c r="H129" i="27"/>
  <c r="G129" i="27" l="1"/>
  <c r="T131" i="27"/>
  <c r="S130" i="27"/>
  <c r="H130" i="27"/>
  <c r="G130" i="27" l="1"/>
  <c r="T132" i="27"/>
  <c r="S132" i="27" s="1"/>
  <c r="S131" i="27"/>
  <c r="H131" i="27"/>
  <c r="G131" i="27" l="1"/>
  <c r="T133" i="27"/>
  <c r="S133" i="27" s="1"/>
  <c r="H132" i="27"/>
  <c r="G132" i="27" l="1"/>
  <c r="T134" i="27"/>
  <c r="H133" i="27"/>
  <c r="G133" i="27" l="1"/>
  <c r="T135" i="27"/>
  <c r="S135" i="27" s="1"/>
  <c r="S134" i="27"/>
  <c r="H134" i="27"/>
  <c r="G134" i="27" l="1"/>
  <c r="T136" i="27"/>
  <c r="H135" i="27"/>
  <c r="G135" i="27" l="1"/>
  <c r="T137" i="27"/>
  <c r="S137" i="27" s="1"/>
  <c r="S136" i="27"/>
  <c r="H136" i="27"/>
  <c r="G136" i="27" l="1"/>
  <c r="T138" i="27"/>
  <c r="H137" i="27"/>
  <c r="G137" i="27" l="1"/>
  <c r="T139" i="27"/>
  <c r="S139" i="27" s="1"/>
  <c r="S138" i="27"/>
  <c r="H138" i="27"/>
  <c r="G138" i="27" l="1"/>
  <c r="T140" i="27"/>
  <c r="H139" i="27"/>
  <c r="G139" i="27" l="1"/>
  <c r="T141" i="27"/>
  <c r="S141" i="27" s="1"/>
  <c r="S140" i="27"/>
  <c r="H140" i="27"/>
  <c r="G140" i="27" l="1"/>
  <c r="T142" i="27"/>
  <c r="H141" i="27"/>
  <c r="G141" i="27" l="1"/>
  <c r="T143" i="27"/>
  <c r="S143" i="27" s="1"/>
  <c r="S142" i="27"/>
  <c r="H142" i="27"/>
  <c r="G142" i="27" l="1"/>
  <c r="T144" i="27"/>
  <c r="H143" i="27"/>
  <c r="G143" i="27" l="1"/>
  <c r="T145" i="27"/>
  <c r="S144" i="27"/>
  <c r="H144" i="27"/>
  <c r="G144" i="27" l="1"/>
  <c r="T146" i="27"/>
  <c r="S146" i="27" s="1"/>
  <c r="S145" i="27"/>
  <c r="H145" i="27"/>
  <c r="G145" i="27" l="1"/>
  <c r="T147" i="27"/>
  <c r="H146" i="27"/>
  <c r="G146" i="27" l="1"/>
  <c r="T148" i="27"/>
  <c r="S147" i="27"/>
  <c r="H147" i="27"/>
  <c r="G147" i="27" l="1"/>
  <c r="T149" i="27"/>
  <c r="S149" i="27" s="1"/>
  <c r="S148" i="27"/>
  <c r="H148" i="27"/>
  <c r="G148" i="27" l="1"/>
  <c r="T150" i="27"/>
  <c r="H149" i="27"/>
  <c r="G149" i="27" l="1"/>
  <c r="T151" i="27"/>
  <c r="S151" i="27" s="1"/>
  <c r="S150" i="27"/>
  <c r="H150" i="27"/>
  <c r="G150" i="27" l="1"/>
  <c r="T152" i="27"/>
  <c r="H151" i="27"/>
  <c r="G151" i="27" l="1"/>
  <c r="T153" i="27"/>
  <c r="S152" i="27"/>
  <c r="H152" i="27"/>
  <c r="G152" i="27" l="1"/>
  <c r="T154" i="27"/>
  <c r="S153" i="27"/>
  <c r="H153" i="27"/>
  <c r="G153" i="27" l="1"/>
  <c r="T155" i="27"/>
  <c r="S155" i="27" s="1"/>
  <c r="S154" i="27"/>
  <c r="H154" i="27"/>
  <c r="G154" i="27" l="1"/>
  <c r="T156" i="27"/>
  <c r="H155" i="27"/>
  <c r="G155" i="27" l="1"/>
  <c r="T157" i="27"/>
  <c r="S157" i="27" s="1"/>
  <c r="S156" i="27"/>
  <c r="H156" i="27"/>
  <c r="G156" i="27" l="1"/>
  <c r="T158" i="27"/>
  <c r="H157" i="27"/>
  <c r="G157" i="27" l="1"/>
  <c r="T159" i="27"/>
  <c r="S159" i="27" s="1"/>
  <c r="S158" i="27"/>
  <c r="H158" i="27"/>
  <c r="G158" i="27" l="1"/>
  <c r="T160" i="27"/>
  <c r="H159" i="27"/>
  <c r="G159" i="27" l="1"/>
  <c r="T161" i="27"/>
  <c r="S160" i="27"/>
  <c r="H160" i="27"/>
  <c r="G160" i="27" l="1"/>
  <c r="T162" i="27"/>
  <c r="S162" i="27" s="1"/>
  <c r="S161" i="27"/>
  <c r="H161" i="27"/>
  <c r="G161" i="27" l="1"/>
  <c r="T163" i="27"/>
  <c r="S163" i="27" s="1"/>
  <c r="H162" i="27"/>
  <c r="G162" i="27" l="1"/>
  <c r="T164" i="27"/>
  <c r="H163" i="27"/>
  <c r="G163" i="27" l="1"/>
  <c r="T165" i="27"/>
  <c r="S164" i="27"/>
  <c r="H164" i="27"/>
  <c r="G164" i="27" l="1"/>
  <c r="T166" i="27"/>
  <c r="S165" i="27"/>
  <c r="H165" i="27"/>
  <c r="G165" i="27" l="1"/>
  <c r="T167" i="27"/>
  <c r="S167" i="27" s="1"/>
  <c r="S166" i="27"/>
  <c r="H166" i="27"/>
  <c r="G166" i="27" l="1"/>
  <c r="T168" i="27"/>
  <c r="H167" i="27"/>
  <c r="G167" i="27" l="1"/>
  <c r="T169" i="27"/>
  <c r="S169" i="27" s="1"/>
  <c r="S168" i="27"/>
  <c r="H168" i="27"/>
  <c r="G168" i="27" l="1"/>
  <c r="T170" i="27"/>
  <c r="S170" i="27" s="1"/>
  <c r="H169" i="27"/>
  <c r="G169" i="27" l="1"/>
  <c r="T171" i="27"/>
  <c r="S171" i="27" s="1"/>
  <c r="H170" i="27"/>
  <c r="G170" i="27" l="1"/>
  <c r="T172" i="27"/>
  <c r="H171" i="27"/>
  <c r="G171" i="27" l="1"/>
  <c r="T173" i="27"/>
  <c r="S173" i="27" s="1"/>
  <c r="S172" i="27"/>
  <c r="H172" i="27"/>
  <c r="G172" i="27" l="1"/>
  <c r="T174" i="27"/>
  <c r="H173" i="27"/>
  <c r="G173" i="27" l="1"/>
  <c r="T175" i="27"/>
  <c r="S175" i="27" s="1"/>
  <c r="S174" i="27"/>
  <c r="H174" i="27"/>
  <c r="G174" i="27" l="1"/>
  <c r="T176" i="27"/>
  <c r="H175" i="27"/>
  <c r="G175" i="27" l="1"/>
  <c r="T177" i="27"/>
  <c r="S176" i="27"/>
  <c r="H176" i="27"/>
  <c r="G176" i="27" l="1"/>
  <c r="T178" i="27"/>
  <c r="S178" i="27" s="1"/>
  <c r="S177" i="27"/>
  <c r="H177" i="27"/>
  <c r="G177" i="27" l="1"/>
  <c r="T179" i="27"/>
  <c r="S179" i="27" s="1"/>
  <c r="H178" i="27"/>
  <c r="G178" i="27" l="1"/>
  <c r="T180" i="27"/>
  <c r="H179" i="27"/>
  <c r="G179" i="27" l="1"/>
  <c r="T181" i="27"/>
  <c r="S181" i="27" s="1"/>
  <c r="S180" i="27"/>
  <c r="H180" i="27"/>
  <c r="G180" i="27" l="1"/>
  <c r="T182" i="27"/>
  <c r="H181" i="27"/>
  <c r="G181" i="27" l="1"/>
  <c r="T183" i="27"/>
  <c r="S182" i="27"/>
  <c r="H182" i="27"/>
  <c r="G182" i="27" l="1"/>
  <c r="T184" i="27"/>
  <c r="S183" i="27"/>
  <c r="H183" i="27"/>
  <c r="G183" i="27" l="1"/>
  <c r="T185" i="27"/>
  <c r="S184" i="27"/>
  <c r="H184" i="27"/>
  <c r="G184" i="27" l="1"/>
  <c r="T186" i="27"/>
  <c r="S185" i="27"/>
  <c r="H185" i="27"/>
  <c r="G185" i="27" l="1"/>
  <c r="T187" i="27"/>
  <c r="S187" i="27" s="1"/>
  <c r="S186" i="27"/>
  <c r="H186" i="27"/>
  <c r="G186" i="27" l="1"/>
  <c r="T188" i="27"/>
  <c r="H187" i="27"/>
  <c r="G187" i="27" l="1"/>
  <c r="T189" i="27"/>
  <c r="S188" i="27"/>
  <c r="H188" i="27"/>
  <c r="G188" i="27" l="1"/>
  <c r="T190" i="27"/>
  <c r="S190" i="27" s="1"/>
  <c r="S189" i="27"/>
  <c r="H189" i="27"/>
  <c r="G189" i="27" l="1"/>
  <c r="T191" i="27"/>
  <c r="H190" i="27"/>
  <c r="G190" i="27" l="1"/>
  <c r="T192" i="27"/>
  <c r="S191" i="27"/>
  <c r="H191" i="27"/>
  <c r="G191" i="27" l="1"/>
  <c r="T193" i="27"/>
  <c r="S192" i="27"/>
  <c r="H192" i="27"/>
  <c r="G192" i="27" l="1"/>
  <c r="T194" i="27"/>
  <c r="S193" i="27"/>
  <c r="H193" i="27"/>
  <c r="G193" i="27" l="1"/>
  <c r="T195" i="27"/>
  <c r="S194" i="27"/>
  <c r="H194" i="27"/>
  <c r="G194" i="27" l="1"/>
  <c r="T196" i="27"/>
  <c r="S195" i="27"/>
  <c r="H195" i="27"/>
  <c r="G195" i="27" l="1"/>
  <c r="T197" i="27"/>
  <c r="S197" i="27" s="1"/>
  <c r="S196" i="27"/>
  <c r="H196" i="27"/>
  <c r="G196" i="27" l="1"/>
  <c r="T198" i="27"/>
  <c r="H197" i="27"/>
  <c r="G197" i="27" l="1"/>
  <c r="T199" i="27"/>
  <c r="S199" i="27" s="1"/>
  <c r="S198" i="27"/>
  <c r="H198" i="27"/>
  <c r="G198" i="27" l="1"/>
  <c r="T200" i="27"/>
  <c r="H199" i="27"/>
  <c r="G199" i="27" l="1"/>
  <c r="T201" i="27"/>
  <c r="S200" i="27"/>
  <c r="H200" i="27"/>
  <c r="G200" i="27" l="1"/>
  <c r="T202" i="27"/>
  <c r="S201" i="27"/>
  <c r="H201" i="27"/>
  <c r="G201" i="27" l="1"/>
  <c r="T203" i="27"/>
  <c r="S203" i="27" s="1"/>
  <c r="S202" i="27"/>
  <c r="H202" i="27"/>
  <c r="G202" i="27" l="1"/>
  <c r="T204" i="27"/>
  <c r="H203" i="27"/>
  <c r="G203" i="27" l="1"/>
  <c r="T205" i="27"/>
  <c r="S205" i="27" s="1"/>
  <c r="S204" i="27"/>
  <c r="H204" i="27"/>
  <c r="G204" i="27" l="1"/>
  <c r="T206" i="27"/>
  <c r="H205" i="27"/>
  <c r="G205" i="27" l="1"/>
  <c r="T207" i="27"/>
  <c r="S207" i="27" s="1"/>
  <c r="S206" i="27"/>
  <c r="H206" i="27"/>
  <c r="G206" i="27" l="1"/>
  <c r="T208" i="27"/>
  <c r="H207" i="27"/>
  <c r="G207" i="27" l="1"/>
  <c r="T209" i="27"/>
  <c r="S208" i="27"/>
  <c r="H208" i="27"/>
  <c r="G208" i="27" l="1"/>
  <c r="T210" i="27"/>
  <c r="S209" i="27"/>
  <c r="H209" i="27"/>
  <c r="G209" i="27" l="1"/>
  <c r="T211" i="27"/>
  <c r="S210" i="27"/>
  <c r="H210" i="27"/>
  <c r="G210" i="27" l="1"/>
  <c r="T212" i="27"/>
  <c r="S211" i="27"/>
  <c r="H211" i="27"/>
  <c r="G211" i="27" l="1"/>
  <c r="T213" i="27"/>
  <c r="S213" i="27" s="1"/>
  <c r="S212" i="27"/>
  <c r="H212" i="27"/>
  <c r="G212" i="27" l="1"/>
  <c r="T214" i="27"/>
  <c r="H213" i="27"/>
  <c r="G213" i="27" l="1"/>
  <c r="T215" i="27"/>
  <c r="S215" i="27" s="1"/>
  <c r="S214" i="27"/>
  <c r="H214" i="27"/>
  <c r="G214" i="27" l="1"/>
  <c r="T216" i="27"/>
  <c r="H215" i="27"/>
  <c r="G215" i="27" l="1"/>
  <c r="T217" i="27"/>
  <c r="S216" i="27"/>
  <c r="H216" i="27"/>
  <c r="G216" i="27" l="1"/>
  <c r="T218" i="27"/>
  <c r="S217" i="27"/>
  <c r="H217" i="27"/>
  <c r="G217" i="27" l="1"/>
  <c r="T219" i="27"/>
  <c r="S218" i="27"/>
  <c r="H218" i="27"/>
  <c r="G218" i="27" l="1"/>
  <c r="T220" i="27"/>
  <c r="S219" i="27"/>
  <c r="H219" i="27"/>
  <c r="G219" i="27" l="1"/>
  <c r="T221" i="27"/>
  <c r="S221" i="27" s="1"/>
  <c r="S220" i="27"/>
  <c r="H220" i="27"/>
  <c r="G220" i="27" l="1"/>
  <c r="T222" i="27"/>
  <c r="H221" i="27"/>
  <c r="G221" i="27" s="1"/>
  <c r="T223" i="27" l="1"/>
  <c r="S223" i="27" s="1"/>
  <c r="S222" i="27"/>
  <c r="H222" i="27"/>
  <c r="G222" i="27" l="1"/>
  <c r="T224" i="27"/>
  <c r="H223" i="27"/>
  <c r="G223" i="27" l="1"/>
  <c r="T225" i="27"/>
  <c r="S224" i="27"/>
  <c r="H224" i="27"/>
  <c r="G224" i="27" l="1"/>
  <c r="T226" i="27"/>
  <c r="S225" i="27"/>
  <c r="H225" i="27"/>
  <c r="G225" i="27" l="1"/>
  <c r="T227" i="27"/>
  <c r="S227" i="27" s="1"/>
  <c r="S226" i="27"/>
  <c r="H226" i="27"/>
  <c r="G226" i="27" l="1"/>
  <c r="T228" i="27"/>
  <c r="H227" i="27"/>
  <c r="G227" i="27" l="1"/>
  <c r="T229" i="27"/>
  <c r="S229" i="27" s="1"/>
  <c r="S228" i="27"/>
  <c r="H228" i="27"/>
  <c r="G228" i="27" l="1"/>
  <c r="T230" i="27"/>
  <c r="H229" i="27"/>
  <c r="G229" i="27" l="1"/>
  <c r="T231" i="27"/>
  <c r="S231" i="27" s="1"/>
  <c r="S230" i="27"/>
  <c r="H230" i="27"/>
  <c r="G230" i="27" l="1"/>
  <c r="T232" i="27"/>
  <c r="H231" i="27"/>
  <c r="G231" i="27" l="1"/>
  <c r="T233" i="27"/>
  <c r="S232" i="27"/>
  <c r="H232" i="27"/>
  <c r="G232" i="27" l="1"/>
  <c r="T234" i="27"/>
  <c r="S233" i="27"/>
  <c r="H233" i="27"/>
  <c r="G233" i="27" l="1"/>
  <c r="T235" i="27"/>
  <c r="S234" i="27"/>
  <c r="H234" i="27"/>
  <c r="G234" i="27" l="1"/>
  <c r="T236" i="27"/>
  <c r="S235" i="27"/>
  <c r="H235" i="27"/>
  <c r="G235" i="27" l="1"/>
  <c r="T237" i="27"/>
  <c r="S237" i="27" s="1"/>
  <c r="S236" i="27"/>
  <c r="H236" i="27"/>
  <c r="G236" i="27" l="1"/>
  <c r="T238" i="27"/>
  <c r="H237" i="27"/>
  <c r="G237" i="27" l="1"/>
  <c r="T239" i="27"/>
  <c r="S238" i="27"/>
  <c r="H238" i="27"/>
  <c r="G238" i="27" l="1"/>
  <c r="T240" i="27"/>
  <c r="S239" i="27"/>
  <c r="H239" i="27"/>
  <c r="G239" i="27" l="1"/>
  <c r="T241" i="27"/>
  <c r="S240" i="27"/>
  <c r="H240" i="27"/>
  <c r="G240" i="27" l="1"/>
  <c r="T242" i="27"/>
  <c r="S242" i="27" s="1"/>
  <c r="S241" i="27"/>
  <c r="H241" i="27"/>
  <c r="G241" i="27" l="1"/>
  <c r="T243" i="27"/>
  <c r="H242" i="27"/>
  <c r="G242" i="27" l="1"/>
  <c r="T244" i="27"/>
  <c r="S244" i="27" s="1"/>
  <c r="S243" i="27"/>
  <c r="H243" i="27"/>
  <c r="G243" i="27" l="1"/>
  <c r="T245" i="27"/>
  <c r="S245" i="27" s="1"/>
  <c r="H244" i="27"/>
  <c r="G244" i="27" l="1"/>
  <c r="T246" i="27"/>
  <c r="H245" i="27"/>
  <c r="G245" i="27" l="1"/>
  <c r="T247" i="27"/>
  <c r="S247" i="27" s="1"/>
  <c r="S246" i="27"/>
  <c r="H246" i="27"/>
  <c r="G246" i="27" l="1"/>
  <c r="T248" i="27"/>
  <c r="H247" i="27"/>
  <c r="G247" i="27" l="1"/>
  <c r="T249" i="27"/>
  <c r="S249" i="27" s="1"/>
  <c r="S248" i="27"/>
  <c r="H248" i="27"/>
  <c r="G248" i="27" l="1"/>
  <c r="T250" i="27"/>
  <c r="H249" i="27"/>
  <c r="G249" i="27" l="1"/>
  <c r="T251" i="27"/>
  <c r="S250" i="27"/>
  <c r="H250" i="27"/>
  <c r="G250" i="27" l="1"/>
  <c r="T252" i="27"/>
  <c r="S252" i="27" s="1"/>
  <c r="S251" i="27"/>
  <c r="H251" i="27"/>
  <c r="G251" i="27" l="1"/>
  <c r="T253" i="27"/>
  <c r="S253" i="27" s="1"/>
  <c r="H252" i="27"/>
  <c r="G252" i="27" l="1"/>
  <c r="T254" i="27"/>
  <c r="H253" i="27"/>
  <c r="G253" i="27" l="1"/>
  <c r="T255" i="27"/>
  <c r="S255" i="27" s="1"/>
  <c r="S254" i="27"/>
  <c r="H254" i="27"/>
  <c r="G254" i="27" l="1"/>
  <c r="T256" i="27"/>
  <c r="H255" i="27"/>
  <c r="G255" i="27" l="1"/>
  <c r="T257" i="27"/>
  <c r="S256" i="27"/>
  <c r="H256" i="27"/>
  <c r="G256" i="27" l="1"/>
  <c r="T258" i="27"/>
  <c r="S257" i="27"/>
  <c r="H257" i="27"/>
  <c r="G257" i="27" l="1"/>
  <c r="T259" i="27"/>
  <c r="S258" i="27"/>
  <c r="H258" i="27"/>
  <c r="G258" i="27" l="1"/>
  <c r="T260" i="27"/>
  <c r="S260" i="27" s="1"/>
  <c r="S259" i="27"/>
  <c r="H259" i="27"/>
  <c r="G259" i="27" l="1"/>
  <c r="T261" i="27"/>
  <c r="S261" i="27" s="1"/>
  <c r="H260" i="27"/>
  <c r="G260" i="27" l="1"/>
  <c r="T262" i="27"/>
  <c r="H261" i="27"/>
  <c r="G261" i="27" l="1"/>
  <c r="T263" i="27"/>
  <c r="S263" i="27" s="1"/>
  <c r="S262" i="27"/>
  <c r="H262" i="27"/>
  <c r="G262" i="27" l="1"/>
  <c r="T264" i="27"/>
  <c r="H263" i="27"/>
  <c r="G263" i="27" l="1"/>
  <c r="T265" i="27"/>
  <c r="S264" i="27"/>
  <c r="H264" i="27"/>
  <c r="G264" i="27" l="1"/>
  <c r="T266" i="27"/>
  <c r="S265" i="27"/>
  <c r="H265" i="27"/>
  <c r="G265" i="27" l="1"/>
  <c r="T267" i="27"/>
  <c r="S267" i="27" s="1"/>
  <c r="S266" i="27"/>
  <c r="H266" i="27"/>
  <c r="G266" i="27" l="1"/>
  <c r="T268" i="27"/>
  <c r="S268" i="27" s="1"/>
  <c r="H267" i="27"/>
  <c r="G267" i="27" l="1"/>
  <c r="T269" i="27"/>
  <c r="S269" i="27" s="1"/>
  <c r="H268" i="27"/>
  <c r="G268" i="27" l="1"/>
  <c r="T270" i="27"/>
  <c r="H269" i="27"/>
  <c r="G269" i="27" l="1"/>
  <c r="T271" i="27"/>
  <c r="S271" i="27" s="1"/>
  <c r="S270" i="27"/>
  <c r="H270" i="27"/>
  <c r="G270" i="27" l="1"/>
  <c r="T272" i="27"/>
  <c r="H271" i="27"/>
  <c r="G271" i="27" l="1"/>
  <c r="T273" i="27"/>
  <c r="S272" i="27"/>
  <c r="H272" i="27"/>
  <c r="G272" i="27" l="1"/>
  <c r="T274" i="27"/>
  <c r="S273" i="27"/>
  <c r="H273" i="27"/>
  <c r="G273" i="27" l="1"/>
  <c r="T275" i="27"/>
  <c r="S274" i="27"/>
  <c r="H274" i="27"/>
  <c r="G274" i="27" l="1"/>
  <c r="T276" i="27"/>
  <c r="S276" i="27" s="1"/>
  <c r="S275" i="27"/>
  <c r="H275" i="27"/>
  <c r="G275" i="27" l="1"/>
  <c r="T277" i="27"/>
  <c r="S277" i="27" s="1"/>
  <c r="H276" i="27"/>
  <c r="G276" i="27" l="1"/>
  <c r="T278" i="27"/>
  <c r="H277" i="27"/>
  <c r="G277" i="27" l="1"/>
  <c r="T279" i="27"/>
  <c r="S279" i="27" s="1"/>
  <c r="S278" i="27"/>
  <c r="H278" i="27"/>
  <c r="G278" i="27" l="1"/>
  <c r="T280" i="27"/>
  <c r="H279" i="27"/>
  <c r="G279" i="27" l="1"/>
  <c r="T281" i="27"/>
  <c r="S280" i="27"/>
  <c r="H280" i="27"/>
  <c r="G280" i="27" l="1"/>
  <c r="T282" i="27"/>
  <c r="S282" i="27" s="1"/>
  <c r="S281" i="27"/>
  <c r="H281" i="27"/>
  <c r="G281" i="27" l="1"/>
  <c r="T283" i="27"/>
  <c r="H282" i="27"/>
  <c r="G282" i="27" l="1"/>
  <c r="T284" i="27"/>
  <c r="S284" i="27" s="1"/>
  <c r="S283" i="27"/>
  <c r="H283" i="27"/>
  <c r="G283" i="27" l="1"/>
  <c r="T285" i="27"/>
  <c r="S285" i="27" s="1"/>
  <c r="H284" i="27"/>
  <c r="G284" i="27" l="1"/>
  <c r="T286" i="27"/>
  <c r="H285" i="27"/>
  <c r="G285" i="27" l="1"/>
  <c r="T287" i="27"/>
  <c r="S287" i="27" s="1"/>
  <c r="S286" i="27"/>
  <c r="H286" i="27"/>
  <c r="G286" i="27" l="1"/>
  <c r="T288" i="27"/>
  <c r="H287" i="27"/>
  <c r="G287" i="27" l="1"/>
  <c r="T289" i="27"/>
  <c r="S288" i="27"/>
  <c r="H288" i="27"/>
  <c r="G288" i="27" l="1"/>
  <c r="T290" i="27"/>
  <c r="S290" i="27" s="1"/>
  <c r="S289" i="27"/>
  <c r="H289" i="27"/>
  <c r="G289" i="27" l="1"/>
  <c r="T291" i="27"/>
  <c r="H290" i="27"/>
  <c r="G290" i="27" l="1"/>
  <c r="T292" i="27"/>
  <c r="S292" i="27" s="1"/>
  <c r="S291" i="27"/>
  <c r="H291" i="27"/>
  <c r="G291" i="27" l="1"/>
  <c r="T293" i="27"/>
  <c r="S293" i="27" s="1"/>
  <c r="H292" i="27"/>
  <c r="G292" i="27" l="1"/>
  <c r="T294" i="27"/>
  <c r="H293" i="27"/>
  <c r="G293" i="27" l="1"/>
  <c r="T295" i="27"/>
  <c r="S294" i="27"/>
  <c r="H294" i="27"/>
  <c r="G294" i="27" l="1"/>
  <c r="T296" i="27"/>
  <c r="S295" i="27"/>
  <c r="H295" i="27"/>
  <c r="G295" i="27" l="1"/>
  <c r="T297" i="27"/>
  <c r="S297" i="27" s="1"/>
  <c r="S296" i="27"/>
  <c r="H296" i="27"/>
  <c r="G296" i="27" l="1"/>
  <c r="T298" i="27"/>
  <c r="S298" i="27" s="1"/>
  <c r="H297" i="27"/>
  <c r="G297" i="27" l="1"/>
  <c r="T299" i="27"/>
  <c r="H298" i="27"/>
  <c r="G298" i="27" l="1"/>
  <c r="T300" i="27"/>
  <c r="S299" i="27"/>
  <c r="H299" i="27"/>
  <c r="G299" i="27" l="1"/>
  <c r="T301" i="27"/>
  <c r="S300" i="27"/>
  <c r="H300" i="27"/>
  <c r="G300" i="27" l="1"/>
  <c r="T302" i="27"/>
  <c r="S301" i="27"/>
  <c r="H301" i="27"/>
  <c r="G301" i="27" l="1"/>
  <c r="T303" i="27"/>
  <c r="S303" i="27" s="1"/>
  <c r="S302" i="27"/>
  <c r="H302" i="27"/>
  <c r="G302" i="27" l="1"/>
  <c r="T304" i="27"/>
  <c r="H303" i="27"/>
  <c r="G303" i="27" l="1"/>
  <c r="T305" i="27"/>
  <c r="S304" i="27"/>
  <c r="H304" i="27"/>
  <c r="G304" i="27" l="1"/>
  <c r="T306" i="27"/>
  <c r="S306" i="27" s="1"/>
  <c r="S305" i="27"/>
  <c r="H305" i="27"/>
  <c r="G305" i="27" l="1"/>
  <c r="T307" i="27"/>
  <c r="H306" i="27"/>
  <c r="G306" i="27" l="1"/>
  <c r="T308" i="27"/>
  <c r="S307" i="27"/>
  <c r="H307" i="27"/>
  <c r="G307" i="27" l="1"/>
  <c r="T309" i="27"/>
  <c r="S308" i="27"/>
  <c r="H308" i="27"/>
  <c r="G308" i="27" l="1"/>
  <c r="T310" i="27"/>
  <c r="S309" i="27"/>
  <c r="H309" i="27"/>
  <c r="G309" i="27" l="1"/>
  <c r="T311" i="27"/>
  <c r="S310" i="27"/>
  <c r="H310" i="27"/>
  <c r="G310" i="27" l="1"/>
  <c r="T312" i="27"/>
  <c r="S311" i="27"/>
  <c r="H311" i="27"/>
  <c r="G311" i="27" l="1"/>
  <c r="T313" i="27"/>
  <c r="S313" i="27" s="1"/>
  <c r="S312" i="27"/>
  <c r="H312" i="27"/>
  <c r="G312" i="27" l="1"/>
  <c r="T314" i="27"/>
  <c r="H313" i="27"/>
  <c r="G313" i="27" l="1"/>
  <c r="T315" i="27"/>
  <c r="S314" i="27"/>
  <c r="H314" i="27"/>
  <c r="G314" i="27" l="1"/>
  <c r="T316" i="27"/>
  <c r="S315" i="27"/>
  <c r="H315" i="27"/>
  <c r="G315" i="27" l="1"/>
  <c r="T317" i="27"/>
  <c r="S317" i="27" s="1"/>
  <c r="S316" i="27"/>
  <c r="H316" i="27"/>
  <c r="G316" i="27" l="1"/>
  <c r="T318" i="27"/>
  <c r="S318" i="27" s="1"/>
  <c r="H317" i="27"/>
  <c r="G317" i="27" l="1"/>
  <c r="T319" i="27"/>
  <c r="H318" i="27"/>
  <c r="G318" i="27" l="1"/>
  <c r="T320" i="27"/>
  <c r="S319" i="27"/>
  <c r="H319" i="27"/>
  <c r="G319" i="27" l="1"/>
  <c r="T321" i="27"/>
  <c r="S321" i="27" s="1"/>
  <c r="S320" i="27"/>
  <c r="H320" i="27"/>
  <c r="G320" i="27" l="1"/>
  <c r="T322" i="27"/>
  <c r="S322" i="27" s="1"/>
  <c r="H321" i="27"/>
  <c r="G321" i="27" l="1"/>
  <c r="T323" i="27"/>
  <c r="H322" i="27"/>
  <c r="G322" i="27" l="1"/>
  <c r="T324" i="27"/>
  <c r="S323" i="27"/>
  <c r="H323" i="27"/>
  <c r="G323" i="27" l="1"/>
  <c r="T325" i="27"/>
  <c r="S325" i="27" s="1"/>
  <c r="S324" i="27"/>
  <c r="H324" i="27"/>
  <c r="G324" i="27" l="1"/>
  <c r="T326" i="27"/>
  <c r="H325" i="27"/>
  <c r="G325" i="27" l="1"/>
  <c r="T327" i="27"/>
  <c r="S326" i="27"/>
  <c r="H326" i="27"/>
  <c r="G326" i="27" l="1"/>
  <c r="T328" i="27"/>
  <c r="S327" i="27"/>
  <c r="H327" i="27"/>
  <c r="G327" i="27" l="1"/>
  <c r="T329" i="27"/>
  <c r="S329" i="27" s="1"/>
  <c r="S328" i="27"/>
  <c r="H328" i="27"/>
  <c r="G328" i="27" l="1"/>
  <c r="T330" i="27"/>
  <c r="H329" i="27"/>
  <c r="G329" i="27" l="1"/>
  <c r="T331" i="27"/>
  <c r="S330" i="27"/>
  <c r="H330" i="27"/>
  <c r="G330" i="27" l="1"/>
  <c r="T332" i="27"/>
  <c r="S331" i="27"/>
  <c r="H331" i="27"/>
  <c r="G331" i="27" l="1"/>
  <c r="T333" i="27"/>
  <c r="S332" i="27"/>
  <c r="H332" i="27"/>
  <c r="G332" i="27" l="1"/>
  <c r="T334" i="27"/>
  <c r="S333" i="27"/>
  <c r="H333" i="27"/>
  <c r="G333" i="27" l="1"/>
  <c r="T335" i="27"/>
  <c r="S334" i="27"/>
  <c r="H334" i="27"/>
  <c r="G334" i="27" l="1"/>
  <c r="T336" i="27"/>
  <c r="S335" i="27"/>
  <c r="H335" i="27"/>
  <c r="G335" i="27" l="1"/>
  <c r="T337" i="27"/>
  <c r="S336" i="27"/>
  <c r="H336" i="27"/>
  <c r="G336" i="27" l="1"/>
  <c r="T338" i="27"/>
  <c r="S337" i="27"/>
  <c r="H337" i="27"/>
  <c r="G337" i="27" l="1"/>
  <c r="T339" i="27"/>
  <c r="S338" i="27"/>
  <c r="H338" i="27"/>
  <c r="G338" i="27" l="1"/>
  <c r="T340" i="27"/>
  <c r="S339" i="27"/>
  <c r="H339" i="27"/>
  <c r="G339" i="27" l="1"/>
  <c r="T341" i="27"/>
  <c r="S341" i="27" s="1"/>
  <c r="S340" i="27"/>
  <c r="H340" i="27"/>
  <c r="G340" i="27" l="1"/>
  <c r="T342" i="27"/>
  <c r="S342" i="27" s="1"/>
  <c r="H341" i="27"/>
  <c r="G341" i="27" l="1"/>
  <c r="T343" i="27"/>
  <c r="H342" i="27"/>
  <c r="G342" i="27" l="1"/>
  <c r="T344" i="27"/>
  <c r="S343" i="27"/>
  <c r="H343" i="27"/>
  <c r="G343" i="27" l="1"/>
  <c r="T345" i="27"/>
  <c r="S345" i="27" s="1"/>
  <c r="S344" i="27"/>
  <c r="H344" i="27"/>
  <c r="G344" i="27" l="1"/>
  <c r="T346" i="27"/>
  <c r="H345" i="27"/>
  <c r="G345" i="27" l="1"/>
  <c r="T347" i="27"/>
  <c r="S346" i="27"/>
  <c r="H346" i="27"/>
  <c r="G346" i="27" l="1"/>
  <c r="T348" i="27"/>
  <c r="S347" i="27"/>
  <c r="H347" i="27"/>
  <c r="G347" i="27" l="1"/>
  <c r="T349" i="27"/>
  <c r="S349" i="27" s="1"/>
  <c r="S348" i="27"/>
  <c r="H348" i="27"/>
  <c r="G348" i="27" l="1"/>
  <c r="T350" i="27"/>
  <c r="S350" i="27" s="1"/>
  <c r="H349" i="27"/>
  <c r="G349" i="27" l="1"/>
  <c r="T351" i="27"/>
  <c r="S351" i="27" s="1"/>
  <c r="H350" i="27"/>
  <c r="G350" i="27" l="1"/>
  <c r="T352" i="27"/>
  <c r="H351" i="27"/>
  <c r="G351" i="27" l="1"/>
  <c r="T353" i="27"/>
  <c r="S353" i="27"/>
  <c r="S352" i="27"/>
  <c r="H352" i="27"/>
  <c r="G352" i="27" l="1"/>
  <c r="T354" i="27"/>
  <c r="H353" i="27"/>
  <c r="G353" i="27" l="1"/>
  <c r="T355" i="27"/>
  <c r="S354" i="27"/>
  <c r="H354" i="27"/>
  <c r="G354" i="27" l="1"/>
  <c r="T356" i="27"/>
  <c r="S355" i="27"/>
  <c r="H355" i="27"/>
  <c r="G355" i="27" l="1"/>
  <c r="T357" i="27"/>
  <c r="S357" i="27" s="1"/>
  <c r="S356" i="27"/>
  <c r="H356" i="27"/>
  <c r="G356" i="27" l="1"/>
  <c r="T358" i="27"/>
  <c r="H357" i="27"/>
  <c r="G357" i="27" l="1"/>
  <c r="T359" i="27"/>
  <c r="S358" i="27"/>
  <c r="H358" i="27"/>
  <c r="G358" i="27" l="1"/>
  <c r="T360" i="27"/>
  <c r="S359" i="27"/>
  <c r="H359" i="27"/>
  <c r="G359" i="27" l="1"/>
  <c r="T361" i="27"/>
  <c r="S361" i="27" s="1"/>
  <c r="S360" i="27"/>
  <c r="H360" i="27"/>
  <c r="G360" i="27" l="1"/>
  <c r="T362" i="27"/>
  <c r="H361" i="27"/>
  <c r="G361" i="27" l="1"/>
  <c r="T363" i="27"/>
  <c r="S362" i="27"/>
  <c r="H362" i="27"/>
  <c r="G362" i="27" l="1"/>
  <c r="T364" i="27"/>
  <c r="S363" i="27"/>
  <c r="H363" i="27"/>
  <c r="G363" i="27" l="1"/>
  <c r="T365" i="27"/>
  <c r="S365" i="27"/>
  <c r="S364" i="27"/>
  <c r="H364" i="27"/>
  <c r="G364" i="27" l="1"/>
  <c r="T366" i="27"/>
  <c r="S366" i="27" s="1"/>
  <c r="H365" i="27"/>
  <c r="G365" i="27" l="1"/>
  <c r="T367" i="27"/>
  <c r="H366" i="27"/>
  <c r="G366" i="27" l="1"/>
  <c r="T368" i="27"/>
  <c r="S367" i="27"/>
  <c r="H367" i="27"/>
  <c r="G367" i="27" l="1"/>
  <c r="T369" i="27"/>
  <c r="S368" i="27"/>
  <c r="H368" i="27"/>
  <c r="G368" i="27" l="1"/>
  <c r="T370" i="27"/>
  <c r="S369" i="27"/>
  <c r="H369" i="27"/>
  <c r="G369" i="27" l="1"/>
  <c r="T371" i="27"/>
  <c r="S370" i="27"/>
  <c r="H370" i="27"/>
  <c r="G370" i="27" l="1"/>
  <c r="T372" i="27"/>
  <c r="S371" i="27"/>
  <c r="H371" i="27"/>
  <c r="G371" i="27" l="1"/>
  <c r="T373" i="27"/>
  <c r="S373" i="27" s="1"/>
  <c r="S372" i="27"/>
  <c r="H372" i="27"/>
  <c r="G372" i="27" l="1"/>
  <c r="T374" i="27"/>
  <c r="H373" i="27"/>
  <c r="G373" i="27" l="1"/>
  <c r="T375" i="27"/>
  <c r="S374" i="27"/>
  <c r="H374" i="27"/>
  <c r="G374" i="27" l="1"/>
  <c r="T376" i="27"/>
  <c r="S375" i="27"/>
  <c r="H375" i="27"/>
  <c r="G375" i="27" l="1"/>
  <c r="T377" i="27"/>
  <c r="S377" i="27" s="1"/>
  <c r="S376" i="27"/>
  <c r="H376" i="27"/>
  <c r="G376" i="27" l="1"/>
  <c r="T378" i="27"/>
  <c r="H377" i="27"/>
  <c r="G377" i="27" l="1"/>
  <c r="T379" i="27"/>
  <c r="S378" i="27"/>
  <c r="H378" i="27"/>
  <c r="G378" i="27" l="1"/>
  <c r="T380" i="27"/>
  <c r="S379" i="27"/>
  <c r="H379" i="27"/>
  <c r="G379" i="27" l="1"/>
  <c r="T381" i="27"/>
  <c r="S381" i="27" s="1"/>
  <c r="S380" i="27"/>
  <c r="H380" i="27"/>
  <c r="G380" i="27" l="1"/>
  <c r="T382" i="27"/>
  <c r="H381" i="27"/>
  <c r="G381" i="27" l="1"/>
  <c r="T383" i="27"/>
  <c r="S382" i="27"/>
  <c r="H382" i="27"/>
  <c r="G382" i="27" l="1"/>
  <c r="T384" i="27"/>
  <c r="S383" i="27"/>
  <c r="H383" i="27"/>
  <c r="G383" i="27" l="1"/>
  <c r="T385" i="27"/>
  <c r="S385" i="27" s="1"/>
  <c r="S384" i="27"/>
  <c r="H384" i="27"/>
  <c r="G384" i="27" l="1"/>
  <c r="T386" i="27"/>
  <c r="H385" i="27"/>
  <c r="G385" i="27" l="1"/>
  <c r="T387" i="27"/>
  <c r="S386" i="27"/>
  <c r="H386" i="27"/>
  <c r="G386" i="27" l="1"/>
  <c r="T388" i="27"/>
  <c r="S387" i="27"/>
  <c r="H387" i="27"/>
  <c r="G387" i="27" l="1"/>
  <c r="T389" i="27"/>
  <c r="S389" i="27" s="1"/>
  <c r="S388" i="27"/>
  <c r="H388" i="27"/>
  <c r="G388" i="27" l="1"/>
  <c r="T390" i="27"/>
  <c r="S390" i="27" s="1"/>
  <c r="H389" i="27"/>
  <c r="G389" i="27" l="1"/>
  <c r="T391" i="27"/>
  <c r="H390" i="27"/>
  <c r="G390" i="27" l="1"/>
  <c r="T392" i="27"/>
  <c r="S391" i="27"/>
  <c r="H391" i="27"/>
  <c r="G391" i="27" l="1"/>
  <c r="T393" i="27"/>
  <c r="S392" i="27"/>
  <c r="H392" i="27"/>
  <c r="G392" i="27" l="1"/>
  <c r="T394" i="27"/>
  <c r="S393" i="27"/>
  <c r="H393" i="27"/>
  <c r="G393" i="27" l="1"/>
  <c r="T395" i="27"/>
  <c r="S394" i="27"/>
  <c r="H394" i="27"/>
  <c r="G394" i="27" l="1"/>
  <c r="T396" i="27"/>
  <c r="S396" i="27" s="1"/>
  <c r="S395" i="27"/>
  <c r="H395" i="27"/>
  <c r="G395" i="27" l="1"/>
  <c r="T397" i="27"/>
  <c r="S397" i="27" s="1"/>
  <c r="H396" i="27"/>
  <c r="G396" i="27" l="1"/>
  <c r="T398" i="27"/>
  <c r="S398" i="27" s="1"/>
  <c r="H397" i="27"/>
  <c r="G397" i="27" l="1"/>
  <c r="T399" i="27"/>
  <c r="H398" i="27"/>
  <c r="G398" i="27" l="1"/>
  <c r="T400" i="27"/>
  <c r="S399" i="27"/>
  <c r="H399" i="27"/>
  <c r="G399" i="27" l="1"/>
  <c r="T401" i="27"/>
  <c r="S400" i="27"/>
  <c r="H400" i="27"/>
  <c r="G400" i="27" l="1"/>
  <c r="T402" i="27"/>
  <c r="S401" i="27"/>
  <c r="H401" i="27"/>
  <c r="G401" i="27" l="1"/>
  <c r="T403" i="27"/>
  <c r="S402" i="27"/>
  <c r="H402" i="27"/>
  <c r="G402" i="27" l="1"/>
  <c r="T404" i="27"/>
  <c r="S404" i="27" s="1"/>
  <c r="S403" i="27"/>
  <c r="H403" i="27"/>
  <c r="G403" i="27" l="1"/>
  <c r="T405" i="27"/>
  <c r="S405" i="27" s="1"/>
  <c r="H404" i="27"/>
  <c r="G404" i="27" l="1"/>
  <c r="T406" i="27"/>
  <c r="S406" i="27"/>
  <c r="H405" i="27"/>
  <c r="G405" i="27" l="1"/>
  <c r="T407" i="27"/>
  <c r="S407" i="27" s="1"/>
  <c r="H406" i="27"/>
  <c r="G406" i="27" l="1"/>
  <c r="T408" i="27"/>
  <c r="H407" i="27"/>
  <c r="G407" i="27" l="1"/>
  <c r="T409" i="27"/>
  <c r="S408" i="27"/>
  <c r="H408" i="27"/>
  <c r="G408" i="27" l="1"/>
  <c r="T410" i="27"/>
  <c r="S409" i="27"/>
  <c r="H409" i="27"/>
  <c r="G409" i="27" l="1"/>
  <c r="T411" i="27"/>
  <c r="S410" i="27"/>
  <c r="H410" i="27"/>
  <c r="G410" i="27" l="1"/>
  <c r="T412" i="27"/>
  <c r="S412" i="27" s="1"/>
  <c r="S411" i="27"/>
  <c r="H411" i="27"/>
  <c r="G411" i="27" l="1"/>
  <c r="T413" i="27"/>
  <c r="S413" i="27"/>
  <c r="H412" i="27"/>
  <c r="G412" i="27" l="1"/>
  <c r="T414" i="27"/>
  <c r="S414" i="27" s="1"/>
  <c r="H413" i="27"/>
  <c r="G413" i="27" l="1"/>
  <c r="T415" i="27"/>
  <c r="H414" i="27"/>
  <c r="G414" i="27" l="1"/>
  <c r="T416" i="27"/>
  <c r="S415" i="27"/>
  <c r="H415" i="27"/>
  <c r="G415" i="27" l="1"/>
  <c r="T417" i="27"/>
  <c r="S416" i="27"/>
  <c r="H416" i="27"/>
  <c r="G416" i="27" l="1"/>
  <c r="T418" i="27"/>
  <c r="S417" i="27"/>
  <c r="H417" i="27"/>
  <c r="G417" i="27" l="1"/>
  <c r="T419" i="27"/>
  <c r="S418" i="27"/>
  <c r="H418" i="27"/>
  <c r="G418" i="27" l="1"/>
  <c r="T420" i="27"/>
  <c r="S420" i="27" s="1"/>
  <c r="S419" i="27"/>
  <c r="H419" i="27"/>
  <c r="G419" i="27" l="1"/>
  <c r="T421" i="27"/>
  <c r="S421" i="27" s="1"/>
  <c r="H420" i="27"/>
  <c r="G420" i="27" l="1"/>
  <c r="T422" i="27"/>
  <c r="S422" i="27" s="1"/>
  <c r="H421" i="27"/>
  <c r="G421" i="27" l="1"/>
  <c r="T423" i="27"/>
  <c r="H422" i="27"/>
  <c r="G422" i="27" l="1"/>
  <c r="T424" i="27"/>
  <c r="S423" i="27"/>
  <c r="H423" i="27"/>
  <c r="G423" i="27" l="1"/>
  <c r="T425" i="27"/>
  <c r="S424" i="27"/>
  <c r="H424" i="27"/>
  <c r="G424" i="27" l="1"/>
  <c r="T426" i="27"/>
  <c r="S425" i="27"/>
  <c r="H425" i="27"/>
  <c r="G425" i="27" l="1"/>
  <c r="T427" i="27"/>
  <c r="S426" i="27"/>
  <c r="H426" i="27"/>
  <c r="G426" i="27" l="1"/>
  <c r="T428" i="27"/>
  <c r="S428" i="27" s="1"/>
  <c r="S427" i="27"/>
  <c r="H427" i="27"/>
  <c r="G427" i="27" l="1"/>
  <c r="T429" i="27"/>
  <c r="S429" i="27" s="1"/>
  <c r="H428" i="27"/>
  <c r="G428" i="27" l="1"/>
  <c r="T430" i="27"/>
  <c r="S430" i="27" s="1"/>
  <c r="H429" i="27"/>
  <c r="G429" i="27" l="1"/>
  <c r="T431" i="27"/>
  <c r="H430" i="27"/>
  <c r="G430" i="27" l="1"/>
  <c r="T432" i="27"/>
  <c r="S431" i="27"/>
  <c r="H431" i="27"/>
  <c r="G431" i="27" l="1"/>
  <c r="T433" i="27"/>
  <c r="S432" i="27"/>
  <c r="H432" i="27"/>
  <c r="G432" i="27" l="1"/>
  <c r="T434" i="27"/>
  <c r="S433" i="27"/>
  <c r="H433" i="27"/>
  <c r="G433" i="27" l="1"/>
  <c r="T435" i="27"/>
  <c r="S434" i="27"/>
  <c r="H434" i="27"/>
  <c r="G434" i="27" l="1"/>
  <c r="T436" i="27"/>
  <c r="S436" i="27" s="1"/>
  <c r="S435" i="27"/>
  <c r="H435" i="27"/>
  <c r="G435" i="27" l="1"/>
  <c r="T437" i="27"/>
  <c r="S437" i="27" s="1"/>
  <c r="H436" i="27"/>
  <c r="G436" i="27" l="1"/>
  <c r="T438" i="27"/>
  <c r="S438" i="27" s="1"/>
  <c r="H437" i="27"/>
  <c r="G437" i="27" l="1"/>
  <c r="T439" i="27"/>
  <c r="H438" i="27"/>
  <c r="G438" i="27" l="1"/>
  <c r="T440" i="27"/>
  <c r="S439" i="27"/>
  <c r="H439" i="27"/>
  <c r="G439" i="27" l="1"/>
  <c r="T441" i="27"/>
  <c r="S440" i="27"/>
  <c r="H440" i="27"/>
  <c r="G440" i="27" l="1"/>
  <c r="T442" i="27"/>
  <c r="S442" i="27" s="1"/>
  <c r="S441" i="27"/>
  <c r="H441" i="27"/>
  <c r="G441" i="27" l="1"/>
  <c r="T443" i="27"/>
  <c r="H442" i="27"/>
  <c r="G442" i="27" l="1"/>
  <c r="T444" i="27"/>
  <c r="S444" i="27" s="1"/>
  <c r="S443" i="27"/>
  <c r="H443" i="27"/>
  <c r="G443" i="27" l="1"/>
  <c r="T445" i="27"/>
  <c r="S445" i="27" s="1"/>
  <c r="H444" i="27"/>
  <c r="G444" i="27" l="1"/>
  <c r="T446" i="27"/>
  <c r="S446" i="27" s="1"/>
  <c r="H445" i="27"/>
  <c r="G445" i="27" l="1"/>
  <c r="T447" i="27"/>
  <c r="H446" i="27"/>
  <c r="G446" i="27" l="1"/>
  <c r="T448" i="27"/>
  <c r="S447" i="27"/>
  <c r="H447" i="27"/>
  <c r="G447" i="27" l="1"/>
  <c r="T449" i="27"/>
  <c r="S448" i="27"/>
  <c r="H448" i="27"/>
  <c r="G448" i="27" l="1"/>
  <c r="T450" i="27"/>
  <c r="S449" i="27"/>
  <c r="H449" i="27"/>
  <c r="G449" i="27" l="1"/>
  <c r="T451" i="27"/>
  <c r="S450" i="27"/>
  <c r="H450" i="27"/>
  <c r="G450" i="27" l="1"/>
  <c r="T452" i="27"/>
  <c r="S452" i="27" s="1"/>
  <c r="S451" i="27"/>
  <c r="H451" i="27"/>
  <c r="G451" i="27" l="1"/>
  <c r="T453" i="27"/>
  <c r="S453" i="27" s="1"/>
  <c r="H452" i="27"/>
  <c r="G452" i="27" l="1"/>
  <c r="T454" i="27"/>
  <c r="S454" i="27" s="1"/>
  <c r="H453" i="27"/>
  <c r="G453" i="27" l="1"/>
  <c r="T455" i="27"/>
  <c r="H454" i="27"/>
  <c r="G454" i="27" l="1"/>
  <c r="T456" i="27"/>
  <c r="S455" i="27"/>
  <c r="H455" i="27"/>
  <c r="G455" i="27" l="1"/>
  <c r="T457" i="27"/>
  <c r="S456" i="27"/>
  <c r="H456" i="27"/>
  <c r="G456" i="27" l="1"/>
  <c r="T458" i="27"/>
  <c r="S457" i="27"/>
  <c r="H457" i="27"/>
  <c r="G457" i="27" l="1"/>
  <c r="T459" i="27"/>
  <c r="S458" i="27"/>
  <c r="H458" i="27"/>
  <c r="G458" i="27" l="1"/>
  <c r="T460" i="27"/>
  <c r="S460" i="27" s="1"/>
  <c r="S459" i="27"/>
  <c r="H459" i="27"/>
  <c r="G459" i="27" l="1"/>
  <c r="T461" i="27"/>
  <c r="S461" i="27" s="1"/>
  <c r="H460" i="27"/>
  <c r="G460" i="27" l="1"/>
  <c r="T462" i="27"/>
  <c r="H461" i="27"/>
  <c r="G461" i="27" l="1"/>
  <c r="T463" i="27"/>
  <c r="S462" i="27"/>
  <c r="H462" i="27"/>
  <c r="G462" i="27" l="1"/>
  <c r="T464" i="27"/>
  <c r="S463" i="27"/>
  <c r="H463" i="27"/>
  <c r="G463" i="27" l="1"/>
  <c r="T465" i="27"/>
  <c r="S464" i="27"/>
  <c r="H464" i="27"/>
  <c r="G464" i="27" l="1"/>
  <c r="T466" i="27"/>
  <c r="S465" i="27"/>
  <c r="H465" i="27"/>
  <c r="G465" i="27" l="1"/>
  <c r="T467" i="27"/>
  <c r="S466" i="27"/>
  <c r="H466" i="27"/>
  <c r="G466" i="27" l="1"/>
  <c r="T468" i="27"/>
  <c r="S468" i="27" s="1"/>
  <c r="S467" i="27"/>
  <c r="H467" i="27"/>
  <c r="G467" i="27" l="1"/>
  <c r="T469" i="27"/>
  <c r="S469" i="27" s="1"/>
  <c r="H468" i="27"/>
  <c r="G468" i="27" l="1"/>
  <c r="T470" i="27"/>
  <c r="H469" i="27"/>
  <c r="G469" i="27" l="1"/>
  <c r="T471" i="27"/>
  <c r="S470" i="27"/>
  <c r="H470" i="27"/>
  <c r="G470" i="27" l="1"/>
  <c r="T472" i="27"/>
  <c r="S471" i="27"/>
  <c r="H471" i="27"/>
  <c r="G471" i="27" l="1"/>
  <c r="T473" i="27"/>
  <c r="S472" i="27"/>
  <c r="H472" i="27"/>
  <c r="G472" i="27" l="1"/>
  <c r="T474" i="27"/>
  <c r="S473" i="27"/>
  <c r="H473" i="27"/>
  <c r="G473" i="27" l="1"/>
  <c r="T475" i="27"/>
  <c r="S474" i="27"/>
  <c r="H474" i="27"/>
  <c r="G474" i="27" l="1"/>
  <c r="T476" i="27"/>
  <c r="S476" i="27" s="1"/>
  <c r="S475" i="27"/>
  <c r="H475" i="27"/>
  <c r="G475" i="27" l="1"/>
  <c r="T477" i="27"/>
  <c r="S477" i="27"/>
  <c r="H476" i="27"/>
  <c r="G476" i="27" l="1"/>
  <c r="T478" i="27"/>
  <c r="S478" i="27" s="1"/>
  <c r="H477" i="27"/>
  <c r="G477" i="27" l="1"/>
  <c r="T479" i="27"/>
  <c r="H478" i="27"/>
  <c r="G478" i="27" l="1"/>
  <c r="T480" i="27"/>
  <c r="S479" i="27"/>
  <c r="H479" i="27"/>
  <c r="G479" i="27" l="1"/>
  <c r="T481" i="27"/>
  <c r="S480" i="27"/>
  <c r="H480" i="27"/>
  <c r="G480" i="27" l="1"/>
  <c r="T482" i="27"/>
  <c r="S481" i="27"/>
  <c r="H481" i="27"/>
  <c r="G481" i="27" l="1"/>
  <c r="T483" i="27"/>
  <c r="S483" i="27" s="1"/>
  <c r="S482" i="27"/>
  <c r="H482" i="27"/>
  <c r="G482" i="27" l="1"/>
  <c r="T484" i="27"/>
  <c r="S484" i="27" s="1"/>
  <c r="H483" i="27"/>
  <c r="G483" i="27" l="1"/>
  <c r="T485" i="27"/>
  <c r="S485" i="27" s="1"/>
  <c r="H484" i="27"/>
  <c r="G484" i="27" l="1"/>
  <c r="T486" i="27"/>
  <c r="H485" i="27"/>
  <c r="G485" i="27" l="1"/>
  <c r="T487" i="27"/>
  <c r="S486" i="27"/>
  <c r="H486" i="27"/>
  <c r="G486" i="27" l="1"/>
  <c r="T488" i="27"/>
  <c r="S487" i="27"/>
  <c r="H487" i="27"/>
  <c r="G487" i="27" l="1"/>
  <c r="T489" i="27"/>
  <c r="S488" i="27"/>
  <c r="H488" i="27"/>
  <c r="G488" i="27" l="1"/>
  <c r="T490" i="27"/>
  <c r="S490" i="27" s="1"/>
  <c r="S489" i="27"/>
  <c r="H489" i="27"/>
  <c r="G489" i="27" l="1"/>
  <c r="T491" i="27"/>
  <c r="H490" i="27"/>
  <c r="G490" i="27" l="1"/>
  <c r="T492" i="27"/>
  <c r="S491" i="27"/>
  <c r="H491" i="27"/>
  <c r="G491" i="27" l="1"/>
  <c r="T493" i="27"/>
  <c r="S492" i="27"/>
  <c r="H492" i="27"/>
  <c r="G492" i="27" l="1"/>
  <c r="T494" i="27"/>
  <c r="S493" i="27"/>
  <c r="H493" i="27"/>
  <c r="G493" i="27" l="1"/>
  <c r="T495" i="27"/>
  <c r="S495" i="27" s="1"/>
  <c r="S494" i="27"/>
  <c r="H494" i="27"/>
  <c r="G494" i="27" l="1"/>
  <c r="T496" i="27"/>
  <c r="S496" i="27" s="1"/>
  <c r="H495" i="27"/>
  <c r="G495" i="27" l="1"/>
  <c r="T497" i="27"/>
  <c r="H496" i="27"/>
  <c r="G496" i="27" l="1"/>
  <c r="T498" i="27"/>
  <c r="S497" i="27"/>
  <c r="H497" i="27"/>
  <c r="G497" i="27" l="1"/>
  <c r="T499" i="27"/>
  <c r="S499" i="27" s="1"/>
  <c r="S498" i="27"/>
  <c r="H498" i="27"/>
  <c r="G498" i="27" l="1"/>
  <c r="T500" i="27"/>
  <c r="S500" i="27" s="1"/>
  <c r="H499" i="27"/>
  <c r="G499" i="27" l="1"/>
  <c r="T501" i="27"/>
  <c r="S501" i="27" s="1"/>
  <c r="H500" i="27"/>
  <c r="G500" i="27" l="1"/>
  <c r="T502" i="27"/>
  <c r="H501" i="27"/>
  <c r="G501" i="27" l="1"/>
  <c r="T503" i="27"/>
  <c r="S502" i="27"/>
  <c r="H502" i="27"/>
  <c r="G502" i="27" l="1"/>
  <c r="T504" i="27"/>
  <c r="S504" i="27" s="1"/>
  <c r="S503" i="27"/>
  <c r="H503" i="27"/>
  <c r="G503" i="27" l="1"/>
  <c r="T505" i="27"/>
  <c r="H504" i="27"/>
  <c r="G504" i="27" l="1"/>
  <c r="T506" i="27"/>
  <c r="S505" i="27"/>
  <c r="H505" i="27"/>
  <c r="G505" i="27" l="1"/>
  <c r="T507" i="27"/>
  <c r="S507" i="27" s="1"/>
  <c r="S506" i="27"/>
  <c r="H506" i="27"/>
  <c r="G506" i="27" l="1"/>
  <c r="T508" i="27"/>
  <c r="H507" i="27"/>
  <c r="G507" i="27" l="1"/>
  <c r="T509" i="27"/>
  <c r="S509" i="27" s="1"/>
  <c r="S508" i="27"/>
  <c r="H508" i="27"/>
  <c r="G508" i="27" l="1"/>
  <c r="T510" i="27"/>
  <c r="H509" i="27"/>
  <c r="G509" i="27" l="1"/>
  <c r="T511" i="27"/>
  <c r="S510" i="27"/>
  <c r="H510" i="27"/>
  <c r="G510" i="27" l="1"/>
  <c r="T512" i="27"/>
  <c r="S511" i="27"/>
  <c r="H511" i="27"/>
  <c r="G511" i="27" l="1"/>
  <c r="T513" i="27"/>
  <c r="S512" i="27"/>
  <c r="H512" i="27"/>
  <c r="G512" i="27" l="1"/>
  <c r="T514" i="27"/>
  <c r="S513" i="27"/>
  <c r="H513" i="27"/>
  <c r="G513" i="27" l="1"/>
  <c r="T515" i="27"/>
  <c r="S515" i="27" s="1"/>
  <c r="S514" i="27"/>
  <c r="H514" i="27"/>
  <c r="G514" i="27" l="1"/>
  <c r="T516" i="27"/>
  <c r="H515" i="27"/>
  <c r="G515" i="27" l="1"/>
  <c r="T517" i="27"/>
  <c r="S517" i="27" s="1"/>
  <c r="S516" i="27"/>
  <c r="H516" i="27"/>
  <c r="G516" i="27" l="1"/>
  <c r="T518" i="27"/>
  <c r="H517" i="27"/>
  <c r="G517" i="27" l="1"/>
  <c r="T519" i="27"/>
  <c r="S518" i="27"/>
  <c r="H518" i="27"/>
  <c r="G518" i="27" l="1"/>
  <c r="T520" i="27"/>
  <c r="S519" i="27"/>
  <c r="H519" i="27"/>
  <c r="G519" i="27" l="1"/>
  <c r="T521" i="27"/>
  <c r="S520" i="27"/>
  <c r="H520" i="27"/>
  <c r="G520" i="27" l="1"/>
  <c r="T522" i="27"/>
  <c r="S521" i="27"/>
  <c r="H521" i="27"/>
  <c r="G521" i="27" l="1"/>
  <c r="T523" i="27"/>
  <c r="S523" i="27"/>
  <c r="S522" i="27"/>
  <c r="H522" i="27"/>
  <c r="G522" i="27" l="1"/>
  <c r="T524" i="27"/>
  <c r="S524" i="27" s="1"/>
  <c r="H523" i="27"/>
  <c r="G523" i="27" l="1"/>
  <c r="T525" i="27"/>
  <c r="S525" i="27" s="1"/>
  <c r="H524" i="27"/>
  <c r="G524" i="27" l="1"/>
  <c r="T526" i="27"/>
  <c r="H525" i="27"/>
  <c r="G525" i="27" l="1"/>
  <c r="T527" i="27"/>
  <c r="S526" i="27"/>
  <c r="H526" i="27"/>
  <c r="G526" i="27" l="1"/>
  <c r="T528" i="27"/>
  <c r="S527" i="27"/>
  <c r="H527" i="27"/>
  <c r="G527" i="27" l="1"/>
  <c r="T529" i="27"/>
  <c r="S528" i="27"/>
  <c r="H528" i="27"/>
  <c r="G528" i="27" l="1"/>
  <c r="T530" i="27"/>
  <c r="S530" i="27" s="1"/>
  <c r="S529" i="27"/>
  <c r="H529" i="27"/>
  <c r="G529" i="27" l="1"/>
  <c r="T531" i="27"/>
  <c r="S531" i="27" s="1"/>
  <c r="H530" i="27"/>
  <c r="G530" i="27" l="1"/>
  <c r="T532" i="27"/>
  <c r="H531" i="27"/>
  <c r="G531" i="27" l="1"/>
  <c r="T533" i="27"/>
  <c r="S533" i="27" s="1"/>
  <c r="S532" i="27"/>
  <c r="H532" i="27"/>
  <c r="G532" i="27" l="1"/>
  <c r="T534" i="27"/>
  <c r="S534" i="27" s="1"/>
  <c r="H533" i="27"/>
  <c r="G533" i="27" l="1"/>
  <c r="T535" i="27"/>
  <c r="H534" i="27"/>
  <c r="G534" i="27" l="1"/>
  <c r="T536" i="27"/>
  <c r="S535" i="27"/>
  <c r="H535" i="27"/>
  <c r="G535" i="27" l="1"/>
  <c r="T537" i="27"/>
  <c r="S536" i="27"/>
  <c r="H536" i="27"/>
  <c r="G536" i="27" l="1"/>
  <c r="T538" i="27"/>
  <c r="S538" i="27" s="1"/>
  <c r="S537" i="27"/>
  <c r="H537" i="27"/>
  <c r="G537" i="27" l="1"/>
  <c r="T539" i="27"/>
  <c r="S539" i="27" s="1"/>
  <c r="H538" i="27"/>
  <c r="G538" i="27" l="1"/>
  <c r="T540" i="27"/>
  <c r="H539" i="27"/>
  <c r="G539" i="27" l="1"/>
  <c r="T541" i="27"/>
  <c r="S541" i="27" s="1"/>
  <c r="S540" i="27"/>
  <c r="H540" i="27"/>
  <c r="G540" i="27" l="1"/>
  <c r="T542" i="27"/>
  <c r="H541" i="27"/>
  <c r="G541" i="27" l="1"/>
  <c r="T543" i="27"/>
  <c r="S542" i="27"/>
  <c r="H542" i="27"/>
  <c r="G542" i="27" l="1"/>
  <c r="T544" i="27"/>
  <c r="S543" i="27"/>
  <c r="H543" i="27"/>
  <c r="G543" i="27" l="1"/>
  <c r="T545" i="27"/>
  <c r="S544" i="27"/>
  <c r="H544" i="27"/>
  <c r="G544" i="27" l="1"/>
  <c r="T546" i="27"/>
  <c r="S546" i="27" s="1"/>
  <c r="S545" i="27"/>
  <c r="H545" i="27"/>
  <c r="G545" i="27" l="1"/>
  <c r="T547" i="27"/>
  <c r="S547" i="27" s="1"/>
  <c r="H546" i="27"/>
  <c r="G546" i="27" l="1"/>
  <c r="T548" i="27"/>
  <c r="H547" i="27"/>
  <c r="G547" i="27" l="1"/>
  <c r="T549" i="27"/>
  <c r="S548" i="27"/>
  <c r="H548" i="27"/>
  <c r="G548" i="27" l="1"/>
  <c r="T550" i="27"/>
  <c r="S549" i="27"/>
  <c r="H549" i="27"/>
  <c r="G549" i="27" l="1"/>
  <c r="T551" i="27"/>
  <c r="S550" i="27"/>
  <c r="H550" i="27"/>
  <c r="G550" i="27" l="1"/>
  <c r="T552" i="27"/>
  <c r="S551" i="27"/>
  <c r="H551" i="27"/>
  <c r="G551" i="27" l="1"/>
  <c r="T553" i="27"/>
  <c r="S552" i="27"/>
  <c r="H552" i="27"/>
  <c r="G552" i="27" l="1"/>
  <c r="T554" i="27"/>
  <c r="S553" i="27"/>
  <c r="H553" i="27"/>
  <c r="G553" i="27" l="1"/>
  <c r="T555" i="27"/>
  <c r="S555" i="27" s="1"/>
  <c r="S554" i="27"/>
  <c r="H554" i="27"/>
  <c r="G554" i="27" l="1"/>
  <c r="T556" i="27"/>
  <c r="H555" i="27"/>
  <c r="G555" i="27" l="1"/>
  <c r="T557" i="27"/>
  <c r="S557" i="27" s="1"/>
  <c r="S556" i="27"/>
  <c r="H556" i="27"/>
  <c r="G556" i="27" l="1"/>
  <c r="T558" i="27"/>
  <c r="H557" i="27"/>
  <c r="G557" i="27" l="1"/>
  <c r="T559" i="27"/>
  <c r="S558" i="27"/>
  <c r="H558" i="27"/>
  <c r="G558" i="27" l="1"/>
  <c r="T560" i="27"/>
  <c r="S559" i="27"/>
  <c r="H559" i="27"/>
  <c r="G559" i="27" l="1"/>
  <c r="T561" i="27"/>
  <c r="S560" i="27"/>
  <c r="H560" i="27"/>
  <c r="G560" i="27" l="1"/>
  <c r="T562" i="27"/>
  <c r="S562" i="27" s="1"/>
  <c r="S561" i="27"/>
  <c r="H561" i="27"/>
  <c r="G561" i="27" l="1"/>
  <c r="T563" i="27"/>
  <c r="S563" i="27" s="1"/>
  <c r="H562" i="27"/>
  <c r="G562" i="27" l="1"/>
  <c r="T564" i="27"/>
  <c r="H563" i="27"/>
  <c r="G563" i="27" l="1"/>
  <c r="T565" i="27"/>
  <c r="S565" i="27" s="1"/>
  <c r="S564" i="27"/>
  <c r="H564" i="27"/>
  <c r="G564" i="27" l="1"/>
  <c r="T566" i="27"/>
  <c r="H565" i="27"/>
  <c r="G565" i="27" l="1"/>
  <c r="T567" i="27"/>
  <c r="S566" i="27"/>
  <c r="H566" i="27"/>
  <c r="G566" i="27" l="1"/>
  <c r="T568" i="27"/>
  <c r="S567" i="27"/>
  <c r="H567" i="27"/>
  <c r="G567" i="27" l="1"/>
  <c r="T569" i="27"/>
  <c r="S568" i="27"/>
  <c r="H568" i="27"/>
  <c r="G568" i="27" l="1"/>
  <c r="T570" i="27"/>
  <c r="S569" i="27"/>
  <c r="H569" i="27"/>
  <c r="G569" i="27" l="1"/>
  <c r="T571" i="27"/>
  <c r="S571" i="27" s="1"/>
  <c r="S570" i="27"/>
  <c r="H570" i="27"/>
  <c r="G570" i="27" l="1"/>
  <c r="T572" i="27"/>
  <c r="H571" i="27"/>
  <c r="G571" i="27" l="1"/>
  <c r="T573" i="27"/>
  <c r="S573" i="27" s="1"/>
  <c r="S572" i="27"/>
  <c r="H572" i="27"/>
  <c r="G572" i="27" l="1"/>
  <c r="T574" i="27"/>
  <c r="H573" i="27"/>
  <c r="G573" i="27" l="1"/>
  <c r="T575" i="27"/>
  <c r="S574" i="27"/>
  <c r="H574" i="27"/>
  <c r="G574" i="27" l="1"/>
  <c r="T576" i="27"/>
  <c r="S575" i="27"/>
  <c r="H575" i="27"/>
  <c r="G575" i="27" l="1"/>
  <c r="T577" i="27"/>
  <c r="S576" i="27"/>
  <c r="H576" i="27"/>
  <c r="G576" i="27" l="1"/>
  <c r="T578" i="27"/>
  <c r="S578" i="27"/>
  <c r="S577" i="27"/>
  <c r="H577" i="27"/>
  <c r="G577" i="27" l="1"/>
  <c r="T579" i="27"/>
  <c r="S579" i="27" s="1"/>
  <c r="H578" i="27"/>
  <c r="G578" i="27" l="1"/>
  <c r="T580" i="27"/>
  <c r="H579" i="27"/>
  <c r="G579" i="27" l="1"/>
  <c r="T581" i="27"/>
  <c r="S580" i="27"/>
  <c r="H580" i="27"/>
  <c r="G580" i="27" l="1"/>
  <c r="T582" i="27"/>
  <c r="S581" i="27"/>
  <c r="H581" i="27"/>
  <c r="G581" i="27" l="1"/>
  <c r="T583" i="27"/>
  <c r="S582" i="27"/>
  <c r="H582" i="27"/>
  <c r="G582" i="27" l="1"/>
  <c r="T584" i="27"/>
  <c r="S583" i="27"/>
  <c r="H583" i="27"/>
  <c r="G583" i="27" l="1"/>
  <c r="T585" i="27"/>
  <c r="S584" i="27"/>
  <c r="H584" i="27"/>
  <c r="G584" i="27" l="1"/>
  <c r="T586" i="27"/>
  <c r="S585" i="27"/>
  <c r="H585" i="27"/>
  <c r="G585" i="27" l="1"/>
  <c r="T587" i="27"/>
  <c r="S587" i="27" s="1"/>
  <c r="S586" i="27"/>
  <c r="H586" i="27"/>
  <c r="G586" i="27" l="1"/>
  <c r="T588" i="27"/>
  <c r="H587" i="27"/>
  <c r="G587" i="27" l="1"/>
  <c r="T589" i="27"/>
  <c r="S589" i="27"/>
  <c r="S588" i="27"/>
  <c r="H588" i="27"/>
  <c r="G588" i="27" l="1"/>
  <c r="T590" i="27"/>
  <c r="H589" i="27"/>
  <c r="G589" i="27" l="1"/>
  <c r="T591" i="27"/>
  <c r="S590" i="27"/>
  <c r="H590" i="27"/>
  <c r="G590" i="27" l="1"/>
  <c r="T592" i="27"/>
  <c r="S591" i="27"/>
  <c r="H591" i="27"/>
  <c r="G591" i="27" l="1"/>
  <c r="T593" i="27"/>
  <c r="S592" i="27"/>
  <c r="H592" i="27"/>
  <c r="G592" i="27" l="1"/>
  <c r="T594" i="27"/>
  <c r="S594" i="27" s="1"/>
  <c r="S593" i="27"/>
  <c r="H593" i="27"/>
  <c r="G593" i="27" l="1"/>
  <c r="T595" i="27"/>
  <c r="S595" i="27" s="1"/>
  <c r="H594" i="27"/>
  <c r="G594" i="27" l="1"/>
  <c r="T596" i="27"/>
  <c r="H595" i="27"/>
  <c r="G595" i="27" l="1"/>
  <c r="T597" i="27"/>
  <c r="S597" i="27" s="1"/>
  <c r="S596" i="27"/>
  <c r="H596" i="27"/>
  <c r="G596" i="27" l="1"/>
  <c r="T598" i="27"/>
  <c r="H597" i="27"/>
  <c r="G597" i="27" l="1"/>
  <c r="T599" i="27"/>
  <c r="S598" i="27"/>
  <c r="H598" i="27"/>
  <c r="G598" i="27" l="1"/>
  <c r="T600" i="27"/>
  <c r="S599" i="27"/>
  <c r="H599" i="27"/>
  <c r="G599" i="27" l="1"/>
  <c r="T601" i="27"/>
  <c r="S600" i="27"/>
  <c r="H600" i="27"/>
  <c r="G600" i="27" l="1"/>
  <c r="T602" i="27"/>
  <c r="S601" i="27"/>
  <c r="H601" i="27"/>
  <c r="G601" i="27" l="1"/>
  <c r="T603" i="27"/>
  <c r="S603" i="27" s="1"/>
  <c r="S602" i="27"/>
  <c r="H602" i="27"/>
  <c r="G602" i="27" l="1"/>
  <c r="T604" i="27"/>
  <c r="H603" i="27"/>
  <c r="G603" i="27" l="1"/>
  <c r="T605" i="27"/>
  <c r="S605" i="27" s="1"/>
  <c r="S604" i="27"/>
  <c r="H604" i="27"/>
  <c r="G604" i="27" l="1"/>
  <c r="T606" i="27"/>
  <c r="H605" i="27"/>
  <c r="G605" i="27" l="1"/>
  <c r="T607" i="27"/>
  <c r="S606" i="27"/>
  <c r="H606" i="27"/>
  <c r="G606" i="27" l="1"/>
  <c r="T608" i="27"/>
  <c r="S607" i="27"/>
  <c r="H607" i="27"/>
  <c r="G607" i="27" l="1"/>
  <c r="T609" i="27"/>
  <c r="S608" i="27"/>
  <c r="H608" i="27"/>
  <c r="G608" i="27" l="1"/>
  <c r="T610" i="27"/>
  <c r="S609" i="27"/>
  <c r="H609" i="27"/>
  <c r="G609" i="27" l="1"/>
  <c r="T611" i="27"/>
  <c r="S611" i="27" s="1"/>
  <c r="S610" i="27"/>
  <c r="H610" i="27"/>
  <c r="G610" i="27" l="1"/>
  <c r="T612" i="27"/>
  <c r="H611" i="27"/>
  <c r="G611" i="27" l="1"/>
  <c r="T613" i="27"/>
  <c r="S612" i="27"/>
  <c r="H612" i="27"/>
  <c r="G612" i="27" l="1"/>
  <c r="T614" i="27"/>
  <c r="S613" i="27"/>
  <c r="H613" i="27"/>
  <c r="G613" i="27" l="1"/>
  <c r="T615" i="27"/>
  <c r="S614" i="27"/>
  <c r="H614" i="27"/>
  <c r="G614" i="27" l="1"/>
  <c r="T616" i="27"/>
  <c r="S615" i="27"/>
  <c r="H615" i="27"/>
  <c r="G615" i="27" l="1"/>
  <c r="T617" i="27"/>
  <c r="S616" i="27"/>
  <c r="H616" i="27"/>
  <c r="G616" i="27" l="1"/>
  <c r="T618" i="27"/>
  <c r="S617" i="27"/>
  <c r="H617" i="27"/>
  <c r="G617" i="27" l="1"/>
  <c r="T619" i="27"/>
  <c r="S619" i="27" s="1"/>
  <c r="S618" i="27"/>
  <c r="H618" i="27"/>
  <c r="G618" i="27" l="1"/>
  <c r="T620" i="27"/>
  <c r="H619" i="27"/>
  <c r="G619" i="27" l="1"/>
  <c r="T621" i="27"/>
  <c r="S621" i="27" s="1"/>
  <c r="S620" i="27"/>
  <c r="H620" i="27"/>
  <c r="G620" i="27" l="1"/>
  <c r="T622" i="27"/>
  <c r="H621" i="27"/>
  <c r="G621" i="27" l="1"/>
  <c r="T623" i="27"/>
  <c r="S622" i="27"/>
  <c r="H622" i="27"/>
  <c r="G622" i="27" l="1"/>
  <c r="T624" i="27"/>
  <c r="S623" i="27"/>
  <c r="H623" i="27"/>
  <c r="G623" i="27" l="1"/>
  <c r="T625" i="27"/>
  <c r="S624" i="27"/>
  <c r="H624" i="27"/>
  <c r="G624" i="27" l="1"/>
  <c r="T626" i="27"/>
  <c r="S625" i="27"/>
  <c r="H625" i="27"/>
  <c r="G625" i="27" l="1"/>
  <c r="T627" i="27"/>
  <c r="S627" i="27" s="1"/>
  <c r="S626" i="27"/>
  <c r="H626" i="27"/>
  <c r="G626" i="27" l="1"/>
  <c r="T628" i="27"/>
  <c r="S628" i="27" s="1"/>
  <c r="H627" i="27"/>
  <c r="G627" i="27" l="1"/>
  <c r="T629" i="27"/>
  <c r="S629" i="27" s="1"/>
  <c r="H628" i="27"/>
  <c r="G628" i="27" l="1"/>
  <c r="T630" i="27"/>
  <c r="H629" i="27"/>
  <c r="G629" i="27" l="1"/>
  <c r="T631" i="27"/>
  <c r="S630" i="27"/>
  <c r="H630" i="27"/>
  <c r="G630" i="27" l="1"/>
  <c r="T632" i="27"/>
  <c r="S631" i="27"/>
  <c r="H631" i="27"/>
  <c r="G631" i="27" l="1"/>
  <c r="T633" i="27"/>
  <c r="S632" i="27"/>
  <c r="H632" i="27"/>
  <c r="G632" i="27" l="1"/>
  <c r="T634" i="27"/>
  <c r="S633" i="27"/>
  <c r="H633" i="27"/>
  <c r="G633" i="27" l="1"/>
  <c r="T635" i="27"/>
  <c r="S635" i="27"/>
  <c r="S634" i="27"/>
  <c r="H634" i="27"/>
  <c r="G634" i="27" l="1"/>
  <c r="T636" i="27"/>
  <c r="S636" i="27" s="1"/>
  <c r="H635" i="27"/>
  <c r="G635" i="27" l="1"/>
  <c r="T637" i="27"/>
  <c r="H636" i="27"/>
  <c r="G636" i="27" l="1"/>
  <c r="T638" i="27"/>
  <c r="S637" i="27"/>
  <c r="H637" i="27"/>
  <c r="G637" i="27" l="1"/>
  <c r="T639" i="27"/>
  <c r="S638" i="27"/>
  <c r="H638" i="27"/>
  <c r="G638" i="27" l="1"/>
  <c r="T640" i="27"/>
  <c r="S639" i="27"/>
  <c r="H639" i="27"/>
  <c r="G639" i="27" l="1"/>
  <c r="T641" i="27"/>
  <c r="S640" i="27"/>
  <c r="H640" i="27"/>
  <c r="G640" i="27" l="1"/>
  <c r="T642" i="27"/>
  <c r="S641" i="27"/>
  <c r="H641" i="27"/>
  <c r="G641" i="27" l="1"/>
  <c r="T643" i="27"/>
  <c r="S643" i="27" s="1"/>
  <c r="S642" i="27"/>
  <c r="H642" i="27"/>
  <c r="G642" i="27" l="1"/>
  <c r="T644" i="27"/>
  <c r="S644" i="27" s="1"/>
  <c r="H643" i="27"/>
  <c r="G643" i="27" l="1"/>
  <c r="T645" i="27"/>
  <c r="H644" i="27"/>
  <c r="G644" i="27" l="1"/>
  <c r="T646" i="27"/>
  <c r="S645" i="27"/>
  <c r="H645" i="27"/>
  <c r="G645" i="27" l="1"/>
  <c r="T647" i="27"/>
  <c r="S646" i="27"/>
  <c r="H646" i="27"/>
  <c r="G646" i="27" l="1"/>
  <c r="T648" i="27"/>
  <c r="S647" i="27"/>
  <c r="H647" i="27"/>
  <c r="G647" i="27" l="1"/>
  <c r="T649" i="27"/>
  <c r="S648" i="27"/>
  <c r="H648" i="27"/>
  <c r="G648" i="27" l="1"/>
  <c r="T650" i="27"/>
  <c r="S649" i="27"/>
  <c r="H649" i="27"/>
  <c r="G649" i="27" l="1"/>
  <c r="T651" i="27"/>
  <c r="S651" i="27" s="1"/>
  <c r="S650" i="27"/>
  <c r="H650" i="27"/>
  <c r="G650" i="27" l="1"/>
  <c r="T652" i="27"/>
  <c r="S652" i="27" s="1"/>
  <c r="H651" i="27"/>
  <c r="G651" i="27" l="1"/>
  <c r="T653" i="27"/>
  <c r="H652" i="27"/>
  <c r="G652" i="27" l="1"/>
  <c r="T654" i="27"/>
  <c r="S653" i="27"/>
  <c r="H653" i="27"/>
  <c r="G653" i="27" l="1"/>
  <c r="T655" i="27"/>
  <c r="S654" i="27"/>
  <c r="H654" i="27"/>
  <c r="G654" i="27" l="1"/>
  <c r="T656" i="27"/>
  <c r="S655" i="27"/>
  <c r="H655" i="27"/>
  <c r="G655" i="27" l="1"/>
  <c r="T657" i="27"/>
  <c r="S656" i="27"/>
  <c r="H656" i="27"/>
  <c r="G656" i="27" l="1"/>
  <c r="T658" i="27"/>
  <c r="S657" i="27"/>
  <c r="H657" i="27"/>
  <c r="G657" i="27" l="1"/>
  <c r="T659" i="27"/>
  <c r="S659" i="27" s="1"/>
  <c r="S658" i="27"/>
  <c r="H658" i="27"/>
  <c r="G658" i="27" l="1"/>
  <c r="T660" i="27"/>
  <c r="S660" i="27" s="1"/>
  <c r="H659" i="27"/>
  <c r="G659" i="27" l="1"/>
  <c r="T661" i="27"/>
  <c r="H660" i="27"/>
  <c r="G660" i="27" l="1"/>
  <c r="T662" i="27"/>
  <c r="S661" i="27"/>
  <c r="H661" i="27"/>
  <c r="G661" i="27" l="1"/>
  <c r="T663" i="27"/>
  <c r="S662" i="27"/>
  <c r="H662" i="27"/>
  <c r="G662" i="27" l="1"/>
  <c r="T664" i="27"/>
  <c r="S663" i="27"/>
  <c r="H663" i="27"/>
  <c r="G663" i="27" l="1"/>
  <c r="T665" i="27"/>
  <c r="S664" i="27"/>
  <c r="H664" i="27"/>
  <c r="G664" i="27" l="1"/>
  <c r="T666" i="27"/>
  <c r="S666" i="27"/>
  <c r="S665" i="27"/>
  <c r="H665" i="27"/>
  <c r="G665" i="27" l="1"/>
  <c r="T667" i="27"/>
  <c r="H666" i="27"/>
  <c r="G666" i="27" l="1"/>
  <c r="T668" i="27"/>
  <c r="S667" i="27"/>
  <c r="H667" i="27"/>
  <c r="G667" i="27" l="1"/>
  <c r="T669" i="27"/>
  <c r="S668" i="27"/>
  <c r="H668" i="27"/>
  <c r="G668" i="27" l="1"/>
  <c r="T670" i="27"/>
  <c r="S669" i="27"/>
  <c r="H669" i="27"/>
  <c r="G669" i="27" l="1"/>
  <c r="T671" i="27"/>
  <c r="S670" i="27"/>
  <c r="H670" i="27"/>
  <c r="G670" i="27" l="1"/>
  <c r="T672" i="27"/>
  <c r="S671" i="27"/>
  <c r="H671" i="27"/>
  <c r="G671" i="27" l="1"/>
  <c r="T673" i="27"/>
  <c r="S672" i="27"/>
  <c r="H672" i="27"/>
  <c r="G672" i="27" l="1"/>
  <c r="T674" i="27"/>
  <c r="S673" i="27"/>
  <c r="H673" i="27"/>
  <c r="G673" i="27" l="1"/>
  <c r="T675" i="27"/>
  <c r="S674" i="27"/>
  <c r="H674" i="27"/>
  <c r="G674" i="27" l="1"/>
  <c r="T676" i="27"/>
  <c r="S675" i="27"/>
  <c r="H675" i="27"/>
  <c r="G675" i="27" l="1"/>
  <c r="T677" i="27"/>
  <c r="S676" i="27"/>
  <c r="H676" i="27"/>
  <c r="G676" i="27" l="1"/>
  <c r="T678" i="27"/>
  <c r="S678" i="27" s="1"/>
  <c r="S677" i="27"/>
  <c r="H677" i="27"/>
  <c r="G677" i="27" l="1"/>
  <c r="T679" i="27"/>
  <c r="S679" i="27" s="1"/>
  <c r="H678" i="27"/>
  <c r="G678" i="27" l="1"/>
  <c r="T680" i="27"/>
  <c r="H679" i="27"/>
  <c r="G679" i="27" l="1"/>
  <c r="T681" i="27"/>
  <c r="S681" i="27" s="1"/>
  <c r="S680" i="27"/>
  <c r="H680" i="27"/>
  <c r="G680" i="27" l="1"/>
  <c r="T682" i="27"/>
  <c r="H681" i="27"/>
  <c r="G681" i="27" l="1"/>
  <c r="T683" i="27"/>
  <c r="S682" i="27"/>
  <c r="H682" i="27"/>
  <c r="G682" i="27" l="1"/>
  <c r="T684" i="27"/>
  <c r="S683" i="27"/>
  <c r="H683" i="27"/>
  <c r="G683" i="27" l="1"/>
  <c r="T685" i="27"/>
  <c r="S684" i="27"/>
  <c r="H684" i="27"/>
  <c r="G684" i="27" l="1"/>
  <c r="T686" i="27"/>
  <c r="S685" i="27"/>
  <c r="H685" i="27"/>
  <c r="G685" i="27" l="1"/>
  <c r="T687" i="27"/>
  <c r="S686" i="27"/>
  <c r="H686" i="27"/>
  <c r="G686" i="27" l="1"/>
  <c r="T688" i="27"/>
  <c r="S687" i="27"/>
  <c r="H687" i="27"/>
  <c r="G687" i="27" l="1"/>
  <c r="T689" i="27"/>
  <c r="S688" i="27"/>
  <c r="H688" i="27"/>
  <c r="G688" i="27" l="1"/>
  <c r="T690" i="27"/>
  <c r="S690" i="27" s="1"/>
  <c r="S689" i="27"/>
  <c r="H689" i="27"/>
  <c r="G689" i="27" l="1"/>
  <c r="T691" i="27"/>
  <c r="H690" i="27"/>
  <c r="G690" i="27" l="1"/>
  <c r="T692" i="27"/>
  <c r="S691" i="27"/>
  <c r="H691" i="27"/>
  <c r="G691" i="27" l="1"/>
  <c r="T693" i="27"/>
  <c r="S692" i="27"/>
  <c r="H692" i="27"/>
  <c r="G692" i="27" l="1"/>
  <c r="T694" i="27"/>
  <c r="S694" i="27" s="1"/>
  <c r="S693" i="27"/>
  <c r="H693" i="27"/>
  <c r="G693" i="27" l="1"/>
  <c r="T695" i="27"/>
  <c r="H694" i="27"/>
  <c r="G694" i="27" l="1"/>
  <c r="T696" i="27"/>
  <c r="S695" i="27"/>
  <c r="H695" i="27"/>
  <c r="G695" i="27" l="1"/>
  <c r="T697" i="27"/>
  <c r="S696" i="27"/>
  <c r="H696" i="27"/>
  <c r="G696" i="27" l="1"/>
  <c r="T698" i="27"/>
  <c r="S697" i="27"/>
  <c r="H697" i="27"/>
  <c r="G697" i="27" l="1"/>
  <c r="T699" i="27"/>
  <c r="S698" i="27"/>
  <c r="H698" i="27"/>
  <c r="G698" i="27" l="1"/>
  <c r="T700" i="27"/>
  <c r="S699" i="27"/>
  <c r="H699" i="27"/>
  <c r="G699" i="27" l="1"/>
  <c r="T701" i="27"/>
  <c r="S700" i="27"/>
  <c r="H700" i="27"/>
  <c r="G700" i="27" l="1"/>
  <c r="T702" i="27"/>
  <c r="S701" i="27"/>
  <c r="H701" i="27"/>
  <c r="G701" i="27" l="1"/>
  <c r="T703" i="27"/>
  <c r="S703" i="27" s="1"/>
  <c r="S702" i="27"/>
  <c r="H702" i="27"/>
  <c r="G702" i="27" l="1"/>
  <c r="T704" i="27"/>
  <c r="H703" i="27"/>
  <c r="G703" i="27" l="1"/>
  <c r="T705" i="27"/>
  <c r="S704" i="27"/>
  <c r="H704" i="27"/>
  <c r="G704" i="27" l="1"/>
  <c r="T706" i="27"/>
  <c r="S705" i="27"/>
  <c r="H705" i="27"/>
  <c r="G705" i="27" l="1"/>
  <c r="T707" i="27"/>
  <c r="S706" i="27"/>
  <c r="H706" i="27"/>
  <c r="G706" i="27" l="1"/>
  <c r="T708" i="27"/>
  <c r="S707" i="27"/>
  <c r="H707" i="27"/>
  <c r="G707" i="27" l="1"/>
  <c r="T709" i="27"/>
  <c r="S708" i="27"/>
  <c r="H708" i="27"/>
  <c r="G708" i="27" l="1"/>
  <c r="T710" i="27"/>
  <c r="S709" i="27"/>
  <c r="H709" i="27"/>
  <c r="G709" i="27" l="1"/>
  <c r="T711" i="27"/>
  <c r="S710" i="27"/>
  <c r="H710" i="27"/>
  <c r="G710" i="27" l="1"/>
  <c r="T712" i="27"/>
  <c r="S711" i="27"/>
  <c r="H711" i="27"/>
  <c r="G711" i="27" l="1"/>
  <c r="T713" i="27"/>
  <c r="S712" i="27"/>
  <c r="H712" i="27"/>
  <c r="G712" i="27" l="1"/>
  <c r="T714" i="27"/>
  <c r="S714" i="27" s="1"/>
  <c r="S713" i="27"/>
  <c r="H713" i="27"/>
  <c r="G713" i="27" l="1"/>
  <c r="T715" i="27"/>
  <c r="H714" i="27"/>
  <c r="G714" i="27" l="1"/>
  <c r="T716" i="27"/>
  <c r="S715" i="27"/>
  <c r="H715" i="27"/>
  <c r="G715" i="27" l="1"/>
  <c r="T717" i="27"/>
  <c r="S716" i="27"/>
  <c r="H716" i="27"/>
  <c r="G716" i="27" l="1"/>
  <c r="T718" i="27"/>
  <c r="S717" i="27"/>
  <c r="H717" i="27"/>
  <c r="G717" i="27" l="1"/>
  <c r="T719" i="27"/>
  <c r="S718" i="27"/>
  <c r="H718" i="27"/>
  <c r="G718" i="27" l="1"/>
  <c r="T720" i="27"/>
  <c r="S719" i="27"/>
  <c r="H719" i="27"/>
  <c r="G719" i="27" l="1"/>
  <c r="T721" i="27"/>
  <c r="S720" i="27"/>
  <c r="H720" i="27"/>
  <c r="G720" i="27" l="1"/>
  <c r="T722" i="27"/>
  <c r="S722" i="27" s="1"/>
  <c r="S721" i="27"/>
  <c r="H721" i="27"/>
  <c r="G721" i="27" l="1"/>
  <c r="T723" i="27"/>
  <c r="H722" i="27"/>
  <c r="G722" i="27" l="1"/>
  <c r="T724" i="27"/>
  <c r="S723" i="27"/>
  <c r="H723" i="27"/>
  <c r="G723" i="27" l="1"/>
  <c r="T725" i="27"/>
  <c r="S724" i="27"/>
  <c r="H724" i="27"/>
  <c r="G724" i="27" l="1"/>
  <c r="T726" i="27"/>
  <c r="S725" i="27"/>
  <c r="H725" i="27"/>
  <c r="G725" i="27" l="1"/>
  <c r="T727" i="27"/>
  <c r="S727" i="27" s="1"/>
  <c r="S726" i="27"/>
  <c r="H726" i="27"/>
  <c r="G726" i="27" l="1"/>
  <c r="T728" i="27"/>
  <c r="H727" i="27"/>
  <c r="G727" i="27" l="1"/>
  <c r="T729" i="27"/>
  <c r="S728" i="27"/>
  <c r="H728" i="27"/>
  <c r="G728" i="27" l="1"/>
  <c r="T730" i="27"/>
  <c r="S729" i="27"/>
  <c r="H729" i="27"/>
  <c r="G729" i="27" l="1"/>
  <c r="T731" i="27"/>
  <c r="S730" i="27"/>
  <c r="H730" i="27"/>
  <c r="G730" i="27" l="1"/>
  <c r="T732" i="27"/>
  <c r="S731" i="27"/>
  <c r="H731" i="27"/>
  <c r="G731" i="27" l="1"/>
  <c r="T733" i="27"/>
  <c r="S732" i="27"/>
  <c r="H732" i="27"/>
  <c r="G732" i="27" l="1"/>
  <c r="T734" i="27"/>
  <c r="S733" i="27"/>
  <c r="H733" i="27"/>
  <c r="G733" i="27" l="1"/>
  <c r="T735" i="27"/>
  <c r="S735" i="27" s="1"/>
  <c r="S734" i="27"/>
  <c r="H734" i="27"/>
  <c r="G734" i="27" l="1"/>
  <c r="T736" i="27"/>
  <c r="H735" i="27"/>
  <c r="G735" i="27" l="1"/>
  <c r="T737" i="27"/>
  <c r="S736" i="27"/>
  <c r="H736" i="27"/>
  <c r="G736" i="27" l="1"/>
  <c r="T738" i="27"/>
  <c r="S738" i="27" s="1"/>
  <c r="S737" i="27"/>
  <c r="H737" i="27"/>
  <c r="G737" i="27" l="1"/>
  <c r="T739" i="27"/>
  <c r="H738" i="27"/>
  <c r="G738" i="27" l="1"/>
  <c r="T740" i="27"/>
  <c r="S739" i="27"/>
  <c r="H739" i="27"/>
  <c r="G739" i="27" l="1"/>
  <c r="T741" i="27"/>
  <c r="S740" i="27"/>
  <c r="H740" i="27"/>
  <c r="G740" i="27" l="1"/>
  <c r="T742" i="27"/>
  <c r="S741" i="27"/>
  <c r="H741" i="27"/>
  <c r="G741" i="27" l="1"/>
  <c r="T743" i="27"/>
  <c r="S742" i="27"/>
  <c r="H742" i="27"/>
  <c r="G742" i="27" l="1"/>
  <c r="T744" i="27"/>
  <c r="S744" i="27" s="1"/>
  <c r="S743" i="27"/>
  <c r="H743" i="27"/>
  <c r="G743" i="27" l="1"/>
  <c r="T745" i="27"/>
  <c r="H744" i="27"/>
  <c r="G744" i="27" l="1"/>
  <c r="T746" i="27"/>
  <c r="S746" i="27" s="1"/>
  <c r="S745" i="27"/>
  <c r="H745" i="27"/>
  <c r="G745" i="27" l="1"/>
  <c r="T747" i="27"/>
  <c r="H746" i="27"/>
  <c r="G746" i="27" l="1"/>
  <c r="T748" i="27"/>
  <c r="S747" i="27"/>
  <c r="H747" i="27"/>
  <c r="G747" i="27" l="1"/>
  <c r="T749" i="27"/>
  <c r="S748" i="27"/>
  <c r="H748" i="27"/>
  <c r="G748" i="27" l="1"/>
  <c r="T750" i="27"/>
  <c r="S749" i="27"/>
  <c r="H749" i="27"/>
  <c r="G749" i="27" l="1"/>
  <c r="T751" i="27"/>
  <c r="S750" i="27"/>
  <c r="H750" i="27"/>
  <c r="G750" i="27" l="1"/>
  <c r="T752" i="27"/>
  <c r="S751" i="27"/>
  <c r="H751" i="27"/>
  <c r="G751" i="27" l="1"/>
  <c r="T753" i="27"/>
  <c r="S752" i="27"/>
  <c r="H752" i="27"/>
  <c r="G752" i="27" l="1"/>
  <c r="T754" i="27"/>
  <c r="S754" i="27" s="1"/>
  <c r="S753" i="27"/>
  <c r="H753" i="27"/>
  <c r="G753" i="27" l="1"/>
  <c r="T755" i="27"/>
  <c r="S755" i="27" s="1"/>
  <c r="H754" i="27"/>
  <c r="G754" i="27" l="1"/>
  <c r="T756" i="27"/>
  <c r="H755" i="27"/>
  <c r="G755" i="27" l="1"/>
  <c r="T757" i="27"/>
  <c r="S756" i="27"/>
  <c r="H756" i="27"/>
  <c r="G756" i="27" l="1"/>
  <c r="T758" i="27"/>
  <c r="S757" i="27"/>
  <c r="H757" i="27"/>
  <c r="G757" i="27" l="1"/>
  <c r="T759" i="27"/>
  <c r="S759" i="27" s="1"/>
  <c r="S758" i="27"/>
  <c r="H758" i="27"/>
  <c r="G758" i="27" l="1"/>
  <c r="T760" i="27"/>
  <c r="H759" i="27"/>
  <c r="G759" i="27" l="1"/>
  <c r="T761" i="27"/>
  <c r="S761" i="27" s="1"/>
  <c r="S760" i="27"/>
  <c r="H760" i="27"/>
  <c r="G760" i="27" l="1"/>
  <c r="T762" i="27"/>
  <c r="S762" i="27" s="1"/>
  <c r="H761" i="27"/>
  <c r="G761" i="27" l="1"/>
  <c r="T763" i="27"/>
  <c r="H762" i="27"/>
  <c r="G762" i="27" l="1"/>
  <c r="T764" i="27"/>
  <c r="S763" i="27"/>
  <c r="H763" i="27"/>
  <c r="G763" i="27" l="1"/>
  <c r="T765" i="27"/>
  <c r="S764" i="27"/>
  <c r="H764" i="27"/>
  <c r="G764" i="27" l="1"/>
  <c r="T766" i="27"/>
  <c r="S765" i="27"/>
  <c r="H765" i="27"/>
  <c r="G765" i="27" l="1"/>
  <c r="T767" i="27"/>
  <c r="S767" i="27" s="1"/>
  <c r="S766" i="27"/>
  <c r="H766" i="27"/>
  <c r="G766" i="27" l="1"/>
  <c r="T768" i="27"/>
  <c r="H767" i="27"/>
  <c r="G767" i="27" l="1"/>
  <c r="T769" i="27"/>
  <c r="S768" i="27"/>
  <c r="H768" i="27"/>
  <c r="G768" i="27" l="1"/>
  <c r="T770" i="27"/>
  <c r="S769" i="27"/>
  <c r="H769" i="27"/>
  <c r="G769" i="27" l="1"/>
  <c r="T771" i="27"/>
  <c r="S770" i="27"/>
  <c r="H770" i="27"/>
  <c r="G770" i="27" l="1"/>
  <c r="T772" i="27"/>
  <c r="S772" i="27" s="1"/>
  <c r="S771" i="27"/>
  <c r="H771" i="27"/>
  <c r="G771" i="27" l="1"/>
  <c r="T773" i="27"/>
  <c r="H772" i="27"/>
  <c r="G772" i="27" l="1"/>
  <c r="T774" i="27"/>
  <c r="S773" i="27"/>
  <c r="H773" i="27"/>
  <c r="G773" i="27" l="1"/>
  <c r="T775" i="27"/>
  <c r="S774" i="27"/>
  <c r="H774" i="27"/>
  <c r="G774" i="27" l="1"/>
  <c r="T776" i="27"/>
  <c r="S776" i="27" s="1"/>
  <c r="S775" i="27"/>
  <c r="H775" i="27"/>
  <c r="G775" i="27" l="1"/>
  <c r="T777" i="27"/>
  <c r="H776" i="27"/>
  <c r="G776" i="27" l="1"/>
  <c r="T778" i="27"/>
  <c r="S777" i="27"/>
  <c r="H777" i="27"/>
  <c r="G777" i="27" l="1"/>
  <c r="T779" i="27"/>
  <c r="S778" i="27"/>
  <c r="H778" i="27"/>
  <c r="G778" i="27" l="1"/>
  <c r="T780" i="27"/>
  <c r="S779" i="27"/>
  <c r="H779" i="27"/>
  <c r="G779" i="27" l="1"/>
  <c r="T781" i="27"/>
  <c r="S780" i="27"/>
  <c r="H780" i="27"/>
  <c r="G780" i="27" l="1"/>
  <c r="T782" i="27"/>
  <c r="S781" i="27"/>
  <c r="H781" i="27"/>
  <c r="G781" i="27" l="1"/>
  <c r="T783" i="27"/>
  <c r="S782" i="27"/>
  <c r="H782" i="27"/>
  <c r="G782" i="27" l="1"/>
  <c r="T784" i="27"/>
  <c r="S784" i="27" s="1"/>
  <c r="S783" i="27"/>
  <c r="H783" i="27"/>
  <c r="G783" i="27" l="1"/>
  <c r="T785" i="27"/>
  <c r="H784" i="27"/>
  <c r="G784" i="27" l="1"/>
  <c r="T786" i="27"/>
  <c r="S785" i="27"/>
  <c r="H785" i="27"/>
  <c r="G785" i="27" l="1"/>
  <c r="T787" i="27"/>
  <c r="S787" i="27" s="1"/>
  <c r="S786" i="27"/>
  <c r="H786" i="27"/>
  <c r="G786" i="27" l="1"/>
  <c r="T788" i="27"/>
  <c r="H787" i="27"/>
  <c r="G787" i="27" l="1"/>
  <c r="T789" i="27"/>
  <c r="S788" i="27"/>
  <c r="H788" i="27"/>
  <c r="G788" i="27" l="1"/>
  <c r="T790" i="27"/>
  <c r="S789" i="27"/>
  <c r="H789" i="27"/>
  <c r="G789" i="27" l="1"/>
  <c r="T791" i="27"/>
  <c r="S790" i="27"/>
  <c r="H790" i="27"/>
  <c r="G790" i="27" l="1"/>
  <c r="T792" i="27"/>
  <c r="S792" i="27" s="1"/>
  <c r="S791" i="27"/>
  <c r="H791" i="27"/>
  <c r="G791" i="27" l="1"/>
  <c r="T793" i="27"/>
  <c r="H792" i="27"/>
  <c r="G792" i="27" l="1"/>
  <c r="T794" i="27"/>
  <c r="S793" i="27"/>
  <c r="H793" i="27"/>
  <c r="G793" i="27" l="1"/>
  <c r="T795" i="27"/>
  <c r="S794" i="27"/>
  <c r="H794" i="27"/>
  <c r="G794" i="27" l="1"/>
  <c r="T796" i="27"/>
  <c r="S795" i="27"/>
  <c r="H795" i="27"/>
  <c r="G795" i="27" l="1"/>
  <c r="T797" i="27"/>
  <c r="S796" i="27"/>
  <c r="H796" i="27"/>
  <c r="G796" i="27" l="1"/>
  <c r="T798" i="27"/>
  <c r="S797" i="27"/>
  <c r="H797" i="27"/>
  <c r="G797" i="27" l="1"/>
  <c r="T799" i="27"/>
  <c r="S798" i="27"/>
  <c r="H798" i="27"/>
  <c r="G798" i="27" l="1"/>
  <c r="T800" i="27"/>
  <c r="S800" i="27"/>
  <c r="S799" i="27"/>
  <c r="H799" i="27"/>
  <c r="G799" i="27" l="1"/>
  <c r="T801" i="27"/>
  <c r="H800" i="27"/>
  <c r="G800" i="27" l="1"/>
  <c r="T802" i="27"/>
  <c r="S802" i="27" s="1"/>
  <c r="S801" i="27"/>
  <c r="H801" i="27"/>
  <c r="G801" i="27" l="1"/>
  <c r="T803" i="27"/>
  <c r="H802" i="27"/>
  <c r="G802" i="27" l="1"/>
  <c r="T804" i="27"/>
  <c r="S803" i="27"/>
  <c r="H803" i="27"/>
  <c r="G803" i="27" l="1"/>
  <c r="T805" i="27"/>
  <c r="S804" i="27"/>
  <c r="H804" i="27"/>
  <c r="G804" i="27" l="1"/>
  <c r="T806" i="27"/>
  <c r="S805" i="27"/>
  <c r="H805" i="27"/>
  <c r="G805" i="27" l="1"/>
  <c r="T807" i="27"/>
  <c r="S806" i="27"/>
  <c r="H806" i="27"/>
  <c r="G806" i="27" l="1"/>
  <c r="T808" i="27"/>
  <c r="S808" i="27" s="1"/>
  <c r="S807" i="27"/>
  <c r="H807" i="27"/>
  <c r="G807" i="27" l="1"/>
  <c r="T809" i="27"/>
  <c r="H808" i="27"/>
  <c r="G808" i="27" l="1"/>
  <c r="T810" i="27"/>
  <c r="S809" i="27"/>
  <c r="H809" i="27"/>
  <c r="G809" i="27" l="1"/>
  <c r="T811" i="27"/>
  <c r="S810" i="27"/>
  <c r="H810" i="27"/>
  <c r="G810" i="27" l="1"/>
  <c r="T812" i="27"/>
  <c r="S811" i="27"/>
  <c r="H811" i="27"/>
  <c r="G811" i="27" l="1"/>
  <c r="T813" i="27"/>
  <c r="S812" i="27"/>
  <c r="H812" i="27"/>
  <c r="G812" i="27" l="1"/>
  <c r="T814" i="27"/>
  <c r="S813" i="27"/>
  <c r="H813" i="27"/>
  <c r="G813" i="27" l="1"/>
  <c r="T815" i="27"/>
  <c r="S814" i="27"/>
  <c r="H814" i="27"/>
  <c r="G814" i="27" l="1"/>
  <c r="T816" i="27"/>
  <c r="S816" i="27" s="1"/>
  <c r="S815" i="27"/>
  <c r="H815" i="27"/>
  <c r="G815" i="27" l="1"/>
  <c r="T817" i="27"/>
  <c r="H816" i="27"/>
  <c r="G816" i="27" l="1"/>
  <c r="T818" i="27"/>
  <c r="S817" i="27"/>
  <c r="H817" i="27"/>
  <c r="G817" i="27" l="1"/>
  <c r="T819" i="27"/>
  <c r="S818" i="27"/>
  <c r="H818" i="27"/>
  <c r="G818" i="27" l="1"/>
  <c r="T820" i="27"/>
  <c r="S819" i="27"/>
  <c r="H819" i="27"/>
  <c r="G819" i="27" l="1"/>
  <c r="T821" i="27"/>
  <c r="S820" i="27"/>
  <c r="H820" i="27"/>
  <c r="G820" i="27" l="1"/>
  <c r="T822" i="27"/>
  <c r="S821" i="27"/>
  <c r="H821" i="27"/>
  <c r="G821" i="27" l="1"/>
  <c r="T823" i="27"/>
  <c r="S822" i="27"/>
  <c r="H822" i="27"/>
  <c r="G822" i="27" l="1"/>
  <c r="T824" i="27"/>
  <c r="S824" i="27" s="1"/>
  <c r="S823" i="27"/>
  <c r="H823" i="27"/>
  <c r="G823" i="27" l="1"/>
  <c r="T825" i="27"/>
  <c r="H824" i="27"/>
  <c r="G824" i="27" l="1"/>
  <c r="T826" i="27"/>
  <c r="S825" i="27"/>
  <c r="H825" i="27"/>
  <c r="G825" i="27" l="1"/>
  <c r="T827" i="27"/>
  <c r="S826" i="27"/>
  <c r="H826" i="27"/>
  <c r="G826" i="27" l="1"/>
  <c r="T828" i="27"/>
  <c r="S827" i="27"/>
  <c r="H827" i="27"/>
  <c r="G827" i="27" l="1"/>
  <c r="T829" i="27"/>
  <c r="S828" i="27"/>
  <c r="H828" i="27"/>
  <c r="G828" i="27" l="1"/>
  <c r="T830" i="27"/>
  <c r="S829" i="27"/>
  <c r="H829" i="27"/>
  <c r="G829" i="27" l="1"/>
  <c r="T831" i="27"/>
  <c r="S830" i="27"/>
  <c r="H830" i="27"/>
  <c r="G830" i="27" l="1"/>
  <c r="T832" i="27"/>
  <c r="S832" i="27" s="1"/>
  <c r="S831" i="27"/>
  <c r="H831" i="27"/>
  <c r="G831" i="27" l="1"/>
  <c r="T833" i="27"/>
  <c r="H832" i="27"/>
  <c r="G832" i="27" l="1"/>
  <c r="T834" i="27"/>
  <c r="S833" i="27"/>
  <c r="H833" i="27"/>
  <c r="G833" i="27" l="1"/>
  <c r="T835" i="27"/>
  <c r="S834" i="27"/>
  <c r="H834" i="27"/>
  <c r="G834" i="27" l="1"/>
  <c r="T836" i="27"/>
  <c r="S836" i="27" s="1"/>
  <c r="S835" i="27"/>
  <c r="H835" i="27"/>
  <c r="G835" i="27" l="1"/>
  <c r="T837" i="27"/>
  <c r="H836" i="27"/>
  <c r="G836" i="27" l="1"/>
  <c r="T838" i="27"/>
  <c r="S837" i="27"/>
  <c r="H837" i="27"/>
  <c r="G837" i="27" l="1"/>
  <c r="T839" i="27"/>
  <c r="S838" i="27"/>
  <c r="H838" i="27"/>
  <c r="G838" i="27" l="1"/>
  <c r="T840" i="27"/>
  <c r="S840" i="27" s="1"/>
  <c r="S839" i="27"/>
  <c r="H839" i="27"/>
  <c r="G839" i="27" l="1"/>
  <c r="T841" i="27"/>
  <c r="H840" i="27"/>
  <c r="G840" i="27" l="1"/>
  <c r="T842" i="27"/>
  <c r="S841" i="27"/>
  <c r="H841" i="27"/>
  <c r="G841" i="27" l="1"/>
  <c r="T843" i="27"/>
  <c r="S842" i="27"/>
  <c r="H842" i="27"/>
  <c r="G842" i="27" l="1"/>
  <c r="T844" i="27"/>
  <c r="S843" i="27"/>
  <c r="H843" i="27"/>
  <c r="G843" i="27" l="1"/>
  <c r="T845" i="27"/>
  <c r="S844" i="27"/>
  <c r="H844" i="27"/>
  <c r="G844" i="27" l="1"/>
  <c r="T846" i="27"/>
  <c r="S845" i="27"/>
  <c r="H845" i="27"/>
  <c r="G845" i="27" l="1"/>
  <c r="T847" i="27"/>
  <c r="S846" i="27"/>
  <c r="H846" i="27"/>
  <c r="G846" i="27" l="1"/>
  <c r="T848" i="27"/>
  <c r="S848" i="27" s="1"/>
  <c r="S847" i="27"/>
  <c r="H847" i="27"/>
  <c r="G847" i="27" l="1"/>
  <c r="T849" i="27"/>
  <c r="H848" i="27"/>
  <c r="G848" i="27" l="1"/>
  <c r="T850" i="27"/>
  <c r="S849" i="27"/>
  <c r="H849" i="27"/>
  <c r="G849" i="27" l="1"/>
  <c r="T851" i="27"/>
  <c r="S850" i="27"/>
  <c r="H850" i="27"/>
  <c r="G850" i="27" l="1"/>
  <c r="T852" i="27"/>
  <c r="S851" i="27"/>
  <c r="H851" i="27"/>
  <c r="G851" i="27" l="1"/>
  <c r="T853" i="27"/>
  <c r="S852" i="27"/>
  <c r="H852" i="27"/>
  <c r="G852" i="27" l="1"/>
  <c r="T854" i="27"/>
  <c r="S853" i="27"/>
  <c r="H853" i="27"/>
  <c r="G853" i="27" l="1"/>
  <c r="T855" i="27"/>
  <c r="S854" i="27"/>
  <c r="H854" i="27"/>
  <c r="G854" i="27" l="1"/>
  <c r="T856" i="27"/>
  <c r="S856" i="27" s="1"/>
  <c r="S855" i="27"/>
  <c r="H855" i="27"/>
  <c r="G855" i="27" l="1"/>
  <c r="T857" i="27"/>
  <c r="H856" i="27"/>
  <c r="G856" i="27" l="1"/>
  <c r="T858" i="27"/>
  <c r="S857" i="27"/>
  <c r="H857" i="27"/>
  <c r="G857" i="27" l="1"/>
  <c r="T859" i="27"/>
  <c r="S858" i="27"/>
  <c r="H858" i="27"/>
  <c r="G858" i="27" l="1"/>
  <c r="T860" i="27"/>
  <c r="S859" i="27"/>
  <c r="H859" i="27"/>
  <c r="G859" i="27" l="1"/>
  <c r="T861" i="27"/>
  <c r="S860" i="27"/>
  <c r="H860" i="27"/>
  <c r="G860" i="27" l="1"/>
  <c r="T862" i="27"/>
  <c r="S861" i="27"/>
  <c r="H861" i="27"/>
  <c r="G861" i="27" l="1"/>
  <c r="T863" i="27"/>
  <c r="S862" i="27"/>
  <c r="H862" i="27"/>
  <c r="G862" i="27" l="1"/>
  <c r="T864" i="27"/>
  <c r="S864" i="27"/>
  <c r="S863" i="27"/>
  <c r="H863" i="27"/>
  <c r="G863" i="27" l="1"/>
  <c r="T865" i="27"/>
  <c r="H864" i="27"/>
  <c r="G864" i="27" l="1"/>
  <c r="T866" i="27"/>
  <c r="S865" i="27"/>
  <c r="H865" i="27"/>
  <c r="G865" i="27" l="1"/>
  <c r="T867" i="27"/>
  <c r="S866" i="27"/>
  <c r="H866" i="27"/>
  <c r="G866" i="27" l="1"/>
  <c r="T868" i="27"/>
  <c r="S868" i="27" s="1"/>
  <c r="S867" i="27"/>
  <c r="H867" i="27"/>
  <c r="G867" i="27" l="1"/>
  <c r="T869" i="27"/>
  <c r="H868" i="27"/>
  <c r="G868" i="27" l="1"/>
  <c r="T870" i="27"/>
  <c r="S869" i="27"/>
  <c r="H869" i="27"/>
  <c r="G869" i="27" l="1"/>
  <c r="T871" i="27"/>
  <c r="S870" i="27"/>
  <c r="H870" i="27"/>
  <c r="G870" i="27" l="1"/>
  <c r="T872" i="27"/>
  <c r="S872" i="27" s="1"/>
  <c r="S871" i="27"/>
  <c r="H871" i="27"/>
  <c r="G871" i="27" l="1"/>
  <c r="T873" i="27"/>
  <c r="H872" i="27"/>
  <c r="G872" i="27" l="1"/>
  <c r="T874" i="27"/>
  <c r="S873" i="27"/>
  <c r="H873" i="27"/>
  <c r="G873" i="27" l="1"/>
  <c r="T875" i="27"/>
  <c r="S874" i="27"/>
  <c r="H874" i="27"/>
  <c r="G874" i="27" l="1"/>
  <c r="T876" i="27"/>
  <c r="S875" i="27"/>
  <c r="H875" i="27"/>
  <c r="G875" i="27" l="1"/>
  <c r="T877" i="27"/>
  <c r="S876" i="27"/>
  <c r="H876" i="27"/>
  <c r="G876" i="27" l="1"/>
  <c r="T878" i="27"/>
  <c r="S877" i="27"/>
  <c r="H877" i="27"/>
  <c r="G877" i="27" l="1"/>
  <c r="T879" i="27"/>
  <c r="S878" i="27"/>
  <c r="H878" i="27"/>
  <c r="G878" i="27" l="1"/>
  <c r="T880" i="27"/>
  <c r="S880" i="27" s="1"/>
  <c r="S879" i="27"/>
  <c r="H879" i="27"/>
  <c r="G879" i="27" l="1"/>
  <c r="T881" i="27"/>
  <c r="H880" i="27"/>
  <c r="G880" i="27" l="1"/>
  <c r="T882" i="27"/>
  <c r="S881" i="27"/>
  <c r="H881" i="27"/>
  <c r="G881" i="27" l="1"/>
  <c r="T883" i="27"/>
  <c r="S883" i="27" s="1"/>
  <c r="S882" i="27"/>
  <c r="H882" i="27"/>
  <c r="G882" i="27" l="1"/>
  <c r="T884" i="27"/>
  <c r="H883" i="27"/>
  <c r="G883" i="27" l="1"/>
  <c r="T885" i="27"/>
  <c r="S884" i="27"/>
  <c r="H884" i="27"/>
  <c r="G884" i="27" l="1"/>
  <c r="T886" i="27"/>
  <c r="S885" i="27"/>
  <c r="H885" i="27"/>
  <c r="G885" i="27" l="1"/>
  <c r="T887" i="27"/>
  <c r="S886" i="27"/>
  <c r="H886" i="27"/>
  <c r="G886" i="27" l="1"/>
  <c r="T888" i="27"/>
  <c r="S888" i="27" s="1"/>
  <c r="S887" i="27"/>
  <c r="H887" i="27"/>
  <c r="G887" i="27" l="1"/>
  <c r="T889" i="27"/>
  <c r="H888" i="27"/>
  <c r="G888" i="27" l="1"/>
  <c r="T890" i="27"/>
  <c r="S889" i="27"/>
  <c r="H889" i="27"/>
  <c r="G889" i="27" l="1"/>
  <c r="T891" i="27"/>
  <c r="S891" i="27" s="1"/>
  <c r="S890" i="27"/>
  <c r="H890" i="27"/>
  <c r="G890" i="27" l="1"/>
  <c r="T892" i="27"/>
  <c r="H891" i="27"/>
  <c r="G891" i="27" l="1"/>
  <c r="T893" i="27"/>
  <c r="S892" i="27"/>
  <c r="H892" i="27"/>
  <c r="G892" i="27" l="1"/>
  <c r="T894" i="27"/>
  <c r="S893" i="27"/>
  <c r="H893" i="27"/>
  <c r="G893" i="27" l="1"/>
  <c r="T895" i="27"/>
  <c r="S894" i="27"/>
  <c r="H894" i="27"/>
  <c r="G894" i="27" l="1"/>
  <c r="T896" i="27"/>
  <c r="S896" i="27" s="1"/>
  <c r="S895" i="27"/>
  <c r="H895" i="27"/>
  <c r="G895" i="27" l="1"/>
  <c r="T897" i="27"/>
  <c r="H896" i="27"/>
  <c r="G896" i="27" l="1"/>
  <c r="T898" i="27"/>
  <c r="S897" i="27"/>
  <c r="H897" i="27"/>
  <c r="G897" i="27" l="1"/>
  <c r="T899" i="27"/>
  <c r="S899" i="27" s="1"/>
  <c r="S898" i="27"/>
  <c r="H898" i="27"/>
  <c r="G898" i="27" l="1"/>
  <c r="T900" i="27"/>
  <c r="S900" i="27" s="1"/>
  <c r="H899" i="27"/>
  <c r="G899" i="27" l="1"/>
  <c r="T901" i="27"/>
  <c r="H900" i="27"/>
  <c r="G900" i="27" l="1"/>
  <c r="T902" i="27"/>
  <c r="S901" i="27"/>
  <c r="H901" i="27"/>
  <c r="G901" i="27" l="1"/>
  <c r="T903" i="27"/>
  <c r="S902" i="27"/>
  <c r="H902" i="27"/>
  <c r="G902" i="27" l="1"/>
  <c r="T904" i="27"/>
  <c r="S904" i="27" s="1"/>
  <c r="S903" i="27"/>
  <c r="H903" i="27"/>
  <c r="G903" i="27" l="1"/>
  <c r="T905" i="27"/>
  <c r="H904" i="27"/>
  <c r="G904" i="27" l="1"/>
  <c r="T906" i="27"/>
  <c r="S905" i="27"/>
  <c r="H905" i="27"/>
  <c r="G905" i="27" l="1"/>
  <c r="T907" i="27"/>
  <c r="S907" i="27" s="1"/>
  <c r="S906" i="27"/>
  <c r="H906" i="27"/>
  <c r="G906" i="27" l="1"/>
  <c r="T908" i="27"/>
  <c r="H907" i="27"/>
  <c r="G907" i="27" l="1"/>
  <c r="T909" i="27"/>
  <c r="S908" i="27"/>
  <c r="H908" i="27"/>
  <c r="G908" i="27" l="1"/>
  <c r="T910" i="27"/>
  <c r="S909" i="27"/>
  <c r="H909" i="27"/>
  <c r="G909" i="27" l="1"/>
  <c r="T911" i="27"/>
  <c r="S910" i="27"/>
  <c r="H910" i="27"/>
  <c r="G910" i="27" l="1"/>
  <c r="T912" i="27"/>
  <c r="S912" i="27" s="1"/>
  <c r="S911" i="27"/>
  <c r="H911" i="27"/>
  <c r="G911" i="27" l="1"/>
  <c r="T913" i="27"/>
  <c r="H912" i="27"/>
  <c r="G912" i="27" l="1"/>
  <c r="T914" i="27"/>
  <c r="S913" i="27"/>
  <c r="H913" i="27"/>
  <c r="G913" i="27" l="1"/>
  <c r="T915" i="27"/>
  <c r="S915" i="27" s="1"/>
  <c r="S914" i="27"/>
  <c r="H914" i="27"/>
  <c r="G914" i="27" l="1"/>
  <c r="T916" i="27"/>
  <c r="S916" i="27" s="1"/>
  <c r="H915" i="27"/>
  <c r="G915" i="27" l="1"/>
  <c r="T917" i="27"/>
  <c r="H916" i="27"/>
  <c r="G916" i="27" l="1"/>
  <c r="T918" i="27"/>
  <c r="S917" i="27"/>
  <c r="H917" i="27"/>
  <c r="G917" i="27" l="1"/>
  <c r="T919" i="27"/>
  <c r="S918" i="27"/>
  <c r="H918" i="27"/>
  <c r="G918" i="27" l="1"/>
  <c r="T920" i="27"/>
  <c r="S920" i="27" s="1"/>
  <c r="S919" i="27"/>
  <c r="H919" i="27"/>
  <c r="G919" i="27" l="1"/>
  <c r="T921" i="27"/>
  <c r="H920" i="27"/>
  <c r="G920" i="27" l="1"/>
  <c r="T922" i="27"/>
  <c r="S921" i="27"/>
  <c r="H921" i="27"/>
  <c r="G921" i="27" l="1"/>
  <c r="T923" i="27"/>
  <c r="S923" i="27" s="1"/>
  <c r="S922" i="27"/>
  <c r="H922" i="27"/>
  <c r="G922" i="27" l="1"/>
  <c r="T924" i="27"/>
  <c r="H923" i="27"/>
  <c r="G923" i="27" l="1"/>
  <c r="T925" i="27"/>
  <c r="S924" i="27"/>
  <c r="H924" i="27"/>
  <c r="G924" i="27" l="1"/>
  <c r="T926" i="27"/>
  <c r="S925" i="27"/>
  <c r="H925" i="27"/>
  <c r="G925" i="27" l="1"/>
  <c r="T927" i="27"/>
  <c r="S926" i="27"/>
  <c r="H926" i="27"/>
  <c r="G926" i="27" l="1"/>
  <c r="T928" i="27"/>
  <c r="S928" i="27" s="1"/>
  <c r="S927" i="27"/>
  <c r="H927" i="27"/>
  <c r="G927" i="27" l="1"/>
  <c r="T929" i="27"/>
  <c r="H928" i="27"/>
  <c r="G928" i="27" l="1"/>
  <c r="T930" i="27"/>
  <c r="S929" i="27"/>
  <c r="H929" i="27"/>
  <c r="G929" i="27" l="1"/>
  <c r="T931" i="27"/>
  <c r="S931" i="27" s="1"/>
  <c r="S930" i="27"/>
  <c r="H930" i="27"/>
  <c r="G930" i="27" l="1"/>
  <c r="T932" i="27"/>
  <c r="S932" i="27" s="1"/>
  <c r="H931" i="27"/>
  <c r="G931" i="27" l="1"/>
  <c r="T933" i="27"/>
  <c r="H932" i="27"/>
  <c r="G932" i="27" l="1"/>
  <c r="T934" i="27"/>
  <c r="S933" i="27"/>
  <c r="H933" i="27"/>
  <c r="G933" i="27" l="1"/>
  <c r="T935" i="27"/>
  <c r="S934" i="27"/>
  <c r="H934" i="27"/>
  <c r="G934" i="27" l="1"/>
  <c r="T936" i="27"/>
  <c r="S936" i="27"/>
  <c r="S935" i="27"/>
  <c r="H935" i="27"/>
  <c r="G935" i="27" l="1"/>
  <c r="T937" i="27"/>
  <c r="H936" i="27"/>
  <c r="G936" i="27" l="1"/>
  <c r="T938" i="27"/>
  <c r="S937" i="27"/>
  <c r="H937" i="27"/>
  <c r="G937" i="27" l="1"/>
  <c r="T939" i="27"/>
  <c r="S939" i="27" s="1"/>
  <c r="S938" i="27"/>
  <c r="H938" i="27"/>
  <c r="G938" i="27" l="1"/>
  <c r="T940" i="27"/>
  <c r="H939" i="27"/>
  <c r="G939" i="27" l="1"/>
  <c r="T941" i="27"/>
  <c r="S940" i="27"/>
  <c r="H940" i="27"/>
  <c r="G940" i="27" l="1"/>
  <c r="T942" i="27"/>
  <c r="S941" i="27"/>
  <c r="H941" i="27"/>
  <c r="G941" i="27" l="1"/>
  <c r="T943" i="27"/>
  <c r="S942" i="27"/>
  <c r="H942" i="27"/>
  <c r="G942" i="27" l="1"/>
  <c r="T944" i="27"/>
  <c r="S944" i="27" s="1"/>
  <c r="S943" i="27"/>
  <c r="H943" i="27"/>
  <c r="G943" i="27" l="1"/>
  <c r="T945" i="27"/>
  <c r="H944" i="27"/>
  <c r="G944" i="27" l="1"/>
  <c r="T946" i="27"/>
  <c r="S945" i="27"/>
  <c r="H945" i="27"/>
  <c r="G945" i="27" l="1"/>
  <c r="T947" i="27"/>
  <c r="S947" i="27" s="1"/>
  <c r="S946" i="27"/>
  <c r="H946" i="27"/>
  <c r="G946" i="27" l="1"/>
  <c r="T948" i="27"/>
  <c r="S948" i="27"/>
  <c r="H947" i="27"/>
  <c r="G947" i="27" l="1"/>
  <c r="T949" i="27"/>
  <c r="H948" i="27"/>
  <c r="G948" i="27" l="1"/>
  <c r="T950" i="27"/>
  <c r="S949" i="27"/>
  <c r="H949" i="27"/>
  <c r="G949" i="27" l="1"/>
  <c r="T951" i="27"/>
  <c r="S950" i="27"/>
  <c r="H950" i="27"/>
  <c r="G950" i="27" l="1"/>
  <c r="T952" i="27"/>
  <c r="S952" i="27" s="1"/>
  <c r="S951" i="27"/>
  <c r="H951" i="27"/>
  <c r="G951" i="27" l="1"/>
  <c r="T953" i="27"/>
  <c r="H952" i="27"/>
  <c r="G952" i="27" l="1"/>
  <c r="T954" i="27"/>
  <c r="S953" i="27"/>
  <c r="H953" i="27"/>
  <c r="G953" i="27" l="1"/>
  <c r="T955" i="27"/>
  <c r="S955" i="27"/>
  <c r="S954" i="27"/>
  <c r="H954" i="27"/>
  <c r="G954" i="27" l="1"/>
  <c r="T956" i="27"/>
  <c r="H955" i="27"/>
  <c r="G955" i="27" l="1"/>
  <c r="T957" i="27"/>
  <c r="S956" i="27"/>
  <c r="H956" i="27"/>
  <c r="G956" i="27" l="1"/>
  <c r="T958" i="27"/>
  <c r="S957" i="27"/>
  <c r="H957" i="27"/>
  <c r="G957" i="27" l="1"/>
  <c r="T959" i="27"/>
  <c r="S958" i="27"/>
  <c r="H958" i="27"/>
  <c r="G958" i="27" l="1"/>
  <c r="T960" i="27"/>
  <c r="S960" i="27" s="1"/>
  <c r="S959" i="27"/>
  <c r="H959" i="27"/>
  <c r="G959" i="27" l="1"/>
  <c r="T961" i="27"/>
  <c r="H960" i="27"/>
  <c r="G960" i="27" l="1"/>
  <c r="T962" i="27"/>
  <c r="S961" i="27"/>
  <c r="H961" i="27"/>
  <c r="G961" i="27" l="1"/>
  <c r="T963" i="27"/>
  <c r="S963" i="27" s="1"/>
  <c r="S962" i="27"/>
  <c r="H962" i="27"/>
  <c r="G962" i="27" l="1"/>
  <c r="T964" i="27"/>
  <c r="S964" i="27" s="1"/>
  <c r="H963" i="27"/>
  <c r="G963" i="27" l="1"/>
  <c r="T965" i="27"/>
  <c r="H964" i="27"/>
  <c r="G964" i="27" l="1"/>
  <c r="T966" i="27"/>
  <c r="S965" i="27"/>
  <c r="H965" i="27"/>
  <c r="G965" i="27" l="1"/>
  <c r="T967" i="27"/>
  <c r="S966" i="27"/>
  <c r="H966" i="27"/>
  <c r="G966" i="27" l="1"/>
  <c r="T968" i="27"/>
  <c r="S968" i="27" s="1"/>
  <c r="S967" i="27"/>
  <c r="H967" i="27"/>
  <c r="G967" i="27" l="1"/>
  <c r="T969" i="27"/>
  <c r="H968" i="27"/>
  <c r="G968" i="27" l="1"/>
  <c r="T970" i="27"/>
  <c r="S969" i="27"/>
  <c r="H969" i="27"/>
  <c r="G969" i="27" l="1"/>
  <c r="T971" i="27"/>
  <c r="S971" i="27" s="1"/>
  <c r="S970" i="27"/>
  <c r="H970" i="27"/>
  <c r="G970" i="27" l="1"/>
  <c r="T972" i="27"/>
  <c r="H971" i="27"/>
  <c r="G971" i="27" l="1"/>
  <c r="T973" i="27"/>
  <c r="S972" i="27"/>
  <c r="H972" i="27"/>
  <c r="G972" i="27" l="1"/>
  <c r="T974" i="27"/>
  <c r="S973" i="27"/>
  <c r="H973" i="27"/>
  <c r="G973" i="27" l="1"/>
  <c r="T975" i="27"/>
  <c r="S974" i="27"/>
  <c r="H974" i="27"/>
  <c r="G974" i="27" l="1"/>
  <c r="T976" i="27"/>
  <c r="S976" i="27" s="1"/>
  <c r="S975" i="27"/>
  <c r="H975" i="27"/>
  <c r="G975" i="27" l="1"/>
  <c r="T977" i="27"/>
  <c r="H976" i="27"/>
  <c r="G976" i="27" l="1"/>
  <c r="T978" i="27"/>
  <c r="S977" i="27"/>
  <c r="H977" i="27"/>
  <c r="G977" i="27" l="1"/>
  <c r="T979" i="27"/>
  <c r="S979" i="27"/>
  <c r="S978" i="27"/>
  <c r="H978" i="27"/>
  <c r="G978" i="27" l="1"/>
  <c r="T980" i="27"/>
  <c r="S980" i="27" s="1"/>
  <c r="H979" i="27"/>
  <c r="G979" i="27" l="1"/>
  <c r="T981" i="27"/>
  <c r="H980" i="27"/>
  <c r="G980" i="27" l="1"/>
  <c r="T982" i="27"/>
  <c r="S981" i="27"/>
  <c r="H981" i="27"/>
  <c r="G981" i="27" l="1"/>
  <c r="T983" i="27"/>
  <c r="S982" i="27"/>
  <c r="H982" i="27"/>
  <c r="G982" i="27" l="1"/>
  <c r="T984" i="27"/>
  <c r="S984" i="27" s="1"/>
  <c r="S983" i="27"/>
  <c r="H983" i="27"/>
  <c r="G983" i="27" l="1"/>
  <c r="T985" i="27"/>
  <c r="S985" i="27" s="1"/>
  <c r="H984" i="27"/>
  <c r="G984" i="27" l="1"/>
  <c r="T986" i="27"/>
  <c r="S986" i="27" s="1"/>
  <c r="H985" i="27"/>
  <c r="G985" i="27" l="1"/>
  <c r="T987" i="27"/>
  <c r="S987" i="27" s="1"/>
  <c r="H986" i="27"/>
  <c r="G986" i="27" l="1"/>
  <c r="T988" i="27"/>
  <c r="H987" i="27"/>
  <c r="G987" i="27" l="1"/>
  <c r="T989" i="27"/>
  <c r="S988" i="27"/>
  <c r="H988" i="27"/>
  <c r="G988" i="27" l="1"/>
  <c r="T990" i="27"/>
  <c r="S989" i="27"/>
  <c r="H989" i="27"/>
  <c r="G989" i="27" l="1"/>
  <c r="T991" i="27"/>
  <c r="S990" i="27"/>
  <c r="H990" i="27"/>
  <c r="G990" i="27" l="1"/>
  <c r="T992" i="27"/>
  <c r="S992" i="27" s="1"/>
  <c r="S991" i="27"/>
  <c r="H991" i="27"/>
  <c r="G991" i="27" l="1"/>
  <c r="T993" i="27"/>
  <c r="H992" i="27"/>
  <c r="G992" i="27" l="1"/>
  <c r="T994" i="27"/>
  <c r="S993" i="27"/>
  <c r="H993" i="27"/>
  <c r="G993" i="27" l="1"/>
  <c r="T995" i="27"/>
  <c r="S995" i="27" s="1"/>
  <c r="S994" i="27"/>
  <c r="H994" i="27"/>
  <c r="G994" i="27" l="1"/>
  <c r="T996" i="27"/>
  <c r="S996" i="27" s="1"/>
  <c r="H995" i="27"/>
  <c r="G995" i="27" l="1"/>
  <c r="T997" i="27"/>
  <c r="S997" i="27" s="1"/>
  <c r="H996" i="27"/>
  <c r="G996" i="27" l="1"/>
  <c r="T998" i="27"/>
  <c r="H997" i="27"/>
  <c r="G997" i="27" l="1"/>
  <c r="T999" i="27"/>
  <c r="S998" i="27"/>
  <c r="H998" i="27"/>
  <c r="G998" i="27" l="1"/>
  <c r="T1000" i="27"/>
  <c r="S1000" i="27" s="1"/>
  <c r="S999" i="27"/>
  <c r="H999" i="27"/>
  <c r="G999" i="27" l="1"/>
  <c r="T1001" i="27"/>
  <c r="H1000" i="27"/>
  <c r="G1000" i="27" l="1"/>
  <c r="T1002" i="27"/>
  <c r="S1001" i="27"/>
  <c r="H1001" i="27"/>
  <c r="G1001" i="27" l="1"/>
  <c r="T1003" i="27"/>
  <c r="S1003" i="27" s="1"/>
  <c r="S1002" i="27"/>
  <c r="H1002" i="27"/>
  <c r="G1002" i="27" l="1"/>
  <c r="T1004" i="27"/>
  <c r="S1004" i="27" s="1"/>
  <c r="H1003" i="27"/>
  <c r="G1003" i="27" l="1"/>
  <c r="T1005" i="27"/>
  <c r="H1004" i="27"/>
  <c r="G1004" i="27" l="1"/>
  <c r="T1006" i="27"/>
  <c r="S1005" i="27"/>
  <c r="H1005" i="27"/>
  <c r="G1005" i="27" l="1"/>
  <c r="T1007" i="27"/>
  <c r="S1006" i="27"/>
  <c r="H1006" i="27"/>
  <c r="G1006" i="27" l="1"/>
  <c r="T1008" i="27"/>
  <c r="S1008" i="27" s="1"/>
  <c r="S1007" i="27"/>
  <c r="H1007" i="27"/>
  <c r="G1007" i="27" l="1"/>
  <c r="T1009" i="27"/>
  <c r="H1008" i="27"/>
  <c r="G1008" i="27" l="1"/>
  <c r="T1010" i="27"/>
  <c r="S1009" i="27"/>
  <c r="H1009" i="27"/>
  <c r="G1009" i="27" l="1"/>
  <c r="T1011" i="27"/>
  <c r="S1011" i="27" s="1"/>
  <c r="S1010" i="27"/>
  <c r="H1010" i="27"/>
  <c r="G1010" i="27" l="1"/>
  <c r="H1011" i="27"/>
  <c r="G1011" i="27" l="1"/>
  <c r="H1012" i="27"/>
  <c r="G1012" i="27" l="1"/>
  <c r="H1013" i="27"/>
  <c r="G1013" i="27" l="1"/>
  <c r="H1014" i="27"/>
  <c r="G1014" i="27" l="1"/>
  <c r="H1015" i="27"/>
  <c r="G1015" i="27" l="1"/>
  <c r="H1016" i="27"/>
  <c r="G1016" i="27" l="1"/>
  <c r="H1017" i="27"/>
  <c r="G1017" i="27" l="1"/>
  <c r="H1018" i="27"/>
  <c r="G1018" i="27" l="1"/>
  <c r="H1019" i="27"/>
  <c r="G1019" i="27" l="1"/>
  <c r="H1020" i="27"/>
  <c r="G1020" i="27" l="1"/>
  <c r="H1021" i="27"/>
  <c r="G1021" i="27" l="1"/>
  <c r="H1022" i="27"/>
  <c r="G1022" i="27" l="1"/>
  <c r="H1023" i="27"/>
  <c r="G1023" i="27" l="1"/>
  <c r="H1024" i="27"/>
  <c r="G1024" i="27" l="1"/>
  <c r="H1025" i="27"/>
  <c r="G1025" i="27" l="1"/>
  <c r="H1026" i="27"/>
  <c r="G1026" i="27" l="1"/>
  <c r="H1027" i="27"/>
  <c r="G1027" i="27" l="1"/>
  <c r="H1028" i="27"/>
  <c r="G1028" i="27" l="1"/>
  <c r="H1029" i="27"/>
  <c r="G1029" i="27" l="1"/>
  <c r="H1030" i="27"/>
  <c r="G1030" i="27" l="1"/>
  <c r="H1031" i="27"/>
  <c r="G1031" i="27" l="1"/>
  <c r="H1032" i="27"/>
  <c r="G1032" i="27" l="1"/>
  <c r="H1033" i="27"/>
  <c r="G1033" i="27" l="1"/>
  <c r="H1034" i="27"/>
  <c r="G1034" i="27" l="1"/>
  <c r="H1035" i="27"/>
  <c r="G1035" i="27" l="1"/>
  <c r="H1036" i="27"/>
  <c r="G1036" i="27" l="1"/>
  <c r="H1037" i="27"/>
  <c r="G1037" i="27" l="1"/>
  <c r="H1038" i="27"/>
  <c r="G1038" i="27" l="1"/>
  <c r="H1039" i="27"/>
  <c r="G1039" i="27" l="1"/>
  <c r="H1040" i="27"/>
  <c r="G1040" i="27" l="1"/>
  <c r="H1041" i="27"/>
  <c r="G1041" i="27" l="1"/>
  <c r="H1042" i="27"/>
  <c r="G1042" i="27" l="1"/>
  <c r="H1043" i="27"/>
  <c r="G1043" i="27" l="1"/>
  <c r="H1044" i="27"/>
  <c r="G1044" i="27" l="1"/>
  <c r="H1045" i="27"/>
  <c r="G1045" i="27" l="1"/>
  <c r="H1046" i="27"/>
  <c r="G1046" i="27" l="1"/>
  <c r="H1047" i="27"/>
  <c r="G1047" i="27" l="1"/>
  <c r="H1048" i="27"/>
  <c r="G1048" i="27" l="1"/>
  <c r="H1049" i="27"/>
  <c r="G1049" i="27" l="1"/>
  <c r="H1050" i="27"/>
  <c r="G1050" i="27" l="1"/>
  <c r="H1051" i="27"/>
  <c r="G1051" i="27" l="1"/>
  <c r="H1052" i="27"/>
  <c r="G1052" i="27" l="1"/>
  <c r="H1053" i="27"/>
  <c r="G1053" i="27" l="1"/>
  <c r="H1054" i="27"/>
  <c r="G1054" i="27" l="1"/>
  <c r="H1055" i="27"/>
  <c r="G1055" i="27" l="1"/>
  <c r="H1056" i="27"/>
  <c r="G1056" i="27" l="1"/>
  <c r="H1057" i="27"/>
  <c r="G1057" i="27" l="1"/>
  <c r="H1058" i="27"/>
  <c r="G1058" i="27" l="1"/>
  <c r="H1059" i="27"/>
  <c r="G1059" i="27" l="1"/>
  <c r="H1060" i="27"/>
  <c r="G1060" i="27" l="1"/>
  <c r="H1061" i="27"/>
  <c r="G1061" i="27" l="1"/>
  <c r="H1062" i="27"/>
  <c r="G1062" i="27" l="1"/>
  <c r="H1063" i="27"/>
  <c r="G1063" i="27" l="1"/>
  <c r="H1064" i="27"/>
  <c r="G1064" i="27" l="1"/>
  <c r="H1065" i="27"/>
  <c r="G1065" i="27" l="1"/>
  <c r="H1066" i="27"/>
  <c r="G1066" i="27" l="1"/>
  <c r="H1067" i="27"/>
  <c r="G1067" i="27" l="1"/>
  <c r="H1068" i="27"/>
  <c r="G1068" i="27" l="1"/>
  <c r="H1069" i="27"/>
  <c r="G1069" i="27" l="1"/>
  <c r="H1070" i="27"/>
  <c r="G1070" i="27" l="1"/>
  <c r="H1071" i="27"/>
  <c r="G1071" i="27" l="1"/>
  <c r="H1072" i="27"/>
  <c r="G1072" i="27" l="1"/>
  <c r="H1073" i="27"/>
  <c r="G1073" i="27" l="1"/>
  <c r="H1074" i="27"/>
  <c r="G1074" i="27" l="1"/>
  <c r="H1075" i="27"/>
  <c r="G1075" i="27" l="1"/>
  <c r="H1076" i="27"/>
  <c r="G1076" i="27" l="1"/>
  <c r="H1077" i="27"/>
  <c r="G1077" i="27" l="1"/>
  <c r="H1078" i="27"/>
  <c r="G1078" i="27" l="1"/>
  <c r="H1079" i="27"/>
  <c r="G1079" i="27" l="1"/>
  <c r="H1080" i="27"/>
  <c r="G1080" i="27" l="1"/>
  <c r="H1081" i="27"/>
  <c r="G1081" i="27" l="1"/>
  <c r="H1082" i="27"/>
  <c r="G1082" i="27" l="1"/>
  <c r="H1083" i="27"/>
  <c r="G1083" i="27" l="1"/>
  <c r="H1084" i="27"/>
  <c r="G1084" i="27" l="1"/>
  <c r="H1085" i="27"/>
  <c r="G1085" i="27" l="1"/>
  <c r="H1086" i="27"/>
  <c r="G1086" i="27" l="1"/>
  <c r="H1087" i="27"/>
  <c r="G1087" i="27" l="1"/>
  <c r="H1088" i="27"/>
  <c r="G1088" i="27" l="1"/>
  <c r="H1089" i="27"/>
  <c r="G1089" i="27" l="1"/>
  <c r="H1090" i="27"/>
  <c r="G1090" i="27" l="1"/>
  <c r="H1091" i="27"/>
  <c r="G1091" i="27" l="1"/>
  <c r="H1092" i="27"/>
  <c r="G1092" i="27" l="1"/>
  <c r="H1093" i="27"/>
  <c r="G1093" i="27" l="1"/>
  <c r="H1094" i="27"/>
  <c r="G1094" i="27" l="1"/>
  <c r="H1095" i="27"/>
  <c r="G1095" i="27" l="1"/>
  <c r="H1096" i="27"/>
  <c r="G1096" i="27" l="1"/>
  <c r="H1097" i="27"/>
  <c r="G1097" i="27" l="1"/>
  <c r="H1098" i="27"/>
  <c r="G1098" i="27" l="1"/>
  <c r="H1099" i="27"/>
  <c r="G1099" i="27" l="1"/>
  <c r="H1100" i="27"/>
  <c r="G1100" i="27" l="1"/>
  <c r="H1101" i="27"/>
  <c r="G1101" i="27" l="1"/>
  <c r="H1102" i="27"/>
  <c r="G1102" i="27" l="1"/>
  <c r="H1103" i="27"/>
  <c r="G1103" i="27" l="1"/>
  <c r="H1104" i="27"/>
  <c r="G1104" i="27" l="1"/>
  <c r="H1105" i="27"/>
  <c r="G1105" i="27" l="1"/>
  <c r="H1106" i="27"/>
  <c r="G1106" i="27" l="1"/>
  <c r="H1107" i="27"/>
  <c r="G1107" i="27" l="1"/>
  <c r="H1108" i="27"/>
  <c r="G1108" i="27" l="1"/>
  <c r="H1109" i="27"/>
  <c r="G1109" i="27" s="1"/>
</calcChain>
</file>

<file path=xl/sharedStrings.xml><?xml version="1.0" encoding="utf-8"?>
<sst xmlns="http://schemas.openxmlformats.org/spreadsheetml/2006/main" count="7691" uniqueCount="1465">
  <si>
    <t>impressions</t>
  </si>
  <si>
    <t>clickthroughs</t>
  </si>
  <si>
    <t>completion25</t>
  </si>
  <si>
    <t>completion50</t>
  </si>
  <si>
    <t>completion75</t>
  </si>
  <si>
    <t>completion100 </t>
  </si>
  <si>
    <t>AK</t>
  </si>
  <si>
    <t>Alaska</t>
  </si>
  <si>
    <t>AL</t>
  </si>
  <si>
    <t>Alabama</t>
  </si>
  <si>
    <t>AR</t>
  </si>
  <si>
    <t>Arkansas</t>
  </si>
  <si>
    <t>AZ</t>
  </si>
  <si>
    <t>Arizona</t>
  </si>
  <si>
    <t>CA</t>
  </si>
  <si>
    <t>California</t>
  </si>
  <si>
    <t>CO</t>
  </si>
  <si>
    <t>Colorado</t>
  </si>
  <si>
    <t>CT</t>
  </si>
  <si>
    <t>Connecticut</t>
  </si>
  <si>
    <t>DC</t>
  </si>
  <si>
    <t>District Of Columbia</t>
  </si>
  <si>
    <t>DE</t>
  </si>
  <si>
    <t>Delaware</t>
  </si>
  <si>
    <t>FL</t>
  </si>
  <si>
    <t>Florida</t>
  </si>
  <si>
    <t>GA</t>
  </si>
  <si>
    <t>Georgia</t>
  </si>
  <si>
    <t>HI</t>
  </si>
  <si>
    <t>Hawaii</t>
  </si>
  <si>
    <t>IA</t>
  </si>
  <si>
    <t>Iowa</t>
  </si>
  <si>
    <t>ID</t>
  </si>
  <si>
    <t>Idaho</t>
  </si>
  <si>
    <t>IL</t>
  </si>
  <si>
    <t>Illinois</t>
  </si>
  <si>
    <t>IN</t>
  </si>
  <si>
    <t>Indiana</t>
  </si>
  <si>
    <t>KS</t>
  </si>
  <si>
    <t>Kansas</t>
  </si>
  <si>
    <t>KY</t>
  </si>
  <si>
    <t>Kentucky</t>
  </si>
  <si>
    <t>LA</t>
  </si>
  <si>
    <t>Louisiana</t>
  </si>
  <si>
    <t>MA</t>
  </si>
  <si>
    <t>Massachusetts</t>
  </si>
  <si>
    <t>MD</t>
  </si>
  <si>
    <t>Maryland</t>
  </si>
  <si>
    <t>ME</t>
  </si>
  <si>
    <t>Maine</t>
  </si>
  <si>
    <t>MI</t>
  </si>
  <si>
    <t>Michigan</t>
  </si>
  <si>
    <t>MN</t>
  </si>
  <si>
    <t>Minnesota</t>
  </si>
  <si>
    <t>MO</t>
  </si>
  <si>
    <t>Missouri</t>
  </si>
  <si>
    <t>MS</t>
  </si>
  <si>
    <t>Mississippi</t>
  </si>
  <si>
    <t>MT</t>
  </si>
  <si>
    <t>Montana</t>
  </si>
  <si>
    <t>NC</t>
  </si>
  <si>
    <t>North Carolina</t>
  </si>
  <si>
    <t>ND</t>
  </si>
  <si>
    <t>North Dakota</t>
  </si>
  <si>
    <t>NE</t>
  </si>
  <si>
    <t>Nebraska</t>
  </si>
  <si>
    <t>NH</t>
  </si>
  <si>
    <t>New Hampshire</t>
  </si>
  <si>
    <t>NJ</t>
  </si>
  <si>
    <t>New Jersey</t>
  </si>
  <si>
    <t>NM</t>
  </si>
  <si>
    <t>New Mexico</t>
  </si>
  <si>
    <t>NV</t>
  </si>
  <si>
    <t>Nevada</t>
  </si>
  <si>
    <t>NY</t>
  </si>
  <si>
    <t>New York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</si>
  <si>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</si>
  <si>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</si>
  <si>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</si>
  <si>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</si>
  <si>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</si>
  <si>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</si>
  <si>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</si>
  <si>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</si>
  <si>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</si>
  <si>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 Island</t>
  </si>
  <si>
    <t>SC</t>
  </si>
  <si>
    <t>South Carolina</t>
  </si>
  <si>
    <t>SD</t>
  </si>
  <si>
    <t>South Dakota</t>
  </si>
  <si>
    <t>TN</t>
  </si>
  <si>
    <t>Tennessee</t>
  </si>
  <si>
    <t>TX</t>
  </si>
  <si>
    <t>Texas</t>
  </si>
  <si>
    <t>UT</t>
  </si>
  <si>
    <t>Utah</t>
  </si>
  <si>
    <t>VA</t>
  </si>
  <si>
    <t>Virginia</t>
  </si>
  <si>
    <t>VT</t>
  </si>
  <si>
    <t>Vermont</t>
  </si>
  <si>
    <t>WA</t>
  </si>
  <si>
    <t>Washington</t>
  </si>
  <si>
    <t>WI</t>
  </si>
  <si>
    <t>Wisconsin</t>
  </si>
  <si>
    <t>WV</t>
  </si>
  <si>
    <t>West Virginia</t>
  </si>
  <si>
    <t>WY</t>
  </si>
  <si>
    <t>Wyoming</t>
  </si>
  <si>
    <t>campaign</t>
  </si>
  <si>
    <t>creativename</t>
  </si>
  <si>
    <t>2019 Emgality OLV Prog</t>
  </si>
  <si>
    <t>LLEM0017000H Dinner Party 45 HD 09-05</t>
  </si>
  <si>
    <t>LLEM0019000H Movie Time 45 HD 08-28</t>
  </si>
  <si>
    <t>2019 Taltz PSA</t>
  </si>
  <si>
    <t>Taltz PSA Canvas</t>
  </si>
  <si>
    <t>2019 Taltz PSA OLV</t>
  </si>
  <si>
    <t>LLIX0064000H_PARK</t>
  </si>
  <si>
    <t>WhiteVideo_45</t>
  </si>
  <si>
    <t>2019 Taltz PSO OLV</t>
  </si>
  <si>
    <t>WhiteVideo_45_1.8.2020</t>
  </si>
  <si>
    <t>[Rendered-ML] WhiteVideo_30_1.8.2020.mp4</t>
  </si>
  <si>
    <t>CY19-CY20_Q3_Biomedicines-c-Emgality_Migraine Prevention_TVO_ELO_GAL_Addressable|303</t>
  </si>
  <si>
    <t>LLEM0029000H Pillow Fortress with GFX Animation 45 (web) HD 05-20 Hulu</t>
  </si>
  <si>
    <t>CY20 - CY20_Q1 - Q4_Diabetes Brand Unit_Baqsimi_GM_OLV_ELO_GLU_527</t>
  </si>
  <si>
    <t>PP-GN-US-0196-BAQSIMI_Consumer_60 Network_Video HTML EV</t>
  </si>
  <si>
    <t>Programmatic_PP-GN-US-0196-BAQSIMI_Consumer_60 Network_Video</t>
  </si>
  <si>
    <t>Programmatic_PP-GN-US-0196-BAQSIMI_Consumer_60 Network_Video HTML EV</t>
  </si>
  <si>
    <t>Programmatic_PP-GN-US-0514 BAQSIMI Network 30 Cutdown</t>
  </si>
  <si>
    <t>Programmatic_PP-GN-US-0514 BAQSIMI Network 30 Cutdown HTML EV</t>
  </si>
  <si>
    <t>Site Direct_PP-GN-US-0196-BAQSIMI_Consumer_60 Network_Video</t>
  </si>
  <si>
    <t>Site Direct_PP-GN-US-0514 BAQSIMI Network 30 Cutdown</t>
  </si>
  <si>
    <t>Site Direct_PP-GN-US-0514 BAQSIMI Network 30 Cutdown HTML EV</t>
  </si>
  <si>
    <t>CY20 - CY20_Q1 - Q4_Diabetes Business Unit_Trulicity_GM_OLV_ELO_DUL_172</t>
  </si>
  <si>
    <t>12550 69652 Eli_Lilly Trulicity Canvas PP-DG-US-2530 (200311_LLY_BusyLife30Second_Trulicity_V2 (1).mp4)</t>
  </si>
  <si>
    <t>12550 69652 Eli_Lilly Trulicity Canvas PP-DG-US-2531 (200311_LLY_FirstDose_30Second_Trulicity_V2 (1).mp4)</t>
  </si>
  <si>
    <t>200420_LLYTrulicityVoltron60second_V10_25FPS_Prog</t>
  </si>
  <si>
    <t>200420_LLYTrulicityVoltron60second_V10_25FPS_Prog HTML EV</t>
  </si>
  <si>
    <t>200420_LLYTrulicityVoltron60second_V10_25FPS_SiteDirect</t>
  </si>
  <si>
    <t>200420_LLYTrulicityVoltron60second_V10_25FPS_SiteDirect HTML EV</t>
  </si>
  <si>
    <t>BLANK_60</t>
  </si>
  <si>
    <t>LLTR0087000H_PROGt_60_Trulicity_Truly_Powerful_Grocery_Manager_MSR_Update_Innovid_5.4mp4</t>
  </si>
  <si>
    <t>LLTR0087000H_PROGt_60_Trulicity_Truly_Powerful_Grocery_Manager_MSR_Update_Innovid_5.4mp4 HTML EV</t>
  </si>
  <si>
    <t>LLTR0089000H_60_Truly_Powerful_Grocery_Manager_COVID_Response_Innovid_Prog</t>
  </si>
  <si>
    <t>LLTR0089000H_60_Truly_Powerful_Grocery_Manager_COVID_Response_Innovid_Prog HTML EV</t>
  </si>
  <si>
    <t>LLTR0089000H_60_Truly_Powerful_Grocery_Manager_COVID_Response_Innovid_Site Direct</t>
  </si>
  <si>
    <t>LLTR0089000H_60_Truly_Powerful_Grocery_Manager_COVID_Response_Innovid_Site Direct HTML EV</t>
  </si>
  <si>
    <t>Prog_FINAL_ (ELITRU 51199) US DTC UNBRANDED Trulicity Animation Updates</t>
  </si>
  <si>
    <t>Prog_FINAL_ (ELITRU 51199) US DTC UNBRANDED Trulicity Animation Updates HTML EV</t>
  </si>
  <si>
    <t>SiteDirect_FINAL_ (ELITRU 51199) US DTC UNBRANDED Trulicity Animation Updates</t>
  </si>
  <si>
    <t>SiteDirect_FINAL_ (ELITRU 51199) US DTC UNBRANDED Trulicity Animation Updates HTML EV</t>
  </si>
  <si>
    <t>[Rendered-TL] BLANK_90_9.16.mp4</t>
  </si>
  <si>
    <t>CY20 - CY20_Q1 - Q4_Diabetes Business Unit_Trulicity_MCM_OLV_ELO_MCM_174</t>
  </si>
  <si>
    <t>Prog_LLTR0084000H_FoodTruck_SPA_60_Innovid</t>
  </si>
  <si>
    <t>Prog_LLTR0084000H_FoodTruck_SPA_60_Innovid HTML EV</t>
  </si>
  <si>
    <t>Site Direct_LLTR0084000H_FoodTruck_SPA_60_Innovid HTML EV</t>
  </si>
  <si>
    <t>CY20 â€“ CY20_Q1 â€“ Q4_Autoimmune_Taltz_PsO_ADD â€“ Addressable_ELO_PSO_159</t>
  </si>
  <si>
    <t>LLIX0077000H</t>
  </si>
  <si>
    <t>CY20 â€“ CY20_Q1 â€“ Q4_Boehringer Ingelheim_Jardiance_NA_TVO/OTT - TV Online/Over the Top_ELO_JAR_201 /23490451</t>
  </si>
  <si>
    <t>JARD0056000H</t>
  </si>
  <si>
    <t>JARD0057000H</t>
  </si>
  <si>
    <t>JARD0060000H_unslated (1)</t>
  </si>
  <si>
    <t>CY20 â€“ CY20_Q1 â€“ Q4_Diabetes Brand Unit_Trulicity_GM_ADD â€“ Addressable_ELO_DUL_159</t>
  </si>
  <si>
    <t>LLTR0089000H_60_Truly_Powerful_Grocery_Manager_COVID_Response_TVO</t>
  </si>
  <si>
    <t>CY20 â€“ CY20_Q1 â€“ Q4_Diabetes Brand Unit_Trulicity_GM_TVO/OTT - TV Online/Over the Top_ELO_DUL_201</t>
  </si>
  <si>
    <t>LLTR0077000H_60_Trulicity_Truly Powerful Grocery Manager_Innovid</t>
  </si>
  <si>
    <t>CY20 â€“ CY20_Q1 â€“ Q4_Diabetes Brand Unit_Trulicity_Hispanic_TVO/OTT - TV Online/Over the Top_ELO_MCM_202</t>
  </si>
  <si>
    <t>LLTR0084000H_FoodTruck_SPA_60_Innovid HTML EV</t>
  </si>
  <si>
    <t>CY20 â€“ CY20_Q1 â€“ Q4_Migraine_Emgality_NA_ADD â€“ Addressable_ELO_GAL_159</t>
  </si>
  <si>
    <t>LLEM0023000H Pillow Fortress Alt 45 HD 01-06 Xandr HTML EV</t>
  </si>
  <si>
    <t>CY20 â€“ CY20_Q1 â€“ Q4_Migraine_Emgality_NA_TVO/OTT - TV Online/Over the Top_ELO_GAL_201</t>
  </si>
  <si>
    <t>LLEM0023000H Pillow Fortress Alt 45 HD 01-06 CW VMVPD</t>
  </si>
  <si>
    <t>LLEM0023000H Pillow Fortress Alt 45 HD 01-06 Scripps and Discovery</t>
  </si>
  <si>
    <t>CY20 â€“ CY20_Q2 â€“ Q4_Diabetes Brand Unit_Baqsimi_GM_TVO/OTT - TV Online/Over the Top_ELO_GLU_201</t>
  </si>
  <si>
    <t>PP-GN-US-0196-BAQSIMI_Consumer_60 Network_Video</t>
  </si>
  <si>
    <t>CY20-CY20_Q1-Q3_Autoimmune_Taltz_PsO_TVO_ELO_PSO_201</t>
  </si>
  <si>
    <t>LLIX0073000H_TALTZ_CITY_COUPLE_LEGAL_UPDATE_TRAVEL_Unslated</t>
  </si>
  <si>
    <t>CY20-CY20_Q1-Q3_Oncology_Verzenio_TVO_ELO_ABE_201</t>
  </si>
  <si>
    <t>COMP Spot 2_Everyday Matters_PP-AL-US-2099_LLVR0035000H KHRYSTYNE_75_OLV_</t>
  </si>
  <si>
    <t>LLVR0034000H_VERZENIO_RELENTLESS_MMR_V4_75SEC</t>
  </si>
  <si>
    <t>CY20-CY20_Q1-Q4_Boehringer Ingelheim_Jardiance_NA_OLV_ELO_JAR_112</t>
  </si>
  <si>
    <t>205464 Eli_Lilly MediaOceanBrandEliLily JARD0060000H [DEV]</t>
  </si>
  <si>
    <t>JARD0056000H HTML EV</t>
  </si>
  <si>
    <t>JARD0060000H</t>
  </si>
  <si>
    <t>JARD0060000H HTML EV</t>
  </si>
  <si>
    <t>CY20-CY20_Q1-Q4_Migraine_Emgality_N/A_OLV_ELO_GAL_311</t>
  </si>
  <si>
    <t>CY20-CY20_Q1-Q4_Oncology_Verzenio_N/A_OLV_ELO_ABE_411</t>
  </si>
  <si>
    <t>LLVR0034000H_VERZENIO_RELENTLESS_MMR_V4_75SEC HTML EV</t>
  </si>
  <si>
    <t>VERZENIO_COMP2_KHRYSTYNE_75_OLV</t>
  </si>
  <si>
    <t>VERZENIO_COMP2_KHRYSTYNE_75_OLV HTML EV</t>
  </si>
  <si>
    <t>WhiteVideo_90</t>
  </si>
  <si>
    <t>CY20_Full Year_Biomedicines-c-Taltz_Psoriasis_PsO_OLV_ELO_PSO_GM|162</t>
  </si>
  <si>
    <t>LLIX0077000H- Display</t>
  </si>
  <si>
    <t>LLIX0077000H- Display HTML EV</t>
  </si>
  <si>
    <t>LLIX0077000H- Prog</t>
  </si>
  <si>
    <t>LLIX0077000H- Prog HTML EV</t>
  </si>
  <si>
    <t>CY20_Full Year_Biomedicines-c-Taltz_Psoriatic Arthritis_PsA_OLV_ELO_PSA_GM|142</t>
  </si>
  <si>
    <t>DISPLAY_LLIX0075000H_TALTZ_CHARITY_WALK_45SEC</t>
  </si>
  <si>
    <t>DISPLAY_LLIX0075000H_TALTZ_CHARITY_WALK_45SEC HTML EV</t>
  </si>
  <si>
    <t>pp-ix-us-4026-psa-campaign-30-olv canvas ([Rendered-TL] pp-ix-us-4026-psa-campaign-30-olv.mp4)</t>
  </si>
  <si>
    <t>CY20_Full Year_Diabetes-c-Baqsimi_Diabetes Types 1 and 2_N/A_OLV_ELO_BAQ_|887</t>
  </si>
  <si>
    <t>221589 100268 Eli Lilly Baqsimi Overlay 31 seconds (PP-GN-US-0196-BAQSIMI_Consumer_60 Network_Video_Display)</t>
  </si>
  <si>
    <t>221589 100268 Eli Lilly Baqsimi Overlay 31 seconds PP-GN-US-0402 flashback 60 (PP-GN-US-0402-BAQSIMI_Consumer_60 Flashback_Video_Display)</t>
  </si>
  <si>
    <t>221589 100268 Eli Lilly Baqsimi Overlay 5 seconds (PP-GN-US-0196-BAQSIMI_Consumer_60 Network_Video_Display)</t>
  </si>
  <si>
    <t>221589 100268 Eli Lilly Baqsimi Overlay 5 seconds PP-GN-US-0402 flashback 60 (PP-GN-US-0402-BAQSIMI_Consumer_60 Flashback_Video_Display)</t>
  </si>
  <si>
    <t>PP-GN-US-0196-BAQSIMI_Consumer_60 Network_Video_Display</t>
  </si>
  <si>
    <t>PP-GN-US-0196-BAQSIMI_Consumer_60 Network_Video_Display HTML EV</t>
  </si>
  <si>
    <t>PP-GN-US-0196-BAQSIMI_Consumer_60 Network_Video_ProgDisplay</t>
  </si>
  <si>
    <t>PP-GN-US-0196-BAQSIMI_Consumer_60 Network_Video_ProgDisplay HTML EV</t>
  </si>
  <si>
    <t>PP-GN-US-0402-BAQSIMI_Consumer_60 Flashback_Video_Display</t>
  </si>
  <si>
    <t>PP-GN-US-0402-BAQSIMI_Consumer_60 Flashback_Video_Display HTML EV</t>
  </si>
  <si>
    <t>PP-GN-US-0402-BAQSIMI_Consumer_60 Flashback_Video_ProgDisplay</t>
  </si>
  <si>
    <t>PP-GN-US-0402-BAQSIMI_Consumer_60 Flashback_Video_ProgDisplay HTML EV</t>
  </si>
  <si>
    <t>PP-GN-US-0514 BAQSIMI Network 30 Cutdown_Display</t>
  </si>
  <si>
    <t>PP-GN-US-0514 BAQSIMI Network 30 Cutdown_Display HTML EV</t>
  </si>
  <si>
    <t>PP-GN-US-0514 BAQSIMI Network 30 Cutdown_ProgDisplay</t>
  </si>
  <si>
    <t>PP-GN-US-0514 BAQSIMI Network 30 Cutdown_ProgDisplay HTML EV</t>
  </si>
  <si>
    <t>PP-GN-US-0515 BAQSIMI Flashback 30 Cutdown_Display</t>
  </si>
  <si>
    <t>PP-GN-US-0515 BAQSIMI Flashback 30 Cutdown_Display HTML EV</t>
  </si>
  <si>
    <t>PP-GN-US-0515 BAQSIMI Flashback 30 Cutdown_ProgDisplay</t>
  </si>
  <si>
    <t>PP-GN-US-0515 BAQSIMI Flashback 30 Cutdown_ProgDisplay HTML EV</t>
  </si>
  <si>
    <t>CY20_Full Year_Diabetes-c-Trulicity_Diabetes Type 2_GM_OLV_ELO_DUL_|881</t>
  </si>
  <si>
    <t>200420_LLYTrulicityVoltron60second_PROG_V10_25FPS</t>
  </si>
  <si>
    <t>200420_LLYTrulicityVoltron60second_PROG_V10_25FPS HTML EV</t>
  </si>
  <si>
    <t>200420_LLYTrulicityVoltron60second_SiteDirect_V10_25FPS</t>
  </si>
  <si>
    <t>200420_LLYTrulicityVoltron60second_SiteDirect_V10_25FPS HTML EV</t>
  </si>
  <si>
    <t>223061 100330 Eli Lilly Trulicity Overlay elitru_Powerful_Grocery_Manager 31sec (LLTR0089000H_60_Truly_Powerful_Grocery_Manager_COVID_Response_Innovid_Site Direct)</t>
  </si>
  <si>
    <t>223061 100330 Eli Lilly Trulicity Overlay elitru_Powerful_Grocery_Manager 5sec (LLTR0089000H_60_Truly_Powerful_Grocery_Manager_COVID_Response_Innovid_Site Direct)</t>
  </si>
  <si>
    <t>223061 100330 Eli Lilly Trulicity Overlay elitru_Trulicity_Animation_Updates 31sec (SiteDirect_FINAL_ (ELITRU 51199) US DTC UNBRANDED Trulicity Animation Updates)</t>
  </si>
  <si>
    <t>223061 100330 Eli Lilly Trulicity Overlay elitru_Trulicity_Animation_Updates 5sec (SiteDirect_FINAL_ (ELITRU 51199) US DTC UNBRANDED Trulicity Animation Updates)</t>
  </si>
  <si>
    <t>223061 100330 Eli Lilly Trulicity Overlay elitru_Trulicity_Voltron 31sec (200420_LLYTrulicityVoltron60second_SiteDirect_V10_25FPS)</t>
  </si>
  <si>
    <t>223061 100330 Eli Lilly Trulicity Overlay elitru_Trulicity_Voltron 5sec (200420_LLYTrulicityVoltron60second_SiteDirect_V10_25FPS)</t>
  </si>
  <si>
    <t>CY20_Full Year_Diabetes-c-Trulicity_Diabetes Type 2_MCM_OLV_ELO_MCM_|883</t>
  </si>
  <si>
    <t>Site Direct_LLTR0084000H_FoodTruck_SPA_60_Innovid</t>
  </si>
  <si>
    <t>CY20_Full Year_Diabetes-c-Trulicity_Diabetes Type 2_Start Up_OLV_ELO_DUL_|884</t>
  </si>
  <si>
    <t>231831 103690 Eli-Lilly Trulicity Canvas PP-DG-US-2700-0001 New</t>
  </si>
  <si>
    <t>231831 103690 Eli-Lilly Trulicity Canvas PP-DG-US-2700-0002 New</t>
  </si>
  <si>
    <t>231831 103690 Eli-Lilly Trulicity Canvas PP-DG-US-2700-0003 New</t>
  </si>
  <si>
    <t>231831 103690 Eli-Lilly Trulicity Canvas PP-DG-US-2700-0004 New</t>
  </si>
  <si>
    <t>231831 103690 Eli-Lilly Trulicity Canvas PP-DG-US-2700-0005 New</t>
  </si>
  <si>
    <t>231831 103690 Eli-Lilly Trulicity Canvas PP-DG-US-2700-0006 New</t>
  </si>
  <si>
    <t>231831 103690 Eli-Lilly Trulicity Canvas PP-DG-US-2700-0007 New</t>
  </si>
  <si>
    <t>231831 103690 Eli-Lilly Trulicity Canvas PP-DG-US-2700-0008 New</t>
  </si>
  <si>
    <t>231831 103690 Eli-Lilly Trulicity Canvas PP-DG-US-2700-0009 New</t>
  </si>
  <si>
    <t>231831 103690 Eli-Lilly Trulicity Canvas PP-DG-US-2700-0010 New</t>
  </si>
  <si>
    <t>231831 103690 Eli-Lilly Trulicity Canvas PP-DG-US-2700-0011 New</t>
  </si>
  <si>
    <t>231831 103690 Eli-Lilly Trulicity Canvas PP-DG-US-2700-0012 New</t>
  </si>
  <si>
    <t>231831 103690 Eli-Lilly Trulicity Canvas PP-DG-US-2700-0013 New</t>
  </si>
  <si>
    <t>231831 103690 Eli-Lilly Trulicity Canvas PP-DG-US-2700-0014 New</t>
  </si>
  <si>
    <t>231831 103690 Eli-Lilly Trulicity Canvas PP-DG-US-2700-0015 New</t>
  </si>
  <si>
    <t>231831 103690 Eli-Lilly Trulicity Canvas PP-DG-US-2700-0016 New</t>
  </si>
  <si>
    <t>231831 103690 Eli-Lilly Trulicity Canvas PP-DG-US-2701-0001 New</t>
  </si>
  <si>
    <t>231831 103690 Eli-Lilly Trulicity Canvas PP-DG-US-2701-0002 New</t>
  </si>
  <si>
    <t>231831 103690 Eli-Lilly Trulicity Canvas PP-DG-US-2701-0003 New</t>
  </si>
  <si>
    <t>231831 103690 Eli-Lilly Trulicity Canvas PP-DG-US-2701-0004 New</t>
  </si>
  <si>
    <t>231831 103690 Eli-Lilly Trulicity Canvas PP-DG-US-2701-0005 New</t>
  </si>
  <si>
    <t>231831 103690 Eli-Lilly Trulicity Canvas PP-DG-US-2701-0006 New</t>
  </si>
  <si>
    <t>231831 103690 Eli-Lilly Trulicity Canvas PP-DG-US-2701-0007 New</t>
  </si>
  <si>
    <t>231831 103690 Eli-Lilly Trulicity Canvas PP-DG-US-2701-0008 New</t>
  </si>
  <si>
    <t>231831 103690 Eli-Lilly Trulicity Canvas PP-DG-US-2701-0009 New</t>
  </si>
  <si>
    <t>231831 103690 Eli-Lilly Trulicity Canvas PP-DG-US-2701-0010 New</t>
  </si>
  <si>
    <t>231831 103690 Eli-Lilly Trulicity Canvas PP-DG-US-2701-0011 New</t>
  </si>
  <si>
    <t>231831 103690 Eli-Lilly Trulicity Canvas PP-DG-US-2701-0012 New</t>
  </si>
  <si>
    <t>231831 103690 Eli-Lilly Trulicity Canvas PP-DG-US-2701-0013 New</t>
  </si>
  <si>
    <t>231831 103690 Eli-Lilly Trulicity Canvas PP-DG-US-2701-0014 New</t>
  </si>
  <si>
    <t>231831 103690 Eli-Lilly Trulicity Canvas PP-DG-US-2701-0015 New</t>
  </si>
  <si>
    <t>231831 103690 Eli-Lilly Trulicity Canvas PP-DG-US-2701-0016 New</t>
  </si>
  <si>
    <t>CY20_Q3-Q4_Biomedicines-c-Emgality_Migraine Prevention_Migraine_OLV_ELO_EMG_GM|312</t>
  </si>
  <si>
    <t>223978 100527 Eli Lilly Emgality Overlay Pillow Fortress [Site Direct - LLEM0029000H Pillow Fortress with GFX Animation 45 (web) HD 05-20]</t>
  </si>
  <si>
    <t>Prog - LLEM0029000H Pillow Fortress with GFX Animation 45 (web) HD 05-20</t>
  </si>
  <si>
    <t>Prog - LLEM0029000H Pillow Fortress with GFX Animation 45 (web) HD 05-20 HTML EV</t>
  </si>
  <si>
    <t>Site Direct - LLEM0029000H Pillow Fortress with GFX Animation 45 (web) HD 05-20</t>
  </si>
  <si>
    <t>Site Direct - LLEM0029000H Pillow Fortress with GFX Animation 45 (web) HD 05-20 HTML EV</t>
  </si>
  <si>
    <t>CY20_Q3-Q4_Biomedicines-c-REYVOW_Acute Migraine Relief_N/A_OLV_ELO_REY_GM|105</t>
  </si>
  <si>
    <t>Prog - PP-LM-US-0054_REYVOW_AttackBack_Office_60</t>
  </si>
  <si>
    <t>Prog - PP-LM-US-0054_REYVOW_AttackBack_Office_60 HTML EV</t>
  </si>
  <si>
    <t>Prog - PP-LM-US-0429_REYVOW_AttackBack_Office_45</t>
  </si>
  <si>
    <t>Prog - PP-LM-US-0429_REYVOW_AttackBack_Office_45 HTML EV</t>
  </si>
  <si>
    <t>Site Direct - PP-LM-US-0054_REYVOW_AttackBack_Office_60</t>
  </si>
  <si>
    <t>Site Direct - PP-LM-US-0054_REYVOW_AttackBack_Office_60 HTML EV</t>
  </si>
  <si>
    <t>Site Direct - PP-LM-US-0429_REYVOW_AttackBack_Office_45</t>
  </si>
  <si>
    <t>Site Direct - PP-LM-US-0429_REYVOW_AttackBack_Office_45 HTML EV</t>
  </si>
  <si>
    <t>CY20_Q3-Q4_Diabetes-c-Baqsimi_Diabetes Types 1 and 2_GM_TVO_ELO_BAQ_GM|301</t>
  </si>
  <si>
    <t>BAQSIMI_Consumer_60 Network Video</t>
  </si>
  <si>
    <t>PP-GN-US-0402-BAQSIMI_Consumer_60 Flashback_Video</t>
  </si>
  <si>
    <t>PP-GN-US-0514 BAQSIMI Network 30 Cutdown</t>
  </si>
  <si>
    <t>PP-GN-US-0515 BAQSIMI Flashback 30 Cutdown</t>
  </si>
  <si>
    <t>CY20_Q3-Q4_Diabetes-c-Jardiance_Diabetes Type 2_GM_OLV_ELO_JAR_GM|114</t>
  </si>
  <si>
    <t>15015 89412 OMD-EliLilly Eli_Lily 30 Skip JARD0056000H</t>
  </si>
  <si>
    <t>15413 89412 OMD-EliLilly EliLily 30 skip JARD0060000H</t>
  </si>
  <si>
    <t>205464 Eli_Lilly MediaOceanBrandEliLily 5 skip JARD0056000H</t>
  </si>
  <si>
    <t>205464 Eli_Lilly MediaOceanBrandEliLily 5 skip JARD0060000H</t>
  </si>
  <si>
    <t>224977 99991 Eli_Lilly 30 skip JARD0061000H</t>
  </si>
  <si>
    <t>224977 99991 Eli_Lilly 5 skip JARD0061000H</t>
  </si>
  <si>
    <t>JARD0061000H</t>
  </si>
  <si>
    <t>JARD0061000H HTML EV</t>
  </si>
  <si>
    <t>CY20_Q3-Q4_Diabetes-c-Trulicity_Diabetes Type 2_GM_TVO_ELO_DUL_GM|301</t>
  </si>
  <si>
    <t>CY20_Q3-Q4_Diabetes-c-Trulicity_Diabetes Type 2_GM_TVO_ELO_DUL_GM|303</t>
  </si>
  <si>
    <t>LLTR0089000H_60_Truly_Powerful_Grocery_Manager_COVID_Response_TVO HTML EV</t>
  </si>
  <si>
    <t>CY20_Q3-Q4_Diabetes-c-Trulicity_Diabetes Type 2_MCM_TVO_ELO_MCM_HS|302</t>
  </si>
  <si>
    <t>LLTR0084000H_FoodTruck_SPA_60_Innovid</t>
  </si>
  <si>
    <t>CY20_Q3-Q4_Oncology-c-Verzenio_Breast Cancer Metastatic_GM_OLV_ELO_VEZ_GM</t>
  </si>
  <si>
    <t>Prog- LLVR0034000H_VERZENIO_RELENTLESS_MMR_V4_75SEC</t>
  </si>
  <si>
    <t>Prog- LLVR0034000H_VERZENIO_RELENTLESS_MMR_V4_75SEC HTML EV</t>
  </si>
  <si>
    <t>Prog- VERZENIO_COMP2_KHRYSTYNE_75_OLV</t>
  </si>
  <si>
    <t>Prog- VERZENIO_COMP2_KHRYSTYNE_75_OLV HTML EV</t>
  </si>
  <si>
    <t>Site Direct-LLVR0034000H_VERZENIO_RELENTLESS_MMR_V4_75SEC</t>
  </si>
  <si>
    <t>Site Direct-LLVR0034000H_VERZENIO_RELENTLESS_MMR_V4_75SEC HTML EV</t>
  </si>
  <si>
    <t>Site Direct-VERZENIO_COMP2_KHRYSTYNE_75_OLV</t>
  </si>
  <si>
    <t>Site Direct-VERZENIO_COMP2_KHRYSTYNE_75_OLV HTML EV</t>
  </si>
  <si>
    <t>CY20_Q3-Q4_Oncology-c-Verzenio_Breast Cancer Metastatic_N/A_TVO_ELO_ABE_GM|301</t>
  </si>
  <si>
    <t>CY20_Q3_Biomedicines-c-Emgality_Migraine Prevention_Migraine_TVO_ELO_GAL_GM|300</t>
  </si>
  <si>
    <t>CY20_Q3_Biomedicines-c-Emgality_Migraine Prevention_Migraine_TVO_ELO_GAL_GM|300 OMNET</t>
  </si>
  <si>
    <t>CY20_Q3_Biomedicines-c-Taltz_Psoriasis_PsO_TVO_ELO_PSO_GM|301</t>
  </si>
  <si>
    <t>CY20_Q3_Biomedicines-c-Taltz_Psoriasis_PsO_TVO_ELO_PSO_GM|303_Digital Address</t>
  </si>
  <si>
    <t>CY20_Q3_Diabetes-c-Baqsimi_Diabetes Types 1 and 2_GM_TVO_ELO_BAQ_GM|307</t>
  </si>
  <si>
    <t>CY20_Q3_Diabetes-c-Jardiance_Diabetes Type 2_N/A_TVO_ELO_JAR_GM|301</t>
  </si>
  <si>
    <t>JARD0061000H_LCD20 (1)</t>
  </si>
  <si>
    <t>CY20_Q3_Diabetes-c-Jardiance_Diabetes Type 2_N/A_TVO_ELO_JAR_GM|302</t>
  </si>
  <si>
    <t>JARD0060000H_unslated</t>
  </si>
  <si>
    <t>CY20_Q3_Diabetes-c-Trulicity_Diabetes Type 2_GM_TVO_ELO_DUL_GM|307</t>
  </si>
  <si>
    <t>CY20_Q3_Diabetes-c-Trulicity_Diabetes Type 2_MCM_TVO_ELO_MCM_HS|308</t>
  </si>
  <si>
    <t>Eli Lilly_Project Advocate Video 2017_OMD - Eli Lilly_Nov 2017_12345</t>
  </si>
  <si>
    <t>PP-LD-US-1265 elhpa_51345_Advocate_Medicare_Network_112717</t>
  </si>
  <si>
    <t>PP-LD-US-1306_Project Advocate Medicare Overview Video Multi_Video_MP4</t>
  </si>
  <si>
    <t>PP-LD-US-1356_Project Advocate Medicare Video Coverage Multi_Video_MP4</t>
  </si>
  <si>
    <t>PP-LD-US-1357_Project Advocate Medicare Video Cost Multi_Video_MP4</t>
  </si>
  <si>
    <t>Eli Lilly_Trulicity Video 2018_OMD - Eli Lilly_1/1/2018 - 9/30/2018</t>
  </si>
  <si>
    <t>Experience - Final_Scrolling ISI_Video</t>
  </si>
  <si>
    <t>FINAL_ (ELITRU 51199) US DTC UNBRANDED Trulicity Animation Updates_OLD</t>
  </si>
  <si>
    <t>MOA - Final_Scrolling ISI_Video</t>
  </si>
  <si>
    <t>PEN-Final_Scrolling ISI_Branded Video</t>
  </si>
  <si>
    <t>Eli Lily_4Q'17 Taltz VIdeo_OMD - Eli Lily_Sep 2017_12345</t>
  </si>
  <si>
    <t>Campfire_60s_LLIX0010000H_ONLINE</t>
  </si>
  <si>
    <t>Emgality Video 2019 - OLV</t>
  </si>
  <si>
    <t>LLEM0015000H Dinner Party 45 Non-pricing End-card (web) HD 07-08_WhiteVideo_45_9.13</t>
  </si>
  <si>
    <t>White Video_60_Playtime_9.17</t>
  </si>
  <si>
    <t>WhiteVideo_45_1.7.2020</t>
  </si>
  <si>
    <t>Emgality Video 2019 - TVO/OTT</t>
  </si>
  <si>
    <t>LLEM0019000H Movie Time 45 HD 08-28 CW Web</t>
  </si>
  <si>
    <t>Interceptor Plus 2018</t>
  </si>
  <si>
    <t>Interceptor_Plus-Preroll-WebRes</t>
  </si>
  <si>
    <t>Taltz PsO DMA Video Q4</t>
  </si>
  <si>
    <t>[Rendered-ML] WhiteVideo_30_1.7.2020.mp4</t>
  </si>
  <si>
    <t>Taltz_PsO_OLV_ELO_PSO_161</t>
  </si>
  <si>
    <t>Trulicity MCM 2019 OLV</t>
  </si>
  <si>
    <t>Trulicity MCM TVO 19</t>
  </si>
  <si>
    <t>WhiteVideo_60</t>
  </si>
  <si>
    <t>Trulicity Video 2019 OLV</t>
  </si>
  <si>
    <t>Experience -Scrolling ISI_Video - Label Update</t>
  </si>
  <si>
    <t>FINAL_ (ELITRU 51199) US DTC UNBRANDED Trulicity Animation Updates</t>
  </si>
  <si>
    <t>MOA -Scrolling ISI_Video - Label Update</t>
  </si>
  <si>
    <t>Trulicity Video 2019 TVO</t>
  </si>
  <si>
    <t>WhiteVideo_75</t>
  </si>
  <si>
    <t>Verzenio OLV 2019</t>
  </si>
  <si>
    <t>WhiteVideo_75_1.8.2020</t>
  </si>
  <si>
    <t>WhiteVideo_90_1.8.2020</t>
  </si>
  <si>
    <t>pp-al-us-1459-never-stop-online-v2 (3)</t>
  </si>
  <si>
    <t>Verzenio Video 2018 Campaign</t>
  </si>
  <si>
    <t>Relentless_Spot_3_OLV</t>
  </si>
  <si>
    <t>pp-al-us-0635_VerzenioRelentlessSpot1</t>
  </si>
  <si>
    <t>Verzenio Video 2019 Campaign</t>
  </si>
  <si>
    <t>old_campaign_name</t>
  </si>
  <si>
    <t>new_campaign_name</t>
  </si>
  <si>
    <t>CY20 ƒ?? CY20_Q1 ƒ?? Q4_Diabetes Brand Unit_Trulicity_GM_TVO/OTT - TV Online/Over the Top_ELO_DUL_201</t>
  </si>
  <si>
    <t>Diabetes Brand Unit GM</t>
  </si>
  <si>
    <t>CY20 ƒ?? CY20_Q1 ƒ?? Q4_Diabetes Brand Unit_Trulicity_GM_ADD ƒ?? Addressable_ELO_DUL_159</t>
  </si>
  <si>
    <t>CY20ÿƒ??ÿCY20_Q2ÿƒ??ÿQ4_DiabetesÿBrandÿUnit_Trulicity_GM_TVO/OTTÿ-ÿTVÿOnline/OverÿtheÿTop_ELO_DUL_Peacock</t>
  </si>
  <si>
    <t>CY20 ƒ?? CY20_Q1 ƒ?? Q4_Diabetes Brand Unit_Trulicity_Hispanic_TVO/OTT - TV Online/Over the Top_ELO_MCM_202</t>
  </si>
  <si>
    <t>Diabetes Brand Unit Hispanic</t>
  </si>
  <si>
    <t>Diabetes Business Unit GM</t>
  </si>
  <si>
    <t>Diabetes Business Unit MCM</t>
  </si>
  <si>
    <t>MCM OLV 2019</t>
  </si>
  <si>
    <t>MCM TVO 2019</t>
  </si>
  <si>
    <t>Trulicity NASCAR 2019</t>
  </si>
  <si>
    <t>NASCAR</t>
  </si>
  <si>
    <t>Other Drugs</t>
  </si>
  <si>
    <t>2019 Taltz PSO</t>
  </si>
  <si>
    <t>2019 PsO Video Heavy Up</t>
  </si>
  <si>
    <t>2019 PsO Video Top 12</t>
  </si>
  <si>
    <t>CY20 ƒ?? CY20_Q1 ƒ?? Q4_Boehringer Ingelheim_Jardiance_NA_TVO/OTT - TV Online/Over the Top_ELO_JAR_201 /23490451</t>
  </si>
  <si>
    <t>CY20 ƒ?? CY20_Q1 ƒ?? Q4_Migraine_Emgality_NA_TVO/OTT - TV Online/Over the Top_ELO_GAL_201</t>
  </si>
  <si>
    <t>Eli Lilly_Taltz Video 2018_OMD - Eli Lilly_1/1/2018 - 12/30/2018</t>
  </si>
  <si>
    <t>Eli Lilly_Taltz TV 2017_OMD - Eli Lilly_Dec 2016_23377</t>
  </si>
  <si>
    <t>Eli Lily_Verzenio_ABC Integration_Campaign_OMD - Eli Lilly_Oct 2017_12345</t>
  </si>
  <si>
    <t>CY20 ƒ?? CY20_Q1 ƒ?? Q4_Migraine_Emgality_NA_ADD ƒ?? Addressable_ELO_GAL_159</t>
  </si>
  <si>
    <t>CY20-CY20_Q1-Q4_Autoimmune_Taltz_PsA_OLV_ELO_PSA_141</t>
  </si>
  <si>
    <t>CY20 ƒ?? CY20_Q1 ƒ?? Q4_Autoimmune_Taltz_PsO_ADD ƒ?? Addressable_ELO_PSO_159</t>
  </si>
  <si>
    <t>CY20 ƒ?? CY20_Q2 ƒ?? Q4_Diabetes Brand Unit_Baqsimi_GM_TVO/OTT - TV Online/Over the Top_ELO_GLU_201</t>
  </si>
  <si>
    <t>Eli Lilly_Trulicity TV 2017_OMD - Eli Lilly_Dec 2016_23326</t>
  </si>
  <si>
    <t>Trulicity Others</t>
  </si>
  <si>
    <t>Unknown</t>
  </si>
  <si>
    <t>Eli Lilly_2017 Don Francisco_OMD - Eli Lilly_Sep 2017_12345</t>
  </si>
  <si>
    <t>2019/20 Lilly Early Morning Upfront Digital Extension JAR 2020</t>
  </si>
  <si>
    <t>Video OLV 2019</t>
  </si>
  <si>
    <t>Video TVO 2019</t>
  </si>
  <si>
    <t>New Campaign Name</t>
  </si>
  <si>
    <t>completion100</t>
  </si>
  <si>
    <t>awareness</t>
  </si>
  <si>
    <t>New Campaign Name formula</t>
  </si>
  <si>
    <t>Diabetes Brand Unit MCM</t>
  </si>
  <si>
    <t>Trulicity GM</t>
  </si>
  <si>
    <t>Trulicity MCM</t>
  </si>
  <si>
    <t>Trulicity Start Up</t>
  </si>
  <si>
    <t>old_creative_name</t>
  </si>
  <si>
    <t>new_creative_name</t>
  </si>
  <si>
    <t>Scrolling ISI Video</t>
  </si>
  <si>
    <t>Unbranded Trulicity Animation Updates</t>
  </si>
  <si>
    <t>White Video</t>
  </si>
  <si>
    <t>blank</t>
  </si>
  <si>
    <t>trulicity_declarations_principal_HD_MASTER_LLTR0031000H_1</t>
  </si>
  <si>
    <t>Declarations</t>
  </si>
  <si>
    <t>BLANK_90_9.16</t>
  </si>
  <si>
    <t>[Rendered-TL] White Video_MOA Scrolling ISI_ 9.17.mp4</t>
  </si>
  <si>
    <t>FINAL_ (ELITRU 51199) US DTC UNBRANDED Trulicity Animation Updates HTML EV</t>
  </si>
  <si>
    <t>LLTR0038000H.mov_MP4_HD_16x9</t>
  </si>
  <si>
    <t>Misc</t>
  </si>
  <si>
    <t>Â 14716 90743 Eli_Lilly Trulicity Overlay Skip (LLTR0077000H_60_Site Direct_Trulicity_Grocery Manager_Innovid_CBS)</t>
  </si>
  <si>
    <t>Grocery Manager</t>
  </si>
  <si>
    <t>LLTR0037000H.mov_MP4_HD_16x9</t>
  </si>
  <si>
    <t>BLANK_30</t>
  </si>
  <si>
    <t>[Rendered-TL] BLANK_30.mp4</t>
  </si>
  <si>
    <t>Trulicity 75 - Declarations Compilation</t>
  </si>
  <si>
    <t>Declarations Compilation</t>
  </si>
  <si>
    <t>Fire_Chief_Pricing_Update</t>
  </si>
  <si>
    <t>Declarations Fire Chief</t>
  </si>
  <si>
    <t>LLTR0077000H_60_Site Direct_Trulicity_Grocery Manager_Innovid_CBS</t>
  </si>
  <si>
    <t>DNU_LLTR0077000H_60_Site Direct_Trulicity_Grocery Manager_Innovid_CBS HTML EV</t>
  </si>
  <si>
    <t>LLTR0077000H_60_Prog_Trulicity_Grocery Manager_Innovid_CBS</t>
  </si>
  <si>
    <t>LLTR0077000H_60_Prog_Trulicity_Grocery Manager_Innovid_CBS HTML EV</t>
  </si>
  <si>
    <t>Declarations_Fire_Chief_LLTR0051000H</t>
  </si>
  <si>
    <t>LLTR0077000H_60_Trulicity_Truly Powerful Grocery Manager_Innovid HTML EV</t>
  </si>
  <si>
    <t>Trulicity 75 - Declarations_Caterer-for-online-end-card-update</t>
  </si>
  <si>
    <t>Declarations Caterer</t>
  </si>
  <si>
    <t>First Dose</t>
  </si>
  <si>
    <t>Busy Life</t>
  </si>
  <si>
    <t>14716 90743 Eli_Lilly Trulicity Overlay Skip (SiteDirect_FINAL_ (ELITRU 51199) US DTC UNBRANDED Trulicity Animation Updates)</t>
  </si>
  <si>
    <t>14716 90743 Eli_Lilly Trulicity Overlay Skip (LLTR0077000H_60_Site Direct_Trulicity_Grocery Manager_Innovid_CBS)</t>
  </si>
  <si>
    <t>Other</t>
  </si>
  <si>
    <t>LLIX0056000H_WEEKEND</t>
  </si>
  <si>
    <t>LLIX0056000H_WEEKEND_HULU</t>
  </si>
  <si>
    <t>LLEM0019000H Movie Time 45 HD 08-28 Viacom (3)</t>
  </si>
  <si>
    <t>Movie Time</t>
  </si>
  <si>
    <t>LLEM0019000H Movie Time 45 HD 08-28 NBCU</t>
  </si>
  <si>
    <t>LLEM0019000H Movie Time 45 HD 08-28 Scripps and Discovery</t>
  </si>
  <si>
    <t>LLEM0015000H Dinner Party 45 Non-pricing End-card (web) HD 07-08 Discovery r1</t>
  </si>
  <si>
    <t>Dinner Party</t>
  </si>
  <si>
    <t>LLEM0019000H Movie Time 45 HD 08-28 ABC Rendition 2 (1)</t>
  </si>
  <si>
    <t>LLEM0019000H Movie Time 45 HD 08-28 Fox</t>
  </si>
  <si>
    <t>LLEM0019000H Movie Time 45 HD 08-28 Hulu</t>
  </si>
  <si>
    <t>LLEM0019000H Movie Time 45 HD 08-28 Roku</t>
  </si>
  <si>
    <t>LLEM0019000H Movie Time 45 HD 08-28 CBS</t>
  </si>
  <si>
    <t>LLEM0019000H Movie Time 45 HD 08-28 Xandr R1</t>
  </si>
  <si>
    <t>LLIX0056000H_WEEKEND_HULU_NBC</t>
  </si>
  <si>
    <t>LLEM0017000H Dinner Party 45 HD 09-05 Viacom</t>
  </si>
  <si>
    <t>LLEM0017000H Dinner Party 45 HD 09-05 NBCU</t>
  </si>
  <si>
    <t>LLEM0019000H Movie Time 45 HD 08-28 Turner R1</t>
  </si>
  <si>
    <t>LLEM0017000H Dinner Party 45 HD 09-05 Turner Digital Ads</t>
  </si>
  <si>
    <t>LLEM0017000H Dinner Party 45 HD 09-05 ABC Rendition 2</t>
  </si>
  <si>
    <t>LLEM0017000H Dinner Party 45 HD 09-05 CW Web</t>
  </si>
  <si>
    <t>LLEM0017000H Dinner Party 45 HD 09-05 Scripps and Discovery</t>
  </si>
  <si>
    <t>LLEM0017000H Dinner Party 45 HD 09-05 (1)</t>
  </si>
  <si>
    <t>JARD0055000H</t>
  </si>
  <si>
    <t>JARD0053000H</t>
  </si>
  <si>
    <t>JARD0055000H HTML EV</t>
  </si>
  <si>
    <t>JARD0053000H HTML EV</t>
  </si>
  <si>
    <t>14694 90158 Eli_Lilly Verzenio Overlay Skip creative2 [DEV]</t>
  </si>
  <si>
    <t>LLIX0073000H_TALTZ_CITY_COUPLE_LEGAL_UPDATE_TRAVEL_Unslated HTML EV</t>
  </si>
  <si>
    <t>14696 90168 Eli_Lilly Taltz Overlay Skip (LLIX0073000H_TALTZ_CITY_COUPLE_LEGAL_UPDATE_TRAVEL_Unslated)</t>
  </si>
  <si>
    <t>JARD0053000H_LCD25</t>
  </si>
  <si>
    <t>LLEM0015000H Dinner Party 45 Non-pricing End-card (web) HD 07-08 Hulu</t>
  </si>
  <si>
    <t>LLEM0017000H Dinner Party 45 HD 09-05 HTML EV</t>
  </si>
  <si>
    <t>LLEM0019000H Movie Time 45 HD 08-28 HTML EV</t>
  </si>
  <si>
    <t>LLEM0017000H Dinner Party 45 HD 09-05 CBS</t>
  </si>
  <si>
    <t>14696 90168 Eli_Lilly Taltz Overlay Skip 10sec (LLIX0073000H_TALTZ_CITY_COUPLE_LEGAL_UPDATE_TRAVEL_Unslated)</t>
  </si>
  <si>
    <t>JARD0055000H_LCD25</t>
  </si>
  <si>
    <t>003a_cafe_0705_option_1</t>
  </si>
  <si>
    <t>LLEM0019000H Movie Time 45 HD 08-28 NFA-WebMix Ellentube</t>
  </si>
  <si>
    <t>LLEM0017000H Dinner Party 45 HD 09-05 Fox</t>
  </si>
  <si>
    <t>LLEM0017000H Dinner Party 45 HD 09-05 Hulu</t>
  </si>
  <si>
    <t>LLEM0017000H Dinner Party 45 HD 09-05 Xandr R1</t>
  </si>
  <si>
    <t>LLEM0017000H Dinner Party 45 HD 09-05 Roku</t>
  </si>
  <si>
    <t>LLVR0010000H</t>
  </si>
  <si>
    <t>LLEM0017000H Dinner Party 45 HD 09-05 Dish Media</t>
  </si>
  <si>
    <t>LLEM0019000H Movie Time 45 HD 08-28 Dish Media</t>
  </si>
  <si>
    <t>LLEM0017000H Dinner Party 45 HD 09-05 Xandr</t>
  </si>
  <si>
    <t>LLEM0017000H Dinner Party 45 HD 09-05 NFA-Webmix Ellentube</t>
  </si>
  <si>
    <t>LLEM0010000H Playtime 45 Playtime 45 Alt End Card (web) 45 HD 06-24 Discovery</t>
  </si>
  <si>
    <t>White Video_45_Playtime_9.17</t>
  </si>
  <si>
    <t>LLEM0015000H Dinner Party 45 Non-pricing End-card (web) HD 07-08 Fox Now</t>
  </si>
  <si>
    <t>FIRST_DAY_AT_SCHOOL_LLIX0025000H</t>
  </si>
  <si>
    <t>PP-IX-US-0573-LakeHouse-60[1]</t>
  </si>
  <si>
    <t>Eli Lilly Oncology MBC Unbanded Spot_30_LLCC7001000H_Rendition 2</t>
  </si>
  <si>
    <t>YouTube Placement Level Measurement [1555920]</t>
  </si>
  <si>
    <t>YouTube Placement Level Measurement [1555921]</t>
  </si>
  <si>
    <t>YouTube Placement Level Measurement [1555922]</t>
  </si>
  <si>
    <t>YouTube Placement Level Measurement [1555923]</t>
  </si>
  <si>
    <t>YouTube Placement Level Measurement [1555924]</t>
  </si>
  <si>
    <t>YouTube Placement Level Measurement [1555925]</t>
  </si>
  <si>
    <t>14694 90158 Eli_Lilly Verzenio Overlay Skip creative1 [DEV]</t>
  </si>
  <si>
    <t>14746 89889 Eli_Lilly Emgality Overlay Creative1 (LLEM0019000H Movie Time 45 HD 08-28)</t>
  </si>
  <si>
    <t>14746 89889 Eli_Lilly Emgality Overlay Creative2 (LLEM0017000H Dinner Party 45 HD 09-05)</t>
  </si>
  <si>
    <t>PP-IX-US-1810_LLIX0023000H_Seaside_45s</t>
  </si>
  <si>
    <t>PARK_LLIX0036000H</t>
  </si>
  <si>
    <t>LLEM0010000H Playtime 45 Playtime 45 Alt End Card (web) 45 HD 06-24 Viacom r1</t>
  </si>
  <si>
    <t>Pillow Fortress</t>
  </si>
  <si>
    <t>LLEM0023000H Pillow Fortress Alt 45 HD 01-06 CBS</t>
  </si>
  <si>
    <t>LLEM0023000H Pillow Fortress Alt 45 HD 01-06 HTML EV</t>
  </si>
  <si>
    <t>LLEM0023000H Pillow Fortress Alt 45 HD 01-06</t>
  </si>
  <si>
    <t>LLEM0023000H Pillow Fortress Alt 45 HD 01-06 NBCU (1)</t>
  </si>
  <si>
    <t>LLEM0023000H Pillow Fortress Alt 45 HD 01-06 Turner</t>
  </si>
  <si>
    <t>LLEM0023000H Pillow Fortress Alt 45 HD 01-06 ABC High (1)</t>
  </si>
  <si>
    <t>LLEM0023000H Pillow Fortress Alt 45 HD 01-06 Fox</t>
  </si>
  <si>
    <t>LLEM0023000H Pillow Fortress Alt 45 HD 01-06 Hulu1</t>
  </si>
  <si>
    <t>LLEM0023000H Pillow Fortress Alt 45 HD 01-06 Viacom Broadcast</t>
  </si>
  <si>
    <t>LLEM0023000H Pillow Fortress Alt 45 HD 01-06 AE</t>
  </si>
  <si>
    <t>LLEM0023000H Pillow Fortress Alt 45 HD 01-06 Roku</t>
  </si>
  <si>
    <t>LLEM0023000H Pillow Fortress Alt 45 HD 01-06 Dish Media R2</t>
  </si>
  <si>
    <t>LLEM0023000H Pillow Fortress Alt 45 HD 01-06 Xandr</t>
  </si>
  <si>
    <t>LLEM0023000H Pillow Fortress Alt 45 HD 01-06 Ellentube</t>
  </si>
  <si>
    <t>LLEM0023000H Pillow Fortress Alt 45 HD 01-06 Pluto</t>
  </si>
  <si>
    <t>WhiteVideo_30</t>
  </si>
  <si>
    <t>WhiteVideo_60_Playtime_9.16</t>
  </si>
  <si>
    <t>14848 89889 Eli_Lilly Emgality Overlay (LLEM0023000H Pillow Fortress Alt 45 HD 01-06)</t>
  </si>
  <si>
    <t>LLEM0015000H Dinner Party 45 Non-pricing End-card (web) HD 07-08 ABC Rendition 1 (1)</t>
  </si>
  <si>
    <t>LLIX0075000H_TALTZ_CHARITY_WALK_45SEC HTML EV</t>
  </si>
  <si>
    <t>JARD0057000H HTML EV</t>
  </si>
  <si>
    <t>LLIX0075000H_TALTZ_CHARITY_WALK_45SEC</t>
  </si>
  <si>
    <t>WhiteVideo_06</t>
  </si>
  <si>
    <t>LLIX0077000H HTML EV</t>
  </si>
  <si>
    <t>14696 90168 Eli_Lilly Taltz Overlay Skip 10sec Updated Preroll (LLIX0077000H)</t>
  </si>
  <si>
    <t>14696 90168 Eli_Lilly Taltz Overlay Skip 30sec Updated Preroll [LLIX0077000H]</t>
  </si>
  <si>
    <t>14683 90710 Eli_Lilly Taltz Overlay SkipNode_LLIX0075000H (LLIX0075000H_TALTZ_CHARITY_WALK_45SEC)</t>
  </si>
  <si>
    <t>15015 89412 OMD-EliLilly Eli_Lily Ovelray Skip preroll1 [JARD0056000H]</t>
  </si>
  <si>
    <t>15015 89412 OMD-EliLilly Eli_Lily Ovelray Skip preroll2 [JARD0057000H]</t>
  </si>
  <si>
    <t>LLEM0010000H Playtime 45 Playtime 45 Alt End Card (web) 45 HD 06-24 CW App</t>
  </si>
  <si>
    <t>LLIX0040000H_PARK</t>
  </si>
  <si>
    <t>[Rendered-TL] TALTZ_30SEC_2_9_AC_006_INNOVID.mp4</t>
  </si>
  <si>
    <t>PP-IX-US-0574-Wedding-60</t>
  </si>
  <si>
    <t>New Creative Name</t>
  </si>
  <si>
    <t>New Creative Name formula</t>
  </si>
  <si>
    <t>Voltron</t>
  </si>
  <si>
    <t>FoodTruck</t>
  </si>
  <si>
    <t>elitru Trulicity Animation Updates</t>
  </si>
  <si>
    <t>Canvas</t>
  </si>
  <si>
    <t>campaign_name</t>
  </si>
  <si>
    <t>click_thrus</t>
  </si>
  <si>
    <t>engagement_events</t>
  </si>
  <si>
    <t>completes_100p</t>
  </si>
  <si>
    <t>Row Labels</t>
  </si>
  <si>
    <t>Sum of impressions</t>
  </si>
  <si>
    <t>Sum of click_thrus</t>
  </si>
  <si>
    <t>Sum of engagement_events</t>
  </si>
  <si>
    <t>Sum of completes_100p</t>
  </si>
  <si>
    <t>Grand Total</t>
  </si>
  <si>
    <t>Campaign</t>
  </si>
  <si>
    <t>Video_completes</t>
  </si>
  <si>
    <t>Click-Thru Rate</t>
  </si>
  <si>
    <t>Engagement Rate</t>
  </si>
  <si>
    <t>% of Impressions</t>
  </si>
  <si>
    <t>Video Completion Rate</t>
  </si>
  <si>
    <t>creative_name</t>
  </si>
  <si>
    <t>new_name</t>
  </si>
  <si>
    <t>Creative</t>
  </si>
  <si>
    <t>Impressions</t>
  </si>
  <si>
    <t>publisher</t>
  </si>
  <si>
    <t>NBC</t>
  </si>
  <si>
    <t>Accuen</t>
  </si>
  <si>
    <t>Conde Nast</t>
  </si>
  <si>
    <t>Discovery</t>
  </si>
  <si>
    <t>The Trade Desk</t>
  </si>
  <si>
    <t>Others</t>
  </si>
  <si>
    <t>Publisher</t>
  </si>
  <si>
    <t>Click-thrus</t>
  </si>
  <si>
    <t>Video Completes</t>
  </si>
  <si>
    <t>format_type</t>
  </si>
  <si>
    <t>duration</t>
  </si>
  <si>
    <t>new_campaign_name_v1</t>
  </si>
  <si>
    <t>new_name_v1</t>
  </si>
  <si>
    <t>Trulicity Animation Updates</t>
  </si>
  <si>
    <t>(Multiple Items)</t>
  </si>
  <si>
    <t>state</t>
  </si>
  <si>
    <t>state_abbr</t>
  </si>
  <si>
    <t>diabetic_density</t>
  </si>
  <si>
    <t>Impressions / Diabetic Distribution</t>
  </si>
  <si>
    <t>Diabetic Distribution</t>
  </si>
  <si>
    <t>Click-Thru Rate / Diabetic Density</t>
  </si>
  <si>
    <t>date</t>
  </si>
  <si>
    <t>Month</t>
  </si>
  <si>
    <t>Video 75% Completion Rate</t>
  </si>
  <si>
    <t>placement</t>
  </si>
  <si>
    <t>awarenessss</t>
  </si>
  <si>
    <t>2018_Video_Trulicity_Accuen_Programmatic_dCPM_Cross Device_:60_2+_Preroll &amp; Outstream_BHV_TTD_Nascar Fans</t>
  </si>
  <si>
    <t>2018_Video_Trulicity_Accuen_Programmatic_dCPM_Cross Device_:60_2+_Preroll &amp; Outstream_CONBHV_TTD_Lifestyle CT + Crossix T2</t>
  </si>
  <si>
    <t>2018_Video_Trulicity_Accuen_Programmatic_dCPM_Cross Device_:60_2+_Preroll &amp; Outstream_CON_TTD_Endemic Pg Categories &amp; PMPs</t>
  </si>
  <si>
    <t>2018_Video_Trulicity_Accuen_Programmatic_dCPM_Cross Device_:60_ACA_Preroll &amp; Outstream_BHV_TTD_ACA Segment</t>
  </si>
  <si>
    <t>2018_Video_Trulicity_Accuen_Programmatic_dCPM_Cross Device_:60_Crossix_Preroll &amp; Outstream_CT_TTD_Crossix Competitors</t>
  </si>
  <si>
    <t>2018_Video_Trulicity_Accuen_Programmatic_dCPM_Cross Device_:60_Crossix_Preroll &amp; Outstream_CT_TTD_Crossix Custom Segment</t>
  </si>
  <si>
    <t>2018_Video_Trulicity_Accuen_Programmatic_dCPM_Cross Device_:60_Grapeshot_Preroll &amp; Outstream_CON_TTD_Grapeshot Keyword CT</t>
  </si>
  <si>
    <t>2018_Video_Trulicity_Accuen_Programmatic_dCPM_Cross Device_:60_VideoAmp_Preroll &amp; Outstream_TV Retargeting_TTD_TV Viewers of Competitor Ads</t>
  </si>
  <si>
    <t>2018_Video_Trulicity_Accuen_Programmatic_dCPM_Cross Device_:75_2+_Preroll &amp; Outstream_BHV_TTD_Nascar Fans</t>
  </si>
  <si>
    <t>2018_Video_Trulicity_Accuen_Programmatic_dCPM_Cross Device_:75_2+_Preroll &amp; Outstream_CON_TTD_Endemic Pg Categories &amp; PMPs</t>
  </si>
  <si>
    <t>2018_Video_Trulicity_Accuen_Programmatic_dCPM_Cross Device_:75_ACA_Preroll &amp; Outstream_BHV_TTD_ACA Segment</t>
  </si>
  <si>
    <t>2018_Video_Trulicity_Accuen_Programmatic_dCPM_Cross Device_:75_Crossix_Preroll &amp; Outstream_CT_TTD_Crossix Competitors</t>
  </si>
  <si>
    <t>2018_Video_Trulicity_Accuen_Programmatic_dCPM_Cross Device_:75_Grapeshot_Preroll &amp; Outstream_CON_TTD_Grapeshot Keyword CT</t>
  </si>
  <si>
    <t>2018_Video_Trulicity_Accuen_Programmatic_dCPM_Cross Device_:75_NA_Preroll &amp; Outstream_LAL_TTD_DSP LAL</t>
  </si>
  <si>
    <t>2018_Video_Trulicity_Accuen_Programmatic_dCPM_Cross Device_:75_VideoAmp_Preroll &amp; Outstream_TV Retargeting_TTD_Trulicity TV Viewers Extension</t>
  </si>
  <si>
    <t>2018_Video_Trulicity_Accuen_Programmatic_dCPM_Cross Device_:90_2+_Preroll &amp; Outstream_CON_TTD_Endemic Pg Categories &amp; PMPs</t>
  </si>
  <si>
    <t>2018_Video_Trulicity_Accuen_Programmatic_dCPM_Cross Device_:90_Crossix_Preroll &amp; Outstream_CT_TTD_Crossix Custom Segment</t>
  </si>
  <si>
    <t>2018_Video_Trulicity_Accuen_Programmatic_dCPM_Cross Device_:90_VideoAmp_Preroll &amp; Outstream_TV Retargeting_TTD_TV Viewers of Competitor Ads</t>
  </si>
  <si>
    <t>2019_Video_CMFN_Online TV_CPM_Cross Device_:60_NA FEP_P2+ Targeting_NA_Revised Rate_2Q19</t>
  </si>
  <si>
    <t>2019_Video_Trulicity_Viral Gains_Ad Network_CPCV_Cross Device_:60_Preroll &amp; Outstream_BHVDEMCON_NA_4Q19</t>
  </si>
  <si>
    <t>2019_Video_Trulicity_Viral Gains_Ad Network_CPCV_Cross Device_:75_Preroll &amp; Outstream_BHVDEMCON_NA_2Q19</t>
  </si>
  <si>
    <t>270243767_Trulicity_Video_2020_Xandr_Addressable_CPM_Cross Device_FEP_None_NA_NA_:60 1x1</t>
  </si>
  <si>
    <t>3Q19 Everyday Health T2D Responsive Content Collection:90Pen</t>
  </si>
  <si>
    <t>3Q19 Everyday Health T2D Responsive Content Collection:90ScrollingISI</t>
  </si>
  <si>
    <t>OLV_Diabetes-c-Trulicity_Diabetes Type 2_Buzzfeed_LFST_CD_NA_BHVCT_O&amp;O Pre-Roll Playlist Q3 GSM_PRE_1x1_CPM_INVD_VAST_GM_ENG_BHVKT</t>
  </si>
  <si>
    <t>OLV_Diabetes-c-Trulicity_Diabetes Type 2_Buzzfeed_LFST_CD_NA_BHVCT_O&amp;O Pre-Roll Playlist Q3 TrulyPowerful_PRE_1x1_CPM_INVD_VAST_GM_ENG_BHVKT</t>
  </si>
  <si>
    <t>OLV_Diabetes-c-Trulicity_Diabetes Type 2_Buzzfeed_LFST_CD_NA_BHVCT_O&amp;O Pre-Roll Playlist Q3_PRE_1x1_CPM_INVD_VAST_GM_ENG_BHVKT</t>
  </si>
  <si>
    <t>OLV_Diabetes-c-Trulicity_Diabetes Type 2_Buzzfeed_LFST_CD_NA_BHVCT_O&amp;O Pre-Roll Playlist Q4 TrulyPowerful_PRE_1x1_CPM_INVD_VAST_GM_ENG_BHVKT</t>
  </si>
  <si>
    <t>OLV_Diabetes-c-Trulicity_Diabetes Type 2_Buzzfeed_LFST_CD_NA_BHVCT_YouTube Recipe Playlist Q3_PRE_1x1_CPM_INVD_VAST_GM_ENG_BHVKT</t>
  </si>
  <si>
    <t>OLV_Diabetes-c-Trulicity_Diabetes Type 2_Buzzfeed_LFST_CD_NA_BHVCT_YouTube Recipe Playlist Q4_PRE_1x1_CPM_INVD_VAST_GM_ENG_BHVKT</t>
  </si>
  <si>
    <t>OLV_Diabetes-c-Trulicity_Diabetes Type 2_Conde Nast_LFST_CD_NA_CONT_Conde Nast O&amp;O_PRE_:60_CPM_INVD_VAST_GM_ENG_LFSTPMP</t>
  </si>
  <si>
    <t>OLV_Diabetes-c-Trulicity_Diabetes Type 2_Conde Nast_LFST_CD_NA_CONT_Conde Nast's Youtube_PRE_:60_CPM_INVD_VAST_GM_ENG_LFSTPMP</t>
  </si>
  <si>
    <t>OLV_Diabetes-c-Trulicity_Diabetes Type 2_Conde Nast_LFST_DSK_NA_CT_Spire_PRE_:60_CPM_INVD_VPAID_GM_ENG_LFSTPMP</t>
  </si>
  <si>
    <t>OLV_Diabetes-c-Trulicity_Diabetes Type 2_Everyday Health_END_CD_NA_CT_Type 2 Diabetes Relevant Content - AV SKP:05_PRE_:60_AV_INVD_VPAID_GM_ENG_ENDHLTHD</t>
  </si>
  <si>
    <t>OLV_Diabetes-c-Trulicity_Diabetes Type 2_Everyday Health_END_CD_NA_CT_Type 2 Diabetes Relevant Content - AV SKP:31_PRE_:60_AV_INVD_VPAID_GM_ENG_ENDHLTHD</t>
  </si>
  <si>
    <t>OLV_Diabetes-c-Trulicity_Diabetes Type 2_Everyday Health_END_CD_NA_CT_Type 2 Diabetes Relevant Content SKP:05_PRE_:60_CPCV_INVD_VPAID_GM_ENG_ENDHLTHD</t>
  </si>
  <si>
    <t>OLV_Diabetes-c-Trulicity_Diabetes Type 2_Everyday Health_END_CD_NA_CT_Type 2 Diabetes Relevant Content SKP:31_PRE_:60_CPCV_INVD_VPAID_GM_ENG_ENDHLTHD</t>
  </si>
  <si>
    <t>OLV_Diabetes-c-Trulicity_Diabetes Type 2_HealthiNation_END_CD_NA_CONT_Cross Device Preroll_PRE_:60_CPCV_INVD_VPAID_GM_ENG_ENDHLTHD</t>
  </si>
  <si>
    <t>OLV_Diabetes-c-Trulicity_Diabetes Type 2_HealthiNation_END_CD_NA_CONT_HIS - T2D_PRE_:60_CPCV_INVD_VPAID_HS_SPA_ENDHLTHD</t>
  </si>
  <si>
    <t>OLV_Diabetes-c-Trulicity_Diabetes Type 2_Healthline_END_CD_NA_CONT_Type 2 Diabetes HL Studios AV 1x1_PRE_:60_AV_INVD_VPAID_GM_ENG_ENDHLTHD</t>
  </si>
  <si>
    <t>OLV_Diabetes-c-Trulicity_Diabetes Type 2_Healthline_END_CD_NA_CONT_Type 2 Diabetes HL Studios_PRE_:60_CPV_INVD_VPAID_GM_ENG_ENDHLTHD</t>
  </si>
  <si>
    <t>OLV_Diabetes-c-Trulicity_Diabetes Type 2_ImpreMedia_LFST_CD_NA_CONT_Outstream Video_OUS_:60_AV_INVD_VAST_HS_SPA_LFSTPMP</t>
  </si>
  <si>
    <t>OLV_Diabetes-c-Trulicity_Diabetes Type 2_ImpreMedia_LFST_DSK_NA_CONT_Outstream Video_OUS_:60_CPM_INVD_VAST_HS_SPA_LFSTPMP</t>
  </si>
  <si>
    <t>OLV_Diabetes-c-Trulicity_Diabetes Type 2_ImpreMedia_LFST_MOB_NA_CONT_Outstream Video_OUS_:60_CPM_INVD_VAST_HS_SPA_LFSTPMP</t>
  </si>
  <si>
    <t>OLV_Diabetes-c-Trulicity_Diabetes Type 2_Meredith_LFST_CD_NA_AUD_Audience Targeting_PRE_:60_CPM_INVD_VPAID_HS_SPA_ENDHLTHD</t>
  </si>
  <si>
    <t>OLV_Diabetes-c-Trulicity_Diabetes Type 2_Meredith_LFST_CD_NA_CONT_Audience Targeting_PRE_:60_CPM_INVD_VAST_GM_ENG_ENDHLTHD</t>
  </si>
  <si>
    <t>OLV_Diabetes-c-Trulicity_Diabetes Type 2_Meredith_LFST_CD_NA_CONT_Editorial Video Series Pre-roll_PRE_:60_CPM_INVD_VPAID_GM_ENG_LFSTPMP</t>
  </si>
  <si>
    <t>OLV_Diabetes-c-Trulicity_Diabetes Type 2_OMDP_PRG_CD_TTD_BHVDEMCT_Hispanic Diabetes Caregivers_PRO_:60_DCPM_INVD_NA_HS_SPA_BHVKT</t>
  </si>
  <si>
    <t>OLV_Diabetes-c-Trulicity_Diabetes Type 2_OMDP_PRG_CD_TTD_CONCT_CV + T2D Keyword CT_PRO_:60_DCPM_INVD_NA_GM_ENG_COMPCT</t>
  </si>
  <si>
    <t>OLV_Diabetes-c-Trulicity_Diabetes Type 2_OMDP_PRG_CD_TTD_CONCT_Fluent Diabetes Savings Supplies + Hispanic_PRO_:60_DCPM_INVD_NA_HS_SPA_COMPCT</t>
  </si>
  <si>
    <t>OLV_Diabetes-c-Trulicity_Diabetes Type 2_OMDP_PRG_CD_TTD_CONCT_Fluent T2D + Hispanic_PRO_:60_DCPM_INVD_NA_HS_SPA_COMPCT</t>
  </si>
  <si>
    <t>OLV_Diabetes-c-Trulicity_Diabetes Type 2_OMDP_PRG_CD_TTD_CONCT_Kantar MARS T2D Diagnosed 10+ Yrs + Hispanic_PRO_:60_DCPM_INVD_NA_HS_SPA_COMPCT</t>
  </si>
  <si>
    <t>OLV_Diabetes-c-Trulicity_Diabetes Type 2_OMDP_PRG_CD_TTD_CONCT_News Sites + Crossix_PRO_:60_DCPM_INVD_NA_GM_ENG_LFSTPMP</t>
  </si>
  <si>
    <t>OLV_Diabetes-c-Trulicity_Diabetes Type 2_OMDP_PRG_CD_TTD_CONCT_Sharethis + Hispanic_PRO_:60_DCPM_INVD_NA_HS_SPA_COMPCT</t>
  </si>
  <si>
    <t>OLV_Diabetes-c-Trulicity_Diabetes Type 2_OMDP_PRG_CD_TTD_CONCT_Spanish Language PMP's + Crossix_PRO_:60_DCPM_INVD_NA_HS_SPA_COMPCT</t>
  </si>
  <si>
    <t>OLV_Diabetes-c-Trulicity_Diabetes Type 2_OMDP_PRG_CD_TTD_CONCT_Symphony HealthRankings + Hispanic_PRO_:60_DCPM_INVD_NA_HS_SPA_COMPCT</t>
  </si>
  <si>
    <t>OLV_Diabetes-c-Trulicity_Diabetes Type 2_OMDP_PRG_CD_TTD_CONCT_Weather Sites + Crossix_PRO_:60_DCPM_INVD_NA_GM_ENG_LFSTPMP</t>
  </si>
  <si>
    <t>OLV_Diabetes-c-Trulicity_Diabetes Type 2_OMDP_PRG_CD_TTD_CTDEMO_Crossix 1 + OADs + Hispanic_PRO_:60_DCPM_INVD_NA_HS_SPA_COMPCT</t>
  </si>
  <si>
    <t>OLV_Diabetes-c-Trulicity_Diabetes Type 2_OMDP_PRG_CD_TTD_CTDEMO_Crossix Basal Insulins + Hispanic_PRO_:60_DCPM_INVD_NA_HS_SPA_COMPCT</t>
  </si>
  <si>
    <t>OLV_Diabetes-c-Trulicity_Diabetes Type 2_OMDP_PRG_CD_TTD_CTDEMO_Crossix Bydureon + Hispanic_PRO_:60_DCPM_INVD_NA_HS_SPA_COMPCT</t>
  </si>
  <si>
    <t>OLV_Diabetes-c-Trulicity_Diabetes Type 2_OMDP_PRG_CD_TTD_CTDEMO_Crossix CV + T2D + Hispanic_PRO_:60_DCPM_INVD_NA_HS_SPA_COMPCT</t>
  </si>
  <si>
    <t>OLV_Diabetes-c-Trulicity_Diabetes Type 2_OMDP_PRG_CD_TTD_CTDEMO_Crossix GLP - 1 Inhibitor User + Hispanic_PRO_:60_DCPM_INVD_NA_HS_SPA_COMPCT</t>
  </si>
  <si>
    <t>OLV_Diabetes-c-Trulicity_Diabetes Type 2_OMDP_PRG_CD_TTD_CTDEMO_Crossix Hispanic Diabetes T2_PRO_:60_DCPM_INVD_NA_HS_SPA_COMPCT</t>
  </si>
  <si>
    <t>OLV_Diabetes-c-Trulicity_Diabetes Type 2_OMDP_PRG_CD_TTD_CTDEMO_Crossix OAD Brand + Hispanic_PRO_:60_DCPM_INVD_NA_HS_SPA_COMPCT</t>
  </si>
  <si>
    <t>OLV_Diabetes-c-Trulicity_Diabetes Type 2_OMDP_PRG_CD_TTD_CTDEMO_Crossix Ozempic + Hispanic_PRO_:60_DCPM_INVD_NA_HS_SPA_COMPCT</t>
  </si>
  <si>
    <t>OLV_Diabetes-c-Trulicity_Diabetes Type 2_OMDP_PRG_CD_TTD_CTDEMO_Crossix Trulicity + Hispanic_PRO_:60_DCPM_INVD_NA_HS_SPA_COMPCT</t>
  </si>
  <si>
    <t>OLV_Diabetes-c-Trulicity_Diabetes Type 2_OMDP_PRG_CD_TTD_CTDEMO_Crossix Uncontrolled A1C + Hispanic_PRO_:60_DCPM_INVD_NA_HS_SPA_COMPCT</t>
  </si>
  <si>
    <t>OLV_Diabetes-c-Trulicity_Diabetes Type 2_OMDP_PRG_CD_TTD_CTDEMO_IRI Glucose/Lancet Product Purchasers + Hispanic_PRO_:60_DCPM_INVD_NA_HS_SPA_COMPCT</t>
  </si>
  <si>
    <t>OLV_Diabetes-c-Trulicity_Diabetes Type 2_OMDP_PRG_CD_TTD_CTDEMO_Oracle + Hispanic_PRO_:60_DCPM_INVD_NA_HS_SPA_COMPCT</t>
  </si>
  <si>
    <t>OLV_Diabetes-c-Trulicity_Diabetes Type 2_OMDP_PRG_CD_TTD_CTDEMO_SCA_PRO_:60_DCPM_INVD_NA_HS_SPA_COMPCT</t>
  </si>
  <si>
    <t>OLV_Diabetes-c-Trulicity_Diabetes Type 2_OMDP_PRG_CD_TTD_CTINT_Nascar Fans + Crossix_PRO_:60_DCPM_INVD_NA_GM_ENG_BHVKT</t>
  </si>
  <si>
    <t>OLV_Diabetes-c-Trulicity_Diabetes Type 2_OMDP_PRG_CD_TTD_CTINT_Sports Sites + Crossix_PRO_:60_DCPM_INVD_NA_GM_ENG_BHVKT</t>
  </si>
  <si>
    <t>OLV_Diabetes-c-Trulicity_Diabetes Type 2_OMDP_PRG_CD_TTD_CT_Crossix 1+ OADs_PRO_:60_DCPM_INVD_NA_GM_ENG_COMPCT</t>
  </si>
  <si>
    <t>OLV_Diabetes-c-Trulicity_Diabetes Type 2_OMDP_PRG_CD_TTD_CT_Crossix Basal Insulin_PRO_:60_DCPM_INVD_NA_GM_ENG_COMPCT</t>
  </si>
  <si>
    <t>OLV_Diabetes-c-Trulicity_Diabetes Type 2_OMDP_PRG_CD_TTD_CT_Crossix Bydureon_PRO_:60_DCPM_INVD_NA_GM_ENG_COMPCT</t>
  </si>
  <si>
    <t>OLV_Diabetes-c-Trulicity_Diabetes Type 2_OMDP_PRG_CD_TTD_CT_Crossix CV + T2D_PRO_:60_DCPM_INVD_NA_GM_ENG_COMPCT</t>
  </si>
  <si>
    <t>OLV_Diabetes-c-Trulicity_Diabetes Type 2_OMDP_PRG_CD_TTD_CT_Crossix Congestive Heart Failure + T2D_PRO_:60_DCPM_INVD_NA_GM_ENG_LFSTPMP</t>
  </si>
  <si>
    <t>OLV_Diabetes-c-Trulicity_Diabetes Type 2_OMDP_PRG_CD_TTD_CT_Crossix Farxiga_PRO_:60_DCPM_INVD_NA_GM_ENG_COMPCT</t>
  </si>
  <si>
    <t>OLV_Diabetes-c-Trulicity_Diabetes Type 2_OMDP_PRG_CD_TTD_CT_Crossix GLP-1 Inhibitor User_PRO_:60_DCPM_INVD_NA_GM_ENG_COMPCT</t>
  </si>
  <si>
    <t>OLV_Diabetes-c-Trulicity_Diabetes Type 2_OMDP_PRG_CD_TTD_CT_Crossix Heart Valve Disease + T2D_PRO_:60_DCPM_INVD_NA_GM_ENG_COMPCT</t>
  </si>
  <si>
    <t>OLV_Diabetes-c-Trulicity_Diabetes Type 2_OMDP_PRG_CD_TTD_CT_Crossix Hypertension + T2D_PRO_:60_DCPM_INVD_NA_GM_ENG_COMPCT</t>
  </si>
  <si>
    <t>OLV_Diabetes-c-Trulicity_Diabetes Type 2_OMDP_PRG_CD_TTD_CT_Crossix Invokana_PRO_:60_DCPM_INVD_NA_GM_ENG_COMPCT</t>
  </si>
  <si>
    <t>OLV_Diabetes-c-Trulicity_Diabetes Type 2_OMDP_PRG_CD_TTD_CT_Crossix Jardiance_PRO_:60_DCPM_INVD_NA_GM_ENG_COMPCT</t>
  </si>
  <si>
    <t>OLV_Diabetes-c-Trulicity_Diabetes Type 2_OMDP_PRG_CD_TTD_CT_Crossix Ozempic_PRO_:60_DCPM_INVD_NA_GM_ENG_COMPCT</t>
  </si>
  <si>
    <t>OLV_Diabetes-c-Trulicity_Diabetes Type 2_OMDP_PRG_CD_TTD_CT_Crossix Trulicity_PRO_:60_DCPM_INVD_NA_GM_ENG_COMPCT</t>
  </si>
  <si>
    <t>OLV_Diabetes-c-Trulicity_Diabetes Type 2_OMDP_PRG_CD_TTD_CT_Crossix Uncontrolled A1C_PRO_:60_DCPM_INVD_NA_GM_ENG_COMPCT</t>
  </si>
  <si>
    <t>OLV_Diabetes-c-Trulicity_Diabetes Type 2_OMDP_PRG_CD_TTD_CT_Fluent CV + T2D_PRO_:60_DCPM_INVD_NA_GM_ENG_COMPCT</t>
  </si>
  <si>
    <t>OLV_Diabetes-c-Trulicity_Diabetes Type 2_OMDP_PRG_CD_TTD_CT_Fluent Diabetic Savings Supplies_PRO_:60_DCPM_INVD_NA_GM_ENG_COMPCT</t>
  </si>
  <si>
    <t>OLV_Diabetes-c-Trulicity_Diabetes Type 2_OMDP_PRG_CD_TTD_CT_Fluent T2D_PRO_:60_DCPM_INVD_NA_GM_ENG_COMPCT</t>
  </si>
  <si>
    <t>OLV_Diabetes-c-Trulicity_Diabetes Type 2_OMDP_PRG_CD_TTD_CT_IQVIA 1+ OADs_PRO_:60_DCPM_INVD_NA_GM_ENG_COMPCT</t>
  </si>
  <si>
    <t>OLV_Diabetes-c-Trulicity_Diabetes Type 2_OMDP_PRG_CD_TTD_CT_IQVIA Basal Insulin_PRO_:60_DCPM_INVD_NA_GM_ENG_COMPCT</t>
  </si>
  <si>
    <t>OLV_Diabetes-c-Trulicity_Diabetes Type 2_OMDP_PRG_CD_TTD_CT_IQVIA Competitors_PRO_:60_DCPM_INVD_NA_GM_ENG_COMPCT</t>
  </si>
  <si>
    <t>OLV_Diabetes-c-Trulicity_Diabetes Type 2_OMDP_PRG_CD_TTD_CT_IQVIA Custom Trulicity_PRO_:60_DCPM_INVD_NA_GM_ENG_COMPCT</t>
  </si>
  <si>
    <t>OLV_Diabetes-c-Trulicity_Diabetes Type 2_OMDP_PRG_CD_TTD_CT_IQVIA T2 Diabetes_PRO_:60_DCPM_INVD_NA_GM_ENG_COMPCT</t>
  </si>
  <si>
    <t>OLV_Diabetes-c-Trulicity_Diabetes Type 2_OMDP_PRG_CD_TTD_CT_IRI Glucose/Lancet Product Purchasers_PRO_:60_DCPM_INVD_NA_GM_ENG_COMPCT</t>
  </si>
  <si>
    <t>OLV_Diabetes-c-Trulicity_Diabetes Type 2_OMDP_PRG_CD_TTD_CT_Kantar MARS T2D Diagnosed 10+ Yrs Ago_PRO_:60_DCPM_INVD_NA_GM_ENG_COMPCT</t>
  </si>
  <si>
    <t>OLV_Diabetes-c-Trulicity_Diabetes Type 2_OMDP_PRG_CD_TTD_CT_Oracle Sugar Conscious_PRO_:60_DCPM_INVD_NA_GM_ENG_COMPCT</t>
  </si>
  <si>
    <t>OLV_Diabetes-c-Trulicity_Diabetes Type 2_OMDP_PRG_CD_TTD_CT_SCA Basal Insulin Prospect_PRO_:60_DCPM_INVD_NA_GM_ENG_COMPCT</t>
  </si>
  <si>
    <t>OLV_Diabetes-c-Trulicity_Diabetes Type 2_OMDP_PRG_CD_TTD_CT_SCA CV + T2D_PRO_:60_DCPM_INVD_NA_GM_ENG_COMPCT</t>
  </si>
  <si>
    <t>OLV_Diabetes-c-Trulicity_Diabetes Type 2_OMDP_PRG_CD_TTD_CT_SCA Ozempic_PRO_:60_DCPM_INVD_NA_GM_ENG_COMPCT</t>
  </si>
  <si>
    <t>OLV_Diabetes-c-Trulicity_Diabetes Type 2_OMDP_PRG_CD_TTD_CT_SCA Rybelsus_PRO_:60_DCPM_INVD_NA_GM_ENG_COMPCT</t>
  </si>
  <si>
    <t>OLV_Diabetes-c-Trulicity_Diabetes Type 2_OMDP_PRG_CD_TTD_CT_Sharethis_PRO_:60_DCPM_INVD_NA_GM_ENG_COMPCT</t>
  </si>
  <si>
    <t>OLV_Diabetes-c-Trulicity_Diabetes Type 2_OMDP_PRG_CD_TTD_CT_Symphony HealthRankings Hypertension + T2D_PRO_:60_DCPM_INVD_NA_GM_ENG_COMPCT</t>
  </si>
  <si>
    <t>OLV_Diabetes-c-Trulicity_Diabetes Type 2_OMDP_PRG_CD_TTD_CT_Symphony HealthRankings_PRO_:60_DCPM_INVD_NA_GM_ENG_COMPCT</t>
  </si>
  <si>
    <t>OLV_Diabetes-c-Trulicity_Diabetes Type 2_OMDP_PRG_CD_TTD_CT_Teads - Fluent Diabetic Savings Supplies_PRO_:60_DCPM_INVD_NA_GM_ENG_COMPCT</t>
  </si>
  <si>
    <t>OLV_Diabetes-c-Trulicity_Diabetes Type 2_OMDP_PRG_CD_TTD_CT_Teads - Fluent T2D_PRO_:60_DCPM_INVD_NA_GM_ENG_COMPCT</t>
  </si>
  <si>
    <t>OLV_Diabetes-c-Trulicity_Diabetes Type 2_OMDP_PRG_CD_TTD_LAL_About Page Scrolls_PRO_:60_DCPM_INVD_NA_GM_ENG_COMPCT</t>
  </si>
  <si>
    <t>OLV_Diabetes-c-Trulicity_Diabetes Type 2_OMDP_PRG_CD_TTD_LAL_Action Buttons/Clicks_PRO_:60_DCPM_INVD_NA_GM_ENG_COMPCT</t>
  </si>
  <si>
    <t>OLV_Diabetes-c-Trulicity_Diabetes Type 2_OMDP_PRG_CD_TTD_LAL_Deep Page Visits_PRO_:60_DCPM_INVD_NA_GM_ENG_COMPCT</t>
  </si>
  <si>
    <t>OLV_Diabetes-c-Trulicity_Diabetes Type 2_OMDP_PRG_CD_TTD_LAL_Savings Page Visits_PRO_:60_DCPM_INVD_NA_HS_SPA_COMPCT</t>
  </si>
  <si>
    <t>OLV_Diabetes-c-Trulicity_Diabetes Type 2_OMDP_PRG_CD_TTD_LAL_Site Visits_PRO_:60_DCPM_INVD_NA_HS_SPA_COMPCT</t>
  </si>
  <si>
    <t>OLV_Diabetes-c-Trulicity_Diabetes Type 2_OMDP_PRG_CD_TTD_LAL_Video Completes_PRO_:60_DCPM_INVD_NA_HS_SPA_COMPCT</t>
  </si>
  <si>
    <t>OLV_Diabetes-c-Trulicity_Diabetes Type 2_OMDP_PRG_CD_TTD_LAL_What to Expect Page Visits_PRO_:60_DCPM_INVD_NA_GM_ENG_COMPCT</t>
  </si>
  <si>
    <t>OLV_Diabetes-c-Trulicity_Diabetes Type 2_OMDP_PRG_CD_TTD_RT_Site Visits_PRO_:60_DCPM_INVD_NA_GM_ENG_COMPCT</t>
  </si>
  <si>
    <t>OLV_Diabetes-c-Trulicity_Diabetes Type 2_OMDP_PRG_CD_TTD_RT_Site Visits_PRO_:60_DCPM_INVD_NA_HS_SPA_COMPCT</t>
  </si>
  <si>
    <t>OLV_Diabetes-c-Trulicity_Diabetes Type 2_Sharecare_END_CD_NA_CONT_T2D Watch Added Value_PRE_:60_AV_INVD_VPAID_GM_ENG_COMPCT</t>
  </si>
  <si>
    <t>OLV_Diabetes-c-Trulicity_Diabetes Type 2_Sharecare_END_CD_NA_CONT_T2D Watch_PRE_:60_CPCV_INVD_VPAID_GM_ENG_COMPCT</t>
  </si>
  <si>
    <t>OLV_Diabetes-c-Trulicity_Diabetes Type 2_WebMD_END_CD_NA_CT_Video Bundle_PRE_:60_FLAT_INVD_VPAID_GM_ENG_ENDHLTHD</t>
  </si>
  <si>
    <t>TVO_Diabetes-c-Trulicity_Diabetes Type 2_A&amp;E_TVO_CD_NA_NA_1 x 1 Site Served_VOD_:60_CPM_INVD_NA_GM_ENG_NA</t>
  </si>
  <si>
    <t>TVO_Diabetes-c-Trulicity_Diabetes Type 2_A&amp;E_TVO_CD_NA_NA_Hulu_FEP_:60_CPM_INVD_VAST_GM_ENG_NA</t>
  </si>
  <si>
    <t>TVO_Diabetes-c-Trulicity_Diabetes Type 2_A&amp;E_TVO_CD_NA_NA_OMNETHULU_FEP_:60_CPM_INVD_VAST_GM_ENG_NA</t>
  </si>
  <si>
    <t>TVO_Diabetes-c-Trulicity_Diabetes Type 2_A&amp;E_TVO_CD_NA_NA_OMNET_FEP_:60_CPM_INVD_VAST_GM_ENG_NA</t>
  </si>
  <si>
    <t>TVO_Diabetes-c-Trulicity_Diabetes Type 2_A&amp;E_TVO_CD_NA_NA_OMNET_FEP_:60_CPM_INVD_VPAID_GM_ENG_NA</t>
  </si>
  <si>
    <t>TVO_Diabetes-c-Trulicity_Diabetes Type 2_A&amp;E_TVO_CD_NA_NA_OMNET_VOD_1x1_CPM_INVD_NA_GM_ENG_NA</t>
  </si>
  <si>
    <t>TVO_Diabetes-c-Trulicity_Diabetes Type 2_A&amp;E_TVO_CD_NA_NA__FEP_:60_CPM_INVD_VAST_GM_ENG_NA</t>
  </si>
  <si>
    <t>TVO_Diabetes-c-Trulicity_Diabetes Type 2_A&amp;E_TVO_CD_NA_NA__FEP_:60_CPM_INVD_VPAID_GM_ENG_NA</t>
  </si>
  <si>
    <t>TVO_Diabetes-c-Trulicity_Diabetes Type 2_CNN_TVO_CD_TTD_NA_NA_FEP_:60_DCPM_INVD_VAST_GM_ENG_NA</t>
  </si>
  <si>
    <t>TVO_Diabetes-c-Trulicity_Diabetes Type 2_CNN_TVO_CD_TTD_NA_NA_FEP_:60_DCPM_INVD_VPAID_GM_ENG_NA</t>
  </si>
  <si>
    <t>TVO_Diabetes-c-Trulicity_Diabetes Type 2_Crackle_TVO_CD_NA_NA_OMNET_FEP_:60_CPM_INVD_NA_GM_ENG_NA</t>
  </si>
  <si>
    <t>TVO_Diabetes-c-Trulicity_Diabetes Type 2_Crackle_TVO_CD_NA_NA__FEP_:60_CPM_INVD_NA_GM_ENG_NA</t>
  </si>
  <si>
    <t>TVO_Diabetes-c-Trulicity_Diabetes Type 2_Direct TV Now_TVO_CTV_NA_DEMT__FEP_:60_CPM_INVD_NA_GM_ENG_NA</t>
  </si>
  <si>
    <t>TVO_Diabetes-c-Trulicity_Diabetes Type 2_Direct TV Now_TVO_DSK_NA_DEMT__FEP_:60_CPM_INVD_NA_GM_ENG_NA</t>
  </si>
  <si>
    <t>TVO_Diabetes-c-Trulicity_Diabetes Type 2_Direct TV Now_TVO_MOBTAB_NA_DEMT__FEP_:60_CPM_INVD_NA_GM_ENG_NA</t>
  </si>
  <si>
    <t>TVO_Diabetes-c-Trulicity_Diabetes Type 2_Direct TV_TVO_CD_NA_AUD_ADD Digi Extension 1x1 Site serve_VOD_:60_CPM_INVD_NA_GM_ENG_NA</t>
  </si>
  <si>
    <t>TVO_Diabetes-c-Trulicity_Diabetes Type 2_Direct TV_TVO_CD_NA_AUD_ADD Digi Extension_FEP_:60_CPM_INVD_VAST_GM_ENG_NA</t>
  </si>
  <si>
    <t>TVO_Diabetes-c-Trulicity_Diabetes Type 2_Direct TV_TVO_CD_NA_AUD_ADD Digi Extension_FEP_:60_CPM_INVD_VPAID_GM_ENG_NA</t>
  </si>
  <si>
    <t>TVO_Diabetes-c-Trulicity_Diabetes Type 2_Direct TV_TVO_CTV_NA_DEMT_OMNET_FEP_:60_CPM_INVD_NA_GM_ENG_NA</t>
  </si>
  <si>
    <t>TVO_Diabetes-c-Trulicity_Diabetes Type 2_Direct TV_TVO_DSK_NA_DEMT_OMNET_FEP_:60_CPM_INVD_NA_GM_ENG_NA</t>
  </si>
  <si>
    <t>TVO_Diabetes-c-Trulicity_Diabetes Type 2_Direct TV_TVO_MOBTAB_NA_DEMT_OMNET_FEP_:60_CPM_INVD_NA_GM_ENG_NA</t>
  </si>
  <si>
    <t>TVO_Diabetes-c-Trulicity_Diabetes Type 2_Discovery_TVO_CD_NA_NA_1 x 1 Site Served_VOD_:60_CPM_INVD_NA_GM_ENG_NA</t>
  </si>
  <si>
    <t>TVO_Diabetes-c-Trulicity_Diabetes Type 2_Discovery_TVO_CD_NA_NA_OMNET_FEP_:60_CPM_INVD_VAST_GM_ENG_NA</t>
  </si>
  <si>
    <t>TVO_Diabetes-c-Trulicity_Diabetes Type 2_Discovery_TVO_CD_NA_NA_OMNET_FEP_:60_CPM_INVD_VPAID_GM_ENG_NA</t>
  </si>
  <si>
    <t>TVO_Diabetes-c-Trulicity_Diabetes Type 2_Discovery_TVO_CD_NA_NA_OMNET_VOD_1x1_CPM_INVD_NA_GM_ENG_NA</t>
  </si>
  <si>
    <t>TVO_Diabetes-c-Trulicity_Diabetes Type 2_Discovery_TVO_CD_NA_NA_Shark Week 1x1 Site Served_VOD_:60_CPM_INVD_NA_GM_ENG_NA</t>
  </si>
  <si>
    <t>TVO_Diabetes-c-Trulicity_Diabetes Type 2_Discovery_TVO_CD_NA_NA_Shark Week GTD A 1x1 Site Served_VOD_:60_CPM_INVD_NA_GM_ENG_NA</t>
  </si>
  <si>
    <t>TVO_Diabetes-c-Trulicity_Diabetes Type 2_Discovery_TVO_CD_NA_NA_Shark Week GTD A_FEP_:60_CPM_INVD_VAST_GM_ENG_NA</t>
  </si>
  <si>
    <t>TVO_Diabetes-c-Trulicity_Diabetes Type 2_Discovery_TVO_CD_NA_NA_Shark Week GTD A_FEP_:60_CPM_INVD_VPAID_GM_ENG_NA</t>
  </si>
  <si>
    <t>TVO_Diabetes-c-Trulicity_Diabetes Type 2_Discovery_TVO_CD_NA_NA_Shark Week RON_FEP_:60_CPM_INVD_VAST_GM_ENG_NA</t>
  </si>
  <si>
    <t>TVO_Diabetes-c-Trulicity_Diabetes Type 2_Discovery_TVO_CD_NA_NA_Shark Week RON_FEP_:60_CPM_INVD_VPAID_GM_ENG_NA</t>
  </si>
  <si>
    <t>TVO_Diabetes-c-Trulicity_Diabetes Type 2_Discovery_TVO_CD_NA_NA_Shark Week_FEP_:60_CPM_INVD_VAST_GM_ENG_NA</t>
  </si>
  <si>
    <t>TVO_Diabetes-c-Trulicity_Diabetes Type 2_Discovery_TVO_CD_NA_NA_Shark Week_FEP_:60_CPM_INVD_VPAID_GM_ENG_NA</t>
  </si>
  <si>
    <t>TVO_Diabetes-c-Trulicity_Diabetes Type 2_Discovery_TVO_CD_NA_NA__FEP_:60_CPM_INVD_VAST_GM_ENG_NA</t>
  </si>
  <si>
    <t>TVO_Diabetes-c-Trulicity_Diabetes Type 2_Discovery_TVO_CD_NA_NA__FEP_:60_CPM_INVD_VPAID_GM_ENG_NA</t>
  </si>
  <si>
    <t>TVO_Diabetes-c-Trulicity_Diabetes Type 2_Ellen Tube_TVO_CD_NA_DEMT_Youtube_FEP_:60_CPM_INVD_NA_GM_ENG_NA</t>
  </si>
  <si>
    <t>TVO_Diabetes-c-Trulicity_Diabetes Type 2_Scripps Network_TVO_CD_NA_NA_1 x 1 Site Served_VOD_:60_CPM_INVD_NA_GM_ENG_NA</t>
  </si>
  <si>
    <t>TVO_Diabetes-c-Trulicity_Diabetes Type 2_Scripps Network_TVO_CD_NA_NA_OMNET_FEP_:60_CPM_INVD_VAST_GM_ENG_NA</t>
  </si>
  <si>
    <t>TVO_Diabetes-c-Trulicity_Diabetes Type 2_Scripps Network_TVO_CD_NA_NA_OMNET_FEP_:60_CPM_INVD_VPAID_GM_ENG_NA</t>
  </si>
  <si>
    <t>TVO_Diabetes-c-Trulicity_Diabetes Type 2_Scripps Network_TVO_CD_NA_NA_OMNET_VOD_1x1_CPM_INVD_NA_GM_ENG_NA</t>
  </si>
  <si>
    <t>TVO_Diabetes-c-Trulicity_Diabetes Type 2_Scripps Network_TVO_CD_NA_NA__FEP_:60_CPM_INVD_VAST_GM_ENG_NA</t>
  </si>
  <si>
    <t>TVO_Diabetes-c-Trulicity_Diabetes Type 2_Scripps Network_TVO_CD_NA_NA__FEP_:60_CPM_INVD_VPAID_GM_ENG_NA</t>
  </si>
  <si>
    <t>TVO_Diabetes-c-Trulicity_Diabetes Type 2_Telemundo_TVO_CD_NA_AUD_Adobe AUD AD50+ 1x1 Site Serve_VOD_:60_CPM_INVD_NA_HS_SPA_NA</t>
  </si>
  <si>
    <t>TVO_Diabetes-c-Trulicity_Diabetes Type 2_Telemundo_TVO_CD_NA_AUD_Adobe AUD AD50+_FEP_:60_CPM_INVD_VAST_HS_SPA_NA</t>
  </si>
  <si>
    <t>TVO_Diabetes-c-Trulicity_Diabetes Type 2_Telemundo_TVO_CD_NA_AUD_Adobe AUD AD50+_FEP_:60_CPM_INVD_VPAID_HS_SPA_NA</t>
  </si>
  <si>
    <t>TVO_Diabetes-c-Trulicity_Diabetes Type 2_Telemundo_TVO_CD_NA_AUD_Targeted Diabetes Audience 1x1 Site Serve_VOD_:60_CPM_INVD_NA_HS_SPA_NA</t>
  </si>
  <si>
    <t>TVO_Diabetes-c-Trulicity_Diabetes Type 2_Telemundo_TVO_CD_NA_AUD_Targeted Diabetes Audience_FEP_:60_CPM_INVD_VAST_HS_SPA_NA</t>
  </si>
  <si>
    <t>TVO_Diabetes-c-Trulicity_Diabetes Type 2_Telemundo_TVO_CD_NA_AUD_Targeted Diabetes Audience_FEP_:60_CPM_INVD_VPAID_HS_SPA_NA</t>
  </si>
  <si>
    <t>TVO_Diabetes-c-Trulicity_Diabetes Type 2_Turner_TVO_CD_NA_NA_1 x 1 Site Served_VOD_:60_CPM_INVD_NA_GM_ENG_NA</t>
  </si>
  <si>
    <t>TVO_Diabetes-c-Trulicity_Diabetes Type 2_Turner_TVO_CD_NA_NA_OMNET_FEP_:60_CPM_INVD_VAST_GM_ENG_NA</t>
  </si>
  <si>
    <t>TVO_Diabetes-c-Trulicity_Diabetes Type 2_Turner_TVO_CD_NA_NA_OMNET_FEP_:60_CPM_INVD_VPAID_GM_ENG_NA</t>
  </si>
  <si>
    <t>TVO_Diabetes-c-Trulicity_Diabetes Type 2_Turner_TVO_CD_NA_NA_OMNET_VOD_1x1_CPM_INVD_NA_GM_ENG_NA</t>
  </si>
  <si>
    <t>TVO_Diabetes-c-Trulicity_Diabetes Type 2_Turner_TVO_CD_NA_NA__FEP_:60_CPM_INVD_VAST_GM_ENG_NA</t>
  </si>
  <si>
    <t>TVO_Diabetes-c-Trulicity_Diabetes Type 2_Turner_TVO_CD_NA_NA__FEP_:60_CPM_INVD_VPAID_GM_ENG_NA</t>
  </si>
  <si>
    <t>TVO_Diabetes-c-Trulicity_Diabetes Type 2_Univision_TVO_CD_NA_NA_LiveStreamSports_FEP_:60_CPM_INVD_VAST_HS_SPA_NA</t>
  </si>
  <si>
    <t>TVO_Diabetes-c-Trulicity_Diabetes Type 2_Univision_TVO_CD_NA_NA_ROS_FEP_:60_CPM_INVD_VAST_HS_SPA_NA</t>
  </si>
  <si>
    <t>Trulicity MCM_OLV_2019_Accuen_Programmatic_dCPM_Cross Device_Preroll &amp; Outstream_BHV+DEM_TTD_3P Hispanic Caregivers_:60_MI</t>
  </si>
  <si>
    <t>Trulicity MCM_OLV_2019_Accuen_Programmatic_dCPM_Cross Device_Preroll &amp; Outstream_CON+CT_TTD_Crossix 2+ OADs + Spanish White List_:60_MI</t>
  </si>
  <si>
    <t>Trulicity MCM_OLV_2019_Accuen_Programmatic_dCPM_Cross Device_Preroll &amp; Outstream_CON+CT_TTD_Crossix 2+ OADs + Spanish White List_:75_LA</t>
  </si>
  <si>
    <t>Trulicity MCM_OLV_2019_Accuen_Programmatic_dCPM_Cross Device_Preroll &amp; Outstream_CON+CT_TTD_Crossix 2+ OADs + Spanish White List_:75_MI</t>
  </si>
  <si>
    <t>Trulicity MCM_OLV_2019_Accuen_Programmatic_dCPM_Cross Device_Preroll &amp; Outstream_CON+CT_TTD_Crossix 2+ OADs + Spanish White List_:75_NY</t>
  </si>
  <si>
    <t>Trulicity MCM_OLV_2019_Accuen_Programmatic_dCPM_Cross Device_Preroll &amp; Outstream_CON+CT_TTD_Crossix Basal Insulins + Spanish White List_:60_LA</t>
  </si>
  <si>
    <t>Trulicity MCM_OLV_2019_Accuen_Programmatic_dCPM_Cross Device_Preroll &amp; Outstream_CON+CT_TTD_Crossix Basal Insulins + Spanish White List_:60_MI</t>
  </si>
  <si>
    <t>Trulicity MCM_OLV_2019_Accuen_Programmatic_dCPM_Cross Device_Preroll &amp; Outstream_CON+CT_TTD_Crossix Basal Insulins + Spanish White List_:60_NY</t>
  </si>
  <si>
    <t>Trulicity MCM_OLV_2019_Accuen_Programmatic_dCPM_Cross Device_Preroll &amp; Outstream_CON+CT_TTD_Crossix Basal Insulins + Spanish White List_:75_LA</t>
  </si>
  <si>
    <t>Trulicity MCM_OLV_2019_Accuen_Programmatic_dCPM_Cross Device_Preroll &amp; Outstream_CON+CT_TTD_Crossix Basal Insulins + Spanish White List_:75_MI</t>
  </si>
  <si>
    <t>Trulicity MCM_OLV_2019_Accuen_Programmatic_dCPM_Cross Device_Preroll &amp; Outstream_CON+CT_TTD_Crossix Basal Insulins + Spanish White List_:75_NY</t>
  </si>
  <si>
    <t>Trulicity MCM_OLV_2019_Accuen_Programmatic_dCPM_Cross Device_Preroll &amp; Outstream_CON+CT_TTD_Crossix GLP1s + Spanish White List_:60_LA</t>
  </si>
  <si>
    <t>Trulicity MCM_OLV_2019_Accuen_Programmatic_dCPM_Cross Device_Preroll &amp; Outstream_CON+CT_TTD_Crossix GLP1s + Spanish White List_:75_LA</t>
  </si>
  <si>
    <t>Trulicity MCM_OLV_2019_Accuen_Programmatic_dCPM_Cross Device_Preroll &amp; Outstream_CON+CT_TTD_Crossix GLP1s + Spanish White List_:75_MI</t>
  </si>
  <si>
    <t>Trulicity MCM_OLV_2019_Accuen_Programmatic_dCPM_Cross Device_Preroll &amp; Outstream_CON+CT_TTD_Crossix GLP1s + Spanish White List_:75_NY</t>
  </si>
  <si>
    <t>Trulicity MCM_OLV_2019_Accuen_Programmatic_dCPM_Cross Device_Preroll &amp; Outstream_CON+CT_TTD_Crossix T2D/Uncontrolled A1C + Spanish White List + Teads_:60_NY</t>
  </si>
  <si>
    <t>Trulicity MCM_OLV_2019_Accuen_Programmatic_dCPM_Cross Device_Preroll &amp; Outstream_CON+CT_TTD_Crossix T2D/Uncontrolled A1C + Spanish White List_:60_LA</t>
  </si>
  <si>
    <t>Trulicity MCM_OLV_2019_Accuen_Programmatic_dCPM_Cross Device_Preroll &amp; Outstream_CON+CT_TTD_Crossix T2D/Uncontrolled A1C + Spanish White List_:60_NY</t>
  </si>
  <si>
    <t>Trulicity MCM_OLV_2019_Accuen_Programmatic_dCPM_Cross Device_Preroll &amp; Outstream_CON+CT_TTD_Crossix T2D/Uncontrolled A1C + Spanish White List_:75_LA</t>
  </si>
  <si>
    <t>Trulicity MCM_OLV_2019_Accuen_Programmatic_dCPM_Cross Device_Preroll &amp; Outstream_CON_TTD_Keyword CT (Spanish)_:60_DA</t>
  </si>
  <si>
    <t>Trulicity MCM_OLV_2019_Accuen_Programmatic_dCPM_Cross Device_Preroll &amp; Outstream_CT+DEM_TTD_3P T2 Diabetes + Demo_:60_DA</t>
  </si>
  <si>
    <t>Trulicity MCM_OLV_2019_Accuen_Programmatic_dCPM_Cross Device_Preroll &amp; Outstream_CT+DEM_TTD_3P T2 Diabetes + Demo_:60_LA</t>
  </si>
  <si>
    <t>Trulicity MCM_OLV_2019_Accuen_Programmatic_dCPM_Cross Device_Preroll &amp; Outstream_CT+DEM_TTD_3P T2 Diabetes + Demo_:60_MI</t>
  </si>
  <si>
    <t>Trulicity MCM_OLV_2019_Accuen_Programmatic_dCPM_Cross Device_Preroll &amp; Outstream_CT+DEM_TTD_3P T2 Diabetes + Demo_:60_NY</t>
  </si>
  <si>
    <t>Trulicity MCM_OLV_2019_Accuen_Programmatic_dCPM_Cross Device_Preroll &amp; Outstream_CT+DEM_TTD_3P T2 Diabetes + Demo_:75_MI</t>
  </si>
  <si>
    <t>Trulicity MCM_OLV_2019_Accuen_Programmatic_dCPM_Cross Device_Preroll &amp; Outstream_CT+DEM_TTD_3P T2 Diabetes + Demo_:75_NY</t>
  </si>
  <si>
    <t>Trulicity MCM_OLV_2019_Accuen_Programmatic_dCPM_Cross Device_Preroll &amp; Outstream_CT+DEM_TTD_Crossix Hispanic Diabetes T2_:75_NY</t>
  </si>
  <si>
    <t>Trulicity MCM_OLV_2019_Accuen_Programmatic_dCPM_Cross Device_Preroll &amp; Outstream_CT+DEM_TTD_Fluent + Demo_:75_NY</t>
  </si>
  <si>
    <t>Trulicity MCM_OLV_2019_Accuen_Programmatic_dCPM_Cross Device_Preroll &amp; Outstream_CT+DEM_TTD_Symphony HealthLink + Demo_:60_DA</t>
  </si>
  <si>
    <t>Trulicity MCM_OLV_2019_Accuen_Programmatic_dCPM_Cross Device_Preroll &amp; Outstream_CT+DEM_TTD_Symphony HealthLink + Demo_:60_NY</t>
  </si>
  <si>
    <t>Trulicity MCM_OLV_2019_Accuen_Programmatic_dCPM_Cross Device_Preroll &amp; Outstream_LAL_TTD_Site Visits _:75_DA</t>
  </si>
  <si>
    <t>Trulicity MCM_OLV_2019_Accuen_Programmatic_dCPM_Cross Device_Preroll &amp; Outstream_LAL_TTD_Site Visits _:75_LA</t>
  </si>
  <si>
    <t>Trulicity MCM_OLV_2019_Accuen_Programmatic_dCPM_Cross Device_Preroll &amp; Outstream_LAL_TTD_Site Visits _:75_MI</t>
  </si>
  <si>
    <t>Trulicity MCM_OLV_2019_Accuen_Programmatic_dCPM_Cross Device_Preroll &amp; Outstream_LAL_TTD_Site Visits _:75_NY</t>
  </si>
  <si>
    <t>Trulicity MCM_OLV_2019_Hcode_Lifestyle_AV_Mobile_Preroll_CT_NA_Crossix 2+ OAD_1x1_MI</t>
  </si>
  <si>
    <t>Trulicity MCM_OLV_2019_Hcode_Lifestyle_CPM_Mobile_Preroll_CT_NA_Crossix 2+ OAD_1x1_LA</t>
  </si>
  <si>
    <t>Trulicity MCM_OLV_2019_Hcode_Lifestyle_CPM_Mobile_Preroll_CT_NA_Crossix Basal Insulin_1x1_MI</t>
  </si>
  <si>
    <t>Trulicity MCM_OLV_2019_Telemundo_Endemic_CPM_Mobile_Preroll_GEO_NA_ROS OTS DMAs _:60s_LA</t>
  </si>
  <si>
    <t>Trulicity MCM_OLV_2019_Telemundo_Endemic_CPM_Mobile_Preroll_GEO_NA_ROS OTS DMAs _:60s_NY</t>
  </si>
  <si>
    <t>Trulicity MCM_Video_2019_Accuen_Programmatic_dCPM_Cross Device_Preroll &amp; Outstream_BHV+DEM_TTD_Hispanic Diabetes Caregivers_:60_Q4</t>
  </si>
  <si>
    <t>Trulicity MCM_Video_2019_Accuen_Programmatic_dCPM_Cross Device_Preroll &amp; Outstream_CT+DEM_TTD_3P T2 Diabetes + Demo_:60_Q4</t>
  </si>
  <si>
    <t>Trulicity MCM_Video_2019_Accuen_Programmatic_dCPM_Cross Device_Preroll &amp; Outstream_CT+DEM_TTD_3P T2 Diabetes + Demo_:75_NY</t>
  </si>
  <si>
    <t>Trulicity MCM_Video_2019_Accuen_Programmatic_dCPM_Cross Device_Preroll &amp; Outstream_CT+DEM_TTD_Crossix Hispanic Diabetes T2_:60_Q4</t>
  </si>
  <si>
    <t>Trulicity MCM_Video_2019_Accuen_Programmatic_dCPM_Cross Device_Preroll &amp; Outstream_CT+DEM_TTD_Crossix Hispanic Diabetes T2_:75_DA</t>
  </si>
  <si>
    <t>Trulicity MCM_Video_2019_Accuen_Programmatic_dCPM_Cross Device_Preroll &amp; Outstream_CT+DEM_TTD_Crossix Hispanic Diabetes T2_:75_LA</t>
  </si>
  <si>
    <t>Trulicity MCM_Video_2019_Accuen_Programmatic_dCPM_Cross Device_Preroll &amp; Outstream_CT+DEM_TTD_Crossix Hispanic Diabetes T2_:75_NY</t>
  </si>
  <si>
    <t>Trulicity MCM_Video_2019_Accuen_Programmatic_dCPM_Cross Device_Preroll &amp; Outstream_CT+DEM_TTD_Fluent + Demo_:60_Q4</t>
  </si>
  <si>
    <t>Trulicity MCM_Video_2019_Accuen_Programmatic_dCPM_Cross Device_Preroll &amp; Outstream_CT+DEM_TTD_Valassis Digital + Demo_:75_DA</t>
  </si>
  <si>
    <t>Trulicity MCM_Video_2019_Accuen_Programmatic_dCPM_Cross Device_Preroll &amp; Outstream_CT_TTD_ACA_:75_NY</t>
  </si>
  <si>
    <t>Trulicity MCM_Video_2019_Accuen_Programmatic_dCPM_Cross Device_Preroll &amp; Outstream_LAL_TTD_Site Visits _:60_Q4</t>
  </si>
  <si>
    <t>Trulicity MCM_Video_2019_Accuen_Programmatic_dCPM_Cross Device_Preroll &amp; Outstream_LAL_TTD_Site Visits _:75_NY</t>
  </si>
  <si>
    <t>Trulicity MCM_Video_2019_Accuen_Programmatic_dCPM_Cross Device_Preroll &amp; Outstream_LAL_TTD_Video Completes _:60_Q4</t>
  </si>
  <si>
    <t>Trulicity MCM_Video_2019_Accuen_Programmatic_dCPM_Cross Device_Preroll &amp; Outstream_TVRTG_TTD_Brand/Competitors + Spanish TV Viewers_:75_MI</t>
  </si>
  <si>
    <t>Trulicity MCM_Video_2019_Hcode_Lifestyle_CPM_Desktop_Preroll_CT_NA_NA_1x1_DA</t>
  </si>
  <si>
    <t>Trulicity MCM_Video_2019_Hcode_Lifestyle_CPM_Desktop_Preroll_CT_NA_NA_1x1_MI</t>
  </si>
  <si>
    <t>Trulicity MCM_Video_2019_Univision_TV Online_CPM_Desktop_FEP_None_NA_NA_:60_ROS4Q19</t>
  </si>
  <si>
    <t>Trulicity MCM_Video_2020_Accuen_Programmatic_dCPM_Cross Device_Preroll_BHV+DEM_TTD_Hispanic Diabetes Caregivers_:60_NA</t>
  </si>
  <si>
    <t>Trulicity MCM_Video_2020_Accuen_Programmatic_dCPM_Cross Device_Preroll_BHV+DEM_TTD_Hispanic Diabetes Caregivers_:60_UPDATED</t>
  </si>
  <si>
    <t>Trulicity MCM_Video_2020_Accuen_Programmatic_dCPM_Cross Device_Preroll_CCT_TTD_Spanish Language PMPs + Crossix_:60_NA</t>
  </si>
  <si>
    <t>Trulicity MCM_Video_2020_Accuen_Programmatic_dCPM_Cross Device_Preroll_CCT_TTD_Spanish Language PMPs + Crossix_:60_UPDATED</t>
  </si>
  <si>
    <t>Trulicity MCM_Video_2020_Accuen_Programmatic_dCPM_Cross Device_Preroll_CT+DEMO_TTD_Crossix Hispanic Diabetes T2_:60_NA</t>
  </si>
  <si>
    <t>Trulicity MCM_Video_2020_Accuen_Programmatic_dCPM_Cross Device_Preroll_CT+DEMO_TTD_Crossix Hispanic Diabetes T2_:60_UPDATED</t>
  </si>
  <si>
    <t>Trulicity MCM_Video_2020_Accuen_Programmatic_dCPM_Cross Device_Preroll_CT+DEM_TTD_Crossix 1+ OADs + Hispanic_:60_NA</t>
  </si>
  <si>
    <t>Trulicity MCM_Video_2020_Accuen_Programmatic_dCPM_Cross Device_Preroll_CT+DEM_TTD_Crossix 1+ OADs + Hispanic_:60_UPDATED</t>
  </si>
  <si>
    <t>Trulicity MCM_Video_2020_Accuen_Programmatic_dCPM_Cross Device_Preroll_CT+DEM_TTD_Crossix Basal Insulins + Hispanic_:60_NA</t>
  </si>
  <si>
    <t>Trulicity MCM_Video_2020_Accuen_Programmatic_dCPM_Cross Device_Preroll_CT+DEM_TTD_Crossix Basal Insulins + Hispanic_:60_UPDATED</t>
  </si>
  <si>
    <t>Trulicity MCM_Video_2020_Accuen_Programmatic_dCPM_Cross Device_Preroll_CT+DEM_TTD_Crossix Bydureon + Hispanic_:60_NA</t>
  </si>
  <si>
    <t>Trulicity MCM_Video_2020_Accuen_Programmatic_dCPM_Cross Device_Preroll_CT+DEM_TTD_Crossix Bydureon + Hispanic_:60_UPDATED</t>
  </si>
  <si>
    <t>Trulicity MCM_Video_2020_Accuen_Programmatic_dCPM_Cross Device_Preroll_CT+DEM_TTD_Crossix CV + T2D + Hispanic_:60_NA</t>
  </si>
  <si>
    <t>Trulicity MCM_Video_2020_Accuen_Programmatic_dCPM_Cross Device_Preroll_CT+DEM_TTD_Crossix CV + T2D + Hispanic_:60_UPDATED</t>
  </si>
  <si>
    <t>Trulicity MCM_Video_2020_Accuen_Programmatic_dCPM_Cross Device_Preroll_CT+DEM_TTD_Crossix GLP-1 Inhibitor User + Hispanic_:60_NA</t>
  </si>
  <si>
    <t>Trulicity MCM_Video_2020_Accuen_Programmatic_dCPM_Cross Device_Preroll_CT+DEM_TTD_Crossix GLP-1 Inhibitor User + Hispanic_:60_UPDATED</t>
  </si>
  <si>
    <t>Trulicity MCM_Video_2020_Accuen_Programmatic_dCPM_Cross Device_Preroll_CT+DEM_TTD_Crossix OAD Brand + Hispanic_:60_NA</t>
  </si>
  <si>
    <t>Trulicity MCM_Video_2020_Accuen_Programmatic_dCPM_Cross Device_Preroll_CT+DEM_TTD_Crossix OAD Brand + Hispanic_:60_UPDATED</t>
  </si>
  <si>
    <t>Trulicity MCM_Video_2020_Accuen_Programmatic_dCPM_Cross Device_Preroll_CT+DEM_TTD_Crossix Ozempic + Hispanic_:60_NA</t>
  </si>
  <si>
    <t>Trulicity MCM_Video_2020_Accuen_Programmatic_dCPM_Cross Device_Preroll_CT+DEM_TTD_Crossix Ozempic + Hispanic_:60_UPDATED</t>
  </si>
  <si>
    <t>Trulicity MCM_Video_2020_Accuen_Programmatic_dCPM_Cross Device_Preroll_CT+DEM_TTD_Crossix Trulicity + Hispanic_:60_NA</t>
  </si>
  <si>
    <t>Trulicity MCM_Video_2020_Accuen_Programmatic_dCPM_Cross Device_Preroll_CT+DEM_TTD_Crossix Trulicity + Hispanic_:60_UPDATED</t>
  </si>
  <si>
    <t>Trulicity MCM_Video_2020_Accuen_Programmatic_dCPM_Cross Device_Preroll_CT+DEM_TTD_Crossix Uncontrolled A1C + Hispanic_:60_NA</t>
  </si>
  <si>
    <t>Trulicity MCM_Video_2020_Accuen_Programmatic_dCPM_Cross Device_Preroll_CT+DEM_TTD_Crossix Uncontrolled A1C + Hispanic_:60_UPDATED</t>
  </si>
  <si>
    <t>Trulicity MCM_Video_2020_Accuen_Programmatic_dCPM_Cross Device_Preroll_CT+DEM_TTD_Fluent Diabetic Savings Supplies + Hispanic_:60_NA</t>
  </si>
  <si>
    <t>Trulicity MCM_Video_2020_Accuen_Programmatic_dCPM_Cross Device_Preroll_CT+DEM_TTD_Fluent Diabetic Savings Supplies + Hispanic_:60_UPDATED</t>
  </si>
  <si>
    <t>Trulicity MCM_Video_2020_Accuen_Programmatic_dCPM_Cross Device_Preroll_CT+DEM_TTD_Fluent T2D + Hispanic_:60_NA</t>
  </si>
  <si>
    <t>Trulicity MCM_Video_2020_Accuen_Programmatic_dCPM_Cross Device_Preroll_CT+DEM_TTD_Fluent T2D + Hispanic_:60_UPDATED</t>
  </si>
  <si>
    <t>Trulicity MCM_Video_2020_Accuen_Programmatic_dCPM_Cross Device_Preroll_CT+DEM_TTD_IRI Glucose/Lancet Product Purchasers + Hispanic_:60_NA</t>
  </si>
  <si>
    <t>Trulicity MCM_Video_2020_Accuen_Programmatic_dCPM_Cross Device_Preroll_CT+DEM_TTD_IRI Glucose/Lancet Product Purchasers + Hispanic_:60_UPDATED</t>
  </si>
  <si>
    <t>Trulicity MCM_Video_2020_Accuen_Programmatic_dCPM_Cross Device_Preroll_CT+DEM_TTD_Kantar MARS T2D Diagnosed 10+ Yrs Ago + Hispanic_:60_NA</t>
  </si>
  <si>
    <t>Trulicity MCM_Video_2020_Accuen_Programmatic_dCPM_Cross Device_Preroll_CT+DEM_TTD_Kantar MARS T2D Diagnosed 10+ Yrs Ago + Hispanic_:60_UPDATED</t>
  </si>
  <si>
    <t>Trulicity MCM_Video_2020_Accuen_Programmatic_dCPM_Cross Device_Preroll_CT+DEM_TTD_Oracle + Hispanic_:60_NA</t>
  </si>
  <si>
    <t>Trulicity MCM_Video_2020_Accuen_Programmatic_dCPM_Cross Device_Preroll_CT+DEM_TTD_Oracle + Hispanic_:60_UPDATED</t>
  </si>
  <si>
    <t>Trulicity MCM_Video_2020_Accuen_Programmatic_dCPM_Cross Device_Preroll_CT+DEM_TTD_SCA_:60_NA</t>
  </si>
  <si>
    <t>Trulicity MCM_Video_2020_Accuen_Programmatic_dCPM_Cross Device_Preroll_CT+DEM_TTD_SCA_:60_UPDATED</t>
  </si>
  <si>
    <t>Trulicity MCM_Video_2020_Accuen_Programmatic_dCPM_Cross Device_Preroll_CT+DEM_TTD_Sharethis + Hispanic_:60_NA</t>
  </si>
  <si>
    <t>Trulicity MCM_Video_2020_Accuen_Programmatic_dCPM_Cross Device_Preroll_CT+DEM_TTD_Sharethis + Hispanic_:60_UPDATED</t>
  </si>
  <si>
    <t>Trulicity MCM_Video_2020_Accuen_Programmatic_dCPM_Cross Device_Preroll_CT+DEM_TTD_Symphony HealthRankings + Hispanic_:60_NA</t>
  </si>
  <si>
    <t>Trulicity MCM_Video_2020_Accuen_Programmatic_dCPM_Cross Device_Preroll_CT+DEM_TTD_Symphony HealthRankings + Hispanic_:60_UPDATED</t>
  </si>
  <si>
    <t>Trulicity MCM_Video_2020_Accuen_Programmatic_dCPM_Cross Device_Preroll_LAL_TTD_Site Visits_:60_NA</t>
  </si>
  <si>
    <t>Trulicity MCM_Video_2020_Accuen_Programmatic_dCPM_Cross Device_Preroll_LAL_TTD_Video Completes_:60_NA</t>
  </si>
  <si>
    <t>Trulicity MCM_Video_2020_Accuen_Programmatic_dCPM_Cross Device_Preroll_LAL_TTD_Video Completes_:60_UPDATED</t>
  </si>
  <si>
    <t>Trulicity MCM_Video_2020_Accuen_Programmatic_dCPM_Cross Device_Preroll_RTG_TTD_Site Visits_:60_NA</t>
  </si>
  <si>
    <t>Trulicity MCM_Video_2020_Telemundo_TV Online_CPM_Cross Device_FEP_DEM_NA_NA_:60_AdobeAudienceTargeting VPAID 1</t>
  </si>
  <si>
    <t>Trulicity_Video_2019_Accuen_Programmatic_dCPM_Cross Device_Preroll &amp; Outstream_CON_TTD_Endemic CT_:60</t>
  </si>
  <si>
    <t>Trulicity_Video_2019_Accuen_Programmatic_dCPM_Cross Device_Preroll &amp; Outstream_CON_TTD_Endemic CT_:75</t>
  </si>
  <si>
    <t>Trulicity_Video_2019_Accuen_Programmatic_dCPM_Cross Device_Preroll &amp; Outstream_CON_TTD_Endemic CT_:90</t>
  </si>
  <si>
    <t>Trulicity_Video_2019_Accuen_Programmatic_dCPM_Cross Device_Preroll &amp; Outstream_CT_TTD_ACA Basal Insulin Prospect_:60</t>
  </si>
  <si>
    <t>Trulicity_Video_2019_Accuen_Programmatic_dCPM_Cross Device_Preroll &amp; Outstream_CT_TTD_ACA Basal Insulin Prospect_:75</t>
  </si>
  <si>
    <t>Trulicity_Video_2019_Accuen_Programmatic_dCPM_Cross Device_Preroll &amp; Outstream_CT_TTD_ACA Basal Insulin Prospect_:90</t>
  </si>
  <si>
    <t>Trulicity_Video_2019_Accuen_Programmatic_dCPM_Cross Device_Preroll &amp; Outstream_CT_TTD_ACA Bydureon_:60</t>
  </si>
  <si>
    <t>Trulicity_Video_2019_Accuen_Programmatic_dCPM_Cross Device_Preroll &amp; Outstream_CT_TTD_ACA Bydureon_:75</t>
  </si>
  <si>
    <t>Trulicity_Video_2019_Accuen_Programmatic_dCPM_Cross Device_Preroll &amp; Outstream_CT_TTD_ACA Bydureon_:90</t>
  </si>
  <si>
    <t>Trulicity_Video_2019_Accuen_Programmatic_dCPM_Cross Device_Preroll &amp; Outstream_CT_TTD_ACA Ozempic_:75</t>
  </si>
  <si>
    <t>Trulicity_Video_2019_Accuen_Programmatic_dCPM_Cross Device_Preroll &amp; Outstream_CT_TTD_Crossix 2+ OADs_:60</t>
  </si>
  <si>
    <t>Trulicity_Video_2019_Accuen_Programmatic_dCPM_Cross Device_Preroll &amp; Outstream_CT_TTD_Crossix 2+ OADs_:75</t>
  </si>
  <si>
    <t>Trulicity_Video_2019_Accuen_Programmatic_dCPM_Cross Device_Preroll &amp; Outstream_CT_TTD_Crossix 2+ OADs_:90</t>
  </si>
  <si>
    <t>Trulicity_Video_2019_Accuen_Programmatic_dCPM_Cross Device_Preroll &amp; Outstream_CT_TTD_Crossix Basal Insulins_:60</t>
  </si>
  <si>
    <t>Trulicity_Video_2019_Accuen_Programmatic_dCPM_Cross Device_Preroll &amp; Outstream_CT_TTD_Crossix Basal Insulins_:75</t>
  </si>
  <si>
    <t>Trulicity_Video_2019_Accuen_Programmatic_dCPM_Cross Device_Preroll &amp; Outstream_CT_TTD_Crossix Basal Insulins_:90</t>
  </si>
  <si>
    <t>Trulicity_Video_2019_Accuen_Programmatic_dCPM_Cross Device_Preroll &amp; Outstream_CT_TTD_Crossix Bydureon_:60</t>
  </si>
  <si>
    <t>Trulicity_Video_2019_Accuen_Programmatic_dCPM_Cross Device_Preroll &amp; Outstream_CT_TTD_Crossix Bydureon_:60_Q4</t>
  </si>
  <si>
    <t>Trulicity_Video_2019_Accuen_Programmatic_dCPM_Cross Device_Preroll &amp; Outstream_CT_TTD_Crossix Bydureon_:75</t>
  </si>
  <si>
    <t>Trulicity_Video_2019_Accuen_Programmatic_dCPM_Cross Device_Preroll &amp; Outstream_CT_TTD_Crossix Bydureon_:90</t>
  </si>
  <si>
    <t>Trulicity_Video_2019_Accuen_Programmatic_dCPM_Cross Device_Preroll &amp; Outstream_CT_TTD_Crossix GLP1s_:60</t>
  </si>
  <si>
    <t>Trulicity_Video_2019_Accuen_Programmatic_dCPM_Cross Device_Preroll &amp; Outstream_CT_TTD_Crossix GLP1s_:60_Q4</t>
  </si>
  <si>
    <t>Trulicity_Video_2019_Accuen_Programmatic_dCPM_Cross Device_Preroll &amp; Outstream_CT_TTD_Crossix GLP1s_:75</t>
  </si>
  <si>
    <t>Trulicity_Video_2019_Accuen_Programmatic_dCPM_Cross Device_Preroll &amp; Outstream_CT_TTD_Crossix GLP1s_:90</t>
  </si>
  <si>
    <t>Trulicity_Video_2019_Accuen_Programmatic_dCPM_Cross Device_Preroll &amp; Outstream_CT_TTD_Crossix Uncontrolled A1C _:60</t>
  </si>
  <si>
    <t>Trulicity_Video_2019_Accuen_Programmatic_dCPM_Cross Device_Preroll &amp; Outstream_CT_TTD_Crossix Uncontrolled A1C _:75</t>
  </si>
  <si>
    <t>Trulicity_Video_2019_Accuen_Programmatic_dCPM_Cross Device_Preroll &amp; Outstream_CT_TTD_Crossix Uncontrolled A1C _:90</t>
  </si>
  <si>
    <t>Trulicity_Video_2019_Accuen_Programmatic_dCPM_Cross Device_Preroll &amp; Outstream_CT_TTD_Fluent_:60</t>
  </si>
  <si>
    <t>Trulicity_Video_2019_Accuen_Programmatic_dCPM_Cross Device_Preroll &amp; Outstream_CT_TTD_Fluent_:75</t>
  </si>
  <si>
    <t>Trulicity_Video_2019_Accuen_Programmatic_dCPM_Cross Device_Preroll &amp; Outstream_CT_TTD_Fluent_:90</t>
  </si>
  <si>
    <t>Trulicity_Video_2019_Accuen_Programmatic_dCPM_Cross Device_Preroll &amp; Outstream_CT_TTD_IQVIA Basal Insulins_:60</t>
  </si>
  <si>
    <t>Trulicity_Video_2019_Accuen_Programmatic_dCPM_Cross Device_Preroll &amp; Outstream_CT_TTD_IQVIA Basal Insulins_:90</t>
  </si>
  <si>
    <t>Trulicity_Video_2019_Accuen_Programmatic_dCPM_Cross Device_Preroll &amp; Outstream_CT_TTD_IQVIA GLP1s_:60</t>
  </si>
  <si>
    <t>Trulicity_Video_2019_Accuen_Programmatic_dCPM_Cross Device_Preroll &amp; Outstream_CT_TTD_IQVIA GLP1s_:90</t>
  </si>
  <si>
    <t>Trulicity_Video_2019_Accuen_Programmatic_dCPM_Cross Device_Preroll &amp; Outstream_CT_TTD_IQVIA Ozempic_:60</t>
  </si>
  <si>
    <t>Trulicity_Video_2019_Accuen_Programmatic_dCPM_Cross Device_Preroll &amp; Outstream_CT_TTD_IQVIA Ozempic_:75</t>
  </si>
  <si>
    <t>Trulicity_Video_2019_Accuen_Programmatic_dCPM_Cross Device_Preroll &amp; Outstream_CT_TTD_Oracle_:60</t>
  </si>
  <si>
    <t>Trulicity_Video_2019_Accuen_Programmatic_dCPM_Cross Device_Preroll &amp; Outstream_CT_TTD_Oracle_:60_Q4</t>
  </si>
  <si>
    <t>Trulicity_Video_2019_Accuen_Programmatic_dCPM_Cross Device_Preroll &amp; Outstream_CT_TTD_Oracle_:75</t>
  </si>
  <si>
    <t>Trulicity_Video_2019_Accuen_Programmatic_dCPM_Cross Device_Preroll &amp; Outstream_CT_TTD_Oracle_:90</t>
  </si>
  <si>
    <t>Trulicity_Video_2019_Accuen_Programmatic_dCPM_Cross Device_Preroll &amp; Outstream_CT_TTD_Sharethis_:60</t>
  </si>
  <si>
    <t>Trulicity_Video_2019_Accuen_Programmatic_dCPM_Cross Device_Preroll &amp; Outstream_CT_TTD_Sharethis_:75</t>
  </si>
  <si>
    <t>Trulicity_Video_2019_Accuen_Programmatic_dCPM_Cross Device_Preroll &amp; Outstream_CT_TTD_Sharethis_:90</t>
  </si>
  <si>
    <t>Trulicity_Video_2019_Accuen_Programmatic_dCPM_Cross Device_Preroll &amp; Outstream_CT_TTD_Symphony HealthLink_:60</t>
  </si>
  <si>
    <t>Trulicity_Video_2019_Accuen_Programmatic_dCPM_Cross Device_Preroll &amp; Outstream_CT_TTD_Symphony HealthLink_:60_Q4</t>
  </si>
  <si>
    <t>Trulicity_Video_2019_Accuen_Programmatic_dCPM_Cross Device_Preroll &amp; Outstream_CT_TTD_Symphony HealthLink_:75</t>
  </si>
  <si>
    <t>Trulicity_Video_2019_Accuen_Programmatic_dCPM_Cross Device_Preroll &amp; Outstream_CT_TTD_Symphony HealthLink_:90</t>
  </si>
  <si>
    <t>Trulicity_Video_2019_Accuen_Programmatic_dCPM_Cross Device_Preroll &amp; Outstream_CT_TTD_Symphony HealthLink_:90_Q4</t>
  </si>
  <si>
    <t>Trulicity_Video_2019_Accuen_Programmatic_dCPM_Cross Device_Preroll &amp; Outstream_CT_TTD_VHAI_:60</t>
  </si>
  <si>
    <t>Trulicity_Video_2019_Accuen_Programmatic_dCPM_Cross Device_Preroll &amp; Outstream_CT_TTD_VHAI_:75</t>
  </si>
  <si>
    <t>Trulicity_Video_2019_Accuen_Programmatic_dCPM_Cross Device_Preroll &amp; Outstream_CT_TTD_VHAI_:90</t>
  </si>
  <si>
    <t>Trulicity_Video_2019_Accuen_Programmatic_dCPM_Cross Device_Preroll &amp; Outstream_CT_TTD_VHAI_:90_Q4</t>
  </si>
  <si>
    <t>Trulicity_Video_2019_Accuen_Programmatic_dCPM_Cross Device_Preroll &amp; Outstream_CT_TTD_Valassis Basal Insulins_:60</t>
  </si>
  <si>
    <t>Trulicity_Video_2019_Accuen_Programmatic_dCPM_Cross Device_Preroll &amp; Outstream_CT_TTD_Valassis Basal Insulins_:75</t>
  </si>
  <si>
    <t>Trulicity_Video_2019_Accuen_Programmatic_dCPM_Cross Device_Preroll &amp; Outstream_CT_TTD_Valassis Basal Insulins_:90</t>
  </si>
  <si>
    <t>Trulicity_Video_2019_Accuen_Programmatic_dCPM_Cross Device_Preroll &amp; Outstream_CT_TTD_Valassis GLP1s_:60</t>
  </si>
  <si>
    <t>Trulicity_Video_2019_Accuen_Programmatic_dCPM_Cross Device_Preroll &amp; Outstream_CT_TTD_Valassis GLP1s_:90</t>
  </si>
  <si>
    <t>Trulicity_Video_2019_Accuen_Programmatic_dCPM_Cross Device_Preroll &amp; Outstream_CT_TTD_Valassis OAD &amp; Metformin_:60</t>
  </si>
  <si>
    <t>Trulicity_Video_2019_Accuen_Programmatic_dCPM_Cross Device_Preroll &amp; Outstream_CT_TTD_Valassis OAD &amp; Metformin_:90</t>
  </si>
  <si>
    <t>Trulicity_Video_2019_Accuen_Programmatic_dCPM_Cross Device_Preroll &amp; Outstream_CT_TTD_Valassis OAD &amp; Metformin_:90_Q4</t>
  </si>
  <si>
    <t>Trulicity_Video_2019_Accuen_Programmatic_dCPM_Cross Device_Preroll &amp; Outstream_INT_TTD_Cooking/Family/Entertainment_:75</t>
  </si>
  <si>
    <t>Trulicity_Video_2019_Accuen_Programmatic_dCPM_Cross Device_Preroll &amp; Outstream_INT_TTD_Nascar Fans_:60</t>
  </si>
  <si>
    <t>Trulicity_Video_2019_Accuen_Programmatic_dCPM_Cross Device_Preroll &amp; Outstream_INT_TTD_Nascar Fans_:75</t>
  </si>
  <si>
    <t>Trulicity_Video_2019_Accuen_Programmatic_dCPM_Cross Device_Preroll &amp; Outstream_INT_TTD_Nascar Fans_:90</t>
  </si>
  <si>
    <t>Trulicity_Video_2019_Accuen_Programmatic_dCPM_Cross Device_Preroll &amp; Outstream_LAL_TTD_About Page Scrolls_:60</t>
  </si>
  <si>
    <t>Trulicity_Video_2019_Accuen_Programmatic_dCPM_Cross Device_Preroll &amp; Outstream_LAL_TTD_About Page Scrolls_:60_Q4</t>
  </si>
  <si>
    <t>Trulicity_Video_2019_Accuen_Programmatic_dCPM_Cross Device_Preroll &amp; Outstream_LAL_TTD_About Page Scrolls_:75</t>
  </si>
  <si>
    <t>Trulicity_Video_2019_Accuen_Programmatic_dCPM_Cross Device_Preroll &amp; Outstream_LAL_TTD_About Page Scrolls_:90</t>
  </si>
  <si>
    <t>Trulicity_Video_2019_Accuen_Programmatic_dCPM_Cross Device_Preroll &amp; Outstream_LAL_TTD_Action Buttons/Clicks_:60</t>
  </si>
  <si>
    <t>Trulicity_Video_2019_Accuen_Programmatic_dCPM_Cross Device_Preroll &amp; Outstream_LAL_TTD_Action Buttons/Clicks_:75</t>
  </si>
  <si>
    <t>Trulicity_Video_2019_Accuen_Programmatic_dCPM_Cross Device_Preroll &amp; Outstream_LAL_TTD_Action Buttons/Clicks_:90</t>
  </si>
  <si>
    <t>Trulicity_Video_2019_Accuen_Programmatic_dCPM_Cross Device_Preroll &amp; Outstream_LAL_TTD_Deep Page Visits_:60</t>
  </si>
  <si>
    <t>Trulicity_Video_2019_Accuen_Programmatic_dCPM_Cross Device_Preroll &amp; Outstream_LAL_TTD_Deep Page Visits_:75</t>
  </si>
  <si>
    <t>Trulicity_Video_2019_Accuen_Programmatic_dCPM_Cross Device_Preroll &amp; Outstream_LAL_TTD_Deep Page Visits_:90</t>
  </si>
  <si>
    <t>Trulicity_Video_2019_Accuen_Programmatic_dCPM_Cross Device_Preroll &amp; Outstream_RTG_TTD_Site Visits_:60</t>
  </si>
  <si>
    <t>Trulicity_Video_2019_Accuen_Programmatic_dCPM_Cross Device_Preroll &amp; Outstream_RTG_TTD_Site Visits_:75</t>
  </si>
  <si>
    <t>Trulicity_Video_2019_Accuen_Programmatic_dCPM_Cross Device_Preroll &amp; Outstream_RTG_TTD_Site Visits_:90_Q4</t>
  </si>
  <si>
    <t>Trulicity_Video_2019_Accuen_Programmatic_dCPM_Cross Device_Preroll &amp; Outstream_TVRTG+CT_TTD_Brand TV Viewers + Crossix_:60</t>
  </si>
  <si>
    <t>Trulicity_Video_2019_Accuen_Programmatic_dCPM_Cross Device_Preroll &amp; Outstream_TVRTG+CT_TTD_Brand TV Viewers + Crossix_:75</t>
  </si>
  <si>
    <t>Trulicity_Video_2019_Accuen_Programmatic_dCPM_Cross Device_Preroll &amp; Outstream_TVRTG+CT_TTD_Brand TV Viewers + Crossix_:90</t>
  </si>
  <si>
    <t>Trulicity_Video_2019_Accuen_Programmatic_dCPM_Cross Device_Preroll &amp; Outstream_TVRTG+CT_TTD_Bydureon TV Viewers + Crossix_:60</t>
  </si>
  <si>
    <t>Trulicity_Video_2019_Accuen_Programmatic_dCPM_Cross Device_Preroll &amp; Outstream_TVRTG+CT_TTD_Bydureon TV Viewers + Crossix_:90</t>
  </si>
  <si>
    <t>Trulicity_Video_2019_Accuen_Programmatic_dCPM_Cross Device_Preroll &amp; Outstream_TVRTG+CT_TTD_Competitor TV Viewers + Crossix_:60</t>
  </si>
  <si>
    <t>Trulicity_Video_2019_Accuen_Programmatic_dCPM_Cross Device_Preroll &amp; Outstream_TVRTG+CT_TTD_Competitor TV Viewers + Crossix_:75</t>
  </si>
  <si>
    <t>Trulicity_Video_2019_Accuen_Programmatic_dCPM_Cross Device_Preroll &amp; Outstream_TVRTG+CT_TTD_Competitor TV Viewers + Crossix_:90</t>
  </si>
  <si>
    <t>Trulicity_Video_2019_Accuen_Programmatic_dCPM_Cross Device_Preroll &amp; Outstream_TVRTG+CT_TTD_Ozempic TV Viewers + Crossix_:60</t>
  </si>
  <si>
    <t>Trulicity_Video_2019_Accuen_Programmatic_dCPM_Cross Device_Preroll &amp; Outstream_TVRTG+CT_TTD_Ozempic TV Viewers + Crossix_:90</t>
  </si>
  <si>
    <t>Trulicity_Video_2019_JunGroup_Ad Network_Free_Cross Device_1x1_Custom_CON_NA_NA_Added Value Native Impressions_3Q19_Experience_Label Update</t>
  </si>
  <si>
    <t>Trulicity_Video_2019_JunGroup_Ad Network_Free_Cross Device_1x1_Custom_CON_NA_NA_Added Value Native Impressions_4Q19_NA_FINAL_ (ELITRU 51199) US DTC UNBRANDED Trulicity Animation Updates</t>
  </si>
  <si>
    <t>Trulicity_Video_2020_Accuen_Programmatic_dCPM_Cross Device_Preroll &amp; Outstream_CCT_TTD_News Sites + Crossix_:30_NA</t>
  </si>
  <si>
    <t>Trulicity_Video_2020_Accuen_Programmatic_dCPM_Cross Device_Preroll &amp; Outstream_CCT_TTD_News Sites + Crossix_:60_NA</t>
  </si>
  <si>
    <t>Trulicity_Video_2020_Accuen_Programmatic_dCPM_Cross Device_Preroll &amp; Outstream_CCT_TTD_Weather Sites + Crossix_:30_NA</t>
  </si>
  <si>
    <t>Trulicity_Video_2020_Accuen_Programmatic_dCPM_Cross Device_Preroll &amp; Outstream_CCT_TTD_Weather Sites + Crossix_:60_NA</t>
  </si>
  <si>
    <t>Trulicity_Video_2020_Accuen_Programmatic_dCPM_Cross Device_Preroll &amp; Outstream_CTINT_TTD_Nascar Fans + Crossix_:30_NA</t>
  </si>
  <si>
    <t>Trulicity_Video_2020_Accuen_Programmatic_dCPM_Cross Device_Preroll &amp; Outstream_CTINT_TTD_Nascar Fans + Crossix_:60_NA</t>
  </si>
  <si>
    <t>Trulicity_Video_2020_Accuen_Programmatic_dCPM_Cross Device_Preroll &amp; Outstream_CTINT_TTD_Sports Sites + Crossix_:30_NA</t>
  </si>
  <si>
    <t>Trulicity_Video_2020_Accuen_Programmatic_dCPM_Cross Device_Preroll &amp; Outstream_CTINT_TTD_Sports Sites + Crossix_:60_NA</t>
  </si>
  <si>
    <t>Trulicity_Video_2020_Accuen_Programmatic_dCPM_Cross Device_Preroll &amp; Outstream_CT_TTD_Crossix 1+ OADs_:30_NA</t>
  </si>
  <si>
    <t>Trulicity_Video_2020_Accuen_Programmatic_dCPM_Cross Device_Preroll &amp; Outstream_CT_TTD_Crossix 1+ OADs_:60_NA</t>
  </si>
  <si>
    <t>Trulicity_Video_2020_Accuen_Programmatic_dCPM_Cross Device_Preroll &amp; Outstream_CT_TTD_Crossix 1+ OADs_:90_NA</t>
  </si>
  <si>
    <t>Trulicity_Video_2020_Accuen_Programmatic_dCPM_Cross Device_Preroll &amp; Outstream_CT_TTD_Crossix Basal Insulins_:30_NA</t>
  </si>
  <si>
    <t>Trulicity_Video_2020_Accuen_Programmatic_dCPM_Cross Device_Preroll &amp; Outstream_CT_TTD_Crossix Basal Insulins_:60_NA</t>
  </si>
  <si>
    <t>Trulicity_Video_2020_Accuen_Programmatic_dCPM_Cross Device_Preroll &amp; Outstream_CT_TTD_Crossix Basal Insulins_:90_NA</t>
  </si>
  <si>
    <t>Trulicity_Video_2020_Accuen_Programmatic_dCPM_Cross Device_Preroll &amp; Outstream_CT_TTD_Crossix Bydureon_:30_NA</t>
  </si>
  <si>
    <t>Trulicity_Video_2020_Accuen_Programmatic_dCPM_Cross Device_Preroll &amp; Outstream_CT_TTD_Crossix Bydureon_:60_NA</t>
  </si>
  <si>
    <t>Trulicity_Video_2020_Accuen_Programmatic_dCPM_Cross Device_Preroll &amp; Outstream_CT_TTD_Crossix CV + T2D_:30_NA</t>
  </si>
  <si>
    <t>Trulicity_Video_2020_Accuen_Programmatic_dCPM_Cross Device_Preroll &amp; Outstream_CT_TTD_Crossix CV + T2D_:60_NA</t>
  </si>
  <si>
    <t>Trulicity_Video_2020_Accuen_Programmatic_dCPM_Cross Device_Preroll &amp; Outstream_CT_TTD_Crossix CV + T2D_:90_NA</t>
  </si>
  <si>
    <t>Trulicity_Video_2020_Accuen_Programmatic_dCPM_Cross Device_Preroll &amp; Outstream_CT_TTD_Crossix Farxiga_:30_NA</t>
  </si>
  <si>
    <t>Trulicity_Video_2020_Accuen_Programmatic_dCPM_Cross Device_Preroll &amp; Outstream_CT_TTD_Crossix Farxiga_:60_NA</t>
  </si>
  <si>
    <t>Trulicity_Video_2020_Accuen_Programmatic_dCPM_Cross Device_Preroll &amp; Outstream_CT_TTD_Crossix Farxiga_:90_NA</t>
  </si>
  <si>
    <t>Trulicity_Video_2020_Accuen_Programmatic_dCPM_Cross Device_Preroll &amp; Outstream_CT_TTD_Crossix GLP-1 Inhibitor User_:30_NA</t>
  </si>
  <si>
    <t>Trulicity_Video_2020_Accuen_Programmatic_dCPM_Cross Device_Preroll &amp; Outstream_CT_TTD_Crossix GLP-1 Inhibitor User_:60_NA</t>
  </si>
  <si>
    <t>Trulicity_Video_2020_Accuen_Programmatic_dCPM_Cross Device_Preroll &amp; Outstream_CT_TTD_Crossix Invokana_:30_NA</t>
  </si>
  <si>
    <t>Trulicity_Video_2020_Accuen_Programmatic_dCPM_Cross Device_Preroll &amp; Outstream_CT_TTD_Crossix Invokana_:60_NA</t>
  </si>
  <si>
    <t>Trulicity_Video_2020_Accuen_Programmatic_dCPM_Cross Device_Preroll &amp; Outstream_CT_TTD_Crossix Invokana_:90_NA</t>
  </si>
  <si>
    <t>Trulicity_Video_2020_Accuen_Programmatic_dCPM_Cross Device_Preroll &amp; Outstream_CT_TTD_Crossix Jardiance_:30_NA</t>
  </si>
  <si>
    <t>Trulicity_Video_2020_Accuen_Programmatic_dCPM_Cross Device_Preroll &amp; Outstream_CT_TTD_Crossix Jardiance_:60_NA</t>
  </si>
  <si>
    <t>Trulicity_Video_2020_Accuen_Programmatic_dCPM_Cross Device_Preroll &amp; Outstream_CT_TTD_Crossix Ozempic_:30_NA</t>
  </si>
  <si>
    <t>Trulicity_Video_2020_Accuen_Programmatic_dCPM_Cross Device_Preroll &amp; Outstream_CT_TTD_Crossix Ozempic_:60_NA</t>
  </si>
  <si>
    <t>Trulicity_Video_2020_Accuen_Programmatic_dCPM_Cross Device_Preroll &amp; Outstream_CT_TTD_Crossix Ozempic_:90_NA</t>
  </si>
  <si>
    <t>Trulicity_Video_2020_Accuen_Programmatic_dCPM_Cross Device_Preroll &amp; Outstream_CT_TTD_Crossix Trulicity_:30_NA</t>
  </si>
  <si>
    <t>Trulicity_Video_2020_Accuen_Programmatic_dCPM_Cross Device_Preroll &amp; Outstream_CT_TTD_Crossix Trulicity_:60_NA</t>
  </si>
  <si>
    <t>Trulicity_Video_2020_Accuen_Programmatic_dCPM_Cross Device_Preroll &amp; Outstream_CT_TTD_Crossix Trulicity_:90_NA</t>
  </si>
  <si>
    <t>Trulicity_Video_2020_Accuen_Programmatic_dCPM_Cross Device_Preroll &amp; Outstream_CT_TTD_Crossix Uncontrolled A1C_:30_NA</t>
  </si>
  <si>
    <t>Trulicity_Video_2020_Accuen_Programmatic_dCPM_Cross Device_Preroll &amp; Outstream_CT_TTD_Crossix Uncontrolled A1C_:60_NA</t>
  </si>
  <si>
    <t>Trulicity_Video_2020_Accuen_Programmatic_dCPM_Cross Device_Preroll &amp; Outstream_CT_TTD_Crossix Uncontrolled A1C_:90_NA</t>
  </si>
  <si>
    <t>Trulicity_Video_2020_Accuen_Programmatic_dCPM_Cross Device_Preroll &amp; Outstream_CT_TTD_Fluent Diabetic Savings Supplies_:30_NA</t>
  </si>
  <si>
    <t>Trulicity_Video_2020_Accuen_Programmatic_dCPM_Cross Device_Preroll &amp; Outstream_CT_TTD_Fluent Diabetic Savings Supplies_:30_Teads</t>
  </si>
  <si>
    <t>Trulicity_Video_2020_Accuen_Programmatic_dCPM_Cross Device_Preroll &amp; Outstream_CT_TTD_Fluent Diabetic Savings Supplies_:60_NA</t>
  </si>
  <si>
    <t>Trulicity_Video_2020_Accuen_Programmatic_dCPM_Cross Device_Preroll &amp; Outstream_CT_TTD_Fluent Diabetic Savings Supplies_:60_Teads</t>
  </si>
  <si>
    <t>Trulicity_Video_2020_Accuen_Programmatic_dCPM_Cross Device_Preroll &amp; Outstream_CT_TTD_Fluent T2D_:30_NA</t>
  </si>
  <si>
    <t>Trulicity_Video_2020_Accuen_Programmatic_dCPM_Cross Device_Preroll &amp; Outstream_CT_TTD_Fluent T2D_:30_Teads</t>
  </si>
  <si>
    <t>Trulicity_Video_2020_Accuen_Programmatic_dCPM_Cross Device_Preroll &amp; Outstream_CT_TTD_Fluent T2D_:60_NA</t>
  </si>
  <si>
    <t>Trulicity_Video_2020_Accuen_Programmatic_dCPM_Cross Device_Preroll &amp; Outstream_CT_TTD_Fluent T2D_:60_Teads</t>
  </si>
  <si>
    <t>Trulicity_Video_2020_Accuen_Programmatic_dCPM_Cross Device_Preroll &amp; Outstream_CT_TTD_Fluent T2D_:90_NA</t>
  </si>
  <si>
    <t>Trulicity_Video_2020_Accuen_Programmatic_dCPM_Cross Device_Preroll &amp; Outstream_CT_TTD_IQVIA Custom Trulicity_:30_NA</t>
  </si>
  <si>
    <t>Trulicity_Video_2020_Accuen_Programmatic_dCPM_Cross Device_Preroll &amp; Outstream_CT_TTD_IQVIA Custom Trulicity_:60_NA</t>
  </si>
  <si>
    <t>Trulicity_Video_2020_Accuen_Programmatic_dCPM_Cross Device_Preroll &amp; Outstream_CT_TTD_IQVIA T2 Diabetes_:30_NA</t>
  </si>
  <si>
    <t>Trulicity_Video_2020_Accuen_Programmatic_dCPM_Cross Device_Preroll &amp; Outstream_CT_TTD_IQVIA T2 Diabetes_:60_NA</t>
  </si>
  <si>
    <t>Trulicity_Video_2020_Accuen_Programmatic_dCPM_Cross Device_Preroll &amp; Outstream_CT_TTD_IRI Glucose/Lancet Product Purchasers_:30_NA</t>
  </si>
  <si>
    <t>Trulicity_Video_2020_Accuen_Programmatic_dCPM_Cross Device_Preroll &amp; Outstream_CT_TTD_IRI Glucose/Lancet Product Purchasers_:60_NA</t>
  </si>
  <si>
    <t>Trulicity_Video_2020_Accuen_Programmatic_dCPM_Cross Device_Preroll &amp; Outstream_CT_TTD_Kantar MARS T2D Diagnosed 10+ Yrs Ago_:30_NA</t>
  </si>
  <si>
    <t>Trulicity_Video_2020_Accuen_Programmatic_dCPM_Cross Device_Preroll &amp; Outstream_CT_TTD_Kantar MARS T2D Diagnosed 10+ Yrs Ago_:60_NA</t>
  </si>
  <si>
    <t>Trulicity_Video_2020_Accuen_Programmatic_dCPM_Cross Device_Preroll &amp; Outstream_CT_TTD_Kantar MARS T2D Diagnosed 10+ Yrs Ago_:90_NA</t>
  </si>
  <si>
    <t>Trulicity_Video_2020_Accuen_Programmatic_dCPM_Cross Device_Preroll &amp; Outstream_CT_TTD_Oracle Sugar Conscious_:30_NA</t>
  </si>
  <si>
    <t>Trulicity_Video_2020_Accuen_Programmatic_dCPM_Cross Device_Preroll &amp; Outstream_CT_TTD_Oracle Sugar Conscious_:60_NA</t>
  </si>
  <si>
    <t>Trulicity_Video_2020_Accuen_Programmatic_dCPM_Cross Device_Preroll &amp; Outstream_CT_TTD_Oracle Sugar Conscious_:90_NA</t>
  </si>
  <si>
    <t>Trulicity_Video_2020_Accuen_Programmatic_dCPM_Cross Device_Preroll &amp; Outstream_CT_TTD_SCA Basal Insulin Prospect_:30_NA</t>
  </si>
  <si>
    <t>Trulicity_Video_2020_Accuen_Programmatic_dCPM_Cross Device_Preroll &amp; Outstream_CT_TTD_SCA Basal Insulin Prospect_:60_NA</t>
  </si>
  <si>
    <t>Trulicity_Video_2020_Accuen_Programmatic_dCPM_Cross Device_Preroll &amp; Outstream_CT_TTD_SCA Ozempic_:30_NA</t>
  </si>
  <si>
    <t>Trulicity_Video_2020_Accuen_Programmatic_dCPM_Cross Device_Preroll &amp; Outstream_CT_TTD_SCA Ozempic_:60_NA</t>
  </si>
  <si>
    <t>Trulicity_Video_2020_Accuen_Programmatic_dCPM_Cross Device_Preroll &amp; Outstream_CT_TTD_Sharethis_:30_NA</t>
  </si>
  <si>
    <t>Trulicity_Video_2020_Accuen_Programmatic_dCPM_Cross Device_Preroll &amp; Outstream_CT_TTD_Sharethis_:60_NA</t>
  </si>
  <si>
    <t>Trulicity_Video_2020_Accuen_Programmatic_dCPM_Cross Device_Preroll &amp; Outstream_CT_TTD_Sharethis_:90_NA</t>
  </si>
  <si>
    <t>Trulicity_Video_2020_Accuen_Programmatic_dCPM_Cross Device_Preroll &amp; Outstream_CT_TTD_Symphony HealthRankings_:30_NA</t>
  </si>
  <si>
    <t>Trulicity_Video_2020_Accuen_Programmatic_dCPM_Cross Device_Preroll &amp; Outstream_CT_TTD_Symphony HealthRankings_:60_NA</t>
  </si>
  <si>
    <t>Trulicity_Video_2020_Accuen_Programmatic_dCPM_Cross Device_Preroll &amp; Outstream_CT_TTD_Symphony HealthRankings_:90_NA</t>
  </si>
  <si>
    <t>Trulicity_Video_2020_Accuen_Programmatic_dCPM_Cross Device_Preroll &amp; Outstream_LAL_TTD_About Page Scrolls_:30_NA</t>
  </si>
  <si>
    <t>Trulicity_Video_2020_Accuen_Programmatic_dCPM_Cross Device_Preroll &amp; Outstream_LAL_TTD_About Page Scrolls_:60_NA</t>
  </si>
  <si>
    <t>Trulicity_Video_2020_Accuen_Programmatic_dCPM_Cross Device_Preroll &amp; Outstream_LAL_TTD_Deep Page Visits_:30_NA</t>
  </si>
  <si>
    <t>Trulicity_Video_2020_Accuen_Programmatic_dCPM_Cross Device_Preroll &amp; Outstream_LAL_TTD_Deep Page Visits_:60_NA</t>
  </si>
  <si>
    <t>Trulicity_Video_2020_Accuen_Programmatic_dCPM_Cross Device_Preroll &amp; Outstream_LAL_TTD_Lilly Diabetes T2 Site Visitors_:30_NA</t>
  </si>
  <si>
    <t>Trulicity_Video_2020_Accuen_Programmatic_dCPM_Cross Device_Preroll &amp; Outstream_LAL_TTD_Lilly Diabetes T2 Site Visitors_:60_NA</t>
  </si>
  <si>
    <t>Trulicity_Video_2020_Accuen_Programmatic_dCPM_Cross Device_Preroll &amp; Outstream_RTG_TTD_Site Visits_:30_NA</t>
  </si>
  <si>
    <t>Trulicity_Video_2020_Accuen_Programmatic_dCPM_Cross Device_Preroll &amp; Outstream_RTG_TTD_Site Visits_:60_NA</t>
  </si>
  <si>
    <t>Trulicity_Video_2020_Accuen_Programmatic_dCPM_Cross Device_Preroll &amp; Outstream_RTG_TTD_Site Visits_:90_NA</t>
  </si>
  <si>
    <t>Trulicity_Video_2020_Discovery_TV Online_CPM_Cross Device_FEP_None_NA_NA_:60 VPAID</t>
  </si>
  <si>
    <t>Trulicity_Video_2020_Everyday Health_Endemic_CPCV_Cross Device_Preroll_CT_NA_Type 2 Diabete Relevant Content_:60_NA</t>
  </si>
  <si>
    <t>Trulicity_Video_2020_Everyday Health_Endemic_Free_Cross Device_Preroll_CT_NA_Type 2 Diabete Relevant Content AV_:60_NA</t>
  </si>
  <si>
    <t>Trulicity_Video_2020_MeredithDigital _Lifestyle_CPM_Cross Device_Preroll_CON_NA_Audience Targeted Pre-Roll_:60_NA</t>
  </si>
  <si>
    <t>Trulicity_Video_2020_MeredithDigital _Lifestyle_CPM_Cross Device_Preroll_CON_NA_Editorial Video Series Pre-Roll_:60_NA</t>
  </si>
  <si>
    <t>Trulicity_Video_2020_MeredithDigital _Lifestyle_Flat_Cross Device_Preroll_CON_NA_Audience Targeting_:60_UPDATED</t>
  </si>
  <si>
    <t>Trulicity_Video_2020_Scripps_TV Online_CPM_Cross Device_FEP_None_NA_NA_:60 VAST</t>
  </si>
  <si>
    <t>Trulicity_Video_2020_Scripps_TV Online_CPM_Cross Device_FEP_None_NA_NA_:60 VPAID</t>
  </si>
  <si>
    <t>Trulicity_Video_2020_Sharecare_Endemic_CPCV_Cross Device_Preroll_CON_NA_T2D  Watch_:60_NA</t>
  </si>
  <si>
    <t>Trulicity_Video_2020_Sharecare_Endemic_Free_Cross Device_Preroll_CON_NA_T2D  Watch AV_:60_NA</t>
  </si>
  <si>
    <t>Trulicity_Video_2020_WebMD_Endemic_CPUV_Cross Device_Preroll_CT_NA_Video Bundle Based on :30 Completed View_:30_NA</t>
  </si>
  <si>
    <t>Trulicity_Video_2020_WebMD_Endemic_CPUV_Cross Device_Preroll_CT_NA_Video Bundle Based on :30 Completed View_:60_NA</t>
  </si>
  <si>
    <t>Trulicity</t>
  </si>
  <si>
    <t>Programmatic</t>
  </si>
  <si>
    <t>TV Online</t>
  </si>
  <si>
    <t>CTV</t>
  </si>
  <si>
    <t>Video Type</t>
  </si>
  <si>
    <t>Tactic</t>
  </si>
  <si>
    <t>Sharethis</t>
  </si>
  <si>
    <t>Deep Page Visits</t>
  </si>
  <si>
    <t>Site Visits</t>
  </si>
  <si>
    <t>Crossix</t>
  </si>
  <si>
    <t>Fluent</t>
  </si>
  <si>
    <t>SCA</t>
  </si>
  <si>
    <t>About Page Scrolls</t>
  </si>
  <si>
    <t>Action Buttons/Clicks</t>
  </si>
  <si>
    <t>Audience Targeting</t>
  </si>
  <si>
    <t>Tactic2</t>
  </si>
  <si>
    <t>OMNET</t>
  </si>
  <si>
    <t>Tactic3</t>
  </si>
  <si>
    <t>Conde Nast O&amp;O</t>
  </si>
  <si>
    <t>Shark Week</t>
  </si>
  <si>
    <t>Tactic4</t>
  </si>
  <si>
    <t>O&amp;O Pre-Roll Playlist</t>
  </si>
  <si>
    <t>Tactic5</t>
  </si>
  <si>
    <t>format</t>
  </si>
  <si>
    <t>A&amp;E</t>
  </si>
  <si>
    <t>Pre Roll</t>
  </si>
  <si>
    <t>Ad Canvas</t>
  </si>
  <si>
    <t>Pre-Roll Plus</t>
  </si>
  <si>
    <t>CNN</t>
  </si>
  <si>
    <t>Crackle</t>
  </si>
  <si>
    <t>Direct TV</t>
  </si>
  <si>
    <t>EllenTube</t>
  </si>
  <si>
    <t>Everyday Health</t>
  </si>
  <si>
    <t>Overlay</t>
  </si>
  <si>
    <t>Healthination</t>
  </si>
  <si>
    <t>Healthline Media Inc</t>
  </si>
  <si>
    <t>Jun Group</t>
  </si>
  <si>
    <t>Meredith</t>
  </si>
  <si>
    <t>Ogury</t>
  </si>
  <si>
    <t>Scripps</t>
  </si>
  <si>
    <t>Sharecare</t>
  </si>
  <si>
    <t>Turner</t>
  </si>
  <si>
    <t>ViralGains</t>
  </si>
  <si>
    <t>WebMD</t>
  </si>
  <si>
    <t>Xandr</t>
  </si>
  <si>
    <t>Zefr</t>
  </si>
  <si>
    <t>Buzzfeed</t>
  </si>
  <si>
    <t>Crown Media</t>
  </si>
  <si>
    <t>H Code</t>
  </si>
  <si>
    <t>ImpreMedia</t>
  </si>
  <si>
    <t>Telemundo</t>
  </si>
  <si>
    <t>Univision</t>
  </si>
  <si>
    <t>Sum of clickthroughs</t>
  </si>
  <si>
    <t>Sum of completion100</t>
  </si>
  <si>
    <t>Sum of awarenessss</t>
  </si>
  <si>
    <t>num</t>
  </si>
  <si>
    <t>Clickthroughs</t>
  </si>
  <si>
    <t>total</t>
  </si>
  <si>
    <t>% of Users</t>
  </si>
  <si>
    <t>comparison</t>
  </si>
  <si>
    <t>cnt</t>
  </si>
  <si>
    <t>same</t>
  </si>
  <si>
    <t>different</t>
  </si>
  <si>
    <t>ad1</t>
  </si>
  <si>
    <t>ad2</t>
  </si>
  <si>
    <t>MCM</t>
  </si>
  <si>
    <t>GM</t>
  </si>
  <si>
    <t>order_imp</t>
  </si>
  <si>
    <t>% of Clicked Users</t>
  </si>
  <si>
    <t>7x</t>
  </si>
  <si>
    <t>14x</t>
  </si>
  <si>
    <t>3x</t>
  </si>
  <si>
    <t>% of Cumulative Clicked Users</t>
  </si>
  <si>
    <t>Number of Impressions</t>
  </si>
  <si>
    <t>Cumulative Users</t>
  </si>
  <si>
    <t>Fox Sports</t>
  </si>
  <si>
    <t>NBC Sports</t>
  </si>
  <si>
    <t>format1</t>
  </si>
  <si>
    <t>format2</t>
  </si>
  <si>
    <t>click1</t>
  </si>
  <si>
    <t>click2</t>
  </si>
  <si>
    <t>Same</t>
  </si>
  <si>
    <t>CTR</t>
  </si>
  <si>
    <t>2019_Video_Trulicity_Viral Gains_Ad Network_CPCV_Cross Device_:75_Preroll &amp; Outstream_BHVDEMCON_NA_1Q19</t>
  </si>
  <si>
    <t>2019_Video_Trulicity_Viral Gains_Ad Network_CPCV_Cross Device_:90_Preroll &amp; Outstream_BHVDEMCON_NA_4Q19</t>
  </si>
  <si>
    <t>270243611_Trulicity_Video_2020_Xandr_Addressable_CPM_Cross Device_FEP_None_NA_NA_:60 VAST</t>
  </si>
  <si>
    <t>270243764_Trulicity_Video_2020_Xandr_Addressable_CPM_Cross Device_FEP_None_NA_NA_:60 VPAID</t>
  </si>
  <si>
    <t>NBCSports Run of Livestreaing &amp; shortform including NASCAR &amp; PGA Video_90s</t>
  </si>
  <si>
    <t>OLV_Diabetes-c-Trulicity_Diabetes Type 2_Meredith_LFST_CD_NA_CONT_"Tu Salud" Landing Page + Editorial Sponsorship_PRE_:60_FLAT_INVD_VPAID_HS_SPA_LFSTPMP</t>
  </si>
  <si>
    <t>TVO_Diabetes-c-Trulicity_Diabetes Type 2_Discovery_TVO_CD_NA_NA_Shark Week RON 1x1 Site Served_VOD_:60_CPM_INVD_NA_GM_ENG_NA</t>
  </si>
  <si>
    <t>TVO_Diabetes-c-Trulicity_Diabetes Type 2_FOX Sports_TVO_CD_NA_NA_LiveStream_FEP_:60_CPM_INVD_VAST_GM_ENG_NA</t>
  </si>
  <si>
    <t>TVO_Diabetes-c-Trulicity_Diabetes Type 2_NBC Sports_TVO_CD_NA_NA_OMNET_FEP_:60_CPM_INVD_VAST_GM_ENG_NA</t>
  </si>
  <si>
    <t>TVO_Diabetes-c-Trulicity_Diabetes Type 2_NBC Sports_TVO_CD_NA_NA__FEP_:60_CPM_INVD_VAST_GM_ENG_NA</t>
  </si>
  <si>
    <t>TVO_Diabetes-c-Trulicity_Diabetes Type 2_NBC_TVO_CD_NA_NA_1 x 1 Site Served_VOD_:60_CPM_INVD_NA_GM_ENG_NA</t>
  </si>
  <si>
    <t>TVO_Diabetes-c-Trulicity_Diabetes Type 2_NBC_TVO_CD_NA_NA_OMNET_FEP_:60_CPM_INVD_VAST_GM_ENG_NA</t>
  </si>
  <si>
    <t>TVO_Diabetes-c-Trulicity_Diabetes Type 2_NBC_TVO_CD_NA_NA_OMNET_FEP_:60_CPM_INVD_VPAID_GM_ENG_NA</t>
  </si>
  <si>
    <t>TVO_Diabetes-c-Trulicity_Diabetes Type 2_NBC_TVO_CD_NA_NA_OMNET_VOD_1x1_CPM_INVD_NA_GM_ENG_NA</t>
  </si>
  <si>
    <t>TVO_Diabetes-c-Trulicity_Diabetes Type 2_NBC_TVO_CD_NA_NA__FEP_:60_CPM_INVD_VAST_GM_ENG_NA</t>
  </si>
  <si>
    <t>TVO_Diabetes-c-Trulicity_Diabetes Type 2_NBC_TVO_CD_NA_NA__FEP_:60_CPM_INVD_VPAID_GM_ENG_NA</t>
  </si>
  <si>
    <t>TVO_Diabetes-c-Trulicity_Diabetes Type 2_NBC_TVO_CTV_NA_NA_Peacock 1x1 Site Serve_VOD_:60_FLAT_INVD_NA_GM_ENG_NA</t>
  </si>
  <si>
    <t>TVO_Diabetes-c-Trulicity_Diabetes Type 2_NBC_TVO_CTV_NA_NA_Peacock 1x1 Site Serve_VOD_:60_FLAT_INVD_NA_HS_SPA_NA</t>
  </si>
  <si>
    <t>TVO_Diabetes-c-Trulicity_Diabetes Type 2_Telemundo_TVO_CD_NA_AUD_OMNET Adobe AUD AD50+_FEP_:60_CPM_INVD_VAST_HS_SPA_NA</t>
  </si>
  <si>
    <t>TVO_Diabetes-c-Trulicity_Diabetes Type 2_Telemundo_TVO_CD_NA_AUD_OMNET Adobe AUD AD50+_FEP_:60_CPM_INVD_VPAID_HS_SPA_NA</t>
  </si>
  <si>
    <t>TVO_Diabetes-c-Trulicity_Diabetes Type 2_Telemundo_TVO_CD_NA_AUD_OMNET Targeted Diabetes Audience_FEP_:60_CPM_INVD_VAST_HS_SPA_NA</t>
  </si>
  <si>
    <t>TVO_Diabetes-c-Trulicity_Diabetes Type 2_Telemundo_TVO_CD_NA_AUD_OMNET Targeted Diabetes Audience_FEP_:60_CPM_INVD_VPAID_HS_SPA_NA</t>
  </si>
  <si>
    <t>TVO_Diabetes-c-Trulicity_Diabetes Type 2_Univision_TVO_CD_NA_NA_OMnet LiveStreamSports_FEP_:60_CPM_INVD_VAST_HS_SPA_NA</t>
  </si>
  <si>
    <t>TVO_Diabetes-c-Trulicity_Diabetes Type 2_Univision_TVO_CD_NA_NA_OMnet ROS_FEP_:60_CPM_INVD_VAST_HS_SPA_NA</t>
  </si>
  <si>
    <t>Trulicity MCM_OLV_2019_Accuen_Programmatic_dCPM_Cross Device_Preroll &amp; Outstream_CT+DEM_TTD_3P T2 Diabetes + Demo_:75_DA</t>
  </si>
  <si>
    <t>Trulicity MCM_OLV_2019_Telemundo_Endemic_CPM_Mobile_Preroll_GEO_NA_ROS OTS DMAs _:60s_DA</t>
  </si>
  <si>
    <t>Trulicity MCM_Video_2019_Accuen_Programmatic_dCPM_Cross Device_Preroll &amp; Outstream_CON+CT_TTD_Crossix + Spanish White List_:75_DA</t>
  </si>
  <si>
    <t>Trulicity MCM_Video_2019_Accuen_Programmatic_dCPM_Cross Device_Preroll &amp; Outstream_CON+CT_TTD_Crossix GLP1s + Spanish White List_:60_Q4</t>
  </si>
  <si>
    <t>Trulicity MCM_Video_2020_Telemundo_TV Online_CPM_Cross Device_FEP_DEM_NA_NA_:60_AdobeAudienceTargeting VAST 1</t>
  </si>
  <si>
    <t>Trulicity MCM_Video_2020_Telemundo_TV Online_CPM_Cross Device_FEP_DEM_NA_NA_:60_DiabetesAudienceTargeting VAST 1</t>
  </si>
  <si>
    <t>Trulicity MCM_Video_2020_Telemundo_TV Online_CPM_Cross Device_FEP_DEM_NA_NA_:60_DiabetesAudienceTargeting VPAID 1</t>
  </si>
  <si>
    <t>Trulicity MCM_Video_2020_Univision_TV Online_CPM_Cross Device_FEP_None_NA_NA_:60_LiveStreamSports VAST 1</t>
  </si>
  <si>
    <t>Trulicity MCM_Video_2020_Univision_TV Online_CPM_Cross Device_FEP_None_NA_NA_:60_LiveStreamSports VPAID 1</t>
  </si>
  <si>
    <t>Trulicity MCM_Video_2020_Univision_TV Online_CPM_Cross Device_FEP_None_NA_NA_:60_ROS VAST 1</t>
  </si>
  <si>
    <t>Trulicity MCM_Video_2020_Univision_TV Online_CPM_Cross Device_FEP_None_NA_NA_:60_ROS VPAID 1</t>
  </si>
  <si>
    <t>Trulicity_Video_2019_Accuen_Programmatic_dCPM_Cross Device_Preroll &amp; Outstream_INT_TTD_Cooking/Family/Entertainment_:60</t>
  </si>
  <si>
    <t>Trulicity_Video_2019_Accuen_Programmatic_dCPM_Cross Device_Preroll &amp; Outstream_INT_TTD_Cooking/Family/Entertainment_:60_Q4</t>
  </si>
  <si>
    <t>Trulicity_Video_2019_JunGroup_Ad Network_CPE_Cross Device_1x1_Video Engagement Unit_LAL_NA_NA_Rewarded Video_Custom Segment_2Q19_Experience_Label Update</t>
  </si>
  <si>
    <t>Trulicity_Video_2019_JunGroup_Ad Network_CPE_Cross Device_1x1_Video Engagement Unit_LAL_NA_NA_Rewarded Video_Custom Segment_2Q19_MOA_Label Update</t>
  </si>
  <si>
    <t>Trulicity_Video_2019_JunGroup_Ad Network_CPE_Cross Device_1x1_Video Engagement Unit_LAL_NA_NA_Rewarded Video_Custom Segment_2Q19_PEN_Label Update</t>
  </si>
  <si>
    <t>Trulicity_Video_2019_JunGroup_Ad Network_CPE_Cross Device_1x1_Video Engagement Unit_LAL_NA_NA_Rewarded Video_Custom Segment_3Q19_PEN_Label Update</t>
  </si>
  <si>
    <t>Trulicity_Video_2020_Accuen_Programmatic_dCPM_Cross Device_Preroll &amp; Outstream_CCT_TTD_News Sites + Crossix_:90_NA</t>
  </si>
  <si>
    <t>Trulicity_Video_2020_Accuen_Programmatic_dCPM_Cross Device_Preroll &amp; Outstream_CTINT_TTD_Nascar Fans + Crossix_:90_NA</t>
  </si>
  <si>
    <t>Trulicity_Video_2020_Accuen_Programmatic_dCPM_Cross Device_Preroll &amp; Outstream_CT_TTD_Crossix Bydureon_:90_NA</t>
  </si>
  <si>
    <t>Trulicity_Video_2020_Accuen_Programmatic_dCPM_Cross Device_Preroll &amp; Outstream_CT_TTD_Crossix GLP-1 Inhibitor User_:90_NA</t>
  </si>
  <si>
    <t>Trulicity_Video_2020_Accuen_Programmatic_dCPM_Cross Device_Preroll &amp; Outstream_CT_TTD_Crossix Jardiance_:90_NA</t>
  </si>
  <si>
    <t>Trulicity_Video_2020_Accuen_Programmatic_dCPM_Cross Device_Preroll &amp; Outstream_CT_TTD_Fluent Diabetic Savings Supplies_:90_NA</t>
  </si>
  <si>
    <t>Trulicity_Video_2020_Accuen_Programmatic_dCPM_Cross Device_Preroll &amp; Outstream_CT_TTD_SCA Basal Insulin Prospect_:90_NA</t>
  </si>
  <si>
    <t>Trulicity_Video_2020_Accuen_Programmatic_dCPM_Cross Device_Preroll &amp; Outstream_CT_TTD_SCA Ozempic_:90_NA</t>
  </si>
  <si>
    <t>Trulicity_Video_2020_Accuen_Programmatic_dCPM_Cross Device_Preroll &amp; Outstream_LAL_TTD_About Page Scrolls_:90_NA</t>
  </si>
  <si>
    <t>Trulicity_Video_2020_Accuen_Programmatic_dCPM_Cross Device_Preroll &amp; Outstream_LAL_TTD_Deep Page Visits_:90_NA</t>
  </si>
  <si>
    <t>Trulicity_Video_2020_CNN_TV Online_CPM_Cross Device_FEP_DEM_NA_NA_:60 VAST</t>
  </si>
  <si>
    <t>Trulicity_Video_2020_CNN_TV Online_CPM_TV_VOD_DEM_NA_NA_:60 1x1 Site Serve</t>
  </si>
  <si>
    <t>Trulicity_Video_2020_Conde Nast_Lifestyle_CPM_Cross Device_Preroll_CON_NA_Spire_:60_NA</t>
  </si>
  <si>
    <t>Trulicity_Video_2020_Conde Nast_Lifestyle_CPM_Cross Device_Preroll_CON_NA_YouTube_:60_NA</t>
  </si>
  <si>
    <t>Trulicity_Video_2020_Direct TV Now_TV Online_CPM_CTV_FEP_DEM_NA_NA_:60</t>
  </si>
  <si>
    <t>Trulicity_Video_2020_Direct TV Now_TV Online_CPM_Desktop_FEP_DEM_NA_NA_:60</t>
  </si>
  <si>
    <t>Trulicity_Video_2020_Direct TV Now_TV Online_CPM_Mobile/Tablet_FEP_DEM_NA_NA_:60</t>
  </si>
  <si>
    <t>Trulicity_Video_2020_Discovery_TV Online_CPM_Cross Device_FEP_None_NA_NA_:60 VAST</t>
  </si>
  <si>
    <t>Trulicity_Video_2020_Discovery_TV Online_CPM_TV_VOD_None_NA_NA_:60 1x1 Site Serve</t>
  </si>
  <si>
    <t>Trulicity_Video_2020_FOX Sports_TV Online_CPM_Cross Device_FEP_None_NA_NA_:60_LiveStream VAST</t>
  </si>
  <si>
    <t>Trulicity_Video_2020_FOX Sports_TV Online_CPM_TV_VOD_None_NA_NA_:60_LiveStream 1x1 Site Serve</t>
  </si>
  <si>
    <t>Trulicity_Video_2020_Healthline_Endemic_CPV_Cross Device_Preroll_CON_NA_Type 2 Diabetes HL Studios_:30_NA</t>
  </si>
  <si>
    <t>Trulicity_Video_2020_Healthline_Endemic_CPV_Cross Device_Preroll_CON_NA_Type 2 Diabetes HL Studios_:60_NA</t>
  </si>
  <si>
    <t>Trulicity_Video_2020_NBC Sports_TV Online_CPM_Cross Device_FEP_None_NA_NA_:60 VAST 2Q20 - v2</t>
  </si>
  <si>
    <t>Trulicity_Video_2020_NBC Sports_TV Online_CPM_Cross Device_FEP_None_NA_NA_:60 VPAID 2Q20 - v2</t>
  </si>
  <si>
    <t>Trulicity_Video_2020_NBC_TV Online_CPM_Cross Device_FEP_None_NA_NA_:60 VAST</t>
  </si>
  <si>
    <t>Trulicity_Video_2020_NBC_TV Online_CPM_Cross Device_FEP_None_NA_NA_:60 VPAID</t>
  </si>
  <si>
    <t>Trulicity_Video_2020_NBC_TV Online_CPM_TV_VOD_None_NA_NA_:60 1x1 Site Serve</t>
  </si>
  <si>
    <t>Trulicity_Video_2020_Ogury_Lifestyle_CPV_Mobile_Preroll_BHV_NA_TV Streaming_1x1_:60</t>
  </si>
  <si>
    <t>Trulicity_Video_2020_Scripps_TV Online_CPM_TV_VOD_None_NA_NA_:60 1x1 Site Serve</t>
  </si>
  <si>
    <t>Trulicity_Video_2020_Sharecare_Endemic_CPCV_Cross Device_Preroll_CON_NA_T2D  Watch_:30_NA</t>
  </si>
  <si>
    <t>Trulicity_Video_2020_Sharecare_Endemic_CPCV_Cross Device_Preroll_CON_NA_T2D  Watch_:90_NA</t>
  </si>
  <si>
    <t>Trulicity_Video_2020_Sharecare_Endemic_Free_Cross Device_Preroll_CON_NA_T2D  Watch AV_:30_NA</t>
  </si>
  <si>
    <t>Trulicity_Video_2020_Sharecare_Endemic_Free_Cross Device_Preroll_CON_NA_T2D  Watch AV_:90_NA</t>
  </si>
  <si>
    <t>Trulicity_Video_2020_TNT_TV Online_CPM_Cross Device_FEP_None_NA_NA_:60 VAST</t>
  </si>
  <si>
    <t>Trulicity_Video_2020_TNT_TV Online_CPM_Cross Device_FEP_None_NA_NA_:60 VPAID</t>
  </si>
  <si>
    <t>Trulicity_Video_2020_TNT_TV Online_CPM_TV_VOD_None_NA_NA_:60 1x1 Site Serve 2Q20</t>
  </si>
  <si>
    <t>Trulicity_Video_2020_WebMD_Endemic_CPUV_Cross Device_Preroll_CT_NA_Video Bundle Based on :30 Completed View_:90_NA</t>
  </si>
  <si>
    <t>Trulicity_Video_2020_Zefr_Lifestyle_CPV_Cross Device_Preroll_BHV_NA_TrueView_Contextual_:60 Nurse_NA</t>
  </si>
  <si>
    <t>Trulicity_Video_2020_Zefr_Lifestyle_CPV_Cross Device_Preroll_BHV_NA_TrueView_Contextual_:60 Truly Powerful_NA</t>
  </si>
  <si>
    <t>100 …</t>
  </si>
  <si>
    <t>Device</t>
  </si>
  <si>
    <t>Non-Programmatic</t>
  </si>
  <si>
    <t>Cross Device</t>
  </si>
  <si>
    <t>Desktop</t>
  </si>
  <si>
    <t>Mobile</t>
  </si>
  <si>
    <t>Tablet</t>
  </si>
  <si>
    <t>2018_Video_Trulicity_Accuen_Programmatic_dCPM_Cross Device_:90_NA_Preroll &amp; Outstream_LAL_TTD_DSP LAL</t>
  </si>
  <si>
    <t>2019_Video_Trulicity_CNNgo_TV Online_CPM_Cross Device_:90_Preroll &amp; Outsteam_None_NA_2Q19</t>
  </si>
  <si>
    <t>2019_Video_Trulicity_Hcode_Lifestyle_AV_Desktop_1x1_NA_Video_DEMGEO_NA_VideoNational_4Q_Crossix Basal Insulin</t>
  </si>
  <si>
    <t>2019_Video_Trulicity_Hcode_Lifestyle_AV_Desktop_1x1_NA_Video_DEMGEO_NA_VideoNational_Crossix 2+ OAD_4Q</t>
  </si>
  <si>
    <t>2019_Video_Trulicity_Hcode_Lifestyle_AV_Mobile_1x1_NA_Video_DEMGEO_NA_VideoNational_4Q_Crossix Basal Insulin</t>
  </si>
  <si>
    <t>2019_Video_Trulicity_Hcode_Lifestyle_AV_Mobile_1x1_NA_Video_DEMGEO_NA_VideoNational_Crossix 2+ OAD_4Q</t>
  </si>
  <si>
    <t>2019_Video_Trulicity_Hcode_Lifestyle_CPM_Desktop_1x1_NA_Video_DEMGEO_NA_VideoNational_4Q_Crossix Basal Insulin</t>
  </si>
  <si>
    <t>2019_Video_Trulicity_Hcode_Lifestyle_CPM_Desktop_1x1_NA_Video_DEMGEO_NA_VideoNational_Crossix 2+ OAD_4Q</t>
  </si>
  <si>
    <t>2019_Video_Trulicity_Hcode_Lifestyle_CPM_Mobile_1x1_NA_Video_DEMGEO_NA_VideoNational_4Q_Crossix Basal Insulin</t>
  </si>
  <si>
    <t>2019_Video_Trulicity_Hcode_Lifestyle_CPM_Mobile_1x1_NA_Video_DEMGEO_NA_VideoNational_Crossix 2+ OAD_4Q</t>
  </si>
  <si>
    <t>2019_Video_Trulicity_SRAX_Ad Network_CPM_Cross Device_:75_Preroll_GEOFENCEBHV_NA_ROOMrx_1Q19</t>
  </si>
  <si>
    <t>2019_Video_Trulicity_Scripps_TV Online_CPM_Cross Device_:75_FEP_None_NA_1Q19</t>
  </si>
  <si>
    <t>2019_Video_Trulicity_Sharecare_Endemic_CPCV_Cross Device_:60_Preroll_CON_NA_NA_Scrolling ISI_4Q19</t>
  </si>
  <si>
    <t>NBCSports Run of Livestreaing &amp; shortform including NASCAR &amp; PGA Video</t>
  </si>
  <si>
    <t>OLV_Diabetes-c-Trulicity_Diabetes Type 2_Buzzfeed_LFST_CD_NA_BHVCT_Tasty.co Recipe Collection TrulyPowerful_PRE_1x1_CPM_INVD_VAST_GM_ENG_BHVKT</t>
  </si>
  <si>
    <t>OLV_Diabetes-c-Trulicity_Diabetes Type 2_Buzzfeed_LFST_CD_NA_BHVCT_Tasty.co Recipe Collection_PRE_1x1_CPM_INVD_VAST_GM_ENG_BHVKT</t>
  </si>
  <si>
    <t>OLV_Diabetes-c-Trulicity_Diabetes Type 2_Conde Nast_LFST_DSK_NA_CD_Spire_PRE_:30_CPM_INVD_VPAID_GM_ENG_LFSTPMP</t>
  </si>
  <si>
    <t>OLV_Diabetes-c-Trulicity_Diabetes Type 2_Conde Nast_LFST_DSK_NA_CD_Spire_PRE_:60_CPM_INVD_VPAID_GM_ENG_LFSTPMP</t>
  </si>
  <si>
    <t>OLV_Diabetes-c-Trulicity_Diabetes Type 2_Everyday Health_END_CD_NA_CT_Type 2 Diabetes Relevant Content - AV_PRE_:30_AV_INVD_VPAID_GM_ENG_ENDHLTHD</t>
  </si>
  <si>
    <t>OLV_Diabetes-c-Trulicity_Diabetes Type 2_Everyday Health_END_CD_NA_CT_Type 2 Diabetes Relevant Content_PRE_:30_CPCV_INVD_VPAID_GM_ENG_ENDHLTHD</t>
  </si>
  <si>
    <t>OLV_Diabetes-c-Trulicity_Diabetes Type 2_HealthiNation_END_CD_NA_LAL_Cross Device Preroll_PRE_:30_CPCV_INVD_VPAID_GM_ENG_ENDHLTHD</t>
  </si>
  <si>
    <t>OLV_Diabetes-c-Trulicity_Diabetes Type 2_Healthline_END_CD_NA_CONT_Type 2 Diabetes HL Studios NonSkippable NONCHROME_PRE_:60_CPV_INVD_VAST_GM_ENG_ENDHLTHD</t>
  </si>
  <si>
    <t>OLV_Diabetes-c-Trulicity_Diabetes Type 2_Healthline_END_CD_NA_CONT_Type 2 Diabetes HL Studios NonSkippable_PRE_:60_CPV_INVD_VAST_GM_ENG_ENDHLTHD</t>
  </si>
  <si>
    <t>OLV_Diabetes-c-Trulicity_Diabetes Type 2_Healthline_END_CD_NA_CONT_Type 2 Diabetes HL Studios_PRE_:30_CPV_INVD_VPAID_GM_ENG_ENDHLTHD</t>
  </si>
  <si>
    <t>OLV_Diabetes-c-Trulicity_Diabetes Type 2_Meredith_LFST_CD_NA_CONT_Audience Targeting_PRE_:30_CPM_INVD_VAST_GM_ENG_ENDHLTHD</t>
  </si>
  <si>
    <t>OLV_Diabetes-c-Trulicity_Diabetes Type 2_Meredith_LFST_CD_NA_CONT_Editorial Video Series Pre-roll_PRE_:30_CPM_INVD_VPAID_GM_ENG_LFSTPMP</t>
  </si>
  <si>
    <t>OLV_Diabetes-c-Trulicity_Diabetes Type 2_Meredith_LFST_CD_NA_CONT_Tu Salud Landing Page + Editorial Sponsorship NONCHROME_PRE_:60_FLAT_INVD_VPAID_HS_SPA_LFSTPMP</t>
  </si>
  <si>
    <t>OLV_Diabetes-c-Trulicity_Diabetes Type 2_OMDP_PRG_CD_TTD_CONCT_CV + T2D Keyword CT_PRO_:30_DCPM_INVD_NA_GM_ENG_COMPCT</t>
  </si>
  <si>
    <t>OLV_Diabetes-c-Trulicity_Diabetes Type 2_OMDP_PRG_CD_TTD_CONCT_Weather Sites + Crossix_PRO_:30_DCPM_INVD_NA_GM_ENG_LFSTPMP</t>
  </si>
  <si>
    <t>OLV_Diabetes-c-Trulicity_Diabetes Type 2_OMDP_PRG_CD_TTD_CTINT_Nascar Fans + Crossix_PRO_:30_DCPM_INVD_NA_GM_ENG_BHVKT</t>
  </si>
  <si>
    <t>OLV_Diabetes-c-Trulicity_Diabetes Type 2_OMDP_PRG_CD_TTD_CTINT_Sports Sites + Crossix_PRO_:30_DCPM_INVD_NA_GM_ENG_BHVKT</t>
  </si>
  <si>
    <t>OLV_Diabetes-c-Trulicity_Diabetes Type 2_OMDP_PRG_CD_TTD_CT_Crossix 1+ OADs_PRO_:30_DCPM_INVD_NA_GM_ENG_COMPCT</t>
  </si>
  <si>
    <t>OLV_Diabetes-c-Trulicity_Diabetes Type 2_OMDP_PRG_CD_TTD_CT_Crossix Basal Insulin_PRO_:30_DCPM_INVD_NA_GM_ENG_COMPCT</t>
  </si>
  <si>
    <t>OLV_Diabetes-c-Trulicity_Diabetes Type 2_OMDP_PRG_CD_TTD_CT_Crossix Bydureon_PRO_:30_DCPM_INVD_NA_GM_ENG_COMPCT</t>
  </si>
  <si>
    <t>OLV_Diabetes-c-Trulicity_Diabetes Type 2_OMDP_PRG_CD_TTD_CT_Crossix Congestive Heart Failure + T2D_PRO_:30_DCPM_INVD_NA_GM_ENG_LFSTPMP</t>
  </si>
  <si>
    <t>OLV_Diabetes-c-Trulicity_Diabetes Type 2_OMDP_PRG_CD_TTD_CT_Crossix Farxiga_PRO_:30_DCPM_INVD_NA_GM_ENG_COMPCT</t>
  </si>
  <si>
    <t>OLV_Diabetes-c-Trulicity_Diabetes Type 2_OMDP_PRG_CD_TTD_CT_Crossix GLP-1 Inhibitor User_PRO_:30_DCPM_INVD_NA_GM_ENG_COMPCT</t>
  </si>
  <si>
    <t>OLV_Diabetes-c-Trulicity_Diabetes Type 2_OMDP_PRG_CD_TTD_CT_Crossix Heart Valve Disease + T2D_PRO_:30_DCPM_INVD_NA_GM_ENG_COMPCT</t>
  </si>
  <si>
    <t>OLV_Diabetes-c-Trulicity_Diabetes Type 2_OMDP_PRG_CD_TTD_CT_Crossix Hypertension + T2D_PRO_:30_DCPM_INVD_NA_GM_ENG_COMPCT</t>
  </si>
  <si>
    <t>OLV_Diabetes-c-Trulicity_Diabetes Type 2_OMDP_PRG_CD_TTD_CT_Crossix Invokana_PRO_:30_DCPM_INVD_NA_GM_ENG_COMPCT</t>
  </si>
  <si>
    <t>OLV_Diabetes-c-Trulicity_Diabetes Type 2_OMDP_PRG_CD_TTD_CT_Crossix Jardiance_PRO_:30_DCPM_INVD_NA_GM_ENG_COMPCT</t>
  </si>
  <si>
    <t>OLV_Diabetes-c-Trulicity_Diabetes Type 2_OMDP_PRG_CD_TTD_CT_Crossix Ozempic_PRO_:30_DCPM_INVD_NA_GM_ENG_COMPCT</t>
  </si>
  <si>
    <t>OLV_Diabetes-c-Trulicity_Diabetes Type 2_OMDP_PRG_CD_TTD_CT_Crossix Trulicity_PRO_:30_DCPM_INVD_NA_GM_ENG_COMPCT</t>
  </si>
  <si>
    <t>OLV_Diabetes-c-Trulicity_Diabetes Type 2_OMDP_PRG_CD_TTD_CT_Crossix Uncontrolled A1C_PRO_:30_DCPM_INVD_NA_GM_ENG_COMPCT</t>
  </si>
  <si>
    <t>OLV_Diabetes-c-Trulicity_Diabetes Type 2_OMDP_PRG_CD_TTD_CT_Fluent CV + T2D_PRO_:30_DCPM_INVD_NA_GM_ENG_COMPCT</t>
  </si>
  <si>
    <t>OLV_Diabetes-c-Trulicity_Diabetes Type 2_OMDP_PRG_CD_TTD_CT_Fluent Diabetic Savings Supplies_PRO_:30_DCPM_INVD_NA_GM_ENG_COMPCT</t>
  </si>
  <si>
    <t>OLV_Diabetes-c-Trulicity_Diabetes Type 2_OMDP_PRG_CD_TTD_CT_Fluent T2D_PRO_:30_DCPM_INVD_NA_GM_ENG_COMPCT</t>
  </si>
  <si>
    <t>OLV_Diabetes-c-Trulicity_Diabetes Type 2_OMDP_PRG_CD_TTD_CT_IQVIA Custom Trulicity_PRO_:30_DCPM_INVD_NA_GM_ENG_COMPCT</t>
  </si>
  <si>
    <t>OLV_Diabetes-c-Trulicity_Diabetes Type 2_OMDP_PRG_CD_TTD_CT_IQVIA T2 Diabetes_PRO_:30_DCPM_INVD_NA_GM_ENG_COMPCT</t>
  </si>
  <si>
    <t>OLV_Diabetes-c-Trulicity_Diabetes Type 2_OMDP_PRG_CD_TTD_CT_Kantar MARS T2D Diagnosed 10+ Yrs Ago_PRO_:30_DCPM_INVD_NA_GM_ENG_COMPCT</t>
  </si>
  <si>
    <t>OLV_Diabetes-c-Trulicity_Diabetes Type 2_OMDP_PRG_CD_TTD_CT_Oracle Sugar Conscious_PRO_:30_DCPM_INVD_NA_GM_ENG_COMPCT</t>
  </si>
  <si>
    <t>OLV_Diabetes-c-Trulicity_Diabetes Type 2_OMDP_PRG_CD_TTD_CT_SCA Basal Insulin Prospect_PRO_:30_DCPM_INVD_NA_GM_ENG_COMPCT</t>
  </si>
  <si>
    <t>OLV_Diabetes-c-Trulicity_Diabetes Type 2_OMDP_PRG_CD_TTD_CT_SCA CV + T2D_PRO_:30_DCPM_INVD_NA_GM_ENG_COMPCT</t>
  </si>
  <si>
    <t>OLV_Diabetes-c-Trulicity_Diabetes Type 2_OMDP_PRG_CD_TTD_CT_SCA Ozempic_PRO_:30_DCPM_INVD_NA_GM_ENG_COMPCT</t>
  </si>
  <si>
    <t>OLV_Diabetes-c-Trulicity_Diabetes Type 2_OMDP_PRG_CD_TTD_CT_SCA Rybelsus_PRO_:30_DCPM_INVD_NA_GM_ENG_COMPCT</t>
  </si>
  <si>
    <t>OLV_Diabetes-c-Trulicity_Diabetes Type 2_OMDP_PRG_CD_TTD_CT_Sharethis_PRO_:30_DCPM_INVD_NA_GM_ENG_COMPCT</t>
  </si>
  <si>
    <t>OLV_Diabetes-c-Trulicity_Diabetes Type 2_OMDP_PRG_CD_TTD_CT_Symphony HealthRankings Hypertension + T2D_PRO_:30_DCPM_INVD_NA_GM_ENG_COMPCT</t>
  </si>
  <si>
    <t>OLV_Diabetes-c-Trulicity_Diabetes Type 2_OMDP_PRG_CD_TTD_CT_Symphony HealthRankings_PRO_:30_DCPM_INVD_NA_GM_ENG_COMPCT</t>
  </si>
  <si>
    <t>OLV_Diabetes-c-Trulicity_Diabetes Type 2_OMDP_PRG_CD_TTD_CT_Teads - Fluent Diabetic Savings Supplies_PRO_:30_DCPM_INVD_NA_GM_ENG_COMPCT</t>
  </si>
  <si>
    <t>OLV_Diabetes-c-Trulicity_Diabetes Type 2_OMDP_PRG_CD_TTD_CT_Teads - Fluent T2D_PRO_:30_DCPM_INVD_NA_GM_ENG_COMPCT</t>
  </si>
  <si>
    <t>OLV_Diabetes-c-Trulicity_Diabetes Type 2_OMDP_PRG_CD_TTD_LAL_About Page Scrolls_PRO_:30_DCPM_INVD_NA_GM_ENG_COMPCT</t>
  </si>
  <si>
    <t>OLV_Diabetes-c-Trulicity_Diabetes Type 2_OMDP_PRG_CD_TTD_LAL_Action Buttons/Clicks_PRO_:30_DCPM_INVD_NA_GM_ENG_COMPCT</t>
  </si>
  <si>
    <t>OLV_Diabetes-c-Trulicity_Diabetes Type 2_OMDP_PRG_CD_TTD_LAL_Deep Page Visits_PRO_:30_DCPM_INVD_NA_GM_ENG_COMPCT</t>
  </si>
  <si>
    <t>OLV_Diabetes-c-Trulicity_Diabetes Type 2_OMDP_PRG_CD_TTD_LAL_What to Expect Page Visits_PRO_:30_DCPM_INVD_NA_GM_ENG_COMPCT</t>
  </si>
  <si>
    <t>OLV_Diabetes-c-Trulicity_Diabetes Type 2_OMDP_PRG_CD_TTD_RT_Site Visits_PRO_:30_DCPM_INVD_NA_GM_ENG_COMPCT</t>
  </si>
  <si>
    <t>OLV_Diabetes-c-Trulicity_Diabetes Type 2_Sharecare_END_CD_NA_CONT_T2D Watch Added Value NONCHROME_PRE_:60_AV_INVD_VPAID_GM_ENG_COMPCT</t>
  </si>
  <si>
    <t>OLV_Diabetes-c-Trulicity_Diabetes Type 2_Sharecare_END_CD_NA_CONT_T2D Watch Added Value_PRE_:30_AV_INVD_VPAID_GM_ENG_COMPCT</t>
  </si>
  <si>
    <t>OLV_Diabetes-c-Trulicity_Diabetes Type 2_Sharecare_END_CD_NA_CONT_T2D Watch NONCHROME_PRE_:60_CPCV_INVD_VPAID_GM_ENG_COMPCT</t>
  </si>
  <si>
    <t>OLV_Diabetes-c-Trulicity_Diabetes Type 2_Sharecare_END_CD_NA_CONT_T2D Watch_PRE_:30_CPCV_INVD_VPAID_GM_ENG_COMPCT</t>
  </si>
  <si>
    <t>OLV_Diabetes-c-Trulicity_Diabetes Type 2_WebMD_END_CD_NA_CT_Video Bundle_PRE_:30_FLAT_INVD_VPAID_GM_ENG_ENDHLTHD</t>
  </si>
  <si>
    <t>PRGV_Diabetes-c-Trulicity_Diabetes Type 2_OMDP_PRG_CD_TTD_CT_Crossix Basal Insulin 2700_PRO_:45_DCPM_INVD_NA_GM_ENG_COMPCT</t>
  </si>
  <si>
    <t>PRGV_Diabetes-c-Trulicity_Diabetes Type 2_OMDP_PRG_CD_TTD_CT_Crossix Basal Insulin 2701_PRO_:45_DCPM_INVD_NA_GM_ENG_COMPCT</t>
  </si>
  <si>
    <t>PRGV_Diabetes-c-Trulicity_Diabetes Type 2_OMDP_PRG_CD_TTD_CT_Crossix Uncontrolled A1C 2700_PRO_:45_DCPM_INVD_NA_GM_ENG_COMPCT</t>
  </si>
  <si>
    <t>PRGV_Diabetes-c-Trulicity_Diabetes Type 2_OMDP_PRG_CD_TTD_CT_Crossix Uncontrolled A1C 2701_PRO_:45_DCPM_INVD_NA_GM_ENG_COMPCT</t>
  </si>
  <si>
    <t>PRGV_Diabetes-c-Trulicity_Diabetes Type 2_OMDP_PRG_CD_TTD_CT_Fluent T2D 2700_PRO_:45_DCPM_INVD_NA_GM_ENG_COMPCT</t>
  </si>
  <si>
    <t>PRGV_Diabetes-c-Trulicity_Diabetes Type 2_OMDP_PRG_CD_TTD_CT_Fluent T2D 2701_PRO_:45_DCPM_INVD_NA_GM_ENG_COMPCT</t>
  </si>
  <si>
    <t>PRGV_Diabetes-c-Trulicity_Diabetes Type 2_OMDP_PRG_CD_TTD_LAL_About Page Scrolls 2700_PRO_:45_DCPM_INVD_NA_GM_ENG_COMPCT</t>
  </si>
  <si>
    <t>PRGV_Diabetes-c-Trulicity_Diabetes Type 2_OMDP_PRG_CD_TTD_LAL_About Page Scrolls 2701_PRO_:45_DCPM_INVD_NA_GM_ENG_COMPCT</t>
  </si>
  <si>
    <t>TVO_Diabetes-c-Trulicity_Diabetes Type 2_ESPN_TVO_CD_NA_NA_OMNET_FEP_:60_CPM_INVD_VAST_GM_ENG_NA</t>
  </si>
  <si>
    <t>TVO_Diabetes-c-Trulicity_Diabetes Type 2_Telemundo_TVO_CD_NA_AUD_OMNET Adobe AUD AD50+ 1x1 Site Serve_VOD_:60_CPM_INVD_NA_HS_SPA_NA</t>
  </si>
  <si>
    <t>TVO_Diabetes-c-Trulicity_Diabetes Type 2_Telemundo_TVO_CD_NA_AUD_OMNET Targeted Diabetes Audience 1x1 Site Serve_VOD_:60_CPM_INVD_NA_HS_SPA_NA</t>
  </si>
  <si>
    <t>Trulicity MCM_OLV_2019_Accuen_Programmatic_dCPM_Cross Device_Preroll &amp; Outstream_BHV+DEM_TTD_3P Hispanic Caregivers_:60_DA</t>
  </si>
  <si>
    <t>Trulicity MCM_OLV_2019_Accuen_Programmatic_dCPM_Cross Device_Preroll &amp; Outstream_BHV+DEM_TTD_3P Hispanic Caregivers_:60_LA</t>
  </si>
  <si>
    <t>Trulicity MCM_OLV_2019_Accuen_Programmatic_dCPM_Cross Device_Preroll &amp; Outstream_BHV+DEM_TTD_3P Hispanic Caregivers_:60_NY</t>
  </si>
  <si>
    <t>Trulicity MCM_OLV_2019_Accuen_Programmatic_dCPM_Cross Device_Preroll &amp; Outstream_BHV+DEM_TTD_3P Hispanic Caregivers_:75_DA</t>
  </si>
  <si>
    <t>Trulicity MCM_OLV_2019_Accuen_Programmatic_dCPM_Cross Device_Preroll &amp; Outstream_BHV+DEM_TTD_3P Hispanic Caregivers_:75_LA</t>
  </si>
  <si>
    <t>Trulicity MCM_OLV_2019_Accuen_Programmatic_dCPM_Cross Device_Preroll &amp; Outstream_BHV+DEM_TTD_3P Hispanic Caregivers_:75_NY</t>
  </si>
  <si>
    <t>Trulicity MCM_OLV_2019_Accuen_Programmatic_dCPM_Cross Device_Preroll &amp; Outstream_CON+CT_TTD_Crossix 2+ OADs + Spanish White List_:60_DA</t>
  </si>
  <si>
    <t>Trulicity MCM_OLV_2019_Accuen_Programmatic_dCPM_Cross Device_Preroll &amp; Outstream_CON+CT_TTD_Crossix 2+ OADs + Spanish White List_:60_LA</t>
  </si>
  <si>
    <t>Trulicity MCM_OLV_2019_Accuen_Programmatic_dCPM_Cross Device_Preroll &amp; Outstream_CON+CT_TTD_Crossix 2+ OADs + Spanish White List_:75_DA</t>
  </si>
  <si>
    <t>Trulicity MCM_OLV_2019_Accuen_Programmatic_dCPM_Cross Device_Preroll &amp; Outstream_CON+CT_TTD_Crossix GLP1s + Spanish White List_:60_DA</t>
  </si>
  <si>
    <t>Trulicity MCM_OLV_2019_Accuen_Programmatic_dCPM_Cross Device_Preroll &amp; Outstream_CON+CT_TTD_Crossix GLP1s + Spanish White List_:60_MI</t>
  </si>
  <si>
    <t>Trulicity MCM_OLV_2019_Accuen_Programmatic_dCPM_Cross Device_Preroll &amp; Outstream_CON+CT_TTD_Crossix GLP1s + Spanish White List_:60_NY</t>
  </si>
  <si>
    <t>Trulicity MCM_OLV_2019_Accuen_Programmatic_dCPM_Cross Device_Preroll &amp; Outstream_CON+CT_TTD_Crossix GLP1s + Spanish White List_:75_DA</t>
  </si>
  <si>
    <t>Trulicity MCM_OLV_2019_Accuen_Programmatic_dCPM_Cross Device_Preroll &amp; Outstream_CON+CT_TTD_Crossix T2D/Uncontrolled A1C + Spanish White List_:60_DA</t>
  </si>
  <si>
    <t>Trulicity MCM_OLV_2019_Accuen_Programmatic_dCPM_Cross Device_Preroll &amp; Outstream_CON+CT_TTD_Crossix T2D/Uncontrolled A1C + Spanish White List_:75_MI</t>
  </si>
  <si>
    <t>Trulicity MCM_OLV_2019_Accuen_Programmatic_dCPM_Cross Device_Preroll &amp; Outstream_CON+CT_TTD_Crossix T2D/Uncontrolled A1C + Spanish White List_:75_NY</t>
  </si>
  <si>
    <t>Trulicity MCM_OLV_2019_Accuen_Programmatic_dCPM_Cross Device_Preroll &amp; Outstream_CT+DEM_TTD_3P T2 Diabetes + Demo_:75_LA</t>
  </si>
  <si>
    <t>Trulicity MCM_OLV_2019_Accuen_Programmatic_dCPM_Cross Device_Preroll &amp; Outstream_CT+DEM_TTD_Crossix Hispanic Diabetes T2_:60_LA</t>
  </si>
  <si>
    <t>Trulicity MCM_OLV_2019_Accuen_Programmatic_dCPM_Cross Device_Preroll &amp; Outstream_CT+DEM_TTD_Crossix Hispanic Diabetes T2_:75_DA</t>
  </si>
  <si>
    <t>Trulicity MCM_OLV_2019_Accuen_Programmatic_dCPM_Cross Device_Preroll &amp; Outstream_CT+DEM_TTD_Crossix Hispanic Diabetes T2_:75_MI</t>
  </si>
  <si>
    <t>Trulicity MCM_OLV_2019_Accuen_Programmatic_dCPM_Cross Device_Preroll &amp; Outstream_CT+DEM_TTD_Fluent + Demo_:60_DA</t>
  </si>
  <si>
    <t>Trulicity MCM_OLV_2019_Accuen_Programmatic_dCPM_Cross Device_Preroll &amp; Outstream_CT+DEM_TTD_Fluent + Demo_:60_LA</t>
  </si>
  <si>
    <t>Trulicity MCM_OLV_2019_Accuen_Programmatic_dCPM_Cross Device_Preroll &amp; Outstream_CT+DEM_TTD_Fluent + Demo_:75_DA</t>
  </si>
  <si>
    <t>Trulicity MCM_OLV_2019_Accuen_Programmatic_dCPM_Cross Device_Preroll &amp; Outstream_CT+DEM_TTD_Fluent + Demo_:75_MI</t>
  </si>
  <si>
    <t>Trulicity MCM_OLV_2019_Accuen_Programmatic_dCPM_Cross Device_Preroll &amp; Outstream_CT+DEM_TTD_Oracle + Demo_:60_DA</t>
  </si>
  <si>
    <t>Trulicity MCM_OLV_2019_Accuen_Programmatic_dCPM_Cross Device_Preroll &amp; Outstream_CT+DEM_TTD_Oracle + Demo_:60_NY</t>
  </si>
  <si>
    <t>Trulicity MCM_OLV_2019_Accuen_Programmatic_dCPM_Cross Device_Preroll &amp; Outstream_CT+DEM_TTD_Symphony HealthLink + Demo_:75_DA</t>
  </si>
  <si>
    <t>Trulicity MCM_OLV_2019_Accuen_Programmatic_dCPM_Cross Device_Preroll &amp; Outstream_CT_TTD_ACA_:60_LA</t>
  </si>
  <si>
    <t>Trulicity MCM_OLV_2019_Accuen_Programmatic_dCPM_Cross Device_Preroll &amp; Outstream_CT_TTD_ACA_:60_MI</t>
  </si>
  <si>
    <t>Trulicity MCM_OLV_2019_Accuen_Programmatic_dCPM_Cross Device_Preroll &amp; Outstream_LAL_TTD_Site Visits _:60_DA</t>
  </si>
  <si>
    <t>Trulicity MCM_OLV_2019_Accuen_Programmatic_dCPM_Cross Device_Preroll &amp; Outstream_LAL_TTD_Site Visits _:60_LA</t>
  </si>
  <si>
    <t>Trulicity MCM_OLV_2019_Accuen_Programmatic_dCPM_Cross Device_Preroll &amp; Outstream_LAL_TTD_Site Visits _:60_MI</t>
  </si>
  <si>
    <t>Trulicity MCM_OLV_2019_Accuen_Programmatic_dCPM_Cross Device_Preroll &amp; Outstream_LAL_TTD_Site Visits _:60_NY</t>
  </si>
  <si>
    <t>Trulicity MCM_OLV_2019_Hcode_Lifestyle_AV_Mobile_Preroll_CT_NA_Crossix 2+ OAD_1x1_DA</t>
  </si>
  <si>
    <t>Trulicity MCM_OLV_2019_Hcode_Lifestyle_AV_Mobile_Preroll_CT_NA_Crossix 2+ OAD_1x1_LA</t>
  </si>
  <si>
    <t>Trulicity MCM_OLV_2019_Hcode_Lifestyle_AV_Mobile_Preroll_CT_NA_Crossix 2+ OAD_1x1_NY</t>
  </si>
  <si>
    <t>Trulicity MCM_OLV_2019_Hcode_Lifestyle_AV_Mobile_Preroll_CT_NA_Crossix Basal Insulin_1x1_LA</t>
  </si>
  <si>
    <t>Trulicity MCM_OLV_2019_Hcode_Lifestyle_CPM_Desktop_Preroll_CT_NA_Crossix 2+ OAD_1x1_NY</t>
  </si>
  <si>
    <t>Trulicity MCM_OLV_2019_Hcode_Lifestyle_CPM_Desktop_Preroll_CT_NA_Crossix Basal Insulin_1x1_LA</t>
  </si>
  <si>
    <t>Trulicity MCM_OLV_2019_Hcode_Lifestyle_CPM_Desktop_Preroll_CT_NA_Crossix Basal Insulin_1x1_MI</t>
  </si>
  <si>
    <t>Trulicity MCM_OLV_2019_Hcode_Lifestyle_CPM_Mobile_Preroll_CT_NA_Crossix 2+ OAD_1x1_MI</t>
  </si>
  <si>
    <t>Trulicity MCM_OLV_2019_Hcode_Lifestyle_CPM_Mobile_Preroll_CT_NA_Crossix Basal Insulin_1x1_DA</t>
  </si>
  <si>
    <t>Trulicity MCM_OLV_2019_Hcode_Lifestyle_CPM_Mobile_Preroll_CT_NA_Crossix Basal Insulin_1x1_NY</t>
  </si>
  <si>
    <t>Trulicity MCM_OLV_2019_Ogury_Lifestyle_CPV_Mobile_Video_DEM_NA_Hispanic T2D 1PData _1x1_LA</t>
  </si>
  <si>
    <t>Trulicity MCM_OLV_2019_Telemundo_Endemic_CPM_Cross Device_Preroll_CT_NA_ROS_Crossix 1+ OAD _1x1_NA</t>
  </si>
  <si>
    <t>Trulicity MCM_Video_2019_Accuen_Programmatic_dCPM_Cross Device_Preroll &amp; Outstream_CON+CT_TTD_Crossix + Spanish White List_:75_LA</t>
  </si>
  <si>
    <t>Trulicity MCM_Video_2019_Accuen_Programmatic_dCPM_Cross Device_Preroll &amp; Outstream_CON+CT_TTD_Crossix 1+ OADs + Spanish White List_:60_Q4</t>
  </si>
  <si>
    <t>Trulicity MCM_Video_2019_Accuen_Programmatic_dCPM_Cross Device_Preroll &amp; Outstream_CON+CT_TTD_Crossix Basal Insulins + Spanish White List_:60_Q4</t>
  </si>
  <si>
    <t>Trulicity MCM_Video_2019_Accuen_Programmatic_dCPM_Cross Device_Preroll &amp; Outstream_CON+CT_TTD_Crossix T2D/Uncontrolled A1C + Spanish White List_:60_Q4</t>
  </si>
  <si>
    <t>Trulicity MCM_Video_2019_Accuen_Programmatic_dCPM_Cross Device_Preroll &amp; Outstream_CON+CT_TTD_Spanish Lifestyle PMP + Crossix _:75_LA</t>
  </si>
  <si>
    <t>Trulicity MCM_Video_2019_Accuen_Programmatic_dCPM_Cross Device_Preroll &amp; Outstream_CON_TTD_Keyword CT (Spanish)_:60_Q4</t>
  </si>
  <si>
    <t>Trulicity MCM_Video_2019_Accuen_Programmatic_dCPM_Cross Device_Preroll &amp; Outstream_CT+DEM_TTD_3P T2 Diabetes + Demo_:75_DA</t>
  </si>
  <si>
    <t>Trulicity MCM_Video_2019_Accuen_Programmatic_dCPM_Cross Device_Preroll &amp; Outstream_CT+DEM_TTD_3P T2 Diabetes + Demo_:75_MI</t>
  </si>
  <si>
    <t>Trulicity MCM_Video_2019_Accuen_Programmatic_dCPM_Cross Device_Preroll &amp; Outstream_CT+DEM_TTD_Oracle + Demo_:60_Q4</t>
  </si>
  <si>
    <t>Trulicity MCM_Video_2019_Accuen_Programmatic_dCPM_Cross Device_Preroll &amp; Outstream_CT+DEM_TTD_Valassis Digital + Demo_:75_MI</t>
  </si>
  <si>
    <t>Trulicity MCM_Video_2019_Accuen_Programmatic_dCPM_Cross Device_Preroll &amp; Outstream_CT+DEM_TTD_Valassis Digital + Demo_:75_NY</t>
  </si>
  <si>
    <t>Trulicity MCM_Video_2019_Accuen_Programmatic_dCPM_Cross Device_Preroll &amp; Outstream_CT+INT_TTD_Spanish Health Wellness + Crossix _:75_DA</t>
  </si>
  <si>
    <t>Trulicity MCM_Video_2019_Accuen_Programmatic_dCPM_Cross Device_Preroll &amp; Outstream_CT+INT_TTD_Spanish Health Wellness + Crossix _:75_NY</t>
  </si>
  <si>
    <t>Trulicity MCM_Video_2019_Accuen_Programmatic_dCPM_Cross Device_Preroll &amp; Outstream_CT_TTD_SCA_:60_Q4</t>
  </si>
  <si>
    <t>Trulicity MCM_Video_2019_Accuen_Programmatic_dCPM_Cross Device_Preroll &amp; Outstream_LAL_TTD_Site Visits _:75_DA</t>
  </si>
  <si>
    <t>Trulicity MCM_Video_2019_Accuen_Programmatic_dCPM_Cross Device_Preroll &amp; Outstream_LAL_TTD_Site Visits _:75_LA</t>
  </si>
  <si>
    <t>Trulicity MCM_Video_2019_Accuen_Programmatic_dCPM_Cross Device_Preroll &amp; Outstream_RTG_TTD_Site Visits _:60_Q4</t>
  </si>
  <si>
    <t>Trulicity MCM_Video_2019_Accuen_Programmatic_dCPM_Cross Device_Preroll &amp; Outstream_TVRTG_TTD_Brand/Competitors + Spanish TV Viewers_:75_LA</t>
  </si>
  <si>
    <t>Trulicity MCM_Video_2019_Accuen_Programmatic_dCPM_Cross Device_Preroll &amp; Outstream_TVRTG_TTD_Brand/Competitors + Spanish TV Viewers_:75_NY</t>
  </si>
  <si>
    <t>Trulicity MCM_Video_2019_Hcode_Lifestyle_AV_Desktop_Preroll_CT_NA_NA_1x1_NA</t>
  </si>
  <si>
    <t>Trulicity MCM_Video_2019_Hcode_Lifestyle_CPM_Desktop_Preroll_CT_NA_NA_1x1_NY</t>
  </si>
  <si>
    <t>Trulicity MCM_Video_2019_Univision_TV Online_CPM_Mobile/Tablet_FEP_None_NA_NA_:60_LiveStreamSports4Q19</t>
  </si>
  <si>
    <t>Trulicity MCM_Video_2020_Telemundo_TV Online_CPM_Cross Device_FEP_DEM_NA_NA_:60_AdobeAudienceTargeting VAST</t>
  </si>
  <si>
    <t>Trulicity MCM_Video_2020_Telemundo_TV Online_CPM_TV_VOD_DEM_NA_NA_:60_AdobeAudienceTargeting 1x1 Site Serve</t>
  </si>
  <si>
    <t>Trulicity MCM_Video_2020_Telemundo_TV Online_CPM_TV_VOD_DEM_NA_NA_:60_AdobeAudienceTargeting 1x1 Site Serve 1</t>
  </si>
  <si>
    <t>Trulicity_Video_2019_Accuen_Programmatic_dCPM_Cross Device_Preroll &amp; Outstream_CT_TTD_ACA Ozempic_:60</t>
  </si>
  <si>
    <t>Trulicity_Video_2019_Accuen_Programmatic_dCPM_Cross Device_Preroll &amp; Outstream_CT_TTD_ACA Ozempic_:60_Q4</t>
  </si>
  <si>
    <t>Trulicity_Video_2019_Accuen_Programmatic_dCPM_Cross Device_Preroll &amp; Outstream_CT_TTD_ACA Ozempic_:90</t>
  </si>
  <si>
    <t>Trulicity_Video_2019_Accuen_Programmatic_dCPM_Cross Device_Preroll &amp; Outstream_CT_TTD_ACA Ozempic_:90_Q4</t>
  </si>
  <si>
    <t>Trulicity_Video_2019_Accuen_Programmatic_dCPM_Cross Device_Preroll &amp; Outstream_CT_TTD_Crossix Bydureon_:90_Q4</t>
  </si>
  <si>
    <t>Trulicity_Video_2019_Accuen_Programmatic_dCPM_Cross Device_Preroll &amp; Outstream_CT_TTD_Crossix GLP1s_:90_Q4</t>
  </si>
  <si>
    <t>Trulicity_Video_2019_Accuen_Programmatic_dCPM_Cross Device_Preroll &amp; Outstream_CT_TTD_Oracle_:90_Q4</t>
  </si>
  <si>
    <t>Trulicity_Video_2019_Accuen_Programmatic_dCPM_Cross Device_Preroll &amp; Outstream_CT_TTD_VHAI_:60_Q4</t>
  </si>
  <si>
    <t>Trulicity_Video_2019_Accuen_Programmatic_dCPM_Cross Device_Preroll &amp; Outstream_CT_TTD_Valassis GLP1s_:75</t>
  </si>
  <si>
    <t>Trulicity_Video_2019_Accuen_Programmatic_dCPM_Cross Device_Preroll &amp; Outstream_CT_TTD_Valassis OAD &amp; Metformin_:60_Q4</t>
  </si>
  <si>
    <t>Trulicity_Video_2019_Accuen_Programmatic_dCPM_Cross Device_Preroll &amp; Outstream_CT_TTD_Valassis OAD &amp; Metformin_:75</t>
  </si>
  <si>
    <t>Trulicity_Video_2019_Accuen_Programmatic_dCPM_Cross Device_Preroll &amp; Outstream_INT_TTD_Cooking/Family/Entertainment_:90</t>
  </si>
  <si>
    <t>Trulicity_Video_2019_Accuen_Programmatic_dCPM_Cross Device_Preroll &amp; Outstream_INT_TTD_Cooking/Family/Entertainment_:90_Q4</t>
  </si>
  <si>
    <t>Trulicity_Video_2019_Accuen_Programmatic_dCPM_Cross Device_Preroll &amp; Outstream_INT_TTD_Nascar Fans_:60_Q4</t>
  </si>
  <si>
    <t>Trulicity_Video_2019_Accuen_Programmatic_dCPM_Cross Device_Preroll &amp; Outstream_INT_TTD_Nascar Fans_:90_Q4</t>
  </si>
  <si>
    <t>Trulicity_Video_2019_Accuen_Programmatic_dCPM_Cross Device_Preroll &amp; Outstream_LAL_TTD_About Page Scrolls_:90_Q4</t>
  </si>
  <si>
    <t>Trulicity_Video_2019_Accuen_Programmatic_dCPM_Cross Device_Preroll &amp; Outstream_LAL_TTD_Action Buttons/Clicks_:60_Q4</t>
  </si>
  <si>
    <t>Trulicity_Video_2019_Accuen_Programmatic_dCPM_Cross Device_Preroll &amp; Outstream_LAL_TTD_Action Buttons/Clicks_:90_Q4</t>
  </si>
  <si>
    <t>Trulicity_Video_2019_Accuen_Programmatic_dCPM_Cross Device_Preroll &amp; Outstream_RTG_TTD_Site Visits_:60_Q4</t>
  </si>
  <si>
    <t>Trulicity_Video_2019_Accuen_Programmatic_dCPM_Cross Device_Preroll &amp; Outstream_TVRTG+CT_TTD_Bydureon TV Viewers + Crossix_:75</t>
  </si>
  <si>
    <t>Trulicity_Video_2019_CondÃ©Nast_Lifestyle_CPM_CrossPlatform_Preroll_Crossix_NA_O&amp;O:60secskippable_1x1_Q4</t>
  </si>
  <si>
    <t>Trulicity_Video_2019_CondÃ©Nast_Lifestyle_CPM_CrossPlatform_Preroll_NA_NA_Youtube:60secskippable_1x1_Q4</t>
  </si>
  <si>
    <t>Trulicity_Video_2019_JunGroup_Ad Network_Free_Cross Device_1x1_Custom_CON_NA_NA_Added Value Native Impressions_1Q19_Caterer_Pricing_Update_OLV</t>
  </si>
  <si>
    <t>Trulicity_Video_2019_JunGroup_Ad Network_Free_Cross Device_1x1_Custom_CON_NA_NA_Added Value Native Impressions_1Q19_Fire_Chief_Pricing_Update</t>
  </si>
  <si>
    <t>Trulicity_Video_2019_JunGroup_Ad Network_Free_Cross Device_1x1_Custom_CON_NA_NA_Added Value Native Impressions_1Q19_PEN-Final_Scrolling ISI_Branded Video</t>
  </si>
  <si>
    <t>Trulicity_Video_2019_JunGroup_Ad Network_Free_Cross Device_1x1_Custom_CON_NA_NA_Added Value Native Impressions_1Q19_Trulicity 75 - Declarations Compilation</t>
  </si>
  <si>
    <t>Trulicity_Video_2019_JunGroup_Ad Network_Free_Cross Device_1x1_Custom_CON_NA_NA_Added Value Native Impressions_2Q19_DTC UNBRANDED Trulicity</t>
  </si>
  <si>
    <t>Trulicity_Video_2019_JunGroup_Ad Network_Free_Cross Device_1x1_Custom_CON_NA_NA_Added Value Native Impressions_2Q19_Experience_Label Update</t>
  </si>
  <si>
    <t>Trulicity_Video_2019_JunGroup_Ad Network_Free_Cross Device_1x1_Custom_CON_NA_NA_Added Value Native Impressions_2Q19_MOA_Label Update</t>
  </si>
  <si>
    <t>Trulicity_Video_2019_JunGroup_Ad Network_Free_Cross Device_1x1_Custom_CON_NA_NA_Added Value Native Impressions_3Q19_MOA_Label Update</t>
  </si>
  <si>
    <t>Trulicity_Video_2019_JunGroup_Ad Network_Free_Cross Device_1x1_Custom_CON_NA_NA_Added Value Native Impressions_3Q19_PEN_Label Update</t>
  </si>
  <si>
    <t>Trulicity_Video_2019_JunGroup_Ad Network_Free_Cross Device_1x1_Custom_CON_NA_NA_Added Value Native Impressions_4Q19_PEN-Final_Scrolling ISI - Label Update</t>
  </si>
  <si>
    <t>Trulicity_Video_2019_NBC Sports_TV Online_CPM_Cross Device_NA_Preroll_None_NA_NA_2Q19</t>
  </si>
  <si>
    <t>Trulicity_Video_2019_NBC_TV Online_CPM_Desktop_FEP_None_NA_NA_:60_4Q19</t>
  </si>
  <si>
    <t>Trulicity_Video_2019_NBC_TV Online_CPM_Mobile/Tablet_FEP_None_NA_NA_:60_4Q19</t>
  </si>
  <si>
    <t>Trulicity_Video_2019_Scripps_TV Online_CPM_Mobile/Tablet_FEP_None_NA_NA_:60_4Q19</t>
  </si>
  <si>
    <t>Trulicity_Video_2020_A&amp;E_TV Online_CPM_Cross Device_FEP_None_NA_NA_:60 VAST</t>
  </si>
  <si>
    <t>Trulicity_Video_2020_A&amp;E_TV Online_CPM_Cross Device_FEP_None_NA_NA_:60 VAST Hulu</t>
  </si>
  <si>
    <t>Trulicity_Video_2020_A&amp;E_TV Online_CPM_Cross Device_FEP_None_NA_NA_:60 VPAID</t>
  </si>
  <si>
    <t>Trulicity_Video_2020_A&amp;E_TV Online_CPM_TV_VOD_None_NA_NA_:60 1x1 Site Serve</t>
  </si>
  <si>
    <t>Trulicity_Video_2020_Accuen_Programmatic_dCPM_Cross Device_Preroll &amp; Outstream_CCT_TTD_Weather Sites + Crossix_:90_NA</t>
  </si>
  <si>
    <t>Trulicity_Video_2020_Crackle_TV Online_CPM_Cross Device_FEP_None_NA_NA_:60_2020</t>
  </si>
  <si>
    <t>Trulicity_Video_2020_Ellen_TV Online_CPM_Cross Device_FEP_DEM_NA_NA_:60_Youtube</t>
  </si>
  <si>
    <t>Trulicity_Video_2020_Everyday Health_Endemic_CPCV_Cross Device_Preroll_CT_NA_Type 2 Diabete Relevant Content_:30_NA</t>
  </si>
  <si>
    <t>Trulicity_Video_2020_Everyday Health_Endemic_CPCV_Cross Device_Preroll_CT_NA_Type 2 Diabete Relevant Content_:90_NA</t>
  </si>
  <si>
    <t>Trulicity_Video_2020_Everyday Health_Endemic_Free_Cross Device_Preroll_CT_NA_Type 2 Diabete Relevant Content AV_:30_NA</t>
  </si>
  <si>
    <t>Trulicity_Video_2020_Everyday Health_Endemic_Free_Cross Device_Preroll_CT_NA_Type 2 Diabete Relevant Content AV_:90_NA</t>
  </si>
  <si>
    <t>Trulicity_Video_2020_Healthination_Endemic_CPCV_Cross Device_Preroll_CON_NA_:30_NA</t>
  </si>
  <si>
    <t>Trulicity_Video_2020_Healthination_Endemic_CPCV_Cross Device_Preroll_CON_NA_:60_NA</t>
  </si>
  <si>
    <t>Trulicity_Video_2020_Healthination_Endemic_CPCV_Cross Device_Preroll_CON_NA_:90_NA</t>
  </si>
  <si>
    <t>Trulicity_Video_2020_Healthination_Endemic_CPCV_Cross Device_Preroll_CON_NA_HIS T2D_:60_NA</t>
  </si>
  <si>
    <t>Trulicity_Video_2020_Healthline_Endemic_CPV_Cross Device_Preroll_CON_NA_Type 2 Diabetes HL Studios_:90_NA</t>
  </si>
  <si>
    <t>Trulicity_Video_2020_Impremedia_Lifestyle_AV_Cross Device__CON_NA_Outstream Video_:60_NA</t>
  </si>
  <si>
    <t>Trulicity_Video_2020_Impremedia_Lifestyle_CPM_Mobile_Preroll_CON_NA_Outstream Video_1x1_UPDATED</t>
  </si>
  <si>
    <t>Trulicity_Video_2020_MeredithDigital _Lifestyle_CPM_Cross Device_Preroll_CON_NA_Audience Targeting_:60_UPDATED</t>
  </si>
  <si>
    <t>Trulicity_Video_2020_MeredithDigital _Lifestyle_Flat_Cross Device_Preroll_CON_NA_Super Bowl Sponsorships_:60_UPDATED</t>
  </si>
  <si>
    <t>Trulicity_Video_2020_NBC Peacock_TV Online_CPM_TV_VOD_None_NA_NA_:60 1x1 Site Serve</t>
  </si>
  <si>
    <t>Trulicity_Video_2020_NBC Sports_TV Online_CPM_Cross Device_FEP_None_NA_NA_:60 VAST</t>
  </si>
  <si>
    <t>Trulicity_Video_2020_NBC Sports_TV Online_CPM_Cross Device_FEP_None_NA_NA_:60 VAST 2Q20</t>
  </si>
  <si>
    <t>Trulicity_Video_2020_NBC Sports_TV Online_CPM_Cross Device_FEP_None_NA_NA_:60 VPAID 2Q20</t>
  </si>
  <si>
    <t>Trulicity_Video_2020_Ogury_Lifestyle_CPV_Mobile_Preroll_BHV_NA_Cost Conscious_:60_NA</t>
  </si>
  <si>
    <t>Trulicity_Video_2020_Ogury_Lifestyle_CPV_Mobile_Preroll_BHV_NA_Crossix1_:60_NA</t>
  </si>
  <si>
    <t>Trulicity_Video_2020_Ogury_Lifestyle_CPV_Mobile_Preroll_BHV_NA_Crossix2_:60_NA</t>
  </si>
  <si>
    <t>Trulicity_Video_2020_Ogury_Lifestyle_CPV_Mobile_Preroll_BHV_NA_Health Endemic_:60_NA</t>
  </si>
  <si>
    <t>Trulicity_Video_2020_Ogury_Lifestyle_CPV_Mobile_Preroll_BHV_NA_Olympics_:60_NA</t>
  </si>
  <si>
    <t>Trulicity_Video_2020_Ogury_Lifestyle_CPV_Mobile_Preroll_BHV_NA_QSR_:60_NA</t>
  </si>
  <si>
    <t>Trulicity_Video_2020_Ogury_Lifestyle_CPV_Mobile_Preroll_BHV_NA_Religion_:60_NA</t>
  </si>
  <si>
    <t>Trulicity_Video_2020_Ogury_Lifestyle_CPV_Mobile_Preroll_BHV_NA_Sports Enthusiast_:60_NA</t>
  </si>
  <si>
    <t>Trulicity_Video_2020_Ogury_Lifestyle_CPV_Mobile_Preroll_BHV_NA_Travel_:60_NA</t>
  </si>
  <si>
    <t>Trulicity_Video_2020_TNT_TV Online_CPM_TV_VOD_None_NA_NA_:60 1x1 Site Serve</t>
  </si>
  <si>
    <t>Trulicity_Video_2020_Xandr_Addressable_CPM_Cross Device_FEP_None_NA_NA_:60 VAST 1Q20 Flight 1</t>
  </si>
  <si>
    <t>Trulicity_Video_2020_Xandr_Addressable_CPM_Cross Device_FEP_None_NA_NA_:60 VAST 1Q20 Flight 2</t>
  </si>
  <si>
    <t>Trulicity_Video_2020_Xandr_Addressable_CPM_Cross Device_FEP_None_NA_NA_:60 VAST 1Q20 Flight 3</t>
  </si>
  <si>
    <t>Trulicity_Video_2020_Zefr_Lifestyle_Free_Cross Device_Preroll_CON_NA_YouTube HIS_Contextual :60_N/A</t>
  </si>
  <si>
    <t>order_clicked</t>
  </si>
  <si>
    <t>21+</t>
  </si>
  <si>
    <t>Sum of cnt</t>
  </si>
  <si>
    <t>Clicked_which_impression</t>
  </si>
  <si>
    <t>more_imp</t>
  </si>
  <si>
    <t>Overall</t>
  </si>
  <si>
    <t>Post_Click_imps</t>
  </si>
  <si>
    <t>1st Click at 1st Impression</t>
  </si>
  <si>
    <t>1st Click at 10th Impression</t>
  </si>
  <si>
    <t>clicked</t>
  </si>
  <si>
    <t>user clicked %</t>
  </si>
  <si>
    <t>at_risk</t>
  </si>
  <si>
    <t>Survived</t>
  </si>
  <si>
    <t>Ad is different for the dimension below</t>
  </si>
  <si>
    <t>Any</t>
  </si>
  <si>
    <t>Placement</t>
  </si>
  <si>
    <t>Different</t>
  </si>
  <si>
    <t>Ratio</t>
  </si>
  <si>
    <t>% with different ad by</t>
  </si>
  <si>
    <t>Survived No TV</t>
  </si>
  <si>
    <t>% of Users No TV</t>
  </si>
  <si>
    <t>Click Probability (Hazard)</t>
  </si>
  <si>
    <t>Click Probability (Hazard) No TV</t>
  </si>
  <si>
    <t>Test_Audience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</si>
</sst>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0.000%"/>
    <numFmt numFmtId="166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/>
    </xf>
    <xf numFmtId="164" fontId="0" fillId="0" borderId="0" xfId="2" applyNumberFormat="1" applyFont="1"/>
    <xf numFmtId="9" fontId="0" fillId="0" borderId="0" xfId="2" applyFont="1"/>
    <xf numFmtId="165" fontId="0" fillId="0" borderId="0" xfId="2" applyNumberFormat="1" applyFont="1"/>
    <xf numFmtId="0" fontId="0" fillId="0" borderId="0" xfId="0" pivotButton="1"/>
    <xf numFmtId="0" fontId="0" fillId="0" borderId="0" xfId="0" applyNumberFormat="1"/>
    <xf numFmtId="166" fontId="0" fillId="0" borderId="0" xfId="1" applyNumberFormat="1" applyFont="1"/>
    <xf numFmtId="9" fontId="0" fillId="0" borderId="0" xfId="2" applyNumberFormat="1" applyFont="1"/>
    <xf numFmtId="14" fontId="0" fillId="0" borderId="0" xfId="0" applyNumberFormat="1"/>
    <xf numFmtId="10" fontId="0" fillId="0" borderId="0" xfId="2" applyNumberFormat="1" applyFont="1"/>
    <xf numFmtId="10" fontId="0" fillId="0" borderId="0" xfId="0" applyNumberFormat="1"/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impressions_by_date!$B$1</c:f>
              <c:strCache>
                <c:ptCount val="1"/>
                <c:pt idx="0">
                  <c:v>impressions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impressions_by_date!$A$2:$A$212</c:f>
              <c:numCache>
                <c:formatCode>m/d/yyyy</c:formatCode>
                <c:ptCount val="21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</c:numCache>
            </c:numRef>
          </c:cat>
          <c:val>
            <c:numRef>
              <c:f>impressions_by_date!$B$2:$B$212</c:f>
              <c:numCache>
                <c:formatCode>General</c:formatCode>
                <c:ptCount val="211"/>
                <c:pt idx="0">
                  <c:v>912323</c:v>
                </c:pt>
                <c:pt idx="1">
                  <c:v>2903709</c:v>
                </c:pt>
                <c:pt idx="2">
                  <c:v>2813506</c:v>
                </c:pt>
                <c:pt idx="3">
                  <c:v>2897406</c:v>
                </c:pt>
                <c:pt idx="4">
                  <c:v>2881605</c:v>
                </c:pt>
                <c:pt idx="5">
                  <c:v>2779088</c:v>
                </c:pt>
                <c:pt idx="6">
                  <c:v>2811572</c:v>
                </c:pt>
                <c:pt idx="7">
                  <c:v>2796772</c:v>
                </c:pt>
                <c:pt idx="8">
                  <c:v>2974849</c:v>
                </c:pt>
                <c:pt idx="9">
                  <c:v>2479772</c:v>
                </c:pt>
                <c:pt idx="10">
                  <c:v>2626476</c:v>
                </c:pt>
                <c:pt idx="11">
                  <c:v>2555770</c:v>
                </c:pt>
                <c:pt idx="12">
                  <c:v>2845307</c:v>
                </c:pt>
                <c:pt idx="13">
                  <c:v>2749980</c:v>
                </c:pt>
                <c:pt idx="14">
                  <c:v>2776846</c:v>
                </c:pt>
                <c:pt idx="15">
                  <c:v>2845337</c:v>
                </c:pt>
                <c:pt idx="16">
                  <c:v>2794239</c:v>
                </c:pt>
                <c:pt idx="17">
                  <c:v>2968131</c:v>
                </c:pt>
                <c:pt idx="18">
                  <c:v>4537846</c:v>
                </c:pt>
                <c:pt idx="19">
                  <c:v>5484432</c:v>
                </c:pt>
                <c:pt idx="20">
                  <c:v>4630894</c:v>
                </c:pt>
                <c:pt idx="21">
                  <c:v>4051070</c:v>
                </c:pt>
                <c:pt idx="22">
                  <c:v>3684364</c:v>
                </c:pt>
                <c:pt idx="23">
                  <c:v>3920301</c:v>
                </c:pt>
                <c:pt idx="24">
                  <c:v>4305658</c:v>
                </c:pt>
                <c:pt idx="25">
                  <c:v>433342</c:v>
                </c:pt>
                <c:pt idx="26">
                  <c:v>512835</c:v>
                </c:pt>
                <c:pt idx="27">
                  <c:v>443007</c:v>
                </c:pt>
                <c:pt idx="28">
                  <c:v>468729</c:v>
                </c:pt>
                <c:pt idx="29">
                  <c:v>420669</c:v>
                </c:pt>
                <c:pt idx="30">
                  <c:v>1078913</c:v>
                </c:pt>
                <c:pt idx="31">
                  <c:v>2897877</c:v>
                </c:pt>
                <c:pt idx="32">
                  <c:v>1578050</c:v>
                </c:pt>
                <c:pt idx="33">
                  <c:v>2431165</c:v>
                </c:pt>
                <c:pt idx="34">
                  <c:v>2931416</c:v>
                </c:pt>
                <c:pt idx="35">
                  <c:v>1162727</c:v>
                </c:pt>
                <c:pt idx="36">
                  <c:v>791246</c:v>
                </c:pt>
                <c:pt idx="37">
                  <c:v>691484</c:v>
                </c:pt>
                <c:pt idx="38">
                  <c:v>732946</c:v>
                </c:pt>
                <c:pt idx="39">
                  <c:v>1214725</c:v>
                </c:pt>
                <c:pt idx="40">
                  <c:v>1142845</c:v>
                </c:pt>
                <c:pt idx="41">
                  <c:v>1142323</c:v>
                </c:pt>
                <c:pt idx="42">
                  <c:v>987063</c:v>
                </c:pt>
                <c:pt idx="43">
                  <c:v>923636</c:v>
                </c:pt>
                <c:pt idx="44">
                  <c:v>2001519</c:v>
                </c:pt>
                <c:pt idx="45">
                  <c:v>1300721</c:v>
                </c:pt>
                <c:pt idx="46">
                  <c:v>945290</c:v>
                </c:pt>
                <c:pt idx="47">
                  <c:v>1151168</c:v>
                </c:pt>
                <c:pt idx="48">
                  <c:v>1256689</c:v>
                </c:pt>
                <c:pt idx="49">
                  <c:v>848400</c:v>
                </c:pt>
                <c:pt idx="50">
                  <c:v>762365</c:v>
                </c:pt>
                <c:pt idx="51">
                  <c:v>1192334</c:v>
                </c:pt>
                <c:pt idx="52">
                  <c:v>759971</c:v>
                </c:pt>
                <c:pt idx="53">
                  <c:v>904735</c:v>
                </c:pt>
                <c:pt idx="54">
                  <c:v>854236</c:v>
                </c:pt>
                <c:pt idx="55">
                  <c:v>702523</c:v>
                </c:pt>
                <c:pt idx="56">
                  <c:v>557298</c:v>
                </c:pt>
                <c:pt idx="57">
                  <c:v>660335</c:v>
                </c:pt>
                <c:pt idx="58">
                  <c:v>562308</c:v>
                </c:pt>
                <c:pt idx="59">
                  <c:v>152007</c:v>
                </c:pt>
                <c:pt idx="60">
                  <c:v>92072</c:v>
                </c:pt>
                <c:pt idx="61">
                  <c:v>425062</c:v>
                </c:pt>
                <c:pt idx="62">
                  <c:v>726898</c:v>
                </c:pt>
                <c:pt idx="63">
                  <c:v>575307</c:v>
                </c:pt>
                <c:pt idx="64">
                  <c:v>582858</c:v>
                </c:pt>
                <c:pt idx="65">
                  <c:v>540829</c:v>
                </c:pt>
                <c:pt idx="66">
                  <c:v>675649</c:v>
                </c:pt>
                <c:pt idx="67">
                  <c:v>3518663</c:v>
                </c:pt>
                <c:pt idx="68">
                  <c:v>3544999</c:v>
                </c:pt>
                <c:pt idx="69">
                  <c:v>3563744</c:v>
                </c:pt>
                <c:pt idx="70">
                  <c:v>3092565</c:v>
                </c:pt>
                <c:pt idx="71">
                  <c:v>3195951</c:v>
                </c:pt>
                <c:pt idx="72">
                  <c:v>4218390</c:v>
                </c:pt>
                <c:pt idx="73">
                  <c:v>3920594</c:v>
                </c:pt>
                <c:pt idx="74">
                  <c:v>4347858</c:v>
                </c:pt>
                <c:pt idx="75">
                  <c:v>3133109</c:v>
                </c:pt>
                <c:pt idx="76">
                  <c:v>2953366</c:v>
                </c:pt>
                <c:pt idx="77">
                  <c:v>2786925</c:v>
                </c:pt>
                <c:pt idx="78">
                  <c:v>2819552</c:v>
                </c:pt>
                <c:pt idx="79">
                  <c:v>2799215</c:v>
                </c:pt>
                <c:pt idx="80">
                  <c:v>3090017</c:v>
                </c:pt>
                <c:pt idx="81">
                  <c:v>3427813</c:v>
                </c:pt>
                <c:pt idx="82">
                  <c:v>3466945</c:v>
                </c:pt>
                <c:pt idx="83">
                  <c:v>3198655</c:v>
                </c:pt>
                <c:pt idx="84">
                  <c:v>3366184</c:v>
                </c:pt>
                <c:pt idx="85">
                  <c:v>4061718</c:v>
                </c:pt>
                <c:pt idx="86">
                  <c:v>3696566</c:v>
                </c:pt>
                <c:pt idx="87">
                  <c:v>1463971</c:v>
                </c:pt>
                <c:pt idx="88">
                  <c:v>3489456</c:v>
                </c:pt>
                <c:pt idx="89">
                  <c:v>4978598</c:v>
                </c:pt>
                <c:pt idx="90">
                  <c:v>4743105</c:v>
                </c:pt>
                <c:pt idx="91">
                  <c:v>4487603</c:v>
                </c:pt>
                <c:pt idx="92">
                  <c:v>4593322</c:v>
                </c:pt>
                <c:pt idx="93">
                  <c:v>4465464</c:v>
                </c:pt>
                <c:pt idx="94">
                  <c:v>4263360</c:v>
                </c:pt>
                <c:pt idx="95">
                  <c:v>4379223</c:v>
                </c:pt>
                <c:pt idx="96">
                  <c:v>4293884</c:v>
                </c:pt>
                <c:pt idx="97">
                  <c:v>4445686</c:v>
                </c:pt>
                <c:pt idx="98">
                  <c:v>4115511</c:v>
                </c:pt>
                <c:pt idx="99">
                  <c:v>4228303</c:v>
                </c:pt>
                <c:pt idx="100">
                  <c:v>4270185</c:v>
                </c:pt>
                <c:pt idx="101">
                  <c:v>4335702</c:v>
                </c:pt>
                <c:pt idx="102">
                  <c:v>4271346</c:v>
                </c:pt>
                <c:pt idx="103">
                  <c:v>4221211</c:v>
                </c:pt>
                <c:pt idx="104">
                  <c:v>4132231</c:v>
                </c:pt>
                <c:pt idx="105">
                  <c:v>4152551</c:v>
                </c:pt>
                <c:pt idx="106">
                  <c:v>3783894</c:v>
                </c:pt>
                <c:pt idx="107">
                  <c:v>4069174</c:v>
                </c:pt>
                <c:pt idx="108">
                  <c:v>4842198</c:v>
                </c:pt>
                <c:pt idx="109">
                  <c:v>5148602</c:v>
                </c:pt>
                <c:pt idx="110">
                  <c:v>5124364</c:v>
                </c:pt>
                <c:pt idx="111">
                  <c:v>4987028</c:v>
                </c:pt>
                <c:pt idx="112">
                  <c:v>5137145</c:v>
                </c:pt>
                <c:pt idx="113">
                  <c:v>6101845</c:v>
                </c:pt>
                <c:pt idx="114">
                  <c:v>5614610</c:v>
                </c:pt>
                <c:pt idx="115">
                  <c:v>5825584</c:v>
                </c:pt>
                <c:pt idx="116">
                  <c:v>2700321</c:v>
                </c:pt>
                <c:pt idx="117">
                  <c:v>2669879</c:v>
                </c:pt>
                <c:pt idx="118">
                  <c:v>2562475</c:v>
                </c:pt>
                <c:pt idx="119">
                  <c:v>2319522</c:v>
                </c:pt>
                <c:pt idx="120">
                  <c:v>2636228</c:v>
                </c:pt>
                <c:pt idx="121">
                  <c:v>4185885</c:v>
                </c:pt>
                <c:pt idx="122">
                  <c:v>2510209</c:v>
                </c:pt>
                <c:pt idx="123">
                  <c:v>4600189</c:v>
                </c:pt>
                <c:pt idx="124">
                  <c:v>6004481</c:v>
                </c:pt>
                <c:pt idx="125">
                  <c:v>6049276</c:v>
                </c:pt>
                <c:pt idx="126">
                  <c:v>6131305</c:v>
                </c:pt>
                <c:pt idx="127">
                  <c:v>6107834</c:v>
                </c:pt>
                <c:pt idx="128">
                  <c:v>6108335</c:v>
                </c:pt>
                <c:pt idx="129">
                  <c:v>6946002</c:v>
                </c:pt>
                <c:pt idx="130">
                  <c:v>7399874</c:v>
                </c:pt>
                <c:pt idx="131">
                  <c:v>7267965</c:v>
                </c:pt>
                <c:pt idx="132">
                  <c:v>6402203</c:v>
                </c:pt>
                <c:pt idx="133">
                  <c:v>6470399</c:v>
                </c:pt>
                <c:pt idx="134">
                  <c:v>6581462</c:v>
                </c:pt>
                <c:pt idx="135">
                  <c:v>7590428</c:v>
                </c:pt>
                <c:pt idx="136">
                  <c:v>7625509</c:v>
                </c:pt>
                <c:pt idx="137">
                  <c:v>7519264</c:v>
                </c:pt>
                <c:pt idx="138">
                  <c:v>7201808</c:v>
                </c:pt>
                <c:pt idx="139">
                  <c:v>7322770</c:v>
                </c:pt>
                <c:pt idx="140">
                  <c:v>6741141</c:v>
                </c:pt>
                <c:pt idx="141">
                  <c:v>7319659</c:v>
                </c:pt>
                <c:pt idx="142">
                  <c:v>7608616</c:v>
                </c:pt>
                <c:pt idx="143">
                  <c:v>7693923</c:v>
                </c:pt>
                <c:pt idx="144">
                  <c:v>6986181</c:v>
                </c:pt>
                <c:pt idx="145">
                  <c:v>8482374</c:v>
                </c:pt>
                <c:pt idx="146">
                  <c:v>7251685</c:v>
                </c:pt>
                <c:pt idx="147">
                  <c:v>6307124</c:v>
                </c:pt>
                <c:pt idx="148">
                  <c:v>7278823</c:v>
                </c:pt>
                <c:pt idx="149">
                  <c:v>9362529</c:v>
                </c:pt>
                <c:pt idx="150">
                  <c:v>10349205</c:v>
                </c:pt>
                <c:pt idx="151">
                  <c:v>9966777</c:v>
                </c:pt>
                <c:pt idx="152">
                  <c:v>9427897</c:v>
                </c:pt>
                <c:pt idx="153">
                  <c:v>10069478</c:v>
                </c:pt>
                <c:pt idx="154">
                  <c:v>10585843</c:v>
                </c:pt>
                <c:pt idx="155">
                  <c:v>10872807</c:v>
                </c:pt>
                <c:pt idx="156">
                  <c:v>10207601</c:v>
                </c:pt>
                <c:pt idx="157">
                  <c:v>10971706</c:v>
                </c:pt>
                <c:pt idx="158">
                  <c:v>10047471</c:v>
                </c:pt>
                <c:pt idx="159">
                  <c:v>10920714</c:v>
                </c:pt>
                <c:pt idx="160">
                  <c:v>11746237</c:v>
                </c:pt>
                <c:pt idx="161">
                  <c:v>11653832</c:v>
                </c:pt>
                <c:pt idx="162">
                  <c:v>11987985</c:v>
                </c:pt>
                <c:pt idx="163">
                  <c:v>6454758</c:v>
                </c:pt>
                <c:pt idx="164">
                  <c:v>6354338</c:v>
                </c:pt>
                <c:pt idx="165">
                  <c:v>5946868</c:v>
                </c:pt>
                <c:pt idx="166">
                  <c:v>6117784</c:v>
                </c:pt>
                <c:pt idx="167">
                  <c:v>5480927</c:v>
                </c:pt>
                <c:pt idx="168">
                  <c:v>5494409</c:v>
                </c:pt>
                <c:pt idx="169">
                  <c:v>5830572</c:v>
                </c:pt>
                <c:pt idx="170">
                  <c:v>5384015</c:v>
                </c:pt>
                <c:pt idx="171">
                  <c:v>6616382</c:v>
                </c:pt>
                <c:pt idx="172">
                  <c:v>5402003</c:v>
                </c:pt>
                <c:pt idx="173">
                  <c:v>5588073</c:v>
                </c:pt>
                <c:pt idx="174">
                  <c:v>6407108</c:v>
                </c:pt>
                <c:pt idx="175">
                  <c:v>6301402</c:v>
                </c:pt>
                <c:pt idx="176">
                  <c:v>6919880</c:v>
                </c:pt>
                <c:pt idx="177">
                  <c:v>9618861</c:v>
                </c:pt>
                <c:pt idx="178">
                  <c:v>9560501</c:v>
                </c:pt>
                <c:pt idx="179">
                  <c:v>8598013</c:v>
                </c:pt>
                <c:pt idx="180">
                  <c:v>9326327</c:v>
                </c:pt>
                <c:pt idx="181">
                  <c:v>9240882</c:v>
                </c:pt>
                <c:pt idx="182">
                  <c:v>9355291</c:v>
                </c:pt>
                <c:pt idx="183">
                  <c:v>9999771</c:v>
                </c:pt>
                <c:pt idx="184">
                  <c:v>9583431</c:v>
                </c:pt>
                <c:pt idx="185">
                  <c:v>9572571</c:v>
                </c:pt>
                <c:pt idx="186">
                  <c:v>10206560</c:v>
                </c:pt>
                <c:pt idx="187">
                  <c:v>12770129</c:v>
                </c:pt>
                <c:pt idx="188">
                  <c:v>9049732</c:v>
                </c:pt>
                <c:pt idx="189">
                  <c:v>8318956</c:v>
                </c:pt>
                <c:pt idx="190">
                  <c:v>8122843</c:v>
                </c:pt>
                <c:pt idx="191">
                  <c:v>3489909</c:v>
                </c:pt>
                <c:pt idx="192">
                  <c:v>1643038</c:v>
                </c:pt>
                <c:pt idx="193">
                  <c:v>1736541</c:v>
                </c:pt>
                <c:pt idx="194">
                  <c:v>1948451</c:v>
                </c:pt>
                <c:pt idx="195">
                  <c:v>4751831</c:v>
                </c:pt>
                <c:pt idx="196">
                  <c:v>6925191</c:v>
                </c:pt>
                <c:pt idx="197">
                  <c:v>7026921</c:v>
                </c:pt>
                <c:pt idx="198">
                  <c:v>7881782</c:v>
                </c:pt>
                <c:pt idx="199">
                  <c:v>10306078</c:v>
                </c:pt>
                <c:pt idx="200">
                  <c:v>10129198</c:v>
                </c:pt>
                <c:pt idx="201">
                  <c:v>12211247</c:v>
                </c:pt>
                <c:pt idx="202">
                  <c:v>10875660</c:v>
                </c:pt>
                <c:pt idx="203">
                  <c:v>11620521</c:v>
                </c:pt>
                <c:pt idx="204">
                  <c:v>14423773</c:v>
                </c:pt>
                <c:pt idx="205">
                  <c:v>9409035</c:v>
                </c:pt>
                <c:pt idx="206">
                  <c:v>9888370</c:v>
                </c:pt>
                <c:pt idx="207">
                  <c:v>6829354</c:v>
                </c:pt>
                <c:pt idx="208">
                  <c:v>1564652</c:v>
                </c:pt>
                <c:pt idx="209">
                  <c:v>1148430</c:v>
                </c:pt>
                <c:pt idx="210">
                  <c:v>1368406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D-46AA-8EB7-2522A804C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2322368"/>
        <c:axId val="472322696"/>
      </c:barChart>
      <c:dateAx>
        <c:axId val="4723223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22696"/>
        <c:crosses val="autoZero"/>
        <c:auto val="1"/>
        <c:lblOffset val="100"/>
        <c:baseTimeUnit val="days"/>
      </c:dateAx>
      <c:valAx>
        <c:axId val="47232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2236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4"/>
          <c:order val="4"/>
          <c:tx>
            <c:strRef>
              <c:f>impressions_by_date!$F$1</c:f>
              <c:strCache>
                <c:ptCount val="1"/>
                <c:pt idx="0">
                  <c:v>Click-Thru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impressions_by_date!$A$2:$A$212</c:f>
              <c:numCache>
                <c:formatCode>m/d/yyyy</c:formatCode>
                <c:ptCount val="21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</c:numCache>
            </c:numRef>
          </c:cat>
          <c:val>
            <c:numRef>
              <c:f>impressions_by_date!$F$2:$F$212</c:f>
              <c:numCache>
                <c:formatCode>0%</c:formatCode>
                <c:ptCount val="211"/>
                <c:pt idx="0">
                  <c:v>7.9390742094630953E-3</c:v>
                </c:pt>
                <c:pt idx="1">
                  <c:v>8.089653611983846E-3</c:v>
                </c:pt>
                <c:pt idx="2">
                  <c:v>7.5841316848089179E-3</c:v>
                </c:pt>
                <c:pt idx="3">
                  <c:v>8.2815456308159788E-3</c:v>
                </c:pt>
                <c:pt idx="4">
                  <c:v>8.8606870129667326E-3</c:v>
                </c:pt>
                <c:pt idx="5">
                  <c:v>8.8845693263401512E-3</c:v>
                </c:pt>
                <c:pt idx="6">
                  <c:v>9.6558082097844191E-3</c:v>
                </c:pt>
                <c:pt idx="7">
                  <c:v>9.6725796739955926E-3</c:v>
                </c:pt>
                <c:pt idx="8">
                  <c:v>1.0221022983015273E-2</c:v>
                </c:pt>
                <c:pt idx="9">
                  <c:v>8.5354621311959332E-3</c:v>
                </c:pt>
                <c:pt idx="10">
                  <c:v>8.5833641731354101E-3</c:v>
                </c:pt>
                <c:pt idx="11">
                  <c:v>8.7961749296689446E-3</c:v>
                </c:pt>
                <c:pt idx="12">
                  <c:v>8.0409600791759902E-3</c:v>
                </c:pt>
                <c:pt idx="13">
                  <c:v>9.2324307813147731E-3</c:v>
                </c:pt>
                <c:pt idx="14">
                  <c:v>1.0787418531672264E-2</c:v>
                </c:pt>
                <c:pt idx="15">
                  <c:v>1.0185788186074268E-2</c:v>
                </c:pt>
                <c:pt idx="16">
                  <c:v>7.8286073596424647E-3</c:v>
                </c:pt>
                <c:pt idx="17">
                  <c:v>8.3277995479310047E-3</c:v>
                </c:pt>
                <c:pt idx="18">
                  <c:v>5.5956063735966358E-3</c:v>
                </c:pt>
                <c:pt idx="19">
                  <c:v>7.2105917258159097E-3</c:v>
                </c:pt>
                <c:pt idx="20">
                  <c:v>9.7164823897934183E-3</c:v>
                </c:pt>
                <c:pt idx="21">
                  <c:v>1.0049443727212811E-2</c:v>
                </c:pt>
                <c:pt idx="22">
                  <c:v>9.9585708686763842E-3</c:v>
                </c:pt>
                <c:pt idx="23">
                  <c:v>1.023977495605567E-2</c:v>
                </c:pt>
                <c:pt idx="24">
                  <c:v>9.0550619672997712E-3</c:v>
                </c:pt>
                <c:pt idx="25">
                  <c:v>6.4244868948774873E-3</c:v>
                </c:pt>
                <c:pt idx="26">
                  <c:v>6.1189271403082864E-3</c:v>
                </c:pt>
                <c:pt idx="27">
                  <c:v>5.7741751259009454E-3</c:v>
                </c:pt>
                <c:pt idx="28">
                  <c:v>7.4051317499023959E-3</c:v>
                </c:pt>
                <c:pt idx="29">
                  <c:v>5.7693816278356616E-3</c:v>
                </c:pt>
                <c:pt idx="30">
                  <c:v>2.5766674421385228E-3</c:v>
                </c:pt>
                <c:pt idx="31">
                  <c:v>1.3368407285747463E-3</c:v>
                </c:pt>
                <c:pt idx="32">
                  <c:v>1.309210734767593E-3</c:v>
                </c:pt>
                <c:pt idx="33">
                  <c:v>1.4589713162208241E-3</c:v>
                </c:pt>
                <c:pt idx="34">
                  <c:v>1.3123350626454927E-3</c:v>
                </c:pt>
                <c:pt idx="35">
                  <c:v>2.099375003762706E-3</c:v>
                </c:pt>
                <c:pt idx="36">
                  <c:v>3.3921182539943329E-3</c:v>
                </c:pt>
                <c:pt idx="37">
                  <c:v>3.6486744451064666E-3</c:v>
                </c:pt>
                <c:pt idx="38">
                  <c:v>3.1366567250520503E-3</c:v>
                </c:pt>
                <c:pt idx="39">
                  <c:v>1.4110189549074894E-3</c:v>
                </c:pt>
                <c:pt idx="40">
                  <c:v>1.1611373370842065E-3</c:v>
                </c:pt>
                <c:pt idx="41">
                  <c:v>1.0391106543420731E-3</c:v>
                </c:pt>
                <c:pt idx="42">
                  <c:v>1.1448104123039766E-3</c:v>
                </c:pt>
                <c:pt idx="43">
                  <c:v>1.1617130557925416E-3</c:v>
                </c:pt>
                <c:pt idx="44">
                  <c:v>7.9589551735456926E-4</c:v>
                </c:pt>
                <c:pt idx="45">
                  <c:v>1.56989854088617E-3</c:v>
                </c:pt>
                <c:pt idx="46">
                  <c:v>1.7010652815538088E-3</c:v>
                </c:pt>
                <c:pt idx="47">
                  <c:v>1.3647008950908989E-3</c:v>
                </c:pt>
                <c:pt idx="48">
                  <c:v>1.0989194621740144E-3</c:v>
                </c:pt>
                <c:pt idx="49">
                  <c:v>1.5122583686940122E-3</c:v>
                </c:pt>
                <c:pt idx="50">
                  <c:v>1.3405652148249197E-3</c:v>
                </c:pt>
                <c:pt idx="51">
                  <c:v>9.3094720103595134E-4</c:v>
                </c:pt>
                <c:pt idx="52">
                  <c:v>1.2092566690044752E-3</c:v>
                </c:pt>
                <c:pt idx="53">
                  <c:v>1.0920324735972412E-3</c:v>
                </c:pt>
                <c:pt idx="54">
                  <c:v>1.0559142906644066E-3</c:v>
                </c:pt>
                <c:pt idx="55">
                  <c:v>1.3892783581462814E-3</c:v>
                </c:pt>
                <c:pt idx="56">
                  <c:v>2.3255062820968313E-3</c:v>
                </c:pt>
                <c:pt idx="57">
                  <c:v>1.372030863122506E-3</c:v>
                </c:pt>
                <c:pt idx="58">
                  <c:v>1.7997254173869124E-3</c:v>
                </c:pt>
                <c:pt idx="59">
                  <c:v>4.9931911030413074E-3</c:v>
                </c:pt>
                <c:pt idx="60">
                  <c:v>8.428186636545312E-3</c:v>
                </c:pt>
                <c:pt idx="61">
                  <c:v>2.2608466529588623E-3</c:v>
                </c:pt>
                <c:pt idx="62">
                  <c:v>5.0185858263470254E-3</c:v>
                </c:pt>
                <c:pt idx="63">
                  <c:v>6.0298240765365276E-3</c:v>
                </c:pt>
                <c:pt idx="64">
                  <c:v>5.5742565084463108E-3</c:v>
                </c:pt>
                <c:pt idx="65">
                  <c:v>5.8687681318864192E-3</c:v>
                </c:pt>
                <c:pt idx="66">
                  <c:v>5.0218382621745909E-3</c:v>
                </c:pt>
                <c:pt idx="67">
                  <c:v>6.4578506097344359E-3</c:v>
                </c:pt>
                <c:pt idx="68">
                  <c:v>7.6138244326726182E-3</c:v>
                </c:pt>
                <c:pt idx="69">
                  <c:v>7.4971715140032509E-3</c:v>
                </c:pt>
                <c:pt idx="70">
                  <c:v>8.2420256324442654E-3</c:v>
                </c:pt>
                <c:pt idx="71">
                  <c:v>8.0276574953746169E-3</c:v>
                </c:pt>
                <c:pt idx="72">
                  <c:v>5.1510173312567121E-3</c:v>
                </c:pt>
                <c:pt idx="73">
                  <c:v>5.6851079198713258E-3</c:v>
                </c:pt>
                <c:pt idx="74">
                  <c:v>5.1050425289878376E-3</c:v>
                </c:pt>
                <c:pt idx="75">
                  <c:v>5.1086636309174054E-3</c:v>
                </c:pt>
                <c:pt idx="76">
                  <c:v>5.656596574891158E-3</c:v>
                </c:pt>
                <c:pt idx="77">
                  <c:v>5.8821102110749304E-3</c:v>
                </c:pt>
                <c:pt idx="78">
                  <c:v>6.4215875429855527E-3</c:v>
                </c:pt>
                <c:pt idx="79">
                  <c:v>6.1210017808564186E-3</c:v>
                </c:pt>
                <c:pt idx="80">
                  <c:v>5.3614591764381877E-3</c:v>
                </c:pt>
                <c:pt idx="81">
                  <c:v>5.493881959138378E-3</c:v>
                </c:pt>
                <c:pt idx="82">
                  <c:v>5.1526632236738685E-3</c:v>
                </c:pt>
                <c:pt idx="83">
                  <c:v>6.0365997583359254E-3</c:v>
                </c:pt>
                <c:pt idx="84">
                  <c:v>7.1888524216145045E-3</c:v>
                </c:pt>
                <c:pt idx="85">
                  <c:v>7.9195552226914816E-3</c:v>
                </c:pt>
                <c:pt idx="86">
                  <c:v>6.7773712142566913E-3</c:v>
                </c:pt>
                <c:pt idx="87">
                  <c:v>5.0895816925335272E-3</c:v>
                </c:pt>
                <c:pt idx="88">
                  <c:v>4.4760558665878003E-3</c:v>
                </c:pt>
                <c:pt idx="89">
                  <c:v>4.6430742148693268E-3</c:v>
                </c:pt>
                <c:pt idx="90">
                  <c:v>5.19533090665292E-3</c:v>
                </c:pt>
                <c:pt idx="91">
                  <c:v>5.4842195265490286E-3</c:v>
                </c:pt>
                <c:pt idx="92">
                  <c:v>4.4719268538108148E-3</c:v>
                </c:pt>
                <c:pt idx="93">
                  <c:v>3.5754403125856575E-3</c:v>
                </c:pt>
                <c:pt idx="94">
                  <c:v>4.6611123620806123E-3</c:v>
                </c:pt>
                <c:pt idx="95">
                  <c:v>3.7022549433997766E-3</c:v>
                </c:pt>
                <c:pt idx="96">
                  <c:v>3.8482641822648214E-3</c:v>
                </c:pt>
                <c:pt idx="97">
                  <c:v>4.6807174415826941E-3</c:v>
                </c:pt>
                <c:pt idx="98">
                  <c:v>3.9754480063350578E-3</c:v>
                </c:pt>
                <c:pt idx="99">
                  <c:v>3.9933278196950407E-3</c:v>
                </c:pt>
                <c:pt idx="100">
                  <c:v>3.4902469096772153E-3</c:v>
                </c:pt>
                <c:pt idx="101">
                  <c:v>3.386994770397043E-3</c:v>
                </c:pt>
                <c:pt idx="102">
                  <c:v>3.3226060356618264E-3</c:v>
                </c:pt>
                <c:pt idx="103">
                  <c:v>3.4253203642272325E-3</c:v>
                </c:pt>
                <c:pt idx="104">
                  <c:v>3.7062303632105758E-3</c:v>
                </c:pt>
                <c:pt idx="105">
                  <c:v>3.6050129185649978E-3</c:v>
                </c:pt>
                <c:pt idx="106">
                  <c:v>3.8447165803270388E-3</c:v>
                </c:pt>
                <c:pt idx="107">
                  <c:v>3.4586871930273812E-3</c:v>
                </c:pt>
                <c:pt idx="108">
                  <c:v>3.4521512751027527E-3</c:v>
                </c:pt>
                <c:pt idx="109">
                  <c:v>3.3638257530879258E-3</c:v>
                </c:pt>
                <c:pt idx="110">
                  <c:v>3.380126782562675E-3</c:v>
                </c:pt>
                <c:pt idx="111">
                  <c:v>3.8535977740650341E-3</c:v>
                </c:pt>
                <c:pt idx="112">
                  <c:v>4.1203820409974803E-3</c:v>
                </c:pt>
                <c:pt idx="113">
                  <c:v>4.247239974138969E-3</c:v>
                </c:pt>
                <c:pt idx="114">
                  <c:v>4.6444900001959173E-3</c:v>
                </c:pt>
                <c:pt idx="115">
                  <c:v>5.3216982194403172E-3</c:v>
                </c:pt>
                <c:pt idx="116">
                  <c:v>8.1001480935044383E-3</c:v>
                </c:pt>
                <c:pt idx="117">
                  <c:v>7.1819734152746249E-3</c:v>
                </c:pt>
                <c:pt idx="118">
                  <c:v>6.8371398745353616E-3</c:v>
                </c:pt>
                <c:pt idx="119">
                  <c:v>8.2969680822169399E-3</c:v>
                </c:pt>
                <c:pt idx="120">
                  <c:v>8.8243505493455048E-3</c:v>
                </c:pt>
                <c:pt idx="121">
                  <c:v>6.2885148540870088E-3</c:v>
                </c:pt>
                <c:pt idx="122">
                  <c:v>5.1043558524409716E-3</c:v>
                </c:pt>
                <c:pt idx="123">
                  <c:v>5.5802055089475668E-3</c:v>
                </c:pt>
                <c:pt idx="124">
                  <c:v>4.9144963569707359E-3</c:v>
                </c:pt>
                <c:pt idx="125">
                  <c:v>4.9953085294835286E-3</c:v>
                </c:pt>
                <c:pt idx="126">
                  <c:v>5.1688832964597257E-3</c:v>
                </c:pt>
                <c:pt idx="127">
                  <c:v>5.6078799784015088E-3</c:v>
                </c:pt>
                <c:pt idx="128">
                  <c:v>5.4432181601041857E-3</c:v>
                </c:pt>
                <c:pt idx="129">
                  <c:v>4.8597740110066191E-3</c:v>
                </c:pt>
                <c:pt idx="130">
                  <c:v>4.9596790431837082E-3</c:v>
                </c:pt>
                <c:pt idx="131">
                  <c:v>5.1933381627456933E-3</c:v>
                </c:pt>
                <c:pt idx="132">
                  <c:v>5.6197843148678662E-3</c:v>
                </c:pt>
                <c:pt idx="133">
                  <c:v>6.4481340331562246E-3</c:v>
                </c:pt>
                <c:pt idx="134">
                  <c:v>5.6277769285912466E-3</c:v>
                </c:pt>
                <c:pt idx="135">
                  <c:v>4.3101653819784605E-3</c:v>
                </c:pt>
                <c:pt idx="136">
                  <c:v>4.103594920680049E-3</c:v>
                </c:pt>
                <c:pt idx="137">
                  <c:v>4.3238274384301443E-3</c:v>
                </c:pt>
                <c:pt idx="138">
                  <c:v>4.4295821271547369E-3</c:v>
                </c:pt>
                <c:pt idx="139">
                  <c:v>3.8966128937546855E-3</c:v>
                </c:pt>
                <c:pt idx="140">
                  <c:v>4.1442539178456585E-3</c:v>
                </c:pt>
                <c:pt idx="141">
                  <c:v>4.0877587330229457E-3</c:v>
                </c:pt>
                <c:pt idx="142">
                  <c:v>4.0805055742069258E-3</c:v>
                </c:pt>
                <c:pt idx="143">
                  <c:v>4.4257006471211113E-3</c:v>
                </c:pt>
                <c:pt idx="144">
                  <c:v>4.7568192120988565E-3</c:v>
                </c:pt>
                <c:pt idx="145">
                  <c:v>4.1203087720489574E-3</c:v>
                </c:pt>
                <c:pt idx="146">
                  <c:v>4.5848654485130006E-3</c:v>
                </c:pt>
                <c:pt idx="147">
                  <c:v>5.1273765982720494E-3</c:v>
                </c:pt>
                <c:pt idx="148">
                  <c:v>5.5276794064095256E-3</c:v>
                </c:pt>
                <c:pt idx="149">
                  <c:v>3.980121183069233E-3</c:v>
                </c:pt>
                <c:pt idx="150">
                  <c:v>4.2904744857213666E-3</c:v>
                </c:pt>
                <c:pt idx="151">
                  <c:v>3.7463464869335393E-3</c:v>
                </c:pt>
                <c:pt idx="152">
                  <c:v>3.1128893325839263E-3</c:v>
                </c:pt>
                <c:pt idx="153">
                  <c:v>2.7834610691835266E-3</c:v>
                </c:pt>
                <c:pt idx="154">
                  <c:v>2.6361622782427436E-3</c:v>
                </c:pt>
                <c:pt idx="155">
                  <c:v>2.6489939534473481E-3</c:v>
                </c:pt>
                <c:pt idx="156">
                  <c:v>2.9517219570004746E-3</c:v>
                </c:pt>
                <c:pt idx="157">
                  <c:v>2.845045246381921E-3</c:v>
                </c:pt>
                <c:pt idx="158">
                  <c:v>2.950593238835922E-3</c:v>
                </c:pt>
                <c:pt idx="159">
                  <c:v>2.5764798895017305E-3</c:v>
                </c:pt>
                <c:pt idx="160">
                  <c:v>2.3608411783280041E-3</c:v>
                </c:pt>
                <c:pt idx="161">
                  <c:v>2.3532173794851342E-3</c:v>
                </c:pt>
                <c:pt idx="162">
                  <c:v>2.413666683767122E-3</c:v>
                </c:pt>
                <c:pt idx="163">
                  <c:v>3.7914666978994412E-3</c:v>
                </c:pt>
                <c:pt idx="164">
                  <c:v>3.8065334264560683E-3</c:v>
                </c:pt>
                <c:pt idx="165">
                  <c:v>4.1304094861362318E-3</c:v>
                </c:pt>
                <c:pt idx="166">
                  <c:v>4.0019392642826222E-3</c:v>
                </c:pt>
                <c:pt idx="167">
                  <c:v>4.8426114779488941E-3</c:v>
                </c:pt>
                <c:pt idx="168">
                  <c:v>4.3455083158170423E-3</c:v>
                </c:pt>
                <c:pt idx="169">
                  <c:v>4.3124413865397769E-3</c:v>
                </c:pt>
                <c:pt idx="170">
                  <c:v>4.6285160795428689E-3</c:v>
                </c:pt>
                <c:pt idx="171">
                  <c:v>3.9622863371552609E-3</c:v>
                </c:pt>
                <c:pt idx="172">
                  <c:v>4.3178428445893122E-3</c:v>
                </c:pt>
                <c:pt idx="173">
                  <c:v>4.6588510923175125E-3</c:v>
                </c:pt>
                <c:pt idx="174">
                  <c:v>4.0362984360494628E-3</c:v>
                </c:pt>
                <c:pt idx="175">
                  <c:v>3.7750329212451451E-3</c:v>
                </c:pt>
                <c:pt idx="176">
                  <c:v>3.570148615293907E-3</c:v>
                </c:pt>
                <c:pt idx="177">
                  <c:v>2.0224847827617011E-3</c:v>
                </c:pt>
                <c:pt idx="178">
                  <c:v>2.7338525460119715E-3</c:v>
                </c:pt>
                <c:pt idx="179">
                  <c:v>2.6406101037530416E-3</c:v>
                </c:pt>
                <c:pt idx="180">
                  <c:v>2.6871243094950454E-3</c:v>
                </c:pt>
                <c:pt idx="181">
                  <c:v>2.846589751930606E-3</c:v>
                </c:pt>
                <c:pt idx="182">
                  <c:v>2.6165941818378498E-3</c:v>
                </c:pt>
                <c:pt idx="183">
                  <c:v>2.5542584925194785E-3</c:v>
                </c:pt>
                <c:pt idx="184">
                  <c:v>2.5286350994753342E-3</c:v>
                </c:pt>
                <c:pt idx="185">
                  <c:v>2.7150490709340258E-3</c:v>
                </c:pt>
                <c:pt idx="186">
                  <c:v>2.3892476995187408E-3</c:v>
                </c:pt>
                <c:pt idx="187">
                  <c:v>1.9890167123605409E-3</c:v>
                </c:pt>
                <c:pt idx="188">
                  <c:v>2.5337766908456517E-3</c:v>
                </c:pt>
                <c:pt idx="189">
                  <c:v>2.4323965651459147E-3</c:v>
                </c:pt>
                <c:pt idx="190">
                  <c:v>2.4413865933393024E-3</c:v>
                </c:pt>
                <c:pt idx="191">
                  <c:v>3.0052359531437638E-3</c:v>
                </c:pt>
                <c:pt idx="192">
                  <c:v>3.2732048802279678E-3</c:v>
                </c:pt>
                <c:pt idx="193">
                  <c:v>3.4977578991800366E-3</c:v>
                </c:pt>
                <c:pt idx="194">
                  <c:v>3.4663432644700841E-3</c:v>
                </c:pt>
                <c:pt idx="195">
                  <c:v>3.9441638391601048E-3</c:v>
                </c:pt>
                <c:pt idx="196">
                  <c:v>2.9226630716755681E-3</c:v>
                </c:pt>
                <c:pt idx="197">
                  <c:v>3.2830879982854509E-3</c:v>
                </c:pt>
                <c:pt idx="198">
                  <c:v>2.7549607436490884E-3</c:v>
                </c:pt>
                <c:pt idx="199">
                  <c:v>2.4865909223663941E-3</c:v>
                </c:pt>
                <c:pt idx="200">
                  <c:v>2.4943731971672385E-3</c:v>
                </c:pt>
                <c:pt idx="201">
                  <c:v>2.420964869517421E-3</c:v>
                </c:pt>
                <c:pt idx="202">
                  <c:v>2.6027845666377948E-3</c:v>
                </c:pt>
                <c:pt idx="203">
                  <c:v>2.3717525229720766E-3</c:v>
                </c:pt>
                <c:pt idx="204">
                  <c:v>2.4408315355489859E-3</c:v>
                </c:pt>
                <c:pt idx="205">
                  <c:v>2.6640351534455977E-3</c:v>
                </c:pt>
                <c:pt idx="206">
                  <c:v>2.7399864689529214E-3</c:v>
                </c:pt>
                <c:pt idx="207">
                  <c:v>3.3812861362875609E-3</c:v>
                </c:pt>
                <c:pt idx="208">
                  <c:v>6.5330821166623629E-3</c:v>
                </c:pt>
                <c:pt idx="209">
                  <c:v>7.8089217453392893E-3</c:v>
                </c:pt>
                <c:pt idx="210">
                  <c:v>8.2694755796159907E-3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5A-4674-A3E1-8C19B7B54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22368"/>
        <c:axId val="472322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impressions_by_date!$B$1</c15:sqref>
                        </c15:formulaRef>
                      </c:ext>
                    </c:extLst>
                    <c:strCache>
                      <c:ptCount val="1"/>
                      <c:pt idx="0">
                        <c:v>impressions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impressions_by_date!$A$2:$A$212</c15:sqref>
                        </c15:formulaRef>
                      </c:ext>
                    </c:extLst>
                    <c:numCache>
                      <c:formatCode>m/d/yyyy</c:formatCode>
                      <c:ptCount val="211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impressions_by_date!$B$2:$B$212</c15:sqref>
                        </c15:formulaRef>
                      </c:ext>
                    </c:extLst>
                    <c:numCache>
                      <c:formatCode>General</c:formatCode>
                      <c:ptCount val="211"/>
                      <c:pt idx="0">
                        <c:v>912323</c:v>
                      </c:pt>
                      <c:pt idx="1">
                        <c:v>2903709</c:v>
                      </c:pt>
                      <c:pt idx="2">
                        <c:v>2813506</c:v>
                      </c:pt>
                      <c:pt idx="3">
                        <c:v>2897406</c:v>
                      </c:pt>
                      <c:pt idx="4">
                        <c:v>2881605</c:v>
                      </c:pt>
                      <c:pt idx="5">
                        <c:v>2779088</c:v>
                      </c:pt>
                      <c:pt idx="6">
                        <c:v>2811572</c:v>
                      </c:pt>
                      <c:pt idx="7">
                        <c:v>2796772</c:v>
                      </c:pt>
                      <c:pt idx="8">
                        <c:v>2974849</c:v>
                      </c:pt>
                      <c:pt idx="9">
                        <c:v>2479772</c:v>
                      </c:pt>
                      <c:pt idx="10">
                        <c:v>2626476</c:v>
                      </c:pt>
                      <c:pt idx="11">
                        <c:v>2555770</c:v>
                      </c:pt>
                      <c:pt idx="12">
                        <c:v>2845307</c:v>
                      </c:pt>
                      <c:pt idx="13">
                        <c:v>2749980</c:v>
                      </c:pt>
                      <c:pt idx="14">
                        <c:v>2776846</c:v>
                      </c:pt>
                      <c:pt idx="15">
                        <c:v>2845337</c:v>
                      </c:pt>
                      <c:pt idx="16">
                        <c:v>2794239</c:v>
                      </c:pt>
                      <c:pt idx="17">
                        <c:v>2968131</c:v>
                      </c:pt>
                      <c:pt idx="18">
                        <c:v>4537846</c:v>
                      </c:pt>
                      <c:pt idx="19">
                        <c:v>5484432</c:v>
                      </c:pt>
                      <c:pt idx="20">
                        <c:v>4630894</c:v>
                      </c:pt>
                      <c:pt idx="21">
                        <c:v>4051070</c:v>
                      </c:pt>
                      <c:pt idx="22">
                        <c:v>3684364</c:v>
                      </c:pt>
                      <c:pt idx="23">
                        <c:v>3920301</c:v>
                      </c:pt>
                      <c:pt idx="24">
                        <c:v>4305658</c:v>
                      </c:pt>
                      <c:pt idx="25">
                        <c:v>433342</c:v>
                      </c:pt>
                      <c:pt idx="26">
                        <c:v>512835</c:v>
                      </c:pt>
                      <c:pt idx="27">
                        <c:v>443007</c:v>
                      </c:pt>
                      <c:pt idx="28">
                        <c:v>468729</c:v>
                      </c:pt>
                      <c:pt idx="29">
                        <c:v>420669</c:v>
                      </c:pt>
                      <c:pt idx="30">
                        <c:v>1078913</c:v>
                      </c:pt>
                      <c:pt idx="31">
                        <c:v>2897877</c:v>
                      </c:pt>
                      <c:pt idx="32">
                        <c:v>1578050</c:v>
                      </c:pt>
                      <c:pt idx="33">
                        <c:v>2431165</c:v>
                      </c:pt>
                      <c:pt idx="34">
                        <c:v>2931416</c:v>
                      </c:pt>
                      <c:pt idx="35">
                        <c:v>1162727</c:v>
                      </c:pt>
                      <c:pt idx="36">
                        <c:v>791246</c:v>
                      </c:pt>
                      <c:pt idx="37">
                        <c:v>691484</c:v>
                      </c:pt>
                      <c:pt idx="38">
                        <c:v>732946</c:v>
                      </c:pt>
                      <c:pt idx="39">
                        <c:v>1214725</c:v>
                      </c:pt>
                      <c:pt idx="40">
                        <c:v>1142845</c:v>
                      </c:pt>
                      <c:pt idx="41">
                        <c:v>1142323</c:v>
                      </c:pt>
                      <c:pt idx="42">
                        <c:v>987063</c:v>
                      </c:pt>
                      <c:pt idx="43">
                        <c:v>923636</c:v>
                      </c:pt>
                      <c:pt idx="44">
                        <c:v>2001519</c:v>
                      </c:pt>
                      <c:pt idx="45">
                        <c:v>1300721</c:v>
                      </c:pt>
                      <c:pt idx="46">
                        <c:v>945290</c:v>
                      </c:pt>
                      <c:pt idx="47">
                        <c:v>1151168</c:v>
                      </c:pt>
                      <c:pt idx="48">
                        <c:v>1256689</c:v>
                      </c:pt>
                      <c:pt idx="49">
                        <c:v>848400</c:v>
                      </c:pt>
                      <c:pt idx="50">
                        <c:v>762365</c:v>
                      </c:pt>
                      <c:pt idx="51">
                        <c:v>1192334</c:v>
                      </c:pt>
                      <c:pt idx="52">
                        <c:v>759971</c:v>
                      </c:pt>
                      <c:pt idx="53">
                        <c:v>904735</c:v>
                      </c:pt>
                      <c:pt idx="54">
                        <c:v>854236</c:v>
                      </c:pt>
                      <c:pt idx="55">
                        <c:v>702523</c:v>
                      </c:pt>
                      <c:pt idx="56">
                        <c:v>557298</c:v>
                      </c:pt>
                      <c:pt idx="57">
                        <c:v>660335</c:v>
                      </c:pt>
                      <c:pt idx="58">
                        <c:v>562308</c:v>
                      </c:pt>
                      <c:pt idx="59">
                        <c:v>152007</c:v>
                      </c:pt>
                      <c:pt idx="60">
                        <c:v>92072</c:v>
                      </c:pt>
                      <c:pt idx="61">
                        <c:v>425062</c:v>
                      </c:pt>
                      <c:pt idx="62">
                        <c:v>726898</c:v>
                      </c:pt>
                      <c:pt idx="63">
                        <c:v>575307</c:v>
                      </c:pt>
                      <c:pt idx="64">
                        <c:v>582858</c:v>
                      </c:pt>
                      <c:pt idx="65">
                        <c:v>540829</c:v>
                      </c:pt>
                      <c:pt idx="66">
                        <c:v>675649</c:v>
                      </c:pt>
                      <c:pt idx="67">
                        <c:v>3518663</c:v>
                      </c:pt>
                      <c:pt idx="68">
                        <c:v>3544999</c:v>
                      </c:pt>
                      <c:pt idx="69">
                        <c:v>3563744</c:v>
                      </c:pt>
                      <c:pt idx="70">
                        <c:v>3092565</c:v>
                      </c:pt>
                      <c:pt idx="71">
                        <c:v>3195951</c:v>
                      </c:pt>
                      <c:pt idx="72">
                        <c:v>4218390</c:v>
                      </c:pt>
                      <c:pt idx="73">
                        <c:v>3920594</c:v>
                      </c:pt>
                      <c:pt idx="74">
                        <c:v>4347858</c:v>
                      </c:pt>
                      <c:pt idx="75">
                        <c:v>3133109</c:v>
                      </c:pt>
                      <c:pt idx="76">
                        <c:v>2953366</c:v>
                      </c:pt>
                      <c:pt idx="77">
                        <c:v>2786925</c:v>
                      </c:pt>
                      <c:pt idx="78">
                        <c:v>2819552</c:v>
                      </c:pt>
                      <c:pt idx="79">
                        <c:v>2799215</c:v>
                      </c:pt>
                      <c:pt idx="80">
                        <c:v>3090017</c:v>
                      </c:pt>
                      <c:pt idx="81">
                        <c:v>3427813</c:v>
                      </c:pt>
                      <c:pt idx="82">
                        <c:v>3466945</c:v>
                      </c:pt>
                      <c:pt idx="83">
                        <c:v>3198655</c:v>
                      </c:pt>
                      <c:pt idx="84">
                        <c:v>3366184</c:v>
                      </c:pt>
                      <c:pt idx="85">
                        <c:v>4061718</c:v>
                      </c:pt>
                      <c:pt idx="86">
                        <c:v>3696566</c:v>
                      </c:pt>
                      <c:pt idx="87">
                        <c:v>1463971</c:v>
                      </c:pt>
                      <c:pt idx="88">
                        <c:v>3489456</c:v>
                      </c:pt>
                      <c:pt idx="89">
                        <c:v>4978598</c:v>
                      </c:pt>
                      <c:pt idx="90">
                        <c:v>4743105</c:v>
                      </c:pt>
                      <c:pt idx="91">
                        <c:v>4487603</c:v>
                      </c:pt>
                      <c:pt idx="92">
                        <c:v>4593322</c:v>
                      </c:pt>
                      <c:pt idx="93">
                        <c:v>4465464</c:v>
                      </c:pt>
                      <c:pt idx="94">
                        <c:v>4263360</c:v>
                      </c:pt>
                      <c:pt idx="95">
                        <c:v>4379223</c:v>
                      </c:pt>
                      <c:pt idx="96">
                        <c:v>4293884</c:v>
                      </c:pt>
                      <c:pt idx="97">
                        <c:v>4445686</c:v>
                      </c:pt>
                      <c:pt idx="98">
                        <c:v>4115511</c:v>
                      </c:pt>
                      <c:pt idx="99">
                        <c:v>4228303</c:v>
                      </c:pt>
                      <c:pt idx="100">
                        <c:v>4270185</c:v>
                      </c:pt>
                      <c:pt idx="101">
                        <c:v>4335702</c:v>
                      </c:pt>
                      <c:pt idx="102">
                        <c:v>4271346</c:v>
                      </c:pt>
                      <c:pt idx="103">
                        <c:v>4221211</c:v>
                      </c:pt>
                      <c:pt idx="104">
                        <c:v>4132231</c:v>
                      </c:pt>
                      <c:pt idx="105">
                        <c:v>4152551</c:v>
                      </c:pt>
                      <c:pt idx="106">
                        <c:v>3783894</c:v>
                      </c:pt>
                      <c:pt idx="107">
                        <c:v>4069174</c:v>
                      </c:pt>
                      <c:pt idx="108">
                        <c:v>4842198</c:v>
                      </c:pt>
                      <c:pt idx="109">
                        <c:v>5148602</c:v>
                      </c:pt>
                      <c:pt idx="110">
                        <c:v>5124364</c:v>
                      </c:pt>
                      <c:pt idx="111">
                        <c:v>4987028</c:v>
                      </c:pt>
                      <c:pt idx="112">
                        <c:v>5137145</c:v>
                      </c:pt>
                      <c:pt idx="113">
                        <c:v>6101845</c:v>
                      </c:pt>
                      <c:pt idx="114">
                        <c:v>5614610</c:v>
                      </c:pt>
                      <c:pt idx="115">
                        <c:v>5825584</c:v>
                      </c:pt>
                      <c:pt idx="116">
                        <c:v>2700321</c:v>
                      </c:pt>
                      <c:pt idx="117">
                        <c:v>2669879</c:v>
                      </c:pt>
                      <c:pt idx="118">
                        <c:v>2562475</c:v>
                      </c:pt>
                      <c:pt idx="119">
                        <c:v>2319522</c:v>
                      </c:pt>
                      <c:pt idx="120">
                        <c:v>2636228</c:v>
                      </c:pt>
                      <c:pt idx="121">
                        <c:v>4185885</c:v>
                      </c:pt>
                      <c:pt idx="122">
                        <c:v>2510209</c:v>
                      </c:pt>
                      <c:pt idx="123">
                        <c:v>4600189</c:v>
                      </c:pt>
                      <c:pt idx="124">
                        <c:v>6004481</c:v>
                      </c:pt>
                      <c:pt idx="125">
                        <c:v>6049276</c:v>
                      </c:pt>
                      <c:pt idx="126">
                        <c:v>6131305</c:v>
                      </c:pt>
                      <c:pt idx="127">
                        <c:v>6107834</c:v>
                      </c:pt>
                      <c:pt idx="128">
                        <c:v>6108335</c:v>
                      </c:pt>
                      <c:pt idx="129">
                        <c:v>6946002</c:v>
                      </c:pt>
                      <c:pt idx="130">
                        <c:v>7399874</c:v>
                      </c:pt>
                      <c:pt idx="131">
                        <c:v>7267965</c:v>
                      </c:pt>
                      <c:pt idx="132">
                        <c:v>6402203</c:v>
                      </c:pt>
                      <c:pt idx="133">
                        <c:v>6470399</c:v>
                      </c:pt>
                      <c:pt idx="134">
                        <c:v>6581462</c:v>
                      </c:pt>
                      <c:pt idx="135">
                        <c:v>7590428</c:v>
                      </c:pt>
                      <c:pt idx="136">
                        <c:v>7625509</c:v>
                      </c:pt>
                      <c:pt idx="137">
                        <c:v>7519264</c:v>
                      </c:pt>
                      <c:pt idx="138">
                        <c:v>7201808</c:v>
                      </c:pt>
                      <c:pt idx="139">
                        <c:v>7322770</c:v>
                      </c:pt>
                      <c:pt idx="140">
                        <c:v>6741141</c:v>
                      </c:pt>
                      <c:pt idx="141">
                        <c:v>7319659</c:v>
                      </c:pt>
                      <c:pt idx="142">
                        <c:v>7608616</c:v>
                      </c:pt>
                      <c:pt idx="143">
                        <c:v>7693923</c:v>
                      </c:pt>
                      <c:pt idx="144">
                        <c:v>6986181</c:v>
                      </c:pt>
                      <c:pt idx="145">
                        <c:v>8482374</c:v>
                      </c:pt>
                      <c:pt idx="146">
                        <c:v>7251685</c:v>
                      </c:pt>
                      <c:pt idx="147">
                        <c:v>6307124</c:v>
                      </c:pt>
                      <c:pt idx="148">
                        <c:v>7278823</c:v>
                      </c:pt>
                      <c:pt idx="149">
                        <c:v>9362529</c:v>
                      </c:pt>
                      <c:pt idx="150">
                        <c:v>10349205</c:v>
                      </c:pt>
                      <c:pt idx="151">
                        <c:v>9966777</c:v>
                      </c:pt>
                      <c:pt idx="152">
                        <c:v>9427897</c:v>
                      </c:pt>
                      <c:pt idx="153">
                        <c:v>10069478</c:v>
                      </c:pt>
                      <c:pt idx="154">
                        <c:v>10585843</c:v>
                      </c:pt>
                      <c:pt idx="155">
                        <c:v>10872807</c:v>
                      </c:pt>
                      <c:pt idx="156">
                        <c:v>10207601</c:v>
                      </c:pt>
                      <c:pt idx="157">
                        <c:v>10971706</c:v>
                      </c:pt>
                      <c:pt idx="158">
                        <c:v>10047471</c:v>
                      </c:pt>
                      <c:pt idx="159">
                        <c:v>10920714</c:v>
                      </c:pt>
                      <c:pt idx="160">
                        <c:v>11746237</c:v>
                      </c:pt>
                      <c:pt idx="161">
                        <c:v>11653832</c:v>
                      </c:pt>
                      <c:pt idx="162">
                        <c:v>11987985</c:v>
                      </c:pt>
                      <c:pt idx="163">
                        <c:v>6454758</c:v>
                      </c:pt>
                      <c:pt idx="164">
                        <c:v>6354338</c:v>
                      </c:pt>
                      <c:pt idx="165">
                        <c:v>5946868</c:v>
                      </c:pt>
                      <c:pt idx="166">
                        <c:v>6117784</c:v>
                      </c:pt>
                      <c:pt idx="167">
                        <c:v>5480927</c:v>
                      </c:pt>
                      <c:pt idx="168">
                        <c:v>5494409</c:v>
                      </c:pt>
                      <c:pt idx="169">
                        <c:v>5830572</c:v>
                      </c:pt>
                      <c:pt idx="170">
                        <c:v>5384015</c:v>
                      </c:pt>
                      <c:pt idx="171">
                        <c:v>6616382</c:v>
                      </c:pt>
                      <c:pt idx="172">
                        <c:v>5402003</c:v>
                      </c:pt>
                      <c:pt idx="173">
                        <c:v>5588073</c:v>
                      </c:pt>
                      <c:pt idx="174">
                        <c:v>6407108</c:v>
                      </c:pt>
                      <c:pt idx="175">
                        <c:v>6301402</c:v>
                      </c:pt>
                      <c:pt idx="176">
                        <c:v>6919880</c:v>
                      </c:pt>
                      <c:pt idx="177">
                        <c:v>9618861</c:v>
                      </c:pt>
                      <c:pt idx="178">
                        <c:v>9560501</c:v>
                      </c:pt>
                      <c:pt idx="179">
                        <c:v>8598013</c:v>
                      </c:pt>
                      <c:pt idx="180">
                        <c:v>9326327</c:v>
                      </c:pt>
                      <c:pt idx="181">
                        <c:v>9240882</c:v>
                      </c:pt>
                      <c:pt idx="182">
                        <c:v>9355291</c:v>
                      </c:pt>
                      <c:pt idx="183">
                        <c:v>9999771</c:v>
                      </c:pt>
                      <c:pt idx="184">
                        <c:v>9583431</c:v>
                      </c:pt>
                      <c:pt idx="185">
                        <c:v>9572571</c:v>
                      </c:pt>
                      <c:pt idx="186">
                        <c:v>10206560</c:v>
                      </c:pt>
                      <c:pt idx="187">
                        <c:v>12770129</c:v>
                      </c:pt>
                      <c:pt idx="188">
                        <c:v>9049732</c:v>
                      </c:pt>
                      <c:pt idx="189">
                        <c:v>8318956</c:v>
                      </c:pt>
                      <c:pt idx="190">
                        <c:v>8122843</c:v>
                      </c:pt>
                      <c:pt idx="191">
                        <c:v>3489909</c:v>
                      </c:pt>
                      <c:pt idx="192">
                        <c:v>1643038</c:v>
                      </c:pt>
                      <c:pt idx="193">
                        <c:v>1736541</c:v>
                      </c:pt>
                      <c:pt idx="194">
                        <c:v>1948451</c:v>
                      </c:pt>
                      <c:pt idx="195">
                        <c:v>4751831</c:v>
                      </c:pt>
                      <c:pt idx="196">
                        <c:v>6925191</c:v>
                      </c:pt>
                      <c:pt idx="197">
                        <c:v>7026921</c:v>
                      </c:pt>
                      <c:pt idx="198">
                        <c:v>7881782</c:v>
                      </c:pt>
                      <c:pt idx="199">
                        <c:v>10306078</c:v>
                      </c:pt>
                      <c:pt idx="200">
                        <c:v>10129198</c:v>
                      </c:pt>
                      <c:pt idx="201">
                        <c:v>12211247</c:v>
                      </c:pt>
                      <c:pt idx="202">
                        <c:v>10875660</c:v>
                      </c:pt>
                      <c:pt idx="203">
                        <c:v>11620521</c:v>
                      </c:pt>
                      <c:pt idx="204">
                        <c:v>14423773</c:v>
                      </c:pt>
                      <c:pt idx="205">
                        <c:v>9409035</c:v>
                      </c:pt>
                      <c:pt idx="206">
                        <c:v>9888370</c:v>
                      </c:pt>
                      <c:pt idx="207">
                        <c:v>6829354</c:v>
                      </c:pt>
                      <c:pt idx="208">
                        <c:v>1564652</c:v>
                      </c:pt>
                      <c:pt idx="209">
                        <c:v>1148430</c:v>
                      </c:pt>
                      <c:pt idx="210">
                        <c:v>1368406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A5A-4674-A3E1-8C19B7B543A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impressions_by_date!$C$1</c15:sqref>
                        </c15:formulaRef>
                      </c:ext>
                    </c:extLst>
                    <c:strCache>
                      <c:ptCount val="1"/>
                      <c:pt idx="0">
                        <c:v>clickthroughs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impressions_by_date!$A$2:$A$212</c15:sqref>
                        </c15:formulaRef>
                      </c:ext>
                    </c:extLst>
                    <c:numCache>
                      <c:formatCode>m/d/yyyy</c:formatCode>
                      <c:ptCount val="211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impressions_by_date!$C$2:$C$212</c15:sqref>
                        </c15:formulaRef>
                      </c:ext>
                    </c:extLst>
                    <c:numCache>
                      <c:formatCode>General</c:formatCode>
                      <c:ptCount val="211"/>
                      <c:pt idx="0">
                        <c:v>7243</c:v>
                      </c:pt>
                      <c:pt idx="1">
                        <c:v>23490</c:v>
                      </c:pt>
                      <c:pt idx="2">
                        <c:v>21338</c:v>
                      </c:pt>
                      <c:pt idx="3">
                        <c:v>23995</c:v>
                      </c:pt>
                      <c:pt idx="4">
                        <c:v>25533</c:v>
                      </c:pt>
                      <c:pt idx="5">
                        <c:v>24691</c:v>
                      </c:pt>
                      <c:pt idx="6">
                        <c:v>27148</c:v>
                      </c:pt>
                      <c:pt idx="7">
                        <c:v>27052</c:v>
                      </c:pt>
                      <c:pt idx="8">
                        <c:v>30406</c:v>
                      </c:pt>
                      <c:pt idx="9">
                        <c:v>21166</c:v>
                      </c:pt>
                      <c:pt idx="10">
                        <c:v>22544</c:v>
                      </c:pt>
                      <c:pt idx="11">
                        <c:v>22481</c:v>
                      </c:pt>
                      <c:pt idx="12">
                        <c:v>22879</c:v>
                      </c:pt>
                      <c:pt idx="13">
                        <c:v>25389</c:v>
                      </c:pt>
                      <c:pt idx="14">
                        <c:v>29955</c:v>
                      </c:pt>
                      <c:pt idx="15">
                        <c:v>28982</c:v>
                      </c:pt>
                      <c:pt idx="16">
                        <c:v>21875</c:v>
                      </c:pt>
                      <c:pt idx="17">
                        <c:v>24718</c:v>
                      </c:pt>
                      <c:pt idx="18">
                        <c:v>25392</c:v>
                      </c:pt>
                      <c:pt idx="19">
                        <c:v>39546</c:v>
                      </c:pt>
                      <c:pt idx="20">
                        <c:v>44996</c:v>
                      </c:pt>
                      <c:pt idx="21">
                        <c:v>40711</c:v>
                      </c:pt>
                      <c:pt idx="22">
                        <c:v>36691</c:v>
                      </c:pt>
                      <c:pt idx="23">
                        <c:v>40143</c:v>
                      </c:pt>
                      <c:pt idx="24">
                        <c:v>38988</c:v>
                      </c:pt>
                      <c:pt idx="25">
                        <c:v>2784</c:v>
                      </c:pt>
                      <c:pt idx="26">
                        <c:v>3138</c:v>
                      </c:pt>
                      <c:pt idx="27">
                        <c:v>2558</c:v>
                      </c:pt>
                      <c:pt idx="28">
                        <c:v>3471</c:v>
                      </c:pt>
                      <c:pt idx="29">
                        <c:v>2427</c:v>
                      </c:pt>
                      <c:pt idx="30">
                        <c:v>2780</c:v>
                      </c:pt>
                      <c:pt idx="31">
                        <c:v>3874</c:v>
                      </c:pt>
                      <c:pt idx="32">
                        <c:v>2066</c:v>
                      </c:pt>
                      <c:pt idx="33">
                        <c:v>3547</c:v>
                      </c:pt>
                      <c:pt idx="34">
                        <c:v>3847</c:v>
                      </c:pt>
                      <c:pt idx="35">
                        <c:v>2441</c:v>
                      </c:pt>
                      <c:pt idx="36">
                        <c:v>2684</c:v>
                      </c:pt>
                      <c:pt idx="37">
                        <c:v>2523</c:v>
                      </c:pt>
                      <c:pt idx="38">
                        <c:v>2299</c:v>
                      </c:pt>
                      <c:pt idx="39">
                        <c:v>1714</c:v>
                      </c:pt>
                      <c:pt idx="40">
                        <c:v>1327</c:v>
                      </c:pt>
                      <c:pt idx="41">
                        <c:v>1187</c:v>
                      </c:pt>
                      <c:pt idx="42">
                        <c:v>1130</c:v>
                      </c:pt>
                      <c:pt idx="43">
                        <c:v>1073</c:v>
                      </c:pt>
                      <c:pt idx="44">
                        <c:v>1593</c:v>
                      </c:pt>
                      <c:pt idx="45">
                        <c:v>2042</c:v>
                      </c:pt>
                      <c:pt idx="46">
                        <c:v>1608</c:v>
                      </c:pt>
                      <c:pt idx="47">
                        <c:v>1571</c:v>
                      </c:pt>
                      <c:pt idx="48">
                        <c:v>1381</c:v>
                      </c:pt>
                      <c:pt idx="49">
                        <c:v>1283</c:v>
                      </c:pt>
                      <c:pt idx="50">
                        <c:v>1022</c:v>
                      </c:pt>
                      <c:pt idx="51">
                        <c:v>1110</c:v>
                      </c:pt>
                      <c:pt idx="52">
                        <c:v>919</c:v>
                      </c:pt>
                      <c:pt idx="53">
                        <c:v>988</c:v>
                      </c:pt>
                      <c:pt idx="54">
                        <c:v>902</c:v>
                      </c:pt>
                      <c:pt idx="55">
                        <c:v>976</c:v>
                      </c:pt>
                      <c:pt idx="56">
                        <c:v>1296</c:v>
                      </c:pt>
                      <c:pt idx="57">
                        <c:v>906</c:v>
                      </c:pt>
                      <c:pt idx="58">
                        <c:v>1012</c:v>
                      </c:pt>
                      <c:pt idx="59">
                        <c:v>759</c:v>
                      </c:pt>
                      <c:pt idx="60">
                        <c:v>776</c:v>
                      </c:pt>
                      <c:pt idx="61">
                        <c:v>961</c:v>
                      </c:pt>
                      <c:pt idx="62">
                        <c:v>3648</c:v>
                      </c:pt>
                      <c:pt idx="63">
                        <c:v>3469</c:v>
                      </c:pt>
                      <c:pt idx="64">
                        <c:v>3249</c:v>
                      </c:pt>
                      <c:pt idx="65">
                        <c:v>3174</c:v>
                      </c:pt>
                      <c:pt idx="66">
                        <c:v>3393</c:v>
                      </c:pt>
                      <c:pt idx="67">
                        <c:v>22723</c:v>
                      </c:pt>
                      <c:pt idx="68">
                        <c:v>26991</c:v>
                      </c:pt>
                      <c:pt idx="69">
                        <c:v>26718</c:v>
                      </c:pt>
                      <c:pt idx="70">
                        <c:v>25489</c:v>
                      </c:pt>
                      <c:pt idx="71">
                        <c:v>25656</c:v>
                      </c:pt>
                      <c:pt idx="72">
                        <c:v>21729</c:v>
                      </c:pt>
                      <c:pt idx="73">
                        <c:v>22289</c:v>
                      </c:pt>
                      <c:pt idx="74">
                        <c:v>22196</c:v>
                      </c:pt>
                      <c:pt idx="75">
                        <c:v>16006</c:v>
                      </c:pt>
                      <c:pt idx="76">
                        <c:v>16706</c:v>
                      </c:pt>
                      <c:pt idx="77">
                        <c:v>16393</c:v>
                      </c:pt>
                      <c:pt idx="78">
                        <c:v>18106</c:v>
                      </c:pt>
                      <c:pt idx="79">
                        <c:v>17134</c:v>
                      </c:pt>
                      <c:pt idx="80">
                        <c:v>16567</c:v>
                      </c:pt>
                      <c:pt idx="81">
                        <c:v>18832</c:v>
                      </c:pt>
                      <c:pt idx="82">
                        <c:v>17864</c:v>
                      </c:pt>
                      <c:pt idx="83">
                        <c:v>19309</c:v>
                      </c:pt>
                      <c:pt idx="84">
                        <c:v>24199</c:v>
                      </c:pt>
                      <c:pt idx="85">
                        <c:v>32167</c:v>
                      </c:pt>
                      <c:pt idx="86">
                        <c:v>25053</c:v>
                      </c:pt>
                      <c:pt idx="87">
                        <c:v>7451</c:v>
                      </c:pt>
                      <c:pt idx="88">
                        <c:v>15619</c:v>
                      </c:pt>
                      <c:pt idx="89">
                        <c:v>23116</c:v>
                      </c:pt>
                      <c:pt idx="90">
                        <c:v>24642</c:v>
                      </c:pt>
                      <c:pt idx="91">
                        <c:v>24611</c:v>
                      </c:pt>
                      <c:pt idx="92">
                        <c:v>20541</c:v>
                      </c:pt>
                      <c:pt idx="93">
                        <c:v>15966</c:v>
                      </c:pt>
                      <c:pt idx="94">
                        <c:v>19872</c:v>
                      </c:pt>
                      <c:pt idx="95">
                        <c:v>16213</c:v>
                      </c:pt>
                      <c:pt idx="96">
                        <c:v>16524</c:v>
                      </c:pt>
                      <c:pt idx="97">
                        <c:v>20809</c:v>
                      </c:pt>
                      <c:pt idx="98">
                        <c:v>16361</c:v>
                      </c:pt>
                      <c:pt idx="99">
                        <c:v>16885</c:v>
                      </c:pt>
                      <c:pt idx="100">
                        <c:v>14904</c:v>
                      </c:pt>
                      <c:pt idx="101">
                        <c:v>14685</c:v>
                      </c:pt>
                      <c:pt idx="102">
                        <c:v>14192</c:v>
                      </c:pt>
                      <c:pt idx="103">
                        <c:v>14459</c:v>
                      </c:pt>
                      <c:pt idx="104">
                        <c:v>15315</c:v>
                      </c:pt>
                      <c:pt idx="105">
                        <c:v>14970</c:v>
                      </c:pt>
                      <c:pt idx="106">
                        <c:v>14548</c:v>
                      </c:pt>
                      <c:pt idx="107">
                        <c:v>14074</c:v>
                      </c:pt>
                      <c:pt idx="108">
                        <c:v>16716</c:v>
                      </c:pt>
                      <c:pt idx="109">
                        <c:v>17319</c:v>
                      </c:pt>
                      <c:pt idx="110">
                        <c:v>17321</c:v>
                      </c:pt>
                      <c:pt idx="111">
                        <c:v>19218</c:v>
                      </c:pt>
                      <c:pt idx="112">
                        <c:v>21167</c:v>
                      </c:pt>
                      <c:pt idx="113">
                        <c:v>25916</c:v>
                      </c:pt>
                      <c:pt idx="114">
                        <c:v>26077</c:v>
                      </c:pt>
                      <c:pt idx="115">
                        <c:v>31002</c:v>
                      </c:pt>
                      <c:pt idx="116">
                        <c:v>21873</c:v>
                      </c:pt>
                      <c:pt idx="117">
                        <c:v>19175</c:v>
                      </c:pt>
                      <c:pt idx="118">
                        <c:v>17520</c:v>
                      </c:pt>
                      <c:pt idx="119">
                        <c:v>19245</c:v>
                      </c:pt>
                      <c:pt idx="120">
                        <c:v>23263</c:v>
                      </c:pt>
                      <c:pt idx="121">
                        <c:v>26323</c:v>
                      </c:pt>
                      <c:pt idx="122">
                        <c:v>12813</c:v>
                      </c:pt>
                      <c:pt idx="123">
                        <c:v>25670</c:v>
                      </c:pt>
                      <c:pt idx="124">
                        <c:v>29509</c:v>
                      </c:pt>
                      <c:pt idx="125">
                        <c:v>30218</c:v>
                      </c:pt>
                      <c:pt idx="126">
                        <c:v>31692</c:v>
                      </c:pt>
                      <c:pt idx="127">
                        <c:v>34252</c:v>
                      </c:pt>
                      <c:pt idx="128">
                        <c:v>33249</c:v>
                      </c:pt>
                      <c:pt idx="129">
                        <c:v>33756</c:v>
                      </c:pt>
                      <c:pt idx="130">
                        <c:v>36701</c:v>
                      </c:pt>
                      <c:pt idx="131">
                        <c:v>37745</c:v>
                      </c:pt>
                      <c:pt idx="132">
                        <c:v>35979</c:v>
                      </c:pt>
                      <c:pt idx="133">
                        <c:v>41722</c:v>
                      </c:pt>
                      <c:pt idx="134">
                        <c:v>37039</c:v>
                      </c:pt>
                      <c:pt idx="135">
                        <c:v>32716</c:v>
                      </c:pt>
                      <c:pt idx="136">
                        <c:v>31292</c:v>
                      </c:pt>
                      <c:pt idx="137">
                        <c:v>32512</c:v>
                      </c:pt>
                      <c:pt idx="138">
                        <c:v>31901</c:v>
                      </c:pt>
                      <c:pt idx="139">
                        <c:v>28534</c:v>
                      </c:pt>
                      <c:pt idx="140">
                        <c:v>27937</c:v>
                      </c:pt>
                      <c:pt idx="141">
                        <c:v>29921</c:v>
                      </c:pt>
                      <c:pt idx="142">
                        <c:v>31047</c:v>
                      </c:pt>
                      <c:pt idx="143">
                        <c:v>34051</c:v>
                      </c:pt>
                      <c:pt idx="144">
                        <c:v>33232</c:v>
                      </c:pt>
                      <c:pt idx="145">
                        <c:v>34950</c:v>
                      </c:pt>
                      <c:pt idx="146">
                        <c:v>33248</c:v>
                      </c:pt>
                      <c:pt idx="147">
                        <c:v>32339</c:v>
                      </c:pt>
                      <c:pt idx="148">
                        <c:v>40235</c:v>
                      </c:pt>
                      <c:pt idx="149">
                        <c:v>37264</c:v>
                      </c:pt>
                      <c:pt idx="150">
                        <c:v>44403</c:v>
                      </c:pt>
                      <c:pt idx="151">
                        <c:v>37339</c:v>
                      </c:pt>
                      <c:pt idx="152">
                        <c:v>29348</c:v>
                      </c:pt>
                      <c:pt idx="153">
                        <c:v>28028</c:v>
                      </c:pt>
                      <c:pt idx="154">
                        <c:v>27906</c:v>
                      </c:pt>
                      <c:pt idx="155">
                        <c:v>28802</c:v>
                      </c:pt>
                      <c:pt idx="156">
                        <c:v>30130</c:v>
                      </c:pt>
                      <c:pt idx="157">
                        <c:v>31215</c:v>
                      </c:pt>
                      <c:pt idx="158">
                        <c:v>29646</c:v>
                      </c:pt>
                      <c:pt idx="159">
                        <c:v>28137</c:v>
                      </c:pt>
                      <c:pt idx="160">
                        <c:v>27731</c:v>
                      </c:pt>
                      <c:pt idx="161">
                        <c:v>27424</c:v>
                      </c:pt>
                      <c:pt idx="162">
                        <c:v>28935</c:v>
                      </c:pt>
                      <c:pt idx="163">
                        <c:v>24473</c:v>
                      </c:pt>
                      <c:pt idx="164">
                        <c:v>24188</c:v>
                      </c:pt>
                      <c:pt idx="165">
                        <c:v>24563</c:v>
                      </c:pt>
                      <c:pt idx="166">
                        <c:v>24483</c:v>
                      </c:pt>
                      <c:pt idx="167">
                        <c:v>26542</c:v>
                      </c:pt>
                      <c:pt idx="168">
                        <c:v>23876</c:v>
                      </c:pt>
                      <c:pt idx="169">
                        <c:v>25144</c:v>
                      </c:pt>
                      <c:pt idx="170">
                        <c:v>24920</c:v>
                      </c:pt>
                      <c:pt idx="171">
                        <c:v>26216</c:v>
                      </c:pt>
                      <c:pt idx="172">
                        <c:v>23325</c:v>
                      </c:pt>
                      <c:pt idx="173">
                        <c:v>26034</c:v>
                      </c:pt>
                      <c:pt idx="174">
                        <c:v>25861</c:v>
                      </c:pt>
                      <c:pt idx="175">
                        <c:v>23788</c:v>
                      </c:pt>
                      <c:pt idx="176">
                        <c:v>24705</c:v>
                      </c:pt>
                      <c:pt idx="177">
                        <c:v>19454</c:v>
                      </c:pt>
                      <c:pt idx="178">
                        <c:v>26137</c:v>
                      </c:pt>
                      <c:pt idx="179">
                        <c:v>22704</c:v>
                      </c:pt>
                      <c:pt idx="180">
                        <c:v>25061</c:v>
                      </c:pt>
                      <c:pt idx="181">
                        <c:v>26305</c:v>
                      </c:pt>
                      <c:pt idx="182">
                        <c:v>24479</c:v>
                      </c:pt>
                      <c:pt idx="183">
                        <c:v>25542</c:v>
                      </c:pt>
                      <c:pt idx="184">
                        <c:v>24233</c:v>
                      </c:pt>
                      <c:pt idx="185">
                        <c:v>25990</c:v>
                      </c:pt>
                      <c:pt idx="186">
                        <c:v>24386</c:v>
                      </c:pt>
                      <c:pt idx="187">
                        <c:v>25400</c:v>
                      </c:pt>
                      <c:pt idx="188">
                        <c:v>22930</c:v>
                      </c:pt>
                      <c:pt idx="189">
                        <c:v>20235</c:v>
                      </c:pt>
                      <c:pt idx="190">
                        <c:v>19831</c:v>
                      </c:pt>
                      <c:pt idx="191">
                        <c:v>10488</c:v>
                      </c:pt>
                      <c:pt idx="192">
                        <c:v>5378</c:v>
                      </c:pt>
                      <c:pt idx="193">
                        <c:v>6074</c:v>
                      </c:pt>
                      <c:pt idx="194">
                        <c:v>6754</c:v>
                      </c:pt>
                      <c:pt idx="195">
                        <c:v>18742</c:v>
                      </c:pt>
                      <c:pt idx="196">
                        <c:v>20240</c:v>
                      </c:pt>
                      <c:pt idx="197">
                        <c:v>23070</c:v>
                      </c:pt>
                      <c:pt idx="198">
                        <c:v>21714</c:v>
                      </c:pt>
                      <c:pt idx="199">
                        <c:v>25627</c:v>
                      </c:pt>
                      <c:pt idx="200">
                        <c:v>25266</c:v>
                      </c:pt>
                      <c:pt idx="201">
                        <c:v>29563</c:v>
                      </c:pt>
                      <c:pt idx="202">
                        <c:v>28307</c:v>
                      </c:pt>
                      <c:pt idx="203">
                        <c:v>27561</c:v>
                      </c:pt>
                      <c:pt idx="204">
                        <c:v>35206</c:v>
                      </c:pt>
                      <c:pt idx="205">
                        <c:v>25066</c:v>
                      </c:pt>
                      <c:pt idx="206">
                        <c:v>27094</c:v>
                      </c:pt>
                      <c:pt idx="207">
                        <c:v>23092</c:v>
                      </c:pt>
                      <c:pt idx="208">
                        <c:v>10222</c:v>
                      </c:pt>
                      <c:pt idx="209">
                        <c:v>8968</c:v>
                      </c:pt>
                      <c:pt idx="210">
                        <c:v>11316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5A-4674-A3E1-8C19B7B543A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impressions_by_date!$D$1</c15:sqref>
                        </c15:formulaRef>
                      </c:ext>
                    </c:extLst>
                    <c:strCache>
                      <c:ptCount val="1"/>
                      <c:pt idx="0">
                        <c:v>completion75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impressions_by_date!$A$2:$A$212</c15:sqref>
                        </c15:formulaRef>
                      </c:ext>
                    </c:extLst>
                    <c:numCache>
                      <c:formatCode>m/d/yyyy</c:formatCode>
                      <c:ptCount val="211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impressions_by_date!$D$2:$D$212</c15:sqref>
                        </c15:formulaRef>
                      </c:ext>
                    </c:extLst>
                    <c:numCache>
                      <c:formatCode>General</c:formatCode>
                      <c:ptCount val="211"/>
                      <c:pt idx="0">
                        <c:v>591964</c:v>
                      </c:pt>
                      <c:pt idx="1">
                        <c:v>1904239</c:v>
                      </c:pt>
                      <c:pt idx="2">
                        <c:v>1789065</c:v>
                      </c:pt>
                      <c:pt idx="3">
                        <c:v>1801485</c:v>
                      </c:pt>
                      <c:pt idx="4">
                        <c:v>1852783</c:v>
                      </c:pt>
                      <c:pt idx="5">
                        <c:v>1782820</c:v>
                      </c:pt>
                      <c:pt idx="6">
                        <c:v>1731770</c:v>
                      </c:pt>
                      <c:pt idx="7">
                        <c:v>1738634</c:v>
                      </c:pt>
                      <c:pt idx="8">
                        <c:v>1943922</c:v>
                      </c:pt>
                      <c:pt idx="9">
                        <c:v>1589177</c:v>
                      </c:pt>
                      <c:pt idx="10">
                        <c:v>1649462</c:v>
                      </c:pt>
                      <c:pt idx="11">
                        <c:v>1587508</c:v>
                      </c:pt>
                      <c:pt idx="12">
                        <c:v>1844689</c:v>
                      </c:pt>
                      <c:pt idx="13">
                        <c:v>1796702</c:v>
                      </c:pt>
                      <c:pt idx="14">
                        <c:v>1777943</c:v>
                      </c:pt>
                      <c:pt idx="15">
                        <c:v>1809542</c:v>
                      </c:pt>
                      <c:pt idx="16">
                        <c:v>1938283</c:v>
                      </c:pt>
                      <c:pt idx="17">
                        <c:v>1845116</c:v>
                      </c:pt>
                      <c:pt idx="18">
                        <c:v>3222139</c:v>
                      </c:pt>
                      <c:pt idx="19">
                        <c:v>4268281</c:v>
                      </c:pt>
                      <c:pt idx="20">
                        <c:v>2750576</c:v>
                      </c:pt>
                      <c:pt idx="21">
                        <c:v>2436838</c:v>
                      </c:pt>
                      <c:pt idx="22">
                        <c:v>2232359</c:v>
                      </c:pt>
                      <c:pt idx="23">
                        <c:v>2159242</c:v>
                      </c:pt>
                      <c:pt idx="24">
                        <c:v>2423966</c:v>
                      </c:pt>
                      <c:pt idx="25">
                        <c:v>317677</c:v>
                      </c:pt>
                      <c:pt idx="26">
                        <c:v>356683</c:v>
                      </c:pt>
                      <c:pt idx="27">
                        <c:v>330206</c:v>
                      </c:pt>
                      <c:pt idx="28">
                        <c:v>350856</c:v>
                      </c:pt>
                      <c:pt idx="29">
                        <c:v>317463</c:v>
                      </c:pt>
                      <c:pt idx="30">
                        <c:v>935137</c:v>
                      </c:pt>
                      <c:pt idx="31">
                        <c:v>2680896</c:v>
                      </c:pt>
                      <c:pt idx="32">
                        <c:v>1420625</c:v>
                      </c:pt>
                      <c:pt idx="33">
                        <c:v>2234807</c:v>
                      </c:pt>
                      <c:pt idx="34">
                        <c:v>2763279</c:v>
                      </c:pt>
                      <c:pt idx="35">
                        <c:v>1022557</c:v>
                      </c:pt>
                      <c:pt idx="36">
                        <c:v>659157</c:v>
                      </c:pt>
                      <c:pt idx="37">
                        <c:v>573593</c:v>
                      </c:pt>
                      <c:pt idx="38">
                        <c:v>603189</c:v>
                      </c:pt>
                      <c:pt idx="39">
                        <c:v>912963</c:v>
                      </c:pt>
                      <c:pt idx="40">
                        <c:v>968691</c:v>
                      </c:pt>
                      <c:pt idx="41">
                        <c:v>987167</c:v>
                      </c:pt>
                      <c:pt idx="42">
                        <c:v>781470</c:v>
                      </c:pt>
                      <c:pt idx="43">
                        <c:v>762977</c:v>
                      </c:pt>
                      <c:pt idx="44">
                        <c:v>1742388</c:v>
                      </c:pt>
                      <c:pt idx="45">
                        <c:v>983041</c:v>
                      </c:pt>
                      <c:pt idx="46">
                        <c:v>740801</c:v>
                      </c:pt>
                      <c:pt idx="47">
                        <c:v>848762</c:v>
                      </c:pt>
                      <c:pt idx="48">
                        <c:v>1009749</c:v>
                      </c:pt>
                      <c:pt idx="49">
                        <c:v>626194</c:v>
                      </c:pt>
                      <c:pt idx="50">
                        <c:v>585423</c:v>
                      </c:pt>
                      <c:pt idx="51">
                        <c:v>930252</c:v>
                      </c:pt>
                      <c:pt idx="52">
                        <c:v>607362</c:v>
                      </c:pt>
                      <c:pt idx="53">
                        <c:v>754412</c:v>
                      </c:pt>
                      <c:pt idx="54">
                        <c:v>639501</c:v>
                      </c:pt>
                      <c:pt idx="55">
                        <c:v>559978</c:v>
                      </c:pt>
                      <c:pt idx="56">
                        <c:v>413911</c:v>
                      </c:pt>
                      <c:pt idx="57">
                        <c:v>547378</c:v>
                      </c:pt>
                      <c:pt idx="58">
                        <c:v>391368</c:v>
                      </c:pt>
                      <c:pt idx="59">
                        <c:v>103242</c:v>
                      </c:pt>
                      <c:pt idx="60">
                        <c:v>74957</c:v>
                      </c:pt>
                      <c:pt idx="61">
                        <c:v>390775</c:v>
                      </c:pt>
                      <c:pt idx="62">
                        <c:v>524318</c:v>
                      </c:pt>
                      <c:pt idx="63">
                        <c:v>414643</c:v>
                      </c:pt>
                      <c:pt idx="64">
                        <c:v>425648</c:v>
                      </c:pt>
                      <c:pt idx="65">
                        <c:v>390040</c:v>
                      </c:pt>
                      <c:pt idx="66">
                        <c:v>515009</c:v>
                      </c:pt>
                      <c:pt idx="67">
                        <c:v>2159168</c:v>
                      </c:pt>
                      <c:pt idx="68">
                        <c:v>2107370</c:v>
                      </c:pt>
                      <c:pt idx="69">
                        <c:v>2141103</c:v>
                      </c:pt>
                      <c:pt idx="70">
                        <c:v>1939075</c:v>
                      </c:pt>
                      <c:pt idx="71">
                        <c:v>1956195</c:v>
                      </c:pt>
                      <c:pt idx="72">
                        <c:v>2650732</c:v>
                      </c:pt>
                      <c:pt idx="73">
                        <c:v>2272653</c:v>
                      </c:pt>
                      <c:pt idx="74">
                        <c:v>2798878</c:v>
                      </c:pt>
                      <c:pt idx="75">
                        <c:v>1881595</c:v>
                      </c:pt>
                      <c:pt idx="76">
                        <c:v>1730449</c:v>
                      </c:pt>
                      <c:pt idx="77">
                        <c:v>1627697</c:v>
                      </c:pt>
                      <c:pt idx="78">
                        <c:v>1666229</c:v>
                      </c:pt>
                      <c:pt idx="79">
                        <c:v>1647253</c:v>
                      </c:pt>
                      <c:pt idx="80">
                        <c:v>1773566</c:v>
                      </c:pt>
                      <c:pt idx="81">
                        <c:v>1956421</c:v>
                      </c:pt>
                      <c:pt idx="82">
                        <c:v>1854642</c:v>
                      </c:pt>
                      <c:pt idx="83">
                        <c:v>1759972</c:v>
                      </c:pt>
                      <c:pt idx="84">
                        <c:v>1784376</c:v>
                      </c:pt>
                      <c:pt idx="85">
                        <c:v>2146437</c:v>
                      </c:pt>
                      <c:pt idx="86">
                        <c:v>1875932</c:v>
                      </c:pt>
                      <c:pt idx="87">
                        <c:v>829063</c:v>
                      </c:pt>
                      <c:pt idx="88">
                        <c:v>1961698</c:v>
                      </c:pt>
                      <c:pt idx="89">
                        <c:v>2783894</c:v>
                      </c:pt>
                      <c:pt idx="90">
                        <c:v>2609922</c:v>
                      </c:pt>
                      <c:pt idx="91">
                        <c:v>2453538</c:v>
                      </c:pt>
                      <c:pt idx="92">
                        <c:v>2543143</c:v>
                      </c:pt>
                      <c:pt idx="93">
                        <c:v>2523423</c:v>
                      </c:pt>
                      <c:pt idx="94">
                        <c:v>2411787</c:v>
                      </c:pt>
                      <c:pt idx="95">
                        <c:v>2706546</c:v>
                      </c:pt>
                      <c:pt idx="96">
                        <c:v>2712239</c:v>
                      </c:pt>
                      <c:pt idx="97">
                        <c:v>2767803</c:v>
                      </c:pt>
                      <c:pt idx="98">
                        <c:v>2520530</c:v>
                      </c:pt>
                      <c:pt idx="99">
                        <c:v>2638386</c:v>
                      </c:pt>
                      <c:pt idx="100">
                        <c:v>2650878</c:v>
                      </c:pt>
                      <c:pt idx="101">
                        <c:v>2759754</c:v>
                      </c:pt>
                      <c:pt idx="102">
                        <c:v>2631666</c:v>
                      </c:pt>
                      <c:pt idx="103">
                        <c:v>2608618</c:v>
                      </c:pt>
                      <c:pt idx="104">
                        <c:v>2467580</c:v>
                      </c:pt>
                      <c:pt idx="105">
                        <c:v>2545014</c:v>
                      </c:pt>
                      <c:pt idx="106">
                        <c:v>2319699</c:v>
                      </c:pt>
                      <c:pt idx="107">
                        <c:v>2564823</c:v>
                      </c:pt>
                      <c:pt idx="108">
                        <c:v>2911649</c:v>
                      </c:pt>
                      <c:pt idx="109">
                        <c:v>3096873</c:v>
                      </c:pt>
                      <c:pt idx="110">
                        <c:v>2997024</c:v>
                      </c:pt>
                      <c:pt idx="111">
                        <c:v>2706331</c:v>
                      </c:pt>
                      <c:pt idx="112">
                        <c:v>2900504</c:v>
                      </c:pt>
                      <c:pt idx="113">
                        <c:v>3496564</c:v>
                      </c:pt>
                      <c:pt idx="114">
                        <c:v>2863007</c:v>
                      </c:pt>
                      <c:pt idx="115">
                        <c:v>2924549</c:v>
                      </c:pt>
                      <c:pt idx="116">
                        <c:v>1395125</c:v>
                      </c:pt>
                      <c:pt idx="117">
                        <c:v>1535018</c:v>
                      </c:pt>
                      <c:pt idx="118">
                        <c:v>1426292</c:v>
                      </c:pt>
                      <c:pt idx="119">
                        <c:v>1280548</c:v>
                      </c:pt>
                      <c:pt idx="120">
                        <c:v>1461004</c:v>
                      </c:pt>
                      <c:pt idx="121">
                        <c:v>2488330</c:v>
                      </c:pt>
                      <c:pt idx="122">
                        <c:v>1621686</c:v>
                      </c:pt>
                      <c:pt idx="123">
                        <c:v>2687917</c:v>
                      </c:pt>
                      <c:pt idx="124">
                        <c:v>3482348</c:v>
                      </c:pt>
                      <c:pt idx="125">
                        <c:v>3507413</c:v>
                      </c:pt>
                      <c:pt idx="126">
                        <c:v>3646985</c:v>
                      </c:pt>
                      <c:pt idx="127">
                        <c:v>3642973</c:v>
                      </c:pt>
                      <c:pt idx="128">
                        <c:v>3571798</c:v>
                      </c:pt>
                      <c:pt idx="129">
                        <c:v>3983491</c:v>
                      </c:pt>
                      <c:pt idx="130">
                        <c:v>4196692</c:v>
                      </c:pt>
                      <c:pt idx="131">
                        <c:v>4171338</c:v>
                      </c:pt>
                      <c:pt idx="132">
                        <c:v>3602091</c:v>
                      </c:pt>
                      <c:pt idx="133">
                        <c:v>3696462</c:v>
                      </c:pt>
                      <c:pt idx="134">
                        <c:v>3726127</c:v>
                      </c:pt>
                      <c:pt idx="135">
                        <c:v>4340883</c:v>
                      </c:pt>
                      <c:pt idx="136">
                        <c:v>4506414</c:v>
                      </c:pt>
                      <c:pt idx="137">
                        <c:v>4353896</c:v>
                      </c:pt>
                      <c:pt idx="138">
                        <c:v>4086968</c:v>
                      </c:pt>
                      <c:pt idx="139">
                        <c:v>3913480</c:v>
                      </c:pt>
                      <c:pt idx="140">
                        <c:v>3474501</c:v>
                      </c:pt>
                      <c:pt idx="141">
                        <c:v>3953731</c:v>
                      </c:pt>
                      <c:pt idx="142">
                        <c:v>4130090</c:v>
                      </c:pt>
                      <c:pt idx="143">
                        <c:v>4180498</c:v>
                      </c:pt>
                      <c:pt idx="144">
                        <c:v>3907399</c:v>
                      </c:pt>
                      <c:pt idx="145">
                        <c:v>4827426</c:v>
                      </c:pt>
                      <c:pt idx="146">
                        <c:v>4067542</c:v>
                      </c:pt>
                      <c:pt idx="147">
                        <c:v>3727569</c:v>
                      </c:pt>
                      <c:pt idx="148">
                        <c:v>4145450</c:v>
                      </c:pt>
                      <c:pt idx="149">
                        <c:v>5784594</c:v>
                      </c:pt>
                      <c:pt idx="150">
                        <c:v>6044038</c:v>
                      </c:pt>
                      <c:pt idx="151">
                        <c:v>5950285</c:v>
                      </c:pt>
                      <c:pt idx="152">
                        <c:v>5587290</c:v>
                      </c:pt>
                      <c:pt idx="153">
                        <c:v>6082384</c:v>
                      </c:pt>
                      <c:pt idx="154">
                        <c:v>6472190</c:v>
                      </c:pt>
                      <c:pt idx="155">
                        <c:v>6483896</c:v>
                      </c:pt>
                      <c:pt idx="156">
                        <c:v>6273499</c:v>
                      </c:pt>
                      <c:pt idx="157">
                        <c:v>6355028</c:v>
                      </c:pt>
                      <c:pt idx="158">
                        <c:v>6193187</c:v>
                      </c:pt>
                      <c:pt idx="159">
                        <c:v>6589116</c:v>
                      </c:pt>
                      <c:pt idx="160">
                        <c:v>7364194</c:v>
                      </c:pt>
                      <c:pt idx="161">
                        <c:v>7408250</c:v>
                      </c:pt>
                      <c:pt idx="162">
                        <c:v>7713859</c:v>
                      </c:pt>
                      <c:pt idx="163">
                        <c:v>3274584</c:v>
                      </c:pt>
                      <c:pt idx="164">
                        <c:v>3249353</c:v>
                      </c:pt>
                      <c:pt idx="165">
                        <c:v>2916246</c:v>
                      </c:pt>
                      <c:pt idx="166">
                        <c:v>3175881</c:v>
                      </c:pt>
                      <c:pt idx="167">
                        <c:v>2897538</c:v>
                      </c:pt>
                      <c:pt idx="168">
                        <c:v>2899722</c:v>
                      </c:pt>
                      <c:pt idx="169">
                        <c:v>3044561</c:v>
                      </c:pt>
                      <c:pt idx="170">
                        <c:v>2974254</c:v>
                      </c:pt>
                      <c:pt idx="171">
                        <c:v>3576543</c:v>
                      </c:pt>
                      <c:pt idx="172">
                        <c:v>2978648</c:v>
                      </c:pt>
                      <c:pt idx="173">
                        <c:v>3069787</c:v>
                      </c:pt>
                      <c:pt idx="174">
                        <c:v>3507671</c:v>
                      </c:pt>
                      <c:pt idx="175">
                        <c:v>3308179</c:v>
                      </c:pt>
                      <c:pt idx="176">
                        <c:v>3438030</c:v>
                      </c:pt>
                      <c:pt idx="177">
                        <c:v>6194531</c:v>
                      </c:pt>
                      <c:pt idx="178">
                        <c:v>5997306</c:v>
                      </c:pt>
                      <c:pt idx="179">
                        <c:v>5534227</c:v>
                      </c:pt>
                      <c:pt idx="180">
                        <c:v>5962138</c:v>
                      </c:pt>
                      <c:pt idx="181">
                        <c:v>5840144</c:v>
                      </c:pt>
                      <c:pt idx="182">
                        <c:v>5895826</c:v>
                      </c:pt>
                      <c:pt idx="183">
                        <c:v>6336203</c:v>
                      </c:pt>
                      <c:pt idx="184">
                        <c:v>6105592</c:v>
                      </c:pt>
                      <c:pt idx="185">
                        <c:v>5937480</c:v>
                      </c:pt>
                      <c:pt idx="186">
                        <c:v>6157368</c:v>
                      </c:pt>
                      <c:pt idx="187">
                        <c:v>8841051</c:v>
                      </c:pt>
                      <c:pt idx="188">
                        <c:v>5857132</c:v>
                      </c:pt>
                      <c:pt idx="189">
                        <c:v>5210487</c:v>
                      </c:pt>
                      <c:pt idx="190">
                        <c:v>4977968</c:v>
                      </c:pt>
                      <c:pt idx="191">
                        <c:v>1717061</c:v>
                      </c:pt>
                      <c:pt idx="192">
                        <c:v>891738</c:v>
                      </c:pt>
                      <c:pt idx="193">
                        <c:v>985921</c:v>
                      </c:pt>
                      <c:pt idx="194">
                        <c:v>1170330</c:v>
                      </c:pt>
                      <c:pt idx="195">
                        <c:v>2394567</c:v>
                      </c:pt>
                      <c:pt idx="196">
                        <c:v>3166406</c:v>
                      </c:pt>
                      <c:pt idx="197">
                        <c:v>3211086</c:v>
                      </c:pt>
                      <c:pt idx="198">
                        <c:v>4580697</c:v>
                      </c:pt>
                      <c:pt idx="199">
                        <c:v>6629294</c:v>
                      </c:pt>
                      <c:pt idx="200">
                        <c:v>6404545</c:v>
                      </c:pt>
                      <c:pt idx="201">
                        <c:v>8093390</c:v>
                      </c:pt>
                      <c:pt idx="202">
                        <c:v>7260769</c:v>
                      </c:pt>
                      <c:pt idx="203">
                        <c:v>7795152</c:v>
                      </c:pt>
                      <c:pt idx="204">
                        <c:v>9097665</c:v>
                      </c:pt>
                      <c:pt idx="205">
                        <c:v>5121228</c:v>
                      </c:pt>
                      <c:pt idx="206">
                        <c:v>5274405</c:v>
                      </c:pt>
                      <c:pt idx="207">
                        <c:v>3942422</c:v>
                      </c:pt>
                      <c:pt idx="208">
                        <c:v>898754</c:v>
                      </c:pt>
                      <c:pt idx="209">
                        <c:v>672219</c:v>
                      </c:pt>
                      <c:pt idx="210">
                        <c:v>798204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5A-4674-A3E1-8C19B7B543A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impressions_by_date!$E$1</c15:sqref>
                        </c15:formulaRef>
                      </c:ext>
                    </c:extLst>
                    <c:strCache>
                      <c:ptCount val="1"/>
                      <c:pt idx="0">
                        <c:v>completes_100p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impressions_by_date!$A$2:$A$212</c15:sqref>
                        </c15:formulaRef>
                      </c:ext>
                    </c:extLst>
                    <c:numCache>
                      <c:formatCode>m/d/yyyy</c:formatCode>
                      <c:ptCount val="211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impressions_by_date!$E$2:$E$212</c15:sqref>
                        </c15:formulaRef>
                      </c:ext>
                    </c:extLst>
                    <c:numCache>
                      <c:formatCode>General</c:formatCode>
                      <c:ptCount val="211"/>
                      <c:pt idx="0">
                        <c:v>552373</c:v>
                      </c:pt>
                      <c:pt idx="1">
                        <c:v>1754715</c:v>
                      </c:pt>
                      <c:pt idx="2">
                        <c:v>1633951</c:v>
                      </c:pt>
                      <c:pt idx="3">
                        <c:v>1647276</c:v>
                      </c:pt>
                      <c:pt idx="4">
                        <c:v>1710174</c:v>
                      </c:pt>
                      <c:pt idx="5">
                        <c:v>1632149</c:v>
                      </c:pt>
                      <c:pt idx="6">
                        <c:v>1581728</c:v>
                      </c:pt>
                      <c:pt idx="7">
                        <c:v>1595640</c:v>
                      </c:pt>
                      <c:pt idx="8">
                        <c:v>1804485</c:v>
                      </c:pt>
                      <c:pt idx="9">
                        <c:v>1473180</c:v>
                      </c:pt>
                      <c:pt idx="10">
                        <c:v>1524387</c:v>
                      </c:pt>
                      <c:pt idx="11">
                        <c:v>1465592</c:v>
                      </c:pt>
                      <c:pt idx="12">
                        <c:v>1718492</c:v>
                      </c:pt>
                      <c:pt idx="13">
                        <c:v>1679042</c:v>
                      </c:pt>
                      <c:pt idx="14">
                        <c:v>1665531</c:v>
                      </c:pt>
                      <c:pt idx="15">
                        <c:v>1693263</c:v>
                      </c:pt>
                      <c:pt idx="16">
                        <c:v>1833485</c:v>
                      </c:pt>
                      <c:pt idx="17">
                        <c:v>1725965</c:v>
                      </c:pt>
                      <c:pt idx="18">
                        <c:v>3062735</c:v>
                      </c:pt>
                      <c:pt idx="19">
                        <c:v>4139377</c:v>
                      </c:pt>
                      <c:pt idx="20">
                        <c:v>2543455</c:v>
                      </c:pt>
                      <c:pt idx="21">
                        <c:v>2255314</c:v>
                      </c:pt>
                      <c:pt idx="22">
                        <c:v>2057388</c:v>
                      </c:pt>
                      <c:pt idx="23">
                        <c:v>1910858</c:v>
                      </c:pt>
                      <c:pt idx="24">
                        <c:v>2140895</c:v>
                      </c:pt>
                      <c:pt idx="25">
                        <c:v>295091</c:v>
                      </c:pt>
                      <c:pt idx="26">
                        <c:v>331316</c:v>
                      </c:pt>
                      <c:pt idx="27">
                        <c:v>315852</c:v>
                      </c:pt>
                      <c:pt idx="28">
                        <c:v>336331</c:v>
                      </c:pt>
                      <c:pt idx="29">
                        <c:v>306227</c:v>
                      </c:pt>
                      <c:pt idx="30">
                        <c:v>921667</c:v>
                      </c:pt>
                      <c:pt idx="31">
                        <c:v>2658917</c:v>
                      </c:pt>
                      <c:pt idx="32">
                        <c:v>1405450</c:v>
                      </c:pt>
                      <c:pt idx="33">
                        <c:v>2216023</c:v>
                      </c:pt>
                      <c:pt idx="34">
                        <c:v>2749227</c:v>
                      </c:pt>
                      <c:pt idx="35">
                        <c:v>1010870</c:v>
                      </c:pt>
                      <c:pt idx="36">
                        <c:v>649816</c:v>
                      </c:pt>
                      <c:pt idx="37">
                        <c:v>564345</c:v>
                      </c:pt>
                      <c:pt idx="38">
                        <c:v>592443</c:v>
                      </c:pt>
                      <c:pt idx="39">
                        <c:v>905365</c:v>
                      </c:pt>
                      <c:pt idx="40">
                        <c:v>963156</c:v>
                      </c:pt>
                      <c:pt idx="41">
                        <c:v>979583</c:v>
                      </c:pt>
                      <c:pt idx="42">
                        <c:v>763992</c:v>
                      </c:pt>
                      <c:pt idx="43">
                        <c:v>752818</c:v>
                      </c:pt>
                      <c:pt idx="44">
                        <c:v>1731252</c:v>
                      </c:pt>
                      <c:pt idx="45">
                        <c:v>956713</c:v>
                      </c:pt>
                      <c:pt idx="46">
                        <c:v>726617</c:v>
                      </c:pt>
                      <c:pt idx="47">
                        <c:v>831613</c:v>
                      </c:pt>
                      <c:pt idx="48">
                        <c:v>995768</c:v>
                      </c:pt>
                      <c:pt idx="49">
                        <c:v>612893</c:v>
                      </c:pt>
                      <c:pt idx="50">
                        <c:v>575997</c:v>
                      </c:pt>
                      <c:pt idx="51">
                        <c:v>919272</c:v>
                      </c:pt>
                      <c:pt idx="52">
                        <c:v>596684</c:v>
                      </c:pt>
                      <c:pt idx="53">
                        <c:v>740885</c:v>
                      </c:pt>
                      <c:pt idx="54">
                        <c:v>626580</c:v>
                      </c:pt>
                      <c:pt idx="55">
                        <c:v>553089</c:v>
                      </c:pt>
                      <c:pt idx="56">
                        <c:v>404253</c:v>
                      </c:pt>
                      <c:pt idx="57">
                        <c:v>539679</c:v>
                      </c:pt>
                      <c:pt idx="58">
                        <c:v>382575</c:v>
                      </c:pt>
                      <c:pt idx="59">
                        <c:v>96174</c:v>
                      </c:pt>
                      <c:pt idx="60">
                        <c:v>71224</c:v>
                      </c:pt>
                      <c:pt idx="61">
                        <c:v>386008</c:v>
                      </c:pt>
                      <c:pt idx="62">
                        <c:v>486854</c:v>
                      </c:pt>
                      <c:pt idx="63">
                        <c:v>382746</c:v>
                      </c:pt>
                      <c:pt idx="64">
                        <c:v>393371</c:v>
                      </c:pt>
                      <c:pt idx="65">
                        <c:v>360604</c:v>
                      </c:pt>
                      <c:pt idx="66">
                        <c:v>482937</c:v>
                      </c:pt>
                      <c:pt idx="67">
                        <c:v>1926522</c:v>
                      </c:pt>
                      <c:pt idx="68">
                        <c:v>1866586</c:v>
                      </c:pt>
                      <c:pt idx="69">
                        <c:v>1911658</c:v>
                      </c:pt>
                      <c:pt idx="70">
                        <c:v>1734361</c:v>
                      </c:pt>
                      <c:pt idx="71">
                        <c:v>1733986</c:v>
                      </c:pt>
                      <c:pt idx="72">
                        <c:v>2403838</c:v>
                      </c:pt>
                      <c:pt idx="73">
                        <c:v>2024349</c:v>
                      </c:pt>
                      <c:pt idx="74">
                        <c:v>2492614</c:v>
                      </c:pt>
                      <c:pt idx="75">
                        <c:v>1569771</c:v>
                      </c:pt>
                      <c:pt idx="76">
                        <c:v>1462458</c:v>
                      </c:pt>
                      <c:pt idx="77">
                        <c:v>1394338</c:v>
                      </c:pt>
                      <c:pt idx="78">
                        <c:v>1449030</c:v>
                      </c:pt>
                      <c:pt idx="79">
                        <c:v>1434447</c:v>
                      </c:pt>
                      <c:pt idx="80">
                        <c:v>1542443</c:v>
                      </c:pt>
                      <c:pt idx="81">
                        <c:v>1718704</c:v>
                      </c:pt>
                      <c:pt idx="82">
                        <c:v>1609332</c:v>
                      </c:pt>
                      <c:pt idx="83">
                        <c:v>1533112</c:v>
                      </c:pt>
                      <c:pt idx="84">
                        <c:v>1525593</c:v>
                      </c:pt>
                      <c:pt idx="85">
                        <c:v>1846224</c:v>
                      </c:pt>
                      <c:pt idx="86">
                        <c:v>1623826</c:v>
                      </c:pt>
                      <c:pt idx="87">
                        <c:v>737050</c:v>
                      </c:pt>
                      <c:pt idx="88">
                        <c:v>1777581</c:v>
                      </c:pt>
                      <c:pt idx="89">
                        <c:v>2458032</c:v>
                      </c:pt>
                      <c:pt idx="90">
                        <c:v>2305161</c:v>
                      </c:pt>
                      <c:pt idx="91">
                        <c:v>2171603</c:v>
                      </c:pt>
                      <c:pt idx="92">
                        <c:v>2252558</c:v>
                      </c:pt>
                      <c:pt idx="93">
                        <c:v>2243685</c:v>
                      </c:pt>
                      <c:pt idx="94">
                        <c:v>2132836</c:v>
                      </c:pt>
                      <c:pt idx="95">
                        <c:v>2443559</c:v>
                      </c:pt>
                      <c:pt idx="96">
                        <c:v>2450301</c:v>
                      </c:pt>
                      <c:pt idx="97">
                        <c:v>2494796</c:v>
                      </c:pt>
                      <c:pt idx="98">
                        <c:v>2270748</c:v>
                      </c:pt>
                      <c:pt idx="99">
                        <c:v>2374317</c:v>
                      </c:pt>
                      <c:pt idx="100">
                        <c:v>2377372</c:v>
                      </c:pt>
                      <c:pt idx="101">
                        <c:v>2497266</c:v>
                      </c:pt>
                      <c:pt idx="102">
                        <c:v>2375517</c:v>
                      </c:pt>
                      <c:pt idx="103">
                        <c:v>2352991</c:v>
                      </c:pt>
                      <c:pt idx="104">
                        <c:v>2211933</c:v>
                      </c:pt>
                      <c:pt idx="105">
                        <c:v>2300002</c:v>
                      </c:pt>
                      <c:pt idx="106">
                        <c:v>2087077</c:v>
                      </c:pt>
                      <c:pt idx="107">
                        <c:v>2306566</c:v>
                      </c:pt>
                      <c:pt idx="108">
                        <c:v>2620996</c:v>
                      </c:pt>
                      <c:pt idx="109">
                        <c:v>2755466</c:v>
                      </c:pt>
                      <c:pt idx="110">
                        <c:v>2668351</c:v>
                      </c:pt>
                      <c:pt idx="111">
                        <c:v>2367271</c:v>
                      </c:pt>
                      <c:pt idx="112">
                        <c:v>2557386</c:v>
                      </c:pt>
                      <c:pt idx="113">
                        <c:v>3059749</c:v>
                      </c:pt>
                      <c:pt idx="114">
                        <c:v>2372308</c:v>
                      </c:pt>
                      <c:pt idx="115">
                        <c:v>2416871</c:v>
                      </c:pt>
                      <c:pt idx="116">
                        <c:v>1144635</c:v>
                      </c:pt>
                      <c:pt idx="117">
                        <c:v>1291757</c:v>
                      </c:pt>
                      <c:pt idx="118">
                        <c:v>1187164</c:v>
                      </c:pt>
                      <c:pt idx="119">
                        <c:v>1072222</c:v>
                      </c:pt>
                      <c:pt idx="120">
                        <c:v>1224625</c:v>
                      </c:pt>
                      <c:pt idx="121">
                        <c:v>2188244</c:v>
                      </c:pt>
                      <c:pt idx="122">
                        <c:v>1473700</c:v>
                      </c:pt>
                      <c:pt idx="123">
                        <c:v>2357590</c:v>
                      </c:pt>
                      <c:pt idx="124">
                        <c:v>3050520</c:v>
                      </c:pt>
                      <c:pt idx="125">
                        <c:v>3065912</c:v>
                      </c:pt>
                      <c:pt idx="126">
                        <c:v>3207277</c:v>
                      </c:pt>
                      <c:pt idx="127">
                        <c:v>3211898</c:v>
                      </c:pt>
                      <c:pt idx="128">
                        <c:v>3145384</c:v>
                      </c:pt>
                      <c:pt idx="129">
                        <c:v>3541129</c:v>
                      </c:pt>
                      <c:pt idx="130">
                        <c:v>3694061</c:v>
                      </c:pt>
                      <c:pt idx="131">
                        <c:v>3694780</c:v>
                      </c:pt>
                      <c:pt idx="132">
                        <c:v>3180708</c:v>
                      </c:pt>
                      <c:pt idx="133">
                        <c:v>3263584</c:v>
                      </c:pt>
                      <c:pt idx="134">
                        <c:v>3289573</c:v>
                      </c:pt>
                      <c:pt idx="135">
                        <c:v>3873449</c:v>
                      </c:pt>
                      <c:pt idx="136">
                        <c:v>4026752</c:v>
                      </c:pt>
                      <c:pt idx="137">
                        <c:v>3873627</c:v>
                      </c:pt>
                      <c:pt idx="138">
                        <c:v>3629090</c:v>
                      </c:pt>
                      <c:pt idx="139">
                        <c:v>3430007</c:v>
                      </c:pt>
                      <c:pt idx="140">
                        <c:v>3050705</c:v>
                      </c:pt>
                      <c:pt idx="141">
                        <c:v>3524799</c:v>
                      </c:pt>
                      <c:pt idx="142">
                        <c:v>3629236</c:v>
                      </c:pt>
                      <c:pt idx="143">
                        <c:v>3669321</c:v>
                      </c:pt>
                      <c:pt idx="144">
                        <c:v>3444011</c:v>
                      </c:pt>
                      <c:pt idx="145">
                        <c:v>4255729</c:v>
                      </c:pt>
                      <c:pt idx="146">
                        <c:v>3642756</c:v>
                      </c:pt>
                      <c:pt idx="147">
                        <c:v>3375568</c:v>
                      </c:pt>
                      <c:pt idx="148">
                        <c:v>3763139</c:v>
                      </c:pt>
                      <c:pt idx="149">
                        <c:v>5394924</c:v>
                      </c:pt>
                      <c:pt idx="150">
                        <c:v>5585340</c:v>
                      </c:pt>
                      <c:pt idx="151">
                        <c:v>5509714</c:v>
                      </c:pt>
                      <c:pt idx="152">
                        <c:v>5177927</c:v>
                      </c:pt>
                      <c:pt idx="153">
                        <c:v>5668861</c:v>
                      </c:pt>
                      <c:pt idx="154">
                        <c:v>6090947</c:v>
                      </c:pt>
                      <c:pt idx="155">
                        <c:v>6081092</c:v>
                      </c:pt>
                      <c:pt idx="156">
                        <c:v>5864330</c:v>
                      </c:pt>
                      <c:pt idx="157">
                        <c:v>5942122</c:v>
                      </c:pt>
                      <c:pt idx="158">
                        <c:v>5794742</c:v>
                      </c:pt>
                      <c:pt idx="159">
                        <c:v>6160108</c:v>
                      </c:pt>
                      <c:pt idx="160">
                        <c:v>6980397</c:v>
                      </c:pt>
                      <c:pt idx="161">
                        <c:v>7027379</c:v>
                      </c:pt>
                      <c:pt idx="162">
                        <c:v>7317834</c:v>
                      </c:pt>
                      <c:pt idx="163">
                        <c:v>2851357</c:v>
                      </c:pt>
                      <c:pt idx="164">
                        <c:v>2790045</c:v>
                      </c:pt>
                      <c:pt idx="165">
                        <c:v>2484481</c:v>
                      </c:pt>
                      <c:pt idx="166">
                        <c:v>2737052</c:v>
                      </c:pt>
                      <c:pt idx="167">
                        <c:v>2497291</c:v>
                      </c:pt>
                      <c:pt idx="168">
                        <c:v>2512248</c:v>
                      </c:pt>
                      <c:pt idx="169">
                        <c:v>2632067</c:v>
                      </c:pt>
                      <c:pt idx="170">
                        <c:v>2551972</c:v>
                      </c:pt>
                      <c:pt idx="171">
                        <c:v>3101219</c:v>
                      </c:pt>
                      <c:pt idx="172">
                        <c:v>2595983</c:v>
                      </c:pt>
                      <c:pt idx="173">
                        <c:v>2687124</c:v>
                      </c:pt>
                      <c:pt idx="174">
                        <c:v>3054008</c:v>
                      </c:pt>
                      <c:pt idx="175">
                        <c:v>2894114</c:v>
                      </c:pt>
                      <c:pt idx="176">
                        <c:v>3000946</c:v>
                      </c:pt>
                      <c:pt idx="177">
                        <c:v>5774442</c:v>
                      </c:pt>
                      <c:pt idx="178">
                        <c:v>5530833</c:v>
                      </c:pt>
                      <c:pt idx="179">
                        <c:v>5120399</c:v>
                      </c:pt>
                      <c:pt idx="180">
                        <c:v>5500489</c:v>
                      </c:pt>
                      <c:pt idx="181">
                        <c:v>5389166</c:v>
                      </c:pt>
                      <c:pt idx="182">
                        <c:v>5487952</c:v>
                      </c:pt>
                      <c:pt idx="183">
                        <c:v>5901347</c:v>
                      </c:pt>
                      <c:pt idx="184">
                        <c:v>5675680</c:v>
                      </c:pt>
                      <c:pt idx="185">
                        <c:v>5453111</c:v>
                      </c:pt>
                      <c:pt idx="186">
                        <c:v>5648329</c:v>
                      </c:pt>
                      <c:pt idx="187">
                        <c:v>8315687</c:v>
                      </c:pt>
                      <c:pt idx="188">
                        <c:v>5348156</c:v>
                      </c:pt>
                      <c:pt idx="189">
                        <c:v>4789569</c:v>
                      </c:pt>
                      <c:pt idx="190">
                        <c:v>4532033</c:v>
                      </c:pt>
                      <c:pt idx="191">
                        <c:v>1490663</c:v>
                      </c:pt>
                      <c:pt idx="192">
                        <c:v>781161</c:v>
                      </c:pt>
                      <c:pt idx="193">
                        <c:v>871653</c:v>
                      </c:pt>
                      <c:pt idx="194">
                        <c:v>1052170</c:v>
                      </c:pt>
                      <c:pt idx="195">
                        <c:v>2076898</c:v>
                      </c:pt>
                      <c:pt idx="196">
                        <c:v>2756297</c:v>
                      </c:pt>
                      <c:pt idx="197">
                        <c:v>2800061</c:v>
                      </c:pt>
                      <c:pt idx="198">
                        <c:v>4189995</c:v>
                      </c:pt>
                      <c:pt idx="199">
                        <c:v>6238183</c:v>
                      </c:pt>
                      <c:pt idx="200">
                        <c:v>5973226</c:v>
                      </c:pt>
                      <c:pt idx="201">
                        <c:v>7564698</c:v>
                      </c:pt>
                      <c:pt idx="202">
                        <c:v>6843201</c:v>
                      </c:pt>
                      <c:pt idx="203">
                        <c:v>7428388</c:v>
                      </c:pt>
                      <c:pt idx="204">
                        <c:v>8648798</c:v>
                      </c:pt>
                      <c:pt idx="205">
                        <c:v>4489024</c:v>
                      </c:pt>
                      <c:pt idx="206">
                        <c:v>4497794</c:v>
                      </c:pt>
                      <c:pt idx="207">
                        <c:v>3276150</c:v>
                      </c:pt>
                      <c:pt idx="208">
                        <c:v>787053</c:v>
                      </c:pt>
                      <c:pt idx="209">
                        <c:v>594393</c:v>
                      </c:pt>
                      <c:pt idx="210">
                        <c:v>717193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A5A-4674-A3E1-8C19B7B543A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impressions_by_date!$G$1</c15:sqref>
                        </c15:formulaRef>
                      </c:ext>
                    </c:extLst>
                    <c:strCache>
                      <c:ptCount val="1"/>
                      <c:pt idx="0">
                        <c:v>Video 75% Completion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impressions_by_date!$A$2:$A$212</c15:sqref>
                        </c15:formulaRef>
                      </c:ext>
                    </c:extLst>
                    <c:numCache>
                      <c:formatCode>m/d/yyyy</c:formatCode>
                      <c:ptCount val="211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impressions_by_date!$G$2:$G$212</c15:sqref>
                        </c15:formulaRef>
                      </c:ext>
                    </c:extLst>
                    <c:numCache>
                      <c:formatCode>0%</c:formatCode>
                      <c:ptCount val="211"/>
                      <c:pt idx="0">
                        <c:v>0.64885353104108956</c:v>
                      </c:pt>
                      <c:pt idx="1">
                        <c:v>0.65579539823033228</c:v>
                      </c:pt>
                      <c:pt idx="2">
                        <c:v>0.6358845511614335</c:v>
                      </c:pt>
                      <c:pt idx="3">
                        <c:v>0.62175787583790465</c:v>
                      </c:pt>
                      <c:pt idx="4">
                        <c:v>0.64296910922905814</c:v>
                      </c:pt>
                      <c:pt idx="5">
                        <c:v>0.64151261133148718</c:v>
                      </c:pt>
                      <c:pt idx="6">
                        <c:v>0.6159436784830693</c:v>
                      </c:pt>
                      <c:pt idx="7">
                        <c:v>0.62165739645562812</c:v>
                      </c:pt>
                      <c:pt idx="8">
                        <c:v>0.6534523264878318</c:v>
                      </c:pt>
                      <c:pt idx="9">
                        <c:v>0.6408560948345251</c:v>
                      </c:pt>
                      <c:pt idx="10">
                        <c:v>0.628013353253561</c:v>
                      </c:pt>
                      <c:pt idx="11">
                        <c:v>0.6211466603019834</c:v>
                      </c:pt>
                      <c:pt idx="12">
                        <c:v>0.6483268765022544</c:v>
                      </c:pt>
                      <c:pt idx="13">
                        <c:v>0.65335093346133422</c:v>
                      </c:pt>
                      <c:pt idx="14">
                        <c:v>0.64027425359562606</c:v>
                      </c:pt>
                      <c:pt idx="15">
                        <c:v>0.63596754971379488</c:v>
                      </c:pt>
                      <c:pt idx="16">
                        <c:v>0.69367115697690851</c:v>
                      </c:pt>
                      <c:pt idx="17">
                        <c:v>0.62164237360143471</c:v>
                      </c:pt>
                      <c:pt idx="18">
                        <c:v>0.71005913378285646</c:v>
                      </c:pt>
                      <c:pt idx="19">
                        <c:v>0.77825397415812614</c:v>
                      </c:pt>
                      <c:pt idx="20">
                        <c:v>0.59396220254663568</c:v>
                      </c:pt>
                      <c:pt idx="21">
                        <c:v>0.60152947246036237</c:v>
                      </c:pt>
                      <c:pt idx="22">
                        <c:v>0.60590077419060662</c:v>
                      </c:pt>
                      <c:pt idx="23">
                        <c:v>0.55078474841600178</c:v>
                      </c:pt>
                      <c:pt idx="24">
                        <c:v>0.56297225650527749</c:v>
                      </c:pt>
                      <c:pt idx="25">
                        <c:v>0.73308610750861902</c:v>
                      </c:pt>
                      <c:pt idx="26">
                        <c:v>0.69551220178029971</c:v>
                      </c:pt>
                      <c:pt idx="27">
                        <c:v>0.7453742265923563</c:v>
                      </c:pt>
                      <c:pt idx="28">
                        <c:v>0.74852633397976231</c:v>
                      </c:pt>
                      <c:pt idx="29">
                        <c:v>0.75466221661211075</c:v>
                      </c:pt>
                      <c:pt idx="30">
                        <c:v>0.8667399503018316</c:v>
                      </c:pt>
                      <c:pt idx="31">
                        <c:v>0.92512415123209168</c:v>
                      </c:pt>
                      <c:pt idx="32">
                        <c:v>0.9002408035233358</c:v>
                      </c:pt>
                      <c:pt idx="33">
                        <c:v>0.91923296032971846</c:v>
                      </c:pt>
                      <c:pt idx="34">
                        <c:v>0.9426430776116389</c:v>
                      </c:pt>
                      <c:pt idx="35">
                        <c:v>0.8794471961174033</c:v>
                      </c:pt>
                      <c:pt idx="36">
                        <c:v>0.83306203127725131</c:v>
                      </c:pt>
                      <c:pt idx="37">
                        <c:v>0.82951015497104774</c:v>
                      </c:pt>
                      <c:pt idx="38">
                        <c:v>0.8229651297639935</c:v>
                      </c:pt>
                      <c:pt idx="39">
                        <c:v>0.75157998723991026</c:v>
                      </c:pt>
                      <c:pt idx="40">
                        <c:v>0.84761363089482822</c:v>
                      </c:pt>
                      <c:pt idx="41">
                        <c:v>0.86417501879941139</c:v>
                      </c:pt>
                      <c:pt idx="42">
                        <c:v>0.79171238310016689</c:v>
                      </c:pt>
                      <c:pt idx="43">
                        <c:v>0.82605810081027586</c:v>
                      </c:pt>
                      <c:pt idx="44">
                        <c:v>0.87053283031537543</c:v>
                      </c:pt>
                      <c:pt idx="45">
                        <c:v>0.75576622503980484</c:v>
                      </c:pt>
                      <c:pt idx="46">
                        <c:v>0.78367590898031292</c:v>
                      </c:pt>
                      <c:pt idx="47">
                        <c:v>0.73730506754878522</c:v>
                      </c:pt>
                      <c:pt idx="48">
                        <c:v>0.80349951340387316</c:v>
                      </c:pt>
                      <c:pt idx="49">
                        <c:v>0.73808816595945304</c:v>
                      </c:pt>
                      <c:pt idx="50">
                        <c:v>0.76790382559535131</c:v>
                      </c:pt>
                      <c:pt idx="51">
                        <c:v>0.78019414023251876</c:v>
                      </c:pt>
                      <c:pt idx="52">
                        <c:v>0.79919102176267254</c:v>
                      </c:pt>
                      <c:pt idx="53">
                        <c:v>0.83384858549741081</c:v>
                      </c:pt>
                      <c:pt idx="54">
                        <c:v>0.74862333125740432</c:v>
                      </c:pt>
                      <c:pt idx="55">
                        <c:v>0.79709561110454752</c:v>
                      </c:pt>
                      <c:pt idx="56">
                        <c:v>0.74271036321680683</c:v>
                      </c:pt>
                      <c:pt idx="57">
                        <c:v>0.82893985628506739</c:v>
                      </c:pt>
                      <c:pt idx="58">
                        <c:v>0.69600290232399331</c:v>
                      </c:pt>
                      <c:pt idx="59">
                        <c:v>0.6791924056128994</c:v>
                      </c:pt>
                      <c:pt idx="60">
                        <c:v>0.81411286819011208</c:v>
                      </c:pt>
                      <c:pt idx="61">
                        <c:v>0.91933647326742918</c:v>
                      </c:pt>
                      <c:pt idx="62">
                        <c:v>0.72130890441299877</c:v>
                      </c:pt>
                      <c:pt idx="63">
                        <c:v>0.72073345187873605</c:v>
                      </c:pt>
                      <c:pt idx="64">
                        <c:v>0.73027735743525868</c:v>
                      </c:pt>
                      <c:pt idx="65">
                        <c:v>0.72118913741681756</c:v>
                      </c:pt>
                      <c:pt idx="66">
                        <c:v>0.76224341336995982</c:v>
                      </c:pt>
                      <c:pt idx="67">
                        <c:v>0.61363307597232242</c:v>
                      </c:pt>
                      <c:pt idx="68">
                        <c:v>0.59446279110374922</c:v>
                      </c:pt>
                      <c:pt idx="69">
                        <c:v>0.60080157272800738</c:v>
                      </c:pt>
                      <c:pt idx="70">
                        <c:v>0.627011881722777</c:v>
                      </c:pt>
                      <c:pt idx="71">
                        <c:v>0.61208541682898143</c:v>
                      </c:pt>
                      <c:pt idx="72">
                        <c:v>0.62837528061653858</c:v>
                      </c:pt>
                      <c:pt idx="73">
                        <c:v>0.57967058052937892</c:v>
                      </c:pt>
                      <c:pt idx="74">
                        <c:v>0.64373721496884218</c:v>
                      </c:pt>
                      <c:pt idx="75">
                        <c:v>0.60055203952368075</c:v>
                      </c:pt>
                      <c:pt idx="76">
                        <c:v>0.58592433176247039</c:v>
                      </c:pt>
                      <c:pt idx="77">
                        <c:v>0.58404765108497714</c:v>
                      </c:pt>
                      <c:pt idx="78">
                        <c:v>0.59095522976699844</c:v>
                      </c:pt>
                      <c:pt idx="79">
                        <c:v>0.58846962451973139</c:v>
                      </c:pt>
                      <c:pt idx="80">
                        <c:v>0.57396642154395916</c:v>
                      </c:pt>
                      <c:pt idx="81">
                        <c:v>0.57074904611190869</c:v>
                      </c:pt>
                      <c:pt idx="82">
                        <c:v>0.53494993430815896</c:v>
                      </c:pt>
                      <c:pt idx="83">
                        <c:v>0.55022251540100453</c:v>
                      </c:pt>
                      <c:pt idx="84">
                        <c:v>0.53008867013805538</c:v>
                      </c:pt>
                      <c:pt idx="85">
                        <c:v>0.52845544668536815</c:v>
                      </c:pt>
                      <c:pt idx="86">
                        <c:v>0.50747964462152173</c:v>
                      </c:pt>
                      <c:pt idx="87">
                        <c:v>0.56631108129874153</c:v>
                      </c:pt>
                      <c:pt idx="88">
                        <c:v>0.56217874648655841</c:v>
                      </c:pt>
                      <c:pt idx="89">
                        <c:v>0.55917228103172822</c:v>
                      </c:pt>
                      <c:pt idx="90">
                        <c:v>0.55025600318778523</c:v>
                      </c:pt>
                      <c:pt idx="91">
                        <c:v>0.54673686598391169</c:v>
                      </c:pt>
                      <c:pt idx="92">
                        <c:v>0.55366094517214337</c:v>
                      </c:pt>
                      <c:pt idx="93">
                        <c:v>0.56509760239921314</c:v>
                      </c:pt>
                      <c:pt idx="94">
                        <c:v>0.56570099639720783</c:v>
                      </c:pt>
                      <c:pt idx="95">
                        <c:v>0.61804251576135771</c:v>
                      </c:pt>
                      <c:pt idx="96">
                        <c:v>0.63165167014292889</c:v>
                      </c:pt>
                      <c:pt idx="97">
                        <c:v>0.62258175678624172</c:v>
                      </c:pt>
                      <c:pt idx="98">
                        <c:v>0.61244642524342663</c:v>
                      </c:pt>
                      <c:pt idx="99">
                        <c:v>0.6239822453594267</c:v>
                      </c:pt>
                      <c:pt idx="100">
                        <c:v>0.62078762395540243</c:v>
                      </c:pt>
                      <c:pt idx="101">
                        <c:v>0.63651837695487379</c:v>
                      </c:pt>
                      <c:pt idx="102">
                        <c:v>0.61612100728903718</c:v>
                      </c:pt>
                      <c:pt idx="103">
                        <c:v>0.61797858481843249</c:v>
                      </c:pt>
                      <c:pt idx="104">
                        <c:v>0.59715441852113305</c:v>
                      </c:pt>
                      <c:pt idx="105">
                        <c:v>0.61287964916023907</c:v>
                      </c:pt>
                      <c:pt idx="106">
                        <c:v>0.61304545000467769</c:v>
                      </c:pt>
                      <c:pt idx="107">
                        <c:v>0.63030556078457201</c:v>
                      </c:pt>
                      <c:pt idx="108">
                        <c:v>0.60130729887542811</c:v>
                      </c:pt>
                      <c:pt idx="109">
                        <c:v>0.60149784349227231</c:v>
                      </c:pt>
                      <c:pt idx="110">
                        <c:v>0.58485775015201891</c:v>
                      </c:pt>
                      <c:pt idx="111">
                        <c:v>0.54267411372063679</c:v>
                      </c:pt>
                      <c:pt idx="112">
                        <c:v>0.56461400252474869</c:v>
                      </c:pt>
                      <c:pt idx="113">
                        <c:v>0.5730338938468611</c:v>
                      </c:pt>
                      <c:pt idx="114">
                        <c:v>0.50992090278754887</c:v>
                      </c:pt>
                      <c:pt idx="115">
                        <c:v>0.50201816676233657</c:v>
                      </c:pt>
                      <c:pt idx="116">
                        <c:v>0.51665153883556802</c:v>
                      </c:pt>
                      <c:pt idx="117">
                        <c:v>0.57493916390967525</c:v>
                      </c:pt>
                      <c:pt idx="118">
                        <c:v>0.55660718641157469</c:v>
                      </c:pt>
                      <c:pt idx="119">
                        <c:v>0.55207409112739603</c:v>
                      </c:pt>
                      <c:pt idx="120">
                        <c:v>0.55420244379469452</c:v>
                      </c:pt>
                      <c:pt idx="121">
                        <c:v>0.59445732503401316</c:v>
                      </c:pt>
                      <c:pt idx="122">
                        <c:v>0.64603624638426527</c:v>
                      </c:pt>
                      <c:pt idx="123">
                        <c:v>0.58430577526271199</c:v>
                      </c:pt>
                      <c:pt idx="124">
                        <c:v>0.57995820121672459</c:v>
                      </c:pt>
                      <c:pt idx="125">
                        <c:v>0.57980707112718943</c:v>
                      </c:pt>
                      <c:pt idx="126">
                        <c:v>0.59481382837748242</c:v>
                      </c:pt>
                      <c:pt idx="127">
                        <c:v>0.59644269965424734</c:v>
                      </c:pt>
                      <c:pt idx="128">
                        <c:v>0.58474166855616139</c:v>
                      </c:pt>
                      <c:pt idx="129">
                        <c:v>0.57349407616064607</c:v>
                      </c:pt>
                      <c:pt idx="130">
                        <c:v>0.56713019708173407</c:v>
                      </c:pt>
                      <c:pt idx="131">
                        <c:v>0.57393479467773989</c:v>
                      </c:pt>
                      <c:pt idx="132">
                        <c:v>0.56263304990485308</c:v>
                      </c:pt>
                      <c:pt idx="133">
                        <c:v>0.57128810758038262</c:v>
                      </c:pt>
                      <c:pt idx="134">
                        <c:v>0.5661549060072063</c:v>
                      </c:pt>
                      <c:pt idx="135">
                        <c:v>0.57188909505498242</c:v>
                      </c:pt>
                      <c:pt idx="136">
                        <c:v>0.59096566537394424</c:v>
                      </c:pt>
                      <c:pt idx="137">
                        <c:v>0.57903220315179782</c:v>
                      </c:pt>
                      <c:pt idx="138">
                        <c:v>0.56749194091261523</c:v>
                      </c:pt>
                      <c:pt idx="139">
                        <c:v>0.53442618025692468</c:v>
                      </c:pt>
                      <c:pt idx="140">
                        <c:v>0.51541734552058771</c:v>
                      </c:pt>
                      <c:pt idx="141">
                        <c:v>0.54015234862716965</c:v>
                      </c:pt>
                      <c:pt idx="142">
                        <c:v>0.54281751109531617</c:v>
                      </c:pt>
                      <c:pt idx="143">
                        <c:v>0.54335064179872872</c:v>
                      </c:pt>
                      <c:pt idx="144">
                        <c:v>0.55930400314563855</c:v>
                      </c:pt>
                      <c:pt idx="145">
                        <c:v>0.56911260927660112</c:v>
                      </c:pt>
                      <c:pt idx="146">
                        <c:v>0.56090991266167789</c:v>
                      </c:pt>
                      <c:pt idx="147">
                        <c:v>0.5910093094729072</c:v>
                      </c:pt>
                      <c:pt idx="148">
                        <c:v>0.5695220229973994</c:v>
                      </c:pt>
                      <c:pt idx="149">
                        <c:v>0.6178452424553238</c:v>
                      </c:pt>
                      <c:pt idx="150">
                        <c:v>0.584009882884724</c:v>
                      </c:pt>
                      <c:pt idx="151">
                        <c:v>0.59701195281082342</c:v>
                      </c:pt>
                      <c:pt idx="152">
                        <c:v>0.59263375490843817</c:v>
                      </c:pt>
                      <c:pt idx="153">
                        <c:v>0.60404163949710199</c:v>
                      </c:pt>
                      <c:pt idx="154">
                        <c:v>0.61140052804486145</c:v>
                      </c:pt>
                      <c:pt idx="155">
                        <c:v>0.59634057700095289</c:v>
                      </c:pt>
                      <c:pt idx="156">
                        <c:v>0.614590930817143</c:v>
                      </c:pt>
                      <c:pt idx="157">
                        <c:v>0.57921967650245099</c:v>
                      </c:pt>
                      <c:pt idx="158">
                        <c:v>0.61639262258134409</c:v>
                      </c:pt>
                      <c:pt idx="159">
                        <c:v>0.60335945067328012</c:v>
                      </c:pt>
                      <c:pt idx="160">
                        <c:v>0.62694069598629754</c:v>
                      </c:pt>
                      <c:pt idx="161">
                        <c:v>0.63569219120371734</c:v>
                      </c:pt>
                      <c:pt idx="162">
                        <c:v>0.64346585351916941</c:v>
                      </c:pt>
                      <c:pt idx="163">
                        <c:v>0.50731320988331396</c:v>
                      </c:pt>
                      <c:pt idx="164">
                        <c:v>0.51135979861316794</c:v>
                      </c:pt>
                      <c:pt idx="165">
                        <c:v>0.49038350943723652</c:v>
                      </c:pt>
                      <c:pt idx="166">
                        <c:v>0.51912277386713879</c:v>
                      </c:pt>
                      <c:pt idx="167">
                        <c:v>0.52865838205836346</c:v>
                      </c:pt>
                      <c:pt idx="168">
                        <c:v>0.52775867249780639</c:v>
                      </c:pt>
                      <c:pt idx="169">
                        <c:v>0.52217192412682667</c:v>
                      </c:pt>
                      <c:pt idx="170">
                        <c:v>0.55242305231319011</c:v>
                      </c:pt>
                      <c:pt idx="171">
                        <c:v>0.54055872227449986</c:v>
                      </c:pt>
                      <c:pt idx="172">
                        <c:v>0.55139695405574563</c:v>
                      </c:pt>
                      <c:pt idx="173">
                        <c:v>0.54934625943505033</c:v>
                      </c:pt>
                      <c:pt idx="174">
                        <c:v>0.54746556480708608</c:v>
                      </c:pt>
                      <c:pt idx="175">
                        <c:v>0.52499094645921651</c:v>
                      </c:pt>
                      <c:pt idx="176">
                        <c:v>0.49683376012300789</c:v>
                      </c:pt>
                      <c:pt idx="177">
                        <c:v>0.64399839024599692</c:v>
                      </c:pt>
                      <c:pt idx="178">
                        <c:v>0.62730038938335975</c:v>
                      </c:pt>
                      <c:pt idx="179">
                        <c:v>0.64366348364441872</c:v>
                      </c:pt>
                      <c:pt idx="180">
                        <c:v>0.63928039409297999</c:v>
                      </c:pt>
                      <c:pt idx="181">
                        <c:v>0.63198989014252105</c:v>
                      </c:pt>
                      <c:pt idx="182">
                        <c:v>0.63021299925357743</c:v>
                      </c:pt>
                      <c:pt idx="183">
                        <c:v>0.6336348102371544</c:v>
                      </c:pt>
                      <c:pt idx="184">
                        <c:v>0.63709875930655735</c:v>
                      </c:pt>
                      <c:pt idx="185">
                        <c:v>0.62025969825661253</c:v>
                      </c:pt>
                      <c:pt idx="186">
                        <c:v>0.6032755404367387</c:v>
                      </c:pt>
                      <c:pt idx="187">
                        <c:v>0.69232276353668787</c:v>
                      </c:pt>
                      <c:pt idx="188">
                        <c:v>0.64721607225495736</c:v>
                      </c:pt>
                      <c:pt idx="189">
                        <c:v>0.6263390502365922</c:v>
                      </c:pt>
                      <c:pt idx="190">
                        <c:v>0.61283567834562358</c:v>
                      </c:pt>
                      <c:pt idx="191">
                        <c:v>0.49200738471977351</c:v>
                      </c:pt>
                      <c:pt idx="192">
                        <c:v>0.54273729518124347</c:v>
                      </c:pt>
                      <c:pt idx="193">
                        <c:v>0.5677499120377808</c:v>
                      </c:pt>
                      <c:pt idx="194">
                        <c:v>0.60064635959539137</c:v>
                      </c:pt>
                      <c:pt idx="195">
                        <c:v>0.50392511854903932</c:v>
                      </c:pt>
                      <c:pt idx="196">
                        <c:v>0.45723013271402912</c:v>
                      </c:pt>
                      <c:pt idx="197">
                        <c:v>0.45696913342273238</c:v>
                      </c:pt>
                      <c:pt idx="198">
                        <c:v>0.58117529766745646</c:v>
                      </c:pt>
                      <c:pt idx="199">
                        <c:v>0.6432412019392828</c:v>
                      </c:pt>
                      <c:pt idx="200">
                        <c:v>0.63228549782519805</c:v>
                      </c:pt>
                      <c:pt idx="201">
                        <c:v>0.66278161435928695</c:v>
                      </c:pt>
                      <c:pt idx="202">
                        <c:v>0.66761640213099716</c:v>
                      </c:pt>
                      <c:pt idx="203">
                        <c:v>0.67080916595736118</c:v>
                      </c:pt>
                      <c:pt idx="204">
                        <c:v>0.63074099959837138</c:v>
                      </c:pt>
                      <c:pt idx="205">
                        <c:v>0.54428833562634216</c:v>
                      </c:pt>
                      <c:pt idx="206">
                        <c:v>0.53339478599607415</c:v>
                      </c:pt>
                      <c:pt idx="207">
                        <c:v>0.57727597661506491</c:v>
                      </c:pt>
                      <c:pt idx="208">
                        <c:v>0.57441143461932753</c:v>
                      </c:pt>
                      <c:pt idx="209">
                        <c:v>0.58533737363182781</c:v>
                      </c:pt>
                      <c:pt idx="210">
                        <c:v>0.58330933947965735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A5A-4674-A3E1-8C19B7B543A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impressions_by_date!$H$1</c:f>
              <c:strCache>
                <c:ptCount val="1"/>
                <c:pt idx="0">
                  <c:v>Video Completion Rate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impressions_by_date!$A$2:$A$212</c:f>
              <c:numCache>
                <c:formatCode>m/d/yyyy</c:formatCode>
                <c:ptCount val="21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</c:numCache>
            </c:numRef>
          </c:cat>
          <c:val>
            <c:numRef>
              <c:f>impressions_by_date!$H$2:$H$212</c:f>
              <c:numCache>
                <c:formatCode>0%</c:formatCode>
                <c:ptCount val="211"/>
                <c:pt idx="0">
                  <c:v>0.60545771618165933</c:v>
                </c:pt>
                <c:pt idx="1">
                  <c:v>0.60430125746071661</c:v>
                </c:pt>
                <c:pt idx="2">
                  <c:v>0.58075262679375839</c:v>
                </c:pt>
                <c:pt idx="3">
                  <c:v>0.56853475142938203</c:v>
                </c:pt>
                <c:pt idx="4">
                  <c:v>0.59347967538923618</c:v>
                </c:pt>
                <c:pt idx="5">
                  <c:v>0.58729662392842541</c:v>
                </c:pt>
                <c:pt idx="6">
                  <c:v>0.56257780344945818</c:v>
                </c:pt>
                <c:pt idx="7">
                  <c:v>0.57052916719704005</c:v>
                </c:pt>
                <c:pt idx="8">
                  <c:v>0.60658036760857437</c:v>
                </c:pt>
                <c:pt idx="9">
                  <c:v>0.5940788104712853</c:v>
                </c:pt>
                <c:pt idx="10">
                  <c:v>0.58039251072539788</c:v>
                </c:pt>
                <c:pt idx="11">
                  <c:v>0.57344440227407001</c:v>
                </c:pt>
                <c:pt idx="12">
                  <c:v>0.6039741932944318</c:v>
                </c:pt>
                <c:pt idx="13">
                  <c:v>0.61056516774667458</c:v>
                </c:pt>
                <c:pt idx="14">
                  <c:v>0.59979235434734224</c:v>
                </c:pt>
                <c:pt idx="15">
                  <c:v>0.59510103724093144</c:v>
                </c:pt>
                <c:pt idx="16">
                  <c:v>0.65616613324772866</c:v>
                </c:pt>
                <c:pt idx="17">
                  <c:v>0.58149892979790985</c:v>
                </c:pt>
                <c:pt idx="18">
                  <c:v>0.67493145426266121</c:v>
                </c:pt>
                <c:pt idx="19">
                  <c:v>0.75475035518719169</c:v>
                </c:pt>
                <c:pt idx="20">
                  <c:v>0.54923628137461145</c:v>
                </c:pt>
                <c:pt idx="21">
                  <c:v>0.55672057012098042</c:v>
                </c:pt>
                <c:pt idx="22">
                  <c:v>0.55841062392315199</c:v>
                </c:pt>
                <c:pt idx="23">
                  <c:v>0.48742634812990127</c:v>
                </c:pt>
                <c:pt idx="24">
                  <c:v>0.49722829820668524</c:v>
                </c:pt>
                <c:pt idx="25">
                  <c:v>0.68096561145700163</c:v>
                </c:pt>
                <c:pt idx="26">
                  <c:v>0.64604794914543662</c:v>
                </c:pt>
                <c:pt idx="27">
                  <c:v>0.71297293270760964</c:v>
                </c:pt>
                <c:pt idx="28">
                  <c:v>0.71753827904823464</c:v>
                </c:pt>
                <c:pt idx="29">
                  <c:v>0.72795238061278578</c:v>
                </c:pt>
                <c:pt idx="30">
                  <c:v>0.85425516237175747</c:v>
                </c:pt>
                <c:pt idx="31">
                  <c:v>0.91753963332467181</c:v>
                </c:pt>
                <c:pt idx="32">
                  <c:v>0.89062450492696688</c:v>
                </c:pt>
                <c:pt idx="33">
                  <c:v>0.9115066233678093</c:v>
                </c:pt>
                <c:pt idx="34">
                  <c:v>0.9378494898028803</c:v>
                </c:pt>
                <c:pt idx="35">
                  <c:v>0.86939582550332106</c:v>
                </c:pt>
                <c:pt idx="36">
                  <c:v>0.82125660034932246</c:v>
                </c:pt>
                <c:pt idx="37">
                  <c:v>0.81613602050083589</c:v>
                </c:pt>
                <c:pt idx="38">
                  <c:v>0.80830374952588591</c:v>
                </c:pt>
                <c:pt idx="39">
                  <c:v>0.74532507357632383</c:v>
                </c:pt>
                <c:pt idx="40">
                  <c:v>0.84277045443607834</c:v>
                </c:pt>
                <c:pt idx="41">
                  <c:v>0.85753591584866973</c:v>
                </c:pt>
                <c:pt idx="42">
                  <c:v>0.77400530665215894</c:v>
                </c:pt>
                <c:pt idx="43">
                  <c:v>0.8150591791571572</c:v>
                </c:pt>
                <c:pt idx="44">
                  <c:v>0.8649690560019665</c:v>
                </c:pt>
                <c:pt idx="45">
                  <c:v>0.73552514336279651</c:v>
                </c:pt>
                <c:pt idx="46">
                  <c:v>0.76867098985496518</c:v>
                </c:pt>
                <c:pt idx="47">
                  <c:v>0.72240802385055869</c:v>
                </c:pt>
                <c:pt idx="48">
                  <c:v>0.79237424692982905</c:v>
                </c:pt>
                <c:pt idx="49">
                  <c:v>0.72241041961338992</c:v>
                </c:pt>
                <c:pt idx="50">
                  <c:v>0.75553966931850225</c:v>
                </c:pt>
                <c:pt idx="51">
                  <c:v>0.77098531116281177</c:v>
                </c:pt>
                <c:pt idx="52">
                  <c:v>0.78514048562379357</c:v>
                </c:pt>
                <c:pt idx="53">
                  <c:v>0.81889724615495141</c:v>
                </c:pt>
                <c:pt idx="54">
                  <c:v>0.73349753463913958</c:v>
                </c:pt>
                <c:pt idx="55">
                  <c:v>0.78728952646390227</c:v>
                </c:pt>
                <c:pt idx="56">
                  <c:v>0.72538031717321794</c:v>
                </c:pt>
                <c:pt idx="57">
                  <c:v>0.81728062271422841</c:v>
                </c:pt>
                <c:pt idx="58">
                  <c:v>0.68036556477944476</c:v>
                </c:pt>
                <c:pt idx="59">
                  <c:v>0.63269454696165306</c:v>
                </c:pt>
                <c:pt idx="60">
                  <c:v>0.7735685115996177</c:v>
                </c:pt>
                <c:pt idx="61">
                  <c:v>0.90812163872564478</c:v>
                </c:pt>
                <c:pt idx="62">
                  <c:v>0.66976934865689541</c:v>
                </c:pt>
                <c:pt idx="63">
                  <c:v>0.66529001037706825</c:v>
                </c:pt>
                <c:pt idx="64">
                  <c:v>0.67490023298985347</c:v>
                </c:pt>
                <c:pt idx="65">
                  <c:v>0.66676158268140207</c:v>
                </c:pt>
                <c:pt idx="66">
                  <c:v>0.71477497931618339</c:v>
                </c:pt>
                <c:pt idx="67">
                  <c:v>0.54751534886972697</c:v>
                </c:pt>
                <c:pt idx="68">
                  <c:v>0.52654062807916169</c:v>
                </c:pt>
                <c:pt idx="69">
                  <c:v>0.53641844083076673</c:v>
                </c:pt>
                <c:pt idx="70">
                  <c:v>0.56081634500810817</c:v>
                </c:pt>
                <c:pt idx="71">
                  <c:v>0.54255712931768973</c:v>
                </c:pt>
                <c:pt idx="72">
                  <c:v>0.56984726400356533</c:v>
                </c:pt>
                <c:pt idx="73">
                  <c:v>0.51633732031421764</c:v>
                </c:pt>
                <c:pt idx="74">
                  <c:v>0.57329701199993188</c:v>
                </c:pt>
                <c:pt idx="75">
                  <c:v>0.50102661605453247</c:v>
                </c:pt>
                <c:pt idx="76">
                  <c:v>0.49518346185335649</c:v>
                </c:pt>
                <c:pt idx="77">
                  <c:v>0.5003141455188066</c:v>
                </c:pt>
                <c:pt idx="78">
                  <c:v>0.51392206988911715</c:v>
                </c:pt>
                <c:pt idx="79">
                  <c:v>0.51244616794351272</c:v>
                </c:pt>
                <c:pt idx="80">
                  <c:v>0.49916974566806588</c:v>
                </c:pt>
                <c:pt idx="81">
                  <c:v>0.50139958043218813</c:v>
                </c:pt>
                <c:pt idx="82">
                  <c:v>0.46419311526430329</c:v>
                </c:pt>
                <c:pt idx="83">
                  <c:v>0.47929895534216727</c:v>
                </c:pt>
                <c:pt idx="84">
                  <c:v>0.45321141090326611</c:v>
                </c:pt>
                <c:pt idx="85">
                  <c:v>0.45454263442218296</c:v>
                </c:pt>
                <c:pt idx="86">
                  <c:v>0.43927959084187868</c:v>
                </c:pt>
                <c:pt idx="87">
                  <c:v>0.50345942645038733</c:v>
                </c:pt>
                <c:pt idx="88">
                  <c:v>0.50941493459152376</c:v>
                </c:pt>
                <c:pt idx="89">
                  <c:v>0.49371971788041535</c:v>
                </c:pt>
                <c:pt idx="90">
                  <c:v>0.48600252366329649</c:v>
                </c:pt>
                <c:pt idx="91">
                  <c:v>0.48391156704369792</c:v>
                </c:pt>
                <c:pt idx="92">
                  <c:v>0.49039845236192892</c:v>
                </c:pt>
                <c:pt idx="93">
                  <c:v>0.50245282461128338</c:v>
                </c:pt>
                <c:pt idx="94">
                  <c:v>0.5002711476394206</c:v>
                </c:pt>
                <c:pt idx="95">
                  <c:v>0.55798916839813817</c:v>
                </c:pt>
                <c:pt idx="96">
                  <c:v>0.57064909066011094</c:v>
                </c:pt>
                <c:pt idx="97">
                  <c:v>0.56117233650779652</c:v>
                </c:pt>
                <c:pt idx="98">
                  <c:v>0.55175359754839681</c:v>
                </c:pt>
                <c:pt idx="99">
                  <c:v>0.56152953087799051</c:v>
                </c:pt>
                <c:pt idx="100">
                  <c:v>0.55673747156153652</c:v>
                </c:pt>
                <c:pt idx="101">
                  <c:v>0.57597731578415678</c:v>
                </c:pt>
                <c:pt idx="102">
                  <c:v>0.55615185470809436</c:v>
                </c:pt>
                <c:pt idx="103">
                  <c:v>0.5574208443974964</c:v>
                </c:pt>
                <c:pt idx="104">
                  <c:v>0.53528783845820815</c:v>
                </c:pt>
                <c:pt idx="105">
                  <c:v>0.55387688194557994</c:v>
                </c:pt>
                <c:pt idx="106">
                  <c:v>0.55156856930981679</c:v>
                </c:pt>
                <c:pt idx="107">
                  <c:v>0.56683887196762783</c:v>
                </c:pt>
                <c:pt idx="108">
                  <c:v>0.54128228544144619</c:v>
                </c:pt>
                <c:pt idx="109">
                  <c:v>0.5351872216962974</c:v>
                </c:pt>
                <c:pt idx="110">
                  <c:v>0.52071847355105927</c:v>
                </c:pt>
                <c:pt idx="111">
                  <c:v>0.47468572464401643</c:v>
                </c:pt>
                <c:pt idx="112">
                  <c:v>0.49782242860577225</c:v>
                </c:pt>
                <c:pt idx="113">
                  <c:v>0.50144652969716541</c:v>
                </c:pt>
                <c:pt idx="114">
                  <c:v>0.4225240933920611</c:v>
                </c:pt>
                <c:pt idx="115">
                  <c:v>0.41487188237265138</c:v>
                </c:pt>
                <c:pt idx="116">
                  <c:v>0.4238884932569128</c:v>
                </c:pt>
                <c:pt idx="117">
                  <c:v>0.48382604604927787</c:v>
                </c:pt>
                <c:pt idx="118">
                  <c:v>0.46328803207836172</c:v>
                </c:pt>
                <c:pt idx="119">
                  <c:v>0.46225989665112038</c:v>
                </c:pt>
                <c:pt idx="120">
                  <c:v>0.46453683065349433</c:v>
                </c:pt>
                <c:pt idx="121">
                  <c:v>0.52276734788461698</c:v>
                </c:pt>
                <c:pt idx="122">
                  <c:v>0.58708258953736525</c:v>
                </c:pt>
                <c:pt idx="123">
                  <c:v>0.51249850821346687</c:v>
                </c:pt>
                <c:pt idx="124">
                  <c:v>0.50804057836139371</c:v>
                </c:pt>
                <c:pt idx="125">
                  <c:v>0.50682296526063619</c:v>
                </c:pt>
                <c:pt idx="126">
                  <c:v>0.5230985899412931</c:v>
                </c:pt>
                <c:pt idx="127">
                  <c:v>0.52586530675195164</c:v>
                </c:pt>
                <c:pt idx="128">
                  <c:v>0.51493312007281855</c:v>
                </c:pt>
                <c:pt idx="129">
                  <c:v>0.50980823213123172</c:v>
                </c:pt>
                <c:pt idx="130">
                  <c:v>0.4992059324253359</c:v>
                </c:pt>
                <c:pt idx="131">
                  <c:v>0.50836513384420534</c:v>
                </c:pt>
                <c:pt idx="132">
                  <c:v>0.49681461209524286</c:v>
                </c:pt>
                <c:pt idx="133">
                  <c:v>0.50438682374919996</c:v>
                </c:pt>
                <c:pt idx="134">
                  <c:v>0.49982405125183432</c:v>
                </c:pt>
                <c:pt idx="135">
                  <c:v>0.51030706041872742</c:v>
                </c:pt>
                <c:pt idx="136">
                  <c:v>0.52806337255650737</c:v>
                </c:pt>
                <c:pt idx="137">
                  <c:v>0.51516039335764774</c:v>
                </c:pt>
                <c:pt idx="138">
                  <c:v>0.50391373943876316</c:v>
                </c:pt>
                <c:pt idx="139">
                  <c:v>0.46840294041735575</c:v>
                </c:pt>
                <c:pt idx="140">
                  <c:v>0.45255024334901167</c:v>
                </c:pt>
                <c:pt idx="141">
                  <c:v>0.48155235100432958</c:v>
                </c:pt>
                <c:pt idx="142">
                  <c:v>0.47699029626413003</c:v>
                </c:pt>
                <c:pt idx="143">
                  <c:v>0.47691158333661515</c:v>
                </c:pt>
                <c:pt idx="144">
                  <c:v>0.49297477405752871</c:v>
                </c:pt>
                <c:pt idx="145">
                  <c:v>0.50171437854544021</c:v>
                </c:pt>
                <c:pt idx="146">
                  <c:v>0.5023323544803725</c:v>
                </c:pt>
                <c:pt idx="147">
                  <c:v>0.53519924453681267</c:v>
                </c:pt>
                <c:pt idx="148">
                  <c:v>0.51699828392584901</c:v>
                </c:pt>
                <c:pt idx="149">
                  <c:v>0.57622507764728959</c:v>
                </c:pt>
                <c:pt idx="150">
                  <c:v>0.53968783109427243</c:v>
                </c:pt>
                <c:pt idx="151">
                  <c:v>0.55280799399846103</c:v>
                </c:pt>
                <c:pt idx="152">
                  <c:v>0.5492133611557275</c:v>
                </c:pt>
                <c:pt idx="153">
                  <c:v>0.56297466462511758</c:v>
                </c:pt>
                <c:pt idx="154">
                  <c:v>0.57538610765340081</c:v>
                </c:pt>
                <c:pt idx="155">
                  <c:v>0.55929365802225683</c:v>
                </c:pt>
                <c:pt idx="156">
                  <c:v>0.57450619396271463</c:v>
                </c:pt>
                <c:pt idx="157">
                  <c:v>0.54158596666735326</c:v>
                </c:pt>
                <c:pt idx="158">
                  <c:v>0.57673637475539863</c:v>
                </c:pt>
                <c:pt idx="159">
                  <c:v>0.56407557234810835</c:v>
                </c:pt>
                <c:pt idx="160">
                  <c:v>0.59426665748358387</c:v>
                </c:pt>
                <c:pt idx="161">
                  <c:v>0.60301015151067905</c:v>
                </c:pt>
                <c:pt idx="162">
                  <c:v>0.61043069373209924</c:v>
                </c:pt>
                <c:pt idx="163">
                  <c:v>0.44174498873544138</c:v>
                </c:pt>
                <c:pt idx="164">
                  <c:v>0.43907720993123123</c:v>
                </c:pt>
                <c:pt idx="165">
                  <c:v>0.4177797455736364</c:v>
                </c:pt>
                <c:pt idx="166">
                  <c:v>0.44739271605535597</c:v>
                </c:pt>
                <c:pt idx="167">
                  <c:v>0.45563296135854392</c:v>
                </c:pt>
                <c:pt idx="168">
                  <c:v>0.4572371659991093</c:v>
                </c:pt>
                <c:pt idx="169">
                  <c:v>0.45142517749544986</c:v>
                </c:pt>
                <c:pt idx="170">
                  <c:v>0.47399050708439705</c:v>
                </c:pt>
                <c:pt idx="171">
                  <c:v>0.4687182511529715</c:v>
                </c:pt>
                <c:pt idx="172">
                  <c:v>0.48055934067419065</c:v>
                </c:pt>
                <c:pt idx="173">
                  <c:v>0.48086773383239623</c:v>
                </c:pt>
                <c:pt idx="174">
                  <c:v>0.47665936019808003</c:v>
                </c:pt>
                <c:pt idx="175">
                  <c:v>0.4592809663627237</c:v>
                </c:pt>
                <c:pt idx="176">
                  <c:v>0.43367023705613394</c:v>
                </c:pt>
                <c:pt idx="177">
                  <c:v>0.60032492412563188</c:v>
                </c:pt>
                <c:pt idx="178">
                  <c:v>0.5785086994917944</c:v>
                </c:pt>
                <c:pt idx="179">
                  <c:v>0.59553282834068755</c:v>
                </c:pt>
                <c:pt idx="180">
                  <c:v>0.58978084298352396</c:v>
                </c:pt>
                <c:pt idx="181">
                  <c:v>0.58318740570434724</c:v>
                </c:pt>
                <c:pt idx="182">
                  <c:v>0.58661478301423231</c:v>
                </c:pt>
                <c:pt idx="183">
                  <c:v>0.59014821439410958</c:v>
                </c:pt>
                <c:pt idx="184">
                  <c:v>0.59223883387901477</c:v>
                </c:pt>
                <c:pt idx="185">
                  <c:v>0.5696600213255143</c:v>
                </c:pt>
                <c:pt idx="186">
                  <c:v>0.55340183176310143</c:v>
                </c:pt>
                <c:pt idx="187">
                  <c:v>0.65118269361257042</c:v>
                </c:pt>
                <c:pt idx="188">
                  <c:v>0.59097396475387343</c:v>
                </c:pt>
                <c:pt idx="189">
                  <c:v>0.57574159545981496</c:v>
                </c:pt>
                <c:pt idx="190">
                  <c:v>0.55793679626702131</c:v>
                </c:pt>
                <c:pt idx="191">
                  <c:v>0.42713520610422795</c:v>
                </c:pt>
                <c:pt idx="192">
                  <c:v>0.47543696493933796</c:v>
                </c:pt>
                <c:pt idx="193">
                  <c:v>0.50194783768422402</c:v>
                </c:pt>
                <c:pt idx="194">
                  <c:v>0.54000331545417357</c:v>
                </c:pt>
                <c:pt idx="195">
                  <c:v>0.4370732039923137</c:v>
                </c:pt>
                <c:pt idx="196">
                  <c:v>0.39801024982560046</c:v>
                </c:pt>
                <c:pt idx="197">
                  <c:v>0.39847623162406409</c:v>
                </c:pt>
                <c:pt idx="198">
                  <c:v>0.53160503551100502</c:v>
                </c:pt>
                <c:pt idx="199">
                  <c:v>0.60529165410935182</c:v>
                </c:pt>
                <c:pt idx="200">
                  <c:v>0.58970374554826555</c:v>
                </c:pt>
                <c:pt idx="201">
                  <c:v>0.61948611800252673</c:v>
                </c:pt>
                <c:pt idx="202">
                  <c:v>0.62922167482249358</c:v>
                </c:pt>
                <c:pt idx="203">
                  <c:v>0.63924741412196584</c:v>
                </c:pt>
                <c:pt idx="204">
                  <c:v>0.59962105615500183</c:v>
                </c:pt>
                <c:pt idx="205">
                  <c:v>0.47709717308948263</c:v>
                </c:pt>
                <c:pt idx="206">
                  <c:v>0.45485696833755207</c:v>
                </c:pt>
                <c:pt idx="207">
                  <c:v>0.47971594385061894</c:v>
                </c:pt>
                <c:pt idx="208">
                  <c:v>0.50302111907312297</c:v>
                </c:pt>
                <c:pt idx="209">
                  <c:v>0.51757007392701337</c:v>
                </c:pt>
                <c:pt idx="210">
                  <c:v>0.52410834211484014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A-4674-A3E1-8C19B7B54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269304"/>
        <c:axId val="546270616"/>
      </c:lineChart>
      <c:dateAx>
        <c:axId val="4723223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22696"/>
        <c:crosses val="autoZero"/>
        <c:auto val="1"/>
        <c:lblOffset val="100"/>
        <c:baseTimeUnit val="days"/>
      </c:dateAx>
      <c:valAx>
        <c:axId val="472322696"/>
        <c:scaling>
          <c:orientation val="minMax"/>
          <c:max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Click-Thru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22368"/>
        <c:crosses val="autoZero"/>
        <c:crossBetween val="between"/>
      </c:valAx>
      <c:valAx>
        <c:axId val="546270616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Video Completion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69304"/>
        <c:crosses val="max"/>
        <c:crossBetween val="between"/>
      </c:valAx>
      <c:dateAx>
        <c:axId val="5462693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462706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KPI by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Campaign!$N$20</c:f>
              <c:strCache>
                <c:ptCount val="1"/>
                <c:pt idx="0">
                  <c:v>Click-Thru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Campaign!$I$22:$I$24</c:f>
              <c:strCache>
                <c:ptCount val="3"/>
                <c:pt idx="0">
                  <c:v>Trulicity GM</c:v>
                </c:pt>
                <c:pt idx="1">
                  <c:v>Trulicity MCM</c:v>
                </c:pt>
                <c:pt idx="2">
                  <c:v>Trulicity Others</c:v>
                </c:pt>
              </c:strCache>
            </c:strRef>
          </c:cat>
          <c:val>
            <c:numRef>
              <c:f>Campaign!$N$22:$N$24</c:f>
              <c:numCache>
                <c:formatCode>0.0%</c:formatCode>
                <c:ptCount val="3"/>
                <c:pt idx="0">
                  <c:v>3.5670817607754294E-3</c:v>
                </c:pt>
                <c:pt idx="1">
                  <c:v>7.7433512219006254E-3</c:v>
                </c:pt>
                <c:pt idx="2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B-40F6-9AC7-184A5E09E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901864"/>
        <c:axId val="588898584"/>
      </c:lineChart>
      <c:lineChart>
        <c:grouping val="standard"/>
        <c:varyColors val="0"/>
        <c:ser>
          <c:idx val="7"/>
          <c:order val="1"/>
          <c:tx>
            <c:strRef>
              <c:f>Campaign!$Q$20</c:f>
              <c:strCache>
                <c:ptCount val="1"/>
                <c:pt idx="0">
                  <c:v>Video Completion Rate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Campaign!$I$22:$I$24</c:f>
              <c:strCache>
                <c:ptCount val="3"/>
                <c:pt idx="0">
                  <c:v>Trulicity GM</c:v>
                </c:pt>
                <c:pt idx="1">
                  <c:v>Trulicity MCM</c:v>
                </c:pt>
                <c:pt idx="2">
                  <c:v>Trulicity Others</c:v>
                </c:pt>
              </c:strCache>
            </c:strRef>
          </c:cat>
          <c:val>
            <c:numRef>
              <c:f>Campaign!$Q$22:$Q$24</c:f>
              <c:numCache>
                <c:formatCode>0%</c:formatCode>
                <c:ptCount val="3"/>
                <c:pt idx="0">
                  <c:v>0.50528631427649373</c:v>
                </c:pt>
                <c:pt idx="1">
                  <c:v>0.47743711190598387</c:v>
                </c:pt>
                <c:pt idx="2">
                  <c:v>0.24502771437887186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B-40F6-9AC7-184A5E09E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883496"/>
        <c:axId val="470879560"/>
      </c:lineChart>
      <c:catAx>
        <c:axId val="588901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98584"/>
        <c:crosses val="autoZero"/>
        <c:auto val="1"/>
        <c:lblAlgn val="ctr"/>
        <c:lblOffset val="100"/>
        <c:noMultiLvlLbl val="0"/>
      </c:catAx>
      <c:valAx>
        <c:axId val="58889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Click-Thru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01864"/>
        <c:crosses val="autoZero"/>
        <c:crossBetween val="between"/>
      </c:valAx>
      <c:valAx>
        <c:axId val="4708795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Video Completion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83496"/>
        <c:crosses val="max"/>
        <c:crossBetween val="between"/>
      </c:valAx>
      <c:catAx>
        <c:axId val="470883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0879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Impressions by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Campaign!$J$20</c:f>
              <c:strCache>
                <c:ptCount val="1"/>
                <c:pt idx="0">
                  <c:v>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06-4047-AD61-DC4F0BB82D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06-4047-AD61-DC4F0BB82D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06-4047-AD61-DC4F0BB82D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06-4047-AD61-DC4F0BB82D5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C06-4047-AD61-DC4F0BB82D5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C06-4047-AD61-DC4F0BB82D5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C06-4047-AD61-DC4F0BB82D5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C06-4047-AD61-DC4F0BB82D5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C06-4047-AD61-DC4F0BB82D5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C06-4047-AD61-DC4F0BB82D5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C06-4047-AD61-DC4F0BB82D5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C06-4047-AD61-DC4F0BB82D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Campaign!$I$22:$I$24</c:f>
              <c:strCache>
                <c:ptCount val="3"/>
                <c:pt idx="0">
                  <c:v>Trulicity GM</c:v>
                </c:pt>
                <c:pt idx="1">
                  <c:v>Trulicity MCM</c:v>
                </c:pt>
                <c:pt idx="2">
                  <c:v>Trulicity Others</c:v>
                </c:pt>
              </c:strCache>
            </c:strRef>
          </c:cat>
          <c:val>
            <c:numRef>
              <c:f>Campaign!$J$22:$J$24</c:f>
              <c:numCache>
                <c:formatCode>General</c:formatCode>
                <c:ptCount val="3"/>
                <c:pt idx="0">
                  <c:v>307137339</c:v>
                </c:pt>
                <c:pt idx="1">
                  <c:v>67839232</c:v>
                </c:pt>
                <c:pt idx="2">
                  <c:v>18402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C06-4047-AD61-DC4F0BB82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KPI by Video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Programmatic!$K$20</c:f>
              <c:strCache>
                <c:ptCount val="1"/>
                <c:pt idx="0">
                  <c:v>Click-Thru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Programmatic!$G$21:$G$24</c15:sqref>
                  </c15:fullRef>
                </c:ext>
              </c:extLst>
              <c:f>Programmatic!$G$21:$G$23</c:f>
              <c:strCache>
                <c:ptCount val="2"/>
                <c:pt idx="0">
                  <c:v>Non-Programmatic</c:v>
                </c:pt>
                <c:pt idx="1">
                  <c:v>Programmatic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Programmatic!$K$21:$K$24</c15:sqref>
                  </c15:fullRef>
                </c:ext>
              </c:extLst>
              <c:f>Programmatic!$K$21:$K$23</c:f>
              <c:numCache>
                <c:formatCode>0.0%</c:formatCode>
                <c:ptCount val="3"/>
                <c:pt idx="0">
                  <c:v>3.3431140326595624E-3</c:v>
                </c:pt>
                <c:pt idx="1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9-4F09-B78C-C90056043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901864"/>
        <c:axId val="588898584"/>
      </c:lineChart>
      <c:lineChart>
        <c:grouping val="standard"/>
        <c:varyColors val="0"/>
        <c:ser>
          <c:idx val="7"/>
          <c:order val="1"/>
          <c:tx>
            <c:strRef>
              <c:f>Programmatic!$M$20</c:f>
              <c:strCache>
                <c:ptCount val="1"/>
                <c:pt idx="0">
                  <c:v>Video Completion Rate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Programmatic!$G$21:$G$24</c15:sqref>
                  </c15:fullRef>
                </c:ext>
              </c:extLst>
              <c:f>Programmatic!$G$21:$G$23</c:f>
              <c:strCache>
                <c:ptCount val="2"/>
                <c:pt idx="0">
                  <c:v>Non-Programmatic</c:v>
                </c:pt>
                <c:pt idx="1">
                  <c:v>Programmatic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Programmatic!$M$21:$M$24</c15:sqref>
                  </c15:fullRef>
                </c:ext>
              </c:extLst>
              <c:f>Programmatic!$M$21:$M$23</c:f>
              <c:numCache>
                <c:formatCode>0%</c:formatCode>
                <c:ptCount val="3"/>
                <c:pt idx="0">
                  <c:v>0.57328062359478127</c:v>
                </c:pt>
                <c:pt idx="1">
                  <c:v>0.44579339325358835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99-4F09-B78C-C90056043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883496"/>
        <c:axId val="470879560"/>
      </c:lineChart>
      <c:catAx>
        <c:axId val="588901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98584"/>
        <c:crosses val="autoZero"/>
        <c:auto val="1"/>
        <c:lblAlgn val="ctr"/>
        <c:lblOffset val="100"/>
        <c:noMultiLvlLbl val="0"/>
      </c:catAx>
      <c:valAx>
        <c:axId val="58889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Click-Thru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01864"/>
        <c:crosses val="autoZero"/>
        <c:crossBetween val="between"/>
      </c:valAx>
      <c:valAx>
        <c:axId val="4708795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Video Completion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83496"/>
        <c:crosses val="max"/>
        <c:crossBetween val="between"/>
      </c:valAx>
      <c:catAx>
        <c:axId val="470883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0879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Impressions by Video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Programmatic!$H$20</c:f>
              <c:strCache>
                <c:ptCount val="1"/>
                <c:pt idx="0">
                  <c:v>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1-41A2-B912-96BF70B285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1-41A2-B912-96BF70B285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31-41A2-B912-96BF70B285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431-41A2-B912-96BF70B285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431-41A2-B912-96BF70B285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431-41A2-B912-96BF70B285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431-41A2-B912-96BF70B285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431-41A2-B912-96BF70B285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431-41A2-B912-96BF70B285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431-41A2-B912-96BF70B285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431-41A2-B912-96BF70B285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431-41A2-B912-96BF70B285F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Programmatic!$G$21:$G$23</c:f>
              <c:strCache>
                <c:ptCount val="2"/>
                <c:pt idx="0">
                  <c:v>Non-Programmatic</c:v>
                </c:pt>
                <c:pt idx="1">
                  <c:v>Programmatic</c:v>
                </c:pt>
              </c:strCache>
            </c:strRef>
          </c:cat>
          <c:val>
            <c:numRef>
              <c:f>Programmatic!$H$21:$H$23</c:f>
              <c:numCache>
                <c:formatCode>General</c:formatCode>
                <c:ptCount val="3"/>
                <c:pt idx="0">
                  <c:v>802933724</c:v>
                </c:pt>
                <c:pt idx="1">
                  <c:v>215375029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431-41A2-B912-96BF70B28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KPI by Video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Device!$K$20</c:f>
              <c:strCache>
                <c:ptCount val="1"/>
                <c:pt idx="0">
                  <c:v>Click-Thru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Device!$G$21:$G$27</c:f>
              <c:strCache>
                <c:ptCount val="7"/>
                <c:pt idx="0">
                  <c:v>Unknown</c:v>
                </c:pt>
                <c:pt idx="1">
                  <c:v>TV Online</c:v>
                </c:pt>
                <c:pt idx="2">
                  <c:v>Cross Device</c:v>
                </c:pt>
                <c:pt idx="3">
                  <c:v>CTV</c:v>
                </c:pt>
                <c:pt idx="4">
                  <c:v>Desktop</c:v>
                </c:pt>
                <c:pt idx="5">
                  <c:v>Mobile</c:v>
                </c:pt>
                <c:pt idx="6">
                  <c:v>Tablet</c:v>
                </c:pt>
              </c:strCache>
            </c:strRef>
          </c:cat>
          <c:val>
            <c:numRef>
              <c:f>Device!$K$21:$K$27</c:f>
              <c:numCache>
                <c:formatCode>0.0%</c:formatCode>
                <c:ptCount val="7"/>
                <c:pt idx="0">
                  <c:v>4.6457601868099717E-3</c:v>
                </c:pt>
                <c:pt idx="1">
                  <c:v>6.6811898886574904E-4</c:v>
                </c:pt>
                <c:pt idx="2">
                  <c:v>7.8813593551931554E-3</c:v>
                </c:pt>
                <c:pt idx="3">
                  <c:v>0.02</c:v>
                </c:pt>
                <c:pt idx="4">
                  <c:v>1.5120665439840955E-3</c:v>
                </c:pt>
                <c:pt idx="5">
                  <c:v>1.3415955209338333E-2</c:v>
                </c:pt>
                <c:pt idx="6">
                  <c:v>1.5746783760855749E-4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0-4098-B519-9B8CEDD44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901864"/>
        <c:axId val="588898584"/>
      </c:lineChart>
      <c:lineChart>
        <c:grouping val="standard"/>
        <c:varyColors val="0"/>
        <c:ser>
          <c:idx val="7"/>
          <c:order val="1"/>
          <c:tx>
            <c:strRef>
              <c:f>Device!$M$20</c:f>
              <c:strCache>
                <c:ptCount val="1"/>
                <c:pt idx="0">
                  <c:v>Video Completion Rate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Device!$G$21:$G$27</c:f>
              <c:strCache>
                <c:ptCount val="7"/>
                <c:pt idx="0">
                  <c:v>Unknown</c:v>
                </c:pt>
                <c:pt idx="1">
                  <c:v>TV Online</c:v>
                </c:pt>
                <c:pt idx="2">
                  <c:v>Cross Device</c:v>
                </c:pt>
                <c:pt idx="3">
                  <c:v>CTV</c:v>
                </c:pt>
                <c:pt idx="4">
                  <c:v>Desktop</c:v>
                </c:pt>
                <c:pt idx="5">
                  <c:v>Mobile</c:v>
                </c:pt>
                <c:pt idx="6">
                  <c:v>Tablet</c:v>
                </c:pt>
              </c:strCache>
            </c:strRef>
          </c:cat>
          <c:val>
            <c:numRef>
              <c:f>Device!$M$21:$M$27</c:f>
              <c:numCache>
                <c:formatCode>0%</c:formatCode>
                <c:ptCount val="7"/>
                <c:pt idx="0">
                  <c:v>0.43508206658675869</c:v>
                </c:pt>
                <c:pt idx="1">
                  <c:v>0.80272242887711698</c:v>
                </c:pt>
                <c:pt idx="2">
                  <c:v>0.4385771251802128</c:v>
                </c:pt>
                <c:pt idx="3">
                  <c:v>0.97317281125376998</c:v>
                </c:pt>
                <c:pt idx="4">
                  <c:v>0.6332758544950795</c:v>
                </c:pt>
                <c:pt idx="5">
                  <c:v>0.15269818163331403</c:v>
                </c:pt>
                <c:pt idx="6">
                  <c:v>0.93890811469890989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A0-4098-B519-9B8CEDD44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883496"/>
        <c:axId val="470879560"/>
      </c:lineChart>
      <c:catAx>
        <c:axId val="588901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98584"/>
        <c:crosses val="autoZero"/>
        <c:auto val="1"/>
        <c:lblAlgn val="ctr"/>
        <c:lblOffset val="100"/>
        <c:noMultiLvlLbl val="0"/>
      </c:catAx>
      <c:valAx>
        <c:axId val="58889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Click-Thru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01864"/>
        <c:crosses val="autoZero"/>
        <c:crossBetween val="between"/>
      </c:valAx>
      <c:valAx>
        <c:axId val="4708795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Video Completion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83496"/>
        <c:crosses val="max"/>
        <c:crossBetween val="between"/>
      </c:valAx>
      <c:catAx>
        <c:axId val="470883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0879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Impressions by Video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Device!$H$20</c:f>
              <c:strCache>
                <c:ptCount val="1"/>
                <c:pt idx="0">
                  <c:v>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AF-4D7B-80B7-DABDE78C2C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AF-4D7B-80B7-DABDE78C2C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2AF-4D7B-80B7-DABDE78C2C6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2AF-4D7B-80B7-DABDE78C2C6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2AF-4D7B-80B7-DABDE78C2C6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2AF-4D7B-80B7-DABDE78C2C6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2AF-4D7B-80B7-DABDE78C2C6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2AF-4D7B-80B7-DABDE78C2C6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2AF-4D7B-80B7-DABDE78C2C6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2AF-4D7B-80B7-DABDE78C2C6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2AF-4D7B-80B7-DABDE78C2C6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2AF-4D7B-80B7-DABDE78C2C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Device!$G$21:$G$27</c:f>
              <c:strCache>
                <c:ptCount val="7"/>
                <c:pt idx="0">
                  <c:v>Unknown</c:v>
                </c:pt>
                <c:pt idx="1">
                  <c:v>TV Online</c:v>
                </c:pt>
                <c:pt idx="2">
                  <c:v>Cross Device</c:v>
                </c:pt>
                <c:pt idx="3">
                  <c:v>CTV</c:v>
                </c:pt>
                <c:pt idx="4">
                  <c:v>Desktop</c:v>
                </c:pt>
                <c:pt idx="5">
                  <c:v>Mobile</c:v>
                </c:pt>
                <c:pt idx="6">
                  <c:v>Tablet</c:v>
                </c:pt>
              </c:strCache>
            </c:strRef>
          </c:cat>
          <c:val>
            <c:numRef>
              <c:f>Device!$H$21:$H$27</c:f>
              <c:numCache>
                <c:formatCode>General</c:formatCode>
                <c:ptCount val="7"/>
                <c:pt idx="0">
                  <c:v>498793073</c:v>
                </c:pt>
                <c:pt idx="1">
                  <c:v>261534252</c:v>
                </c:pt>
                <c:pt idx="2">
                  <c:v>216011975</c:v>
                </c:pt>
                <c:pt idx="3">
                  <c:v>27194016</c:v>
                </c:pt>
                <c:pt idx="4">
                  <c:v>7352851</c:v>
                </c:pt>
                <c:pt idx="5">
                  <c:v>4406097</c:v>
                </c:pt>
                <c:pt idx="6">
                  <c:v>3016489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AF-4D7B-80B7-DABDE78C2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KPI by Tactic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Tactic!$Q$20</c:f>
              <c:strCache>
                <c:ptCount val="1"/>
                <c:pt idx="0">
                  <c:v>Click-Thru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Tactic!$M$21:$M$24</c:f>
              <c:strCache>
                <c:ptCount val="4"/>
                <c:pt idx="0">
                  <c:v>Others</c:v>
                </c:pt>
                <c:pt idx="1">
                  <c:v>Crossix</c:v>
                </c:pt>
                <c:pt idx="2">
                  <c:v>OMNET</c:v>
                </c:pt>
                <c:pt idx="3">
                  <c:v>About Page Scrolls</c:v>
                </c:pt>
              </c:strCache>
            </c:strRef>
          </c:cat>
          <c:val>
            <c:numRef>
              <c:f>Tactic!$Q$21:$Q$24</c:f>
              <c:numCache>
                <c:formatCode>0.0%</c:formatCode>
                <c:ptCount val="4"/>
                <c:pt idx="0">
                  <c:v>0.01</c:v>
                </c:pt>
                <c:pt idx="1">
                  <c:v>6.7787716420359308E-3</c:v>
                </c:pt>
                <c:pt idx="2">
                  <c:v>3.1429869923708817E-4</c:v>
                </c:pt>
                <c:pt idx="3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30-4024-ACDC-C63BAC01C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901864"/>
        <c:axId val="588898584"/>
      </c:lineChart>
      <c:lineChart>
        <c:grouping val="standard"/>
        <c:varyColors val="0"/>
        <c:ser>
          <c:idx val="7"/>
          <c:order val="1"/>
          <c:tx>
            <c:strRef>
              <c:f>Tactic!$S$20</c:f>
              <c:strCache>
                <c:ptCount val="1"/>
                <c:pt idx="0">
                  <c:v>Video Completion Rate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Tactic!$M$21:$M$24</c:f>
              <c:strCache>
                <c:ptCount val="4"/>
                <c:pt idx="0">
                  <c:v>Others</c:v>
                </c:pt>
                <c:pt idx="1">
                  <c:v>Crossix</c:v>
                </c:pt>
                <c:pt idx="2">
                  <c:v>OMNET</c:v>
                </c:pt>
                <c:pt idx="3">
                  <c:v>About Page Scrolls</c:v>
                </c:pt>
              </c:strCache>
            </c:strRef>
          </c:cat>
          <c:val>
            <c:numRef>
              <c:f>Tactic!$S$21:$S$24</c:f>
              <c:numCache>
                <c:formatCode>0%</c:formatCode>
                <c:ptCount val="4"/>
                <c:pt idx="0">
                  <c:v>0.60296726896464981</c:v>
                </c:pt>
                <c:pt idx="1">
                  <c:v>0.40518265489298538</c:v>
                </c:pt>
                <c:pt idx="2">
                  <c:v>0.69415672949343787</c:v>
                </c:pt>
                <c:pt idx="3">
                  <c:v>0.35588920366602667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30-4024-ACDC-C63BAC01C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883496"/>
        <c:axId val="470879560"/>
      </c:lineChart>
      <c:catAx>
        <c:axId val="588901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898584"/>
        <c:crosses val="autoZero"/>
        <c:auto val="1"/>
        <c:lblAlgn val="ctr"/>
        <c:lblOffset val="100"/>
        <c:noMultiLvlLbl val="0"/>
      </c:catAx>
      <c:valAx>
        <c:axId val="58889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Click-Thru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01864"/>
        <c:crosses val="autoZero"/>
        <c:crossBetween val="between"/>
      </c:valAx>
      <c:valAx>
        <c:axId val="4708795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Video Completion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83496"/>
        <c:crosses val="max"/>
        <c:crossBetween val="between"/>
      </c:valAx>
      <c:catAx>
        <c:axId val="470883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0879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Impressions by Tactic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Tactic!$N$20</c:f>
              <c:strCache>
                <c:ptCount val="1"/>
                <c:pt idx="0">
                  <c:v>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DC-4331-8C57-B9FAB053B9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DC-4331-8C57-B9FAB053B9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DC-4331-8C57-B9FAB053B9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3DC-4331-8C57-B9FAB053B94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3DC-4331-8C57-B9FAB053B94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3DC-4331-8C57-B9FAB053B94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3DC-4331-8C57-B9FAB053B94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3DC-4331-8C57-B9FAB053B94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3DC-4331-8C57-B9FAB053B94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3DC-4331-8C57-B9FAB053B94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3DC-4331-8C57-B9FAB053B94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3DC-4331-8C57-B9FAB053B94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F29-4D67-BF4E-A0977963D22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F29-4D67-BF4E-A0977963D2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Tactic!$M$21:$M$34</c:f>
              <c:strCache>
                <c:ptCount val="14"/>
                <c:pt idx="0">
                  <c:v>Others</c:v>
                </c:pt>
                <c:pt idx="1">
                  <c:v>Crossix</c:v>
                </c:pt>
                <c:pt idx="2">
                  <c:v>OMNET</c:v>
                </c:pt>
                <c:pt idx="3">
                  <c:v>About Page Scrolls</c:v>
                </c:pt>
                <c:pt idx="4">
                  <c:v>Audience Targeting</c:v>
                </c:pt>
                <c:pt idx="5">
                  <c:v>Site Visits</c:v>
                </c:pt>
                <c:pt idx="6">
                  <c:v>Deep Page Visits</c:v>
                </c:pt>
                <c:pt idx="7">
                  <c:v>SCA</c:v>
                </c:pt>
                <c:pt idx="8">
                  <c:v>Action Buttons/Clicks</c:v>
                </c:pt>
                <c:pt idx="9">
                  <c:v>Conde Nast O&amp;O</c:v>
                </c:pt>
                <c:pt idx="10">
                  <c:v>O&amp;O Pre-Roll Playlist</c:v>
                </c:pt>
                <c:pt idx="11">
                  <c:v>Sharethis</c:v>
                </c:pt>
                <c:pt idx="12">
                  <c:v>Fluent</c:v>
                </c:pt>
                <c:pt idx="13">
                  <c:v>Shark Week</c:v>
                </c:pt>
              </c:strCache>
            </c:strRef>
          </c:cat>
          <c:val>
            <c:numRef>
              <c:f>Tactic!$N$21:$N$34</c:f>
              <c:numCache>
                <c:formatCode>General</c:formatCode>
                <c:ptCount val="14"/>
                <c:pt idx="0">
                  <c:v>71478185</c:v>
                </c:pt>
                <c:pt idx="1">
                  <c:v>49983687</c:v>
                </c:pt>
                <c:pt idx="2">
                  <c:v>40442420</c:v>
                </c:pt>
                <c:pt idx="3">
                  <c:v>33215034</c:v>
                </c:pt>
                <c:pt idx="4">
                  <c:v>32115161</c:v>
                </c:pt>
                <c:pt idx="5">
                  <c:v>21376583</c:v>
                </c:pt>
                <c:pt idx="6">
                  <c:v>21327060</c:v>
                </c:pt>
                <c:pt idx="7">
                  <c:v>20301566</c:v>
                </c:pt>
                <c:pt idx="8">
                  <c:v>19125498</c:v>
                </c:pt>
                <c:pt idx="9">
                  <c:v>18842882</c:v>
                </c:pt>
                <c:pt idx="10">
                  <c:v>14751822</c:v>
                </c:pt>
                <c:pt idx="11">
                  <c:v>13273630</c:v>
                </c:pt>
                <c:pt idx="12">
                  <c:v>10015844</c:v>
                </c:pt>
                <c:pt idx="13">
                  <c:v>8745560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3DC-4331-8C57-B9FAB053B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KPI by Creative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1704400"/>
        <c:axId val="7117017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Creative!$K$21</c15:sqref>
                        </c15:formulaRef>
                      </c:ext>
                    </c:extLst>
                    <c:strCache>
                      <c:ptCount val="1"/>
                      <c:pt idx="0">
                        <c:v>Impressions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Creative!$J$22:$J$25</c15:sqref>
                        </c15:formulaRef>
                      </c:ext>
                    </c:extLst>
                    <c:strCache>
                      <c:ptCount val="4"/>
                      <c:pt idx="0">
                        <c:v>Grocery Manager</c:v>
                      </c:pt>
                      <c:pt idx="1">
                        <c:v>FoodTruck</c:v>
                      </c:pt>
                      <c:pt idx="2">
                        <c:v>Voltron</c:v>
                      </c:pt>
                      <c:pt idx="3">
                        <c:v>Trulicity Animation Updates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Creative!$K$22:$K$25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236312646</c:v>
                      </c:pt>
                      <c:pt idx="1">
                        <c:v>67838036</c:v>
                      </c:pt>
                      <c:pt idx="2">
                        <c:v>38247647</c:v>
                      </c:pt>
                      <c:pt idx="3">
                        <c:v>32582965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DA2-41B7-9342-6981085AACB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Creative!$L$21</c15:sqref>
                        </c15:formulaRef>
                      </c:ext>
                    </c:extLst>
                    <c:strCache>
                      <c:ptCount val="1"/>
                      <c:pt idx="0">
                        <c:v>Sum of click_thrus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Creative!$J$22:$J$25</c15:sqref>
                        </c15:formulaRef>
                      </c:ext>
                    </c:extLst>
                    <c:strCache>
                      <c:ptCount val="4"/>
                      <c:pt idx="0">
                        <c:v>Grocery Manager</c:v>
                      </c:pt>
                      <c:pt idx="1">
                        <c:v>FoodTruck</c:v>
                      </c:pt>
                      <c:pt idx="2">
                        <c:v>Voltron</c:v>
                      </c:pt>
                      <c:pt idx="3">
                        <c:v>Trulicity Animation Updates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Creative!$L$22:$L$25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687198</c:v>
                      </c:pt>
                      <c:pt idx="1">
                        <c:v>524636</c:v>
                      </c:pt>
                      <c:pt idx="2">
                        <c:v>180214</c:v>
                      </c:pt>
                      <c:pt idx="3">
                        <c:v>227506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DA2-41B7-9342-6981085AACB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4"/>
          <c:tx>
            <c:strRef>
              <c:f>Creative!$O$21</c:f>
              <c:strCache>
                <c:ptCount val="1"/>
                <c:pt idx="0">
                  <c:v>Click-Thru 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Creative!$J$22:$J$26</c:f>
              <c:strCache>
                <c:ptCount val="5"/>
                <c:pt idx="0">
                  <c:v>Grocery Manager</c:v>
                </c:pt>
                <c:pt idx="1">
                  <c:v>FoodTruck</c:v>
                </c:pt>
                <c:pt idx="2">
                  <c:v>Voltron</c:v>
                </c:pt>
                <c:pt idx="3">
                  <c:v>Trulicity Animation Updates</c:v>
                </c:pt>
                <c:pt idx="4">
                  <c:v>Other</c:v>
                </c:pt>
              </c:strCache>
            </c:strRef>
          </c:cat>
          <c:val>
            <c:numRef>
              <c:f>Creative!$O$22:$O$26</c:f>
              <c:numCache>
                <c:formatCode>0.0%</c:formatCode>
                <c:ptCount val="5"/>
                <c:pt idx="0">
                  <c:v>2.9080034929658397E-3</c:v>
                </c:pt>
                <c:pt idx="1">
                  <c:v>7.7336554967481668E-3</c:v>
                </c:pt>
                <c:pt idx="2">
                  <c:v>4.7117669748416155E-3</c:v>
                </c:pt>
                <c:pt idx="3">
                  <c:v>6.9823602609523109E-3</c:v>
                </c:pt>
                <c:pt idx="4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2-41B7-9342-6981085AA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704400"/>
        <c:axId val="711701776"/>
      </c:lineChart>
      <c:lineChart>
        <c:grouping val="standard"/>
        <c:varyColors val="0"/>
        <c:ser>
          <c:idx val="7"/>
          <c:order val="7"/>
          <c:tx>
            <c:strRef>
              <c:f>Creative!$R$21</c:f>
              <c:strCache>
                <c:ptCount val="1"/>
                <c:pt idx="0">
                  <c:v>Video Completion Rate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Creative!$J$22:$J$26</c:f>
              <c:strCache>
                <c:ptCount val="5"/>
                <c:pt idx="0">
                  <c:v>Grocery Manager</c:v>
                </c:pt>
                <c:pt idx="1">
                  <c:v>FoodTruck</c:v>
                </c:pt>
                <c:pt idx="2">
                  <c:v>Voltron</c:v>
                </c:pt>
                <c:pt idx="3">
                  <c:v>Trulicity Animation Updates</c:v>
                </c:pt>
                <c:pt idx="4">
                  <c:v>Other</c:v>
                </c:pt>
              </c:strCache>
            </c:strRef>
          </c:cat>
          <c:val>
            <c:numRef>
              <c:f>Creative!$R$22:$R$26</c:f>
              <c:numCache>
                <c:formatCode>0%</c:formatCode>
                <c:ptCount val="5"/>
                <c:pt idx="0">
                  <c:v>0.53632775116063824</c:v>
                </c:pt>
                <c:pt idx="1">
                  <c:v>0.47743905793499092</c:v>
                </c:pt>
                <c:pt idx="2">
                  <c:v>0.39955699758471419</c:v>
                </c:pt>
                <c:pt idx="3">
                  <c:v>0.40418482480032125</c:v>
                </c:pt>
                <c:pt idx="4">
                  <c:v>0.33313838730901379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2-41B7-9342-6981085AA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739528"/>
        <c:axId val="612738544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Creative!$M$21</c15:sqref>
                        </c15:formulaRef>
                      </c:ext>
                    </c:extLst>
                    <c:strCache>
                      <c:ptCount val="1"/>
                      <c:pt idx="0">
                        <c:v>Sum of engagement_events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Creative!$J$22:$J$26</c15:sqref>
                        </c15:formulaRef>
                      </c:ext>
                    </c:extLst>
                    <c:strCache>
                      <c:ptCount val="5"/>
                      <c:pt idx="0">
                        <c:v>Grocery Manager</c:v>
                      </c:pt>
                      <c:pt idx="1">
                        <c:v>FoodTruck</c:v>
                      </c:pt>
                      <c:pt idx="2">
                        <c:v>Voltron</c:v>
                      </c:pt>
                      <c:pt idx="3">
                        <c:v>Trulicity Animation Updates</c:v>
                      </c:pt>
                      <c:pt idx="4">
                        <c:v>Other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Creative!$M$22:$M$25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ADA2-41B7-9342-6981085AACB0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Creative!$N$21</c15:sqref>
                        </c15:formulaRef>
                      </c:ext>
                    </c:extLst>
                    <c:strCache>
                      <c:ptCount val="1"/>
                      <c:pt idx="0">
                        <c:v>Video_completes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Creative!$J$22:$J$26</c15:sqref>
                        </c15:formulaRef>
                      </c:ext>
                    </c:extLst>
                    <c:strCache>
                      <c:ptCount val="5"/>
                      <c:pt idx="0">
                        <c:v>Grocery Manager</c:v>
                      </c:pt>
                      <c:pt idx="1">
                        <c:v>FoodTruck</c:v>
                      </c:pt>
                      <c:pt idx="2">
                        <c:v>Voltron</c:v>
                      </c:pt>
                      <c:pt idx="3">
                        <c:v>Trulicity Animation Updates</c:v>
                      </c:pt>
                      <c:pt idx="4">
                        <c:v>Other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Creative!$N$22:$N$25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126741030</c:v>
                      </c:pt>
                      <c:pt idx="1">
                        <c:v>32388528</c:v>
                      </c:pt>
                      <c:pt idx="2">
                        <c:v>15282115</c:v>
                      </c:pt>
                      <c:pt idx="3">
                        <c:v>13169540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DA2-41B7-9342-6981085AACB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Creative!$P$21</c15:sqref>
                        </c15:formulaRef>
                      </c:ext>
                    </c:extLst>
                    <c:strCache>
                      <c:ptCount val="1"/>
                      <c:pt idx="0">
                        <c:v>Engagement Rate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Creative!$J$22:$J$26</c15:sqref>
                        </c15:formulaRef>
                      </c:ext>
                    </c:extLst>
                    <c:strCache>
                      <c:ptCount val="5"/>
                      <c:pt idx="0">
                        <c:v>Grocery Manager</c:v>
                      </c:pt>
                      <c:pt idx="1">
                        <c:v>FoodTruck</c:v>
                      </c:pt>
                      <c:pt idx="2">
                        <c:v>Voltron</c:v>
                      </c:pt>
                      <c:pt idx="3">
                        <c:v>Trulicity Animation Updates</c:v>
                      </c:pt>
                      <c:pt idx="4">
                        <c:v>Other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Creative!$P$22:$P$25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A2-41B7-9342-6981085AACB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Creative!$Q$21</c15:sqref>
                        </c15:formulaRef>
                      </c:ext>
                    </c:extLst>
                    <c:strCache>
                      <c:ptCount val="1"/>
                      <c:pt idx="0">
                        <c:v>% of Impressions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Creative!$J$22:$J$26</c15:sqref>
                        </c15:formulaRef>
                      </c:ext>
                    </c:extLst>
                    <c:strCache>
                      <c:ptCount val="5"/>
                      <c:pt idx="0">
                        <c:v>Grocery Manager</c:v>
                      </c:pt>
                      <c:pt idx="1">
                        <c:v>FoodTruck</c:v>
                      </c:pt>
                      <c:pt idx="2">
                        <c:v>Voltron</c:v>
                      </c:pt>
                      <c:pt idx="3">
                        <c:v>Trulicity Animation Updates</c:v>
                      </c:pt>
                      <c:pt idx="4">
                        <c:v>Other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Creative!$Q$22:$Q$25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0.63017550371268582</c:v>
                      </c:pt>
                      <c:pt idx="1">
                        <c:v>0.18090385440980297</c:v>
                      </c:pt>
                      <c:pt idx="2">
                        <c:v>0.10199509261154815</c:v>
                      </c:pt>
                      <c:pt idx="3">
                        <c:v>8.6889071443632393E-2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DA2-41B7-9342-6981085AACB0}"/>
                  </c:ext>
                </c:extLst>
              </c15:ser>
            </c15:filteredLineSeries>
          </c:ext>
        </c:extLst>
      </c:lineChart>
      <c:catAx>
        <c:axId val="711704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Creative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01776"/>
        <c:crosses val="autoZero"/>
        <c:auto val="1"/>
        <c:lblAlgn val="ctr"/>
        <c:lblOffset val="100"/>
        <c:noMultiLvlLbl val="0"/>
      </c:catAx>
      <c:valAx>
        <c:axId val="7117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Click-Thru</a:t>
                </a:r>
                <a:r>
                  <a:rPr lang="en-US" sz="1400" baseline="0"/>
                  <a:t> Rate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04400"/>
        <c:crosses val="autoZero"/>
        <c:crossBetween val="between"/>
      </c:valAx>
      <c:valAx>
        <c:axId val="612738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Video</a:t>
                </a:r>
                <a:r>
                  <a:rPr lang="en-US" sz="1200" baseline="0"/>
                  <a:t> Completion Rate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39528"/>
        <c:crosses val="max"/>
        <c:crossBetween val="between"/>
      </c:valAx>
      <c:catAx>
        <c:axId val="612739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27385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Impressions by Creative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Creative!$K$21</c:f>
              <c:strCache>
                <c:ptCount val="1"/>
                <c:pt idx="0">
                  <c:v>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7AD-4760-9F7D-321B3D0227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AD-4760-9F7D-321B3D0227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7AD-4760-9F7D-321B3D0227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7AD-4760-9F7D-321B3D0227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E91-424D-81D5-DC471B89CC40}"/>
              </c:ext>
            </c:extLst>
          </c:dPt>
          <c:cat>
            <c:strRef>
              <c:f>Creative!$J$22:$J$26</c:f>
              <c:strCache>
                <c:ptCount val="5"/>
                <c:pt idx="0">
                  <c:v>Grocery Manager</c:v>
                </c:pt>
                <c:pt idx="1">
                  <c:v>FoodTruck</c:v>
                </c:pt>
                <c:pt idx="2">
                  <c:v>Voltron</c:v>
                </c:pt>
                <c:pt idx="3">
                  <c:v>Trulicity Animation Updates</c:v>
                </c:pt>
                <c:pt idx="4">
                  <c:v>Other</c:v>
                </c:pt>
              </c:strCache>
            </c:strRef>
          </c:cat>
          <c:val>
            <c:numRef>
              <c:f>Creative!$K$22:$K$26</c:f>
              <c:numCache>
                <c:formatCode>General</c:formatCode>
                <c:ptCount val="5"/>
                <c:pt idx="0">
                  <c:v>236312646</c:v>
                </c:pt>
                <c:pt idx="1">
                  <c:v>67838036</c:v>
                </c:pt>
                <c:pt idx="2">
                  <c:v>38247647</c:v>
                </c:pt>
                <c:pt idx="3">
                  <c:v>32582965</c:v>
                </c:pt>
                <c:pt idx="4">
                  <c:v>13679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AD-4760-9F7D-321B3D022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Impressions by Publisher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Publisher!$H$37</c:f>
              <c:strCache>
                <c:ptCount val="1"/>
                <c:pt idx="0">
                  <c:v>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C74-4CC2-ABF2-D72F5BD15A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C74-4CC2-ABF2-D72F5BD15A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C74-4CC2-ABF2-D72F5BD15A4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C74-4CC2-ABF2-D72F5BD15A4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C74-4CC2-ABF2-D72F5BD15A4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C74-4CC2-ABF2-D72F5BD15A4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C74-4CC2-ABF2-D72F5BD15A4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C74-4CC2-ABF2-D72F5BD15A4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C74-4CC2-ABF2-D72F5BD15A4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C74-4CC2-ABF2-D72F5BD15A4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C74-4CC2-ABF2-D72F5BD15A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Publisher!$G$38:$G$48</c:f>
              <c:strCache>
                <c:ptCount val="11"/>
                <c:pt idx="0">
                  <c:v>The Trade Desk</c:v>
                </c:pt>
                <c:pt idx="1">
                  <c:v>Discovery</c:v>
                </c:pt>
                <c:pt idx="2">
                  <c:v>Meredith</c:v>
                </c:pt>
                <c:pt idx="3">
                  <c:v>NBC</c:v>
                </c:pt>
                <c:pt idx="4">
                  <c:v>Conde Nast</c:v>
                </c:pt>
                <c:pt idx="5">
                  <c:v>Turner</c:v>
                </c:pt>
                <c:pt idx="6">
                  <c:v>A&amp;E</c:v>
                </c:pt>
                <c:pt idx="7">
                  <c:v>Buzzfeed</c:v>
                </c:pt>
                <c:pt idx="8">
                  <c:v>Direct TV</c:v>
                </c:pt>
                <c:pt idx="9">
                  <c:v>Fox Sports</c:v>
                </c:pt>
                <c:pt idx="10">
                  <c:v>Others</c:v>
                </c:pt>
              </c:strCache>
            </c:strRef>
          </c:cat>
          <c:val>
            <c:numRef>
              <c:f>Publisher!$H$38:$H$48</c:f>
              <c:numCache>
                <c:formatCode>General</c:formatCode>
                <c:ptCount val="11"/>
                <c:pt idx="0">
                  <c:v>399780896</c:v>
                </c:pt>
                <c:pt idx="1">
                  <c:v>70397307</c:v>
                </c:pt>
                <c:pt idx="2">
                  <c:v>43613284</c:v>
                </c:pt>
                <c:pt idx="3">
                  <c:v>40508990</c:v>
                </c:pt>
                <c:pt idx="4">
                  <c:v>22849868</c:v>
                </c:pt>
                <c:pt idx="5">
                  <c:v>18232453</c:v>
                </c:pt>
                <c:pt idx="6">
                  <c:v>16657090</c:v>
                </c:pt>
                <c:pt idx="7">
                  <c:v>13918607</c:v>
                </c:pt>
                <c:pt idx="8">
                  <c:v>12870195</c:v>
                </c:pt>
                <c:pt idx="9">
                  <c:v>6743930</c:v>
                </c:pt>
                <c:pt idx="10">
                  <c:v>37347385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C74-4CC2-ABF2-D72F5BD15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730469243752458"/>
          <c:y val="0.16976560221638962"/>
          <c:w val="0.2885310016134669"/>
          <c:h val="0.781255468066491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KPI by Publisher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Publisher!$L$37</c:f>
              <c:strCache>
                <c:ptCount val="1"/>
                <c:pt idx="0">
                  <c:v>Click-Thru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Publisher!$G$52:$G$75</c:f>
              <c:strCache>
                <c:ptCount val="24"/>
                <c:pt idx="0">
                  <c:v>The Trade Desk</c:v>
                </c:pt>
                <c:pt idx="1">
                  <c:v>Discovery</c:v>
                </c:pt>
                <c:pt idx="2">
                  <c:v>Meredith</c:v>
                </c:pt>
                <c:pt idx="3">
                  <c:v>NBC</c:v>
                </c:pt>
                <c:pt idx="4">
                  <c:v>Conde Nast</c:v>
                </c:pt>
                <c:pt idx="5">
                  <c:v>Turner</c:v>
                </c:pt>
                <c:pt idx="6">
                  <c:v>A&amp;E</c:v>
                </c:pt>
                <c:pt idx="7">
                  <c:v>Buzzfeed</c:v>
                </c:pt>
                <c:pt idx="8">
                  <c:v>Direct TV</c:v>
                </c:pt>
                <c:pt idx="9">
                  <c:v>Fox Sports</c:v>
                </c:pt>
                <c:pt idx="10">
                  <c:v>CNN</c:v>
                </c:pt>
                <c:pt idx="11">
                  <c:v>NBC Sports</c:v>
                </c:pt>
                <c:pt idx="12">
                  <c:v>Univision</c:v>
                </c:pt>
                <c:pt idx="13">
                  <c:v>Telemundo</c:v>
                </c:pt>
                <c:pt idx="14">
                  <c:v>Crackle</c:v>
                </c:pt>
                <c:pt idx="15">
                  <c:v>ImpreMedia</c:v>
                </c:pt>
                <c:pt idx="16">
                  <c:v>Everyday Health</c:v>
                </c:pt>
                <c:pt idx="17">
                  <c:v>Xandr</c:v>
                </c:pt>
                <c:pt idx="18">
                  <c:v>WebMD</c:v>
                </c:pt>
                <c:pt idx="19">
                  <c:v>Healthination</c:v>
                </c:pt>
                <c:pt idx="20">
                  <c:v>Sharecare</c:v>
                </c:pt>
                <c:pt idx="21">
                  <c:v>Ogury</c:v>
                </c:pt>
                <c:pt idx="22">
                  <c:v>Healthline Media Inc</c:v>
                </c:pt>
                <c:pt idx="23">
                  <c:v>Accuen</c:v>
                </c:pt>
              </c:strCache>
            </c:strRef>
          </c:cat>
          <c:val>
            <c:numRef>
              <c:f>Publisher!$L$52:$L$75</c:f>
              <c:numCache>
                <c:formatCode>0%</c:formatCode>
                <c:ptCount val="24"/>
                <c:pt idx="0">
                  <c:v>7.0636291735160853E-3</c:v>
                </c:pt>
                <c:pt idx="1">
                  <c:v>5.1215027302109722E-4</c:v>
                </c:pt>
                <c:pt idx="2">
                  <c:v>1.8275395175469933E-3</c:v>
                </c:pt>
                <c:pt idx="3">
                  <c:v>6.8589713048881245E-4</c:v>
                </c:pt>
                <c:pt idx="4">
                  <c:v>3.5851410607711171E-4</c:v>
                </c:pt>
                <c:pt idx="5">
                  <c:v>3.3500703388622473E-4</c:v>
                </c:pt>
                <c:pt idx="6">
                  <c:v>7.4262671330946767E-5</c:v>
                </c:pt>
                <c:pt idx="7">
                  <c:v>4.1081697327900702E-4</c:v>
                </c:pt>
                <c:pt idx="8">
                  <c:v>1.1095402983404681E-4</c:v>
                </c:pt>
                <c:pt idx="9">
                  <c:v>6.2278226494047236E-6</c:v>
                </c:pt>
                <c:pt idx="10">
                  <c:v>1.9045578698551127E-3</c:v>
                </c:pt>
                <c:pt idx="11">
                  <c:v>7.5695550925358496E-4</c:v>
                </c:pt>
                <c:pt idx="12">
                  <c:v>1.0555696849106325E-3</c:v>
                </c:pt>
                <c:pt idx="13">
                  <c:v>3.0525563527006127E-3</c:v>
                </c:pt>
                <c:pt idx="14">
                  <c:v>8.2072417536996865E-4</c:v>
                </c:pt>
                <c:pt idx="15">
                  <c:v>6.1874917303896939E-3</c:v>
                </c:pt>
                <c:pt idx="16">
                  <c:v>1.5311834023577744E-2</c:v>
                </c:pt>
                <c:pt idx="17">
                  <c:v>3.9598365160202287E-3</c:v>
                </c:pt>
                <c:pt idx="18">
                  <c:v>1.1647078605607002E-2</c:v>
                </c:pt>
                <c:pt idx="19">
                  <c:v>7.4877357586037502E-2</c:v>
                </c:pt>
                <c:pt idx="20">
                  <c:v>1.313226592838505E-2</c:v>
                </c:pt>
                <c:pt idx="21">
                  <c:v>5.0674416117779328E-2</c:v>
                </c:pt>
                <c:pt idx="22">
                  <c:v>3.0591068787522727E-2</c:v>
                </c:pt>
                <c:pt idx="23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0-44E2-882A-3389A36BA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303600"/>
        <c:axId val="4652917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Publisher!$H$37</c15:sqref>
                        </c15:formulaRef>
                      </c:ext>
                    </c:extLst>
                    <c:strCache>
                      <c:ptCount val="1"/>
                      <c:pt idx="0">
                        <c:v>Impressions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Publisher!$G$52:$G$75</c15:sqref>
                        </c15:formulaRef>
                      </c:ext>
                    </c:extLst>
                    <c:strCache>
                      <c:ptCount val="24"/>
                      <c:pt idx="0">
                        <c:v>The Trade Desk</c:v>
                      </c:pt>
                      <c:pt idx="1">
                        <c:v>Discovery</c:v>
                      </c:pt>
                      <c:pt idx="2">
                        <c:v>Meredith</c:v>
                      </c:pt>
                      <c:pt idx="3">
                        <c:v>NBC</c:v>
                      </c:pt>
                      <c:pt idx="4">
                        <c:v>Conde Nast</c:v>
                      </c:pt>
                      <c:pt idx="5">
                        <c:v>Turner</c:v>
                      </c:pt>
                      <c:pt idx="6">
                        <c:v>A&amp;E</c:v>
                      </c:pt>
                      <c:pt idx="7">
                        <c:v>Buzzfeed</c:v>
                      </c:pt>
                      <c:pt idx="8">
                        <c:v>Direct TV</c:v>
                      </c:pt>
                      <c:pt idx="9">
                        <c:v>Fox Sports</c:v>
                      </c:pt>
                      <c:pt idx="10">
                        <c:v>CNN</c:v>
                      </c:pt>
                      <c:pt idx="11">
                        <c:v>NBC Sports</c:v>
                      </c:pt>
                      <c:pt idx="12">
                        <c:v>Univision</c:v>
                      </c:pt>
                      <c:pt idx="13">
                        <c:v>Telemundo</c:v>
                      </c:pt>
                      <c:pt idx="14">
                        <c:v>Crackle</c:v>
                      </c:pt>
                      <c:pt idx="15">
                        <c:v>ImpreMedia</c:v>
                      </c:pt>
                      <c:pt idx="16">
                        <c:v>Everyday Health</c:v>
                      </c:pt>
                      <c:pt idx="17">
                        <c:v>Xandr</c:v>
                      </c:pt>
                      <c:pt idx="18">
                        <c:v>WebMD</c:v>
                      </c:pt>
                      <c:pt idx="19">
                        <c:v>Healthination</c:v>
                      </c:pt>
                      <c:pt idx="20">
                        <c:v>Sharecare</c:v>
                      </c:pt>
                      <c:pt idx="21">
                        <c:v>Ogury</c:v>
                      </c:pt>
                      <c:pt idx="22">
                        <c:v>Healthline Media Inc</c:v>
                      </c:pt>
                      <c:pt idx="23">
                        <c:v>Accuen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Publisher!$H$52:$H$75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399780896</c:v>
                      </c:pt>
                      <c:pt idx="1">
                        <c:v>70397307</c:v>
                      </c:pt>
                      <c:pt idx="2">
                        <c:v>43613284</c:v>
                      </c:pt>
                      <c:pt idx="3">
                        <c:v>40508990</c:v>
                      </c:pt>
                      <c:pt idx="4">
                        <c:v>22849868</c:v>
                      </c:pt>
                      <c:pt idx="5">
                        <c:v>18232453</c:v>
                      </c:pt>
                      <c:pt idx="6">
                        <c:v>16657090</c:v>
                      </c:pt>
                      <c:pt idx="7">
                        <c:v>13918607</c:v>
                      </c:pt>
                      <c:pt idx="8">
                        <c:v>12870195</c:v>
                      </c:pt>
                      <c:pt idx="9">
                        <c:v>6743930</c:v>
                      </c:pt>
                      <c:pt idx="10">
                        <c:v>6702868</c:v>
                      </c:pt>
                      <c:pt idx="11">
                        <c:v>6119250</c:v>
                      </c:pt>
                      <c:pt idx="12">
                        <c:v>4678990</c:v>
                      </c:pt>
                      <c:pt idx="13">
                        <c:v>4134895</c:v>
                      </c:pt>
                      <c:pt idx="14">
                        <c:v>4045208</c:v>
                      </c:pt>
                      <c:pt idx="15">
                        <c:v>2879519</c:v>
                      </c:pt>
                      <c:pt idx="16">
                        <c:v>2467242</c:v>
                      </c:pt>
                      <c:pt idx="17">
                        <c:v>2247315</c:v>
                      </c:pt>
                      <c:pt idx="18">
                        <c:v>1314321</c:v>
                      </c:pt>
                      <c:pt idx="19">
                        <c:v>1011681</c:v>
                      </c:pt>
                      <c:pt idx="20">
                        <c:v>816310</c:v>
                      </c:pt>
                      <c:pt idx="21">
                        <c:v>692006</c:v>
                      </c:pt>
                      <c:pt idx="22">
                        <c:v>171063</c:v>
                      </c:pt>
                      <c:pt idx="23">
                        <c:v>35001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680-44E2-882A-3389A36BAA6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Publisher!$I$37</c15:sqref>
                        </c15:formulaRef>
                      </c:ext>
                    </c:extLst>
                    <c:strCache>
                      <c:ptCount val="1"/>
                      <c:pt idx="0">
                        <c:v>Click-thrus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Publisher!$G$52:$G$75</c15:sqref>
                        </c15:formulaRef>
                      </c:ext>
                    </c:extLst>
                    <c:strCache>
                      <c:ptCount val="24"/>
                      <c:pt idx="0">
                        <c:v>The Trade Desk</c:v>
                      </c:pt>
                      <c:pt idx="1">
                        <c:v>Discovery</c:v>
                      </c:pt>
                      <c:pt idx="2">
                        <c:v>Meredith</c:v>
                      </c:pt>
                      <c:pt idx="3">
                        <c:v>NBC</c:v>
                      </c:pt>
                      <c:pt idx="4">
                        <c:v>Conde Nast</c:v>
                      </c:pt>
                      <c:pt idx="5">
                        <c:v>Turner</c:v>
                      </c:pt>
                      <c:pt idx="6">
                        <c:v>A&amp;E</c:v>
                      </c:pt>
                      <c:pt idx="7">
                        <c:v>Buzzfeed</c:v>
                      </c:pt>
                      <c:pt idx="8">
                        <c:v>Direct TV</c:v>
                      </c:pt>
                      <c:pt idx="9">
                        <c:v>Fox Sports</c:v>
                      </c:pt>
                      <c:pt idx="10">
                        <c:v>CNN</c:v>
                      </c:pt>
                      <c:pt idx="11">
                        <c:v>NBC Sports</c:v>
                      </c:pt>
                      <c:pt idx="12">
                        <c:v>Univision</c:v>
                      </c:pt>
                      <c:pt idx="13">
                        <c:v>Telemundo</c:v>
                      </c:pt>
                      <c:pt idx="14">
                        <c:v>Crackle</c:v>
                      </c:pt>
                      <c:pt idx="15">
                        <c:v>ImpreMedia</c:v>
                      </c:pt>
                      <c:pt idx="16">
                        <c:v>Everyday Health</c:v>
                      </c:pt>
                      <c:pt idx="17">
                        <c:v>Xandr</c:v>
                      </c:pt>
                      <c:pt idx="18">
                        <c:v>WebMD</c:v>
                      </c:pt>
                      <c:pt idx="19">
                        <c:v>Healthination</c:v>
                      </c:pt>
                      <c:pt idx="20">
                        <c:v>Sharecare</c:v>
                      </c:pt>
                      <c:pt idx="21">
                        <c:v>Ogury</c:v>
                      </c:pt>
                      <c:pt idx="22">
                        <c:v>Healthline Media Inc</c:v>
                      </c:pt>
                      <c:pt idx="23">
                        <c:v>Accuen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Publisher!$I$52:$I$75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2823904</c:v>
                      </c:pt>
                      <c:pt idx="1">
                        <c:v>36054</c:v>
                      </c:pt>
                      <c:pt idx="2">
                        <c:v>79705</c:v>
                      </c:pt>
                      <c:pt idx="3">
                        <c:v>27785</c:v>
                      </c:pt>
                      <c:pt idx="4">
                        <c:v>8192</c:v>
                      </c:pt>
                      <c:pt idx="5">
                        <c:v>6108</c:v>
                      </c:pt>
                      <c:pt idx="6">
                        <c:v>1237</c:v>
                      </c:pt>
                      <c:pt idx="7">
                        <c:v>5718</c:v>
                      </c:pt>
                      <c:pt idx="8">
                        <c:v>1428</c:v>
                      </c:pt>
                      <c:pt idx="9">
                        <c:v>42</c:v>
                      </c:pt>
                      <c:pt idx="10">
                        <c:v>12766</c:v>
                      </c:pt>
                      <c:pt idx="11">
                        <c:v>4632</c:v>
                      </c:pt>
                      <c:pt idx="12">
                        <c:v>4939</c:v>
                      </c:pt>
                      <c:pt idx="13">
                        <c:v>12622</c:v>
                      </c:pt>
                      <c:pt idx="14">
                        <c:v>3320</c:v>
                      </c:pt>
                      <c:pt idx="15">
                        <c:v>17817</c:v>
                      </c:pt>
                      <c:pt idx="16">
                        <c:v>37778</c:v>
                      </c:pt>
                      <c:pt idx="17">
                        <c:v>8899</c:v>
                      </c:pt>
                      <c:pt idx="18">
                        <c:v>15308</c:v>
                      </c:pt>
                      <c:pt idx="19">
                        <c:v>75752</c:v>
                      </c:pt>
                      <c:pt idx="20">
                        <c:v>10720</c:v>
                      </c:pt>
                      <c:pt idx="21">
                        <c:v>35067</c:v>
                      </c:pt>
                      <c:pt idx="22">
                        <c:v>5233</c:v>
                      </c:pt>
                      <c:pt idx="23">
                        <c:v>13122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680-44E2-882A-3389A36BAA6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Publisher!$J$37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Publisher!$G$52:$G$75</c15:sqref>
                        </c15:formulaRef>
                      </c:ext>
                    </c:extLst>
                    <c:strCache>
                      <c:ptCount val="24"/>
                      <c:pt idx="0">
                        <c:v>The Trade Desk</c:v>
                      </c:pt>
                      <c:pt idx="1">
                        <c:v>Discovery</c:v>
                      </c:pt>
                      <c:pt idx="2">
                        <c:v>Meredith</c:v>
                      </c:pt>
                      <c:pt idx="3">
                        <c:v>NBC</c:v>
                      </c:pt>
                      <c:pt idx="4">
                        <c:v>Conde Nast</c:v>
                      </c:pt>
                      <c:pt idx="5">
                        <c:v>Turner</c:v>
                      </c:pt>
                      <c:pt idx="6">
                        <c:v>A&amp;E</c:v>
                      </c:pt>
                      <c:pt idx="7">
                        <c:v>Buzzfeed</c:v>
                      </c:pt>
                      <c:pt idx="8">
                        <c:v>Direct TV</c:v>
                      </c:pt>
                      <c:pt idx="9">
                        <c:v>Fox Sports</c:v>
                      </c:pt>
                      <c:pt idx="10">
                        <c:v>CNN</c:v>
                      </c:pt>
                      <c:pt idx="11">
                        <c:v>NBC Sports</c:v>
                      </c:pt>
                      <c:pt idx="12">
                        <c:v>Univision</c:v>
                      </c:pt>
                      <c:pt idx="13">
                        <c:v>Telemundo</c:v>
                      </c:pt>
                      <c:pt idx="14">
                        <c:v>Crackle</c:v>
                      </c:pt>
                      <c:pt idx="15">
                        <c:v>ImpreMedia</c:v>
                      </c:pt>
                      <c:pt idx="16">
                        <c:v>Everyday Health</c:v>
                      </c:pt>
                      <c:pt idx="17">
                        <c:v>Xandr</c:v>
                      </c:pt>
                      <c:pt idx="18">
                        <c:v>WebMD</c:v>
                      </c:pt>
                      <c:pt idx="19">
                        <c:v>Healthination</c:v>
                      </c:pt>
                      <c:pt idx="20">
                        <c:v>Sharecare</c:v>
                      </c:pt>
                      <c:pt idx="21">
                        <c:v>Ogury</c:v>
                      </c:pt>
                      <c:pt idx="22">
                        <c:v>Healthline Media Inc</c:v>
                      </c:pt>
                      <c:pt idx="23">
                        <c:v>Accuen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Publisher!$J$52:$J$75</c15:sqref>
                        </c15:formulaRef>
                      </c:ext>
                    </c:extLst>
                    <c:numCache>
                      <c:formatCode>General</c:formatCode>
                      <c:ptCount val="2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680-44E2-882A-3389A36BAA6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Publisher!$K$37</c15:sqref>
                        </c15:formulaRef>
                      </c:ext>
                    </c:extLst>
                    <c:strCache>
                      <c:ptCount val="1"/>
                      <c:pt idx="0">
                        <c:v>Video Completes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Publisher!$G$52:$G$75</c15:sqref>
                        </c15:formulaRef>
                      </c:ext>
                    </c:extLst>
                    <c:strCache>
                      <c:ptCount val="24"/>
                      <c:pt idx="0">
                        <c:v>The Trade Desk</c:v>
                      </c:pt>
                      <c:pt idx="1">
                        <c:v>Discovery</c:v>
                      </c:pt>
                      <c:pt idx="2">
                        <c:v>Meredith</c:v>
                      </c:pt>
                      <c:pt idx="3">
                        <c:v>NBC</c:v>
                      </c:pt>
                      <c:pt idx="4">
                        <c:v>Conde Nast</c:v>
                      </c:pt>
                      <c:pt idx="5">
                        <c:v>Turner</c:v>
                      </c:pt>
                      <c:pt idx="6">
                        <c:v>A&amp;E</c:v>
                      </c:pt>
                      <c:pt idx="7">
                        <c:v>Buzzfeed</c:v>
                      </c:pt>
                      <c:pt idx="8">
                        <c:v>Direct TV</c:v>
                      </c:pt>
                      <c:pt idx="9">
                        <c:v>Fox Sports</c:v>
                      </c:pt>
                      <c:pt idx="10">
                        <c:v>CNN</c:v>
                      </c:pt>
                      <c:pt idx="11">
                        <c:v>NBC Sports</c:v>
                      </c:pt>
                      <c:pt idx="12">
                        <c:v>Univision</c:v>
                      </c:pt>
                      <c:pt idx="13">
                        <c:v>Telemundo</c:v>
                      </c:pt>
                      <c:pt idx="14">
                        <c:v>Crackle</c:v>
                      </c:pt>
                      <c:pt idx="15">
                        <c:v>ImpreMedia</c:v>
                      </c:pt>
                      <c:pt idx="16">
                        <c:v>Everyday Health</c:v>
                      </c:pt>
                      <c:pt idx="17">
                        <c:v>Xandr</c:v>
                      </c:pt>
                      <c:pt idx="18">
                        <c:v>WebMD</c:v>
                      </c:pt>
                      <c:pt idx="19">
                        <c:v>Healthination</c:v>
                      </c:pt>
                      <c:pt idx="20">
                        <c:v>Sharecare</c:v>
                      </c:pt>
                      <c:pt idx="21">
                        <c:v>Ogury</c:v>
                      </c:pt>
                      <c:pt idx="22">
                        <c:v>Healthline Media Inc</c:v>
                      </c:pt>
                      <c:pt idx="23">
                        <c:v>Accuen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Publisher!$K$52:$K$75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172201829</c:v>
                      </c:pt>
                      <c:pt idx="1">
                        <c:v>43160726</c:v>
                      </c:pt>
                      <c:pt idx="2">
                        <c:v>24734233</c:v>
                      </c:pt>
                      <c:pt idx="3">
                        <c:v>39554176</c:v>
                      </c:pt>
                      <c:pt idx="4">
                        <c:v>10942236</c:v>
                      </c:pt>
                      <c:pt idx="5">
                        <c:v>17554474</c:v>
                      </c:pt>
                      <c:pt idx="6">
                        <c:v>15937990</c:v>
                      </c:pt>
                      <c:pt idx="7">
                        <c:v>5444527</c:v>
                      </c:pt>
                      <c:pt idx="8">
                        <c:v>12164323</c:v>
                      </c:pt>
                      <c:pt idx="9">
                        <c:v>6503641</c:v>
                      </c:pt>
                      <c:pt idx="10">
                        <c:v>5356398</c:v>
                      </c:pt>
                      <c:pt idx="11">
                        <c:v>5054881</c:v>
                      </c:pt>
                      <c:pt idx="12">
                        <c:v>4333842</c:v>
                      </c:pt>
                      <c:pt idx="13">
                        <c:v>4022309</c:v>
                      </c:pt>
                      <c:pt idx="14">
                        <c:v>4002288</c:v>
                      </c:pt>
                      <c:pt idx="15">
                        <c:v>148710</c:v>
                      </c:pt>
                      <c:pt idx="16">
                        <c:v>900494</c:v>
                      </c:pt>
                      <c:pt idx="17">
                        <c:v>427748</c:v>
                      </c:pt>
                      <c:pt idx="18">
                        <c:v>118142</c:v>
                      </c:pt>
                      <c:pt idx="19">
                        <c:v>435422</c:v>
                      </c:pt>
                      <c:pt idx="20">
                        <c:v>221797</c:v>
                      </c:pt>
                      <c:pt idx="21">
                        <c:v>543106</c:v>
                      </c:pt>
                      <c:pt idx="22">
                        <c:v>17894</c:v>
                      </c:pt>
                      <c:pt idx="23">
                        <c:v>1766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680-44E2-882A-3389A36BAA6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Publisher!$M$37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Publisher!$G$52:$G$75</c15:sqref>
                        </c15:formulaRef>
                      </c:ext>
                    </c:extLst>
                    <c:strCache>
                      <c:ptCount val="24"/>
                      <c:pt idx="0">
                        <c:v>The Trade Desk</c:v>
                      </c:pt>
                      <c:pt idx="1">
                        <c:v>Discovery</c:v>
                      </c:pt>
                      <c:pt idx="2">
                        <c:v>Meredith</c:v>
                      </c:pt>
                      <c:pt idx="3">
                        <c:v>NBC</c:v>
                      </c:pt>
                      <c:pt idx="4">
                        <c:v>Conde Nast</c:v>
                      </c:pt>
                      <c:pt idx="5">
                        <c:v>Turner</c:v>
                      </c:pt>
                      <c:pt idx="6">
                        <c:v>A&amp;E</c:v>
                      </c:pt>
                      <c:pt idx="7">
                        <c:v>Buzzfeed</c:v>
                      </c:pt>
                      <c:pt idx="8">
                        <c:v>Direct TV</c:v>
                      </c:pt>
                      <c:pt idx="9">
                        <c:v>Fox Sports</c:v>
                      </c:pt>
                      <c:pt idx="10">
                        <c:v>CNN</c:v>
                      </c:pt>
                      <c:pt idx="11">
                        <c:v>NBC Sports</c:v>
                      </c:pt>
                      <c:pt idx="12">
                        <c:v>Univision</c:v>
                      </c:pt>
                      <c:pt idx="13">
                        <c:v>Telemundo</c:v>
                      </c:pt>
                      <c:pt idx="14">
                        <c:v>Crackle</c:v>
                      </c:pt>
                      <c:pt idx="15">
                        <c:v>ImpreMedia</c:v>
                      </c:pt>
                      <c:pt idx="16">
                        <c:v>Everyday Health</c:v>
                      </c:pt>
                      <c:pt idx="17">
                        <c:v>Xandr</c:v>
                      </c:pt>
                      <c:pt idx="18">
                        <c:v>WebMD</c:v>
                      </c:pt>
                      <c:pt idx="19">
                        <c:v>Healthination</c:v>
                      </c:pt>
                      <c:pt idx="20">
                        <c:v>Sharecare</c:v>
                      </c:pt>
                      <c:pt idx="21">
                        <c:v>Ogury</c:v>
                      </c:pt>
                      <c:pt idx="22">
                        <c:v>Healthline Media Inc</c:v>
                      </c:pt>
                      <c:pt idx="23">
                        <c:v>Accuen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Publisher!$M$52:$M$75</c15:sqref>
                        </c15:formulaRef>
                      </c:ext>
                    </c:extLst>
                    <c:numCache>
                      <c:formatCode>0%</c:formatCode>
                      <c:ptCount val="2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680-44E2-882A-3389A36BAA6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Publisher!$N$37</c:f>
              <c:strCache>
                <c:ptCount val="1"/>
                <c:pt idx="0">
                  <c:v>Video Completion Rate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Publisher!$G$52:$G$75</c:f>
              <c:strCache>
                <c:ptCount val="24"/>
                <c:pt idx="0">
                  <c:v>The Trade Desk</c:v>
                </c:pt>
                <c:pt idx="1">
                  <c:v>Discovery</c:v>
                </c:pt>
                <c:pt idx="2">
                  <c:v>Meredith</c:v>
                </c:pt>
                <c:pt idx="3">
                  <c:v>NBC</c:v>
                </c:pt>
                <c:pt idx="4">
                  <c:v>Conde Nast</c:v>
                </c:pt>
                <c:pt idx="5">
                  <c:v>Turner</c:v>
                </c:pt>
                <c:pt idx="6">
                  <c:v>A&amp;E</c:v>
                </c:pt>
                <c:pt idx="7">
                  <c:v>Buzzfeed</c:v>
                </c:pt>
                <c:pt idx="8">
                  <c:v>Direct TV</c:v>
                </c:pt>
                <c:pt idx="9">
                  <c:v>Fox Sports</c:v>
                </c:pt>
                <c:pt idx="10">
                  <c:v>CNN</c:v>
                </c:pt>
                <c:pt idx="11">
                  <c:v>NBC Sports</c:v>
                </c:pt>
                <c:pt idx="12">
                  <c:v>Univision</c:v>
                </c:pt>
                <c:pt idx="13">
                  <c:v>Telemundo</c:v>
                </c:pt>
                <c:pt idx="14">
                  <c:v>Crackle</c:v>
                </c:pt>
                <c:pt idx="15">
                  <c:v>ImpreMedia</c:v>
                </c:pt>
                <c:pt idx="16">
                  <c:v>Everyday Health</c:v>
                </c:pt>
                <c:pt idx="17">
                  <c:v>Xandr</c:v>
                </c:pt>
                <c:pt idx="18">
                  <c:v>WebMD</c:v>
                </c:pt>
                <c:pt idx="19">
                  <c:v>Healthination</c:v>
                </c:pt>
                <c:pt idx="20">
                  <c:v>Sharecare</c:v>
                </c:pt>
                <c:pt idx="21">
                  <c:v>Ogury</c:v>
                </c:pt>
                <c:pt idx="22">
                  <c:v>Healthline Media Inc</c:v>
                </c:pt>
                <c:pt idx="23">
                  <c:v>Accuen</c:v>
                </c:pt>
              </c:strCache>
            </c:strRef>
          </c:cat>
          <c:val>
            <c:numRef>
              <c:f>Publisher!$N$52:$N$75</c:f>
              <c:numCache>
                <c:formatCode>0%</c:formatCode>
                <c:ptCount val="24"/>
                <c:pt idx="0">
                  <c:v>0.43074051492445503</c:v>
                </c:pt>
                <c:pt idx="1">
                  <c:v>0.61310194720942945</c:v>
                </c:pt>
                <c:pt idx="2">
                  <c:v>0.56712613065322026</c:v>
                </c:pt>
                <c:pt idx="3">
                  <c:v>0.97642957773077033</c:v>
                </c:pt>
                <c:pt idx="4">
                  <c:v>0.47887523901669804</c:v>
                </c:pt>
                <c:pt idx="5">
                  <c:v>0.96281471286392462</c:v>
                </c:pt>
                <c:pt idx="6">
                  <c:v>0.95682919405490396</c:v>
                </c:pt>
                <c:pt idx="7">
                  <c:v>0.39116895821543063</c:v>
                </c:pt>
                <c:pt idx="8">
                  <c:v>0.94515452174578551</c:v>
                </c:pt>
                <c:pt idx="9">
                  <c:v>0.96436958865231404</c:v>
                </c:pt>
                <c:pt idx="10">
                  <c:v>0.79912031685541174</c:v>
                </c:pt>
                <c:pt idx="11">
                  <c:v>0.82606218082281324</c:v>
                </c:pt>
                <c:pt idx="12">
                  <c:v>0.92623450787456263</c:v>
                </c:pt>
                <c:pt idx="13">
                  <c:v>0.97277173906471626</c:v>
                </c:pt>
                <c:pt idx="14">
                  <c:v>0.98938991517865094</c:v>
                </c:pt>
                <c:pt idx="15">
                  <c:v>5.164404193894883E-2</c:v>
                </c:pt>
                <c:pt idx="16">
                  <c:v>0.36498000601481329</c:v>
                </c:pt>
                <c:pt idx="17">
                  <c:v>0.19033735813626484</c:v>
                </c:pt>
                <c:pt idx="18">
                  <c:v>8.9888238870108592E-2</c:v>
                </c:pt>
                <c:pt idx="19">
                  <c:v>0.43039456113142383</c:v>
                </c:pt>
                <c:pt idx="20">
                  <c:v>0.27170682706324806</c:v>
                </c:pt>
                <c:pt idx="21">
                  <c:v>0.78482845524460776</c:v>
                </c:pt>
                <c:pt idx="22">
                  <c:v>0.10460473626675552</c:v>
                </c:pt>
                <c:pt idx="23">
                  <c:v>5.0455701265678124E-2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0-44E2-882A-3389A36BA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451016"/>
        <c:axId val="445448064"/>
      </c:lineChart>
      <c:catAx>
        <c:axId val="465303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Publisher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91792"/>
        <c:crosses val="autoZero"/>
        <c:auto val="1"/>
        <c:lblAlgn val="ctr"/>
        <c:lblOffset val="100"/>
        <c:noMultiLvlLbl val="0"/>
      </c:catAx>
      <c:valAx>
        <c:axId val="46529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Click-Thru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03600"/>
        <c:crosses val="autoZero"/>
        <c:crossBetween val="between"/>
      </c:valAx>
      <c:valAx>
        <c:axId val="4454480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Video Completion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51016"/>
        <c:crosses val="max"/>
        <c:crossBetween val="between"/>
      </c:valAx>
      <c:catAx>
        <c:axId val="445451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5448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KPI by Video Format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2204552"/>
        <c:axId val="4222002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format_type!$B$1</c15:sqref>
                        </c15:formulaRef>
                      </c:ext>
                    </c:extLst>
                    <c:strCache>
                      <c:ptCount val="1"/>
                      <c:pt idx="0">
                        <c:v>impressions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format_type!$A$2:$A$5</c15:sqref>
                        </c15:formulaRef>
                      </c:ext>
                    </c:extLst>
                    <c:strCache>
                      <c:ptCount val="4"/>
                      <c:pt idx="0">
                        <c:v>Pre Roll</c:v>
                      </c:pt>
                      <c:pt idx="1">
                        <c:v>Pre-Roll Plus</c:v>
                      </c:pt>
                      <c:pt idx="2">
                        <c:v>Ad Canvas</c:v>
                      </c:pt>
                      <c:pt idx="3">
                        <c:v>Overlay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format_type!$B$2:$B$5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423522928</c:v>
                      </c:pt>
                      <c:pt idx="1">
                        <c:v>218076569</c:v>
                      </c:pt>
                      <c:pt idx="2">
                        <c:v>39401511</c:v>
                      </c:pt>
                      <c:pt idx="3">
                        <c:v>1918997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927A-4E7D-98C1-702FDB667B5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format_type!$C$1</c15:sqref>
                        </c15:formulaRef>
                      </c:ext>
                    </c:extLst>
                    <c:strCache>
                      <c:ptCount val="1"/>
                      <c:pt idx="0">
                        <c:v>click_thrus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format_type!$A$2:$A$5</c15:sqref>
                        </c15:formulaRef>
                      </c:ext>
                    </c:extLst>
                    <c:strCache>
                      <c:ptCount val="4"/>
                      <c:pt idx="0">
                        <c:v>Pre Roll</c:v>
                      </c:pt>
                      <c:pt idx="1">
                        <c:v>Pre-Roll Plus</c:v>
                      </c:pt>
                      <c:pt idx="2">
                        <c:v>Ad Canvas</c:v>
                      </c:pt>
                      <c:pt idx="3">
                        <c:v>Overlay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format_type!$C$2:$C$5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1278338</c:v>
                      </c:pt>
                      <c:pt idx="1">
                        <c:v>1454429</c:v>
                      </c:pt>
                      <c:pt idx="2">
                        <c:v>488485</c:v>
                      </c:pt>
                      <c:pt idx="3">
                        <c:v>34819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27A-4E7D-98C1-702FDB667B5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format_type!$D$1</c15:sqref>
                        </c15:formulaRef>
                      </c:ext>
                    </c:extLst>
                    <c:strCache>
                      <c:ptCount val="1"/>
                      <c:pt idx="0">
                        <c:v>completes_100p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format_type!$A$2:$A$5</c15:sqref>
                        </c15:formulaRef>
                      </c:ext>
                    </c:extLst>
                    <c:strCache>
                      <c:ptCount val="4"/>
                      <c:pt idx="0">
                        <c:v>Pre Roll</c:v>
                      </c:pt>
                      <c:pt idx="1">
                        <c:v>Pre-Roll Plus</c:v>
                      </c:pt>
                      <c:pt idx="2">
                        <c:v>Ad Canvas</c:v>
                      </c:pt>
                      <c:pt idx="3">
                        <c:v>Overlay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format_type!$D$2:$D$5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250941844</c:v>
                      </c:pt>
                      <c:pt idx="1">
                        <c:v>103267963</c:v>
                      </c:pt>
                      <c:pt idx="2">
                        <c:v>18935627</c:v>
                      </c:pt>
                      <c:pt idx="3">
                        <c:v>665386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27A-4E7D-98C1-702FDB667B57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format_type!$F$1</c:f>
              <c:strCache>
                <c:ptCount val="1"/>
                <c:pt idx="0">
                  <c:v>Click-Thru Rate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format_type!$A$2:$A$5</c:f>
              <c:strCache>
                <c:ptCount val="4"/>
                <c:pt idx="0">
                  <c:v>Pre Roll</c:v>
                </c:pt>
                <c:pt idx="1">
                  <c:v>Pre-Roll Plus</c:v>
                </c:pt>
                <c:pt idx="2">
                  <c:v>Ad Canvas</c:v>
                </c:pt>
                <c:pt idx="3">
                  <c:v>Overlay</c:v>
                </c:pt>
              </c:strCache>
            </c:strRef>
          </c:cat>
          <c:val>
            <c:numRef>
              <c:f>format_type!$F$2:$F$5</c:f>
              <c:numCache>
                <c:formatCode>0%</c:formatCode>
                <c:ptCount val="4"/>
                <c:pt idx="0">
                  <c:v>3.0183442630525069E-3</c:v>
                </c:pt>
                <c:pt idx="1">
                  <c:v>6.669350158384049E-3</c:v>
                </c:pt>
                <c:pt idx="2">
                  <c:v>1.2397620994788753E-2</c:v>
                </c:pt>
                <c:pt idx="3">
                  <c:v>1.8144374378907313E-2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7A-4E7D-98C1-702FDB667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204552"/>
        <c:axId val="422200288"/>
      </c:lineChart>
      <c:lineChart>
        <c:grouping val="standard"/>
        <c:varyColors val="0"/>
        <c:ser>
          <c:idx val="6"/>
          <c:order val="5"/>
          <c:tx>
            <c:strRef>
              <c:f>format_type!$G$1</c:f>
              <c:strCache>
                <c:ptCount val="1"/>
                <c:pt idx="0">
                  <c:v>Video Completion Rate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format_type!$A$2:$A$5</c:f>
              <c:strCache>
                <c:ptCount val="4"/>
                <c:pt idx="0">
                  <c:v>Pre Roll</c:v>
                </c:pt>
                <c:pt idx="1">
                  <c:v>Pre-Roll Plus</c:v>
                </c:pt>
                <c:pt idx="2">
                  <c:v>Ad Canvas</c:v>
                </c:pt>
                <c:pt idx="3">
                  <c:v>Overlay</c:v>
                </c:pt>
              </c:strCache>
            </c:strRef>
          </c:cat>
          <c:val>
            <c:numRef>
              <c:f>format_type!$G$2:$G$5</c:f>
              <c:numCache>
                <c:formatCode>0%</c:formatCode>
                <c:ptCount val="4"/>
                <c:pt idx="0">
                  <c:v>0.59251064679076837</c:v>
                </c:pt>
                <c:pt idx="1">
                  <c:v>0.47353992899622332</c:v>
                </c:pt>
                <c:pt idx="2">
                  <c:v>0.48058123963824634</c:v>
                </c:pt>
                <c:pt idx="3">
                  <c:v>0.34673634195363517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927A-4E7D-98C1-702FDB667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013408"/>
        <c:axId val="36101176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format_type!$E$1</c15:sqref>
                        </c15:formulaRef>
                      </c:ext>
                    </c:extLst>
                    <c:strCache>
                      <c:ptCount val="1"/>
                      <c:pt idx="0">
                        <c:v>awareness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format_type!$A$2:$A$5</c15:sqref>
                        </c15:formulaRef>
                      </c:ext>
                    </c:extLst>
                    <c:strCache>
                      <c:ptCount val="4"/>
                      <c:pt idx="0">
                        <c:v>Pre Roll</c:v>
                      </c:pt>
                      <c:pt idx="1">
                        <c:v>Pre-Roll Plus</c:v>
                      </c:pt>
                      <c:pt idx="2">
                        <c:v>Ad Canvas</c:v>
                      </c:pt>
                      <c:pt idx="3">
                        <c:v>Overlay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format_type!$E$2:$E$5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1637907</c:v>
                      </c:pt>
                      <c:pt idx="1">
                        <c:v>12280959</c:v>
                      </c:pt>
                      <c:pt idx="2">
                        <c:v>7766970</c:v>
                      </c:pt>
                      <c:pt idx="3">
                        <c:v>62427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27A-4E7D-98C1-702FDB667B57}"/>
                  </c:ext>
                </c:extLst>
              </c15:ser>
            </c15:filteredLineSeries>
          </c:ext>
        </c:extLst>
      </c:lineChart>
      <c:catAx>
        <c:axId val="422204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Video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00288"/>
        <c:crosses val="autoZero"/>
        <c:auto val="1"/>
        <c:lblAlgn val="ctr"/>
        <c:lblOffset val="100"/>
        <c:noMultiLvlLbl val="0"/>
      </c:catAx>
      <c:valAx>
        <c:axId val="4222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Click-Thru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04552"/>
        <c:crosses val="autoZero"/>
        <c:crossBetween val="between"/>
        <c:minorUnit val="5.000000000000001E-3"/>
      </c:valAx>
      <c:valAx>
        <c:axId val="361011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Video Completion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13408"/>
        <c:crosses val="max"/>
        <c:crossBetween val="between"/>
      </c:valAx>
      <c:catAx>
        <c:axId val="361013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1011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Impressions by Video Format</a:t>
            </a:r>
          </a:p>
        </c:rich>
      </c:tx>
      <c:layout>
        <c:manualLayout>
          <c:xMode val="edge"/>
          <c:yMode val="edge"/>
          <c:x val="0.2798624540323739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format_type!$B$1</c:f>
              <c:strCache>
                <c:ptCount val="1"/>
                <c:pt idx="0">
                  <c:v>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A8-40C2-8D61-B377DDA061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A8-40C2-8D61-B377DDA061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C89-493F-940C-144A06994BF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C89-493F-940C-144A06994B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format_type!$A$2:$A$5</c:f>
              <c:strCache>
                <c:ptCount val="4"/>
                <c:pt idx="0">
                  <c:v>Pre Roll</c:v>
                </c:pt>
                <c:pt idx="1">
                  <c:v>Pre-Roll Plus</c:v>
                </c:pt>
                <c:pt idx="2">
                  <c:v>Ad Canvas</c:v>
                </c:pt>
                <c:pt idx="3">
                  <c:v>Overlay</c:v>
                </c:pt>
              </c:strCache>
            </c:strRef>
          </c:cat>
          <c:val>
            <c:numRef>
              <c:f>format_type!$B$2:$B$5</c:f>
              <c:numCache>
                <c:formatCode>General</c:formatCode>
                <c:ptCount val="4"/>
                <c:pt idx="0">
                  <c:v>423522928</c:v>
                </c:pt>
                <c:pt idx="1">
                  <c:v>218076569</c:v>
                </c:pt>
                <c:pt idx="2">
                  <c:v>39401511</c:v>
                </c:pt>
                <c:pt idx="3">
                  <c:v>1918997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8-40C2-8D61-B377DDA06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KPI by Duration (Seconds)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1704400"/>
        <c:axId val="7117017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Duration!$H$21</c15:sqref>
                        </c15:formulaRef>
                      </c:ext>
                    </c:extLst>
                    <c:strCache>
                      <c:ptCount val="1"/>
                      <c:pt idx="0">
                        <c:v>Impressions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Duration!$G$22:$G$23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60</c:v>
                      </c:pt>
                      <c:pt idx="1">
                        <c:v>30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Duration!$H$22:$H$23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643518463</c:v>
                      </c:pt>
                      <c:pt idx="1">
                        <c:v>35236244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991A-4420-8604-CF27EB9BDEEE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Duration!$I$21</c15:sqref>
                        </c15:formulaRef>
                      </c:ext>
                    </c:extLst>
                    <c:strCache>
                      <c:ptCount val="1"/>
                      <c:pt idx="0">
                        <c:v>Sum of click_thrus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Duration!$G$22:$G$23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60</c:v>
                      </c:pt>
                      <c:pt idx="1">
                        <c:v>30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Duration!$I$22:$I$23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2767582</c:v>
                      </c:pt>
                      <c:pt idx="1">
                        <c:v>429340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91A-4420-8604-CF27EB9BDEE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4"/>
          <c:tx>
            <c:strRef>
              <c:f>Duration!$K$21</c:f>
              <c:strCache>
                <c:ptCount val="1"/>
                <c:pt idx="0">
                  <c:v>Click-Thru 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Duration!$G$22:$G$24</c:f>
              <c:numCache>
                <c:formatCode>General</c:formatCode>
                <c:ptCount val="3"/>
                <c:pt idx="0">
                  <c:v>60</c:v>
                </c:pt>
                <c:pt idx="1">
                  <c:v>30</c:v>
                </c:pt>
                <c:pt idx="2">
                  <c:v>90</c:v>
                </c:pt>
              </c:numCache>
            </c:numRef>
          </c:cat>
          <c:val>
            <c:numRef>
              <c:f>Duration!$K$22:$K$24</c:f>
              <c:numCache>
                <c:formatCode>0%</c:formatCode>
                <c:ptCount val="3"/>
                <c:pt idx="0" formatCode="0.0%">
                  <c:v>4.3007033350649961E-3</c:v>
                </c:pt>
                <c:pt idx="1">
                  <c:v>0.01</c:v>
                </c:pt>
                <c:pt idx="2" formatCode="0.0%">
                  <c:v>1.4200424555457976E-2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A-4420-8604-CF27EB9BD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704400"/>
        <c:axId val="711701776"/>
      </c:lineChart>
      <c:lineChart>
        <c:grouping val="standard"/>
        <c:varyColors val="0"/>
        <c:ser>
          <c:idx val="3"/>
          <c:order val="2"/>
          <c:tx>
            <c:strRef>
              <c:f>KPI_by_duration!#REF!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Duration!$G$22:$G$24</c:f>
              <c:numCache>
                <c:formatCode>General</c:formatCode>
                <c:ptCount val="3"/>
                <c:pt idx="0">
                  <c:v>60</c:v>
                </c:pt>
                <c:pt idx="1">
                  <c:v>30</c:v>
                </c:pt>
                <c:pt idx="2">
                  <c:v>90</c:v>
                </c:pt>
              </c:numCache>
            </c:numRef>
          </c:cat>
          <c:val>
            <c:numRef>
              <c:f>KPI_by_duration!#REF!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91A-4420-8604-CF27EB9BDEEE}"/>
            </c:ext>
          </c:extLst>
        </c:ser>
        <c:ser>
          <c:idx val="5"/>
          <c:order val="5"/>
          <c:tx>
            <c:strRef>
              <c:f>KPI_by_duration!#REF!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Duration!$G$22:$G$24</c:f>
              <c:numCache>
                <c:formatCode>General</c:formatCode>
                <c:ptCount val="3"/>
                <c:pt idx="0">
                  <c:v>60</c:v>
                </c:pt>
                <c:pt idx="1">
                  <c:v>30</c:v>
                </c:pt>
                <c:pt idx="2">
                  <c:v>90</c:v>
                </c:pt>
              </c:numCache>
            </c:numRef>
          </c:cat>
          <c:val>
            <c:numRef>
              <c:f>KPI_by_duration!#REF!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991A-4420-8604-CF27EB9BDEEE}"/>
            </c:ext>
          </c:extLst>
        </c:ser>
        <c:ser>
          <c:idx val="6"/>
          <c:order val="6"/>
          <c:tx>
            <c:strRef>
              <c:f>KPI_by_duration!#REF!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Duration!$G$22:$G$24</c:f>
              <c:numCache>
                <c:formatCode>General</c:formatCode>
                <c:ptCount val="3"/>
                <c:pt idx="0">
                  <c:v>60</c:v>
                </c:pt>
                <c:pt idx="1">
                  <c:v>30</c:v>
                </c:pt>
                <c:pt idx="2">
                  <c:v>90</c:v>
                </c:pt>
              </c:numCache>
            </c:numRef>
          </c:cat>
          <c:val>
            <c:numRef>
              <c:f>KPI_by_duration!#REF!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991A-4420-8604-CF27EB9BDEEE}"/>
            </c:ext>
          </c:extLst>
        </c:ser>
        <c:ser>
          <c:idx val="7"/>
          <c:order val="7"/>
          <c:tx>
            <c:strRef>
              <c:f>Duration!$L$21</c:f>
              <c:strCache>
                <c:ptCount val="1"/>
                <c:pt idx="0">
                  <c:v>Video Completion Rate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Duration!$G$22:$G$24</c:f>
              <c:numCache>
                <c:formatCode>General</c:formatCode>
                <c:ptCount val="3"/>
                <c:pt idx="0">
                  <c:v>60</c:v>
                </c:pt>
                <c:pt idx="1">
                  <c:v>30</c:v>
                </c:pt>
                <c:pt idx="2">
                  <c:v>90</c:v>
                </c:pt>
              </c:numCache>
            </c:numRef>
          </c:cat>
          <c:val>
            <c:numRef>
              <c:f>Duration!$L$22:$L$24</c:f>
              <c:numCache>
                <c:formatCode>0%</c:formatCode>
                <c:ptCount val="3"/>
                <c:pt idx="0">
                  <c:v>0.55146074184976412</c:v>
                </c:pt>
                <c:pt idx="1">
                  <c:v>0.51075137293293804</c:v>
                </c:pt>
                <c:pt idx="2">
                  <c:v>0.22535986620885229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A-4420-8604-CF27EB9BD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739528"/>
        <c:axId val="612738544"/>
        <c:extLst>
          <c:ext xmlns:c15="http://schemas.microsoft.com/office/drawing/2012/chart" uri="{02D57815-91ED-43cb-92C2-25804820EDAC}">
            <c15:filteredLine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Duration!$J$21</c15:sqref>
                        </c15:formulaRef>
                      </c:ext>
                    </c:extLst>
                    <c:strCache>
                      <c:ptCount val="1"/>
                      <c:pt idx="0">
                        <c:v>Video_completes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Duration!$G$22:$G$24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60</c:v>
                      </c:pt>
                      <c:pt idx="1">
                        <c:v>30</c:v>
                      </c:pt>
                      <c:pt idx="2">
                        <c:v>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Duration!$J$22:$J$23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354875169</c:v>
                      </c:pt>
                      <c:pt idx="1">
                        <c:v>17996960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91A-4420-8604-CF27EB9BDEEE}"/>
                  </c:ext>
                </c:extLst>
              </c15:ser>
            </c15:filteredLineSeries>
          </c:ext>
        </c:extLst>
      </c:lineChart>
      <c:catAx>
        <c:axId val="711704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01776"/>
        <c:crosses val="autoZero"/>
        <c:auto val="1"/>
        <c:lblAlgn val="ctr"/>
        <c:lblOffset val="100"/>
        <c:noMultiLvlLbl val="0"/>
      </c:catAx>
      <c:valAx>
        <c:axId val="7117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Click-Thru</a:t>
                </a:r>
                <a:r>
                  <a:rPr lang="en-US" sz="1400" baseline="0"/>
                  <a:t> Rate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04400"/>
        <c:crosses val="autoZero"/>
        <c:crossBetween val="between"/>
      </c:valAx>
      <c:valAx>
        <c:axId val="6127385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Video</a:t>
                </a:r>
                <a:r>
                  <a:rPr lang="en-US" sz="1200" baseline="0"/>
                  <a:t> Completion Rate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39528"/>
        <c:crosses val="max"/>
        <c:crossBetween val="between"/>
      </c:valAx>
      <c:catAx>
        <c:axId val="612739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27385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Impressions by Duration (Seconds)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Duration!$H$21</c:f>
              <c:strCache>
                <c:ptCount val="1"/>
                <c:pt idx="0">
                  <c:v>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F7-4A3D-BCE5-A25479793C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F7-4A3D-BCE5-A25479793C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F7-4A3D-BCE5-A25479793C2C}"/>
              </c:ext>
            </c:extLst>
          </c:dPt>
          <c:cat>
            <c:numRef>
              <c:f>Duration!$G$22:$G$24</c:f>
              <c:numCache>
                <c:formatCode>General</c:formatCode>
                <c:ptCount val="3"/>
                <c:pt idx="0">
                  <c:v>60</c:v>
                </c:pt>
                <c:pt idx="1">
                  <c:v>30</c:v>
                </c:pt>
                <c:pt idx="2">
                  <c:v>90</c:v>
                </c:pt>
              </c:numCache>
            </c:numRef>
          </c:cat>
          <c:val>
            <c:numRef>
              <c:f>Duration!$H$22:$H$24</c:f>
              <c:numCache>
                <c:formatCode>General</c:formatCode>
                <c:ptCount val="3"/>
                <c:pt idx="0">
                  <c:v>643518463</c:v>
                </c:pt>
                <c:pt idx="1">
                  <c:v>35236244</c:v>
                </c:pt>
                <c:pt idx="2">
                  <c:v>4165298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F7-4A3D-BCE5-A25479793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Kaplan</a:t>
            </a:r>
            <a:r>
              <a:rPr lang="en-US" baseline="0"/>
              <a:t> Meier Survival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'Diminishing Return Survival'!$H$1</c:f>
              <c:strCache>
                <c:ptCount val="1"/>
                <c:pt idx="0">
                  <c:v>Survived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'Diminishing Return Survival'!$H$2:$H$100</c:f>
              <c:numCache>
                <c:formatCode>0.0%</c:formatCode>
                <c:ptCount val="99"/>
                <c:pt idx="0">
                  <c:v>0.99348785032222275</c:v>
                </c:pt>
                <c:pt idx="1">
                  <c:v>0.98953655555132303</c:v>
                </c:pt>
                <c:pt idx="2">
                  <c:v>0.986796017510986</c:v>
                </c:pt>
                <c:pt idx="3">
                  <c:v>0.98431615156746977</c:v>
                </c:pt>
                <c:pt idx="4">
                  <c:v>0.98215457017343355</c:v>
                </c:pt>
                <c:pt idx="5">
                  <c:v>0.98021186543308925</c:v>
                </c:pt>
                <c:pt idx="6">
                  <c:v>0.97836653134416252</c:v>
                </c:pt>
                <c:pt idx="7">
                  <c:v>0.97665405557772778</c:v>
                </c:pt>
                <c:pt idx="8">
                  <c:v>0.97505595975945958</c:v>
                </c:pt>
                <c:pt idx="9">
                  <c:v>0.97351234600245862</c:v>
                </c:pt>
                <c:pt idx="10">
                  <c:v>0.97206759329583048</c:v>
                </c:pt>
                <c:pt idx="11">
                  <c:v>0.97067558569986467</c:v>
                </c:pt>
                <c:pt idx="12">
                  <c:v>0.96931941120597798</c:v>
                </c:pt>
                <c:pt idx="13">
                  <c:v>0.96802883593358025</c:v>
                </c:pt>
                <c:pt idx="14">
                  <c:v>0.96677342198405092</c:v>
                </c:pt>
                <c:pt idx="15">
                  <c:v>0.96553457072587467</c:v>
                </c:pt>
                <c:pt idx="16">
                  <c:v>0.96435390353105088</c:v>
                </c:pt>
                <c:pt idx="17">
                  <c:v>0.96316011011428071</c:v>
                </c:pt>
                <c:pt idx="18">
                  <c:v>0.96195014469403362</c:v>
                </c:pt>
                <c:pt idx="19">
                  <c:v>0.96078420599196479</c:v>
                </c:pt>
                <c:pt idx="20">
                  <c:v>0.95964064451603237</c:v>
                </c:pt>
                <c:pt idx="21">
                  <c:v>0.95854048510734691</c:v>
                </c:pt>
                <c:pt idx="22">
                  <c:v>0.95743818572650208</c:v>
                </c:pt>
                <c:pt idx="23">
                  <c:v>0.95639161780094972</c:v>
                </c:pt>
                <c:pt idx="24">
                  <c:v>0.9553777924869632</c:v>
                </c:pt>
                <c:pt idx="25">
                  <c:v>0.9543635045617439</c:v>
                </c:pt>
                <c:pt idx="26">
                  <c:v>0.95339740496920167</c:v>
                </c:pt>
                <c:pt idx="27">
                  <c:v>0.95243892501784611</c:v>
                </c:pt>
                <c:pt idx="28">
                  <c:v>0.95150037037117186</c:v>
                </c:pt>
                <c:pt idx="29">
                  <c:v>0.95061806939248272</c:v>
                </c:pt>
                <c:pt idx="30">
                  <c:v>0.94970588518188526</c:v>
                </c:pt>
                <c:pt idx="31">
                  <c:v>0.94884472703535849</c:v>
                </c:pt>
                <c:pt idx="32">
                  <c:v>0.94797563386330153</c:v>
                </c:pt>
                <c:pt idx="33">
                  <c:v>0.94710514284119252</c:v>
                </c:pt>
                <c:pt idx="34">
                  <c:v>0.94626695833807573</c:v>
                </c:pt>
                <c:pt idx="35">
                  <c:v>0.94545515620820042</c:v>
                </c:pt>
                <c:pt idx="36">
                  <c:v>0.94460868280358279</c:v>
                </c:pt>
                <c:pt idx="37">
                  <c:v>0.94378130343505717</c:v>
                </c:pt>
                <c:pt idx="38">
                  <c:v>0.94298768353748252</c:v>
                </c:pt>
                <c:pt idx="39">
                  <c:v>0.94218886311996164</c:v>
                </c:pt>
                <c:pt idx="40">
                  <c:v>0.94147400754807054</c:v>
                </c:pt>
                <c:pt idx="41">
                  <c:v>0.94074780508093081</c:v>
                </c:pt>
                <c:pt idx="42">
                  <c:v>0.94005052297483738</c:v>
                </c:pt>
                <c:pt idx="43">
                  <c:v>0.9393712190079736</c:v>
                </c:pt>
                <c:pt idx="44">
                  <c:v>0.93868787364541162</c:v>
                </c:pt>
                <c:pt idx="45">
                  <c:v>0.93798863609286198</c:v>
                </c:pt>
                <c:pt idx="46">
                  <c:v>0.93732657544592735</c:v>
                </c:pt>
                <c:pt idx="47">
                  <c:v>0.93667834883672152</c:v>
                </c:pt>
                <c:pt idx="48">
                  <c:v>0.93602830855863306</c:v>
                </c:pt>
                <c:pt idx="49">
                  <c:v>0.93536490161195462</c:v>
                </c:pt>
                <c:pt idx="50">
                  <c:v>0.93474573829527252</c:v>
                </c:pt>
                <c:pt idx="51">
                  <c:v>0.93410347558351159</c:v>
                </c:pt>
                <c:pt idx="52">
                  <c:v>0.93350181258478826</c:v>
                </c:pt>
                <c:pt idx="53">
                  <c:v>0.93287407496812247</c:v>
                </c:pt>
                <c:pt idx="54">
                  <c:v>0.93218906464032225</c:v>
                </c:pt>
                <c:pt idx="55">
                  <c:v>0.93155816896404919</c:v>
                </c:pt>
                <c:pt idx="56">
                  <c:v>0.9310016835084608</c:v>
                </c:pt>
                <c:pt idx="57">
                  <c:v>0.93049287811309578</c:v>
                </c:pt>
                <c:pt idx="58">
                  <c:v>0.92992293007869697</c:v>
                </c:pt>
                <c:pt idx="59">
                  <c:v>0.92941862417666843</c:v>
                </c:pt>
                <c:pt idx="60">
                  <c:v>0.928914789996516</c:v>
                </c:pt>
                <c:pt idx="61">
                  <c:v>0.92839812013875112</c:v>
                </c:pt>
                <c:pt idx="62">
                  <c:v>0.92790917117802763</c:v>
                </c:pt>
                <c:pt idx="63">
                  <c:v>0.92740713189221702</c:v>
                </c:pt>
                <c:pt idx="64">
                  <c:v>0.92691250251121748</c:v>
                </c:pt>
                <c:pt idx="65">
                  <c:v>0.92648989111007307</c:v>
                </c:pt>
                <c:pt idx="66">
                  <c:v>0.92602390993204509</c:v>
                </c:pt>
                <c:pt idx="67">
                  <c:v>0.92558234428328434</c:v>
                </c:pt>
                <c:pt idx="68">
                  <c:v>0.92511941980828338</c:v>
                </c:pt>
                <c:pt idx="69">
                  <c:v>0.92468458165878831</c:v>
                </c:pt>
                <c:pt idx="70">
                  <c:v>0.9242494335208995</c:v>
                </c:pt>
                <c:pt idx="71">
                  <c:v>0.92381208002045589</c:v>
                </c:pt>
                <c:pt idx="72">
                  <c:v>0.92338158866760989</c:v>
                </c:pt>
                <c:pt idx="73">
                  <c:v>0.92293008280363087</c:v>
                </c:pt>
                <c:pt idx="74">
                  <c:v>0.92253780278219322</c:v>
                </c:pt>
                <c:pt idx="75">
                  <c:v>0.92213226580587582</c:v>
                </c:pt>
                <c:pt idx="76">
                  <c:v>0.92174825203591548</c:v>
                </c:pt>
                <c:pt idx="77">
                  <c:v>0.92133813781336948</c:v>
                </c:pt>
                <c:pt idx="78">
                  <c:v>0.92098266086714187</c:v>
                </c:pt>
                <c:pt idx="79">
                  <c:v>0.92060500934031686</c:v>
                </c:pt>
                <c:pt idx="80">
                  <c:v>0.92021161641559335</c:v>
                </c:pt>
                <c:pt idx="81">
                  <c:v>0.91995236800782965</c:v>
                </c:pt>
                <c:pt idx="82">
                  <c:v>0.91960753939604856</c:v>
                </c:pt>
                <c:pt idx="83">
                  <c:v>0.91930415317756198</c:v>
                </c:pt>
                <c:pt idx="84">
                  <c:v>0.91897466676682493</c:v>
                </c:pt>
                <c:pt idx="85">
                  <c:v>0.91858867305948744</c:v>
                </c:pt>
                <c:pt idx="86">
                  <c:v>0.91829152103570133</c:v>
                </c:pt>
                <c:pt idx="87">
                  <c:v>0.91792209418905568</c:v>
                </c:pt>
                <c:pt idx="88">
                  <c:v>0.91754618191022808</c:v>
                </c:pt>
                <c:pt idx="89">
                  <c:v>0.9172404414659987</c:v>
                </c:pt>
                <c:pt idx="90">
                  <c:v>0.91697976678076987</c:v>
                </c:pt>
                <c:pt idx="91">
                  <c:v>0.91652922217555799</c:v>
                </c:pt>
                <c:pt idx="92">
                  <c:v>0.91621667491228809</c:v>
                </c:pt>
                <c:pt idx="93">
                  <c:v>0.91596487136452398</c:v>
                </c:pt>
                <c:pt idx="94">
                  <c:v>0.91565655651742861</c:v>
                </c:pt>
                <c:pt idx="95">
                  <c:v>0.91540762918664842</c:v>
                </c:pt>
                <c:pt idx="96">
                  <c:v>0.91515192386160915</c:v>
                </c:pt>
                <c:pt idx="97">
                  <c:v>0.91488319009993646</c:v>
                </c:pt>
                <c:pt idx="98">
                  <c:v>0.91455837007116281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5F5-43F4-8965-7C4E32FAFD55}"/>
            </c:ext>
          </c:extLst>
        </c:ser>
        <c:ser>
          <c:idx val="2"/>
          <c:order val="1"/>
          <c:tx>
            <c:strRef>
              <c:f>'Diminishing Return Survival'!$K$1</c:f>
              <c:strCache>
                <c:ptCount val="1"/>
                <c:pt idx="0">
                  <c:v>Survived No TV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'Diminishing Return Survival'!$K$2:$K$100</c:f>
              <c:numCache>
                <c:formatCode>0.0%</c:formatCode>
                <c:ptCount val="99"/>
                <c:pt idx="0">
                  <c:v>0.99185921074989281</c:v>
                </c:pt>
                <c:pt idx="1">
                  <c:v>0.98735417422884542</c:v>
                </c:pt>
                <c:pt idx="2">
                  <c:v>0.98431015435540303</c:v>
                </c:pt>
                <c:pt idx="3">
                  <c:v>0.9815673858434969</c:v>
                </c:pt>
                <c:pt idx="4">
                  <c:v>0.97918938099658437</c:v>
                </c:pt>
                <c:pt idx="5">
                  <c:v>0.97706163202296559</c:v>
                </c:pt>
                <c:pt idx="6">
                  <c:v>0.97504603108484034</c:v>
                </c:pt>
                <c:pt idx="7">
                  <c:v>0.97318029768346015</c:v>
                </c:pt>
                <c:pt idx="8">
                  <c:v>0.97144162880705942</c:v>
                </c:pt>
                <c:pt idx="9">
                  <c:v>0.96976620144325765</c:v>
                </c:pt>
                <c:pt idx="10">
                  <c:v>0.96819466164175494</c:v>
                </c:pt>
                <c:pt idx="11">
                  <c:v>0.96668420470423944</c:v>
                </c:pt>
                <c:pt idx="12">
                  <c:v>0.96521164444627572</c:v>
                </c:pt>
                <c:pt idx="13">
                  <c:v>0.96381020748519419</c:v>
                </c:pt>
                <c:pt idx="14">
                  <c:v>0.96244592508430082</c:v>
                </c:pt>
                <c:pt idx="15">
                  <c:v>0.96109403084496059</c:v>
                </c:pt>
                <c:pt idx="16">
                  <c:v>0.95981348708768754</c:v>
                </c:pt>
                <c:pt idx="17">
                  <c:v>0.95851626384783184</c:v>
                </c:pt>
                <c:pt idx="18">
                  <c:v>0.95717477860480615</c:v>
                </c:pt>
                <c:pt idx="19">
                  <c:v>0.95588785870150617</c:v>
                </c:pt>
                <c:pt idx="20">
                  <c:v>0.95463263279736787</c:v>
                </c:pt>
                <c:pt idx="21">
                  <c:v>0.95343474646569482</c:v>
                </c:pt>
                <c:pt idx="22">
                  <c:v>0.95222844987614463</c:v>
                </c:pt>
                <c:pt idx="23">
                  <c:v>0.9510691112598425</c:v>
                </c:pt>
                <c:pt idx="24">
                  <c:v>0.94994625272635225</c:v>
                </c:pt>
                <c:pt idx="25">
                  <c:v>0.94882350181933073</c:v>
                </c:pt>
                <c:pt idx="26">
                  <c:v>0.94774223495855825</c:v>
                </c:pt>
                <c:pt idx="27">
                  <c:v>0.9466741889533814</c:v>
                </c:pt>
                <c:pt idx="28">
                  <c:v>0.9456264269263136</c:v>
                </c:pt>
                <c:pt idx="29">
                  <c:v>0.94463452129446612</c:v>
                </c:pt>
                <c:pt idx="30">
                  <c:v>0.94361511765350847</c:v>
                </c:pt>
                <c:pt idx="31">
                  <c:v>0.9426542348661201</c:v>
                </c:pt>
                <c:pt idx="32">
                  <c:v>0.94166489265497377</c:v>
                </c:pt>
                <c:pt idx="33">
                  <c:v>0.94068549711424942</c:v>
                </c:pt>
                <c:pt idx="34">
                  <c:v>0.93973003268579125</c:v>
                </c:pt>
                <c:pt idx="35">
                  <c:v>0.93881411125745462</c:v>
                </c:pt>
                <c:pt idx="36">
                  <c:v>0.93784321130472548</c:v>
                </c:pt>
                <c:pt idx="37">
                  <c:v>0.93689170978871339</c:v>
                </c:pt>
                <c:pt idx="38">
                  <c:v>0.93599340540077158</c:v>
                </c:pt>
                <c:pt idx="39">
                  <c:v>0.93508802875306174</c:v>
                </c:pt>
                <c:pt idx="40">
                  <c:v>0.93424479951335815</c:v>
                </c:pt>
                <c:pt idx="41">
                  <c:v>0.93341650067453197</c:v>
                </c:pt>
                <c:pt idx="42">
                  <c:v>0.93260543559632103</c:v>
                </c:pt>
                <c:pt idx="43">
                  <c:v>0.9318052217223135</c:v>
                </c:pt>
                <c:pt idx="44">
                  <c:v>0.93101893381984169</c:v>
                </c:pt>
                <c:pt idx="45">
                  <c:v>0.93017651855094396</c:v>
                </c:pt>
                <c:pt idx="46">
                  <c:v>0.9294078784011065</c:v>
                </c:pt>
                <c:pt idx="47">
                  <c:v>0.92864110537121924</c:v>
                </c:pt>
                <c:pt idx="48">
                  <c:v>0.92786210858647333</c:v>
                </c:pt>
                <c:pt idx="49">
                  <c:v>0.92712136751534946</c:v>
                </c:pt>
                <c:pt idx="50">
                  <c:v>0.92639208958767294</c:v>
                </c:pt>
                <c:pt idx="51">
                  <c:v>0.92561359484659589</c:v>
                </c:pt>
                <c:pt idx="52">
                  <c:v>0.92491752895914936</c:v>
                </c:pt>
                <c:pt idx="53">
                  <c:v>0.92417788227197906</c:v>
                </c:pt>
                <c:pt idx="54">
                  <c:v>0.92338806286248087</c:v>
                </c:pt>
                <c:pt idx="55">
                  <c:v>0.92264187319323832</c:v>
                </c:pt>
                <c:pt idx="56">
                  <c:v>0.92198911104380554</c:v>
                </c:pt>
                <c:pt idx="57">
                  <c:v>0.92137631608480497</c:v>
                </c:pt>
                <c:pt idx="58">
                  <c:v>0.92071020192590347</c:v>
                </c:pt>
                <c:pt idx="59">
                  <c:v>0.92010656524814349</c:v>
                </c:pt>
                <c:pt idx="60">
                  <c:v>0.91948541262866934</c:v>
                </c:pt>
                <c:pt idx="61">
                  <c:v>0.91886827801872328</c:v>
                </c:pt>
                <c:pt idx="62">
                  <c:v>0.91825446556796542</c:v>
                </c:pt>
                <c:pt idx="63">
                  <c:v>0.91766896311181789</c:v>
                </c:pt>
                <c:pt idx="64">
                  <c:v>0.91709595720291259</c:v>
                </c:pt>
                <c:pt idx="65">
                  <c:v>0.91656028802282741</c:v>
                </c:pt>
                <c:pt idx="66">
                  <c:v>0.91598717823459486</c:v>
                </c:pt>
                <c:pt idx="67">
                  <c:v>0.9154541841824293</c:v>
                </c:pt>
                <c:pt idx="68">
                  <c:v>0.91486944164368877</c:v>
                </c:pt>
                <c:pt idx="69">
                  <c:v>0.91431781257141631</c:v>
                </c:pt>
                <c:pt idx="70">
                  <c:v>0.91380635493343887</c:v>
                </c:pt>
                <c:pt idx="71">
                  <c:v>0.9132628199002425</c:v>
                </c:pt>
                <c:pt idx="72">
                  <c:v>0.91271197605040655</c:v>
                </c:pt>
                <c:pt idx="73">
                  <c:v>0.91218854179097875</c:v>
                </c:pt>
                <c:pt idx="74">
                  <c:v>0.91167801628312428</c:v>
                </c:pt>
                <c:pt idx="75">
                  <c:v>0.91117480569099196</c:v>
                </c:pt>
                <c:pt idx="76">
                  <c:v>0.91069524401014945</c:v>
                </c:pt>
                <c:pt idx="77">
                  <c:v>0.91023810527127524</c:v>
                </c:pt>
                <c:pt idx="78">
                  <c:v>0.90978960767407469</c:v>
                </c:pt>
                <c:pt idx="79">
                  <c:v>0.90930043493386903</c:v>
                </c:pt>
                <c:pt idx="80">
                  <c:v>0.90882098632686048</c:v>
                </c:pt>
                <c:pt idx="81">
                  <c:v>0.90844690802276062</c:v>
                </c:pt>
                <c:pt idx="82">
                  <c:v>0.90801818430960146</c:v>
                </c:pt>
                <c:pt idx="83">
                  <c:v>0.90763804294088013</c:v>
                </c:pt>
                <c:pt idx="84">
                  <c:v>0.90721039498008049</c:v>
                </c:pt>
                <c:pt idx="85">
                  <c:v>0.90671295619478298</c:v>
                </c:pt>
                <c:pt idx="86">
                  <c:v>0.90632632757878151</c:v>
                </c:pt>
                <c:pt idx="87">
                  <c:v>0.90587792730087091</c:v>
                </c:pt>
                <c:pt idx="88">
                  <c:v>0.90543217399338605</c:v>
                </c:pt>
                <c:pt idx="89">
                  <c:v>0.90502494796276689</c:v>
                </c:pt>
                <c:pt idx="90">
                  <c:v>0.90466493008251914</c:v>
                </c:pt>
                <c:pt idx="91">
                  <c:v>0.90410215444462882</c:v>
                </c:pt>
                <c:pt idx="92">
                  <c:v>0.90373868988347394</c:v>
                </c:pt>
                <c:pt idx="93">
                  <c:v>0.90342978904696847</c:v>
                </c:pt>
                <c:pt idx="94">
                  <c:v>0.90299016713668478</c:v>
                </c:pt>
                <c:pt idx="95">
                  <c:v>0.90260723441612878</c:v>
                </c:pt>
                <c:pt idx="96">
                  <c:v>0.9022707025021085</c:v>
                </c:pt>
                <c:pt idx="97">
                  <c:v>0.90193912348999272</c:v>
                </c:pt>
                <c:pt idx="98">
                  <c:v>0.9015448199033107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5F5-43F4-8965-7C4E32FAF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427032"/>
        <c:axId val="786429328"/>
        <c:extLst/>
      </c:lineChart>
      <c:catAx>
        <c:axId val="786427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Impressions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29328"/>
        <c:crosses val="autoZero"/>
        <c:auto val="1"/>
        <c:lblAlgn val="ctr"/>
        <c:lblOffset val="100"/>
        <c:noMultiLvlLbl val="0"/>
      </c:catAx>
      <c:valAx>
        <c:axId val="7864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All Users Without Clicks (Survival)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2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Click Probability out of All Remaining Users (Hazard) *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'Diminishing Return Survival'!$B$1</c:f>
              <c:strCache>
                <c:ptCount val="1"/>
                <c:pt idx="0">
                  <c:v>% of Users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'Diminishing Return Survival'!$B$2:$B$100</c:f>
              <c:numCache>
                <c:formatCode>0%</c:formatCode>
                <c:ptCount val="99"/>
                <c:pt idx="0">
                  <c:v>0.45920220907720849</c:v>
                </c:pt>
                <c:pt idx="1">
                  <c:v>0.15070204728253675</c:v>
                </c:pt>
                <c:pt idx="2">
                  <c:v>9.4340599135180433E-2</c:v>
                </c:pt>
                <c:pt idx="3">
                  <c:v>5.8658401342964121E-2</c:v>
                </c:pt>
                <c:pt idx="4">
                  <c:v>4.0654031999321119E-2</c:v>
                </c:pt>
                <c:pt idx="5">
                  <c:v>3.1467919419405049E-2</c:v>
                </c:pt>
                <c:pt idx="6">
                  <c:v>2.3681549566204548E-2</c:v>
                </c:pt>
                <c:pt idx="7">
                  <c:v>1.878032816996111E-2</c:v>
                </c:pt>
                <c:pt idx="8">
                  <c:v>1.5395292970294395E-2</c:v>
                </c:pt>
                <c:pt idx="9">
                  <c:v>1.2547236131408979E-2</c:v>
                </c:pt>
                <c:pt idx="10">
                  <c:v>1.0463012274503245E-2</c:v>
                </c:pt>
                <c:pt idx="11">
                  <c:v>9.0238996583456646E-3</c:v>
                </c:pt>
                <c:pt idx="12">
                  <c:v>7.5925059616071015E-3</c:v>
                </c:pt>
                <c:pt idx="13">
                  <c:v>6.5505402505705423E-3</c:v>
                </c:pt>
                <c:pt idx="14">
                  <c:v>5.7719903156192706E-3</c:v>
                </c:pt>
                <c:pt idx="15">
                  <c:v>5.0304707914490994E-3</c:v>
                </c:pt>
                <c:pt idx="16">
                  <c:v>4.4630316024054381E-3</c:v>
                </c:pt>
                <c:pt idx="17">
                  <c:v>4.1959297872671926E-3</c:v>
                </c:pt>
                <c:pt idx="18">
                  <c:v>3.5544977847619375E-3</c:v>
                </c:pt>
                <c:pt idx="19">
                  <c:v>3.1444497429555626E-3</c:v>
                </c:pt>
                <c:pt idx="20">
                  <c:v>2.8234515080854117E-3</c:v>
                </c:pt>
                <c:pt idx="21">
                  <c:v>2.6060840169218574E-3</c:v>
                </c:pt>
                <c:pt idx="22">
                  <c:v>2.236670815228812E-3</c:v>
                </c:pt>
                <c:pt idx="23">
                  <c:v>2.00342343257327E-3</c:v>
                </c:pt>
                <c:pt idx="24">
                  <c:v>1.8124702876858949E-3</c:v>
                </c:pt>
                <c:pt idx="25">
                  <c:v>1.6317795651802796E-3</c:v>
                </c:pt>
                <c:pt idx="26">
                  <c:v>1.4869359125051847E-3</c:v>
                </c:pt>
                <c:pt idx="27">
                  <c:v>1.3521778611502685E-3</c:v>
                </c:pt>
                <c:pt idx="28">
                  <c:v>1.2323135838285225E-3</c:v>
                </c:pt>
                <c:pt idx="29">
                  <c:v>1.1308250952910804E-3</c:v>
                </c:pt>
                <c:pt idx="30">
                  <c:v>1.036225827345237E-3</c:v>
                </c:pt>
                <c:pt idx="31">
                  <c:v>9.4918225937695179E-4</c:v>
                </c:pt>
                <c:pt idx="32">
                  <c:v>8.8819939556168388E-4</c:v>
                </c:pt>
                <c:pt idx="33">
                  <c:v>8.1088778679041531E-4</c:v>
                </c:pt>
                <c:pt idx="34">
                  <c:v>7.5374738065950406E-4</c:v>
                </c:pt>
                <c:pt idx="35">
                  <c:v>6.9995977388857128E-4</c:v>
                </c:pt>
                <c:pt idx="36">
                  <c:v>6.4190805920951181E-4</c:v>
                </c:pt>
                <c:pt idx="37">
                  <c:v>5.9049393514980111E-4</c:v>
                </c:pt>
                <c:pt idx="38">
                  <c:v>5.4780525039810747E-4</c:v>
                </c:pt>
                <c:pt idx="39">
                  <c:v>5.102511772423242E-4</c:v>
                </c:pt>
                <c:pt idx="40">
                  <c:v>4.7414567662949298E-4</c:v>
                </c:pt>
                <c:pt idx="41">
                  <c:v>4.4088291462207965E-4</c:v>
                </c:pt>
                <c:pt idx="42">
                  <c:v>4.1241472370753612E-4</c:v>
                </c:pt>
                <c:pt idx="43">
                  <c:v>3.8768017751637638E-4</c:v>
                </c:pt>
                <c:pt idx="44">
                  <c:v>3.6329927344837872E-4</c:v>
                </c:pt>
                <c:pt idx="45">
                  <c:v>3.3746299602736802E-4</c:v>
                </c:pt>
                <c:pt idx="46">
                  <c:v>3.1586362327424092E-4</c:v>
                </c:pt>
                <c:pt idx="47">
                  <c:v>2.9632489596953868E-4</c:v>
                </c:pt>
                <c:pt idx="48">
                  <c:v>2.7864959062149795E-4</c:v>
                </c:pt>
                <c:pt idx="49">
                  <c:v>2.6281050398987543E-4</c:v>
                </c:pt>
                <c:pt idx="50">
                  <c:v>2.495557251813601E-4</c:v>
                </c:pt>
                <c:pt idx="51">
                  <c:v>2.3256050083940018E-4</c:v>
                </c:pt>
                <c:pt idx="52">
                  <c:v>2.2019662814885073E-4</c:v>
                </c:pt>
                <c:pt idx="53">
                  <c:v>2.0670382098820708E-4</c:v>
                </c:pt>
                <c:pt idx="54">
                  <c:v>1.9560489896896794E-4</c:v>
                </c:pt>
                <c:pt idx="55">
                  <c:v>1.8296899387598616E-4</c:v>
                </c:pt>
                <c:pt idx="56">
                  <c:v>1.7117638923054459E-4</c:v>
                </c:pt>
                <c:pt idx="57">
                  <c:v>1.6534129419837107E-4</c:v>
                </c:pt>
                <c:pt idx="58">
                  <c:v>1.5472522969344933E-4</c:v>
                </c:pt>
                <c:pt idx="59">
                  <c:v>1.4909415896310007E-4</c:v>
                </c:pt>
                <c:pt idx="60">
                  <c:v>1.3866851713988096E-4</c:v>
                </c:pt>
                <c:pt idx="61">
                  <c:v>1.3211253624126177E-4</c:v>
                </c:pt>
                <c:pt idx="62">
                  <c:v>1.245704378838254E-4</c:v>
                </c:pt>
                <c:pt idx="63">
                  <c:v>1.2041514293667152E-4</c:v>
                </c:pt>
                <c:pt idx="64">
                  <c:v>1.1337630452373496E-4</c:v>
                </c:pt>
                <c:pt idx="65">
                  <c:v>1.0965626142047282E-4</c:v>
                </c:pt>
                <c:pt idx="66">
                  <c:v>1.0344032102489404E-4</c:v>
                </c:pt>
                <c:pt idx="67">
                  <c:v>9.8400920769835099E-5</c:v>
                </c:pt>
                <c:pt idx="68">
                  <c:v>9.4068804761100229E-5</c:v>
                </c:pt>
                <c:pt idx="69">
                  <c:v>8.966868065175727E-5</c:v>
                </c:pt>
                <c:pt idx="70">
                  <c:v>8.5159743581441364E-5</c:v>
                </c:pt>
                <c:pt idx="71">
                  <c:v>8.0759619472098404E-5</c:v>
                </c:pt>
                <c:pt idx="72">
                  <c:v>7.7787665475525182E-5</c:v>
                </c:pt>
                <c:pt idx="73">
                  <c:v>7.365277295855375E-5</c:v>
                </c:pt>
                <c:pt idx="74">
                  <c:v>6.938186424036614E-5</c:v>
                </c:pt>
                <c:pt idx="75">
                  <c:v>6.698797909896163E-5</c:v>
                </c:pt>
                <c:pt idx="76">
                  <c:v>6.4342463985307208E-5</c:v>
                </c:pt>
                <c:pt idx="77">
                  <c:v>6.2186607196030981E-5</c:v>
                </c:pt>
                <c:pt idx="78">
                  <c:v>5.8548173813498543E-5</c:v>
                </c:pt>
                <c:pt idx="79">
                  <c:v>5.5793845738871188E-5</c:v>
                </c:pt>
                <c:pt idx="80">
                  <c:v>5.3182334675520804E-5</c:v>
                </c:pt>
                <c:pt idx="81">
                  <c:v>5.0863258444785176E-5</c:v>
                </c:pt>
                <c:pt idx="82">
                  <c:v>4.8095328750036206E-5</c:v>
                </c:pt>
                <c:pt idx="83">
                  <c:v>4.8680198415265719E-5</c:v>
                </c:pt>
                <c:pt idx="84">
                  <c:v>4.4586110758659131E-5</c:v>
                </c:pt>
                <c:pt idx="85">
                  <c:v>4.3824420031848603E-5</c:v>
                </c:pt>
                <c:pt idx="86">
                  <c:v>4.3389168187956869E-5</c:v>
                </c:pt>
                <c:pt idx="87">
                  <c:v>4.1070091957221248E-5</c:v>
                </c:pt>
                <c:pt idx="88">
                  <c:v>3.8914235167945021E-5</c:v>
                </c:pt>
                <c:pt idx="89">
                  <c:v>3.7921316899067011E-5</c:v>
                </c:pt>
                <c:pt idx="90">
                  <c:v>3.6404736255506763E-5</c:v>
                </c:pt>
                <c:pt idx="91">
                  <c:v>3.5309805835716627E-5</c:v>
                </c:pt>
                <c:pt idx="92">
                  <c:v>3.3541595219906474E-5</c:v>
                </c:pt>
                <c:pt idx="93">
                  <c:v>3.1596563542515299E-5</c:v>
                </c:pt>
                <c:pt idx="94">
                  <c:v>3.0732860664792652E-5</c:v>
                </c:pt>
                <c:pt idx="95">
                  <c:v>2.9467909993482309E-5</c:v>
                </c:pt>
                <c:pt idx="96">
                  <c:v>2.9059861389833811E-5</c:v>
                </c:pt>
                <c:pt idx="97">
                  <c:v>2.6965211891104858E-5</c:v>
                </c:pt>
                <c:pt idx="98">
                  <c:v>2.7101228092321025E-5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BB-4E0A-8D60-D9AD66C89DBB}"/>
            </c:ext>
          </c:extLst>
        </c:ser>
        <c:ser>
          <c:idx val="2"/>
          <c:order val="1"/>
          <c:tx>
            <c:strRef>
              <c:f>'Diminishing Return Survival'!$I$1</c:f>
              <c:strCache>
                <c:ptCount val="1"/>
                <c:pt idx="0">
                  <c:v>% of Users No TV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'Diminishing Return Survival'!$I$2:$I$100</c:f>
              <c:numCache>
                <c:formatCode>0%</c:formatCode>
                <c:ptCount val="99"/>
                <c:pt idx="0">
                  <c:v>0.3969866332044874</c:v>
                </c:pt>
                <c:pt idx="1">
                  <c:v>0.16170409870130606</c:v>
                </c:pt>
                <c:pt idx="2">
                  <c:v>0.10492434922652089</c:v>
                </c:pt>
                <c:pt idx="3">
                  <c:v>6.5303132671421446E-2</c:v>
                </c:pt>
                <c:pt idx="4">
                  <c:v>4.5704679505135626E-2</c:v>
                </c:pt>
                <c:pt idx="5">
                  <c:v>3.5718326723408876E-2</c:v>
                </c:pt>
                <c:pt idx="6">
                  <c:v>2.6905061892675716E-2</c:v>
                </c:pt>
                <c:pt idx="7">
                  <c:v>2.128993685208316E-2</c:v>
                </c:pt>
                <c:pt idx="8">
                  <c:v>1.771078954504661E-2</c:v>
                </c:pt>
                <c:pt idx="9">
                  <c:v>1.4446940863003733E-2</c:v>
                </c:pt>
                <c:pt idx="10">
                  <c:v>1.2039713007714841E-2</c:v>
                </c:pt>
                <c:pt idx="11">
                  <c:v>1.0429657513894523E-2</c:v>
                </c:pt>
                <c:pt idx="12">
                  <c:v>8.802347465515753E-3</c:v>
                </c:pt>
                <c:pt idx="13">
                  <c:v>7.5838586277625899E-3</c:v>
                </c:pt>
                <c:pt idx="14">
                  <c:v>6.71126262518657E-3</c:v>
                </c:pt>
                <c:pt idx="15">
                  <c:v>5.8379672289013088E-3</c:v>
                </c:pt>
                <c:pt idx="16">
                  <c:v>5.1939791481394855E-3</c:v>
                </c:pt>
                <c:pt idx="17">
                  <c:v>4.9099314810806408E-3</c:v>
                </c:pt>
                <c:pt idx="18">
                  <c:v>4.1458353245441837E-3</c:v>
                </c:pt>
                <c:pt idx="19">
                  <c:v>3.6605157946725409E-3</c:v>
                </c:pt>
                <c:pt idx="20">
                  <c:v>3.2998248121108653E-3</c:v>
                </c:pt>
                <c:pt idx="21">
                  <c:v>3.0991755802831224E-3</c:v>
                </c:pt>
                <c:pt idx="22">
                  <c:v>2.6206964620555115E-3</c:v>
                </c:pt>
                <c:pt idx="23">
                  <c:v>2.341442200662435E-3</c:v>
                </c:pt>
                <c:pt idx="24">
                  <c:v>2.1093970146430696E-3</c:v>
                </c:pt>
                <c:pt idx="25">
                  <c:v>1.8965766264362326E-3</c:v>
                </c:pt>
                <c:pt idx="26">
                  <c:v>1.7216770239767345E-3</c:v>
                </c:pt>
                <c:pt idx="27">
                  <c:v>1.5711623802333052E-3</c:v>
                </c:pt>
                <c:pt idx="28">
                  <c:v>1.4257396638608071E-3</c:v>
                </c:pt>
                <c:pt idx="29">
                  <c:v>1.3080965244516656E-3</c:v>
                </c:pt>
                <c:pt idx="30">
                  <c:v>1.2004154808034082E-3</c:v>
                </c:pt>
                <c:pt idx="31">
                  <c:v>1.0946364468766212E-3</c:v>
                </c:pt>
                <c:pt idx="32">
                  <c:v>1.0244070834390172E-3</c:v>
                </c:pt>
                <c:pt idx="33">
                  <c:v>9.3520879793616764E-4</c:v>
                </c:pt>
                <c:pt idx="34">
                  <c:v>8.6613940455291312E-4</c:v>
                </c:pt>
                <c:pt idx="35">
                  <c:v>8.0849912788163211E-4</c:v>
                </c:pt>
                <c:pt idx="36">
                  <c:v>7.3869622402283311E-4</c:v>
                </c:pt>
                <c:pt idx="37">
                  <c:v>6.7629665845208848E-4</c:v>
                </c:pt>
                <c:pt idx="38">
                  <c:v>6.2766320808516865E-4</c:v>
                </c:pt>
                <c:pt idx="39">
                  <c:v>5.8047972028618579E-4</c:v>
                </c:pt>
                <c:pt idx="40">
                  <c:v>5.4005135221547374E-4</c:v>
                </c:pt>
                <c:pt idx="41">
                  <c:v>5.0357199984449579E-4</c:v>
                </c:pt>
                <c:pt idx="42">
                  <c:v>4.7234662948439517E-4</c:v>
                </c:pt>
                <c:pt idx="43">
                  <c:v>4.4263945522484034E-4</c:v>
                </c:pt>
                <c:pt idx="44">
                  <c:v>4.1315403994626407E-4</c:v>
                </c:pt>
                <c:pt idx="45">
                  <c:v>3.8588621447747365E-4</c:v>
                </c:pt>
                <c:pt idx="46">
                  <c:v>3.6046922358069691E-4</c:v>
                </c:pt>
                <c:pt idx="47">
                  <c:v>3.3800333296925056E-4</c:v>
                </c:pt>
                <c:pt idx="48">
                  <c:v>3.172518098646003E-4</c:v>
                </c:pt>
                <c:pt idx="49">
                  <c:v>2.9685851280614618E-4</c:v>
                </c:pt>
                <c:pt idx="50">
                  <c:v>2.8061893204525256E-4</c:v>
                </c:pt>
                <c:pt idx="51">
                  <c:v>2.6111267091071281E-4</c:v>
                </c:pt>
                <c:pt idx="52">
                  <c:v>2.4929121138623876E-4</c:v>
                </c:pt>
                <c:pt idx="53">
                  <c:v>2.3335868152208472E-4</c:v>
                </c:pt>
                <c:pt idx="54">
                  <c:v>2.2166515987125218E-4</c:v>
                </c:pt>
                <c:pt idx="55">
                  <c:v>2.0765169811172058E-4</c:v>
                </c:pt>
                <c:pt idx="56">
                  <c:v>1.9619699382501882E-4</c:v>
                </c:pt>
                <c:pt idx="57">
                  <c:v>1.8364202382500024E-4</c:v>
                </c:pt>
                <c:pt idx="58">
                  <c:v>1.7313405980324553E-4</c:v>
                </c:pt>
                <c:pt idx="59">
                  <c:v>1.6495456508176603E-4</c:v>
                </c:pt>
                <c:pt idx="60">
                  <c:v>1.5573450898800239E-4</c:v>
                </c:pt>
                <c:pt idx="61">
                  <c:v>1.4870645512929631E-4</c:v>
                </c:pt>
                <c:pt idx="62">
                  <c:v>1.4095341998662179E-4</c:v>
                </c:pt>
                <c:pt idx="63">
                  <c:v>1.3385713259530694E-4</c:v>
                </c:pt>
                <c:pt idx="64">
                  <c:v>1.2792081525834161E-4</c:v>
                </c:pt>
                <c:pt idx="65">
                  <c:v>1.2208684822028951E-4</c:v>
                </c:pt>
                <c:pt idx="66">
                  <c:v>1.1532319930044253E-4</c:v>
                </c:pt>
                <c:pt idx="67">
                  <c:v>1.0758722254092021E-4</c:v>
                </c:pt>
                <c:pt idx="68">
                  <c:v>1.055060997963519E-4</c:v>
                </c:pt>
                <c:pt idx="69">
                  <c:v>9.890450551645083E-5</c:v>
                </c:pt>
                <c:pt idx="70">
                  <c:v>9.4256096107476551E-5</c:v>
                </c:pt>
                <c:pt idx="71">
                  <c:v>9.0537368580297133E-5</c:v>
                </c:pt>
                <c:pt idx="72">
                  <c:v>8.6051013811268745E-5</c:v>
                </c:pt>
                <c:pt idx="73">
                  <c:v>8.0959086440337291E-5</c:v>
                </c:pt>
                <c:pt idx="74">
                  <c:v>7.7513293043593055E-5</c:v>
                </c:pt>
                <c:pt idx="75">
                  <c:v>7.5091002635980779E-5</c:v>
                </c:pt>
                <c:pt idx="76">
                  <c:v>7.0886111188963674E-5</c:v>
                </c:pt>
                <c:pt idx="77">
                  <c:v>6.6894449531349075E-5</c:v>
                </c:pt>
                <c:pt idx="78">
                  <c:v>6.4011582778627406E-5</c:v>
                </c:pt>
                <c:pt idx="79">
                  <c:v>6.0744902404981266E-5</c:v>
                </c:pt>
                <c:pt idx="80">
                  <c:v>5.9474052860142424E-5</c:v>
                </c:pt>
                <c:pt idx="81">
                  <c:v>5.7179700326171636E-5</c:v>
                </c:pt>
                <c:pt idx="82">
                  <c:v>5.3239213818013631E-5</c:v>
                </c:pt>
                <c:pt idx="83">
                  <c:v>5.2676287173991057E-5</c:v>
                </c:pt>
                <c:pt idx="84">
                  <c:v>4.7942585849255782E-5</c:v>
                </c:pt>
                <c:pt idx="85">
                  <c:v>4.8676096324800349E-5</c:v>
                </c:pt>
                <c:pt idx="86">
                  <c:v>4.653526923919935E-5</c:v>
                </c:pt>
                <c:pt idx="87">
                  <c:v>4.4309150237837361E-5</c:v>
                </c:pt>
                <c:pt idx="88">
                  <c:v>4.1861272255496777E-5</c:v>
                </c:pt>
                <c:pt idx="89">
                  <c:v>4.1016882289462919E-5</c:v>
                </c:pt>
                <c:pt idx="90">
                  <c:v>3.8782234096524828E-5</c:v>
                </c:pt>
                <c:pt idx="91">
                  <c:v>3.8364303709295947E-5</c:v>
                </c:pt>
                <c:pt idx="92">
                  <c:v>3.6496410754130136E-5</c:v>
                </c:pt>
                <c:pt idx="93">
                  <c:v>3.3519722894071381E-5</c:v>
                </c:pt>
                <c:pt idx="94">
                  <c:v>3.31017925068425E-5</c:v>
                </c:pt>
                <c:pt idx="95">
                  <c:v>3.1020669762274204E-5</c:v>
                </c:pt>
                <c:pt idx="96">
                  <c:v>3.0764794014991213E-5</c:v>
                </c:pt>
                <c:pt idx="97">
                  <c:v>2.9894816474229055E-5</c:v>
                </c:pt>
                <c:pt idx="98">
                  <c:v>2.9161305998684491E-5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54BB-4E0A-8D60-D9AD66C89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6427032"/>
        <c:axId val="786429328"/>
        <c:extLst/>
      </c:barChart>
      <c:lineChart>
        <c:grouping val="standard"/>
        <c:varyColors val="0"/>
        <c:ser>
          <c:idx val="3"/>
          <c:order val="2"/>
          <c:tx>
            <c:strRef>
              <c:f>'Diminishing Return Survival'!$G$1</c:f>
              <c:strCache>
                <c:ptCount val="1"/>
                <c:pt idx="0">
                  <c:v>Click Probability (Hazard)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'Diminishing Return Survival'!$G$2:$G$100</c:f>
              <c:numCache>
                <c:formatCode>0.00%</c:formatCode>
                <c:ptCount val="99"/>
                <c:pt idx="0">
                  <c:v>6.5121496777772458E-3</c:v>
                </c:pt>
                <c:pt idx="1">
                  <c:v>3.951294770899727E-3</c:v>
                </c:pt>
                <c:pt idx="2">
                  <c:v>2.7405380403370261E-3</c:v>
                </c:pt>
                <c:pt idx="3">
                  <c:v>2.4798659435162351E-3</c:v>
                </c:pt>
                <c:pt idx="4">
                  <c:v>2.1615813940362161E-3</c:v>
                </c:pt>
                <c:pt idx="5">
                  <c:v>1.9427047403443032E-3</c:v>
                </c:pt>
                <c:pt idx="6">
                  <c:v>1.8453340889267311E-3</c:v>
                </c:pt>
                <c:pt idx="7">
                  <c:v>1.7124757664347401E-3</c:v>
                </c:pt>
                <c:pt idx="8">
                  <c:v>1.598095818268197E-3</c:v>
                </c:pt>
                <c:pt idx="9">
                  <c:v>1.5436137570009612E-3</c:v>
                </c:pt>
                <c:pt idx="10">
                  <c:v>1.4447527066281385E-3</c:v>
                </c:pt>
                <c:pt idx="11">
                  <c:v>1.3920075959658051E-3</c:v>
                </c:pt>
                <c:pt idx="12">
                  <c:v>1.3561744938866971E-3</c:v>
                </c:pt>
                <c:pt idx="13">
                  <c:v>1.2905752723977315E-3</c:v>
                </c:pt>
                <c:pt idx="14">
                  <c:v>1.2554139495293271E-3</c:v>
                </c:pt>
                <c:pt idx="15">
                  <c:v>1.2388512581762434E-3</c:v>
                </c:pt>
                <c:pt idx="16">
                  <c:v>1.1806671948237923E-3</c:v>
                </c:pt>
                <c:pt idx="17">
                  <c:v>1.1937934167701725E-3</c:v>
                </c:pt>
                <c:pt idx="18">
                  <c:v>1.2099654202470944E-3</c:v>
                </c:pt>
                <c:pt idx="19">
                  <c:v>1.165938702068825E-3</c:v>
                </c:pt>
                <c:pt idx="20">
                  <c:v>1.1435614759324197E-3</c:v>
                </c:pt>
                <c:pt idx="21">
                  <c:v>1.1001594086854638E-3</c:v>
                </c:pt>
                <c:pt idx="22">
                  <c:v>1.1022993808448289E-3</c:v>
                </c:pt>
                <c:pt idx="23">
                  <c:v>1.0465679255523552E-3</c:v>
                </c:pt>
                <c:pt idx="24">
                  <c:v>1.0138253139865272E-3</c:v>
                </c:pt>
                <c:pt idx="25">
                  <c:v>1.0142879252192927E-3</c:v>
                </c:pt>
                <c:pt idx="26">
                  <c:v>9.6609959254223554E-4</c:v>
                </c:pt>
                <c:pt idx="27">
                  <c:v>9.5847995135556197E-4</c:v>
                </c:pt>
                <c:pt idx="28">
                  <c:v>9.3855464667425004E-4</c:v>
                </c:pt>
                <c:pt idx="29">
                  <c:v>8.8230097868913226E-4</c:v>
                </c:pt>
                <c:pt idx="30">
                  <c:v>9.1218421059746646E-4</c:v>
                </c:pt>
                <c:pt idx="31">
                  <c:v>8.611581465267637E-4</c:v>
                </c:pt>
                <c:pt idx="32">
                  <c:v>8.6909317205696723E-4</c:v>
                </c:pt>
                <c:pt idx="33">
                  <c:v>8.7049102210901008E-4</c:v>
                </c:pt>
                <c:pt idx="34">
                  <c:v>8.3818450311679005E-4</c:v>
                </c:pt>
                <c:pt idx="35">
                  <c:v>8.1180212987530531E-4</c:v>
                </c:pt>
                <c:pt idx="36">
                  <c:v>8.4647340461763143E-4</c:v>
                </c:pt>
                <c:pt idx="37">
                  <c:v>8.2737936852561589E-4</c:v>
                </c:pt>
                <c:pt idx="38">
                  <c:v>7.936198975746489E-4</c:v>
                </c:pt>
                <c:pt idx="39">
                  <c:v>7.9882041752088462E-4</c:v>
                </c:pt>
                <c:pt idx="40">
                  <c:v>7.1485557189110427E-4</c:v>
                </c:pt>
                <c:pt idx="41">
                  <c:v>7.2620246713972492E-4</c:v>
                </c:pt>
                <c:pt idx="42">
                  <c:v>6.9728210609343311E-4</c:v>
                </c:pt>
                <c:pt idx="43">
                  <c:v>6.793039668637757E-4</c:v>
                </c:pt>
                <c:pt idx="44">
                  <c:v>6.8334536256198231E-4</c:v>
                </c:pt>
                <c:pt idx="45">
                  <c:v>6.9923755254963638E-4</c:v>
                </c:pt>
                <c:pt idx="46">
                  <c:v>6.6206064693463684E-4</c:v>
                </c:pt>
                <c:pt idx="47">
                  <c:v>6.4822660920582642E-4</c:v>
                </c:pt>
                <c:pt idx="48">
                  <c:v>6.5004027808845954E-4</c:v>
                </c:pt>
                <c:pt idx="49">
                  <c:v>6.6340694667843536E-4</c:v>
                </c:pt>
                <c:pt idx="50">
                  <c:v>6.1916331668210312E-4</c:v>
                </c:pt>
                <c:pt idx="51">
                  <c:v>6.4226271176093253E-4</c:v>
                </c:pt>
                <c:pt idx="52">
                  <c:v>6.0166299872332907E-4</c:v>
                </c:pt>
                <c:pt idx="53">
                  <c:v>6.2773761666579109E-4</c:v>
                </c:pt>
                <c:pt idx="54">
                  <c:v>6.8501032780021731E-4</c:v>
                </c:pt>
                <c:pt idx="55">
                  <c:v>6.3089567627305776E-4</c:v>
                </c:pt>
                <c:pt idx="56">
                  <c:v>5.5648545558839579E-4</c:v>
                </c:pt>
                <c:pt idx="57">
                  <c:v>5.0880539536501956E-4</c:v>
                </c:pt>
                <c:pt idx="58">
                  <c:v>5.6994803439880393E-4</c:v>
                </c:pt>
                <c:pt idx="59">
                  <c:v>5.0430590202854564E-4</c:v>
                </c:pt>
                <c:pt idx="60">
                  <c:v>5.0383418015242931E-4</c:v>
                </c:pt>
                <c:pt idx="61">
                  <c:v>5.1666985776488428E-4</c:v>
                </c:pt>
                <c:pt idx="62">
                  <c:v>4.8894896072348981E-4</c:v>
                </c:pt>
                <c:pt idx="63">
                  <c:v>5.0203928581060708E-4</c:v>
                </c:pt>
                <c:pt idx="64">
                  <c:v>4.9462938099953391E-4</c:v>
                </c:pt>
                <c:pt idx="65">
                  <c:v>4.2261140114441265E-4</c:v>
                </c:pt>
                <c:pt idx="66">
                  <c:v>4.6598117802798544E-4</c:v>
                </c:pt>
                <c:pt idx="67">
                  <c:v>4.4156564876074444E-4</c:v>
                </c:pt>
                <c:pt idx="68">
                  <c:v>4.6292447500095868E-4</c:v>
                </c:pt>
                <c:pt idx="69">
                  <c:v>4.3483814949507593E-4</c:v>
                </c:pt>
                <c:pt idx="70">
                  <c:v>4.351481378888078E-4</c:v>
                </c:pt>
                <c:pt idx="71">
                  <c:v>4.3735350044360466E-4</c:v>
                </c:pt>
                <c:pt idx="72">
                  <c:v>4.3049135284600748E-4</c:v>
                </c:pt>
                <c:pt idx="73">
                  <c:v>4.5150586397901815E-4</c:v>
                </c:pt>
                <c:pt idx="74">
                  <c:v>3.9228002143765206E-4</c:v>
                </c:pt>
                <c:pt idx="75">
                  <c:v>4.0553697631739993E-4</c:v>
                </c:pt>
                <c:pt idx="76">
                  <c:v>3.8401376996033409E-4</c:v>
                </c:pt>
                <c:pt idx="77">
                  <c:v>4.1011422254599861E-4</c:v>
                </c:pt>
                <c:pt idx="78">
                  <c:v>3.554769462276175E-4</c:v>
                </c:pt>
                <c:pt idx="79">
                  <c:v>3.7765152682500691E-4</c:v>
                </c:pt>
                <c:pt idx="80">
                  <c:v>3.9339292472351239E-4</c:v>
                </c:pt>
                <c:pt idx="81">
                  <c:v>2.5924840776370139E-4</c:v>
                </c:pt>
                <c:pt idx="82">
                  <c:v>3.4482861178108948E-4</c:v>
                </c:pt>
                <c:pt idx="83">
                  <c:v>3.0338621848657876E-4</c:v>
                </c:pt>
                <c:pt idx="84">
                  <c:v>3.2948641073704543E-4</c:v>
                </c:pt>
                <c:pt idx="85">
                  <c:v>3.8599370733749527E-4</c:v>
                </c:pt>
                <c:pt idx="86">
                  <c:v>2.9715202378610694E-4</c:v>
                </c:pt>
                <c:pt idx="87">
                  <c:v>3.6942684664564851E-4</c:v>
                </c:pt>
                <c:pt idx="88">
                  <c:v>3.7591227882760592E-4</c:v>
                </c:pt>
                <c:pt idx="89">
                  <c:v>3.057404442293743E-4</c:v>
                </c:pt>
                <c:pt idx="90">
                  <c:v>2.6067468522883441E-4</c:v>
                </c:pt>
                <c:pt idx="91">
                  <c:v>4.5054460521187778E-4</c:v>
                </c:pt>
                <c:pt idx="92">
                  <c:v>3.1254726326990223E-4</c:v>
                </c:pt>
                <c:pt idx="93">
                  <c:v>2.5180354776410674E-4</c:v>
                </c:pt>
                <c:pt idx="94">
                  <c:v>3.0831484709537005E-4</c:v>
                </c:pt>
                <c:pt idx="95">
                  <c:v>2.4892733078019091E-4</c:v>
                </c:pt>
                <c:pt idx="96">
                  <c:v>2.5570532503926824E-4</c:v>
                </c:pt>
                <c:pt idx="97">
                  <c:v>2.6873376167269036E-4</c:v>
                </c:pt>
                <c:pt idx="98">
                  <c:v>3.2482002877365357E-4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54BB-4E0A-8D60-D9AD66C89DBB}"/>
            </c:ext>
          </c:extLst>
        </c:ser>
        <c:ser>
          <c:idx val="4"/>
          <c:order val="3"/>
          <c:tx>
            <c:strRef>
              <c:f>'Diminishing Return Survival'!$J$1</c:f>
              <c:strCache>
                <c:ptCount val="1"/>
                <c:pt idx="0">
                  <c:v>Click Probability (Hazard) No TV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'Diminishing Return Survival'!$J$2:$J$100</c:f>
              <c:numCache>
                <c:formatCode>0.0%</c:formatCode>
                <c:ptCount val="99"/>
                <c:pt idx="0">
                  <c:v>8.1407892501071943E-3</c:v>
                </c:pt>
                <c:pt idx="1">
                  <c:v>4.5050365210473897E-3</c:v>
                </c:pt>
                <c:pt idx="2">
                  <c:v>3.0440198734423829E-3</c:v>
                </c:pt>
                <c:pt idx="3">
                  <c:v>2.7427685119061351E-3</c:v>
                </c:pt>
                <c:pt idx="4">
                  <c:v>2.3780048469125292E-3</c:v>
                </c:pt>
                <c:pt idx="5">
                  <c:v>2.1277489736187816E-3</c:v>
                </c:pt>
                <c:pt idx="6">
                  <c:v>2.0156009381252504E-3</c:v>
                </c:pt>
                <c:pt idx="7">
                  <c:v>1.8657334013801874E-3</c:v>
                </c:pt>
                <c:pt idx="8">
                  <c:v>1.7386688764007285E-3</c:v>
                </c:pt>
                <c:pt idx="9">
                  <c:v>1.6754273638017736E-3</c:v>
                </c:pt>
                <c:pt idx="10">
                  <c:v>1.5715398015027082E-3</c:v>
                </c:pt>
                <c:pt idx="11">
                  <c:v>1.510456937515503E-3</c:v>
                </c:pt>
                <c:pt idx="12">
                  <c:v>1.4725602579637176E-3</c:v>
                </c:pt>
                <c:pt idx="13">
                  <c:v>1.4014369610815258E-3</c:v>
                </c:pt>
                <c:pt idx="14">
                  <c:v>1.3642824008933685E-3</c:v>
                </c:pt>
                <c:pt idx="15">
                  <c:v>1.3518942393402344E-3</c:v>
                </c:pt>
                <c:pt idx="16">
                  <c:v>1.2805437572730449E-3</c:v>
                </c:pt>
                <c:pt idx="17">
                  <c:v>1.2972232398557049E-3</c:v>
                </c:pt>
                <c:pt idx="18">
                  <c:v>1.3414852430256863E-3</c:v>
                </c:pt>
                <c:pt idx="19">
                  <c:v>1.2869199032999878E-3</c:v>
                </c:pt>
                <c:pt idx="20">
                  <c:v>1.2552259041382907E-3</c:v>
                </c:pt>
                <c:pt idx="21">
                  <c:v>1.1978863316730592E-3</c:v>
                </c:pt>
                <c:pt idx="22">
                  <c:v>1.206296589550182E-3</c:v>
                </c:pt>
                <c:pt idx="23">
                  <c:v>1.1593386163021302E-3</c:v>
                </c:pt>
                <c:pt idx="24">
                  <c:v>1.1228585334902563E-3</c:v>
                </c:pt>
                <c:pt idx="25">
                  <c:v>1.1227509070215191E-3</c:v>
                </c:pt>
                <c:pt idx="26">
                  <c:v>1.0812668607724785E-3</c:v>
                </c:pt>
                <c:pt idx="27">
                  <c:v>1.0680460051768481E-3</c:v>
                </c:pt>
                <c:pt idx="28">
                  <c:v>1.0477620270678001E-3</c:v>
                </c:pt>
                <c:pt idx="29">
                  <c:v>9.9190563184747838E-4</c:v>
                </c:pt>
                <c:pt idx="30">
                  <c:v>1.0194036409576501E-3</c:v>
                </c:pt>
                <c:pt idx="31">
                  <c:v>9.6088278738837296E-4</c:v>
                </c:pt>
                <c:pt idx="32">
                  <c:v>9.8934221114632681E-4</c:v>
                </c:pt>
                <c:pt idx="33">
                  <c:v>9.793955407243482E-4</c:v>
                </c:pt>
                <c:pt idx="34">
                  <c:v>9.5546442845817481E-4</c:v>
                </c:pt>
                <c:pt idx="35">
                  <c:v>9.1592142833663015E-4</c:v>
                </c:pt>
                <c:pt idx="36">
                  <c:v>9.7089995272914287E-4</c:v>
                </c:pt>
                <c:pt idx="37">
                  <c:v>9.5150151601208766E-4</c:v>
                </c:pt>
                <c:pt idx="38">
                  <c:v>8.9830438794180623E-4</c:v>
                </c:pt>
                <c:pt idx="39">
                  <c:v>9.053766477098435E-4</c:v>
                </c:pt>
                <c:pt idx="40">
                  <c:v>8.432292397035912E-4</c:v>
                </c:pt>
                <c:pt idx="41">
                  <c:v>8.2829883882618027E-4</c:v>
                </c:pt>
                <c:pt idx="42">
                  <c:v>8.1106507821093743E-4</c:v>
                </c:pt>
                <c:pt idx="43">
                  <c:v>8.0021387400752708E-4</c:v>
                </c:pt>
                <c:pt idx="44">
                  <c:v>7.8628790247181612E-4</c:v>
                </c:pt>
                <c:pt idx="45">
                  <c:v>8.4241526889772267E-4</c:v>
                </c:pt>
                <c:pt idx="46">
                  <c:v>7.6864014983746287E-4</c:v>
                </c:pt>
                <c:pt idx="47">
                  <c:v>7.6677302988725771E-4</c:v>
                </c:pt>
                <c:pt idx="48">
                  <c:v>7.7899678474591116E-4</c:v>
                </c:pt>
                <c:pt idx="49">
                  <c:v>7.4074107112387377E-4</c:v>
                </c:pt>
                <c:pt idx="50">
                  <c:v>7.2927792767651933E-4</c:v>
                </c:pt>
                <c:pt idx="51">
                  <c:v>7.7849474107705152E-4</c:v>
                </c:pt>
                <c:pt idx="52">
                  <c:v>6.9606588744652864E-4</c:v>
                </c:pt>
                <c:pt idx="53">
                  <c:v>7.3964668717030335E-4</c:v>
                </c:pt>
                <c:pt idx="54">
                  <c:v>7.8981940949818252E-4</c:v>
                </c:pt>
                <c:pt idx="55">
                  <c:v>7.4618966924255847E-4</c:v>
                </c:pt>
                <c:pt idx="56">
                  <c:v>6.5276214943277289E-4</c:v>
                </c:pt>
                <c:pt idx="57">
                  <c:v>6.1279495900057324E-4</c:v>
                </c:pt>
                <c:pt idx="58">
                  <c:v>6.661141589014985E-4</c:v>
                </c:pt>
                <c:pt idx="59">
                  <c:v>6.0363667775997776E-4</c:v>
                </c:pt>
                <c:pt idx="60">
                  <c:v>6.2115261947415235E-4</c:v>
                </c:pt>
                <c:pt idx="61">
                  <c:v>6.1713460994605729E-4</c:v>
                </c:pt>
                <c:pt idx="62">
                  <c:v>6.1381245075786683E-4</c:v>
                </c:pt>
                <c:pt idx="63">
                  <c:v>5.8550245614752416E-4</c:v>
                </c:pt>
                <c:pt idx="64">
                  <c:v>5.7300590890529968E-4</c:v>
                </c:pt>
                <c:pt idx="65">
                  <c:v>5.3566918008518538E-4</c:v>
                </c:pt>
                <c:pt idx="66">
                  <c:v>5.7310978823255088E-4</c:v>
                </c:pt>
                <c:pt idx="67">
                  <c:v>5.3299405216555851E-4</c:v>
                </c:pt>
                <c:pt idx="68">
                  <c:v>5.8474253874052362E-4</c:v>
                </c:pt>
                <c:pt idx="69">
                  <c:v>5.5162907227246372E-4</c:v>
                </c:pt>
                <c:pt idx="70">
                  <c:v>5.1145763797744159E-4</c:v>
                </c:pt>
                <c:pt idx="71">
                  <c:v>5.4353503319637397E-4</c:v>
                </c:pt>
                <c:pt idx="72">
                  <c:v>5.5084384983594692E-4</c:v>
                </c:pt>
                <c:pt idx="73">
                  <c:v>5.2343425942780186E-4</c:v>
                </c:pt>
                <c:pt idx="74">
                  <c:v>5.105255078544646E-4</c:v>
                </c:pt>
                <c:pt idx="75">
                  <c:v>5.0321059213231933E-4</c:v>
                </c:pt>
                <c:pt idx="76">
                  <c:v>4.7956168084251072E-4</c:v>
                </c:pt>
                <c:pt idx="77">
                  <c:v>4.5713873887420764E-4</c:v>
                </c:pt>
                <c:pt idx="78">
                  <c:v>4.4849759720055893E-4</c:v>
                </c:pt>
                <c:pt idx="79">
                  <c:v>4.8917274020565671E-4</c:v>
                </c:pt>
                <c:pt idx="80">
                  <c:v>4.7944860700854797E-4</c:v>
                </c:pt>
                <c:pt idx="81">
                  <c:v>3.7407830409985632E-4</c:v>
                </c:pt>
                <c:pt idx="82">
                  <c:v>4.2872371315916258E-4</c:v>
                </c:pt>
                <c:pt idx="83">
                  <c:v>3.8014136872133175E-4</c:v>
                </c:pt>
                <c:pt idx="84">
                  <c:v>4.2764796079963752E-4</c:v>
                </c:pt>
                <c:pt idx="85">
                  <c:v>4.974387852975104E-4</c:v>
                </c:pt>
                <c:pt idx="86">
                  <c:v>3.8662861600147203E-4</c:v>
                </c:pt>
                <c:pt idx="87">
                  <c:v>4.4840027791059889E-4</c:v>
                </c:pt>
                <c:pt idx="88">
                  <c:v>4.4575330748486408E-4</c:v>
                </c:pt>
                <c:pt idx="89">
                  <c:v>4.0722603061915663E-4</c:v>
                </c:pt>
                <c:pt idx="90">
                  <c:v>3.6001788024775383E-4</c:v>
                </c:pt>
                <c:pt idx="91">
                  <c:v>5.6277563789031149E-4</c:v>
                </c:pt>
                <c:pt idx="92">
                  <c:v>3.6346456115488035E-4</c:v>
                </c:pt>
                <c:pt idx="93">
                  <c:v>3.0890083650547684E-4</c:v>
                </c:pt>
                <c:pt idx="94">
                  <c:v>4.3962191028368292E-4</c:v>
                </c:pt>
                <c:pt idx="95">
                  <c:v>3.8293272055600625E-4</c:v>
                </c:pt>
                <c:pt idx="96">
                  <c:v>3.3653191402027716E-4</c:v>
                </c:pt>
                <c:pt idx="97">
                  <c:v>3.3157901211577911E-4</c:v>
                </c:pt>
                <c:pt idx="98">
                  <c:v>3.9430358668202103E-4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BB-4E0A-8D60-D9AD66C89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184472"/>
        <c:axId val="611184800"/>
      </c:lineChart>
      <c:catAx>
        <c:axId val="786427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Impressions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29328"/>
        <c:crosses val="autoZero"/>
        <c:auto val="1"/>
        <c:lblAlgn val="ctr"/>
        <c:lblOffset val="100"/>
        <c:noMultiLvlLbl val="0"/>
      </c:catAx>
      <c:valAx>
        <c:axId val="7864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27032"/>
        <c:crosses val="autoZero"/>
        <c:crossBetween val="between"/>
      </c:valAx>
      <c:valAx>
        <c:axId val="61118480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84472"/>
        <c:crosses val="max"/>
        <c:crossBetween val="between"/>
      </c:valAx>
      <c:catAx>
        <c:axId val="611184472"/>
        <c:scaling>
          <c:orientation val="minMax"/>
        </c:scaling>
        <c:delete val="1"/>
        <c:axPos val="b"/>
        <c:majorTickMark val="out"/>
        <c:minorTickMark val="none"/>
        <c:tickLblPos val="nextTo"/>
        <c:crossAx val="611184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solidFill>
                  <a:schemeClr val="tx1"/>
                </a:solidFill>
                <a:effectLst/>
              </a:rPr>
              <a:t>User-Level Click-Thru Rate by Number of Impressions</a:t>
            </a:r>
            <a:endParaRPr lang="en-US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1"/>
          <c:tx>
            <c:strRef>
              <c:f>'Diminishing Return'!$L$1</c:f>
              <c:strCache>
                <c:ptCount val="1"/>
                <c:pt idx="0">
                  <c:v>% of Users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'Diminishing Return'!$H$2:$H$101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 …</c:v>
                </c:pt>
              </c:strCache>
            </c:strRef>
          </c:cat>
          <c:val>
            <c:numRef>
              <c:f>'Diminishing Return'!$L$2:$L$101</c:f>
              <c:numCache>
                <c:formatCode>0%</c:formatCode>
                <c:ptCount val="100"/>
                <c:pt idx="0">
                  <c:v>0.45920231789016946</c:v>
                </c:pt>
                <c:pt idx="1">
                  <c:v>0.15070191126633553</c:v>
                </c:pt>
                <c:pt idx="2">
                  <c:v>9.4340599135180433E-2</c:v>
                </c:pt>
                <c:pt idx="3">
                  <c:v>5.8658496554304974E-2</c:v>
                </c:pt>
                <c:pt idx="4">
                  <c:v>4.0654025198511058E-2</c:v>
                </c:pt>
                <c:pt idx="5">
                  <c:v>3.1467865012924569E-2</c:v>
                </c:pt>
                <c:pt idx="6">
                  <c:v>2.3681529163774369E-2</c:v>
                </c:pt>
                <c:pt idx="7">
                  <c:v>1.8780334970771171E-2</c:v>
                </c:pt>
                <c:pt idx="8">
                  <c:v>1.5395299771104456E-2</c:v>
                </c:pt>
                <c:pt idx="9">
                  <c:v>1.254724293221904E-2</c:v>
                </c:pt>
                <c:pt idx="10">
                  <c:v>1.0463005473693185E-2</c:v>
                </c:pt>
                <c:pt idx="11">
                  <c:v>9.0239268615859083E-3</c:v>
                </c:pt>
                <c:pt idx="12">
                  <c:v>7.5924719575567977E-3</c:v>
                </c:pt>
                <c:pt idx="13">
                  <c:v>6.5505470513806032E-3</c:v>
                </c:pt>
                <c:pt idx="14">
                  <c:v>5.7719971164293307E-3</c:v>
                </c:pt>
                <c:pt idx="15">
                  <c:v>5.0304775922591603E-3</c:v>
                </c:pt>
                <c:pt idx="16">
                  <c:v>4.4630111999752562E-3</c:v>
                </c:pt>
                <c:pt idx="17">
                  <c:v>4.1959501896973754E-3</c:v>
                </c:pt>
                <c:pt idx="18">
                  <c:v>3.554490983951877E-3</c:v>
                </c:pt>
                <c:pt idx="19">
                  <c:v>3.1444701453857454E-3</c:v>
                </c:pt>
                <c:pt idx="20">
                  <c:v>2.8234175040351074E-3</c:v>
                </c:pt>
                <c:pt idx="21">
                  <c:v>2.6060908177319179E-3</c:v>
                </c:pt>
                <c:pt idx="22">
                  <c:v>2.2366640144187511E-3</c:v>
                </c:pt>
                <c:pt idx="23">
                  <c:v>2.0034302333833309E-3</c:v>
                </c:pt>
                <c:pt idx="24">
                  <c:v>1.8124838893060166E-3</c:v>
                </c:pt>
                <c:pt idx="25">
                  <c:v>1.631765963560158E-3</c:v>
                </c:pt>
                <c:pt idx="26">
                  <c:v>1.4869359125051847E-3</c:v>
                </c:pt>
                <c:pt idx="27">
                  <c:v>1.3521914627703901E-3</c:v>
                </c:pt>
                <c:pt idx="28">
                  <c:v>1.2322931813983399E-3</c:v>
                </c:pt>
                <c:pt idx="29">
                  <c:v>1.1308318961011411E-3</c:v>
                </c:pt>
                <c:pt idx="30">
                  <c:v>1.0362190265351763E-3</c:v>
                </c:pt>
                <c:pt idx="31">
                  <c:v>9.4919586099707345E-4</c:v>
                </c:pt>
                <c:pt idx="32">
                  <c:v>8.8818579394156234E-4</c:v>
                </c:pt>
                <c:pt idx="33">
                  <c:v>8.1088778679041531E-4</c:v>
                </c:pt>
                <c:pt idx="34">
                  <c:v>7.5375418146956489E-4</c:v>
                </c:pt>
                <c:pt idx="35">
                  <c:v>6.9995297307851056E-4</c:v>
                </c:pt>
                <c:pt idx="36">
                  <c:v>6.4191486001957264E-4</c:v>
                </c:pt>
                <c:pt idx="37">
                  <c:v>5.9050073595986194E-4</c:v>
                </c:pt>
                <c:pt idx="38">
                  <c:v>5.4779844958804675E-4</c:v>
                </c:pt>
                <c:pt idx="39">
                  <c:v>5.1025797805238492E-4</c:v>
                </c:pt>
                <c:pt idx="40">
                  <c:v>4.7413887581943215E-4</c:v>
                </c:pt>
                <c:pt idx="41">
                  <c:v>4.4088291462207965E-4</c:v>
                </c:pt>
                <c:pt idx="42">
                  <c:v>4.1241472370753612E-4</c:v>
                </c:pt>
                <c:pt idx="43">
                  <c:v>3.8768017751637638E-4</c:v>
                </c:pt>
                <c:pt idx="44">
                  <c:v>3.6329247263831789E-4</c:v>
                </c:pt>
                <c:pt idx="45">
                  <c:v>3.3746979683742879E-4</c:v>
                </c:pt>
                <c:pt idx="46">
                  <c:v>3.1586362327424092E-4</c:v>
                </c:pt>
                <c:pt idx="47">
                  <c:v>2.9632489596953868E-4</c:v>
                </c:pt>
                <c:pt idx="48">
                  <c:v>2.7864959062149795E-4</c:v>
                </c:pt>
                <c:pt idx="49">
                  <c:v>2.6280370317981465E-4</c:v>
                </c:pt>
                <c:pt idx="50">
                  <c:v>2.4956252599142088E-4</c:v>
                </c:pt>
                <c:pt idx="51">
                  <c:v>2.3256050083940018E-4</c:v>
                </c:pt>
                <c:pt idx="52">
                  <c:v>2.2019662814885073E-4</c:v>
                </c:pt>
                <c:pt idx="53">
                  <c:v>2.0670382098820708E-4</c:v>
                </c:pt>
                <c:pt idx="54">
                  <c:v>1.9560489896896794E-4</c:v>
                </c:pt>
                <c:pt idx="55">
                  <c:v>1.8296899387598616E-4</c:v>
                </c:pt>
                <c:pt idx="56">
                  <c:v>1.7116958842048377E-4</c:v>
                </c:pt>
                <c:pt idx="57">
                  <c:v>1.6534809500843187E-4</c:v>
                </c:pt>
                <c:pt idx="58">
                  <c:v>1.5472522969344933E-4</c:v>
                </c:pt>
                <c:pt idx="59">
                  <c:v>1.4909415896310007E-4</c:v>
                </c:pt>
                <c:pt idx="60">
                  <c:v>1.3866851713988096E-4</c:v>
                </c:pt>
                <c:pt idx="61">
                  <c:v>1.3211253624126177E-4</c:v>
                </c:pt>
                <c:pt idx="62">
                  <c:v>1.245704378838254E-4</c:v>
                </c:pt>
                <c:pt idx="63">
                  <c:v>1.2041514293667152E-4</c:v>
                </c:pt>
                <c:pt idx="64">
                  <c:v>1.1337630452373496E-4</c:v>
                </c:pt>
                <c:pt idx="65">
                  <c:v>1.0965626142047282E-4</c:v>
                </c:pt>
                <c:pt idx="66">
                  <c:v>1.0344032102489404E-4</c:v>
                </c:pt>
                <c:pt idx="67">
                  <c:v>9.8400920769835099E-5</c:v>
                </c:pt>
                <c:pt idx="68">
                  <c:v>9.4068804761100229E-5</c:v>
                </c:pt>
                <c:pt idx="69">
                  <c:v>8.966868065175727E-5</c:v>
                </c:pt>
                <c:pt idx="70">
                  <c:v>8.5159743581441364E-5</c:v>
                </c:pt>
                <c:pt idx="71">
                  <c:v>8.0759619472098404E-5</c:v>
                </c:pt>
                <c:pt idx="72">
                  <c:v>7.7787665475525182E-5</c:v>
                </c:pt>
                <c:pt idx="73">
                  <c:v>7.365277295855375E-5</c:v>
                </c:pt>
                <c:pt idx="74">
                  <c:v>6.938186424036614E-5</c:v>
                </c:pt>
                <c:pt idx="75">
                  <c:v>6.698797909896163E-5</c:v>
                </c:pt>
                <c:pt idx="76">
                  <c:v>6.4342463985307208E-5</c:v>
                </c:pt>
                <c:pt idx="77">
                  <c:v>6.2186607196030981E-5</c:v>
                </c:pt>
                <c:pt idx="78">
                  <c:v>5.8548173813498543E-5</c:v>
                </c:pt>
                <c:pt idx="79">
                  <c:v>5.578704492881038E-5</c:v>
                </c:pt>
                <c:pt idx="80">
                  <c:v>5.3189135485581611E-5</c:v>
                </c:pt>
                <c:pt idx="81">
                  <c:v>5.0863258444785176E-5</c:v>
                </c:pt>
                <c:pt idx="82">
                  <c:v>4.8095328750036206E-5</c:v>
                </c:pt>
                <c:pt idx="83">
                  <c:v>4.8680198415265719E-5</c:v>
                </c:pt>
                <c:pt idx="84">
                  <c:v>4.4586110758659131E-5</c:v>
                </c:pt>
                <c:pt idx="85">
                  <c:v>4.3824420031848603E-5</c:v>
                </c:pt>
                <c:pt idx="86">
                  <c:v>4.3389168187956869E-5</c:v>
                </c:pt>
                <c:pt idx="87">
                  <c:v>4.1070091957221248E-5</c:v>
                </c:pt>
                <c:pt idx="88">
                  <c:v>3.8914235167945021E-5</c:v>
                </c:pt>
                <c:pt idx="89">
                  <c:v>3.7921316899067011E-5</c:v>
                </c:pt>
                <c:pt idx="90">
                  <c:v>3.6404736255506763E-5</c:v>
                </c:pt>
                <c:pt idx="91">
                  <c:v>3.5309805835716627E-5</c:v>
                </c:pt>
                <c:pt idx="92">
                  <c:v>3.3541595219906474E-5</c:v>
                </c:pt>
                <c:pt idx="93">
                  <c:v>3.1596563542515299E-5</c:v>
                </c:pt>
                <c:pt idx="94">
                  <c:v>3.0732860664792652E-5</c:v>
                </c:pt>
                <c:pt idx="95">
                  <c:v>2.9467909993482309E-5</c:v>
                </c:pt>
                <c:pt idx="96">
                  <c:v>2.9059861389833811E-5</c:v>
                </c:pt>
                <c:pt idx="97">
                  <c:v>2.6965211891104858E-5</c:v>
                </c:pt>
                <c:pt idx="98">
                  <c:v>2.7101228092321025E-5</c:v>
                </c:pt>
                <c:pt idx="99">
                  <c:v>9.8811689697507932E-4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D-435D-BCD5-F752A8285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631920"/>
        <c:axId val="715630936"/>
      </c:barChart>
      <c:lineChart>
        <c:grouping val="standard"/>
        <c:varyColors val="0"/>
        <c:ser>
          <c:idx val="3"/>
          <c:order val="0"/>
          <c:tx>
            <c:strRef>
              <c:f>'Diminishing Return'!$K$1</c:f>
              <c:strCache>
                <c:ptCount val="1"/>
                <c:pt idx="0">
                  <c:v>Click-Thru Rate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'Diminishing Return'!$H$2:$H$101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 …</c:v>
                </c:pt>
              </c:strCache>
            </c:strRef>
          </c:cat>
          <c:val>
            <c:numRef>
              <c:f>'Diminishing Return'!$K$2:$K$101</c:f>
              <c:numCache>
                <c:formatCode>0.0%</c:formatCode>
                <c:ptCount val="100"/>
                <c:pt idx="0">
                  <c:v>1.4181675999936553E-2</c:v>
                </c:pt>
                <c:pt idx="1">
                  <c:v>1.4271366299259104E-2</c:v>
                </c:pt>
                <c:pt idx="2">
                  <c:v>1.1451874337918239E-2</c:v>
                </c:pt>
                <c:pt idx="3">
                  <c:v>1.2672369476403041E-2</c:v>
                </c:pt>
                <c:pt idx="4">
                  <c:v>1.280717505592757E-2</c:v>
                </c:pt>
                <c:pt idx="5">
                  <c:v>1.2346241989541559E-2</c:v>
                </c:pt>
                <c:pt idx="6">
                  <c:v>1.3113975422747299E-2</c:v>
                </c:pt>
                <c:pt idx="7">
                  <c:v>1.3169001461170348E-2</c:v>
                </c:pt>
                <c:pt idx="8">
                  <c:v>1.3021784697481387E-2</c:v>
                </c:pt>
                <c:pt idx="9">
                  <c:v>1.3515718201394824E-2</c:v>
                </c:pt>
                <c:pt idx="10">
                  <c:v>1.3413116983231653E-2</c:v>
                </c:pt>
                <c:pt idx="11">
                  <c:v>1.3350013942376535E-2</c:v>
                </c:pt>
                <c:pt idx="12">
                  <c:v>1.3812167068103299E-2</c:v>
                </c:pt>
                <c:pt idx="13">
                  <c:v>1.3718839577616718E-2</c:v>
                </c:pt>
                <c:pt idx="14">
                  <c:v>1.3693529801277686E-2</c:v>
                </c:pt>
                <c:pt idx="15">
                  <c:v>1.405457436108197E-2</c:v>
                </c:pt>
                <c:pt idx="16">
                  <c:v>1.3732634206327801E-2</c:v>
                </c:pt>
                <c:pt idx="17">
                  <c:v>1.3480221336903422E-2</c:v>
                </c:pt>
                <c:pt idx="18">
                  <c:v>1.4657796604656591E-2</c:v>
                </c:pt>
                <c:pt idx="19">
                  <c:v>1.4624746143215238E-2</c:v>
                </c:pt>
                <c:pt idx="20">
                  <c:v>1.4649808868409452E-2</c:v>
                </c:pt>
                <c:pt idx="21">
                  <c:v>1.4060432721038196E-2</c:v>
                </c:pt>
                <c:pt idx="22">
                  <c:v>1.5087478183664658E-2</c:v>
                </c:pt>
                <c:pt idx="23">
                  <c:v>1.4796986968196153E-2</c:v>
                </c:pt>
                <c:pt idx="24">
                  <c:v>1.4693632509099096E-2</c:v>
                </c:pt>
                <c:pt idx="25">
                  <c:v>1.514981015849994E-2</c:v>
                </c:pt>
                <c:pt idx="26">
                  <c:v>1.4750206960268202E-2</c:v>
                </c:pt>
                <c:pt idx="27">
                  <c:v>1.5012976039592009E-2</c:v>
                </c:pt>
                <c:pt idx="28">
                  <c:v>1.503879733771896E-2</c:v>
                </c:pt>
                <c:pt idx="29">
                  <c:v>1.4433572489610835E-2</c:v>
                </c:pt>
                <c:pt idx="30">
                  <c:v>1.5239520368583748E-2</c:v>
                </c:pt>
                <c:pt idx="31">
                  <c:v>1.4752348267190176E-2</c:v>
                </c:pt>
                <c:pt idx="32">
                  <c:v>1.4915773353751913E-2</c:v>
                </c:pt>
                <c:pt idx="33">
                  <c:v>1.5389905563849237E-2</c:v>
                </c:pt>
                <c:pt idx="34">
                  <c:v>1.5013578988207483E-2</c:v>
                </c:pt>
                <c:pt idx="35">
                  <c:v>1.472960105711121E-2</c:v>
                </c:pt>
                <c:pt idx="36">
                  <c:v>1.5807094122134168E-2</c:v>
                </c:pt>
                <c:pt idx="37">
                  <c:v>1.5858939512599621E-2</c:v>
                </c:pt>
                <c:pt idx="38">
                  <c:v>1.5481259854250208E-2</c:v>
                </c:pt>
                <c:pt idx="39">
                  <c:v>1.5860533926881606E-2</c:v>
                </c:pt>
                <c:pt idx="40">
                  <c:v>1.4443902578960957E-2</c:v>
                </c:pt>
                <c:pt idx="41">
                  <c:v>1.4978095884494355E-2</c:v>
                </c:pt>
                <c:pt idx="42">
                  <c:v>1.4593845849411299E-2</c:v>
                </c:pt>
                <c:pt idx="43">
                  <c:v>1.4367160775370582E-2</c:v>
                </c:pt>
                <c:pt idx="44">
                  <c:v>1.4638986128531047E-2</c:v>
                </c:pt>
                <c:pt idx="45">
                  <c:v>1.5376244407722381E-2</c:v>
                </c:pt>
                <c:pt idx="46">
                  <c:v>1.4791689094628054E-2</c:v>
                </c:pt>
                <c:pt idx="47">
                  <c:v>1.4711282474983935E-2</c:v>
                </c:pt>
                <c:pt idx="48">
                  <c:v>1.4961071925414297E-2</c:v>
                </c:pt>
                <c:pt idx="49">
                  <c:v>1.5423233185829258E-2</c:v>
                </c:pt>
                <c:pt idx="50">
                  <c:v>1.4524743841290605E-2</c:v>
                </c:pt>
                <c:pt idx="51">
                  <c:v>1.5411159199906422E-2</c:v>
                </c:pt>
                <c:pt idx="52">
                  <c:v>1.4577799740564581E-2</c:v>
                </c:pt>
                <c:pt idx="53">
                  <c:v>1.5496479568335856E-2</c:v>
                </c:pt>
                <c:pt idx="54">
                  <c:v>1.7105903622835684E-2</c:v>
                </c:pt>
                <c:pt idx="55">
                  <c:v>1.6131430270591735E-2</c:v>
                </c:pt>
                <c:pt idx="56">
                  <c:v>1.4541698120704041E-2</c:v>
                </c:pt>
                <c:pt idx="57">
                  <c:v>1.3285073828815859E-2</c:v>
                </c:pt>
                <c:pt idx="58">
                  <c:v>1.5208122719880444E-2</c:v>
                </c:pt>
                <c:pt idx="59">
                  <c:v>1.3410573370432879E-2</c:v>
                </c:pt>
                <c:pt idx="60">
                  <c:v>1.3830308974987739E-2</c:v>
                </c:pt>
                <c:pt idx="61">
                  <c:v>1.4310717594975805E-2</c:v>
                </c:pt>
                <c:pt idx="62">
                  <c:v>1.3812305508543975E-2</c:v>
                </c:pt>
                <c:pt idx="63">
                  <c:v>1.4119507511577997E-2</c:v>
                </c:pt>
                <c:pt idx="64">
                  <c:v>1.4216303761022134E-2</c:v>
                </c:pt>
                <c:pt idx="65">
                  <c:v>1.2093773257256264E-2</c:v>
                </c:pt>
                <c:pt idx="66">
                  <c:v>1.3609467455621301E-2</c:v>
                </c:pt>
                <c:pt idx="67">
                  <c:v>1.3062409288824383E-2</c:v>
                </c:pt>
                <c:pt idx="68">
                  <c:v>1.3808559861191441E-2</c:v>
                </c:pt>
                <c:pt idx="69">
                  <c:v>1.3120970800151687E-2</c:v>
                </c:pt>
                <c:pt idx="70">
                  <c:v>1.3336527711228239E-2</c:v>
                </c:pt>
                <c:pt idx="71">
                  <c:v>1.3642105263157895E-2</c:v>
                </c:pt>
                <c:pt idx="72">
                  <c:v>1.346389228886169E-2</c:v>
                </c:pt>
                <c:pt idx="73">
                  <c:v>1.4404432132963989E-2</c:v>
                </c:pt>
                <c:pt idx="74">
                  <c:v>1.2840619486375221E-2</c:v>
                </c:pt>
                <c:pt idx="75">
                  <c:v>1.3299492385786801E-2</c:v>
                </c:pt>
                <c:pt idx="76">
                  <c:v>1.2683648662932036E-2</c:v>
                </c:pt>
                <c:pt idx="77">
                  <c:v>1.3560804899387576E-2</c:v>
                </c:pt>
                <c:pt idx="78">
                  <c:v>1.2080380996631432E-2</c:v>
                </c:pt>
                <c:pt idx="79">
                  <c:v>1.2922101670120688E-2</c:v>
                </c:pt>
                <c:pt idx="80">
                  <c:v>1.3936836721646848E-2</c:v>
                </c:pt>
                <c:pt idx="81">
                  <c:v>9.2258323305254714E-3</c:v>
                </c:pt>
                <c:pt idx="82">
                  <c:v>1.2584841628959276E-2</c:v>
                </c:pt>
                <c:pt idx="83">
                  <c:v>1.0617490919251188E-2</c:v>
                </c:pt>
                <c:pt idx="84">
                  <c:v>1.2202562538133009E-2</c:v>
                </c:pt>
                <c:pt idx="85">
                  <c:v>1.4121663563004346E-2</c:v>
                </c:pt>
                <c:pt idx="86">
                  <c:v>1.0658307210031349E-2</c:v>
                </c:pt>
                <c:pt idx="87">
                  <c:v>1.3578407021029972E-2</c:v>
                </c:pt>
                <c:pt idx="88">
                  <c:v>1.4155889549108703E-2</c:v>
                </c:pt>
                <c:pt idx="89">
                  <c:v>1.1477761836441894E-2</c:v>
                </c:pt>
                <c:pt idx="90">
                  <c:v>9.9009900990099011E-3</c:v>
                </c:pt>
                <c:pt idx="91">
                  <c:v>1.7141756548536211E-2</c:v>
                </c:pt>
                <c:pt idx="92">
                  <c:v>1.2165450121654502E-2</c:v>
                </c:pt>
                <c:pt idx="93">
                  <c:v>1.0116229014205768E-2</c:v>
                </c:pt>
                <c:pt idx="94">
                  <c:v>1.2392122150918344E-2</c:v>
                </c:pt>
                <c:pt idx="95">
                  <c:v>1.0154627279021463E-2</c:v>
                </c:pt>
                <c:pt idx="96">
                  <c:v>1.0297215071378422E-2</c:v>
                </c:pt>
                <c:pt idx="97">
                  <c:v>1.1349306431273645E-2</c:v>
                </c:pt>
                <c:pt idx="98">
                  <c:v>1.3299874529485571E-2</c:v>
                </c:pt>
                <c:pt idx="99">
                  <c:v>1.0489077319090946E-2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4D-435D-BCD5-F752A8285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33888"/>
        <c:axId val="715642416"/>
      </c:lineChart>
      <c:catAx>
        <c:axId val="71563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Number</a:t>
                </a:r>
                <a:r>
                  <a:rPr lang="en-US" baseline="0">
                    <a:solidFill>
                      <a:schemeClr val="tx1"/>
                    </a:solidFill>
                  </a:rPr>
                  <a:t> of Impressions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30936"/>
        <c:crosses val="autoZero"/>
        <c:auto val="1"/>
        <c:lblAlgn val="ctr"/>
        <c:lblOffset val="100"/>
        <c:noMultiLvlLbl val="0"/>
      </c:catAx>
      <c:valAx>
        <c:axId val="7156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% of</a:t>
                </a:r>
                <a:r>
                  <a:rPr lang="en-US" baseline="0">
                    <a:solidFill>
                      <a:schemeClr val="tx1"/>
                    </a:solidFill>
                  </a:rPr>
                  <a:t> Users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31920"/>
        <c:crosses val="autoZero"/>
        <c:crossBetween val="between"/>
      </c:valAx>
      <c:valAx>
        <c:axId val="7156424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Click-Thru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33888"/>
        <c:crosses val="max"/>
        <c:crossBetween val="between"/>
      </c:valAx>
      <c:catAx>
        <c:axId val="71563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564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solidFill>
                  <a:schemeClr val="tx1"/>
                </a:solidFill>
                <a:effectLst/>
              </a:rPr>
              <a:t>User-Level Click-Thru Rate by Number of Impressions</a:t>
            </a:r>
            <a:endParaRPr lang="en-US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'Diminishing Return'!$L$1</c:f>
              <c:strCache>
                <c:ptCount val="1"/>
                <c:pt idx="0">
                  <c:v>% of Users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'Diminishing Return'!$H$2:$H$101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 …</c:v>
                </c:pt>
              </c:strCache>
            </c:strRef>
          </c:cat>
          <c:val>
            <c:numRef>
              <c:f>'Diminishing Return'!$L$2:$L$101</c:f>
              <c:numCache>
                <c:formatCode>0%</c:formatCode>
                <c:ptCount val="100"/>
                <c:pt idx="0">
                  <c:v>0.45920231789016946</c:v>
                </c:pt>
                <c:pt idx="1">
                  <c:v>0.15070191126633553</c:v>
                </c:pt>
                <c:pt idx="2">
                  <c:v>9.4340599135180433E-2</c:v>
                </c:pt>
                <c:pt idx="3">
                  <c:v>5.8658496554304974E-2</c:v>
                </c:pt>
                <c:pt idx="4">
                  <c:v>4.0654025198511058E-2</c:v>
                </c:pt>
                <c:pt idx="5">
                  <c:v>3.1467865012924569E-2</c:v>
                </c:pt>
                <c:pt idx="6">
                  <c:v>2.3681529163774369E-2</c:v>
                </c:pt>
                <c:pt idx="7">
                  <c:v>1.8780334970771171E-2</c:v>
                </c:pt>
                <c:pt idx="8">
                  <c:v>1.5395299771104456E-2</c:v>
                </c:pt>
                <c:pt idx="9">
                  <c:v>1.254724293221904E-2</c:v>
                </c:pt>
                <c:pt idx="10">
                  <c:v>1.0463005473693185E-2</c:v>
                </c:pt>
                <c:pt idx="11">
                  <c:v>9.0239268615859083E-3</c:v>
                </c:pt>
                <c:pt idx="12">
                  <c:v>7.5924719575567977E-3</c:v>
                </c:pt>
                <c:pt idx="13">
                  <c:v>6.5505470513806032E-3</c:v>
                </c:pt>
                <c:pt idx="14">
                  <c:v>5.7719971164293307E-3</c:v>
                </c:pt>
                <c:pt idx="15">
                  <c:v>5.0304775922591603E-3</c:v>
                </c:pt>
                <c:pt idx="16">
                  <c:v>4.4630111999752562E-3</c:v>
                </c:pt>
                <c:pt idx="17">
                  <c:v>4.1959501896973754E-3</c:v>
                </c:pt>
                <c:pt idx="18">
                  <c:v>3.554490983951877E-3</c:v>
                </c:pt>
                <c:pt idx="19">
                  <c:v>3.1444701453857454E-3</c:v>
                </c:pt>
                <c:pt idx="20">
                  <c:v>2.8234175040351074E-3</c:v>
                </c:pt>
                <c:pt idx="21">
                  <c:v>2.6060908177319179E-3</c:v>
                </c:pt>
                <c:pt idx="22">
                  <c:v>2.2366640144187511E-3</c:v>
                </c:pt>
                <c:pt idx="23">
                  <c:v>2.0034302333833309E-3</c:v>
                </c:pt>
                <c:pt idx="24">
                  <c:v>1.8124838893060166E-3</c:v>
                </c:pt>
                <c:pt idx="25">
                  <c:v>1.631765963560158E-3</c:v>
                </c:pt>
                <c:pt idx="26">
                  <c:v>1.4869359125051847E-3</c:v>
                </c:pt>
                <c:pt idx="27">
                  <c:v>1.3521914627703901E-3</c:v>
                </c:pt>
                <c:pt idx="28">
                  <c:v>1.2322931813983399E-3</c:v>
                </c:pt>
                <c:pt idx="29">
                  <c:v>1.1308318961011411E-3</c:v>
                </c:pt>
                <c:pt idx="30">
                  <c:v>1.0362190265351763E-3</c:v>
                </c:pt>
                <c:pt idx="31">
                  <c:v>9.4919586099707345E-4</c:v>
                </c:pt>
                <c:pt idx="32">
                  <c:v>8.8818579394156234E-4</c:v>
                </c:pt>
                <c:pt idx="33">
                  <c:v>8.1088778679041531E-4</c:v>
                </c:pt>
                <c:pt idx="34">
                  <c:v>7.5375418146956489E-4</c:v>
                </c:pt>
                <c:pt idx="35">
                  <c:v>6.9995297307851056E-4</c:v>
                </c:pt>
                <c:pt idx="36">
                  <c:v>6.4191486001957264E-4</c:v>
                </c:pt>
                <c:pt idx="37">
                  <c:v>5.9050073595986194E-4</c:v>
                </c:pt>
                <c:pt idx="38">
                  <c:v>5.4779844958804675E-4</c:v>
                </c:pt>
                <c:pt idx="39">
                  <c:v>5.1025797805238492E-4</c:v>
                </c:pt>
                <c:pt idx="40">
                  <c:v>4.7413887581943215E-4</c:v>
                </c:pt>
                <c:pt idx="41">
                  <c:v>4.4088291462207965E-4</c:v>
                </c:pt>
                <c:pt idx="42">
                  <c:v>4.1241472370753612E-4</c:v>
                </c:pt>
                <c:pt idx="43">
                  <c:v>3.8768017751637638E-4</c:v>
                </c:pt>
                <c:pt idx="44">
                  <c:v>3.6329247263831789E-4</c:v>
                </c:pt>
                <c:pt idx="45">
                  <c:v>3.3746979683742879E-4</c:v>
                </c:pt>
                <c:pt idx="46">
                  <c:v>3.1586362327424092E-4</c:v>
                </c:pt>
                <c:pt idx="47">
                  <c:v>2.9632489596953868E-4</c:v>
                </c:pt>
                <c:pt idx="48">
                  <c:v>2.7864959062149795E-4</c:v>
                </c:pt>
                <c:pt idx="49">
                  <c:v>2.6280370317981465E-4</c:v>
                </c:pt>
                <c:pt idx="50">
                  <c:v>2.4956252599142088E-4</c:v>
                </c:pt>
                <c:pt idx="51">
                  <c:v>2.3256050083940018E-4</c:v>
                </c:pt>
                <c:pt idx="52">
                  <c:v>2.2019662814885073E-4</c:v>
                </c:pt>
                <c:pt idx="53">
                  <c:v>2.0670382098820708E-4</c:v>
                </c:pt>
                <c:pt idx="54">
                  <c:v>1.9560489896896794E-4</c:v>
                </c:pt>
                <c:pt idx="55">
                  <c:v>1.8296899387598616E-4</c:v>
                </c:pt>
                <c:pt idx="56">
                  <c:v>1.7116958842048377E-4</c:v>
                </c:pt>
                <c:pt idx="57">
                  <c:v>1.6534809500843187E-4</c:v>
                </c:pt>
                <c:pt idx="58">
                  <c:v>1.5472522969344933E-4</c:v>
                </c:pt>
                <c:pt idx="59">
                  <c:v>1.4909415896310007E-4</c:v>
                </c:pt>
                <c:pt idx="60">
                  <c:v>1.3866851713988096E-4</c:v>
                </c:pt>
                <c:pt idx="61">
                  <c:v>1.3211253624126177E-4</c:v>
                </c:pt>
                <c:pt idx="62">
                  <c:v>1.245704378838254E-4</c:v>
                </c:pt>
                <c:pt idx="63">
                  <c:v>1.2041514293667152E-4</c:v>
                </c:pt>
                <c:pt idx="64">
                  <c:v>1.1337630452373496E-4</c:v>
                </c:pt>
                <c:pt idx="65">
                  <c:v>1.0965626142047282E-4</c:v>
                </c:pt>
                <c:pt idx="66">
                  <c:v>1.0344032102489404E-4</c:v>
                </c:pt>
                <c:pt idx="67">
                  <c:v>9.8400920769835099E-5</c:v>
                </c:pt>
                <c:pt idx="68">
                  <c:v>9.4068804761100229E-5</c:v>
                </c:pt>
                <c:pt idx="69">
                  <c:v>8.966868065175727E-5</c:v>
                </c:pt>
                <c:pt idx="70">
                  <c:v>8.5159743581441364E-5</c:v>
                </c:pt>
                <c:pt idx="71">
                  <c:v>8.0759619472098404E-5</c:v>
                </c:pt>
                <c:pt idx="72">
                  <c:v>7.7787665475525182E-5</c:v>
                </c:pt>
                <c:pt idx="73">
                  <c:v>7.365277295855375E-5</c:v>
                </c:pt>
                <c:pt idx="74">
                  <c:v>6.938186424036614E-5</c:v>
                </c:pt>
                <c:pt idx="75">
                  <c:v>6.698797909896163E-5</c:v>
                </c:pt>
                <c:pt idx="76">
                  <c:v>6.4342463985307208E-5</c:v>
                </c:pt>
                <c:pt idx="77">
                  <c:v>6.2186607196030981E-5</c:v>
                </c:pt>
                <c:pt idx="78">
                  <c:v>5.8548173813498543E-5</c:v>
                </c:pt>
                <c:pt idx="79">
                  <c:v>5.578704492881038E-5</c:v>
                </c:pt>
                <c:pt idx="80">
                  <c:v>5.3189135485581611E-5</c:v>
                </c:pt>
                <c:pt idx="81">
                  <c:v>5.0863258444785176E-5</c:v>
                </c:pt>
                <c:pt idx="82">
                  <c:v>4.8095328750036206E-5</c:v>
                </c:pt>
                <c:pt idx="83">
                  <c:v>4.8680198415265719E-5</c:v>
                </c:pt>
                <c:pt idx="84">
                  <c:v>4.4586110758659131E-5</c:v>
                </c:pt>
                <c:pt idx="85">
                  <c:v>4.3824420031848603E-5</c:v>
                </c:pt>
                <c:pt idx="86">
                  <c:v>4.3389168187956869E-5</c:v>
                </c:pt>
                <c:pt idx="87">
                  <c:v>4.1070091957221248E-5</c:v>
                </c:pt>
                <c:pt idx="88">
                  <c:v>3.8914235167945021E-5</c:v>
                </c:pt>
                <c:pt idx="89">
                  <c:v>3.7921316899067011E-5</c:v>
                </c:pt>
                <c:pt idx="90">
                  <c:v>3.6404736255506763E-5</c:v>
                </c:pt>
                <c:pt idx="91">
                  <c:v>3.5309805835716627E-5</c:v>
                </c:pt>
                <c:pt idx="92">
                  <c:v>3.3541595219906474E-5</c:v>
                </c:pt>
                <c:pt idx="93">
                  <c:v>3.1596563542515299E-5</c:v>
                </c:pt>
                <c:pt idx="94">
                  <c:v>3.0732860664792652E-5</c:v>
                </c:pt>
                <c:pt idx="95">
                  <c:v>2.9467909993482309E-5</c:v>
                </c:pt>
                <c:pt idx="96">
                  <c:v>2.9059861389833811E-5</c:v>
                </c:pt>
                <c:pt idx="97">
                  <c:v>2.6965211891104858E-5</c:v>
                </c:pt>
                <c:pt idx="98">
                  <c:v>2.7101228092321025E-5</c:v>
                </c:pt>
                <c:pt idx="99">
                  <c:v>9.8811689697507932E-4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9-4D53-8614-FF720382C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631920"/>
        <c:axId val="715630936"/>
      </c:barChart>
      <c:lineChart>
        <c:grouping val="standard"/>
        <c:varyColors val="0"/>
        <c:ser>
          <c:idx val="0"/>
          <c:order val="1"/>
          <c:tx>
            <c:strRef>
              <c:f>'Diminishing Return'!$M$1</c:f>
              <c:strCache>
                <c:ptCount val="1"/>
                <c:pt idx="0">
                  <c:v>% of Cumulative Clicked 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'Diminishing Return'!$H$2:$H$101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 …</c:v>
                </c:pt>
              </c:strCache>
            </c:strRef>
          </c:cat>
          <c:val>
            <c:numRef>
              <c:f>'Diminishing Return'!$M$2:$M$101</c:f>
              <c:numCache>
                <c:formatCode>0%</c:formatCode>
                <c:ptCount val="100"/>
                <c:pt idx="0">
                  <c:v>0.47696207399113189</c:v>
                </c:pt>
                <c:pt idx="1">
                  <c:v>0.63448237388463902</c:v>
                </c:pt>
                <c:pt idx="2">
                  <c:v>0.71360986946901994</c:v>
                </c:pt>
                <c:pt idx="3">
                  <c:v>0.76805273439640254</c:v>
                </c:pt>
                <c:pt idx="4">
                  <c:v>0.80618644920469051</c:v>
                </c:pt>
                <c:pt idx="5">
                  <c:v>0.83464116681925005</c:v>
                </c:pt>
                <c:pt idx="6">
                  <c:v>0.85738671060535576</c:v>
                </c:pt>
                <c:pt idx="7">
                  <c:v>0.8755004617347879</c:v>
                </c:pt>
                <c:pt idx="8">
                  <c:v>0.89018332913272558</c:v>
                </c:pt>
                <c:pt idx="9">
                  <c:v>0.90260384549865857</c:v>
                </c:pt>
                <c:pt idx="10">
                  <c:v>0.9128825500113068</c:v>
                </c:pt>
                <c:pt idx="11">
                  <c:v>0.9217058186552809</c:v>
                </c:pt>
                <c:pt idx="12">
                  <c:v>0.92938645558031641</c:v>
                </c:pt>
                <c:pt idx="13">
                  <c:v>0.93596829321503894</c:v>
                </c:pt>
                <c:pt idx="14">
                  <c:v>0.94175716236826612</c:v>
                </c:pt>
                <c:pt idx="15">
                  <c:v>0.94693536609541717</c:v>
                </c:pt>
                <c:pt idx="16">
                  <c:v>0.95142420526327853</c:v>
                </c:pt>
                <c:pt idx="17">
                  <c:v>0.95556686786415534</c:v>
                </c:pt>
                <c:pt idx="18">
                  <c:v>0.9593827796334613</c:v>
                </c:pt>
                <c:pt idx="19">
                  <c:v>0.96275090329669677</c:v>
                </c:pt>
                <c:pt idx="20">
                  <c:v>0.96578032182964524</c:v>
                </c:pt>
                <c:pt idx="21">
                  <c:v>0.96846406189138923</c:v>
                </c:pt>
                <c:pt idx="22">
                  <c:v>0.97093561315092403</c:v>
                </c:pt>
                <c:pt idx="23">
                  <c:v>0.97310681265521914</c:v>
                </c:pt>
                <c:pt idx="24">
                  <c:v>0.97505735572904784</c:v>
                </c:pt>
                <c:pt idx="25">
                  <c:v>0.97686793388874338</c:v>
                </c:pt>
                <c:pt idx="26">
                  <c:v>0.97847429277870701</c:v>
                </c:pt>
                <c:pt idx="27">
                  <c:v>0.97996110868151054</c:v>
                </c:pt>
                <c:pt idx="28">
                  <c:v>0.98131841968155742</c:v>
                </c:pt>
                <c:pt idx="29">
                  <c:v>0.98251384955315824</c:v>
                </c:pt>
                <c:pt idx="30">
                  <c:v>0.98367042795393211</c:v>
                </c:pt>
                <c:pt idx="31">
                  <c:v>0.9846960071646097</c:v>
                </c:pt>
                <c:pt idx="32">
                  <c:v>0.98566629774372572</c:v>
                </c:pt>
                <c:pt idx="33">
                  <c:v>0.98658030349972059</c:v>
                </c:pt>
                <c:pt idx="34">
                  <c:v>0.98740913487736381</c:v>
                </c:pt>
                <c:pt idx="35">
                  <c:v>0.98816424807959169</c:v>
                </c:pt>
                <c:pt idx="36">
                  <c:v>0.98890740698310364</c:v>
                </c:pt>
                <c:pt idx="37">
                  <c:v>0.98959328487193454</c:v>
                </c:pt>
                <c:pt idx="38">
                  <c:v>0.99021441030938717</c:v>
                </c:pt>
                <c:pt idx="39">
                  <c:v>0.99080714428738936</c:v>
                </c:pt>
                <c:pt idx="40">
                  <c:v>0.99130872673768189</c:v>
                </c:pt>
                <c:pt idx="41">
                  <c:v>0.99179237773990037</c:v>
                </c:pt>
                <c:pt idx="42">
                  <c:v>0.99223319250505315</c:v>
                </c:pt>
                <c:pt idx="43">
                  <c:v>0.99264113294873701</c:v>
                </c:pt>
                <c:pt idx="44">
                  <c:v>0.99303064384856687</c:v>
                </c:pt>
                <c:pt idx="45">
                  <c:v>0.99341069092858003</c:v>
                </c:pt>
                <c:pt idx="46">
                  <c:v>0.99375288272932583</c:v>
                </c:pt>
                <c:pt idx="47">
                  <c:v>0.99407216212419913</c:v>
                </c:pt>
                <c:pt idx="48">
                  <c:v>0.99437749483723725</c:v>
                </c:pt>
                <c:pt idx="49">
                  <c:v>0.99467435992201814</c:v>
                </c:pt>
                <c:pt idx="50">
                  <c:v>0.99493984497266952</c:v>
                </c:pt>
                <c:pt idx="51">
                  <c:v>0.99520234144864184</c:v>
                </c:pt>
                <c:pt idx="52">
                  <c:v>0.99543744265672329</c:v>
                </c:pt>
                <c:pt idx="53">
                  <c:v>0.99567204576902502</c:v>
                </c:pt>
                <c:pt idx="54">
                  <c:v>0.99591710889270324</c:v>
                </c:pt>
                <c:pt idx="55">
                  <c:v>0.99613328246115107</c:v>
                </c:pt>
                <c:pt idx="56">
                  <c:v>0.99631558551657018</c:v>
                </c:pt>
                <c:pt idx="57">
                  <c:v>0.99647647045345644</c:v>
                </c:pt>
                <c:pt idx="58">
                  <c:v>0.99664881159327889</c:v>
                </c:pt>
                <c:pt idx="59">
                  <c:v>0.99679525175255002</c:v>
                </c:pt>
                <c:pt idx="60">
                  <c:v>0.99693571476246312</c:v>
                </c:pt>
                <c:pt idx="61">
                  <c:v>0.99707418538925685</c:v>
                </c:pt>
                <c:pt idx="62">
                  <c:v>0.99720020362155481</c:v>
                </c:pt>
                <c:pt idx="63">
                  <c:v>0.99732472756651325</c:v>
                </c:pt>
                <c:pt idx="64">
                  <c:v>0.99744277626633382</c:v>
                </c:pt>
                <c:pt idx="65">
                  <c:v>0.99753990494340139</c:v>
                </c:pt>
                <c:pt idx="66">
                  <c:v>0.99764301076982698</c:v>
                </c:pt>
                <c:pt idx="67">
                  <c:v>0.99773715087221548</c:v>
                </c:pt>
                <c:pt idx="68">
                  <c:v>0.99783228716616379</c:v>
                </c:pt>
                <c:pt idx="69">
                  <c:v>0.99791845773607502</c:v>
                </c:pt>
                <c:pt idx="70">
                  <c:v>0.99800163973130718</c:v>
                </c:pt>
                <c:pt idx="71">
                  <c:v>0.99808233124764023</c:v>
                </c:pt>
                <c:pt idx="72">
                  <c:v>0.99815903799773464</c:v>
                </c:pt>
                <c:pt idx="73">
                  <c:v>0.99823674093938874</c:v>
                </c:pt>
                <c:pt idx="74">
                  <c:v>0.99830199148654697</c:v>
                </c:pt>
                <c:pt idx="75">
                  <c:v>0.99836724203370519</c:v>
                </c:pt>
                <c:pt idx="76">
                  <c:v>0.99842701352728513</c:v>
                </c:pt>
                <c:pt idx="77">
                  <c:v>0.99848877740398456</c:v>
                </c:pt>
                <c:pt idx="78">
                  <c:v>0.99854057936508722</c:v>
                </c:pt>
                <c:pt idx="79">
                  <c:v>0.99859337751774968</c:v>
                </c:pt>
                <c:pt idx="80">
                  <c:v>0.99864766995775156</c:v>
                </c:pt>
                <c:pt idx="81">
                  <c:v>0.99868203856656002</c:v>
                </c:pt>
                <c:pt idx="82">
                  <c:v>0.99872636909096524</c:v>
                </c:pt>
                <c:pt idx="83">
                  <c:v>0.9987642243702326</c:v>
                </c:pt>
                <c:pt idx="84">
                  <c:v>0.99880407203261934</c:v>
                </c:pt>
                <c:pt idx="85">
                  <c:v>0.99884939874858414</c:v>
                </c:pt>
                <c:pt idx="86">
                  <c:v>0.99888326926161286</c:v>
                </c:pt>
                <c:pt idx="87">
                  <c:v>0.99892411311555918</c:v>
                </c:pt>
                <c:pt idx="88">
                  <c:v>0.99896445887372576</c:v>
                </c:pt>
                <c:pt idx="89">
                  <c:v>0.9989963370036351</c:v>
                </c:pt>
                <c:pt idx="90">
                  <c:v>0.99902273607996628</c:v>
                </c:pt>
                <c:pt idx="91">
                  <c:v>0.9990670666043715</c:v>
                </c:pt>
                <c:pt idx="92">
                  <c:v>0.99909695235116147</c:v>
                </c:pt>
                <c:pt idx="93">
                  <c:v>0.99912036285281369</c:v>
                </c:pt>
                <c:pt idx="94">
                  <c:v>0.9991482562164844</c:v>
                </c:pt>
                <c:pt idx="95">
                  <c:v>0.99917017243079709</c:v>
                </c:pt>
                <c:pt idx="96">
                  <c:v>0.99919208864510978</c:v>
                </c:pt>
                <c:pt idx="97">
                  <c:v>0.99921450295520231</c:v>
                </c:pt>
                <c:pt idx="98">
                  <c:v>0.99924090203153348</c:v>
                </c:pt>
                <c:pt idx="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9-4D53-8614-FF720382C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33888"/>
        <c:axId val="715642416"/>
      </c:lineChart>
      <c:catAx>
        <c:axId val="71563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Number</a:t>
                </a:r>
                <a:r>
                  <a:rPr lang="en-US" baseline="0">
                    <a:solidFill>
                      <a:schemeClr val="tx1"/>
                    </a:solidFill>
                  </a:rPr>
                  <a:t> of Impressions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30936"/>
        <c:crosses val="autoZero"/>
        <c:auto val="1"/>
        <c:lblAlgn val="ctr"/>
        <c:lblOffset val="100"/>
        <c:noMultiLvlLbl val="0"/>
      </c:catAx>
      <c:valAx>
        <c:axId val="7156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% of</a:t>
                </a:r>
                <a:r>
                  <a:rPr lang="en-US" baseline="0">
                    <a:solidFill>
                      <a:schemeClr val="tx1"/>
                    </a:solidFill>
                  </a:rPr>
                  <a:t> Users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31920"/>
        <c:crosses val="autoZero"/>
        <c:crossBetween val="between"/>
      </c:valAx>
      <c:valAx>
        <c:axId val="7156424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Click-Thru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33888"/>
        <c:crosses val="max"/>
        <c:crossBetween val="between"/>
      </c:valAx>
      <c:catAx>
        <c:axId val="71563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564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'Diminishing Return'!$F$1</c:f>
              <c:strCache>
                <c:ptCount val="1"/>
                <c:pt idx="0">
                  <c:v>% of Users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F35-4935-85BB-046693387E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'Diminishing Return'!$E$2:$E$31</c:f>
              <c:strCache>
                <c:ptCount val="30"/>
                <c:pt idx="0">
                  <c:v>1+</c:v>
                </c:pt>
                <c:pt idx="1">
                  <c:v>2+</c:v>
                </c:pt>
                <c:pt idx="2">
                  <c:v>3+</c:v>
                </c:pt>
                <c:pt idx="3">
                  <c:v>4+</c:v>
                </c:pt>
                <c:pt idx="4">
                  <c:v>5+</c:v>
                </c:pt>
                <c:pt idx="5">
                  <c:v>6+</c:v>
                </c:pt>
                <c:pt idx="6">
                  <c:v>7+</c:v>
                </c:pt>
                <c:pt idx="7">
                  <c:v>8+</c:v>
                </c:pt>
                <c:pt idx="8">
                  <c:v>9+</c:v>
                </c:pt>
                <c:pt idx="9">
                  <c:v>10+</c:v>
                </c:pt>
                <c:pt idx="10">
                  <c:v>11+</c:v>
                </c:pt>
                <c:pt idx="11">
                  <c:v>12+</c:v>
                </c:pt>
                <c:pt idx="12">
                  <c:v>13+</c:v>
                </c:pt>
                <c:pt idx="13">
                  <c:v>14+</c:v>
                </c:pt>
                <c:pt idx="14">
                  <c:v>15+</c:v>
                </c:pt>
                <c:pt idx="15">
                  <c:v>16+</c:v>
                </c:pt>
                <c:pt idx="16">
                  <c:v>17+</c:v>
                </c:pt>
                <c:pt idx="17">
                  <c:v>18+</c:v>
                </c:pt>
                <c:pt idx="18">
                  <c:v>19+</c:v>
                </c:pt>
                <c:pt idx="19">
                  <c:v>20+</c:v>
                </c:pt>
                <c:pt idx="20">
                  <c:v>21+</c:v>
                </c:pt>
                <c:pt idx="21">
                  <c:v>22+</c:v>
                </c:pt>
                <c:pt idx="22">
                  <c:v>23+</c:v>
                </c:pt>
                <c:pt idx="23">
                  <c:v>24+</c:v>
                </c:pt>
                <c:pt idx="24">
                  <c:v>25+</c:v>
                </c:pt>
                <c:pt idx="25">
                  <c:v>26+</c:v>
                </c:pt>
                <c:pt idx="26">
                  <c:v>27+</c:v>
                </c:pt>
                <c:pt idx="27">
                  <c:v>28+</c:v>
                </c:pt>
                <c:pt idx="28">
                  <c:v>29+</c:v>
                </c:pt>
                <c:pt idx="29">
                  <c:v>30+</c:v>
                </c:pt>
              </c:strCache>
            </c:strRef>
          </c:cat>
          <c:val>
            <c:numRef>
              <c:f>'Diminishing Return'!$F$2:$F$31</c:f>
              <c:numCache>
                <c:formatCode>0%</c:formatCode>
                <c:ptCount val="30"/>
                <c:pt idx="0">
                  <c:v>1</c:v>
                </c:pt>
                <c:pt idx="1">
                  <c:v>0.54079768210983059</c:v>
                </c:pt>
                <c:pt idx="2">
                  <c:v>0.390095770843495</c:v>
                </c:pt>
                <c:pt idx="3">
                  <c:v>0.29575517170831461</c:v>
                </c:pt>
                <c:pt idx="4">
                  <c:v>0.23709667515400962</c:v>
                </c:pt>
                <c:pt idx="5">
                  <c:v>0.19644264995549857</c:v>
                </c:pt>
                <c:pt idx="6">
                  <c:v>0.164974784942574</c:v>
                </c:pt>
                <c:pt idx="7">
                  <c:v>0.14129325577879961</c:v>
                </c:pt>
                <c:pt idx="8">
                  <c:v>0.12251292080802846</c:v>
                </c:pt>
                <c:pt idx="9">
                  <c:v>0.107117621036924</c:v>
                </c:pt>
                <c:pt idx="10">
                  <c:v>9.4570378104704964E-2</c:v>
                </c:pt>
                <c:pt idx="11">
                  <c:v>8.410737263101177E-2</c:v>
                </c:pt>
                <c:pt idx="12">
                  <c:v>7.5083445769425869E-2</c:v>
                </c:pt>
                <c:pt idx="13">
                  <c:v>6.7490973811869068E-2</c:v>
                </c:pt>
                <c:pt idx="14">
                  <c:v>6.0940426760488463E-2</c:v>
                </c:pt>
                <c:pt idx="15">
                  <c:v>5.5168429644059137E-2</c:v>
                </c:pt>
                <c:pt idx="16">
                  <c:v>5.0137952051799974E-2</c:v>
                </c:pt>
                <c:pt idx="17">
                  <c:v>4.5674940851824719E-2</c:v>
                </c:pt>
                <c:pt idx="18">
                  <c:v>4.1478990662127346E-2</c:v>
                </c:pt>
                <c:pt idx="19">
                  <c:v>3.7924499678175468E-2</c:v>
                </c:pt>
                <c:pt idx="20">
                  <c:v>3.4780029532789719E-2</c:v>
                </c:pt>
                <c:pt idx="21">
                  <c:v>3.1956612028754612E-2</c:v>
                </c:pt>
                <c:pt idx="22">
                  <c:v>2.9350521211022697E-2</c:v>
                </c:pt>
                <c:pt idx="23">
                  <c:v>2.7113857196603943E-2</c:v>
                </c:pt>
                <c:pt idx="24">
                  <c:v>2.5110426963220613E-2</c:v>
                </c:pt>
                <c:pt idx="25">
                  <c:v>2.3297943073914598E-2</c:v>
                </c:pt>
                <c:pt idx="26">
                  <c:v>2.1666177110354439E-2</c:v>
                </c:pt>
                <c:pt idx="27">
                  <c:v>2.0179241197849255E-2</c:v>
                </c:pt>
                <c:pt idx="28">
                  <c:v>1.8827049735078864E-2</c:v>
                </c:pt>
                <c:pt idx="29">
                  <c:v>1.7594756553680525E-2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5-4935-85BB-046693387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0447360"/>
        <c:axId val="1020448016"/>
      </c:barChart>
      <c:catAx>
        <c:axId val="1020447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impressions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48016"/>
        <c:crosses val="autoZero"/>
        <c:auto val="1"/>
        <c:lblAlgn val="ctr"/>
        <c:lblOffset val="100"/>
        <c:noMultiLvlLbl val="0"/>
      </c:catAx>
      <c:valAx>
        <c:axId val="10204480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4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Post-Click User Distribution by Number of Impressions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more_exposures_after_first!$M$54</c:f>
              <c:strCache>
                <c:ptCount val="1"/>
                <c:pt idx="0">
                  <c:v>1st Click at 1st Impression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more_exposures_after_first!$L$55:$L$76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21+</c:v>
                </c:pt>
              </c:strCache>
            </c:strRef>
          </c:cat>
          <c:val>
            <c:numRef>
              <c:f>more_exposures_after_first!$M$55:$M$76</c:f>
              <c:numCache>
                <c:formatCode>0%</c:formatCode>
                <c:ptCount val="22"/>
                <c:pt idx="0">
                  <c:v>0.40854902036445723</c:v>
                </c:pt>
                <c:pt idx="1">
                  <c:v>0.22234784538061567</c:v>
                </c:pt>
                <c:pt idx="2">
                  <c:v>0.10829916747860815</c:v>
                </c:pt>
                <c:pt idx="3">
                  <c:v>6.0946739853947003E-2</c:v>
                </c:pt>
                <c:pt idx="4">
                  <c:v>4.0169398327239751E-2</c:v>
                </c:pt>
                <c:pt idx="5">
                  <c:v>2.9324432525250577E-2</c:v>
                </c:pt>
                <c:pt idx="6">
                  <c:v>2.1655203017528289E-2</c:v>
                </c:pt>
                <c:pt idx="7">
                  <c:v>1.6214391140351725E-2</c:v>
                </c:pt>
                <c:pt idx="8">
                  <c:v>1.3229662071560181E-2</c:v>
                </c:pt>
                <c:pt idx="9">
                  <c:v>1.0605724428666519E-2</c:v>
                </c:pt>
                <c:pt idx="10">
                  <c:v>8.4293996777958929E-3</c:v>
                </c:pt>
                <c:pt idx="11">
                  <c:v>7.2158285179575732E-3</c:v>
                </c:pt>
                <c:pt idx="12">
                  <c:v>5.9424470147885896E-3</c:v>
                </c:pt>
                <c:pt idx="13">
                  <c:v>5.2015705038539082E-3</c:v>
                </c:pt>
                <c:pt idx="14">
                  <c:v>4.5880321432361258E-3</c:v>
                </c:pt>
                <c:pt idx="15">
                  <c:v>3.8355794368180899E-3</c:v>
                </c:pt>
                <c:pt idx="16">
                  <c:v>3.4516356199535024E-3</c:v>
                </c:pt>
                <c:pt idx="17">
                  <c:v>3.6484309431705272E-3</c:v>
                </c:pt>
                <c:pt idx="18">
                  <c:v>2.7821456478328396E-3</c:v>
                </c:pt>
                <c:pt idx="19">
                  <c:v>2.1589604576455947E-3</c:v>
                </c:pt>
                <c:pt idx="20">
                  <c:v>2.0374104050703734E-3</c:v>
                </c:pt>
                <c:pt idx="21">
                  <c:v>1.9366975043651903E-2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A-4FE4-BDBF-9F3D37364210}"/>
            </c:ext>
          </c:extLst>
        </c:ser>
        <c:ser>
          <c:idx val="1"/>
          <c:order val="1"/>
          <c:tx>
            <c:strRef>
              <c:f>more_exposures_after_first!$N$54</c:f>
              <c:strCache>
                <c:ptCount val="1"/>
                <c:pt idx="0">
                  <c:v>1st Click at 10th Impression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more_exposures_after_first!$L$55:$L$76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21+</c:v>
                </c:pt>
              </c:strCache>
            </c:strRef>
          </c:cat>
          <c:val>
            <c:numRef>
              <c:f>more_exposures_after_first!$N$55:$N$76</c:f>
              <c:numCache>
                <c:formatCode>0%</c:formatCode>
                <c:ptCount val="22"/>
                <c:pt idx="0">
                  <c:v>0.14184745866879725</c:v>
                </c:pt>
                <c:pt idx="1">
                  <c:v>0.10466474095015672</c:v>
                </c:pt>
                <c:pt idx="2">
                  <c:v>8.8132259848810762E-2</c:v>
                </c:pt>
                <c:pt idx="3">
                  <c:v>7.3627926986663386E-2</c:v>
                </c:pt>
                <c:pt idx="4">
                  <c:v>6.0291315837993978E-2</c:v>
                </c:pt>
                <c:pt idx="5">
                  <c:v>5.5251674758773281E-2</c:v>
                </c:pt>
                <c:pt idx="6">
                  <c:v>4.6893245651773094E-2</c:v>
                </c:pt>
                <c:pt idx="7">
                  <c:v>4.0317128633765596E-2</c:v>
                </c:pt>
                <c:pt idx="8">
                  <c:v>4.0071292483559708E-2</c:v>
                </c:pt>
                <c:pt idx="9">
                  <c:v>3.0668059738184501E-2</c:v>
                </c:pt>
                <c:pt idx="10">
                  <c:v>2.9807633212463894E-2</c:v>
                </c:pt>
                <c:pt idx="11">
                  <c:v>2.5997172884272633E-2</c:v>
                </c:pt>
                <c:pt idx="12">
                  <c:v>2.2678384856493147E-2</c:v>
                </c:pt>
                <c:pt idx="13">
                  <c:v>2.0834613729948988E-2</c:v>
                </c:pt>
                <c:pt idx="14">
                  <c:v>1.899084260340483E-2</c:v>
                </c:pt>
                <c:pt idx="15">
                  <c:v>1.4873087087456211E-2</c:v>
                </c:pt>
                <c:pt idx="16">
                  <c:v>1.450433286214738E-2</c:v>
                </c:pt>
                <c:pt idx="17">
                  <c:v>1.3029315960912053E-2</c:v>
                </c:pt>
                <c:pt idx="18">
                  <c:v>1.2844938848257636E-2</c:v>
                </c:pt>
                <c:pt idx="19">
                  <c:v>1.106262675926495E-2</c:v>
                </c:pt>
                <c:pt idx="20">
                  <c:v>1.0632413496404647E-2</c:v>
                </c:pt>
                <c:pt idx="21">
                  <c:v>0.12297953414049535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A-4FE4-BDBF-9F3D37364210}"/>
            </c:ext>
          </c:extLst>
        </c:ser>
        <c:ser>
          <c:idx val="2"/>
          <c:order val="2"/>
          <c:tx>
            <c:strRef>
              <c:f>more_exposures_after_first!$O$54</c:f>
              <c:strCache>
                <c:ptCount val="1"/>
                <c:pt idx="0">
                  <c:v>Overall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more_exposures_after_first!$L$55:$L$76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21+</c:v>
                </c:pt>
              </c:strCache>
            </c:strRef>
          </c:cat>
          <c:val>
            <c:numRef>
              <c:f>more_exposures_after_first!$O$55:$O$76</c:f>
              <c:numCache>
                <c:formatCode>0%</c:formatCode>
                <c:ptCount val="22"/>
                <c:pt idx="0">
                  <c:v>0.30689052252093896</c:v>
                </c:pt>
                <c:pt idx="1">
                  <c:v>0.17671705310731409</c:v>
                </c:pt>
                <c:pt idx="2">
                  <c:v>0.10416446593950415</c:v>
                </c:pt>
                <c:pt idx="3">
                  <c:v>6.8862126168638946E-2</c:v>
                </c:pt>
                <c:pt idx="4">
                  <c:v>5.0002492983729691E-2</c:v>
                </c:pt>
                <c:pt idx="5">
                  <c:v>3.9186323913798539E-2</c:v>
                </c:pt>
                <c:pt idx="6">
                  <c:v>3.1156381066506891E-2</c:v>
                </c:pt>
                <c:pt idx="7">
                  <c:v>2.5185051224477551E-2</c:v>
                </c:pt>
                <c:pt idx="8">
                  <c:v>2.1430364203795928E-2</c:v>
                </c:pt>
                <c:pt idx="9">
                  <c:v>1.8009483479123584E-2</c:v>
                </c:pt>
                <c:pt idx="10">
                  <c:v>1.5434527064084894E-2</c:v>
                </c:pt>
                <c:pt idx="11">
                  <c:v>1.3606620688722671E-2</c:v>
                </c:pt>
                <c:pt idx="12">
                  <c:v>1.1924067940989807E-2</c:v>
                </c:pt>
                <c:pt idx="13">
                  <c:v>1.0507715150833966E-2</c:v>
                </c:pt>
                <c:pt idx="14">
                  <c:v>9.505451183575717E-3</c:v>
                </c:pt>
                <c:pt idx="15">
                  <c:v>8.3688196186833489E-3</c:v>
                </c:pt>
                <c:pt idx="16">
                  <c:v>7.5955721228643793E-3</c:v>
                </c:pt>
                <c:pt idx="17">
                  <c:v>7.0513410984846883E-3</c:v>
                </c:pt>
                <c:pt idx="18">
                  <c:v>5.9814707927941784E-3</c:v>
                </c:pt>
                <c:pt idx="19">
                  <c:v>5.2149839308184339E-3</c:v>
                </c:pt>
                <c:pt idx="20">
                  <c:v>4.9175160417164908E-3</c:v>
                </c:pt>
                <c:pt idx="21">
                  <c:v>5.8287649758603115E-2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9A-4FE4-BDBF-9F3D37364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099976"/>
        <c:axId val="385098008"/>
      </c:lineChart>
      <c:catAx>
        <c:axId val="385099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post-click impressions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8008"/>
        <c:crosses val="autoZero"/>
        <c:auto val="1"/>
        <c:lblAlgn val="ctr"/>
        <c:lblOffset val="100"/>
        <c:noMultiLvlLbl val="0"/>
      </c:catAx>
      <c:valAx>
        <c:axId val="38509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9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_xlchart.v5.25</cx:f>
        <cx:nf>_xlchart.v5.24</cx:nf>
      </cx:strDim>
      <cx:numDim type="colorVal">
        <cx:f>_xlchart.v5.27</cx:f>
        <cx:nf>_xlchart.v5.26</cx:nf>
      </cx:numDim>
    </cx:data>
  </cx:chartData>
  <cx:chart>
    <cx:title pos="t" align="ctr" overlay="0">
      <cx:tx>
        <cx:txData>
          <cx:v>% of Impressions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800" b="1"/>
          </a:pPr>
          <a:r>
            <a:rPr lang="en-US" sz="28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% of Impressions</a:t>
          </a:r>
        </a:p>
      </cx:txPr>
    </cx:title>
    <cx:plotArea>
      <cx:plotAreaRegion>
        <cx:series layoutId="regionMap" uniqueId="{8D09EFFB-EE08-43E0-95D8-688F9268E092}">
          <cx:tx>
            <cx:txData>
              <cx:f>_xlchart.v5.26</cx:f>
              <cx:v>% of Impressions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>
                    <a:solidFill>
                      <a:sysClr val="windowText" lastClr="000000"/>
                    </a:solidFill>
                  </a:defRPr>
                </a:pPr>
                <a:endParaRPr lang="en-US" sz="12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1H1Zb9y4tu5fCfJ85RbFeeP0AVqqwTV5TOKkX4SK7dY8z/r1d4llp8pKtfe1YVyg0A1GXOSSRH1F
rpH0/9y3/7kPH7f5pzYK4+I/9+2fn92yTP/zxx/FvfsYbYuzyLvPkyL5pzy7T6I/kn/+8e4f/3jI
t40XO38YOiJ/3LvbvHxsP//v/8DdnMdkndxvSy+Jr6vHvLt5LKqwLF5pO9r0afsQefHEK8rcuy/R
n5//Wn3+9BiXXtl96dLHPz+/aP/86Y/xXX574qcQXqqsHoCXkTNECMVCcIklXKDPn8Ikdp6aNUSN
M0MQpjOJMZWY0+dnX2wj4P8r3BbB9pl27H3U22wfHvLHooChqH/3fC/efTe0+6SKy+FrOfDh/vz8
NfbKx4dPt+W2fCw+f/KKxNp1sJJhAF9v1Yj/ePm9//d/RgT4BiPKASTjD/bfmn5HZP3aF3gbItg4
44wRg+kCSsrFCBHBzgTRMTZ0jIzf0fi5jd4Hx45xjAcM7ATxWP/1gXjoZ1IgHUnJ4ddPhMAvZ4hE
Z0IioXNKGcwWTMjzs3czZJ1UXuFt43egcsA6wmUY4AniYn15/jbHVoq3zROCziiniHLEKDW4+u6H
KxeHeYSFIX6bJFYSx4/3pXdfla+9zfF16wXzCJRhdCcIyl83r32Gt4GCCUwGKWBpYogZSJcwGQ5B
kcYZwRJRCusaQxjQeX72kzjJg21cbGGd/3cBdxyYv35xjlAZhneCqFx+ICoEn0ksmDAOlqhDVJCh
n1EKixwlTIwl/GX+6CTx2wF55hvBMYzrBOHYTF77Am+cJOJMDisWlbouuJA6ezlJODvjOjKe9LGx
jN9s8y7cxg+vvc/xKbLnHGEyDO4EMbE+UsrzMwN+/RzrOkFUhzXqJSYIyTOGuMGlroQNFs/ff7dw
WdvQ+yfJY2/7TD8m4Y7jcsg7QmYY4gki89ffr32FN84WcgZTwcASrA+qU0HlGBl0BvoyQxLsGKHr
fITMX7nXJ+/Rvn4xjjAZBneCmFx84ApG+BkhDOsCwSImGMjxESa6fkbAYjQMQwdQpCDPv4fdbLlI
8tL9NNkGSfmO+fKSe4TOMMwTRMe6fP5Cx9aNN84YkC9SUPq0kulsZLGAnD+jhINuzDgBTY3AWrdT
t57WsiRM8u1D8kw99kb/spL94hyhMgzvBFG5sF77Bm9EBT46HhwoWKeI/27Xc3mGBCXYIJjoYrDu
n599OGesbZ6E3nuWs92s2fOPEBqGeoIITT4SIZg3OgHnC3x+zjDjxstVjfMzHawacJVRDjAZCCTR
4bx5dtF9Sv75ZCVhFf18jzZw/C4jtIZhnyJa0+cvdmxNeeN8kmeD+gwKASHSQMpuOTRqOAURBC40
jIQAUOmwCr5A6zHcNtv88Zl67I2Or3KTX5xjVGB4J4jK7AO9l4Y4o5JSBPqajmAKDXPkEBUBDgAB
zhpDgMOGGwDL8/ffrXIzED3ewzuUgl+MI0yGwZ0gJneL5+9y7Hf5tplCyBnDUlJOwHzhgqKRvSkk
eMoMaAGpoxTokeS584r7JC68dzgBDlhHuAwDPEFc5n99HC7g6WcEtDAB80DoYMPAd38xVzBo2QRz
UAeOzpX5Y5I77xExvxhHmAyDO0FMzj9wrigzH8QK6AB4+PIGSI1DTMB1eQYOACIZNA+um5FUOQeZ
4nmv/UaOy5RnvhEiw9BOEJHNByICq5fgZFi4wJ88iPqRViYorF665FKCB2CIUY5szY1373rO9h2L
155zhMowvBNEZfGBaxcxznROGMgUooPZAubky3ki8RnVdZ0hHUOMho2dmIuk2b59kuy4RmAMozpB
MO6+vTb+twl4LECQQKgYdF0d60Ms7CUYQgffJebPKtlvLv67x6L89M0DYfIu/+WIfYTPMNATxGcB
fqR/j0G9DR9YwjDICm4QBIuYAeHil/ggBBoauDcZ6GeG/D0Es3jYuu/wxjyxjfAYBnaCeFyefyAe
4J0EQY4JhPRV9ssIDzBSuA7eZgCL7hItnp+9M1IuXe8dcOy4RmgMwzpBNBYfaDIS/QzBzCAIHMZI
ZVC8nB1gniAiwO8CuRXK1wxoHRryixAcYolXPFOPGUzHla495wiVYXgniMqX7699g7etWRiB+wTD
egQWoRzSjV6CIuUZBiIngiCIA/ymdX15bN8TxX9iG8ExjOsE4VhcfCAc8gz0WwnRRwiEUQhyjZcs
Bml6CJTgwZ+v/65vxQ/vS0FaPDOOIBnGdoKQrG4/EBIBrizwYUnwGAtCuT4yFaUAqQ/KMWjAQkCo
ZewuXr0z0+WZb4TIMLRTROTHByLCB9scopFEoiH5aAjSHxrvYCoaggMQyvE4tklWIFSq+6B77X2O
y5E95xgTGNwJYrL567Vv8DY5AoYipE1gyDyiyk5k8iUmHKL3OpiKYLnvUozH5vu2KLb3blU8luU7
RPzmJfsIn2GgJ4jPxebj8IGMPYhkgaeeEWocCXohnZ0hcIZJcA2rDDEw9A+1r4vH5tPmsfXu36ER
H/KOkBmGeILIbD4wwEXoGSaDV5iSXc7RyKpn8syANEsCfhiug/RBIH8Okdlsvfgd0a0nthEew8BO
EY8PVMEIAzwgdxW+ucpcHeTHoXSRsJVCCgg3ErEzKsd4eJB3XLwr42WzZx3jcpp62AbyQXa/1WPW
2tskDHi/YPkaRMjxxIoh55gPvpdfyD0/e2fNb7yiSKrce6Yee6Pjcn/POUYFhneCs+Vi+do3eBsq
g1UPQkNCugsEHyHONVq9OLi8hlgkuC1VLoUAXe1w9Rpkw/IxLx7foY8d8o6QGYZ4gshsQLn/sPkC
3i0I9ILUAG8KZ4DQy3UM/C0Qlkf/mjgx/OqH/9P0nVPmF/MIm2GQp4jNl4/DBhIrB00YLBQypElA
NtJLbMCoAVc/zBoGKRR8t+nlcNZskrh811ajX4xjTGBwJ4jJxUfqYbDRyOAQWSEG6FqGwUbpE+AK
GxRjCcksKuPl95XsZ/6+TZIXj8+cI1SG4Z0iKucfOFPwGROwTIGbHnARv80UsCspV1l8u9Sww1ky
yIfzbZQWrvee/K8R+xgbGOQpYvOR8UhwDlNIyYd8Ip2JXUj+UFNGiIGIAbMGbBYQRcpz9hKfevue
HLCLxx3fGJHTjEBe/PjA2WLADjBpgHHCYRPYzl1/iAgkSzIAiwhqGHJIp5TPz35KPoYZ8yPJg2fq
/7uOPEyWHecYFRjeCc6TLx9oUWIKW7kNcOpDRN4gQwjspbSHrd4YEsJhoghY5mB70giVL4+DRVk8
Pr4dlgPWES7DAE8Ql8sPPBQBcKFDfiqjOmTmHUluAT8zuMSGvUa/7S6+DEII1r9nD/6ec4TIMLQT
ROTqI73IOuwrZmzI8gJRv8uQeLF+8TMBZ1hIzsGXfASVK5gpRRfW23cluLzkHqEzDPME0blZvLZo
vNHWBx8+hOclWJW7nMmxrQ+6GGTh62C5wI59MDhhnTuU9zcuHOXxaVG8b1vrS+4ROsMwTxCdW+v5
Cx2TtG9DB8Pub9jQOuTbg5wZopUjKTPMLRAxCJIvBvNmnJJ/m1SwWW+/cWiH3LH3Ou4lG/OPEBqG
eooITT4OIcgPIxg8LrApzNj58l8ihGA7pQHOAIkYFmhQqJ+fvdPOdl/4vdspX3KP0YFhniA6X8Ft
8e+/0zfOH7BmDAy2pAGOF8RhIRuhg2D5A+TU1BkHlb+WW/e1Vzk+ZXZcIyiGMZ0gFN8+UA3AoHjB
wQjg5wdRAzn4OkyEF2oAJMLCAgd783QGbgE5Vpjfn+O65xyhMgzvFFH5wAkCyxecfmTAf7CL6Gm3
9wtUYJ8LMxgktmLQD3bnXRyK/2+PeQR+y7dPk1+MY0xOc6bcfeBMGXboQ5gS8lsxmJiDp/jlTNkd
+QLxfgpqNQdoYFE7xORuC86x2Cnfc/LLIe8ImWGIJzhb7n48f51jas/bxAkkxEAeH8wH9PTpR2sY
0mGRo6AMqGyM352Xd10CxwE6r73QcaHyi3GMCQzuBDB5/RUPhf2Lnm88DxFLMO3B1wIZxxgSLyC5
7+W8AWc/pPTBJguJIPcVTFFA73DejE4r/PfXOo7RiP3FSP4/HYX478ck/jpHcrItt1N1AOXBSYmv
t6rhwoGYI9bXlLTdt1s8/PkZ9n3pBzgO93jx0V8eQrnneNwW5Z+fNdAYziDlTzCpQmpqrWtgywvc
GA6JGzYw6RKk17D1AtCMh7NJ/vwM8QNINx8icOAUVXuYPn8qBkvoz88UmigcbQY7BJ/N3efhXSVh
B6dl/foWT/VPcRVdJV5cFn9+xhzGku76Da8K3gzwIsFvDfJK4AcFJjTYZ+n99gYmOXRH/0fwuoui
SiePfVH+k7eds3Z76l3UVRhOZI76reczM0Cl/5DFlWEyF+Hr3C/8BeK8nid5YrVu0147bt1Pqypq
p5BBnNzmeV1cV55h2iJMb1XhVCW1qjCic9fp0lsnS8mmouIKUib91CprWZpFoNfLXWdNdMuKtIXZ
905oiTRMZ9irnU2fmnYRJpt9wdM62Qi3dFuz8zRpFU0WTfbN6kr1UVd1zbW1XexuosixYX/LeVTN
iKM1k8LN0PeQowua5dUjCtpVh6rqR5e38aRuKbsInSBcBjqO5g4tvVui172ZcaOe8j5mZqwn+SYy
7GxDSjs9txP7656k6KrY0zIRTouMyqWiax4r1k11reGE2VaYpe0qHooicNqVqsIvLTyXefQbXRhB
ZjZJGmbwGaG3Knb1pA2gTd3IE80iD5vqHEwKoMEmlIErjttFTHFl8ryoTTiFtrh2GsexSKe5VhSS
aKXVFU1MN6ijVdA57PdL24uiFUm1cCEtzINpHotmw+Ko3airvkmCzhRF4a+GVtVQZokzj2kpZrqv
uWYe5NkPr7eNiV3XzpJIR3xPA8uJZPpD2qkzbxNkcVm1F24bdWbT8fQHQp604pwUK+FX5BsyEos3
afajNVh8znHuzFS3xtOvk4TgG+6z5oA9c2piadhx5ymvKJ/EGvKWQmRXu6rtBeSC2VpmRjar5yzW
NcMk4hL0TRsmSFrDLyLTJhmR4pKjRF7SoZAMrdwKkdWeXrmxveSGc61Iqqj6Xl6SMKgnXtQ83cOV
Tm8mThvNithv1tVQ1Dqt131Uh1Othd/XqEF12dMKL+pN7BbJNOU+XxWYuHNUZHeqVvWkzE11Oa67
WghNcHwwX4VhxM24Iniy7xnnkeFOaG3w1Z4IBwRP7cwJzBpO+71RhR6W85xr/CKKq/KmSlG5gjPL
rrNI+g81Ki463Y22OPWQGabS+doVEZ54CTcujdTt56xF0cr2m3TFPaed00RWK0dPtearW1Z2PrWN
SLtwCz02taxD523deVe7IoyDdRyi5QFpaNRERi0aOHK6b/Bq6V09GG3rPvEOHSO/sKd+HBLLN5LI
zMpMTH0kv9QwoBtVEANwrphLpnuaZ/dr6Wt4E1VteZOTsFrrQtsx2Z7vLLgXxWaXGGQtqz5eB9Fc
VTy/9+odfXfpdgVZdzIVUyfHTy3NwOYbmlubxLXbaYcRN/NCdy9E50S6mZGNX8G6V4WZe1EOdOog
oNuCOGbcBWS+61f19lN7VOgPOELLrnbLuVYS/abIw+6GT9T1rmiMdO4UHbeyLEA3itZzWB0DO18n
A6l1onhd8uD7nql0c2qNbmrvbpA49WXmIAwwuvGVCMtprxvVxu6htiMFVTHzG15bqhqiIr6SnRHt
++7ptIuLWaRptYVhTi+jPvbMntT2pvENabktje5FMtG0sP+plyybaFUUbEQXQgf6JBX+ewfqT5KU
OuaBPnBEyILHbCRkIRUNQ7osbOkDzwD4c0ZCNikYSsqip4/gQKjOS/j66xbnaG1QWbMZDymbZ1H5
VYN9BZUZkTSYlnCu3DwdvnkltEnXGvTSqQA0VNNkoXcxMfOhUdFcB5Umb2N32Tce3aDIX0QkD8Qi
9v2fYU9dS9Pzedo728CAX2hYZ+112sUzVVNFUy9CVkVfdpXUW+tu712VbqN9oSUNTV3Kaq0a08hp
rDjO84Wq6llsFiyRJvdFfBmGVFvivtOmaaj7d32YXTlu5D8g3fseBBX6mjAPz2Iv4LMOiXXk1sxK
G1+/8nzC53mIvaVd1GhDoj6dMluPv6I4TU23aIN5F3rVxK+MYGk0cWm6dU1utAoKCMjUJqxa9qJr
/aFahxdR76xVTXUTRZhNwhQe3RWc3Oy6LSrkBaZrYNCdREHmLfO1uSw9/hU221yy3Kl/2k6ATPh1
9Vd9lverSjr2RERt8tO+aDiqpigq+KQPU1B/yoBBZPPX4ehHfjQQ+h7/aDiHhF8OR9jB8UGwbXf0
o+G+0UZJkTsPDRzYOQnrPLipHdRfY2ca+EYdWFktW7MvsysmumjW2UU5xX4bfdHTqFzzuHLMxvHb
Fc5C+AX0xF7BeqKtQBeVph1paJIltb3aN6grRVP9VHVE2/OOGo513tNAwzTMuuWL0DPiaeoRuklJ
oC0QFfY8qEl9FWmZsFyike8dr24lbsg/eeOYaYGd+8qNUB6bDqbrxg3wkvICL5tcF5Gp6i6oCJHJ
B+ruUlFZSYu54XrrXfeBUdGl0bRm4FXhuvGZf54ZerFI7Si9lD4OJ1GA5XeRlJcdSuxHT4vnqM7S
RSRZZCHZ6BehUfXTxq8Lq6gjqJZRb5jqsg2zSz9lwVL1U6TOZsmURj6IuYBHIBrozzYL5LrEMNf6
JHKnRVLjqe3rwbUTQKGnpQ400ApykgTXuNaCa0HcaB54PLMUTfUjWqadR6IuTVVVRSMybVn53fc9
ibR1tOE9XmD45BMjb4xzeIrfmGmAvwZ5akUtYytVEJw1UztEuRkPqsO+QV0pWuFV+fHmKg8MszVc
bTLiKw2nyE1W4G0fNvmaSeeRhC26aEVFv/FQWg52vC+od5pbt0umkU+1m1TXknUqsWOh0kU/4RTB
c9sRxh3vIzpzaydcNI6r34JwuVcdjCB8TCktbiX1sgXpiD5LNazd5ZWYk7RBP6Xt+BY4D5tLFoh0
DdKnn6iGcO7EwdzpjciKIURiJXbvbIIudjcdM5JiQl1j0RSGcwGqsXub2eWVl7j6JiPMvUWJJs99
XruWalRFreVXXY70jarte2TYA/aB69c9VA8jju3dPUrfIWZjRMY0s7M+NkVgi+Xu0k+QWGpYAPXg
sr3qm06b8wq704xW2je7dvsJmHH0HLtC+wZ5njGoqiANVCvL24nGhXbrBrF200TVnA696rjP5v9t
2Xq5akE61WBODpFyCLYysGtf2pO2G7SeFoTxY2DI+iox6tRsfLv4mQbuqg7yzjWDC+RFuWvWTr32
S258FVVClqWvrd1Q9JHl4Vaf2GmYzJR0E0GIl0XnhkuvjhM588umm/U8CE0WxA3kKr626g6ex0Nz
GF4fMmDhoJdhwxgsumKQ5AfmcBdGmexZaz9ojb/JZJx8a7sYzFaBvxc4rRZx44gJHM9Dvvs6WKx1
nYFBAQbzlyyJFr2dku/ghvbOvQSLqaraVfIQ4iK/wkLTrjl1bnfcacxnpHTdubp3JpPrQt8Qr1rG
zd9e2xdLB1IIV3pudKmpLnf1khcrdRXQLI1mNO2KVZlU2jTp4nqSJIlfX7qysgrqMtOvKLwEqRaB
oHVutnUgVl7I+a7w26LJTVVvfJFN+tRAZh1pnaWkH7GdqVeW4jtBbjFrjaRdyCTNb2EOPagOOcxu
k+uauOn7kC9syOCaFa0sfoRUWMSTAeyOc4NZ0MISR/vS+NrDkdSzuEjxVK/ZYZV0zDF9rN1GnDgb
H3nuRl2pwk3B3IQ9rtVs1OD1TgQJ96/Bz8AxPYYfbF6sg+QZstNV+wH8CDudLlufPdSFyNkF9SrT
qVm+aSP9svC87gbLEgouycT1DHdGh6pqCLVy6hus23VzisZeuE5YmawJTYn0RWhqpSGufS2wr4Pc
lSu9ir7VibCvSd/Y1x1Kgzl1JLLqMOG+pccNtgLme3PFoTr2jnMHCzZdKQ5FZ6Yc7qoIsUOEuquq
KQ511wi5hrW/i9vl2PJp5s1VPy9IlplTzDDO6BIFZUCs3eVQV1eqaIRLlw0D/d9Ul5XfT/Qc0/Mq
COLZ6yjAAQy/wQCOLwLptbDDGXb/DWdhHs5Cw4vDIPWo8RCmRW55dhZcRnl4I4UXLnnqBJeqqDsU
XPoe9q0kFelM0VRfdZWXHE8bJGtr1NBmTbmo3e77iN61eXCRNrcjcjA83XD8dZl07mp/f9Wt0Hxs
GiHWdk9XtF2B62BaVKW2e/q+odDi/twoI5g6vwairuLCCTYO2Dd7+v5hGkrnIkbaSjUqukfKaOmK
PJxHcVaD6u9CUQYyNHf18aXqYENOc2iOLw/YXJxkyPrtZsPNSy3VJizV5KTKW75heig26opHlkGq
dkP96tZrnVvs5GKdJUVmiqZKZtQtu9o0ElesVQscISDWqtqBf2pWNl5mBr4ITKm5zdfCQHe9LJwb
8EC1Fzzhusm1Xv8RRrKwUB2gde+I+EsaGitFB2PanzWlSM8j10M/DHbTGXX+nYGXapGiXJuoXkfu
iuKsn7z+w4X8vN9+uBK258Efz4GUSnDoKkPwYP3wkwQFTW1ED+D0AISZ3fZmVRliEzT5rLTzYKVq
iW+4+sQ1onAKHtfSUsSDlsY/b+0w2yhS2emePoFDLSWooKSZ7Du3vSN3fYo0iNadb5ula1dzvYF1
ywiquYfa8gL1jbiGIBzoP5xbksfyWpHiMi6WhAa+SWIhro2hSHuWzyJfiyaKpvoFpagsOEGwmita
EzqrCOTxQuQxXcWooSt1tS8UjbluPIMl2jFVAzeyMN9dHuM7aKZB051rEoxZzybj+//r4/ZPzwoQ
iR2bHOsqy5IvQ/hGq15vtXXCY22trjyv+FYHVJuP6O3QbU/DOWjAMiGDagJ+5D3/qF9DnNTKG0Yn
o4YkyezaVDcsnLiaCHhb64Co7sjARXYuwY/mVpSs7KAhK3BR+aterpwiyIuZVgJdNYo28HIzwh7d
9dtzgPft2rb1br4n7dnUPV0y9+xb8O7qawHvMtW1svlWGvQHHlzfQcsmJfgZtqz2awucCNncBs/l
VeuE05yJ7G/RiX4SdjlYGFXG127B6UQjNvshwVGjzH4WuqmpuXp42xpNcM4zvzyPfXfShJl9adj9
eSp4+k0rCucyDcsfkZ1k33wnSNdVVnfgc4Vq5bl8EQW5Ye36RpUxz6venwZDa5MvNL6OvCSz3Lhq
rnDr54tOZ/08pZp32yTg0o55yB90+cMXbQEedQQhCc3rb0TWi0Xtiwr8zniQ6FV/k8JOTpP5uXau
aNQv+qvOEzsGRQJnfzWL3ayaOI7f36g72Q6+lmniblSPuk1ggODimjp21lhM+uAl7nInn+xWvJa2
tclt8AJ1KANTHlZKVajW/cq4bwhAtlAD/NJ7UqNusl9Q90/a01Rv9Ov29jlaKLnt9D3I8VIGsank
+q4+CPcOUYhpIHuzJ+3FPzqiDah+e+VgdLs9L3yC8OlpBDXuf1EWhvTNlyobxZAmDWdlwS4p+LMm
Q7DuUFfQkKPxJOT43sHaisEB5sJMvaA+DyKRmru69Fz3qshIYbZ+mZzviCIT6abt8ykvu0CYrovd
q17v2aTrwDeiWMoA2Vae9MQC29m/zEhUT2LQyCdYY/6loqmChZLNC09PTdVAh1aeG868Fr3dNf/F
nTicfjQaMRhXcG4F0w3YMgF/WufliHEeFrn0g+Ke5M7CYF66DlPbmFWZ/9jmstdnNCvS9e7SkXdl
qvElyAb93tHsLwnIrW/IxfrUbqlcFZIXG1DpySTKE2OSB5m74hViplGwetO3WH5hkTHzXF18j1Ec
n9dwMOO05a78XpJqm9oFuwoTJ7x2pPMD3PrXr0vUIQY6HiukKkDyKKiDcP752HOKZCCM1tDje+a3
xMr9lt3YgW32gcuuVA2O6TbmMXgurFDrstiKWHLtIIBWtUYNy5ehEeWmDbseZ0Hmu1Zg9/aq7TJ7
pa5S3FzWeg+OqIEOEU+Wm+pSFbQrJqzv9GXjUBuCEsxeZlqdr8qg1Od1UpZw8FoLSgZ4Ib4IN3Os
SqbErPLYtdxCaPBc6jlrh0EBnlRtpa4UrSeGv6i4Pd+T9t1U3yqoncJURC0f7uV59YXTedlXUDvp
jAsvnvV+pn0ru0i3QmIXS1WFzbV3mibpparpxiRr+/KbbHV8VWX9NWig/vnrMKFxGBky3yExDvJK
4Myh4XD6sbPS1pDepjnVfnoaTedVrP2Nwzq+VoVN2xACNP4VvKYEt44X6RtPj8+rjsXXHvXj67xy
osuARpbUMtuxStthV56waq/2Oogqb2mj2ZfqXmi4qyAVhBJIfrF/BvUAUwEqprqfomte/tVB8aQM
jP66Sp0K4LflqrIpWiV+2c9Cmxk3oR+5ltfUzbYp0XkUJuQfETbzOGRiazRMmg6Vzm3n9+WsRrG9
0gNeTus8FxPCkot9OIj0GbwqRsFhiChnN3A0Nl6rEFEn42oTouwok1eVemh5wMAHBnVfTbTVZnhK
6YYotNIuOHwC1bIrjzaNlWZJeRNFWbXJvfzCC/TyRpFgUnTTzMXBVFVRLZMZuFGcNplkHWdrYueP
cZAmVw325HWLxW0Ds+p7zop+VrUg72O7Yt8zt9rUtfRv28gNL/NGxGY60Ouo9aakE+EitrvO9IPQ
m4DnLlmRLpyxstE2+8LV2VM1L9uvdlCDj/3WNWq8Aj/2U2HYBK/CisrMtJ2CLEIaThRNdenKCK/c
wkXzQAdfQe4n1Z1xn/Ma3+ll1m2iTIfA9VDVtLSd5bhjM5Z7+C4HlcBs6ti5eOJJnIzcIMdlc7dx
swuBM2KFMIz7gm16PdX/9qLEbJhWr+u8Sm5ZB+4N3Y//zjraTainkSVvyu4rJD+cRxBz+RtD9GWq
4SBawJ9i9L77kIag+kcu4jA7UwIqJbBLag7MP2IMayg4citITH/Nc4Egh24sCWHWwUkUgwyUcLD3
Lgp1YHxQp0nzqMqTn6IAGw6ngl2ioch6t7XKSPdnitZUaQ7BRN04zwXIiX0/V6TNyg7tddbgciXA
+WNWvEVzp6vkXe00U782+q0vo2LS6MJZk8TulriLF45m5FcxZSCQYrbgrldcKVJJfDmvaYHMPU01
0J7BBA7rjW0DZ5ZLz4QsTTSDLVFgDEYY0i4gXNCskCsIBJ4hj0RVHSf1M5DpXbPaXSoqY4VhWwcd
1GWaQszH99uFqpXD3Xa9B26Z573p2wFb1UQDR6lmp7ekdb3zIhCgOXSxfuPkrDTjnpcW9Xk384vE
XavCho7rLo0zCwIZ8WRPU1diaP1XGg6aYGWzL/teqivEyDpL6LWcuGmhQwiy4lNNy3TfIiHPzIrZ
xoIO5pk9GG8sLWeFjSBFZSB1PEwutaif4KGmSEUdh0sITISmZ9j+lcEbEPtgiOKk6H5keeicEwdn
sypl3Q/Xc1cGKJBf7DAgEPbDmaW6ATDUjEXgXTSxjW/qnNwoOmTDNNO8485CVQ2w6fw++kF9YUIC
kyn9JFj5tCjMunPdL+VQ1AgC8LK83VHcCJtO2KZLl+X0MoijdOXScmW0VQ4QQKERwCZ0G3/ZI5bf
Fq6jL3MfFaZqdfsashv0Ll1oAtFJ5zveBaSp5MuiDZN5GQfVjdHr0gQT3f7ZZKXllcR+ZCy7g5h2
ftcUDZ3oA1PmaoXFHObPQserYtPIAzAN1SWPwUrcFRrE4S11iXXbnqd+3prgw87wBDZOCohCyXOH
lIE+T524MIUWnavYTlxDxJFCntNcBX70KG4WkACzFJCVcwdKxP/l68uWJNWVbL8IM+bhFWIeMyKH
yqwXWY0gBAgJAYKvvwtF9c596p7uFxk+SFEVCcK1fLlHlek5qc6kiOdnQLiXZoEuctIEa6YsvfLn
uDwEeo6eCl8lJyew9kYSLY+ezFVs8yyxeXiJK4qsRKw3zJ7InJo9N6bTsFMu/TD7btCQ5I/ByPWs
V/PUuse/9mcaePex10Fal7TFO6om6yLh4y3iJV/l0qWvVYJEr2J18eHz8GfE7PaH5tNhiGuSp8l4
s9g8ZD2DEKqBXMwQi7A+lSRc29EQeA+DZQXkwhvnnc4ektnGYPWJe2nFsE2axD6RacYQ187JiLGq
5h7cBsiyC7udiNqnh9+ieliNjMfDfkwxfrjFnsxSuquuVFZ85RSln82lPTybwUGgD9rXPeTIQJFS
VKsxZHJrbDkv+Ll1hlcj9aQZnoUsvwdVYWeOB9CzjQNyNUMiym4Vg4ay/tT1IbOuI0k2ed2Fp099
xKLl1Dr8widZV9cWOHNiL6+zSQfOxiiNs90M5V6WzYVFXO1BBKneJy/ZqaBG7gug8lPfl9+NuqQ+
27Ja9RsjDrjR0xKb2TVsSPySKGtl9CqO+AFZdLbC79lU70wXTjYxOm5iJ8dBN+TOV261CbBUbASN
npKntqlBDnMS+Y0wpOFB38lv4D6BtuCNBP/eYdz400BXmljqaAYGWnGbfsrampssH0W+Ghaf2pjz
su2PLHTV0Wmjat9XrrUWpdU8RYlVZ5206E81Z5FW+gdyvDrzCe2vvOxCZFZ7vMNYFb3pWt+MJ3Xt
t3JM4tfAmaaNVZHqkBT2X2vlsc8AprdP0Tg7x7FyIrExl75mnkjNpfbptm37fI86decYDj/6CH+Z
LgmHfZSH4lXUjlqF1Uh3Aw6Nrzahaj3iDbJB2Cpf+RTjiyw6Z22sST3ivU8Ce2WsUSzZvgsbPzNi
V2NL8x1tpUYsBrs59QPiFCM2+INFlR/e81kUgOaG4leSgJ1Fxi5PbQKwBr/p8bUkTZ5RJ26e566z
1gFxCJ6NgR+suMh3o5O5feZULLqIqS3WY8LdF79RTqqidgJx1T720rO+MtffIyWWv4RdET/N3rRG
hVjZZdxiHyTs6rNrlcULt+mwDno/x+8T+80eKdjpyAO8Yab6ZAYH+b7HlRF7J6pP4zJ8ulgk1Gsn
aAB+qXzaOE25tkHvPJoByLc6+kWJVJeKQyS06tjaWtLvdx4Ag6sZeFLT/YAGNJ8qczVb0tn4lDs7
q67Vivre9LV2kyuIOOxFRVQcjT5f9KVtXS02PetBescRlJ2VzBnJiqngFwDK/GKu7EjySzVMf6zT
IhqdsSYVqDAjkfO73xVt5k52cPFC3Z0lUl6Z1Xbi+yCtbG7D+mPKe7np3HrYB61wn1sv/+bOiIBB
F90ViZIXPpXyYq5c4H0rHLLDDFgZ/k5WDLOxxGGJdF4eSGzH0H0azOSpC0TqRVOzNQaje6wQuPQ5
Qoi29d3ulOA1BoYuvYJfh5y1iL2HOHX5+BAJoPo0tNrTKDU58FlOR9WOAohQxJ7mdhiBQNv4p+O4
nIa97p86FZUr5tAAcEvpvTZxIIBJ1kEq/1O0ZDhuyARYr/5GYo6bWNTei+1y+jF4vs7qBoxiX1Xh
RgvlH3lld8ekn+i2iu32BrqGl80iBABOC77Fk1tdh8R/a2hj771FMirQmatrFfVlFval3DQBUuH4
WmCuCybWqGvEFyvFOW7D4u6Mw7xVYWRvQGnuP4q6Ap0s7F8cOkSn1q545tZi+FBRZaW6p/pM3XB+
Vq5/Tuq4/3AbXm80dUEeWaaDv5NaQ1PehFVuTeIeAEV8MMl6M0RFkzxEY+Amw//p41ekWDWBWDtW
7z+7frkZqkF9qfB8HmvQrTLiF+pL6Y3tZiys+GHFn9JJOzFGJ2O1my5rvDp+8ZUgT40Ar6+c7DO3
SQkqFidPSMuWZx4if71IRmWGpvmYdOhdfRAFn2YrafesSp5s1tCVcGu+J6Lr3tw68FNVy+hoxMrV
39Q0BhcjNcTd2bYo70aKrXUe6f7ZrkOalUKsvDYMT900hqclRzekYrk0shnoqEkqZFetPx2N4S+x
j7gHblj7r/U+F/nL97+tqQRyoPbYF4hDquDauzndeZKqlAJYYesKcXNG/bJe2+zLFPbhTzXgsfI9
mqcA066CVtZHlwQymz0vv4/L3TqM9nScqhbIOx+djTPZbEc0cG7tNPUxaJGOl9hFvuZBeZW51b4Y
PS3oH33jVNcAcdLdHb6pmhZPQgN2a1stv6tAXKJS528B6RCsNziDdVM8vUngD8bBCqtl9/f1lU6l
cwrnvsXzkXffm4CmGty0r7UV+mtZxvzgFNV4D3VZPtaOy/Jn7tbts847b+/3UbXpcI9/zHzIzNqe
tEim1dwiGelHl9YDqbpZ/lVj5e8KTscUqc0ytUpwwQ0h3AyG/22o4ubq0/CX31+icRa0YFkc6nz1
uZS5+mu9z89AmywBZt7crmhos03AJ73rxKQ+YrnhQ8++dmhhto0r/JlKJ2ZfAfJkA4kmYKHeDA6H
EGvjVnN1SgCivJCwoofGs+yUqkke9RjJI7VZd/wUh0XHYqtHgLNcGvnh+M+UT13L9ZhyJsnqvzkX
StKdDChIZZynlHm4C1D089J35Y+iDZozaoOcFznFQcbGYN4pi3ipRfHKKlKu6igzgBK+nmAVhJT8
C3KKNT0KGhYPkClOgLyVHf3yQJA+Jzzk0sqP3eJsz629wiNdHKzBzpDh6wucHec/V4vO8kvx2/fa
DCSI5ISWmDiWLIMRPweeg/iunF+fmr+8Zl8H2ayqETS3Pm0l7+5s4cZN4BKBzqf6gxEdZfkILlmy
SlCd8BLKuAHvyvooR8D7wpuTjPLKOVsOs1cWT5qPSshDwUj4c9LRmxfm41uTh8Hal517LOvIPvdU
2KsOBTTp2NbWwY1qMLSJQ9PGC61r6A9/Bo3eeOmIU8s2dKr8yRiUNaqr3W+MMJU+idJokuMGoN2h
S8qsUblMvdxmvxx1aIuk+j3Q4he1Y2S3LIZTQTHP5wLJuIOcx3o7x2N7BzWxyGa8oL9XuoIHJiFG
elJtEr7bnV+ukiaYrn0IIrmn/bVD5aYgSbcqrFl9F8PGMJ6piKNM14JewoXV56AsZ+Izv/lWNaau
37jf1WxdC8XIq6Oovw1sH/Erc+SrH5N714TtVx0Fr7Nd83vEhuZuRzECBeFVWyMagyW7XY2ajItR
WVGN7D0Sgcr7gtMyeA9O+9Nh3RdZExS7RJ3aeEmuD/bM5iuOhjorqW5++PwYz0z8rAeBJHXisFtF
LLHHP73bJkiYvxSqpKlx6aZw6yln/EApR7jKRUROM34p4jTidbfqh1l9BEO9M58LQBw3KmLUexvI
cN01ZLzocP4zcNC7jnU+oJzif/RJrEuASSUY/gLHpuzT+dNnGpEu4JND0p4FN0rscltqUbwh1LNX
rS7q3UOMuzirCvwnjDg7ZZOVpJoPRgyYZ6dDZydHgGnFW6DAbxAOk2djpYq8A5COLthK6RuOwZdW
R/3TYyEk2vM6Z3czEU3/UjKq+tZPOnu8t2uksEZmOal5aRtdP5bImsrw/KkyepDkRgE0WYX5Hge+
Ut192Rdb0DW/OWoAfVRMldjzav4B4vC86+2uvnKBB0VwD8nXySlTxrrk54Qks4vSUMRuXnfpgSR/
pU3QZPYs+jshy0HQAtU2JGNzTABebFunUTeg6nZmg3C6quaYrEIygcsjwLVuk6C8myHpq70NJtTl
IdEOOG1o7cO5Yg+H2ArmrVcOfRYpnua9e7ACps9mIK6qptRcTsn7MJebucvJGydRcRw7FJX5bE7e
qDslG7eJio27iMlIogy3V7I3VulVP9vGjy9malANaW8DLgPw0d69Kng4hXHrnlqPzamZw/Ow2jV1
k69tla+Jj9BkHn15GvmUOJupjcRaY3dKvbKLHZwKaXeyS46qNGPiCXdS4++ZP0E9tc4qr2o36xAI
XZ0+Hg6lV9+MxINcXf9Tb7vjFCD2g69bVaPx9Qq3e7iBs/qvNYzeqDSdxhOgqldu12tzGEIWy10P
PXLokVvTL3quHvra1u465Fzuk0X/n/5GP0jOX2SOI0fokWM/9GCRL1duDXq5W6FWx2IAy/VkzTsu
ZmxM/wSdgY/kxjyKo1HFqNd/MresJAeFDN9etMKSSK+MX/7X8M4YXBX8ajunQFz0H/HkZyjYs9EB
9txXaRe+AzQZP4CADzsSlMk6WsSCjlfgowiEqtI95x1SPUbvsQQ3tpzxbrPD5mVAnC9x3shd79Uq
aooiNx/VJbVtfTDX+irJENzQ/4ZdaCJxEFj0YYxADkfzFoBWMqxdPoSH0U7IAbcegO5/6jY6J6qy
ik1qZ4iuiDesJ+IK3OUo9DC1H21py808unpldHUUuOu57Lu1I4Y1yCjuk9QyeC6rqF0FiRRbfL3B
M0Bz+yhCj6V5a/nPxuWfCRp0ThyVS1A0E7t+0W63nt2I3tD4AvUfEnsir8uX0hrntOuiwxDOgO0a
pcmljmqCMqP6SQcuP4DncGiqSh2HPEwRP6jztNDxzOAuBy8WRO9kHLq9UZXLAa1YhhCgVgbGJ0OC
Bik8ayZWOlv5lKwa3jsHj+jzQzT4oc/aM21D92AkObvYUONYoAaMbBEEkWczgNL5xdOhQFlBQp5n
5sxrBO/RWi5iTxCx+K311WcqklnethtEV9OT8eU0SbJy7q3Hah5dcOeoDFBLKqxnzx3c5/mHHu1Q
ZtbE7TT06XDQagw2iUzCvV++NeDn/LYJalWSQL3nRZuvoib8GdLOX7lljeM1ZQpJDD+82E7Z3WTj
y5tT9A9V0ww4jy8eSqvoYozGbVHFxDmgtqPd4QQICt3yW62nKOSFXFGHPtvS5jsENDPIdQvRw5gf
nsKZ55X2vC7710zjFOT5Tzb2VqYBq91l591q35/eZxtHfcBHw8aIqBf4WmHzeuro/PByFDC1WIF2
TnFQXAbENLgZ5wHE4X90Td4Ue2RIBcoYlW+ldjWngw1ury4Rlo4dPRIdFkcjmmHmeYO0UsVTwVuE
wkbpVFZRbMwlAwcnzMylmak2yG+2O9WFYlcVQ3fPRYH6Wz8afoIahQt3+G5XNsgA0uuuivTjIXfw
eiJjCGrhYH1FamL46ZbugTDnVle2fajzus+3/RAghU6R7Y8bWZyB1SGgGvr5yRvtce3KxnsdUMFQ
V4H9FDS296ohsUUythEVN8ZmL56LrZXMedj+/3nG5iwc6H/m+UkFNnnBiqxjbZd5ukFGbSL9Hizz
cYvXQPvMvaRL+UJnCq089YEJlqFa9zX1v4/gRaVTX7tP1iz5cWSCrx3wYb4KxGbt7H3v8+VPbgPL
GAbKLqCZupkxOF6RhQ5OTHLEQyO7wjvQQOEGFRFehcvaVTledW7Rt8IBbOKODt85ilknkJgYgl4/
OJSiDg5dNfy50iHfEWssdh6vF+LP4vJpNVef0wq/tVFPRsoLwvVUCy98zyN32raM6a1OKvKuayct
Gr/+hteUWrtOzQ4htucXfE1PITa+NC9IlYpyHl6ILEBOY729SSZreLFKpoGcd01mrIPdoR4RcITX
REQBA+uysffYPUB57Qvq5AEE2/58/Fypi8BX58vC8E9RniaPkrD+VOOHsLJ8KK2sNWIX4Y+/DAN6
nqvUXD4cFyWzyjcHd9LW6D8HMec3sO1Qat/KN2z73W+5YA6obPiJkHdIB5pUL20Y5SDQ9u2p09Q+
+rQss9bSFyYjfRuierrpSiIkAlHAqMwQaJG5RddfjQQEW98eVjOhkIgQBltln2vIBNt3JfThcw3q
x9MxKeSbUdXYSi5OO4IktJQCg6AeHYelXFgtw6dYW/kXaiu6zU1FsTGA12+rjb9UDxvZDB0jDMVK
IjML/L3qv+SS5neBFswoSA/qnQMS8cqJLPsNbWfUOlTOsCW5ct4GRwhQb3RwELNT7acFXM9dMJWK
hvJN1RT1axEl87bqQ2dVhE31WjbC3YeF7LJptKvXIWDFKWw8mT7EAlVKbsJfjSQssHcTIVU2J0wc
ZemJo7n6HCwaI0Vi5BK5rPjh2eW9OJZKlSlte2cdWv0LSYI6rXM1vtKu7A5SxywzYhkG1bFxmyAV
dq1feYFWDMT3UQ+6OEfaik+Drqq0CoPxdaRxcEZLiR/NIjWAOy5lOb0ZmxKVd01o+2Qmspx4T1Ne
HI2t8mlwE5G1MTbettGd5Og0sKySNHjjqeaXMWm/YK8OdqO8pFNWsl0T1f6L8WumPi0lEFHz2dHo
r5Bmj1f4FSX0aOjD5pWM054FSFWiWoC/zoX6YvOkuxhbXIIG7JaanYwRj3md1YksD8ZqRZSvfETU
OyPyAThBo7W98UsHef82Pjakpef2P4dpWg326JyMeu5lC4Tan/+4lQ7qp9DCYdXn1O1Wxgf9BuAz
q3neVa68/RHNRGM3s8u+tDek8OsUiExyaMPRPiAcAOaEVzYoPUHlnbw+1pmFZPpKES/Bn2pRjkIS
8E6NU0zBpLZngIujO58/h1nn9tkt/eoAht/eWSRjNHo2Af9GhXgit+PsF6lRNg6q2NNPJ+DndN3J
fglorN9DC3YbUr5g6o4OW3EdViczFDmI4cOD+2jGuFf1w1SL5k6naOnH8Y+PubSssj5F+LJ5NOkr
i6Yhc2neHoRfdm9U4O2ukyAHHgNRuuI+M7t8MpLfV6vZG6ZnRC84avATywVaNUjBV8RFgpzOlrfs
WP6tEGzaTLTOV2VSFmWGUKdZeQPnG+bjnsvqCJn23Ebe7CE7MrkWdTyfat/1b2aduMULvPGe5mU9
XlJ1CSYCyjk+wqhQcDUfJqZ+G9VDP1foWVL4XWb+EUY3xBxlvUPer4vB4RsnGX1ETdgj2Zx313xG
tahPvLNaDlxyGYzeQguKAm37z8bVF+MYpPimHrpPNzPrH1+jr+NJnBwX933f0ukrIWho4HD7XdNI
7XSfqE2J2j6jz0k4v8dyVrvAFv0m8QVNEagUJ1+UY6aE8Ld9PQz3KarHe+Hsilj5N6NBhOLugHNa
aTQnpMrKxraRUwq6vZVHw90Hie/Jwfn/YQUhCMVHtEgyM7mo2a8BVOJV2E/srddir5vavXl9xVBY
GKJwBRuFU9P4tfhmlB2N+2c5REi+YEKjAVfwUB2NLUS8f02s6Yux5YBrz67bNWmvqHuPh+Atn+VP
l/DhpRR5+NyGm85Sicqw3KuVEOvsL7aw6qIsZlztjOsQe/MWzUo6bBaw1jNJTv+s406dWadkiFdH
itLhznGv3nIyEstpqW28Z6ccvbORclsBC1J6XFsch6WEEnlZ/I2RL/52F/ztD/x2XBsj8WZ5iSb/
GtUFSEsVKdM51vEhbAOWtmPr3/GS8u9oVxCk5ZTwvZJFcG8cN79OLd0Zo3ErHO2vuhxw/OesYHzm
KFa7mTlu6/XbmU1B9jlJO/IeE7c8mznE4vEhXj7YXz7zrw82Yl6WJybpaxgOzlUGslvZrCBvaJfy
O5He/KvwXrjlVai8RuUxfk96/lA078FW8UA+wmtmI2QwHxknANYsHII4GJI3Gk0qG/F7O2+krXd5
M6D9g66fu2WQ+YiaEwsMmYZX9TN+wqq7uDQ4Gcl4RKKL0iTx1d7MSoa6PMkp+Y6fkAk4luU4MjPR
g6kVjXtUA7epywp2GWLt7utouIIRoe1UmpGSJD879ofxeKhQeskuRhbIMoEZZx+dRWX04YzDSVMK
vbJ5P1y51+EIUjHxMXeeXAnbmQ5d55Evo3yJa7f9mEeb7MZB9euAMgEMskJRDJs7bKGWnYmkbe98
GXyi7LSYi3ZvdJ7jAPDFMaiP8zsKAPmdAIQFu4MPqbEZrxaNHlCYIc7BOHhXbxmCJhiyMVDlxug6
h3lXNJPwrlER3XBwcQ+fKuH1/oU6N7dDXJCa6S2o4njg6wxPNEpqfs4hC05msOIEUJe55IPAJffz
aVXjdJR9OnW6/+OOfG+ACPR/xCLv9xqZ2b1Pyh/YN35pNOsB7jnPJ4cUFE8wH55R8BshnW+Tb00Y
bR3Xs34HQ7Kxclt8n8LQS2tVB89TwZL1bEXhqfQ650DRT2mhVec3tFw4lEEOnlaw8nQXfRRVHW+c
MtBbZxEtJO/QJSn4Ensk2peDk685Q5KdF2hJUc3E2wWV5X1J8uYVJYbBk6ub8mVGdtWoO1aUR6to
dGbE3CPJqh5q//+c5LWsyYJZgr0FcLp1iu9hEbirVikPT8OUX/MmTyG07zhXfvg2WDWDHwR3IcjJ
qKWDuoRJym7d00q8NyzUaavHEAlmTd+QiXnM1q4LGDGq+6cqrg8ayZgPQDHo4AGe0KZqp/zDm4on
MoKTZ2EbvQLGF2ipAz263TgrPBgLuJkXH2LejGXQvheNEyLQmMtVwTXB0cV31uBbnmwCAGXAifE8
OC7NrCW7LUdAQNPglWcwZ9kLXi9Hk+aWtBg2c6yCrUmOo74tG5HleVNgvR+nVuYr4+ah+gd1b7K5
+ujkcZum4N0sKzir12iBBCrT8in9Ou6J+Ogq9KOKQlWuTWZ9mMkHMtsjsM+uw446i9QsOrcWXQVg
B+y76Xsw2OWUOt70XLLC27XITfJt4cbFrkHN02kOkEdgvUq2tip8lDWoQV3UgBIGXY5HgKuOgzvP
6Dg9q7xCQg1S4A/DBvEw21vhZB1ly9FHa6yTFyom6xok1clIzPPnl6XnyWKKh7E/cl6rBbZANRFK
9E5cIk9Pe9QvEvx4Iu4uXrzXcfKjHQLrJyFdhmQFLVKFQCce5fQDfUYqtKMYgzf0jqELwUiAmquH
9Ui1fJ4tPaGVlkDLiUUcUJn8lNjFanIcBXjbA1uzQcHCuvAIubRuPDznoFZhI79TPUIYa7FiHpoc
GJtVtPpc+AJFmjAWHYMHc36yZGInhpKCDT4XSS3mqawdcL6YRe1f2952HiQwV4vfjT3V6B+ApFqE
AHdlyGHOoDcNDv1fHNm1O88PwHnTXvghOSBX/L4qnmK9rgqUk2Nr/e2SYkJdjKjQwgX9jladN2EH
ZhRBkI4OZkD5BgiZ5hKOuORTGB3EMvxt/5fr53xP9cOf+UZppj/MUgEvEI17i3vgRrplw7fIBi0k
svnSmCAW6C0BonZxpYlVfHPzxk3F4CcvUqDiG0wY+wp43NkmqJhFBzbZHa2yK1L8Cl11kHVAbmg5
NWyLpEDErBW5Gd2IaogM97K3GRobwHA14D6s0H+naWex7UF5fp9k+C1Gh6UniRKG56b2tgU2CJxW
+zljcwgmMva9cN1rgERgMfQn4nZjfJ5a0BiSYlwFExKQDbgfdwWSxM4uXL4D78a6FyOeoRZx06vH
nBhPTVcjt0bkl7nVOnXDgJ2DRbQSKxUxp69o+QOK6RDdjVo1Otmzti5WBLHCF7zjCUj53rAz1jgJ
fqMsN7kYo1EZUfHx6KPi/1Xrcd4lI4vX/tg7H0DEzv1Agme3cfJzVHQvTMdRyu2hXEgO+HDXKTc9
18naXURw7OROkoahGBUiChOsg0WQCUeDK/rq0Ta/OAVwfSv4aHjxxQ6m4KXrGncDrhhfd/gCXjyy
MGkjWWRDZwUvMZITF78tX6uxS1JXjXpjSe/UB1H/PCwMzwYNakDwLdlxWkii6CaV7+fKZmAPwGr8
SkUziQDwZqRxctEPogblMhbJDSTh9gCeXfhUgAqA+7bTP5xe4HjR1F+JXxZrxPYIb/C795e+DdzM
eLToKmfx8ocCapV1MfLxZAarI5KRu5oTtG3q+igdrfkSCnoismveo9IpwBZj/SHwSP0++nE24jX0
2kfhcBnbAjkEfBHvQxWQNSJRd+vJSaZFDnwETb/ydHZAceFDsa4EbnPqoswt8j3rUoLZedAtXjN4
/oMXN3fy1BNte/OrotzVnmWdk9H5M9iVuAfoybH/1CswLytfq/3UjC4qELT+sGZ+7cFx/k1qtpKh
Xf1oKBC9UILshKpLthl6nBNtbY/HcMYH224d3lXrktRF45bvUetuSjeYfns5OUxAY752LpeZPeXJ
KQjKPLWY7FMb5dVv1GvKA1rzTJkRZRGGW3BWkKVbrC5DR46iJsEG/DT5hsQtX0VOFO+mxRq6AIxC
XwDcWawIhlC3rPCXsABOvM3gvHLRsptZqe1Rg8C78QU0nell8vjCeMMHeG6zIy0Pr73W30Do6n+T
eO/bqvuFZHCdaua0ryHKadbd5Dfn2gG4HxR1s52A895s0CWzqQj4NxbLHWr01O9aBPsRQMvXsshl
1lA535hLUdRt1erQtMV09m3G0eCjd1+9JVUbo1j1V9hniP/Ub2wBP+uQ2W+qqiKQCRKOOw418RWK
b7canRueggQMYLeMNkGH7xE0/uFgNS8gjTp0LyIlj+hW0wHTmqISKRKfyaMZjOlTDF0KUlWMvmX/
mtNUqKpwRGLt8PrgF7kMHTgnK0eOwwo9J/kF+BIobMbsdDH7l4XiTIeIHT7GiqqW1wQnCaX3PMa7
+DEEPEd0NKqNGCvwVRfDKAiIGU3nfqBhFtn3RpRlGaMLIQiri4sdzD7aY5IByReHHpERlzw1l1Pu
LJdz0205GS4PixgIPQ4DEcXGXP7Lv4ivEwCWW+J3Gwp05Mtse80ZOUVQyhaRqrzbefi1+JVDhvyL
3bveCqDJvDNWvKlFOvN+PBsrkuro3GXZz8EkxPOypFaO9WaWpP2sUiOaJUdkv1ZGzBHePJY0IrpD
bANfRDs8g/ahU0CrcpRjoUmZTdNPnbkaIzIfglHq+mExyr98/psOAcuuS9QZGR4fzQReVVujINwb
4qc+j+KnGLVcVcjn06fe19pN6wqcCePx/zj7siVJdWXZL8KMQQj0Ss5zZs3VL1hXdzVIzAgh4OuP
o+zVtXaffa9duy8yFAqUIyBFuHtgfxte8xmV2CESiwzVP6e6Lb4al/Y6Mn7DnnhIyuL+nG10qsJT
Ox85ofh9ZGzYKv0e/cvvv40ClBDe56vy5BRDzTXL3GDfDeATQokIDFmUKSFkYQ4JmbDqMId3B+OL
ZJ4bpWEv76caW2vON4f/OgnpkmBfO363HNOgAFHAare8B1C3yNvkOhVJAs6Gg2VlC5hOUzIkH/8M
jFmQnEGfXxi3LzvLoDGL+wXg9ghVh5EZ7oh7AqpYH778LOHyveTj2+D7wa6Lmb0OpD3s3YwN+94n
JaTS5v4U5uOe21VMVl/jpC4xblyN8e5/77skcYELBAgUqk+RsC9lWE7fk4q2Kzsvu33KuX50ne7N
2OO2jvxxHKQLaj6WebmbJLdCOta1DKGghj97t2wltbDsSD25RerRhlrdANHZqenoASjLu7c5BYtL
dsnqJ9NB7g9nad9aM6S4TsZmGi8HthgQXtxV7DSO+lDOwdOZJRtpWRIEeTKGK6u09r3OQE1NxufY
K7pbbbvNLa+zF1LX4xs0E6BOuG7S2n7unts46J9l3Hs4drO+fzZY59/H1IPwZJFMF9C0w4WglbvW
Xu1ifwWhKECWPltPBUeX58MTb4HQTG3snriIhycsdZOtwgp8aUYtWeUnObEPM5g3noMl0gG4hFwt
+NSuHS+5eGMPRCNp2Mk0hUKSO/Ljsdv0FhPRvf81bo6CRm1tkrt7pTJbbTqLx8u6RHSVibo/+D1i
FVEcW+pg+sFsNEd/2cLcBZUekUksxFCqBGIvwPuEHj92fZBcVKh/N34AueBBTM36rwEQBqBz1YR2
9DWA+F5yKUgpTvi/LP6ymznjtHocodWxM72BuvrYxggkz9wgw/aZHF3tfFKBq/UP7cfYfWzSQEX7
IhLBZ+fB78t0PwrBHvqaztjMnH98jemv2d00OTi0kVsyTJkFNjPEOvxYbVlWiBpMBDUiTaerateH
2XyIvjkqoZQaeTk/ummNu08Qe2dIeJEzcacEGkLj0umt+kzHGELEDi+dpbBECdD9PEqwftA9i+SE
Pwqwyvh07chfRxd/o5L0xcp0y9ivlhBvaXbADYtXzxGf7gxtMoOZ/4CrJHiGT3xFgvHaOBZ/BZaR
7WkPOUPjlAxNi9tV4wLdgPlxWecL4CHlwTgPaXxqkY6+hZQin4b/hDHLwm8hS0v5/U25BHs569sd
+lCX701Gs6uBNGCNIm+wgMGTX7+QDsCg/2WpnHeR9dkVYGF5x0v8n+e5v470377m0APIYqAr71U5
AlOAQHN6aO14pAsA6AENmxswG7tlOeW4T5S1Al3RUuJYgLB6NEedMU4Txebc7VLs3GYnM86l2/32
v3uZE7ICGXVInQGa+9ckZvh+kgjS7Kj2FXZEh4wpuekVe0KA1zqkZPDbkznkukzAsIJxxAWJmwZI
DUD7BT0wdiA64n/AY0RDRGwdOKIjUVWeB/azC2OxnMOIdWSSjiYT+d+TkmYIgIDmYDwtL113ui33
hA0QSAFBtXFnNGmL/fldhu3e/zMsbW3p85/uwKFTHRltNgf6R3KZZ8NCN352GBzRJZsvJbfOG+8v
IHxkWc5/uvcZoGA0QC6n0CB1TvrmvKOIq3czTUtddRIkBdw+xd2rT6W140Fb4LdT3q2UObllTQLG
iBXbiy8bwz14KbMAidd5KjNQBW0cjS4yjF821JF9Y9nUHcxMxo776lICPw4aEc70nEpcraC9v54x
tSEpkZ5VD+YcEYBw23fujmOPBfJ+PRy9DverPmY9VqiNiEoIdii8sBZo7dZHsmt2GONkadVi2Cfz
ibVxModxgsSjI0K5+lqItfPK7qv7/7Bg+7+7yEx2EQBdaj302PhMwDckKmkvMeDMUBueG6qvyegP
e4XHvA9gGmxNFbwgAkt2phdkbXspPae5BKz5OfgNUNV/TMZjdL0cSJKp3o4+pIizvrZOUFnlUZz2
42s+gU45qLh7GHRBV3ltxSfW9c6WODLfuxBwPspwSjZe1bVXi/h6KQpePE9Tg01z74cvuRr6g6Vs
4KOQIAkB00STFENxrJuDU3J2dOMEg5AK/j1oPFx3FEfippGNjbGd++JazYlFwUVwDmm/Mj3TWLgL
7HOv+9mPSSYAQ+V6U7NGgrEQ06WkOdnLBGTzhKfWhoxT+NRbLTatpXvofGAKkdK+Mn4OfD+D/COa
DE/jWwfp3iIMuovp3e0J22MvaB2RgJhmrp38FlPu742Hnef5LYT4coTUtb8lQWInCxA0AEmQbbr5
mt0uIASqSyTOv2yVzK3V5OXF0kxjJlSNGjdIq+MTzW/Kn5uhzLpdnaZVdH8LqOyHtQF1noicxmRB
oUxxSrt+8/WeFfXKa4Xw6X9+Oj2MEJApAJqf37Zxhw77/dN9mf58wq93IEiIlIhI6Pb+kiW2GwCq
YPnw9ZoiCKDAUyID9/WqPbfiFahwvz+hmbDl5e9PeP+2eBpC6nf+dPe5XT/Begefznib+c0nlBBO
+3qTev6ERXf//e5fi65BAs+G35/OnI0SVXsrCYGKmr8Ic3ZVlN+E2/r7r+kDpB2jobXEEjC85hG4
o5nvatenmqrwAamyR+kG7B3kG2jslTEAlk7cvFZOuaipVZwrVE9esQmlBLqguuDG5D+WLiJy6RTj
LsMzZD1z4h4tx/tuBk3TAIzh+Wy8+7c9SPMdAqBrkw/VIlXHsM5+fvkzB/FDPPOx4AztpfIsrPWa
Waa9GIalFKHzkCaV+wANrWM4dNZJzL2xCfQ+FfhqzaBxozEk67HaTqGDCZe4SyFHEULyeJ7DNG5X
D6uiD+p/2eJMrhkN5OX+KqOQiPnHbmRexpzVEY6qILQu9qY7OKM8A9x875mzhg5yRg1tIEf65/2m
rgb6wAmvxiQg+LCFmES1+Hq/0Az/Vdm5PBiPvBPpKXDl/Z0aE7TdEQcdshTZPnwgY/Pes6RX968E
YP96Y4sCMH7v28BOXlyWZ2k5ILCOCb+YIz8vQJ3Sbb013cDPoeTeuEAgcNKJ5V/eLLOHXQu249cE
xsM0eIW4HH+/wpeZZrUAGf+fV/gayBv1+1UqkFCgH4/1kN1DI9lOixWgzAhtY9Gxdn3LA6U+yXZY
zkPMemLDAVnnEOn2tjkzhlIJg512Nw/ogiXyOfTJSsNk0Xvl8OZLnUbO4I0foupObdjHv9iEXE2Z
DlgT9sgqY2mWRHnoAj5lpz8C4nx2QWK9pQULoUemymcXvJ5lAX3VG6hL2Jp6nn3G23U2NO2DQ2D1
4Y6VYbsbLPxzvSowZViw8nLiH7i4xiOgWrWKpGkdLPk7ry92ZmTw2Mw4KpFLjty+GI93a+CxaMCD
YAVERYmfoMOvXC647BDvt5x8rRwsTxZNOaeznVuZSfLQQH9ow2W9463DETNlycVmwIMAX2xBgLLP
F5lbdKdJUvtB2PLZ2MMk85Ziars97u4OOJXesqwD6x14VmfN3JgikYzTB32qXAXRXU3SHS4NZ2XM
2CEedDPYT+LmT2kIGhjNO4i/MvAs11gmIgiJjG9+0APJD1LWHTjK8+HkQrUi9J29dpIK8cV0ycO+
Xk1jWTwzivSZGlAcIQxo/lxbKKtAK+A7TLdXoFyJyv5lepPVhVBIZydzJjRf/AeopC+gjYxn8dyE
5RbIku7JdHRWb6Dc3t3MuYWYnknC7bPp4ZNAiThOxdG45hogQIVQ/Q7hA+upwP5zh0uhtiNSS45Y
PRpvcPjCDkpvNXH+2zYV4HNB4VoCKOwj7GccxeD+Mzw7UjXV+3isgDf+Y6/9OdDQ2xlupNNLhmor
gFU3+WtvjS7k//HkN12vRszTEyTZJwBpvWIN8GL7jbiCrj69KH9pnJyS5Rev7vE/xgyhK8Bnog5W
AvMpeegjnW/FQAnMo6ODm6MOpvBkRifkv4FDSp5HoKtuvted2y4vXokT8sPU8RbheJxU9VO1psBY
rM1Jfm1bQPlybB5QYeUA9f54nWSgYZpGmLo8jKMOTz6X7DFGD1hCREchBTMlbfsoENYaM+XeVOa1
UFvm2arCN7w2g3oM4wvyjPeeMbVKJ4syH3EJzaczpLQPTucj4zXUSEBCCPXZUonANgEzIRDMdgLk
AiCYfzm+/ICyA2A/fKaJk6C+ZqTxNzSeZs7cANlDC49spqicmdUsgrR3/V0GoE85cxrdUSgWBejS
Dxo3dZQVlf1cpxSpFuK6CGQTttVQiNoxa5rxJDVfQUu2epY5tmb4U+ofiK8t7zM1ZbardU++ZwRM
BQpi+KPqEPXqcl6cPLtC5i4bki23g/iSBl61DJ2seOXU+lkEgf+ZD7f7PCh6dbNQauVd+boD+Kq3
bgyqD8t4mlClacifJ5S1euKoB/HUS1SCyoLywZiEJFME1gaQ1fNgo4pmXSGcvjKjuDdmx55oQETn
0Rp6yk/d4Wsu5OPmqFbWHc14wIpipQL8yaz3kqn+aeyLZQMB51flhw7gF9yLTNer/WBNU9VAuruT
r9iJoZRTNoA+MTt7RbxG4qN/dOKifQC16m4eaJEeympGR89eqLPprUAfGTajrfyDtro8Ir6lT7M+
xdKWqV4QOg0nYzMNoAjDKZ+bSXR0iZJOcJnP0JDuHYFdxYjpuzYkWr+Gjc2MQg4O6KmSHmyZi4XS
U3yWNAlOXRUMi9Gbwu8Iwe2TIZ5e6gkFHKpYNhtwMvlbQibUlsjD7xYIzcvSnciR9464lkjfgNbr
Bt9LMb6i9uEpQWYjSuNSA9eo+fWrCbr4JLHQOYDM2IRRFrJsN1k0jYxLzoPfzgmH6jKxy1NGQW2K
KEJ1UeN3Ete/6WN3sW4KfD3cL8erhKDZftKA8hh2QD/mP9oJykqGOdChB0hPCjUnsApGxn/YVPGz
YQfMY93s+f9xnpmF+MMudFp+sSdQBSyJRHzsZ+wh9TV7CCXgIyG9GctoI+gDmZxuacaMjYbdemDd
dDG93M+yrdRQLktRBK5c0FheIdM7nMQ8WRW74XpCFSnu+vQhRY0VSGgW2Jh4HX1wqym85QFgLhgz
Fkl9axWDz77MKwnVRpGJlQcCyMkBKjtsW7EQImtfnKr8fWRsoFmpx3GoF8BQ8G9M//Jo1b4FNS13
AQhuK2OOE35ggSJI9uJuhdIxkDIoNP8mJvsHKPv9Lc1UdR69MYiMvyw9SEVUgT4zzy5usUs+jd1n
dYx1QEMhW4PrjIXN0dhxb+2gnVmonfCL5E0QJOfnt2NpK9/kkGDbmC7enf/n3WkdDqtqfhdQmDk0
Kvj97nospRbajdcSUiqi0dVnEzgXRGSrt0lU/pJmg32KO9YcGhT4W2vNs+epB0QBcZrqE2zwRdYN
5KI8t1gq4sWQukxQBGQ++moKZY0b2mdHRtW/7caX2OQlIWH63Pfk4OTUfYuHBjpkZZaeGkeBHm/H
1cot4uB1cPNLzEPnp/CqB6DiilcvwcfSbWUdhDfpE9QpwBwlqXwHVn6XYO3904nrbyjNRZ7t1irX
YY3gu8c7+6yTic+imfG3zEpWxhVySKjoxGr5VIH9ve6JSvY2qOwXqEcNC9cZcRGPpIf4+BgD1TaR
YOcJtsUGIzNiQa9T2XaRnsb8m1/zj7qQ8QciCecKAh2fjTutbNz204j1J4ieVCJSFPI3YIxEoH6s
SVW0nyy1ryimpj68nn9OfepvLcr02kblkccY4L2qfoRcRPXYtw02oGPsrI2tn0h7AXFsW1a6untA
rjBZsJwgjIEKc2PFH9JSsEvNfaCY5yMw8eVS5RVfdSHkRFYpFMfwC7BD6yIpjccr9o1+kz3cR7sY
vCQRdnyVBRAvQrpbYZ5/Trnb8K3eTzHzp07lrMTAu3Ue9lYkrNy6xKF2D/kIoFyWVO33XrwAfxx8
5K2KFxAbd074weiJQGh50c4DavxRgIf8XVAtVkmLfQAdAVGpbQ15tUwEHxOpwchQ6Vuts37NQ2Hv
rNq3H0KRomTU7DH09MkDB/OZlyTZQh80BHiPts+qcB6NAySJigiifoCcSdluXIu7+AqQLwIUE/A6
+RYAk7218qJetygEE6gsfYHiv7vLCdOrcLD9b3RUSx6U42vcDmQbuqgbYuyt/dENPH9XKOe2UYAf
bRzG6be8KPxvXoiIwpDbwaZROn8f8w8zloHjvMa22tuiZMv0OnpyaeyOj42qkIWLmNeQviCgvDUv
gfhOsOQW33g0txatn6LUGfYSB3NUz90vmxkgafu/XDRhBHwKRZZ/nTsAab+Hjj0qWkLizzStAE65
4bX3L1tZ6OqCNyE2yBSgFtEf53weQH2CEDrb/s+/7G4Hym2adKe/7DEKjJ4UEP99RseFBGt5obV+
LX3Z3pqZuRhCw+fwxwTWu7yhOM3dhCxbiyASWLEWtrUpGZ1ljYp6t6TyvVVHBgie9Iyta4/UJ4ad
3has2OFgd/g9kRaPdwll9aGo0n4rofJ58mMo6nRZjQyGhSp+GbSQr6mQ0ASI2+SxcHooxAosRoVr
nwEDqC4t9ew1dfo4Kks/xsb6/l3Y4xYaCdiZUlpejM0cxTnz92AGnU3PYyKBlFGRNieJhBTPdXm5
20RboIRgYefLdBztR5DBk303tQCwxmRssNdLFwBA65sZ9fOuWQYc5UFN18tCfazH6qNqC/tRklad
IbZ4zJMYqr2u4Mjo+tnWdAlxdFTWIr6Pcj1tCMviB2RPk6fOVUvjFU5Yv7QE63gbbEUAv6A1M/oT
8oQ6Fse0Jd0LJ+0iGz3IMQeIFE6kVyvTVV32E9z48RoWfXYrsff0uxwgUUa8VU2bDrqXOKlAtaoK
GZOtXaG+a0B9+dCGiAKTnJ+UjYKIWefzU4+HvxkzTaK7dqXctF1R6kw5gNDqSnxqbxIgSHYlj4uL
aRzSZEu7oSho51Xl3ca7qQBbKUlRBZQCzjg7G5s5AoOz3doKCc4vW2yl8RJqL04E5GE9rfp8QG5k
1uApmCr2AqSmTY7+FedBzq5XCjco9sxcL/7F8z0eGOGnaOJfrhrsl6K1JsCSZHrpKhluoQjPobVI
yVk74O/WXt28OKLmyG80/SewvL7nsV9eK57EU9naBE+okd6brgigUNcXtyarUNL0P+39PPiXDbEN
VFxRUe6nvxo/ke6ZAc8MSoY9rQiABadq8hxgI8UnBM5HqLqM48EcfTWB7xQbJ1NgUaO8G5ubFOsQ
sB7nQ+G1T72LDPFXoTdjdy3w9I3t7vzHz4x+OQ+t06xym8RbC2y0DYqtjkAbUf7qOpYF7UDb3wmZ
8Nc0K75zyuQFD27+SuYseC5fkjgYEBouHs0pUyPdPVKGemGccuxggfwC2wNRWDxTRjw2Jg1mkT8E
3jMVxFkW2SgvuePmW8duCuAXPHpsRJ6v03ZwHgKQxBYadJJ3PQUPCLLPQH4sv5C0imIw2XmMZUhK
vHYBumP3QCSeIEXj2EcHWrX7MrSS7dTY06VOy3E5opDpi9bYJddvuOcUR+LXSAEIqSMEuOxsCXhr
fkxmmhRToEJGpm8aQPIEEA5qQo3G7J8RM4dxNz73c0zftaDYqvv3UZLils7S186gq+NQNhdjErMJ
CAT/JHS3MSbTaOKqC2IFkTnny26O3FkT+26Dx931z/yQBtvcJ7QLxOmKTF7CtKyOxt+euLWO/UkC
iOWxjY/A1mFqRLPvKs0QglfpKZSetwa+LbtCFz9cYuMyPlaj3yFh7DXzM7dGcSYvWYYKvDOSEecA
xRaIGBSzWojTdtnaGIVThs39MEyg0BwjmjYe7NEFBM3BfrpKlHzsdQ4kOIkRrC7sYmMrDWHEoSa7
sWibXTlHJgUUGdcTa/NrbZlQtps8EbsqFtSWzRvqCKfQCUVosYcwKdicJZbK4yaeN1ERgIWrXjeQ
GourYBOEY+TPgI++sfgeG3DUe5u7QariCHwJ6yjyon/546YCoAvDAYyZKvV+u8WSxihaBjeG2Yzd
zEZnN+Ba/u2GVQgFTmDKj1nXtRsrD5Hcz0b3kVPa3lLcwWmX+s0idkEK6KFIsG9Z7j4GtHS3VeKD
yT87hyhu81iC2jO7krqoFg6wblvj6thdvlcW4NqmS4IOBS9Z4251gJQQZIPsxyKFsqbP/OylTrDr
UZNL3zqBxTB+fud7NkFKIu2cn1bZY82VQ2gbsYooRJhLREm7wTYDRVeBp1nJrGhuliXJQipQzVvR
Q6NJFQgdIgnwHSTyU5UqxC1EuE3aKvyF/NxzPIjmvS78ehFYDXnwgJJbd9BRPVGReTs1Ft4WJRj6
s5kRUj8lRLliqGb3Q/q9rbA6xbNrjh3fZ2wKoHfmGUnP6sU4ixQSwKJ2Zo/z33ZBf9mQEWv2aYHQ
9uRvU5AURUWGEhV2xmJVQH8IKt2WVxc33tXVc6Oa50p77nmM+/IZ77ICuNFHRGYenKwKUneh1+7N
aKCkgH6n32/NKLIeDdSdYor6nDgXYVh/LRHrHqQ6A0PTAP/u5e8ht4/+XHWFBtieJDF7Kwmd5Ua5
OjMhAczsnRjb8w6EsKzpI+kF3ee0jhOr/mzzfABABJJYdq3fQe1gx9hqfzedkuMqr3Iv+mvgry5t
JXZbIEca+8QraIcwlBAsJsKOaYcwNMTXsWkVPnb4DR9+YkUGQeZB/4Ly4QsKiqdvrIBOMHhF+iLy
wd9K8HLAdQnrS4GE8BIy23RDycgWeLzha58bBYLBgTohdOQGD+XFjbFCVVQUlh4zZKb9GM+viUec
JOSopYyf4kTPF4rboTAjukXP2lWrfJS8mJ1RJYBuJo9AbmPupopBxxnFkO9TBTVT59RSz+bUCbvi
BwgeLYLZlXZKL7D04esc+wnwIpMpW9Y5Np6VZw3eqypw+5FL7BuGNAIkeUDlBw7RAX9ZZ6P+tGvn
sUSW8XvcUxm5AWUvqGA2LlBzt3i0lc1XEJ4+sCKATmA6QrNVTNVuABIHyieOVS26tt9jqRECz45R
JyD5xvLDfFllcflYzM2IzAIyDTdjsePkyIJpZ2PolKaUnVyn8ifU7QZ92qZxsQRESNtLM96OiAhX
PfSKpYpPAnH5RUOGMCpT+ykLwL6ikGTYjEg/rWlctgujLGSEg8RMgO2qei4dD1irPUnUV8ndl4Dg
44WZezE9GyF0IK+fUFNVXh1oDu/bqmyXSRn472Nf/QwKv7jVTFpnyEMj6e1rXEeo8zBHI2/IJsuP
IlU/fXxn73i4KNS+BCxAeIovoNh8RbV5fa5AYlrxMASSmAUomelouWsT0K1j6E2OqBaEAkP2dMTV
8s2ZcINEHRBUvOv6ZE0ZEJbQe+M/GX4Yr7WcbeYIa4sA4MfYQti8IBAgb6CH/pvLAoXI0q2DVzKS
eINSJ+WGNrW6pbQ+5fHoogyZh61/W/ywOyi7IOicXgPR3LSVit0wcHqAiDcUIefGzy9J/b1q0i6J
Eg2+aMX7X9pd2569GXjD3tIq1qvOs9tDiA3EJcFbXAiFRZYHBYc1qm6TSzupZKERiwRbqBFQimZp
FnUqC0D7tC+eo6bvzlxiFeIpZRQHdY1/1Liu7PA1hdbuRxhyKKtoEM7wQBEb2kIZJbZ9/coo4Fot
SfsfiT9u2qRB4k55T31JGFh61i2h5bYjEFsYA4iOjJm76DoUmdZFGm4yaJIfqkEOWxpa+3iqypUz
ssOUyz6yEfRAIEYN6557dF3F6i0Nyg4V3kMeyXLkH9BluoZ+E3zWuHgg5YwasJBBXzOr6/aQft0z
8JvPcJiLmYOhcC5H4NIzwECGJBU300CgzDlYGVTpZ1NmWZAVK0J/hdyOc9LB6JxsXb8NYX1taIlo
fNU+gT6eXyDsbD9XlvMClcLg7Ipanka/vWoBKE9dCHHg7FPYqjzaEJ1gYhh3SQAFFMD7K3K0zrEC
UzGlxbsGKmMDbDqkmeauNdLLHNl6oG6vz4p2IK5bALURS/Bla6v04DJ1cjoVQrN+RhzOwMSU4QhL
hJ9ZnQIjNUK+wNhNAzIW8PTGxfRZKr9h0V9CRXt8HlBN6dLk4rlzKnlGoBVX0qSR4dOyf7HDUkQg
WRSblvc/Q2RCbigT7J2GIQC1kaR8gdVGdcTRzQxCNF7fUBcBcOUp+0BYHx7a8ccd41kd3fvcDYZo
lG4OUF3Zr+ohbF4aT6gVymDWG9OlHsXjhznQl00m8N9YPS50BxooomxeebgfBti1HmICpt9iBlUc
soQ8IBVsLVKNsosp25dyvDaj8C9hAVSr7laEeT+xr2siW3Qfmvj9deoKpJ0qyHy2/H1qcR0Ky12M
SshfmjzqMIDKT5ayY4M0UwQVqn45ZCDPKIFS5NxS8Ral8RBwwuV8LaDkeS3nI6Shr4WbNyBxwmQG
+wpEKa1xrzRd2yXF2XLajwyongqVzp7azO7xDIIslOkGPJlOY4hgGZ5zT8B86odCVQvQIOhTXdlF
xAETQOJ8+Hc1uWnu5pmHp25Kv/+3YnLGwwwwPB523ohX/1OzLoBS9sjzX01ch/uhgfZjqFDfBqyb
YssJGFbgZ4KZ3EKbDFvuce3VXnOZwjYA2dJWiOEkV9Y11bbCUv1QhsjLpbj8t3iGIDlXQUoBgofT
BaLM1Srm3H5QUxagypC2n+r81rZYgM7lem99L8S2J6gILxLWXUY+J19Y3r67cXmyG1zpWT6g2jrg
TIhyeQsaoOS6p3yyVfFkb4GVRiXzys1Xjh80O4diNoC750eGbpCZxroUrOWVa7f0M6yLR2dEmSBZ
2TbK1lgr7Yv6F3Z55xT3wvekxzvUaVZBoomrbTt25xCX0iZzQ70Z/HC82kGYLKEB7b7aSFC6tBC/
SnpCJgvQcVzMVzp0wXuQQue06R35gASTWjd5VwHr0gIbjTAW1lzyWkmiFqUMso+mGhZp1eafdtqi
CELJ82cKaOC6h/TJYZo8qLT4wPKmTDvI6Y8ntyPhU8iYg1v2GlGu5jtPfdA7Q7vZx0QHwBPqTyfJ
cKMMA0DxfUkBhFfiAClisULkZjwXjNZR7/sfwqmTJ1ARx60D4dQNRE/ZM/bokIoskx+QsQCAsCzG
h7EgGrSf1l63Za9eoYu6Nx6cdhNYa4jPuVpWGzXIrR0k+Q6aEHTnIP9wxG+ZIfXX0QukJ9iSQ8h/
pQYE3UeXj8cSYd9o4Cx+8glBOKgd9jP2RHtQCG4GoAWHLj9xAPXAqGm7VeujTHWC73JJUfFzh4eL
9aLElEZhHyL9PY9KFaLijE+ebHvWIo0rLIo6PEhbQCo80uudUoheT6FTvrM8+NRAml4bJsi18tKf
KNZeggDNoho46gV4fFBYYDbdoYjUuBn6rHxI3DlyXSn5g0I8q+DK+cQu57OxefDcQPpp5TjZezi2
9RJ5T3Yt5gaYZSipIne0janlWtD3kM5yaoFZSuOWXY0jYxTQfIEk9pettgaK6C9uLPMsxi1HXOka
3ue+T5ZTFNdRl6HXCDZbSboKq7o8WYlEAYIph/BT7+VHoC6+BQBMnrjnr6pUPkKCmi/cyT1Okh1I
gThuwELnVKOo+2IaU2fpd92wZbl0d6hDMl7queHbckTIBSgDvq0TxpeEKveVjtDTb4fhF8hwU6qx
Y4es1XOLeHskO1atNASScLvMk2mPDMIiJZaPQlG1t7VHgNjyhjqI1STBNs6scoG/PK5XJ39LmQsZ
mBBFYDy7Ho8TyKqLwkM6WlBvWGo/Q4TeHgNQ6pTqo6xTjxALKrbG9tWAFfaPiwxdvdKB9iKsRk4E
qYLXUGqEYQLCX2Y1ymVf+N41YylbpyBnx4W/QUZqOoJgVG4THxVvtNtA8Yd3J916xSMUFbCuRpU9
YK/IsDM2pwD0BeqygINa4RVbgeDTcRGGmuZyZOFD4mGVjGoT323LGvcpqaY98Nj4dmJkMDhI/UcF
7BEWgtmbJZF20CDhrnoIMG+LZgj/h7XzapIbV6L0L2IEvXktb7vayc0LQ5qrofeev34/oCSxp3d0
TezqAQFkJsBSdzVJJE6e86QiaKo6es+mB6V56l7JlUbsccKoW6dBFl3ADOfHaCZh4QLz2FTOrG+M
0PMhdxmeA7LhnmVzhD/Hin1tQSj61Ks9KUVQPPEuLaqdkY2Ybd6aAtC7H2yEABA3DHnJS9v6Aypf
JNET85Xvjw1GZw3De/7odkJJufvgUIz8SOYzuzcV59KbCoaw7SSipCOuGv+hLf+UA6Rd1S0HpsnG
cer5EYYpb2Vo7cgpizE/3m2qZe/11DXBvxIiHewWzJsFRFJYyiFO1qqFgHurdPVl9Jzq0nXpj14K
1QIM3dAwQnoNSFnG3LvcifhepWq/S3kSXmsLPWNFtcp9pnk+VZU0fA28Y9c65O/z+WrVNg+ALH5q
KyXhz5/bIm+wDhq4MHQjbEIJSW05T9LWugWJxgba0tjV2SY1Pod0ZHVB/e1nNc83RTU9dNABPaow
G6wNPwyeQj71ntRcymnhAGt+MD+6gIku/NE1g7aBV9DkMe2bZ6/Us30bm1/6sE+uYf8vkuD1Q9pN
5c5zfdhiIhSIGh/STdmDUxmaHNldmtZ5GKtxInWK/MhoqzZCEw581Ur6xYcV5Q8LeYuVZSrtR+73
2rqN/eClcmuU2uLav9kqX4oogbQnSs52hxqx3lk8WsRQNgOkHlRBesVYrKRLH8lb58NGGVL90Wie
I0nOpNop8jz8gO/cTSrpuCNVYRxfzBSVsOvVRaoPATdJsCSbKtR4LQjtbqcFqnEncKrbDvnVUYdf
SFA4ybgBXSv4ou1LUsAjUMZBuukczTy1EfX6HmCuVy20m2e20yt1zIpXmB+3wCSVJ/Gi7neN9slI
vepSZ5F/H1pllq3jaYh3ELigsZL3o7JFrlXZp8B0nxuz+JPSCTBi+TCc+FuLVgMnVU9WkYCX89J5
b3k+gKta+RiibfU8TNna7OrmNZim+rXI3McSMuGHMlDqV88YrHU/TR13WIauq/l7jijijd/6D1ZR
Dte+nPyHHHl5+DnjT0EW18dIDUsKN4Lkk52QmyQPGR2kN6GOGow8R2XS6ysIV+WJ8qK6pvrM8+Mg
zaPT55c0LEA2sdEEIDmHkDdwgmkZTbqhHsL+YKUJBN463OFUVNkfsobcN0AzdeOKoTWp2r4seLwr
iWN9yKhSAhKqpVs5V/f6YA/Dd7e9z+1ADvO0N2D4JZg3vGZXzH4ATxpLJf0YQdpO/Zcc6ohUbmHm
V3cyOB/ApJvQjt69apDkpG7Ccn+fO47+BsIfdS+DDYopNnXo+ndvajfdxqHM/iCD1WgA9NSLY1h5
3TlU1mbbJntwowfL8fpbH0zOLovm8uIm54IM3StqX72mDq+ikuY1q8ePnM951wJmgQMMD7DrG+Nw
69r0SEm7d3YMBTYWaWu1r9VMZdbd1BtD8mCCVPDVUo+gLs3NM6cjJ3dAX1vG53WUbtg/Rwi2o27i
5AOveBHnxGqcIlvH2UWmjX/mpdV/LctQRxjdsG7UpceHCN6oluOwx85KPnQqUmG2l+sncur9OvbG
4FNN6nhnwHOwk16tQfajrVLURYS3MIH0NUX/GESu8bH72lRZcNDDAtLygbRdnNn1plGqeg9ymeeW
G8zTyUOmwtrGlvOzm4quqWWVvn4T8KZrZlq5S0S1V2A9I24bfLT571G0PG0UaIA+GnzbnvwUISIx
UqzBvMXB9CxH8ZwXDxXoPDkCY2VdDBR6VpGgV59rSJ7ccYTvXKyKQKexE+xam9hWjNvkqz8aUzk6
CiWHi5kX/vKU+oApRdBiT004F8MpstfvHEUQq6vKz6b9EixDyEew17Hhmv91Ob9nw2jVmvYBYYId
9d3TF3e2/c3cesNl0nL1quqkuzod4GDMHjmcIJuIhKKQbCohKyR7qWEJHgyEYWcHRSFp03710kIc
MvfI075zyGDphbUX0Q+xspyG5m8AjwJEFtsZEPV91YbcMrAnDqW6FUjmTTLN+alooh8NtYH5icx3
fpK9xbHELY53cf9FyLI8cDMI7+X6yzw5XGKWK/0XIe+WWub+9lP+9mrLJ1hC3i3fBMrPj//bKy3L
LCHvlllC/refx2+X+fdXktPkz0PrJ/Qdw+hZmpaPsQx/e4nfhiyOdz/y/32p5b/xbql/+qTvQv7p
au9s/x8/6W+X+vef1A3CmrdDo0C0d+LVLhJ/hrL5N+M3rqQJmZVzRnifdR93ZlK8Hd8nvJn2j1eQ
RrnUfZX/FL9cdfnU6oAKzXbxvF3pP633n67PZoat92DGvJ0vV7yv+v7n8Nb6/3rd+xXf/k/k1dtp
frSqod8t/9vlU72zLcP3H/S3U6TjzUdflpCeVPzK39mk47+w/Rch//tSrldDnVsbXyfFis6d0guG
RMBm5/RXIz3JNFUn3XiUZmmRvUZOWGJtv47P0l1zgHT0UmTZjCF4LozOXAeNRW1VaylPRZRCoNaO
r+yCIbIVo7SkkrAH3yL8cs4cmfaJ0/e/pF/afXiidnMNI5a0yaYZYcuwTUBgLWT7F+iib5B6pLfK
VdLj4HoIPg/U+bp2cm9gqEyvZQ4DqYgykgQlOemNHAU4W6Be7jbp1hPzew+AisxZB7WMXKoMR+qc
S13d3gN9WCU3jRW58CRb1JcUMxI77OzBYSKmugsTtFxd+G4s6ueH6maSNODcPqa6RwynyKlulZZW
N03rjH1gVkDX5ezeaKaDX4FseDPbGT2AyXn3BXJBVpQTG7tElshqn5a15NLhYDQkNYPzfb0oq7pL
nKfQ8v68pAzLx2G86rxY3MPMmS2aox88tR4pYkYvKBDq9nexeuiRKVF/I1zfqdRfzdOwt/i9nQHl
BpewEVr2vsUkaZTTF3cFTsRTPPOUDR2oCresKDrNYfoonGNZOeF94GmRBxpG2EvguBBckby6z5DG
ZZrizMmaQ492+2bOPbKZ6u2QZvn5/cRZm8JjFytP79aSQ6uwr2S6raPWWGjVpwitzeoQPERdFjzI
HmCvAN3WOtj7QGY518a7OGTc4M3JdaayVIQuM+8LGf2z6yYpedPIPMlmJnV2QhnZPMkegmnTMVOy
lXRmv8Lk0DfNIKfghBkFxdGIzSqr3lOBl6E2FkI81lX6Q68o2oO09ojJbcHUGmvpuHtFuOwNs0rK
Ww8uMnaJ4MTJ3ikllB7gNX7ELt5EC18QGdJJ2P7NacyFeTB19+tit8ET6vBp5QWnPL66l57lYh4a
hqDqBihMxKf+9bnuw5xSPUoN3a38EJYT6PxE6gyGLdc/ycYqChTr7+1iHRIba0FNCNlCEZuBbEH4
ekL5bk4H5c0CZlWSMEiHVLkveJ/0ZsF6hOtVgaFho8OMfjZFE8dld5ZD2Vuadzbq9KCNZSO2Xhz/
0wLLtPs19NHbFVDb5Wx86vGSsUVEAVnPHkM1zB9jK2d3FSMoIR3k2xI0qBGpLeBIh5fWPVEKMOcr
OQZ7+sPoWOErQgvqTtpBj3mnZcYSW0thS7mMnLvEvBuWwUg1htceZzX5onQ5JxmlBZObGScvEQC1
o+uQNFD5hn2qeuMgIyjg8thze+GjI2DseUF1XWmnNZAqBwp/ASfpBZykmwD1lHNpc/QoutLYCo/s
LTFySjPunBH5piVUmv9pGEmIyrJSqs4Pft9OT7NnPZptNrxWbLhPpanX26lO86+BaXGkBMCK1NkE
yZs4glIT/3NlAVxNKujX4rb1V0o7HSXYWKKQZdM2rr+2LC/bLjYJW86pqttm4LfW0nGHJ/ueH+8N
l6/+G9Bz0PbJEebFb/fAjiruJoIxF4Er/+RVnndi52rmK9mVDVzsFhCCBk37u7WmTHusdGtnLJGQ
nfrIcIoYzo2QiRWNnO5WbQTAkrRAaTcjjKE5hOrqHLTI5kTNQ13C+yx7simnjGrb3ATV4Tc/HMmv
XhoAcoDJ2dzLYNUwkINOQjhRW6e5jXn6MfY9B/LhFMipkk7ohvy0xRxl3aQjFL3f2bMx/5j+WiPp
X0lblpfWK5Mr3P/JtaudTeOR+oTU64dJOudqmMGTNFp5hIT2os7uNKxkTDOAoObcE2X43EuoDxRr
ZX3bRHvZTTvruxvpxf6NTV4q/quEF/wi+wop03E0MojuTO+UiWa0NRgpl7HsoROMLondHN7bld47
/ZNttEL/pCD6hKa7iLmvKq1yLOfIpp8oPVlLT1VN6oFT5d6ytUfTDMuPLfnmUAXIbqeh+YGsR2t3
5ccgyFUU1Adw/WrxUUNC/mYN9oucEZdueq1LXhpLk2yt3XGjMSm5Pod56J9lLxvKP6bAtXdyNEyV
fw4aIMk83H+GxL96i20AZooajo/6hPAujvtkuY5c8d3lWqp1NnmbCU78v81bgn/MjVRUKJxop4ZR
sa9mM3hS1BoW+spLP5O9+2KNpvYX4tqeZXL06wbxS+ok7RevTzjSifvwOYxd7plWrJzt1k7P79bp
IP06h0MN3w1f4oumNs5xUEryT9AOrFrEcy4R8hLTtYMVcNfHQC/BItj1pzhRvG0KW9fKIVHOgWmW
bOEd6y6daDise9ssNhmiqdo2qV3luNjlhGUow6QtLw37MCceWm1/W9Iq57dXWOYbMccRbZY9+pZF
IVSKuIMDK/leDlO1zB68LH0AYJuU6y5HzSIIUdsKjRaerxEFLs2IxhWkWgMH539rCvR60Xu14PZe
SVc8aPBYy24ZZKjAVqTV3hj9qrC3xhCDcvOabhdpiSZKDsIX2XQmBBJo3T/JUVBBgLNEDCJsICJy
5p8RvDWBf9SQ99aqvNlw7Bhca0mSVLUpr+1+MW6lEerM8DpJQqRUBEnj72OWOUtMI2iXpCOOjeCg
gtWDQag0PsAVkvha+aFvUKL7OfjpqZRK2eVUR1EMI+57RlBsY6gc1vI2uNwViwlm3FA4Ftv9Pioc
5uSTSBe3VdksSy2OZdqy1BJcINhEvjbLua+38wu1/uPK5cT9NCfoxeiZE3DWSklR6vhdtW7gKgk7
/XkUTogx3HWngcyWsaNiW+eoEXq3hdFXHKtEZ7fWo5v0RiW/kTyDxlwOHU7mH8xgPCMcpL7U07an
PqYBSQdkQcidu4Wx8Ts7POYIXVwyBxYu9kRlspFdiMWnZuUWIDspQ6137ZSPzaoy1B+hd/8yVfaG
SHAwTOxV5JAsO9VMIyC8RCmeXaqNH/zW0F4nDj3XRuKYR1BT2mtYOy5s94GP4nQJVZhqDmtbnL5a
SL4eLaP6s5pVl+2qsIFpDACBdfVxFuewsjEDzTxGbfunHHXizFbGRpTu/GOsWHOZLntyXa1Q6iMs
Xel5TIaK+nXepzR+DjezBjAjbb1GtWbr+d5+rgrloaROdzu1PWpzY1CuxybTTrNs0gaAUyHkBFfS
8MYl/AVcH6cg63/0ZMibaCOJPueFWh9A79QnXYVY8pfaoJQclMMiKs4ci4RnaWqlKmGTcXRmq7mg
4P+pTyiDa5vKOWXUgR4jWfhmxqiVZ8t2gvN9AelZVplz6K43vz7G1DcclM9Burai8jtHqeULJ1DV
i6Kkf3DW319MMdJUazwAmUTKSkSUlV69FFG3gfp8fpTxWjUjRDxSIiWdimU3T3pL6l5Ml5N8P9UA
HKH1fb+Am2bXLLeo7TfKcj2QKlnZiVecZTAogvmoT1QKyeujEKEeJ5djSYirnd741DW1cXUU4LFy
6ASQKs8tVTlyWHlOs1LNxLnmgaJ++jGn7zXjqmTwjPuVZ3xa5vASGz/qOmp/IZyWkZN+y8Dg3ArR
cISp3UI9s7ajUC9dbNKRmQU6CQkqP3IoGxkSmtHLCDrxtJhkj5rR0SY5s6zD2aF78nMof39d7h6p
U2vujx5YV/ERZDM6JgzqebgffKU9W+w9S9gG9Pasj/XBHoLp4GptCz0tplS3DapW5Fh2pfU+R063
Gw4RgeJWzTacwT93bfEPEwqVms8kUg5axxZCNmkf+KCuxLhRFf1upNzlh3sJfGebxYzO7rwfk6Xb
NFJ9r4HLf7+0lXpuhrbn35YtKX05GBP8jfCCpJsExZnPWucNPGlNRDrtoPisuR8gRXY+QnRWX5sY
yUBnTPPPuT+VWzegvJwtNkTPtbpyClXbeAKZjxR0frYEclP2pG0GiA6sWHhkU/zqySE0abg9K4WW
ZxAP3mI4qrwzX+Cl7h61MOsfdc3yN8OA4s1is9UquDalv5emgaJLWGYFpasxueNRGmUTQwyxtwF0
CJ7r7nFp7Je49YtH0JkOW0WLIs6iqT0A91ywim31mlmg2Sgx3cTQax5KTqs/dg0/oSa2kBwWSszU
/1Jd7Xft2RTDoQXBSoWwf5Fe2w2/DpM3PcipIGBvWa1Xj9LnmuW+M+30WfoipV2BwElfNU/zPgzI
D8Pw4tnKawRT3iOAzeZc+CBSxSiD2uDe67wUEQKtb47SMVpB/ejVbneASYv3ERG8OLpQOaqa2SF4
QZiMBccW7LoAYMoSK1dHRK5KwvA+++4La+AYiqFtlSDwd94QwkOQBsVNNqqFNNTcIqArhwga/3A0
ZQM1jaoGuyU4F14kJ4ZNmJRQz/1aJRm14haEurcduhKBoF8OOcMayNrFigMZk6nsbJi2j1zHPuYa
qjGCnFIVUnvIcqEVLGktl/HiRrgQwks5ntq2OjQmxcthMu8Lzv9heQr6R9/Q+b6JnpFcYzQAb5wp
/7DEfjGIrA+/IBkgHH3Z1lQwACYlW7z1lZQ6/diDJxAC2uPgtc7jJBqqclEBrsmOpVrkPIaZ5Txa
mu/s2zFxVovN1BTtQoXTWZrkVBkLjc2qzfUQjCKrSacWBNH9MottuYzXU3Hcw01z9kKnP1KYTXF6
Ws6fbF65N5nZkY8UQxc2Ksr2zaexV5qXxHT2garPYE364JyCMF1Hcmg6yTbtguYgvVE1fo19cVQP
OudDxbdXRsGtAvE9G0JEK1i6arR8By1HtJfDOa5AUWqhd5VDrQbxqeSfciPsHnhSpfdJ6LPAPAxT
w1ZGlYalrOoaPL8c5g6EnTqC22bF19YuC5QWoAM6NqWT77npGi8cNnAnh0jgX5EN/TaE+N/gCBzX
DlLft3exJjwBaLEQm6eovPP6uKF419u06myce9HInmwipKjOThX6FRzoeBTgVqveSFoINxkmdfNs
eG38aUhaL34t8679VKrdd62Ldq5TVU/loOqvlKUDj6wb3hSj0HgdQXtsAmvw99Ibmez3US0xAGAQ
PKH8fU58YFKJCK7JIT5SAn6STjk/rv5MXXZD0hKW8ZegVmC4FtFKCbH/DLG8alnqJuVP7Vk2FF+p
Vvg8WH35TDHnTC5Jhexy9pN07aZsV3PThBj1V3zbF3sjtKwH3dG/+xmCZOOgpbeh4E7J6yTs+KAR
b51opGPMc/sYjNmH1q5+msSEPHfLa23H63t8ZwenOJyvnaQoFeTzsrc07T/Ypsz6T3HLtDjm+18o
7bgx0yABK+3DuDOZVAyLmlO9CXUYg2hkry85J1nJ8Ts3WNDoEEb+RdrvK8gp7+IW25uYEq6OHX8P
3zW10nnJ4MJvrrRMkb33nyY3yQ2NvNatfhsoV1zWlnFGqFjbirsKTN1oBKwHF1ZpvrVJubMEt7Qc
Q20SAR4G0LjYhtFAw+jNWEzspFHOWZradeJTWQ7KE8BB66Vv8j+VwhouckTKVd+xN7M2Pd+bF4RD
DlFSjJe8czVUcqjUmOxYR98012/SJps+tyC5dPViK4elMoPdrfr5SM6W739Xhx9BQ0dUqGkdWoFF
vjO9qbsmSeNRpxIFJ0Uwv7IoiWsAQuFcB2DQg/Ame5bO06bQOtiR/+5AZYzssW99knZ7zmJoKESI
lv7VDBwkyTWywg0hhxh1bnOKjYIstaH3hWVsPXFg4P+ZIkxyztq0ODtj/BSZVraPf5mkvbLrsFy9
745UtGPlB32fLf1vgn6tJm2/X7L0vZ+rt2WwB+TkbrXBy69NGvUQLVBpUFJjsorsPvyeA/OkiOgv
fjOfDbixPs1a0W58zU1vRQGTIOR++mGyK+1m8462sfuuXFO673H40M6X0ASevatDSomcxhk3b4yy
KxsjAKDet4YPXAvMNthufb4s7gmK+27V+fyY0E3+ujgi6GFRYkPzUs2KZ5623I6hI5UjKiXMc1PM
X+RINkNpii/NUG/1ZiqepU2NIIKpZ5c/bkw+otkc1UZb6TOFCfoTfT8rRrdebFnWuqupB6y+LDQm
33wN7fL7qpSDnSiTi1dyDWnLPbhl/XSMd9LGy1G0rvSoPcAzcivKCYkPZJaee88er/BmXmMxoky+
ep5g4d9BmjZv5FA25PC/A5SPyU4SljaWd/M58ZaTpKml2noPs0G/riGGpk54nECS+UgzjqV+S0HH
m+UcPbRiJO16aJtn3h1OcuSqswlKUZ+qvYPk1koa702j6jdfRyrM6GCak7ZwUI0Hc4pXTVbHW9tT
qoeotDidhZr3kDqa8cD/2wXw7GgfepsDFLU3w39NpbbOIEOhmLs3T7kZFV/DisJVF1YqyI4UZZvM
lXMxYSg5eY1q7h2SIo899ZAbKFjUT1YRfeOEq/7LifcoagQ77jP13qF67rHzdHtdVAE2u+u8VcG7
+aVrvZP02koC43068RVHa9Q+qGAhjykSNxtDr+0LZfPfoVQIKaDQkPQWpqVZbDYc7YdC7ag3J0La
lXEqe7isf06jdvP/Zbl/uqq0iU/IvkvfBiDla3F82YqmEyevsqHYaBMD+L0sJhkR6JO263SVX6iI
lTY5Xw4pBH0G724d5WhZlyqZHC6QfUG51KkDVi5klrPXqk8pFnX+gMreuzWcsE1NXh0KXY0e8qGl
+tcy7CeyQShPeT7kSuiQrpDFsP4Yre5lSPgGK2OztgbOONnln+/8qm+oVmV38jJ9W1cmpTKCWVU3
LBrZE40MmQU7ayey1tGc/TXr5XTjjgbN9Rj23yhWOVWUVX4KIDfaU1/eH6rIj5GxUb9ZfMcOuetA
v1M4xceRAqS9587TVg6bse23CDXlezn05yHeqJYRH+XQ0wX5FUIX54lb5ccAJivKjaDeqlRVuaL/
DK45h36tUl39w6jlP4a1yLfKoZd4PlRk/Q+vHGaPpbmdAvV7P88ezK+2iupQaoL1bfMEdPTADsbW
UCzhP7PJlF69ypFssjATRBb693gw8mw7OkfdJtFP2sCgHEY17j3xsk5hTDVwCEShmXSYSDncvfyp
mZQoiei0tvRtqQ9wz/5ye5VllBu54n1ZKmtXU+4r2xapmHWf9sXJSjJ0ApGL3czgz7+pFiQMuveH
Mg/WdtbC6NTVbv5iJMY3RDyzfRkE4HS6oLjKxvXH9jK4NzmYmqrqNovTUAJtbdVILI1dNRwgNPzo
5xXFhF6trzzdUR5aIRjCaUBwy1PYlizNeGMvqzwwV4ML+WTUduQNCJOzYKDtj3OP0iXHF/GXToej
0rbcr+0Q8KBLSnjie+oyuqHt4YwovK/QBH3Vyr5+MY0pOfGqpG2heB6+Jrwep4b31SRTx0ltqYKF
1bVnc3a/y3nsA3h8U3byNFLxyHlEZ/Lcjaw7JZk6vpiarf1BRSnanUBEjnLrKJuMrVDolDymxG5S
NlFF2afaVgiE544L03A5O9fSszdyE+rGQq4tD9aa36q3JonVW9H4X+oo0I5yJBvpjBN/NVAbd13s
hq6bl6405gqpSrXxPtqzMV9tP5pWvYqo4AzJ3NbTR3cvh5lifUDVeY0aK5oYgrbG1OKQn5oeXmQv
mcOsWcluELhJs1pcqtuyaak1kOFMeRP4o4vs38psbQ82x3m8xKIJyMLkm9oYPjuF3e2lA/UtH+mT
qPhkmzkVh2UdNvyuB9BDshsK2p1YiFqIB87l3ggmn/v4HtRx5Kah9QUhlsBMS1R0A5+bxvYzdNAY
hZdaIVWMnuusH1qh3dMAl+epHhuHNtP1D2rv//BCfRefpgFlON4T3BW1dMG32Un2dWyaf8Gwf2zi
jiQfJA1sH/2j3TjFo0zkp3o1r9QgD89yGGhhuK1UqMncxPnQjDP6SMn8h+275S5tR5KPnlN/Fvai
0qc/KJmFlpWvMMc76wqE1KlQx+iz6SaQGXvNazfBAplF/XdpdrMh3JfGuLKyg80e7QRzN0zNomf+
fTgp4yDkC3Hfu/fwELgV0uGQ5/6a826de7SGvEC+WtYMPOfJoQ5iX+fOcFGCYkDwHikra9BuHVrm
JmK+2KQ3UcfhIpuizl+VMXD2SRPb/lXaoAYBQ6OX9UrOAGQSkZ4Wq1b5nBw0zn9KxF/R+qYmqUyH
XfKrmItfoDOvpNeK4i9Fo3aHudV0qhrEjChsOQkq7YgqvV+BsgoMSh8bgNlXtrFJArVlzwtNyUtI
3XKIsVfqxN6V8JnBdq1r6iYI2r/KklS+klboBFL3QmXFT7F3/q/IvnfDD4cUgL/bBEPGO4ebOxS/
LsvIaKkSfxeO//v6/7TMYrvLx/+akVswq/C3y6eJxKeJhDy0jF4+qxXqz4GZGytNaaoNOYbiEYWx
/NERPfAFFDDZN2mRzRyiIlcPtvMm1Evbif3Q4T7l1wpjNWXcxvxuK2fKpU1X7R8mclnSZGZ9iOKF
ZZJGjsJ4N8dW4K00nqvX0h22mhzKeVmZFhxnquZODSgbp8yv7y4RiNDlk8mrU+/rcMOf+/3i8Nqu
PzckHe8fw1SFCJiyQcjZecpIO3UeiVLdqtyntPHMK7iXk/SpwlQMDkQdxsTbkRhKR1t2w7bWPG+j
x7yHr9nB+asGv1CDdu4x/FJvNuQ9F7kKd4XuCTWbxQ/2rz3C6nJ13OTgRp310FpFyvM14whUa1Qg
OjAbPMSzaT3InhvUxjFo25d7nJwSDOm/cj+fDxn/DBLfzHD4kzi0jRGtbLGqjFuWErjQySmL0/2S
GlwZEVVZm0GcNg59F1CCV5YHOUTrHCFgi1IkOXQzqD7q7gXBAPeMvoRzb94NpUPaei+OduUUxjAP
gv0z4iFdoW9TP6ExVz9FMWdeZqlT8TVMNT9mGupM3tpkME/BdpMOsHXIoYyTc9uYdw+TBPN97rv1
miZs92VDLbaG6vnZLPofjdc554GXBkrgYVqimOqnQ0iWVwghQMdpxU1R7+Auh3MCmsFKq4KNXOFN
Vy4ro6XHh0GEPzSkkWYV8SjEN5HELDM04dvYu1AyTZJtsFBLL4dM3dzHVKG6l3vU5AUwWNjhtzce
S04qxHxYz9l+UyfIa3jK+4pZ+8p5pqqQ9ysaKykVZJg59YPQR9dOyVhGl4g6V9jnjVOcpbuAHOch
diirmsvKOnFmax8Cc3hWjIEqa1iRV8bctzs2UNMfCVkE6k+nz3oAJwLfkHZXp/3dntv1fLcPmf7G
LuNn4CT3eDPtlCuqilCyjNAnDVX1UAt13TRhe9yWU3Sahfbu4CAtoCGgt2uE2K7BxuXAX1S4kd4A
ataLbyc8oMTcKp/sR1WJDp2IRfrAPbmB/xEK0/mpsXtj1dSw9sAFt4Kx2/hqaB3yGEEfQWduUuKq
N/oqjb3koY/K9AXFpVsFm/gXYFb5zg4aBYI1r/ziUclM/qik2A+Ndg78UU3MrpRo1leoqxEQqhAB
Gtz6bgrsEIIiTvLrq1Yr5NIy4NkyWMZIhxzKpnSoY/cDFHmCUHC+LIGypwhK52L4c1lemuUii20I
oz8650s6FvOuNppA21WzTdGiwnZtgxBpteY+2vAaJVxWnFSXsTO4i2denO5IIGWr/2sWWKr4ZHjG
5r6IXO8eZCb9J00x6kNsxNHD0tgFKOphWi8W6JGiB3gs0UqYI+uVlGRwlLYlRPaa0p3XvqYpm8Wh
TS7TyJoGe6vPqDsUF7sbZbeoQXbA3rQxUvPtpzAcUnFd2X1162Q4Bf7UnzzV+dFImxxKxzJ8ExJX
Srp6M/61jDL75tpHVmstvcvk367liAsrbRke0Gw+Qu0x76PRCVe1oNBqYfaHCsAtN6XiGec89KDe
klRbCaRR14TznfVkRSR7/XpSUblkjlrwS5lm/SxDoB+IYFZCgCkISuswpo7D22OtfBkG7UjlHGzc
ajhy+CW4y4W9mqvvRgJTRxSH+kPZmqcm7HaD0p/ixiq+hZnb8JQ0lA9RbFabsVGGR1u1or0Dt8bZ
RXpi3aVTibSdDvl9237NGif+YJSK81hQSJxD9/bB5zzmtQhO0iUbqB+ANKsNuoFE817x1DTmCs3d
Pyu0gl8TQ+f5aShrObIQM3p1Rv7I3KTbTLxrbxxjZStR8hKEXf+SjFm8cTO/3aeZ3b+oRRFfuQN+
lE7ZjIH/h8vb4kWOoONw9o1J7WaskhZas5grFvOc8Mdic5N2exLB16lrOfCbC95hBIlPD0M2mBMx
hPlk67T6vkphA4oiZeAh/FOJRwrjaGkDsbMFvnRxVE35FZkXB4plsgBKFnLKNCaPEmkFyvBWtVny
KEFYwteIkfQFcXxr1FRdTS1vHY7VlhwXJuoKrH757BRm8cy7NMUS+Zzv5VA6jII64Th2HqSpsfr6
orfO6z1eTAoUIZcasOlJpz5O14PZfou9oDvLEE4y3Fs72+tlgqa2a5Wb5KXRzFXi8BKclFFvQRWc
+kcvU25xHShslgB+PiBZ1j9kQ8P5v5pStOJD5bk3HGoW0Ciq976vGfwQ/WZdWSFHZOJhmuoJ3MYx
sj9iJBvpLETEEvbvbVOPCt/YUNybKNvCdmEnZE/tQjeyneLMPY9jWN3QKKnWqLRmf/7niIw1xr+v
0WkVmiRGERyqJG1fmkn57PMZL4UY1XkXHuZh1NaKYjYvRjG2L0n6WTfT5FlaLDRGUDK0hp30RZPn
PJgjPElB0z6lsQ6suTIf2JuizJ31/beBR3ZoKfHn1vGMXeMZ0bFIVPuh42ZgD65/rnnM1ZTr0h1n
T9m6JQDI/0PYeS1Hjmtr+lVO7OthDAn6iTlzkT5TqZRXSXXDKNf0ngTN089HZHepqnfHPjcsYgFg
qtKQwFq/wfXdQw5zxmxp7sTLhPTStSmkI156Gbi/ND961eB/mluQ+zugeZvPojurg6+jfMBDt0TK
8a+YOtN7FC9IBQdUQYoF4Dnl2OrqKEtursF+QZMmvXvIHXM+zRXq2EqUvccBiWeS+yyNWTtMsgeq
X4j4Xa/NNaKf0VeAk8DBYu9FuAkWiRUYnFQi7GrGF3vQxCVFQQZyEz+Tcx5W22unk3Tu0Qn1TxGU
Bko9wWvZcovwnbnfSwxsNqU/m891ZLU3lD/kSjUF4uD3cZti0tNo/do0Pxmi6p9UX4PAQqrV0UW1
jGqq1t5ljrmV36OB491MqZauAQBgLzI5062sZ3ON3VL01TXdHSsl+5PsKlRFBApZzqRFr9ViCLYM
UDPTxZikGVF0UjNZWsdf59reFZNrfxqGodrLdBuFSH/PIIab73GNz+HUGdqrI4evjd2kd6qli9e2
7/QXIHX9A8W12ywrcf7uAyqZIgvXqimKId8DBXa24PTecvjxx7pxihmUvTYfKlDXIiM1pC8HOxrR
nPp5NuYoZbAZGHaqQx2MKnOu41wEP24QDVt/zM9aiijYH/UtChBBtHMLXLRGr2dn3Ezpxe91wR0z
Mx5Rah7WadV6vOlzuGrdxkKOyxzXlReWN05f1971NA+q8sbwbFLQboUio/atN1HnJuFWYjU0AgOf
eEqV5oAtTt8NTyJYPMNzK/mWBcGa1GP/R57Iewsxqvd54gdjmXV13/lpdZCDQ47QyMXFTGp9ExkU
7NHs/qImTd6xQoXoh2sP+SrSi+alkBitN24gV02IAzj1QYmiKL+5drKaQ5c6/TM5icVrDGy76m3K
KKTIY31TnW4Z+k+8MapLHbA7f8W/279VLdNpvbXpDSDOlksjXfyP11KdtTZ7v18rxvDEMg3/1lom
q2sl4jnMcmuj0m7S7jPcjeLuz3zdL205at4671Ecape1dSfQ/pjRgzmgFWE/Z0bi7mpZpNtuWWvL
pEH6VuMOLJemPprzhaw1dV9amlGJpzF9UBPVxVy7OuLgMfDMox+DoBq2Vu7fqGvp5vjPrxS+VGHM
o8cMg+shFJ0NdDRK410v236lenxZ/9mtmtcxet4aR3Aex4/JScXOIkQ/aGVMJrfRBozbjXDwNgPG
Si0w4/66hIJF9lyPjCnGlonT6+g8BlyrGclpRiJP94x3W4+AGXd9sBvCcvpszmhP/RXua5R2VVh3
/zH822h1kWLJ6f02WoWjJPnul2gbj7onD+yc7H2KGv2zNYXfpNNM3xAJedQQIHq1RGJDrrJ1mJsN
259+nldqBDKLu0H6sDmDqALQ3n8yE2Ncm1Tgb1lNoryqa115q9o9uPFh0YXyh28srbHtKq0/irC6
4CvjvQ+iwe2oJqvtkk/dN+jsnNy2185S+mI7l0P7jLD5gK5cO34rG3O58Vh/kBjaozq86gt/fpYA
W9An0cF4Le+a3QD3+Ic4Hmq3nVXpz6GHFuxg23+OjzGK+hj/EV/Gy2V84DJeXV+9ob+P/3jdkOv8
bbz6e34f/w/XV39/s/z97lRuRwooz6Zv/4jMfvjWowI9pxn+MN4KJl2M4L9dHEgZiG/4p38fE8s9
IXIrWXDa9gH1oGQXeMH0Gb02pNga7ZMr0DyulzjmxdNnFHnW1s94AdHuGl/Gz54lD2RPulWO4cpN
a6VNs8pyzbmpB9PFwEOKjepRB9Xx0VRnTWsy5W/dZdKf+mgcDx/xyRhsMmWR/oStM7pMeSreK9m+
eFRV/0BvN9dc9Mb6eTiMeNSsR2RYdlnlN0j7ccBPqzmrpjpTB22gXB5aXYsSCo8kDYpWNXe36pBW
fncbLwfVDOzRXiPx0m0+Yo3Vk8dW7VCbk51phfNKzVNTVMdUoSoLp7NB3t/V3+VsYvXWhC+lZ8dn
ObjGNT4lSJyMmYOdpo4jCXsD6yIH5F/SLD/Vbo+Legaaa+8XGHej3a6dSfTCm3OhIs/mon9XzE9j
zPbGL9luudMT7iDzk4d3AZRSifniEoN2M2HsyoIjdqD5OeIectv01I0+ErjAMlA+9pt6HY4ejIJM
XFSvEy88K1BiW8OM5qceIa5lN8xislubuum/JdH0yUCX8I8svXdRMgxXjgM+Yl54gsjqb/uMdYso
gR1Ivf8sYLgNe5znogsSUMsW0xyw8kWJazzobgQywEDYTa+rk2qNpEbu1Fl918p6vJ5rPGM3tsh4
z0aAQHD4YQ3lIdTzGmbibVNUY7lv5MSSGUG9NcXJ8daGtlWgBYXSjym/Bm25HqvJQu+20rahnsen
1Bjmx9ZOkJxFWO4w6ra/9bqo3XkjjrGGFo6vXboIPnZFdBRJP75OXmKs2AAW+DDQO9cpTxQM8Kw8
HnEpqXli/DxgAvlnk/1RctL8Gj16tIAu0KDkS+v2a9YiVE0Sg9tGGuKJszTh2SN6J4tNMpr8l0x3
UdcswRKTgt86VSveKm3xEG9T/46CW3NjgS7BG0qT8CWjaMfFu1XdwY4oPE88qAOL+ztTN5AyDNEu
u8aRHbC06r4Fuf1QZhBTYjEju/3XFCuuB/KG0dtHaEak86CbJLQ/LkOdFGMbnozXqS3ClOts7ouN
EWCE3ADGuU1nYX5Cir8O9e5TaYvw4iHmuVJhPRU4aFjOm4GqJfV+b4cFO7iplITiRhMLXFkvjk3a
+NqmTxr2SGVh7WZp5HdeGhbXQ47VCcbQSGA7QFEuJcjKvW7iw2a3/XSXh9KBfWO4n5Fo3lVWWP4o
h+6tbIzx1XL1YauJpD3j8Dacy66sN4Pou2dZ58GGEnl8aI14fiW/AIwmbCBfDMb0Gnn9Zw2sCTRB
Wnpos77Jhyer6KxnHewUH+/8WuDMcx/N/qMaVC9fGTgPxsqNUVoWRb/X9DHd1Rb6fXBfxhdT+meN
5+4Xx0MH0xwB58QxrpNQMtGlG4fuSz1BoSvdzHsYURa7GQxwABNI7S81yTfTd6tPKO9nh9AN433b
2d37UjJSA3DpRQN3KuSpkUI8ibh+7cm77kNyAYdmEX7tfMN4XhBHu7Rx4xOmv5AgEbNaY/Ylvo7a
H7XQpu8ASrn7wRd/jHw3PphVbB68NtAfuhBtb4TH5u/ghxDQ0r41oZeBu2nFfehiW91KF8tZoA5F
2SY3/qIgrQ7BNOtnsD/5blqgFR+x65mHyLTX8YW69tjLwMjgLXZNi6D78zq8Nw5GqNir1VUxnsLZ
JbX491PVVgdhWeNJh0by74P0TtMpO4fDeLKTmqsAYIzACCGVoAMyM2NDXsImth+qZpT3if8lsUxs
1bM8Ks7hFDyqPtfv7IeokvqhKcCkDlAKknVqR9ZWlo5BDWtph6jMrrk1l8i+Mdy30HisvH1eo/I3
VcI4zA0lacjsLutgg4pPO4P/xsBS9vdtGwP714eLaiF4299XjkeGuUjFVsXUYdFTwKvAuGBkwqVU
rAvEW25o3ek6wn4TeXgiQzGjJSrhbpVgLfCOWfCPtXAfqN4nd5nuYzITeQ+5WbsPRW53Jzy145Vq
hu4o7nBTJIUnvflLawynUYB00fx0PnSaZe1YdOjvABCRP9WO7ag9kHmSD6NbpyfPFv4qDMI/rCpd
lnyLh7X95NSsTTrqZqsRBeUXkSbZpg3qltfPMAIAJXjrtixYXBfKup433k0f6S0V21LeBYtdARKx
01PfgxKcLC1/C0Nsm10XoTrHQV0AnvdDFbTpV1z8wpXMLYw9BiTVUq8VmEEkQDNcmT8jF4sXVp+4
Dz2Jv+00Aj+ENm7surqFjQHw4OAUwryRLHqPoeRt9PTlHqE73cGah/QW+je3ImdM77Ba5LHILuBh
WsxM6rCan7A300mPYMg2up6N9spovOGfkMI45EftImTbRW793dKnY1UsIvyBDWO4n7E4yKNp5UjD
fZkd7HHjvmFTHTYwpEW68duweQOBhDOEWSI+bLrNW5Wt2AuFb5PulGekRLK1GpW5cL7NzMN2ZJmE
5MvGywpkUUUrL3YbNPymnQYr1Fp79SIfUqRPdqIU8skOtbU+nSP7IrMqxrNmLE4CC6VvZlV8t3U7
edcN4Itx4uErazjUXbNsBijrIHWRh81F2fUIRPtdx6src6UPrbzzFhqZYtIqxi1YTIkcvnz0Fjqu
Cg1piDpLJsXJ97LqaYa7eMJkWq7qJpWHEUzcDnsk/S7t4hj9CuOiWiBlAaYsB5QLu32KPjFPyNBK
trU5iJVW5c4jcixiNY1O8Fn29R0uEF644lHrLIK2vOptXKQwR+oi3hVmyZNyMFMNcFSGp6tIXIgZ
nXtLmsqcNyGEK9aJ/fnarGUgdp2NIJNHWZqPIUl2Xmro+klPW3y2kBldZSKob9UhX4o3De/8eA2m
xQH1GuusOvXcQn2EHNm2tjHzyDxQIZ0VJpfMzHeOhvT9BA6Mn3Fp3SfSN++jUtYXCIaouv4Vapez
DoXJYJzcm4/4mGrW2mlltTPiNEQnGsPOw/Vy3BHB7kz29VLqwliO9ue2Gf4w2hlt/TEqf+SXdvC6
H1pq9yvLq6cnr5l9/qfWcGJn62+GrvzKCsDBRYMSstSLiEoYFDvV/Oi4NilepX5b3P4tPlq9vknQ
1d6oYR+HsiSFYRX3KmJ5eeVtxsno18Lyi+0YnHQRykd1iDze2kBI/aiaKJUbKP6ixDO28lHjW/iI
zGWxDz0Pd/llloqhpgl73Uj8kxo3dBBf0jnYXScsw0oRFbt2DqaNmjU0lnxsGv0VS9LyrEKjh9es
bJOLmgR2r8RtJDpUVCguxkAibjJwrjSbgWQssvzcPcW7FubhznLM8ERa2Xg0ZuRd1YjRbb+S3dKf
Wt1rjo3dDrugwytYL5NjW1a2icmLCC51B9+/9+0zqiRIuOIlsLGtRaQKa8INMrDNkbyl9+bwcIkr
13qNYiM5D2DQ1lXgeG9m1HIr1JuEXXZpv9oB9ie5F627EsS8YXjpsc1N4ww+Ld4nSTLclV1XbVEb
1R/J1jtrq22T17qODfRlcnTpnemzhiHEt1Ymxyo1TZ5t3rSPgzmAV8Khj7g5+8Uk2N2QjXcChPWz
6T2wM2/dzf58U6fSfYkzZxtVM3H0V/bGjG6qXZjjeyHISktkXQMyEbiQm5RAlulTCSwsqsbqrq/m
5iGIhi9qeuUJZ5PbyLILqtdpnN+SbDaPvg/UvK9GeTFdt9hGuO0+27VhQ2Et4i+tg3u02vI0wzGW
g/MHIgcvtpOW73FZ1mu9NcRjMU7hTl1xYOtxvaKLbutFywfMp0anfK7H0Qbab8Rf7EjeilSwieKK
BaiK7wYVr+nb4j1jish7d2KTz2NwzLOZR9ZTNADDGDL3fTCBsmioDxwtVKSf9DBjF4lAwVzpBYZe
xRVFFxZWf8Odo18rFB2o1n49FV8Dr44xoAq8dWM04hD6NAeZIZY0DLgmk68BQ91Z+1jDIlz1jik7
tAhI9lr1mjWkdhdqId5+9o3mC2+DZnH4NYu2PPyNr3VvdJh25frZjtvsbtKsYqGqjc8LwqwqxbFp
nemFvX51CkUSbRWw7Pd4vMQVEO33eMV64Z/iarw2Vg0Vydw+6FkS7nLfiLCgN5OXSJravk/RP3CD
JH0ZhFadHIH5peotjUxj3zHxRFp6fV/gpj5mt7OxFHG69quCe1iazE7DgEzBB/pDxah3Uo7/if7Q
Ris7qZgCiKiO1qYu0AIOdU2Ejn0c2m692aSMrCXivfa4s7fCwfKkeu9wvH5tFgF9koAonC1Dsx92
uutLUI0qU2BNvXVRZ2I5Q9D/btTm7KRCH/GycLr98HOW6qAg/ufUoLN/mSWi+Xszt9ZBGEZy1+ep
uymh+2zsCpV1FVOHEGrDQVQ+rlaQeO7aRvYscOH+wfOy1nJOJf/Dn1NwB9v7de/dXMepawUBpMlu
Ia78EtT0wNm4M3iH3m5jbSOtsjk0CN2uMr+NMNxcXiHlFdS11XWus5dXsCrpbvLAIO9k9v6DMxsw
7Yyx+e6bP6oyGb/aVWGueRvyO0rL9inCIGwnsNu9i4zUxiOtdbda7rOzNGTx6ugSdk4t+sO4NAu7
QXo59ZqT6kXMQQJliobzpMfFq93nn/1kcC5wuotXK2Erz6/q1EV8bfSMV21nvXoHw4e8UWQll0Tz
8yeYQ3cqbntlCUID0vCMo9K7O1SbyXeKV2zfrZtqiP+cHuRIjMWoqF9MJ/vH6SGglndnLq/TEWG3
bkLXF2s3N0FjmHGwTn2yPak5sRfw+uRT27/5iBq9dE2r3YcZhfTcSz71ZuSdSPF0eNpU6aeRXetO
d1vQUnwmK19z2r2YAhzmzCa6jB3u7CP60Id2wiJJCye56aLKfp1j548qw52izh6gJrPEXkgY8DVW
iVNePNMaz8ppV/nxLiG+79hx2H9Z9P4MNTWehUOeBEBYm/7YZPVjgjq1vocT0P3SxDumP2IV9Vj3
enmJ0gaGYeDnG9OyUEBcDnnef86QSzlOssY4cOqS/M5AcXyduG6/U001Tl868klQRGzM4nqBZmw2
vpmBwpPm9DwGZBESs33DgbCmQj7ZG9BIS0IBwW00ubPbkYfaq91lq9ROuzfLdPRTMHraWs0KQ9Gv
cxubaNWrv03I+72RaInPeYaTGhzvjtV7km+mNqhObaw7G9Ka0U5mPMHRGJAOPEZ2YK51PS0R6m4B
5J7BD5ElkVT/06jNj+Yik7Nh7e2tuqHh+Y5G2ZrsY/LidSnILLxSf+QtSL3A+Z4AQyBt7M5PZoEN
7Tha4Y1lw2dDKiLeai6ce7sp8SuaSTdTTUcf0f46cBemNBgibYltwn4MKvcId9u5tLFfb/wpE2+N
sO/UC1lxdEjhQmINx4O00megBmWQ3Kkzp62/a1rkUgj8LV43nY+BPe7iOanPw6ix4ZS6Lc/SaYez
OuuL5M8zd7C1Gz0GKs6Aj/DfhuKOPlx7e7noqjgVicmUslnaR/nBx8rqWjYb+IBua5G8qc5qgYuU
8WrKvOxZFb9czfrCUqm4VV34BxQbgb/FXnWyBMmu16pjXzvlI+XkKBXhPSZ29gajJqBNMWx2FQuW
M/LuW00XlItxKbzG60C0B0n1dqVGfEzIYqSlfHesQWn+dZE450/xYkR+lpdRcTUrlZ618VPsyFXH
L1fnBa27ONGrB7YS/UtbeLfxJEGCLC3PyF80PfYvquW25fcgXzQ5ply+uDi64zVZzWd7aVbgmVe1
5Q1AJ5ipI1qzFqEvT307y5dURtM6xyfvqOaS8cZaMrHmg5o76tywpyGy9te/wUBhJJC4Jqi5HkWu
XW/q2U71DmlgA31c/PVqLDib3MFCUQ7Va+Akh1kX7mfH0pxNBvgB8lBUPcMfvL/GUeXYpOznz/pY
dI+eJb6ouLpOPLWoc/rdfO8UcK9lN3ufx94yuNt2zV0Up/7FEbZDGsJAQ7DLx007YitZe9FwDwtz
uNcWen7DY3LWfSBnP+O2sKMNhUubFRojVEdoG5hVFCiwLKGw0jUfYdfprsCs5EbFcitNVtwx7U19
7BLA3war+G3ti+mYUth8Hsr5oWsGfII6coGT28pnx4WMiEPAeVha11CEmkmD5qxqJfDV8DLPhhvV
nIKk2IZZNO2CFAyi1/fOrlDMHT0K+lW1nGIev7MaGS1LGGL9wu4xwPVWmy6JAOEsOFxjTve5P5+K
ytXeO26pds6KnK31AZFRvl0gIt+73D9gola+8JBob1CIXRx2iaMR9G3C9UY3nuyhKKPNdB/VtXET
s8y+MeHJeD0ZcsFNe2UPY/NYaIV/iKZk3I9JNj3nYvxG6t/5ljjcR9BL+FRWVrbzQF6cSKbH90jg
IifjpM43r3h09LH/2gksft3AyS6+ASigbUG9am5u3aCN0K4C1j3c5miqQ5AO1s2SmAHuvwR/OfVV
1OzrfEd9GM3Hpb+zjXTtL1tNlvdrDAmCM/lry9sMrh5vYk1zN33euRccvHv2PAm/lqiqD9I0XfA1
dIR2C2BU2iMkRW7WBxWkouVdu+0ogmziO3I1otS16Q30TnTTmR/xzrX3i7EUFl5Tl3M3Hn9g7tJg
05DMj6HPhhORlYtqqQlUD/XNuGxVda3qcxa2/brO2uZeDQl4hh3n0nBWJmrAj/ZyCAXiG2GR+kfV
NGWYXSL9AOP5Hso9af3m1UZ9IVxBnH/U+ZPfozBNsUuKyycd7spWz7EYqFBlObrBHB3ZLYWXzI/x
QyL38hSFtbbih999lnX25xUFNZC/rtiim7X350LfYhUqDpaRomnRNMEbQsw/Gsds7iOYBNg9+q8q
PJk66ZV89vfeMqpyzb0tYuOZ3faM6buw+ayJS/RxNyNY7hPOVO1bkW/Uv3F2HkbHZMsLnc4tK7jY
2fhrE3dLbUURylnn04zR0mA150SDcLqbllO5WAGpQ2vULt4hjKkQQOlWKvgxxkS5d29Xub6OC9KO
yhnYENOh6ChUJfwmVzYYzZfJzQR1oBkecFiG26HpvNfOWb5B5SeMxfxLOMR/XFuANg8tq71NZPXl
p6nOO26tQXEMAy3eeEEgd1oN7lr4OHXlkidVMMg9X9nyrUD0pF8StxYUmE1apdh/IkT7YIduusLa
bP7SgyTlCZZnDyJNM8qnIWzFn1KN6kwJLl5VGa89bLRZ5Qa7j3EyGfJ17OTmusCbb+iL4X5aDlnt
kUcPqx99jgaIaqm4GcawSOuJtSj6y9dhftbUd5X9pkZ9hLuJBY4tyvzw0VFXJLASFwCjupp6vVaX
BnhXs0i/VEO4tbg1XLJ2xOeqn+LHAizPWjigUKcGAMMQlfVnw+heMb2MfxQm1VDRc9f1jX3RGxVb
QCs8Ca/FVEqzf5hTZL759RSRwcnHZzGk46aoauteIgGzE23S3vYCRokYrIXQOcjNB15eRmO/9iof
ih4FMyosQ9Tequ4WPijOMMOPlg3iviYdjBRPmWITVz7MvYOPjgGMq9Aqcu+pwPwNo0k+7bg79eDx
3mDmqeEJeZZjKtto3bRDeeAuhexim1ibaLnhqkPXJVV0bad2UzQrs4VJ/q//+t//7/9+G/9P+KO8
J5USlsV/FX1+X8ZF1/73vxzvX/9VXcPH7//9L8s1WG1SH/ZN3ReubVg6/d++PMaADv/7X8b/8lgZ
DwGOtl8zg9XNWHB/UgfbQ1pRaO0xLJvxVrNNa9gYpTHeGmVyaf2iO36MVXG9Ei98UcndewGfi13r
EM9G9xlPlOxAATnbqGZv2OKmwXyHt5xekAnBnRkkZ9Ua2sB9hvYO3ujaa7KyRPLyTnWUYoRaVZfo
mnkIdVky2/adWb2FXuwdvTnrNqqJ1mCxbrw8OY9WVb31GxDV+VtqUgzKZiNbq0F6KuXGJxV6tIr4
pfCKy9yNzb1hBdXBD0u5MswS+rgKFrUHXS0KzqpFSrW5bwxt2hatn268Om/uS1d++c+fi3rf//65
eMh8ep5lCM91xe+fy1ShhkJqtvvaoZwDpq58qKZGPgxa+aJM4c0CTFEx285OWcwnUn9Vo9hNZGym
2RGERvGjWjgz6mBLo8fTJ/0BNK954CMnnqT96ecoe8mU/AzpoWOhyqv36ypMxtcM3Yo5oFygWmCD
IaPEr1GX9Y/F7EHmZUyoBe0lsS2yIvf/+c1w3H/7krqGJ4RveoYwPFNfvsS/fEkFoMdZslX8Ojdt
tzOsPt9ZrA2PpDGzl2Qo7zwr0b8UXk6Bpbdj8tlRchf5mbZSHZVnvaCtGzxBN05OMvenbTrW2Ow1
3RPmo1hWzln0KLskO16b0VI6UPUDnYTsvtcSjGeirIeD+bNH1Rgm9NzTAauyj4qDOhOa6d5+zFWz
Pi76y2Dmq9dVIz7iwQicFelAvu9AOW6qYgpvXJjm5bUdmdhY8m7tVa+zDPkYh0BedJ3hqxkf3VmS
F84a0/nwf7iLCLHcJn7/uvqma5i2cJfNs2c6v39CrW606JlD7pZaXO+GXPdxD0L/x/MhVJJmYF+K
NdolCRp5rjofkr4suze3FfGNmcniIbaT4sHIcP/MBt86qtj1IGF+hFGFIekyTsUQt83JXch+r5r9
5BQPQyU8kqhZt5vUiwdBRVG3rOUWSkiADAY05dQyi241Nhq6zGbKaQ2inhSp165T16jOflbBg/nl
tENw+JDMwX2gt6Ddk4J3fMjsA79N5zyPdbofBzO+K5NMbIGNDg8Jv4gNRozpcyhJUbFLD161aoBi
Ns7aexZFXzUd8LkmvDN60/MzXKzHxjK6wwwwijRnn94Lcp336gyuzHcugDLjz1DZIXKYdPmr5c+j
d51Q1SHMzBxc6Mf8TkIrDEjDxRq/xnIRfJudsk6/kFaBmOwishTqtbu27AGfX2FD+13OUndGql2d
tnPsX4OqCdDcOnV/2Cm133ANVjtd0oHZ1u8iIMzqEKYHy5u0I8XNFAVrrTXXhhdhAQCJ/owEfnDO
tE7ekG+GAE9LxZ2wYQ39yymg5i1q7PPpY0zps2jbqLYjnK+JFbb7oOyOsV5FL5HeVxub3Pu5nC3v
4lMfXptLsrvPF0PJzH7jEVPuqB5aRwy5qY8GPfXKxpmuMH2FzB+DEIs+DyrnAuSfpE+etQVupDoB
3yZ3QwPf3w7mam01+bSa9AT7q2Ww2fmUWYv4Mxjv7jz7g34BLfnnoSgwoGGv6+7Zp85i1cpcvyQG
sDxk23dqnGP80KcuunO71LudCqzZx8CJPvsDrI90stluyNa+d0d03PzSjD83soR4FHgZ+BhLe6LM
dLFkELyQk5ErPzlRI5ouWtDo4VbiHUlZExiZX1d3pgZvAElarLPzub5RsQIsJ1qXRnVHpuJlqNCO
aNiBhlu2eCR2wHYeJkSKw21ls2jTCnARap6aos78KIFIk/G/+bjW7CEIn/Fj2WZRxhubgC3bWnMQ
bVyWy1ujEzy5UY2/wHIob+ygce5aVzh3UwKa7j8/OSzz7/cl0xS6YfmGbloGDG7r9/vS2AR5Fw6u
/WUMgq25+CgYy4HMW8+2nzMbcbsAbNpfwdobo01DefyXmBrdgw67SUvNQm1kma3a6iwakZXX55zi
02wiLdj1O7LfGVtIJ700Ebc9dZBjkeCXoc6RVdB1hHgYpdph48MqCuWNmqPi1yFAiF7QswpR1GkN
fVXaBXw2E6Pr//w+qeXEb/dv03FN37MdzzeE5all4i9PWLtOcDfWnOqLZiXF2iUrtC/rCm9RgEzv
0kbBDl2719Lz+hvyyegXLHEvQSlRr+z5Lpu14D60re9D5Uz41LJ/YTnRnmwx6p+SulqpeBSY8YFs
aLVTTaPAIhQExzNZO/NsRWNzvWxtVCzIOz2/zHaU7zJhDBgvZPFOeKHHvTd1Pw3IG6ULKPZv8Txc
W1Vffg6n1NsOGAMdM3QXP8V6eQUYJ2iVXuO4mfefMvLJCuj7t/EFcQUY9mMtQcfhJm688mmpS26q
IrZ2qqlNXXkHK/WQku+qEF4WMLwjWR6TvqyeMMimwtK1P6ZJM7b/+dPy/m09xLPWpRBm83nZgjLG
79/qpm5Njypm9EVGPU7QRvlpdtrgIclr9zKUzbDq7H54H/sI/EDoO7CVPeMFjZwdltjDuy3HbO/1
It7bVt5t2wikiwm+5MZYDh6VtRvVVGcqFtmCWo3rnhKRFvesd5B00fnZ1Hgh3yMWiF3syM1lqPXq
HBjTcK4wy3jpJvsuapL5DlGi8sUX9g/qHd2takVLkrKrovZGNfM+HtaN7w7HZplZh2zVwtl096o3
Bje+NfOm3YW+yE/RAjkDA9mf5cInchbt+H7dtUN7BrUH1FJFVN/HqHoQyIh77BaKFqWpPhm+c9N3
lvpeLhzqY+Q2H3mOVYc0aUmmZDopjFRnqJnKZWjbhQc3gJzZ+pN76yLlNq9sq3Rvy8a6NKU9Heul
Q/WquNE57v/wwasP9tefqSBHaRu6a+oWmzXj7wvhASlqOfih+XkSYbMpnQpEra0N10PKFx41Ev+1
bBJnx5YiuXVqz3nIZ4R3XQQWVYs6eHZnSws4KFvgxVRKbsvAildFC65mGpAyUwe0ooqL53LvDztL
YzGK57iH6hSplvEiWRIf//OX+t9u1cI2db7Opg4T1jRN429LyNSya880EuOzawSfWkjNtx13mV8O
44A6H3xHg4Xc7K5yxKVvQY0MG6sI/Ps6F+UuZXuPkRIapHZRBqfai52TDoTmILN5vg3k2OwqrJnv
oZ8Nq8GcupsqNsjFW1V7AHQNSiibt16QB8f/z9l5LcmpZGv4iYiAxN+W99Xe6IZQy+C95+nPR7Zm
eqs1oR1xdEGkg2pVQZK51m8M8HsHWSrUqHsvZf8t/a/ej7aPcSTW4n95pf3x8AvTtYSjGY5uuvPm
/dMrjQXcxJ59rL5Eafojy66E573zEEXWJZyxPBKfY4o0XqF4ZK4+2mQpbh1x0jDYej+hRKNmIYvR
NIOI9XLcyAvIwbIDJZs5+uEdR5LW4y+od4fCQBmMAVorTn9+h3/LojrUs1TTmKx7YqDgDiCMCgA9
cMNEfbWljsncZoetdn4fAurrvarPQ3w0VxZozY7IwNbZTVWnD8IxjYM0G8KJOLvxVbPZmYjoQsCi
Kg9ybJ7G72NT8P7OwiyDducrw6aPRA3d12m1RTuUZ5DyzpdATbCndwDjESGx2cSaL0bju1+s3m6W
MBdQF9F656ZKEGMVcwdiQ4SD8yC7gqzxr8XkIbo5d2Qja7zGGzEDN4P83A7qHB6iI5qKZwNA5N8f
E1s+B7/NARZrGhdgq207gBD1z5EBJCsTDS3bL9YAcrysQ4JfuAusI6W3n0rD61dmXVu7YK4qPRhu
VW+ys+zl1Y17L1HhsTDNh4wlpmweLbBTvNzeUAO1n1oN/IeTG+pSdroCGxaPR4XD3Ovkt0HfP+BO
VF7M0rTPph+KZYuy8hswdxhV+vgy1QWoP1xT9lnoFw+VUj3LAZ2S1QurHZtb5B7jY+BPyTrxBuVr
Ey7kgFxk7qpwg/HoFZmLT7zHq3++NH56D+wDrAdWMfpu0BXcyCTx0kktwn5+z++LzNFW1aL6dpwP
0H9+tVWZUd3KA1Ip/2yTgz/OVaKufh/30SYilJJYU/x2rc/XL21QQWwnBdnze9tWLwGckNdEx14o
Lodsn9eK/dJH6MbX9mvXwKFLOrVCrcmzXu0SO3AoiyzgO3AlGIwgckY79EqoCXVm3XTZgOZ1AjXU
dct9V5D4Qygk4THRfeyioftH0OeqsT+y8OiDJzdv7h0B9kXk9ZMLQeA8GY1zD5xNX/cu4m4hbsT3
o1912NzhexQhXbFk4QLCfGivcuww4eCVVIoHa5WxvkYyrMqnZCF73w95szTcaLpN2DiezEHTt+K/
QilS7+ST/MmHyApG2tMWK+abjyZ5wqfzP1U/Xa6F0bcqTWEt5LlSZuXjeimWYwe1wNIot5t11+f6
jVloDQkOPlafS8PcJnvVwhXvpb+Py9EM37gqOTZvxrhbEu4ui37uPeqtZbx3EJvWTq5EyMteZx4t
S8XgA05hXEyOaNIhQUysxUBRq9GtPOReg5iBF6bLGU3z3taYxrS3sxkuPI9r54PatPBbYnH9ODWy
W+UipnbZR6NYo270aDjueGurU73U+q7eyqo8DJnWLvrOSfddU0y3sk1LgQcrkJ5kTbYXo7vPnWI8
fzS1ZoR+fhvdZLrZ3JjZD08jVVwnOBoRah1fsPX6Qb7Rv3EVzbgbtODSjPbwYpaWDpoG9SYcUv45
qo+ZaaBWXsa0AJcPY3AZjXpaLhP/4iFtdueqynBf+xHRBlKGW7+bhntRjvpp5h86bpeVxCfxgALn
AlKQsV2uOJBReDlp8b3gHYEu/3jLdrm4V4e0XVtaL9ayOrpxeJuN5VLW3keMpbY0fKFsYSwTYvSJ
JSDsZVcb3TP0Yyg6Vn99tsMm0t6ZhtXXe9khD0kP7HPjmvqsZdVXCzla9jS2eg6SorzTXMSzy8bs
z7HtaBevBZAEiLR8SxAgS5F1fM7TNNtm6CnuTDUvHrH+upUDvoTCtw+BXSshanTwOtzGOA+OMxB7
GocrFNj0Ahlg8T5CYyVzVGLj9DFCDvOLDBc1qwGZbKgOi+XKIYoQYE0+mMP8nSXVUfMRkQ9SqonV
ePss6/U1ag0lypoEdOzBS990BHTK2Bq+Y1QEsBhLzbtu8pHHSRtr50XqyNzr2O9DEp4517K/WSSV
JbviJsvScc/7OEWx4rmF6YVJ34AAYJ3/Orhz9aOtSA1+xplouQHh5i4CcrkvWPUtpXJAWtno7qkA
MaMyt6+BymtZKgZMY3Jnp6U4FT3f8lT0KD6j2vhlcmbKkqYMl1QlpGdgJiIMNqkgv5dFo5Vf4A2B
PgrcHC5N275CzbWSrPwyAfLfevVUbGU1EYdi8ICHDWO5m0aj3siTkYRc5vDcnntFQd7Ji8e1bA/q
cNdEmvlYTGp3SHrDXMnLaJV9URPChV7WIx3QojuZmJYBW9AbXg1sjBelLQ2KpvEWI/cvsl3zwW6D
75bGBsNLPByDebhoFHXnYti3lqMK1bwatUXKFwT0WbcKBcXOfngdzQYJgHIR47e27GPHfLTU1l4M
TT29NH4d4/YUjl/NyIe3XonvepTtSJP4gDCVnzncyIiAzrVkxx4sSHNv+jytfsR+eqsMnX47+WEG
Y9ocbjJg80sIE94mjsWs7au03m4UTc5abwjqtRcliwr9xKtrKpm30DUYghVf6SbOfFTyo1cRqC47
rLJSzl6vKefBRgcsFuVRNn20y5Laez3/KRacnzqMQFfWEx+2rQYLh64pvjpJiGyPoXiPY6YnIJpd
5cbNC/+WHY6z0KFwkImlzfL77GKK4JYU5SlS9f6oD5pxVRvfvOIXEs+ybGvZJA8pQBtsWob2QCqS
CHbLksFVteCxjwHcAn2JQZG04SNKHfY17krmKzotLx7uff1HXobhY6GKauWMKZ5H7tCch/lQiAh5
h6zaqV7WnFXH5jCXZKccVhp6sTQh8a1l26dxZTJge2k9QNrRTpVQp2PvpiUGOnX0MA2kwX3AFz9C
fDMaw/vRmUG48JCeIt/qT2sfxNj7SRD4yk2UaAsTqPTRFgjHajDSOgQr9W6nGM3NexVVeeM01qjD
LOy1Ad/usckwMKgKHpPITKvHEqLgGmOwYOv4VvmY6chZMqvbuMVQFaWBkaiTI3o5V0PbtncBWtJL
WXXarjywwIzeqygqukd4ieCP5sHpZKlnUfjfE/HgxZP6FSj4twiI5utQl97Cr0z7IalEvcodK7iF
/Zdvon5Qz4NSDgT5R/WQjPxIiVUgsYKfz9JSRXsDwzbeqfzbW9rYXCDlmSu/GjU22d13TQv6nzwa
SpUkPyNWdosYa4SnMhyDdVUAEf7pZCJdxVbCE6BGlnvqS7HDZpEHoDCsp6zM9EPhjePNXCubgm/K
D7JHUMDJQtH0CRFTNX20fQNItK9UB9nrahmai+jaA4mnV3RDj8qdO21klaxxtO0J6K2nMUsf0aMy
FmmrxCc3r4OrENpPJsPuOQzSfFfAs1lbCFM++7mrEfYrVFRZ6HW74CSCJr9rMmYQ00fYZm62S6M6
wmaWE2r33KB3uy6GWt3KXm4WVO6TKgGfxSX7flUBU3oykNG72r3xj8+FFJiu5Tl6O2wE9oyW2tV3
OI7lQJNLLLtiK7z4SC2unCqtn5FLf4aZxP0Z9Usy3u6bM3kAteaTTLgn2yEwsQqfTwockFo6tsbP
U5C8n2Q5/dKpCufN71MEKuyovvPnT0pF8M9PAgRXP2eV/2wpvvIjLbt/fBKs3t2kWAvmUhOU6JyM
lyl6eajSZvMvm7w51pHLZP17Vp40mjBUi8AZAKQ/4zxt5hWBosKnsKNAR/izjY+iysRTKqLXyY/q
K8J/4inQYxCsdfUwlCx9+tFbyUFwsbE1Bmr9fkrQjIfIAFUkqzNgcosKnc4PxyWcQelXaJPoO3lF
JCJBWRQxSbq5dwyja4wFzY3GrvxA9Ce85LmX7YIEnwVWawh/mFN48t0kXwQRW8o8HGCXpgPOWIn1
IEf4wzOab9297A+wHeGzm4ushRqvonRUk8PoBk9O7VoIpujsxlVr61W6MgMJnRPcUuhBc7VWsmgX
x1EE3oiqm5QD8pquvZNVo7FghhaNOAbOeM9E/CQcK7uz4y67i9lygMQkk9EVPAtLP+LhDbP0KHtB
jLTnv/+Cmv458zBnQl1XNYnVWLCEzE/hrMhmNilrp2eHN4xbAoSTTvZ2YmL0UsSxGsy0o3NrqsbR
qjJuKv6vEO08Es3WaN542ZtQneiuqPL4rsTEeu/EZkMaMYJY7qIlqiJMvK3VUFmPedG9qB0v5jbV
m6tfO6itFNM+UUT3MnX9tJtMYJwB4nAvpY7yxkQI7GIZOOSAD38/HXpIs3dqHp1+vlrRwpB1Has8
99iTPI3As+XpdTHlh4IsOgZcDCtnOEVmpNUpBX367Pz6TNet46PjZsZSjvJNBP00ZsejvAaaSCQ1
x5XiRMNyIBJ4I1CYuykwX/CZ3i4fTa4JJkYfEG2TbfLgYcWzMVDXfT8VOWftZJTWs4qJ7snHX3GX
6yl6b3Ppo+1/lf4+zo7cX9dz/1v6dJU4dM0t0Glyrept3SneNgrCcMkGbZp3adOtlgbJxmy7fPXR
5mvttOpaTV/L02RHZ4hyaaR2t/1os00HwbRRlBuzn76DA0ces9ZMnjxf3Zs6YazJ7FGqrkPnDv33
fGllQfsqOvMB/FgACEdZ0wCBSXXKi1529Ze/399/JPx1nT0CaTULFjphW9n/j4RRZrHJCUUTvCJU
E8YHy97VevYAwav5YTnt1hxr7YvqO+YyELZ+LdHU31fBZG0h++enHPX7RQ5wcAHCipt8PijI+q+s
GCSorIq6ufz9T9Y/Z0102zVtneCmpTuGY5ifAmeWpvphQFbqyzQOq8idaiAiHIykwPPZtpsd2+R4
0averzZ1sLH4xs9uIVKje7Wz+gi1D7i5BsWKNALkqTTtX33w+ovUTNVzj2bYvTKmVytV+9ei4gcS
WMrs0mAFbbrwM3Eem4rQ5mDgr50nvOQt19GwTaRHluRBDgSp0ONbFeb/AtXQnU8TE/9xx7YQUbZs
g6woecbfk0ew6EFiZLP9gMWEaSZlfiI/489G3hTt+ZAKPz95BZxzAtj7T+2yKkd8jJVtiZmj1ZoY
eP3NF/k07qP6cW7uQtyB1RShCWv0dzri5sfAdF8hDhADqY0RgwbbNzeOUdM7D4EJuhxgzt/IJtBa
w56ZdEKblk55kV7Fxql2QmOHHN1wpxZlj5jGjRnlXFLpuDf9qkW1ZT5BXkTxymABfMI/yovAMBsv
MdZxstOs23jtFb0hEyXHhBghS05gDPF8kKWmNvIFMsvt+lNHlqLVvpADLR6VpdAQkq3awkZOL56W
gR52D3ZijRe+kLs27VD3mg/l8ApjKr5/77cIjbJIrk+yDxCLyLLmlCd43lhlg5arH2h4NujqKdHK
XyXZJg/x3PtpsGyTvXVj2HvTR52mn/ziqLotwYcxuTW1oiAu/p+D7JwcBO83uTEWR1n/6FYjJI1J
GgwkaV38dpVJ2ejzm1ebDyr4lUhr04szv4eB0cTnqcmu/ftrGJD8BrPWFpzC3Du7+SDBmZFJBFUh
L9KVqXprthvZJ0eF6VTtUV0dWajM7/L/9alaN+5Dz/j1qVE6qEtnMIFspNOEgi4GjQmSe681iB9Y
aYV7hbjpXGW1F6PyKnqi+DoCDKduENk1zZqv+AvrF1TljYssWZ7BDhCXDKssDLaJEyAc2RGxz8dG
oi7XsvpxkGdU6Lp+NKkkHxatFiOT0vTKGSAQYmwiczaBailn2fZxCCw/WPpFmByIHsdHNLxwAJxL
8lAr3pgvZJGsVbJBG/UatUFyivwMBSynyNYOP8OqiopqnSKzgaoEetAEuQaIb+1Pv8zRz+i77L5u
iFv3o1DX79W6bW9dbIOEbnj50swqQi9l0eFHx+DA7dtLFk0ngj/J2SeHh+yp6Sy8xtCfh0FY69as
p62s5pgDLoxpjK9lUPtPFSsWzU2M52QaOwjLv51ldTcpJBmWm01EXEDUbzzNhxFw37Nn5dU279n+
5HlQoGgZ3skBKL2NCzvwrJshdLujWeRICA9u8QYadL6AUyjOKgM4dURYSNy0ozEtZAdQsVsiJc1j
5/kF6jIIysYZ6PXQEQc5wCzRpFYIunQOfqrFMk49o3voXTatHhpt7JyrzUzC+TqsEE4EZBVDYGPJ
rO+8UBhPRg00a+6OnBg0t8V+Je0ra+0E5nCYwcXwvpCeUwLlWErFuUFdZTbiWZKY4RfxPqiLFF6u
2xyH3P9F2BBD9518QnGLB9p4qcqS9BQQzNfamNZa2ChX9BbGu9ElrlSAId3FmRjuBCqLt61xkn2y
pdLsAnRSYC1lldjFrWEY1gFPxWBfh7q+iVUtfxmzeiO/C2tou2XQTPUlTUpSeKNpvn+9CDGvsizP
XjWdhxpXHnU/BEN5b2L4JM/MtBgJtMKEk1ADVFIM3127wxh8gavx/kMID5G93kGjU8er46omZba0
KoQRlA7Jy8xA27Qu4clBbi3d98IoCzgJvRf+2zWq/58xf34E18nqtpqXBR8fofjC/JfXsvjzrYwz
la4CcjVs3XI/v5VN02/c1GqHR8OYnGuctFfsO8pXrcUfs0OjZSurGbIdViUImFVkBpd9Swhy7Fde
7itdzNdjF8sMQTxIgkoEJP4/JcWwXVYZY7SVpffe0vqX1CQyJb9vW+eVFWlJy8YgFwiR/nnPw96h
Lgsw1A9G1SO8iequWunazjYQ45Sljzb3f7TJcW5+xTV0MSopWSk0Y5J9SHD60E0lkcfE9Q6dKPZj
NkX6Vhs8ezO2vHne67jTbNAzRhNlSF67tklWel3Zh9JFUNSs7yNbSViVWdk+DMKU6ZlqNHbfcV/U
bqAy6ZD+wu9yFBGAdK07OJnJauU92EBangtglZuudirrkgxZidZcWDyLlvVHHTT4P87VsMhXvu5V
D346Gbc8f6z5ZoDOaOO8lLs4bgbs9JzYS7YBSk7XnizvyfaGjayNceteZalqHRWVMfz0Yhv56YVs
VKz0FQUtb/8xWJ5PlGqjzqe+j5XnJi1vY9nYDbiOh74OS1bXvK0fqiVrlb54JgRsgwQokoP8n0Su
e0fm0iB4G3aPXZMR4eV/ZOFXsIRTPqC4ldnma5GGX4NoSr+FU/RqVLnBsn/wuEEdEKCYQz7MA0Le
E4+hWTLV9S6QuXm59F6Uaygxxvyy2tjWS0Pnj/hYWFVaW3jLj6UUCqV4LsCO206tkW6ccCr3rMed
B9LEt7oe6l8L04tRTPT1i64HxcUva15Cc0cbTJeCB+vRVTN/b4dVtyl7Jpw6+ib7ST0H6ynBkt5o
1NmbwevXOsv/S5Kwrug1t/gq3OgZlleHrJ8wDyRylZVs51tfRtgDv8xaqtu+teutXbjKS4B4jRyQ
4B+1Fr1eHdBXjx6ykADNfEHVN6qlM07OGfawfq2LjpTM3NF6JHxRslJuhVd7xylNy5WVmu5N1MNw
QZf0qa7yGvmywn802RsUvjY+d7ZdnMbKQD9pzMZnaB7hpgn1DEQ+vWGBsKqC9dNF9lZwnmwje0Zl
abhU2CawJWFUHE7TdvQVxJDacHpuojZeqtjfHOVJtuuvW6TbHpS6V27sDCdZ+cHwXva2G3QreRKm
i8mq8Rxrj6RZfa4itFmmcQLYUc+7pjDSHz+q+ET9qpaFVx0JLf2zKnvDipCDPLeZ3ZXC0iekm5J7
dA0S/2bgHUK/M38VefV1sz916R00aNzK+o8+eYbimWs9tlQwIfs48zzzpRzqCskOBOcAqhKyj0nQ
dMLaJ/ksTecVKr5SdnQsRs+8jyfn7r09cS2ibiCJnWbwbllN/5DtNUuSZVojCABpKblJm6JZBDPU
RBmxa0kDx7haU9lfwMniBxEhq9u1AGsQ513bWWMf3ov41dgHWfdIxmyx3UQjh5csYjjGORuRsaxL
rHre28rSOofqpBz+Aa6Z23ztdgTS7jFZsHwF5dZF4VvV+3d25IU/ur7c4lScB4sifUsxCI8WRXtl
Z2wGizyOULTwpx/16F2tyunfcN/5PlW59iomY0AVDIG7gbD3ApV4ZHY920ZSMGEHAYHN5T2keuhp
dg5BrrkoB8lSrTd4RTlOupRtSgVlZqEEXCOV1yCDEG7R7/wpuz/Oc3qsx4Jgytedlw4LF5lzuKax
v1as0riwx1Vhs2raPnOj9gxuC5k4M6jvlYC1sjNV3ReU4q6eD1pxoaz8rOve2U3hTGqSzCbJYvL9
VDsGE8ifmf/UjFhTWHqaL7pqsAGgcSDYB02kwLPO9SMWIpBZBZe/QUGtO/hB/aLN/mzy4M5M4tZP
zxjEK0fZJIdaAaKQHjqnq4+xdoDzoGYGuySqzJUQo38VaTPhXmWNONMlxrmJ1G4t3Dx7wBdLwL3V
/Td9AAJTs4ZedHGxipH1+ZYP8azApxmPboj4obxS5Wu/rpTPBq26pYitpVTmmdBWbobB2ZkrCcvQ
c9pPCcJufRlualuZfRHosRMjgoeIP+cSJCRRk6jZUUhPw1yKtDI9+UXV7HIcCN9LwX/bPvXmft2v
Vaj8oAPUg0tsFPbNXAwsVT0oJgdZlQdTdzJr/T4IZUNTYLTBUCe2tGWuFeFNh/Rm4ujJM5AfcXCM
tl4JC6ozehkogwVEB6CrpTdOouPDOnegh1aserd1DqUfuE9V0i4TyxjwSIEikfXduJFVcF97nOTM
B7x9ItLFEMAS1Ldb/Fz5qll952HtfcG0PVym+SxQpujVJkvC7IQsL1hmZHe35eR3t5o7jcsggL2u
JiQf9DnC5M+xpqYPjb2TVc8fTbLklL2xCmc3QxXDHy1OnROO5A6bfnhzKM2ZSzFXZZs8TAUrlwWc
QywiHcT5UAy6rQiALTXyYQjpFkgpyPo014faB8Uk67zF/1P30+rZUDM0vzL1RQU/nFZq9pMNIqKd
mcl+CaBBEBvWHVhhaxM4RXi07NQ/t86ccFKa6rHNM9QvUPb90b4lSZz/zAQY0qoSzqPCtAdwIGnO
fl+JQ26n8TYp2/KOXScSH2mZvHUYbsqztK64+iOzFcA9b8nUuv175E+Yv9OTyBIari1UwsKuaeoq
t9PvMS9ilEHnqIX3zcxn+YNJ948psT44MD9F7ddvaTytX8wWmesIg/VlHJ5HgTWeVkMrVkwtvLZi
2OOEhOVf6emsyPJLGFX1vnVXul2E27TIg7sgu0vi5prrvnFQFVM/EC3A0CUvkmXYtSBgDEgZ7JqM
Va6OqH4NicrUweVg0KLxuWmfNUMxVs2Ifhtxu2YL/YRwsl5BqWkCbC20gzWDb2wV9hSC0i9CQ1wr
01+iHyBn9Zspf8SMzgXpg4KxIL+Jc5STnVTN07Zp1T4q7oRRkU8CE669uSObmi4hVipHO7on6IGq
t+jrqznixOV10JFCVKSPimqTckchdZHh07pJQaaueg9/KidIlp6p5Ruobuqm9xJ9M5nfWkNk+45Q
y9omPr40ETLdEAEflnZVsPY22703hckOLi5YmQncUGzmCyR6IXTioaaE/Ml1To4nNtFwTsvFoIbT
fY9odKTg3jgGvPOh96IpImJ7DY5JWQO8Kzaj7ohFHPSk7uOmXKkIsuH8gJaM0ouvcY5kX2dl5Trz
vWyhKGW6Sn1R3EWgAYEUiDMi1uLcwAWLtbDFkSFYonAzHAAcu0ccDBE+ryGSkTMM7mNIk8tkEIQc
8XUDhFhWe3T4VuhhksyPmv2Ejj1iDcXCGogYRFP7LVVL/QR85s0P9K0dsGayyjzKFl43lgei4X7j
p6dUN56GyNIPfqPaq9hEvpdVi7+MNLfBO9KqybE8sKtLT5D501PJJD0GiL62MDKqyCvuA6N4MM0m
PZghqWrPOBK+viKLZb0w9+4DB3N3fMedIDvnuhU9V0qy1ey+x9QqrJc56chbAzBdVxmLJLBBPxQB
BnA46MGUjRZd1zXn1jpMwCDWs5rnBlPfc5s40znIAagoNllxKGynwsNlVoW5trEHwzwUZfSUp15/
9kaCsjGaGY5Webt2FLcO+9EFU7KzR7YUUWgx3GtR1V7kQdgoJw5lhgVfUAG6KlX9qI81UDndPhVk
Y689SJTVaAXI99vY0AK2XfbetGjUs1865hM0zYUTBMeSKPZBSZVhP7rdawp//GyIAWy0zs+oA3Bd
Ch1jYXb0gBvBT666CoEEb3LEdmAlu0qFvQwV/Zval2sRCl4v4zCc1Sy9aeAu4k4PvhaSPPIYo96s
4qzFCD0N1gQs3G3i2/kKEeWVNfhfLaF3/zKtab/HDJjVoALopmYCBoei8Afpksiam8fw0b6nyGsd
UAC0juBHVriaR1gEJagzYR3iLTJYqguChx4+3AkG28KBL2g6y79Psq722+Zf/jW4hCPY6roaqc/P
TPIByLnouL2/u6yJUeFoK+yk8x+dE8wUmrFZTYYbL6wI3RBncH7qSvytbZrh1PbutM8NZ1uqNito
glg7VirDwVMC4E9NaG+0oETlfELbsO2CFxBJ6qWegktc2xpQgy48p61Iti2+EOZabsYxTnxW8tBb
iCJ6CNvynjnVXftFn+KvlZjbStWfwwTbwchAQ8ywYjTM5nB31LotXxeSOG1pqWvN7/ZpWotlYKrd
cvS1CucoG1LLXK0sK1nXvX30ISLhQpAu0gFvQmQjf7pNGGzNsHkV2YTQX5Hf5Y7hHoSvHfpQuUep
KnqKuYcWmuO+pTnSdfrYqkdQIsYu85nOciWJtqYnqmPkr6sZZdu2P83RuHJ3wsmqkvXYo2ZaeXF7
EmrTgPB0sRBQi2NTts05STEHtvy8XaKeGy9i1QmJWmg3SPkrZBNCfDPrcfr5999f++Mdy50434+g
0w1h286nd2yObqddmn72PbPV4aar3AKzJ8/ol2QZ7utAsEgviPGK+e4syjy4NZ3oX/gx2u8BKHkP
mrYJUZw4GqZIn7HxaPNltlu52XeAeOI5H0EY4qZkdwoUtcZWCENA40dVbV14fLNGZxY/cZKxtwFr
PJyD4pOmxvEhBnfSht0Ij5633d+/JvHHYzInSwF18Kzo5CA/J041xa4HeLLTdy1PvmGD1pyAOyTI
saU+sE6kVWQ2V8TVGWTEli2Lvw9GbVgTAwYv3OfOJjTFG0r+7XnAXRYtlVE5JpDwozFTV33fidPU
46P59z9b+xTb46tFqluFSekIzZ2Th5/wDFrM/gsgkP09rHg+1Nj86ra9WOHUh6qG55f7zLbAlEzN
kxmsiXbvURvXv+TOsOddBwsW4z7e2kV/UbpiQbjSPdT2mCwiBzF/1P+XGrcVa0dHewhLTV2PQb5D
UEldNbV/1BzEGjw8/6w6XWE4Yu0Hf6pXhBqdbe8QHOubBGGSFINN3IxmXezk2VOGbGP3yBcHJHeP
JXjLdel5SJf4YXeyrZEECHlXOL54eLZ5VC/KaHzLDJKBARTCZayM7Xr0B3uTm07Axi3vVnXUldAH
R3fjt/omyM3qVu+bFFJ+Yq8HjK42nmFEvMJdlnem3xMOmxoIYnq5qgy/WXoFKz03+gqTLqjLN8Uw
zHOZsCBTFPxuNQenzRL++8KOwpHgkfcAt8zd90b4s2WhBM1HLjaHcY9mbbEr6gb4LWGKLa9Y7YDo
bIjK7jdVxwcXRQ296jCiyptgb83JKYP9KXaRIZaMgbGve39Y92h+LV3LzO5dZMx3btf+MNEeTFkF
CG2nwSC7KWqWdlcQO2yIVICmB288uaKId0HZa4uxM8KJ8EK2NMtkOeIVfqPbCj6sJeKPveoG2YJQ
v3IbZi+ZQcYf6wYtPWJQyWIq01Z+/xN17vS+zg1rZ3T1tGyI2aqmdoMi/OwLBP0un5r6X95Unxg0
77eygZ6ETbzaRafuE4OqVT2X59L2vltVGLD86LJFbCvuJgays9HUsCVL23UXyzK7i+FrGGJG/jFP
4Mwzt2wGo7vvZoc+qH4PKT/K35808Tv2S/51BNBh+GiC5L1tfCJ3aqpIqrQsoh8DZoq4YGDT26v5
LfdJjs372O+EjfFYQepkWRBu3SRavdB7wMlSeb+YELKKRnw49GSja1a9AaNApC9s0ttczdy1OgVi
M83bkyzuQ37+RF8bqYltXh48N0w5//Lf+WO+s0kumC6AA80S9h8CM7ropyke+vhHH7ZXYMPaveYC
d69AGC893pSrsa2SmwY1NHAS3VITI4w0zdGWjcmErei4ete1ln8ZnBYEbWzrgCCj7t7uH9zceRv9
sXjwyfn/G1jE/bya4YvXBZkYXXdcg4nk9x2jpYV1WmNZ8EPxEb6ZkFTsc/uxSSKWCsiXbqxBDItA
8fI9nB3SQ8Bi71EbvrET95BplrmXm6lO1c9KPYDXy/aixy0rb9nvaPhTLHzQlXbT12ddK/YRgcOt
5vizYAnEGhTT3EPVT+pC9+ot1kDfRpBir3rsAFxpqnOUetWW2HD8kHYVYTMm06Ydnv/+y31CsMkb
0THYvDmqKcC6up/wMlPaopwwxNEPJxX12o2t/6PuzJYrN65t+ysn9A7dRA9EHPsBwO7Zd8XiC6JU
IoEEEn2Pr78DlI7tkn3k68cbodhBikXuBols1ppzzIQVPMb23Xn3pqzzizPrzg6v1PuiERQ1zGdt
6exLMbc73EsAiKf02pxFe2UXaQ3fWn91Ca6/Mz3tRGLhqPXWC2Zf0iAxa0SoF2XQdGoMKarAPsmS
5mYt47dBDMzRMYcqfK7PMb6eSzvAIv/z98r4+afrjf6HTYvhMUgd3fnDnNBOhd15SVm+K9sWEUra
6QY3sE/Q9pi4J8k287aQeYROprz21+TR6tOPuFmNMBeGvVeWn1x/PlQ+pV3IPcAebJSV2K2yYcjv
mXnjU+11X4lgnq80yr1eX+yk1t4QqDwDqqA8irvxxuK13VkAhyRj6+hbCZn2SrPuZtp9N3n5Vbon
1mlFmiU5DlANSt8M7NrD7irM58YZdjE9ejO39Auh5Gj5+1FA2iUlbEA3U2KPr12WRupexzjJ0nAg
NCToknJrfnDEWh/sogwWy9EINSlApWDQuQX7UF71G/UoKfyGCHuA4GhpeGH2oL1oi2oiWhS36Ber
G2N+6vtVHjlyJtTpHUzdRVmTMjyqECG4Ea7mM1tCJJ7d9D44w8VvWrJ8WHyAgQc0FfNbxTY6WBG0
7jIST4Ji4/A7dktUcVPesGf3L55TyQtNrCroc8s+6mk8nxdv+ZjlYNB1KPVzvCW6xkb5ng4NqAvq
mAGhAfNVTUpH3JBL2cP2m5nZ9za7LixyFDwEcJ+tFGrZWwVuHN2A6JnLPLZAxTL14lgtmZZbAq/h
UXNDM4Q3Rr906dJdW+MHDfr+VrEZCsCInGC9TQcrbvMXhP7nuKVGXC2/eEpLrpjBm/2cQPVukdYF
2QI7gtq4uNjbAw7pgITW+iqJ619gFL23+MCPemXfAHa2HqxhmI8uNNUJLu2tIZFUznbxvRzaa8uB
St97yd1EztYdsNSw04sHkiOqDzdhaXduqO27X0p9dYKF1sOlFMbNbOvG46Knh8Wr87uJMybMs6U/
Mi1R357SiQihFCcter2jIyn9gydlb1EX/i5jZ3JB8b5cJwOlqtXzu7uE/LN/s6N3/+lU4Tq6bdos
hq6vozf8wzw8kkzJqLOGd4f4mDBPF3ZxBb4szx+YQ9kB3Xpew4Ds9gZZ7nWQJQBPHD2JUoIZD45c
vxeztA8qBzif2YDH36h6uAGYLP+UZ1uFipMTy/kVCZGYQUDhMcUl13gzgtwpJ9JfYicwTGzSybR4
kZ4s4PuLabkS3VuuyqOJ6PMBREBFgGA5XMMgsfdZpX98UnNwjRzILjFP9kwPCHxZ/rXoRhVhHWMV
GVKOITzXVEh7jyfGOGAewBuayOoyAdXKt7zPsmuHxyEz9HAdnwo6X3DX5mwnShBK6Vq+zx5KI2ce
+0MS01DKtyEct/JmzMblWjr2Xb/W7W9nmP/zAzWu+6TIfa/AiiEG6//w7V8P79XNt+K9++/tt/72
r/7647f80u9/NPrWf/vhm13Zy365H97b5eG9G1T/P9C67V/+v/7wv94//8rTUr//5advvxayjGTX
t/J7/9PvP9rk9Iweg7Xrb1i87Rl+//H2Fv7y08t7W1Tlv/qd929d/5efNFf/GVWG6SPQ0A0HDx+r
B4C/zx+ZP28NauE6TM1Ctx2KNGXV9ilwPftn9jwWglPbFSYX/qf/6kgb3X5i/MwWj3PUNpnowrbc
n/7n7f/O7Pvt4/5fGH4/LF2cdkFC+L7LC2S15pD2h6XL00FRSKLsjonjf/fwcpnyftWnmXsBUdA/
fDC/P/c/8gLN7Y/93ZlgUzvWIek4nANNH1vdH+/HGAvOFoCMl6vV871BayBwR4CcemNKYibCVvza
deKEarIRy7Vfeq9M5SdVCBXIsXgr3OKMHtEO2qmboqlHDwWQAgRt4gdeKZ+lJ55qZRFw7GC4VJzl
aihE0QBMq0WzRp4grJGM1L4KFMzUERyrjTQaRq29+/M36v5YSvjtjdqgzOAi+hx1/rghSB3FKpl7
/pEZ+jj3pKGb6LeoC9gdIrYw15UKQVJ/t4T6YF041nN7B32+CPu4rHewivdJXBxTUXwUVnGlFOyY
TfSBoMneIbUqwsWR1BQr1MVVNwVtoX+BeF2djW2ttk4U6U6jY3XhmljGruphPSf5tcqYiIS504mI
O2uGqPa+m71IxxrOak09hUqkQBqQmiK0FLDjVl+pxPm8UouX3Y8EgE0u5CE/x0DvJv0ryXhwFJLm
mEKIKSVypwTTFrNrdsw8GoxsjzdEufzQM1CoNYmtDhcg7UxAIIG+rPDkm7tcJB9ObnQB+RqP9bBE
xjSPIW/LixYr/1o1FUFJ/vhtbOwsLBw1Rf/mWm2LwB8HJY4ZvFf0x7hD/7BIiNaqTdqmAIlTzQv0
Jn7KzPzNx2yIeR4FF+3+gHjuISRgyI7GZuO7tlO0OgBaNbcK4qE/6Cqlu2kSlp0D020pZsSTYUSG
nM51Sj/SbrzXmUBGAmyokwuSttF1FGHsJIe2JsCmVX2y95Z7/csoFB3YRH7YgIzDWloE7REwAaKb
cd+gzG+RxOyohhLMQeaZ2TavCjilVVUeSRKEfHmceVI7vxRG/TJM5V1RMfDcmUoeQkmp52+dXd7F
3dLtkaSQlbIQmmLoG11Po1HVX9noaeaC0IBuDPsRLCr/AHUuV9EqBVICz78XOoK2eOHomJIxT75K
5Frqae7yDw/SGRfqofAZMf/mOv2Ly4T23Nc9qJbwi/5QIewscxgWKJVHadaYwwRAATBGC0BHtnLG
Y2/lr3/+hH+oB/52E3seRUnLs2kGe38YGEAvO5TdPCMt80vtOHerhwqcsgsYinL4Usvyhjp0Gkhv
eMU11QWy4gq7lZHvhtI7sTJ+dPouaZLjOHz989f2r8YsKmXY5kymW8WSD+sfDBQGdJOSsCr/6BpX
PuZnOkO8NFayDjOBa4dD5YxhCaf+P37arYyHTM+jJ2b+sUrvt9Ck1KR5x8JWH7PtPYma+QDN5UfX
DPEumXMi27ynP39SXfy4jfu8EDbtV5bJbZn6pzWKXZnhT9y4R9HrI1q0W2wIeOgmhc2AYrpb6wqg
aw5T4jnu3Kc8s1TQzMYIdUp86Lp/KcZ13IDezP7EMHLWuDRYgcJY5KQV8WeU7hN0iuGlzKgq8kJU
SCR5HimnuLM6fDlqkbj7tPsScWs58lEvbgLs0al2Dc+7U3PqBMpy9lk99YzNO4dA8ch1iC4n/fWE
4LELEpNdc8UOHb4Y/SK3TKDEoXEN3TUOmsrEzuG133vxDLEZUeYw3fq0iwMymmguNe5bT8Mwt3ll
U45rPScig2kx90PMKh/zYF8gMuVRJvsxrIt55yECDWriSSXV4W3iUfN6BZ1gVwlrhFHDZaubveZ4
yMZmx0ZlsDyZY/U86Nu/ZWkN/GWhxMCa02ijCAbpP1n0QKLY58O1G5OMKZJym211AEOPXrbZIhP2
wgNQ0hYqqIZBYFVJkJW3xb+rwRnWjyduhoQnhA4yFF6B5/hYc368AWIjVgj02pmgIwOgibnPyvF2
WBCjAZKtwtG/98SM+Eevr00zJq+hd6/XadUChTxnmS3k2Ds10svactiD2BNHCqhDoIps2BcZCxF7
ldCeJlSyBdpYMSRXlaE/DxmEInpVQCb2AxN61A9ZCaJ79OlwD1Sc7O8S/0q4FGu4dIUR2t6URIXq
oe9hQY91IqzoRbGCJOk+LZYPLLJnTPoismz/l0pgc5rI/yV5Xo56zcGkPxg06a7BU/6aa50NvHF5
mutYI5INRzvDCZamrNdHU6RXyi4fvIY4B2duyQuraIPXuvHqD2raG5bLcbV0A4SdxK5n9EZxwYbr
wBaLoyw+GD0OAdHvtbIc9umofaGACe00XQ5eYT53a/U1pvwUtp39pSXJJCiUfMwyImCaBMMC6WNZ
7F55Kq9Dp9NumnU4zUUso7F373neDtuef0zo6vWFBwAinR5NitC03yh3FBLrFpG/SzZE1OMhQvJR
WS/9pDrauOND2dgfSyMRvrf1noRAnPK1n0WOy+uOs/Q+ZWMdujaZBU6u73Mfnp5aDX4XtcYcG6xO
6xzxWUVqqVAnajafnlypdpj+SUvYfCGSn+eCkczvAgwHYECbExs9msF+UdvuVN9bekxnIBuDVU+9
yEub85A4Iwi/mvbYKsswz9qoyUikmVE2MhoYEqh5U4a/JaFImWwBzQL5f845M8nBWJfEq9fb4mzK
rQmQ9jvPAtlNkft1sYErzTAT10Q9ZnazISdPGL+NsMkXMgVIXymG5qgaE90kQETXPqQWg2EprUhw
NmSTS5sadHYDSpfRTTPPWPx7P3FADWrjY9I1fljrLbaAFCa8bkJlcjUaA/lF74z1WzmcCUDboPW2
c6hj68Vu7BtHNPmu01ONaQjhE8xKJtmGWdBIjINIsUnbS2RXALGBSmQ6eZXkYZpBpern2WjcaPUV
hcC5MnGU42kojPZo5ayl4EcQxmkuIuYp0BJ0/l65MKMsaRqOq3tbyfqypubtMg67WtO+FdV8z6Y1
YLVxA2lSSW1nxB56PH4djfIhERtPsRUURdqZNpE4GSM7VJvdSgWhf18O2iOFUaTUJVMs6PtjJ9NQ
ZfI+QzmG+Wt66KADh8OgkQCm0RBruzRwdO5qAvmOALzWEGnJV5PbJpjRlWLBJ3Nyyq7xFjNFF4em
qb62ZtUFnTRIoi4WCmIoCQgHN7/5/TlOh18bZptTO3Ef+3N36Oz4RjXNY+nZp/v95KfX9WIS5aGV
1wLoHJF+Ue2mL3kxvjdus4XmxEdmtptuvgxO85W27ZPfGW+5dc6b9dwsBllefpWRX+1mQd+WWbi6
0xdqk9HQx2y6+4OdUyCd+5UPwW2DbNzCR4YqqEEutIrqlaH8bzlZQNTM50dFyTIoXDNE1kgobzWO
YDX9fal5xi3t5DVaRqKskxzOYT7rB82w8j3cvMhV6mos46cJ4PI0V+vNCIwnqA2E86QGI5F7oVCK
eKWVVQA9VIRsbb8AmicSjZC4+1rzy6OLaSPw9ebeShxtj28NqUx61Oa+iKClxJwboWovBDUZTs0K
3PP3xfTsTV3H6WN8aFKDNj03M4FzftBY/bPrl/fEH2xdKSwntAYzdDpb3W3XdLBeqNo/u5xvTmtZ
WEE9E7QF7aImJjHOD51HKlWfqp2+KYmh136L5VPb+X04LUyaKVHciRAcuoYAZhEwi/SgI9+msQ0m
r3VoDRP2IOu4P9bgyHZ9LjDyNlVE9pNLZAH5idJrVTBNzxT67KAjniD01+E86CdJUgw7eO0gZ65V
7i+/aPKNu3xjoUD9QlbxMnT+/QxsK0j8/Lmr24M161x+gXr1nkYZqtSuOOSNdHdmulRRWjdtWI+Y
4yCMCKpShCuivEAPGeA2f6196ys+bqOmVutVrJvIeS62U55rM/luGtGoku+FZSJObjQC6ufxuUe5
H/aqzqLans7o0L+Qh/M9LuSRVCaOEbH2kjuQE129ijjr0wylP3AchPU6tvTCmF62QKbbzKWE27sk
Lo1+lE8cI3N1Hnz3I8sMEdheywsdqy+Tb2oB5b/dVKY3lZm+xslrZ1wUwbpIiKyKTqV/0GsMUn1q
HD9/dyK9N5Isbx16jmVWgEt9tgaTbqO3tMO1yVGaJdOX1EEr22IxD8ZMo3RAs+fYDuuzNijEkWN6
LH2lAHVnAc13osfyD3t0JL7VfDrqi/6lWtGqNsLeGY2l74TVnVfmOGoRAlmc513m1v8A/z2HIAS5
1RL1khJORLo1uWpN8pwaHNfAlOjZ9LXXiBSO3VfUH/ar1t5nUjwgt20Jt+kJLtFWP5zoHgRlWxRf
4QsfSMuhGwLEwxm9eWfX6LM1X39PCZY/D8u3snfupkkjtYkqwkmr59feTa56JPFjOe79UkvDyiYv
YwFCMwsikqeakBo2PDvdWq2IZUBFAx6PvL4YfXmyWq05a5xcO2sfO7Y4CC3ttgMgKb7bgw08AMRa
QY6cY9+zXV33lWnOGFjoHQ/EiirQr/SGDdh0vN0B0Rwouc+v/v6QbAWKAuVcJIZxCmag5ufRSw7w
2r2DY3v12VSC6MeG/Xe/VjfLnK9nRD/rOStkFvrkNmyfJUDO3nAPg5oPCE2gjfuXxCu8QCmAEsC1
mDvLl5ZokH3Z9v1ZxgYrx4RoK3UxQuSZjkbIuMaBhoDLjMrJwPzZG9cZ+QJM+s8McZZdKzeDPgEq
OCTsRuwRSrwGTFMY/QWw9b7pdHSjGjkKrbyb1sKka1C+27q6dtP7WnL2WJfkLo6RkRc0Cnw3vZuq
7rns8scml5diqN7baYYlBoDVM755g/NmnWHZvtIH6pGSVe+GSu6MXtAJJZwF6YJPO5CQeS+/HgeH
dX14ngf1zh7qMjbbNsVKo0ysLH0Uw9C4Bu1CHKy2oAdXPc+yysLe1X7xxrlvOdtiWM6TOZRA4Mlu
I/m8wAOOqrI3Sus0amo81zXSN/B5g9aUpHHO8c4eqheHndAZPkHFh3zSc/p8ScEtqslKRt3ixefP
h5LGxFnggWDfHe9jjSFLaMrBUhOiK6tuzq3I/TWUBS0+Oj9PWd5/73r2Kp9X9/Orz7EiV1uP5IIO
D8jhkB5ivSjPaRYX58+vkHwjYWucYkeLLuxa/8kxWi+yixVhTAEf1iHVqBVfiaXAB0hgZOzFh3Ir
aIgsB9QTP3FgOlrorUK/tK+MPnn2zUEeFsfn9Qr7KGdWt1LQAoO9ffYW6jtJP3FwHeGocBPQsGUT
J6uULF62biHugFAToLcwAv9qLdPps4YJqtWDGYploNNCr9I5sFHpX9vhlVMb2yOhiZ2zXmMIZT9I
jj3z5m5yOJ7EfDxtn32MFgU5AL/v85j56Kp5A72h0fCb9SBZCzY3bDGxkILScmNuxAX0X+N85Nuy
vpX+Pg+JcZ2FtVNXAbDnI1xPPfg8cq8jf1uXDqDVsT/VRkE+8/Z0MjafdX3Z+R4enq2E91nmIorz
qRHqrVlpSmf5p7I9+97F+Yc1r6DL1YlmMD9pSaLSMCYmin6HEOlO9uIhMzxqbGh0Tu6Cl5NeiV+x
ujqpXoYD8+FuiEn8lnoIIBGKUVmHY6+vke74KVL0u7gfJcszWzhoTt+8Pn4EwHPMFmxjrZkfXTV8
K5wFyeNonBQl8itDXim0qVERG6TRlOj3HGM6utRT+29dxQlqGzEwLp2o2eqYzmrsCtIcdaoHbV/U
O9ueI6tFKpMIABafl9IjmylEeKhOs809PmxlxalKfd7WfN+77a+xQ0WgnJYLIAH26yOFCifrvkAA
OLgLFQ54fi+wP7C7NTE1jHy6tBZEanIBOKC21q4y2TRRcy8jkHZ0lTVelKP1d/MIPvQyoArZfV6e
lJkG+2IfIjZ+67kQu3EtXwxYMUFGZXCyq9vMR1yci3WKtHh6WK15Cggu4PbIzRvN9O4FfsoQkRXP
53sPmqTVNeO2CHs+FTejigHd56sc5L0WU+v9HHU5RrlCF9h6ZnYnE3Z6vvtYaa5ZMMA+CyF5y+BB
WI+umYoj/QcRpLH3hGCCxtv2M05tDQPqBNH88wKY6Xak3ioxbmHft631XdXUhvBdIZAQ71ITN+BU
AapnKJ19OrR8pDJrsOghDaZQSfQR+5ySJOvtcmK7/rTs2CvoKrfY6rjaity0EwgzRyiEff5YzPNN
VlGdH2EHBmTjesEgiPOCDQ0HrdCvFcKmkmJDYLNQ7FYGfDD3XNfP4nZJMY7K9nTCxIGvkgoPbswS
Jt1gHIu1YL8wZTtc2UtA9J086r3qN8oAZaPCPg39hNZ7yd4SiyqMrl2BQcvRFVVn/IMPJD/nGCwU
y3GKVG3S012pVahNR2/vFxLds1X2Rz9+TDt0Imm8ctPSC+P4VQ5VQTBJle8VDf+NG3fS5XJqNfs1
ofXAqYDw75Lw2yQnHTQfT/mAjxbd9kchnvttANsphTWSzd8kwjaQfByPS54kp26mt+J+qt0DgeKU
1DLKSqstM+pClCwYeNQv7BCG/2dPBgPnB+UVLvPkPUll3KjV3gCmxo4NVKfgzLv1wHYHEc/nGEOp
OUVzZu71uCEJFcXZTgzNfddZnASq/EOszLT0tU2mykDIAqXhYlMN042LYVhaRMFeFM3BMHAZzLRU
C5B84aRhDc5xQouUSwfw7DsK1OutihvnV32zPKRj8kVgmAkx8WiRwsvvj91WR2MXnIzeyYmJiFy4
n3mH3XtT5224yPRi63XJqQQrc2ZRICVc+Kgxp2DxWXXqD7TaimQk78sHmTLJB9iY39oGz7LbRbFF
TuSSXPlTVRLIlxSBcNklzhxz4JvEB6iNWIOORSVPVXNshdFEMxxzazokdV2d6BR8kVZ/L7oJnxUc
JQMrEkXsnq5bUx30MuV6vID0ZDOWJOg/na+tjr0pUcuzs7pHvXC/jZ72ve3hCZBaZYUGO7jGxCLA
tlBmklIURvKW8w2kwS+1SvNQLvOba09a0I35aTTVVV7onGtKnYARNUJbdrobFHRHuzeemrbEZydv
RKNuzEXeD5WQO1VIklAyJ4hVC1ZdJHANnF/0QQGY5LAoPXJjRpHtMsV4dEUZQUsicUvarzr98P3U
NTeabzUHSrbZpVgzP9IEa10PhIKBWl3mhW2K099Li3pmIIfjshboJW3zPV6NBtMzwpwddeY0iM1q
PX8+YPUZ8Jz97fvWp6zZVNNZ6yrv0jZ6ezC15KHlFeAiVUuI488Lx1lbLt1qg2jIm8hkXiK7BrPa
FsFVBIvTCnJq+N5P41sErFWQD1gcjcIsr2Iasiv4LHp17k5QLMAyCaOxnMTBmRTuDc1Es5/nJiNi
+xKjsoFtiK8+H/Jco2PK2r1T/WKcPx/igST3psvZraW5+dv/+/zBSlQxNf95l2TUCVs0wlliPqJR
lVd1lDRTA8RcyysD6uU4HIHL7bBnb0djHEwsRzboF56oYtUO4jLDi/e3B9uvJS7wAf1x1ZQXuHrn
z9bAf6QleKoK/vtROvCj+uCv1/J7W3XVR/+n/+r/J1ECrAcEAf+7KOEJdv97172//yBl+O23fpcl
ePrPIALRHhhbQwfgMCLG32UJvvjZRDdDk41yK42eTe/2uyzBdH52EB04dJ4EBCgqq3/TJZjWz/T1
Kca7RMGw2fCs/0SXgKz9RxUlNX4QnA6lFKGbjvD/qf/mLnD60skuTykunXCd2/qsbw8TG+ZTL16G
7YhZmQaVo1XglNSaSoXd9j8/f/L5oBXLqIJen37/n/N2QP37jz9/8Pn/ymHMQ85GcQDMK7C3A0u3
HVhEAjH/t+9/+9Iz2xPlsf5QOrFzVPCiiNguzhSjy/PnV58Pg8SPEgxDRkW9MW8zzyzPOnkvqOq2
L6e48tfd55fN57HIyrb52azROdsaJb9GDud00k4casl8nJOcBTN/sYEJB02B2s3mjNmDYzXz3Yw9
74w8UbH4xqSF4cjUd65TXuSqN0HRNUtEgDdnU9/Y52nyTZ9hMyxz/dzqJmEvuftdI1Nd4J900htS
5DCEzxqLyEqRkcCisBg2QHGtbnsx3k1Wmu/UMlXhoscD81AbyaGlq5CYIesju/E2Owj61yCuoRfA
B7r0vbv3gY1EokxfawxZy5xkewS0OqWBFWWCkhfNHO5n1R1YrTgPHWZOCntjes7TMd0X28o9zRab
g3oPvOELjoenjuC9HaTdQLJdCItydkMOozjXZR52rgN1X6tBf/mPHvz5fbYS0r7q3mtJjlZNw31n
xxnaUeFfLSPTsl542lEslEwlBf2Q8EZ9P1EyCzRIqFDVs0pQ/kkfpj7D9lvuSqgHwUaWbmKhR7k5
6vgRBzp+PvTldG2CydNgM7nTlZHYjwXC5qOQbWB48jaPB2vv6qQLJhJes66wH4M7pDHpXVtdPR8t
S//QSFOKSmn450bVd2beNiS1nu2xdXcLOWioP+ghCNciGXdqA/qJVlTqOnGL2vrg+l27T7typ2H4
P0hFmaPHxzW3dBkGE9KzrJMwr8hiRSjd4L5wfpm2v+IsFLDn1zJuKE/KkYAAb32jCiL3OgjGzxtl
fewUO8bFmO9gPJSBtBMiR2EPhFZqfU96joOjSXNSuQybmJZFKUvjsBTtoRtoJPaGc9ZxOdMe9Dnw
0ugSHI3nJsYm0AA7w9O3K7BBzGnv0xECCJJgp/N6pz2LUe5tbJkr2jcgLPOVBJQfxfe+kZ9sirgU
csdNHPNoyPEXRb5MtKzVfd+LElbbHGgDO0mmtX3d4iIk3T7Sqb3qcQ3rQ8OQ7cruoWynIVpmGVKV
JCeaYjnFP27E/lg6BE9kg9J3c2WHpMToF9oUT/jASkS4+kWsx8ayfpXG0IRFjjnWqWA29xxmOout
x4wZiMNZ9QujowySYZI7IR3W8ISg7LLh7ElsuGEutBBnN5KyfR3tIblY6qChcGY/UQdxXloXXRBn
0S8TcCjCSCo0gZ69DmG5OV8MaNKdlhwkMhZFTRzWUXtwhPKxhNT3FWm69bIQZkdLq7U4nSzbC2tK
ShgY3zDXpUl3KqynQnfecpeOko5PiP1gU7w5HWzfElRx4McjBZX9REPVfR9skIdIblcuR1xGOECr
qM27L4phdnRNmj/JhKFyHUARl+IS+ym2sUKCbLxG5c/lKQJ/hL0DpvOALBSFN+DPCOdedvBbDEju
pP/aLKekaF/zhL6jXpvZkQnkoLZUeNzx9BDLWyjba1A1xQFSqXZIXadnN4j8koaDObf2HcXlXxUn
xorI3kHOnIdlf7MoawnHtk0AyT/Gs5+8dC5M1HqR83HVy1PLGKPQ5exXtVDjM+hxUjheDmNGxk0L
pJiuezSN4js2qzIoRPItIdIMoU4I4yaKtz1tocYoTh8WwpoPRsrMOQqwHxiho17tkq5mNLIHZPbA
QgG7GZ0794FEVTUnCVJrqg5gojd9C5HeWukme7Jvqt06NSen35IqY0WHp5niC+2NsUSRak8LYvrJ
e7dmppfRWdRxIS8rrE/DMuZvCmxRHbNSeW3xalsfWoEnUtdsFD5KnuJKJmFVfxDvZ5zzGCJ3C3cS
KOETLdwsmLW2PZQ5x6RMpc4dqWrUMjhV5lp8WnXmzeFXUiTXY7yaL2QbjNGc6/QIyTqIqtI3dozq
kX1lkNQc5jhanFz3AbF0SEIIKcm6Tp/QZldqeNp0KolFI7unGK/W7Je1psRPn4b86k35ZbyNY/Nm
thl2JB1jbDOYC0dp+pGULH6Z/enbvOzpQXCY0ebbAlZvZAr/nKUNkWT+raDvQIM0p45kxF/bSkwn
LyXJeUr1U1xgubQNK7TQmYfKXNVRU5yvWmRdk02YjU/B7E6DARegxww4mMa7wqUckS7OEKV9e/bn
Cz4TrPezE0dtmt0vczaG3Qvq7WSvsQeJ6pXYo8lcDoDW8afabKs7G21RBiqkagikM9vbMqXwgaXz
qSlYi1ZMXAclyKXNwaXuJvoMybhl0kNMWTqkxBn2hlP3ZbSIHUawWw81E82yHJwVuoVAB1k3Q6Qs
d9u/lB+l72ihb7ctcNcGmB2LStItJBKtT61DMm7ugKUZtZjySwMaEiXnQ6JLkoFWAMPpihu6u5FO
nexts3nhtOocFuHcaBnuUGrqWiduoRqkaMY4PyHy1ELoPfLgWM6DptlH396Ya5Wx37YvFDNiPKYF
bWJx45b2I3fOK3TU5dzU9Xxo83TDfIy/PaB/OOcdyaOu8YAHNNIsTlN2ioPMGu2ZeaDqoqwxaERN
1YmkeA5Y24OZGm8FS3okPO96Hkp3Z+dM6muu7tO6ZuSl/tuYFsWuzqvjTCDeIU7EzFyHgSKg7P0k
xrKkCrV8Fd6YkUjFQRJ9tOIoX9DthMhXy4zenMXua8w1Kl+cox9Eno37hWi0JMPxImv72HhAk92q
2cf+r/GC3hokNlIxX6cQNVHiZT9xJPDhF+b8bk/YLSFWo71PGqZ+R7NoutIPpiZtsWb5ihpL41Wh
tWQM0yUkhg/2vt3dl7hLYgRhpz5ohT2uodjmb8KNqegbM7rQcmzoPrQPpi/ZQOcGAQrgQvsglq6J
n51ddW4+OJmdUJdyTRYJyu0ijTHt8JydKMW56KupgCs/IIy3p1spaPCaSj/m235WlOWTmekONAp5
PflyPruAbA5zh5/RSe39NKe3M5qo82IZbQgLvyEGVkGzb+qwT93mbAHq2hvKw9vRrydTPi7pS9Jm
cuv5kO2wvRyHPivjJIUcRZNGjTE9/2aOUrDX56w1wpLMw3O54P0vNJ09oW+oPZ3eJ3KrebfL1h4a
Zu169XP7hOd7Yt6zgmrbuyc1gUdE69LlyvT3xtb6HZoEzH1OGdJwR2rS6HGgYh9esxwhRMjOjYiC
rVkYhuacmkZzLuI3q4ufCYnq9p1FQY+bRJjeQ9Gb7XFKxYtpYKfrQcGkRnWeOoWhfqGokLvWhsMZ
dit+iH3fOq/exqvpSneKUjh3SEOT9VwJ4excDwm0bLsD1LHzqg3dmfaO1hcMqaR8+7/Mncd23Mi2
pl+lXwBnwZtpektPUeIES6IkeO/x9PeLSBVTYlXX6TvrSQhhgFQyAUTE3r+p+scsdiHK8b4I1QJd
TU3ZFnp68CrjeSTUkVQJ7FhFX2Lb1h86ULiAku2vuFRiYS1UsWA7gg+e/GqFBAxrcx4njeTk7HUa
/3FzCYPnM+vAcOPp8anIbfQ3ChUoQP+jT3yMMnJkeJJhOanhz3ZMjxJmXILIBkm4D1pjOphiE2EW
yia0gTKlblkDVJww4yxUZ5l7RYVR4JNldgQ6VNZgalk6q3xM7pUKKTi0ktaWq1Y7RSVZ56dFs2TR
B5cxb6Z95j3Uk+0cSlEMwVvquEgg+ZhWYqv1yTA0ESiZQfmFSbBDkoHcUwC3262sZmuwcTOH0Ng4
afmFFQVRzYyXjYOYSgtvpyoh99TZ7K6CMceBwiw3tkH2fELBN6oe8alLt0Xn9EeFjN0E53s/dTtn
JpXVRO1XVg+fiBRFPFbN0fLI6XWxuckASAzhdIAuAJrYK6tVF2JT103WNsJzY9dYxExypwPNkGEW
Q/QF5lbxEin2uE55l18eanPI7vVKByMwenChxV2o1yRkbbPAWzp1JlSSCm3j9K8Oke89zBtjmalK
vQw6II9jy6vDVjxeK4SekN3n6XbjXGFHGOz8VhcIwIjEtwd+rcuiLTurc+QP0WG6A/2JVVTL5fBz
fiqmgMRr3IbHDhcNkGRiySfiQHacbbzQ+RQgLbUMnZkXnkgNAmeyUWA8oM8JJ4rP7nBsbbsp3gc+
e+ai8fDA0FgvaAaZc3Gbo1WSL3jxJGvP/uJE+muYlGD8pvIEteVoG7gmGfV8TCFGWgN6oADiasRT
ZouMIUtqxwItWg6nKiFkGJqvWe414ObJSlfuzwycz0EWJJxYgfmWcY/HMfeo2LuCX/xVpGX3qS8a
DAEV61cTKg94BoR9CaCCwreJ/OZpgOqJqstF+no2tHsm0uagVUF7QDVEWytt9dUyZm/hRZG9HDG+
4ca02lUGYuwArOkvLD7Y0t1ASMLOzHYTYlaAymHVb9qXiJfRwZ9V8xBVmXU5SgYblS2QjTnzEOkb
q6nXQa4i16CA6jHGkJB3MHS7pjLX7VCzrTSrOy8Pwq1qV85uruyVU3neoRd910K2pXGakrMey7Un
hlTQxQ/IpzzAU3U2iF4lBxgjukkMNcj96c0kuLKcOtc6kFdgAi1s76ZSgmArxboKz/FXbaVnIBZI
sps1uBszKT4PWtIyN3iodBYEkbVI/QFF3Te+lB2xggxiUg6QLuRmxmebrVh1IARVXgpfzJJayGo3
lkl/UeC1OZPe0NHwJM9rgVC+4AYkeECZ7ysyA3s5rckWWSCyXVo8Q1NmqQdVFHNXPuWt6a0Tt6tW
U2R+Rf0wIOmgD8fZ4aZCx7Jaz9yjuyAr9lCVh2Nu9xkKtnmcr8tRIEHtFFxFvw8UZemDmuIdoDK7
gBc2wsy8k0WmqN/UDquU1mmWmMQ8VySUmTj9dVR7iymJo2NRWzDr9bbc1o0OTMLCOQ1fIkepENHh
zluaWpCvECE0T2pMMjBFJGQygi9j/qCAU+laBBvzAmKbo0Vfzb5TF01qNbgt+fdhXjuPZcnSQHVh
f6CP1OQ+JhIeqSBMCL63tbKFgOEeorIbl5U5w7kcIYnbSVIsW1YRT11ooPIU+BjYsDEY9SI41vrr
rGb4TnjdlxzlA3J1ZLZi46UpY31B8pJYuAFVLVEr/lgBgplxMyw7QLt72CY/2i59gv3i7axOnTaj
gcjGwPbMD4vxYY4i0Fn5Vz/LtLe8Kg4EBV4mPTMe6tQOyGcBggSSGB4Gt1+weRpvyqj6rnruvIpm
tpYFkiLECtFiHwpvTx7COfdqCxkmw1w+cwfvFJXfNKLsx/J2FAk2diD6qi6yYVNH3soMeSMW0wwg
U2fnG5RaJhBfPV6KrCcmG1WIenC6LbvbVV3lFQ7PdX0a/BHZfzN+sIav0xgmrzqCiK3a2ut4NJ5s
z/7qvqSB5t0wKwarurW0pxCcatZ6+n7ENhpoXj6d8AVsoN97FmnhxjuR6sLrumk1iLLGygsyZ9uH
IxgM8A99CbbdMX7WYT7vbSsetsgvuWxAXGWdNohDzKT7A8Dg4OfM8Vw1zbQ2Wrtfhe7wLVUitLzy
5iVEe2Yp0TESjtF5gbMiask6UEzCCivKAwYO2S5QGxw+O8AHnjYAi+D1n/T2jKxE1yJIE2MsQRNr
oelwV6VeR1yLYpq6/hBjsbZI9RnetIjSStxQK4K4SuGuvAa+E+zQjTHNCfp93ICpBnEpNoPnRLy5
694bdgEa8krR5wdPFJNe37GrHy5Nugy6lrr93I5VsNGdvjzIQhVHrl1tihb5iUjMOFV410TFtJf9
BjP9oWF7RmY+ZK2QqSPYZr1hcW3PPqnXgHWcLHDmBBrM7auq5PE6O6xBxQiojFz0+A1fWh6lWpzi
UKZ9kjudgm2Nk4Xadhy1fIcg8M7WtO9a5YbbMsr2QhJzByrSO+oBEltFT8CQdOPS13TCLRNeNmXA
j4cbt80q1+t2fD2CIt2WBwYEuB/y/lDuRuThl73faiB5qmFhjvaPfhq142S6R9eNNcJ/cwnisFun
xUMYxIcQu8cDVwfL5CdP9owI4uwQPY50cFqGryVI0lW3ccVn9aDbKKy7QA98FDbtBirA4J+5W0sB
teYVWegr5KySaF27c3jrtojC5/22wOcefZcCujCGMDWes14pXjXBXWc4d3Fvwp9JglVa6freiR38
d+KfBLWSLb93Mo6bMlTrdYqD63Iq++ckznbs2YL1JDQeSGsoi5qfAADflKyjKQfX1IBrr+NniHY/
uinP2RwlxWIIwq/s42+7YNwmXkKkp/HbDXpJS53gIq/HfjNWTNEo7vgLfqVEM3aeomKUg43D2oCX
sSCzNRw8Tedd7k75qoz4YzszAnFOk4ApRX1iY1h4HLqnBL+mVTc73/LE27deesqqaSClwdf35hdr
cA4xnEe0xW5hVBCjg9a8KhtwZ3jPlwR5V3wyi5vE5uxOvMPm+dhNWrJ1uvlx1DD+YfFKTjQiet0Y
AclJozzpCYBMR4m122LSECNTuEHd6GTwx7E1k1c5wJYN6Qzg6B40eWKl5OF/jCox3cGrEOokjG7U
Gbl9WM46XGoEKdPV3M43WqMcUc0zUNhSHgn0PyKOQ/6l1D4LbRkk7bZRPnxV2V1jCKg2D9kcgShQ
9Yem5Gs3FZrXZpsRcGY5GKXBIxuB2Di3UzYQFQ8fMUpUlqbPjDcLkECZPdl6cHZYE/f4C2BdyQ9d
TWZ1cuIlmva4uNr6m1O5M0L6nwBnwsXJnGdSP58s5PPXYWeaW1BG58EhFOLhmsfCr7ypAtcnsaAI
CIQWs59z9k2o6WQ4wXLEzGa5ksCJUDduPb6ANHL2ijY9uW660ewJainvLGa1+lT11mqcumGXGGNL
MF8rN50WLkMl9nf4MT7oOgmBqPf8tRoM61mzwWyhZ9eABk2zsj5kEDjzLEUN2D93k9ItZr0GNkrW
RAU3hEydma8mSOv2MFhrxUr6papBdQpI9WSe4a1044fitZgIhzd6XpTLQCkwbtC/BOFdiIXafkJU
j6ghbj4sD0BsDASwLATuLBsxy2Y4aZmBowkSq042kK6t54o/lspLxT+g5Ppq1fCL3nKyhIs0yM/K
pFqIXYUvefzGThWxQ6uFUAK3dRbyO6i4rPLybooAM88eUStT2YxYVj01aHkpzvxYWarLfgnX9MBE
Oil6hfTMkzbYAK3tz7EG5UabjE3boOQSJ/jUd6l9KBN7pZbFtOkHQgIm0C+mLkNb+YRZ6oqvksWr
Wv9cxDF47sR4Nlv9G0LWoFcGoBwIAH/KM0LlWhclqGSHiIDUxaYdARonRBPzSXuaCYfX2Jf7PHNl
Zz75kVfvfKdHODF5SswOrF885yt0MVd25uGxEU8hL4r8a6CNi760bKE1OC8NMifwRR4QXd8NrHqa
1hg2do7DWcSEZZIeisrdnKMG5TrKg6r6LdKLQmvM+5In5UjULfS2La/0JrRvdD/6iV4wzl5DgKpu
ieabi25hquXMRiErqDhoMPZ1M0BUoBEXzRQeGoi7+VpPlH03EDf2plhbQ0bDgQK9KaDOYIWZ2ADx
RMq3RmnQifNRwmqCDei4cu3gUbl2Iaws8JNi/fHGw74Ka1AZZj7ahBV0NtehsnT0WwN3I2zaFlX8
XLE/W9h1WWwLlWRFE2if0GpBi2x297OLHEVu7c1oFAG8pFiZRX0CxtluhxTV+um20d11ndb2UjVC
iJX1GbB0yR8CyGtp/NRrHMhImXDvDF8GB2FGP/S6PQqw5/ApwTu9G45oUJEBqmz+DB6X6EG2n31l
WDRK+grUisVK1L6QRLCWlaHfxgQH93GBXYaFO4459+7SMFmBpO3tGIYFuJUZqYiscDbzurSgJpQm
aB+e+roO7WXr5MZ6zLHVg+Wx6VPvrfUL/jJziXJ2PEOh4YFqiBH5Sl0uvHrhVCXbAQvPtoR5AkvV
iowNLxcLSPeiGdmDTl3DHkjFD8R2V0Pud2u25dyFwBtT55Xo5ltV5PXGjEokVfYOAkhPUeGQDkoh
64tFYmC8RVN7TCb4Y7xrVvOY7bFl1RYwGtfudwegT6Yu09xxIFaIkBEYymxAo1hVb1M9BhTJKihq
MUAhem+tTCV+xDjOhv2TPPQTt5g6krDLeaRXLQop67REki3JAWTbzfhkOsUhy+p441bjiLMsGcgQ
8fMMqQWerpCXquMWGwuYVuvCN7McTDidDTY29cKcCOSoLNerMUO5QvtcpTj64p4ZL3D6PEckOIc0
/2q+xVZq3Ohl/0UBOL2okRTZW+izzgNEayAJgL7yplhbo2svOrf5yTsGq2QVlf187I+g10is8M7Y
aj2R1xDml5tBtiNE5cAgXMdDTbTHvSGXa28wItWXRW8WYMvbHgKHL9a418IRqORYj//Wdh2izKD3
FmzHIMbl4HEjhJYPeWsEQHLEIdozIAqIIlTAf/0SrmBGFzNbAZDdZUK8jq99nfx3lj6X8nQ55rfD
y+XE8EIEE2ydx0MTl3CN7labtZksnvhAUchzr9XLf+L6eb9d+sPwy+dBBFDXSILzqoZwAl2UTxlE
NCcQFx+sGGSD/GgNYC6IRrUD1aY/q7MRbZ0AnWgU7N4Iik27rkWbpCrcYpezul6Xsf1mT8mu71+i
qmA2BKAZot934zj1AQ+XL/E8TK8hmKc8dGAY6p21U/SZiJXA7HuDx2ro42FeZc2hctngtF336out
CuunX0Xs2iBCZB3Ugaet5SF2sBVpHjGqUZ34kFnEe3tzX2THj/3yek5OxPpylVR8mhwkC1uP/7rS
pdGcWVvaBStn5uDruOt/63Kta/2fxvxTGyra7t5ptpUIoFsNesADocaFY07GSlZDcZ82773ySLbJ
XlmVhbzAtfpP5/7TpaAjDKzb+C2Q81kpJNqIKxGoD/i23OCi/o+NRlmz57j2F+Kk6HqSrMtuu2L3
07n7QaQO6o5bmnw1h37hTL8OZZcsrGhFiExBDZbLXa8uj65tGDb8kjX5X6HQ/v8Dj70VXd4KfRwU
f/LfYWC6iSzL/x06hlBH++P7/3lsv7Y/mr+d9ws8Ztv/8RzVAOoFakhzHcBoF+yY5uj/YRnjYMtu
CR1CgSr7BR1DBwcpBcewDdbAAr72S89Gc//jGbqFCo2mOxpS6/8rPRu0UKF+X/U8THwgNF0FOGbo
qEUI9Nqf1HB22XWuDYn1ozKKs5Q2g6Wqr8pwhhDW2/rzgPPwCh84byt7VbA6l148bo1LL8ryv3r/
6Vx5KTn4n87VvK+RgHYEfck+VxQofFYAdt7rqC9WR2H+fumWHbItDubyr4FKc7LzFoK7UMa+FikK
Xb9VIzNTjkWyIzZrvARlmp1A6AWEt6hWaLquhwGrV92uzBfdab8nGEPeBuO8wFYZ3ThmbfSHp1cL
IEzeat5LH4xEKPGmwSPWgfCVEiA8ThMey/KIcIR/RK/VZusiemQ98TXj0KPznUxI1JvYs8I5NeJg
5Q6zdhyxH6oQ6XC1o6yHdnerFL76rUwi2LSxmZ/iOSxOKNAUJ8TYyGuqJeavf3bIqizsqC5OSCQo
rBXFIanvYEhOsi8dR2Ud4IpBLG5ipoJpfxM3GPcEpe/ehOJoHmEE1p7FtlrbFo3RfPLUSrlrU1Im
icLybyz74qYXhU/a5cZ3AJhbZQ5Qrh0CMn5mhosWeAcP4bX2RgvYDQelYj5q2DusdUzgNjXIk8cQ
rYRzUDbPFczRFYhyq3+A+t0cxnDp2FbzAHegfeB79Ls8QmBCtslCPCskB+JgL6vwS4KHfztJXii1
+p1RF0C+ybJWpPu7CRWw5PdCtpW6M/7WIduIcz3/+s1d42aK+51J9PO2NtiJ+75ibUHVE2E07fBx
bCZCPkODkKQ+tNsqaY0jomXdoXSGHtvmKrqx0KFf5+5cPOijaywtBFJektTBlXH0+mOZV+qq0EcY
owM61vIofT9qBiW6tF2PyCND3wR4gjloHS010AJbANNduJR14knWlsQkGiv4Qa36WZgWNUP46Izo
9s91X+2CUXUfykZo8SlZ/D3Ef6Ktwuy1RcEG6QYlOhMDJjiL8OHKbycf7zET6UDE6LWFoRJ24aYv
Nmz3ixu5MFGdGpKhKCpngNnroUogO2p3CjWeG3qUsLUWblW+EbQ4V376qscZJhqlVykHUc0xk4Fq
6WC/Y3TFK48nX+i9Wudmfd/MezzcsyPJIQKkplBljPOUuFibFO3agAR6abz0o0vxzS6zcOdgYrRG
9NNedr0Su1s2caSIxzOwLuMmG72li7n0/KlPWTepVQSOAZiRWK9agEdYzE133myNl4KVOWdEv7cE
I8rHVY0po8nQMcWF2dSnbeoE0X3hF/pCn2q8vYZgN8aIipKIAt9RbRPxtpAFbz0fe0XeI7KayZfJ
tc4PeOvPxLudWotPLUSXc4iMIWIP1vw58NWT3ej29xBfBxM6yQu2hljDAOY8FXOdnSPAyZehfT6f
YjMr/ousKRIjH2YXD0kv07OQ3bHRIgIE/efs4mhZ1IV26P7ALx53OYkt0AWoQoL12OSBNZCHH+sf
h/5W/9vhx3MRXE/I9I/m2jRm9bmrgofKmgA5RVH8zCIMU3DEpADV/GYbqgm3UR/26SlPUaiRP78O
9eDiIOqKM0B2+Ws57uoq+n7Gtf3iTyrP+O+fUeX1GXfn/HFCC4rNdDHcRzoJEN8OoanbbfkVItEh
GI3gU+Yp0d7EcHQT1G75lZ1aFCRfmww5RqyL3Z2dJs0nRSEWjhjpMLePEPzyO8Vu0ZcKuzNiih1K
GfgfzbZtrjWn7T4Dc4GxhWDDLYqswa4OHLi/tQbYsMa6je0fIS9VHZElcKdHZFzuHNHeuDDU1Gz2
91Vk5S+QOHEcob3zYiwC21jf+lkSvmrt7TCNzmdcyhQkneDdyeaAbUIbl9Fz4LntsTVnoDhDEL0a
erz6bSH2D/p5cHg/3n0I9fHGgz2CnqDGrfjn3YdvodvYqh19h66H9S3aPHdIJcyvpjrbsBx11gxk
TR+62WUqL6ZXEKB40ARtc5oJqBHhV14QvyE7PQCMmrCZO9WGmpwIQ/46km1ga++SfA52H9rl2LGz
xwamPudeu2O7uquNmr/4P1xOtqlNvC3D7t6xzGI9dt1wUtvMOiU1evpZMQefWzu+dcTDbfnWXWWb
6oscqofmr6H9rP82tEAl5nuhGHdxifidjX/tWiu1EOwdUBWhY6DMZX7ndsOeRxL9FRPqkzhSU+QC
QeGGv47+7P04ThmjzYgFzOXca29BTgGwBWFBVwhnK9P8e+GV2j427Hr/of06NoFFe5JV2ypOLTjL
XZSQDkP65O+Xk21Wkd/qA9gQeaq8sGz/eFrmqQ9KokOPg9bnA2F9YvJETADrFCSbiHgRhhm+BWV7
nnHaQEsmacHQK10EKRAhX8urHzQY1hgX5c9aPMa3OlG/5/fa7AXGM7iXZ73HI5hwoiH7ZE1nprqO
/H86bxaf8H6V6+cFfIKsvfddP0/0XWvv/zMrT519UqJ+B+M9PJNGNZejpRerzDGDs2yTR9cC6BUd
QWoubW38Ne6fBoMw83f//iR/EIhE8tNAyQzlKoNMC1qezocHeQwjRQ/ht3xHFPexnWv33nXi+NwA
vwXWyRPNkuCtw7v7nqVPdK7e213am/d2lIcGDJX1SY4fncj7bbxsNwLnLfW/AiR48Egfdwsebu3k
v99mlyPRps6AE2MgKCibNMRv5D0mu2Uh7zZ5JAcyO6JwYJhcUTZeLu5qPpC5OVRXSsGiuEIPapH3
Xn6sxKI4Kwx1G6pGRMCPKjK06T2aOpcaRqoWwjyCkzdmxTGyXkkoLF2Im8e0apvbQR/ACpJsfqss
PMB8e3zNWCbjovzXCNv67luwdjCSREeO2LBms8i61kvjv6wGBNnp962m+BXFZlfXEYmF+/TxVyy7
qXB4B7nflQAjBrj1WqWv5caw0LZppytPspIkoIhL5amM7OIxmr72mXP0mzg423bNqvC9Wvoq/+EY
XLfs9SKnvveCCeKMsrPmSj8ZZhrsmlLVcYvlyBBt8ki2XXsLFMK213HyaIiGBy2fo9NAlByCoj5u
2go3yGQOfhWyA+7LyKbwrzY5hCwcq1PRUVrpiPyqOE8TjfIycrQc6CWwGP79SbH/lFIVTwr6KuwP
8Ta2XGwXPliHBFYfKeoYGt+tvA2WiPFpp+69sJuIO1XWAeuxOiwDUAwRFC8xRDZVOT8M6jXGeo4s
80aJEhPzH4GXCxHfnjrzRheFbI9QDlx7iJ+AsP2jQ/YKlF1b69G67Tyl3RczUm83atHHK7Ljn6sx
0vZWYTW3zdg1t4Y4Eu2FaU+7y1iECZNbs0uOvdnrz7NeeHeOEx3roTSejWRy70Rfpbq/9TWiZprD
U1Gk07oAToj7Rhkf5VGM0svlKH0/uvZejwLY3UckVuvtv/828PD+9gC46O+ZqKyoHuGgj4KQSKP4
aTyp9fekzefGhKbtbdCMUzCGrO5KwG0I2lG7NDnQYxcoqU5YHLveMr3U3/vjJEJdxKnxZ3aVs5GF
Vo8oY/HbZWSHvBaS+sAziwEAc1nHy7iYlS8W4l9FWWvoMJwCaNj8Gxh3sOGqV8LswTJtc/VRDWeQ
lYXin8F1xnsyeNXetUPjnDBprrUhrh/Bg5Jya8LgVVwxhGMsrmiCbX1wyZ1vYZYh8gI35s1U1W01
DtNnxIn99UyK6kBKzL+TI0hpDTepkATDL517Vtyeo9mpJ0fes0MFucQiKbC59lwHFjpeYAZo/2U+
GM09qmmk9Mfw0US05VEfALZhwtpsZNv7CBAgyQpb64dK7B+tOcw3uo8eUCOqsi1KnWxTIQ0G3E/s
OIP3es5O7V4OlG2KR6Jx1mKQ5aLjeq1MblzhHC3AAADgq+AU49dzA4qC/bA4cvSswDg5R5ESUMaH
djlCdooz5dDrSZY4sxZnvl9WjpDtcpgejZfLyqYPp/95WdzN/suc7f7tZsfJQsgSuLYFlNz6KLra
2pEaT6gBvyWAPTTNsYGugvY4zkjhHW3NzY6yWlk+afYa99OCrGCxkN0fBsJ/cZzlZbgcNIpryJHX
4fKSsiov6ZYW6Toj20SoEt5EpiCLos/Z3ZTIA9IyD8Z0k8hmp4z9TTDAKgIwBjXi2k/UtoPhmibb
GakHdBZE96+raESRFnWN4k8RrMva7bB8JuF20mIoVit5KAvyqv4xC9ayog4mxn3Xwddhk+gJVXSW
FFzVoVy0C9l0OfThY21ax0DoB1LhGT1byDus2RcOsbezbJMFuMJoXMhDHI5OpTrVeztsw19t14Gh
1/66gmzzSsu7sM3/EK7/Xb7c+ZOQbDpEA1QhP2tpmOexdPuw9+8G363Vah6/jTURTqShRwDDtjla
Z+an+8LKyOY5rfnT6EPvOMdq/0i4qtklACuWsiqLvnwC/1w9yIoeQdExHcffyCpZSos8snUva52f
4xYU+T+TtOqOeo/LJjEl80bu1qdJWRdoeR1l7bJHT10PWdE+TUC2/zXOEObmeCX668rDKyo9yMkH
6yFlm5SpupLzTfFn1Zu8bNU68AAd3TpjCfUog5qyKJPsLujr8kbW/AnZoRQqOQZ5IgqKzN11fAGS
AzWe1jwgNWSs5FFmj+5TNYGIFPtT2W5OKBd6GIA/tW75sd0YVKaBOKqxVFcD/7/NYOaHeI6jovoN
41GEdJh0DPeDrDTGujEyBa3yLQFe3hKOIrVfw4vVim5cyWn/ujxwcVu5cV9lQ5SXDJXLhCnDoiuZ
ERmV42WbPJqjebzp35gcxFXFwuNyrT+vf/nQKHZ+OjzFCWiZ+0wUvfMQqgKnLZeBoiCqcm1BvCy5
K+OT2ekQiXjDJ21qPXpKH6waszBxdPCsx3y246Nd6QiYid5RG61HcYLp82qXTQTROQEaZdo0+VYu
V5HJEA5kZGhlNci4RXUMpHaqyI+E+AZeemUy5dorkymyVxWDP5wL4TZ/BkOb7edy/IlkZnYXqmF+
KZSg/z6XibaXTbKzcwHrx3r9M0Pr+i5V9Xk1ejochwVuDN0mNoJVLzYDMaKly0mfrNtqUruj0wC1
sBo/eG3QDKj90Pg8z/4qCNA78ccuXLFeCB/7yggftWRcewEKKrJpRLWLvQkCrCSzWbZ0g7722i7f
hAqQHqxqvdsKAelbWITeLXIbwYIAWbq/dowY/50rBXFQMezaLi/StXn/WwfhXyxgVYX1Y+Sb87Gv
KwJWCQv0uCzuVMV+a3muPk99gQsd8oRbuyynz35X3NqdOzwkYfhf5jYcOj+s5DTg+jiaqTa6DVgL
fny3uZXetAhFF9+aaYAc6PtCqre7iccpmRbS2fzqeA6wv9nbdYPuotpYBzlYVLPBj7FlNR5SsCln
D5+fXel54aFVhuzsxDMUpjwbH5ks0COLouyrk43HpCvReKxTF8xRon93JgjRCM3f6MQEzwTxcyJc
7kReiRVJhc4D0ljplN/lUEU8Z952QqcrxNE3+qGT2VxBAAOPLaaeayHM00+uKK5tGE8vVG0MFsJr
Y+2xvGsfit7e5369y/TReMGbRXgLmtbeShXjpbXdE/j98qFD/eAhbv0jz0vyqXRuHWdOTvxXkpM8
koU7I5K8iPv2WDRAwWRbDXx3resBEi5y20zi6Qlvb3973WjLvfm1et13v4+VTXKErUA5QWFw35QB
MjPvxdyX0zFLs12WtfrOMIKyWlx7L3Un5FVt+/MeXLh5C35+hQVpdTZETTa1vKKOajueZY0b8ld7
j0LPZopVsM7vbXIIOZxXrZua7UCMt/4WG2q+HtrR3hs5flBpOQVf0LUxlsQup2MxZfmLhimgbC9w
ndpPOAmAggrCLwjnEotCF+TWzHL7XjPbZ1u0WwRIEHce0eJTHKjF+hQiJupXozYde/CDjzkwN1Sp
NjLwBO5TVmT8yAzdUPTISiqGBTCSRVxLDguiTRV74frfN0c4g//tkWKN4Oi2gyuYatkfjSVGY8Dc
PJ+NbxnwJJy3VPckC8Wd4001pcgwvbeZYYslu04g/DImT1P1xJNnvY+QYz9U5XhLAL5TNKQ2TgWc
UJmnQ9x7BEZFgZI0jgVMW9cmO0K0aoI3tqv0wrwMCw072dhq4y5lG6Z0GmKfXrWBNjGirNdke22s
vKfKFqqDBtLxslrOZr1LWjdk20FvPOXkA4sS4UNRhQSk3faqeZY1KMTFU2BdTpQtmd3v/Dh27gIv
eovVLD9iRRzsOhPAtUyBTWID8qFNFW3oyP4+7tqmWGSuL7m2D+d1QLSP1qAni1kJvnRJlnxqeuw0
ND1kaQVT/2zPar9KrUT9os7BXtU6+/ufQ3Go7Y6mGGpVfb+KxnHYunXokHnpwxtXFJVKOBci2TLE
IfjGhuSNUYbokPXBHW/YBpp7pdZTFO7EGK+3wptawbzACMHW/XYeVE1nm7rgAKoQDQFjbl+B4quf
Yps53cwIjslqXQ6gm5MwX8tqo6fR2nBhjl8Gpz441bSvQeNzbqBUnx0r7FBOqLVPYQKH0rB+dD4S
LqZlWI+TVUXn0tY+y9WcbCI3d2R/G906kLdOgTASmwrynHJDpoH0EiLz4+a6U7tuy2SvXhE3+rBf
U3wVnXQtcg/e7PP2Eey/QxWZ+3CEUofiIyn3Cda+KIKshDkpjuYiKXjbeatrkzySw+QIWZUF8GnY
Tb7WbMm6oxENimir+46BZn4UfbaLAjziPM3nZAh8VAtuQ6eHge5b/nH2YQjIqu5lJiYO0JhktWjz
Y59r/kNcx1/8xv6aaJOzgqU1HrywyJ4Rhj4inj29yvZItOum+o/tDu+eAzRUIbJJOnS00eSXVZkT
ldlQ2XFNm17bwFnvylndQ7g3zr4agkLVE5WkN9Vr4b1XfRUcvVWZkaDoG+eA2Md0GV1Xenye0X9A
we4ce3G1DkYzXxuzAWGebTimZUP1hcABmquhjekikcnnEiEfbYyqL2aimNtYT1vklNXyS6Wb54iZ
/dGFIHU5fRbDPpyedQr4VNrZMphrBAFPUeUCKBaQCFkYsMQWceYYB1llJaDdNrPG78CIKXfapTWz
W3K7ILl1uudoFDKT7MpZSZJsXKGiUa/7mASWbLNsLb7VnWevK/4YllufkZbGOSZEZfzenB5mgnvF
UkMBeZXoBmIzRhc+ql7li85KYB/83r799xlCsz6k85gbMOmG3IXClWVbbEGYQX6zcXEyBdZn3pev
aOz3y4z11xGlG9TVjAiQNz5B4hhZQevYO6hc6aFtYhslui4DZNelqK1yGw8RYq7QRrZ9lqeXQLRg
kWylaLlcnwNWLreF0qBhLqBQ4Nl/9cbQFu89HlWJX5B4BnnUNd1z7XTR/tp+hUIMf3XK8ZNAPlyH
eQixx3PzUOhYMuZJBFNnXDt9Nn/WNUxRwihTCHHV02dvQKLHI8Z7k8AYkMOU2enP2QhZXS54WF2o
G99CyfiahbiuhD5kNK6DPyyn/oey81qOG2m67RMhAt7ctm+2b3rdIESRgvceT/8vFDVqDWfOfHFu
EKhCoUWRjUJV5s61vzRvn8x7KvjMYtw+FBbnvsa06+T09VHkJZOguyhS1D3rpVEs9TCu944UOXvJ
GyhyksLkpdLKY1AR4G9EgBg3du/qTgavSl4XJ91g7dupMlbu/Ke1ykg21QC5UjTFMBUp0z5XcBTO
3KEgrN0n59t32RuSxzbv4QWKL7NmAovSEjZEYog41NMXHyHlY9Nl8t2t/zZWfObnQyMZ2efnhRm0
2mqkxo0dTYQfIbqYHjbJMneM8CoOahJ8GxN92ImW2yn22Y1eREPc41uuutVq6qpvfV8+p09BLv33
A2RMqsG/JWBUxIS4djmIjLQpLPclIhP1UZVQFJp/A/Ke3BGX8z+NVPsKwHjE5gMhLHWMQFAc7/Bv
l8WFOjdeYYfmOxFwqZ1TY3rtVTSisgTQ5VKUJ5pS3ygH2e2vn8GeKJI/igyCelsCbBwUjDPdvse6
NXSaiQCRZ4sOLsGmCJtn3N2wag1Aw9fj6JwMvVMs4ofas53i+i36zGlvGQ4SuTi3WIvWOOi40sBs
bUAO5cyAWVbpsxQXnovtj7CPiRAlKttUGWz1UkSN8GnxL6Sq52bmdfdiRImf2zyjDGUrmoVl2nfd
FBUQTUWL9Rl88Q640pjuc71f1KyWjibMqONY1MQZFV/ull4Desy3m9RciEuVJH9zclsHNeSNcw9Q
3iYbKMXwqGi8+lbVLkYiAVcP47FFP51RmNwuMtdWD5JYtluR4vCODEilxz5gIZW0yXSoCvJLop9N
31m0RkDPv/xbI+s8Si3+GzxFVQbzuc2lZK2Unbdr6tDc+ql7qeO+OgjJGmjyaOs7pTszpyldHKSE
YqvIqg6idRshJG/irt+fIUaAsRvgWKLsuc2LYrLDh8s/1O77l27RtFrVPxDXEI3blCnmR3HNbd5v
k6U4K/RDW9klbqu8rHI7jPYaubo79o2IYUKjg2yVIZax457gkB/wSzXCpwb3IeqEi+x7kdRnByDh
T7N+a1Oq96C15MsMBeE7NcLfUtNJXz2MmCGl+NodxNZwoUqadYD5Zx1CamsOgVFl21SJLnaUAknz
pz5xIbXvTZ81YCtL0wYcgN88bVVvfYvj9Gm8ypz2wLfgYnsTDu6vk9gLP3vCv06mS7VinSS/xQda
ju0DVMZmnHW4Vs8awT+cOh0FBeeimBxuYFwFlyA0jLtc7oOZ39QyqEd9wtXAhF+JxQGzDwYJwymW
7HWBiG1/m/8sfhsr1nvJ/HPqa6tr7VMIjZGrt+2CKH5gPPxYvXlrApPSVoVkj6E71Z0l59oSTm3x
zcIDVozIGgWOV1lGB7AR1tF0gd1FhYWdgp3x0rUdY5ezc91hXmzuRPN2KAt5Db7J3966GryP1ho+
quOTUlbNmoD3kiA0xXxkI889meyzLYUmW6qR8m5LB9CU2UCGfPATc3FZnwYGvR+y8/BIZBbh2ob7
R6EXFhhhXE5M2jTdx1GtUJlY8uXRdX2O6Yz1XFjGj3400o8c4wKsHkmajd6wkYqyf4sktBRqU+F7
RAR1ZrdZeZ/hieOoqnmJK7u4z8IGll0TRStxUQtq6+RKzkpcFF2eMgFFiF5tRVOS425neAYb/C6q
c+I08WMMNPwwFjn1swZ6XChFMt7WMLF3UC+Snayb5FDEqegUh2i6/HkGKJUSrZTky22MaDLdmmtb
76kZdn3VwousDO78IHzBTdc5uUXinDAoJ6pHuS8YsXyA7kezizI4A6UnAYUcrXnkBkwrdj+8qKCr
nN56zlvV3Xl9Xs0nl6Ii0cPxaUyBSDaGGl7FwZMeG7zbzhIRymttpP1OGcpvt+taqdvLLu/Vheij
Qva7nfUhCwWrG/qJXEymxMu/10ZiLhxTzfZBJ1tHwPpU3kz6yn8ZkXsyzMpcf9HYnl098gDaFOAQ
rdDw/mhN11hpkHKeRmaKtLy1pmuDaUYfCcmMXZw14blBM/f5vBUxEeKejMDncl0Ij9Oq3bkgj3hI
k+NQK9KTYWOZUo7tgytV7VUGqBfHmfSkp0a/L7RYmXXTKIzyrHVY+PlSXI1Dv1r4VY66OEdCID4a
d9P4DOvwj81Bi6f8unTDXz8BnOJkTXkXNGwoVPt+VK9NAnqHv0wQL+EP9GR07eoqDuRLj32eGcva
hW0gInBlRYbMD2oivZMe5rMzHoxs3aqkUjE55xVmSuzN1Cg9Q01KkcJK3SnEIGLquXXfhmJGlnxe
iBOln4bKluSsYS4Z+ibIJhK/Dz8edWn8USEuUzL3w0rsgHByXT8asYNkH9T/vs8VZWdJs76Zs0iU
Fp9inji4c8yxfZQ9C1SCZ//Rr+MZg09c9pZ4oDB4+czlWHMeRKQls925A9TpKlo4tb1QCud+xmVU
gqDztoGjIS62HvBNEnHxWjQDzQR/GljqQnyaOZQDfnUSxEEbbGergKlTVczYRrc09rJOGL60FHPW
ubX/xrN3aZXIe9Q1XmA5hI6VHGTFYZjSIeym11UpBe9WDE6CKbi5B98trRt/GDaokNprPNqw4qch
YUS0BRXIN7wn+Yu0PuI1NWn/Ry5I/5fFpCVblmJjyWwamvJlN6ah6/QUJ4+/BZQJm23RnBVNqq5R
DXs1ryLIu+T9rqIvtyjsi4q4WYumuDBq1te7eknZDJkzFclTnZqOc7t3IPfr0Of+OkFbkVw0GWdG
olFIAiytrnbi4CYGcApD/j5KUrVLPavPZ6qlVjuQzr+GiCZ0f+4Tp7eb/7hHfE4/lK//vfgGy/l1
8W3xHqL6Bx009Oh//L6qUq78LtG6V7VNk1Xi4TalTesJZTqIs9yPea0Hcn0tAyvcir5gWlR0hcEF
8gAVCBsYE6KziQL7kKh4cERYkKEm99iMmtAL/n7WqrH62Yfp+q+z//9xnVquasMb1yKpZSAIxpCM
wJrYFosmtJZoJ7JYohnpffhHU1y9Db7dW2dgUr8MvjW9quQfiiV3DmuQcsYsy0425Y/JpO4QB+L1
YLocTVsTgPXv49FJTyD55roqF28lFmBUkab1hToNdZNHbCJ9W4/YF1BwjwuX+R7BFuCv/W5GDfyY
uA/vcoUp2cyrfGb3cfriDUz5ko9Tm2iC53yQMiu9pNQOk3HUjpqjJS8BgDX4zw2lBqIJTmtmYvJw
oKx9eNLSD4DV6QvluelO0wEEi8+i0iBYZLZcYb3E1UEHOAleCMGo3LOd4CcQHyYnAVDM6Sf4bOJq
kdltemmctLhWrXGEL4AbjhEG2wZh3aLsLYOURu6eg3DSyGJi9sbD8RrYmYbzZYghAYXzq8oIy2+2
9SbVlv/25Ua3UZ7/+/uvml+//4SowBmgBTGAl8Or/jJfjBqzpuSYyZPZsxZ50vFyp24/NMEI4JLV
Nu5OMjUYrW1x8T1PX4uW6CezBivs1qaahsg7MrBN1+nJdjBD9ng4OuJuolLHjeNVtdVao78WhZmf
MxOLhjIerqIrzfp21UppvRBNcUFXnXuzbBAMTjdZFOfsK398FC1x6F0FRotLVKVF8ruEZARjdqys
dda447IPkUqyyITRKtfx3iBz/dwHpLDtZHhESedtixD0ht+2Rj3JoUZsrS17IR7iz0dePMpBna11
vdx5jazC1POSdeiM1Ukn6fV5yCMdFlRsxH9c8Kch4g5rukMMTnMMIDQXhK6TUx/Xeg3JKScqKO3+
6wweKVdEG8GDbc9t2/rRYxNKBoOBUi8fa9k8f4kDiOatLxhmIyq2vejJeB39ETKoVa8gy+bqOGCn
/h0VINKTFwJ9ZO4/iVZTn2I9sx8T1U0usuWfSDtJT2rj9ztZ1jHQMBrpiSIlmKiEWqsOdeqVApz0
ylwdXir+IH4kG/d4Hxr3GKTic5SHxU70JbmzzgCmrIFqAxp0pWYnAU7cObEKN/vWFme3MfY0WjTZ
9h19gsxqq/Sbz02cT/DiznfzR5FzF1l2cab7DfaWmYPSfMjZ7HmEkm/jDFAygBXCkeWBop+w3TDg
brOC0qamOMi1Z5xSPb9Mit67oTQCa1ZDiDyUrQuL7m/DwgLqwGd1nDy6+i6qSv8kDmlfRkd7OIsG
0UDCzkSWn7JGHbfp2GHOKK5YwZR8whNnIZoOX6adXYcHZpzw2lf43WZdfBat3IwS8hfBNBuFV3EA
RF6sRuqrWF781YcHK2v53Abl3fqHtBzeK7fVHiMzt0UL6qv2CBT3jxY5t89WlajqYxS5f1xrKYpa
EHpNIIUBxDJw4oM3ylnd9ePnmeijDhP4ZjeBnSe8nTXh7bRMcUm3WU0azz7PMTuP1kkI488i5721
i2HAZxeco2q71ONJg3tsoBcuJVKd1yzJgaVgiPiYGgXgjI68BQTsj5D95A8jVfg69wBJQ1x59DZg
01GV8CoiD+79EDcgiiT7zfSrn65Z2y/gOZ2ZnivJY0aV2MK1KUb67wn1H5W7tob8hs0jkyqTKZe/
aHEiqFVpV1TWo19DNxGv3i4Hqh53YXwnwte9RKVqLsvxnXj1iqtYHP26Kk8mreLq7V5xVTX6baNm
+eXf7r/d4OPlNjfKUh12adGj76rBDn6pCDAbJPdshls8X0UQyw6dbq+rQYWdXYNzZ+kC2HTM7lFn
094gdpUk9aRD73jGeWe86y0cHUWTSKG8tD1tYJLkqulZSOmLujiMtZI9G0Y2L4YiXjdG7Sy92jc3
1P6AQW1BmTWjcRUbwaEGXGMjeL4PO8PYVJ5crL06BH7UaldwofXGM3x9o2H0JmNe9mpISPMDlrkH
XUvVne+oxhI7tfYpqcwnEeX+PTSp0l9DrdZVPofaTv+cdTnm0RM1T7cpS14o2MrIYdbsasdnTdcM
nn1QScEetLqz39RkvJo8lG+yVnxYfm++apOjqJO44zNVa5REmmb72FsUYQDsbe7jMB0gexOkkKW6
XdqFr5/SVGrxOC79o1vm8rpv9Hpvdrq1UaXemai1yZ0mZf3W6jp5Z8Nl2QwmxYAO7oLrps+tYx4a
0tK0h/EMIcMjBdg11zTMAJoHdv1QlXhFp2raPTFxabMm6ZWXwMJAp8o76Zs1ji/8T8ofLAAOwL2s
D6NLVnqTAVgjabMpOv47rZ7GpyEbikuaF28YUymviqfLC1A4BexqCiGVGGOOqT/pa2stYIK9Z8mv
vmds/Nj2H7rm1PNwb0eQPZucUmkqpSpQGNgo/dCLZuYXUfMxFCAkGrPJHwM3BmZnSNquLlLvYHtG
sozlwnsGBfrUYUbxIUXhqmkMfWVmoboZ2NPMMwik1yRztZXWyO3OQs3KhOjBqyr9/L5KANzHvpa8
GcW4UvISpEwWxHMryu0diX+8xaaDaJpk41iD4Hcl+hQLdN9MnMoJPBVmEe75PHWmU60e0x0OlreP
EWd2UHdzS87irSqB/+87uTy6cqDeNRNG0UPi9oA6Dh8FSU8/NP+1G/3xB8g6UPtlKl/UYkw3Uog9
qy556lnybR49gM1vlVfOxT2pbf9sVDl7zBNMiRu+ejtDozJbUlILCa+PL7hbyrwWw+SO2fA+EKuP
6aBNqxTRj/XrPTLBX123frKS96LVuSpFEXFQfX7G/7NPfIj4F/Ace0mwbJ+bgW0sKIHwHpq2qI64
fp5VgBUPoss06ruKZPJJnrpsp4RUhgZ5LS6Ghp0gqyQZIJqOOhCPM9e6JYfVHK4QALHkqMVjfTJr
qb6v/WDnxRFhLKXFFhxM3hKD2OGF0mlsblWnOhVgdO9VjCduw/AOeB8T51mLrGGTE6ZL8HGpZ2ph
l3ucDH8dRDOJBv5+hgGqzDS1s6tk3jkM7ijNJV4puqTO+AaPv/7VN5o86MgAiqW4yioj3/33+4Q4
w983qDYFI7ClVVKrPJyKIk+atz/Sq4UG9SsLU/WR/CfJmBVzLfDzEddY4m6XYnqRj46zpmzzV2u6
dmtN18TIenqt938b+c/7xMhq+szf/8Lv+4JIKtddmY54O7qkU9ymI73i7OWqRTtsm8NR9IjDgChq
LYUgw75cqMyYXYAIFNt2Ii+cElfTyKCSYUrT8YBnR6N0N6IlDnoVAOLDRm2uQH2LUOLazRwjxGHt
pwq0NcumBrBxTtYQuHeBFl6CNHROokucAQFtF403Srwx/rpAdKtcpYk3HEMHbFUyqmdvWrUOSZHj
2SIVyE7g+ftKKO9YP0SzIVHfSuK8D4Fif4y16mM71HarAcreHdxC46jrmo+8FAOSPOucJdEoqrdq
42rlSX4f5ekaFHv2bKZduDcaYoOi2aNXZNYyADb2af48jJi4SMqdmeXNUYpTrBadUEV/n5k85tha
Hr0S8l6FdLqSpC1LiXrZJhTBrodx/G6oWTfD+a9eEpm2H5tcvWokW3+A4MS9JaMkBGkQVk8amfR/
GUF0M1vUcDnXFPIoqzGvSWqoSXJgD5wvk1xOnniXvVMo4n6o6mtTN9U5prJYhy9XYu6k5wbRm9g4
d3GmQLLHoJuiC+NFzoFQ90byQ5GwqhYj+OllKOGZhb8T6asq12G9JxFL8EkfSki9AcDPXlnNEbmg
vQZk2e0+JXKu33h7zPn2vezh616RRamlinrQKjQgd3TqT0/Rj4SZo7eS2l6cZx332c6BdLMojR6G
NgC3x3/mHAdOvUrRGR9wAhk2fY2UZQhaf+f2RraB62QfCDfGq7AECcBfDCiDRkJ58BL496zBx4NW
DNRGqBlUeFkaXqKed0DeO8TM3fLQU3+AtxH9uluNC83vGTZNXD0I7NswOcJ0sJ5mMGlI+bTa+DUs
iijxjpyfvNqjZ51fIRCF8tUDd7CMTdvf12FRHmMFsqNHgd6bAnnEk80fgSxn87GOHJRRjnoHvCzg
h1WL5yhLjokZmT+SOP5Ipa58sIoi/19LX+OLDJ2pysFQQ1UIp8mGTrnb36eqGryoFQPDf0St41xL
/QmEFxMvuAxsnxzk5XFUvGJnnc9MqW5ObVdol15VQGvQH43Rsh3wC6AOAwRhH23FRkQ0g8r4symu
mlm9K4L84ox2vHeVoFv5ZZ9f4xLHyp5ox6uWjJdA6HIde4tvTfGzMvPvGvbszxIlnvME14QtyZ+f
dV3JO0muSN40OZguK71WEIPuy6nfR7m98HRt+Nbui9DNTp1M6F3s6LNolFfdmHlzsd8XcQESXP0h
UHNja2IgVa+NDOp7YWjhGisQVpYUjpOrtNPyVzAdi6AFVQMtFNDUY4Ek991etKHed3uvNxqyEv2E
ufvbBTHEzE1uEQNrBwZcYvePtW6ehZJQaA+pco/3Uxe01+ri51YMYsLuFhRfygfbqoulJU+bIVkG
y4fhxXsdULmK3ddPyy6uoWtLLwAFsIsKS+U8UqzO/K8Qi/t9e+CiGRO385v7vN3ET+tnGbTXURu8
U6O7+A4HfXqq0KDjYWSmL2UZ1CvbMpO1VFbpC45Hr42rd+egGIN7h7JZ0T04qb0BngDiZ7opHdj9
6Wrp7nVfBiCfbXTNTV6cLDd3ZIlLDKhpYlZ5T/0NfESAQGnpHq3QKB68ro53naLB1Zz6gdqdENUV
D1o9LFJnVEDC5iu9rlmCs5LfIx7/83Drk626W4J+1KBUMuR2QTRRinaQ4FzYoV01QBBP4otTpM6S
5YbMizJo10GYFHuvGLJtxLIQYr9L4JEHFAOdpoERkigr2WsR3odjshySsL/GsePOczutHqM6wwAN
g7QX2a+iWRIO2nfVnXLAOYbqebUaItfFdthY2wZa1Jk2AIaNvABkakYSxrXqH40X3GuYJWOrjZhi
KzJm+Ajf5W4TXeQpm5bZwZ3L/HYR18jofF7TpqL439dETu6f9zlR6S/aDlaxN1XRODo0PxwC/Y1Q
YFIbq91luU9x1lQjXXuWtNK7OEfqyjeyuXdkb8sy3vtJpeLWx83plViIwkTRR8fYibU7wK94ToSq
dW+XZLED0CwfoTnn6bfeS6XAeVlNpautjNm6ZjFw13vgkryC9WahxsNrVni7wInrQyVH2toikjcj
8On9RHKapLr2U8rr14zk8rPVRPmisJvxpFn5sBk1Nd9qk98ddqT+DhcWbFv8StlppRIcZLDbS0Rf
0bPWxU9wAJoPVC6rJtL970MEtyM3B/9MgRAzTZH6G69stYvlRz7bYtV4s7pvLJkpN4hTrTsEokzB
7PNuN+Unu9TvD+ICiqBfZ7oC3r02snEmD4Z5brv6tcyd/qXFMQl/LZ1Y46QoqRUdzxnJeRjirthT
BINdc60HL00WIlfj67ERTWcsD03lddfSretLl0X36jTKybR4k2DSxvKbJsE7Ip+S/yM1uuZIPoFf
RU7lyk0kNQYDzMYkIJb/W2wFFX0hgZw6iS6sv4INRlRrcgXaLo56Ci48y1nrecXMIMfSolKa5gHb
YHMml233rfbyS8i3w5vl0jIC0u/P0jCH19x6b/WoUNjvBTpkxuPnwkCKfjBRP7m1rj3nOKdvmiT1
l6LpOG0zlySetM+r/Le61DOP/71ON//x7sOhgwCxioIfeOk/KryVbqRE2iykh85JFbRNmjYfirE9
yV0S3VVd6a4ol8we3Ixlia4m1nuOLtCreYhvYwfqGnFvPrIsYHiQpw95AWUzzzTzNjyRIVKJj44p
cL37HDt9tDFVk4D/Bv0pirrTsUFSH8e7mojvR1krd32TRd/qqgXgW4fpWY9KzIvYd2xwWAnPHlWj
c1PKPBynwp3Holzc1HZWRBQUncaIbkKdZoLcSIIHywtn6pSdx+EzeIigLovKBHHtdwtfrq/XpvtQ
uVj/AyuDZO7rRomKEw2GgYycTgat8kVGR/jG1ZETWg8aqd1F1AxR/hzjiYfELFojFKt2ttxRmylO
y4Z0ZD0dPq+k+uDMRWcXV2Qix8HGKshASWqOB6FzEXIYcfZFE/OlCeB6gB5Rm/qGokHYQA02lD35
tHtLUVl02m2zU6TC2teR2S4r0BqPoEq82bQL+kjyPTAG413clEgBN1lhs5I19vziJqw7eCx9W3uE
lc5SPz6pau6/N123tNWKp6Twsrk5IIahFOy7VZvji6PUFYRL2bjKQ0RZbBSYhzrUpQ3FavI2wnzu
YCAXWOljJ905vv7kuwTUYkQ2e0J0DuhQgjBSMnYPKbWhvCu74QNHvbDW+YKgx0Pv0YaPXeQYS3jT
v24iEB583sS2tfh90yCUAiWorjJWg8+bwulfmrZNn/+Sq0rdg+xiDtoiAFq3upMsU4SdwdNY4/tq
2Moew9jwbsxDh8UuUcbKZS1b9b230acYZKHJ2cwoBuczBgleajbtNx/z2Fh0MvpNSVLMl7z9WU06
97qp+1VJPGVjG6E1dRdamJ09PXpJrMQFj0atblWpz2AM3aPoEgfRdJJ4ReA93H/p1ytVnTcJTN50
uEaNNuz8CYBIBoRi4unsdhB9kdfmmwjH7Fq3W/Zt8n0aTYLj2DX2ylSvaJnoaVU7NffqpHgWV4cG
iHnp3HtlX23VJNKeo9HB8ccz7+Xe8i+l393HUxFYplcONujgx6VR1ZZSAw8oy0sc24i/L8RTq9hD
unEwH/hsiquJmW9dZVgbef3TmLZmPUL9FWEcky6aMPkPBfrPq5u9a4Ml7SuMEw9igYvHTWDJxeFz
zavaZg0rv1Xx5VBrljMRdLdODqGnVT7qapZk7DK9BbgCf5+HfnJvjOGf/SO7vj41kvtpvNEkzquu
7uMBhX+COSoeGv5SFz9RkORblv4QqLVW3pijwR8g8cdZUtf2oY787FGqvaXYZw5pk28T4sNzjOSa
e+xM8nVua+FKJArdKNFmCazzfcSvDEz8OZeV4Qn12cOnCAatl7YYNUlesTa2ME5rpIPdYlHhhnXx
YtTR2ZtinW2Y35lJarx2UR8iFHeCE36Z7taRKnyCPUe/xmmszmy0Ku+1utKj6mdKrcNrml0JBmP4
8/tEkr72/HkpRb2ABesfY9Kitl5livtEygHty5QjAqYukgppRcpIDRRsEFNZe2wpkyyy4c22wMiz
V3f5c84pJaiPcWBF+8bIcLS3Kuu1ScplFdfKjyTDfMdRovESs0hCCGjaqxiLhcekbh/EiDIJ2LAG
8WOdx8W6sdNgq8RNcW2m4JsYYQGeyI3J8pE5bVFPvJFyOnQyxTTYLigLW/EH9vVmSKdlavO4scLH
pA+OmhoXZ/HyyWhxQ34WX+Pp2q0FbvqP1u/7XJcv4n+//R3Z+uf7f5LbkPlRSNT9k4WkGRLWtXI/
PIzOXSkpXbMNEjRJjqO3izYLzZ0ojBBnXuOyAdKpcVqElSuhJWvdVYNdEWL3jqJtYhO7Qu9tsufy
Q2RFztJkqloPeh2uTBduvhATC5FxODFuagwS04KCtQCo0c5kZn2ydOcptSP1JFqyh6dnGj5EAVEb
xUzdO+btcuGllvFKee67hVDukjuVdIzGFvsgKsyOAy6OxCD6i1+3FcV/zbsBqfa1JLKGdqEdnkOt
CeZBGZ+jweuOWUjJcmDb2bHEHQsvwK7aluxOE/aQy6HB169X5XEfB803ZVTb+6FI1XlY4ytqOmQV
ct51745Z4dyA2ihSQmlTuPXbUMKBS/Qk5/fhYfGoOOV3hac9VXPrWR90d005cLo2i7y5+GZ+iJHy
vsbYCIm8klzDJcLl2z9jHXfpJD/c9n1g7tyUWhRx4PWJQjErwK1NdUJTXVX7s1N535KhCQrnxc9c
QJuaXO5sa6hPpMR4lTYBLkNGX6zKyNVPJbPTvHMLe2V3KApm0Asmon9kXW1XPmnI4L4rCGYwjsow
ZrPynA3PsMpk+9kH+f9m29D5i66sluHYhGuzlPEfko3u2TFNKPG63/7wqJ0uvaLzZ4320Ka689No
pQub4k1Ndn4xYJZN5E+d17VSz7rEt9eRXju7rK/6jWlLuKtl6VIZoDnEFUZtqKufx7TpVy26uFXm
NuzA0/qk5uj3KkSHb03UnW2SrR+knIjZANvHUcLG1hOzsxhZjKj2Y8BfZYHpMLaULcT73vPDizgU
hYy/dISEb+qKJPz6gsQ2lrmRKTiYDNQfdPlLb+dn7CnzB1S5D0rpxCcgSvJjJilPmadYRzXMq8Ng
lGcKAZD0J2HIFu4jlJt0Lwfe1aGue+tZSaBTiJ3pe4kAtLMcfTN57UyixnkjlyvRlAbzhPWEdDXV
tjs2Jp7NnpSmr7qEE0cpN/5OdZoDMk0b/TMUMVFB4zucFTCbotz31snQ/eoXFyOCmIRrpiGiDW3s
m2Rl6aJ1h0cyI+mpiMNHVifVERNdnqSxU+66rmrxTWKmRi+erAmSvPPe7S6J3WqHvrc2Rqzj/AlQ
i4CejgR9uoiXZXdpewtfyDF6I8fIiI5y+q0TwCX7bAcQcWcDVZMzt0/bZU5k+YllDI6ClsNrbWqa
munMZUdptil85lXg5MO8qysJ/IuppbvPU0tv2Cax4rLn3dQbebygbDx3/O6Yd75zh03lGbNv42Qn
9Zrd51J3tPesU1jhhfVbpxvteayTfK5mdonR2OtYIvQN2ekMTVj97PT7zra6xyrynX3hjtQOF5hM
91FDEUnIlA7Cz93IuH/iFMacnkhNfk6nM0tXzgmT/k50iYv4GCbrrtPwh55GIG5KjpJSvkWkhLPK
Mh7KSG63XWWWc9G0Am8k8hZ9D6XUfIAt3F1hv+MWRCvPqNgMvLZZ9nIv7cfpgJrs11kcaS2eZOb3
W9dt2G2sQ0UxqQ3+9d93Wma1Q8X7s3Bz+64vqnBrN65DSShWEQFmd4cuCKq1X2rRkVTisNJyrTiN
dmktnQQORNd5Z4c38yZLQPjDI67vfB7/TRNk9l6DlLpSB3k89UWdLV3EH9dmjEBP6538kMeXsjRQ
HdhjcoFrHW5avSy3oefUJ/xeA+JecfmK99tBLnjSoxhtgZJW38Kywa3X0pKzRtp1g5BK3rR5E80L
XFiXClHUrYJxIig4aXpldMXctjTlu8nGQpVL88POk3uFNcS8Iip47jRpCYki/6lTVOYzF756LT9h
50fZ2UiDZlMO9dHmUVpHqt2tewOtDI4XxBZMX32WjepNNZPwZ2oeUGkCWOBhPpvknl8tX8vnRatU
V9ggDf7wdba3+3LnhOQEXU+qzlQYYStfkQkosn7uZ2X8Iftss5yUNYlp6+mK8kLsvUbNOKjoSBa+
0ykvejcciIHYJCodhSl7Vclm8T3wjXHZ2XJxR5jSwt23+6C2gomSrD074sq8JFUT7rTAg+SXtMMx
cabti2G8hUruUZZRDxvFr5u1iTHrI8iiCw5e3g8HmdwMW5PhOiR6h8K8lFdl2jbPhCdIkDAimBbO
Nm6VF7WrMnQA1Ua2vHhrjY65VcYw2/O3jLCwrs2ToxcOnrcTrqoPnc2Aq/I+zZHj94HjPhi6Xp2t
sr+LqEzttG6mFaR7vb6ODwEAvjUZ5HopxF0ev8uF2QXFVki/GsDmKEXsGqgV0q+qsWcNTNMHbOLS
q4yF3P/RdmbLjRtLt34iRGAebjlKlKipZ98g2t025nnG0/8fkrIgc9ve3nHi3CBQmVkFiiJBVGau
tYwSbXOr7lMUaPrhtuu0YD+7Wv4NIMZvVF3Gp8oD2lEY4U/E4eneQFWs7BXUcXTysJOn2rd91KMo
3if5S6CjXKsWXfPDRnYGlmLtN4WSRaVGzqdKNee9piXf3KkuUWU3vKdsOQCwHzZ6zAfVtxVd2ZAI
Qimudsp96NfekwR6nm0e3dj00ML+wwazG/gWixvLsoqEpdZoP7mXtS+LpbZ2DOhq6If5y4Tc7t4t
SvSjAhKAYAZ5fu6N9N6LvV+cxPDOkcH+Omw+zAYCIPqsQ1jrgXKv/ZPjudq5BKCyneHXpvUEUnwv
bfTbvE+nx3I5RDf5lOUHNsfRTclOYWfanf4FutPvRj2Ov1Ofm+lU5kGF3XatILDWtF6xH8h9c7tc
9JWVlBu1qVjPI/eRG3VSkFmqbO2THQfOjZ8oOSSNOd9XLf1KzwwiaG7DA5daTvezT/dIZljOIbaN
EfKYpDi46uTcF1XX9dDudB+swsluxLYetMb9I6RxdfJqDu1fPI3ASNg0X9xmaJCuNKPPPaTuuz6z
jKfEC9mi0gtBP/cR1Q0gAgAS6O+BCHLQEfebo/Y81AZbQDJUHzLqTBtA2eOt2LTMsDf9jCYPCK6n
2Iic36hFoYKwbf3AfQkMnpIjXf2uKsp0ovN0PpkKSJOND3dyNC2piUoZeBBMvipNlH4b1JCGddqB
lsZllwR4eKIrvYcAzbC3yejWe5seeiuMKEgGWXSvlmN+G80534dSVXaVMyPNGnr+y+QML4EdnMFG
Bwj6xAoJlqQ7+lpdPJNPA5KsVDk4thbYuM1TE5Da+pNdTPF5JK9BKqStPyEG7D54ifmRz4/9cZ5A
8wAH/wMh7ixsMSsUrGIXt6sQ/NwLQFwccdX4D235QwZ2GKr7whmSnePU81MCj9LG0NoRZIIxP11s
sH0c9dSl92IJEQe7BThSFDhgsJRDnGxVK+cBeCFQGz2nuu+69PUsNcpkD22kBSfU0LTUYYm5nHIn
4nOVqv0Bynx4Ey0oJ1H+K4+Z5vlnOfAx8G47kFYG3CJnq7b5Acji57ZCgUctuC3yBOs8a/MIOQrv
zK1VW86z2FoXIfikmW+K2NVhIwLZ1SGupvkjbHAouIMxmR6oOhlP6jRZW8MPg+eQV32cnClFi3Kg
HBDMoNGmJYXwSAfrrrdUk59pOje9UgeLE5vfekB957D/ORkFhdZuKg+eS+IWcUTn1PgNz2LLmZZA
n3MxylgOrfNAlReVty5q96RNKVGUICEHJf3mJ2imIiawMKIo7Wfu99q2jf3gA70oqJPFtf9oq3wo
ouQ7mysK8F1N835n8dOyDOUweDpdtZZHdgBcGy59dOxTPuyUIdWfjOYlMhuAjaoN9YrPGwwlAszJ
qlentz5SieA3NCXaljP5ADOxUtRkFeNZDlUIJJCnre6gBeqrrW67joKNXt2OaW1e4gZNe6CgZ98n
heUdSriHd52jmac2ItPiwWH9UQvt5mVoho0KCS7aWv3eS1TleXlQ97tG+2LQsXpPgsC/DK0yy7bx
NKCRrJcx8tM9Chgl9P9HKJhSarHFD9ePC5QDhuHEdy1ix2yOzxZMGtvJS+ej5fnuXVIrn0Pkml8G
EJJmVzcfg2mqPxZ0I5VGqz2UgVJ/9IzB2vZwVHOHZYgKi3/UelIzfus/WAVNVUC3fGTn7Z/aPMdf
giyubyM1pCLkBckXG7TM3hya6Ea8ICLg7gzNku4VvMhMwHKbKB9U11Rf+P2gjQXz6PTgFsPC3ths
NO8cZaZhsLeMG8to0h0sIjaIqaSBsInuMXDg9qeMVAL6Fa66I6+Pd1K1Y1nw864kjkWKJYS/kzbR
vczVvT44llrZ7S9zO5rO+LUnz7cE84TXHIqZznjxJj25P3Oaq8uQNi1+sKYRocQlOB9S6pujCZ3h
cl0VzbF93ZEYu8wdRx8Z8kI9SrDRtwgKh65/8aZ208FvkVWLvjFzo4HCW09JSP6EZEZwjworWp+e
eWM5Xv/YQ31/yKK5vHeTO7pPoo9Ks+01dfioaE7/MavHz6CovHOBat8NivV07hvj8Ni18JUhRAm8
SInsi63VvlczvIIXUw9ZwYNJsdlXS3huY3bMNJqHJ3dwh0dZI6+jFM6TPDq6+bjNHGQ+ozBydrRP
p3dBAPAb1NuPnOTU97IMkYMoDOsx8634BgHAU9vO2VNnJZ86NQm+gEfWT+hawHjtjcGXOmnbA7n2
6SBemgcQw0Yn+CRe5HI/ZE3RPwWRa3zuvjdVFtzoYaHuygFlwziz610DbvXYxBQ50bSABskrUQfZ
x5bzx2m6nJpaVunbdwHvTs0M9c5kIn0QWC8+IMzPNn8eBVnaeNEU/mzwaXv20+IkI8UazMc4mF5k
hD4kFKj58ENGNX808O0I6c+xCj/PNdxB7kiNTlaN29lAMHmRqbcV43Hy1deDqdw6yhA8rmYe+MtT
6gefJGi1pyZq8uFEpfjKUQSxuql80AJrsISQj2CvA4/Z8HY5v2fDaNWa9gk8/CEa2umbO9s+Iq80
NU9arp5VnXQXvdM7F64X8O91uI0WeTY5VIsoipylhoWSO3VXSIlgARGb9naWFpm3H3sAJVcOCRbv
0CnBOy9gH+RX7KEhK0Hu9bJq06BB2sw07nWAikmwLAJ00IW9HmIeFU5IgOUnOVsda9zquIr7FyHr
8jMN8clG1l/nyXCNWa/0L0Kullrn/u2r/Nurra9gDblavgmWxrwr99WV1mXWF3O1zBryv70ff7vM
P19Jpsmr1PoJ0fgweln/BLGvw7+9xN+GrI6rN+J/X2r9M66WWt+w/+lqV6/gf5r7z+/L3y71z68U
eoeap0Oj2EIQwqNdtHwN5fAP43cuSlHMykXrcpl6GXfmIlW5ji8T3k37yyuIUZa6rPLf4terykw5
qNSd5/3qeb/Sf1vvv12fzQxb78Fc9DHXK15WvX4f3lv/X697ueL7v0Su3oKBsKqhP6x/7fqqrmzr
8PqF/u0Ucbx76esS4kmXf/mVTRz/wvYvQv73peip73YTCj8bM56ah24MnX1NR/xWhmG/UAaYeUPn
Dl56tKytWrn+TnGbQj+mDaJ+Te3xRLm4JXCcAnriaF65B6Ren/QCzaaduIN+b5qpd6bnFwSdmPrZ
S+8qj6fAUi/1oz4Zzs6kqLQF97elzEDr5SLXdhFzE103kXQDswelp5xa45wo21XoTXdeJ66mVQrO
940YStwm/e5HjXJrwg+8zbMsOVKTIh+lZsULXZk3ZpW3D5At5S8K2Zd7y2ufxCdRFd/cg2fX4w5Y
eP4iYXqClFhIsuUkIbqv8oiU82jKqhKQlgU9XGZMs+ByEXH8y6vrbv/kWLpPEvUvruxNMC/p/q9B
bpCBy93hPNOJNW1suD/OMkZsMtyiXvzqXh3mW4htKoQUIyHF8DpN5spB4ry3VawqCQ+FCXhXK0G0
GHVMFUBO5UCWEJLSdfwuKHHdM92X0/HdHDpP/wh/Z4VcMXW3o6EO0PTB4Y/0m/3Qa5HzIGcp2hV9
n3fnKzsPRNGO51M+Q1cTxja875MAtoY/1pAIOZRsb2GBsvvjapOzMHX6G2CQv13ZZZGyce/qcrZP
4hSTkw6HTJ2G24p+e3omqRMi5GTxFjnb3K69i12cYpez9UB7nX0nw1lI7+TUpZji1/HrXJnWmJG/
i4y6RfMsGw+0APTbKJ51bwO/XvO0qTSSJIgaKXxqaaEmbWePh9gr2qchUNunWiudk9O7H8W02qHf
+mhlrcteg1A5ZLQjH2wz6LfTMlNsl2vISqtRruM6wXS5jjjUcv6aFXVzFJiunMED9fyK172C7kLC
56EVLljey7lgdgW9Cy0s3Q7tzoOXM6SGe1Jbw0ghwV5Eh5VKsTn3FVSL35+3mlGrWwn327of71oN
7fGg6bNdExuv2OlE6TyX7Abo6PVglA1knWTzxfQu5Bp5Lf4gdgFdvws1FH+Q6QLEhr5gE8Hzj3Aa
OWvTACjdpK59Fy5NEShEqr9kBexAi5LGGhHamgZp8JBt9durpp8ko/n8IEZnUQsF/2qRANkVb71B
cBrd5XZA5WjJAPJNeYmookJcCS2eHGDvztCVa/sLaV4pfNJLXEs17BJHq8Wwh/WkgTqubJ4XhgLE
0et4F8ILHm7pFMxpB8ni3eB79XM5TPWz2LTF1gHqRnKIHO1BxuK+WmdU48em84Pb3kYsvlet/h4Z
awWxhWUcQ1l+5+oPRVeM+e7iIPlEP8DodL+GiNtQuNd7+JeDcreu0OXx61pXtnBZz9cfrsy2GilH
RR+fuzeV0He/K68qorU/b8khaO9+YS4/O5QA7y4xMn438/IjM/iRug1oetqC8IMfV6FimqXRlwFc
2DFfxObkkL6dTSIqt47F3Q/JZcaVXYbsoPsjnf9fm6Fz5w2JT1BTHiDmzIyU83rI/eZ1iAL5pqNN
5F6cYr/M7UHjbIO5nvfrNLLq/q4vK217Ybs1ARwCgxogAzSNKKIJWKv2itN8M6YuC05t7gz3eZyz
MY2a6jae0+o2QSRdfRkscgfq6OZbiamXwEQQCZNHZ3RH1Y085IOY3FAvtjyMDtCDNJqabT3dhq94
dOYbfua0R8Cs+qOcZeiA6nPUnVe7jnTbfaZbcBcR6qk01W60sbSODi8biB/G9UBaj7+Eru9dpHhL
ZWBxR6YHVeXb1cTWLJccC4WSDFdbX0BY581935iXq72z52lFdwy6eMOs385pVMHxge6O12UQVSq+
/VNHziPssuFXt82HbQ2o/8l/i40MZ76KHZyvNZdJK/iUA40SQNdAjpZ6DemkPLgx4GsaLu7KjshI
0unwaisAVhVjhcLOMuMyWdYZwiWpV4Xuplk8NTxm2k5WtMfwRkKupyxrA62NYH1nhngLq9qluuOM
9iM96/nebSAa5l9n/7RDcCJaUn0P7RheD6tJH6s6QfsXMcODBc7lo8QKXcufY9V+tijT0Pqg6LWy
cTR+kgQz0KD+ARgmYbi0EasGvGriFbSBeB2XRgfxytyiow6peobp1VufdbYmdfJNvehJka8nA1/R
P7UOxVstSlTizQpUZWqThqZGg+XX6zamnzaPEJWA4FnOVsdqCxcvHRza0Y5BK0icHAbYmC8OsBs/
Zyp88zBQRF0nyCWuVpJLTLCdwAjNwhK8XjtdXhTdV825oq3JcMxyb0+040X2GH8DB4UcjPot4A2g
WBhBNTx02rfK0miyKqcPUzGAz1OSlEp4oH1zctWh+Kn65yCdVQQQ+cAu02XVvM3r25F8779b1R91
uDEUBX0fHh5vrcG1jprfg8ymP2sDf1h/H+lR8CUs59ugItvfuvH8saiK7bgQo4GfKx70DtmoYIkC
tMizs40giXi9RK/4U1hSvLIkqLzhXryRqb5bMp9yCsWs4bbFT0oKKRUGr6CD3uleVAjHbzs3tA+I
XdmflTl6kN/hNSKl8fO2jBzrEDYWpMsm7FTDpp6t6ijPyXMcGXemk2+vnpUBVfIEPquqcWfFr95X
m3iipn7nmUZ+fjaXR3UKPjdG0XxIFvlGI01h0TGbU6sOyvDwNqQoGpzlMOfOLeDo8mwr6NmxUHHT
aG70IgePBo8yoRdPRnBb6OfKbO+M3kQtJJuy8Zh1Q89Nlgkz3/8XJ0vb7aK/dSygokNRpFVPZds5
ZwmZdH94sN35uE7Q7Tm54Q4Kql4m+GphbVvo0y8xl+vOyWNZFOFlEQN6x8dwovApr8KhDR/Zdt/a
SKwc6JpOd/Q2DQdzWX5W3HI7oorwQUl3aoyeUNE1w4cpqPVtNCB8K7aRjtt7uqJ+egvfq5iqwoQq
KFPPzmIa6E4/JLXNU+QyLNn0vRjWV/FJuBmDI/UyIDut6punKfO/wR0y3HlBMNxN/kgXupzKgdu7
oqBr8RZwHVW9eSRGhn7RBtVGxlCdRXvdmvvLmmtMVsSTv11ny7pWPb2+jssSMi4z56M61MHxKsRu
VH5RA+9TaNUoCnWeeXJ7JaJ3cFY5lcM6Fr9EituBKus1Usb2GnlxSSgFiWmrBfCMSJCsIWfrJdEm
UIztX15NItmjhrAO0pmo6s346EAwuItHLdnLsPdCbL0xPvbu7GwGOCgOVw5/SH+G1Ftur+3FeArL
TLur8zq1kVNhkdH9oE/l8BDoQUtzUuYcPHaWz5Da1xu/nodbGcoh6dwX1ezjexlVcaw9d9a4y1Gb
eSyWkWcGwTPAzHVKBQvHueusG39q5mjrdS0sA172XQP+HW3heJn5iuiQ/cn05cKjGQ6HJsroU6rq
Le09w3PtqOEHgAD0Vfof5GDEdksHkeWf0sXmNjSqzrOCuMsypFrfPeaBfqpM73WC3tPCYCE0KCag
aNnemXtoY5d4em/z+75wfl/jgQbS3mWjbrcEVH01bYM+nG5kOLdlRzOaHW1lqLip8ZKXn7Mkfb0a
rEgV6UvbuTXSNqHrpjBI2riLbhlcojF/WRzsoFgvzmKLCosm4nVs3hoA5eDqJ8BfJkmUDOVgRHZM
H00R7K4c6xDtFvMQWjY9gp8NzUUnZzICpFJcik0jPPYWjY+7dmjmA1V4qOvdKHxWI3cTT2X2H16Z
ayLJI7Gp4QYfZD7g/uv5EhFCTnuJWK/wdn1xrmvQFIysCE3oHlT/ByuEwyupkdDb2IB3zq7S7kFm
BBAJWMOPuo2DU7z0WG8kurMjZzuFxvgkhxbW1HPpN9Dat9NTbgPyyGI/O8prgmIaSQarvr+MXMpo
jWKNm0TejjevvLrsL7wpKbF3c7tl7rC8dbmaWDfUqgMQTinQm6SsT7QLxi8jDbAvY7hNo6Xgv1gK
NfZO9pj/Lq5LUO13+7Ryo/06JxiKdDP1wes64oDM+P/jOuu1x//+erp+VreGBUNZlVrGfdHoxz7W
rdvWN3jeSvveuJ8qluHRKzXuU9uITyMQYGQhjXsxDeK9xEh4BShnr7UeWJJlikTK2jJURtQjdlUA
4VObVNNejOK+XFHCR0BIe8BX9SZyo+T1Ll1O9PlsStOYbtDE2COVFplbkhrmKaoyi9Zt7vltwE8e
EhOMPbm/i59czuTuy6ptb16fa/wxuiXLpzzwBQke3S51D2PRIpv3ZlMXB2JpIHNq/WLPYd5BLHkJ
QcH8a69b5a3MF5NM0Pj47PikQIuyzBfH0Gfuva1PyiHORvAcQ3lPr0R1P2tWef9XQ3FIyASrtV3P
QGv/e6yslEbBd8eGEa22P5SKoWzlzKRp5XKWL7YyVVCKe/P+cxx6sApdwSQz3XR/xY0lQ502XiWP
aJhdnuPEJIc67IN3MtwprQWpb0DblgVnzQkAn1FfNs2MHufRNGhgjj8Yi9nPuuQ0sZfeytCqgN7D
kaTQwDwXX3SNJDxZIAhHl2Ce6C9rzDzTPMVO+CEArPSFQ8LX1uQ5BoULOytT9ViUzkvj26hJrkN4
52/7AEKTo9J4F28AWdlzbJvWPRTh49MMTYo1Gd0dJGjTk29yaCIFFuwq0ndOX3LzGmM7uZ/d1wky
Sw6ukV6mykjmj1YS7x1aaXalW6XkOrvpWGiR8VwCtNp3JXky07KQllxsvmK227Kwm0uIOCYW2MDM
lp9KffqtCyztRGrYeIbU9KTGoXrWutaNtsWXCazYc7u4pq5Vzpo93rSG40UIaWfTKVH03y+RJmAt
utPNYivXXF9MGsD1HdPpUtLDfif2tPXabYXEx/Gy1PpixC0vMHbSywtZlyu+aF7i3OaxHkCYwMbO
WPaTbqT0N7T6g9tS2NJvVqM2zfTdyn5Rwun5JhLS+kvMusTqWG3rMqj9xJuZ7yla9+NnUmhfAFQq
H9tiso5FZ5Y3bVanH5UZzjIaH3/8OWCMELyoA9IyQgU0qeBkDIi8hAxQDW1jZ1fZ+6G5DCVYvBK8
DsV7NbewaU9v6bHeDp1lnLOEfqDRd7/S36r5p0CDLh0QDyxfdalMpGli80xu1zhLdDO2u6Q2hrui
/T0tLPMUQvF0B5KUf1WlIGoIMrSoIRHDio75eEdKSLzTEiJncqgbQFIXz/XYjlrjZPc/kDSzwUUv
cbKcjEkidUChq1M8BdC1B0mfAYPmYMxaqNyMFQn7md+RbW9Vuft7mprZHd3AJanPKMvuGjqitonj
a1uZ1Lipt4+6LuLZKncU84xWM6j1YQIBuCikL0NYo6ZHL/RRMUbY6uK11L5+npEGOAPA+8Kus/ja
ZfG80YrI/9J1tCNpfTF98avI2nhtk3/xHWQHiyLwUFFolI1igdntDBBNlA28k4Y67QWnbcaxfxlq
QvUAW8274eoVXN2/nZumQbR1Brbk7YL+NDraY4w60nhW8JyzvbCdUD6ji32iZng3BNVebCMtl/Pu
4l6mZH2h7etlBRNA197T9Hrv1kp5A32Ku0+A7X7Tk/hzA8TgWe0r/XHIqnQj9jzrzV2m0kbuLU29
wJ95NNO++nPVnngDGpRKsuQb6LZm0wSe/0Av4PxSKu2z2AM9qw6pb1okxrhI1LSHzqSdqIVn80v0
ixHG489hDpAr4Lb23JftfIP6SXWjmlnwwnaQHno7t39Gv+gt/CcSCb3Z9GzH0MK8PlnDNwnyCU3H
HRQWKRioN/l5MQI1SPfT5KRnuvGcx7xSlK0SWPyavZ0FOalSsUVvZ6v3chaPxbnLIceKAvs55On1
ls+i8SAHQOzmgxX7qDaiHLi5cshwiv3nsszcW4ldI+B5JxNm0XPap8EL5H75B61O472v0vZfNADH
YqUst1bvpD/aMd7O5jT+EqAutp/r5H1Es5RI/jFCeKLSONpmUYiqbqAA+Mih2jzCbpPxLVLU8NEX
neXQc3aWCifYRUQ5lM2Js2ouB+AblMi68+AM7Xbe4hCvl7p8adL6PCllDShk2dO8m7asTQ14vGvq
c7vosuo9CV+j8sqXicbE28FV9MM4l8pnMliXCAPQzyabIB6yYyBROfVhbeFbRwX8O6Vn7Q5m3fYF
HsXpAe7zGyPnZW/VYioO1qQPO4mVg6Gm36Gw0+5kVHXRDKayv4HPvXlic7nt55qypI+Ym6iqtg15
uMIgOzI37fTJ0fOdQKChR2U7jJzKTlDOru5oG9e21TMAxW0aar3yIfKnaQ/rfmGDlIEWVw6hraon
xVoO9Jpn3EU4pbfW1IEUdL9m3BupFCweCV8w7X93mgeIQNbAYcG9VtP4HC33a8i+LGo4qcW2HuBC
/tvst/lhlfSc6btF3a9CK3BybsR+rfopIXlsjHfpFJqbGRaOnQSKY11KzoKkOcZvS12FJe6j4mlZ
Ex2hXNHjXZtZu7a18yerTNlomkl8rPU23TV6xE5TTQHOdyo6o2b961Bm3kHv1RkpAsSMRehYbK3X
z9tRGZtncfytTV3mgvADmrrGyJS0boZtN43aTgqPK0H0pWz5ro4Zol508Ifhk1QtL+4Ld/R/nl/K
m6aBJN2Fc7orOvvQF90nN9pBfrmx9DE9D1Pfh/tEAerp5P8xTBaUcT6QoUv79iijt9CWx83Hejm8
2WVFGYldIt7ixW4uAklv8XJJCfV+sSsImMqFtVoORenb+6av581qk7OFP/OsFx40thJjufASgtd/
nde6A6AgiRySKjiPQ+Lsiyp5H7Ou2EK8dqQa9RO9BPtUVdbD5f2QIaxXwKJ5A9a/iCrbJUxMbu5Q
BXibehmK58pGxve7H9TVRtMHdd+03NmEXaBsjJ801PePAa3F9LBqG+EgaIIquzdNeEIlSiY5QQ/7
wkJl/p+T2iY5v5ZKtEhDFtrMgbuVyYSGFDLlm6S0x7OMA+RxDv1EKVFsyhLzPhDU9Z67lXOZLW5y
whqVRfJv9F4bEA/Fv5lU3m6VfDKe5DC3vbNzhibYr7YaeB0lRDXYZLlqsi1G13tYhMPkQLYavtWa
nHc++jA4LsJhoZ0YiLL/IgHvzF2vHaCzzbZiW9cgJ0ffU+M4lzXEYeead9YDHjWXS3Vv16MLKD3M
szlcO3jm+EHptb9dF688vgal2fHh8/QbGJSghFlEWyE1rJ8NvQBn7ZiPTY5kOeKQ9fMSICYJkEPs
vDdJ6DKRZmXrMvHPa63L/3mtqWi/elGsnVw93Di29SoxGWsF8uia373q2rQFpEj67Jm3nZq2L32f
eU99Fi45KrRkhgB9VV8l+jImcUUtPtdeox3gOE8FW5nr6PV6MkNd1hfbZI7e08j6MupK7UuUhV/G
JHKex4HHvSoxwlsZCnTHm507UGjNWTA8WewFz7F2JwMJCmGmB8tofowW3I/YifaPSU/XVG0BBtt2
SOfttIZvjsyQGBDIr5dal1ou5ZDERXabF6O1Rfjs1+D8ljVUkFf3A5fJvKWypfr5IVj021P69J/C
rH+o53S6E5McSlidjohi65A5EkbmES75mDjVonkgUZzqVI1m7KAkjOz2jWwlEvmJk1M5wOHo71pN
0zayTRGbbEvkbLWtM65ssoBJ1W+jukW3DwGA0jIEX9g70jDAos5traZ3Fzox4K6vhGHFVO8tS4ci
s0dc8KCAnzzUS4F0TsrsAMwgOVRLNXX1ToH+Y9TooKGkF23BKTn7qzZ5GYq3pOR48a5t8tJOT5U2
vMy9clyWWrzJzCcZbUOyW6CI0DT6PJcwdfkajP5ur1mf/U7/BUGm/FGcXatvIMnTP1ZZ7b1MengU
c5ghxGcM4HBHPbI/j4Xa3OZqmezEawWNsg+8mDracgEf7ePLBS5Ljs7VBSgmvrtA5DbuASpTul6B
ubT3VphsGZJ2kSFa97C4afo2TfoTBJ7ufedP0a6xoujXCiDHrMN/ihCceRj0wobUokg+jUr9LAE0
UDqQXQTG4zoTecDw10pjE+z55td0zqwD4i58rCxY69Mxgx9m6Vnpl2aX9SC2HOEV6G3z42r3ono4
VDRKkudCHOxqqgwVaaZc5oLTRS/qbeHpJY74MFldUJebbtGnkINddCSq5LSOacFql8PqFts0B+Fu
HkgEieN6ics6ZU2hmCz0ztBreBTfDkPXN6e+pHXpzRTQjXRvjBDt7f44BXLYz827mKKNxmPSer/2
wVg8wJWsn2vlIAOooZF5tnkcv9ir7Ch2schZu8wZkkY/82yzmgMEJeG0o8j6p0Xfrbfa/7RogCBW
nzeR62x1kFPLnkI2IJbv2sdxTH4R03q42n8AFP6K6Bf9tMtM+sv0QxSPZIuX4RrrLKtVYfTLZQck
3st+pq+GHQ1N7l1sZBUpnbz+0KQA+FRlBoySVQ48wpXzcbJBpkNY8zsSdu4njfsnOTzNv5/jur7T
DRoh0S8yPvCeD5tQadWfSvsoOl/LHKvSX+f4muLfN0GENHdSTHttmLZTVrArJqP9S8v9edND4vJY
Nz10HmrA7ivM5l8aB+4H+CKnbdrA5egMU7GjohI/0no83trupBx1pymeXc2r2PmAwzI86JYX8rAp
Gp7GvtG/Xk3S2lqBbdUsntsa3gN30p1bc/CmDNUJHiDBB9XOIbFy43NSjw/p5KY/EiMBScnT2wv8
mjUYUyJCRTU+10P/IPmzv4p4W+NvIwCxudscFPDO7ZJP8FJkT9Lo0O1VqluframpAYCFH6WhoghV
+zTCsXVpc8hKg1ZP1DAOxgh7VQff7rE08n5bFCZq20snRJxHl0VlfruTRSe6JWVR6aEA2OlcFu20
qdvHiJbQWsxjiuoMT4Fa5fdoG7ADQZzsMhSReuGN1TCRO4FhZXncEftiqmM1v5cl3tYRE4KeWydW
NN5m6Pttmh4BXkHyEdzPtp48NouQXheG+Y8upGOq9bxfpln1dykbrUuE1ar9JqRJx6PT7mA3MQCq
t3wqdADNY1GmGg5k5CbJn65GCx5sZC4Vti4ym6JNtdHhfFh+kAN7V4wz6bUpyx6zEi5R0TXvqnik
oeo/HbWtsJdYHAEZtcuMpPf4FC+OIC7Ne92Ah/g8kqrKikZtPrzmdwbDyQ4jBWrRu9v5/aR+b5Mv
KIVmP8j0qdvIm+YHjf6mewDsUIS9BuR9tK9ThX4+JXaPU9sdLLV17uzJt5wd6ZLkkEOkSJcRGvPi
jhTduYv4e6AfQq8yBXp3m+qA2OUvo816b9D9/6UbYfpY7XDj7M00Cb/8Rby92PXIK+hsbOAiK6D3
SJOab+mSk5Sx6gb1hrKxhaAduQuv1MaNaWctkrGV8aWh8lK3JCFJDjyEdVduhGUTnhUorRT4DmVo
2uY/T6o0k+a8fDqTpCqgv10OCjyVtBein9HOf9gWR4xMGYowA21Pqr2fYDcuNbe6j5tpeg6XQz5a
+6YsYHdfRnKg4d+MGh46F4uXdepjR61YRlA6wsdBZx+SyMHdaorHOrsbevWbmORgd15x66p6e5nZ
RHV4m9fWb0j0dHdwfyJj1I1Jjzho0W0hQreoMQ0l+fbFKB6JlLNLuIzNIPstT1WVfplkvGfLpO2r
uR820mupDaBveC7HI2OJkTM5wJIGb0Fyv5qh76WBs+y61wl1g8R2NauPie4gZaS0nsM9WdF557ra
309V4O7ixJg+Nn1IHtXynnWVXq5wLGEPtTXlTpzzoKoAKhFaF68L/dMNotX+VrwuPzVne3K+gyye
PlpwQX9ADqCo67rbFrXyWA1wi0lkYYHOrqZcvZV19JqvTmMN0168etMNJw28K2yYvCL6OOKnWC9P
sqxE0AkJYZ9SvcgoyiGiZMtZ3ctq5Kw6SOyrCRotG71REz08S+vZhs2h/skHzErBI4ImCiXSm4EP
8q0Bje4ZVDa35jooP1aQY2zUAWW2gjfNJ+ETIBfU7NQgHm+6IKfhYsmpsp3WtlEUVrDiMcz0IjRQ
uDeTMz9K8LWUJmAbxXR2cRtr29TP/hQYOogA+FV2UPMKFeClBKcsJTh/Kc2l5IC8fmwfxCROu4HA
RvXM4SAR4rA7iJxkvtjWRTSro0c36x7ErjbKgCQNmlng9bX7uqvymzL0n/1ZMaH+EkqrINMhstLg
SJ39+EfGbznkKosnbDxO0YJJDjbawRsxwt1MuJxeQqGuzPddR1kKeeqd530Ji3Z6XFMAk2ICC/Aj
5UYSB+KIGnNECLupd9xgjf9j7cqW5NSV7RcRARLja41dYw/Vk/uFsL1txDwIEPD1dylpd7W9fe6J
G3FfCJRKiepqCqTMlWvdUUfGJHLepfUCgoxs75VlgQdfwLZ23gXnqoWuQe7EEFQIp2lpNl7y0iq/
XHhTHn6t/fqsFALyi2F6q7Dhw7datqgg6esfqZ0/Oyot3joD/1rUL49P2A/kK1Fk8r7rSwQEbMc6
+WKYbsbI6/a1GSio8rJ/Xbkc7M9XdvSVDVGdq7FEnKXM3pC0/3zlvkufkyo3l0lh97dTXGxAYgY2
7sk2tnY5Gl+5wn0edCkDGXbjr0HxHxxR89/vkUeHqKBKzLsUhGZLT9bVqyO7Fw3axvifoDZCpnNK
vxqWYb5EvZeuGH70d1EWGlvUbyf7OE3kaWiTae0EU/noiRCE0cK2vkFI4/1jWPgYRhhF3zqOIOAf
H2Ocgn99jNj2y98+RoOFzYljnbzsBvyeawX5CiQh8kdQwZb3vMVjRbfswMQBWL7CG4szmbDakqtA
8m5LTRouJmCVqNnyYR6Oum5PLvVQFAagxhykyN5kx6ueC+cSllZ+j60WgAmtc4GegHPpIx2EgQjS
gWxNFGnUr+a6AsnxBQij/N4N34dDEgz5xNhBNMHuzGPX2u8Hqc9SwN9dowe6VLfcuJ8QW8k4Aqe6
B+Q8UO2xzJ0JlsoV6TrYFqILSIFMR7DBQlPP/E5mqItCKkZ7kU4NeRXTOB6r2rzHuiVcxlUFPsxR
2c2x1wwqdGBt32N9DDLoGPSPu2sHpBHgbX54j0OzLtvwBnKd3ZIjfraj5F2WgvsKDBM+yFCBs6Ze
cF4HO0r85WyCHK8Pelk3DNczcGBSQizCUPnbMrYaviK9d0sboangb0nYncTi6Yx6GVjcFq3urVtg
ZzrVQnUdJGG3k+CPjFhqdWt0zUeisKU+3br2aU/zw/P3cRAYnj0r3nAUkgEWFipnXKctOJRoCTiv
Bsk4xBV0QvRikVLldJi97Zajyhep+eshGI1xPVZY/Srh3iS2wQFSiMc3ALtWVRakL2PcVCj1g524
adM4AJNFnc12f9QMY344vmn71d9i9g8s3xSeYYi9DJqxnQ5tylAtoroY4TbYrr2R9su9dgLYgXaL
RZaLc2ThxdW2CpUWoze8BkEYrQaesz1ld7zybppG+fKHl/ISnVvcZ9jB3xv4p3XcReLCjz175RcC
CU4tzKq4HO7rEf9SSmv0DHs2Sq8N3PDuM9vkF7DsrA28b6CZ4nRHI8N+jZRqWGZhOccEioi0jg1k
XwpA04U8UG+bOfsRtBUPUSRsmoPMPaRFjyLHHDQlRxwMeKQ0X+SiTKFg1YlLNdY16HcAVKp5LC4l
iPtB1uIvpwHss8ua99A0DENvU9vue2+KbTUNJdPfxmsP6vRQYLd2oEmD2oHGayv9p8iZwNwr7fqI
P0XOnOWmI5oj9U46M069yI7DWYDf/NpLvyZqCo99Hvs3Z/qt4amWHtWhiL1hWbiB8WhE47/OxoG9
29TH2R9+RgIt90E2w1YWKT+IwQfpjr5pgYN4GKthvDh9yw9VN2ZQNcTN2YDum2P38slON3P4y18l
4AKd+lK55rpyPQSIQGJymKRgh5G17gqS8HxBtmvH35qIJbB6QeOu3byY3FUroJD9R4el58/wxl21
PofEl2GJWzrkZfaI+lUPiMdfJjoDr1uwBKd8ti5JL5OMVSJBm+L6oED73TsWALtn7rermY9RfL1C
7pXvV/AcYLc0a1ywZJHI1jTi6uwa+SVS+c4wwLKJ6qVkUedDsmmh8gktOZ/t2smsz6bO9BoiDw5m
B4iBzvTiTSsfJGJOkFmooduqPagjl/bOQg3ZPAjlxd1KQtxstKbwDDnSdmFkQfWlrZCOdFguDnnY
Vy/QI5vtzQiVIggS2es6beovFdaqllWWD7wIwVaUj0Aaa3uvh6MCKroOryG5eonc7hkiF+UK2nvp
RZkIt9AZ2ZS2jdpGZ/8/fkaJ8EJhgrp8GIS1DPgEun39RHO2Uz+2rzYT42E0gVkma5rl1nJQeKJU
gkO/Yt1NIMEOIMJjgCBv08jE2pLQxeTxs2OV5kOaD+ldLNk/ZCYvP/bNbWHb46v2MgNvy3PgYUrD
vmCtWRwsBw8B5OOdC9lKIVYDihzvucOdSwKh5pUH1PWWPGiAPSLcqQVgL2TTA3oX7K1zHMBnUQwQ
X7oGa7d4AVy62YV9w9ZCh7482J3W+WwvsS160/5/s6spg/psHS7EILpzWih/k7K+XJeFyJ9AWchv
oEsZLEXY5k9KNCha9iJvYQRoJlOIoEQFekxytjj4fPpcnakzrZLpIQUJWYSlk4LO1iqPSvbIOhXf
K69VN33q+ibCcG67r/CyzBbKisKdzbeWI2X/D3UYJeiuDjkb2v3sDtk+6M1AhAroqRosLFM1nO24
7F7alTvY6sU0ZAvBqSFbUDOqOs0waUAGVvdClbSCuAJKWaiZD1Awixx1QWY6uPc790RmfLtgKIoA
cq/SBlP6UEHLIQRzQ72eNb6F9thu0gz7u+vrFtGRbFzEiJBAC+DTa5jetteXbzisdVHvJwfqE6TA
gs4JMi/zu5oGMsSgY5AhHW2wu2MPaalNr7NseTe0D/EUbtpORLdk6kwfesei+Yf6yHQddLX9Pqgd
pvpgdeof8v+/Doo7oMXA9oCP1kkfcVJvuA2SCFCPSipefxub6GAkWG1eirAtH4s0/GnpVVftNfHC
x2LyBDpBPjfd35vUe3VGxEqerk2VouLMyqJ6FRi70NaVxQP3pzu0Iqoz7v/a4l5RLFTm1g+AhLCl
kwt27zNr3EBWujmCCK7fKwmxnMDz5S3iy3xlADDxNNUQ0hjLuvnm12InLeBtFyXg3OAngFBozr9B
eUe8usxjyxTptnnK3tC0j17xPqWaAFjqlPM+JUrKjxHu3biV6tUoWQ9qRpyNqMFbQOdAvRYS16Qz
pW1/9Sv5BJrYAISly6HNxYa0wUKEVU6uB4qLGsTJa2o2XQOhcChyklIYaYZVOfNOH3aSFnMRwMDL
OE2wFjz5BWSDFzixQ7x/FpDqmE8+d/0vPiYAP/t+ivkm6ni3EpMX7uIgGF89yFl3qqyepVUmpwwM
0YsBuh6v5BbHqbEDRzB0Nm1vUbE+uElSFm4FihVXKEy217Gq8L+usqlb8TKD7ge1x9buQCti2+sB
okLQBXWnNTe9LbBM/4TOGO2Itx6gq/aWzj7sVxPZJ8ea/YninkyOBowMsOOtGu3ITibq/K/2P+bH
Pf7p8/w+P33OgBAdH3Mr5mwCVLVtLMO1cUP+OvQgsh1Zd9sVKXjfa+UjdVEk3xruheka2HbEf5oO
JCN6wOzDpwRCL4kHVZgET+l/T3W1fEw3D09A6esOORTCtRqCXTr6LpLVMrD8bEM20k7owHx6Vpm5
4D0DLzZepdyOrB1So+aMG1N+Zi8c6XcnDyzzT3HN31/ASfXuNsPItFvQlt0JrCHuU/rLbWqHf832
uxsNL8MI/2IXdz+fsDGGAtNtWznQpOe1dx/L2L4H2lOhfhg3emkesxbMFuQpbd7euC73wZXIsCnR
/s0Ug+pQNOC6JZ/RcNxFI4GmY8ixzD76CmBfdj5dwVzN7pkKpyNoI+7Im6YdAjy3+JwcMuWwHzyg
VuzQyG8y6GA+mxVSEqEXRidqgupv2+RtfDGgSHfJR74adY1rmnGGqidZLqg5TRa/ARmzOfdmgwAQ
ZiiKG+qlKQUEN07U1FOOGTj5aMoC9DpZF7UnJwpBi2IECFaIJaO4iT7IJgdMHHJwR4qldFE1QRMv
jjbUtFKhDsyEZlFfi+IxQt7oYmdzKIUcmhqUz9fhUtbmMvC6tdVyqBRGSXA/1ChVY1ottFI9aCe8
FkDjrgf7w789lN8emgGv+j88gJxCWFynPP4yh4f9+2qIOfThsWbJ2RpIHIRUXG7jOGna/T4xNkSk
P9vmfpDqg2S/bsAC6xSGtXVqG1kJBlZT5MHqo0dNpEzmJiFsCFMjlDObrpiaj0GE1iGvDxO1yPVj
IEM5wlFEKKVOWHnbZekB8oPeBdBg7+Ix9owyruYEklgPkuW1v0Z8e1hTZ+sZwWlEyKrVnWQqiuxc
ehkDKy1Gp7GTrFFS32xouG9KCzvR5ts8Wg+ClMYW8P74jkym32NRBeLnLX2Cofe7g4Ae8IJ6aQ6G
HFxhsv6eTKoyUEGkvPSGPgLUteu9w1wTAJBfnwikP1D9Mh7I0po5VJ+mb2ES9zsKwEkQ5G6nuqvm
AJ6KeXvGi/aeOukmQzYWou+JuKcbTKQtyj5+Hy7zqloJl4G+uUj9XYz3ALC7/q4N6vzRYUnxmGOd
xId0uI1qjnvcYfbSYULeUCcQ0tMNB1HCkgZ8DMfzKgeJ6+itfbdMzpxfCDTB8BJaAdI7gX0HfPdp
jaRyo4b4G2hwv7od9H1ANBLscgE1Ri/LrDcMpH4aOFaGv3ISgGaKlWEmbOdoCL5l1OMN0uKWhl7I
e+SFnUVYNdnGB2uBggzSa5fGHGynGTIYmVaS0lIu2g5kLftk/90fOcMTCxrR7VC6PADCmgKpoCN/
f8QAKy+uljxGQuPa8SlY2FAk0FNg1SxiPMP7vgSXhgrvoeIV3rsWsixYHgfbHjK29+AIQMzfRemX
8oMjebAwse6G7us0Ok6yzALhavrwH6Gn3GTpaHbgRk9JvjQHTenUDTT79BXqniF420G9O+xR9KZ3
dnguuZDxi9odNRtmrgRYYZ9i7DywbPm3G70qegcK2kHe/tWt1rMRkPnDTe9j5tnIThc1OlteL0qz
dT0YlftUATgBYbJtO6XpAbpg2SG3DHs7AoVwK1QJGHtp+ZcuROi6Zk75hcXiSyxU9aNOoHeXeoNY
8AEQ6EaUP7qg/jIaoviS10UCaZzUu4wMP+bKENktBCrer1Jbw+eruHacrJEHa0B//FZz8501BkrT
6gDMFnHEfDJDG3KmlfmbjQZpCg4/siCxEfjrDLG3C0Riyr2DlA2EeRz7QrZIvrbK7h+UhddB4EB2
uJnAhXX1h/QVII3SxCq1sZr7+fDStxNES0v7zhkHd8/1YtUFdmNjpWOCNPYkb5FsH4B2/d04i8eT
kWvPZG3vB+n7/5SpeTTBcnI98VxrtgS/Tn7zKZNgfI7b+o3WyLRapoXy2ENsXobmjuwq8G8F94F9
yKYvXQTZgWt4l8LA2m4ziJ3bbrShyoNRPVcRlCogFWGtYuQZITmXTGceSnNJDk7wnLa1vRQFitUb
GWVLOZnRZood+2wAcTsfrICJYyDtdZ+HCG9RB7koyC0tC/zINmTrUf+3Mp04gjBdJ297BbqQ1kmH
TVlIfH91aSAAKcc9Fo3jK9hzPUhUOsa+003GNnUweC8VyGsOjg/1PqG1o6188padBIX/5BkFmLCq
H9XIjTd94qfV+4kFftxUQhDEsZBdLKzMeq79tl2JTtq3yoK2QNrE+R4JAzA6hFOwrhhUERIrLJZZ
BfKdSMvTFfqs84H2BpAHbdNC0i8ZTGv9n33IkQ5JArYTob2vk9GZyL8WRRtgu8WPtOXsSzHdMWM6
kgxZmrDxTvfRDpP6Goa7RW9OP/r+t3HgQwHL/WC/NZBlWID4SFwED/3N6ANjo0BjeGJJEK+7WlrP
pdF9zcsBauYxePCwqvsOume+GPQgg/0aBPDtcEJBTwJmTcN8noZhHgRZ1XlQUyKgBbiJEfbpIa4d
Y5lNKlki5pQeonAASTv1tGEyvp9S15SaCKA4+bTnAxJohS6rLA0UgscWhNehBRYfgxAMGkYumwfD
TqplWUnxNubq1nNQ67Xo1dde+u0PlEz9FL7jP3sZBw+zP9i3qWem0H2SYo9vtjqlI2drafvehSXy
JQ6j7aTzR3RQ5RgAWyNQN07tjCNdnDrD3qIM1Cefj27hi3FPrdaE4nw7BtOWIEHlAJ3yvkFEb0YI
afgQKFn+bpMuGChIlJqcyW/4GEuoI5qP/P7jfE6DNbqftkfwb6A8xfSM1TXC0tvmI1jSgbnRQZrC
BiiwdFxQlWl0tD7QoBDaTuurbUqCs2W81dh272M/qLBLNo0B32G0mpuDyt3bUeUJKnfjAOECECfF
+kAdYLILF9wpxPaTN1bLq2bM+tPV2fE0sXdaXT65Qcg9Xg9O3oAL/AUEMcFJlpXDFy3iAbuAhy8V
Y+F5lNi3rAC/37gcDGSzC2qupkUShwaeLmO+Ap4IogbX59PAsgpk1mt6MLVkt8fOPhdZm6+Udqae
MEMGbmFKAAQTOTv/8fCj2XPGLZAtoixdsx26mh4xYgXqMunUJOLDaxcZlZXYQPUBm6GHkAbeJz/R
W6VYkaMTWygP4pXHd8xWs22egY/VTQOZNlss8iqH3IRl2XdxOtU3Ttxmu4I74+0EIUhoxCX1lwFy
j54RGT98Vd+4JfPeWi8fljQod5P6RmUWmEeCbrzlmHIelJvuiZ4IdtHeIEbkzoNC4NrugmRcMyj0
LXJdqeDqSgU6VEO9RNAqOHFbWcDV6K09uDYE6K9QegBCxnc/7JrAXCKrGnhzhHwWH4PNMlZb6KNB
3hjpnFtghofbPFX1iblQqJcsdyG+AwoUM27GfRmY99RytYnOwFuS3XSuLk/QQ2kS6iiMKN2YFeB3
XtgU77MEWdauWIdIamz5YbwubGw0h5SBkPB6KeSW8GmAoLmh2YYxuQmTRJ4lSBXWvq/iNf2iSv2z
MuPiAiU3dqRWEwbtqag78P6hjw5Bbaq1C8TFOimDdxsqV+/D0vDn3yKqaotTNfFb8qefIsjj5ToS
ql5fJ1KhvOOQLT7RPAgOg35j9BIEmUCpUmn+KyuNf0qVeHdOD/FuGYK1nuzSdbyl1Vjs0ETF8MQS
sW1H3/qSKQtK1kUzbsktRQo9s7Cxb6ae7f/TtBMzqoWrQMNF0+ahKvacYIGN0fEbVA2G69yZ2g2x
kFEzQWz9U1PoJlGWmU0drq+9oUJQwix+RngtPPXQFNrLFH8lNW2BaHnp+ihE0L2JozkiRQVcom6a
CbCHUtP0UxMpg/iUVm06N6NRmaeoMn7MMyHjcU6i4iu1Iuk45741n71pmp7aQra3BnTEqE9YXNw1
WXCmvgHIxbtm5OAMwBXBqFHfY4F1E4Jg5Sk2JgOYonFDfXnPrAcXhIE0rnO65jK28ZL6qimKH938
Z4U7b6sSYN27sOgvKi9S0HJl/cHV5E6ADfObhNkVtHTAFzW7oJqm5o5zT62kyBgwgLG1oWZvAcNd
pMGZWjSowAJ9gQBBf6AmTen53b2XJo+jpj3J+iZ9MHTUtqiEvcUCo4fcjah2A2r3z+SCpIw4Q4Ni
dx3Q5tLcohAACAo9CR26PJbzJFFe9zsO6PICDBMBUtmVu0jqAGjmyraNBTMcAZEtGazsbgrvqqwM
71Atmd3EkDdamORTM5TZFVV3pl46kPO4L4LIvZud0gYPlwb3wDxvGoApyXTS6OY66HqtQl/GSkBh
G6SFs0LBFTAkQWSyg4Mv52MtkKsYaG1qf3r7D/GYrTsPQfCqNbdJl/U3LqqFLpFw/hHJlH8vzACZ
A698ykGX9jeHtPGegrGsZge8ePubasSmS8+QYbP04IFHZhG70LQvrKg6eZnBX5jcTGEev1T1UJ+H
OAJOW5u7QoltCuD4Bsko/nId9N7Eaj1BJGuaysP8ZhxYgN9ILEqU90Ee6dOhCwF4E/0IlV90NPrd
SmeQeffO2PDEfAhWZAkYwzonLcttmBVQw3PsALKumVw7kiVPMsdSMG6j9p8SsSqD2fZPiTRW5Y3J
F6dFUCMDPhs77Q7bQyy/91bVoNhODw8hdjMPn3yzeULKo18nGVb7jcZCuBofIRsbr0uvO1PLM8Gm
MLWpXFqjBXyH7u189d4bRSiXr50SiCk99GN84A/FxgzAYBqDwhqxABTC97pGJeOgVcEP5IK8vQ+u
KOwFeo+Zb516pP4Q3G4rxoPpQAMzPbCl4pZpeKyzeNx7uqyibv3i7OgzakZuiN9p2B+tCVrbYOEA
P2NdqiO5kcdkROW27UAWuwP4qFv6Tl4j4zkac21AmCXlIrZMdWf1fnUG9sUAmhWpU1dVJe7PSouT
/hrBozS4ByEgOMwz+7snfXmgl1PXxMEZMmjbVuBNv2xY1G/ApNesrks9PcBVWXsgkwJN38b0OUDS
CI/KxB3ewqzagXjH+GE51hHCpdMXCWaBpYd6/1vwZhk3Tmf2NygvBWpTD/Ic1C0mZr2bBlHeTqFd
LNKxEKdMV6WmMeDRCpJAc+vD7kinkKtc5fuCg0vxSjIDWCh0fYzOA7uqWeypI8PttS4zGzl+FkLJ
tTPHUw2GtJfuZ6Ws7iViQwSOXLCiBXXAXyT4vzaJpYYNOYG19X0Mc2v7xfpuR9mNqov4vqu5uLCc
AxifmaCvapL4ksmyOeKJ84U6JyGqEyiqT8XgZkc+ptkKyrgQWNTNoMMbcEGndAiNBI8w3TMOKXo8
CHdqoR53Tcbe+QZIXHZvj159zoAfXbR9YL6KZjBWZc2KHTVTZCygjqmeUktvwYCzXQgww7yGST0A
W2H6O0/4yQFVp+4Sy6FFl0r5POWROJnGGIBAFzAACMm2K6P0o32pm9pNajczqsUJ8UpookUNkmFA
Ya1AZSP21Pxws/RsAIuBG41ABVPzDZUdYNiqyq+Bi5i6jpgnZqOAtOr88xAU5REVce7qwwMpCZQA
JEotXe0RtqCUJw9oEpVfo/p9DvIwoDgHLiJwJOOBZD60SKatpxo1IENZWw8opbceMhlsGkQpb8kj
jxMOxEEwLBCdAs+ul7jTAk+bcUfONkdNthwbYK4wlEY0ek6EI5u1XaopX1ausRl65wuDptYuBR3T
otXMMM4UVgdqQqSGPzmdfG9GwxhvYpQqr4ZaujdVAcEw2qu7+KtvZKniFW3kqZeatFu/OtutCg8I
6iQLymq1dguq4KToN3HjGwAp591e2tw/mEBtzdmxNAQl14AMKw0gO6XOmnGItyMwQPNM1wF/zolI
EVQJV6nAsodlALqJvE/vghRvtGHy7uuwgAkYgsPA/LerqU9cSCLYuVpGbdYlS0/kcpUYbbqZ21U0
ac7ymO/mthXi5VuXxZmmKHM3vRuHDvtDPRh4u3n+DCW2IKkb9ll8yCOVHrHaeT9MfgKwz59tUVb9
IW8OZKcRbRhw0KiaRDXDz54Gm099CMFgD7WUPDTYgmyO7sC/v1wWAEWtrzQgdIYwOtKoQNqJOL9M
zug8DhIwmTG+7aThPJKFG9MO9BHdndSmnpv1Iqk670AeBTISq0ZCCa0xGhcrKpRKyhocUjRUQEp2
j2KsYEFNlMRa5/9yJY/X3V0MiEuDLHzQZQ4qpac6P7T6EA8c7W4UOTBDU36gM+ou7W4AOTEfwNv4
MSYid+onz2qqwOfz5yn1G01fryGlFW/tLEpXpBu+y3V1WIX7ZMUaU506APBPTpalq8xk/DC45Q8Z
pt3RUt37IUrs7kg21we/nmNnB+qctEcHtgbE0T5cqGdABR0oncGrlhv31zTV1HviYI71F/lRWW4j
zUAmSlPRwWhBUam9qEWuNHAS7Txwzmj9mus6/e9zkf3jite52K8r0sysKPgBtdh4fOJhVKeovCUE
r//RxHaHPSUtHivXXiwnPjepFwlxkbHmZDuGOg1Mhju82vYtS4DYIdt86gOgskssa082OhRuhXpm
fUCZAUhKX0SLHQR4u6Q3PhmA3/uJ8VK1dfmt4P6LjxvhG6ig5xPgSeeT37rMcPCeIZWx192FHvlf
pvh/94EEGKq8wN+9djrHOdaDay+I6CEXmdg00Kmd2SG4B2WXqjKdc4s/+Zn5j/HE+MvfBoU+a2Z2
iH8PGpKKv0Tcjo+qQPFllxvDHR3a2Muglbm8WiYE4u7cWC/IU6FFX03NZllU1taKsUd1lTV+Gpp1
SyOsy3CesrfA1WEOOiihr6Bjend1KKxtGoIIlmw2MpSLpvUKUIMW1bpHTf0u9GT2PBrTtqgZQK3a
bvI0uNpVVL7bPTC27Wrg656dEnvID/vV/3d7WaN+jbJXc+JLZ69AeQlN5nFOltWgrT12QfN4zZ9l
Pau3veMPy2v+TCGFiShs7G+uSbHOjr5kkT0cyDTbxbIMUVFGObfJCNOj4NXj9dIdHjjbuhbj8jpN
E/afp6aO0crmqWkiE1TOd53LlpOFCkHpTggMZoCknLPKdZdGI3PUAQzhee7BE2rcoa7lKdc28mtY
CAVFIEi2NMM8lib4mEWB3QcFTXrSjwOWp/NMV9N1zjpOt3jfeAfqBA7sIXGy7tijjH815B5W3Hoh
M6888OKrRhupWW3ywTN9U2YjqLp0k5YrThEh16bC9EA21wfBAUDht9Q5u+l5XaTCN1dbwX5epzVG
//O0NCgwEMxKlEyxj8IyiKbtwWhNnXRoP6YNJbYKY4VV1dAazq5qsbKj9YwfAQdBTVrPUNP1e4VC
JKQmrk3qRS0bfi/p0Y+w6+lRQbwNh+lr0GJLFHlmfwShONZ41Pa0kc7oEIcFJGLTZktDQ7Cs47Wh
h1D7OkNYguCf983DH/Z55k8XGbMgXnh+oTYIcfS7wYsuzO7NNw9CrEHoxN/zLumXzZD4Zwj+tkfQ
eKCccCyDr1Z9IgcHqsTL0gOnfD1U1amAjsiKOtwth8bUNyg71yu3VvEpEFF+FhOwB0htxd9d9thX
1vSVoyh9BR3bQi+bwy1SxIg9SAh34p07vuWmLRdxyqO7onDtM3VgC4DaCt1hoMRu7qgM8C+HDHUU
Q733LAFqRUdDoAapHsimWgcou7EfH2pEBjc8MtRtmAl2azXmvdSL2gSpJGqp1hAbA4z5UASGyGPk
eWyPqMqOilquhS7UhLqzswf5+dxJ/mSnw4jU0t6J3Zs/7XpasEMb+9Jqbz75aztdIJ0McUBBztz5
x3BU7yJ/bKr5413rbcgNkMjiMFXZ9jotA6b+lPhqWRtyOLkuEjoDMPm3fYjXNQrN4geZBoD9llBs
GJqgWFq2Vb14skEZn2qyN98HCkCp4nuQgjypcLufnV2s0jT3oB/6gGRQgl1KJpdVwMOfSJ0Bxp2l
34b4H9To1U92141rgUfjsTaL8mAhu7qZfBuLSpAPLKLcb79zFi2NKct/goP7uXNG+yUwBgT3EXk/
u4Zp7kobpfse9mT3SeH3S9Wa1tto9zvlWtlP05v23RjUbwBtQqAL7IdeJxdC9dPFZEWyDe063dee
TG9tX0QrK+jVG5D027FKsx/mKF67LBmfezWM2H1axTGwOvuIX3a59nqvfPE6hAO1K2+nXez54lA3
sbOsoqQDBbYjD7FvTZdWWhfwdDhv0GiGmlNot0foh1UPoGn7Rnb8MYjK9LU6FaCtu2+kAJA69ldG
gOI6EGBGZyMv4lNtCWz2Oe+/Nc7aTeLiO8A1kMnSDky64xY1lGKdsLS4Q/FLcVeGKPBCwKFCvN7J
7yxor/mLKscnnrJbMqGGy0BmWgVcLAajvImMNtkoDfrAv9q4Z34WLxA2Vnuu33tzR4hqgSks76gl
3LA85UycroOyEm/9UcQg8fyYqEDCeIUfU7IxCCKCBfX7xOTjCUsucr/5TmRvk+bjrNJuPLT5onA0
5dtM/DYfyYcOn9rVEE0HCaxrZ/l7SNgsHBcsHmXGzzNmYYI0BoIDyYYwDlHB5AkFGs/USSZXWCfG
+3d/CYQ70mSRczAa31kSHYVdNq9lbFsPDEGz41/sfV18tiesfXUy+e5fAwC0JPYK3DevQZiwhyFC
NdUcySrCXr7zuyIJcvRccIMSJoFK1XLwL7RNC+6J0L7DF1M+9ZBkumlRwr1pR269TnjwRp0nvuEV
BvoUmRrHsXOmW6hU+yDKQEGyHomcbvk06JGyRGAocqt5JDk4IYrAaCQHouK2SyA67v0aSdc0PUAU
aaQjfPNVAnxEDljpofYiWudRYz8AIZ5s8M8IjiqNwTcM8eobLnmFvIDgUAvvTOhRc9CrcpZ+h3TR
Zqy8KUJNoliDo8v6ntioLARiNnl2JlOtAqbYbakiY9tPfbt363Y8Is8O8XGvrB9qPOZRntcXX7CM
eAxTgHsX4mHqGjCGVV6lVUXsL9Iwi+XfPtvU8X99tqgyP3222DAgsqtrv6h0SwwyX0ou2v1cnKWb
QM23eyr7ksx4QB2J3FUqTdUCkVVQyFG4zm+8es1jMAbMRhdp27U/CGOBNHaBXWvrbQaImS3FEOJb
J6MsY7yjI+c4aRWvQR+KzvQ2MoLYuVcNWz54xd4AJOSk3G440RkduqQEQ1nouqtrR12H32Jphou8
8YYNTyK+871KPPijLmkbQfUL5MkRJZ7VC3mMNmfIb/InVP+oJfTYo/2ARwm/pvU/xfjnU3Ka4EQp
AC+JnY0aBLb9YKMbEdx1PB81KGG2rjWsWHLZLqwWyMAesKBH1wFE2k6nV3ILTdCcOlWFCFyPvUYc
t+251W59hFo+PfxvbgN++dsCUETIWHndU5PnW5RyI6+HX96GOWLa5rqpsmqZQDfkJS1qc58yF7Lj
xmR+MZ3hx5gE/h0SzcMt2LRRsa79uRW4S9l5yFzpafOu2JL//1B2Zctx40r2V27c52EMuAAEJ2bm
ofZdKpVkWX5hyJbNneAGbl8/h1nqLtnt2zcmwsEgEgtpqggCmXnOGWL3fVgFv/FmzIBsB7U2GHZX
Ejljc0QXoy1tbalYsDjeXje+Uy0QG9GHInyZ0TYuGSLRJdClkhJXg4i3M9Ns+dLLPXbglO2Kj0Qr
VoBn3L9fEeo0+6CBnyYdreYAkAnoJTIQVR8g0Olbq6AAqFy5fbeiejoYbvQai8Ja97mlgWHBIcqD
9qjqUgHKn3IwyEjRz8gYqfq9jS20nhd1jejv1JoqtBv04L+E0kJSIHgLrXV91J2PZELoS80bBYnG
LkE2P0L3OMXKq1mB8a2ZSbgm+xkZq6mGziQyZbaqdO9u9sK0QP1xrdX2wiyQaNhjZcDxGd/X9KLh
FQqPTeLgnaPTUF4KO42hcAa/OR0Qo0o7uHT/KDfgF8rB60+WDz2pPCaRCc3yOY116wMhIbjip4OV
ufbS6VORnkAP1qwYuMBPhenbR6afzCndiw5kprMx7Oy5iId8GWGl4mIP4svDGGRzapKQbfDyCvo9
obO8jVBF7Am7kxA0fVLnMwOqZDtvOtBZkPAmB5OCgBH7OW9J1masHKTvTq2460DpvB421IZMDld/
9KYhb2VqQ0WlMu7MbzXCdNXCFBCUrDoEjLo8ej/E8EZWwMujnPayBOFQ8P1qS6mGmvPKVas2M36Q
B/KDkzKJIqj8hCBPb5DNfsDe8aM38xfnJnWWPHgyIuMTsqDto2WAH7CzwwFK8UN8LIc0B/eSNs4A
oVnzsgkt+HjSYAbGyPytD5IlkhRz5H5EEK7hfvhdx+VXFYjmczUgbm+IkD1gwSPBPVkz/B1VssVH
qwULTgU0v5ssBT6ueB94jmcRd8PhemrY2tiZFdZUeVICSTTV0EF0yMwaQIvXYzfYRBZAe6DDeEHi
5RlindVFjoV3AFiwmpPd0CBfVFVY3iW+Pd57vMf6ZeoQgisAESPF9w7wxY9SQU63Y/lToMZq1oOR
70CHoTOyA5sONxsVdafrOU+tlRqREN7l9bEWgXrykAX7UEt/zqwqRF7LohJ5+sT7Rj3B84r0xkI/
UMNApSdkSck7KlVx9dbn5XAdBHp1oFVNQ7yH05hq2tBiIuq2VExHPi6QC+SsqdjIAuFBOLhXVBwi
v8ZurJILe7oouEKjLaIb9pxqEYk3dqUCvQXVStFGx6bBCpVqWW9Vd3AZnKkSS9doVvCBbTLDsEew
LScVABnVrsHiAK6kLPGP+G35RzozuuIz+LK7jWUqPs6s0m/hgB/ABG9m2BhmUGaezugQQBVg50c4
3Iq/a3frRj2oCXW7Ff//Q90u+ctQv9zB7Rq/tKMKt+70tjUvfgiRZQMqIWpGp7cDiD/4QtlFP4NQ
Qrq/VbgRKOlLlf3Rhcq3ajmNeCvS2a8XSBtEJE0XLId/P0xY/nljdBW6k6vxdlUyiqp01Ew45nnU
EfZu003culDx2oROqUtRxM9Q3iy3hh2p+wbSkByhoEM+MXbSoRg4skAMv5gPlv1u6+gsTlYGRI2O
w/QGIDda16tKJ8BK/NmXeqgY2XK9ax1v9pEBuz2mmInoqreKAfQ6neiSUy5DrMx12IplUkTe/HrF
PweGlwrAbXB4d3TtVOfYJZdmvLgORZ1D/ZK6XXh3HSrVZrEMI6O8NvEM72SDhGgNhgm9E5rp3fXM
Tdv3s9/YqEkvHTfFi41+dMj/PLvZxDTMbVSquNlKsITOYwdvPOjdvIeidcFNFYJJnYo+T7wHbUFC
u0usu3BqUUJebRM2vJ1TZelI70HB35KVHTteO3UaSoEA8cDzhRTRXNf5nbTtE2hSyrdi5CdDsOLN
0e4pdHGSwyL9uD64UQpuJo/5W7fqnyghndLQgykXHZ6Aq/1mohZkz8rxDijzGRuwIUh5fA8CPecc
R7F7woS0pBIdjBFszqndvLVDkCDS1yAjr/DKei6FDxYDNwv2VepM+/lSvDR/niWx+W6jszZ1xEsY
DumMqcx9udYGa2Z6l0Tr5Mw5T87gvRaHuhn3ZII4RHJukIh/52Mug2peH8ypWdueQ5Ax3VMrOjRV
vUls1R2p1Edxcq5y9azcHEwa08hk6mtwVgjDCrY3W6vsai5jlqypCVWkOgPoQgHEQzYaMywhJxo0
TrK4XTVwtb1OejBQ38YL7NTaumaPfC1T4oZjNcq9I5ozdaP/EvIiSiiVFh9GN0vQ8MbXW7j9FxLs
KDuwf51uptyv7nvPDQ+3O9OuH81M0CQCk4oHRm1rUfkzwxDuh/9VaflII7VAV0VN6OCN4ACpzdq8
/q9oULf1ILqXZXp+uyxrcrkxSuSt3/6nbdUaOya7z7cHBwcpeP91ur3dXZ9z704FLzTW9W/o9cXk
dR3ursWxcHZg2OgmME23dS2IJBgq61/junm00ix5jCHZuHMZQ4buZIeenW2o5jRiHY7kT1mvGlAZ
bWVWOE8aRHfUiAnLnDeCVcfI5sbC4CqbaQjwXdre/NQ1Q37sppIovHGFXBEwJ5eeealEX91LkF41
MjEvZGpNUHsFWRDtyda3QbHJIsXm1w7cCi69ufK1NsHEiRQ9rKvbeEuDgxM32cErYs6oSB08/FgM
YfZnMrUjXIlp31ZrGhxok+wQ2/l3qqTbNSJzjxBucHe9emN3yDaLxJIGk27SnZhTnKg9Hbw4flWJ
ax6o1GN5uPZdqwWdCP5Do9EHZ2SqLKiSTAoSmTOn8vsdFZOxsDduBGcdNaFb6ICMY+OFDIYLjRev
HNmGbgC0HmwX6B5bSeypuuiZRXZ7Hh1X3xdj9+Z3nvcZ0u7DEoqAwyboUQy1sQDpFnI0Y887FFUG
BT4gqD+Dp9ABJW7W7Is2Quqadb6aWyjw6bIEXwh8NPP3HTco1DbXPL1bbn6C0Me+zYvZh0Q9O64h
Jm7aDwZuuwj8Z4pfByz/qmutHgsE2Ta6hsQPvLTe49SAQttYA3516i8GnJxfY44EyKRzfiR2etek
g/Wi42aAHqiVn4UdtWtZWv3OL0UCP0XCwBro9I/JAGXcHAKd36bu0Ch1fkTo7mZwBuMn6q98O8VP
I2WAJEw48kgaYLYwE4DP0rD/BI0KcDnDfmvWTejz1HMRRoRD7dpMAHtPzYCOeB9tmJrdRovibz4R
HUDyeADNN+Adxiwb3jI3RHapZz1DdrhEUqKZbeq+ST6VrXNwCzP8CjxPOi+QHn3SrsWOyhwQWrOH
6OufPbsUYhTUU4kAadu2zRZGHCNAFOTpJzrLA5Fcz7rf2H7XLmAmw7xZpB/ibIawhz2YwTYfonrX
GBsfLgYfxZbCa9daF1GyJTdKwEz+jNFRYxolLesN2fs4neUjArunoi2KtQD9wLOVFVc+K5FKc5nY
stoiCwnivKm68llhLQ173IBA2/KMT1N7CT8ZUGpIU+CDAo+yVXTWcsqdn4fCAw92GSb/otzNYz3z
I+3vvQSyI0iVSdQpGzkCLma3oArECdUpgoagvYjHfoEcKn9/a+YPPFwNQerOewdozg6JGnudte1j
2Fn5Eixl/epaHEHE5ogKt2S57aPuzBEErumBKunQuSAMA6jrTCUarU/M99Ecs3sfLbCNYNXqvIHH
S1rJjDizID906KRZnahUs7TexF5WzalIBzh5QcwZ1Cen9JCwObWoQSA2dyYpEbL9Zoxri6nDz2P8
7ip2Ce3XogX3ZDg4xcVIzD1xM/hQJ90kwFot++mlgEZfNPmiu7sSot0Xpxv3DOKvS0yO7j6sg3De
yNE51ImyPzHQpV9p63SudmChLBYBsuY+UzM/LZ2DyYK1tFQLUL34Sm9MXUO4ooTP4tww1uyboJUL
FiTRV50dVWl7X9oEtKtjM0Y7lqX5ZepI9VWioKFjIV3IjhKxTVKMI2pLvAVw+IRh031FtLSbt44X
3ifSNCHmOoJl1FYjRJST97Yciiwacoz5wkTwtAVDL7g/HLbo6czGVrXLtYS7AGfX2unMDl9500PF
XQImNB1AiqmDdY2E3jVvHARlNWaiBssI8Pu749rDPHMuXYTWJ7606x8jbIZFLeB0pb9lGrbxGcpy
kwbXPfcY/5KCaxdiit0Xa+zZXCdxBy29oNs0ojU2DJHOuw6Q8DnicuNL2fcH4tD2crB3Rqr7wsoU
cpDAXxhdnD3mgN4Duo2zoCogG4op+dGI9bvtVktnOWP1sssrMAM5mCgB0ch2dMu+SNODKKvX6x1P
/xVRgOyLWmSh3kCxIH7ysuKglOE9xiB82mFGmd7Cbvgy2VOGr4UVhs5OuKBK+dk+IpAxU2ZdbjD9
9Ucs+PvjyEUHfWhHrROriGYl6+NhRjVuGI2zpuThWnUDdM0M6CBIb3JqTcWbzU3SYYPcturcToca
xPqIXsBGRaq42VTt1qvSt9o5ZblRvhv2wGfXEf6W8ttudsONxzVD7vAsJZrWm7KVZ1dnxNbqZa4x
ewSGad3lCTeW0XQWiOH9jGy/q0ViKehzkCu5jvHr2UmEDlb16BZPVZW/2fAyvkVlvYIjrvtiZn6y
QP7UcNJSwrNnqnqVp66YW/lozHyZmQdJjAjkKKYyh0cO65xgRyY6uJMXmc4QpoCWazFCiBbJq6vY
1UArT4A7SuIiGwgAoH9jiyMcOerkTdNvrq0Xa2zYJnY4puTC6JOtwwx8JcoEGuhtHTgQ0zHjNx9v
hbQEfy28MF6YnGcnL2FyH46qXvY618B6Ay8ONc83p85+DKptHmUYNWvfV9k2yDiU0qbBqMVoQ3E9
qvkrXPvxwnfHfOEyOWxAIUg56nTw8rxc+i63llTsAN57EO8NHJuvRZYhXXxoLmPuA9qfRNkWMQ0A
DKHwcIYyyLutdI+GH2/zUCx/p1nh2/jUTpXjFIp385AtkLLYGRd41/AUuigoFoT9TxC62iDWa+ET
BpUnEClW5xDOmKuNilSB7PZmY88NFwQIrdNaT4CBtzvHKiZuagn3YQVpiFtRgEARz9U+xnaADGkp
vHkyMYxDqvWTqKvg4vImPbRD4s+J0Vv8YdfKTg/KnuSZ4IFfgss3hShhMcNra34F34ZGzr+V3rta
DOB6wR8i5VF7YbIC4dA01Q7he9s2BKOxbenwITRBXq19BLKwNxy/OAzKPL0eniEX826nRAxwZF7t
1H7MY38ZGCMwBk2TbJwuClcIciCuJ0fMi4iVg90GoJAkTTdmkjWfqUXYRM46hjjfDIutbH6lnm8M
1q9/WybiecTLgJLh0ttYAtRwoaihfkaPVFcfi1QLj3+3pedfRt1fan/pe2vcTkOV0tDrMRh33YCg
K6TQy30PD8Aqr0z7kiMlDDLH+fim/Lui7/zv9lj+sLmUTzo1sbMMev+ALPDq2kdnhbHMByCV6H1j
g1OtYyNU8D1NayA9LXi66ZB6oz1n7PWGmb7hqguQSWyzEuI+DpDXnchqCBQP+h2JfWsHTQaszdvs
yWE1w++0q8BNk9mrlCO5OErK4ggQfL5E2lP5qXLNbwRtNMQ3TFvJ260Pi8ZwYfj8RQv8MQm1hgzj
cnUrenVfriCPHK5SNwgOfAD0ivfPlP2uVAtputAfTtKR3cHS2MhEpW++1sm1gd1fWG/OEC0okSGC
V0JhhQm3sFMcSIYmm4p8KlKt3QLbSbXYK1pPVPu7vokIEbnIchCoGvkJywSsKyFAa5W93JeaYak5
2btKgDBgaF5KLZX9QyeufIAe7QIMt0F2DoMJwKCjA5i6ufMtB4Z4AVoN584ooPo3GG7yFKSqWkJJ
ajwC8pXuRJGI9Vgo+96OCz5vuQhfWit/yFLl/ACwH/mNnn4Lyz+6u6FG+kabWCDyx7cC/AgeXDFe
duBN6yN7oP9Erz/ZLScXa7eorupD3mBl98B27/Mcwkg3QaKsCJs11yHIcEcIEt0qzMKB4IdxDwYb
MFEVyNqHc2VW8qjbU7EZ1HuRoIf4OnysHX4uUm3MAA/7l33ViBydMs8WoLY98NrNt960wEI2IhTZ
ZJmFRyrTYWriqzHfxokbHUwsPonPINbdd5+r8F50vfPAxuREZAh23tlrpI3GK2o1ZON3oPSCe6xt
r63IbA02WvUpWk0r1z/HAn/FtVVeF2KlZW0v4aFEgnBfsefIBjcc3mv/nIc1+Lgx+R+BkUEMym9D
OF06+zgiVRziiLX90Ki6mSsz7z/Hnv3aem7y3SobdJ/iUDwtsVViyZvwILTaB5xBkC3AOx3U4Ebp
BoRJWjM6+qbxmhq+c11QtomZHVQcvtIyjTYIEijXmbTbZEeLNc/BbxBg+GJJbF7E66V7Pz0aFT4V
E/MX2ZteA9ox2Z1Ozm9NyQ6ZzhQfBq+cgbB3XAM0kz27kBfPTRl+zXzAoF1wsZ3iNOxOEgBqpBo0
4dcY0gCcgXvDciN//XPPxIzG+zyzn3OsbI6gYMqPWPXmR+xA4g3vjU/SjqK9HUerwMrKS5rG7b1I
XCS0dFAG7eFzmVc+YxuqNVreHIJAfrnWskG81QB/7LE4wq5FOAYkL+Eho7Z0AHHdine5cUelqPTE
4p//+M///e9v/X8F39U90kgDlf8j19m9ivKm/p9/CvbPfxRX8/btf/7peNKWnDvgsOAe2EeEkKj/
9vqAIDham/8RNuAbgxqRdXFqVV8aawEBguwtzv0A2LSghOvWcza2N7EqAEn/0CQDYLhau28InSN8
nn9rjcV1Hxt0YbIHYmWd0Aqr47zdINWMpycxhtlaEq8c5FKdWTiU0fqqMphEzU9l4IhPIRJhbsuM
OOHxAtGYDAIhYCaiQ5D4H23UuMzSBcNvfAd5YmTPTgeeZ/3Rng593FQrhUkPjEx/1KaV/gwy/WzD
W4YVO89EhXwk2V6bUF9qTANATYHN/v7RO9ZfH70QjsAvi3PEoIXz86MHPZ4yutoVl6aLhg2CwAGy
psxxmTlG+VIlCJpMy4luBA66lE51Ty0EME+AajOkif2+VZX7xi4L5YdxOjbRbNi9hlixseO8Dl/S
qLIWsZ10RxeSmPuyAE/GgNjUpxGkz3i84m1qCv5p5HhPTZkPpZEgHQ70mpnVcKfD2N45joU5F5AG
99/8Lj3714fjMHh98XQcpIYILvjPD6eTSSmROp9frot0UXDg8pXzCREKdYaibHsGVP+JpsOozo0V
TXlUnFohXSs/DwW0iq3Qe4UPWC8Fz3KwpmFiCvMaYg2cN58tXR3daY2Ij+JDHjP1zI0CkkFFh6aD
cva1ex8aqrpHov0KAXt+URObfgluW9AdJP6ebKAMS9ZNAf5HqqUOVdSv+MTLD68ZVGuryAFuz87m
cE7F29HNwdrv54A89j44M+wuqea1DxRh2FygXc8vv7R1zPtaWFsJ5Y5flvakMGdp7u2mSpKfG9sA
6KQOTg8sf9nBdKLvVedlj810gKewqHgMAjAUski0sxbQw13mFfmjpc1qZZijWlIt9e669Npbgbz3
7upvdAqLLS2nST6Qy7eNO83KZrOiitJi4b/5RTjeT78Izpg08Y9DMdsFDNm1p9fpw0yFmcUaQCUT
XDg+UZCPY/2pM0GvTDjDqPxkerX1Soswx2j7Q8D9/mSEHpZoRgUpyDg5kqrsVSWWxGOv8rB0WnlF
UcyaSe0tQhIgtHfKGOIySbmnTlRBxX9puw4WsMRf17VEls1gy3TjdqO5Z44093Tm9IldzvJoQLYV
AkVs48h4e6v+S5urwan0+t/MPT9P+9PDBAGUcJiQngUiOk/8/DCTsGJmmjH/we3rAaHYzJuZwC/c
W5HhIek7M5dt6uUvivElrXWpRVWFQOl1TgeGWxDPIoxYSGCP22JTI84wzbPVNLt+OABkdGw1xNvQ
gMzQ+IDTyQzhTgvGfF4lJuhdLZadTS+JZuRsoQqWGe8ViM5E8BKA1t1wdD6PiwJcNr6XngXyXP7+
qXjuX35ituMy7poWKHeZY//yVLCicoK8ScUDg1zu0Z4EM0BtkiCFbVK5JU7UQMTxoi/OkRjTxQfq
ZQVBA6JLJhv48wCMlaCSJ2pl3x2QB9eLZlFXsQEu7qyeUyqg4qDngBRysOdTxmAcrF1duM+3VrVA
dprLIN3YTa6hwo9BihEZwYaKerJ1EgilcLD/YqN2xeRqujae2pFtqCWW2o7xUk303jM3GJ0LpmHo
ilhBDKYuUW6pJiqhseVXkOGi2g+tPaeuIZDreIdQW9NPYPiCn1Oxiq163OQciSqTnaleYI6AUxGs
Kdjxg7BfIhmfy1lbe/3FmgAkBYDICN1ipzSVprpugIJS2sAtB4mwMMhB79yZ/hbi3sVJNxFo5sfG
38vM/Zzmunkgk8Kna5EihrGiIlWYKSBUzHz9+9+Ixf/y6njQ2/BMiAt43MEufKr/MA8NHsPnbrDL
hzA0J69z/hzXVfQ175B06PeC3SPyEyE9DwnA4NcLvxZgxEB8338pEFZaQTcVLBmuiB5/7ulVLcMG
Zjh4mREB4wouFtHFFXxSoKuloozGZVjo8dKGLlhFgnwVTYp4hTLUETSxSDWdithhNBvpTiw3UzGr
QD5aSt5vqAig0fuQVIQU8jJCqtlS2viVEyIo8q16GY2i+QC9BlocK6OqugKH4Kgat6kDqNsVes0z
EElACcy8Qq+hNqfufJt/gF4XQV8vdZfp6yXoOgOAOcj7thL3xbJcfRaWF9wlLfCvPUA8L7a2oBTO
WHZAhoL7aAbl1g8L8wWsIs0Kc6q/pmZxDP7zArGurpHId2qxgyC7cJrX27B2MMIDPHWnYQutArji
i0OtnRF5o5BuHMo2fATnuoP8HHjrKrfeDjUiAoAVuHOwX0RvWD7ls2ws/aekHa2Fb/TpXY7c0I1W
rbWlkXiDCOBtpI5lwYNX9AAnQyer9fu5BdE4OKeBTZbTgey8aoZlzW09N8X4bqMKatejl82YfR1D
RmuIWNV3MoAHJXd09gUE8DtShmziZs/70XtBEqOYx+4QAj8B+VS3qcxNH8Fhb1q2jTuQ2RcZ1bva
z58AZkjuGKbD84CNETQvIHDNVfuIOFcAObtAPapsrCETULRrKooy1du6ReI4FSHCbN/XNVvF2lZn
eNjNhWKp+2CVKr1jpbs2h959IFMf+c3Ct/xxZU82yylrKHdcm/tdmp+sIt+SsxaiQWA3TMWWHEYh
RcgmW9O7yI1uGQDhWCxJULe9GLl5jioOp56qt7ZflT9aK3m141EC81r7c2zTnfvStOu1k9YG8oFG
0DUAxbkqIq0efjdOmmz7rCjXcFi0y7KFJF4eFQ/FhEZBGiRUkicgSm4oiDbWaY5XCjY6cAgHUFsx
YpaSUYmYfD98lkotxkENT3ECgIYshYlYC3bsWN06AGgofEgnckOeFgsAi/pdVzUVInBd2yXHOlbl
vDaZdwY/abi2ZRFBcUYNh8SCdx4pie5FWAgUCBXKr8BULdMscH4E2tu3DSIy1B3pAN7ZCcJojYSm
cfX3M6Fpw9n88weTM0u6WEjYFnZWjpS/7h4Z1DSVG4X1OtWJs9OQ6Z0jQo/MkY4Hn6PMA/UUEj6l
WwGh5PQRkBKwI/LursCBhsBPlIefPTCTQmSEi5MJX99ThngENcsVz/dBiO0OFRUHHWwddwxkahG+
Un1T7OCp/ookh/hHVpwwWeOXkAc2PMG+fJkoPufYkesHx0+bVcbK8tCkrbtD8KZbN5Uz3gMTGSzw
CK3naZy28aMf4/g+jmWAYU3AiV8UJzMI8YcDc1t7QoLrUQaJ2lkOdnTTtkyD+SXQx9F4qoB3P1Er
MlNx0OW4Aerwlexkoko6DG3pL0x8bufXK5Cxnoaszb6d6TwP1mT7cDHpNms9xPX+gy1r8+zQsHLB
uxI6b9SFLsUBulhbaZV9tFEbg1dq0h5qsVH4611DAhZrMcm8NWa4chswsI+lQGxAPc0ELkqm+QIo
G4sfYvDj78vE9EFPpY12T2UlVTBvAjPCV2VYpn4toGY0JsMcxKXRxhVNdnF16B5Hx78TTojSZNKp
b87qhnFw9PMMftPA2RtO9uPWouPsB8hnXfCiOQnmafSEA9zdNi7kTWkMbxoIhMUAC2t+pBZOWiYb
+KTg+JkqyWYnzhJbxvD+eqXMG1bZMIyL6xgRvjTxGN+51TqqEzA0Tf2sWuZL0zPd5XUE5ZdnG7py
t0Fdc4wWAFgVaxrVGQv/FKXBTnLG1RwwHDDBF/6wSdn1Ok3gOwdIJjxTcxqnRzht1oDAbkdFP5TO
lC2PfKrpFuhQBsCxp8I6UK9ABsamKvA3obsim20hDRgxphO1j5wIoHjfDBf0bIbe/2KrOjpIcDLd
VWW7skLHeQDBmvNgj6CgAY+7t2wED/N5D+VvKCVkZ2qC2J4N6AhUACPLUksrdpq114LFExrbaZem
q350oq1jWMWndPQ3Jji/X5F5VC9Eo6w91P76B6Ntv5qln7wiHyGAvGpjnmTgJXf4KogZVeSi/9GW
rnGOfJUcxrpJF3QBeKT2ckojUu1wAkUW6KN7/CnoIqn/qIDOBOthn67TovPWtWMUnyF5Ox9Y5a+s
tAaky4P71Gj2XVzC56exCZ9jdom3JuhCgW3EI8OOn82KPmLl3Mck5ptBfqZaU0TtQmDFvaZiaHjI
I4Dg4XWoCr/hEnujk/Q0u4CIPlr5FjbQVCzzit0BSrS5tm164CJB0a1Wfm1/o9HcwjXWELfkc6x+
zYtlwBec2Xuqu1pyZCBnyDS53qo0mnyHtQIkDqY7t1OsawDeR7p+DQUh+EHe73nyRcRwkq/pPrRi
zsF28vd77oS8Qxpffr3n6eewAqZYLemqKUfm6Oi6iGBNF5gOdN/w83TX+/q7e6ZOfW385Z6DpAJR
Nvzdd03erzoj4WtdedsCPnFgP3SBgKrRKsBEptMh1RXSxeCLLCKXbzyqkYYCSihPIad0bdkgmTrm
MoBa0hSPnTp2yGRc+ZF8TuwQAq5kY6D1Cw90erUWrcVmSHHxcyNZhBE+AHZyiesSedQV2JWA8kwv
wDullzKDElznnakBgnX2kgHCsKRiwRLrAZ2pIXWB8o5cdGGXr8hWSwRpdDSHBOGwVW06f++Gceuw
QTxcQzc9str0Al3w5m4wxfrWIisHjf+mVhsaS4+Nd8QTgRB2WRR7akddq6CHDBLr6y3Z8p51h8GJ
X8Zy1Ftpl+kCHpV47TQ937Ekz45BX9VzOG79vNjKREFWhuXZLA2L4Xs4rtLcrX8M6fgNK1frk1Rw
6sWVnyMXE4RTY+1gQWc1wbn3wd+Qt1b2xTIlYjTohEQ1rDAa6zXmNgiwmzF7oCv3g+K7OO7FFpRc
60IK0HpYo7tv4vC73VklwhMGSOWE5McIX42VUwQmUCyQqh2S0pszH7FGo16WDgDxKaKbrzJgJ1DX
TmEH7JZkj4ccI0AXRpZ6M3TwrYSi4mfRs2TudIN/qcELtwD9OUO69fh+baBni90v1410IM/IQwZc
JQy7T8jOA7DQRCTvp+tBGhc4GlUXK28owBwM1uFVBez9wk8hXZG3potMsdZ8BSBm5rdW/eLVgLiG
YGvaMOwhPnmO2JXZNGrlmXM5QmDE7lvzLo8S+FCpJ3wAflgOF98zi50LEdcldcjy9WjF8gtSulMI
U3T1Fumx8nH0xD3VjyKGL8Usu1NYwC0GVBF0hqcrZV4Agh3HfcRr12x7Fiar0qr8L361una0Zbu0
9Kh2JsPOEuJan683gmy1mZHjwSVQJDpa8JvO1TQgEgZ2KtL5p1GGw8YCBHOVNVq/JMUwowaGDVwM
NLOyPUhPygdPQvSFLlVzgCZrrBruA8QeDwLMcwuqMHi98jBrPmsJvXcJisB1mPTGs3Lwl5+uCWqp
cjGGMkXoBJF2aJOW18elIGg8Q5w5eBAGlCH8SbyTelQxIu3YwL00owjW/VhUG7D/D59GBX2D6UEn
GfDMIJ7LjmI0PKS+xNZsxCfpCU7ip3IAc36EON5GBQnkeq4BJ0SdODDL2EcKhAwmAgaqMAP3YvQQ
xZu+ppUR84diOsgUa7vSjo0lfT4jr0WF/BaKvr5+UIssGtcKfBtz6kStWmTNDVhOHqkkeu2B7b7D
Z1gpa41lrrkDcmHmIhr9lDqGcU6CYm/6bfDcuwoPByCrqw+gqkykF7CsX1KtyIJ0YcBlvqVNPzK4
fqSFZCcqTSNaiF4+5dOIoIUCoTH8BrzEdf8AaaYhdN6QjH1Azpc8aN5iddqWvbXpXH1nTRXAmAC8
8aHa6IsNJn2xHYsY2lHIh5AHn1t/nA6hgLrF2L8F5pfOCUCyq9sMm0/PTuahGzZziW/kurSZk8wh
g7a2WmmfauR5P4wVC492xu7eG+cGHO29zhbXsoV9OpBRZQOFiWmwOof+H4vPaeSlDwhJwdEWet+1
SFFnaZktrabGz4wuVDvqmy4ac4kMULZEnqENBhwRP6eBIZaZ4SkISqBYdqBC9sOkOFCxt60Ncj+w
ilI+v+RjsVRDnjwHYfV/lJ1Xj9xGF6Z/EQHmcMtmx+kwUZrRDSHZMos5x1+/D6tlj+A1PuzeEKzE
jmRVnfMGIoirmQ4L6fQrKuXuvlHDX61JNqUBSinzUbYOqvPdLEVzk0OVaLsYKkjhrK4eEZd8k6+T
F2Z9km8qX68PVfO/35Rszdn1yzeloKzHYiGt9+G8qGeJrrrjrNZiQeLJD9nJ3Em6ssudvvsbIitS
QgJbaydHkng/L3TvJK8Zr52sPF+Cuou28zJtgAMkL+RflzcDlGnawcqTJXUsWaKhgixLrmYcjUVN
76Wsms9GVI6Psi3svBs6Oe5NlvRIfamRdLuXQDN97SdHu8q2Isp/aMKK72q9WNlHxCTN8XJ/CbXJ
fO6N8Cw1eRE2bPzCm0nErm8u7Eu4wlrmPsjWgnne13KT+KhsxXeZeyoD4dZH6pvteNkmVy+d3aRH
QtLl62I7yT5VVC2QxShTu4vbhO+Oasf8i/EHjGZUfmSj2vFSpdF6p6JVytcpHcpdkRAak61jaOTn
duaJdh/boU/gZq+ya14gEUyAjIX7+qKiH4ctSusZWS8u5MF8PoG6zZqxvWYGkt5ZmmsBea32atX4
a5IM5zQR5DZnlNJ398paeDRhB/CY5IN51KNixoppvYZKAjY38vdmFEd0AhGmSsPiRfPG/FrH4qpi
vV0C0lrYsGkGNh5rqxW33UM4g/TA8b18kXUYzHyzcFg/y6rYGzFrXjdCs7zArIEW1suWpy/jJw3I
QigwVZNFOUKvdiId1GdZownWerOVpTvZJuZ0fOyH+d5d9hgnjGb7ykoPsuiKbkAwe3henOkbEhXd
WVZ3CnAi/qDDSRajtjZB+APTlUV5GBv91eiy7CJfyVuANcfMXlAFeKPyoFoBmvcBf5TscTQndWuo
/bDlSVPviq50AjlwKDXlefx5/7Rt7S3BDMkTOAxXWRJDv6VZstfFXLzI7lZBQkRXF/3X23cjkz2Q
9dVL8XnZwNOCBxttcFRBUdcxjMfUWRGRinv6rJJn6eTsQNBMF1m6VyF0T7h+mvYQ2X4NR1/bALI5
DxsYxkdRTc42M8EXz6DPHofEze+HsHVXofPw5PUl8g55i8zUNBW/+hleP+56B0MtT1RxMKaRdiGP
1F1A4ORBOmXij/DYjXX+x2e7ag7/s12OZ2rO2fxl5Y7oshPUhGYf+g5OrHQl/ixK8YrPIpB9ZB/W
ztCD6Mzy++2zVY5tgUMFjadOR5fI8a01tL9kKsZ2BdJITWPvZSqGVdtlRgD8uWMVKnuFifM2j+iE
Rvno7e7eJbr2NvRx9+SZXv2UGdkXmYGuksjdOVXl7XqmTlIh/mxDZ4LcV+4/9W0ypcnPgm1Lmsai
Ivv+dxepbZNOog6QoJi281ims+94xSN6Y8lRAhPudRKeYE9dG9xNlfDaJTFbTSgP26rLl4aAqVhM
oHIFgHX0tow32Yq1D8ai6Kln6Rjtpog4XaWMqNhpeqleROptNaLSj8Z6mGGdP0Z59WPWm/QkS7Le
7fVfQ2WdPKi2MgUzm7abZaAxGiMK+zA77fBqpX277WrR7sa1aCqac7STKN7I1tJMvFvdmCfZKKuq
YQg8Q9WeZAmfCmQx57x8wPv496up2i6OGvsJh9ruWUkvvV6MT9pqOzzmpK68sFN92Sbr7EjBPiYe
CQit/WWdl166ptfPQ5JfPwfa86T6svivgUZhkY5iEDyMkTDF8uuV5IAkL8JDqbtudi1YJ0B21ghh
Rc5BUQr9oQhH+/86Y4W/05wQ1EVH9IhIGlGKFf1LWm6sB+ssS/2kWA8I0n+XJXkAajtvEhyG90Y+
IpA7uNHzQDx1HSwvE8adst7dcTC0KWq36xU7YVnncVTEsy0AJ2QF3mvLF11+pAQ52cAUtov0IF+f
PCRN85AZhnKRpXmEvzaN2hdZapxxODelu+wzItbnOBI4ua2H9J8zK/b6fZfWH7JHptW/esjinGUb
y6wS7MDMDulHwPcLVpG+h0rtdawz76auDfnaUJqAyBBihB5bjt4Nkt+vEbDM/loqHZi8lR2HNTVo
aIv5ZKI6t+jtc76mBx0e7Ye2IowiO8i6cRXhUMCg3Qe1pWI+Od6ucC62NW3sVI8BKRbmVR5Gb8L+
CO/K3YCRCRt6GoS7AgzntcWENzQZhNRkP9kKqOd1wA3pIBVtCs/GisB2H6Sgjaehbe3LBlleW5Uw
+gOsFbxXgYdH4Y36y+dZpMwiqNY6JaLVTL3fWz/7TaV1xmTihxjH+oPg7OSP/PxX8h36c00WQNY3
eD8TNmurgzrF9Ydgm5RPlf1l6FnwIH3Hlnut/xxe4A7x0ACJfOx0lCIW/FO+spFAeHg9a9Y6eSbr
ZKvsNw6N+Her642/xpZN2Gy8Ueh7ZTEgp3QCcRIUsE8kfrey6rNenpV2F11612z3npUur2YWXhTE
8f9cT4AqjfIEM+Z7jdPgoHm3AA75JfqkFyel0R6zkD1ELH85edp6CyYZ7jwSIOE3tdeDbDAWXZy8
v0e4fNLrHYLvYJhAbtVYAr2cuv3o1torP6WyH7OoCGQxa0H4WYRtfFlsp5RtGiuFqIn1fmMo+m4c
k4ScPUM9kEV+zZ33oHSG9iov3CQ1gdW1KGwu7BXE2kMivOhzzu4jwj7bSujT1VtB+emENZ9qRcEA
24AUUtiZxleUepASS/Nqo3mZ+VWxC6K1SlHDL6mNr03VfsyWkT1GxD9f/2OQos1qUJS6fSmws1WU
JGWtFEQRaCfumCCWJ+MSMGPZB9uwrV2u6MV+BltJfJzJVxaN1mRntU6+stjhY7hZclE/zXNmnvTM
UzbIr8zvKmIlm6G38jMhl+ErWBDpYC57icpUoHl407vnIpaJ0Ep+NgZF9pKD/6uXoYDBLjRbEA1J
h6+mcpFXqLr+18vK4r9ell5tNpa7Whm1YNZ1jOn/OSQGOkyVevmsyTXmcR8sxKZprOosG1D1L66Q
TvuziqDme5FzLzPPvOHOYx/yubZ2qala70PTBtmKFUgcxMOjqnPPCQqMt2nAavgOImBk2CTpW1Z3
v0ZqYX4fKTtk/4ys9dy4j5QoA6zdnuayO8RoxH9vi/2EUMxfDQ5wfl0N9psFO35bDmN8aWolfWiU
Sd95ll2+EGkht+UM5h/90vtyVFrOH71Y4q8dwfgANIe4CjOsTppF/A7yWfqctKHYRHlW/4hHF3Y1
mbM0ZEZVqvZ9ib0arYRW3JBpG45uU36w6M+DejKJRWF4gs7K7H5jwQmWrY//Wg0GUtgmH0WuOZuw
tOJHrQv1g+um9qE0NJJE4F6xxxynD9MusY9gbsUY+wNBsWuvWd41rLXydQC6u6nQ5j9oXlm+qqSq
oFl5y6YyRfU6zqN663Ap474rX2UPa3IP0TJnj7LKbrx2k7iuOMr+SzRY+zrXskC2EsTvrsgSPcmX
klWumAIsLvonWeqE4YHzxz9AXjuOG2Vn42WKJCNvxo6MEvBZ9U32ncq8ueaxBdMyVgxMLOL8ldDV
dciK8psRg000kdI4Na4Lpm0BTI1N9bc5nFHR603+FGjov1fqD9ld0cAETC4Le1mED+2U3fhRGn19
wNGq3clq/AODzkxyMMy5fix1UW/lRQfFOpXcjK920UGFMcwj2I30OS1N/DJMQJWtM+ALUw4hU2HN
XE00+bnqyO6LeYBcUYzpxo6a/oB6jkKCdC3/Pw6+X2p9tf+8gBbhvpd0JaoHK1O6g1ELj/wtQeDn
0muV5cv6QpuWoIpG496tKabfunVu9ns3m8XSUWWdfJljacVLEvHPOO08v3U0dMq7xfyq4nhZoMP6
RVU9cbPtWvjL+hBlfTDsPTDRW1m0a8vyUwIFZ1kMjbchsrsvwmjM65RHKWlMLjbYFiS+HmmxZPDt
fO7/gEUaqHpBcAJAwUOied4308DFCcsy9RmRhGE3pZ3yEHp1/wCp0t0ZcaU8JTNCSwJu5Tdr6K+6
HL+kyK+McfNnVSANPzndiDIinp9V6BVXp5r7I/Kx8yEJ2+6WzwpqnlgAfCFB9DPHp/6vSD1YusH7
qDX9zc3cCRcI7j1lJXckSa3tQeT2p04suCQOBQ7naO69quuDgt379EOxWzRkiYnh0zYcUkMND7PS
REHX6sZbEXfuoaoJQsjiDJTjkCppci9iLmgcdK9N78Ux4i7NsRwK1DIx3zJ1IltuFAXzK8XOSiaK
dnnv7JCuPtQYmN1b7SbqDg4RoftYUTqs8zKBxdc6trLJnrSzhu3a+q6A1efYNSnDvTW3IHD1ror6
29rqeVV8iDRlvrdmXqjso0HDNXxtXbIk3JNiBwS9XrlxSIRgxWvcWy0Nh1VLR+hXdhaxauzVDv1C
WWRu0/ZL30IXXscW07jsdSvErGC9sjbo0x7bJCgSc3ts3ao7hHPxhufHNPmwm9qLPPDz/jpLjJvT
LtP53z1kNwHVzCeRl+1lsa0w9yyEhVnJatuWm7p78ZZuA1wzvDH5Gg6iBHa8qyNEB2Wl7CcPUZn8
cGIQXbIkG20F3bc+H3fJOv6za5IRi8oScmGfdfKs09VXvcBK8PPaLY6ID66wTm0cMuPJbmEC161G
oyKQF9ZyHj5+DGszh9348PliYYnsf62Ujykb8t9eH+h0i7hIkWxl388Xc/T0aLltdf6s7yMlP6EZ
+0W+8ue140J3NwTGtPs1nJfQ0aBorTYH8qDEOBwID3faeWVz/F2dZcLqfFnWkaj/59QilYZuAlRf
Q8kDFYDF+X4qu3ZVpviiwwdLtvyPy3VZvNfDiNTC+pLzeh076tkVybI5Ky7Ufk/faonL2gz9SW/U
vGMd8S+XRdtKHfZNoryolhd9afBOkvXa5BrHulFZxo7z8q61UDDsFpgh6ELzLScaIOvT3JuOi5gg
5ciLY4dBjgSGEzEQFrQaqQB5qLrEOzfrQRa7zqp3aghBU9aNdU2Smhx/5au6ahKZSpxL4nTOJc3a
oPeM5YFJ2CQ2tjbYoTNsCXwxr6QF62zZUbZoMXZpa2+xjv2sl2deqP0aJov3sU1kncwSrcMfddbu
51lXzkAaMtfML/IwmzFCMetBnsm6mIRRAP6w2fyrAYlfiD/rWNk5UYb9rFbl6V/1soccSpo83DUs
l++v+F8vJsdqjfeDAOIamSP0m43hvFNXW7JP42tpkF1J47IMODeu9eq2kcXPPqMRqRvVU8a93jqJ
b2lWjJFrEx2dKs/2o4iyL3GYPkko99KGCX+L7vceHiDQ/90jVOoumJcOWUYP5T6v7whedVFx1lVn
axp4XH5WOVkCKfmz/Dmi0dP+YJT1BVh6fpb1987OrDrBkOMkZfV994jGM4hyE6X8idiJR7qvcQ7Y
wZR+PVvd472yKtr9qOurgCJ15XpomyzessdWA3mZe4Pm4NuQomK7qKt9yuqpMimzusmysN981iWu
cJx7uZSeKZ9NmoaMoS9Hysrf2mW5beGg/+ty/9lxWt+BbJEHeUVbc3/VfRa565jYZR+3wL8aOwGI
H4FHxmXyq2iuLhMuaGR2ylp9qMGEq4agKFv6sNX7IOoaOE38yjtZaTf2KsY/G0mQNmgOGmP7XMcq
zxI9do6ulxIuGZv0SXffZZusqRF6PjhEHjefdbaFfn5cwGLRUqt5FmAFnstn2V0eMsNj2a66zv01
ZJ0p1ASyPv72eumOB5ztwcDkeXYhGJddWmIfBwH7ug5LbeS/63KULbJPPE0dOMgB/dS1t2yAs6Tt
ysFAqifP9FNppUP7GuYYbVo1FlSeG73kVjx9aDlY0cbKO/LQNWZQWQRAosB5eq4hs7JwjB4RsMMY
TYH5lLJ19sfcnP+E4LoB/D1GftaPYI0MD8ySCZE3i/tXJSSJNxgNlHkHyVs1S5Ojsq674AyUW2Oa
p9eqBcQZ2yhaa256vF8Jg0GCKyFCaz23X5YX13DJES/sqgfD0snjOnNWkR36uyzP5KGN2/JgtgYi
K1F0sf85EFqDczrxWMtjV9+rbvshGz/r/9V3mWqxYtv+8xqfQ0XqDie8sLby2p/18uyzbqnc+Bwj
V7u+g3+90medfDPpguSpi/vXP13dwoz3tV0gcBNZ7QVBRgyincjYTW7ebptkATebP3kOBCql7NzX
qtAfK2xPbiqJ1Ne21xZ/cbrsYRhz73UJ+zYg7uLwHdBqtqO9M1j+b/W16K0elosCBEdeKRkaDb8G
8V02Wkh0PIfcLqy5z01qVdgfRdzqeB5zDFcZSTJQYBlkWZ4iTzyeQLSueOvJe8tD/HWzabzKEhSq
l7xQx9u9JEwCW+70eC/ZziFfSvVJlryUCIkNX7cwnK+qXkLXG7vlJg86QNhtERoqEAXqitr81dCA
qMTqwHW3nWr1NszatQUxAz/iCXX4vEINP/eWRGJfZDEm0P9cGVKqty0M0Jce5nfQDHJzi+aP/dgB
unk0Syc5zKYDo2OogJasB4OoyCXH8lkP2Y2wKqWuN6K90SwTy1NKsm8Sm7rf2DE0UWw1HnvMShJl
OqvxPAY5ka0fqF/Umv2jQeEqUNNcPxtK5VzngbSabKhheeKXp34MowV3asHdO1fc/dx25SlHJB3x
rc/TxAKCS1q3XTZJpJenTrPxzJmU8IiUOjFniEy21VSvYshKMmZFcyS4V73mLHD2DRa0gWzNIfVc
mjH/QjA66zb9uPhuH7fP1ZpURd1h8S0H97Qh8hDjhpmAnH9fqKdWC5f7IS3G34s/lMXOEdhUogei
QuDB17NwKcVvRdnwr7ps7Ve5BdaPcoi2dFueLdahAQ40CUHGY87F1hFqAxstTp40qwGBXrf1j3aw
X71JNV7TfjIPqWOGu6wawq9KjuQhUJof9YLUXzHM3TVRc+Myke3c1M1U3KZYqO0+imCAFKC84KGP
4VFrUzzaWj181NcDu6b6Oq4EkoRw/xYMLIv0dsStgUbZjSn6J+Hr5CSvIQ/CjgGBRzvoYODShLng
KYyEmGnM34yqQuGORDpuLH2yjwcQ4eFgiWsCf/pa1gKtxTa0iURQ/GwQazE3O6BPBuYnnw2KbdUX
BeCmAyti4xat825EIRqnonEebAh9X8f+h71Wh3ivHPs1OEiWoPZBMEcHDY4ZyjOjgiuhrZwh7Znb
McpJ/KwNsk62WhrbXESS6QMctt6g/eUr+eLcvA6EuOuY8Q91zp7bulZeK6Bdh3Yx9V1WF8p7YSkb
2WHG2Tbo69Q8y5FhAVRHWh4g7/+cayr53V8S7J2VMdulxi2xLf1GRHLcRbmCcv8/dfKsSUS9WcMZ
u9mbB7g77IyGeXL5YzJWHqwm069e+SoLRskDws8B/R2n0vnTaeY+3bLuzrYmzJngc1S9jo+MavDb
OXT2skG+lRDsA9YZEeLOqxutAwVW6VvxZcZr+TZUWuST0Cfg3Czz3qlbZyu7uSEpAtv0mHfX1v/v
UdYQ1289pieKoQ+PiIIMj7ARoNgb+JOSSTp/1vdxQaJ4WVy2g3STDWmmqmdCrHjI/z2czwvZuhvX
EJdj3Mh2E2EfXfuraqnvUswi8fbwfZ2fStQim6251RenVexg8MDXGZHoji1OLQeQWcbNqtpfo/lG
30EP/2VE/U8uF13u+lpSectZJSGEhXtKHGKk9ynJJRu6AevyLFUDPdMAA7fuZdZQM5JKMMmg7yM1
di+yJOvXKtnLW0S4vyd+9aIE8Gfa4qWa9fBJyZ8BCYsXeViwQgmSeop3sghcdLUvred9nSwIyrn9
udW6+WYtOQJyZN03LkjAo2yMnWne4X5abGUrPpPTQ17gfyFbmxwlnRkcl2yUVTAtgNqa802WrJAY
Q9ieQ7Y3hR6sPq/ZKmM/ACgNMgDpG1n89Im9G0zI8rT2aWul20gvWdVxJziJ2vziusjl6QoGgix5
lxdFzdfNxPQ2ryVZper6F+QZs4vs3/KX3WPPzKyz9nCBET0NwiSAz8U8yBSQ20GK6dhX6PEVWxqW
gBNPnyp7mlWb1aMZX8hLqQFvaHxCTkpnYevz3HyamqECXKmnmzmf8blSBtS5+/eos7zH9GTzsHly
4FRm80y2NcudvUl0fec6nr0zy+y9SioFkL6tbATpyQPp2CMCnPGTF/Jw1+AGfXMJdJsdyqiabhpw
y83pKs8UC7hRXSGcptv8rIky5tgmV6vYqLch/sQsTSiWyBlT8qiGuIy2oRm4pU4UN12R5Adnepq9
dUXkIakZ8fpQz+fyZOjNsnnTY9iV0NZP3P+TD4ztjxJpq+dKNaJj5OYf3hB9F0nk7cNY8w5pqBDb
YjvMLBnzL1rerHjO9vaKZnDb6Zg0FZ8V3Qo3xh7UtPwZGZfHqja8nYBunIagz2vttTe0b56mu74K
Iiww+5Bop+L4jUGCSJ0B/oxRvxlG7h6iBAVeLx12OXD11UfPU5EdJk+I9bWAAEQiYgvo2YHwVU1t
QKZjO44987KaJQ8TsEVflN2lJxwfEbH/M7UKpB1ro9tGpVbvqk7J/dEEYKpnwwY9N4BO8Ydm98v3
ru73+IYd28W6GVWjPngt2FYmp2HrxU3ha/H8V9h/bwpUT9n7/kSClu+i/UDda594xdchB0yiVz0U
uPJZB63mjw2mzrryNSrSjdXUTCt1h+2PML9nxTt6OzuDb6bwMKuanPanyjIhsMwvsAHqE5BjdieY
LPhmMhAyUJRxoy9FBsDK+qbH+gLgmzWlF5diQ4cP2L3bqmCCnXNMXuoqvcY2yOolIm9npWiDT2W/
By36XRmL4rUP/6qRrtzXTfumEB1lnbBcq4kAUh6vQi9TxuSxOAGyIlfwmHySpUYNhfACEMnxZ5ZE
zVWbDUyIstd+GLQ3wzkNICg3SiheNXghQQmjOJh4BhDxNI/Y+l7NZTqVQsUBJ82vY4fXigZFZruk
/Bgkeod9DJ70FEdHr+62jo5pWVg2WFOY41OvxQ2Lz67exzZiX8PQPwL9CMxmHkEhmyetdBVfjeMc
pF3/4iwlCcu5XII+LJqTSMZj04PNReKE1CzwdaVXD+MIx6w0C4Cv4LqQiybbHztYF1Skiboel6YB
NfQ4tK+uA8wZtwrR1/a+62M062J1Y4OAFFCeD8sCj8HEesPXwkI7sS13N2OvsHQPmyMxbN/EFQgU
h3pKPAEvs65jfVvPdXvqUwSLb/K0hveW+b+1LbpKRVHaw75V+2NZEegCHckoeRVNNt8vEOHNkYS6
n0/LuIfsUcAyNBsfi+UJ/vrSnoQX6zurV2+qXtUngOQLd1jsYlPA/jhoZ0AmvT7/ZK6yocks3lMr
VhVnVgY+s190snVIzUW0CSsH75fM/fMZH5WPxGUDh8l17Bf6D912XkTY+zo5vWNk9ChzJsMfVcvP
I7zlsTJthDMrNFPJwJfFKk47eLcmS2N0OzE8tMVrES/1NusBIjf9z9xBKwCgroNcYVVtFyV2b0MT
HvPFVV5ChDXDOX7QjP6tsLpyh2LAR1dkytYJW348BNVQ3Rguqi0GUvgkqrW2fGnj4VvUmB0KYrG9
T20SKtXY78KhKTa83/Qhz6e9F/OF5BVaCXpuDZe65MvSMvGaj+T19ZqtSyj2aZLvFgLKB1u05zwv
kdRIy7exUjdi9WTAHw57FryKyGimu64Mz00FmzvlZlS14bEKtfdYdwjVtM2Dyn5j0y/DsIW5aJ0U
XRHE7FPzmAnI5U1X/yW0svTxgjXU5i/UMRJ/MhMsgdsMo8LoqSsM7YAyZhP1VoDyaOm0L2omvtSm
GvueMbH1dfNr7NjRrjFGdD0jsKmNlx91jUVC6qbvXeMtfp+688Zpz1WX+a49277wCoyW88rdlaR7
rj2QxSZqu2th9URzkQFAxAgeVidUtODa/o2YfuKLwXo3yghGFiGnm1C9w5ihNeC2p1KZf3oOujOW
92GNObZ7xngsyDz5sSBdzOQ8bWYLOF+pe+6GMPR0YOeVkV1DRSLL64dk7HgGu5O5Q7Re9/vVYc/I
tC9ZVk1gV5uzObtekFQDmvUp5FQxJg/yMAgreSA7+pDlDbwj6ITAeIcXN4VgQWTJz23F77vmr8Sw
vljj/Eejd+TAYvMMGPuhgoXozMQRTdutA/jHX1tM/rZOkb0i52tdJ6Z7v2uy5lBFbf6Yz+DwlLh/
Ev3im32ebXMWdYEOMQsxmgRnHW0ES5vbm17D0bTWhYEQh5semtyNzthBhKhsGPHD4uXWMWSldhJx
qp2S0YChGRfLQ5mk46FAfPQMNNzYa0LMlyHOIxaz0FqBx9S7YcSQjFyTtq2S1HnMuyjeRs2l7qH1
mMImmYrxGpx1lsRFjb9YjOjmZkVBbrpUJW9uAom3hLBebcPDpmsR9VvbHgbFRue7SNy3jqT9pnGs
HpXrGG3PHhiQMWOFgjS1+nWp2Tlp9VC+KzU5US/tpmNlmVYA5bX1Ox6X75MF0wcjbPsdWnEHOBns
AzhV3LZ6YbwzgeFoBlXrfbL7Hu9MoeJpZ6FbT1zkPUKIwOexPr4TT2fDltbDu+aFg5+Dknr3LCRI
rMVt3qOSRwT6YfU7FLIJMVuklSLFOGH0pV/RffMISDhhIIuJWPRrocAimuL3pUurDbwkE0x31O1q
c2KSNc1TbLMnDiNzuGJNPV5bPuvD5DY7AGfslZmAgsrLoVpmjnVhrU1EyXtUlkZ57VK+stHcDDbv
EmmPFAndaUSbFDGGPjLWKCgqGkCjgP1GOFfZk6ltbCDjO1VVWgwL2u/ukJFihpO/rdXyhZzOvBvg
8QcghewNLjSGP2hGdqut0fFnkRrblBCwb1jDXi9TDy/gZNwt1XVI6/nQt0l4XfgsSmKfwSy+ZXEo
Hgmk9j5aMExZjaLekCBGSatYHm1zZsIum3lDIAF0HYq5JKbYyapD0m8gM3Q7YzUf7ItkY+JPfLPH
vjx6Cw6HSKrhfVAt38q+RN+/XPY1bljbufK+AA4O+mZMIL5w/4cLiN+5dgUfxQYbgtFnt4DWduxt
mMaRH2YEWtsG/QnB6S5JoAyJEG0dbcwebSW96uujO8oIXNl53wQ9mn0K+kdM3ALiAwEBNBBDa9N7
ueOreUkikumhS0L7eaw8gupWvmt7o/LHkqBG6UVukGK85LdklrdtXNnB7DbDybBs+5IIDavqdAG3
0BIu00weqAVL6JtTJufCqAHpGucZSajtYM3JA9yOes/C3+Kd3dArqg/anF6F0oYPHbcqoizVH6az
9BggCeswIAERxwkh5NnRtl0XlvsyEtnGTN5aW6sfo3nSfSJq33h6k2EexXwqLH+Yh8qP20i52VXb
Xyd7UvyCdP2lFaPYoJXKB1e9U4zkfVES5km75pFoN+CGHuBP2aD8VlgY1zqahiI0WnM+YpCuqqVX
6I07/hLTtWvJNmJf5p2i0MWpMHcvCCjvh0jJ/MFVbyYBna1hz7Ovdcqp88o3IWznXHTKz2bih5os
zbiYVV1s2zn9szXA7zSI+eJY8Vj2TXLOhnHylWR2/Al1745534F67nuqnZ8w0A23c4hrhxhgSvdh
iNlRlQfCUX6akzk+mCHwramKN3E/WZtW8D/pKz0/KWKAAmoQGJ2n8ujOA4r8blmf0fq5qg1bKgOo
iIEVmY7UPWBZVmQitx+aycNJYWLxpDVDu4dku40nBcpaLZZDbmUt0MrqtWvLJ0UF8Iawbbt32vZD
w/h9YzSayR2WcfN55m3pJ1hyS3R0I9xC1phoP8TpFhlWVvCRNgcqu4/Ki8UJjpJK9mr51rYGWDmW
BQE3BRwK/I03yzTh+tF7H1lYmH7nDMQ6kEeZMjRZW/tGqnS6ToAM0Qppd5kbfXEQidhOno6LoMi2
yxTZbIYHvqBhEDs7CtWtcLIvGHFMQU3IbIvUobrNYtCEpRJdl1yvzsWEDk0bMkXltmn4DlJMOyXB
w7vLk24jwnhPDC47pUhe2qpuP7DGP2My1yEfnDwamqbsK24kP5wfMwAcY56Ip5b9bGSRaDZc8iYC
XklXt+xY1UZnpc/OrjKiaZ9XthYkAGx84SLjmNwiMVksb9phk4OQDCwnfYo98WBbbrPtkKYkb52r
uwE63mFxVA/Gb40UW1pBpRnSfNcjuLz0domMToIGOjrGu3BWt63jNj505WwXehZPklBEW9RVPjRk
V7d1344vWk5YKId9U+s6Fjueh1eggeBOHSZTgOnaCz+VS4zF/U74M9sJBYX52QicDIxMRFAOtL7T
4CTQICSlhzkwn0l8iYnPwHPdKGADAbV3zWZgSbFDxBTSOEoQoMPL7rnOoHAZJAI9cv7NBII+m8z/
Q9d5LDeObGn4iRABb7YEPSlKJCVVV28QVaVqeJ+wTz8fkn0vO3pmNhnIhBEFk+ac30wrlZm02WHJ
Q//zE5mF4RQl2RVn+tnvVS14iVrju22Sh5/76ph0aXQoJrprUwHOVZLNqJyTwyoT6ukJz8u1hvuT
X9caSiRlAHUuAKeUtkehF4C8xgwttbBeBQgb7lSFNUtfW82jsGZQEGaZY0liW9fAS+ctHE1E6FMI
qd2ssFIf8wQggFcfsJrrjuMQ9Ue59SxC2+yOeQJ0Ck4NI7VDuB18+24qMnfHw62ORqZWR5t411bM
5WVCZPMY1QwMSc6izYOX5MuruYJkQJeNu5oEI5JOJ6IX7opQ/yXSvOaY1sVn4+YEUApzaPZznLNE
9mA1u9mEHGg3HQejQ0PYafGgtLU8X1lWseImmIdeWYyoqt04zcWRUaRgETQGG6srP+0YVIDow5Lr
E2pp8bfMzdJX4jJmLeUGR1kwfWUeGqcXi7D7NlDU5jh3DTo1g7Vr6A6PjZqCXYyZlq7qpnxPUvGr
FUX3uFdyS96meLbQHJ6C2V0ReIx2weICJ9cZcstdqoslFs973VTFyI+msMdgONrhB6Smio5uoyGx
zeqCrKznJJ9GERaa36p1ehBiJuE+r7UhvWqKl+AizT9G8s1C/g0lCGbwbRsEPp3U8gNqDOvbS6rQ
XSBd6cfpFOSrWA2C3ZzV+6GtEVYocCNL4sMg4CUqTNaAwY7GUf4CxDzICzvzB2m7Cp14w519udlq
ccXyNzBWsQBEiVQI9O/3svBYWg0m8RqMYI4AHfRjBMfcrxx4bPVPd85+EndxubMB2k29brmsjqnj
PYP9YBwd5LOq9LE8Nkshq7IwEfPgNV8e5f+1O8AA+h9HD47XbqchIrhY7LQKM/Le/s7ipPNbEzWm
ja2YCIwU6b6vc4+kDgeEFb67pZsgUjytGq8Bnxk5NZA7ih7E33b6itByJwM4aoo4B1kXHzIlR0b5
tcOea9vF/bUIqnNKP3BEnRZnoir/gYxTSKC8habV4e04668tmsyEwxV346SNsgIYTTohTOZbUOcF
ffecb7UhvDpkxYL8jt/xR6O6xq5fwgSqZeXHMUSerWn006RhKbGDiODcu4Zv2Otd8JJ5+e5JGiSy
30UIkbIfDkppp3w67nSJJoSQLEdpmTURZ/QQb6j77BioEXq4QmFaBRnrxK05oAWjWKuZrPNKGQFp
uYa+Sr3QvCO7V1RVevTK+YuHjS8EoNWDORR42umJWMekyPRBeJchmo0dQeUK1pifsIRYW01bvqo5
pMaeZZQfZVWy6rKwfLUSMs5lWSCWXewg2s9rsjAeRyG0aowoSuItobtz+geo/+YUFInpY0VarFtl
rs8pwhmGViqfFd3s1hkb95DhB3LFs46ctDWLX2Ma7ZxZ4PkszLvjROWOT6DYB8TRP8siQDEhUX50
gVn5yEL2IEaj7KKorHtar99UWRz9CKv4g0iSj/Ot+b0PoytChM7vPCKexrigF4r9mgVMX4owqVeN
il2S2do/icy7xALooxxVdHuCJTdSg3BcuhqiFdGSdRm26UFH6Xnt5Oa8Rz1w3s2kDtagNI31rIh2
w/RxXVZDslPrJd7hEZEqiLSKqLMvAP2xCYv6WwGfxEjK+HugVDZMcJIJ+j2t1HIhr8Qb1bDnWzuo
30Wr/VEMokYVGMIk2X7yMHgkJG7ioQM0FGu0TtNrlKQ55NZ0opPaiCnPTnVeDSdrid5NQH0Ho6n3
Xt8oH1jObiLPIKQKY28ddNlmDJPwA6TgzwiDlxez0ZV3Q7UUZOvVYeN2OchGq4y3WTO63xvi143n
gq1vg+lE4DNcZyZySj0Z5D1K2GsXBeUfrTcYvpM62isrAOPQVHG7a+Ge3WNTwHonE/67QbbT8pKv
BiNQ5tOacfXKrFo0/829Z/TR1agDQhtKVPzKqt/ICsTkSONqNTe2dwdtHGzD2IEwXM9428zp/EqI
4WvSxWGeInEfWuFeO4Qt4gI8MwavzQ4FXrojmf/O+LFHmfNOyaVlq2f9sVseKRtlXRby8OfZz7b/
8xJytz0Hsp8P9Fw5hEQ+YX8sZqKPzXLAZlTW5ZYcb/pY5SBZ/8fmc//zcNkmi3+1yevItkkTxdpQ
q3HF2i7LVkCCKwbVZVN1mMIQTv1Pq9GbTAiW/ZkCZHeDD9Lf9cepjzKaSAMqlrIN06g+yqJahtnB
LBEfk3Wznf5TRzWWWWSfnMtJD2+WpvI5uLnhAyIKb7Ktym1698QcdrJNFircdDUegvOjKbfTt5Bu
7HmSwDHtYKKi/WiTO4p2bsjvLBqjy8UfbYnSLtbZ6uHZxorTR0TaeC3NTNvEbhXurAqJ31KprYta
meolyL2YoW8UPxpX+8QtfNEjUsbjHET5xsb441pOM8uncFohEF5+j0Fc7BKM1/YkRmAtw07E3Gqt
6V6/7puMWEpQvNhl357NJNu5jLEnHPSYIs1pdoA5tktZ8p8KpBJ3iLt8FE3mXKAfqhuFZRfdSmi/
DGJMmOGrL+kojoih5CdcMyOsLAByg6KaN4an2ZgN5OjHlfOPyDFCnxvt3QnovxSiUb+jt1aso8Eu
NuqsvZFu7lhidpWP9uvot3Fd7MymJNOjIsik6RDlmHqv075XP2pnADAq0oVNQSQpw5cF65fQ+COp
voy2a1kpA2jsQutzHsxqncOdu2UxIgXVWP4klj+dZFMT6t3Fy/KDrMkConC4baF+r+Xxsk10+odn
9c1Z1vq4nMkwjS9CTB44NRGtyzwdbkUUFNBg42GjhMNwk21xyWQXcNRF1jzc8E5xnf9GhubvA+YR
iViikmBQlmvIItf/igcrusrLeBVu7CqWYavnAX2HzLqpNNlBttV8t2ehBBevJYc/lesR9u6bNucq
5nnptHXccAlP0G3LttCKr3lBBlU2WWUP6jYrf8l+XTbFwzz5aqXpO1lNpra8TUTFH1cosJ7VASpJ
zKsEuQIHfUuqxNknLf0rki3/Ad0+Dmln5uda8O3Z/u/jCPEXwCENfSuv9zyw1+L7SDaOlU0++Cg4
lS9IBpoHY1z0c+p4XMk2WfSlWuLVThEmCnBOfZoXzSeoOf/d8TxYS2dnX+nq27NJbk1ZUL4829wk
/616DbOfJvZWbtMmL6VOyjjCJPOx9WyzFQGIoPGO8giFDNPjsCKss72iA4YROmq/SWViQqDm4iMk
ELQJmDNsZVWLyhwV8g7etWO1H1EQLCCfJVa4HBwPUb5PoghQ9VIdoq7CqROcCVJNrL0i+8PwMvBt
pUmEeamaJNX3egtyXwyd/TEWzbCPFGZscm82tuleNNW0Dk248r3Aqj1omJTYKdE5VdEiRNIy+93p
C5ZgXvQpa1aupfclTyBrsRvY74ZpoZIk8qtsKruQ2URezWdZBTFl+ninfa/ReVjrY+29W3GvIAkW
KxvL89x3janRXi2Y1MlqidQL+mtMcuTBBt3FGwyGk9wZgOh4/6bzWvf+MBl8V1X1pi4XTQXTXeF5
xVkeiB0oc7qpw5EEw7CVbBsYeTZRiwqVx/rei6seEg1D3igHNjk2uboTEO5c0jiihy7iG7Y+752s
3UZOn4H9DONdgVrIezhcq6rJt56CIWs2LLqXAzL/C13SgJOyKUFlfShpT3QqU791YcroPhX5h6WN
E/N8ejnMGjLm4oZzmmPozs5S7ZWRZIsXfCLDivT9iOiq15k7WauroXl3jAO9Y7yx8ZBzQAUdHV33
oG+lSMAWQfTRjkSyspqUFDQafa8VoeNH5ASWKJ/j9yBdNnFmdlvCWEtszGU6n9+nzih8U8/Dvaev
7YWFai8+DLLQs71hKq9G0XzrdAULDLeeXvnRyHCUI/HqjLWLYkCLTEge+6FdQTXU0RBENav8IYr+
LQhq9R0HMYm4WTWmF9xz4lppzVxdVWruz6SBLloKuRUtcwy7NF/CIsweTdoYxEesrm9Jm/2qbNfY
t8jHXyILfbiJKe4pr/M/mHu3v1wzuvRjrv1G3n6beq3FYum1neYVE/KCHLYQwCWsdOXpqE+FC/46
KppViCb9h5m0hxgg7y8tRxhOecuwD7jpdnlqNLXYlhpx2kJJio07JBVJ7/gbk75617sQGSLhRehC
p+LN7MuGQIAd/2qiH2o42zuv1RZ0fuGuJ5UYYZFEJYa1LkFbFWSsPevXORmK96FLFnZhFh1lNavR
GwU0cYZ5b78F3UQeqhtquBrG+BY35sIvS9otqOBk39ZohFhKscdmBfH0zG72BP2ajbnQylmZGzem
/vz5mRwkCYo1IKhNopDoJ6mVrRJdxARv7JWpX3H7uoUzPZBBV7sNA73EZbcA9aVo1YfuCOxZ8uJq
sVr76GdXu4pW38p9SJ96pw7v2tVof3V0zh9m5Hj3vEIWG2n6j94yJtxrMT9d9o0IwRFrxk1wqano
Ld7qnsj9UutJFt8KHDBlbWry6tZ66TYKKutDlDUml0W+k/s6z1KvTtDsH7XKrK9imDF8S1VkLfR9
WmfzJV8KoQ6nORE64RpqVdf2295VbLSMdPsy6prDmnfKV0R00AyQjcayJ7EYY6YpP+V6Y1/UQWNv
MIl5Y8Zxj2DtUpe7ZEECE3uV/iIrj0vldWuRVC0Jo+ZDtB/6nLBkG2FU5FpNBGEI5TBZLZc/QBLA
5uwF9kzWAjgR1VHoHD276nzooun9UZV7tKbqj7GVXvKs/8Msk/KQE/G69H39d4ECprPBz6n2/7Vj
UL3xReenPI8VhqMZK6wd6hUAcqRFlqvEgmDQqCcIBphB+Gqk7riNesiUWqaGr3xJkATsfp7Oi3eI
bJPHuVhyvMqqW5tvMO6IMiznP9vnukW+qLEVdBnDhqlcoK2jKYhgnFIUiSgAGEOxHLKKJPLSFpv0
nggBhcA5bPGeW8VHFdTRRdY8bwoWaCVOwMvOQSTKThnshIV00b2rdqG/2OjtgxgRgF44ogaWyuL4
LitRQ44Jnej5LKuaAMoBGS/byWo1FckhGDyQw8uZyHjmr/MQP/6wbLKtyY+bLLzJmpUPhFgHNFFk
NcZzeWObSyB6OT2yreoIF8NeyWqmO9ZbAwVX1uTvE6G+z+y8eZO/PV9wXqOVKPjYLb97ARZNulZt
ZLXC1JlXE3drWfXsHBmkBCGo5Vh5tTjo37KKEC+JZVJrllaovlK3zdEmWUAgearpq82y3as2maEQ
070PZyynVRKGzg8AxKeGLbyg+J5aa/6LuMXnRCT0e9VBFyEpH93x12WoZ2q4whuvuoDgyPZVaQdH
YczRKQiUeE8estiXiHi+6nnymSHP9iUm52ZO+CQ7bvVV5KWN1Wk6HrUKM1E3AX1D7Cf+OpCIb4ng
szDQQje5ZGORgMQJwxMp0l0yzu/2XBgr5DiBb1SZ/SLmrsRmvtZ4vflS+yx/lYVi29kr0VCcbIMf
DgqPfp/CQHeHmnxaWPcAroCew6FT0djsYLF4YjwBlp8PTVv/xK5OOVhaPr1bXc1rN75p+DB/4nf0
q5hdnwT9Sz9VwTayo991l6evcRKjW5s5yhaavvpZWYnGpFVsNVe3PyJ7R0os+2bM87A1lDjZuEp2
ChXvF9N19Wg28W8zLn92Y2SS3qmdvQZilCybi2ENQmNjk2QoMEF+8CIj/XMgSZRNlgsUqSZZ6fBh
p/XorfWI9FINEOBWljsi8gkpP8yGRZFguoA6MVkC7Vs9h97e8sh8AnzPNnWEPKbpAFbCNmbXtn1w
tv50YX1fhkK7GWp7hIher8hChVu1JCJmIXdJ4GUk3qsyN28c43Uc/9RxGjCupbDd/ZR3yB+OAJQb
nzijstcU8mpwmuot3HkdeZDAOP4C6qFeMiJga/SV7HVhF4t/43xgeERi0w6/17nb3GedQZsm/dUh
cQ+424mImFIo5hidRy/5NRWYnY0D2rlYnP01Q4OphO7hwoUXutVH4kryVttZOLUeQ6sgKh9X7jos
VOMT5OfPwUqqv0xUMMkF/Y67rob8HRGsLyvEIQbRrVRE6g44Zg34hmjxWw1KRdZkUVtC20KcJzi2
HCGLoNJBuozeKYCsckNGRQP2l+zBRmwSG1H+XjPV+0RqdePp5Lpl1UJI8ZIn3ous9YvB/WBAxh7t
/iybDNgHO+zj63Xr4gfv9YYA5QmAaKnJJm2xq68FfuLyhGX0ORiMzMxd4n2pBYvaZ9XdpwBIqxlX
V1nDCybcZG6AdcWyc2RlQ75aHGXN07XuHisZCAGnnx5tOtr8h94rbFg0nCALJiVbPg1s/ZYTQleZ
NmmNobrcyaw6eet0sg/LTmUpxoHAnwJp4CCPINQ9HIMSFajnJUM3OyK+mj5+cx4PpR97031KCHdM
lqbf2wBLoqKJjlkeMdKVIvnLFja60sydbk5k37Lhq8KL8p2Ypj8Z1oglQGG8V2P1K0oRmpD7CNGq
PuKU3h7EqPlua/iIKb03bOSxhaGHxxp7CF/uHVQyPdgeW7vAfGO8rwDDNFN+9CJmEFDR4pssEEcp
N3UalJv0v236FGNLXXuId9t6fJvCEZRX4KH9be6yKDbubtkZ93RW6PTBtBxkNVG87qDNwEPkIdpg
G3cGsMnJ48fxRUsaeUSldW8vp9dhswXuHiCIDretVjrnJos0aent2mE8OGHi3ATa6JcxUaCZ6wDQ
SjOEHY0TxE4eTEQwuqIlx5omEIUP6rfdcIPGDcDmv6/XdH+VuRJsYPYDjMKu4AaXTsdaqu0eVdkm
zGbdaIxnsoZ5YLmbawB2j6oecNac7wKAG6+yaTRm0nldovqGXod32TbNwVEr+DBkrRFKvxdWU3IE
f1QWvT29VoBDXh5NsCBxkhm8leEU8Zvj8pkLtLPsSTdX5HbJFBtDeJOFp0Y7tTTmi6yNgdte4sbd
lXoWp/7cLlHgpnZWcm8ZM8pnlk7orE2T7bPN8NLfnqoy6PVVe9ViWGW/HTz9xla9yYL3CAWPnmz1
sy0wh48mVsczij7qDUvv5Nxo9h/PA1LWKShvtO3u2eZiEyTGx0XbfkCwAhkh3xrt6azHyZsYvfzC
GJhfSKEfe0gQR1nDoM5WV3LTy6KbJkxx+EebPM1qy5+NCMK1VtU5IJ/CucrCbYgSOhACYKjTVqkK
IF1yMc2wTuGo3pskqO5BWhFe85J4J9vyuCBWmQAxj4qy8qc6UFe8+8FBHmwaeCOWqBQbJvCfSsWG
JqOb3YRd3NybuboJAoUv6L029zJF5NaMlMBXoYPi9TCcnM7suQHsjIBPrUmkgpTS7OauTk3y2ibu
Qe6UTfj7aATvW++gTUN1mczxZDdRz/McjI/WHKqjNzYdqKApzF+asNoU1UZRh2rdtk6z1qxwBngU
YHGtGM5Ln0LRSPogXWx/NvgnfWuNoIQP35+Dqn+x+hDF9oicFLyEn0GXbK0IwYPUYqVTMgPwKq3e
j7H9NbsFCLbmoPYhzAklAtOt9vpaMAfxW2YfhYevh56vZlDC/hgrEEkDRnOZ7QMfA7veBIOuKsMR
xMSH1jjxLmRAIMCtAkkHpNz3+kmd0ZoTmmKQXICd5Cq7bNQ/WXfR2YBeWFeGesm77IAJrHKuuwp6
bD+4h7yHAGcYH0k7JCz/XNbJoD3zPnLvc25pqLYrR+IdgmCiUa7yYhJwplbqiIMl6sSkbyfcALyq
T1diZoxkMfyi9lctar23RYRvgsRgT7UJ7zE0zmabqFsFi8hVGX/O8/xORmgdC63alrZwT31uTPgY
LZvPYhpQgLeN+oRo2TcQFiPuT6LfVk6Ef6KuB5e++OIy0RG5FWOF7vPgO6ZB5rZUtHPOXDW3RvVq
ZFx5qPP5ZCE4G0aARHIFq7NUh5M3pftWG5pj0wXNBtu2Yd06TnjO3GZeq0L/Fo74B4CY6jbhDEVD
naurBfzjWuvmh5LE9T5HrfGMTCK4EsaUTdY64lyVJVESfYC/NQd+WE/9GSDBvmsQZBRN6hdNtfPy
0TsUxlSvM+YNLK3MaGXgYuM3fbe36gURGHbaxhzsdAtA+CdSTT8WE7+9SZbc5271PnC4zkedjQge
743dKsD1UiFOGiU6CcC10JJgxd4ZjPaGDdtG/Vmn+gSvzmxOA0CDg7IEPIz2KmfU2jKtZorCa9SR
B8kihFmKFMmIeBDqh57/6G3lkmXwfBFH8bPkCnr5r9k16iP5N5WRMG3QXFOPU1lrNxOGh8lrT7rX
boYU/I1T+0YRxeeuqMNjODLDyDW+3ykqfeidFXJ7w/L2VjkhK6dHk8KJPzDIZIKZEkO166bZRfb0
0zVV9zy6qfAJBYqIUOgD7ICnEbkl2zmEfYQjRAiZRiswCyqbJVLyDSJA4Q9J/NXmFe60sblnLO9T
ECvIWzVbbuhfTYZFzEgYnuwDphyitt4IjOirBHTZOkjau+e2cMzcFtcl1SgPUUM/mCimPw9961cd
MYGmeEPTVD33caydxVI4JkZxDiTMrFhFehhszA6kXqTprFAUp6PvtdpNmKauDyhrG5fhl0LmASWG
GEUhQhm/emuoPgWy5gza+67APspx4TTpITkQdYSe6jE9fglbgDzzlRWJ8Ml71pV5wU44X+EG8JEl
asSfd6wFQr2eIBe/jh4B9kbvJrLC4Q1hFYZPUYNQCtQOHL6ZnEeQl6sIHzts/fA9SFU4PKYgeD1n
4db2FvXZuv8K3SBHoMwA3ujqGSAGswB4GOyiGYs0HcL8qtOgMonfA6TBGNjvpvWA8zW2Q9TZwWFQ
qD5C0+VGLTsQyp2CAYumKshHohcThgGJhcq9T/V0GyO7PRNqzP25mxBFy8Ur7OUbkeZ2ZaEnf/Am
HRSoHlgHx3aPStB7RyUN3KO14HTqpPvRut65iulmzVahG8vqej+jsIR14Z8DQNRd3XV/4n1gwAm2
w41SpdPLgFfR2SF4XC4E4jDT75njnsA/TMyyx4A7OPw5smonuhECX0qSjW50waotIVHkSU2gQoQm
WbfK2tduXa6s1BY7oOsloDjPAnTDYLCFzHx0CpJSeonmFtKx98rqXKI8pbZOk2RXTcLc9U3t/ZF5
73CZOlUEv2a7WcN5Zyz1FoiM8is2er+w8vCoY8Tt67Xarlmpe/se4NnOAgcK7oSUlBKweOsg3DtW
SdBDNdfMGV+80RresgGNIocaYjLpRpjhe5Er9ulZ1EPpPKo2M/+D3UARa2brYgXMHb3BAsfo5gA9
a8/bBmHg+ZGH+ppG1+ezZF7pasinGJjGaW4S0qbMPr6yQt8UYTod8cvedwhFXbUk/G0tDlFQdc7o
FsuXkdUZA/FSLOI5ZjFqZ9VsxHXoxXQRydJzU/OqUFybmKlu3WS7KnTUyM8cHiOYsIMiWH90fcbM
w4o/00xH59As3yxjtLdjEbP+XorAfZm9Dh6a0JJN210zp02PEcuDYxY48dooIQDAxo5Plm1e9dCA
veGNvFHYrA0grojvJZtBaa4zxnAE9licdYvAmZbvJQbMXjLSUIWBJZrW4nUFAvO/hdKRL8Lffl96
2GUYEZJaQQVSY8w9QZgFvwYH2fMlEaDM+kYPsFPEcAuOBCZ8HhzrsAeNNYXDxIoz4FxCI2cEpQ+8
qOWpNac3NZpHqB2BvR5RpfGnpYpMweT3Jg/LzFyAZk6UwSvpkJ6cNdBFnlmeQGTshwlGCnClS2d2
V0Xg/1SYSbrWMa+bfYmZixYCvwX+bOMMUwGnYHYvY6ZpTAW7/NUjNXdM2vpzBm70gdcGaMPyRzTE
2Yda4BLjiS+3DHi5ZZTAWUIFzayz0sl4oRzP1V5kMTGEAbDylHUgj0YDPGRSKUsFsGcAUmBqCvMo
L4Nb3HvchMUhTyq67LFz1hjlAg8hpQAIrpz9EsW02CltvgvbN+nyXgYNSm8DUEDpAFalLX8PyZHg
JSHAuk/n6DNCCg7x0e0UBtXacUYI7gveCID2OtV4uuj/ZgrqW81frGvESQz5rhkbhklQgamDlaya
QhIS8Dib5uBE38uiMr4hIY8i53jT09DaZ4NymwkCLPRWdVebi/FA8qfaGfvEGyOy9Wsvmb1DFFuX
hFSan+nIKgm1QPjPADFun1xTn85alryPKqtUvLeRUYygDC8mTXWArk3a8veAAn0+FCDCvOm2Nglv
sFyV/RCOyKa/usHR7sB2XaSxlYmFgEk/rS24+iLr23WZ2d4bLADnVZ3eZxB8bwZgBLsI222dpN8q
JgbIV8ZAKyuSqbI6Z3rOnA/j76RQlF3auRHzJyMD/mKti7Az/Loq+z3siPK9M5t2P8IW8WVVT50W
vHFj4dOntC9Ml/l/RGev9Sr8mmxl2pVJNp8Q/njrZ8DepmunryFSLq9hqzVkhpHCdHon21iNXe8q
aOBGCDtDSZGYy/l5C1PDHZAKdiKSjGW4cuYx37CKfjWIc9CLr/Mcg2zAYj8K+x3TMnHIF8xMteDq
IhAWB9N5jRfcaGNM6gFgRLQgSWUx6fGnohjBJvlvk2yXh+fLZ9ccq5D76gnodKu8zCgl0LPVQU5r
TR2ug+2kGkwMo/ekBSkQ3Mc2zLYhdF5bGHCLhvGOUDnqhnjePXQ1JEZI4oZykwWDmzgoeS+CG3JH
F2SQJMefk9uGR3BZ1rxhssovkZvyi7ZquGR7uZnORJBgYfHvDU0J2tcVOgpClbKbFkghc9n8WPbA
rcMWr4dglSraEkegNQSLtSGr8t1RinWqhjhTfpn9AIp5uXHtckW59cQn2lqqzhsJVZSN45xP+V4e
GTuCO4MsYvj3+WK5iDxKi9RpZTs4xstfmaI1TQIW4bPF1W8XtupOKow4ng/JfTiA4fzVLc9vNGNn
X6BGLXPAskjl/ZebCUtkUloY38lqnte7qFJ0/GeW31SA+wzxztjLPyl/Bo6nUVwPiJP09QYD6i95
XjaGcMyXx/h4wrJR4qWKgKyLtZBGn21jpXc7pFbwZAL08cD+yrcB2i0Z6nHKxo2qNz8kHlgWAzDq
roFfRzwVyZG8HmzMiGono493241Mej9wXpEa/tnDXNx4bcQTtZEQ3Yq0vctnb6fu60DcZzs3Bt26
NcTo7TF1J71VHjOH5Z+I0Gx7PjSwwzoQ6jZcy8cln4bcqjSXtK7clG+BFekBeeVu5ZV9ccTX0QN9
JjeXAiIC74ayq/FYpm8Z0hkgAjBnLD7NefOPTXm2gyMFSGTXKI6PzTnrQUPZ8V7+vbFtiVG360Sk
3+ZRP8o797hLUEtXpZVNa3mv5V1JRcn6X2iIrywYAPlM5BlyS7Y9XgdZl4WR4RjSdhEQTUQfh+4m
H/zj1ZS35vk2yD0Nkc9VDYZ9LW+F/JF633B/RFjqPhF0ZrlW/VMstiHIXT7ur1k4/QzwytjmzAZ4
6+5aXQiYttG2mCE6C3266UvXIYftPLGd3RzOIIGx41up0DlRwm3RE7LSovxff/gfv0FuYnsF2V2P
9MeRj6eHmkwB0sTQ17ILkON7h9z43gaQNd4yuLyPm/uAU/zjq/kHqOLfd9AgjVfGsCbndmtEhTZv
Ejf6U+lydfO8w3SCR91xoXQ/Oxe1f8sxsdzK39IH9Wtmz+oWjcZ+9ts8OotBV4B5LP3Q8lnLM+XW
/9vmddWMcECUruWb0CfZlikMS5flRdBHpJ1MONbP12c5wK5nDjB1DL7DaS/f4LGzhv1UWCxL6k3h
DBgfuQu48v/9u3aZHYIIrLBXGMAVFkDK892bkxdXXwCMRmk3i7wN3dvSLcs3SVafbSXRn6VHsvTZ
2QROPYBZyd6cUKGPlMfL4vm1/uMVfWzK/XPtDXuvNX35JjxOwVZgp3yKlgSB7AtZsLc7FLoPzy/8
+S7LNlkNl7dQ7fttC0hvFznxVu4z5csuj3ie/+9XUNblU5Nbj3Nk/bH5r/2y+q+2x2tb1bb9d9eD
rRwJ/sw8hHDlVhnwmDID5NbbIJyXgUP3IJqGOgvVSd/iQ0GennmBfOKDrWMM6rwWs7g6zA1YH551
IhazWq4E1IkCUMrQdCdrwarOmMcXg9ttTXNmKtHq6loNS2I3PQIzKxK8W8k7mIrFLtKch2YdxtWr
k9f/ePDyr8r34PE5Peuy8fmaPN8VeUg5ZGLfYz8oX0ZZNEt3Lbf0FPqSmcB5kndfXqQEzziBWeG1
6wNo9b78SmC10yo3/9E6uMYfhYWIkly3TLgGbyDVfbcllyLihnWJkh2Ig0MNSRZ8w5jqH3EP3B0Z
k428x7KQjz1ZpicI5bJGnrKfxaQfvcTIt+o8nlKzQqDM6/ayk9HotQWc3Qr13HVUho8RwBBfkPLz
g7ygfPJyi55eLGwYOx6+5sF7wyzOfWCWg9S+B3iebQv5Rjw7A1VTnQPnPX+fLkZt3U8Q7593scod
etJ0GWZyN7fWgQVdSJJK4AX8AS7ZYCbuIT8qDyG3BuXEQBdl1KzNQ8dMTrbA69a7yXUOE8Ac8rk7
6JFoFMe2n+MY9phdPVZRsRaW5Nx07dEJw6W+NEZqbOX15e8K7Hg8CP11NgqxVU3jKp/q/zB2Xstx
62i7viJWMYfTzlndVrCkE5Yt28w58+r3Q7TXUKNas+s/QRGBZDcDCHx4w3xrxVbaNB+hNgSLPstQ
+odC/neCNncckvj2i/x9YMf0NMeRhukDGP+1kpgp7Pw67c4Isus7oGnFQbB2uqApDjwLf3I/Se73
V9yJuY+Zbwwf6N8x9Ex9cMqVAUEaWQxLw+Ek4yWw6cFXKASucy6ZuDPisfZkYo8G8GAX23bxb0Sd
SOYefb6T9wd66u/nizDXii3R5P9/KMZqPeyls3ifxEhB/BiRvY/F57zYuheOAbYfDGgRZhADXakx
dzIei6KJOO19yCU2cdjkVbtvsq79F1Z//1CK3/lplHHfN0/tJbCAEwuC2GPwoRfjVxZHCF2L12TM
kINZeoP+jtYK8WS/jXZZ5fvyWjS/b7rTFzQADNJ48X0cJ55UMaKbk7lsGBOWHBSUIhVgYtMgTPyd
ObmjJEX+01j2/uvzsYeJc+4zdN1ativg6RuTVapxiV5vxiLUT1v8EL08qLYq78XFFoM6sTVf+7mM
hSA0rz0IIHNjcfY5O+8rtubbOFfMx/uyb5A+Nwh10IfRZ4qOswEIkO5EXrx5XPGIafxUf//xY65k
i0Dq5E/DSHEL70/e+MODaL8Xj2uAki6g6eke+E2D5IZ4Uv59U+x976oA5VQ7O49XX6kgHkyReQr3
hRMiCB6idq6Y54CiQiRzO5Ht3I9OKdP9/ddPT/Kd7DG/M/fxzP1hFqWOmjasn/znvRNb91Zi82te
7HQ/6qdWX0/wdS9JYWGjNp+UEalZ0a/Mowex77+VzU1E7X2cLTbnRNyPOSu2xH7/86ifpjOitWj4
5VT/VvblqF/O5E0dPkZzZePD6JtecTycWasoxvtcVbzwIiGUAjkTGhGT9ynMNidz2ZjgCQr9jjZF
rbF5byS6W3HwuemnGrHp6h4IIZbg70+0eFnmN/7LSzW/QPOLJsrm3cQe/7Psy27/dvj76zqmE7k/
C0H79SsbhzaGtdNYWHy45uQ+k53zn2IV/9b8S9l9PjEd9n4GcZwvbe5n6CLnpEjdH7lx/KXoGsQc
VGzN32jRh8xZsTUPyObGX8q+ZEU7t0UwoP1QSiQRosyEyMfLydo7w1vxCN83RanIj4SymVYnRbJR
nexx7t4BU0Ebn/PSONHIRV70/IyFPCJKRmLY99CR6xn1uBTdA9F/JFkrlIH/0tXunYYpE0MQvUuW
j5AwEX9biTspkrm7FVnxKFhi0j+3mR+DuezLIzQfpveqmJCFDdOrk0d91VhqPC7F/DcCYEC4KOqf
vLoLNvc3XlyUObl3q3NeXK7/mRUV86srsh6BlL/dt8h/OYIoG5MI7IQS8RrNnf19YH2vF/dn3rPC
q4TJW7I3CIxoU4Tk08xxbib2FYkYGMxZsfWlnehE57JPf1zUfNmlcwppPWpnUIHXEioFrgGiBZFy
TQHJMX24chzx6kfRdblJlCQ7cWXyqE2T3ShbiyqxjJ24w/Mdvb/7n4KZn4YKc1OxJW5+kLVE9O6N
7kGu1EL0RAsDZFJUtLK70clZjkHNRRku4hW9xynFE9CPali9ihf5b1SrlL011tksnVQsDqZpso+Q
CIYlDmlNJGXFauVizruGJ6F/5huLfNIdtkYDAzI65DnyYaiKt9VV9yg42wYLAIGMdo24quK+lAlU
JrXInvIQnongk6vTDR5rRHfqezzzy+UXF/XTLbpPXe9XXcxZxOb9NQ9YnBwdfViLqyxOOyfiB8xZ
cWG/lN1ndaLmK5lzbimq57+k+r66NLHWW2BjiFWcl7ovTRb2Ww0hwLUKY5Ys1DMESLM9PpPUGipr
Z5qFTM9U6zjAPNUowrup9B4DJdkq0zHkqEzOuVfWC9FqbJJ+J425vpLbBJBe12WLKuBVF4mT2PrS
dAB4KmCKTnFkb+TAN9I1kkEYLjOzXxOVBDU8WPtK9aoHOFmsNSMaC/E8sXAvCuVT7PZPE6L9m4cM
7Df4N+UK1bgeVQ6yoixB8CiJWJ4oe1QgQrOIv4WOhbKg3pyHEC0EC9jCRmVtf+sY7niNi+oDvuOu
1ZX8pU91XLVi9z3NGZKX+MAfXE8GKZ5UT60zGj8covWs7LoeCw5KjTpO1y28qiy/lyOYXqbk+bMq
x+YSRR3gVQGyXXI22QLohJLH1CjQb5JlpIxCFpmqHBw3RozFpZ9qCCVhJtDhKOBHyrbKzPwyDlFx
EVsiSbLMQvcsTREWJghvZKG3ygvkh9yhe9NZPNvW8iTll8iFhh0JShyrKQC8sF1mbmEWonotQ/jU
XIxEZRQMV3WSgQly6o75cJXZB5AaLK85BNtrVL+Gdgiu3ZRAdAmurhy9I6sp7UVRnmDSje4iqlwZ
wmeawWqN5V0r1LCvMiuh11hSlOXQ9x4zCCpC0wFaFZtcyxRLUTxkF0PXNRclapyHcUrKBNieybMF
u5oWc4WvJvFSyS1c0TpWZ/QBs7m+V9GFcX8PUTBe7jnQHCj/Wjxz8/5FYDgPqMwEy8KvF+ieamtL
MfTVMFQpGm+A6TNN0Q+mBdQZWKuyUk01qhdYwSODgQN47vj5qYBqd6qmZM7yfG6jjBhqh7SRCTct
Vw/pqMfaUtE15SCSbPD+KczaQloODix3x48JNiNq8NS6AEZts2/foi591VhKBxcO3Z93S4fPDDIR
tEJWoBLTjr9Z7vzup5H6NlQRaAUEcZ68PgF2jQ7Ww6iwlmwMkXEs7LQ9qG1Y7+I4zC7cAgXKfy1/
q3qJhyuJ9bOstU8lqkFnO4geOrOooL5K5bewZeHIQuxxLbKigqXQZ+TX03XZL1qMOxbD1DxUYkz5
QrBc036sYFNkSdBu6TNWn3Y20ncrHvWjOFRZ6crFcvwd5DCcOhNk0TZ8cIrV/AtqL/rj+2N0P26p
jfVD1dTrVEbWZulisdx6ySNGhSNB+6xirmzqR4gW1Te45+2F0PFe5DDarb9hWgcZKukRa5paiDJL
y7/uFNlPso0eF66BALWh/RCxmDYlGHQn9NPaU9kRVs5j1E5EhYWSxR4ZzAg0G5dC1aV6i9imshRZ
cXmSWJ4+VRaYsOn6mH0P0KWYBnrh1uz/3P9OHKXu1sxKOGfT9UN1GkReMjj40/PM9J2OcorYFEnh
jTDc57x42voaCclPhaJa1DSQO1bdA8AZEHhetwDXhaVCXtApqeVrWXr+rjU7D413v3jP842oDzu/
3MQqqk3FKFkErCUbt3DigfvKC7xTMyVdhO6JrbnbTxVtG2Mn8+K5ZriGwhAe8z7Bw3BKxJYo05ll
Y9lgoqgWKkGF3+D/aCh2ubee9256zAH/L7vEdge+Qla2Xw9TNxkit7f+kstEA5dffp1oLU4yZLla
neJ64lGw7KgbNQxYFCnPwZSkCEycRXZwXRQLA7eDvC6HBNen6lxGuXwxNxJbOOgd+fA1rCOzc2gT
VfHzwsETY5Ckg/ViAMVHWUrUftlVZMWJa1RHdxZC4Pddxdk+7ZGo+rrJAWh8rZh+1ZCHkB1vY2a+
xtiTglwa7fhYD0V8tPsAwImC8maTsM4os1qxjjJfeZRzvzvZavkz9RX5sTMz+VH1y0tDB3thbRqm
C6KDfP1aDf0vq6zVowm05MVOOBSLOfk5Rs3gJSik7/CRvQdRqefe2c1C8yrqQAqvYwh139KpZV++
RJ2iPylukD0r0V404ZuTPMpVBf3y4pfxcGo9JT73U4K4n9ot9Khk06zGBX02aLwpK9pANGUhx7V/
y1GHe6lN7BLmUvySOCU62opWL0VWa6tup+Gausp1A0X8hWk07TdsrJAuMnp1HUCofKlabBFk+Hrb
iV/5AhQsX5mJq+96LDOvudk/AaFp3oz8x2hX9ndDsutDkgdIJ5lq81aNAClky0iviOigpeu3fzzL
rN+AbKmrMcRF3KzcJwXwGRq2dQfek63Qr9cj1rDwhf8pghb5t/JLmWpYoGKT8ZR3TrnGry1HYc7K
nhLJMA9V3AxobrfZkwpj+hvW7wtRKQFjewKB8R0mr3wWRaZbsb5gd/lWZHvUJPaKM0RLkS1DW7+O
rNKJnDhi08lnGa03FUb00RtGcAmZ4WvHEq0YaNGliwqbmZ4JuofNCiwesp5Iy64Lt7MOoqatXWet
K53Bc4fbyejS8yAYE7y0ctEu4fgEB5G1AtkEphC0R5E1MSLCB1J1TyI7SsMPm2/+ReSGNrnSX6dX
LQTf4/bezg866RYntXwOXGjEvotdVZcWV4A+a2Qn2lvu1M9RWMtHwArdTVVrXpUQVfkisk+igShH
F3GTS2VyEUUi0VE5CkwIDGWjYria4R6bmN5NNA+ho11T/VZV2cZu7ALDwnKNjHl+NAcrOwYNZLlJ
LDg/SjJJ1RQ2MrPysAqdFtFxM6gefMXCCnwwnlAIi99ko3DW6GbmO5GFowOkXs1ecr1HklJrwRJM
zZR2cBdo+oGqSXvcleUaoHgRv4GiTrbQ8a2NytrHm2lox9SWjEfdT6xzHhkALKZm9SD/HkBL7vm0
KWeGdQpuRGzZUzIqsbskgleB3/2nbG4itgyp/l20qrL9t/3VGgBMY4YPZT9Wl14qgEtnNtJ3oLp0
vkS/U9l91vvOfKmsHn2gVM1Oia+ZKBsXMYi4bvzeFvZNNO21+FQGmvNaVqm8ssvQOMe5gwFLWaKW
gi7sM3SkDwnxq3WYLW1gQyc556Wy+/BHowAQMzS7enD0xjtIphVtg9iXH1FVKRfi8Nb4KudO9dGw
bgSMSA/RYRy0HTHbHNXd3Lg5JprjvO4WwpZKuoiSMkMZF42qU06fejJzf9W6angoESf/W3FvI6rz
uRQeCeBnZPxX8ujJ4UrU++AeT+JooWVTaBbQCQtL39+zolp1lKjf8GoH95aeot4MPTK2stnB3Z4P
YVj60QRefrB8Q1rHSqZiS9VZOwO87x6vm+qkaLq1MaNkuA74uKzaWq6eeRtloD+29c7Y+YY2j/Sn
cp7sLmJI2mfG5vZo1pn+AScRsUidfp6nj5c2iSxIKt64LouivIRqXe50regOgV0buPu6ObYEjYU+
FmBVOj6YmWqOLJbbum+h1z9HgS79lkBa3k+UpApScZnxa4i7H74kWa+KWSWoHSvjo2+iDc4QxXuA
Qm1vk0lUXJbc+NjGobElHBA/2FCBwDhXBvEzOjLTHf03OuB3yIfSL9XDBxl0EiNsBuGRZ+u/E5SR
1aZ98rDmqOpvbQNmGZ3i6smpmRM2baE8gNtogOfgsATvyloRXHPdnapqeFD11iRpIMe4xSlNchRb
llWyBIgEwrmJkHXBv+abYnXOUxo7r8oQSme9dRyuAfK9pR+XB5FtNJTnUits9mrYIkylMC7bNzlQ
t6yynWcPQvqi6Hz53Ba5+xyU45tqeOpF5MYJAW6pxoNo6ijWMVAM9ypyfutt6ziPv+mZ6j67I2uJ
mVE95pplPbvb3k2st5BP5bbu5Xpr1Z33nqnbsivN9xxEFpY5RbnrvC57xeZu2RqB/Y155AmTh+xS
uhLi+R7kjab1lcW9bKoIMlaccdadmCz9FrGjgZcI4TUt0H4Lu0MDMTXf8prnuUGlldqqMBtj02Ep
eGmmhAdjWFV4I69EVlSwYJtdqhG3LSyrj4CdOLPXFKAbMBxdELvLLtqUmEjxHm1JO6dWMX4jCvDa
5MHwPgQT0KOGz4EOFJJ7sfoajt3w3peBseyn8mAq/+/2NpJLc3vXdjkO8LRl5dkIvv1z/Ln8fx3/
v9uL86pFB3Pb0dd6aoTLjgn7Le+G8qZauro1pzLkMsqbqEiZ/N7LRBOEIqtbPpV92ZcvJ3JWkrMN
Vb6JIjEmtqVTVPKGJyP5WyZjH+2k+mZuJir70HEWZQnfwMsfpKQ2IEzC+eqVsvPWFu/6qkXHZpX0
SvYgkl7nfmXti7pQqmKt+pF88gqIeHRSIoNCu3yqp0RkTU2CdH/PJ8WqZbqG1uM/taJ8zoo9RBna
dsc0ANA2F92PNOdjOr2xtx9yLtePFvsPFMmctwg+Ew9Vnu4dFy6p2lvfBrN1fmgI0BEtdLoHw7Yx
HI3QW8liOWD1FTYxxON9lUsbTXXG7ygydNuGowrB0xdoWXtxDj8BztcWtXHGCdu5uI3CQtd0bMwr
HlSu2jO4EQPXAU3bqFXdH9TSR7N7MtwRjjp3cx3DzyDnMvkSFSJp0epe24CsYKK31l6P9Rxxndq9
JVYk3RCIblbqzsFGLBpHNF00tGMQIbf0BUMQeDFhX26lImm3TP6Qxdf+FHr9jsRI9z0IcYKPmrp9
CKpW2clhnezdPtYvvqfiiSHl40vsx38AHSZ/2NnHDv4g6TrqWFj/3vCT2Wp9412KrKpu2ZRoMsND
P0MucWqgqRMVqQKyYdT5RYnhxSOZLK87J2suor1ohsHTGtPIAQM0xGmiyZMdyDxesm108xDrwFet
iq+IDmEQYWCMpjVyv8EHrbwYXhNtC6g15yiBVKH1+niybJDFsOPNo5V0wT5Dyvjo6IGxJ+yRHZxh
7A5J0fd7SQ7yY6JlGPu4bXCKKheJp86yT1E+4PVaEiQJmsjdhHUt48AglxvbyXqIroguIwDVXlmf
yNdxaDU3F7UndIPBDtLjgAYq2vZxbLD6wdy5fwoM5JEbfdE2PkEpL5OfK9agl34vay+9baPlje7p
d7xn2kURDP3ZxYcKCeo0XhWDH6CEhX4c3yYIH248/owqe+3iR/bK6nWFrk0wce3H4BEs6Z/AlMef
UqT9JPALvdzwCJR7trpJaj7Obqdv2+kIdoh/BziwHIuHngmVOSDSCcTkZwYuUW30Hw5YA6aASXdE
G7W/lhipT2r8I6Jr5dkxhgYpZN4AZkb5LqkUhGQQ7+svIWotDMr7XapLwZMrOdbFUmDTCiN4X2+h
3Blut2vjbnjVTeZOiuI92RlvijKkGbIBcv8aAABce3nX7sReahjtS61TDqmldCtiidkBRlDIVHVC
BhsOhhxuvbgX6QOCiKKJ2PpUaE41ovBrzdy8T4Q+ISeYjyPKisKGh8YC3jLBMfBi5DVWjrXUvDQY
WB56V06Qr+CSJOhtE7fsYHpMWRTtnPVQZ/hcTllVHyAt6Ua2F1k3LpUF7MRwgckDJDnTYlIwJWrq
4/eU60N+7J2owMGCLZHMbcSWKMNpnNaVCkSpS0Fj/R/2GxGMyiGo/9exRfbTqS18BPaMhBafyuZd
xPn7IB8PSfxaDb7/RJ/rLrLQMvaqC7eiTbVH2bHcrdb50nJMuc2Wk4VXs8h2Iid20jXnsW4S52wY
0g7povHiNBWUwjqtv7e9VSy0zvJ+1J70BKHI+aUryia16Q7QAV96SqoGNECUt0nCPwQzHlAHCX8W
QRny2anq18nufhkZTX4mzn2UEXE/QxQozqlS+BvkTMdFpMvFea4QtQyw/rbTseTJamspNy9AZHBu
no4gdhEN52xr9tbC6krWLP9zki+HlvoIvpDqvsRgVBHMnE4yH0Bk407esfgVHlZ2J1mnpvcwIMI6
FMcXqfWhkKjWVUfJ8RqbU++rZCAMdN++l8H0xVIptncWoYKzJWNcEspI/d+zUxlO3d05mBJRBgRT
WeOLxirIVDtXiHairCjlZKN3uAKIbG1q6TpAFmbVhAPh/aL8GUBccDK5fFO8Afpbmw8vVs6kvRwq
9zEd03YFVKy9qU2IGqbVJw+2hqhKiIjbeTDabpeBqkXBMQCzj23V3ogdNEGmXryz5OCSxnKxSZjr
XmW0dokYEL2OjVIisJ4lz/w6f0nM2/4emSigGKOuv+Mp+upWsfmRG+5BJpDpoYQDrykqI4bSz1le
m8j3EWRgQaP50w/OyU3T7EOrwh+STpSa3hIAPaghw2hxw9KRWjCQ9EzGpHt2y65C05wJhKjtLT8/
+glUQFGbYuF5ctuxWojaMPYTPC/RlBO1Q23Gl1LS36PpSKx4pA9xWTyKulC3iTkhtMSYPHjIa1m6
hDgJse0ZY/AgtkQiJ97bqMrFfi4SW7ih+qsQH5/7XnOtbCXWNmQhaiHKrMpHbtKu4J0iDrqc283n
kbvkXOmZeXBHlbZjiCsVTKTHPnJylohcFk+UWDk6dqMcZXhUcNYDZRuPSMWICpH0NqpBS2lqU0rS
UGzmfRRX+sjHHGW7/xzmUxPDCuGQiYPPR2ux6Vi21pCv7scV1W4ccopPLUdTkpbYYekrzXQggk2H
l7oSiiAM1k87ior7KcUP9BPZ3Ti6/nIv08QvmE8+OBGPoGs18r7y69W//qe59d/jKr8SD92G+2+Y
roLY+vRjpx93/02i5n7SJk8eQoRdoYpvjdqWj9nUTDRw9ZIwj9gUNSIZxOUXm7rdIN3Q/XRYETpL
TbdhtIGdWl+dqygoliUGFl4A1cyr0h9GVg1o6IFpbOW96bvj1nKa38Byh1WMsKIcfLRqhHWkbuJH
4aAP5nTN3o/rX2XiOhvGTEcbCdOgUIOVYg6TlK3zYUpYZIfNQirpyBGa1ZHDtx1ijBXuVnYZvTDP
3EHCe9ar1lm0vHboegxPpVsALm6eFa/nYND8UMSOLq1cnawQ/mUB6omAzjomupXp6g8/604Sq55D
hiXigARDPi34ZRKLDhF83x08YqapTnQMJOVW1pF0lUOmvDl+RtfCPeqMRbCXm4q6voUmFUfne5mC
ictizLpkP+/lEclbJSWSS/imSldRAQftRz3CuCrqFirn+FgVj1Wsd9eOgVBtlWihp0zJuxHICOJl
IT/Ee5ZyTFZwyMH2oGgslB3qftFDNdUd8IZGfGmVHgewKRli91Z28PiT7Gh5nQHqnyQjWryEY9Zv
1AytMVGWosCwHXFZI2D6T1kzMpBA0lTdFrjoZbbhPiRTghyFk1vFtTaRa4prdHF6xjDXcUqCWMt3
9mANC5GlB9GuIWoUEIaqe9FcXpn698CotYMosqVCRZesH7ELrbK1KBOJproqy0RoNoomnypQzNOG
6n5iUWyoGeu7Q5buxYlFmet3C9OptVU9lKxYTz9SVAaRnB4NEwHCqcggrH6xLGnVeX54y/J1BiH4
WitKcGPN/E8fFO6+U7QzQuTxqces6ioSe0TrH1krYzOXxUObYuKGMn8kS6EEpdHV8LxuDpERGVeC
/cZ93yYw12Pm4n7k1xUuWjaTNjfGY2g0cnt7z+OQVGzKLNaX4Hyp93NDPU6D57CyH0aH0UE7FqwV
FY1+dZxIejCCozdltCD8m/RG+dYQtTwMejxNC+H74P4HMGNu10eoHMUjXa84kCVnJt4VwRXDu+aS
Z8Pq/kSNeeCBNa4XqCJXD1mZeDedINlNDbPH3PX6o2gmEoZk6gJboHwnsqKtgsr6yihAjou9RBmM
ihhKQnRmDtcvHdlzrnGqOVd0uceDpjXvnluiEjKVq1bS4iQVLtzQhvkvmqGAuWfl3j+LFoz8rnKg
aMdg5PnLhqDeSZ5jXiGLWlccxIq14tt4GfSjdRUVSo24p5yzOCOyogLBFP1SxAwYcd6QUI71a5aS
NW3ZBvS/UWuc5rY+sVPMzCprG6tFuLEHEBPIWfq3HDbECnuWaK1ZKKMtrbpwN5qjoRyOfssNqefg
ptcV3FAtIn7QEw+1tRhTocnLRCSMXUbcsnDzVMee0UbuYYcnYRbiTkp9LsLDf7emLPp639MaLz+8
NRzwd5O1ios59EFsYdecsH59qCeWUDNBGMWWSDoBlJwSJrUAJ0Uh0rXN1lFZ8e5DBF+y4cm/A68m
nLfMsLt8ldWRMEvNLHYiPswJY2SoDiKfCNZDqyff9Yl41ExMmnL6CXgTwTwyBf/IKBB2Qw2SoAC6
uweRqEXdjxgclZP+xn821dj5CCIVDYwqRfZRVLftCENUbIbIziD5H4UscyCcz6IdKnv3K2YPWJBE
6IyEtskSoriK92rEXo5TVGaL9gl2BzDMoC/oa2nQJCh2ze+h0X+5qEXEWbHtsf9aGcqjh6/jIWva
V4vLegywA9vUiv7uD7qz7idUbcRhMudIj5Osxf+dr7bYEneANSx/rXtcKwmXtKPcqKsy8vRdjVHb
wdSyfG8ySYiKsFxIcrPtdPM55l8bRg9DH1KHzB3mEVBKxuQ2gvSjZKzCEhLzREpLJ8S1Nd0ssZUg
2rAukAXhu9sqhwplC68wWejScpT4org/fbowUJS5bqZTIaFoKUtJSlzi/QTcCt/40BNfWmvGKevK
/lD5ZndPND3oD646XblkeE8UtThA+S0OTlogOi42U9tplbXYFNarYkskkeUWoJ0c1DAm7Hw22bHk
WgFBh0HHvz5YuWOl+yBBCGDiiE5/UyTiD8/ZJtFQllHwzXQnDtM4YRTF5cgE51Rs1iMBrzSxhtV8
Z8RzOmfFlqN02FtB4KXzztAJJNEm2N+cGI3ubxvdOEYT9l48ByIJpmzHEsdmDKqTKMpdA3MHz2Y0
ImwNWuFoYEot97fNsm+xUpW4j2opHLCJNXbftBq120eIfEGS55pO+hCFjo2BSEQ2DFAhVgLpT8mQ
sjtiDFkvxspqcUWRwv5o2dlKw6arzvph4SVY6/r4U69ku2AWo8rultjPLyfun5R8EtZlPIJvbIbh
HFT6gaXztZq08Eajc5IV/gKNMhZKx9w/mWBhzp7bLFlvrxbdkFwShU9E6hTGykFl9SgX9ZIuI2cJ
nchiXjR75Aamqe0o32Dfq7uxw0HItPGktb7XZZ1udBZhQLE3LV4slbcJaowo9XQhtQnrI8AEV3xw
6TTCB11VzOWgDNLalWpsYVp1g/Y/8nTjs6bH+zTPid9hSRRU+lvRFXgWDvEG+aVgbUD0y+rm5Hul
vODjCDPZz7JVBSHDb04Iv4InCVnSlWSWXr2QoApcqiWibMGmKyaP6FoDhUuIgsXp5ZirHf7GdrXK
kaiobGKNbf+nsrgwdutglcL+Y+ucvCEKlwEGW24ayuiaYlEaKISrWxnhWy1EHR/TzKL9E7owsmWQ
VMt+NOyti9aNlNe7WvW5COjQBbrJldZ9uOJVp4OL6V4cewpdYgTJeKz6ZfHpnvoWRUE7xjL3abTV
pAEisATev+mkLSOKccn64zuDZ39tD/D3c8mM0CYCpmOPjD11uDk28mjAN/njXuoMu8i+9Ugg7Vjx
lE+AaXHPsHFgkFNudA5LF8584yEYbHu2jNdWo6M5BevJl/7ULt4yZX+eniA1NOtz7I+/DSqXacWH
smCSLVnuJVObjyJBHUnlFV0qXYtZ09Cx3uhbOObIob4iIHrKogoHXBOeGAzuVUw4QdMhhY+RHC/N
epIUQWt50av1d5fvxQqV1wW+zPiDJizh2JzLLJwATYixXYLKGVD0Ms5NIW0Sr3JvA4rrY2H/zGNc
9TzZ+zG00qa2mQh2SruaBoCtqflHsHIbw/F/SeiwLrIeb2KlH1+dgoAFAUhF+m1hkYiukRbsNYVI
nhPKNxQX7KU2xCvXb58Gxd5ghAt8xAeKJekyq63MkKToIyqUZjMWfbMa/DjfSPaLL6XpwggTd13G
KfGZNt0YppSdRp8DdjWRwUBRHrw+rJGmHPaN/IOZv790BqtdN+VjFWHVWuLXRTx/bTr5m1K3yLMg
kGRrmB7X7QuIXA2xo9Bf4uKZLBgNKssR/dWFg2Hqoh76ZBFa/s7QJXnRItllhvoLQmKFDkgSma+Y
8VEhr9IQ9xUbxVBZaXaK5hnUDd89p/3hekWJqFP2KxxfRzVCfC32PwDnJqtKfcZC8bkFL8mqC2qp
3dFBMnVa26j7xl4Ra+uHxiJkBgjYdNU/hG+QMDHfws64ZD2L9rFz0lWaJUp31mRG//Tp4brFdbjO
q5M7NhjIpsMWe14Td9nU3w0/cc4mXv0Upc270mAoL9fDVQ8Z+TfjJNebEQjEGp2FPp0eOkVksgEz
jLChxzOxLLMGQbDwR8tFWpQ5psCSJu3znkGWryvFst5y7eVVbBHwx1LgqOWbMjHcG96G9ZqlnXDZ
F9az2ScrLW3oCCRkaOP4FY/7eKU4LHhXZR0sqir5Dl4UkmPNHLqPAvySQG+aJUbCk08syOh+XUnx
C2L+N6TT7EX1vTVRoCuCCN59t7cD9VcmRb+SQP2oCg2zwBJlfpk5FBHubdo1w8ZOWCwIFLDsdgyO
yB+8V4UoaJ8g9tcN2aMcFpdiClSlw7QQ+1urLKwXOn6wD1S2avUFunflupfMie6cP7R+uAgyk2jJ
BNQtvH6fKXwUEjBCJuJ9aL3Qa5reMlT2ZRI8WAAxFnmcXZIo+5No1r4ozB9VwMSr16++HScrXY53
AFWIB7k1fi2dC6/e7g41bmYeUtWrAgT6utFCFHm6NlqZEm70qlQPC8lI+5WrSR82yka+2wJED7S1
jqmUWlvmdujLJ2zeWIZO9C1RgK0xEsn00+e0lzc6rt4b2zfBD4NZCQweMyl7deQsPLRLz7cnDbFv
reajNh6/DGMdr9CfefLL8SPrze9qNtxac6kmZrExvf48Is0ZmSjPVfhPKqZ5zpCxtrMKncFMZUVN
r/aR6wLTNrddIK3sAK/7tyHI3x0vfjLz5tSbYBrl7sWv410FBifqeSbCutogyYY0TXvyEQ4E0IYw
WhkbqyhnBi6VK63k/URV3oh3RZV1BHEHNOPQh0Y0AO8Kz3gf6v4db+pkYcXSc2UjZFMH6luVRB8d
cnpa0b/BL/sNbBdcrLYd22Df6MnTAI18GcvZt7xBvDxAh6mNQFRzPR51TMS2GcsAYP40YkfVuGUB
EjG1au81zQ1PIzwEbeLjXW39rvQKaQq+sHhsY/We6kj+IqC8kPQOy0s5RbYpPql1eouQ5lkoY2es
dcfZ9qazf0sqBPpQG9pnvVGjtx8Blh+AR/j4aOLGfsQUI7vAGwbCZyGbrvJG5i6RHaLCtfEhJ/Up
krvXhh/F1O97AAgDpc/4xSmlIz3fI+CyfNE0Fpfeuyg402eGuq3Dbtdn7qbaVV26qbgsdBLM/Fk7
/H90nddyq8q2hp+IKkKTboWiZUnO6Yayp21yaFIDT38+NNfeq2pXnRuXhRCyJWjG+McfxhWzvYT6
X2EF7NbnBJRq35GnprcEi43+bVbh9dlbGfOUcqsSrl7lhT95ToRyBj+tHJtXp+9uTb+76708IM/h
vu6iD7ugb0RCRnSDyt9dNPX4k1ZDwGiGlAdB9OfMucFEANv4krKhMRQVzbjxLB2Ccb8T9BkHn265
Ks5EjzbUAYkOVsXl0r86HaDynHvjCh+eS56O7Uq6OALqAsKRVURPlZP/1N3YrIouV2vp9yRGIjps
Yv0w6P6Da1FETjHO2WU0HK2WKrvuw4++47qbe3PrYObttsPJAr3DOSVbY3HnaDnTUBliJQp3Csvd
VzwIITpFQGgW2GEzWHzILh8jkSczC7pRrHvT9RH8e95qSFWxLh7bAo+oIdP0rWnh2dA2yQMB8F2I
tz03OCrJe/9bH/v+1sCIjG7M3nth96SJCdtNv/8QHU7jk5bAe+k/mtbfRgOWom1CRrGf+esciKBh
wJFDjF+XusbFQxEmRRrICESg1/UCxDrbF/PgHQiZfHUTzHu4g/dD/W101MaT4vKs8NdJk1uhVSTM
KTwUU04XmTwYLD9r1EmwmsjvmRN5GyXVLyGj8UoYPWMl6zlsPYJKyi8D5zpvblBJGCSChYlHPmd5
6iN5dCgWo648Dz5DQ/JFsLo6ISB6odZ+8RhaBHa0ZEWY45/JpgPIvGE8ez63GmdaZ16/JAxyN3cI
kEpbfFTla2ZKrg4VOM2sX+yhGCnG82wlPGowJ4e3ESW/A3h2d7SrxSHLHvF7G9WzXamNYdojhRWh
GYmLt4PT32lqrA+Jlt1ZEQU5mbSlaZc7C2RKyllR0MbDDpG21TrFGkDo2YmjL/yt8E7N4OzFhuQK
4KTRfgH9PpMqO4SONZIM3DGtPBc1NmZY3ItVDtt2P9tRs25xxPRVGqSzfWp6H25q/2NrN0Qt3yYE
s5aA0Bg+wr3L6g1Sxrt0EGKrl/Idk4WbvpxxfK4Wi+YPKQiuHn0DsX4VP9fCpRKCA+UBEqykHlF3
Vgk2k1DQS28HackmGtJVQeog7nEmVCH2Z9pjATmoicx2x9wKa3oydedWplyBMZ9wJgiVYCr5Y7vh
sM47HIeLTWw4u8QZP+bxBubMcw4jdUUuiNwUBp8TUeJnlBjQRmb6dQetUjctELz9quHMt3DbAtxD
3sz2qBlbh8CjlW9rj6IS2wGD22WRqlb4oCKFmiBQ7xZ3OdI/MhY2zTpiHfg+xNaX6WjTNjQHzJKR
kOJoSHua59jbURHaPmd/paEdoDAhNjFGv0KN3yUxHkmZ9Ws5XblyRuB+G9ck1k0gRBt7QVO/Tzzd
xFXOXWeknK40n7PEtc1PAJcfMpTr45AxtTYZ3E9EFWWm8YBhX7GGKoOA0jLWelbZyws2CRjx2jQZ
7HvZTtj40hrjuHeNwaMOSOsAq7kW95TuLTUkdtTdUUs426pGrNq8fk7zEjmSc4Mx5nquqJ9V55Pq
C0ixcvJ4p0gcx7VzPjtQ2GvxPRn+n7qY0zVEtprTtL93S/XutuoPTqL7eZoCxzQ+qjGxcUtWWPQi
vgjHxsafRJUBcxC9Fo9D5t73rYcsIy1Og9czQJE6g2z/PbU7Eu0L6ynsHnqhY9WNhygJYiTu6G64
HuPylNviVhgOl27UkefEHKPR3UtN1zFUpVrHiX5H4MizOZCK6fflNoqnhzi0B7iA7j0DFQJc0hDP
5vnN8x88R4MkYi5efEU3Bl2XUmBTYGJfF61Ts1pPuNgSc74amp55Q7zT6vJU5s/Y5vkMO8M952TQ
1LG1GVODTmww2NVMyo1mOlbg3bQRhp2AfnAXyAb3ezgnpbtRUn/T8pxRS2/uwhHPvTEkDC/HBk26
fRAN3Z9YQr23rQP1RVvmFBjKXdlUlXRf6qJnByppG9fhnJSqxA+ManB4G/IQcl8LQri5pbSMwPPS
78mN32LmlNPUF4E24A2Y+uZ0cKfXSiT5JjR3uWAgXaJDRYMabRxyYCrRv2VltCDUdP5hyrfmO03A
DYFZSWOAtJJXp+1SRKSTkz2PI3dvm1Tvba0oOQanY0zYMh6OCYn2XR8P5e86JCMji+tzF8VbiyCR
rT+Nxzozv3INwW6c4vy++A3J7g+MpGcG4tVWg6OyklzxG19z6Q19LiWl2nM5bX1cgKcJuB0+l1yH
WYQ7W4UsUKJEyJlqpS3avzwEC0mS7yrMb3VXw9Q8rUkWCm1GT0m7jzHYWEFacldNZX4rC9up/Nlw
3HIXVcaHa2h7dx7BT3zYPFb9XVVYneLX/Y3fzCcVtdpKMz7PWA7j7JtlAWmwuBDMlyYmwvVu5G7K
pYjgsPyEEgP1e/gl3/Ic+kQsJ6xRBkHnxeC++MZ4nBrMSPCZI0veai5DIz5LviwsUe6TzDd32hK5
HNfTbW7ruL4nZb9NEvo0ndq/rtUL1yg0EEj1y3LobJpo2vE6puB9hPFtfCBW6DkzTG1NAtbuBSFp
uFIyhD307Y+v0rNewbaf3KKn2oSYas8wzoiuRjpxzDOfNpUlKrQoeLk2IdmC9coGes277pgf0oBL
VcCZALB9qPjwVqWy7rU8AzIU1tvA3NKI1LAm/WfxU/Gj29gWT9Hs7I2cAl1EhPKxOlEB4LRHD+uZ
eLfK3oJojJMwgNWdH0f39Q8Lb8jkR6GsHOPhPhd0ak6DniZVxKII/S1uCGqYzIo8KPWEAWm+hcN1
l7rDLWMFhH5afhZ51K1pAm/V4tw6WY/GZ1R6n27fvrQ6J2Zmv5B98Wg65VpE5BQSAYwLOEGy003b
cLUg64Ihvm8t/a3v7C/NHcCVYbq1Ftl1qQ4Yk3L/d+fEQjExHGR/ziQ+4CwA0OAW82bjPVyaV0+L
bmecCrHUvs1MZwa4a//UctxKV3vJiSReubGlAlVReOs2bIaQs4Uqpi8rH6m40Fe2yG+qsPsqBRKK
uJ8xpYT+1PSPbi6OVuG0gan11FQl9Hsdg+ox1bS1WPJ5e9/YIAUnij6t/sRFvMe44qZJ4q2e2d+x
14BTNUwBSVIlSjHZmVN9zhwCRRuZH+qByNRerzewwj8zo4UuapLQbSebNGPwnHbw38IS42B7w59w
7OOLm5SQhNVtqRn4OzlGvEL0GCrrIeyQUITh71xqTyZRQqNTxU9a9oFnYmnPZqBFOmwsZZ4nvMfW
Vmf8cfvuYPrJY6WYrKMA/O7C5cOO84/JGF6zEl01aQu4X1X8z4k6T5k6VSn0vDD6pIT4JFg1XrnV
sLXr6aOvF12ezo1cK3wYgXOF97gJ247afEEqxx1TvHhtTUCzemISAG+CJsQfvk0iRdaWt0VOnFJl
PxSeEkzQtfc5Ure6xELaL08mS7hwvV1XVV5QKEzuym6TqOQtyRsR/Eq7/mNb+VdY13Atzeq+wK2x
cwsWF6chbcnusMc7zqXahOTHw3JCq23UR3RGj6Y2QE5H+YvKYj8pbAljskHTVAfU68uBsxHO+Sys
tc5MFQ+uCC1IqQI96OYxJSkxybZz5B5RUH46Qn7k83wZ8PlirOacuEJenQy3Nq1f+2UFB9OLdmaT
Bq7qIRxrpEWl8xnx0g2utfNO2tbGxt6A+49BHmUeeCZX1zDrw55MB1z0oYGPXo/JOv9UbfkPowt4
44KnrCwqOs7i8mTlL73I1gSo3jVx9xYPjMCXU3CeiJiCWKJvI4cTBf3Eec7DHYj4W+h2Z5DbS4hR
Pl0COrRcGhtSiI65KB672HwvRkfQ6MWUteipPB+XJ9FxYyyTxytVINIBZQCP6z3d2COh2m91l/6h
+31CBdodsM0nU3kO1+he3uz6tqnDd8oD+BgxJUoIUH+rMchpDMJW+snONl5h7mEZAeulk0XJICPy
IbXbyq21M73m61iA7c69uyUvu1xXtqPo6Ud/W8xY0cwiz/ZlcyorjQEBB9h4mfaHvnc1oYUQSejt
x1lDN1lgWUlIVjR60c2QKJpGnBOY7WtBndrEFk/2bmoL40bLmWBJlAhMIlwaNS/WkWcYu2ny5QF5
XLJqJjKYRsMqHrSpxTTezdrd9eHfbdjQp1yXbR6uXSQcGPHXJveqjrBxt6jIMljSn8Y3TySYcRNg
4bjjFEh/OlQuknRETh8OOLIh4J+6Vq/t+X+2s0Gh2osQpA8Te1qblzlv2t1Ahd4o7mFDAwCZdI/k
C3/2Xb4ou7j7zJo6CGPwd27465LZGUy58QmPjHtNC90t1UVEznH+rvUYqlYWpb2jjJ+w9LhoqLCL
MPyyUtEHQETeGtsA4VuYOOsl/5PDsuTJm0QtJVusHWMXDl/o/ol988/QQt+eWITDPjzgxIxBOohV
55uvfobpt72tJ+0kl7dLlgmM5UCfUjjf+94L/nnYHpYkS8xlMEzp7aw7D0V9qVMxrNJcPZYR0+fc
8w5NLYA03UtmoiZ3ve9mtDHxj+TdZOf36TI68LUC2HBsjkKPVNA2FleETwo8qrIb8jHKtYzkyAy/
W1NcKy5r61AOgkAdm+5tb0WxwGwCZofu4EhguDWeqJnl4tAYNZvUri9NOryNxRK0OKbDLrSKX5XM
7anDaSMC3tZtOmUr8rnBThbzAcva+LH+lkzuyY9+zdZiJtuQh+bRcNaJV7I8po+FegmtBHchjx4t
jqxohcR6NXZ4OYzVGHh+Su/s2mrFTHWXJrrxmvms1njH0t0CsYwF+VBGchQ96IsziDM99pOjF69t
4eUbrREJRIvoDY8RJOyeuUPNpAcQPVgGF9KhS+wQyCEgVR8ssOdmMBGrm3zH5jJtnTWCIe0s2xFk
yqvMo8UsbKt7zueMkr9QQJXhwHAFCxUk7kzcVTfSw2nkLnll7gWZ4xgomoYnI8cQULewfBmqGloV
gJVdf2epxPulVPt8Amc2cts/mOLQFV2/miIGU+0M+OS62WcPyMfdptJWJaSHNq/iQ5QOSwFtvttI
XFaglRF2J2NzpxcFgxXT/qqW0VP4IUFYAiPTqF272xbMEppscxMhDewpRu5Dh7OyrAA7ex3dyXAe
0NcFcFTqjV/auKRPjD2cJbGmlyB+ydwr5mWcMDgjZLsmxqWC8m41Nll/L8lMX7fEGy2G/Edw+VNk
yyDvwW1GHDUMBaxJLVUf0kHi+MEdIZYiDGSf6KdO6duCmnI1uSink5nEcqFf/FpYO6H3cotD5GGW
qbtysnITmwS2zBE3hygS7VGBt2ceBPc0G1+cEpKp3j0zNeP7L2eoPyCyYdKmN3kFrE7fik9t6hC9
MmzxYsBFQpbJbecyP5UNoH1tjRqiWPwgc7/YzJ3FzVi1b1j0bEp7qT8rpHHzcLAzVtI8qV5KZ7b2
rlnBZhbVdCPaZSbUQKchfgMOn5s11LU5eeJoNzYi5rTQlECA3QIEcqHRZjn2S5E3ReAaZRhguVLC
5UT1WqcBkW0lBlDLJXnJR94im7iErbyxAyHEkqcgb22RvnYOn21odM4+TTIITFz2yHxeGof/WNq8
JXoikJjIYVljJON4w6vt2xCLs+IWq8/xGFX3OhAKZ1S5CvlWNnHWYvfdNrR7vLdRT1uCRgamzlRZ
LrOejePVVZBGw17QuBMvXBCx2otyx7DYwiNm6w+nKia8Ba3sp+6I7qEww82QTq+WQnU5uMNzG6L1
hAbU7EqCaFiiu8uYzOyk/QpSgoB1oq/acvq16/U3ETNUgEPfxBglmoDNnfob/2Y+oim9G/ReI3za
QwEzeMRulAgTZA2f1gShMwkb6UnYLDmT7RC7NS4kVP/1SUwdy81YmgeMSqqZssLmnBO18T1G9qdu
/g7j/I31DOEWGIXb8m5uHR1nnBAcOvzEfItXC9PZ6jkKCkaGuNe0iEzAPTQ1nBUzZocUnzQeNm2s
vfuN8Da90RC4lmTVicmfu8lnj3Q8wUyHsVegG1Q69DmIe6lY6Wt3GPuIAE+MbM1t+5Ba4XTjhDqz
DVofUULJcaNq3Gp4wcNDfuy0XN823h0eFxSG+vQyjMZ+bnVQ4bF57gYmIo7qAjMq22BUvkGhmM/8
9dEpbrv33GFEZv2aQ3Ln0e3TBHNXHIYRqhHtQD8ygI59jZp936Abv0TkkWgVYdaEO61Vq3031fBu
ReR65eEp6+FWiv5beQD6dQoED7vyqQMUIO/Nx/e3dAA/rOchpD1McW/YIND51Bb1WuxOx9EluqBI
03tN1Ljn2xOn3FxXqwoqytoY6PncxRO/rcsf3VJf3aBTsThqb7D27BbTbVXlX3A3SK/E/ZR5L52x
6TYP/EcpZ1WcAr/Y+S7GAhey4TrT0n2hE+jchNadbP30pmo5ty25jviQV1PtQw9kCG5I397EnVLn
2ttYsGfX3ihI2+g/p6m6cIdNqYKtlaiRzzVVCQ+k3k7pItjt6DsIbYMgP9ffKSIrWoX00dT9MIgl
0Gtc2Qm/AZzkUdVfSgdlrvYHrF19aNGe6auOtZM4Dy1jtnks/7ju4s0iaI2aFmLdwLdi6PMu8uf2
kiw/bNC3AibtzXWTk0uijEAe6szhv22XCJpw3BfQH+HkmqylBKt7mo+LfzNM61qyDoe18ZT2Scp5
oL+22EusDdN0g8jae45jr8Xsv0ZJLFC5gWlXbaE2TUgjUyh0EOmqGSt5kGP7NLj1vDNTK9kMTX4e
oYwxO2Y6ZzW53HHxEGzs9Rk+wiOzWiZxlHCssaj0sakAHd5YTdufh9p7yEs+0HLOV0VtNOfO72oy
vLceN32vxpOlY7yB69ilCSdAfmDGLh6/VG/gIu4ylk9748VyYBbW7UctcXJB0UUpVGz8xr0UTMTW
9SzagKJ1EyIdHBix4pmzBG2on7SZ1qEzdMQX3mRNP24x/oa5GJ79OTpFDr0Kbdk2M+s4UFoGHmOo
G4P8AYqc8YclF/Mo17szrOZe9hkwjBO95BPzT8F9KcJButGm35H84DS0jHNiW8O6K4toq+UkI0jD
+3VtOJpF9zJ2Q7gS2CAH7qQHbjuxPlvztxi9fWMRk53+ug4n6Fzkf+SItlZ3O2o/jRCjcoqOyqqf
mwwyRcfJZbZP6DiOfgPDJwrjTZg0uHj05sr1xZ9FcUIhjjtJ65tWEJrurQnzOmf+shki5+BD+blB
qPhsLDHjUa0xba/4AFzx3eaILdERVYCv2zH0MLVJ8yffYU5tumQU4QVy41TTZbCYHtgifI/vYKCw
qgShmje9CXV/aE5Tn+U7aBmHaQgvxIUgfQGLyIwRqo7LMaNpei1K+6eZx5MQ/YUqFdvi+JiF7MHZ
qUEIareZ6Dm7l+qMOcrFSWNBOdsWICfWXtrdwRjJQS/GR22ajVMPF8iEB7ytkn3RUOJ2vvVjZla/
Kp32Vau6GZwr42bA52aizJSQnhovPnbM0sDcPk3RdbcGYbFp7E1brev8dTtXgS9izpbkPseZIYhY
66tmh63SAc4kt/JMN9H31x+5Q5xYOFokTms/kd1/ZiL76pp45uw3d0ryvYiE8ELy1rfO3H5EFiBk
mi5y+pQJmkXGk1l5USCwKANhYGJr8zEPzbCF+MQKe5N26TPf/4P71dSNv47AC4BpAf1bX19pirbK
jn7GdnxoTfenzrtXb2ofmUKEgZlq+OS7BGf5OErJkHZAGAt7hzmqRmqwI6BkE3ngrfpilrT8OlNn
N7SOGKV9GaHyAlnCE1umWWWHPJ9OLV8Tu3MYRgfzh5vJmnYuV1AZVbuChTt0tDerT34xNytBnuW4
q3Robcjf4+andNtXcqZAo8vqIsXWCLlzsqbjruzvCzHgflx+mZkHN33c9F4CpU4XNbkM6E7rJX5G
myDYhca3a/4w0PQ28eyfRihp69LAGgHqdSJ1OL1+fDPas7FKk/hUVxqplVZx66BWy0pZ7LrJ1jfQ
5myqCxX0pbMz1BjhNlZLIljkg8mBcVjj8s/ETUNTGqHoJN0xRnjty44VfjfV6U9cycV0qjtYpcb/
TSqncEBxKG9pwpYMtEm9GHPsH0E2grEle9yzE2MzuuVTXDd3Vk8QBDbV/BnJWhVwXT3QcvTe9snJ
aIUk4/IgmXSCq6zsFk+9e+jfmP6NNROrkSHGSLgTzKmd7LR6o+pLN+vGsSyGrSq1aC0zirK63Vel
Qd0KJpyUCd/eWG68eD4lBQtQGMtyo9fdTeQR3B7pxC7AODJ8rd34uYZceXjLx2bTDC0lQBfdaQZF
vyqr74iBnkwJo/QjLVlrk/npdPIi9G5f+Pm06Qzq3bzLHPAgC7FQjiNLqO66yPqqxTGyWDXJCXQZ
h/36cBwqYSNzH/wfMlI+Ab+E9F6YoOxGYuDQtBwtmtI4oowYI/OCYOUSK/2SqB62h3Goo7zYGsAD
TuHcjaa/UHkoR2tJkOIE17VuzNd2TJ5gWFKO4kNldwNCjdI5l7P1GFrpg2BN2Xpuv8uaeefXxk3I
nRyxaNBXDMiIptykKWgkiZ1p0qxMOVpraJQ88iKKnRpeTFuAmqPlTqp4Nw3G1u06qhLARp/MglWt
5bdibL7DdPjOWmYV6bwy5EMu+56LBslfWL2ZsfOdjPZPP1T49ZtrS8/rHeb3zMsmjBUkXbsTfwHJ
MrCvywbwTLtY1fwU2+5L6o573bQOMqZU1TrzFvsd5B4Cjk7PDdFuvX51+2sIbSP1mhsG1hCDL7a2
5A6rq6+mxDYw+xKWIIctOwDq3jsuSFzeVa9z6K+baRa7uDOefXJYpfTf435hxCfxraYgUkC0IwWi
GG/tgtzTygTgLrxnHRe3PqwuGB4NMK+GRzmAxXQRYtjKdU4Ixwi0C+uHAiHDyp+n27L318lsk6LE
LkxMbi18Uhizelvbax4su/hsWrLKNN3Fax9Cmj48+QJ42fKRFdjeo+oMCjZ7zZLLBBqPBGi44jkj
oBO5CfZittV8lnq/1mCpSlJDx8S8OIZLZii+gSmYe1+H++WWx1zgdS4zeyXiEm06Up9Q2vfSas92
M3oBs0babkLrVpq07vLeaTclnB7lwXwcu6PZMw2OGKc02h+cHIh6BFtdqQYHSXippstXq5iX57lB
X+oegOBZGxOj5r4273qjfyl0IDBckRZF+k5D2N36DkUJhaJCrbKMAfGTSrCd0KMJcIDqN2w/pGds
+0bc9q6LH0pNMmTGmo2hhVsBaPbdSdWiOxlV0p8AIGbGekrbQx9Rq1arx0PRivohFVr2QFu9/H7d
ULXoH/Ep4rbphHhBhnFkBI2tt7t/nmZHbRw2xBrKy3UTdADmELZ4//cgqYpS1nFv3NhzWz+Aw8gH
6GKPtY55x3WTRbzrWfr6/u8Oy145AaZb/tp4/e+BANJR6StTO1z3g2w93o+S+PrlqNcfaEv2MYJK
xtb8ZddtrdN2AQw7GxuX/2zLEy8wMPW5XPfAu2uC7ZICaNuZuohx+OcHvd29J0p18z/bBbUBVjqK
gdZ/9jekg4uFuGVOap7/3ZwTrXaOYBhdD3rdnlcT0VOxfUcvsq1NGd6lZHo+yRDiVFWr7ub60PGr
bMmAmzfJmPZPfhPlR1OCJZaR6rlzdN49GQhBjvymC0p3PCmdxff60qnx2yCCrHe4PkxzP90hbBDr
vweOQnVLViGg2fK2TY7rXGb83fX6Vp5fvzJ1EafrO6mEyMY59CIACXZXvSz2tNNacH2YoDw9Kd98
LqTG36HrF0sa7eP1OAavBMpo5O31QHYJqU+Wfri9PtuldjDB6UVVk1f31x92Lptt1nBpYZUVx0Hv
VHhdqKINrk/DaK7uecNk35DBzCq+7FMkcwzriqHWv8fJ2mmkHyh3gBTmtuus5ALEHm8rNeZ3jOAX
5kBd32NR566rKBkeMiw11y2uCo9TI50gRH3zRO3VBJFy8pcO9I3rzlav8YyfnZvb7ls52uUq1/rq
QzT1D6GyyCWb8tUb0uLPWJfIBlPru5whsude9duNVBQFMxUmHFUw6DULx6zfhSMVzaq5Ba2Cklvg
QiOcFPoB0cSUOwN7z9UuZhbywyDiaHWz/M4b996F4f+VqPTdK+PmU6cnoHpr/XeT2e0qS/Npm9QR
0Si+Ie8Jk8dXM3dZgpbA5eu2KKuRVM4axc8g5f31CSMyXBaJsN5cH16faBLAoTTKNcodDvV3vzoa
Nw4Us/X1YbccoHJNbzOMHo56/30Psp4r6NPM0WwlqziYG1ffapaBC/Gyz/X4PjPB3Sjt4e+fen2i
bMN+V7bMtK67XI8/ajo8/yFm3l9J+Gwo0vfzkBEXyQj0QlpQse+lnRIJWscnLjNt02lj+oiJQRI0
ht19FLl2Nu1aRcyI72cvjH9lYX9C8PZflWN6RCB3yGaVm4Oq+PKolZV1dE3lbWleB67/wmQubg1v
Khze7Aorl9jeoB7gC5qz+b50a+d9dMwqiCI1P/hGUm19p8Bup2iHG9j93o7U5vBCrGm7tmSmv8Ao
TDFMiu+knj2Us2merbrAaMFyFKMJZoF9FsszJw6DoqjKzhmt087Ca+GUZSLf9RKXlLxkwFVkajpl
ttXtrBJWQSkY/vfCKE5GP5k7nG2ik+Gbzo4Lxb3NMoQAFQsuV9lNCelkVyPt31t2Gt9TjVDSGa7z
J8pv8JVwvjv68FXbRdPDddfEnjVQmf/sOg7t/+xqIXN+0Mn43g2dzerbZ4+wp9Jbss92KsTbFLdl
4IzrNgDP3SBrFW8UcaHrutGZ+oXqvjBbkpXTcN6Yyazurz+Il3UDCzuJ7fWhsexnDChxI6u2dzVL
G8HdKVg2rj7RwUzk+Pd1cQqo7Jlhc8MQ/HsmzQ+jKpB+uP53Xe1je4NOiW7Q21ekqMCxVIiB0SXc
W7gKryHtjJvrNlV54T3VPRx9HDeZCbHfdZurrLWasGe6PlJxWJyxKNtfH10PhD7N36ek50Fn5hjX
H7awQ4KbuYb+3Qafs2GU65iH/r/7Mf9Ym1jbXa6bat8rsXRr9lVDhPqY591aNxXsCgCUbqulgu+O
OMh4gxoRPaY2Z2BZZntxuS1ABFg2gk1mwd/HrWww4APH/bvn9SHG+UBNy49/D3F9orKj7uIwUsdz
2sMGRrUXI5z0/RW4L7WcP4IT8//ZGNmOvtcMIP7rC687Xn9cn0CHyjh4efE819DHM985REsDKuPG
Og/gP5eokNBacA38ADVsGfLY1Z1ZY1Rhz+hxqp6Bo+WWP6VZ+fdJhPDGl+Dp1+2F6z9i96E/+ku5
KyWyGC3u2b+sjlWNK5Q9kTYdTqXcXLf3MR2R6utXpjgu5kQj8aopo8vCJnLWiJV2bF3OptX1124i
ubQcB6zMbe143dSkGc9eH//99br13+cHH+FaXmi//7P9+vB/ttmmZxwKmW2UB4ZK7tV0jM3pnx+6
3t4nPf/rLOCLF7Frvxkp4gO9zuoPhnbftqidT80tXzrD6A7CscTOM9J44xcWrh94wL+IymB8hsKj
ND3W08jAl6nJk1cSLwk1ZsGElaFtWms6erhshVNqrWGFs/6V43mSsviZakw9+9Z8i+xWh0FaeXTs
SrtRr3vTGLAV1Rndr3RlRfuwKGmtO6Rdnll81r7xTj659oBhdnUsTWwGE3eGkDD2W1nU+eugM0Sb
tNzYaki4Ppww4ADFpn8dmqi+MWSTb3UEYoeqj4oXb5oOgJHlp6GsCtVTGB6LeEgfQhH9Xt9uNj2+
QTlWF7cqhnMYMWUYlxcsfwcMSmZaKdzA0onEDjvJrxRL0tP1h1WO/UmKHnqt7WFxoNGlSwiSJ8tM
xLi67oOWc/kVmjYaOHH85+F/D3Hdvajr16LIq/2/h84taMFCG7pNL5EGjON8wLfFP18flRkCNHfA
9v76MG1gsUBPPSivPbsMBLtDCwICO0xPgkpqzes0MFdNSyHf3Zm5dTLm7WeVF6/QPNQfIppPPfXo
Tzs4SLLKiAT7al5VHjKBlUYjv8DRfoS+pRhhyHiRWOT2BTrxDp3yYi5XuRKHOdOoVwnR0rvrw3+f
yHKtIAcZnuUA3H1JXrSBGHELQ+pbz4mlv21rKL5qdNpDbPU310fXH9dd7GW/60O5qIuEisDLOvc+
GXXtUHrougpU6nTpAyYKJuKrdbI8fd2n0UI9yHMw0ca22Yfb6h9aeu3m70tMIw8aM7Ivf3fmezob
JEvYje3eIxjiIP99j7+vV2HRcGbxHi2UguNYd2ob/B9zZ9bcNrKm6b9yoq4H1YkdmOg6Ec2dFClR
m2X7BiHJMvZ9x6+fBymXafvUqe6JmIuJcMDIDQQhEMj8vndpwGHf+XGa3XnzkiMUFVid73VO3Tar
mBAY0B0k4WCuaOdKOM6x1KLqCJfliTWx+SCgVaE3Zp2L2kZSNgJPbnMjHmWjiar9ChxIsRMFOMGm
04ttZoN3TRrdfwy93F4XHeIIWjTAo4LeiXlOB9VtSK2HKQFl4+a+8rYhv+a9ZR1TUr1qzIeUY60B
yMbHwdSDVRElEIhACtwTzVwPHOusm7p5P1UegVNbY4UJyY61OaLuutFEC9lq62Q6x8b2jqTnERgN
w+S6qK3q2gaxRgq9Cl9KOz1UWWR+qPTChlPhIwcypeFToRBAmDvYP48kl1oTVHeCF/Ai7yMtnljL
Yqy1M7klIu52mTz0CQwlBDzD28jz0I1Sm5wUSWJv+9HSriLeEcBh0paMdpQfeb412zEV9rXB9Vnb
cazf5gn2d6FQ7IdhlixCj3dRloazrVtvGhfp7MHQ2qN6ItWZELhEdWuuykDwn4p5896vqYwcbwvl
2wjZ0owjDsm94WFBCLmdHPcaRGJ7Z+ltcF9YaFaECL2tZVFu6GDYVnvHzH5mASE8dOkg6+igGoQD
iYD0e89tDZxpO//KypLq1Ad9uo7TpPmghdGr/FOr+tfQ7IMvEfcqwfQRo4t5jINU0ZUxj0lsYgpV
ZNQfJn1OH/Tem5G9j8ncRF1oTvptTGmBS4mT7ApKlXulNqN7RcqT/FavkZAoo8zfxLwbKtywacpk
06+7TIL1ldKGm2Qo0xaTAgMeH666i5pvj8ozPuqjjwjDwhQO22yuuGyaJMQAGNTrwwSRdt0OOK7X
4aAf80yL16EZKU+Q5G967sIvZtidjbrXn+AtZKTF63/p6qXtjZy6GsFwLtzwW9dfjmpMAo/1vIwJ
Iz5rVaY/Cq8qHvzuh0LYPaudpb23qO4PLb+OKdyi39aVBwhlKjucxWsx8I6F8U9CVBhruRurCAKE
86ZwIxQmnRuBbtdVFc/rNbmboUGr4Kn6c60sowxfHSadkLU7KofM9K+gjBjbhFTxgay8cpD1EN8J
nspKNR0cdJHn3iT93Gwhe7WW2po72aGWtXJXbkrHJFdmt9GiQDnjW3/ZMqr+59atgquR5/zZ56ex
SwYCc2paZmcvU7Oz3GMW+qEhmXq41A+er+4cncS9HPpzX9Cm3/o2aPcu0DhokR12/JPcmAh9ch+l
xtouU7RLmhbut9y99KlH0h2/9pHNljARa+kwlgmBGfoPCuLvV1nWCOLT866mgPiSe3JT+7y7gCcF
i0tdpzljebqUY2uKN1GKjpkcDMURpaZfjkO4kiRNXVs8rhxyZD8cg4mTvczGQYCvKeBqIdfXueEZ
IYPs7IsgO5fJaMMR9/SVO2rpjw27pkPA71Jb6Lq9ItOqr+RAuUFaOTvXu2ruKSvqHnyYxZRjC08j
xWnmaSLdeMIMoVzIIlSmfFvrKC3JomZAGVXgah5lMbTCFS9I7aFwNe0cp8aDrO5DtFsbAw+5aMzG
p1ol1csSwt7LVsUUNzhpTrcYZRv3dTa9H9pNjPaqj9oCPSUGkfEY1+gKsR6dT0tNUBPMTUW/7vFV
etI8nEn+9WyN+WyZhgUbMknD0+Vs5SFjzjatEWguYelvpRJ6yuti0+Q+uOhZLP1dHX3WU78UyzqA
ieYCoZGtsmEaEp7sspyI7FOiJtlOlsa0vOJRCcUnUdduxFwXWmAYntF2G1Y18ez1UNsjUKYgXXoI
FVznTIWwTvJM0g8V8lmy9/tAWw/ATpfO7OsRnk2lDs/gzXyWFv1tjP/FEQH5q1YZnCeh8fGjO8A6
ct1z2cWP9VydufBsqph0etPGztPQ6NGSQHx4lK2NFeGJMcYffBX0dGNgsTP0ivNUQRrbZFU0bOQo
TesJR7ZRdO0qifthio7yIx2lE0eUXskAzh/lRRGJ3CpTtrI4xuOnCd9ZNKzq4qH2vbX8SLchN6ZO
OF+3XaJ9MGCNxaFzahKdjIcQkIsxsjrhlG2f+tIk9xKplgcu1Lgfx8RAbuh786CAYbgMmaZp5CGK
xL7Jq1U3YZ0E3b0ftN09RkuEDhPAoZ5PEckbDGT68fnSQ229xz7Sk5Psj+tJvdU7iJayWM0HnLO4
87HkmL5KzSWaIu7W1c1t047VzZDBt2cCANS+Uvi1CkQyW93yvwS3bdDlX/BwSsEJ+rPXgAHbdmoc
iP599Gha9YurK9mX2NOAv1jlR10zy3WDMuGRaKR1Kia1xAPJtT9HSrmSXUuHPJ/WC+duSvCGG0XI
m8Ss+rupcLuF/DwLkmLSWeWzVwBVVMqByZgSm1c1pMp1HlrOE8CBk+zaRNqnzhFwEDVL5aSI6Mjv
kHt9ubRZR/35HWLWUO/fIU+ZU8nvUMEaegyz8gX4brfxytjYJCKedoAD0pWGsMejLHZVnK20QGiP
RlN/a51cX/+hKGKt3JE0SjewncmT6Er0QeCTvhKjqK4Bw/f7Uo3rHbLJ6IgqYbKy0c37OI7dExBo
46tTX9WJMr01JY8JRMgjCOWMnlyvuq6JZ+Ytggu9nj33aRls0ctKkb9L+uJIZA7LqHnvl2KLyDM2
w0azZB1A77LsR9gR2EB7TWpdJ6q+9gYlPJI2cpYJcde1rC8dDSwQROfsqJv5Om96LCP8lhG6G2L8
4g7O+wH6vW4buGqps72ebYujYYAFnUtl5IPiyavxvbGrAnVdVR2KBHOD7CJb3U7Lr0ggoKIfkaBC
CWyTVL55Mohvnqx5I4tB0ltXE+aSsiTrZQ81JX9E0sdGmTqLoL7PY/scj6PATDcBrjdLKcAO0/Wx
QOj/PvQBTNYqOAsphG5P9aPlOvE96fTgvb5I7GWravVn1DZgm3dfUBvnHQb85dYvDG/nIx20dYIk
u497khyNIrovei+WCEC3zwLVphUyjuo10qk4oLVJuBlKpf5QCfXRr+IeSR2MssbMfTIjPFQi1Y6P
bVH2eIDoI6r9o39mjQEZO/NvoZX3R11rrFtz3hgauEUzvx2j0JoVxdoTEMwr+H9gLSsjrvbaxLTi
0r+t63AjGpZssk4O6wJQ+GPYpltZlA0irN6QrTcPl242SCq7ztMbyJvWbVJ69Y3TKctLB5RlmJpF
4+vlMLVul9tmgtQnB8mGtg2HVZwEHpQLDiTr1CYbMLsO070sdrlnbbKwAA0h8MZxffPJYUl31buA
AGSxHsdgjVKN2MmiHeePDemuM2Qq7x6G+qZuWvOpGH0IbO6dOkTGidQFEvy++AoMS2yjqmBJI+vk
Jgyz+gjnCtoyfcWU6xtvqop902WfwAJDPXc9baUKJ7rrx8w8G9pLS2wB4gx2FXtkzKC8zo15lcd3
wgjFSpAdWsu69wav+KSPmnolS0gpmmc3e5HdZU1oqmLPpPXH40RJLkBFNMq6srsOImlTf/LhUL0f
g8UFcO1y+gT5xVlWLpnpiNS/Oj+AQvRe7y8lz3svyWfVgMrFpa37qfR9nHzIfe8px5Fz6u+1nlz1
/AD83vP98+a2WXDnL8a5gw/60e/3fj/GJ5iN8cmMvbs2Hbsdcizx6VIv997ryoGEWQ+yge6X6qzi
Sb+Q5XrqXhMfYD7+DCcvNfOT3JObuhzRVNGSFgOxPxs8VYTDD2XDDne58NND1OND+X6YyxG6WhnX
ajRr983Hlxt5LCYF3eK3f/zHP//zdfjf/lt+zpPRz7N/wFY85+hp1X/8Zqm//aN4r95/+eM3G3Sj
a7mGo+lCQCI1VYv21+e7MPPprf6vTDSBFw2F+yoizbQ+D94AX2FeenWrqmzEowmu+3GEgMa+XKwR
F3OHG82KYYoDvfjkzVPmYJ5Gp/OEGprZg0vo7xDLuXamdR0vGOC1sovcOGnpLLMKvG+5UMLeZaKC
SUCy8aPYuK4mU3/fpJN6bfBoPZAb5lqjlmRcg8ovtorqt4tLP9lAzg0DzTxEMrkICYqa2a7MnP5k
Zulwknv69725B8opGdM4cKcBS5OTp6n7Jmzz2yIESusZ4w8lNxN7M3DHzd9fed3+6cqbLIMsQ+gw
OUyL94tj/3LlY8JzjTYooJtHgnvw5VsfLjCmCJU60y5bdafmbgjDaq7r6nIfNN3D1CDdUuquskc2
XeWRnPUgP8r0NQ/rg9XHBmuNP3sIV/eXhSBba2spzMx509aqv0yg9azLhpRG6w/5tdxL6juUnJc+
0j4L+SrSZ7ZCi0bkdRs02lk2CFaK57+/DKr7F5fBFIbN/UdQ2rLEzzegPQwFityivZ7SyuSOsGEK
JMDeroWGWXTeAv7Ei4QbwCmRWJAt/PRWxqCXR2uuutTLEUVCFEs2BAUKHWGO+MLfn7Lx82/GFLbq
qI7DXw4CGQ90y/j5lPXeU9WsC6NrD8y+cj95drVsRj/8XKlMEd3xsy1ScHKuJ0C4vVfXSTfSLP6q
2kea4723AK/32YBv9L13HaHJYYaELIUJbMghzW+74aNmrvMEw7oxqBU42eSqMgw+7hQfHR+5N851
JFOCu8xXcfyc9y79shxqwt9fFPPnvyMPEtvQLctwXC6LremO8/NFCc0RWKof2l8qXIlP1nyz9a1I
rjFrmfcRI6hJ18015docMdoDhcTN182bb9VR5aKCWdbeSSFXv0oNvjPOnfWtG9oViiDUDZ5lgo4W
XQBJ9c9y0VavZVK1mCkFH0rYJzch4I4PQvuQxE37qMMBvIuhJshap22ik+rBmJXFRCVHOOgKXhDz
GBMqzdpP6gotitb8AHQoWU52llzJ1iyPfzj+UPxwfEUX+76t4A17Kia+ntegPVN3J5Ipf3+hXf2n
H8x8oS1V8Ni2De5CXRi/3H2tkzmsv/zsjQBfj/wR109eYT91uagmyizwVBF/lNf40tznqPzWWXZ4
7xfULcR3ZHEPgTFVR6KU0Ltjnp+pNbZ4wM6VnTPD4eWu5xnzrq1961WY1ltXsowo/cLdI8Gmrzun
mZ6bZjHWpHcm/I42ItXafZsazoPpqWfZnrJoJwGkFRCTPeu6Qq17WXfO9OzV8cNAyuSBV9ovB0xA
09zxMAM3uxwSZHgnczh3th0c2744yRKal+P5W313xrYcQcmuyLxFpyNkCmpLX3nGpQtDGyN7H6op
RrWamG7v8gjQUoASDo4M4XAnvPJhHFQVv8KO0KjTzN/FVz7a9npsTfFJYGaxA/tmvRetMbzOoGTf
6w6eV2Fupvj/MvqvjjoPr3SkPf7+1tC1n24Nkx+fUDEss3WddzpUw19+g6jlDnhimTH+j5UA3YMG
xdBNwbYA/7+Ho23f9VOPPOdYpa99G5+7xKg+XHp4ijGth1ZDM8r3isOogekJB/4qS5xpX9Ct8o+j
ngf3pkgxsJ9bZVFuIJ28jHhdHgNDBPeX8VmPHOkyVtUX0V/9/dfV5jv9MneZvy4vUB42loOUHz+L
X34JqaelY+tb/q5pmQRjMbLsx64L1m2iuieoOdgeVPVNNW/iya9vZH0HjjMzE9LyhBXHA/GL8ZCD
71/ovqaDGgWmRP6MOfUP5Uu7zJbjSSO/yX/8NA2r5bTsNS/GKvSD5pfiP7dv+fVz+lb/5zzqe6+f
x/zzIU/597ddTuFrldcgmn7t9dNx+fRvZ7d6bp5/KqyzJmzG2/atGu/e6jZp/pxOzj3/p43/eJNH
eRiLtz9+e0bHj3QPJtHha/Pbt6Z5+qkKwdPt+3x1/oBvrfOl+OO3/0qeX57T538d8vZcN3/8BtP7
d8d10BBzHZTuuX/N3/7Rv703Ob8boDh13tUEWdjyW8iQYQz++E03fxfYjtquI3TDwt2amVkNY3Bu
Er9rGjrcrslMxBS6q/7257f/Npl+/7P99eRa/WWiYHAYh9+jqgH71bhVf/k9RmqhGbVuKDt4qO5G
w4FxicEqAkB9viv8jZoW2Q4pQoGJ+gzFRmplOXVe/N88Fv7yNGxXt4mn6kwRtF9OY0Kxd+ymDr2w
AmOMMdGcK5bqL3aNoi6a534ZabCpC2VNRNNeNqjCrwJt0Hc//On+Yqmh8sf46efK1XBVVdcNTXf5
sZrzi+2HpYZjqFHtdrq3E5VRrDyUOWcBZG2veEsde6++zz/Glne2Qvcjj3zE5PNmWagpshAZMdBa
75gqExhb/zenZRjzTPvH54hr2jpQN1OovFJ1W8x/xh9ODPqOWaIH4+2IM5DyFm2+NaLyRs0D55ja
prsYBmNYySxONWlk/Xiwr4ZIQ525rFtyDZ2Vr03LsLbM4Q9dkbtHdUiqo21vY5g7R5T1pp3pYs+a
a8Zx/L5JChsEudnjsT064zrrc5PFVTDcgCMYD6EyPnlAMq4GD76IHir5yR9Ba1q5eFNKxzoYt6Z/
V+IFtnSHfjvOSlfK1Ct7XIK+up4zwHhFYQBg2bpu6h153ZOnJvXaEnqwJHzYnERaf+kGTGGnvljy
tbOTiKZ7B4zTRhlfPb9BLCDKN0OztgHqdH2zdewkX8UjdrTxXnUIe3bdsrFSfVMq5bUdfcE0F63S
PkC5JiGWi1z8Qie7As6kf4AuigZ921rr2r0i8buMNAJ6iTCsjepG7cK0ocM5/TEP42hfBaRQOuS5
49ExNsBWERHaOwHpr4jTitOvYylwOilw3tUD962Z/yBZAAQ3fEpNa9wOTZuuJr+D04bofYwhxrKv
jYML5HAVNs6271RvW47hG7lQf0GUeA2h5KudTWd8084levqR4WmLoStvo/ssKV+QX6iYqWAOE+Vg
8Xmc3AByXeA50NMLipJvjktTh3pqA7lHwHqLYglkiJZ8t4Kkm17hQOFVOzuLoe255r3KbHqrqdEe
f7Ro9sjtFwWqGWbaPzoaEnm4yLRrZSB2XAzlC1NCPFnO6mR/9u1J2RQmigRK4D2BgE8QJUODnxno
bTM013acvKnGaCyalKRllU72klwTUgR9F6wy+5NaEHtHRg9ec3gTiRe/K3Qso2AGA0gP0pgfwCCQ
xOvfBnjvJtFuyKwuUopALBYRy6sNHGL0HbLh1I4qjA2/1c9GmiH4VCF25IxASitkEEnYvY6+SqIA
/MAyH/uviaXhKA6AcJG0GKwjOOqtoDSnWxVpoA1m1PYqMgrzlHkVkIfeW4Ul9DGWh9XOTXRU7XVz
FVgGXnwmG0i/szPCvIvt0Y+btAnMVRnhHyobFLN8GcNkWqPd3HA1gxvLr80NcCbcqueqzides5Bl
uWna7BHUJrS0713kXjx3liMuDbLuUpR7lTlM20gxd1KsnRBIOGElbTxBD7TejQakyL5sleYDxpg8
oZ6tTuBmcSDoQyNHwGd2JJAdVZh/i7yyrXcdeNkH/m4wgcqmO7cMRBAuabVE6Qew1zzwvfJ9K3uF
bkxOrIddIovVPFLuyc1ktY6ONMo89IczGYUIdt6orptaIOFRqtg0zQMv5+aA1EY8QZ6CrB3lycvD
o0HAicndUp4ujxD0QuFxGVaCjFLkvrUweCA/cHsqvvrSx3BVNTLPW99sCDqhJ9kEvrNBMe6M4sy2
7wUKgKgqVkMFI2DoHkKj/gLqoAMi98GytGOWWsjoZ90tfqQfDL0F+N0fkPFF49pEP9ErsBcnVJTu
9AnrdH4XYq/wYEcly3dIiVQ7T/h3hmJpazNEMLizozuo4ovI0m+8WLi7sWxuNd9B3QHwHqoGa7sN
9IVVV8YqmEXRTL+AxObgJJmN3jHLPhNgPQ2FAy03gjHH8xs6sFu8NZ2NaaBV7TIdOqKnVVArzQg5
OYGBYSbCbd4V18rgBYcpSPZGN04Pmp5vPaV+JdeJbSTR9yrrhyUxxpjHc3mbkQDDrhDN8SIwWrCy
aGPAkzZXwh6VRTgW/mqcSPEQ6fKaMOJxIGrI9NhSAlZDGG9ASC8cnbUdphqP3+kG5uNbye/3U9ne
WEGbr0JFnzbNl9j2rSNAmwK8XxaRgxraddvMLy3URFqLJUTloDBQtwAKkQQQzSZF65tYZojCZz48
jpbK6yzTqk3HBA8O8lU9QMWwJ38H7sVbabDQNmH7perTN2OaXjpRPZpKld0pnV3uNMXduTGvOp+E
+A162+gF+fVsWBflV8ZX5nvuwkNkOUeqZoFzdQIwrXuuBxKzdtWqS90O8zW8ViREKu0qiIl2uuIA
HJwHAMIkXePniw7CojKho5MiOrDA1LtDjWaFF6cjiJtoKuSeogi+hnl3SEv1yqzKL6pT9BtcE9ZF
eQNj+GMI3Xel2ai/2WV7QMBojXKsjpLuM4Ej7Up1TJhhSTnsAH7dqy1Euc6AaaGGkDtV60VLyzcL
U1t4z2W5JocHgxN3qVVeXKnWcEocY1oic3M9KQRPJxP2o6Ygzkd0dIkq4sIV3AFaqW9qW9+rkbkb
Te0YJ+OWKcZOoGG24sa+sbRg3Aif+aZh+cVOyzeqhj5x2w1rfwyQgm2wgcqZzey74W2yub1iz582
oMM3rPY+h7mYUGpLxoUf3CZh+spPfN+RVgljO13bhYnKWrpCBunRa7KI2Vz1YEGF6+4cw1w7AyIW
HogXpdKeq67Y6QEgU6UgAx06wUc9JIYnHBSNsgkiSXETTaielB2C5RovqMFbxi5B5A6rs2NY+WcR
gL81p7vO0u/GFJyspztL28G6i+j2Rul8e6lZZ2Z++xiDVixZ8p0SBgkuL8NdpZIhtWZWojLpX0m+
cW+ROM4hj2d26q67Ah2rVHweSkKjgVu8GhkiowgnNQtJKClD3mJxeA8HBwuTDjgW/An7ZOnFzRCh
ZsTrJ0DzwV0TtlYWwx4xqYOWOmfHLs+1hWDloGA5NsafBq8/ESj9UMU8mtyU+1A54MKJWmI/nofQ
50KPzq1X1WtT7R7gERDdnWUD4CWh7qMge+zBJPOCABKVD0rdRmgxwpYQjIW2K+zuCZE8c+mgDhbp
CAN1QQKpu9w0GerUaLAfLdRcbFhzVhcizjgerWZAD1YRxyyBIDt17VU13WlToK0dDSYHIYLPhY48
NXyHDxGUQlB5+oM9XTnhrDTnBSeBmscYWW/OIJ7HYRkr3qMSWIfYwMGWKW2ALxNeuhVWFuPRcJ0v
WZ8+5YWO1mi4c69G3JSB0dgIwaHbdG0j5S8WwHjS66S09HWYjaym5hZZ996sJhZzKQuQS148lLxk
QCJpH2Uvr0irddFiOT/y+r+G/d5uNcFt02gkvnwPKjb+mNn1hJfEURtwAgzS8Roi+7rRFELSeC4R
MXBnNTEsG8Kq4NdIXHplly6Cg6QkkfCtlp4jvtq7Li/Ho46Y6DoIM5CH6J2CPT3pjQYIQ2Wml+Nf
sLHJioRFoi2tiVeaByfppCoPoW3zDeczMUQzrXGKT3mq2ly+TsRrF6lPTDfJTLYmSjHhV7+ZsptB
z9mgGIwlS/eMZ3qHSI2LU2yOh2DsDN6MtsQbgr/3xP85mJhGwxPRLbQ3ze2JpSrDZ6XQVwmCWCyR
vGPUDM4+BWxSh0idZBlUNBOZbG1qr500DtcIuH1VFOsmtnVUCRv/ptd0nZdeo1+ryMLYXpKcXgRU
Kobke5Fbey3v2kNvVicD2S9Eg8WtmWhiT3I5PRZjugocpWasjSTY/Ecs0hRvJ1K1iDmiKTjW6rh2
SvSEC7Pbj5W9xgAsXyhQ31ujdPdNWaD3iPr5NUiyPvPia/wiyp06li9h7h90A91dN+rjgztMd16L
6TJaD+Bm7JJ4aPw1sDhHFxuSuuNjUu6seDKJS5vxScUFh0mj+VRmPPeBF+5UrVzhkfrJMfmrYFxQ
sPaDO6lViI/HYsd7aTwEDnaXserBUaiqJT6bHjHG0uTdD/tXxdgmrfPyyh2DfdY4/XUyb1ytfwNl
bmxSwY1u4UHtjunC3MHdZDHUMHMx7HhcCmLLSNuFL64/9Ds06uKjXeWrNBEwBbQJ36HhbLov4LK4
LfqD3HTznpIDuQVlw27dqhOxwXlX91uHlxQruqA8FIjEHOReFFh5sriUZaUh3X3kLoYVtLOQ/9b/
Lytrw13FOtLQWZv3yybgaluzNZDcCwFp//ui7IKCzbfOl7Fy2KX4y6EcAxXAIUFWWn6QPADPbxP/
nb03+5Mp0ppMOpV93/zbOiebEVx/Na6ESRhaeUxYeSree8huNrAR+PzfD52WaX2QxfdjXT4qlE5W
sskIrlKvM/YlwtXChkY3D/+h3Tdm3VBZG0uPMLkrN/J4bYtavDNqSItWDciP+TPjEjLRWu4mXb1P
fO0RBz1mBV50g2NLwsRTR3HSRIQh99UbfDPcRROPSJeyxNtHPoTdLMbhBiy8tyqJEgJnJ88bIeww
ICVcTdzVLUlurCggfhg5GuCtDagNyt2mREfiBMOh2ihBDfJ7Lna+mpxCBTF6JTAHnOh746jW+oeI
MPZ2wiFqkZiehkYtYm4rpLZ2YVape8dx9KMNrGUS1T2meX1gRLsWxskxCsLkWATV7IfLO0wNrOXU
193eqcRNZLvkISZzrI4jp4dRjhZsRmSBmyk/Yjv3yEJ8OnaZMh3lnlNpTBJylzft3KDOm0xHPZrJ
A2yP8Fs3f1Kno26NMGRVFVVsHSkMzmQyP4WplZ0i5OAX08iaoMZBdVHo3oqMiLoWDVoSuqUdusTz
j828UYld1JFv7qOyVBcBqsEr9HEV5aSxUjn4iEdfaYgB8GLjGnFAlvO8XqZ8OPI0heHvpw+lZto8
l+lR+Up/jJUevTfcvQBJYlmnoKPJMj0hwjCEH2ytKvD6gFQPnB9tCSN7DVwEWrwWF223LndOAHlm
EuYVnJidV7LAmxLUoHM3SrfWED57EHg2TRR+rFwr3GKrJI4iccRR7smN3o9wv0wxLbWEtEuEwDSx
H4VMw7GbYoS8Za9idDMQkCmeGeQRr8o0s65MXUWC07FXo2q/uiznj6jbQI9EXVyZS+18p7C+IE5p
WB1vqj/rApvQCsSCuuvvCsBWpK1T4yhvLLnndL2/iUxEioFPjUwcG/JFrbUz00k/un2jb+Moeppc
NLlW+PjEpnq05ybZbvWFfnRAegYJkz6NrxL2WFKKfNpDYz0UY46Ou8CAwjbRHhv4kRw1kSpHuZf4
oIwxV0J9Oy1Q+DjaDXrXYWsCN9RNJVsnSfmE1u2hspDq0WYQnBl38dHSkvio2w25oa1rDOpG1sJ/
qFaWnhLhyZ3oaH/vKbvLje1cRVb7QDw63rRj3Bz0LnVXxsibGNKQOAYz5M6Zr2Ez3/Ryo5Iax0ZJ
LXi3FiwEzehqCvpvGyX0O1Tk5vL7LvI447xqR6NamT7IhnYekkdt+1NH2SSPJttlEaoUPMNYV98/
5tJw+VRZdym6TUmKv2XKe6m7fGih1+lhbJ/0yGlyaKdh/MOpQ7xmCWC4mx/O7/KJl9Mr5ZknHZEz
j1zAUrb03Fw4Cojtpd/lYy+n8svZyi6/nIbsLPt1TfiKrPSpwvtw6xuJ4L2LEJBZxPcxPi5OH5Dq
rpoGhegwO+cEnHd6oX/EVBVX7ErLlj6RH+CrRrjEu9E8uciw9TaiZB42jroYXkWlFMsJvsEChlG7
IrmlHvJE044EH+EMIPbNrD4Ymwn7xafaFtuEmMVaq+JXjXnu2rFcl4cUK10D9iv2Khj7+cRjC8Ar
89oS18lsG+aJDRm+dtZ9P0wHI9SQiWsK7mBN3RotMKBsFAAkk48B65ot0Q2WozqWxhS1PSeBzlzN
dNB0I2ejqICuR/80ednnVIzOUxc8F02wKapBRbR6kVZdtVOq7jZDb3TRAMzBRY8w9+R01TrO4k+B
wmsZb01UFEoCSX2rv6Kw8hq3ibGfIx1oIyL03QwREOzuU+0559QU1kYxgByj1RWpT6zTzKtkTNZ4
CptrnucInOcqIVUHuc3SQYW6Ddx7zxTaMo9GnkSpQwJgQOse/S/m/Yh14Ro1eTVLJ9d4gUWGwIXo
9xk/wTstj00i6MDRGzCWW1egh1LA2x0qqjLgq0SDh6VqwJCYWmi0Wi1e+rL+3AhT3aCkuEJAUUdC
4OMUmf59WsdbVAStDTfJqe+xCM2N6NwByt3Y1XADG+26Gwno8FM2DsluGoyYJRiSmY1V3Qq3WVcx
tlVtp2Q7COz9lTlhchTeIPNWbyExHXLXsI6DM04rJPZRC0Cv9Lr5HHmWc+y7sXho3PDQEL7c511k
YObj1UuCX+YmgLy4VIvcujFalkt5amQLo542XVeYd2rkg3fHB7HLrVOv9OrJw8MxKlL9gPocvnhe
4FyVYf+mobyzZQN+YEzG3dD07ZrYWQwOaJq2XqopWGq39QJZLWXPhARZHkw+Y5bEa5GKZhlhLLAJ
jA4Z43FSbosxuG5hEe+tLCXK0VqzNHeh7fIx+moETnwjjBxTH+4oIm1IaIf9FsBBu3EVDAWgAJkk
j/sXVn2QL61pHTumtkdHZx/jePGelvt/kvT9/zBXa5oukJ9/n6tdPifh17zKwp/Ste+jvqVrVdX4
XcVjj5QZFBnTNEi8fkvXQtT9HcSCwI7CUg3mLpd0raH9Lkjiuq4qNNuZ86iXdK32u6nr6Do7sDp1
2/m/S9dqP0OYJCJP1VTLsWydzDBxxp/zgA1WO6hTtcM1JgpMunKxKZrBOM5qIVu/CLrH3BgyjMZC
PCFDVK0R74WO3oTFNvRapO5J3qciefXT/EhaLdh4enYdWsGqDFbMQ7KbVLjKAXDh51Bxim1QJd1+
cI1d7RaPPdI8NwCY/w9h57UkKbJl0S/CDEfzGlpkRGr5gmVWVaM17oivnwXZM1XTc236BYsMHSQ4
7ufsvfZw63ee8y9SQ3sWQvzR4PyWGvqzRsLS0XouItA/GpxWAYsIRaG6InHI99Ci1kZn/Zisxj5E
XVhAS6fKInKZ7AtsvWtJOMxN0w/iSin5VxdN0KoGdVs6VCjw9RYHrAmAtQzlXBpii/S+kXfuXIki
+CU9EOyuVs085w+84KdK+/igD8VD6UpBykXZrBGzq22QVOoMubrbO3rxV1dG/blxwEDM/kWtqFHs
KoKHUTgl57QDezYQFAJGPSUhZRCgWKL+LtA0ELzkzz5TXfNWCKZIvtzaMNeOxehpjyBmzENhgS4P
wyb+l33q/Cf5puM6jLy0j+mq/0O3aMVuxJVzhIc/QXegiUekirIk9FU3fFKhTucMecliYqN3G4OA
Sz6AkP70rLDdx35tnMHcgTBK9VtFLMyhI+91WzjKwPi5p79hPyZOlj5AvF+xo41n3/fqVRPYb3Au
FWsJQPaqUsWZSso2tDycyD08syLW+6e0JN4icpLHAQ+Fs8rSMIYcX0GinJV4TCyjfW3jPOako9Bd
etmtAoqhS9UlGxrhM6SlF0+my770p7s5bfBlDG1qxnm/6WwQLym+9JFyjluBqI+JGYRGYT9gO5oO
SdTlL0Z3xWpU37DEfGRt1J9+b3DeDQDhYIb8Mdj8J3XB/z15UXHpLkc5Uw7HXMRCfxzjNDnCXqsy
4mnsrzScyrOXNjSTVKIxiQcflARGfFaW7VwGZREjgS7MwcdKiMwZmVByMgr7KjtLv4m7YmtG2t7v
Nn5d6y////f8h9YA7aiLGAW9AYrreTMfVn98TVtHkV5BUEPeqrUnkFiXwsntrR318UaOjv8vH7do
O/489efP83UKmWQVC9/1/qFtqDj+p7qJyiu2ehHdavR0WOavNA0JqaD0fR07KOCQVfzHmhNqpVvt
BqtTefZ1qqJkQD24D+bohy+dyaIVoATDmfuV1BKDfKy9lFFGc6QJqn0Z6GDo6fRcSpS8ULVc+mt6
4Fz+Zf/9Q1Mzi2+R09iodOjlzFeT/70DEb/FiB9zCCSW+eFmUXR2oyXsApRthXpvHTqpDundBhWt
Ku0GOV5G4ZrUP8iND3FshBsCjUEj8iJzZDRsK3G3bFLL/yUKHJVmzCk4iind9PpE0shExHBL8rAh
G0Z2wa9DKNDvegmelyBHivQAx+Oc6Af6MeKkxwA128bNrmRmEb81Je4r5fwIFd2JqOroKhIJ7xN+
JxN/wosXKo+q2l1YETUdYPa/aORYio7eXCGMgSolHXqtpZnZ6tFVa5j2wCa0EDfHxPB5IIArAtgO
oZO15wBnCGU7Evj+//1uzyKh/30gIVHn8oi00EBiaM3n3x8Hru5Iu7BtWGOjt+6CwVgJze7vPbt5
6yONgVclwN0br6chOP5MhZf8MnOxMZKy/6xTF2JdajlUnhL9CGBD7SmFBw/JqA2reH4uQANEuONP
KdOrlZrHwXCSj6T0sP4jKLhNo3HEpos4obHJEVWFY31aIpi7ig9QKm2kB62/ReREn6ce75hn9jeQ
oeTGtpDKh4V47A2MdCP4tkPEMmI91XpxwDRb7wprsCg2Oczx0eoOxB5CDy2yKx3olQqad5UO1W1m
Vs2L5d4vDlivtdHOiH/RIRm++38ObdMyGRFYb/mCtbr7D4GU0xDcQBKLeenygPh1kYmz70lx1tuB
glIYi302Od5heWDZDB7wtzVMbnFuNAQju9+vEYH2o5qq5o+7/niK7RJGt1re/Pe7qTZP1sqlZfD9
vsvDQZbwEX88c3IwsUFEszYcKSZUZb6lhn/zSC9u98cLlwe+P3L5glGuBzvfsl6+7zOXb/D7w0ef
ohkSF6kf8att/uNv+v3sv99X/MxDbzx9f4d5Lyy3/viy85f7/k7LI98fKqv8NhEb0Si5tztPP5fz
05YnBFbjad97fnlk2YzL7l9uWpyyaX2NuMbvhUKvEbThjWYG51gY/oGk67KVFyUY+pQ/mNtEq2ak
iJTrnnnsi7KnvyZwrLuxex61/i9Vwi+WqXmTWNNf+tA5GxZyT10afWZDN22idPiqct3eJBJSau/S
DqWhKX29eg6keyVDA9VH6xBWAffOoB27K+3pUkh9Gzci3Msih6EGLECKTO0wZG1NIzBXUYDKueoa
upw10wRMslfsyHRYhvte43Ie0kWKM4Ice9IC+iBGktgFGowAAsc9cr1AMJUrTx8e+4JhlFoshXDP
Lek7/2J2BjmcLuo2j09Wge6oN5zX1jOuTvyzTgjESN3kEs+4j9DrdqnT3All3MrQp2GXkLCndwVC
NIdQaVdq1BfyYFP4HjlYZvkQmcjS6U3uOH0/rOzDA861sUcAB7HyUF611p5oa4zuFoK8Obku9jAi
5g5wOY1uZ5pWRGTWiM/iyKcEKt4mTHIrzzyRy3INwzY6ax1ighkN6dm+PDROs20RdN/YRL1wd/qW
AvyIWrxwIht+EuLyiBVebkrHeEjC5oLYzcMbmz9M1ClXVVth6QAal6mTVgRPaD6CTUg9pNT7bSHV
D3cYNnCQ0n0nqK2DeDdvTesj7ap1QAsU3wgs8Aj2EdCO9aA5xd4LHXEudUZGAUp9jAmxOWi1c24i
BziuL88pAqCNjHB4Jl6zsVOgrGoWlCbDj7jOHnK3oL7sMUrCz6MdPOxCoenH0SXpUBs4wAoP90LQ
3eSyBNqq7OMQgSpHaECDvTugIuDyHtU3tT3uaXcFhJgkGD3Tgj3dUYnFvGisjJbcxkkmzG4g/Bqp
+0xiKvXBRYxNYQeK8VozWtQQEz1I1KpEmynkJq5mrPJeG9eTMfzl0qbLhhfLTn46pdyVQ6O2BHPg
ZCmbG5puyLVpg5WYgHdgi7aJob5MFP0s3rO1Fj90XOfn3OebooaApxPOVrVwi4p0JfoR/Hd2CDRx
hmH4MtAivO0rInQiWrFVq+5gT5Iwwkpv0svHyKwM2MOOsw0bxDi2IbdEmlFSbUV/cUN/p2orPPkB
kW5J8YS9fa97MXbbcs54oM6w6VB4rMahAG9N+hsO3+znZBELasA22tKIniqdFn7hIlYTZN7nIJ+s
nqo6iSVVo2V7fXRwbenNDg0zFfPIWKHhCk+9GHdF4n4pLbxlwCLHsk1fRqmlrOyq8UDiyWkEq7a1
U/2Uh4ZNGhokPlj591YZwPWRyTYKPnMHz4vJZGNHqtWO1Xp30nEuek44XtWTm2S3Jjw7nQGRCA2y
VKYJnRcI435rU1eTrUXGk7QaSv3tE7CybkdH8UZziQMZXE7loagOE/PLFRTVZyZbsNz8594Jkx0U
ahogbX7sjPqdYwgFZ+F5BzPNa3RkFdzint4kzdJ3zWP/DbZKt1WVElhbws3OJQW/IYVuVTZbN0Ok
U0rr0WCGSnm6KA5KN+K1odXaJvG9X31bE6xit8VGi90zy6EvO8vX5bynyf2YtpanvWixyejnhK/K
BYqoyEyrps5fW9PejpPLMBcD0Y/oDJDZJikjFkrjaJ1taA6rjFXRlFjJfebFW2WM7V2rJ5uksY4S
bBj/AHQ9jgP2ABhniizJ93cTktShI6yFZPEP6ln9ih3Zwipfw4qP2vQ4pNIjlMqaCH4g7saX3RW/
LqQx44i6CwRfBeq4nxC8Rs59B19ta44sGrvcPzcjeeC+D89bR5UDToPAHyFBt9TaWd32yjPOebWm
OWY/xnpGzGZak5ZCQLkVALIzmvyxCIj/Cjpiu1gXzeXCYi/sD+mrG0PSOSIW9Ak03o0b8B+euujo
qchbj4Gfbtp4ejRqOuQDqFUwoegblPnJCaYoN8fPKQPnemxagwTWeh8xq57SuFjT20G4m4b7HIj/
4JOsPjY0pZqEPxu3egEq9rCCM/0OdoMeCcTmwk8EUlfnramHa8TQWeUAmwND7ly32tXlbFrMbdov
UUaZHBEpvH9tjxCHTB9tGPHJkpalx/6xB4W6kab5KDRydgF9MQLAlNnQ2XmSsBKY2dCuIRzQ3fmd
j2Ae2CWFiTu454+Jmg5licBFBb9kkf4SskVCqAbYyVMOcGB402HzQCpENBlbPVllVTRXFAHaURHe
WD09k1Ai37SLV4dguvXEQU6JE71Lw6opsjF75jet3+wYYOLKtH70MdrDMRBvhq2pLfqu/qxCX7sW
bUmI3PyMZbP8mWLWv9WdaDgH9qRInuVl8+sFO+YHat1Z4DZpD90gh0OloHqFaZg8xZ3+1/IeLURT
DbHGK8SuaGflunHqfVe7hQlYrKf5PQrvXsHE+iKLIiZST0RXQsbam0zS8jT9RntXSG2W93InYptc
ruH3hjaUR5Zi+V7mlNiTqKC5QNqDq1XNTyMXZwf/yJtGwDvqIq28oezSXzQ9Gja+LvMPzQl3y1PZ
9dlKpiHlkUiNrN769BhNU3PfWBy63++mLgkmtB+Gq/XrDNfprY5l7uRF8DQEpZbnoPLf7PlzdZle
VEBC7ygRQw56GN30ZIte4PO2m8rCyUky1rYnjOLnAIaPVMBaPjLlOQ+smjH5Kf+glBD3ugzggs9P
061X06qsLzKG5nCiorkdw0GcbGJyd73ezL1Y72V5pj1Z1wQY+asMoXLH7kALVmvDa0SqjFVshK+0
j4LeelnbzU8vhLqtO2by6DeNtgdFadDNdrR7qzbw/M2/xUKu2uhF+zVQ0F83kxfdSrf0Tw7xPrtZ
GMAK3ntadpDI6jsuV/VrZrfmlvOgP9dpjSjL7ZNNSUDjZ0le3PJUiGrYKsvSfqjSIDs4paUOhYzr
h8xEZLk8xWe260Ve8KnZRCF7gnAd33QANmoZWhevtF8CP3pcnhrK8KFP5rIBVtZtA9DtnHPcXRsz
15iqSeuzI9Loe0d6GsFSYBkfRDC1B4+E8oPoO/0hKFElLO/WqxzyuuevZMh72C0xclKMQEf02rp2
I8GIkZ6XP3rrVZsy4xPEEfExqtFvsM52V1jN6OTmJxRklCFD/kriDi691gQ3StMiOJugDYLRLOC+
sb7sxVfuEDxhWX15Ga0eOVUpos3yDjk2Ow443cHSl9H0vwSO20J9IESedAb3C1ne91dpJNXVzvUv
Hl6pi6gk8bulxzW5NbObQB2WZzHlIzSFz7qWg2beLE/Q6Zt9jtrD8n2cAF8H6n39mmZWd+O3Ns7a
aWo/FUDk7y8EJ3smgATXsRIJ0aiuvyk62/tw+Wctz6AO0RBQnde3DJ72ORoNpN1waj9ahMDLp9h+
TwhyLMRtxnL63PlutY0Y8d4jjsrlPdomjNfsoOguRM96zuehaV7cvztobJdnoEmGy+AH7V0aIqiY
MmJaRiuL3otR7pZPQahpr3B6H+JEwzZp1hMBm4W/5WAa35KBxIP5X9QhRl7VrpPeI+pAccQ1l3wP
LXkjnww8Kv+jCKMwisJmuG8NsLIjYVQ7YMnGK9MDILM8AxwjsmhOifuprqyjgc1hh+NzLQ23fCmx
xaPaHz5jL/U3tj7G5xrZ5INd6z9IIho+OXl06gHkt3kRs30Ep8SBzC/QkaBSl7SfM2O2NjksbILI
6D8EYXrzCw07GbYddY0T1/Nsa+pRS2Zc8bw8WJVeRAG1cpCaed11qHCNLu8KdR6/ti6fkqZ1jja8
6W2ZxuOn0zO5ccJPQAj5TupRefQzvX42KPAtX193un5NWWvGjQTDrchisj/nr0n62Ednu+mjbE3z
FKMk2C73FxFxRG3XvyNpYHZSJN2hH2zjZXKtw/IVS3MMN304CjSBsXlnY238fkcnJc6UWFko+AlU
SDUyVi9v6RBWYdBjfkPki21EI80D9ET6psO/X95SDRhdvCmmcKA3BGGPRbzyHRZpmtf6d1UhIAO1
tYDXGZs3U9cTgjT/9qGKjpR5ppcS2MyhEYO7SwZ/eq/ISwG3Pd3R5pCA2IN0O1SNcYoTMmmlp71/
f6uZRBuAA7jVY9u6eBp9geWBNpquaYhMWU0O0BU/ZY07yPSzo7E8/wPl1GO9b2P7SFIuMXVwUG9i
o3z43jugVxHgVi1jeeBe7aiNvt+1EfK5pzD66Io+Q4SXAYmaf0SmnQ0u9B9eWMudaRYcMkPpPHtN
zPKUxzWhERw/H2Iy7IPb5bAbMRl+GMkeGdMP3LraQ0i81wnhCqRXru1d4LnEFiDG6mRWHZvE+aA1
Wx1y067JDQQ5KwpT7R043hdSy2wyVmj21kpxVZUPRJaWx8Q1kTRDFzoJS+x7HWB048sMN5rybpNu
ehi7xrqUfrvVvcpHdyQVl5gvZ0QhDo6XdKUeCYVqexKoBofsX0/7cL2K9owA0JT3Xvlcev4xTvqB
PO3aPA1kCzYFa8AFTOaarKpDSxprP6bxNhnqUcusD8oY+L08+0UaM3reACUinc7YRS7naGtXwzZS
jUR+mtbnoHar702YG2j9qSfN/7Ti5Hpk7HI8cXOw7fwklXFuBoBVXhzkp9/3//N5y5OXjSnyv187
SCvah8V0Xl62vMHyjEk1fMZy8/edDOM+OFWbnrmV4DdoLXjnqQqRV8APVlpLucBrxwvvVa4HR8u2
Ki1eCpcggjhmBRRp3bQvve4ljt5yOlxMiPMMz4WqTq20qlM9b1KpM9etAByOgItPImj7U9/F7Fxd
29jeZK/QTMhd5ny6nT4eNV90sMiAH0xWWW2VzCQXgSHZeurWtaTz/QQ1S4jSssPsNG+WW+lZpzh1
MAfjMYWphCykPXX6r1KDhLSK4qo8LZvRr9GM+NAcw97YobLaRsB2tnGt3uI2LM+oOwjdxfLjtv3W
suvb3EXgFxJHvOwezrJ2a6R9sirTJlg5GguGpFbPy4+jOlqd8MnmejWXHMvp1FlfAFLLs8ZKZVe4
8bNQ1exW6570JBrW6PAqpAsN+won8rROyKaJRUnm1nzf8ihBB2Q3mNUmQje1ISVoHblgGovC3TBR
CKvOXC9fDJC+j/uCVRxuGX7xRJgX/7Q907GnlojGldlqdxEqzm1pqKuVAEWULC1x5W5FgRzT82SL
asxsT2XIhbcsdIXsSAanII3IyjRb+/v4+H53u+nK0/K5eSz8dTIQ7UOM9lEEyYFo6PQwCVlsQ4Yq
Wiw6hAq61hvHpuSQxJmGEcIltlslCDW65p4gUbnXZylXIgn+NVr3xkFShv8EmsuKLjQNkconJrrp
X2ILUUlZg+QPff/EYtHq7PgU6Sh1sck0p0YNFCFV7KxtbyDVa+7tVRW6R5EY41ZEpnPCtPSjb9uf
iYtw3ZNNSnvNvFqqqPYNWpGMcOyNMfQvaj4j9fmMbGdH2XKroXM2G8Z6VIJoOrYkV02IA82XKfad
S5DdEHDo3mmEzpwnI2N+mFSE6fLSS9vjRM1a4pSaWmOdntjWNnHnyEURyz2AlkMrHUwLgeGsDZWO
eywU/tZUQl61eEqO4aRe4BxO5w5o4bmYU2oIC0s38Rg6F2KBzV1iEns8ohZa04R0d0EZmCclhXkK
hg77BtgkuLgsjbk0rEG/mohaEeUDEdkh5wyQVzOzruCD6+NTaPXBXYq6ckuYFc5hPZsetIIqI5+D
pEpSs00hkp1wSrrUVyDwZ70QhyrPDGgd/mXsKpf0uoDhxLVxsci6zPatmZ4TlsinZZMP5p3f6oQ5
lMaNNw9gEfKzPzbp7BTsS5Aauqv9CNP4Wfe9bs0ELEAoLl/IAkHHOtBsmEPk9bo96Yh5T676sL1U
7MbBuItMoz65rc0S3EsOkclCZ1sz8+e8VjFS3ZQdZIhmDxr+Ju9G4/R7UzpoBKYG0oSWl19BlPsE
JxMLGjne9/fvCezkIpGZK1lhWwXLJE/LhpKTPMXui1+qAYgnFs6uS27jIrN32WzPXO4q/ueW8hN0
GK79MmmcgNkwjNkqFJyG8bwxRlPb6u7wFkLP2VOtgWEV65yJYbXJZJBQDm5nAehynBOCgUrvRLSn
OsFMRds1gXzx0vFsk7qVYgvGqhAwOXK5jNaZL783y586GhZCxedHdMrnTtmXx37+JcsmNzV7ExTk
0g12FJymeVOFKtvmAPtWQsfQU0wl1imdECJG+SjgKywbT3f/vhX8zy3ezCTbml5+mnT9qXPI0Fxu
WRiM/vhzeUCv3E2eONUhrJ3ytGxgKnJdqfPn0EIWHQm/OS2b31L23/cRL09nPQqttQZj+hSYqNOi
BF4gsr9qxXDwDJ9jogVqjitvVrWns+g/whKwtvN6WGuWOxynOdJHVFjbfAjkxJCH+YauG6VRj7Hd
0HvK0LRAjd3Uly+WmijUWPo9pjKTuURVnnuBkakbGS/CuQdLYiRyh2ZulLKvlo3DbH1V6jF2tHmX
yDz1KeL7VCnno2L5OWnDORSwXNc1pPGe3A1x+qlLJK6kzGzqUfQHOY9Ty7CFY5vCBzVDGiHBHeU1
OXvHsm0Y9cPJtqzhhNAFx4ffA3Oe8BeSMBke05YQOE0xaOcup5pR6Pnff/sY4cJAZkejT+asW+hG
Vm4SjelXJwCw28wMuBZHBge7NPBHkSZU7KJAPiHrL0/jfK4sw8Fy6x/3hQ4HInpaOq4cF7Ir/W2F
2uCCRjrZZrOAPi3T4oZeod9SZMZTE6FenvRw2LsI7OjushgzSusJ4WW90wdYoUTt7ODhTJ/0YPJN
PkcHYskkCgMS37GvtRsU/+SADkBUpybkflIoHHdC24yK5xTULflTUf3h58YlpsX6lOMGO3sKpCDg
S9sfHkhy868FGoPS1NQp8WkImhG9JYuWOJ490e5H7HC3fV2Na6fTik3ggUBCXOrU29boadNkKqIW
a9g3wiYNE9baXd6nucfsPe82UR5SUk7m5YprX1G89Hh6XX1LgJK+UVnf37u2zTJK6MEhIiHMmLTi
Lm8KqsSOeRd4dbE2fFo3pMbN+u/qTfgWZsB6Hq0TTJuLbFugE1sJ2Di7b4l2FU50Zzxjo/LQf8pU
8rPRg+qy/EUtnikgWfekYfjpuvVt63UgOI6QLfEhsSNvTUugvjBA+w8WhtD5frdSdBGMiAhUM21e
mrzZl2ViP/h9+d6MobHxU5OaUt05B2NEAGNM9lOl280rOHziGmORbSTx1a+lmMjbDguaQvOjXgoz
Aj7OCgNxMcNrIQlkItIwSHFtdtXYvLoOqlHP979qS/D/MNFJ5mW612EJUsrZxXk/PHTX1Eng7swb
s61ixBODj98BaC+TRfHZaQ3igdx+CmUgWRgw8WjtbLyTtNtZe7zUnea9mGMbHyBdXmikAEMoIzh0
860RAiTWOlycjYW1lFZ9ynTOGu+jrNHWcAzH9TiNJQp41bGrIQcPWTKuVKIjc6um4OROjECZHJsj
JGPj0BbZr7yROurWqnrxVUpvg5T7R9+atI1hIjrzPEvtmDd0K51r5ZcKH/1UHcLK1F8GLz61Qxqt
Eyesn1xjyOZgmmaNgot6sn5tW83mS7hcRvDuopFrJ2R/Q3eJsmwgySsDh5CAEVhBGL1vgPifif0I
fpkpUd5ti5RoK1p57Ju6emlocMiwzIjcShB9DebV8fFF24bxFEdm9wQhPXOTArd3B0JjkO1twa9w
3DE/dGZHjOJ8poMqNs9xsXOxFXQjr+G/xqWueMiKTJKu0lyWv4SLaE/Tazo3LpxGM4zWREFGtwdt
yKxXd8hImijzr96nzhaoJLyqbHivhwrzJIlnK2Gb7tH1bOPenjeTmm7shDp6rltwCFj1rY2ag8xP
su4O7dNaIq1YiabpN3HgjPemPRFsG9FtC0xMViVikWKkoW0EzD0DVZhvBsXKFdHTa7cS0ZfXMpUg
/oe+tnxHd0WMTtvaJzL2yiffp2zh1N4HrmWi7SOvgpBWyzXmXmdXpbZO62Mcf+CW2XpTNL37Pryv
OItyTCum3FR62SIdH7vHLsehJesp/jGE8carXOcXqcEDqehYTXAsZt6prLotA1n0jgAy3OVelJ96
qfv3ckxYF4Fcnwmpta3HNBC5EBgzwNkO6r//XB6lw0mT1GaqWLZB/egMDM7DaL1Bc5n2dRAiWZn/
rJvhTTUCxZ3R/9XivLmSz7YKlZ/djogBzh7sOoYNKsC2k6e3VC3ztdOE9ErjkboJ5V3d+YH7ljlx
lkRPVkAjgC7JeAh1OGGT0Oc2DHmcljn1T8XetkPrL71TXyXN5FeMR2qDeCe/zUJmSTGxXasc7NU+
H9OEZgPe/kolz1Y8vOtpmaw4P7xPo/Xua8+of/VOSWuGZJHVVB4o/gCEaMnKtCubYbnMKJECaYX8
Eran0XWcp2Dq4QIyI9hr7mRsQiTfW3NQEFoz8Z7F4XS0pra7WJO7EU5SvYCFd/PEelaO0z/mnPOF
aXW3sRbioh89ceQgwt5re+W2ASK+ka3sTqPl2OdKdY8l+SeiNrttYk4fmVGCd4Ce6pzaLn5oNeLR
GqT0UJcr9cpr3tKGBKKu5sRoaBWva3cK1mNHfWv0K5ZooMlfsWx5KwJgASA6byYd/rw4DrUuCGps
91kY6bvaIlUMNurBpJR0oMwUr22ntw6FKvT5+lputS61t0vk10IgoyvMgnEO5LbSoNuS1uE+NqPl
r9qycE5ZCvjTskv31EEYP1I9mvZkyVySVI/eIzCrqynTviKh0aNLBtaucIU2IyPyj3b4aQ09Pdje
rC6mZpVwWpXASytfBm32Bpe5fZPI9qNpRPOYhVVFSC/1TcdriPN7H8oq3LedLZ56YWRnv8sF6XqQ
CRhNM2a+ZH1Mk/uZVIIoMIK3HZAd2ykwwqMwUOq3SUJM5kRhzivrDpaA6WFg91mddV62py3CRYy4
1RukMtQV4tLd0/0qYXP7JApb2iVBpL2lX1w9VI3Z7DAHGeu//4OdkWEjN56cHEAGcVLtJyEcO9TI
2p4wl+zolfNe0c3HOo3No55m1bkK6OMKQWKgsoeHaBq0q+jUfvnLdsiP55rSXloAWqUzFWQ3BRiu
3dj8mU7lz8YW+Hj5729D8lRYRrif3/T9lKkYMXCkC3YdjYy6np7bAeGF8GLr3VfPRYQZ3um9EUFl
q11M3crP49jOUiId1vz035um3Lua/EUn465PwISw4mRqEU/DWSvHGxJFgchro3vWkM+toiLxb8dU
+reclSPib1G22MjzX4ONHYk49+lAmyp5zPJj07TeqRkd9xTq2mNrhhyFLWaj1DGma1mk+MBZirXA
ltYTeeg7PDfTzohqAvzmxXSby+4cZAY0r9Z/zISGAIagBZkjexgcv70yRLklqJWeZVU1/0L0T9ql
Dphg1f026Z8xBMkLxQvv2nZuzrpCkW4URXsgIhN8E1EdaRpXm6luSxgAvLaza//E2z2nev8as6h6
MYaZF9wX2yGoq/e58/gZk7C9sZIeWGM7MkPLaSDwa7KLVfVq1VFfOGmk3OztqvhBhfeWYBzjvk9h
z2CfJyCxxRMmPRseQg9JpHPaE4Ff7QssrVNMCPcay5K4qrYoV0sAYjraX3oFi2ZJS0Rin58tpvZk
94p4E5btvlMUeFMzeA5NoqQzdKw/gnlGqQ0HBwEsZC1rXXr3pgkFulFKfXlcWBzgYFvqRRnyIBHf
kcBJ/z7QiCKc5LMG5wtTecylDqKHPZXhGsIUppYiTW7s1ny0XLosTqxNt8bM+u8RYR9Cfwh2Gb0P
WvjtZ97TBJJN/hc1Grpqws1veo/ZkuHED7VXxZvMSsqDjbFyXZgM2JNjZ2crL8eVNEP3qOmkrLWe
EOx7iVxs0voJyCogOSuyNjAos1do0pRYqNcXHeBPirn+F7j3HTjT/LECSdLApNtYyvEhuJIqVZE4
cR7LOCTaLYSrU9JPNSS9LEe952UNFplAZDIexL71O65hcfhmh27PFw5QfWubUlTtBaLzNtNxnAC5
UMWdkdgSxl1K/0mwFOJnL4hrOAod+obwvkpSseWrZ1sKWOIhrxP9gRO4GVZpR2fUslj4WQ2OVKTi
OfGvWy1uSWKZlGBciYJ9VOlqz/UDWZQ0mrNZd825irnKl814DBHg75lxBFBnjGyrkxcFeqtszo03
NGfWylfNQZMVdP3z0GSXOpXmkblJsSksgzJfEplnpllc3dr3qKuTu0Ha9VlPtUsWGenVS7OOK5wV
Xah85as00yOoL9neyrv2LOLgiO9Yu4PhIkCWcSpnVMNeG7AOSSFfunAXQ3G5dp6ZXbV6AohtR2SN
cFeeCuS0ZLAaVTZeKyN9CmPdfVJ6J5CX+q8qbqC+1K9q2A+UTh5wQlMAdmpjj7uy3VZWuvVK6iSu
OHRRyQlTTRtlkg4cakx1cnvGoJGc6NDxTUr7w3Zk/ZCQbbCCiuh86TXUnjIMH9PRNdZmh40GpnIi
lb+rbac4dGE3vHbokpJi8Nd5bmVHTbPax9TmgKX9cfD8sCUP1SaR18jNGrVL8cjeoCgFLvKMEgau
ylcn5+Wu+TGEWA6TIQgO/eQPpzhO/4u7M1lunEmz7BMhDbMDW4AzRZHULG1gkkKBeYY7hqfvQ2VW
Z1q19aK2taGJiv+P0ADA3e9377kkxtnn1ESUQ/Yy3eeArRgUR4XFTphHmUwLwQ9+Etksp1eCJzSs
4KdgwCSmV/YsGCmj7kFCoKWHOr9yhqhWY9X5a7cG/+QgYNy0g5i6I16o3uLvrQy18sHcddT7PP2+
5Ei7s0kxWFpOr2OJGYreimybQvKLY5f45qjphyiRxamPWI5tOrgx5A35rhgS/ZBTnrcqy775QKm6
DFb0pjnajrO4YmvFoyCTHF896YFS+TBnHneZpJHQdr160zPOwZBSaNi2VLGdIUrxm53zp2FhUONz
ElCtFrBKGfcRBSUo9jZn9bR80vy8PuqotVmMdXvgQOPnGlBD2Y+hB0biaGqAdtJYx0MON2Y/YNqj
8cU4zT3HTNKmLXsTygUx2Tpck5zbprG4gpeiHlL5d7FLH5Epa0xmJQNnaqDR3WgnGpq2PNBxRz0Z
N1qurIMN1PgkACatETH9Bw+wgV/EH9RD+C+yFs2hYDuCR7SOXhYqpTcvHPIr0i1FdcZgslbUEN8l
W0Ov43OctPmzk6QrZejjqTVv00Aqq89dbFPv51VvRpcYZ3wsR+Co7d4iffgsKuNQTW3GQKaN1+k8
Qb70svRrmg9DRl29GT2R/x6fzCXnGJL/YY41nDQgRVdOwCXzPT8Ceg2OtizrmrBP1p7EyOBVp4kN
b5ZkBKEP1Fv1VArk9dwFPDyK3TD4HRsMXtw+RxyzpiPJoBKqXpft2APhip4m5LMaiIwYdecpGYZz
XNnlp296FuYvDCld/NhYSxEqmdfvIPgZ4Ajnx2LMTj12Q6DbYRfv+Fvo+tkBDJlxQqbSTyWjlhN2
vOEwdhpR83ZNMfLwLhTG2nZI0mMdR68DmvCOCR5yH8d3NOdL2hFjaq3yKRpMebXAAzplxZSefWip
d/onwED8dhozY2lQEzUxNd074CixY5fWiw4PZZPOGvJ/7pgvpotdYJpF8TjS6hzVXv8nXYpn0WDT
UTJdOL72zYahtr1B14O3H9G1orzHUjSnJC/XiFbOYaoRyeZu3qUOT7oA0YNmFz22NiaqznlSesyZ
oH91+9o+/34qSYhHV4Dbdk5ToxmyahYpwDqW1TwcmhFVE5vl3Ww63zaSVkh/ziv1utMhku14Se14
ulCcE298IoBMbiQmIqbJmePh+5/04oUT3z1RpXbVpZKYna9D8cF4uWP6bqF8QGXLzPZMJvg6eGZ8
GolrPQzoGSQatWchh83SOzbAcD3bWLfSJ1emRwzOzYPrcDNVWr2Che0gbRUMRWbEyQpRdecZCbS7
qDZXtMQ/m0vBzbeUl5Zkytq2fZ6xnvHspmm7o0qdDYNxw+bMzY6pGGZEGszXdbTEp98Wg9+X1O/8
Q14tZclzqvmkUtU9/r5o/YAZglwgkgvwIuzYyAh1+4jZ37gKWec7PS1g0sSFWwYd51AMECm79smz
qXJhdtAN1+z20pZBq5GC1kQLMpGp6sowjsmo5+8GQJdwng21dufFOAzsVpC6rQwXp5bhuZFxYJVZ
tWMWbawLr3XCbmrMc9pZRUjab9gpDdlwHrVxS8O9WHcoqQR4Kg/oYOJtjLR9lK7wjkja3tGPk2zV
Zwv9xm5d0lTe13epVi2PffZk3567sZF6W1WO3RPWEA7y/WCG2gDQEDDm2Z6ThdT41BycArOG6/Xl
Dpf6wW9uLpjqEy5UfJrVrxl0lucx5caM9GdLyeEUUQu7zltT29OV8UAuWtxPtXSf5oH7PSUo9s9z
NXi8BawUT7EFD9zQffitWt6nGwzOiaxs8/sWg8idWy94xJEIAgB4ycGcDPvcWHOLvXSxw8pp3qx+
sC7j+GccDXlZ+pgoQ40bSCLBnjhLQkwBQc6es+B06rcrD3eJY4MvzWiL3+SjrlMcLi/caEzyTYp3
iHwr5IpIbI3bpZrALWamsxxG1fbrSN0G2GlkH6ffl+ke1QdQEKPVGliHAK4cyYObm/p9OabDqhur
l9KkewujsfXutsuuXCz32roEB+p6X9eW+8eOY3zFMpseILvdsTvwd2OqY7et8+yZcaB/n97s5HQB
HZyOvbVn+/ZDFfk4tdH0cis5lMhRHRgSEWV4Ia0GCtw8MeM3qz9pe6NLpv19kY2w3uJE7Q0ElYOQ
KrBs03/AN02WPk/s3e9bzF5qJYjmXhbPuJuaCs+a6qC0etwrlqafcDPXa5RSNyQ1r59qXemnAgRX
UGYsiQZExMdJvpeamT6You8fa7bIWmy+V66uP6cuP4pYq/710e/nNOUB2SmtrRg07JOErh6twj8h
o6j3ZUbiamaFsckAMToBgaHSnEeGgQeJMKpkhBjPHwijj9bYTY9QW0dk9JwAgIthWY5ld3Z6OsSy
YrHCpVfOs+1h1pxrd3jjW2Iwlmb1pxy85y6GL8Stvk2cBX1RHy5yIX7CmIVj+xC5C7Xqk/d1S8ma
mcChncTFvtDxPFFq2OxR46Inu8c7bcKZE0kx3Vs6YbMk7W/JgbrYE7LtDqZuRId8U1j2eJcVqoLT
I6PPwcnwxjfum8ocsakH988oUH4NoBKn2sSABWpCe0BChrG4AKHAuPgaM5w8UhfLlo7T+N4dsCfU
vhZfeX5it6eRCwNq6qBRMioA95g8/r5oMxzJePHFwRzLdrXAOliNjUih1/BCt3i/bRPr81fBTfBZ
GlocQ3yTPyaPyH0bXwaeXrtcm+QuQ39lnq68deQyZrY0bV0zacNebZCCTNsMN7tRwkMm79VGJUNd
NSjmWTmACMNG2B7EsNUzDf3J1pyty+xrB/OvDfOOMV6b+ByBmEzuvC8yaP51QOCinoSqR8YB/ZpH
mhXWDoKyYR2dmzzc2qP5z2qR/62gBAvDLOSA/z8p4eln+uz/k2n/r//jX5QE3/qHA87A013DMUkE
/gfU3tDdf7iWaQrdI0/mebe0739B7d1/0OQEJZFuEEgJhkPwuP8n1N50/uGxsbAB5SPd0hHh/k+g
9o7t/LecomGYjk1SSJiMdyiv/+Uo/GcUdNA01dZkkeysUzu3V48tLZz0uWBcqIV7IheIUhc1DyWd
yoG/zHeV9Ffp4sD44D8xi+aOUQIjYN/bOF73YDnlZ0cmOtB0scPtv8Fm+kREC2XST66N4z2OOHc6
KCpwaR3k/4SA0mI/56yrYa6b/Z1jdZ+VjnvX5iqf29WUmmdaAaCmGwfjpmLLJtp1ALCE7F+5eZ3A
ThiHNOwpo9a5tlZ/I1KyGlQj6rM/0ZbYWpdCsroyi2Sbnm+caTiacoCPuSxhp30jr8cb1hiBkCYC
hrOBSRHAaiSjUBQ0QC9iz3wQWHxqNGtaAbfSkC+lngaLAQPY8un81tKn3ncTon24x2WGHN6O2PDS
ydwic4aNLDde1H+0nrGRHRAscYtXmMneFfw8Qmtk9m90h1oJzlVFWx7rUeMLMGMm5yo2T2U560eR
EYC7vbOn1jz9fmR0rsVDUz+xChv3y8zPuapTf1vj0eW7sPs73TGmY0/KYjVPCyFe19fOlHPHl8ha
4lsWZVvVI1S02crWmMnw6OOThenjLMATIQX/vpV11F4YHuakLTaWSWle6qT2k1C9eaiFstngqwQT
dQQXu9LOuh83G86duDI1Lzr/vgC1086NWT8q66v0J7GLwNCaAZMayhzjWtJkbW4b5A0Tmi/brIjf
MvbyzA6tsnF/d1xEnGoLDphpJEeiVlYouLxBYOfQbSoh7rrZCRJtahjzTwIsWN2tCv6eVXqbIE+d
SO9THuL0jLBgDQlJzk43p20xVhff1bWTm8/ysZ/TZEvRU7+Swhkeq86xr4Z+r/x9Yhvds67VvOgf
5LooCLy9MR2SHWOtLsLBnDlm7rNiNk1EM33T0QKhOik2Zm6fvRERa1az7rjrrLfeUFPmp8gaXtiP
q6+MtSOYFtu+KjcC+dRWGCIjfQwnqcvjzDUtNLrpW1fjAp6ae9USx1IFYw9dj6uDD8TnyXSte9/N
hntXB0DAaeBxQj/+47UllXkN2+Eampuhucl7PXKLA/Unx13ie5jch2TMsw8DcGrApt97nIlEQkgT
yaYfgTB7lVr2RTbEu5bf8xXWExX28HQ+vCXeNyqPvpRJjl2DeAL057kX9bJLcHFDjrb6NzT0dRG5
5tm5FdJBGLG2kwakwp/H+CXP6QRoyhp21QSZoMwtbw0fSN/8/qk/mluG7zlJUOHt8kbOr6I3Xlnx
6ktvg96aOmJWXuTg+O57+jTx3DbRQ770VogD4FiUyr/vpzLFKOT6HL1S7y4xSJXZVd88JS6h4Yx/
uugN4g3Zop68qKN7TYHoMG305CL+LLUUVkdsL5eawypHSk57ZgkkyeNmO7aNJQ6Th48FgPj0WGvj
9FiZ5k46lE2NdOlustvnx4QqqiEFvv77XwjspLtO9WQboUgxTp6veSemq2MP46lK08O/P8XvMt/G
enpMXRc3E1G8V70B/LJ4Nev/7S35kYm6gYivitr6DqjUq2Pk56jO+6uzyPx5RtR18/GDselCb3BS
PTEjv6eoEtLr7d0Uj9j4OHTuOOaFExvdJ55A4L7KmZKgNNdfUelWTIUcOpRGeekc/8XBjiZ0t3gA
tFVch7oCR01tse3OzlrPivJkd1Nx0nKSC5akKiKmZDBoJivlSPBkm9Z4ILzFzkxEzmNju0gdRdT+
cDoliaruVCvMlas1frgUeXWq8COd+f1pjERVshVzVO10v36Jba1/1CqjPEqWyxVB+2YjmibdNSDe
Y12lfzzPOHts9b6njTTcPV6b+ZVEjnOQPsOS37erWqFod7Ilutrb4q3gqmLkkr/aRPuPgjRXOJel
9zaCdgh1Lq8gHRtrLdy4fpNrlvzuTV/G6FikLf20zfBXAbJ9gNtzRiVQL65maRs9xfHRqchBD+gB
+8ZadK1wswR+T14xGoRYeaq1L93cV6HSuYURYmAd+mW1UpIyE5c09Iuo+aWUYkg5KlUQ4xr/PJLh
AhBNpcfvlIgSBZxaxfxmRuTN2BKmjExrefUUc91bl1M72jyrIzxiTl0Xd2Y23OWtpy523mjc5pl8
7RzYyWldHVyNqN/UM86yRdXvsTtSVde1+TrV+Y5+/xSrv0AIBNS/7Dly4UtxRbcwtJBXI17k8Z+f
u72tVFZjLdRfIvKYJ+/28vvRSN9zMCoHhseUK9R/Ux1/P8oLPGP5wnCxTKKJEidW36ni8aSToVh5
KVvw1AT2COYZE7FftjS9jzuR93+RrIytr6hJL2yLeFzMGAfY4SGtGOIbHkS8hR8C1w8xVerTQi58
yj/bdwtv3T5PY0a2utyXdbqZtYyFfXTY5XQiums4MoMUye7NQ5N3l1IbyqvGU5bIEiZKzf0xFjZE
NovCttSXGW903x5V3hShm+qPpO85FWaRsVusyF0JjxLxOm/2TIXeAWdvIS2b6wnC0s4Zuy8ewksw
t5p/Rtei96QmwSfy7KTs6RNEMrjWBs+Dw/ogc1eEzfyYqgKoiUIUs4aBf5YZh7Bt6JHiW8zZ05K1
PFHzcNQSI+iRlQxnifmg/RtR3i1lR5zKRRnrB+OiDVEdWCbVw9O8Z1jS43EzYIDiYwjA1XF+yIQd
Onb/RkSeWg6JsqIX5ka4E8G4tMGIjFjSQFePe3wR3K0v2uCQg7bWFA5WwRyXa7IBL1ZrfhslQz+h
32t6NIXSfveaZDsa3lUyuueMOf4IKRImq6UMgVc/x7J/wSe77d3I3bYSe1Mz/+QNIwGnoI6Z4QEi
/DecOkWzXHxkqyGs0VhRkr0iZYOPNbmCE6KfZqOPOuAqFX1wxOuD6o+E1i9oGAz9rum3GJlUqHcG
RjtII+OchKBKUKLT+NtEdg300rnSyTC0xXeadW+LTXa4UIgEnbzp+neRURzasUEocozXetAfI5E/
1JLMcOlyP+l/R7r3xvmFMNOaGcyqiZ1dZGqHWA3naNEY2ooVV9N6Yf+3qMvUeyFcGqa9ifagLO0z
H/urHoPXyOUq09zdjE6S8yTG3jA9YXGIw1pr+iCnWzhIboFWTtt1zNhLFQ+VQKHGdEVigcyblbUr
7n7cO5777Y5pAguMW7LL9q1JF4GVgbgcS+5sy71rcwtwa/tc07A2+Kz1DEwbOhJiG0hY0t+xf8q3
PNUEftZgMqZ7sxp9Bo1jv4JinkQOoXea+LaJL86A0gILGaQSVXQ0Wz66bbtTnQdMyeRPRtV94at3
UbbHeqm+KXZtaOGZn3Tux9XQUQRqC2tXmgvn7DYKnJYbkUa9kIMYCro/X4wZ76CV5VU4eBEYHX49
XSIf55xwm55lQeXpHYG3pgJ5ZGy41AH7ewDellh/0WvrPtfhyU++RQutk70vrSUoROf77r2YZEu2
XnxzYiOnXvrSeu9vfw9V6dQqF/eWjMZw9vI0mJOf1uYesbT2W93ahXrZZ6H7jFuJSI3xlXl/WAEu
UdfxpTbEu1p88L331yvnL9s178yBCYde0VaUoKhRbQUXuHAp75g/leW9zIb9o9zxZ07bO7v56Xtb
D8u6vLOrZO/0N4GFUXTipNdhzJnDOM2nUbv1nUhmlq+ZRh3WIpU2H/hsfNoDvK3nTDsaVLDoqTdj
VK+xdB56170nJ3QtTALXtVUGc4kRyJOnGh+5TRqdrZFJo03yJzGs9vcCLO1bLRBOKyUzlKjGPXc5
bPdlXscOUyWGA2j9CPkXxuTclF3FRbIQi7As3mnjhcQT2B/7A2sVzFO0Qw1LRj0t9Ub18i7u7V2r
rAT6RwqphIh+eVEqarYSYtASV5DMy/KMVZZHVrLpOmYmAEDR8Ee8596HDUw/aJflB7RkH3TEjXom
tfhnMdVHIZsGDLOLm+8suJp9YQ5b11AXb8a/WnQfkS/3tSayja2MloxCj38rPcmWmo2BgdfWhRlh
2K1Ot4yz7rX6EwuP3GOMNoJK1xwgUj4x8IbSG4mfxUaLZUniZ+AvU3KyERxnOCMX6sue0rr7C8Ib
j5oCIWEVmwgDynf8kD160nrEKpiChrNeo4ilPabvbaVhCFcEZzfssvq943NJVT6pcDTLs90Or0Zi
F3djd+s/SeccnXY9dauWo9zO18ZTfxuNa8VTajHzNJ3GXhUWEEAJKTCihzaeeZrECnmqhSCKnO1v
YC9GYYu+tqXK+tYu7L4kA1lRB1q+yOdso3wSsXokjjm/taPGd3oTvGZLxetGL86axiCzdbzzCCcf
oxq9HZmfsWnpfGx6IHM8Hv0hI6oPtxNyzzmR5mba3heCrrvOQbPLaqjLJad4gj9/jIHMYVNAERx9
BPrGsgEjljOGiKF968F8DZ23njn4P+YlTkQKSz9pOUDwr3n2fTgabVaQs5cdI3OTh91I24GlL0Gd
imsyRxuOtV7Ydt6DiwodxMRYdNNlueyg62gdGurgnXunus4RD3iBjNtLJHNI1owOtOPI8uqVPrn1
DqJN1czacx/NoQZAb9X56ZtT0MTVOeMJDs/fZGZAIYe02jV5iWbZ2hysIZT0t4xYd4uMZQV2U54l
//X+95O04r3m5iLWv58fy6o5gM3/f/+73z/O9PTAaazd/v6vHXHDmlLc/X/7K3//UI/YEdqTfvf7
V/5+amzVakI8DBYI9mFkxdWRYiL09RLl22acYjl4XOv7bEZIqsafpGQzO8z6G4LHKd0Tp+8Dk5LP
uh/O9tDtPWQfwDMA6qX75qTqK2+WH5HNP63VkYihR6j3rb01jj9LjtEQWsMTi9gRqw5m+CnEylkE
jkmjyGKbP/MccqZMVl1jnOqZOJ76g0FYbAp4uWAZjLu2cVd2WlXM7Cwcp4OfhL3H2Pjf+bh/Z+aW
IvICNbbI31LInRzxlN8Cdb8vzFlLcgzOc5tPGsiQ9LNMmInozGzVaLccV0VQTERuJhMHCZkSetvs
WF/9hshaPNQs17co2e/73zxZI3f5UFzBMOjbPisZt/Y1LTCoSbMPcC6H2b22HHZni1m+FvaSbBZh
VQcMHvSgJtkHoABAZ3jjCPhZsMZuL+b//QjDu81WKuYmnkq4wsrM9/PYBJV5c4uBROgtqlScP6aL
Bqc/Dmb8UozxscdWOaTGyXe676SPnkU67RLoz+Z0T0p/vM0JLX1NZ9EBQMlWZcvJMkZyMbZ5F2sA
2KiWN6UOTkttU6DLSq6KhEMP1waHlNDni4VzF4d9Y64x2eWhSK+02Cmg4OvBFevB1z7aGzlzFBBY
J/9PM3v7tI+C2xbBcdjOdtFK+PgJDOcoqu4wtNcplqemaomDMYEFNGPo2scQjSu0P7b4dFbXuPVk
8mEs+glTD/cS9YJodBFqSgeH2NYvXsVoi8ZtEo47S1LoMZlomiBwloLZq31U0HVwxuRac2fr2bYk
wx1I3C2zZ55vvQx5DDplyqQbdNW4VRyowc6DZ+kFV3CFL7WWCJd1cXA4RXnFExwaDoZm9Gow44i0
jPMFsWDzbItu3OgAOiKP3CkzKcBkTYHzaW9h2cHR2/zNSU74hXbwZq8/moPEJIwi4OFfg1xb37iv
RTCxa8EkuzfxGwdFo5p975SEJBrcqPKuLaPnunH1FYbucwb5Jayb82xX3raz3+m/JsGbVCFL06HO
LtJJKNrpyb0mDiQUVOzDIoctpYHsL/tsgzn5NZLeejIsJyxSmu3AqT819laW+OZVyymADQeXfg+X
vHtc2O4Hns+4tHOx+vX2/JxAiAptaGQrrX1PkB084GycmLAl998kn8mK5u06S7PvrC69FcItyuQM
rXA82XnxMUXMhawbQqKKu7U9NjsADNj6bi6kOkr+zLMl71PAWaVFQilnGSs8/xV8J+1FkpR+qjjK
QHSxq/GtLVKipgU25/7VsOctWf7vwW9x1Gl5vXFMwZOBoEy5PBZmR0xDl1po46J3dO2Z/CPgfkxS
ySzNoJPOkS64okjBd+nnmBEvM/mrihttbwxvtt3vtOFVivRgJc16lO1eL+yHrJrBsQnjnllsGhZt
2oeecv52mnXS4JzXbXamnyhgh44DrDcCwlkWGsp9X6gfzO3vcXaxDOAgNTbLih6e22zN2owuTzQo
URs1Jne+iuJ32dTfhpvvrZ7eA1ueo/jF40a0FLsQD59V40VXw5/8VcxWxDX6x7bXX6F6HZ2pesQJ
t+qLkTUaeD/tnPAyH8us29tD/ZkznqLbCK5lbRFKwsT8nuCY2DaL/RVlDP8FtHJ8Y/VTkuSP5dL8
TXhQmEv7t9Fa+nGGa6HzzBGMTnsyOXX1taTTF9U7H4ZR/vV84zRI6q2F+JjxnUmcTDynVr1d1WFT
o/0roy43o8FjJceVk6aB+Y7LO9tBJH/CMcAMDw+ZvebuegbnBvzJ+2iiW5F5iqN3pKuFL3A50T62
8+dnsF7eJp7rA4UrXCwNsGONiZspjcCKrOeOJUDGxtn2qcmheTYw5mrDPH4zpxwFM5wTLH0b1LZr
QW2e5nybLGGMt0Ou4HfLAMTFJmiu7utl3A9TfIWP8+DabMoWlGKJ7OG0K3fML3ZNQUiaaudpIHHr
0Azq26fU0KcgtcRjm7mw3Oa9Y40rFF8Pddp4H3X/IQEPEXupuRbsDfWYIoyxxYcmCr7dmiwvlrgM
PWRmB12s3ZgND2736+1HTIr1yS98etx4IhDA2phD8q1xLlvNTc02h28hec+wIhY+eC4MrXQ9gAgz
J+M0ury5tWF2S8fTs1ycPdiui5d+q96ZT3aa+IHjaG9FWrxbqXc7WvnwJPKXLqbGb3weq9rgf0vP
vzfSUHDpN3/ZfDyXt7F5fON4DTpnNO/SuiQ6xtlHbddMk5yrwfmj04JZn14FFFCmWOzZNXD/KFIs
k/lyMg3ORW5+x3iMv0sFBS0HyEMO0CumXdtE6uRZmxXD/Es6Gl+F8HjI++0lNrBpmaTe5xrgU2Hy
A+wyFOzbcbueFc6K2LhzGyavRu7f89vfq6pKQ+8WE9EmPQmIYwI+4huMPQr9WDtCV0Cri5xnp3U/
JueWaDGeowSBQ41/2eO+yOLRkarGGOWtIkIXK64t6ows+kYYO7GupJ62kmD+2EfOB+zuPBTy/K8z
uvq6HbE+T/ND3PDvF1LJTUP0NhhN86v08OrBGchmJzo5Uj6P9M+VUHful9bHe9Zjyun1o1lQNFC4
HLT9kcijnB0kV/alPeKT7gWJogbMWUKAqzXkfZPRYUU1XWoa74uBFTl7mRnBBGUeoTPcnpBt/w6n
8NO14NB5oOlcwp53XsE+lHE0JdEdX95UOwPP0QHLHGurmgD3mqZtcTpzZtYfQT4DuoawN66keK9z
yEqpAqsPknaM0uaVq2ZIjC2E4Yugqg6/3nCTXnOPyipvMxbESLM0ee6kBV2g6zbd4L8u+ry1xuFb
tp4dTPYC2sSJz6LwIdGgkg7W49BOr43l36uYWUbRam8oto5eyWBK6mpXgvwI3CRlnWVBS9P5K00w
nS1tHnLM+7sQLsACzpmVOR8QOnwUg2AhgOK+Rl/391H6hWwvuIXw4tDzUlnmO81FLNlF+mfy9LVd
Cn5xSZ6vlwaUnSEeArcf1CYx65cEYnk98AWoBDsZGAs0JF+ujbKGawriXvpc4hRhMxdUcbvCa7dt
beVsBsP/ZnvzDPxcshPSVuDMFHuS+e+UDN9lZ2+GVLB39VMziAyXA2S00SurJkIhXwyf8xPhtKlc
8+s9ihg9aQbMQsCP8kSQPpxTfCzX+TOhUcSoFZslad8Lt52O8P1QaePaoNQGg0JGp+6L3pg3amBM
3mmJSgTyT3txsbjcCOWROlWTna4gpPODSybktX7D45mm5ZFzOjMo8Il4tbXpSc+bG9bxIfFrDmgg
h/fCbz5tk3FSEu+HckLEUj9eo2+Zq7zmIA+C0SifpzGfNyk84VAl2cbBhlLl+rKujfl+rvufSmsp
A+mtjY3ObzQvxsBc2k0FYl6afjXHqS/VwVP6VqMSwKGVE3fvrfX6Bwg/+j9zvQq5WgOFFtAqzQh6
JAIwlxvi2HQ4qtLFta4HWYNjtzL9V+qa2DfE6rOScwrKb+1jSg0HS9ILVusECsWVA+1TEo2fJm3v
wTwAEASPth10670rxbyNBhmHauo++gJ9C3wCbfB0imCEIaA3G2eHQaET6Q3VLjz5LC0/acQ7YfrQ
5co1mTNNWZsRSzpbdmyAwmeI07lsQQtv1yxEuqQzrUr4JxsXi42tHxopdAA+Vk8HouGuMtcwVqrP
/rSMzMKxyp5EwbH5Zn0JOwqOAxcRkH/ZZCKwws1Iz53WfzhRAo3IYmOsUyPmQ3MJjW55iTUC6qU0
9XD0SBm6lTevJJ05UvAppzQvHlnu0JsO8a8/0x35LOFVSBBrkWAzSOojVuJd0xEximA7AffrVuCV
tBssUIVI7g9zj0UXWjgOnbYa1qYH9Qvr2M1UwGbSeY2EdbWnuAijFJXQM7yVL6r3GnSWL19kJqtV
UvszRZWRcYQXaVRYn20TFk73ROhdrBQPmEO5YM4GfZMy1nfvo4I7mcmTtcuE5sBasWkHt5S1kROL
TON2M+uP8ZNy+AuTiYXWp+66rnlkB9pYFvt8nu+SsR93ZbEU68J296PPEpdV3Z699BWrYEPrYHLS
LKYNaTHt09xnRlfo+7ggcbh4bENc2w6FuYST30dbTRI5yfDgVj1bBLubNp6SNQvMQF+6y4F86bU3
GqwPaQuNrmlWcDmPetxMIYZaktadZ6ztOTPpNVBDEOULzyJoQ4CS5y8T88SpwBPI9KxY6eVDGk83
zLA4AdWcGNJyY8S0GJPguqui9JF2RzYeHl/ZDBujtbHCM6rdpdQmZUwniYjKB86xmEd1LOwZk1pV
ieKgqnq7kOQ1qwttjUBAOWcDpCoeRkCLr+Tv0XDqxtH+oM6tl8El2GSGxo2jYvv9OTJx7GmZSrf8
e58J6ccA1CBP6pJxvN3UG6In9GEmq5ret9WSUAiMsXFYzygitC3dOxV4jF5/aIS7V6IqV84gE1aT
ug6ogWhhxdguaBqJ2EZLmgG83IFiwFM989YGa5Rb94SGzIihAwrPyDwyFsYXVRj0iDfauc27YyLE
szff2PFRkZ+xuzpdsWn4lnYxxsk9x5KjZmNzWzDsI7GLPQbSEMsR3By9vMyS7juBafWWhNGHnjx8
zqgDQrFhCsXq0KahUFTdSaKb/KaX9ZInj5ZX4SaPAdAUaaNfycQyStSsZ6qiH1RC5kK2WDaVsp7T
qN0sxDjBddr0aNIrFHb+uF7Q/Dd6T2g/qpZLodGSN1RbrruTlWv3mApwfkwdMD+FLsEZ7v8Qdl7L
rULbtv0iqogTeBVCWXKOL5TDMjnDJHz9bWjVvd531T51Xly2LCsZJmOO0XvriHfi+mDNykcdJU/O
Kw39Y6Y8D+a0N4igB2Rm4QJxufSof4xBYt1ss2fIBtdeEBOH/gOm2kHgCiaWD7eGRHiK07tnkzRS
uTq58E3M+ium0S9Sx6g1FsZmmqsacQsK3qm6k1jvVxGa4HWad7joS+HQR3IukYuDvL0GSBfROW8y
+6Kk9jFE372xjJTWWv8Wox7aThVAQDUPaFScYa680R1kJ9I1oSd0L9V7Z8WOovBMAiyYfJiXDAHm
0JP67hD0lePSyRkuAzEXsl13Op1sLrdHyZDOg3D8KUoTQJCJG84AydSzqdYK7VtrnZooJQK6cgMy
Y+7253zrBHI9NGBglQJmbUr9m/Zy62ZlTXXoT33MloqmfG0UOA/Tqlizp3M9NzUDX0tZsS3gJQ1B
01wTofPWQTBdjIIYsSTMj2OlofvtycpEarIz7fYn1BLaXOmPidNmXfEfcSQpv6KODz2SGK4DGzuC
qxkPN66lHHAM+cGEU8SJ5VNXJg+JSdsSyNEBs/DTxLvRZfc+xag6u4q8vQTDqKqDzLWLjVkUmV9O
Koe6HJZ/U3LfGbnY5uh/NOTLgQsskf8a2/38ITXB+1SEsG9laYdeV6bf+hI2rYryMQggvmrpW8/4
HQczC5Fbtx+4tHZU0qo927sshIRjl+UPg6rnGXa5yu6O2B0adGH/bGvjuZ2cABIi7bpB5lAdcWn3
cfYhJkNn5dSPrq5+BwKTKUg6ELml8yjFNpKG2JTJcDtN9QW7gFihQNohrOn9gCYuXB+93TppSw7D
kLL5pALOVLu+62vzGJPO5ANA3tS2EhwyTX/okLUzVWFQqCZctIMXBlPNhmYF/5suouGkg5JpK5xa
XDxNOhpePObvwrExHi+XJScaWffdQ8J13OuzJbtXtr6ymHJH9pOVwDGJT+YPo7iS3QfCqxBog6RP
V0xudghhKImRyfbAsAvVkukJyQHHQ7MyJGDdm6OwazodpvugRKQ/lLL9RkzPJooIkpUusG1OhgFb
pRUR57GyhRO9UTXteVaV7yYczUNblftGddN75+Q8amNUHNvQWQ1lIuh3hg/C+CPw8t6WyXwX9jXO
jHgdjNF4GfEv9suOqyXa2RisdDWJmQTe+hzMuTyXXdtsHaOCwOuE6qoWXeFhS32xHFV9Fa113xjW
Z2mlr2GuBVszmSD0wzu37y0arFvDTZMj0ihyGGYKzhI+51nkLJCp6Xi0mZq1imnGCy1nP1YvZIKP
+6AC0qNa9WfZyho8l+EBz7jtKqNjYaDELHsaPlWjNH7TEWoZWtuoQyJJwGPo17W5KpTsEkxKutfk
NN1odnLKwg5sT9yoezGrNzQOoL0lSK8hidUsxmrU17vO1Fr2JYPqd3TooarB8Aghay9fTmWcBN9R
zohtrCs/Ee5WEQEkHeZL+FIVv6/HYU1zZDtawUVRQq5ZBoeBI5PLNIkHSBfGvZmBsRwaczuG2kPM
LGo3qgUpRB2YEUuAkARfJRnsH0gNPSu2DoJ71J40OoQWOKANXH7FS4tBO+iGg7mctuMEDXgzkasT
WinWPw1HpkmYtmb2Hed7hdV86Wa7avyszW2EI6v7aDGnbCNWmkIoORhqOmRB1AGFgoeqZSaatZSo
GxKR2j06EJWl5D1DUuHlQ6FsmL03hLEzBuI7gjJj9batc8AVAyTzPvuQVq3daL30h/wzUK30OQuy
uzgzwJET7VhBv3UzAjebANfGklw53ONxWRS1XbNWrrtfZR3Y4rtruhel7l0/FgVYK9J0s1K3tjXX
ZRUGsAhzClPXbtkHVjdDp3OllIehrGZf1uGedYrdVBG9DAko5BT4JBV7sB2XHed37JAZY8bxW4VG
fpvTrsarUuBcTw85B/WOGLaDijJpb9TU1kM59uvGJ4wHwn04vxtshkebsSv2WV8tmWLE3WugN7EP
Geit1ZvAC2jheVTIf4amws3f4iAnprdduzFNu7qgQO6HKfVte5MrHK/z0LeIbltWroYXqxcuMFoo
yHjZGUPYx4rFxi6R+stafVGp7te2lI9q2AAPXdrE0OKrdQ/MO4/dbtO1hMIXAaBcC9LfEi7I2pIG
hwnz7zppo6dCt3Kw5SbaWd1Y4JZKgS2ZlQ8tSe2HxvTRdPlPh+cCoZR9WzaquRXuDHWMuYOHcOWZ
+Cuul3Px3A98bqbRz+vMLi9YWujx6vOI7XF4VCXocLDigNkyg1vIjbdSwjuDfeSGI2+UDDM3H/Ew
LmS863f0UxBr/u+36VcI5e8dp+URfh+mohTyRB11xVFLitq73vF6n6oWCO2uP9PHdybv9xmDFLcR
NRKvIJ4ifnX9g//49vfx//7GYrHRnf3/+Cr+vsi/z8j1riX+9vqy/94SmgEejNrss6No8LZeH+b6
7H9fyPXZsHaU+e73iSsFC+DuetcaXmDz9/P7++DXW38f5fqdao8N5wMH6d6V76Ew+wNZ1eW+yEd9
32ljyTITw41cviMrpfz73e9tzox3C1LW/71PgsiKrtr/u+f1u3BZqX9va4PMG4PEhBjE7X8f4frb
v3/8+1y/f/fPw1hYQIjrDTVPE/TRfUwiOBun8Ob3heD3Wpjyy+v+j2/LlmOVcFOe9/rgRVOEG320
ntJ8YGsuU3XaOL0KHgW62fVLMs3gApcv/9z2++P1O6KySCMu3M0/t1///nrb9UF+f5ypQtn7FB3t
Fp7s9xe/T/Z72/Uu4PeIHfhvj3W97Z+Huf4IX6Neaa0VeXRAtr+P9/ftXn++Pl3RVwnZJv//u/57
p//2sNe/SWf34LZ9tcW73R3agrJMMxXJ7osf7SBmjLZ8+edHcCUw2/759aBuktnZJO7ScVEhAV7/
6PfLP7epJcARY8Se+fsM/zzN79/+81T/7X6aG/Cafh8LfWF9aA7z9ebrH5hgNrK/7+z3Af7j9/88
yfXHf3+tkH+9m5Le/68fwe/D/r6O//ow1zv+c5/rbdDrWn+wjT993JseOl9khFeEaDEQpgT2EmLj
LdSnePN3uRiMZ8UCoDqfI716uq4GJS08sJjYAE2QFiAtl+5D7uspBimUr3IjDGW5iKU+J9xHh+tg
y/S3OUKkbY7W8h3dusZkiy3g6WqpteU9X/SU1pnq5I9q0Kg7N0q26Sgf6z6m5bj43u2iYIzYov7r
CTaoAnnTauXZmrlwBD01Mxym26mS32YQrNMIPYGRdOw9mMPSA6wXue4EJrBGkaYTq4vl+tvNxket
ctNNVCOKyMcScVFjrcibi309p0oK0zPIDLjOsVrinqmik0AFdQY76EWlAQ5mAvSgoQVgiG2tXVEg
CKAUZope+WbaBXdV3e9HdbIxjM/qHXGD+m4mr84QbFdH+4XShK1Nl2pI2Cl0dKcFKNEtlRgzcJmz
1eczXWOro2OT3Ji6Jgh1nhQfbzuzXPoxmFoQ+s9PoPj3YNjOqHQrL27Nt3qoD2U5ZRsKKEJVuLZT
oZxAZNP2JElkzY69XLfFfop6kA4pe4yENqACtmsdJtpKNZgCkGkSb4aaz87qjF3gRNFjyAxxrnSi
ngOHtAfGMK0z3aRy/GltPhhHum/M1BmPLrgBsFZeDF0jKBL1AKty3DI7O+kkCSJ6Sti3NNFLLX+S
gAJSVakIRvhSWxzjtlJ1u05n/K00zjY2BZ+0STu9agcchePwTC05btpahUeH9deOb/OQoT26QP5W
0EreGso03esLZrkfFCrzbPbsIH1vJTAYxvf5rlJoEFQ9AYXOrA1bs8s2DhoNXzd54yG6xl3q3I3Y
rndOy4seQecyQyqVg1rwj642RmS7HjNIQFehozI24FzqdHb2kfLTkQyzbsbzcgTpiegAjcx/GGFT
JreMB2rzvVPs4FLq/Vedg6PSOf08ZIAS+z1SuSiyYQiricl+ygZw3g4ArN2V2WLnzJBvGWaqbOcU
hLGAAr80ZJnh6N1LEKeI+QXO0ALh1UTKT+jwXAIl2broyDboRzlByrXQ0SmbPGyDuwlq/Fw7n1VW
kFSmhh+TBPTsKIo3gNMYNONMP4GcwgIrlxt9K4vyFRMrfe1xfnXrCZChudOUP/bCMtNjI97Df8w9
N1HvcKA6QPWzdRDJx0lz8Ke5px6226pU6LymssFvnn6ltdZv5prCmMZjtYFfGC0VtAUZHpdU0QO2
KeiFEG4yc0p7QzfQFNe0G6AOnZ8zfe3VD6smwIYQTazTzUOb1k+I6TPPpVMp3OpN6+SFGRpcZaNb
nLfPpRoYntkmdMYDwsvQw7Pf0EYVj3EZIJ9i3JHYEVZrhfCCWrsXifmsJDRFsa1lGXukNgd5CUb5
YDha6Ktav8M8bPG76SV05Qe0uYapcfmdzK8zXG5katGXGoPGa/Unp46eJO4D0BLgT4ajq21UId2P
buydNe2qcUKMl5QU5CLQf4oMPbUq3pLBItdifpGABEydu+XacDZU9HfdbCa+RNLSVe0pQB9Ca2ra
plEkVjGArd30KSQkggwSaf8OAJu5UDfdwlZfDz2eQUEnEZMEa7fJIKyWBSIpUJFoYdYhx4TXlD3q
uORD8iGtmgohDDaLfQVyF7Y2U96OPSIJIZlt4/dpyyOu9Sa3gjvUKJ0/BIQmLyNkMeZro+hZCBQ6
Dln2OoR9RloLCVttQzuibfOXytIMzyLFLhsJyAnTYV6LRqUhMzIRQ2Xvt0r2LBL9To5Lc/pFCqa+
dZxipUQQEevfpZJ+57H+1dYGXQ4M5jCuw1Vv5zhmesq1PCB2V0NI42RMtaIpfNVQKYw5us5hKh/U
pL7U7QRnbjpVPY3OloaVPvCCI5jsLdY7FZSRP4L/h3lW3TC3WsWlINHRDtm3huO+BD/Pf6RICblH
L0J7tBOhl2j7hqk6ScyYh7ISLhCNLTCPdS3AqVV+OZq3kZPla1PNdpEGNjIMum7dDwH6D2c4dEzW
Q1GY65qrrt8bCbr2QQJPUpjdIO4jltYiGz4wlC+nZsAXABQyYoPJwIBGyRZbpt6PIAcwqefmtjT1
rTUP5zQqnopR3ZhggDdLWDEmiOwttjjMlPLVVcvkQAJ0BFCkqu/RAIObzZ7JLM7WZtM+Rs38VY7i
RS/R1SyAIFFvRDieZ2dtwzzztBYpqybEuayQ0ZQtk9SSoYww2z0EQ41YtS3oBdwlKNXemNq/u2H2
KKr+NAoSn9QBgWu2a83sLR05JpKu3eg9tYEhTxGkwGzC56Y2NLXSSr+NCfAzGs5PUDBWtmPXjfow
Y9YXDwKJfTl5nJvvUze+hy0zQTtDEuoAoeliJr55+jVAwDfq8U3W85+EIa0MoZDLeN+b+SPz1cWL
Xt5XuEr7WGE6nmp8MaIHIKfdtpxjwls0eJc5hlfTDT9ap92HPbYcupt+4ZAQNnT2nxZ8KU58BucE
mMVeAfuXKy3nkjms6oIAr2DxCHXFXRoCVtIQRviYorajcPdveQsCrWasWY6M6TGphR60KpANMddm
RT/WWc9+OUDQbtr6btFR11VQrCobhrz1peYYj9ThtedF7dXqJa7SGpp69kzi1JGV7yEmhnjV9zYf
fXghWwf1ur7tEkJdy2DT7lpayC0fC4sEUokYy9WKTM34PZoW/KhdXWJnUS90ZFy0E/xQF1xq+UCo
FWoGvcCkwtk7OMEfqK2HMh2shYTwgirkpLtgCpzMs/vhrupCIEuICUC1FV4yZG82+FH0IaX0WnK5
wD3QG545NlJTFfBmKRsabaCiGX3iEE+ckluTLJM9nCXy5C94A1DbYAbCM8Pp0r+IjrbcnDnjijiF
myyhQYLLh0+T5CzYJeFjKbI/xNYjfOuyAel1/xTTiN81EVMVBD02rgU8BujOi1AekW5FKzSM79hg
1iy5+kbk9cZu5dlo3HNXEl1XB2jpsxjPF6N1Q0FXgIU6T1GnOqEN+mm2aPIbfMg2H6Nt4yDIUVmt
e53MwhYPO30WyDf5A3rqimMOMRMa6pXVNiQ1QvgPBIRejDeDc+d+q2Pfn7SJtOWutHZO0D3CXWU3
5/bvaH5X06SAVB7696Z1N6F0mGrEwBFcJHMZTZqGqUhWlvUa2TwnD0VYjSawhhjM+qkiSM1TwB/S
2Ttz9mJT1FdcwXtZoQOnNp4ItUhKycUwPpn4sWQ43IxuwuFSx/cay8+67TnXgiBlTFifwrj8sckS
XSFgxXVGqFjrXBCcfGojqpS5aSm9MQkFsbNh3Hvuw/ooKBZDmmzSDS+UIKAtrbMep8/U2s+OMCrP
CjX00fr4RVeKYYsjx4vjcqkhUCV1+o+wAqFhizslTGiPixrpds3ZMcBJoXdryZxpE5HxK9OhBhOZ
uUnC+EeSudsdrVIjk9IaFahgAyi6wdd0a6SwUri22uyDRX+LDZVhr5LeGvTGmbl+0hIrtozZboBU
MsWcI7lFl2u0zLc1AoxQEH2yU649K62RvRL06dkcNMqPHugfcZnuAVKgLou6Y2Ve8ko1PTdCTJzl
FKKzRQxemzqeiyknma1z07uPOTxLRjuGa56IUvCRvMM8Q2CJ1cjvZHibSNNERFK/jcS198V8T8LC
oZPVe23CEBldRGNqGT1VJpLRsQqenGEBAakhdSemfLSyGMAdtBwqCAHEKYxX5p0U0yourI+kz6OV
HCbPDIGbm8b0qKuYlxLOwIhPOAUtuEjO/lgIStZZB/sQALUmUIKM7xCcmPs8ZTZnaZ4PtZ9rfE7m
YF7CMT+TzI0zTjhENE7gQlPrRYExYGIjQ64qX/X2qGgboY6MASzlwSwhNEH6XRapEmOggw90ega3
MTtDAK0wZWFTjKMRtW8yMj51kjw2AXE56hT4U6cl3hRmmRc3VISWy9FfKpPrU5iEnCEpBZXBxQJJ
X5kaPwbjipUY+z8Mta/r5iquLd2bdPUuRl2/imp7nbrM7hWXo8S29A/Lcf7EzJewCpZ7Qx92ctJd
Jg/afW25SKc0F1GxgXUuLcGKWUDEYqtbI8DajU7KYFyfPA1RpK0BAw3R83qai4QHcccradT7JuiO
CgLFukT012bVU5IV50gVBwnyai6pn4fOZQav6QRlENk4ELa2KkGT0gp4rczvCUkSYZDJmoEVPrG2
v7OL4c1uh68473YzQ22ha+/oO611ZQwpkQpks48Ntr55YCDAwVOZDyQU3/UMQ1dTkp8ljiWFGeWq
TNy3xEJ/gv4JQBk0PxiPLlv3VdE4QJFsGG1Rcc4s82RqTD6JGvPFPGLUUG1ASdFRApZYR0wFXHN4
0qVC2EZfbMJousfhBuxvtO9yWEJSJsGerdarA6iOXjsik9xeFcyRva5LKLApMIWNLynR4QEO1gHZ
2Ip8n21nR+iHcD1nT6QRuAc1CXYck15TRYY/Jho7MYngDb9BAcxf0HlegjIQuUMYI1h89t0e72lh
+0OtvioZkbJNr2+DEQotgNASJr4X1naPpKr7iggMnixjT32BJ5wCgyxQi6qS3RfZWumeStraK4vy
RJIHqJVS8DTCp95X8H24r8ShoMFzku/Jjl6jLiKgEkOyQjCjl7g6oqvppTTjzA/0bQaGZAUEOYcE
GfoiYbRn9q9QOunSMO1cBwn/NZLD0MK4YAUbDQunveNuySK+EukTkDtq1xJBazVQckgB/M9pqxVD
gAKRkHswy+8qsInBjqpLF0YbA2okptfxWKX6JyCIXRAlPZs29Mh19xUP0xMZqOVGWQKma85431Vs
9oYupxLE20sxbdwMtyrxBGg9u5rJV8gotAxCrw58M5Pw7jDZrcnwIVsm/i6D7ET+Ck6vpIISFFgV
XKt2F43AkR3qbDBn+vdgYOrInjRm12S2Av5HzWLPI/0TN9+nRvVdMgPagFf9TjKsvoMcNqS3XuYQ
oWrNF69d5vfqfNNE7s6+HbmacipecCp/xHqw0S35A5LlErj4vGLWKM1u/Fzaz642HqdGQclRs4sv
jeZGNia6MqZ/NtOr1NW3ytIKjyqAw4gu/Swu+k2MgFEwbF5V1fDMOYoaBOT+shwKuHrTlr9b5XMf
EsUR7bVMfcKDqqxjpn/Ppo52ZKiDuy76dseX2jFe0M882nlPtQl1BSZ87bUBuHBEHSiS0FLa7BYo
eDk30eyW9bZuxMZ4U4WO/8N4HvNe4QNt7ks+vFUxGHdKlk7rzjReJdwPLRzkekarxX/GDU9YCB7D
Wey0RfdmhhHZjC2AegQjDntYXLL4u3ojpw+H61Hqt24U3lV/WHiDEDFfbZzGSN5lJjs10ejodoYa
CYH6GjWtvpp0Avqy4XFEp7CZovg2seXJcNGRwb+6mIxh12wCTwM273EyHrQPpNQfNs7lVuXATK1n
OxIPMLLX+PPPkTtv0w4LSjYd2oazJcQ67Yy71lBf+876VGwkIbyvPaaqDW5cmjEJ1397jo2Vqst9
3V9IQj+3LACuGede02lvwbJ5dZTwRGLHqtbKU6oT3KLI9quqx0Ur8Jz1IOnpkA4M/yi8VQuxSMDR
QhXTF+DSZhU3lcUEuQy6z8KUd6RqkwyaWOxp+gc7M4+ILFriCzGxhEjtHSaWvDBFWZt58ocCgBxt
Ve9WMIa/ojzaJRaRiXiL1dT6jpyGPlXTEL8JrXgzEgk/VTCpU/LD62xfyRE/iVr5dWl9pFp7aHQm
sa4VQ43Hf5t0xmcUFHdNbPm8BJitNzY0hHYeToUC/SYVSDdi8BeDcR90BEgEwc9cKI/64lnDsfOo
pO8SjYM1w+cL1YqaS0fbmVdro9O+ICvudTd+gIgT7ssi/e7ApPFBZe+TJl/SAqtKYeA0bkveczxc
pnQ4l0n8gIXigxLig9Q9YkRKubGq6b2vwgHaGRdyJScJJJpLk0x0G3lzf+1UjtuRJXMNe4+SP9YP
qNbpJkTvLpagZaZ6yrPwiAr6PncGc2WrytscDuR/uofILc46SzhQlG1XlkgMBh1VTefHQ/waZ43p
/dRW9WUZ2WdQEVbf6+Ud6ccrJGwsLgJ3TID5Q9THuRj8ANuroKOXpVp1NLKcpAuceDYakgL1y0Ty
KY146H4Jqlirh/wyD/YxnoHgqsRvrJQy3Iq6gNrmdfNIWp8dp5s5tI9ZWXwIs35HOn4j88AhOE5A
0s1ecDvYvtKv3aI8x70TbvUm8eyhD31bKTwjmS9KUBxg1BKRYBm+1UP64ZKn+GTCA8NEKDqrckeU
D1I59NSjs6Ra8aYqw70fl3h0ME3syqnoOIqLs5E9Q5BZQ+K/baLuNZJoX5dDkEwwfVVQHm1CwYFC
L/+C3W9LR/w1sLsLnduboA1Udgn6wOqk+VZSHTNiKLtIf8tHYbLRiyhrh2rruDPItY4LYxE/oF7g
Okzyrk/zuNqxG3vopvy16pIvdr+Pg9N1exs/iFHMwRqCwKtVnZoqeKM86PdRRIkS0Kg/KY7pN+io
PMT2MJdzHQg2jDc1mQxKhjo85ZNygnmrXNhrvow5vd25tzckUBdrlBYDe3qEOBhq6IybWUr02rko
FQYEPAAMK+WLfS8hyPLRjANnN87KpWJXvg/Jlwhxix1kPLBpVJqNMbWKVyWI7qvJ2k5tTixThpa5
hizOJMJmo+ZE6jYPtO1EZODeUhzk+JPreDjA8ntlIuCW2MZ2e/3x721Bvks4LxnfrO0sTtECVzrX
qs5iGw9VO4ucdViMr45JsG5u9Bth46mq3Wlf2nmK48B+F/SRNQzUK9volR3vZzNrFKq9GdDp03KP
rc3znDXtVlKhNwPXMNnQgIy7hwqEfN+BgIoFVx/o4HtTk+7WDn5sm7iCKWM0VNM3nttaIpdERdDi
TVF68mJKg9JeDNof3MCcNFTYxCR9GgkgUlpEJGQSXO9ikY9UJFiNYFly6gPOkaV5riDadHZ2YH9F
ro75xVwlE4tw0Ad7Y45PqknHqnP1Fze99EgR8Aif6+Xp4mUCYwiQf0P0PrjOs2NCxHCKnYn/xpNT
cppVcZ9XN1UChgFlzUMR4nDHyLRvKpOWpn2Dh3HV2M53M1o2F0NIXlZ2lyyjA1fJaRuCKzfVcMAF
YXBGuMUE67M79BLdYx3W44oo4TXF9cBpbewLaf4hZ5TdG/wUdOJ1GtEJFUG/0uyq5cgy7JU+YbwD
IXXTJPJ1zFvKoTHB1mjkP0M8t+cu7bYh7W3VYqdshC4X2AkIC64q343U13iyz274gwoqOarN4kVg
w1ktYe+tkjzkw3NgYEuRZEgizkQeW2L9JrUclTBR146bsHe2keXBkNkmsaq9pC6rddoBqUtpsUCD
srZafDR7ui9Cmhf22I9CzV/a3Ml8pcFgIDUQFCEZgbmjb+NFCpegyOSfCE7cVncmnUOaVOg0aXti
/AWsrPM/1iulPsyKuIxWSoISWpCk1Y8Gs7CN6oiPGUNiPtCqDCTDFRnyV+3CeOsISSIuCsJSkTle
KoTmB7N81DKiGFWjxlkM6Wdl0LCyqu80qW8btxh22bS4izI8I7q573LikKeQwVQ703yy7fSjp8nH
1aZUMJvSMQOevg8TuRTQ+psl8L/SrQy33Lu5VSH2eoOOvG0ZPQXvNR0WjEsKtWt3wjiAaRBDZbhk
uVCM3AVgXoDM0ezsVQWc8EUqC4Im7yvfLayGmp+xh5ADaY5EQdDu7wfmZRwwrhGSihA1a8RzwO+a
tIfuyxCotVr+NQTJ05c/hxZchZ6+zUiikDbQ1qSWqvaJxELDbmobka/iMXxVzx1jdxylLGK2buOx
ic+Fqd64lWlsTbUHOT6V+7lOMGikxd+4FQLg0VKHZnsc6LenDpYGkmie4WTCwuiemJrx/y9mYHN0
ZANCow5ZSVudfWuO8VUcG0NuCtVovKEu4lNnMz+tG5r2lTESO85RDAMMWGCH3JMNxKvrFn5hLfVn
2VlghPdWykqaxeVzIWZjh+csYQkrp4PZLjOhRl0wnjm+LTslzcnMrBVMSOmbEYeFMpj6kXlj3nGi
sc0S1nOeYRuztSKAX+sVOpQIa6jwzXKKtpWznJI32chTpBOnsJGRQ26apoGKrj7hr30hMpA3qXUC
yl6KhobTfp2Pz43gHZMZ5nh6isFsDAXLGiMZ4cgXy7WIU8Dw7dCUPIblnUoLhSOKQTf/FT9K2yU7
tWG7x3Nr1bQxapZQbamybGY9cI9Rgieh3Jls3FeqAsFU781iy7DYiMC1u8gwo0jyfPWHCh3+PtcD
n5CTF3AMp0raEmpCUqKnxFpRTIyIZgACYzxzJ+XHzBU+ASv8rAzRr22nP4TMUGkcurrbALCgbS6q
b73L+Iim5FYuTl0ncJ6zSDo7fEokDtZVterQoK71ut71xbEpOJKtANcUJxJklupMchTLzVjoe1vH
2UlZYXHMmZX2PYbWh6r/yHH+7ov6zq0S37Lq27kV6qEFnK22wQfaPf7a1AWG7scAstR6rFgyMyoe
8hLkZWDGLPBPJZH020h5cxsyZ3qtUT3WOyQFpmL72ex8RanJTIexl4cyllpjphaZqFjZ1271krUy
HwnA5bK9T4xgOgisOKuYrQ/hsRSzYTlulIowlyp+6JRM3TTOrQ4vdmOr07McAVS1Kl3hsXnqCIfd
igHfHdlyYIBc8DojETFqFp4jOPAZcQKt8aPL+NZht88mmKuilOOLqbMd6PGrrSIX3D3A/NKKbsIS
V0JpMDagVhla9LylfAMegaY7OJO7K1dm/z04NPSrhBa8DJXHjqYAvF53FeqFoPlhPEmCarjKkaeG
FuRDYeveRPYEOSw293mS3ClmBYQGaDlbJOIYSpf+tSbZ80GNo/lfFX9UY/jspErFIoadxtqzTYsS
1mf2iaMcPLGFuURx2BnrdnPPO0o4qvAVNZWVbSMDjOdcr1Ml2eXkRjCqNW6JIkgOJbpkz6jhI+EF
nCr3yHFUeFqN1ybqhuFSYc0yG4QsI+isqP+YpvKGK2xCFWysMJXEMFGXuMhqMyVle8JZRtffTapb
da6+kxYtSBclD7rqBl5U03qNSgtCX03jBANdf1MIL86VL3rtw7sS7pi+ImNXTGJsGLPNY/Fl2/BB
bZOtUdNe6sWZk2jqvA2h2t3EyxeL7luugDG+3oRP5UtadB4IGefdts4j4IJxlyMQX7JTFrxpunHI
T2V/LKd1VbMOB5X2mPRLTm+svrRVNKw1Xbe90Ng5As+YObsvYRwBlVniN8o2H/wmYCOTDzO10KoZ
y3pfj+2jtKt5q2NA8iUwpTE1Q2bHTOdggQApx6u0Eg4Wpc7B+6sxiaOEY40VqOzZeaWlbzRtf5GV
QwYeH2gx41ettObSuR1RvDFISv4eAbzSMd6oB3JqgokmP21GHIWfQ6/BJLUZyye99myI2kbd8V7V
BWEw5BSgfffdxr7JmYitsbAjJ0Y5H1TKRjJi1TKlXZdAyxJMW4GQWMOJ9W36cZPnNfCw4AKU7BwK
9ipsy9DBVvBilZR+DLGuODsqipzxD0suMDbbudWM5q7uCbeJBSSOifmnyXUpzDp2AngzA3mbBLjG
Y8uQ667Iw42SgX+rNefHtiTew+557FCamUTzevaEwradWJ+N+dscyRQ3oLMmP7bgAJ3z7AueNfIa
u6P2I6mjKqbwOBjVU5Mipug4uPT2cUzbo9ug8MGn6aMzf9JSuAa2a36ZhNdRiJMW1Lq64QW6fdIJ
es2Yv/gyFHsXyc+BkM7/w915LUeObFn2V9rqeVAGuEOOzR2zCS0Y1En1AmMyM6G1xtfPcrDqMvv2
tf6AfoEBwSAZAnC4n7P32t+MGQtfUGp02ws+AMf8ATdg34XaGqdIuhuJ09gMcfoIIYK+qYOTHxk5
crrphriFmoqE/xreokBhVFn7w7ztRLvR+voCeCzdI8s4Tr1/UzY0iB1qEYkxItVx+JvYoJ6z3PpZ
z+PFBG/ALHUT+uEZQ3K+4uzUEAQ1u8TEp5Wo2Rl9lBubLC2msw2GzV4eKqs9GhCTumx80CB2Xzq0
QKK0uA1EB7gUFpN3+VMkEpwxrAitIEO1mxNuBnxuoiL/FdFT7Ybnll4aNbd3YbbtFfpPRnt32mlt
620aOMqeGXK2RHfkxhnrgLG+qPeNSS5on3IrB5C8TY3yLbUjrHUjdiWh/Qys7j0xk+8tRGXOfrEf
Kr4XMxrWMHGSnT034GopQhJcu9XAqjNtxc8nCpAgJi42Kgx0bC0+5h7NMsInRthT3Mbf+P7vne81
fslNQL2AMi1F/8bT8R2yrLKCn2Mz3jfC+Vmm7bM7NQ90IaCQxlrAh97Sd8ZdVvksB0xDqXfoo2p4
rm0TvJEeeu6qy4hTcDTS75AdyXNZGd8NfwCzlKMTU92svA0QvqQusLC8PPajfe7r0ySnvcMVlKPe
yxi4fVt7kV30qxY4sWFZj/sCUPPg456vf+ZO8+yVAdXovLipSAjxuXMypqfw6w6Z2V9GgBJ4Zwea
J9vOjZDU6Wa5I/2CdrWTbi1lc2Hw+eGInzQ03W04e5cRSdomN8wP0uOJStLDEwyh02jNi6H8UgII
Y+KeXdmAApO8yvbtZOlbZHMWswuIjTnpV8MYXDVtWe2CprrHB7bVrYLLPzFPNYvSoK00jPKgBzKv
ahnhMZLFP0OIa5gW2qNU+R4+OEXTporD9JZFmB1stWnAAhF6Zyob67Ehgtq1ImM7OvljWNa3spOb
EagDLyPaDPhoNy7V8nVNzc8GmLuqaJevowmGniOTq9iu7gJYt0Q1lHSsRpoYYxZTrEr3VasBKClv
2lk3oDb3O1wT4NUSJmVlcyhyUB8dNeGIMMhVO+ZbN5wvEfxqEtOqfKuX7Slw46MfEB0GLuJsAGDc
wq95jlgspiN+l75hCkBggmYw6QcA8YNUtlUVA1bwAi3aaJN4t9vqxtTbQ+al07Y1mO+mBMxTD5La
Ok8LWNvDbRvI76V5DiSj5hgNDu2wXyrfuDAtiJW999OZ2neKX2blPtFB2Y95QK8kOUsWpWHANGIM
xI0TjzfEjdxEQ4fag6zdIM12BuUBO7NvR4EZjvJUvS8r/QRXBrRZLZ6bEd5NRcHUysCstH289nL7
Op/lA0kc9yZjys51un1Sz3uvNEhdhEfsxuuuoEFmg0yKY6qRWOBiLBKiGuUGGSVHbsBkp0QX08Az
1tvsSDTXfuqNndO2zEooNnr5iARAS6/Msf7hx/2PpKFXEc8ro7ona7fjopmwwhQv6O5/RKP1s+uL
rQ/pXOppude1kX7ZBMiwYtVuh98pydKwx0BG8Uy7kcX8GFrOU+yMB13II6bMaqO14ioaNIWXRaPT
cUO0Gry2V7/QUm8rveSG0dTr3jN3VsUdVh++I1m/TZPvplSAg+RIUfcOS5jg+yueZ9/b1KAPsDoZ
37yiRo3kvYYd0nY6nVcamAQSuAAFBoS0W5n7gNeKAnfmftPr/qrzi5sF5f8/NazAYPm1vMGP8X8H
P4vNe/v+Hz9Jp2qn6/fs5z/++H918p4Thvl7XMHn7/yVVuB6f9qmZTqO8ExPqTuJPhh+Nu0//tA8
80/bsD3bFiZ52S795t/TCiys7qZreFJaHqWVf6YVSPknKxCe7fLwZ8bB//0/n6/utkinoMibfzn+
D1pOt0WUt80//hCG+C9pBfw5XbKsRDNrmZbNqyg/3u+jPOD5xv+qokqYJWtGGDIurbrM5NaUNecw
sp5S00EdJaJgO9jmh5xRvqxtisBH26tfnbHStx0Sk0NgTw+4+l8bLw1J+gMqhcpEqlSObx660gK8
H/W4btwKGdmnEDOWG1w6fYL1ifR6E/ueip1ynoMpHveeBjbSRHC8UEWgV02WM182oRuzxMrIvUqN
ydoJUqe3EeLOMjG+u+Paj/XmSkcMC2GbKWXrIEzJDAmSrHB+EXNmPzTcuwdhbgRBAjep5R/SpvU3
eZdyi/DA8Mejbu0z+iJ8LePa1mG8OFN4a+aeIAxgWyfZG8U/5BPlbJ/dSnESKhS8/Yx4wy3mWxY6
BjbQWd80dyELPIrNDBK6g02tKBLvAJYM7nfMABMTTWkxOxqA/+AdHW+s4sYjWX7Xxl289fTMYJKh
VMAZNvugK37mlvMTSgJ3iZoJ6ySgM2OhOg/zeQLcghIx19d0SfzVtdGjkCy6U+n54kxj7dL0FFeZ
+O9B/z0NmXhgDiA3eRY+e9RxtmObwOLNaBHYsq0B7/3y0/Gmrf1bIrf9TaUn+t7sQ20V9WTp1Fl2
SLrIPNsEV1qV7t0wUW1IrClXQ8dkvzeNZxDp0bbN4cD6CcbdINpR/ah2dPEhcmjFzvRAeRSDdbHQ
CbtVsI8999QXstqVIZGnZMbi46iJMjYSFxByTkKVO4XTOrC8x9LKwbnWdb3HCL4J8NKhsM/fCj25
R3h4dAjwq92OLmTmzde+5kCXbXVK+KRsHYGAXougOnlxgoHWDtPNrOdvlYYMoAy+NfHeyecNa/KP
mM5RF473LUp/lwjQLocjEFvjW+gW4M1t9PuZSWuPfGLaK0cKIMahtd0Xvba6XVr3ybb1jB9aFX3z
SGLyyseaRIGTk8L7lYbzDifr1XQnUBsd325lFe+OmoUGAylcALN8zDyac8gCOBYFbGl79v0zQNYE
gBamC/LRnbZLVmNlvupl9HMWdbYRBRpwWZrMOLkdUKlIUyDeMzaHGNw2Lzd470Vgoce81eJg3HrZ
9BJLcUDLuZ+Y7A8Vrcq2geziZP1BIuKZQ/2+Ga2PPkpNVvLBIc6bH37I6jOh98sHKu6awX2gzCO3
T0XMAjvnVS+s35WOFmLs7Ns6kTRC0YdSjSRojAoFdt7epPIhcZMgFf+gEYkN0XQZPyi7VEK+mbGF
wtkfyHYletxgRekYSbGp8bYwlSpWQ35f2EO/J03U3hNU9xQCX8ltJNG4Zw+hSJ9K3XwlHJFKTnsO
0CR5JcoDfTsUA1KZ+2JILkbk3sdcca3rXlmRuPZrJ0ZO2ucQjpGAjLAUZTrUe5YdG83Vjn3q3Jma
tzUp5k9VFx9Gs4JMBBdOzDXiYj37ED1R6wDtbysHWsyURo+BRsktgJ0XeHGxysiC22SVR/G1T4AR
5MMvTc7QytLq1ep0koLJ69YQbbmaCVUmDK/Nuj76r5U90vYaiWoy424t26g7RFShVkZr/YLt4a5E
Ovrn4N5VGPXEr5BHiROF2x8sEt0dlRtzG2Upl06bQao24SEETP48vT9mfnoSed1uyYcgYgreJfcA
TnPK9iuStKx1NDuvQz7dIxABEk8sF5O0nJa9Ly+xq+W8m5rgZ05Q2Y+XQLT4GksvWou58A9OiN41
m/GY2D2NWkHKOQHX49uAs3qjQ9VgbfKdLlRt1T8SawjWSogxOwASioaJYB0KwBmKEw0WMuviG5lU
aAISJLV20NREEsSqOUUFgxLvESbLKeRSgcwF4aceNYrIWNDJ+PUPSYr+L/1RjDReA/CZRUBVLqK/
NZPusvESwbooxZRb0g3SbM89d0NwL2jQIb3DABz7gm7Kpi+1y6RPM7GdEdKxMVoHpUF6Vla22N2b
FOc2Z0YxXqluf0gqw3YmA2vjpnW0GyVim3aaiAJFm2eULMqNkPTydAAq1lbZk4+/lpsZ+qWwiUiz
HMjY6G2byNNYbAoWpFMIhURkQnsfjVQcxrzgFqtDrUJSc9OP5WsUocf3hvZ6rABPsHx80TpANGP3
AgmkoY+oFyz1tDX9s3ldhqG7BsmAqjEhljMwMYNODMp0iShHDHsLbPYaASOrCDpAY4I/kCTWvh5Z
MEnrCTH1E3EpzrbqSQ+OrQwys0WtLSY4QVHUYC111ylxi/shTYLNgDB2JYLkHUz3N4wO89PsovX2
wGZJJQBKtkoYC9WsOwiXz6fNlTakP0CGHlfmWN0QkcJ60TsFsoGonjsXu9C4I9rRyXfloSatDiBs
RBAdyKXR8J56O/wWEZoUWJJOpEevWmLaKfurOlYQ6S7gm52BqQtV+AgZdlkjA66wQLH3wuLTSXGg
V0+Vy+3FVsmi5cwTS/IB131Cc9QXpzyZ6EaLG7vlNWoMJPQ8Iug5vbnptba+2FW7ShN/upsy+y2o
qD7X43CcI8M7W8FAYYCJd61Pa7/mQi70dI8QO7xAbbyKJgTcDWjuViegD1IPlKTqfUIbHItz7jvk
7pbmL0+SPm9MO4r6zbewokNPGINOssOKWnKx6SJP33RaeAPxJb0Y5yYPuPjgTEBkkAdgVfbRZdaE
UL/aRJ130GeCZ9vnLLYwgKjlMqpzWlTUm0bCzkli8reaM91aN93EiZcY1ZutIyvXBm7Qg4ZRnMEM
WjgCphZ5LQVnlCeccAOoGcYW83utwrYJf3jptaKhD4w1tIO2Pr84OviRwsyudN8FLKE35MpMzW4g
IPlsJd6bEVclMi2HGdCQPKKC8dAjcNfuAr86wo8Ap8EH6Phmv3WwN21kRnSCJvV9aEIpM0aM6cFj
lfToY7KfokpAodFpB41x9If03UwyLHEld9KcqiPjEYNVQ3Pq4OjzkejCOyG8kYIaM8HInJ6niCq0
04CrQRSJnrFqaAHqI4DyHF1k0IpjXCNS8zsDG3/oJhsRkhnuVeMRfT8iG+B4NKz8o4vEaF3MhJ7M
WJaOzAI7Wq7HUfKtJxMLfkNSC+4zufH6qLsqmznatBbV9jrE7xX43oG4AzKcpcInyfA9pU+8JnN5
RwfjmvsSbcpCTpvAsVvOSE7QNPefhQLsdo/92HtrvxkIQnS2qPacXZ/HBXop8WI5oClyNPfwY4EX
qTlXQk1gom9wdGM8aaN/oktcYgJcGVbaHSAcXhHSEx8Hm1sgXVNcVSEzi5puqQFEgvmSjDZ6l+Br
g4brhzcelCjuYBMvqdLv5xR+rF/fhxGpCtR4yHbCNUEDcFU37bEz5HPTtdOR1OtyF+d0uXQJpsMY
HAqTSNpAiPYkN1t7mmfY4Pgy6c6Q8kytID3apr5N5peUuQvg5Bh9LdiAC7CZNyOrvnc4tjYsl7/T
Qt0S7QGyLXbz/ZhgREMdeJ66wCMA1XLWmeh/GU3goMVqiq0jGZSnwQFvVCFztQqT6SZTTd9EXVcM
8nr4RWnvfQrtXVXISyZgukTkkq7CTr5UKAu6pDU3ZtyeSnIuGdzcHVNE91QVHl5CrFFxuWuG0jkK
YwBb1wF3HsL53qlGjIBZTSKtU5ysZnxM+rKjxVUpy5GZb+vRlaw6iC+p9R47MpEYTcHwbtHUn53e
guSJbQgCTrXLRPwe6fpNzmRF3Q2RmXiUaD1nNdpwhvKj88N1gq2ld8aq13KukxpZ/QD5JO3PRfaD
KhhkpB50he26Z1au+uM0HK2oRIQJDycqmg/mSm/M9HJiolj0gE706HRapD5s66lrtu0IpEwE1LJA
gVIBL6p1qFk2iJpq29uAODmt/QwNqM6yZeNEE75S/RgbnX2hEGHTAPY/ZnsodhP3nM7JJTB40PAk
BqQYGTeGDxFH7pKwd3YuMpn1FNLPzFKA6MrXirOBIQ4VX1JoZ5zq+hFpxk3YUbgKYoqtIW6HpI/f
smZYObFWXoAl0i+CE0WzKlcd1OFMBd2766b4ooWkFowOQvfAHV71Dm+HrOdDXcpfqUwfiP8D7Gpc
3DBlieghQwFVvk0TGMUNinVVyfWbKyI5WcbUpHMNAqzZVF/5hNBrBMLt3Uo+BQ6906obir2dpjoR
Sd9mVmG0fc/kfvUBcwkUUSeZo3QNanitE4D/wNI+ZLHXW6ayOU62LaRxjGecyDvlla61Br2O9j1G
eLqiFoBfo1A9AMmchMUOpjOofjtBdLO5bVnMt1N4cgEdrxq6zismtdzPDZoaIROxdRIkG7ep8BDk
Cf22jHIbt9NfuCuuw8bZxUaoMvNg2JWT9xqZ4tkAPfzgOdq9Tgr0Ji4PIGVMmtffHMqL9JH8YRew
ZM8n1ibVvVmymvfmHjsvyTSboJxWQiduIxFIIVDJ7mwQOqyx8w1aIRNnS/LoIRr1lJGXqtmj5oWI
bOsJOSlNUP0xjiFhj/Qmqq6GqErend5FyQqRFwE1bvVEqZFgnQkcVhChEW2sb2Uc87WLF8+iShvG
Nfc9plEI+CGk59thiKMNHLZpR6WYPFf7lCS4Nqj2yRVSWaTSxrDui9e20XyISXq/E8MbYTDFuWAo
iHLX3ceheACDjO/MLB/NbI++MwJdY0umCLd64yq4IeIWOnMYwpKtR77xuog/8iB8jt3KuiqL9EKn
zl1xvxyNX55Wv5Gyc3Jb3H71XO1dFawgYOqKDP2Eb3RXnmWTkYBkyQ7RPxq8xlUn3GAFqx1kB7eo
oLnNk7ehnXCpDU2JMDG+dvSBnssvMQD+QsWJNIlMM98iiMwa8K+N8GmQ7uWb2Vd64dbZ5fZoEDkT
94g6wZIO/h2d+VUIWOSUCIkb2NBWWude9GjcsnrTtiTxcoW69Bd9krk62FUw3ErqA6Bqh6kbDhOo
5iJtr1oT33fYUaNqQohnrv4ohso5unJ+zog+0xJ/ncE8hUluYJBvxaFlxmPHWCF6Kqq4bl1kWy5i
bjUvCSD9oeLIL4almfuW8DnGU/2p7L1vteRKs9snm3y3nbTFx1AgYgYCXU4mMmSapdi82vBiU9Wy
CBPPyuyx1xmiIhXf1KODCLL4YQwrJA4hZZl1nAYPKcgQ1mLTpSUXDxcvlqpQ18V9PkcvidCbewNm
KzGHw/ts7YcmLo+OlC+4hNYXOq0P0Rw+ztKVfKMMYJFZrnH9FKem47v+3F2O4+xH0oGl16I2PlTI
08u65bajNgasaZtrbr8cpYGAhGLk7d41/VsB+XCCon70w9w7ASfWdj7Ykz7Sochl3bHJ6Jj5Bqgp
a3KjmbOJ3SFFLEvtbR8aGHlRH2GlZzHp1qa3SwMcnaHd9HfhgF+kGn7lkmBBJL31NhDhbeOIp64B
SF+6fX6QLO+MvodCzIj8MWi3dmh134e0PFYpeco9QSDnhj10U/gZsnRAf4PIklc2MjBVKZ9nUH+g
aTza2kzBwoL05RrWlk863xoZTGRDJAhoWCmGXjJttQfdQWmn68Ot9J2LNtjMISein6KgPOptRxHI
iFjSochr2une14qRyQkK7LS916zqg6GIiGJpX0w3O5Fj/GYjSCgCDT64pq/rJLgWzrmOTDp+eHvm
qMMlA34jg22dlS7mKJBHkBDeIiT+vIkeOVxKG52og/vUc8WmdcpXbg9nA9VgFceolOJ5JkzIugKR
zoxOSwC/4ShC6+leJ6396pXipfSyewQ3REyV/Uc3eugbi3NUZPratMmRiMmpWDU98SoyZViZSxyL
TPU4afXbzqsvxkTWuVM4BvVZfyVycvnKqrmmzy0PVpo/zBo80PKut7RkX7StRpm1f8ngEDnSD1ZD
liWnYeiOaRTTQZC7GoIVwWJARt1q9vcBJHvKCdemFFc4Faud1SsUpyfb1diF3QaaW3mClfnXRoIA
OUn1lOUxK/SbtQZkcu3OfnEaMHPD0NBwNKXiZM/BTcOpBFmPI7/KvqE7/B71VE2qJm3IEUNAslwc
dlQWJ1N3SZNs8CuTYEtoYiJP7QlMZnnKyRPR0sHdoBJ9kanO65s94u2YQ5anPoWK3JjAvZdXro3z
sI9m1n6zY8wUQnipba/SYRyy7vcR5uKgT95AcN3VMVN+13LL07JB6VDwofzz2OCL0mM7PC4vcdlM
dJ1oqKrrOxbIUit5xMZwbmXs7apgg/yAH3gKrEQLF4WyX1+CRihgj7r+WG1Wx9Z9Xi5G6VDREn19
MNV7X/6kEQR//3X1v2USUSAN3Kw7V/yTVMuz/fKOLadDr7Z8DstxHhKB6Ijp3pLdd68XOAUonwwN
367V1Xt6kRG4124cTsSuMp1iPabjCZY5i7FgOJleexwidKpaAX1geaXLKLIcFrWc165aN9XqXS8v
vZbpS8XdilsMmS6eQB2KuPRAv6U95H6xpeNHpGs3MG0U3V3b+OZutGLwIEi34YGMitGEnCnfVbl3
T6cCTN5kHkL4+nvmYIwJmeeVhzCeKUsBA5uyUdtLG6TEOor1MwkL5tmo0S8Abx7QqCTDSQ9aQAy1
g+x0VuKn0EqK0/J/5gBWg5XOJP8ZpNk4mtOcQLniMGzEwdZMW19TXJzg/TDDWMbfJASu7eXNdTst
XyGKVBNtE+WwsDoRUFOdlr1ls5xxeqT9mnWo4FOuwooE1infBSXweaks14vaoJJiwCyJ0ZjQLp26
0sWEFKvB3uOXsSUDQy+juOPMlz6cktxexZ1kohcBsimO5VQhYCitn1nQAd1NrWuXSsFOR9d+WjbS
qYmkarnkHSftT7Ks8PjhmwZm4dXUjfwmoN7NaNPOp6hhqs7iqgB86QP5iQna5Ma2MVpWPcvFuGxK
dT4veyEm/wNcv41W55D1LQ+MWFApOJfazOrU+Ojsjrus0RUSZBeBeZ39Tc/j9rh8DyJ187++Eao5
rtA+tB6VWW9H36vBm65Y6s1XjdnS9g/ieh/o87dRWM7GirKbSXMlTFk2FcaaThPTDgPgEzoCeRnd
6a+fGbVGxK3tHh1kHlcp9lLkUvrWLVkwZVQkrmyXSleKzm95Qj6MRMjgelx+ZmTDFUmLvwZ4i2jb
tL1ZD9NeTxCPiSHoQbNkdb+XXGj0pfPsGrPrAWsg9nyqoYju0ExqvhVeKosahDWCOhwS9a6KkoZy
/0BtgQpuzSRJqBet1/S4Sg0gTMZE4xKOLEu1nkPNnL97pAFVsexQ3ZpYxfMDYKcLIa6UL3Ijv/jT
r6IzwitbNNSQKLit5nBKjnhnDy5yql3csnoehgm/Pqe4cWHIFBfMls5GoJHAlZxehUk1HzrYL9Bm
U+QqIUYeV3utAmUWj6lyFtnZRfdPLGvtV5tytO50FeZqwE8tgcRsLD196XBXby0Vs2AM7kdUZ7dw
Nag6ND3U+4o5tn4VkX66De3oisT48tx5SmIxldaGUJWY5UkYKDxNTbKdkNn5a+OMAlY6UKBN7sMq
cuxd6Hp3FG6RUvdAMs6ZMZFoNbfMQQKYOhG3OrctNtYkBFR8TTAVYs+MxVYzhH3Q9TQ7y9kloFpt
gCdQBLKYnHXOz3Fyok1IPlDkFbjTgSCfDFNCr1d7ldose18/CJtSnEYAzuuEjul6+YEeQqpFIJVt
vp63/JXlyaYRYYcjOrvSNVzByPpOyKEbIhzUrudgi0RGTny3NZzQvy6Pfm3qgRCg5TCvsXMWFqYQ
o5dM0UbnlLetvnJndSehTn4KfN09jbpIdkOmHxD7bVJmhJPicQwYyrGFtN9Vbip/wEBiPuy9AWFY
iXd19JDYcCvge2F4DCSQJW6cx5JRFbhle8pAbFOUHwh8gwtzNqYUv9swAvxiMomS6WgKxrV2CQpi
FFhJy/iwcMr0dvMckSlEdWVd2O2LLCouL7fddUXzGKkYooQ8omEJJkKZzud4oNzaXedkF6UqxAiT
UwjCtqT1Vm9Fg69A1TBPkuwj+DsxaGwroZLW29CXNZF+jHpVbSUfGX6YD3D69colS2CUj7H3Yk4U
xiMVuNSa0zdu2UrRR3bFNFDpKuoHx6Xx5arAprplna0inApzX4XRY6hDr6KYYa1ZHm1HUp9S0p98
Kag8SoK1O0Y8FRDVNCWfggqNyuNblwwpX4VJYRt57LO3KOtdxrUbOWnKRZjdFEJDWUkeFdEFXOwQ
Vcx0yzhYHg0VXeVVTBbmkHwPByC1k5fXLmVto7a56n2yF0TanlVZVs360fH8AtlF88s52FV8Kydi
WoXDrXQmT4s7wwCI5SZVOVvkbeEd2Q9x+FJN9Ni89BHImDqxuGKI8Bryx9ohuAuWFeTGgjOAkXLv
eaO9YulQrSWJXzN/DC4TFSU48kUb7VEEUzFO0ZSh/jaJkk4p9gM1tvLVXE4Qd4gWSx+bNqo3vRS3
MwMgVzB8KRVGJio8ofqsX2Btv7YGZUpyy4oqO44g2sosei/pBDhZuCvIOSNr8xJqt5ooT1DZzzZp
aBXesi41Vi0pabbhkf3gHEPS0wDSXyMJoqXQR+8IN7Zjt+1K4tbs6M533WSdNJhwVCBbacizRkKb
NgWrjMS2odtQjdh0bk8ku74pYrgIXrm1THJKVeBb7eqXwe/33cD0k0Q4uhBXlM9NcuLSX5roD4S2
ffMJkRtLApXydJMMhMsRMlfbxoNhX/lEz9XyOlFJdNT/Hkai6VjcYEIH3XGeNHvcWDbK57kn1Y6r
3cBS8femk8TITS5jaRbGb+UMP2VSyXiJSUYeIoRnoVLzoO/nVPpJ0vNgdMMJJZA1DyDCDh1EpyaG
qX3wXGZv4+TVENW47G3A9WpyxnHTODMpdsy6BwExJVHJfjEVxk5l/cUWI+8QJPI1ZO6BmGlipGSu
JtU6k1oFX2ZLtfRUq40IB8pS5RRzdTb1Ngqca0S3m0iK6tQFRY0WmHUsWGDCLNW0cNk4jnPXZHO9
K1tKx6tITeYmgNXzuhm/27PCfWcsYhy14uj7EuKKM+3D0ldyApwpps/8e/nheBM3WXqi4lqeDLUZ
lxlapvftOqPUjFQVha2IQN7EXCt5KCYgY/gMnJxrODHq8aTZ+HMtGnTIEa11n88ZUrfEIzTFwojq
zQCsBrDPdHTt4RSoTcaS56S/STXfbmftwc15J2C3uOUtT6pBJhxCO4dqFfNRhw5IbMAYJPOp3TEu
/SPKQCNJ/S0BvM9iaHk7WVQzW7TUOx4/Z480g8wOVYaWYgs8jwGTPUHsHGkOzFBlM1XcNQg+pxn2
9zEx7Ed9CNq91w50e7/+faxeCI09Ot2MLTonQKZg3mQg2djmdCTc6rFlb9loorgquPSZH3njiamK
A0YHnXQ6v0qzaZWQ8ckC3HC2yCuiBEeRqcgdmnSF9Am+7F70JqIk3KtmIdNfu9O7E6VAbCwO1p4p
smgC2ejEl00wc8ESIbfPqQ2flo0VOlsXyCGIb/UO0RLnm5QpD5WAWKxbwlNW5OpGu6iU31KNYXE7
plCQDKeoN2WNCBefocYJwFybtRfLDVTn26ZhRGWXB9MGLirUjof/0Ro7x5b2f6exIyitqN9/FL9r
7D5/5y+NnaGLP2nlup5nSduQwkXi9pfGztC9P5Fq6Y50uQlIT+c/5SD1wn/8YRoI6Wjb8Ju6x4pf
l18aO/tPzzME8dwI86TDH/njXzR1/53GjpeBhO5Ti3f88Y8/UPI5FL3pzDnEhFvU19z/LLHTs7DU
fW3Wzmkd4i8Luuo0NGnFBOjvvc/HsNGyUpsIo1wNy/7yrP/ys9Gn0l+TbbD67efq7y2Hy0ZRYE4U
dqmoD95tm3TmvG2G9I7eSLvDE8kwvqCDm6Yhm4wEOxS+PBgtVGO1KSe1vP18Up0T0YiMmYeXZxHX
8ftTf/tzX8/5+kvL3qhl3M264bUnTwiKBn/q3z13oBjMKP3PH/+753y+skZzqJt5MGS+npMbzbMe
995WS9tj6bCOanzkIfnM/UE3bYLfhkTdNZZHl41jN//pGDAPI6X6JSRQCBit4Lj89vIQBu3sZDwu
+19PXA6XzdczP5+u/u1v/+Df/fhfHgP74O6axEarhAaaG8Lx6y8te9JzLo5esVBRtRzgLcxyl91l
E6sHvw7F6PNjk7vf54Od1LFheqS8LR/Z17f4L1/qcpgv3z9qlnlDdQJdmV3i7cE8V54mdaohFQpx
7UF4iUNVzVpOUpAPkDYNAh+WJy6PLXufv7ec0oKiyA4r1vVynk7LY8uPwaKdKxliZ1X/hCUAsvoI
HO5vv7vsisG8tTtn2C1HnxeHekXL4ecfVYcS5ZShXQ8m7GgzErBSl91lg328PxI7kKtBGF+1Go/V
UJyoTS5G1iFqz3QItJo0WawjQzYnCDJhfVh2W2VcD4gMoGJPOKObo31Qhbdlw4qpY5pJNcDwu+gA
MX67PL4UvJY9PfH3yK/0/VLHW1IrPot5X8eyLuQ2tfPXpfC2bHDDU9xRlcilIkfh+K9D6pLPM7E4
28+SYkCXwsuBSi2lMF/TuaSwYUBkqp3DUuhaSmHBUgH7bVdGd6PFgquZiBROipSJCvnt2SlbdqFF
M2uqRiy32a0dkJhVWfpleTvcK/kXy65rdUyk0oxYp8LzYzy0jshuNDwRDny+Q2xOnr79evkOaw6c
oZAQv8pAS4VyOVw2S9Vy2WMWe2GtQxyQKgpRIFc1MPyizOnVh5JlZguAorlbPoW44xxY9pb/pnfa
hHKPEpWaa01exHRC4QbDfEI0NTh/1y2DSJUwLbptmzJBbZrC1YBHT7RrGZXkXsYNZZvP12UsbJ+Y
M7QQHp4E9aKW78TUiFnyqfotDy1f2Nd35e/mkuInjG0G+STNnkqmy7vPw1S9ZqyKGhZI1XMFMpZF
fnDERN2cmMo/eSN4iMGcj3FFCXNWRdHlZ8ueaQjQrmlKHhEzKU3NpJY9byxp22oVk8UqxBZiyO6H
u0zMWjUPBGCHpAXDZ0WGI5t8jh8MNyk/y/PYtKgAL9XHpSK57CmzBCdTQDoKsypD1RyTVoWOoVZV
9H42xEwQV43tjApe8KJrYXOa1GbZ+zp0Z1Y7rCd+LQ/hcHkF6mdvw6LjlFhKqC7C2Z0M5stXVTVE
cANYrjiMiftcgibafr1ZNyccAeLm329+pMVI9V4rkdD8/Q4/3+YyE7bV9LVsDXHUs6uvuuvyLr/q
riX+1xMwut3o1v4+QoAOTrInQE+98+XtOlqvipXLdnmgqOj/O4M4LHXXbgSh1QmiP347X5ezA+Sz
R00FKZNs1M3/8wpWFzqpJvsslAY9H46WDWTj60pl1YkaKgIS3t83sA/gS1qs0ZdvpXCrgUJQfwsm
iHaJmsqb6ra9HMZwACmsqGPLwAtazD3C82VC0Cng/7LR3azktKn6HYoV9Mr9/+fuvLYcx7E1/UQ8
Q28uJ2RDCh+ZkeaGKzOrit57Pv182KpqRUdX95q+PTdcIAiClESBwN6/sYJtbeKb46ln3p1DViBe
Bvm8GCeYvOV8krqwXL57VZ/C7MHKWDaILpKeq3QDTEuBiu4K8W1Qi7ZZLcyk5PkRDyma8fNt670a
Ezltr/TdDWGc7oTH8szjAOyKCDabcQbupmLZu0g3eH9nalkhD/hl327gzJXIT4FTMLZujZ/K5QFv
1Q8pm3XxqWyAOMEGUjF3yeFIpkmi6b2mk/aB6R/0VcIbj69PHm4pXXd71tk7PI6HnQ/gwltW4ySb
KDK+OCP4hVVlOnQ1dMrGSxhPr3Wyi+RIAJJNHZE2cvi6K3VWGsVIOmHHpLqyeUMTcFFdX4pS+66f
S9EnNooKz3J0ldR32zV3plp+y8LbBN59q3fPlemO22HwwCYZAJ5H5aJROfARJ2DvW1HfwAKLoUHN
iTqjZDlnK0mOS1GOM6g8ooKegkJs4ReqLMuksiltpHGXUpRK2dTqsJQ0Zs28NNTjdj1Hdsdna3CS
SydySGqlo8VVWZsMcONN3bk1UxO1n6hOrj3FYdqgUO6UrAbVH08OVzKfkaJYVUjp6nbx0f3ibw8X
6g9zaSl9/Hv3jXeHP1wNLx3m1dK9Azb80A/1Oy+Rd3d5aXi5hNe0UHzhipJY5qWPjjSjTTfx0pP9
0LRBm4ekNKRONoM6et1dfd5O0lhK13Nld1ib+IQ2huzYMGkxpFQn6I6LrJw0RgOAWileaq/9XC/F
G1HfILAJov0f15NT/q7xux6vhz/copz8rn/Vq9TNCSOFnxxNNQRLxEU21wDMh11rwXqPQAmidpJh
VsnaRiWdrhvbKdpd6Cz4qlIPNog4SKDsaK5NPuzKgX9bV1UxGoZDhvGZ6tCS+cKHvi5X+dvjA7Bk
TApxJbvc8T8+qKnuXepwPmeQkuK1jRxurfSvI9fm0sYxYIKMxOTqyQI4jQ+g6lg28uVNWs9P7hlT
sdcy97Wu0UbEAnrcVjLJK8bxPo6A2nQqE+eoBYcnUz7Zv24ulW1pIKHX4JP5sZGlzrx0KZ3Ivpx+
qZR9xKvnnVEirO2jpBz72rSpJ11jIdsGpx72PnonTr9rWoI8fptGO9shibyDZewh2YLx6yivPTyn
p1dj7rbegk3eiN3CVgmAMF7xX7LVtG2QuSSaTXwTcczn91uFazV0mJxDYJ+CVbdPUoqbwrmU7GT0
Diz1oZ38FV27hLtSYH3IvJotcOco0Tfa2TAZtAuZ8c0JK/64zJlySWgyUi9xqXQ1hGxGEw0rABgv
psq053o0o/MV+4AT+gXCi++cIEw7p8HGnCnpgTJFMH9RzOwZbSnhK3gLzM04tHqpn3q1mbxwPSFC
Zeyiyvkpwa9RLYmuG6lzmSFsLcOCR+F3mIOgVbqrOtIzZkdmINdcB92N9Ova+rhfyuvYV29i2QCp
H2+r6ovOEMwQoeZZjppXyRcjJdnIgbwmDo+CQom0BiHMy8bMY9Kb/j6UsbFXo3kq2XUJ0l6KUgvB
7wGd4mC/TPF4CojBs9ZI+LxRuxw/NjbUaC2nyREp4WVQW/wYRIj6d5vin3flqNQlKD2i7zs727Js
xlMYLMQIU7vk9wV5LXXXA1Ka1VcVzGioZGo2L7+vlK4boN1//uZSJ7vgNdV6QJ0i+5fSOjzH6zLg
4CerBXVUDsgDI+1UnLt3bWO/qlcuwLnyxNywPF13NXlFxrLY69TxBpKqQq/91TROwBOF+hJs3jXK
reSQJJiCjixV8V8Mu+OsAAC+yvgHJHyYHBm4lGdu0gEWGBHd8LyKnAvK/rKBHKmoaqiz6TNidZHB
jFw2A/haJhG2v0UuqL4M4I3AZq5jGIY9866G4IUAvL+cctD3k4U9s4S6DRXvvu4OgjS57ktJ2khr
2a1DUBL/q2OspqVbRCX/z19hzH8hMj/8Pv747cf7EOufp/wVYzXs/9Ety/Vcw/YAqyiy8l8xVlO/
BlWJxOo+SWDbVi6engrFdkhqEW+1HA45LrW+bQIBMNz/JqhqwKH+EFV1DfIzLkwMywpchEsI7b4n
Lse9PY8liGteSFAdYa3tPN57N0jfjTdRPMDV0hCuTgv9po5/DMNKOjaLnbu2mZAnN9vPYQU9bHSi
ee9q4QH38HYHk7DWQAf3Loiuvm1YGplI1WvG/MOIxz2u8N1uGDo4oBgrrjqueKO2HvPBKPdMNT+T
cVl2QRrqm8Aon8KuQhTPZ9oVdfcjmByzAmeytjX20WuSAj5kZLZidGPS/pWHtblD0e2Tb0XGoRnC
fs87KoKPM3rQpEcwiZqOs5JT7Xm4uzfQjp9AYb21eFZ8sYJpDw78IfDD7jZgvrS1xgnvcC1lOW43
jzGeoPCoURFDQv+XpwURCqWInCWTZ5yZPZ5g6BRPmo9nhgHJE6AVXDgXZLee5qg/IRWQFe0WL60v
A/aTqbGeA/w3UG2uv1VV95Toyz2GWfF2IlcLbnA6+Yz9N0kLQAld5eds+qbcyW54JLodaA5gI6vx
EkQjaT91hhuhAObjFrkxfWRAmCsEW7g+RMo7APf9jFY2oocjjOInZ01q5FmLbkcQcUoOBoA/HFhs
vuz6j2EwTm2lo8fZQ0mOknK/4uGJwP9vrgbuskNJK48t9wxiJnxIqo1LunPpnMdJR/qqzB5ZN6LT
Vi7z1g4m3Aumb7NTNEctjHZRmnjISk1M6GZvm6ZJvG1T0tBJmXe3K7gzJ9PBBWIeuEEpEHY0fhbx
ZAJLt4dgU+kQBYhOlR0RgN4fT+NQpEDQIrB3Pa4H6YqvyKgZT3ULQxWoSrrz2+DeRZAQblJGIJB4
Gypgp/ApSrXkPs9G7AH4bqo1RdALiE+Ocv1K+HWfTyP/A38ZkMIuMxbrZp4/oaRxDp2qv/NefTOL
jlGHjbI7/OG0Y3jPK+5nmdjZodNLMOopaFvERyfklPQv6PqhrONjxVVm4XnVA+BhOOjcaBFQCGzJ
HyxQlBCMWwQ+GqaIk/Ulq3GGjhAPbB3wnkhs5l5gnVMmpJsytNetYZcLQjrR5wAmLxwpi8e21+tt
WOgPZjx3h7gzCwQ05vG+VcRysGeHOGE2NWrZvHUbKz/qFjSfyUHUtUNnjbtGDAsQVjTlzg4Ia0bU
rvyC8W5351cV0vXWJyuPh2/NUL7mUflZ1zWms2PuHAkDAg6dz/NI2rw1tBqPtNbDygT7qcWY1jc3
QS4ELwbth2YhmzrBhcpBKO1qgzEE/++joWm3GQmmhzYZJvzMNKgnCalxFFchAfkVlKlxBCeXOoc8
jK0Hv8A8yTaLoxqucBktLMDQ0ap903Pjvtf94fdmAOLg6eHd6qN5DMITp3UD9AzRQGaUZlxtda1H
5FfzQV2H1TfTqeEANyDpwZmBQOwywIN+b92AArS3qzbnj2GQdUeXkMJtQrgM8d5s4sUKHSZqu3Hr
9Nq4c7oO9++xAhHmxuY2bNG616CM3eiGw3RyhAuZFlB1vTB863s7/TQUFcEZIjRo5tubrHD9U6Vr
hy7q1ic+Z79YfBMmyigJWp4EUoo7rKndyyZP0/vSCW87D2mtkp9cA6h1Y0x9/xhY8+/MTJxX2Lw2
zMd+B+9jPA/YHhGUZc2mu98XrbYPPibpjP2En+wQPAWCN1tDRTdkY6nSEKuJxnVfSqWF6BNgNiKn
l+PI6xInVfty/Lp7aSmVngAW5NC7ohya4VPsu9l4ki6kidR/6BGTHFaAGZ5gP0y1hh2UCWkgRqmx
WmJeipoyIZV9KUkj2VzPycRMVQ4zT2eFej10PedaJ2fLAdb0zPIG1pSLl2ODKpV/fwea3Jc0uFxO
enlXvJwmV7kULcAk/N3R8lMf5mPXsi99/O1nvXTx4XPKOTNh8M3ste3m2u+1XdeOr4sTIXF5/R7l
tMsHlIbXS1+/k4/NpeG7TyfnvLvT6xUvZ77rXjqFfkpO4HqHdT2aW1w0yXei5Q74T/3WsgE6jjOt
9P/uJuTQ9UbrwL6tcwc0tTF/i5wRbKF6LC6tZhuKdYh/ZW9hC5b1rI1bM3TuUxSioPhHNgjqZNg3
c402ucHafCEWn9Z5h45vqWDAUns91JP6OrihBu6O1td6KTnqZOnhevTSSxcpkMi7HkF+36Q1WYq5
yZozTuipzqI4GVWQVYpaw4Lwsr8kGpgQRMK37yrLMBtvs+rLpYkckPPCeDH2sz49YpEeMA5oLmuq
IqiMXbmsDP2EWHI/ODcqLCZ5SSlJKhBtLuXznadbE4ZGtT4kQTgrOW2wQGp8QNOUoaA2H8zeNPl+
q3OLJgrvDn4z5sDlrd8Fm64bf/e63xnJcYcnsp1rCHEQciHXt6rNooKwsnFVnvXvdq/t5DR+DTQT
kZsgSjEc57kGEN15tzZ0kkSffwrEvm1BE2F7HwO9saZvYeG+AncKtwnYdO6Y50lSUJIpk91m7jcI
l5VIy4MdtlxIezAb9AAcaOClHWxuGFuCwZdNp9D4fpVFKMkUYwS/ADU0tbwL1PJOQN6yW/ercRgV
lwjpqrNsJrRsNgj1oCiBfHwFc9VXxBxEFZi6+dgPsOiWjbcCVZ1C7ziqbP78jw3ean/UhjPt6qqu
qhsMdZODO6MXMnXJebGwEFg00H9z7W/dPNSOeARie7eWt7YdeOum1OD2D26VQY1j6gghot02pmGd
PK+zTlqkQdmcUuznJTvSmggtT8h+umPzzajd+5YZCa8zfqp0fikMe7mNYf2bOytDxAzufriZYje8
1ZHIV8H8QIsNcLpnzwY457FwRvSAkVySOpfECiKcrWVVxwsRwMSqIFdho5J1y0kA9IBx/ywFLslt
1gT3o8IGym/Ak930R1AgyPeptJJ8/4Kqn3rfAHb8ItkkXcUsLzmmMLeORF6mg9yDZCIuHBsCODx/
agPNjKkB0zxJ4wge3mlCjFBZgwPjUJzrq4O5mPzKJlpiDMzRf3qYtBIBNIAsfPPq+b4QvnRzGY9p
HGyuGdlrqvZD3QJOchvPEf4WajQMPDIpWrRHfJzn+krqebePbQ+6QUCdsQ9Qg8s12yLpLNlcOAw1
/OVinbAUUs+UfDx54D4SMvzw1o7hs0nGWz6wlK4bqeszzdxBUfkqTBTJd7N+hDbSm2QWJOktlcQG
x5uxRzZBPrQ8QlK6bq78Gt4mTFexM5ccn6VCjFcOw3V3yfVvUxThFbvoT30yOQQeVbLvUrTsGccj
H2GGRQWMPuT8PuxWnb0vrCg89A0IFkmpXTeSeZXdyPSbA4/FyZ8sUmrZZP7e60u7K60Q4IPaICtR
7+aQ3wvKb3i0kZKOuuGPOsngEqvIknx/ghqQktRdd/u8PHVmC1PQsd3D4Lj7MSt5jFbLRE/Aa8/u
4Jq4j0EBSSeTcGHkGN1h4Z0nH8jmL+3AVt5O+tiRS2IRiAuNmW9NBAr5Z5G7NzWM22zgvbr5CB4T
VCXAfcBENh4gizlgB63n59lKcaBLP01Tn+yirs53Rmu3N3KzCOdE0BfVgO4r0L4KnF3+BaCkxxL6
eY4GNqpIUXQecPJso0U7ytPRW0W2h5f1SaAO8sNL6foweI2VnuzXci6VjDF6trNaG9k54i2VdQra
0jl7aqOxGNQaAIxORVq+l7daMCUnxMhwGghQZ238Y6LH+zEe3oY60PYYHaIHmYNrbMYYMLRpOHfJ
gBr/Gk/pGSmA4eB19XOTAT6wVw95sSSHIOLYGGE1w4DTFibCJOQgjHkVov+41R5jPTkadXdrpebA
gmDCq0xiprCATnaoYCOyb8ARvwkyXrUBolWnstTHjW34Daxpps0C6ZWcomfiNZAP2psFMbo0x4cc
NdCd1wVPftryX2rbT5N7sFj2Yu+mercrqhFL8ZGV4rUxrZW1afS7ovSQsIBtXcyA0nugGK5b4TUE
JkrSQ5IAio1Kwz/buKsNXf8zR3VJHqUxpjdd/ykeGGvWNfoMyzeErRJV587+udraQlA7Ms4F8i8J
04a5hNeVNONnBxoL9JsyvBnynnRmtnY7ubESEYzDkJl3VVA9tsQFdvrqgTL4I8Zj8hyj7Ai/ftn5
E7LF0WTuR98FfASxLlJZDtmgjwUuptN/tztQEH5LZrjTX/2wSY7tKYVMiSw+GykNiggRYmZ2cm3Y
y9746PlzCs4qHshq4yNLFhblWGnAv/c2c3948G6QjyO9NerhduwT/6ij9XH5bDEy7xt9JtWNlgH5
M7UZsak7IZeTb3N4ohgXfKmW9i0i+cNiGw4b6XC+Hjd762M33y0ZAXsLQYb7tAdAbUE+8HveDvLt
FJJZBWIFjBzfL+gewOQkfy0l38eohHfyX5WBSnRr3XIuND0+SL2pktpSum6kmXs9V/al1ywp40MN
WEwav2snRd10s53jun9czpW6AvmqpNSxtHN+ZXox7Ko8J6Jc4fpnLzaaQE76Srp7vQ9WI3tZ2nA9
ptNL2gbazjJLnJI8FULDSdAKlfMg+oLOEvyMpuINzgFyT4owCg3ZRSloxONkbVz48PWXaCgPhW/s
CFlgOxNDGUd4xLxprDGEKz2fJ9wGfoVzR36rDr5X2PnACyKmFKJxsrGRm7ghkNoCbsnm0zSu2stq
xr+M9IDkh/29s1CC76MpfMTvrr0PDQ2WRJYsP7w2uVvnyv1sEvs6EmIaoI054/dMO8vxCXWzHaDn
/DTCtX/Fk/uzO6/4osWICyRF6D00Ud09lN2AEwohlx+xWb2UZqjfRTn+niTwHdgi0P7lYAdKch6y
H12Q5fthdXGViLzyM6rJD9Ir3xqPOlyY+yCppkeHuDDQES6HYMe3OMX5Z0Ld9YQIdbYrFjxp9YF5
PYp+Nwn6X98aY0ZNoHQG/EqD9W2qYxzf+ZBLPyFv3SUWGjmN8cTqR0kpq5HGxbcEvVWUWfQ2fEZv
xzgPM5ZCcrcrMYU1cLOvhYZOrDf3xsHIh/irg0aq3BXWwzNKD655nuBVPztoO11uF7uz/ibpE+tp
jBbjrrSW6NLl4tnHcXbMtwUG4rFaqmCfdf30Dcjv5cy48tNd31nWqXO87HUY5+9yKT3Hr6GIwvnR
XArrfnX7aWOrbwaBsAc/15vPRAarW7Tm0cbV3OgHKmPy2e2GxylpOxRDJn2A3LS+SIcTvLDN6Pj9
Q7zU7gMWVvHlB3QwIzX1uGNZmOW7bhiyk+Gk8+UHRHgpiBGmWF3IUogzhEdT95zPGNncSa9r7CFe
rB6xQTlQyGMn36Xd6L+IRpsvtr4kZ0SPgq3cfgmDtze96i1BscVAjHO/NLV9G3tV8JxGBFiDxSp/
lYMNCyg2v8yA6/YslKMTbMz5OZq1+dJiiMpbzODTr1pip3t7aQFqMSA9d5qD271eVL+S2T6g87t8
HZIy2MVWs55iFR01KvcYgAe/9FOQP5vtPP7GbMvcpZHlQwUJu6el9wltqn6cpNqlkzZ+ywFwIXfl
FMwfyvipbSO03lSLCLWoSB9DFE69epfVxXRmYWA8EiYucKPn87Rzt+nw9PkeLSY/d2jyoveL5lFH
MfvSh+utLNsd/ztgwoCUmZHe4QoXPuQxdEy5ygD7foTA+cPvHPyocrvHjyrRH5yQBJpcZWYMCFL/
R15BWCpnzYJKGtcPXodin3SBLpLbWfmdNNDrgZx33yb3PQLpipoZXlp5002dLt7PccCqNnC9Dhhn
v/IIIpMxjV3+C81A9bGHyoAJbE/WvWVP1X3OtbZZOyG4Wm0v99PogHQ1LUZtsw3vSBjCZ0JY+Weh
naUHY60tpR3dP9RjqyMnHOvYKOfmj9H+Ig3Ami5IFzX2Q28s9Z2tiHewf3V0j/l5xpEwtVa3vzEl
JxQ59fqLF8U177a1w6q4HF9WQAE3o+E2iN4HWKUO9o/GwnonT+ij4fk8l9wjhieJ9qb10cultyB+
rf3KeQu1XMNW2s3OkCPtBx4mVMZiP/yBUBcSC1w4Q7MKeYakeUHyaTxWWQjdusI/rnJJaEiTEoOk
kuDsD9ub8BnMmvbBNOzpnDmwvsyxbr7oefMkTfn3fBqgpL0RWsn2MPECHL/8+HGq0MFp9LL7aYGO
t9WFLRa1CJC42rOxLOaRyZN2WF0rffUiQtIls/zfCp5KPRi176mG+AqmFVoXPcTebJ/7yJ8hCvH3
spGnla/HNf23UW+TN3gzzX6OZuMEHal9nAGRINFYq5nRF2m5DqGN7bNhPGOHEJBWR3mmH9vzPDTD
6+TBJJNmGOnuKjtYviMM1m1HfBXvJz2K7+ZBJ0cWevHXdcju5bMEdfAVTRTrsxcjq7iWPkhrHSUq
wwPRgaNm/ssY7+ULaljJ4b2yts9jN8E1jsfl0GeR85qgBHj5ukM32vukq76HOmO1bwbTvWdq1R0q
9OXOSbr+q1EYZ+mNSN2PJC55TxboYHhhXhwMba5u3TLwn90VW6C4tuxfA7gf/Gy0b9lghdupxyqk
dIz4wUmzBG8CeI2F/4wHq/Nr1nJeiigYPVoF0kt1g7FAWI3DFzjc99JX3Ot/ILKafiK/4B0Ags9H
nDk1HtsBtIrqA9NXUumhgarQOu5WN57PCon8CHVOJ4rI/chGdhEjw4pO52FCoWbcyWnqfGlhRaf/
1SltJDP/Y0b7/7YJfKx/SmlfTvkro62oQbZukKj2bEjf9ruMNsluZJ5d3fEM04c0BDXoT9aQ5akE
t04a27c9w/UCstJ/JbiN/4F75OsBZCPDQbH5v8pvuyo//0+socB38PdQEt86onm2Ikm9z28XjQc5
J3OnO9/KB5welZyC2sxztp6MxFxPJhO9TakgNRf2nMJ4C4UulJLaJGv+pez5z0x9FqBvpYAzAmOR
EniYoiswW1Are2ZefwJmrqgZqfOKicm+VGpNNhwCM77V5zTdR9XyKa6wXSPfzRRe593fftXN9c6M
e5ZcihFx3eClzJpP9gvBko128cU2V2/3DosiMBVYeMRenMZFYcfAzk0wWrIxmx6YuQC1SNb+VcTM
6FeSmR0rfaUZIYfHcZ3+bJkWxIo3eZYu23QciAWaKXp38o35S94cccPZpb4KBkvd5fDUFIhnQnKH
4s5SSWLhvVo5XXfBOQKJLLU4PQEUyNT6rVwzR0eRkWI0MYe61Mq+ptZrPsLNeDaUg66QwYh5KRTO
dYM3Nh88EoBOpn4NHH1JYRW1B2KNqK8kGbwxrVGbkOyPE7lGyXDwV4Lg2mpqzTdnsrTdCjqDKVjz
IpFvyYxdY+BSSgYLOYAPh8HNh6gSE7Dba7PxSfJZWa+YBNJQ9s1RfZHvDl17f9fnJZG29A2x9aUw
th+ufgnDXyulj8uVpCixejksm6I+1AvPWqZlJoo8vnEpaXZvniwnLyykLSjKYdk0a/7dt/Vwd62S
UqE6kJLTgJEuq/TS4lp/PcHpWL1W9UHyIP8mBXLNkUjK5JIikcq/3X/XlRSTZkr3mWN9up4ipUs/
H7t4l3r5l2Ia/Gbxvrv9eIV3PeXkhlHbwkjq3dnvjv+Hm393wrvi9abfnfq3x6Xlx1v72DJxUc22
c4sgNASDa+pOHm/Z/Nu6j1nRyylJbpVoDP+VeZVKSavJX+ddRu96hbqrWpJ1klu029k9mAxp13Ou
DT90Kwfc9TlOaudWovcSu5aSEEauux/qKuGTS+D7X4rS9EqvufZ75aBIv+8oKIV0Jy0doXb/56tL
w+tlHBtb52HK91Jl4oc9fpXiiJMe+b2OzJA+eQdhVwkzbRGlLOFdSaVs/Ny0UQaRQ9JKai8Bbm/F
e6dr0mlr91o6nuXQihDW+ipF3WHd9fiuG9NFq5eVU7a9KGhd+tLQLyD93CbhPksqZ4vZ7D1KiFhI
uvPPpLW/AZ5Ew4AkUBkX5mZuh59ZjjZH2yPgO+a/LZO+KZBTRoSwQzO0RnFl8pNzjZvWLp+VinmK
rdLJ8iIcMCABlbx3UBvHDzdsGw+ToX/c5eVjLIoZuSRtjOsXb1VJf0mAXHb/bd0lNi3vYTlNvRnk
3MsZf7N7Iex86Pr/oxuWxsMBAOYlP4T9D+8cudKlKNeTbpCP5L0vF/i3d1LoCavupTq8vxuoTPva
XF5qeZNdI+xSuqZiJOr+sc318PW8a13d4M2EWQFfzvXwh27ROiPiKJXXNv/dZeTOrle5diN1eEh8
KzIi1pAZITGpjPKVWSN1sssb/Amz6WUvLaR+FEzKu6IcSuW9Kud86FF2C0lUy+FLSzlpVZeV0uX4
df/SZ0xgc9EcZP6MHnpRpT2gjeSgJ/g9hox9jtfiriLLwuwCLZJ5QHql0yfrxmJGuseZYVv5mY6i
pzUAYQPQnsb1z2x0V9w40Pnn/dzvXNaa5G+y4IAxyF0XBNVxJKIW1OQHssz/btkIxNYJrNrvruYj
Jl4Xt0hKm5sqRMLV9l6Q8UU9G+ofAlLNr3RVGurMMHYJOCk3Wp+QT0fwZfbx+0N1JU+aT7qHUGdc
dV/zRPuVFl1yWAwksKrVeYgmYhEpooqR86ULyuCAEGywcyaYmVl8sHFnQxafWEFejqyrl13X4EAR
VuAiJxeNR8zvnHDCeSbbF/WM0OOcT/uS4B4L+qdQS/7AghxzjhUjtNR171giEKidwMp1WfZjyRE8
dvysxMN9rrbICpxywJKFlc0PRVLf6Uu3q5i7Kyr16zhV6a3T7IO4Jd1RNcGuCLR5Z/e4KYxT8gL0
VNu6qCXe/BjLqtjGA8rri6YbextMG85Q69cqT354/WrtDLSHu9chqp8amxBQc0TrsdjVnhrnnPiw
tljngZ8iUp/o+Kr6CD4OIdY43oqRyLPt5sfGReXINFsTdW6wcgiHfq8mNCx81C0YFkP8d2Lr2bR+
y8fAgsQQj59zD+xbFi8vRe/elQkeFk44bweUVYflOSoiFAvrc1rPf9SFQSJVcZecuhn4LWpAraj0
3eTxst6EZZzc9kTbcdPFR31BPLJnUG10q9zbwAqLAaAdHu3DxmuCX6lRxQifmv7dYqmgFSKITlAl
xBXNb2P8jG9BAUU3QfDRRqGprvuDEeJdEyEeaG3QqGHuD9FkPyR8LHedbkmHfEOGJX0ch3p9Hr76
r3jRjQdyHNON02m/a/ExbErwlLH+VgGAPyCxiC4RKkvdaj2hn7mpSqSH0KpB0goNbwcPUgP76rGO
1xtb4UB7H9nT0rb20D2620bQogo32vittyVptNWwbtiGgEsnhTK1gv5blJFpVfhTSyFRcY0fdZCp
i8KoOsYZvaBRIVdrq8eBKALJFUD5nOvfiA6H+ynI93mhFKMVArYHChsAiS2BxjpDaOzrmsdhFytI
rq0wtEH21ChMrQMCaOMqLClCnVi8F3WAw0aSbAEqQOjNWdnYyhcefiZ/HmC7tcLv2grJaytMbzp9
69f5mUhVu+sSWICDCd9enbEoRHAMNLgEIlwqrLAPaDgBPNwDIi74f6BN3W5D4MVdik4Qs32yC7l/
dhUGGbzCTaZQyQHw5KZajLOZprA6EajEisX4NSs0M04x+caJlvppLt3bZQ6WY5tjgFD72GjM+fBc
869CRaAYedtX+A4bSfG0JORYbIuIW7H4n1eFr9YV0hqb7n7vCfoaGLap8NgNwOxWIbTX9VQIZHtR
6G1D4bgHptCNQnbr/qmIY+cwW/kTBDOE1TJ72REj/BxrQ7lv1+U4TugqQkNC2B3sONDtblcTbl/T
8YfdIgc3T1DREaFZUYsEfQ6IHeniducASx8UPh3baJDqQ/0ZxreH8Ltl34WNssBbvltMRlwLm0Yb
DhMJXrDvbksHiQKYRgDjO7vZG/4ZJffmFi26m8EZt4ujXMtbMNHA5L9U2FFYE/Ep/AFBjtvdPUKJ
SMyOfXOjKyWKFTlAgKDz174nIOuk07Hmx70B7PL7Ooa/Y0lyT3zu6Kbza1g2T11YOwfygwiJNt6+
NjQwE5ql3cxV/wkpMh6KsGqhbuXxobesVwSnyMokwS34oXLHULg8TagpIe+rHUYMKLCIzwmWFo5/
U1fKBt2r9wTYh31V4LWbw/9q5ofQcr9i7WtsyF1jzoQ8ZFWt37ZLab40Xv3Gvw+PoHYATxzoaPiw
1wfhvpps1qMkFOH/RufUbA5zSw5YX8pxQ+b+c8Lf9DBYP4zKmAmgAEsyGg9cX7K+zoBqt96IncrS
x7djCsCbLM1dFhmfjAGIWB+Md7rzPcjD8lCb8THobVSgQsKbRlu8WhBmb9BLjjZamaGCjw+IG/TO
K/n/cfTRVX10m0Y7A36+4Z9mHZo0WW58VAYalSPriuAMGMe8cdCd2UXu87jOxjap+U9OYQduotHM
29l58of+gZwPACmPZ29CFfomQoE567/gyYV4ElnhkOGODPt3FgjVZgFzEfRBsK9wF7px3Drb2hlG
jD32KWSc7NtWUefMpXsiL7ZbUjt9Jja7ZbRLwV4sNlLDMbCcWbl0eIit4KMCWChFSP9QrT38yxF5
L7jGGCyGb6u7VCS8grfF1NedneNogP7Bpl/CH+3gnEcoidsJmw6SXu7vRZtrW2/GNot/SnkMWQlg
eWsCtEgMAJFJu8s9NDbRbLGbMIAyEBj7Pm6yXWokqLa75rfGH4xN0OLGhixjg7am7h8XlOxAMVbf
iKgVt+vIjAhvmT2WBJ/ncdm7RvG5XGf7Bn2PYx7xC3s46yIfvd41PgAOAvyfyGPhym2BWoMR9pD5
1bQbFye7aYwkhHBQ+jfrFO2sEkvkF71Htg39yL2XojBS8d/wMiTvGUh6QEU/oDvtIvwkQPmFT5aX
R7xuMKWxM/3UgPTEgc48TSQ/j8mgwPpp8hYWKZpjqfbgDfZPe5wRtV+jkw75gicDMVlTx9JtIRXY
avnBToBhu8tdqL7p2hgfUMpisVQz8k39xqj7aVf6rY8eZvJbbSTpBqIdAlZJ3mAxCYqkrfAfx51a
Q8uzPgxp+cknQDQwHqOaFezjDplEvImR4nXMYWdP5cMQ6+4usmoQfXr12jFzaBq33fZ9/xRYTXsT
jRZah2b96Ljmm9nq5yo8zC42u66FIZSn0goDGj8NSdPMuKMRP5uFRImRb9YiukvM8WcN8x4+p78n
u79AMvVOMBqaO8OMX+wZ+dcl7fcIEP6WzW/ulJ0Wc/4jn7Rl03iaeVNGxm2H5uDGsjMP7yuAAQUA
y838h7UwgOgNEF7Tsz/7QextLJ0k1+hjAODj9NJ4KJWXZRoAm9GSTZKV4W3DFFpvq7u6RnEc1Sls
W8dN7iFu6mnW7RDnYGyyO48rbtahTdGUQZnabiz9tvHm/VohSckYtyvITt67Zfri22h4e9iYZgbZ
cJ8vLs6TfTpoLTMflJpj10Xq2j039bHMl+Q2sPRt1N1mzmSc+2Atmc83mzydAYxm2iaoauvA8oFc
z/cJOenHzlBDZ15moC/nLQrkv0p9YjCJ0arD+m+N/E9zcapZ1h3wYT8sEdBjvpaX2QYBopX1fWTp
L+ZUIAmql6/OMPwWdWO20WvoViR/8jSob/w5Nu80u9npiTkc42LerQ0KxFWcxmeyzA/ZeFrmVQPn
YHxtkzhAAKJxd2lW3/EeZLqFBFDs18rFFT4lFBUMkOIaSGyHWiaWJxjN1wQQlBeg/n3sSUXhMhhZ
Q4+xQfVSBH5ywNQek0cHLKQS7yZLh8NRuCIwmKTrTh/Nx9Rtn/KIl3FsabfD/+PuvJbjxtYs/Son
+h412PCYmO4LZCK9o0hKlG4QFA2893j6+QCqSlJ1z4k5fTcTUQWlTzDh9v7/tb4Vm9G5iLqLHr5W
lnKpesX4omYm7cQDFF0VaCa17il6GyecBzTFGBzZegB3Z2If7fDFmBoVE5T2DNEkrLReQDqjoCkK
nJCOIbkqYczI5E4oROORL3ah1YfHrKmodJNw4kSkMzpd5BG/m1Bp6EGEtnJ8pK/qb81qcnt/PHtV
IG8yP/kStJO/zaoJMyfzH4V6xWOTHzVFI5WtZAezRauDq6PcMcALq2NMcGP4IPu5Ae+2f1cQT5l2
J/Zg398N/5FyPDzXenzvYa1+1oOyXcWonRlYDqrbCzqiUV63Z2MdQU7b+Zp3pN94Kppucu1W9reW
dE7t/rs91vGZytEm1FXtgO36XMfYzAFw7n2qwniPsmdUbxiNm2mWK+2NwEOLYbdvhVUAkvVcZGkv
nRITE6EZFG3sUHNssPJB0rzOSENkDMPRGklcLhUCOAwuCoVpvxjEO+RR60gYp3Sz3mrAKCwboVTt
+XdEEH/OQYP2wnrU6o7OMpNkRzXHB7jDbNX2UfigxISH+s+U40sn1yfO0uGK1EHUWpGbKPnnXFOe
g7w/SbnpIPROVqOVOUUcTpdcIuYlbkSw6xRN2VY2m0wSdxXi0psc6d6tIDbqVnpHggRxsi8P9ZCU
qiGZW6TzY8L0Cxxcfbr/+S5f8YJ1Wg0BfEo+aXmim9TnZjKHddl0azWY7uvyvk60/taLftuYlQJt
m9DAfoo7pzeiiBXxH6Wi8yXHYxQbla3pdh1JVkN4ROELiUJP6BAP/l0zL8bEuwN/bmUpDVO/12/L
gnLktAKWwUg0N388lhljuZ3agEP+r8faicQj8v6UbWlJTm7p3jWdFy07Y2GWNw4KhVM+SaNDqkBn
nReUZgFrjuboLHcJ1VBvUWWGpGvWHw/9fLw2tC8hw9/D8pAllcotKYZpnfZENC2PLQtV8ZR97RMm
t7zklydIg1MZvvx8RFdyaJljnu2XL16e8AKiy+1GXTM5LdbLQ8uTYSxnkCbH++UhnSiHi2lK694P
ojtqhbkZj7dGiPCuL4f3ISy9fS9AcI9RchoGXbstC+Qu7SpvDH3z87Fk7LKth25jFWPZlJCReepJ
ldpDrMf6DSqp/vHeNjRo56CUGjE44j63AjZqQi7JpBfW9uN+lc96mjzRVsXyfFDoCiOj4RbV1pUk
1MlFN99z7LTazbZj6aqHuMe4o+JI/VgwtfpKSO50GJHNSIxCJizemcrF4a/XDTHKgGTC8rh8kCnn
xtFPwxsxKO2FjI31xx41FRCwB5RTdpLW15zRF1Galn+nRPl94fnDcXnZsjDKXEHClRW75e7yWmFl
zVovsZMs71oeU0bUwFIen9EtDmRZ+vYtyVT7Bq1pOqhq+833Kvu2PI4Jr7vCoHK8yJL5O+aXee0I
GVAJzssrmAXeZIBulG3Y//IxbHaSbxu3ssjNW5EFpSsCC+DsMJm35QnRRPVeLnTEn/Prlif8WNYu
ZQKwOIrnTAw7aDZ1SqBiF46M3Dr99PO1QVmaSGlrc5soZbQhcsnHoucFd0WmW0htxthVTQ9QsNmU
YK9sqm/IsEMguiy0pm721JQyJxgG2fn/uvlvEn39z+zsVF+yt5cmfGmbXz3tH2/7IQAwxR8mzX2a
+IpqqFBD6fL/sLSb6h8m0H9ZVk3GHqZt2H8JADQc7rouVAikGqzxRTbwQwCgyX+Qyk0bQ9U/hAPi
X1EAWHPI968CAM0i3sdWZEWzhKnL8myz/1UAoAN8sg3CfSlqyDs66j4WnvKkhQwKA6BRK71pnhrp
Pa7UT5bcYV1nluVm6HlXcWQwDZwHIqFUW6vOyr4wd77KjfVgdVZ88DNMo135PrTJqbO0miGqgSOa
2Y0cknYtZQy/iQscWw01nm9zt/OI7oNSnhH+s8oMimHZRNZmS/CtmC4ikO5QqXMlVs1nRAuPJhHB
eJKBrPg9VzgE6+ZNdqmwksdXEGDJkJc+Nys5l477HsS5eI5EVhCkSkbs8OhZ2PVxlt7Z4yfiDx6q
Xl9LE8RwWHFBZVwMPfre9vYV/du5R3o2NLSE5eoSC9R0RcPsuoWfuSq66mkKigcqDp+YGHytk2o7
wpaogWBT5jI/a2pwa834nTxTEGd68ZTk4XvuNyrVCn5m8AN3BlXzShfAs/idYp91Rpz+pOVuQUaE
mipbz6vRD2aXxgZKLrCm6miu7IgIQkJvBPBmhOQMzTM0XZFbVdY+lPnZoANEjspbIk8nOtv2XKJF
VMdMOAUY45kx++AYBltVi3eEozpxkJYruWQdEvxDszN/J8+yL6WfE4ItlwntXhuMb57ZvHgV76Mk
g5UhQifbp8cwSwkK95TaMZY9hYI7FptvgoJ+pFUFoXnEEMWDvzdKI5wrWHco3MmLJSZ6/mBMtpaz
bG2vll41tM0k3zpFojKFGKwvEUUBiniDtQYFelf7AGAARZLEtQrnqPCYs9te75FcdwP1KGo7Yd1f
2gyFvMpcqV2yhAuDDY9aHyAebGiztdYQ099rdSI3L8p2eehfQpNdh/+3DQpJpzXnWlpufqlw1B/t
xH/xEqZmTWU/RJgsCHJiioJBLaHUHSCmruUoWgXEKG00sp8ZcI03qRMvSvUiiMT7pBAiKhI7cPy2
kBlZrUvb8OgJHLRJjjeVaYY7GNS9VdEjqVnXXjf3nQcAHivfcrB4oOtXcoCmqxTaapLfC7OT12JU
7+Dxh4gc7Ydy8L8gyLnEIduXULBU1u+6kNq7Ivy7ssnCTTx6yVpLSSstM/7MYuNHlLxGrxj2c+hA
560gMpGiSF3LZhzl+J+AzzUrNEkXRjIM3LDUtIn95oFuCdNPhUKPIBu3iSa/E6I3wL2YD7wy3ie4
swiG1S/DGL8PNgF+MDss3KT5F73fBUx9KcxyJMhfBOIS9tEB2R/Bz1p10np2EbMj4TAFwEs+ZkWi
cu8/iby21k1udOymWCerunrqI0M40h7AMPXLhENM4qAjk2BbFunJIzsaCtKDaVM/6op454vpMMXf
YyCXhL+vlJLfmlrHuyz8d60SayYV1K4f6LFsRCxuxIkUK8vkoKk6UDRBSshDnu5LbQAWlXqEJZmx
mwQ8b1jRd1WYtcO50SKiwnvKqmDctWxCUzMflEqVVhZxlTzDiJ7GEcOaAWepwfkUFT0q4IBavt4n
rm3WT2bM9xpYfUCMD+AKxpPF2TM2TLLWi1uGCWCV1pbYlClRnkWcfpdmi3zUlPsUzryTmaDIKEYn
Sq27hV/KDmhqp5CJDqXN9alF7UUmYknKKkE5K2W2u/UVKnpbmY/ZtiBLLTQvQ8TJMq+qZyW33xXm
ESupTgjFK4e1VzKWITB+m2vSkZiSYdv46m0eH1W4Il215A+yg881rXc3NnPKM71KW4kAtqzN63VZ
k3hEuXJD1S/jYgCQgh/C0VPr7JNFjwjesUP1HpmNOzQSjuNJox9ATLscxe8qNoZVIGU5ziUdIyFb
sNN0Bqu+QdRtlplOQNFdbvVdbgncPbpTnuW0gtTXIvnAm1HPZkFObyleFkSTrk9u9bb3iLVnzOl2
IsOjRZlt1Wv2DRT4RlOvUsqmkLzspBTeC7xWYENIBIIiIrQwuVd7tlasP/VNnzoTbI4NhSx7SyH1
e8GAHpOZ/tBx8V0ZKm4Y9KfE2Shk1WrsLvO5xK+Vu7GKo7VvN58ICbmXq/YVXedjZRCkZhGMAr/T
v5nx67KXD/YOF2PgRFUHM3nbaz0FlXpEjWDm11ANNzTVOd1mWrUvVSj4ywWLcLNwNUmsKGlR3qqr
AdN4tkpqoB5+V7viOozNM1lc7wEhkdHUfgUvWpK0m7yS9EKgnEpx1VfSbaopuksU9R7FeLeybBBo
iRwcy8gucRkT0jXo25Kz/ei1e8mnpEwh9TL15rlHA+FFtAhlr1NWZeC5bagzFGU6503ym0wSojWR
rx4k492kIpydsvJr2FJIKXwuRpIgE1odhIxlaK4Fd1XFxSm5SDW9YvS+jC+i9Jlo6S/UXQ9iwuqM
dp9+Kbu9/IbUJFpZ3vCNqj46Oi3xV9gdNE3r6Kad9P5r0OTJuqr02vFEOQdqNxSXDU42dmzsbYDi
DJebbCOIMGISIq+xEq8k2Gsr0xcNSRycfHpTeqiZO5Oo4atwEJQ7lICrkjnEZppPkDiQifmquRLL
KkY5Em/LAaudT04jImjKzi2Eiigg9nrUTCcRF9VkuyZys0nNRHWWyyEHj+rkjDiSefQVEYw7SNin
Q06I+JIfprF5QrkZHwbSSVcZpVZwP3f44NahwOlnt1wpA/WsN3io4ohhg6QX91LP3xLYZ7WGpAeT
GWMzOvFTPePckN3PQ5ewUM4oRSXHVMRlnOSnZc+xUamzB1QrC79bkEmGaw7YtVsuccS945GKJyrX
5MFe+877EkYpYaw6jrUL6taYHQnGmT6YzXoIiIaceqJgI5PtL3tORIy9myOLr8LszeoFvn5aBbBm
veem1fEFdQGZbB72MYca9+c0Z6gUSwyzjBhyMwErwGEdo+iiTSO0T/zkKLMMozlSHf+xKMe8OVY4
EfBZVRS+K9cgvPqg4hS1mkLsGIF/DUo0rTE5YXVNBBGDYzKNKlu4fZ58SWRMPFI9f9onPTCffVNn
rlUUSup41SQOMErE4eO+TKzWOuvIo1GYdR+CPLlGETX4VpXvrdneWIxQDRYNYm5uGsuP3LAVlFZm
hp4+R0ksSWrL3WVBP6A9eJsR0yz2ve/9X1lwmMshDo2IUttQCY5xal01Y9RxC0Hvsy2C06pIGEQc
YshRKuKhm41hARCeQKwPtXYRaYDiKjTAwcSUhTStpNsVxdBxUoVar9aQXrvwzBd++ZAmj3pFS7hc
nkC1q60IxaHOVPrNYWqEfyD9C9fjvD19nyPJm/YhsB+rreJjkF3wIMpupuBXM0bhn0gUPxFU366q
xKMMn1L5g6RPKUyRfwEO2JpKDJc2kHfXYHbL7j39zRgy756eOQMwu3vJ86o74cruTtNdEhiXolRB
HycwDfmWRyP4VpAtdlA9qnsAgff4MBO3rNhhrFoeCC/0sLktN2NTYYhjEDc8PwE8jypoS41SgK+O
ZrTgAvpebiW0TDPTP5p0Do9RDh9jUMyvmTRRl2VnpRpvPJmyUW9yBY5AH8TqwZDVuYX4131l8BXX
yILXdA6hQRtLZNPHTS3Gn00fZ06fNik+FspBSJ6RonGwcSjW4Zphzuxms2iCpcoJcLd0rCIQnr5O
YtN8T4E3VDHNIqllsLpi3VmJdFwW9fz0x92++Ezeqbcx8sZ0magQpJQ2PYX+RrhKj0pYNo3uSOAM
c0OTQUCchf3J8ALTURVdc8bKv6STjP7HsvVjmWbGxy1PQ4yAbk11lseWl7QlJt8aiTmkQ3d5hOgN
/WhkOGPNijzntpbPQtXPXh91JG5Jx2KQq69x5WVrS5eNS++hM+nstjv2ZW+cR0k6RbPgZNL6+5A4
5AvN3GPWE2pVqn1yLM1WPEh1Zq+V3PC3y119Ci4qHjrXRMM8Uz+VB2JFxameBoqbXUKzEln0hqhU
f40rryefiAr5YMZ3sa7EYHKHr2lrQldvbd1NMgYI0NwZntPeUFt+7cA0Hn6pL9w+0jz+kSE4yMOs
qf/938Q8G/8l5GOerWsG8buGwc5iAfj8fbae2JIy4Whud01aZ1tlzpwK3sN4xC+bYfuB5+/QKVmH
HfwsLeTq9d/5fk1YOFwt8k7kv1ULbBzwo90U7a42h0d9Ki+VyWCSiaAaxq8M9pWaZL3WICtMTNt/
/t1zfsl/+tMhAxqKRuy7bf3tqxn8S7QXs3aXjMwT5wlj3doPQzLi1NPG1aTJO/yH/mr51v/xMvxP
/y3/8ZN/BK285AX5fHgs/3b3P7Zv+eU5fav/1/yuv171H7/f5U0/PnTGHv52x82asBnv2rdq/PRW
4+v+FZD4f/vkP96WT3kYi7d//7fn1zRkK9b46l5+qz3ZlDt++Vn/E4Hxz/f8I3//B5E3bfo9/M28
8vH+P2tXJNTIlKUszVpKVwq1oz9rV+YfQlDYMmdcoy20XyJvVItcG82mSKUKC/+KgaXkT/OK9QfO
FVXhSUM3Fa64/0rtav763/YIG9SjrKlCVzSd4tr8l/9auhpFFotgHOSdRPgdoqTUf9enI/CZjcz0
nxBMR9aidWRZa0+86XXg1N19i6ROnl4Vqk81ev2QfZYQ7V1PbwPLX3htyieh0Y0Ob7/8zD92o1+P
XDzG/8XactwKym22pszOnd/WNscvXliWz9oODE8Dxqt1WtxkE3KZpz2NdnGiten6E8kQ5k5KcSEi
mS2my2h1u1Ii65AJe6dxrU5lgs9i1AzeOSTKpVdRJVG76Zl6oI2gWczM6mqqbzVh9jGd0MC78jEl
jOXYw5yZFbf540YDbfH8GK/Ab7nRyvxlfg0TH6cpZp4RCZI61jzbW8m0T+evanyUfurJQoI2PzS/
ZP7IshCMWDUwLP1m/qheBwBgta5cvGh8+p8rVVJJmtdpXsFlhQkPyGXdNcx0Nb8m5ON8ppVeb6zJ
n0YcRueBiFIlVLC9Sk7J7br3VszT+Op4U/uxG1oy5DlOtanhVsw7At7K0xoyL7/gLfNLfR4jSWss
uXI0Vy2mytEiAURlVFatO79bw+4mp943oy4ZCfAZIRlcZUAon0TINO9F+Mjwm4ICcpHUPs8fp0TH
tqt3mtpt5lfEYX9X8mrGrDENPTYHJj2FxEbkdszzrnp91PJNzTvijA/gO5b14stLAej6x586fx9z
ace0xZYwzBLq4PwUBcTl32Gny99rAqcVlI7LH8DnaIh10I5u559n/tvnL5//Bk2K3DKLN/Pt+Sf0
5ts8B5bRsfN1FD/IrBq+4s8asAGlCmpHSZh3KL68hfJCUYRDg8unwe0uv0XKAyOONXnFK7k5gLly
DLDY8935xbUYHCozu1FeRFdOicxPi7pNC8OpbbPj/Lg3VZhtYfxN30K+Y/7cOu42YZyuUBwuH6Fw
20YDkxGsPq+VoQh0HR9vtZRmRcAdPBmGx7RrPW7Pz5Xzx7qFxl/Gp8VaiIdeNPcyve2Ut89rML8N
l4FhfxWYlWLD23XluOnIrwHpmj+nkXBsAwyWYaJLQNlTnBQiCmTqc8/dkK6qNv40SN4D0vXGoZP4
La5TNxHEyY3qzUsTkAEGKYAwozJLh2RjHuvRPJcVhAsflWQUUxtUzi1A5XWGQoiY+i0YwhmrZz3E
2ZNSoxSTQq9kRkZhYJT7l0zz12mQMYXxOWAkEdyoc7ugy9nPWlftmzuw4qtZi9XmE7+geuUk9t+5
9D3kKf/9fqVbrl4/L4Pn8AX5YP7e/NNX/T90DeVqYkAU/j9jjK/VG1zTX1s+P97yp+lTGH9ohmHL
qsF17nfTp6L9oRu6zvBNGAZcy1+i4ow/FIPnIA0rgIZV+yfVmBQ5gt00GkGW8QFG/leum8I2tN+v
RbKuqawCYXUyWXEM5v525Yzrdor71g6RzH5b8OrZHIFiJAyg637cwZTHctx+BnfgHSabgCqtih+t
IXz1GWKtrHCGk89mzJ8LNKEZeeLqaTB0sU4GdW4p58zaWVRqfGzKnLRuE/3vj9zHpjA3YpDOyRwA
vixyk47FlEYK9d3Ktbuq3BtC5C7N+t6JEsOggDJZXOUDTphxB9ytTuNdq3ZHD0NzlEjerWTwtWlU
+zM0HTyaOtkGnnkz7HXl9+NtaXBS9N1zmryIwbJOSp2e9Tau9lmnfg8ZthbQVY8+xWenhOu8+cCY
L5zzvxHPDWX4XPQduKTcuKpdVmx1QszjDiENXk0M3HX96g3eixwAyhso+LmQ6JiizbNGzRoE84vQ
AN/UbjLR60dYr/rR7gaV2K3nhXVbzmQneFLIRvlrpOgjB2GJLOA88CMWYbmF5ephiJt4domTc+Ib
0q6hAN/NbCm6Qs16asfCyToSqGdAzvLX2IZh7EaKqs0Cqlr+OJlvmyeXidstRKs8eehBXEUz6wo8
QLsec0vhQhGbB6sNdHRzyjUEkgXVADMH1Cwx87PkmaSVLlCtbuZric6AtEXPBHQhTuHG2JMxUm8z
MMa4ThsixfXWgNbVm9XRmwleZox2kDLnRkl9cyubiIdU+1fY/N+2xM+tk8/8MKlq31WAYnIxejOM
jqBvayjcqsnaw7IYBq1yATO8ySYkHKftybcyCGlvZ6iZQVfhsNz6uRjmTCmUT95Wo5Si8vWHZbH8
QX+7u+QtVLCaV5UibCeQ5kC7Baf/cXMalFufxGDDhfJ1cRt/+IxnetvPu2KoCtCPlbazUrTnS4zF
DGRcbv1cLDvDcncaSVNDqdY5yxG5HIzmEvkTzP7o5cFl7+gj/UlNQ64ls7tp+el+Ln4+ps5Muzj6
CLDFfTPz/uaoRoooGfljM0drdg4nMyGPUR99wDmkK/5rMcyIwCXf9SPqFV1YyLAW+p7SUZVAOw42
6wPF//M+AmxjbO60uu4n15oJToHWDpNbJc/IH1oKM7m2Bkk8YFrAoY4/fjro82K5uywUO8I3MI/8
Uv1rJKARCm9LFBptH7oia2uYYZCKBeaBjhRO6ariZpmN2TajLlj13hcrH7imKvLaDFvpYKnqw2hN
KbrshdQ3rxRh2mDPDvJ8sC1rKeYz4bJQ/7q13LXrHKcSCXwLkxM1FyRBItu2aRSeuUCskzITe0LN
8iNWBnR9suS7BAFCmNFYyBJFVbvsw82kDU9hShxJKBGBrE1MvL1YrHwNjqansugCm4hBDviNF+hP
Rd0Amja1BytS082yiuW8tQM4Oc5gKOl6mHF0yxMdRdmSwpRd7se+NMRF9NHDODYTR7Rcr+PprrZB
tKNhL1yGuxdKLN+bioaMStHYocIW+mgo5yvdSlG819AWyX5iPkBfiia8V90nFvw3xsCfZcKWbYiA
ZMHYzylwzvXUp3f2prWr5BCm8qlPw2STlbyiRCLjT/lELw7xaz0m58Iys601DF+HHrj3EH/1tdze
q0OkruvUmvBrTutEmXeFYbiqVZytSLr+6o3Cc3Mx+5Ta9hIqub/JI4QJStYadK7DmrEa7eHGL0Bn
jYY/8+SucZCdkmJKOUV04WmeSNCASPFfnttcX8lUcI+hLq0HBpr7sVHOohzuLYTJq173KJClaKJ7
WtXu2HJ9061hV+r9cYp6irgWzXiEdtRe4/HzUGHzGSOEtlaQvcaqhhrAal8k2dcOUyFwFFno+MG2
TkxVSPiWAvgh3WM4lfEWsM5Viqxm7489A+ghE7TJR4K4pOCKm149mrWeArGyGieib5CQrpKlzJB0
D023XkROpGjNYRzzI0JG2gnEjlCIr8tt3TIAV2sau3rYKmu/v+Z+pLi6VjazgBlfK+N9a0A20ekU
KFq1hYITWYJzOFi9SlPVjQoSd2Wl8RuSDXnr2+NDm4xXUrv6h0SjMzip0qbJVZPg+UbdyHi0RtQC
a5Jy250SedT4Cz4UXssN6WbmsOGHo5LFEj3kgDf7r8GYGLCrpGRdekW7zbz0cSiagS5jJDYi177l
UQGJYpJgTYLaDYzGv41JcVQbS95MFW4IqZIuNApkYO5WvWrTDomoHg/3fVTVG11rx7VP99RkqH62
Cr1Yp5D3uIrI5ffEQBwwCdYrVNtkQx64srIs9UuPhrg95raMvDJT9nnQrWU5fI39oHV6QnkoBUrn
lq6XGMtx1XE93zUDB1CXBV/rlHIsSZ7mGoyP2EsZ0c8qeYNKbEhnVubV1EZa14qQXKGuam16FZl6
M1PvLivMc5zwmxpy/q2x66/E8TneYJ/7nNOUyXEb097GOetf+tlgpCTmDh6JWAUxR2cQULfVvfZU
pwIWl+lJmxGnoqL7EvCa4jEeo32rS4cWnO3G0KQWKj2Be1GExIJcGvpLwefcsF8SJeJyIhOCZ8m6
dKGbDbY92pojso9EpFCre5lMCICJYNfamz0pktvZ+swG6F/8TINfkXjRbkr0eNXsA0N86cHQrwtJ
+zoYXGhQ+TjG8NiEybQeJA0lkqnfZdVDNQanwvYH1/SbeF/FxrhmXDrncnesbuTtwKFBaNNjvIrE
X0jKcFNi+54VvYUh87Ja6stzpMKjG/09SKi3aFSfpsKnSQsfUpU9y9XkDrCWWqzDQLvQ1Wo2naEw
P0xbifaEjBaZrA7HSsKjrJbvBW5WVAK02fIEYXaEkgGnazDrS0v6S+b3AZVqJNmQkeTyHHpT5ILn
AOOH8aBphwui0XDVZvGdYsafKplue901Dxra9zq4JjRWjgEl/8pMTQyx+bDv4w5fiqgndpVQX1UW
8iVO/T4KxxIgYIEeqhvqL31MD6K4hjnmBYP2ArWXkfZWnWzVuJXOlq4+6/o3dQy9IzrlDItez6WI
o74p8aWncXzrTYYysubj4GDkDUCqawHxmZP0PGX1Jmizp8APGYlPWrgm+4JX2V8CC4ZTG9bMHzSi
I4K+3SF5OUpDTMQFkGW6deVrNtnNnh8CT1l0LQhstAlGuU0WjQ08EGakgwNDMTUVXI6kkM5HXA5O
nw/jWiWsgojG0FHUgnRFrthHshRcTk/thWvpbLS7VRYqWOGF0hq+Ij8sfJbewKGPmzzfmWHENEfu
3Bgb+ZI6GvT/RQrpz7jOvo5W9SgxJPsrf5Sx6Y9ozuUxLokZ2vbs86AVDL/TLHJZ6I6M6gFjKIOo
ZbEwlP92N29JSvQHYoEZ7xEaKtblNN6rIFMQ6gPtXrjVZmtiOi0xFi3AZOTWSEUg32Lqa6ttoPmP
Q5Y8qjjtNpJdj24ZgzguRVFt2iR48ed813BeLEGuyyIaBkbAFsOgXcZWSkuI5aamU/yrQ2JhA+UH
rxcibAPOr4u3YRCeKq0gwXXsnmNfGoFXpvuw77rt8nAl0LGYSrdLiYFW83LEtzONB2C44yGUdZS2
YEPYvbCVgyR6HaHguh9xqmRT6ftO/jtWeEENK3MYHNO680IkXxbFPB5OkR+vKGBTnCsREC3Q40bT
Rwqk8318ceMmTs3rAjz+wDksNxemw8/wXjEHEHsbbR7Z93FDnNrCCebcFcgrmYEhqRvJANx9rIk4
CTVxr6v5Z4+AlB1XEcFRJiMD68rzpKXag4ZpNlKtG2Hk7Ny5kK40tV/bgI43LhLzONZtTqMYVYjX
RLNXi4UXNG9TYmCu1c3xIPWUeEXF/GgKWps0EERRxHDI38KM4ZMwXkLcqK42doijQlPHLMkuEoR5
uR371LiKbtx5EIPcLDCe21zTT3RgD0mAuC2zC6amqYqAH8oY47a+3tSV8gxR3zHRt386cWlAEFDm
K+iVX1Ai+w+GJZmUxEJ9zWycWqSe6Y+dZ8QHQwkdoXXvyPnzcyMaBRlc4bsLG1lWFY2kvI5D2hTV
NWj96tob6LsGOW+3VaQf2fMszqucMo2QyE8nzSfqrobuU7gMhrNij3dDUp+hDtGVnuxdnujRTRNv
al3FF63cR9mkOshuDDpfUeX0XOIpBRrpJq1NCq32WDplEY7XCHbxRqCy62I8MnWOMSal8U5eb3nu
+pT5PzsMsiu8+UWplFgHB1eWp/Qo+Wm1H/B5e+hoLvYY1pc2H+pNgeYRcTSWQ3Sh1kbuqzd9pGhg
A8Y2V005NecGRSH8Ne1Wh1YOcoTKfCQxk0lrVl0HjQ7STuzIkDoYjO9XRS1PR2ZM+7qz5IfRxOCs
J4qyN/KanMgp2URKnO+kHjRMF2huXgbhegw7jnKBjdU2n9AX34J2EHvcE45EiOldNATBxgKsWtn+
NymjTtmMZXfJNNjPZiaddVklcq3VXsNmStBwydRSmWPdqfLA9VDHq8WoZcvwAdtGlhwzvWM8Z4Eg
bHJ3NGFm9SocBxFzpoqgia9aVZTXdOUTAHOlGXbSUfVeIkU6ym087ugCvODCNVzM5BEZi1F0USwU
OBls6TuUeNmu4yLds2DWPJ7MgfY3Iwq3o0m6mioh9lXyNFoR05Oc7ZroQ7QOWto0be+RKFNH9brh
L3JAKJvsXEW3DQLIjsDNwiuiVCfjNLOtp1FdEYo+96lt1CJMWBWKDru2jL7kBhPZKW5O4HWl2LvT
fPlTSZVmx8dmbum3JVd5dIlSZW6zHB0S280V8RBflbBGBOl5J7RFqjum2sEU9V0MCflEvE1/Wm4x
RaFDIJEYYBhVtk2YUTuwoArmPf4q6Ucb3ON0lgI/ASzzqYsQ7AMWiI6dTQ1IyqnsEhYtDvnYzXiG
9mxHZYBnl3j6aHS9qO9cubQbRzHsg5aWxn0ct8EnzEbOlzLWt6QLvyTAXrfxPMeR/Oja2teh6eWz
LLrHYPDkT3L2FbZidCNOdENfQb50Ru65nF3BGVffhTwRcmFUZEvZMpIkJZ32Pf5gzNktY7JeJNc6
8dOrVQTxJam/g2hMVkOjVvugMf0HuuYHKSmtfVnxEUmUv/bilMCvpheF6ZEMRNKf/Sq/yJq+jTr6
uUFVNse8QY5G2fuE/nta2W2lYQrT2aqJV7jUOtqdnkuvbWGOm1YzyTbIjM9xlXc7XYvuW3TSCMb1
fN9qgMXmc2w91Z8gNciI0vT+IqKU6f0Yb4c5u7LJKhxG6XjQ5IQdoQ2mNdEINy3s/XOrKxs1r1MS
h6B9YlupPVEdMmu4oz8qaMGxBzYevssC0J0OBdLF1Irm3IyJck+GYoNf4JETTYIHTtkzBYZoWyXn
/03emSy5jWTb9ocuyuCAAw5M2TPYRa9mAgs1gb7v8fV3gZn1UgrJFJbTdwfFipBMSRIE3Y+fs/fa
o+8Oq8bGlekljdruJzcr15EikSLvjRvDCdpN4mA9THWHmQxrJHfMx1hy2K265hTWhriEMWOiKO7M
FV1jEuIhXm00O4ZcEZDOVhiAN6e+vZ+7qQP5cZH62tj4t2oMPpWod6GNjrfPw/kezrd+9kX2us7X
odv5OYkUg/hCidEzrxrzGWC/SKMg208gr1dZW5eb2VM+aOGwzcp85ybqe0TZ/iSp7tuSU2SgafZJ
WODk4E6M2fgSqcRaejZfJbsbh6Wsy5BtxfCeYix91j4KbTxicW7dUV53yx415DrsycrQdPiDIDhf
6ynyF5ndNJS6wSybt1BhamgBvJwCm3i8x5KR0jiN6GyDHuz9YDCyTG25HsIQcq5BAQvdtFgh7SLk
qa/MDQC787UUIzttWmR4HRYI7J6bxLFXQZWDt7DMp5J1WjZttrLyFhJH4feLsoU6w1Z27PzQRz04
HPBM04yhWEcwXe4tD3qtPVmnybBgoHraCgdfuvVb5NXVCPxi7O5VYzwnttEcTE0e3KglFgG/DqkT
1YJwjmLvWJH3iPgLmVn/IvspOPRJyfo0ounW4zC9dFOxEr4L9RqtJMIMh5ozqFa6gNyo3EOm59VJ
1EBxc0Xh63Uby+nGB99U27gGr0AriuGoq7p1XqMMDSBWnBOL2hsff7xxOb6Wob6ocF0s2yJ9xZbv
o5By+xerKu5DODtrC+PRAiN5gwfXQ3oYm7Q1tQh1ZYT3iVjFNSHfxzacvDVMnWA/Uf4QGeByajUe
OEm9dpM+YFZG7MuJsV7mufHqNgZtE8Pc94j29VELV36cSvYM0njMhkZHa1gm075wOLSttnHhJy/Q
IUAD1/XhAlv1YsuXJoraD7KN2NmmpFqg5P9KKEGApdptzhqe/Z2bWaiDamjruuzuygo6hWbhOY6E
RMEaVxpj1YomZy3uMzY6v0zdo98FH8bEpUYsrXDRazwoLy/RQ83KAqmRKoJb7cThiP1wSPJ1YJAO
n7eJdvQtnfRIt652qQBsITDwZvMNa1bGKpYDSS7FcJJurW3jrPiol04FNwn/suLVD5oCK2Snxqqj
bYYhzntJ/aJ4wiODzsdhkbXc4V4r++1UaP5D5GW7vra4xzLmHyISHEBrJ99a0INCF0dKn/ZyhVa/
W6e6by0bNpp14FUDIwsmvnHfEdnsZt0hqOJ03uY1JuqmcQrnZ6ln6kcmJjbSnGIen+MiTqOO7rol
Hk20NRDOawwCDGs4PpTtTRjd55Bw1xlPunS62tgFIRVqXIIf989DUmF7QdO1aMok2Tdxcie0sN+4
PR+AglWB71HjCNSS2si0rVw6o9buCQFYBn6QzDk7aJ9djWmuUR/MPmtg+gCP7IIhYhSkxL6x86+G
RVEkOqfZeprlnW2XlkRSCn9HVbQxe58rMtWgJyYUGRLswN7KHc5ryN5X9CC7leo1c4W4NdteL7TA
jGoKMZ61khG46ekHhU5OhAfVsRNN2CtkRK5GY+M9CFV1J1B990XBcovYfLQ/a9Itl5mTP+pJNO0s
39RI+sErPBrNCXPFpy6ZBKssOmhvkHQU03YyNtTKNEjr+KMsh2lrpZN59PBFbMsx/dKkMTP30VU7
t9MT+pEZkxMzO4Y2xQV50hXI9Co65D2hnlqh0fpmYrmPVaHvLbR6bh5d2JP9g9N4yclOJXSUOD83
qI5N3tm2wLKclpZ/79HbPGU6V6r/GM7CPwdA18L2zHItnca+IYKRQ1qu3VtRpA7XBweLEP85bOK6
KdOLVRTxRvbgNtBfZogBnWob9kqdjNDOTrxth9ymi4xsYE+tu/fm3xoVfRq4Hw4c6jsa+KwFCF4+
pErLzmWr5+fINO4Lf6gOUdh0y5Ez61rFwxoyXE+iAA8DhKcka+/djpNqNkTVpZTPmLnbg7TycsXh
AXyAauA9lESQxElUHgD6R/vcjftVlohbI9CGB30KuNfHiTn/MJlbIQVRMXxwS6Js1F5rI2cZ6nJT
WAwsu6ki2NihdnVZuxCAe9FNnE5gsPn+5vnwRXZEchh8qOfML7GrjOHJ9VtnKQMBgixqv/ZYee8i
bkOXLfmh8wpE8fpZ83Nx5sy7n+AaHEvoKhJi9SFL9jK36guSo2RTFUrHbtBeaBASkjbr7xtfxggr
KRstGrfJ6LYnQA+lZrIZzHrrBARLFlvVvkhZhNNEa04usp2IjtOt03ATmV0VU2Ye2yorT4rWYWj1
xiopzMfeMg5FVTpbcNTh3p/RX0aJWQGYVnyJx+4yKb8jdSTa1rHbwzEAppWmqK0RKCJvRvQTQdGr
xYisA3TwYmTxBIrDiKcxwMGIPCMjy8471g+X73Vnv4ZR9R16Y7l1M+dLMKqbvu7Sc95AEAHoA5nL
myFg1XSuTOwvk2v2y4DmNCz6RNuOw9BsZcJWH3FsArprzg23stiEWrF1SiVWgeG3z6lVHQmBM/em
Yt48jQoyRSpCstz74GAlzb3utDB0cqJ18MhGh8JpHwvPdY40cB99wV4CkIdZbyjctd1i/8GmXpfF
HiW2uefMzc3RcnobISSmFr1dMQEqaQ2I8k3p3DUD7akentxC0zS5gstF1dPSUSpF/d30h5k2r9a+
buW7MMrWMEPQ0bT1h8zOP+mI2pfgdl7alsp2DnS5vo/WKa2tOakPPZqSFd3PZNcTyREg5FoD/NIY
u10m79kepL/ptHJiCQQXE7hMbhWDp5u8kY9FfEAGOHyUFvtOX0mQvVb714zvOu27Dv/+mfv982e+
1z4GZZZt6ObS7E3nXlIxT2Nb/PQtpJibPMDK5iCSZviUrTS3TVgJZkR9B2gZM046E07QIFx/j6C2
MbTy9zQPdeCIPU1Wm9g60QeU71ION1HjgveTUGIc3b/zW9dfNAFpQVcC9BUwTQ3V70QVrPQ2RJqg
py+p6aDY1rWdW10inO14KmlR9dqcPZS4agFZjJw+Ek1ufBiJq9L0xCKKGhTg80OQRGevacKtRqvm
ph5JJJIDN3fKFOvgYZ1dUNLc8WVBqWSXz9ZEfk8rQ9I7OMvkhyghzoKhP+oq16GNYYuiOIx8Q1QQ
j/vEBGjkmxMsD4O8Q6Xp1Y07sfMakzthnHefRARiyIdUuMDOQ/DoFckdkNPIEcTDAcs7uT648z9N
5ibfP3+mmQZI4DF/ejOH9kyqJGJ2V9aA6+H6zq8/5UU2/PDr9S9UMUYE1DFJ4nhIFVyRdXT9yfl/
P11/DeZrlRvG49SU56AEowwFkYx3RPjrEXvSTT8/uETco7LSrFU32xyuDxa7137CAniNhp9QnQLq
V0w+i4TJ5/Xh+utkUIxGUQ6XKB0wHcfjofYnnTqAizG/tmnuadLPn2UY8VWkELM601VnaMy0goI3
MivOfU4AFFL/iLFSWwdz01TTeYiv/VJqkJoQQ+u5daNgUzFZvkmxldxcf4rnn4DxWZu6gcc0/yWD
xAGE4HMzvx3oin8/NATaY1ZNMK/N0/KrUsa34bzlY0b3rXAXk11+IZtt4NADYy2ZXQH/PHRmfmwN
UW272UtgWh0M2WtHmOGgWLtwAnZaZ9NGpKmJEepWOrHY/H+tjWYQ90dZ1+o70pqX6vuPwq6//s1/
9dCEy0vkWSi36Cb9Rez/rx7awubPiZMA8VkMPUuV/8vyd/+DXN+AhWVKugvmDAD4Rw4tpRC4FVCJ
OSYOzH8j60IO9rOqS7q6RQsWzjj+ijlQ4K2qK+oCYtPdcscx2l7h8riZRFduHG6q6zcrTC3w9RKf
oMlWjOJkvkH6sMx2jOJo+ZWqgd1W0n0U7PqRVi/GCOErbCHy3WJVUtS1yWJDC6hBe4XIgPHlWuf2
xoBKAGOfc5it0woKfnBkcdc2mv/ZsSFsNVZjs3ra7SF0EFaaGiWCKIMX3bWdba0wc1gjUwQgXqEt
rUMMOyigI2lNjr+Gm/Idx+20lfVssOItLuPOpTVYf5SDdc7nJprActcmn2nP0a2V7XYYZgzqCNkJ
qtbzaNJKjAPv7CDWYeSWxbQZdbWGcVQsJ48YqMzaetiUH/IoOeg+RlGttZpl5wXTwR7BH01yW6iw
PFXC8tYjnUUnHdii9GmndIJOZB3fIhj9bHuJeHBCqo3YObKqVPAcR7HUGYHnkA00jJ3sRGTOmQBa
kMcq0OgwlBaTr3+adAaJZPUs6Rg89L1BPqKM4wfPV58gitIvMityr/qmDtYVXfCJ3uKSbtFZIHsA
0eguhxFbq5ES5l7V4ec2XwMhJYooJv0uT8VAvmMDTbeHA9sUmzRNdQC1G+6h17jHxGcWLDMVJMqr
1dIWfPYb3WieU4Oe5DRgJLGAF0IDA/Pgf7M0qhMG7zQhA+Ou6ow7K26pdsnvW/VtQFMATNXmEsTG
mR2gX+l+/EpTbJWom6nTadKIHDlFCIFS2o8ejFagd3a5rKvxgOlo2tDf/CZyWk5WOapVjHCeGQcN
OJ7INqGShIoee47fpjWMuwzN9Giqo9e1J+GBkQiG7KHDQbwMPWi9Ff2ioUfzQF57t8Ayt0fxdmc4
cPjG9IieuirS26LEMQkRG0AW5Jso4kOJR/8z5vz9HHNVaCQpYGc3zbt4jD+XFoYXlefguNK1crLk
OcYzj+89bQZoBhBJPTARK84ou1bHVB3Cfiy8C13ky2B6a0/hBIw93nk3N8OsBnl7i7A+FWKTdgZC
oBKoArQr1NkEAflasU4HAxUyZvgOtRAtIlQrRTfs8r6XG7tUjFYrl7CJfmCCFqNeoPQVxEttmWgW
kG0hfxX6uA/naQ5quEXWNAgj9PQ1cnD4B4caYvI6d8XFk9pN43vaoq0Unirnoa3q/mJX6ZF53lZN
xYOtjc295iUbtwM8Sw31bCIYHPrwVZDoTm2/T3prB1nDWThWU8LOcHfR+DCOJqewAaesjPEpBSeV
wHIllnGZoynZNkmBmsgt8mWdRjjKYgpcE4FGlOqAD8CwrWyaVXXMUhNXXbgvvlQJxCvrbCYBxkYT
OiGLzqaY1zYtnKi3PT/C9fFh7Bnv+np3z6CMObAzJ1Oy3bcj3bLmpmaeJhQHfc9Ghyi1HralXd6V
tG2P5jRPl7G+Iagf/XVgZiSYEm2/TXM/WwhGRlOX3DulK3fYgenIjfXGi1Gqqhb1lAz0i9tN7gZQ
ZF/ChfbC4CEPyglWQPYA6Yko6yZ9TSIPof9EvvgYiK8qvNFSXKP9g1dHu27EoY5CnZmb74pbVYqE
QKz+3I13hkka58xLRV5gLwvoc46nf4WLyFHdsJ4nI3tA4QAJzpCQqclUO9gyU4doQEsJUmvdOam/
8YuhXTDWbA+FMSvceAFm2VQHhD8VdsGIQCZt+tbF9B8Zo5rj8Ez73aE4BePbWc7W9JtmN7bhnRrq
YeuKvFvlnsO+oSr7YCAj2Retv8IeV80Lv0GC3wG8KwirBJdJquvNbsrDgwwTsYy9aAbNlPHRSpKl
ICR4nzjdNo97a9s6wBM7h3UUJvg08zqqZeYZxJOb9auhMPpcNbv1CMo0TGr0951xq13be12IKV/L
kBJQ9B5gI5KaQq3NeUdFu6yfzg00mB0w3JM5jPqBHF5rxaWg6YT/L+AIe1SZ+cFtp2iLU9+lJAeD
aLr2KY90axFlI42zSjK1bMAWXl8FqY4YFeeHcnpFwKD+EhRjohx23Gj4AniV5InTL245LiArSifM
nN1YWng9rz+Wob13mme40xO6VPMxZ5S60tpgN+KM21TSuBvMFOkl4qGriXROpL7+lM1GUoJHIQpE
lr6idfWaWkgCmZiVCyP62CX8qWcn26QkfLwyJDZ0RpQocGB9udPpWlr6ZpbtBaM5fK7DttemUzkw
WPv3deP/RWOBEHxWfzIWbJK8Cr/9ZMj7+9/8XYE6+n+oIB2cwRbWgbnK/Lv+dNR/sOhhHkAnJ7DY
zZin/xaggjApzLOObbCdk4gMZurvAnQ2Ixj498iTspXNeND6NwWo8cZVIPHIYCyQwsK8YJu6eGNO
9ftBn5wiZzAXJ82qTKsQlWIeHeqivDSsPWStB8E2JPzmyNaMNcdAZ5CX8SoqbmXBgMNApqk1MZVQ
AR9QWVV2nHfHEiT6wm2zet+Q4VZbtFcrPaMFFHTvGVy5Fj9aCq2ZgzVDugymalxg441Jryz9iWWb
LpHOR8W2DCxHSw3AHxS+mWEQM1oai9ZV38g6SP6lufavJyeQS9cVyRj4e392CNJb79ANW822Khne
d/mWKGbGfegeKfJ6oPr+pbDRNsdltiTRvv3L6vqT0/VHi+Jbc/H1+fnYXNNW3GO/ZIFNCGsLjHkN
gbL1LWmMMU0V0S/rjGa+AmlfxfsypJrDqAeNFHHYD/f6byyS4s3989fz8+4lt7eBL+XN+x+6Bl2Z
xcW3rCZYAje59ytqQ3O0BPKzAGywSZouaOWvFX71ZQ8Nmgpy68AQYDNYmEWlvXNJfv+KWNznL5dA
lPjzJ9IApvDMomm2Ws4SL1BVrDPsocd33jhfzjd3nWXwdQGkLW3D5Bz589PUvmPWXelxcJkERy10
wmvCgKLnwuuXMfrVG93PvPNUz3PQTuzaXutvVcXIJlGlcSxMGaBPsm1a4NL5d65rPhPLwMaLT0gY
3JJyvkJfX+7DzJ/t6f9jlZ1hBqJpt3X5TXlgTdAYf5UmrdrRewylri9tLyreuRN+veyWYRguzAAC
8sQvB1kvAE3imAiF2Gctdns3WRY6mo0/X/bfXXUDJ67roG9HdjP//Q9vTXdqIxJIJdiGgYpBFS0W
VQ5UJUHL8s59NN+5P3jXr1fxx6d68wHbUvdL30rarTPCfWqTbuW30bcCCDF8WGhrI1bDMBhPf36D
5puGwPVpHYUHDd+Yyw38ZkEegxi6R88X2lB6ixmlyXZuqh+aUKUbig0JP+FCrk57Kor+sVEyWiMS
2rE0uMhgVLyiZIDKG2lbrbeNXZwoMqVbosdt1l2n7frFOMTH0uJExoiuW88JJhWdyq3mGSdvBM6W
Vf5rDf9tN8bIMfNx6ccW/e7RCI8OrcvmTrTaZ8k4dffOO58v6JsLzuR2NtkRvGj8cts6tW8bCEga
EJgYo8QQ3jE8NheBz7vSgu6umY2jfaetVec+grZNQHOjpco6BVre6sBwPCQ1hyQdjRUQOPT1Tt6v
zBGlkR/i80SVifql0xd1xVE+sRhnqmlXUDeWJb2NyTCPliGj01B/DVMqUN/p9Z33EaAd7NqoPWpG
9OHPb1mIX/cuy9TZu+bFyuJ/b76qkZvY8cR4YgsRJ1237QQZI/o+EBeNbfppivIYCglwcfRhA8NP
LodmvY5ufdabcFOAeD/6+bcs5v91/RMjOXDshfgEOFkQlpOD87LQgbcWzYLGhoCdqEe39Xau/iXS
nOApHRqINYp9Uitb7NGsZk2Xjkvp6QAam/SQujXqCo2/k1F6N3TOHbjwp6Y9iphef4auyzEZBTY6
ZxSI9HNiKeM1M1DGIuwZurfdnV/0T2D44gHkUE5g7iqXDzACnsj8eEBTaO1cIlmXjLrIknU4WlIm
x1mAL0FTm0kV5io3EN3TeX8GlecI2OENaCbHfzKj8LZV3YUeCxFAnO6dsf86Fkax1IpsXAvm/1y7
RaIwjzi3ioidlKlz0T5KNK1LtIMXvw8Pcc1UZCieypAJE1zbGdSUICkq6UlP5CONVsXQsNPuRY5L
JHe/BpX1NVfVrSUf0fqhsCmtz+g7HwnU/ahS5jqaO+xT2pGwCk0bHQP/kaprn2zf6dDdcXDOU8hY
rFdoD6rmQuTNO3fVrwuXY9Hr5LgmKe+UerOCDACOW4Ldmm1LFkGRDlung/MuwuHRG2i2AU5begm5
IX++l3/7rBa7LgNoNW8EP6/MbsXd4SLH22r6c232d22evLYAOYdJe6pk/CF27Y9/fsbf1D4EobIT
CFe4+GXfOmJr3+0yLWmpvSSi1QzpwzhED5XW1OvqxVIzf1w/6A3j88Ka3mFD/PrFRXVszOW5i4rB
vLp1f9iIfNJS0PDlvF2VfySpHlWfoe1R4WgwuZFCNjulfdN6cEDvvGlaz29WSZ5Y2g51rmmaXOqf
r3OqexpHU66zbNUZ/Hm3NlNibBJ/HPawfV5SzgxLRLy43oPpXLN4Lugovdjdc2ThY3/n1fy66/Nq
HBrYNMsFZNw3rwY+5iRssgBo31IF6fOy4Rfx2vVr9EEOFtakr8W5husE8CW/QJ4gY4Xc+zToH3Pb
yHDg6qs/vybjdx8N9TCNDWGh6pBvWuplmQOD7CC9G6bhLBOSvAtbik0Xds+FP74SIE04V4lthsO5
z76XfEjN/H5Unn6sE/EpHoS/2MHNuiHRAf1AKyT0OpqRfK6rRvcfRWScEJwD1oxEtx2w7zReeipn
AK30hjWmAe+dy/w28ZeiwLEQX80nQjzm1tua1peMlb3ArLfovNxtRhJ6exbKS9dZ17IpA1lckmRe
LjskG9iuh3g31UhtsefwxSe2YVXr9osxUbrYNOGXMe7eomhWtlu74NFN9DJJstEtGIqx75FJIZ1H
HaL7nPqAWBT69KJyjy7YN/SbvGFf7n2TbXVIkh1+gkUeBuk71ZdkzPPLfc7JGPQK+CSWs/nvf/iC
oddEIuf0NVE/9bIJgl3A/JCc8HE3leLYNSV5boHcB72WoAfIQFkEr4S5rzAtBeuuldqO8hwOgzfY
Kw6AtF5Msm4mNDvLPso/pkNJRtV8mG3gazbJF83pn6ogcW6STIBo6Of6xzZXacEk2LjGIhlE1ttd
jDGC5JbCq1GUh+PLVKfAFGPJCMWrzZWh1w99bn/78z19rfp+ro24AX64Gm++Z32T9NLPR9yPrYhp
MY/V0phEtchV2hMt76Rr1oVi2eP3tcUcAGXUxlIpVP9Rc/nza7F+t9JTgLNJswoJ9Xbpc8ZO9ugg
6q2bqm7bS2c8SCP+0HooJ0qk4KHVKSLXWm9R+T4LQiIu6ZDHF+UWe1cmZGaJ6ujlzHCswm04qo4H
5c6w1kmbFulc40QZMlUZfyEwhmi9Mn9pRNvtXZ/2F8EmDtkVEimWeKyQHKxwwSXLoMtp8AKOXKdO
+JpkpHt5yrg0dJw3Vmp/TNHvIoQETmhO3rCFakz9ru8DgyXKMZ10ZemOuxncFvSN/sGU3otQ+ZPd
RuzthbtWTfmhRRtkIuM/hiXYkcr/5ghSdt65tr/e9LYOClpSA2Pqe4sKY+IIMQ7N4daR8YvvNTls
a5SKxBia7xykfrNI2pwTGY1KxX9Vnz/kH75edRLb4HkBJxZ+9hoV5TJVxY6l89bpA/BDpHhlKYBh
mcnHP7/F35S89MIMxzVcCZwF+tzPzwwjAf23Z7E8Zxb+ZGTXrTMgbmvqr4YJA2FyvJUyyGqxCXha
WD7qtXTkJO9R1y/jJF8VyvkmrTZEOznYqMdI4cjDjUc63DvL7m9udFuXhg1tneKCg+3Pr7TxCRIB
fgr4IEDt15eHvI5e0OvdDpqFiyd8xbXyXjPrWrS8+abT8TNcRxi05hgy//ykbqfVSJ/5domuPcMc
ZcSBrlKFq8lWR9RazdKw6wIfibmjy3BveM7eqCE/k8jq4d4iTcKsZqMoAv3Ko9CcwvExFAABtfdK
oF/Pa3yQFlun4nORvwBJwrbprKBjTeqdvFnpBXL2JFbBwkbpvLSC6PXPN85v71iOSAj0abfR6fv5
wtiEq/ppO9QMyE5Y+09S8qxGZp9ZnM1Fwv27dCcixrT3bthfT+SODbUQHdL8gUhH/vzEUS3Q8Mmi
3qZT86Ef5Z3AjbOEoBgvg6G6cFxh/MH5Mx6QXdt+AznTqldBp3EO9/wUY3VtExPVbXR87NPEYPTP
F0b82hThBSoOjzpfZryfb26ZfmyhItYx3yhNvrCqMDKVDQqhoj5xbvwehFTHnXQ2NlJ1R40PBaQi
T04wFCtAZqxi5FpxCf/8quTvPi8qZD4pTreOfHsjN37nGWamw9Vv/WijpwyIGPHsEywBKwbf6lyT
KLeMwEpt/E73GTgX+8KgiYgukzDGdJsZVvhgDsN3Mkf6h1b4d4FX12c/O7iaOR1KJzhPrDTH0i3b
le1Z2Tak0Dxn7AtuJE6YQbB8uzByp4JtIuso4UJ9tIGDut2HujxlBSeEcKDDs6/xrSSD9XFqk3yv
mZF6Nkr/21SGa/y6wbbPcLclgm3NrCYyqIoV4VL+v1+RyYiwbRZjRS0t3tzfgeZg4srsctuh8DYJ
lVy3curWfdYGy7y1HsOgvbO16jXq321i/6bWIu6CcZiuhO6gLfn5Dg8jQbu/UiWwHuzmkd7KXah5
HqxKM146uS32fVXddF3a3yQe/U3TLDGJYFD78y3zmzuGs5SFFmeeRvyyMxQQ0pvCkeUWY8YFtWK3
KGNdR7uc5dC4xMvgZOJMJM8xkkb9zu36u8MkT043l0OMopf/5ltuTEyf8ceXZCURIdX6wdZw8i9R
4fvH1C+Ndai5cxrktI86f1MEZfDOt/g3q4yr0/KT0DKFtNw3Hz+VUta4gVVuk3YisRZSBpZUp64X
CCeNVaW/+445Cv3mLElNqbsuMm+EVm/Pkk4s89afBM/Zpe6X3LiC6hv7dqBpswkbSCBZl8DuKN1H
zXJ0bkPvm6kCPA6DV259oi5vI+0li3Qizee06D4Mg2Xcm/5tazSwqEu58HPIEA0UGYQkpvbkePUS
oqcF2r6Oj1o8KHDzRHHpXvFgBMmHGgnlUtVV9NIMLgPsOrmrE9zHpkmAO992jr1EOz5lTdGvwyL1
d6j4zA+xlF86O7DWvTFkfNNbiPQ4apdKCu8lVhoOtaUwdP2ebo72KJFme6q3nkM3jva0v7yTF5Kq
mIPFv8X0Ud0hSZwhQ+Ydg43yqXk1c6eF1NvZHxzzuZ1E9L2jr1/1BhKm8FFxgrjLe0ubA0cIGUkz
ztxO4Ln3kXLJsfbHQ9CGtxO6ouc6EyFuftP9iFwArYci260xpLxkbvJMJdPuq8ifzoOho6ppxU3T
uJ85BMWnQgzREQiODrbXwa4+Ro96hQ8i7REsuKIZPwXUbenYDC8IyxPWDiNeNRMGlxgJ9HIc2/wh
CtVXIyimr3os7giB+dSkobbJyOU6jaoNod0134oRL0jQ9smEYCon+BBtD+c9ZJvwFTmBNclUrcK4
GmElpIMNVB5+b4LOcoKef2Tk9qHRonYr5t+uf6SCyUGxJVPiAFV4ZmcPz02egzKhTXL9IwGw46Zx
jG0yOxSi+SHH4fPXT9c/8xA01F3lbaElb6LYtI60Hu3j9ad/HlDjwhTER4OKpUg3hCGw7Rl5CI4Y
sb4vB3qd/liSpRnnhwDhMFwhjWC8UlWfBzvn9DIhcw59sC/Xnyb8f+skMcg/6fzpouXVdCH+1Mi9
8nL9EyZ/4yVMopkvEO/yyj42mWfd/vNQZu0SP5xxVsC1VlYdY7yj/b6rx2ygxi3k0xCDiWxUClyw
nRZN70lo7hypbpDqPI98AptAKR9woeU9SAc3yJiJD1qQ54cabwNRYM1CLwrtvimEdj/k5V2XoLPK
o0y7FRW9YzfEQjNghrF8y3v0g7i8CWqAu9dfU0r80wjnvK2HfdVpKVG8Ku5vKRMqvNlEVkVhe1sT
Z4tg3qgD765M8O0Du0z2yOa9pcCxv4l0O7qTeRfd0WDq1mSxTqtptGm/211wMPUQ1ttEVmNjKvc5
IfRsW+SFWjeZgXo9qrVlJhsSCiZUhbDinkcpaGH43XTKNG96hi55owEXvkv1qnpOP0OMm54lKuD9
0GZ8GQpFBm5RPvmeOz7YDdgFJcqncqxKgg3R6BSTGa3tfFZDciS+2HVoXq4/Ubr2nDVIfa3Djegb
aiRgItVRlRP5q2X8+QofR8Nuk+Kc2NzfIEobLz9Dl/SXjNeqrSVI4eO9PM09yoURY/oMLL/bRJkp
HvQUO4HW3aIAq9fuxNt2O8996oLMXumDoyB58MRd2CarQfTFCQ7bdBgKvP3GQVR97DM99+6ariO5
bJAfu7Y/kI+QXezeMM95zX2SG86wIkGpOdU95Gi7CL4BG0FjTrg5PQi93OS+la6h2nFBsyYlnq69
G53B/pRiU4FMSXaMNmj1R2t4JrcqhSMu12ah0TjOog51Zel8aoOb0sABxfx32AzV1OxqzY8/WjaD
9vnPbZMqNymaadkNLKumk9dPNoIWaAwGOSoQxIpqip6zMfzMQpJ8ztDS4V15iIwco4qI7ecg2ph+
mD4Pbd/ekTF7CsbnQpbiEfJ9fkG0+eS3lfdkhVN8jhrt6/W3RIbhKavBIaQYSVd9pvFp0Hu9Y5Mh
HcT2HqCmew9jQzRoHkzyANwlWBWRUe3MrIWuR3NpV+Bbf3I9G0BZWJjM2/LxiawDomGU/mXogYiW
OBwf2iEQJ1eG91Xd1Q/N/CAG+gcDZL2l78cEvncWbefM7W/6DLtAOf+KNzR6CDOMq73+2U2rjuTD
Qe162/2IyC/mvGbzXTTIs9Wk2gk/Dr/U3/mg+12n9RiTe0feerbiPG6tKiRSZ8ZymOKH2MH00jCm
6KtyzYJnHy3NKdZWQ4D8AGPi4jvleLn+1AUUMjncOmvSos04mMzzBmSvQ1oEFzt5doENIl7Ent2Z
vnHQydtGVkbHRpVqWtmabdyQdNwv3NKddu6YqgPJ26u4CM5qVPnBF3FxkAXYC/jh7v9ydWa7bTNd
lH0iApyHWw3ULFmOEye5IRLH5swqFsni8PS9pK/RP9A3gqU4jmJJxTPsvfZunIljLb0mZkXb3e0c
TaMzucGptUN5wtDLuzRYstvzYge7gByWAv8+Q9fl+rzx2BtYZWTuzE6lZwx32zC17IObJH+WvD/5
GYH3RfspDP3hJxbXHOZsD1pipLsDrBQV01FHGwEJIneROVsm4QVeY2F9FPXRnpe9oo1YeW6+NXS0
cxz5Ly/L17JMUKRWc5wu+acxqx0Y+5VnjO626VyeBXUfPB4iHIl6h+K+0liquqx771FcJ7b6V+iz
y3WcBgbzvPsLPuSraczVhvHXnXJ+00xIUoLS5pqvwWS01JBG7Z4J4H635/5lGR9bZXmrSNPkqstm
KXFRksB4Csr3kFxSd/E+bDvbuV2+g7BA5AjHmvHV6PyKHPLf0k8oQ4mcNVKSEYaAXG2igtaT2cs1
q1DEkClGrGBY1NqY2yPNUHG0xPKDaOmX1tdw2TAtl2o5OHN1183KHWiZ0HUepsJtVgUQKadZdl1u
bEkV35FxtvEezthg/qTjvEuH/eocKBdPiMsEsp4dfm2UrB7/LdlQK0PW1L0mbwA0VQmwzC+818I1
ibroXBODZ0JV4DGvTWpzA3fjI7TwhOU5IuWl6u9NlLz689JuiH63CLamMjHM+jFkxBzNNK4VITbI
Idwuy9ivm6g+9F1zrB1fs5s0bvk0/ckXP/bEYm1MNfMfcqzfjTSvjEpIwSEZE2ZVsNB7Rt3yLxtz
NKjaPhAmQVx8z1KlNUANKkXoxmy0JHORco4iRADPdl5MRTZC51Vg1SwcevZPewiBzSD80QAFtmVd
SRhPRQebur2OWB9jc7IUYkBNEjauKBLR7Ktn0Ec0SuZQpm3Eij5Hght8Gj14MRE6X0bjmOvQE6QU
LBGk0uVudhEdsuWRien7W5z7Yl02fbovExzZDP5NIqla4M+5MQD9YGnhL5cg08MRuAiROw4xCqM4
21b+vV+WnvwL78gk8AuYCxLZGlNa/Qnq48vpAJ9i5wbXQWWxCrSKsUXWW1d3P3zt/AZRhMAAjKD3
6t5yg2V0GpE+NmJJmAAFrXIbQz/AHAQMHjENRX+KwliUHdS0caguOknjxfb/oOLA6NV65Kj5WOba
QXPZtfyNVYzhqp37s1O41abAwuZZhrELxvGmJOyEnM3nymrH0yC4LkkdHGo7V7ukqVZOai6Hrh0+
Gi6AhZzzO2mtN12g4x/yLNhgHUTJOc4Tljy+6h6xQGk0HHTHpWdS7m5cUklwhSNOeUCby5zRe3i7
qtA1kIJkJ5gPYtWaAbjbPGo2wmRmHOKB03WqTiHQHFQGXarXwmME/3xwKJz2JPv07ExjSObW0J4s
IH6rUZot9rGyPdn0N2AjRmnvoAdcgsc/2Lqz/C+aBCuAx6c0XKG7ZjAuXKAuj+ee1VOD4bf4YDWQ
nwqCik8+vTtpL92w0Uj8Oa6AkZDU1Z08eNrI+x6yDwXVRufhVZTl3k6xV3RJ/VensoHKVgIz0IM4
kSAtT2XBcgHgtscWxRhOmRfMezF7u4xlO+r28VATe8MS6PENNIHHUOEQdvzO2ITRsJ8lspFxTMy1
Ezys3o8b9oJx0NnRXhnedurqnFBjz0WiVlfNusrY/7cqbE7AGt+VkYxx97j3fIgW/Jw3QQEGg9BC
0TanBdj2Ca7h79CjWHIGhGUMokBe+n6LlnzpBQAffstt14mNRfb6iaeHDxf6TECg4qEIufA/OLl9
qqrTk4CEH3G3eFkPP2P4GepExNyDhva4EUuAVb2xfjRgUzhOvABWMY8XVcRR+fxy9IotY7pgD500
Pc1lScLW46soW/YG5OAlQfrfufgYc3A3gWpdwavRvmeym+L/7hpZVJ14Sw1r1/EWlBR0eZBbScgr
Ts+bGYTBaRLvlUjr/x4OezfEbVYoPPGyauLedTp6jQQB4DAYR9WWfy0aU1ytRXh0Bl1xjuurUxJa
mAXdpc13IZlT7NBMTJEh1zUr4O1T9Y6xt3jF8TjAibPo4Lb2iDR9qYwNBP/wQgQwN5MsgSSYMm4N
afMhLxFsdIGK0+xzCa0ERBJJllWp1Fo1BzzAZuwlHs21Ex5nA0TAWBIu6LJ7MFp61ao0P8bBGNdW
z8E6m9E/LPbxFGagIpOcd1PfrFVkZQskwBaUa83Um36EL5fcFd2JD3Fz9J+PAn6HU6UfyNvno8Pj
u7zWKrZOwqjCwHC3mGa2fz7uZAASqJT526ZP0B6Ck8e3P2+eP/75lTk6xPVFhC087/737/x3+/yr
wrBwAQ6GWv/34PO75PPpPr/87z4ujQ1SfVwN/++5Tc8n//zj/56JN1fvnr2QyP14Sv/7xowQgi0w
5Hdh65ya+/GnpeHtOw/EQPcwLj5Dnp5fVQ9X4//uPr96Pvb/fR9SjiqG9//9+fjzZkyV/dDO8gOe
94O08+J2ym7PhxaojltVi7/dwxHshwnulihw4Rhy9383T34qodO82s8vOdMHeMmTtwkr5ygsavGs
7bx1RLjiRon2rE3DhQ/h+xu5eF1c9kW9m2oLEuEUhCvzsQucitkl4a//mgoLi1BqeWtsoR9ciBDG
czjvSpUdkNovmyAdHPhZVhfj654ufkgnLlly1zXDGdUB4XElOP8RgZVdjp8kg5m7JatZn0LrKciU
Hdj25ubfkNblljHqoM/+Vge/qNiyjeIgB4WwBFhfgGuYLmePX1af3dRflWffEawg+5zyapNkybtg
Yr8y/MWIzSX4HQUvnmXGYmr/JlNaHZMZ8zsJbXT/Sf+9KmjpBtxshfZzbCv5IVOLvzMj71vTIy5q
lnZPa/UCFyvOI+zGHe6n1cjwxLH6c6Wqfh3iX1pHqP0c+DFwXaaVM7IEzgVEdY0RQwfY/eqq/Zt/
G3V7z92EIBZSqZsofXHE9EIG9xdAvm1dY9Li+vmpNUDmrKfxCJ1+A3HkWJBaj7uLLQK4Hla9C8Mi
ZixMxBQVUk9TamhAACI81478NQ23wWxekxLciUpJdmEYGb0EWvzVTZFty7D9J9PhzejbeTuYo1zn
4GPTIiPjITZqFfDKPmSJg7sh8EJt63bYBaKJTqlCm5BTG1nNiGvL/vSbxNpn4LGQb72mZLOtZJ6c
DfQpJ2s+zFqgRnLMcxT1cltGBWazQeQbk4CrzYDxn8vztZD/hJuSA0wLDNMGMGfpCTATueWvtKmD
XZQqnDDYnKo5FWurw6bxgNt5EHyuhqHSfZcsn2gcy2vgShhEKjzVD+bl7Onx7iA8y2v5blSyOwWA
stl1DFQ7bisuVS73nnbNw1zm5MXUPwyewslj9IFNhbxYgnan7eJWbiyCByjVln/obkGdkMy6S8E3
3nJ/ZQ6UfI3BWl4OPay2KVAbzXoTQXrLRrEOaAgFvTsjMLhtTAf4g/yNhmZ+UCLB3bCXPSX6jo4p
ojKhNkBqcPKV/13boFZKmEVGhcTF3BRDbRwWBPVrUMbuoYY+e8ZqxZWoltTBJSPbxOlWC5NEVFHZ
L/xzXOEXJ984hVLnnvlQF6LMcutQraWXok4fw5+TJatj+LcUA8SPZFckYEgWz74OKROGDnLVvgQf
YlqoP7RncfRnIGqLWdex73XRDu1rtMlK9/cIJRTsLqFeWU69T3pNSluxXqz83ZkQl+bN4IGLoXHK
BEWqShuiHdsqNoyqY/qRy02AT48xFgmQQg4vnl2pbcYPiZhzHYYB6ozZjbxrqnA7N0BTq9C+VjZr
YTLfKe0xD68TwcFcmX8eGjAQqRQj/Hbo65joV8tXwyrZEPkvQ8ivYZxcGJpY4Kjk/V3tI9fCWBSn
XlTzMeLvR1Nvb4kU+QBbF0+N124pucUme3CZspFU0crJYSc2yDk9xU6aud8ZnRPoUQTbXDrdBylz
mvdKiGUHJKTcJPb4L8/FfOcERAijMTOqdgL+UxZtPI+aqLSl9g8G3ZyF4vsEV/OW+q04WZoCzDHt
Hy6RvXGNr+WA2Ri68mJE+1knp3YoRjJRi+xbPzn/Eu8i5LUr2OMY2nMek+DiZRFWdMmgT9eLR22m
aj7aj0/R6LTjoZ2sW5AqmrgIeNI2CHa+MyPLpFC+tI8bTLSZ6x2Dpg+OfRC5O6NV5y6S5eW/G5uz
EfDoV9LCZKdLcLcmHBMwARaz1F3QZmfRIFPxcuJBWQcGrAAZDj4oumM5nDqE8ycaygnnIfuLOk1A
GDhNznCdk+pRTdo7T6WHSDFZsfMaPYLRYExMx20TBHt/boxY5e0BvBwcqOaPC84JgylUnjHM7M2P
Tjd+jJ2OtfCUrIcszGJCFlJkrpzWBlAGRkTj3jWHP3OzZIcg0fysem0kIHG4rthbHt2GMpdbORBH
Gz6SVE1QOKfcKcWqyfLYz9PuY6z1h/0AQ+KJXUEAoo99IMdxEn4KSF2z7+xm2ILMQgGWK0OeUTnv
NBXsi0XWKqwO6CZIN8H0kjrMNehnbqduTPDv+9IXlyxhqZGOdbFjl2PwdsPoUQ9inzL1ilFeqfkN
ILnEONkTZeymvxg2emuKW7Q7drOCq2mzzYnUqSmB7du7prcfdnA+mRE/0+F4vLX8+ubsRpk6xhJj
LewIv1jX5QNnXHxn5I35CBJ949yiJYxQ1gYVI/W8WgdyvI6p6KgYonALlpUeK6zA8sMnDoxhesm6
U4/5Gud7eCupANPKUHflyA/YfLzpXF1eprL7WbZFvpsZvsQC8ovH1GxLnZySM4UwTs0yjNvSumQu
XYggUnYUY3kKWKZvKw7tTZq6C6i6B+d/AizPpH7toX6+EWK+7Rz9ai0p+rkHE1I+LDFa5tZ2/oWl
o34FQBwQ9dSAv2iaBsKaoWPhImAL+/g8oRE/6LSEx5jKNdgDFw9uyYKncv5WVWTv3FFxxjLrApYC
xK0PRqLRO3VgLjMfvEeIZ6cCPMkyOWBcBVwXTn8NAm5ObV9E5ymK0rhCU4kay2bZNkViRXpif2UU
YJ7LqgXSnwDqculhk9m+WZGYQqz3oni5k35JpDvr1X3qgTXgtDVJh/Yne49zS704yatWTv1NVukG
CpP9gkah+YY2voxDzM0ba/ilhkS+QaEaLlOW/+Lj1r714UBZ72XNKkq+bF3UP+HwtCdTGrDJH3dR
xtWb3rfLo6MBbGcVM4Y2ACYP4/LLyKtTKPutgtuoWy/4Wc/4NxEBMiUJ6FVnMd1w8CvsDT09AaMk
LymKvW234yawxuXm8GteeYVbHypioNZQSLHNGlU8t9lvb9IHQPr6Lv0MLloqr/0k67e8GvaMoCzk
aNUXFAVNsKRKY7fGtt/fcKA253b8y0Ciu5QFNq2+QlqZNdGxqAcX5y9s+CKfDqbVDXy6TOwbBoGZ
Bcss/L3prkbUw26LsnNuzYozcmRJQvPSpEm+dyQB9Alliscb92jaHzmRbt6scSVXqbV184QGN+l/
2464+nYtrp7FuDDBA3/wOgChBcSfHLMS0KzYkJn/ogtv586k1bG03et+fIW821/nQmFLtS0dS0F8
TFpzdU3ITEe7l+0IoIzOVUsNOzY/lZ2RU8bwElVltK+l/TfoTecQFc5lch4RlABY/REUtjkPQKfY
N60gp9PEh+65ntJPrHUMRINg3JbF4sMEg+psCv/QZ3kTp1U/PEJaB/KcXS64yVwxT5jcvSPiABLE
ij1KcdOculZuefc89wB7J6DYa1m4sd0wETFYgSE0mbd+7gLIGyGULiTZHpDyHBbYjhsgrMiqOClG
5ccOoyqIkqYEXQ+A2E/mH1lreScHx8Kqth8hzFMdxU2oYKl2ufxmVfW28xkpC9QtO+nXBbSCKMcc
XnNuMR4HvdXNm4DFm2V2B06kCemHrxl86Ow1dMk9RFYNGfATxqE+aIfJcOd4q37OKfrGQuJ9Drm8
uPAm0pDLqFm7xtZ2oSqUxhzXQ2uSLgMSY6GdRe5KPvDk5b9tRqwHN4x+p2OiL8rbWlmRvaQTZpFq
CKmTfLOmuAiYqEi6OzpaYrsRaztT25zHmQBYm8av6ABQZ57aOXm+Q4SJ4tyfDqCTcH92cPXGJio3
Y/lC+kBwVa2/RnwyfTc7AsWV8W5NbGUCdS/mFkayM33M1IrnRtB4Mlw7h0WybAnhETtemGSv3PdE
APIgcs347Y//kqDx363iQ851so28aT67oQ4PqlnYw6UJF/Uyu2QNDhjLbb7XzdRdkr60XvUIFMvG
AIEs4ZIRLHKte04SRvm7EsHJvc6I0Aiq3L/o6uqF9HJpiGoa731HZdv194QKBnq2Cq4GmDZLe4hX
fQfVaGjw/pWMF7RHjGzwwP09mX8AGvtYBUuwomyMrpF5Z+11hvmxB59b7tWyvMmsL86sKOZX5S5r
YzHoNZ4ReJ77s+2W8P68YWy3L0r7UwqH5Z1ZBYhQAxig3YwZKJ3flqSYLlwP9KurzSMcy98jY2Km
1poNDbTbVQBh/rIMSU1fYKgNaiB+rU5zFw7BNEYAML0dB3bsS+UQQ4r2mZSg8MEekEzlEvViE+7i
xRHaxa3bOPM28M0mHjLgD07WbQmlWk4Ng+JtbpvkooB+PJmGZp3jsW5uvWxnzckIOZr3LUvKtphC
EhTK6RiliLdzOX7m7diyM1rcLZmN09GjYRV53m101mKrrQmrGEC9xRbZ86N1KqtUfmu8fN2ilsK0
dJ4r/B9OA93Jk0RiwLvbLEkWrXsjSc952LyUmZPvwQo8JqDEKjjyJ8t3ThEX/uNUFPXGJxH25oi5
X7MfITajSoZtMxRqnc0sgyzvL1pU4+BlMtxNVn58Rn49bww1Rms58YuRIq/v9Sy2MIesN80n/ljo
bsBFYOrjnIe/miT9NDBvvgAmQSrZyANiKrGaE2ekZGzkdinrejOPzrARymZzTJz5oe7Taa3qliTj
ZWj3nhwhTfpM7uZ5YvaaPXb8ZLB7XtwXSbfrR6rDNg9/Lh2IANIGV4szqtMU5ERKTM1PjLE9b4ko
32aG9XeGnwx4pxqPPT3xrrDCdlP49d1eBnWtdT7dkkQQJgYrZK4dLyZ2DaD2WJob7cPBgQn0Pndk
hTl91W3BBGXrJCwohYoxIOFGVTcv/RPZX22g4TKIEV2fX/0SBv7QyZ2KX8zV5TrhLTa6/oHG2uf0
xvA3ZqBD4Y+rOKvHt9oq1OXBBvTqfDf4vb8KOUcPWGCYDuzKXud7PPZvTZbJTRLZznoMRmqPPvQJ
WuyHQ1GCTe4js70CtKiDz3AgCzprE9gR3vzmQtA8DP0Ae65DrGAjQq6bhle07+k7QnQCA4I3pDY9
6eOGn7KuXf75LipcwXKc7lEKrnEkRAqA9OwnEL5jBoH6IkmpqBSGhQDJOl0RvEREOYjwmGstJKQ0
RKY7CkpxmVt/2mTbWTaVvsHar5fRriIvgTBVsZfuLBAaZMNaojPdVcmyJ7xObiaJ6L2UmzFM2X7K
ne8K92sEEUpQS8mk30ty58WwLPBurbEXJLqUFYMre2L+4yfDRdXGr6mePlK4jcwtYdc0hJKRX+ta
B2HMt0UH0UUapTpbog83qKlqFposUVuoN41j51uu94+PbrMmkVbFzvSzEDZlSnBsYTgjv2o3ym9b
LvVBCr2qgMRBOZXP41aMzbTvHRzyfmIjuWQkQy2Bvk6O616wzQUuHK7KIvvZDgaTWmb8NKnoeeRM
KzeF10qRTiHNclcmc3BKvdiyOrTjpIVvgobhl+1FPRnDRGL0ACl3iQJzqblGHWHg/mMebu5CpyU9
1cnG7ciSrSrFH9Zk/m5OHcZaBtYaqqBtamfOKvfNU+0R2jEREf7aMlyaJ/a1A+6Fk6H7jDavf23L
DMpAmSKHGAz3W9/8CWy3gszDvq+vZ9JBMunth0dfbzBY033u7GfsvWsjx7XgMQrHc1swRm+pHOvg
PTOikPGibHatmU2bVi4k7CVTEHMannixJnwNit7EbJ2bbkB/Y69fsVUdqWURiSscRSuMUGB3s845
A9lZDvVYv0RBL85N88DndUpdg4Ca0++nM4cwkVxJGd0qIr2MnNlaXrQeYVb9GxUUeWGNg1gm6w5O
aBcbFy8/y890m/Yq2i1mjZxiWoWtCDZG3arrECxvFpuyx0QqOFp2VW/cQcz01PziRjnT/vtwDvvE
emvLpT9ywh3d2S8x3QDCHG1rDRHQWHcO471s6yYRSVot5VsqrL9Z1VdsOZp/HU37bpINvHHx2YAG
PCOxC+PAK/6N3mPUBQhrX2C598JRbGxchLEbJn9tu7mRevmY2zLInm32ZF2G+XfgXQ1u0T9YTeat
J8ir61pU3TrtpXHqvIJCFmsh+bCNyzlbf7LnpcmqKV+IBeK6rRkWEfrIYEFOF6f/zQwDsE5evgcj
qWMqOJZWb60tr3jA0Fu2olndbjHwP8iQf1RQmHFuZjCtpN8j5Le2dq6HQ9sUAw06Rwl15L1JvqxA
ibvpejNqiBC8kSyKnZ/yyQwiMohdzo2IbkNG2EZS53FhraNDWY2/+krlp5TIc9mAYFetPFc4C9aF
L9gQLvTDYYcMayQQNxXUA3nFMGgu3Y/EYkTjlj2vMpAoEYx6RSYIAVA6cojyM/5WGInh8PP5pfl/
9FbhaXL477kTaQFuA9WtTkicTFk53qI52zsBki4mtISGtImzC1i2lJl/TOtQkAhiiUNoALwpGPvF
2oWOaoSnduojDKxjfgjcq2DI4hicOIZxTy0PpoRN3LVhd3yQK/XuBLAvMfaJnVxMfy1YP02uz0Lf
aSUqEsm57/bR6XkD9uqfZLbG7C9vY4YXxMMtzUsSSvecKecvNaX5USn37iVmds3mNoytLL8Emjjj
NtfWlpGQjoGq8XkeXF7gLqnoNX1Cyav8vYjEdRmHCWCodynkYz3Wp289clYKpqog0q4+tGVXHVP4
dYdm8u5OA8DHbjm0lrJlvbfmkpE9MJLoPD56yrVBhe9JpSjOR6JpppJ4tzoyJuoA53sRNPt66P7Y
oivfJCOhHesyFB7aaa/1oN4oqubDZBIwtkA/a6iR5qx3DjpS/QojOIizkjZNkhULztsleoWB6Rxi
sG+TeZX1dnZUJlfRYUroDVsPg3lX0gosuDCstDi2AA3OVejFDyH7tpnS8N5lQq+NSZrxPEe/A4Rr
a9MHSO9OeA+wbg3rSvT71hYOyTKpt4roxfqC8VsJFoFBw2jFyqGnWYR5iRaL62AgdyBXp9VMMAcg
dx1c/Ih4PBHR6uAv5zVOXq9VUvlxEZHn57Z8yjtpM6HJmuRCluLenNzoWFFLH3SFy9wnx2UV2NU1
05Wxn9KY50FfbhSvswgIx9VzRoyMvc4K/BN2alW7mj0lK6ipOyzSpVU2LoXonDWh98XGsRZ56Jt+
jEMsXpvQhOTa07e1k/8TTL/xUluzolTIDg0KqlstjWs9K30g2K67RmkK+kDCSB/5XGbOZB29Gsxf
OyWAENDCEdSR9S4haJWXn8tE8vLo3t4pwKXrqTELguo4+ENNNxkYEkZrTx4N145rPlMqmq18IRjw
5tgMfRdXbyqj0CdeTNI8eF9uUynNvSzhTJP7sVat8r8R/PCIVLC/iYYaJRkRH+mSzZDOrb8N+UUv
edBttWjdXyGDljVWIJ4S/o5tAyf2h6n3vf7sZe++tY7Zv4RF/9Z06Kfoh0lWcdLqh1dln8L39acQ
zPe8GXyqQg/rGbTC+TKf9QPo3NlTeQltd7dEk/zFZbBBg2gXRIKL7Dg4JKZFwxxcsxJNSZKKej3p
YZNabXUwWKUnuf3W5dFrVi+8iUy681k4oAk1DkGUnM61V1w/kqL3blouep0BIhCM8m7t42Y2yfYq
OzW9uBOxgeZout8XVOOrbPyBTy569LhgNcbqZZbOtO8m+VVLMjbCIiD2QZgIitx5Iu/HSq+EHZCw
IV4bGPEnRjfw1plzbkLMDIzvQWTaJmhOIx2CDa21d2g7lWMCwNu2SOp+hZa2oKhFBydgKPQ0dTac
/1Gm5W/Ls264k40dts0sthUiN47734G1eFTk4hFpNaYb2ODldrFLHwdV1u1J1Ha/gTj/kry/81A3
b240OPuWPnpV8lleTG3exonjB943mtVlxP+Yl+JSq4ewxQW+TCWanGol2bIs+RlDY3m1rXOqWG4T
FFkjIInufZUKYqSEOpaadx2Ooe4U+gmZC27TXclRP5it+OZ4BuNnnDmHUCkKmt5bk6iHpTNKne/T
HL0y7O+POsw2LhaB1SzS5Bsa4R/uGAIhJH34RGp0dbc7PvCCTLFN4ICqnJnmEbwjGP7ZGHSnzK7P
7GjpsSRpZyQxxUPR23fC6R6mYG/TDpVPGHbaXQfTvFicGRuCv+xt9biKGBWjWxj/KO/QNo0ssLxq
EcwFh/41NYR5jzIgyzvMVtUH0bnN2p/M7qXTL4DOq3OFuYDGs7R+IkzEwG2pHi/YMr7TL+rxkkg3
/OUUvWD7w0XRYvxDdRiwXYK9ysxy+AMFH+miL91jbXW/6QjMk624JkQEA4OdvAYj0aA9enJeFQ6n
stLZyzjBogup9VwrY0LyuAlZUIHcGO4F1+8XbBB3i8RFaH/ekQQcVEQFsQiaZIJ13+I36rwRaGgK
lv9xk/b028YyjvtqGHaadK5DG3kFMQPFxjfbbcC5uK4dDYKVAcae6KKRkUwNkxtboIyc9IfKGbum
dZecedUbHIwtA2i3bH5X4BxZqgb5vW4GG8CsO/xgt41M7/5IoHHLG6x1Z1VDgg4D+YM4MLpn6AJK
7w1sQxfSn74nLDS/hNNyCQy8F39g0qc7k5+ahM6VrdC9HCmGyEyYtzOUqI0YoNAvOqd+okUXpTQv
JrP+FdG333oEyvxem/w9axnvtCF+sXFWsQtemo7WWnsUobrW8iLLCm4oqkz2UBGHcAHkUtX+H/IS
xC7z9TfbSG8qQ3A7lM20S/yOpi3hn1FudffmMDyxpyctpBgL5iRVsm8qwD+aqLj7iLtkxHfwkwSq
cVeW+d3CbciixPZXfCZxeSQH3H+x39n+vwGfgp9sS8Fs6nlTeFZwdVPXvEBj2pAixT7oZ+W26uRX
vOGtsjF/9koPiNSykCgO5H1DlwW7ytD1ReYF2m0yHb5nvLkZ9pY/EFMVO8aHtFRLGhxkl1qraIzk
35kV0Zxb5jkrQB/IMPKOtrMMNHI++s6OVb1TOx8kepffO0Y4VANeuw6CkAgMOU6vQH8Jte2Tz4lx
0GueFEssG4QK0XNe1aAxbSQJlc/xla+6+hzOX0FgTNPGcVB2ApWx1hDuhl3bP1wHeeEQtjySEWpr
59glmjQgy/y/d33J9Q5a3AyeVw97UyALr5qpJkl5xixQp7/nwcm/V/I1kpH4oe0kfSVPBc1FUdyj
MTNugA92MkvemOrM586JslNtRcG9bJLsh/XcRQyTPOqkWUf4Pt+yajn3kRcwTinnt1IwacNkdlIV
IgzaHOc0Blii0ki1P5eEFRbmAlLFF/RhSjFziFCzARYYorgcaKE9RNjNQ16+eGradTUZtvlYNVdv
xgfZkA26mpGabzVgwZjtLopKrxNXW9RfjBrCXQtCeRfZo3OgIucjQbGxmmoW/MlscMxQ6a7Nflri
IaKXpbaeLz4F/1qKUVPfGdY+styeDCNaXkl2wI+Z3UM/hMMrT+xrViraLMhDtkOZjYRTsv5XfZmc
kX33W7aaLFgT5d9KFMVklPV6SE46peCtu+GLl5MBYUpOwJwPTtzU5eNSbDkvdLruC23lgOXHO9WG
N237SZRb93326vKtTQ31Rv2WrkyjynaepD4aG3rscemXqwfjlll58D445vAdiS0tblDPd1Y71pVI
0M1AAPEFC4fHBnL+rfzeujxvDG2x7MEDyfyCx1iT7VUb6V2YL4QGEn6NWs96TbxjTmjDXXaJc0qA
15utRVvjB87bYn3rI8N+tz6qbriGU5T+yAw7vUEUeZ/8CG69R+KhM2fj7YnrJW3ujAM2iY4gbwp3
tTA3iJuZEnXB+MqauDHjrlXdk2hwMsuFq7LT9WvQy/bL4FZ/igjt5VRI5x2dVIbI7luv6UgK34Im
ShjIJeuaW+Bq40bDgAgoAysrloKMltQ4dpJXHmjKu79Yw97VAQjFQP+isyCecKA8Z2SX7qfJquNo
wjOjKoKeInSgDE5K159oVbNga6dJC8LUTnCbqR//h7vz2m1dS7P1qxz0PasZJ0mgqy6UgxWcww1h
L3sxx8n89Oeb2ru6AnCA7tuDKmhLDsu2RJF/GOMbEVPxJcvuz8w2o+e5u4o2grwcOMN6lt1PX7UP
U2V4q9EuhxOkikNfWkTJ6eFz6Nf6sctbYOKTNq+4TnjbwbT7PwyX//kv7ET5t//i8a+S9RRJRu2/
Pfzb9qc8f+Y/8r/Ud/33V/3tXx/yTX/+o6vP9vNfHqwLghGn++6nmR5+ZJe1tx8X/pTqK/+nn/w/
P7d/5Wmqfv76H5/fOSHcsWyb+Ff7z1R75U/Ek/qf//wT/vxO9Sf89T/4W5ow/lcQ6R/f8w8QqeLM
+yDWTDQbtoXN9+8oUucvAp4eb3+WFYokyaf+jiLFbS7Lro3++h+W/heAQ8BIHQBt4HXM/xV5FMwE
tuJ/Qh2QGOwL/gdLH+IF+DPla/8nBoVv8soGpZftGHP9lAnZ1/C69Ln+DdQRtLcJesxPn+O8vtPR
rU9KwO4pKTtpS6fptnzK+nUIN47+FeF7piTwnqmHu0FLiFkNFC7eNxeGkszLwbj3Ou2MmVJNODhw
K/T1zaRXK0z1P8Q2oPzU/GNi9fEmi1hfl4mNoguhvlSSfUOJ90cl42/Q81tK2J8pif+gxP6zkv1b
6P9z823ADdAqW4BMeB+L0rlWGiJ9rDHUSJY8kRzkbRplLOA7iXBPEmpPmDtYcLUF9PVvBgHhKpkt
jB67SI9xdIBkL8hIN5SFQSgzA6vQzZTon3YWXYMM3YhUvgf8D5MyQqTKEkGwNVU0sSupcFm8FWvo
aOBZXcdgocZcNomiR8qX+zog88TzSyx/+C8gDTI5xZChK2tGq0warM1nfkt8G8rA4VTPnTJ0zOmx
VAYPG6dHriwfszJ/ZMoGwnjXXvphN6zQfd2TU/Nj4xlJ8I7EjrVNoVibXAFivCWDMplEym5i4Tvh
/8Qr3aeCAfZcIwk3ZjL3vKuOX8VTxhWUkgehrCzwGFR8GfaWQRldalbYXYMQzBURomdEXbhgSa3F
H8P6Apq9hnAgWLXaodQRl+CmcXDV+LhroKC9FqHH8SAA6zi/UpfppNZWFwRQq2Buri4+nQC/ToVv
J24Dzu3KyoMtu6EtF6ynuvtZ2X2S3HsYWvtdA1dtN+XWsu/MtvuuUOOxfgCNk9xh70OZj49ISLDq
Fs6inKWSraxGaPkXwdRsNcSWLV4kz41Iz8OdZOJSwvKztWno+hpXjIWPqcTP1BZ2shhHlBTs+cPj
4E9rKF3+qlVGKCLb9r2yRgk8Uo7ysujTL8v5mTqk72Ok+2voAguDwhBlGM96lmLfcA0MWpVd7SdM
T4tgyE7QE9mBdQGA+4JZnHQEGQrl9JBESb4hJDw6dXqyt9OpA7u4AnNX7zix5PdwUlqUwxArx6eR
dJOdlkxLSzLpZrYS7B0/eJtbtDjehImFbN6sRlfnJQQqeuZ46nsLTa8GkCeRIWwf9DRWiIaVTaCG
qRqbmgZTd8GLWUPg2ALh99d6x+E7BfJJel20j6J6WhXd8AF9PAiLddrW3jIhhNyNRHmSqf5B+oC/
Z6H1nIyWsYhdwZiJAdYwz3eJFt+VJcfuyDQeBMv8HvWI8KK+uStae9rIYFwKbZiWLZ7tMkW7iCcl
RZ/X7QJSy9cBZ6lN58r73ov1nfGtTTj52zR0MA6NAgdK3WNIZGUNXOpYtOqPrsarVyTkHU99v+QL
diEj5Z1GygbjEX87GIa20jvpLc1oIIU4rYkDNqz5iRkih1H0FaPRY/lYP46Tl17ACzGt87ND4zoV
hU5f8zkMAQkrOfZX2oISvd4I9y2FknnGY77KWHXSMTt3jRP+km2K87M0X1ARCbIKeGKjrkb2FuIr
4V0B3NFmEeihLdzkbOimvEQN39cDAjjiM0ezes8619nYmt0dM1ZUTWku5/GXPefxkzOmK9hP+HGJ
DUbxQPdqj6JeA3JTSmr3btCAbSGU5u9RvkotPWruEYA7AdEzK/+mWdeGwOPd+6ek7V2+28SGp1Zs
DGaIGKHKb1LxggPCJQyZXCy1npNmuhmJ8HgoQ2Mfoidb61VG7NIgMiTS7lHWiD8Ru9RkJhg7GRbP
KFCCDS3w1hIkd0Hd2ttR/MEFFP/THDzEA4lphjveA4lcRbPlM4oam7vBllhCZlS42lzkL23BBkgf
TwmezotBBsrS84NfeaLx85t0heciYsLwpSVIAXvJQFQ4jbP0DOPZlMlLjrtsI4v4SPmLYCxGQePr
Q7bO9ericRiYcNyAcoC8gTq+c+J+WkV9Ya6lA8bKnDqMMSGq/iBomdXq1SKO3jWQgtcJD0g0EXqH
v7xbMC4i4FSO75HbEdnthi/91B4GP3YXiBMmDLNetHQMwsNak4zAWSYsO3VEX/UDbrmOGHc5vNmm
nM9IER760ikOY8uvakREbVnuEK0MT5kLZTw/l5p+9TAgHbGwopAd63xb+fOqJOubyVQ/vkWVceKC
Jum1rPgwVdeCINA1KwgDb0ggj4K+QCo5UTqz42ZeJS9RuTdJbeNMmkLFw5udJc5nZ3YE1nk0x1bb
vDtI0lUnoQOC5fUrpuGuC2V0QcB4NsNqXrcO40LplF9ca8Tr7NrPk/mUtf14ZGFSrAvTfyR9hgWv
17ymc/artyjSkeG6hJz6u9mbNwKTFDIccOe5s21091uWhHfYQrwlkYlNrUrOAw6ZA2uJdibm2gIK
MdkA1UNpL6lc52PVrcns7B9A1LJkyvyLF1X9yvLHhIwGFgFk9K2yvEvPDAtPbI18KnabYIEI6Yca
QCLQ0Z503tBU3u07GTVENtZ6sUVgApjJmyyeWOywmEnpKHE3r8MZVJGbWog8KySwTlWQPSoa5qlJ
hMy73U8J0pGxGbai1LYBR9W+Iex42WtZfBZQ/+q+2dez0jtwOTGhYx/HOKA6eb+tqdOyetf9rDub
6mbS60+Ppt5Auoz1n1lcimGZN22FHmwp7IZ06kYjcwckBhuHCrlMmfPM+Oa4nKuc8AMj+Ui1nhOJ
KNV1CTLB6HWEaPhuurbSqKHNEWvAAJwtQVBu+Rui17B56aLfsv2YyNJGyy7pqN36KXRNuBzYESOL
xVADeaEslU82MsJ1k5KZDfig3VUiTC92vp2EiwKmCCnkRgtqCKWIrjMd7AGK5NOoHdDQnWBDkc3g
EsORlu5nFLLXMCL1GqcZLj5c4E12DEIsA7aJPsoMOTRdvTLWosp+KId8dsQ1W47UA/3Q8GTMicFF
czZfG7Po161FaKulad2mbXmr2LBgGvj6beXsEZscYOr3v027WBnurpdF9EaImrEVeWyTNjNTY5UC
rUjQY9py+nFNXRnsYps62wyGatOZVbNKC/kr8axwZ1VOtTPR+CDQIfrUxY/pDKdsOHuGmI4o57x7
dcgw8HJgAT8MNVvyek6blSaQpwu8KWs0eAcYf1ynulgcfJPgpInIlY64P/TzKcdsGJ5Gl1LfHIPt
UAngjQaAliktEbB47qaaiuLakHiYevKeJZa85mZTXlq8XPSmzg5d1ZNndU8pKmfMCxX7WKOuSeF0
x52RKX2cn8yLMmv9NZtSC/WPaLdCoDWXnSBo3q2+EGakR5pw1o0xX4Y7R1/bUUp0umlefPGRR627
Cioz27k51P5Ijm9IOe6m3Hx3lMa6JZFxmfTkKKcIs8kr9DBXc5Huu9lYekFhr6uKSwGrtgPBPZcy
B6vZT+4HU9WlUeXpdp6TS9hmq95g9ew0nbX0i/1I6aLlCXk1/kNa9J/AhfdaFGCqn4ITROMfpH27
un6pDf/LbVhaFd22Y8GTDt5XMJQ/UYtxPX73ve4yxUAye9qNl8Z3MKJ+9rFDgnq7HUNrTyYwwObu
oun2PgjIhgrayzgOuybSV6GLkqVNtZNFEdGRY+DRwzeE5DCn2Laxt6w1udXmZtNq7bYV84szyoVW
JuZKR0mFENkHoz3vbMt5sCTaFs91vxzi5r2wvSNIFerDCsNIT+iPWd17uXjiSttizPjpKbxx1MhX
EJqbpotazPDBURmGkES6POM4PAlfPlWryqlf1BeZDBNBZu7GqTy0yfBQ28GdlzvknNvGY2k0R2mi
nozJBwAgyZXW8o/ZBKZn8g4c2b87x1+HYYxfg721GoMh41j2erepsnhRz/bGa6rHtgxfh+Y+9Nm/
1PlTG14dlvSotzCch8fasn+EfZWWBWOCH1hbkkw2+g4fjgefd3p2fdiXX2obOAw/l4Z6kRow2Vyu
8dqE5N9+bCaonb1RbAYtMtewOdAzDRV53law0LxgnQ+4dZBeqzcIu85cCZtWYoqPbhzvS6LHvCgs
llMV78DprGg99iz9iT/SGTTOtr91kErNZnzKbdn+gmASe8hCitR/6VGlE0f0Pkr5NjQSXflmNOpP
dKfPZIfL9MENDJMQrWozOeMvzZ/2s/dBvN1rEEXMePOnoosf0Fx8SHskVhmhQT6zM6+29hjtKll+
WZN+7U3zJBoKFrT8nojAqEOfK0bvCZeEtdVC8w3H8UlM1i4xun3eP+atsoBVFwr6tYdvjtzgaVkZ
7topsienz3bRpWq4uM4BKprcmnCaYfnWij0dWbYMNbbCSYkjFSMS74ak3SBb1Mz8KgOOlMqkPNQr
mgfXqRdy9C/5waGmdEtG53R6R5uIzSWSAWfQFtpDX6k3pEkoteJg6AvgOeuuTOGTzOvKyBYoGB6Y
wPJktOMjrOMnb84JRo8PIu02rJU2Tuech6JV09yLDpSjMV1SUUtt13r1uXZrMmTZvMQxqA3njtHA
a4+nGOoGy0UHsa5tHXIZv3epfp8UC3dSEg/RHhLHfhBa9yZTROHYdPpe/sAFPNpacfJFvEzm8cxf
emdzlR4dJSDOPybXOmuTd3bs+icdnxojv9YIAbCyHML5udXltmFeTn23sD0PMx4yTMu4+iJ81ly5
j91k5ef+oew40tC1U7ttkhxCFmq5bZbn12b0diGL+rBIvWVgT+8E/t1OmQVuNZnJd6npD8IjOxDk
cJDv4AT9wjKx1oX1mOPanYbyS0dZSEjnqunlE27GKM0uPrI23Q0WbPyWbZ7vPTu+L4tUNYwM+OVv
mEj3ogs+9Hrhe+OH29YvISe4ORXrshVPTSa+2wjjyGx6z31uP6Oo//Zb7QsRzKFwWaIGJC75/l2C
xFoMqODyrZ5AiFUHCw6G9zLBYudRvEU2KmGWQHn0BkSpkBjPLLiGTW/vxzo82SW8gH7QluMA+WB2
eNtPuURW6xGaN/02B95ybq2/FiPzqdRRFbCCmBpvbes956mzlpp/Hikmisp5G6x6xTltGVb9uUut
dZW9d1rySeY0wsb0sSujNXbru8kuwUj4xbbTCCnU6dGd7pETRrgINWOlVePar4qDJsarSFH75dFW
WvVOb6dtQmNhJeCK/OAxSaJ9Yhvb0JxOncOhzSjX6a4jo3ostBVEfDehJTJhmmfxzu3rNQApZgia
PGr2h3tm0HjxTKoRhmM4z+IBzAmc/hqjW5WBpkq76LtBslv3QCJwodG22xBERkLVqZbqrN8ZHg4I
u0sfas6uOQLrpeOby0kbv/Mseakgom1DgKAoAREJIx+eQOYv6lR7arhsLoK8Ok2Neah1a1Ma7stc
cVRPFRLTWN+QwYMzTZxb/75K6vvUYR8hq+IdTdnGTRqatvk627biNqE70h8Gn6GTVW9i0bz6Y3lf
W8AWnKSgM7VBbWVYjFHRJQuN9Weo7ZjIERigouOYTugJI8KxGsDBt/LDKMU9lOYZWmERZ5e8zfdC
07dGO1wKNYB38iXG5LWR0hqN9cpJn+2hfC4EAcJuf9dZyWpi5p/I4s2f5qckNx7tCpdNPZ2qWcsX
A2r1hYU7aZEntESlwzYTEJwq9Opg3pa0gbbYtZxMRBKsTLaQjHMwJC0t072r8/YtssC1o8ga7QfH
Gq6NW7xF+UWLi2Nic8Wl+9OBA0wD6nRENZ31ZsDIhI6HCC6lNBCb2oF7EDVvGHCeiDkHmhFyjuhH
98To8Yw/nLd9KV9ayvMmluSJhicKYCqtIUU1CKBP3DtN0K7Vv1Xo013ElKKYxLhsY+3eFKQwlt/A
7daJdTvwsTDtKJx4Vdi0Do79o9PRElH9W5ruoQC6nc7l2vSn19QY7nv+uo4LhVEcR7Nfe3r9E6Yk
xEwmOFBnfm3qAj0qmX5zQInTX4UgTh14AXYOiE9JFC7dcbxTrxcRgO+96F98s/3IZXbG/LHFQr4l
pxO/xYNZsVhH4mNyPW5OxfSd2SFR5+mi1bPPwDVixCx4QX2rw/pMK2zP5FkHiDZUjcia2FoR7E3A
BF2UsEnYaC3iJjX3sRiCe8MkgjhJXBA89UyFVT62zeMcsHSeCJvXsOW5KHLMUe5Su8h2RryRTLIx
g6PIdmCXbwrQyHCjiKrEcYIJf8NARUnlu1NgDPraLwZnRYP+mNgfrPgvdK4UTJnKap7us3nv+sUj
MjJOV/381hBbTHRmtUW5sHZEcdE18c5+PF2Mbb+arPw7ldNh7H5CeHecwF+yHqaWlWkmh2y2HSxc
daPB3JQMO/C8CdvPgLlC5+FHbOjq8er7K1vg8sXkZrR9eS1lfyo5lg+ZQ4OejmyL49472IgRNIIb
T0ydqerKaT3UYufOTLdLrBRlQn0E4fN31hY3xdpO+gBUOw2w/8z5UxhURk4hN7YV+dcWBhUDEE51
csbcWdPCQ8wNg4XvYIjvpiLkrDbt6QAW3qpvfZfOufVYJsjHsTSbNaLraO3IcNcJnEYyCp/oCL7m
yE43tUyafdczMg+xUrgNy1TLQzdoRoD08aM+JcK/BkZtbgfbuorBvkjiywkC115qPwOwF4ZPs4bm
KCheAgeusdNC7LfGTltFbW3vkgqQYAYBZHHLGMsKH0io4nagkhUGLI90kIgNMizc7D7hFcIKKCD8
cd1qbPHmaBblD60ebrBoETShtrbrB0fTO8TrSbsyu75Bo4EGO9SzZSPppzwTkzMofHSOnr+ta8kz
FE8bxuzteRFUrr/yo3oP/dJ6LrNfLBk+m+FsE1mIKvK5qYi1LGJvV7i8hPh1dBOBG/JQOmS8Q464
I5ibSkjtcNj98bVYWhkapEBfEZCEZfIZVTnv4LzbOwYshdat4IXDRFwmeb23sppQE01fA+eb7khG
cnk1yPP1JdKgIAk+nIHyNIzRy2mygV7j0nOOHEpWivKqFD1axx4ohDOGxAOJ/OiU6WPWZT9JTzpQ
5suNL/j1WARzURPXqBl/557H5e4VdR4dQDkvM+tZS+yXMsJZBLvmUaojuWlYi7Sewn0a+JAzcHHY
2trFGBJsXhZ4IxvE3CkHW4OydqHc8nkXrehUMZEpKSvGKeuJWI2XCB26fYU8fHSr4lIV3jo1OGSd
HrSGDIZ3RM/fs70VXr4jrQ/4jRZMVP/Y87MfcELIe5NFZ/g8gw5JtOlYvFQDtCXNmfadaUMmqr+4
xJ10oEhLQ6fDtZtBkiqN5cJAzm/9MhAN2FdyAr9yU67II6qRlXJiAv+D/l4+0F+jrm9RuLhqdFgB
swA1hgjP+laWKJ4fBQKEFBhTJGCKB1hX5O5Kj7StTTwZm2qU1imKLHM/snRAl7wdRvcJvdh7IKHR
x+VirtK9LZw9UufngJwjtNhQiX0U6hwx58HrjAULw50J9ScYxm/aKhVwhZE+xV1RIgMYMriSelq8
G36/9+ZhNejGw5DE3/qQL8GCPoaJ9WU20ykBVLGCGfJLH51d6g0vVkxT4rprpkPP+sDVx29+aeWr
1dvRPuDKK1shlzbvZEbSMDMZ2G04GiOgXPyxuEDpLuo0OThcFZOASKDE1L7cUD/IpHogLnHJEGQR
9eOZJderYFpIhvz4E0XNfczUb/Ae2KGsaj3Y6FoDR2JuHsMxezLz7mKA/tCT6L7ssqPTBtXd0Op7
Jsw9XSI4AObVBUv5dllp4oDTlVWIaPYMp79FG+zSMURKBYY0RlDkDy3vBPNU99lnSH1PApRzP6TD
diSLPNQH/jFjPwo4KSJ9d4L2TdedS6s13TrKs0fcz6lIvqfiJ0wYaBTUjTYxwsJ1jm5unDRfrE1L
W6DWCReQv88NcT78IdMOHe4nXuNxIScXe37crSo9yZZElT1KSMLIfT+RwXJm1GfqGEjExDyqg/MU
Dlh40SEefd1AQFJVPzgWDhM7xWY2z3YZ3cet++73/rMKTyVgC+9EGcOIGShGGrnG33H1NLtZ5E37
EtasFAFe1s9Iiy+J2xNB3kQ7MWdK7Vz+ZEW9N8biir5/HRstW1kbS3Vr4DD3Uf5qCKWZ9gJ4DXQX
q426AQ4w/HHv9lBTD//tY//28N++7fYdf/x7sdymk8XqKVd+EPEYJ6UBSYansKkhkgcGybJgKYpD
wa6AFfP8UCSYXewMbpSpbm73/nHzP/jYyPIkWwSMRdwhTgHiheVhimby6V1eDaMoqoOHfOaPm9tD
wmvavTs/N3rXt6DIzPKAT5d/AOglHMaIPE4Qz9mM0NSiL1G/rj0ielnf7la5S3DJ7e7cqkRrb9wE
XsxJ2c/H/HC7wfn593sS9qkIMIplPqGfVb33nI7f9/Zr/nE3VT/l9riaWjWww/1YwcOlhGsOI7wF
cBvDnze3j90e3j7hemHP6/7fn5bqHknV2ZLrxbAEvlbqzCz5YFW8wBRu2WjG1YENWnVobbB3WHBQ
GKRRfWCdWh9u9/5xc/tYDuxq73dfXtVfA234zjIsxaIB6BF46Z0XMo5Dv/o1s745Y5eYKACQUMUD
wlF7l4LiXOQM3zKkjb0nmVWZw0/aegNdKjdgkIDslxDnjGla+T4Ml5nTpOWgZs1HQFxpagT70Csu
ZC1Ph8aeIAXonFyn/pw2hD27jjsu0du+j06FtJ+LIN0y7DnnVe+n7NDTBODOKM8oqRAty35azyUq
/BBaSJb+1t36YI2effC7YUL5ND94yZAeTDtoj1FJLOZUfzVJVO/6IoD4wTZdDsVZ1lV3bu3a54wq
jmwZygXD+XXp9Hu3VkHt0uDHmMjhibHn5c9hA4VsLqlJXS5VnibPRMOvRI480AbZvNcG/d4aDHnu
neZEznUHwFeQL4Bilzp88YxaODvpiJvDorXOvWlZZxAAvPut8RBo4jJb1W83T+M139KdcX+t8sI+
NXEslAH9Grejt3cNK7hLzYAKCM+YNn4YKASXXmX+SLPNT0VJ/Q6o6dRFlCz8N/HGgGnBxLOa+ox/
o4YztS8/h5Hs+sEqi4sm5+Iyx7/h/TuohWf00kwXk14n2FvwqoB1o8TVW6zRaV6cI9fNz7r2xHZp
PDlz2KyiKmOlwritIBl20xu48OnP3RNKc/fEjHQfxsWDGdYuo6x6uhM7cn5+W4wIZlZsC1H75CSa
c4jqn3ioiQsTpWo+r7BPUjKazPuNinYzyqcz/u3FVPjE/ajfhN2TxnaO8sbQUfgGrtdtb0LqEqj4
0q/yhiuRn4GwNN+43uk7xnRPFCBrXb2IbJRQmrBQydnJ8VURMd3LtBbW+vaxPz59+wwCSCzsHbnl
3nGOd0VlZWAT81fL9747Md+VmM8WgPwfwd0wQmvOANMOiRY8jyPIuPFT1NaP3iVPUx6eUiIp6KOP
w2g8xW2YL1rbeMEMXS80v/pwTcAZxsxUtp4fhrnvjnlmrWxNJ96YStEQUMpZwOw0d1nX2aGy4jtZ
UOclNZ5oYJOxBR3Txe0S672zLN3+1S7NXU/MDUBGs8L6hrk3QtcqAupUxK0PdZiNS6K07GXh9WxQ
jP7J51qljd79ANmXYcN0rUlqYKB1oL2FnYCz12udlyEYTt6Uvg+aTZlK46kLeTVypDNGc8h2rLYp
S0Z/HTjgRoZEIqyzqkvunlrWqNA0ex/kS5PGj+CyVgAAqPJd8g/BFLeQCqpfQ00R5ub6R1fhv3Fz
fz0gKVxpxtEjcWkRzNZvh95uURtkKTrh+BDEnPmnsWTSF8olvoC9Ia4BYk/yKOONZpbjcUhnbznm
/VsnrAd7fpgVjyNqwmunmdld4qPZyODjmGa6qHrkwXGMMVU766AqOBHie5qJ7qp77TWo2LyaUcFu
Ny13jTN/BlCjaFybB4JqSUJ9cJwzZ/wnvy2YDrvF84R/Spusu7o2UDw74t4zon3VgtE0rtDdJobk
7CxKr/0oUHykpZg2k0vr140/RVX6e0St2lUbYYlWHSs13TSPBlpOEVa7GbDWyqHPQwOSXOZZt3EN
8zRkE8Jp805PqCilue9YhI2F0S1kCwW0LKqlQbbFwqLJsWJijKwS7WoFJjeKh1MZHl2qODSDOgSt
PEVmP2KgsfL6B+zFl4ukctGxq9TxwmybxH/EhjPuIsfE4lk4xrEOP/vIMF87h4GLIw85QPl93I3W
ChfVq6Gda+qzqkSBYjf1d1YbnKb7Q1lFvw0ysBaujsm4ya4+xVlv9nTGIVoxLTbwX0GJKWmgtShd
Zg1X4EjOB1VKSks/Tg4rO9ONscI3CLQbspFx/srPxGuZ1CPwXgQObRkxUYvw25OiOEK7QapG87MI
hVVeRsYJC3Pydq4Aeke3Wzw0snpGMfXV28lP0n2TG+dsenMKVmIOd5x37WvOkwUyZGEC4t6MdPzs
A8ZncEnTKvMnl9lZ224+SbrrNjXj5VbYOEBrnxS4drwY0dita8HysQ7QBaYqaMD5jAib2Th0lLzc
lwpV9HvgGD91NF9EnJvwERpvnYxyWbChXzSRr6/nQee93TIrFCZlM0OPaKpCNpqdhoEhsFeRVZEl
Gtkdv48cV+QKeQsR1vdk0qZrzcSxiknIXDfutPY1YrF6CNNaNj9pcwKVBCcecLuzU7bxNtSNx8ih
ZjZhXCzR9vRLF0IAPjHqt6z4GbV0WMhkoh3mzMZIV5wSB4lOiQHDs3EHVCjffDjqjmxsdmdov5zI
W7tm89GB39yKqrlnLOvvLM+4xCylGid6yBSL02JTQb5m+MDOesdkyDuHLr5m2Vb6PiFkAlhcl+98
2BZrzwH0VmZYs+Q4HCyr+y3q+SUnuZd/WxzIdL/rgil5ybpLZMvvcOyfarQHFGrQ6wY9WDeBvu2S
4MqUBepSWDN9xr7F2cYmHRA2WBAaX402DovcUN1CLX5KJsALitJhPSqAKCBRXRFFe8UWTYGMYojn
TwA7ahe2t4hb5fXNGE8oNmmsKKV1sU/5y5ZNi/VnUiRTLfwpJGRTznkWzC/snDHX3U2qCKhpBAs1
8nTvRGzCylCcVF0RU0vFTiUvdWJVDE9VdyXWNMVYbRVt1VXcVcBglDBgOhi5EntwZvqSbR3FatUV
tbUG34rZRjvYiugqEdWv+hvmNVfEV1exX1MFh00VD3YoX4kmI9T29hF1Myt6rBk9WYomW+hwZUFi
ZEfR1FyqwgrubAeA9o+HaE62jQ2dFk6HvaHJZrmoij8ItqNi2d7uCYbIOxwI60nBb+Mb/PZ2d24Y
OOeKjWspSO4MLff28dsNNB6CIoDq8qjd6WB2E0XelYq8G6l7MTBeoai8E/NU3oLFXlfE3kqxe2NF
8S1uQN9WwPY1XSi/puL9uor864IAnhQLOFJUYE7ux0hxgnmB7iqFDwbfDUNY0YQjsMK3D6WKNIyy
pFjWrcIPDxIScQ2SGCONv/OAFJuKVny76RXBeKxgGbtAjXGvkcbWoLUPFPF4UOzjjDHIKlM85LCH
vgggOeQVRw8IM9lT9GTYIgNZLBCV8ZyUR7QlYLUVbxkowZcRQlksQDF3IJk7xWauFKXZVrzmVJGb
kTvqq07RnHPFdXZ0lHixYj1bivpMZs8v2tZik6MiPQ60J9BdWFwkjcoFhRvNfJv1lGJJM1uoji14
6WyozK1xQ05jZqyP/Y1DrZ5ljGbAqBWlugRX3Spudaew1oWD5c9QVGv3Bri+fdAFes0hxRA8hoON
47hZe4qN7QLJThUt2779wJiJGxztUhG1e/UkhCMLgw7cdq242w0A7tvvnigm9+0eWQbuqlPEbgm6
G3t1fN/0vNOM5pep6N4+O99M8b5LwN+tIoDroMAjGyZ4rejg2txd2pxfIMbwZLKCX+GUv6sK6S0w
NYKXBTNeK964vJHHQ8q5CRg5T/QGv3Z2Yq1drTx45eiEQg1+uesxTRJjuDKCUNHtgQOG7OHjRo83
9r39EAzUepNfA9EUHxaI9ESx0jVdbsidxPanOOqmIqq7oNVvGv//b10MlnBItvp/uxh2n8NnHP+L
8eGPb/nTxGA49l88DAOOaaHixDHwp4PBEPpfTFvYhm14tuPe8mL/dDCY5l9MFW6F0cC12SN45I79
6WgwvL/4sHM93bSgrvAZ439jaTAsFRL2D0eD7RMVSqQmFyxBjJpte//maNCFz6zVCc1HvUq0XTaB
gtOykqykwjilMeVWVszFAmDK0Wg7+9mboTSYfjMd0hxwQ2/MLxKUzgpk8cCOSSe2YLbHQwuNC3m1
dtRROlMoGM229yVNcUsBC6RmP3Rsp4vawavmacUdyTJPKCA2ZMTvXBup9ETPfNCDbECpZSwxJtHk
m+zfsBZpO+Cych0OcjcZo/jw6Ek4cbjuMvMV0cMbrF3csluaisHdWUWA8Qe56nUekWHoAvN/GY3p
htrmvub0t5x1lA9AX1mDycQ7tV24nqV4rotoZfrysS7HnS0CMEda6xxDlt9jF+7mxCJhRHXyBcwg
daIw7CSjpHaapR4HIT4OkEDB/+XuTJYbR7Iu/SptvUeZwzE4sOgNZ4KURA2hITawiFAk5hlwDE/f
H5T1W1Zld1dbb3tDE5WREkUC7tfvPec7SpMnYK/jEj3+6tp6g7oaOlxaD7QAx+E4Gu7P3pnfWHRb
EJDqUdptjQtiXQpBMo1NVjzO+DZRi6x0kNS3sSknztNYAzRpVP/WeeEfNCIgXGQ+qfCWa6yMkHqf
IDbEj7DLxgx5KnbzPVqC8oQj95DqcUBXEd1B89RnbN9Earh2UFXTH1828nEw3o1E3LpKLk8FoDKc
IF30XCaIqBQTz7ix6zvdYqWUdW6f01L8gd5gvECm/5X2vnvfqpzO4gTqLRI9tAR4YQ09NeBEcXms
K9VQ8zLa+5d77vbnFfvfyqG4VUnZd//jv7trZOTfLuQ1iZCbA1qfZ3p/S18uGIxzau7c57LhJC7C
4eRYg7OPp3zmGKmR8ZtgFfm99H/T79TTOyK3GB/mNo3uWHYP2kfpaTCUR1pRHUdiFB8VzpZdt2jr
xojC9aMXk+ykzTJ7UaBq/ZhkQoPgTuc96JED09rkOA7mPeHW5EKC9yOrqwgmRhTR2KgjuuKV7Uou
qoX/96r90eQu2wvE8PdV0R1jNAR7Nx8S6DZMpOrsh9JL99ZRM/uLetX54DyhON7rZfxO7Rzt8HNG
5Ja7iJ84fKTm/NTZXg+7ER006jSJngQxPHkczFT7wn/+z2+4FGu+37+947ZQ6yLkefi87P8lbLb2
XJBWoi6fVZMNHBhWuC2DHw6k1p0VFVs/dPCqxNFDfp2wr1/S2bhNtf7eC/JhM5Azu2a2AHYP7S9n
IM5D5boEt1S0VxyVCM/kXWIm6SGF3kPFwkPU0Lc3I9RMXT2aQTqNzrYNB/ypqXUz0+o8xB1iuekn
vJsMtJ1+w+PscZZNbk2MmlUktGIWr3glqYFgNVL5ZF2ZF96l8mpI6+gNkYK0QVpk1Ew3xwtfkbLL
I/N3JFK1SR1ejtQTyWJuFlV/cGa65jm4o2JYKB28a4etezdXbb9vEEJvtVd/JKLz1nlp4K+zLrFY
n6U7XMdWmifF4jYjND8W2my2UHOq1zkar3ZI9FkhiBuzjR5VEzBDfMiHOK3V1krxCxCdQe7KXGyH
kUyiBCjxJi9iEOec3NiH7nOxemVmuNJWz+xwDb1I1NaEJX5oV9IX0UfvatUzAUAAMBdeCXUruip5
dmy9ZhpjS+vSaBuBa4mr+Kn3DA/FKlpmY0xX50okGHsNR5xQzJFKXCbEH+3S3LjXccf4nUbrpXbN
b4hrHxgqNgdiE6fdPDUwI7pkPADezU5A8pBAxYqsrwWd7gKAUSYD8Oe6OTVEk4PPpmadx4sRk3Td
a27pRdfzpeGMZNW06imogVhEw9nGqRb6pAhpgPiHRhlegKsYXqVZDyibbOfZ84ZTrYc5mOcIs45T
HLnRP3t8UZtWamMzSIa3dLF/gZjoTkWOOocCL+97ccd1tYXjtZNYoa804kmAEvVlYDGR1Pp34+rA
nmEwhWsuFcjD7GGaH624IAhrAKdAtN5xShAEDLMD68xXNYJIHlRZb+pmaAgU1A3t3Kw+lQUCOt+B
CpCH824Zve/AyhCTQb89mLV74iag3i6LnT873dFAsrspiY48pcLytzqNssAimGCUkXWEoNXt5kWx
PWXR9Yu1TaDVjZHfLzxn4+k/LwNMq/9tGXCE8KSPmhB9neVbUvprZOe/eCJlpMMwYo74hKvF2Ywx
3HlZNj5n2RT6irOcF99uoSgSn0GZvmvV4GMR3saGgl1U0S4UzAcQ4y/OZim5vYpSv4Ksp8PE9g44
ePpcIuE8J0WAaqEehunaOeEmd5rAKw33aLT0d5mn9YEBW7WIrf6+8er3yUfJ0izTcB6RQKPcnGHg
9LO8+lGe7F11jB9Ez4iUOBk6QTBAcMYB4ui6fl9IE32BVf6Ga0GGTDR4m1iajBuh2l8WKV1QZSU8
Xqi4McLCqs0Z8cUhP38iAtchoQk+C2a9n8BaiPsUdnFpO3s3VFN+ousbAFJZ55as/TgoyJ22nPlK
X3bAXmkAXubGulo1us5e0LQglY1OhJvDGTJUsaM3XRx6zJz0Og3n0sziFRbCd2DMP108YkdJG9YX
boTFH9m7hqA7OLjQOzzxMfLnQ0mbcq9sR279pByDtlu2aZ3SoOUGvri+xESvLX1Iwh5ondnbd2OJ
i8CbyUwr/Jm6jPPrJYn4ePsJPCDpuykLAECjlk9UJiMCFqjm/eQi+q84rVbRuI6Hss9Kme6xmZ8S
w48PtuKIIiyje5JE94LeRVddosOsiquJdbpq6uI6LIrW6vpwmvTw5xnk34zU/1YtrBflX3vXetFa
FM9KeK4rHbzBa7btv1y0I11pI1ra8Al7HFIQHfmX0CV1YelldxK2fK3b4mQYy/SknV/p4s93NsA+
+sAAZZbmh4B4YpQ5rS+RUwUja9olspKII+R0LUa60MbyZMxdirvINcj48B4NJ58/vBK9oAfp7IkB
IgZNXyRHGwR+Qr96j9qaLFan9be+1+qdXRbTXVOxllmqXQ4L0PerjAafSdoYokJZfroJVNHeyRaC
iVAdddadngCuKe86wezYuiXCEgPV0JMDgYsimg/NbcWrD0hkQYN0Gq0F9aIdkcg37nvunFvK8BKV
aa6OikDwJhmMw39eLuz1PPG3N95ezzamKwUBSs7fVotygU1kxpF6yt2l30+pOd03NavnO9qb8FYi
RT8KO0ZpDpdr7HvyTmNC7JPhWjumvcWElD4BgQZ3Z+wJFaTPjV0YKEL9KkLh4LyLjG1ra/8eTyzG
bMx5lWeuUYSAjWjxX0wqg3NYRTlDr5pgepJ/TgB8ORM4mmbHbGUvJkKBPPM+2jKugkXH8Zbcz/Lq
IrrEIdk991HY7Rbo1DAHmdrR5Qr+83tk+uJ/8yYpW5mmlAqdyt/fpLFooRnao/NEjciOCUP3ITEf
u0UMQRtrceR3vrsyzdAdwLwTwzJxXMHg02iTYAvNUmf4hItn3QAkzZlgrcOQ3rk2qIda1Q3NG9/c
9alJY8df7oRfwrAOi5Z1u3TPtJ51gMH2TjXpG0Jz+1R117jQV4HX4tDVMSoWSe/fizD4uAX0vk79
ZMDmnFgVlxeFaqedLP9c01JfiCq9al3szNoDOypWUAoVI1DFYsJpl873uc0ilyVaMDDpUKHQI6v8
ygbHWXrXQuCxQS80wOlGuAr7OI2S+N0wHecE50aTO3NNBvsww++4U64V7YY5tl+ECQDYyhb3UnQ1
6ZrtzEISYJ7QhLcXnK8kTphYjyhHJ6Q7ot82nWlsfcyDG2br7+7IbTly1tlPY+lsWg9zM1lNuPQL
Fyt76ZoXbHwmLPPId42TQdF0M+0R2JHfYi2Cl0euMoGi2P93XeVeUbsMT8mCEaMPsSj1jXu/VNjx
0kTEV+ZL74PVsWx0kLSr7KdEovbDyyBc9QT7IFz1TgU1IchPxUTK+tQQR6aihBIS5jtg4Ah2BtpT
XzsQaP8bxI+GOOLmPqmNh3w0vYe2MWgCxzkqUEIMyry7R5d4bgQimwoHXqUqM8AAVTl0mGWqjACO
+lkQ3/lqZYWzwbwxP2JJCdrVEJHM4o2pvfltnFZMY9vtYDPPnDrxw80yAa+Gz/HQG7QwU0/d+vpb
IYv0AQXePfkFsL4cn2FBx8oTFccVeHPpJkJRG8aVo534W8iPv5UJUgxoOlRIOla0uuCm4LCMEyO+
MgSpDnWH6eXrKa3PoyrSX1ZVVGeSin+V3FIceyUeVc/H0JPxtjNfv1ItgY4Z+2fLmotDPGODUH2E
qmeKxB1vrvd/iWdnMfv7XexbNsdR03Ocr4bN306kiEWBG2YaoaJLcTAVfooXaFBBR0flnk3paXG/
0k9K+0FlxrOMGYvJpiODYpya40wYCCIfl4piHS1ZTgtNzR72SXgzivLRlmn5smoQZb88Ckl4QoJd
lGZDLAn3xaaZeK61gQZZHitZv/Sp5xxFx779tc5abQ8APO/GcxwCj46iYXzwsvBTe/pJ5Jb/AvHr
UPEx3+ssxAQDzBhkKBRe9kwSB/BEbqX2yIYOCdahOzMghTHzQzeu0cuGG55Cs46hl7nI6owQzPqo
Di1+jouxeN592FSIUAssdbXblPziqHxwBusCTYDxge/DQS6j4UPVRNen2fLimo3e5xGZ7c0knW1Z
E/xJSsdiVPE3a2maUwbYcZcbU/pShM+uv/5rsRh3U+jlZ98G2DYkjImakNVNqOhRm4W4C1eJViGs
axoiQx+9NnugUnzrXJP0kFlmVxcVx1nHxIBHs0j3/qB+FetILxqAdHZxwtzOYkpUV6fSt8aLuZYz
UYrwPseIzeRxajYOJdNTby5bXLTWkSANrGMOOxdhPmcr40A3mQvVfGI0hzzXR8CpgC1VEd7LpvIx
SbjONsbgcfRimIF9b6A6mTL6GqPxmmiIEmVYi2M7m6xxYCb2A0VHVUnnUsoXguIadKEamWaIqjWs
UoecwXiXWMgtF0xaaA0JzghRuaLPd+mkx03D4KseslMO4HyDK/QtTtEYNJOwmLF3TDQik0TH3OcM
Cw5Np+4MMDNZU8J/jU5uPldunx2dyoqChNb1AyIIRNg9cJGxKX6Z9gM7bvjDqIgPCHvuyMgkaQkX
pbU6Oy6hXWT3iZcEFUrWb0hlf9KwMe+a9Vnf+AQxLk/IFiwU1i5257LP9hGQFrJjXgvoig+d6KDD
xZbaIpvKyfQVTDxE4fER+tmTtyKys4rjt539EbbjT7fx3Mf0FZVfFMQd+vPpxPCgekyMz6SPvW3P
EOYS57TcI4Xziyxcb2eKyvtmL3mBx7gn0CiF9Y9w2UED7L4aKN0QO7NXQlR2kWPi347Zf8mMJOB6
hQmAMKu3/VSm58gpv9VRhR1SlCKoxYu21jydyko+PF2cmvaO2UuFBNzxDn0F/dlKvctcMCBWPeqw
JSO8FKwrVuo+eRwjBF2Gdg8RhiqW13p+zUIuO4qjOO6X92ZCfQUkodwVDml/M6v4lUFSxiDxo54K
oPwuKUAyda6a/K+bWjUahp7yW223z0PPzDn3G+NQOX4Oix8ahB/SnoSyTk1mIKOPhvStTAhtwv4G
DsLziUYvR8HVogFvSzN+L0zVbMdRq1vq1PQc2k/6FPI+jmqfOLQkw94XLwdf5e7R1naHp8I8JFHv
vYDkciw8e/7ZQB109ez4Wxr2xr6OTnnat6dmHjFxdE5xcTGF7wbOT0Q/2OGpMLzuYLZMYzEOEV1T
E/vkVHvRo3nMSRxakFGGt8mhcWrrMj8TS93vBmIbAjsrYOM5WHVBbiHs7hLkNBNwlb4Zn6MKCZb0
5ulo6TkoiKTbfJXNs/Ojz+v2zOEdz8OcYWoHPFcas7zHLMcY/1gP6a88HfODyD1xlY3YLAbMb1Bq
YHsqcGruTO7b2Cz3BFkR2lU3FkA9m2JWmAQ5m9aHKtUJKf8HiEx5EqiMzr5JkUDmoLvNEjXem2nz
faFZvBdWscrsxidmCD5vmn/jZsFxLobxPq+Z+zel9UfeREiy8Au82XP5EK2Kf7tuWNPsrGVA7h58
/xUBdvkOm2WB0uKIzRQP3YngGPXnTvn/60BImo7JVv9/HgjdJcx4h/bfRkL//J/+i2vl/4MZDlgr
yWxJ/jUS8p1/KAp+eoHrnOifwyBb/MM1TaZFUnkWhyaTI9M/h0GW+w9arzCw+AecaH3P/n8ZBkkp
/37wQF8AaEtQfHiWshyx8q/+5Vjcmm5KXyqKA/zWW8+OHmuz7ElfXcWxMQ4fAAHO0cnC49ezrwc3
NvetEOlJzLS9tfkJTLwKvh48QCSQmNbnovXqLSrA+wyJeGjHCwqGfG1rVbSDuQfYcWD2Lw5Ck+K3
2+EmTMr2TsC7T2iUH+aCorEVLScFwjtIodxFk9xpd0B6WzQUV2hRrsBoN2VLGmPpD0z7TQS6yKKe
9WxmkLWXy8CQhzkJxNbQEM6mIYt1h5Gy6dgR2fZJrfcJ5GiB9z5kGcQXFTStv7yJKShZaLaDn18r
lqKwDH92tevuIiQpCxNoK1l5lpkPB6bh9Jxk1pY1otx5JtBLa0BAIp0QL2BYa2Tc4F4pO61TfNat
SRu6WVULzXiQRuJj0sy2gIp6ltys3tD7OpoyRFcU/zATXA5Di7lvqsVvS7746EsP6bwSVIw523du
zPnNQbS+eAP2bs56+zwtTkutv9WiiLd96DDtlui8qktt1dkxjdI/3FQ94Y+UK/Bnl2gb0aalbnkc
3bx6Pvcm2Z7CrVEEI12zm+5iovU4ooHuvDVcj0ZasheqklCvKoKDCSF0qavvxrX7QPBJCPBd3ZSh
SHHrKTj9rHtoDfKektUzoNkINmrh/cjC7GVZqfGJOeogAc1dVE/4q5cfHaqzZvw9+Ul4LkLB/MTt
d0BN812XCwfKbf7sjP6u9hqBQYUmW9MjXfWjGLKoX5E+qSg+vTYl9q/H75kYI3lbRh4s0+PslfEp
r8kAypT94hdtG7C1nG3tgQuujTNvzUU1jAcix/qtqZg2Q9ibu9Hk42XCfks0L5MNFa/McRL8dS0l
3Em1HUvnoFYkq05Poa3KXVSLLwb/fB6rOdlnrfm4LPCDoBDEL56hQLxA1JEN7PsmF1SAVHoPCC5B
d2XR2RH6Y6KJt7OEi8IQl3hpurQOSSYYO0SlNCo3SK2qo26mGG9h+Znkj3OcI1LLBIkYo732Wp1v
mqPebpROIFLsI5VFhrye+rMhGa9aVvsE5hwfj2zoE3Kfee3IO+4481PtEi7j2Z85sv3vcUdQuXNB
vBfYszeQJpQB6V3kRnkv0YJTBeTBLkwS+xQnQNe76ikij/VQ2d3Jt0pcJcYwnyUJcNLC1xsniC/j
zEKhuaOFz6cX4w3uBXm1fgyXlf0Tev1w0Qk89ySvGZNx8zQt4mTyW45jtdXtkdzvmzW5FD7uAVci
qihcLqiVOBc3MhbHvkhPtQLMgvvuEKMb2Zc4bLbjGjmQF+irCDBinzyDrsrupJk8SJAve85PiYU8
ff7Wd8YCpbMl5sQ7SRJmny3+Ocro9J4u4wfei3M3DgxRDYWW175NBRdyUfj6Ukvnp/DBmCw4Ed2O
z/hKina6Tfh64znCR9r8LRkB+Q4ZuRgwhh9Dc9jRpuVARsiHBah+K0qNhnIw8mNY0FYsnNusl+VB
A0EwdPyW2hkTHRTazKybCj8bGhB+Rg0dqE1dpM1ufliI/JTRgiWL2RNKYfGDyntjNKSoMU6xwzHa
d33xR5zrYPDBt2UzBxDcEhsmeYjrMiz57aSA18zQXKQwPNBvNuPlFt5lRx74UOK+oTG362voYrka
73piT50lVQc7N0mmdB+sJKyPlVuTYjt0P+3CqA742MlPst+HBuuhLDGdJbJ+gFXMhHZamh3OtPpo
jURZMtjdlSxtuzlxz3FKT3Ke5x+zPeNUrBfUAIqWbcFxSCQxg0frMmpM9dqc1p4+yV7l2B88Ehwk
5GX6BvLWIlQEKpMiFD3WfYQLdQbxV8NXajZpv7yqye63YSfMvbd4n+MMkESyRZjhwDiluTUqalCD
55+NTn6lpZeSPxtDYzZKTV/hTfWZt29nL9055N+2MzlWNhpfWnrcLy0S0850/WNtCL2pZUZ7KcnH
UybGP5AfV3szo+fe+fMBCQOhgxibdLkgt0IhdWZreRQ2ioTK+VTjq5vk7xiWs+cxgRniw83d2iOm
6VyMv3u/0I+0BCG+uuDe/WlmEOxfumW1e5jiewL9y8MVUaKyADY+YUJrSfjZAc8jKy3a9nVeQ6GO
fEIFLXSJNe9Sr/WvwnmLiih6FnFJW7BjVSnuZ+KLjoIgExJIxKvVPSLrzfcu7pdN4g/1fmJiu/F/
mnSzTBSt28gb9ZE8wGcyOMCvx/Ha/85OfU1UzOrWsSck2EnSmPuoar4bM/NeK2fq4vsjljJNHkYe
VtYe6/83Nybm067r7QqlMEen3XB9fMe3aO0r0X/0rsfs0o2ILDSZgKCnPHQIn3FMQE7OsVg7hFqC
PkIsPgM43fpm8k6fhxBj1/h0PI6YmYPUpEXssbM9BUzSb+irzUA7RsIL70Y/3zsj5jxgC7fKHItz
VPKxqkYSTu8yhYNDv3NrSENZpwMHP/VeMfchAckhNJdiI2/oREadCI/stQ+I3QOvBhewGpECIckD
GCzAfijar7UCTJQ4HYdD8CnEzLkHVYnXQeh3KxFsIR1SAiunSieaBDK49Sue9c5tnXujq23ssNmx
hAGylS7rOfaYsxoMCBf6NnIZ4dK4iLbjNk464xdIcMseV48G0B9LR3dL1xPYxkh06QM/wVsYJ5Cf
unl5z2puXltq8BNROm849b+z65C4NbfhbvLYzJRDvk9LNwYEd7YZLMZSLJvRAzSNTceINlSAQI0W
wIKgC1n2+YhrkAaidoksnLrv4UIiXjurJGjRMCc9dUa4lKfUaNKjQ2hmY8GNmTsPBGdULHvyJ1wq
u7LaKts0b+R5Altx8m+AgOvDooiJUVKE9y3E5X0PrgO+KKPdLDVwy1ArbNfmsvXOq5y3WLFZq00j
eu2cdt4roJaRwqmP1wrjEyZIRUOK/mgacHuhwcWVuXGq5Sxyxn8Ou/WuKwpWMI8so4Imt0eXCnUx
A4ohyahIR5k9VrUM1pgmRnbwsgugGIsZUYe67rFE7NSZzqnTlnniSHKfEg11ERNNX4ACny0EVMCc
/W5xqFgG54XrU+6rUZAh4KILYJYWQEX3tgWSlDObN1cGWegNuvy953slpdnJAj948a0Fc9ZAM641
JOABUJ+F6X63sTbBQiTxtczoFUfoB8F4b9IRg0GdMQfAsghWIyKuIS06Olqo0kmwxdDH0pmrtXvV
PVi1/X2SXCuJ3V4Wv0h3wEO+l17e72fV6ZdegHCSA9vj19NG46/XKXdj3wh2EN+/pSswanacc8/N
gcISoAtdl2fR2uhHUWJcR2IqN11O8hQ+NX1UbosPZayemjVzUtIIyrRuXglDDCaXQbHTgEuhHElR
ppUgGSnYHSemo97smubRgGREf0BBo84WUrQ4pnRuk17cUt2QmkXbEEMrlgQqv5SVu8B9wkUIdL0p
3LslTB6sYnmrGQmxCQPKNEmVRhvsddXJG+VI/OCqzEyZloZoUP0KxirhFj+nFE5CHkNWcCeSYYnE
vdhm714pRB78WK8hyrSWXB8m6UBjKxmaOzeRy0PXXKMVRpl1DP19pKSu0gfOHN3bkk9U1UV+mf2E
okBUz2hZQzIzrdVaWF56eB9X/CxwGrP2aDMa8kkrk558muTwQfjIWcbqY67IrxNIRLbDCjaqyG5O
R5bRidk0adnWAd7Qjnz0mFd6Bx84I+acPwSo0NaJGO55Xbdfou8xccFB229xKVcbDg7vrWenx06y
rcpeH1kafyVtYT/idr60NMk31Etnqwdt0dali/++Pq0tOhUe40j/cpTn4Y4D5RgyjEhnO3wmFeYT
03tzgPSP6QQOUtT2r7HjMl+IP/FQicPQtNMViNkFxMNFzgEaxQbWy4fvFPqBowzm1HXehVlSGyOD
BcCAbYurtlneNZ/ajzm16INm5R/RHnDKHZ85cYwCgL/fLOSYKO7p2EMxCz7qkE9LQr40kkLCX5Vz
VmLES9/K6Ny6yalGZATTDmU8FLZf0l2VSIa0CUdkZWx09w2Je3rCxkivtdzHJYR6OXMdLf6TikHK
R8xo0mZhH4DzV5HtgPCoezJEWm19NA8/Cvq8VVrtk9QoP9eUPJdu96atm4YKt9zy4XAncwZGP5nd
o027MhZ7aHuZv/QunbjB4e+vTaPFEamBjMrwnBuWs29LomCow8ut5O5m/FkDC8lN+p9q64i5e6jd
8XlIYrbIpI6OQuhrmE0WnGy21bkC2DYuH1Zd3CYhBxqNWh4SyXgXojCAqXItrLpVAYAqjz15T2zl
hDdnfmQ+NOICyF8L1dLr5XA/2RIhkzP3hJfr86RrcgNsZzoi8B73TPvfeiJf9nE4jpg75UiY7K/O
8zAoqOIPgNAHAD3Jnan1AwLbjCozQwGUyu6sQ8xrmeleWpsMqjhjj5+AskbUBddSjhRjRYOj1gop
LavoDmDe79o1ADdhF3Fy9Yx8BJQVE4F95sHunMEC7vyybu6alEnI2L62CoCUzzpwIN3LOphCm3de
u2l7Ibb6y9BTAmTKlb33sRbCT31r3ZZkWwNwsiHkM/oNaketgtlAyb0oRa0DWydRBnZSXhsfm/7d
Jea3borsM/GF9JRBINoJxRxHGBCam27NjtAsJrU/OLD4sid7ti/SnpvDmKBAoAfR4+7DZIh7vALa
3wVqHhDOZeR7JBUyNSOb2fl6kiBpYcsq+b1IfhxcszVxkpt/yn9S+f6Q0qHtH/ZXZIgolSruNoKM
zA3qVpvYKH489bc7K3dTUrw1auB2UPwJREJXSKPEG9YrHdPmJc4KmEjTPhjeSzIivk3DNdTaHG6l
K1eMkiEBBVQKMfH6fBkqK/j66usBLB246CHw3I4EHuOxaSvAYEZsBl8PjdOYpCvy8PWUxRukpxzz
bVnkMsBtgWsxJ2Rk07fxveti+4TQ51C1+Tc3zMLz12/r1pfw9VBbTRfgb//rRYgemJeTS+z7CjaM
Xh++vvrfPe3GdlOVRndW6wsUhQNvQf2oRGmev558fXtiOrzHKfhbtCYOBnBWmBcWCqf1xX59BQ3+
IafMPxB7hsb663tGAu4zTaJzvr5JRTTIP98kKyWy3ZSQn+zVvuP2g6YWsVQaDPGt76ENqF7au5kR
+WloS6w9SxdU68PXVz79uT+/avmYvv4F6mlb7mUbwogbgZVQzYLnNbMefVpERowgG8UY0CXBDB2H
gDZ6fZqmjgMoHxOhiSTGaSYhIEIDAlH++TD1mI95b/7rmygBqTUbE4s3F8Jf4IG/oAV/fa+kWmeM
kG7diZS93jX/+UBkTIsGPHmZ3LXdpsynqHGrgO5fFegYaS6i6gReUVsHfz2YuN4Diuw6aPx+3AHS
7DBDuskZvvAGUBtCPqSrTcDMqgkUNToXdO1v7dZo+IRKAla8cvjzqZGhlfcHQNX22iFMEfUEGXci
vtOPIYrGQJgRQZpxckVcPgYAjcbg6/telTGUQzFBUpe34NPty7UCngkjZ4JC6knuD1zPGVrnpfgw
07vRbocgm5y8O5E0MwSG8lKmMeOy7SJUc3895DDQg8ydpwPkjcev7/P708D3t6nAIbiNTKsLFmPo
AAkIRokm2ACg5PUxqlRgOVmNlozI16ID+vfXQ7n+0s7uV9/z+l9u1voTzCbqg2T9gc36KoY5R07x
9Zw5MbGuBG1vw7Z6qeCN7FPbLzbGlOBhwfcI4YFGKcekshRrrO5UHeL+1UcTj6CKuNrYtL8zfe03
aTbSF1ncX7KhO6tS6zxmxl0IbN5riXeCOUP+atZjJTSyZQs5HM2AE354qnqMYhwLQjuHITWfG8t/
m5lp7UM4KUkaI1BLb8msJ47STX+HdVFsC9f9TI1n7IjNfioIcXYd7xV6zZWhPVhrqnX0riOpfzNx
GlN+9LiPC02XLiXKLzdQl6UkwpxwGGa7kkPDKbXxlbleAAwy3VdW/hp56CRsFFFZjgRwwN3aMbZi
Sc2fq9qzdlHR/0FJN5wHh6rUyF6TzF5pWqyX4qjz2dnZDpcgIczbicnABgmKJoRXDQ9pxY9F5luR
FFrdWZNRbotmzA5pC+ouH/VGwOScBuuzJ/kSTi3nCUIMVyrMB+gIOq9Ah7m1yq0VTiH+R2ZXpGj8
MPJXEOnLzmldY4PNZN+jQ92QHMgwcVTnzk8dkGEtqLy8dRHFtucs1a9+qXEXVHPQVBzPbP4ydMPN
cCOHadsZ1remmLfVQLFcjMYbweIvBnHRRw+9Ykuv7GgaqChsSIOLA2PrQ/sFtnClDnlQlO1b4uRD
QO+e3oYhoSGYH3B+MTm5EnJDOclzNL6m/di+0MlCWkGClY9U1c/H9diZP06Ro3ZdmR4cElu3jW9O
e6Qq78yGKfdQHfA+/WBgk/8kTOyDZEwIMSr+2S8KltBioDUZ+TDIywOAOJY/ecPfZJ7uvVwd/B6D
vbKqY6TlJykXz6AzmMLieIzCGzFLMwgB+p6+6Rx7nwYIbYnN5E7JsQU3mRV46GzGG1QyFVb30H0o
x1MoAKphfBBHi3jqo2+T1sVEND7mU/TbylwAGxTkzBbW7pp+XBpjOZmETC8NTKdJYHQwqxxsYwpb
s/O/cUIgxXLiiNlTI8DIo1fwfZzw/EXOVK3SYw5LFlsJ7KPbzGCaLkcncOEyDZnjb7otCa1VKITJ
RKy2cJ+RqN7aJ/S09QZm0R0l+Mdief2BUa7JgZSJqwsBbarGO3i1qGAkuV/tHbcWV5dj36fAtTaR
43zYRVKcyuGpgjBCyTa9CrOwDwx0v2NnhN7mEBZO9WgifI/pXKQUPpXBaLz8iPhgOIc7uyqKIR31
grYNJ8bOS8mAW6le85JvTZRLm6QIXxbG9zjAvepgYorbmE58x821WUcZuWLQb3szpOBCEY+e14c8
wRqviiF9sm91kQDuBxy7trbILpFWIBrvB/ED4hoCluF47jwAGK42ToodGn/reUbNC4n7+2x7RhBC
uUbRD8kexBAqRvPRDMW7m2bfaWyjciBCcjNiOfHM6MLaui8r4tXJd4nbHsj4xNEuxr4AaWPaDOy9
IHZhLc2yfYkZrHA0+TSInQaeY80bjRt3w+6164Tl/k/uzmM7bmTLov/Sc9SCCQSAQU/SW5qkSJkJ
lkRR8N7j63sHVO/J1HpVq3vYExQyWVSCSAARce85++zglr/aIgOq2evfatIUh3kEOBEhl4ATT+S5
yN7JASKKTHoqBX7SoS325I7UZx3wKvVnj8cw82kYdRS6VzJEfTdqqzSflMbsGaGs+aAfmmqL2Sgh
U72yQQQ3wTrR5Oe8gTA5ppvEadtNUlnZDh/yobIFwvrE7jfRlB+6mQc7WVpAqAOX2A2G02jgCd6F
/c5tp4tp2Xc8sMxVrGQGptXx2ZQmWVzehYR5Qpley7p6MefYP2nonisvgAVgRPPL0BMO0fomlbXZ
PtamhNZiUaI1d6VVw4EyogtqtZcEgdq6dQXu1BBQmoambZqiKz18SIFMPwVeLCecvgRwUvaxPyYr
UIPvmHi+10Ps1WQr7B2P8b8I623fIgdLwXxEkVLFe4SwABXB/UVo3Ti8hHjQKIRhsrZYjJSesXcm
52kQZI1PSEJJC1yhdVCaUMwGYVB8LtL+fUXnYGWEyWpw+s9kauJ5qI1bM+Lpa028/ZUPaxWR9qXX
u/smS98oBopeooCa8xPQAi2hbwl3l1TSY6zeW36wbFAtEeGjcE1AA1+oa8a7cGaWsmyqislpx0PX
zULKYrAJD5EUd8OkEFT1DYP+gOd4XVfDKe3rDkENM4Nl4+tMV5Y9smExModG5BNiYmwgxLro16LS
pLXSaf158kWwB+RPBMWMwksPyPel0tz5wt/Q/qwABVJchXZ3ckQzHlI/uWYI0Y6eV96HI8O4Fxuu
sc6HejwpJ1tCEAkz/Gg8jR78MOpF5oa4X2qertMwQ2ESK50UhWRDhqZ6v5pTc58NxAK47mNF+X47
d7Qno+QGtEHu0GF4J0ui+Jc9zkc7OpVmR6Uwm1mV0so6Oi4TIdlUUBFbFNi5BrfC1PVyO+lpdrZm
Nz3PRpedRTBQEWF5hYmBlNxBwuCoggKDmaQ3I80m3oqAaadUm2Vv2QxxypJq2c07eFjFrg/15JxH
FIbGxDLoDxtvZSfK00TG1DoVTOAmkGZbqmVfAz2uT6Doq5NdNDWBz7xkqVeupNYecOZQ/1BfmeNH
f35bmNWGvYjrC16/itBUT1vPdUxsiONMFOyjBERZqWSJfJQYMc8okdnM6YiD4VHPIm1vCQlp2cfN
MTEt/LGxcqaKDfG6KaYHdpefTLLa+SbrBXz++OfbYKZREiEMLz8m6pqcdDikCGPqq4YNdPfTexhh
rvhWY25UVn6o0IPdCHZ1UFe3oX512aMf3R67/GWIpXXiyQnaug+4E4B+KT2D8IBnLRtDLRHmWSTA
RPwWeGpGbUatIryS9cSyt2zseCTYa8BjiEoSF3yv7eOcOnUUI1K3qOedINXnfoN4zkONJ63RWZtl
5VJtVtN6QZYTHIGaa0xN9ZeNE5GyaAbOXaaWddDu34qJKinD+tGhNU/gKNNwpnA5GAwwPUzDnaBx
WLaMlA2UpoOGXYQotmmLU1dioDXkpMw7wNJ+bMAtgWsNWMLmIYI+zivpYZH2DaVWedLAYn3feP/e
swhYXVsO1ygMMHc3Rt1dYvntdwGJ7KptmsjysIHO5ujrAdnLAaYJRHluL9h23G22xXomoI67fBGB
nSA+mSfUHE3tSNKHqbOHTNJo4jMlL4uRERVszLmyMEPQAqJAmY0aCD07OwXxTD3VKw8hOJxkFZRF
vwfDcMDLz7Or9G++50GyV1/9sBDkBls98prGBydhDY8osGnnOB1zdb+g8CtaDrYXB9cktHFZCGm2
s+2T4kOjiHPWInWJbOatnoOzRjHd1AB/qtRPl5cCHPTe8tpjqxZ5Pf/Hxrd0fTXMggelpdaCgEkj
Ro6OFUgz0xkKaTy5PUVhq/sizekWzzG4B7UKdWy3PKUJsjQGQV6PQU/Ns444F33RnR1C4o8lZYVF
gjPmY0iEmzrEQl2fdWPVB7oHm+XQw+oD8CwiUtSRFinF4bVltlen4SvsE5N8ZG25nsn7nCtvF/Ah
hT5Zx1DCjOSfnLqIS2nZXTY6jMHls2lVVadlYzYjB/rjNSAnGDRiftS65FOIc00OobtvILbx56ir
iysE7Ww44/ge1cNFvVcLeBoOXYjN8hcLqMKoTNV5iLXmw4zXfhOP4K3V6QgvOWIcUHidPLVETpGP
bX2/N5dD7CcCheRU0adTy/I6I5ZiKp5TVR5pqinYS1VKUa/8KfpK9Ha/dRRD0Kd9SHwHIaiG03Or
qMNa7pfl5bKZ1Q+GLuwgVVFzX458nJD5WhYOtAa8k0hRl/Dtxo6tvpUpXJfWLolYBGLPPvZZlpyk
xS2f4Qemgv6BEYwkLEm2TJnUj1q6S6vyyepc6+Al3Z2RGywfQAHnrGk2pGcRGeDV1x4bNzMIipE8
uXC5pLCOU5NuK2wuS1K+royQe5BQmEJRSsr+taSuiQEju8Em+hC38qNMXQw6BLWxohR7EO2KYWJf
0nie92UcM5zr7QlB+LnBEYuIm36Hrd80W8CGBSG/nkI0Bk32CWwSbN3ezIjci9Y5RDwqJcgULTfZ
V5F47qazVfnXImU5adqQKszuDr3kp6JJec6KazdgeXCS4pVyfHPrqVX22O7qMZxuqa8fWuZjblC1
a2aF8PdwzjqAruFJyytl+gcXjOnKeTQcf9yWBMAxuEf3Y8rMOCpblTQotpbJwphJKhOVdjiWdfHK
HTmvfI1JmRn5LiNzA/YzNus18nq5plsAu6WyJRy8HH9K1X0p9Afb8cVr6NcAFFDdegWJ0V2fBXhV
9Rf0ufcehYttbCTJUQ7tN8NjXl+F/eNYgeVsCs3bLTcjRefuEMcxzbda3w8Eqy1PEa82YyXl5oEC
C9U8VtMRGQLPtQkEpZHOGuba3Duh6dWPi4Dx/6tE04BrgaPvP0s0j8Xwa+zo91/4U57p6X8YtuMs
iaNKiPknsMOTf0iaCzjXHPKRzQUL8i+NpvWHrUvDdYgo9aQApPFvjSbyTUs6ygCC2EBwdcr/jUYT
AvavxA5kQZCPhCWhiXhIQi3rNwfdhDysz53IPVVW8h6ghqpOk8hA86BTXQTdj1+Q+XE7aM2FGLPm
HJbosp3J/KzFFh4lRTj3y+LK2NhfSvdTiLjxaG3iJkGNRC+4K9NvlBPJZ5m8r6PzqSXp6ixSZ91N
vXZwksh8Z+lYDqnMnEsdA1Y/6Xfd8OzXenLM8qSm8wXtV9etx8kpL1ozEo025Oj6IrpRuUZCF+ne
J1KAnqjuUJhuHXj42R4nrnsJakdN28ejTVzzjvVaSQSzaBlvLMCrTrYmWiU65okDkzCV7wnZ1O8L
E1ZraqXbMg6g0DlYtKQPSLsU1mOVyzdHph6Gjf4tYi21nWv7EnnteKRv9lwRe7NzCDxW/rcQk5el
nQV40W5oPw6Rpd1FnQJ6EcNi47n0c2N8pjHEo1pcTdFlXyxPKnfiAWD99Dii+T8aXXt0AXzjY07m
DbmEMUtx9wQkXqcmAZ0O6NTRrcoUvwo0OqO8H2YSlChQwwyINj1oQGsCiFWTZcFTA0PukrdWM3KJ
9Di1wWbEuwqb74B9nlTOKNwiFY02LotMqeGqmDp4bs6ALIxh6k70HfJEMquAn3wSdfOMRasjhF3s
mzTM9oZvf63yrFs3qGGoM4BlG0ygc15PzBhxCvJYJA9tU5snoIfD1phvXWZUp6bYxnJiOmu78T6N
nLMVbk2z12lBDtiLwdiuSiG+WVZ+tvyhPedafYlHzbv4hDDKF0quwX72xms6wqKc0/ALnIB+U5v6
STDXOLWBfSfsItvlNlzAqHjTOLw14AGoLWOm7fVYVdcGBol5giBAJd7AiHQ0TeM8ECJ3bJwg3cYW
oGpmPEohQfpShJcGaPrXvIAE5ggag2RXfzUklmXgM0QxBm4ElGIiONCgCVZqzqOdY6ammgmCP7CN
nSv7T5S9WUiK9poEc3H2KTVSl2+P6NmOiFGwD5tyS2/CLQr/fTHB3muCRxkjtCBmKqyLEw4UjUGX
SJHS/QDVfob+BatftVkzs3yk54yHl+xyEl6+iXpMryHZoUQJMUrDrCioPTar0kFMQR8jP3PHjZu4
1s+ZKLtj6dX5pm2j953EeyUSJtWhk8mLXrxqY1PvvT77GEzUSR03BU5dszpovLUJyf5ON/1LrcGU
CaLK56qbPlpu5u7TFuYFWtf7IRMOtzZFYhYAcNAIKwTw1Ysn4nLya2ZkxKFKSYI6tR9ZMvSz4Ken
5LbOzgjwwidJt0ayaR/sli69k37JmUTv6ZIEjLhpwEI8+dCmNMGd/i7AlbGePkVpxGCYw1MO3Vs9
8OCCDUwyFM4J043OYGU1DF1cNXH+Cd14dBjigJZxZm0y00y3etE8pub8TZCYg/bvjPdz23mjS6ac
/ubK4EhKoE0vu/Q3hPTCxcleOW6o/IlzxIuPWq5qFBzMWtHrL84zLLoC2tem6Jpw30YfR8x1cOS1
bZNh4+hndzvqIU5Hi9y9iYw1Oy1UqZwued2U0/pWI8gmA6qDtUlqwJ1Gt6ndgY+MjkB07kUz9LvO
lq+4jWHzGzH8IJxxO7srCZ5JOvPIEg0XWUokhYwf6oZIUS8lkxC9H0Ih6qSZ7bKWQqEai3vpKbVF
YhAPVgSQn32qp5MW7tAq+MQSfShnoBIMVNU6i0Gp6yNNhGq+NGY+UO+YIVxPX+0AmfaYqGkP5mxY
+y5s3fqTHLl+xMhfWbWkPDSz8z5DnT2k+yQnNhNXIQQ48lUicg08BLQbMBivxehddN9J7pIOo2hr
tKTD9rAc/O4YhRxy0VPrJgjMO+aZiT8WC9Ou095mj0Z/NCLOL0YdIw/EaGfw8L5iMG4iK3hhzN21
Y/Qw11600VsDCslEnAJpv/s0z74IqT1ruo8Kp4EJbc9gqPDXtxpFMaCZmu6ta4OyX1oT1pWjuQlT
KEfIJm/IkOzdPJK2CK4z2fZdZe3GsHcUGfxp8mGkuQVqV6chS4hSfP8yWa5/6uKWSFhsZujTKZM0
sKyJoRTZHZGAdEZMxEeiAa6CnazZksTz4CeAYugAXgy/4fKxdQsKgzM9JEaGDHRi/RvF86Ul6JwK
r+OdCJOi/FAjAobtZ20IqiTKt8J1K7yK+CmiBIjtOqCMOZLUlm2AJJFE3xCMkYddvfaauD31KBso
D853liyrTS8zc1OyToxwWG8Xyoynpc/u5CL86KtnymEGQXhNiGiRBn4zjf2m0+nnSxPVSouEfVvP
JHTYfZFCsJ94+NJKHWR9jbrykslAnCEK4xk1mwsNeHdDnyC+H1LSDQPrbi49jBFas8FCuBSlgq0Z
HXqfChslJmNLpBPLwMysTpiw96Ica0Z0CvcuqirQE5IRGQ+xVOB8+M1EnpOaoFXV2WlheFbRsKLw
QG+lRrdndNFeS7WI0EKDKzcuMcyFDMBRViBZFVwILgjY0ERHVwrzUD9R4tEOoWXBEIuCd74TIsch
kmYPBgz+dQgmuKY/4VJWxYxoXGwf7msYx/YVCRqa6HJXlRqGbhs5ZtrbwHNJPJIDTAeOMrtvIqYB
XmJvtGofBKn2ROJGcNRbYgM1TQYrrJzppWum/QRWhvCpSSe6u8IvMBjZKYSUf3LTNO6eWoLFnaA0
D/QxWCf3KUi/IKDP55doT328f6saT9epq92vZjsR90h/S1Hel3eXPdGQUO5QzHB0whbSpn9alAlu
R2e0KpCZUMaTlC2lubYRqIFXwQQkS+tTnKiowLwfwfFYeGbK9IDY4QDqcTotmzntjK0tvM9JNgBr
s/tXbfapyC2Ie51ay5b1OykEqnaQ2XN38G2Nbo9RbqA/pECWPIpUXYKJnKbhvm1cM11VSxM5cRgH
aAAAOSBxWQ+0aWu07ZeWOTiWh0L7fpDUhmpuR8SulK7FaexsVDg9ECirea4zuQOLqJ8CrX72k5ZO
pypSuKqKgOftEhcs/pdXQelezLnXdjHLw9PS21/2TNXRX/Z+bDLBlKuMvMOC2l82C4l/2Zswmh6j
YFv3fnQOXcovhXezfD2mr+gnx57nSd5RjLbzJF7nsQy2hU0yWMv8dWeI8mE53MGxXHLmAoIeKEOk
iytLbayhpT7z47UMQmcb+PL9qApbS45CXwZpfgBxgqgzoixes5ZhbK0BwNV5vW9ULV/0MOvQCLHb
CE5vokP3Xq433XhvAKk6uiq5oe8NbaLmzm6K9ZfsSdJslq91yTBwl2SD79vlDaJkHmZJLk9ujh8X
kQXXZ3Fa9n5sljSCRX0hYAdKqPckU1NlNlUlheCS8mQvdRb1sp6SN72ka/TjrQTT70p4HfMsVb5c
zoW9nJblXDUmXGRW8TvzHfW3+RTatTj5s0A+MMME7SIzPC8b7J7huXG/VR3o7RC/DuOZoEGJ8ve7
KmWk6+8y2aG9SmrGj80SjgHZp9jRMn7OtFJRFELtRCWNay7i/qzQaS3iiWXj9sBHoZ6/4VSnhT4P
1bxH5EhwNNV2/Gl/btwfe7noCDCcTYGJDGk7iNLTsnGw6OFUoB7OxJFnX9fQeykw0ccVf6mk/OrX
dbAfidBFDtXUN88ZcI6pHy6CJAvfEDETALpFMDcESaTY1JHmMyFXTw+pHhG1+rRlz5hcWhDL674N
XijnY51QX8ryXSxfVJ/Qq0My+9QgDQbqrCrDFfpmJwIBtHwzv12/zUBrumxigur/fWE7HqusHiFq
V+XzermQv2d8IFZrDlgBySNXJ4Rx/OfzRXMZfTYWnJCenf79FCx/5fL3ClVm//GX89jOiU0NjxlS
+bKv402oW1+pqEAHGXNxIDHl0WBF7AggZLZZM/dWyWAQLj8SeLV2zV5u2zbGjlI8a6SLUvBFwGzO
RL54bvum/CNoYFdjOkwf6iThAesCnMhz2BVJ7VkbvCHJ9cdm9Grk6UZEaN20IpK420pgtwDLD3js
RgBp9q0PXVTQ3rXSKnIH/IdasnbTQgZ60VHsBqSvmfIoGnEr2uKpEjtGzI61mHJoJUzejSzZkYp9
HXusH/krmJ4XPTDoOmqkhQxD9D7TX+KQ+hiBRx+CPv9gOgTuxha3gJHFd3VIdFshyJGv1zYimN0w
ZpcooFmW4TVmamG97xpWnlhaeLQ3za5z0AHos50QfdEdBn9i6uP072Ka3WdEulcEJQRxpuFzZUwk
GDNR1QUafYrHztHQGV8DnS6M6+R7uGQAwcYHL3PfxRicyQKPzu4XjTrBdsqyw9RheLZByA2T258a
Ia5p/Tqaj+58IwEv2vmhlq+qLLmE9viFBUm2jjTtTutoypsCW1kgWK27bkUlIkM142MtUJjj1K2f
4sC+z9OHyU2+UgieV+WEY6VOg89Nx2RFoyOy1jsoV/ZIPoDTH+y4vLn1kXC0fQU5aG24suB0tQ8J
bDOuLFKKRZZu/SG7EmkBpS7ur/r44jsO6uxAXicmGeAHuCWMCZME1DnmzBunLJ9dWJYkeCQrunGU
IZPoOLdFtiGFUCSfG7t/10j3U89JmIE5rOADciFK+6lOk5Ob6bcqbSuqC0R01vNrYrKm7mNg+PHQ
PArANESS4/RCfr7C2fnSgdsfe/N58pFkBjjB8Z691bVVbzqrIoUrdFZT0z1kmFrDYoeg+tzieeeG
/9ZESKq81gs31JIBYtmXKk63BNaj2yEqwqgiZxvbRC7hi7xlpSZX04HCZkCCCwkyiFJjD2vXmMhr
OokO30R+oW4LyXU6tdl0TkSHqB+TfC/GV/yGd2FWP8+185QY3kePeFWy2ZEXFrTtdaVwoYf2kKqE
TT29IyBKxZyROiC7D0WR3ThKTIzeBC8wdvd5yMJLpCkgVdJEJ528RZ8jIDXtlGA2AO2jwJoPYyqY
OCZbnfTkmXpNL51dRJvFEmQ8gRwE1Jh5D9FIP2LyadKQbeY3zYc6oOoNIeXYotFfk8jW0SHFTd+O
SX82oyra4/QCO5V4G98oGAqOuH/eHBBVRAtJFrdV/xn1NA8/rUMO42GVnHkcYIJGaZK2Dx06ZxwK
aJdrepEBc2VSafAuGO8aF7AeJmOw/nG2oYTtrq26J0KlduhzU5ars344dw1kDpcQsAmvBabCFsv1
oFckbhjrLs5BBtjRupflB+QO5brsvW1hGG/t5DUb8hfuSqZYq1knlCVNPQLrSg+rV18hEgknGrE3
kL7Tuct62Iz93qKAvSoR8xz0BDS542ineKi0i26CLFRG7mDQ4wdgJBNtY9AptnPzQgKTCwIdNo6F
kjjFLRZP8hszi2BrdSqPM31wzMCg/v1CoMQj6+L5YojoQjuDmbXsvlmdV629ioJEbX0ebUrrc61/
RJ9IU3UW5w5v/DqutNXohmTGWV9FSqDPTDzx1g0GwhWU+DwnJsW9go5djT7CGDFLc4dEauURALIu
9VwjZCJ/xiT10ORUY7PE6vd6K4wTE9gXRg0sMj6FwCm/NAGNHqTc4KH0GxHwX6Ru5Vdoddl6hqFz
B3PhHooAAh0NLVIEiKlu+0Of9MExC1UebUaMgO9+i+OUDFxJtmCjkUcWO0g4MCZvQ7v80FCxvvBY
20Qj36Yd1N8oe0y7eiw3Fu3+g+772Amr7gQXEAMoFjnLZ/jM6reQKsqqGr7B6Co2EJrpArdbulaP
aPyTTdITtAOl9NLW3b2o0q8MMZeGB9kuo30oo/ZD17tvDOn92hrpbXm2OAHdAefzNbEljNi5Gy4S
RdCINdvsBBqxxm2oXu3ihhyIlCGNG6lBvYTorHTiEHbLXFOWhNaS+cDhvAej7yKaUjxlmNUqQehA
IKlwSUadCavrantTTmjPdNnxPIhudWJndzJHzCgz6a8RywE+YUBMsbuzsEbDU0L/FQPZMmJbd9fC
J1lQiE84X3Pmmd2wLyCc6fNbjfWd1AZvh4SDREajtTFVoNxuezAv1M/XGHrRLoYfQXDla4CwXgXF
px/ye2vG0ODbWD+CLMLTCHiKTjqhksK6x7gcrfrK4Q8mBaXQgSn1prw1MTI8jJoxuqeDZVXDRZPu
l9CzrxqrsI0UWbnKxbs8mempxYlDsZQHWtAR0tVj26nLwxD5RF5l490U9OJqcVVHtFIRX08XYRHi
iMe624XQvAmqHRtiDXhKrDUJA8ZIYb3MBMpHKDLahrzujthBLHvCRizNpZ8aOwvpou0Mr4mVvCu6
a5O7hEDRSYAXhAS2p3U6YQGlIT9TgSMnPHfbfeRrESbmPewj/USZLEcV7gGHgKIFn14+Rjh0iWsi
BFK8T6hv43ngmlo2DsqkKsn9g5GX7wQPNjIRHZJCUKlT8aI4VKJzgYpkR/uYJArYgAz+wTdA1+WZ
hAh97/hmv2q6hbgwHjQrvTLMrZOw8+7w0CJ2HfOnuP8StWffrOxty5SIGDbfXvuW9az8zk6JJAvT
7WfPR5xJL6I+TGn/cTbGL8ybtkaQftLJLxnQmzz6cbGxeuYtdfRopRwPFM6vYwgyOxgvWuaKLepY
5sfis21PRLHlpWShfJx1llfQMd5IIr2BJu5XLTY/24q/EBfzZabisSlbreVZxFKz46pzXe1qgiPY
toVfrYmaCtZ8JzyGkzyjQMDsXeuQ4qVQ7LQApSbhm8RE2TerAqtbV4AnM2vbGpAtZAGHIiUPap5V
KWmAlGyYxbZzGgSzrXWUVob7we7O04gzK5SAy4yw2mZujBg983A8RkV536bJTk+ArbMawADap8xQ
6qS6hNJbJXpWgkUPm11kf85BxW10/bWCC7Xx+B6zMgTFLpHVlrr3eSBvIqYhXmVrqk7oEXSUH64q
mHfGdHGqO9SIsN0RiWdKLV4p3XioFOXtIibHstySOsVrXWnNTSXXeEmVAr3+LkZXgpjl9Y9NpPTr
plKya0S/jkrbHiqVO+GnITYI/gVN5x+MljWby/Wm9PG1+qAcyTw9kXHHhIdPUG/92PRKbQ+XM/6u
wokXMX6vdPl6TDJd9tFVen2SW7GqKLEPkZM9Xlgl7M+Vxj+OUPs7i/B/kY10dB1Og9pwABcso/l+
eV+XH2PlIYiUm2DRkrjKYQAVCPQDiVIn+swIHVo6I8tLByXZWitK1N3KthCpIkeoV1l5UKqRoIri
I+0u5K/5PGwWkQXkGMQOSlzxY5O2OoY3cybPVC3sF1UU3pOb0abM1KL0nT1ArrKV/2LZVGU+AtZM
+LMk0g6VNBkrPc8i6ln2frxX6MNDO5D8UjsIYHNlAQn8CauDNLCELK9/vJnXhNECIjuAuOCrxYJY
K6kRYgSy9EbAlWvoUcOmtiE0QOn+U5JU5a658iu67XYa2yTe0t3SYn5Pasj+SuV2WfaEernsqf+j
IjnuYHmO2DTKJ9OGD67yzdiLhcZawnCUryaWtQBcg0Vo0WiVaq+PqwDtHxW7xjVOJG0LFJKDp+0c
GHTLe7ESnSx7ZNaRQ9lJCpx592ZY1rjNbWRrrvIICb83jkn1ZXmxvC3avEVFT4qvDlhs2aCK/3Pv
t5dMeJttUkJgX45PwyLKJbsxGv5gUhvQKKvN8vbUtj45t49dM2N/YpmAfTmN74zvbih1sMsRJ0wS
1mA4jXWpjlEoY5JUm+XlspFVS1YVhKmSkRg1JpI0rJbqrPx0EOqldDHsrSZ1CMtPJi4EVBjc4coF
5rvvBKYwT7nDOuUTI+ymwDaWKf/YrJxkUViTW4sw3VYuM135zUiJs5Ag3s3KiZYpT5rWU80Gt3Mx
TPT8I8a1ZEy/MAci/xdHG9xJCSEoerMxuxWY3kBj5OtQ+eBm5YiTyhsH0PZE8bQ4M81nLaEcdL3y
0hnKVWdhr8OFfIP6Zu8T5byrseB90/H0i3lP3lLE5CQAw4qSBdNejXuvwMWnKeGmJCmTYEAsfhNe
PzqlXLm9cwqUDRA99pOmGfGqUhbB/9daD0tKF4nEf9Z6vI+aV9g/Uf5zRMufv/UvHpdUCS2mTUYL
LGj4y0Qd/Ev0Yf7hukg+PE9Yf8o3/g3mcv7QIXIJ1+AnpuOobJWGdkz43/8lzD8EPjmm5yhGdPz0
/yswl6EkHT+gycL1PAwlFoOcxT9nSEslMfyE5TJVKYTVlQSCWNQHOAXjvWhvwIfqgw3ej35UH97Z
VCzJsbaOeM4grOpE/zoWKWRiuP50+h6+f+7P8GzjV0rY98NB/6J7wgARJg2lUPnpcKjqmhRwMvts
2SZ9wTIsd7H52qP2uNfzz17pY9kEicHthbqB5uA/8JEJv/nL2XCAEupk3Vuua6rD++njvVjOjWc6
4lyP/sfC7bsnhpWDbJv8TPRaukUfnW36soUT30f7f/jb1an+7avgUuFasW2pO7oS+vz84TU8/aBL
DHGmr2F/LoD97SXKe+arCA9rtDFaHJypGSaFg6KX9Q6SPdr+cXZmZYPys4kYWENiHGiLzP/E4v8V
rr18MVyruI2I5ECiZPx2nRAXgxZHq8U5pc67jZvqo41McFdVPmSJJsLpTB4dpa4AV0zubrQoowlP
VnfSm09poU1H5AXVMLq7vz9pQmHjfjtp3A2GZ7IMJRVE3a8/nzRkn03mjJE4hz3Kk6DyR0bNUoeT
733TgVw9Cz3eWyZBdPEsBthevX1Kq4wIrpr0k+TQxLTlrKbfybSayL5AV0BnFwkuaaX3OvZdD1w6
BqknqyBmYnLwT8sgQg0ix69w0eRjV3yUFdV1LxEHRCPQhaKg+MTs51ljwnTDuPnATZZcPUy1OmDs
R6nHO0rV5anzpscu8L+RlFo/+oVW4Mx2kb3GzkdNmu91M/cuf3+2DMUF/vVsSRAoUuqu4UikKL9B
+GIj9FFG+OIcFQWiIZrIG2lTAUw4jaAuQInMIzP3CD7yys3r18IPK2bI/7cDITETvTV3OjfUbzda
EFt6Gk4MYaBwcJ/q4TUDfH+bu3Ffmu3TNEN7LafmLHxxhO92bF1tfPf3J+OvVw4YBfR0NgFZSOhs
xVj+6V6P2hJgXNGJM4KBb5p5gKdGNwCImAAOIkiH4Tv6p8fbX5+2fKY0iXTnvwwJv12teh8LFpQp
3WvdPox1QaO2MZ+KwH0o/IxWIODgM9iXO7M1kDPPzhXH36quDOulru1/uHXMvz5vKPsgODQlYgOL
rJ1fT4DrW9QYYdKci6QFPzhYF8TjVxQ8a3LnvZvuTiAxtIisZydapxE6krnPrwYQ1yPJzBEM2tK4
Mma59O9t+zRgUtt6Mr1Zeo7XamImXNVY2d22uJBOr8JjeXgbPZnNTd99B33+x9QF869PbqkLxjHW
8uyYv1/ZvgnN0JeJOKPfLs75XPr3tKbQ2Ixo0cYYPhxRLooqq60rG0dO2tjd1p9IqCvK6tbMMzY3
cEKUBenbzI61hg+WbAh+7Y/dYJ1729TuUHFsfT30NhJd0langoieJcAA6jDTZe40reyS0J3Ya+rD
31+rKjPi9/tWCAvBgLpcHf232yVJPTlmScl1k9hIirSSdavO4Q45yMWK3GCcytu//0gFHv3LZ0pJ
hpvhMA0xf78/EGHWRe1U1jkCq36DzDU94Eh7MMqK7i5REjv6JeE+TC0FM2bj0uWTXxM0f/8wKBu/
jj0M9EIQvYVclRkK2urfj4TU1CKt0D2cWh+Db2ToT4Iy8N4hOxKgWzTuzSHWdzil5CoLNOtqNg0j
YVNbmCkaQCopTE9MH0+5AdTv78+S/esTVR2bw+oLxyK2Yy5Alef381OkTGal60VDU3nZGpWkszVs
uNRMyKHbB9606bsYaSlkGd0hRdNoIehlvnuvxpVgSAEaVI6uklG082BHPpwe6ERA5nb4G8+Jb3v7
uuAyznPbOSgFpMesDIdN45Hlyi/Gkw3xcPLPo9HZl7FKg6sXV8adG8nqMLUuFGThP8KDWZWB623z
xj61dRnsmtjV92OIOwTmfX3A6ERYVELKUV1kW6ZHCTE/kbmJqV8bGgwusnH1h+EQGSjW/v4M8hX+
eqXZKJcdxnBuXE+3UB/L367u3MXqO2aWIEcBjFhjy2d9htpcsIan2ZvdW2p9n1advom1lk43x74u
pKTk4fY4W34s6SslNYlcmgU6ge4n2CHJMaYJlJLOc0J7H++Ydn0ijpLY+4TYmpHV/2LAmpQVy3Pk
46jyGdKEZBTSn/qNQV57kpjOKXebeD/I4a4KCLDCHE+wvFq0hyKY1rVHIfS7T2uxbMUZzk60U/i4
ltdjTFh647Ec1Wu6P+C9yNP0kdhYcxmCkumxiJXk/EWhBcsrqr3TMB78bpjucuywfopPzxxAs9Hc
aUnrcriEhuRMX91az0RC89yIHmWreoJWjIsxf5+WSU82cn4j6uTGcy3E5bJp6rT/NEXjdkrD5gkc
JxTYUCe2uNLGNcZ1/z6x1Xo2Ew8tz9D7QWuLTV/N4VbqJbYFY97Dm2kIk3Ch69uBs02sdIIC0niX
NqhLvB1DxLdnjieR0yrDwijWzkgkh55p+clqVAfE/OAg/eAC7gDe9OPnhkH4KU0/xXn8P9yd127z
WtZln4gF5nDLqGhblvMN4cicM5++B1XVfX4U0Bd92ziAjix8tiWZ2nuvteYc803RdvkqocYccJMY
UMBPHbgt9AviazVG0X6QtM+hHxBjY5VA70BXr5LCKuiMvHRngxiWvhiVgw/NQ7HVOlH32ojKWtHP
8ACCda7GY9liRuwt4zpF4HUrPfQbs+8JwQv1w7Iuz2mZTKc5VXayJsawUfTfcjZHv4stvGUGREql
Skg5lQY0ehgDHxCsYFNB0K7kXfyRlcu9apZkaiTjo8HUupsUDvL98KgzVTwRQU1/XiM0kqGlwTE+
flKzxrjEEk5ZM+LgwXQkmGa93ydmk7tJycBT76JHYQz/QoS03qRliJIBsAZzT7ep0/L1XEY4hREq
VKw1yVDGd314o8Kb5ttUtxFKKjBBk3EMY7UOOKgOThaSBC3lZMNGy9I+DeNAp7MOBiF0FLNbHvHV
gtqP5ztB0xk30qNfaxLAdS5raCQZpmRDQH9QEyWwQgbMtXXHtYaIpR04z0j8bRQL50gsk7eUk7nh
NhGoxtsVDuvJ64uQK9XintSEfxaG5GO1Vj9A+EE5Wmv1MJnVHSsZAsJ4tYJIQRymdeJysGjful33
JfDReA6V97ScHi08A6d14mShUEkHdaymR0AXZ+z5/tQsDUKRKIjUKXzowfumsF1ZPgivtPTfhIkB
/em29WEXSSiJxwpY+3rswIzaKlpPX1/T6LKkzaeqzAhDyJ/adVH+GXaA8FLduhtVtXngBUJPTltj
H8rhp2qFy7Evqj9BHadzNIBrAihpOgAT8Gq1Q/IUaVxhpP5hBV9eQIy1csJVMQzGT3/SyAR6rORO
tGuTg7dqKO09QmV31YvikIulAmLjz5ok4Yw86rNj5n6vGjS7hvUrEsncKgdUEFoG6wF36hsRQnne
GK9d1X4kUkhejBbf6xW6mSiMQO+YVnYOowlxhqEcNFDVzrzZIDZAXrA2NADw090NarsEYBNFD8oS
s0iwek5pCOmpaoSXlnI40CYQ/G0O6K6zqm9gJciX0W6RPl4/4LQAf2Vmp6JKwrMc01+S1/IqznHo
6xa4K2H9iDVkA2mDNUASjByXoOoivv4ASZEOZFda5IzTSLZb7PPp5PCW6qfElHZLF55Ta+4uiuWX
oSn7JJ4AwNGQ2nRTBVmz6ylDK1l6gm4f9Ub0NEjKCDKpeG7VlCmJlIUvjar+RiIEU3NdMsponslY
Dsolr2vTptNtvQxWVt3hMc2Zfuaji1yeMZQilLvEUO25zRlmhc3rzAnNltSoRb05IM8crad4YeqO
SDZQZvIphFj3ZrUw3WbG6qWU2vIUnWYRDlChiszYI/GO+Vr2MUbEGSDS9pku46EnsrrrGmE/9tID
knS+XR1ODPzNs7CeochBtNyKs5LK2Jf7nresbWMENWZSBe1QGlgu1pzz4nXtZIAcs9rsLVanC0Ka
HiiJJxWmdlyyFYw/XACy55iyFgnqsbR7ojlmHKPCpCGdWR9hoVePBQIfJ+1TaGgTagdUd8rrqEqj
X6cEGgksTgo9y1Mhd7/r0kVuOSnjvgwRZAtUQ/akNQMEiWCiZnDjWF28Ss9mLhL5EhH3ANeGWoJ0
u5iPLp1YRgiqV5f5kyGQT6Z0p2VshZ3FTNlFCBsx8V9rqsV6fiCqdtOjRk7chdqploVn9E5o/sma
QPYSEZU41JTxGQbeuDWQ3gB5gc6ApkYQiFEVDeVenrIBXDfu12ay3ppueRtzJnBzoQ6BbDXv6H/H
t2hhVgSsWvfEKCvcshHDXbaSYlNvxYWpTt3PksIy7I1EJIR+RSgDVNNr1PKv6JTYNQVNIdnPuKCr
L+5NkqEQs9SzXwwmUVZ9e+EcvvLrLMJXQ80n9yE+5h20TFKOq4Og+bUxgzSNqV+UhTjAVfGZ2YFh
KBXGXqYielOMsQY3AdUlSE7VEsYgWSXRn7e50wzuTe7n+YQejZFemrb8HQdGyDN4zQ5xLI5BssEb
uCDaPNfHZJRzp11H/NBWICJmIEhjIWS8H4nnI+w4lyz9vq0aQMJVCjtQjXvoIpKIAz2/s4b2p5EV
7BbRdgAj6zReyM3pVE/N0uGuIxoHLUpmoVu17tJGodG31lUwl5hazZ6WFw58nc1fTlHil62bLSyL
0ZiZu7AqZm8sqgkMpEwolsUcA90WIHYlSc9LTsPBbhoC7G+/MW3iIaiB+CLsfc/BU5PKY23u8F5l
spRqp3hFN8LOK5/U/KAUver0xNbvobiYXghS6DyzgweKTkrN3JoiMibUL3SjUBpYv3i//1CoTPvO
hAxV6j91nVLuqmBzw7R3yWf7ygRwvnJXxO4kjA9j0Wu+1c5c/7Ll14ieyHNeT6Iy3oHQplBR+3dZ
sPb9fBQWru9Cqn+Zin8oFv5WBeegTfxxIM0Je4f6XdVT7Klj8TZUWYyAA1yvWAHjk/RHnOoz4h5N
d4mb/tD149YMm2MlDlD8ofXS/uYSJSy22S9ATa/IbcFJ4rFJCC2sqyLiEIdVYSKtpF2768xHliFz
SRJl/dGZMP4LhuzI48BgNHO/J9cn9CGnIjxklB/G0pkhSogIrDsLsjnvxNJHTwUs+2mcpA36rbyY
/H+R+LNN/fKhocnyk3jem9rGrNBAqUZj9SkWy+cgpbthkb41D50wIjcxv47LFLm1maqOWqu7on0R
UNgiiAEnBsdYcVrtR8610gFBiltLaiB3kMENQvqrUgmSNSFp4X2Db1PP2t0yxkyumx42Rp6BF6iZ
SJepwJ8FTfm0VHidovIyio2TQCz0JIXgO4VcclInMhEVXbsi5203MKTRQKgwZzdLYQx2U9S6Jbgb
TpFu1Q2Vm4ukp05JdVelau/1o48oyOSt6K9DDcA4b+Rx71rkEbiiSnZaJ2G1Vqf8IepHJBvrvJM2
Y9w61tQewHER4VDs9N2ORCk2WbiiwoinpBZiLueIDLK17lRbIswGjX/oSvCGPYo+Qr6hh5Kj7UD9
7QmWuG8wDSnZ+5CJHxBVTF/VZ93pB8FRtPJeMODgh+TYEbKO13hOXc6Ipm+Rm+iaqmQPTfJLxbtT
S2CVrRqW7tiqL2wMD5xFf9AwETUOviaNjG04j7GOWefFFJIkkDvVV1qt8cu1ecxLqfQU5q0gLmOf
E7oNmW9fVGAGkVH4dOx3tdD8LholBkl2Acvma4vuAt0O4aaINr0+EiS7iuSNH07MTkGa5WpURxWE
sFMo2ZWqAu4f41WjLnuHJxqUkbKwjunomnE5ph1pB2xalp0POBTD7MeMtd9p1tgzyMfzuwWsx2w8
JWGzeFmDiihMQ68gFdbVo+gkSgozuR5h8GgiGKPGvxT1ljo1oRPJctYPJB6qYH2jx0eO09KmZ+wT
+UjtdFP4nhsdQYd2VSZ1tcUpfJ5a5UchRfyoDDTOCwN/fZOMbkNqhZV5oUR0/VoBpCYphGut1wui
+r6U8gHL42wz8dWAG3mRoMNVKunvakrlFqM22VX1lQtLTopB1O0y+Scb8VBY1ajZOUQqQ2jwB5Xd
CUCaPfXS+yiTOk9o+CniIEiA3rgrDXhzkHMNVto5fl2Dnvg9M8QHHMJdAfXSXWSZnymEdbw9kb0W
8io6ESneSES0wI9bRz9T6xa2SE61blzKEVGcrjD/RZx00PR3rZVEW1Or+X4ZdyHp07aSol1Lx1iA
NrSJr60EPWIK4n2MCq+VKMdVmlWeWqgHk2qCpeIr+cAd1mEpmz9z4FZ4RDkpmzK7y6AAEEES2nHO
14rUAfmMFrQxqLiiR1UfiLfNFPjhS0wCChGmacvuWsBHy3LjVZFahwy9MWolUilRcOvjZ6u95XL/
I1gZxxMEG2xhMkILN0LaRIZLTiIuSsOKnClI/WAnRLBTkCkO6hTvjCJ6KcX6T4pYnoe55pBrUQ5j
uuvN/C5ilwtlMlYyS38Q+qVGFwVHjfb0ztDRtcqi9TgRjpJ35cioOZyukVVJHrXF6skWXSJlbVpP
g1rO7oMGmmTJnSJJWeMQ6Ue6tfpBx1M8tCGEKsYFoRuPw8ZkMQ1aWBvdWCgFN4eQ4jSNsfjwEeVg
rppfzTKls65Xp5Fl+CAlHLRdy/DFkdG4LFa6Z6ozU/yIKIvbPdRPKalcxYMCnGX/z+MoHMiLAPDP
qlMlVFSEJUoyn4vbl7cbipJa5G1mx62VLnUGFUfK3I095MEmvqtBuImcZknNasJp32+PtbfHlj7+
icsi3lVzG91NsrCLRJw5RhNHd7cbtKj/uQcPQ3TmCOPRHJnPyqS/qbky7gZ9pulElqG1jyPhxMyH
L42pOWW1xiWUOaCymBM0BHnVhIh85H5VDxj0hBxsXDIy5k8XE3AGuOdByFAPF+IHVfHsYqoifLWG
tq/zJ5TASxX1D/Q/REhZ2jtdOF7MaWeV1D9GpWZ+LaCCIkLAzmJROi4d+7eoGwiPdlsi5qChZaW1
fW61yY9HZBAkfQNc5vDqGlvcgNaeIE6gmI7oj2lsM5k2XNE/3Q95DN+rin1+7D1NGYyBSBwIK0AB
YzOlzfwklS0bButT1yifJBnoxNSkf8OKhJPQVz5AW48xVjj9gwcqNLrUDi1RGumt0e47dY0fTWnE
AKrED4RgZ1ISQw0tyS6nI6pgNj1tK+W0oMqGbcOxtkyVoxBNKB9xUe21jGqwWrvCoelhHud66E9m
1yCNGMr7bk3WO8xHVcAmNQeJwocnTIF0a4O0w4YtY6Nr8LeKs3bMi/VnUar4yvTibMh9fEKQL+xI
4+FcsITWPfElpda1FzEzrF3L0cJeyZa7ShqbSYiPwRVivL6dhsdOg+2RRyRrpMVSAIlaLFbsHtpa
iUByqfmIxk10EBMpRdiSOoJgogTpkXaO+BEDguGrB5FWmT1DHDUKTGFhunqGPL0WsYApTxe1U1eW
V71p7rUkzU4V/qOuMfTzVCexb8o85TKSkZSvDcCD5qEUOwMqtSldtPgRdWADpjGJXseuuDNrKf6q
ar+HCWonemK4dYPBU5D70ePT8l4JeU4uPXa+fG4AyC95u6uM59ToWd6neT3zu/KMXAtSFHBbDkl7
zdN9LqtoUuLqu23a7l7Nq2S3jiaUmIXdVdbmDzz+L9AXMfq1kNd56XFQF4Cw5jk6VJNy4KCaBbDa
dSoUVT/OeGUMittMtaLztDzIK1GLc7SFx+Qhae81QtuEjBSHieBkb5EJjzXH+x4m2bGKIF1WmDYg
n2o7g7TTk9mUV2vJfEuoGqz17P89ubkk6NA/iTYt42xFr21NXqQpJ/DgzMdlUlvScvVnKdekozTL
OHrp0R0gaz6LS1w9oo7aU26bboXD3rkVn3KF1Kof9TOdogiBPPTFoiRuLAMVGBT0D8+1OIrnXE2l
cyfmlc08Ftt5R5qJfXvw9m+mUhvP5pXYVltQ9e4Sq2J8naYMESMzYBpWHAGwhXIyKYv+Mlpqv2cr
hFg851VD7ruqnZATK16hQ1i0ChVJJ7nN2kkZJrojsBAM80mqYa6rKW2MFbZ8VZLo01D+7KZJf7JC
xdo1bbG4RgWWlLYo1EpQeKbMDJynzlxLnsR9nVI+56HsxFpmbNfxY7xKb+L8lk7h4Cp5AnhNyU6d
KJJTZcQVH4NZAEcaggwrOXqyYInUoR42UiXh08izZZGTyT9NIeyACsNjr+MBreKfhLhdriRXxv7P
OB9TbaIRyKBa7oAqi4LMnuaFfJMmi7+VLSFuFYTlgN4PtZZu7UwCOw+qPBDHGr3UI57R2w2fo8dV
Tb9VwdzgxnPDskurZTXp0Q/Thlnb7lXzxlqrYbZ7JX0DEnsiUOUU/bDXiFmbDZ0kmk7jXclNWpo3
HOGYCw6nscMqgV4bx20oR92P6VeDBeqOpoQAb5SYBYFsBa9DAEpN/4TkDtwTxVFkacZnOoPXkfaF
EmPZsPJ832HtZ6yjX5dJ/+4iA52mfltf0SU3sxaMUn2ZWmIOZpZrDN7zPXgnelK4y8KOt1kZEa1h
kKecZP3qFOD2wpAeYqXjjKf0nRcPv0WjznvwhQTnItbWOaq7eqHts4xuNAjAP63NBCyyKIGJugYf
pi67zAySmpJv0ZUpKIc2J1PGeq5hnV4SYLGmFqEsboh+XnjGsyak3oiHw6Ykg5rVRmfSxbCMFUiy
UyHllFWmCHOrUNlRxUY5KNuGldMm+mI5xM2sUlblZxpN2GF61MEirQhbzKwXZSRqYcLdPLfi1gGx
DSHSPcuguW9GmEzmybpHKg0KMW8/RmrJfZrQWJfIHTJGLu50CUd7UL1h1lCwdrA/hhy1u5zClJrg
+NPqAaYsL4AZcYMs6fqgSHvy3bqALn8Q6epjzUjLwVpMUiu2CKjsNuBTyxtSUaUNosdBITDH0GrV
TTmTiIsA7NVYaWwKynsiySKecYJY1bbY57NE4GBFAkWdB4wUTAeQqe7J8zetOYFqjZaezjGU/iL+
IJVGZfMj0iRCl0wLt9laPnPRe3H9aWRyfBfPlzWGQoeI8EFCKRygnAEkXpp3SaEq+4okaHfAtydU
00A6aMsYW0q9GqWgRzNkhOdXuPEqVkcCEHlteIAYW7Hf1PpvoxaDb1jZRaHOpvBJnVyoXnU2Bj+a
qHokFaN1+F5Y4uQ1kkUyPFhDG1SNZlesS85azwmwendeqKv5YQxTMrkBV1JdSIIOfan+6miG73Rr
2lWxFdJ/fYzUMXd7OfxpdeFXiwDxjAQv2xz8PhL0PDZwWaCiOaO0xqAOSmIYpk1Najtd3lgqrqJs
Rl6kh+/Eq69uOpqlP7d0CSb8LHSUJjWAHay4fWHsclHxrFJ5CaPoHRPPhEcUBWipm5ELdlVyK4sA
8pJqFQIFe2LIMFUJ3V7AyWDCksVuQYe9U+Q7Y0lf+lhh4kHcadoO3+sM2cL6mxJOCw1jJzmZ8AyU
m/1i9c2UpgjcnFV8W9uEFn6CqhruHsuQuWCoHMEqVTresCI7UsAT4/Jt1VuLg4m0O6nIgNumCIQq
4pgOAykVAybC7Hj5jDgLLbtEi8JHRvaszSXxPl3+oultDaskoxrSODSTB7tZgAB9ZLl+IRLiYxHB
60Kikg9VUnqLrlYeMVww07tuciGjslgo2+Ut/GnpIrpt28C9XVQtoDlNy0M6NmqoBAxfWeOX5geJ
GB8Ps/vBvyUTBzZPdp+CPZAHyc8kmkAT9bhlcABHuN3tRdNvpvVZKKqLtZqBtQUEdP0kHpp6bLxa
xag5ikf8qPGZ5hfBJknCjJSuNoO4mbD6SEqvMyX8ccIisXk9Fo7eB8VKOZOCFndQ1qQuy6qGFaVR
D1qC9QtGybsR9f1zmsTavR6P98NoRRe5C3eWNmVPuWMyWG3DlmibnDUhBGgTyALz5EnkEA/DZDxO
nO1kgwD5odgjtKxPXROUlvZcmuannlf1zlyMXZP1xj1cDOzxxPKtSZv6Yk5hAVjGtaQuv0/W8VgM
ynwtGBkCM+6f1kgIj7Famid1iDlfqe6kWGGwDipJbwYHpbroUlpOCnWwTHVUkAm2Jo1XdTrj/KWE
vtyYXH+D9JyHE7E8KhT4DL7mqEZXbU1+B0GhlVOt0Haq+U7D7BqAFGg8sS6+SwAFO5p43U4RzE8k
Wxg4a0V8gcgN72WL1y6zDvZ/At3abBi4z4RnFIzFES2rqvVabcOOUI4+lLl6BWcrwbOeoh2n0m+5
4tVU44B7sMBulq1rF/Qpjijwt7gidOmB+CUxKA1SZTgB9jvAGb5E/HpMRHVp4ZYzI9UpSkIQLFpN
TphUIqNgpkQjv+hJi8qfyhi+1UbMgj6UzlqlmyclGXcZapI9mbG1A/qecKRKCWQpJxNRY4dmhmSC
DSE//ab9Lvl2IqShloC5VZxJNDt6VnCv0MV8MY8mgCZtLiZrcaCYeeoseoPdqGvRH5Y9GUL6clfk
goVHMeTPQ/cy0WomXLN6iSSivhXqz6LJ8Ci0rpawug0qh58lxCDPaFH2IhjXHHqlgJD5R3xn4iGM
FExYs6l7CFOdrinOpQaoZ1myA1qdyBsFpO2E3jCWZB4uxeDLgOHSy4gXwwcF+x6O/OXgsh2IZIAj
OWd7kZXTMROGojR0Mzhm+xXvrh3asTrDuZA4Q9MRdLu024WNEB/IvwMWkDPPTOcmfqkHkqrFLciQ
yY0jokv1xjWjX2CMC1uNruw1wt19GfayM67Io6xVr49WnB6hb+/LsX1r8S4H4zYbBPlvOlqY/i3J
0tj1pHxBGBd3g7mCmlio0DdqSQ++BARzfmozFZXirBq2sVFOBCETriGe0oy43Y2DQju6uCeAvHXK
X4PggWiu1VPVg65HokJ0jID+U9fkXV35ZJwI90LJUVWBYl+gnoHC2e6EwUiYnk00WyfLW5is9R1R
djEGObsCguLSBk1tEWxxOEtozRrK604Pd0plDvs0o6ASKIsimZE4EROzQ2+cAsGIEz8pKD4jAnnk
NoO/Q8P4ARHVk4gqza4S+Y5sGHg0PSe4VG7CQCKxUH+T50KCGUQtozJfF+b0nSrbZHe1RD9stT/C
6SQvNTfvYbIDXQ8TZAPgSJBwlg2JwwZ6N8LIUTdYjrZhcwSpO8kthu98Q+rEsHVGGDvjBttRoO6o
G36n2UA83YbkQQPH3BAtud0uAHv0Dd0D9jdm8wLnE8L1MTbAjwnppxaH2icpiX652B3XLpbJoC/Z
7TdE0MA7h56mP6gGv7reQELrhhQKN7hQCWUIXcwugjqkbPghfQMR0ZBoGT1Qu6YbpsjYgEXWhi7a
VPMAcpigbFijdAMcEY24PEyayKFzwx/hUzqhWiDUCTKSoINIUqjCHHnDJq0bQMnaUErtBlUaN7xS
u4GW+hTk0rzBl7LxhYSXDiCTsaGZ5g3SZEBrIkLGgHkPwEneUE7LBnWqN7yTCecp2oBPBeQnEnkN
TkPAoEKoUDV0qE4YXxPePvAygKMAZrkpdLdptp6JNf2ShnjHuXBg68VC9s/N7bGbreu/HhNyER80
5h3bFDPBA6vxeoMu3yDM/ybA3u7eHrzdNAZmsa7TiZ3e+CwVEs1wI4OkMhxuYcVaxY7B1/88aGyk
kIa9Cxzudvf2L+EYYwXvGbIXhkH9PbFa4GJpF6b3fHdRrsewYpvMCJz8Dwg6vgFpb09CLMpiwzD8
NxK6+Tei9/9wogHyDF6ip983HHTDyzusQGDbCQcMHD8tEOQu+AcVffsHYoMPtpdrEzIjbJHbs5Vu
/JHb3dtNvL1YYxhPI040jvVY94rNXVdsb/vExz8vsmV3Y/IyVr02GdwRbSOIWBnaPV2nFbp9dXto
MhVCCyP1CuyhYAWF+xBlgLITOqw9Tfi1CCpl2QBUjFmbIvrUV+3n9u239PNaNdtAKp86VaF7sqHF
BQvJw01l9/8vZdWQ0E7/3503+5/PuPqfrhtJvX3Hf1w3kiT9CzUm/0mIgnVdRbb5H9eNJBn/khVF
0lTZQsGA1vR/g1YtEu83nalpITW1EGn/47mR/oVPBoGnrGAVRi+u/L+AVlFY/5fiUdx+hMjzskxF
UvH4/JfiMUMzMsDz1e+kJeVEAqud4yMKN3nrq9JKJtCIs9Z/XIR1wqwQ8NLjTXFIPEQne7e7txvm
Vgbs4I4Wc6O1h9vNKsSEUm43ty8roGZoBPLYzycKLGUjTN1usDS3/7Zm/o/HhLIIorA9ljf4942p
nfwXaFvl+ITpFEvwTd9YI41hz9lo9WEjY1MfDRzw1euKhcyOBYrMJmqBUmvmDrnCQ6has2f1zR10
P44DcUG7CZmtA+aZH3OTTepWNNG0LM4xrd9ynjOboMqU+Rr9d+Jv0UdZxr5bsi9ry8LNN+8mluHh
sLAqc7KVJL+Ru4ebO7Ptt/gvwaBpFjX140LsrE+/uPCi1AQNbe2xI4GtFqs92gsCgzoN77+GFXUm
VRQSwXaXdgx3b7ZURWK+mwjt7vY8/3GlJkmFAqz3UeCuBGVxI61NHIgTMOiRlM6EZA+aXcUho2SB
UHFoSPndzTRF81onW1NHJ/+ZslvHnPvFvjOgN1KDhlO9jyiveX/AyrLGIM+hUusLAhSAad1g87iI
VcQdk2krW8bAPzfRxrf/50vSjssDmpz0MpsS9tmN73W7Ebfl9nbvn1VJNmUdHCnpKhuN6/bMbzfG
9uXtMWFl1MOIAS/kmA/27fmgKRn9KKM22uVXMFFkrmb4xKG8AKG9KCcJXqJpN8+ydjUyZ/7hoKwS
/WMRNeaXog8PGyCa5I7kFPu0RByIa7VjLp99v2uEa8PEfhgeuWeh6lac4oVMuVV2O91fxHtUKSBQ
/FCHF37MpDM+x/It+5NcWHWv1TlOIMN4CixsmGiYeYFSdSvS4qta/1Ts2tmuJdy9zSgYSYCLXQmH
92hPTnOcJwfpCYQrMEG7BWHtl/jMUZBBngrk+1HcPJO2ZceE0BfGURf3WQIbwrdkV2hdIoDhZESM
xbkKS0//TR8sDtcg0Ru7UTH3Mui2y2t5VVLwtfrg0jXnbUOywHhpVZ1hdmHM5RP4G14rjR7atTMN
AqaDNEJt2H3Mtmrrq/5BGcrbdz8+IQZ+IREKEVF/6q/j6PBOkDaJcHoIVBqflpfJ54X5qWpD2r8Q
et098nj9PtuG94li2q6Pwl1BBJlq1+8D4QQ0PFSH1jKTKxn8uOqIJMA59CjUQ4fBeyRy+6EGuM/4
43dr0LbfaN4NCw0+8T37ij7rt2g6Wf8IX4h3tyeuCam+5YifMB+s3qaB0N3NcYCheabClAmcsIdH
ZT6WD/Kz8lq0jqSxhnDOQ0jgIvlDCRQ59TU8rPsRtRrSAZPhlk+ZApbB5ERPE9cmNADe2yR6+VU/
laTSvJZfxnP5Ynn5Pd0AndTc4Wi17wQUGbulAkxJlewAzodQMZBlwYo0fhsyytBn+p4QgxzxAX9X
0bul5ZpPykl408GbyRSNtvqp/s5PCZjAI1DDPaBmPNi0bmR3JOnlp+p8sBYpTP5vEFCcTBPyis+y
wkqxU18y8JbwE+zhklXX8dS8zA/yh1nsKI0SRuhA+u3xhN6WP+rwpwOtXx3KG6vzuKC03N/o9wBV
jGNfw8p1oo/26CV7kfzQJ31r7TicZAEbJHC2PMnrLyrRun/WgUSpzpZ9nNrMeg/6n/UdPynH7lf9
QQ36mfxYF9Yd9KT6NfJqWNky6TLPIWpCoPWTS4uwfiAdGIG89Bq6UKmtgwZ9BROEZav3AAH34/1S
ejhVJihMBHh9yp8czqt8Z3I9FH6dePFP0/nQAGr3ZzwP4FHOBPHor+opTpym8MczThuPIQEn9syF
hxW+YZBIPXrCpLJDcz32bvvUnPv1mFisGUSo78y/cvWXFyDihFwr/VunvLN2hAg8OYPqPyoZyMaj
hmaqcGm8p3v5E6V+dUj4SLHl8uNmZher175LoPV26U9PVIOzzV13DIFohhIn+bk+pb70Vf0Sq02Q
mrlbdGBl/H7mKE76tjxrBN/aLIvEEHnqfvJnXj/htc/J+4q4068wRtrTx5j6675+SHtIT7SWAv6W
qCDC8E5k3PIUHqQQ/O4ufxC+0dfx951o/uUHPnvl04yUjE9i4vB75tPwEq77uXXFxSbNF6+/yeuo
6JZj6KNIPMI8ljP4yXs+kKF0yJ9SLsrWjQQv+txk2ghXWzhbttJDv95loadf+HhfinP6FaeO9R09
9uFBu2dSYK/KrylnvqzZMe3++a0an9PmnEmBdRWgPxJ9VkFSdVIoy8LJED66peRY4Ffdqf2Wrv1b
iAuS2c4DTimiOKOXSQyKioZkxrh4x/wpU/2qCHrphc6rKF66+d4Q/8BmkLUW0eFhtS2AaB2RjRAn
VaQ7cXThNcmX+Q1Mjxk7vGzjul7D8QMFasciy6e3YZRE64OPEKARNHxpSdBQ8cDPUNH6iESeDshX
bUIbuaV7BDCY7kdn8ZdhjP4Rj6/q6BbpgflP9Zfv+W+0EdahnZ191n/yD314Jd/YQCT7iQLsEuVv
GQz3O9rmGPbX87R3wjcKothO2PqOYuPnjKDK3Rx9j2hLcicr9kh0ksEveWuL3Sr6gFGk+KFqj1ub
tT+PU8DTg6wBRCuhbKrODOHWe56sNOwJXica3X5uSqbNPlnNgosExwBuJNXH7J2YqEP6qB+XnXqn
3K/34bN54IpGLnQU3ozea1hiMgnNkVO/8RQ6Ap27e5rjseSXyl3dwbJFNRLuRgKQ5KtskfR4kIhT
fsQM/VT5mqtAK7LzvVT6SQ1t/iXp77L5NKlnaDbLsfQy/6VHIJ+72g9dPzUmWomWiq3QQalcNEUm
ihGC1cDx2StIsUdrwgZ7pBvcfPUR8cSlA6g/Fnaz5mQVyRUwzmFmsX0GU/q00m7VzhLsKtU18zP0
Jf69XDNMupSZRyosPRim5/UjCxEcRYcE6uKeprHJ6da29vUvQ9T2WXhQm0Ci5mPr1YmRsok0SX+T
7EI/lbsIqsol6JHWyUeZoDrgoIOb6YGgkh3nNQ08+KOVvRjTTpYZr8J7s5Nv9bU+W+8F6g/kUM7S
BjRxj7NwZ3LScMzXpnZ5So/ycVzt5TQH5pf6WrniKX9caNZsy2n/JxhuexdZezKpA2xjY0CPOFC8
8qO/CMF4Icr6QZAOw767n47Ke7O7YNotf9uP+a5fPfO+5mesXnxUdyUZaC6BMel0BqL9Ju6S8Kkl
zkFyzCPvEW3JBYGNYCfXkfjE0JU5rlrUCnsUsGP2ojw0PfJ7ZyCxjmA+oBqB+GW9iwAZX8fJa5+h
do2Xws8zt7suSL22ZxFwZteWYNADivz8kJ9LYI8X7OOX5XV6bZ95//llyXCsLxi02rv/Rdd57LaO
NVv4iQgwhymTcraCPSGcDrOY49PfT+7BP7pA48DtKJGbe1etWoGDox89p1g1b8MbXDFWbOnOMBdG
XPz3z7Vxk67zbzQSS7DMn7v5Wq9pA4bSbXkGQUq/u2P5qfo1jjIJLtKsIZcAY3juRrqMzt0qvAhv
xg8Lh177KrZ3K3a0m6TApKXaBt9xdfFuzhdMa15p5J/IbyUcfchwwY6c4ODz8NLELKCHYgP9Euch
C/OZIm5hRYAAMhIlF/T5kZxg+VWEynVetuxEv+g8MT3HuteRRo89VO4PBKzqvvKZhXah2NKn11SH
4odzGsbNlPvKrbZlUmB/sEpftCBlqx4j/eBKV1Ud2qv4lZP//jD9WPQRqgLMGSNYzq4MSSX184Hq
9tif63Mt7yQM9c4oQax0lb7H5HeSZbWpjhNBlJZfXdJv3nyleMOBPzDhDvUiqa2r48vHnCEB9mj8
vLGXRaT86w6J72FubL4ValcpLZ9niAjkdjwzKKWw023iJBsn2KeH4M4r6qaBh9l5hoe+WGDExIyL
tsn6p1GekwiEHlI9pcOiji9G+TXmy46kCL8YHmB8qeJ2q2n2qSakw7DimjOZVbfDrDTus1WoOSPz
SbS5wjSVtsxcay9DHAU8aE1QQVJI5vrvHyMirkYgad00649Awfmoj/BAmrG1+u+jv8/9/YP1HK4/
okqFYSKYytqiIQUQ6VMbJG7dkOcwKimwjPpKuotertJ/Hw0oof/7KBcEXlfy+gr0RyCvrN9ANoaM
/feNo6a0z+X/+9NqWXawfshPbCGwJCY2ZMKjqsPek59UilpDrhsjQHLUXn+QhIKSlp1LzTwSdvi0
fgLp4s8+uU3wrNcW6QIZxjN8qMCYXTMJHRz5iCgHwn5b3MPf4jcGl+Tx39GiNWyPToxioV5o9SIP
cUF0Y3BN7PP4qzzJOJuq9vBrrp6beqmoK2xigLSfX7pkm1s6ngQvjj1T71i1xXeNk8KRjW0hIzAl
7MGmwdz18B5GR0A8oC/4paq+73YknznyRb8oO5h/RbIRTLzebOYvsuHlv8/7dBS8llrUInydWt8r
74SXBNvICXfdu/xOg4ROa5HvE1eYbcFpl7ptnabI7Xz1vdtVH3SdISQLlVm2SzpnbnrUYyUM1HuV
uPo77Kyj9KFf2i9hcsPfFlNiFIPvxcLApCx1ufeMHzLNk5Er/fY/yZEmtczO2hdG8ydC6voZxeyZ
/E+6ty+Y7SsKD5Sr5bbdqhNVktNgKOC0j3Q5/Ua+9JFQ970bJ8wWuHSmPe2TH4piOj285oP35rf4
qEJHaJDWOJGxkDZcvOqX4jLix0ATJTJ2GBvf6ksfuCMHUukW7K5b5Uvm/Ds1C+5ISz28y4kapIpF
uabYZWtPxymxn0vt1K7hVeEouGd2SaLj08CqnDPNFn+GBO2ajRWwemiT5bjhr8Fdr7AWBEcnvo42
SbHnc+U2j8AvmfmRXCpDUmF4ljnJZA8+MqZiTT728wsrRXqq/g7dGxZMfxe879EZ2cfibfBmOLh+
r3Qs6GxUZ349eVCc1gp6KdRQdrdov2RuAQ7JTvVStTrPZbuxGsf6wvZYuLSRl/PzSz5xFs4I0FP8
8Alf5nw/0z8rKE48iFtsLJfkEKo2tqLa7MKdTbBAfId+YpxF8kZImyX97qdcZpDH6fCpqWy+I5X9
jIP8WkCXd1Ehb1QvPD3xgoTHs6jOEaUhE5sUEMbmUwDnykKpbTZbayeu5MQel92VgUrhGvdqLW3M
cZEdio/okmKJW7jTD6atp6D3jMQJry1Rm1AjuOZe/zU2Ds4B0X0aaC312JN/UOiUdFSCQ4fP+6hz
+DF2cJFXSJHu3I1qgWjkQASR+c4YJr2Wkpfv6F4YwnXEi32opW/RCKTswYUvKCvpTHF+KnN4zC63
vUSF0GCA4KBbisG2mG0uVQm8i8GWP05M/c8d8BMH5ytnBNXWqeuc4FJEXvJp7GgHcvPfqDqKsNPq
FTQS65vij/ZUX5SrF1gG2anDwdvT6FBwTQUxACOIHRqyf2a+gOxZko3jDB/zNug/sazFs5fZ8bPh
RTDncRh+0gxNMFo/ta8carQDL24GrES4LXsBCv7sTbv74m1clQcohDL2yNKSlMZIxITOIVKFHPMe
HOz+fH/NSecFqSiYwcxwpL7w/4c6i2gPvKVxmo/XKvowf0ERmAVeWBgphvPkA3dIc2jFQQWEB823
9sUiiR7zK4LXqT4UQse/mumUZ/sIHxcAiUf3yxYXveN/T7BJkVGrbfpjsxcwxoYAdidFAa6TsOd1
AU6s9NOgE8vjJ8fhA5UHUIZOFBAlmHZPS5BJ4mE88TerveYDtnfHRYPJx1Xg+A4Jx3bMfw34V4bl
uZ1/mGt0BCr8D2CfMF4PO4tm2nCbr8D08fh/uXLa+W12u0VyMBjY4gh9zz+s86Tt89QbOleSnCw7
ZelbwM50x8IxSp2+XoTDrhlfMAtbqJ7skY+Q0MMoYxsIvnwRNadK7HPBpkfjAOgATkA6crWd7/2x
WEPZv0xuy+3EMO0ErOWMrcfdrX/SEw9JqFwMjYNzNytEeEO0WuTR2kJVrdsopq9wnU4YG0CVaezp
mp8giFQwPW6gXpxEgXaMLEoFzLzt+svwjD0IWrxR7jy7rWhPu/KgH6djQcopkebsStuGYgHy5Vrx
FZfV9Pp1p7g8cx+rYTVdXztF4kQX7jyPnHDvdthrxoRws8OaPIxfnBoMnJOE7Ybs0I6dd1Nc091w
ND5U/NIdzCXE31Fddjxy6Ub4QgOdKj6S+4mI1NI3QUJjgolsQntG6xhQxRg2exc4YiH8/l1vbozq
iaeeTcB8x7TSidoFQ3xtQ58dLMoDoR+aBL/VYfNBGGNQhBRLaKG17CG91BEVMc4XyfQoHGJayRAY
iCqEYfbQkw0nFLsoCysedoZEq2m3b8NZ/m25zRceN13HLcoDEge7SwRXlv1Ac+XB4w+qKnNyG7N/
OMApCrvJjvbFCjZXpONzymNtPz9xX4BHETwQVeWP6WPY8aSxYYtgXR2/1Y6lXZZcRRifigPpgiy4
cgqxMXafxYoO9aUXV65UCwNmyEueWgFRx0IVzv1ro1fob3ntXG/10pAAVXnoDbIWdFJBL+aRzJLl
XjmvKiTt5qIambweYN+bP7FHe+zjDA+xHk2qLr3hC2xgp0qmFirXzhHJeVmVl9d7ZmfBZZR7t5tt
ltjLcnSpfWXUKerrhgf9LmIWbRzTeD3hPd7QVXJsw4iDsBtglOSog4OLBxPD10KBsmj5bXZq2WCw
NYeEy7FRV15MnxyQUOdbe7ZfG/3srWfXooaSNxmRp8x/fqXmYpl+09Nd7sUrhyKgYEeX9FOcmnBV
LBJ8TY/cFOWuXsMTxlY/8NCNfb/p8Xa/j3bjULWFS+sgvbBfV/pOjuGmGdFmrvJ0wTOqvlwR7GIB
LsKAVLwWPJj4VrAk7sMvtRfEM0buyPtBfc5q6NQH6WvqPYDJ+WvkUlDOndo3rbDNGwZwgzuHbnBq
2EhecHRKt1isktL1h3Nz1df5Z3oWPf2jKlw98mnu6z9AvxtW0l3zh39WTbaMI/nI0HxCLoXxuyyW
zSJcmp9sv4Rg5lcOyVn1xQsXFpIxz27zSy3eY5JLF1cyGdgJnxzp6Rry8drclQ9JssN/EDOn2p/N
Kw4JyEIdU1yA2KTcQ4dhPkAYn1JfwCqCPguyxT+8m534Ax9EnhX5V+5c6HFIjIfr4IW3nCeAAm/g
4PPz5xIn7HzzlG0dR2u4kDZZBOjBwUip1PCQJmN7PW5l3MAhyNgxk9xDuGGVtZfnj4oi1IaMO7IS
7HI7nRgNB79o9djBdTzPwYGS9czwY/hVXAjNx+ocLlmt37zIoPKbdgtYWpaHlxxsHaxUSreFlu5I
Wo8/zFu1J7tjg3UJMkvIGrYC4yQA1On+cSxjmU5q4pXSS9ukNCXrbCsdtPkIQY+vig6kCt86s0fV
ylKW/IwBWeGO2qvMCKRNaG4jAm9jvyU9odjS2vVf1hcPJ/aR/Z3FIhMB5HL97GY33IL1E6NRp7mO
9wm2hB25XL6fj+xt3taX5sqmmICfgN+8ES9Ihb1S3+cv6w75a7qmOKt8cC5p6iHr9tH0zUFD+R9s
lY8AXzV9Y35TnQiR83wu6mQVnXPKhzftVALoXFK4hYjYWG5b+c1gTd7R7/xm9D3r7ICI9yQ+NLy0
Vyj28+1zoxoeBCravSK24TW0JBlT7K9Kz9qFx4qiZjl66qHAzZauJrnJPtEGdrGNPWVp+c+jtRmX
43l4SAtzW7Ml0Sztp/ZVObQHIHEGFZHP3YARQbxR5lFdIG2XvjTKkwt7ZPPaN+zsCy0ZCjfK91Cg
fQJzNgnDohtj56OaLKGMLVjh6tOJt9rCWgATDG844tJMi60HqK+YrgmHFIQXNu+4wX5d8FILAtOq
yHzz0iFq2ZiKrUN+EuxUcYyezGpXPsyOueyMNbTQko0VQuALbYAI7+CDlkkeBSL01W9pXa/bj+Gt
b3xic+UHISouN52KuZN9jebwQNdHYXouFEf6IIdqVVzp+DYMBFY0FsYVrrW1y/aY3JC9C84384zA
JXoXQVrZ9MNlQZOLFO4zWA6P8R+hTUNhC7vqIbR+993eAthrwzI7wYLrnmifbO1mbsQvgCut99S7
sK6lRXQebwMSt9YHuih+EiokXhVoPsmUJem9CjnsSMth3TIAANzkhnu4Encwzl9Raja/GE9LeduK
NPjAKR+kOYlbcJ8JF7otlIyFeakeIYgSIyiKcWOC++xUwCRnFb8G3lG8Gh7xcNFU35qciaUDNr8F
Sf9eYjYGInTmtlWBTYoWwBse/bYpQUp10PLqS7TDwk/rGP+UG0OPIPTycKExYpOW8VGZd1LmNiwL
lDdOZV7xsiobf2bl0wbDKE+W5OUYEwe0KyzU5ZA64hPOqDsxWl2Y3/hAOOED4bOoOjPINNrh2o5R
0uMEcZYmN4IISFUb0HbS4k2HbN/qL1CqOJrfA/ndPBI8UDj8ZF66Y9fO6Hbo934mX+WhZrZ4rPbh
xoCw78l+uc55eCiVOUjCneaVfvHZ3bSvdptANEboAXvURV3E9pv+KyY7/9e+m2SIwOeLaR+aNWGy
O2as4T/lLVlYb816cHoa/ulD/TfG3D1njl+z0Qhi5pJ0Pp40ZGznQDjOtP3Va8Y5B/j5Hud5z2+M
uvX4CJ6bUbYZSErcNpD/biEEazNdk3eoqaj9IdM7OC5lvSPNPoPN+HVmXaUvccYbeynheUCYRbgI
DHfIXcFczM1DTVfVzNDNYUyEWLBDRLyQX3UEM1HsJDqHUIXqrFKUa6+/aj2Ufs3UNA/9AgqlgFuO
3Yyu+UlxHOz1CWWdra0w3CaPx2GCxeibB+D7+Z6DrQkE2ZOecNK0RQxte1lfiAaYTAoYO/lGEvQ6
stx0mX+2oOe1nYlIfjFiOTDggK2YQH/LlzQulQcz3tgnPhZN4i78kNnHqO49uWHCxd2jAk5PMSYz
0usVzPienGSPi4OLQpT7HGdet4sOJNA1/crwag5Ew+lBYhZs2XveLpVx8qBazsvtc2RGVCyp0axP
45orzvOW/iDNYKnn29SxPPMdJMCwJzajD2Cm/DRuwz3j0/aNOAfTQP2+6N/o4RkoWu81GjkAk+SO
QJ1HekCFVnrC7/BtvnPIyZr7OpD6pUWx8TEHr+ObEw6xPZtrfxn26m9+qihxVsZ3odsIyyN/kldB
sG1pDhbaQ3FZE7AB4X9LKbJJdIA+fPcWCjsZVtwX9mpuPmXvG7bSPtNk5mUGKUp2+80BqjjJz3Qt
TA92ImVasctTV7wN3ngQ2I6IElFmahsUkhbuNlis449EH8aTxroW7Oga+80lNW2SnNJmg2lU9JGV
TnUsr0WxNIQlwwUmDlICZudb/UpKjtNwsxKPpFbYQqS348RiSH73lYLzLNAGUtLyIOi0Es1u2j1X
5C8sgY5YC1R2pdtfwWWJoC0pmC7GEYs07SCvOR7Vm+JjgXSHw1YKy6Jx+qssOXUCbruNAY1TYKke
sxB7voS3+QLNtVM+YuIxeYGMIRhlobl6DeYMchI0ByXwa1Jl6KsQgnvtkc6sRB/6XveaNfFLHbEA
jxiyQXKtXq81/hwzJ3AC/lOWkwoD88jAnIHR0CH6d4EsKTfQ1HjqluHpfAO58BhjPYiu1a/SUVjl
h+otO3OoW8jXNri8LpQfBkYJ/ShasxUDB7KzlulFVA/JejjoJF5iwf0b3MU7Wq6MwntVvT8XyVp2
yc3gRz4Bu9sP8H/kYOReS468qT+eXuAJq/YaX3g7yHgkjykHVq0r5DJAbrzvaBcext1zIaNMA1R6
TegQnbNoqO2yt/qNR3N8Y5Gx4cmVr12Uh8nGfRg7W1pZLSGe2754x1pJuWHx0bYLmPrj089GZrKO
0bqMu8vfp7KpUw/3tZxZGUc0155yJ1820zKiv2qZufgTmb5sL3jqp34Bs9xcGeVOCt3IWHUkDhhQ
zLFCY5bhwyLDfAPVHVMEjF+ZP4zywuycjOCD9J6h3m+NTS/spR0HSz2tGX1x9Yy/eVyiuWJopwbz
aFt5r3/jS/41PuFZMxA+8etZMa+bsG4i2xjY6pz43mzq31pkiXCk28Y2uZaImc44+fHulP5vsgS0
VdmMABGvoZgT3rg7vEdcMGbKsLu86Vxjpx+gCTnixjwzOxxrz/ghdNkNwCFIrGRQqNpastE3/ef0
nUo8g3byjznHqt3Xo92SSISL33ALu72keApFWuo9T+Gjxw4EZNfYGQuR2YhIbasy6ERk4aKNoNxA
1Wy2dLP29BXfaSqCHDsbFyYEMceT1601nlMoPV/m5mVCdCqvCBRjX1ixO4i+kuDhuLVIshqWFT7u
Ho9B5eJRJ7+px/BXOiORa74hTrcOtIhr9iuA3uIun7jynb/X+7x3MKtdcxeXypWRouAWF+Edi5f3
MFlKK1lbtI783VCi/BBtcgO4064C4lTHWjBbhJS9YMtoLvU6Gm31Hl7YFHTxRUTT8Fci5O0Q7s0d
oqvSLXXHwiNIcio/PkoL0leOLcM34diJNiu+vCrvKkOe+JKpbnk1vyZkjoA/m+6N4QmyR65nvSAo
Z3rjd7Qn5NRf2FkfLN4rUgIGnH98lPE2f9QLBbE5cyWABnDRC0NmjTx2D/ab/JDd/BJ9sOzCiwjY
7JgHRj7l5Obbz0/a6hSEYTlieu+0vwZqomsFKORE/CFeY3xR2fAuyXW+wA14UtWygxf2k0CkHkma
XX1Z/Iy1/ZdxQa1ttgidkI0T7gKz0QsJQIyVGdzCm/Ky3+mi+9Gp2bwq5JGDFyKADYXkCmC5afeo
C/aCyy1NPkoerE3s1+fyZK20Y+pWx3GhfikMDAcbWshGXmpHDDjbR3zn0Y3Wsfs8ZXu88drlNG7E
2IP3AixP2XlypdVzEfeO7JNpjGgIHh4wC8D8WWHzKF9voru3H/1e590yvv15QbZoQLZMKWc32ggk
OHGdadcj+3lVl9mZzM+t9q+KNjxf+hLTy7hacZ9/wGKIJROaRafZ0DsgurF8Id6AOjBENNbzSZFX
+oESM63erDVp4K/AYNuqtqzLcp1di9g1PvUvPtfh0fHLFsFCkd4T6DRU9vd6J7tkRXcxFRHWJceh
JdzdJhLtCcMqJyuLjCBbDRcKne3LZ9oeotcSEd/qE7xPgZEbHXUOWv5J9V4qbz1F0uxJ8kKhd9ds
4l22/CbIsiZpTKSP3IYLalB+T/x8TYLNjYrtoYtr5Fv+lmxYnwyvEV8JINsQMS/tTlinb90KFpX+
N+WnazzL22hyhxWVesnWx0vkxKRBjJbmnRF2lTpYIL+D6/6OVFVbvDu2L4rYyxrnI5hW1qH6jFY8
WjN46gNOCHObkrQiO9sKHPfQ57zSOiAGquDD3eoHrmc5njgZujpvfFRMd0Gn1uENRoew1U+gAi0A
/Acn3VtK0t4JYtkJmuupfa/uSO+oozO//GTHFpCvOr3C8lEOnCCcNPoa1pCKNxepaLNDoSlVCKod
PMfRVx+liQR7p6A8rk+YO1y047CpsWtcxZh2Utne6gUbzKFTfWFjvWXhSt+LEEg4mYE/5m+0M6EL
KWZDsiY7n0AYiwPMQtVLJBdRstPCctkJ0Pa4441Zd31LbtaVprQ1Qfxt6xrSBlF+eaHbrR9ZsHtG
rkFdC2LMZ5EMg94zEP8Xo+56JG80DC03MlxkNE1edaz3BJHwSqkJAnIfZSplL/9pP+lU436R7PGr
u9SU2gSc1Css+yNxicqRejIYNs9yn4hL/Vv/TmWbTSfiIm4Nw9XSJWP0+EFP1T3UiXGIpzO4Eg8G
xW7upMfhBylicUmWz73Cg0my8adw5KTLlUMevldwWBQWl0o/NSzFadu+DDzOcXYalCWWdhWjVgrT
34r5350agvQpygxi3ECbwFau4TexfzIGLPAkaHN4gkwvL5ZDiXzEGdNFV9/TJ/MaksTcCjhNgi27
ZJXVBegyc1fAK2ZNWLhBiNoVm3bhZB/8romyis+ztfSerq+NdyRE5WL4ip84C4IC6BtMPiMC3Hrs
lxglvDbkWXhVNBjr5BzW0esADi/Tsv0dF/KGVPeif80WtLfmjsxrDpdRsTUDRwP9wKtDWRbZLoaZ
EdrsfAJjfUh8LzWdI32j6t4ilyTtkPOI7gbcMkTD5iHeYg0RcgRoPtzG9mCsMIGC1aMo0FC3nNOM
pf2QDSdcDhMBYa4yritIEPqahDEqEl5wnj2kAMpoSdA1hSiu3YWLsplfElBby6/Lj6AuPeBkmwub
fjy1xTlOD3K+I5JIKSCyO5AMZ+EmDKuhPxIIaTLtYgZZMJhYE2qqZF+TvlZNyGK3CRMB8bmkLKEu
oxaiSEBzWwOGULJTdsueGfvsldyOOYGrt7WERQCpjszhaRmgnNJdaHfZQz1bR+hJHSbDrdMysC6W
gmBTGD1LXyo+8UNpxq02wuG4sTHH+qq/6l/98W+w371G/P+b8//9r4TMFXKbJPzHBfj7vsgMX+hI
DR+OHxjxzBadHOushSZHq7/PTYGu+jh+HPsgt1bkP3h59zKObXgS8Edh6jQH7Zos1g4ohY8w0EIj
M0naqqq3pqDSK/596u+L2HtC2GyBtv8+J81PvozTDWk8r3+sWvXNqrIWrQqvPn85LYhj/CMNL679
3+fq1xeqlBiov3+mhvjsv4/+94W/7/vvR0y1I8tdiPuWcD3GW3/flGemwo73+kV/34qLA41JIqfr
XsvqQ9ivxpJuXJ0gqnSo9Xixkh6bixp7MNK728UEB0hOWoLQBh2LMGzWrmk37epwOo0BiWmhyV0r
cgWt8DM+ZFn0aSn5WVGFT1nsW1/NVNWxGG/EKYFZuCDUPK9dcBifo7Ig44f41ewRoPKxDQIW/Qw+
XRr242Jum9DPsdwOChAEi5xQLYMWOykJrkOCREtjGrTJHTzRTEn2Qpw+8r4YVn1MfYrihKNP59zU
u5jBVdONS4KhfIz7PwuxkIlSgBbVEMFJOhx3ZZXgRF1rYu83kqmxBoFGh2PeytLG0pg+oJj4MUVm
8abil1hXT2njmvX0gSqE/LeZgqPrcR0LoKQJIYURbpleE8Pv1GBbND1a1KmD1tgMHIRpA9hMZOwq
K6JHnyAsh51KdAfAdsEMrSQtUmsB5pLO54I8Ha3A7VrSKoiXFim2WgzJC/cOyHR9vwt1+bfBc5kJ
Hwz/RiJRjnl5GRF1Lc/GT5KT/maBZ2SxFjiFlrqaATNhNOG+1MA3CWwKPN1pMRQJyavgseEJYmna
ujA86VgPeQTZDkLg9Pwxx2fiDQ2zt/hc0j80sMXqnjYgmUKM1Uku06rXj0cW6YbRLa775zkoUghP
kXySRA4OTdHIk4sK3OZyPP7EJsvXjfY1TkvtKazxsGaTwDvT5ZJ7DfJWlJvZjBtU9yBooFyV+T8x
gfkQ1BDWDdKeyYTS1hazgB7RQ0zmskuMSbJP2txDVclekz0/YzzKHWmflBUkhcKEtDCjcjRS4yMy
jHYhB/qXFc27ScauCiUIzGNR86cYem3KOwpVsE050sd9rlWwWopgiS0rRS+P2spQOjTb47hspxk2
d2SBBzNTVPTiVrESPWmQwCGrFYooyJEpm1liZv9qdPqb0pwOZP9FwLMTG/ST5yMYMBPWZpUhT0bt
anywBZb/1Dz8SfQaaC3jbEslICqZJduCocmV0G9nc1obs8JTklANqEnzLmCnHpcgaFXLgKhWdcHD
AIbNQM4+tQqzULlOHgYB3TZCcFrG8iKmtAS9gPFA1zNVFcENw4SjLVGsS6diwqGULxUxW1lCGNFB
ovuXh2PAQkLmChghh1jxliHs3Az29/Mf3mrdViKgwVaxk7C6ioo8xlJftxh1d5Q0SRCOi2AuXrro
loJFhWcoYoPVZiTFOoHGgVr0WeFPmr7RuQB9BXqYdywz9NpIIoZIJcwAiv9cJ9suplDJG6q+Z5me
hvAzbsa1pML7EiEZsMWGSxX/uEllDBGnw0+e4YycxuEjKhgpF0aGUaKcLiaFxL64TucFMalPvzEJ
GRthqob9E/C/xmSOBji91/N8U9PjWDKaapkhjukE+bljBUe1aRPvjQKZwWdsCS6aSfFkqHl7KGRa
mHT8Fg3xfRy514VmTaRlpB607K+moLdfB5HMrZ2Ug6kCOQrq7alLnNV/FKCJgUsiQrbNccwJtPo8
5oL6ngI3ygqzSgMsOIx6P1OF9UARIY86B05jtsh144+sMxMPEd1GQQAKK3Jmao0TcDNikRMEsERQ
l58s6eUEmGSbQmFMnFRUDq2kiG5fFbX/FKaD3E6erBuhm5oBbU+tXLIue0J+BzM0MKWjZMB5optr
5DdGdHhKobwX5e5Ry90VK3Sv6PAhbEeRNt4An4gQSu/zkgZUY2g/ayJq9xSwnW7OGDANIybOtBFY
n4UgZE5RYVoBF7FqtU2kUV8kFkNyC6uwzi/Mh5gCUwbITW0dhYKUTO2yGQdP0LOrNb7kCnr30ZpR
gLifcnjQvzI9/51a3Vpo49A7uggGn3uRbshuGkAtkbEYdJG/SYeugGpuSUWKuyf9UjcAacmhvpjD
7hSXaL2tyLqphYgxcAZOwWMGUw6XB1NFwI2v+Ivp5zQh+h4mzsMz0VeZ6fchfENsyp6vGJmb2GG4
1dya4vx6iWsiO1lUkS4slCnAr1TRWCfZLbYUbOmemrSWY2Y09XMaGOPA8ZAskBETCxE3K6bWtzqK
6SeDj14XOijQIpYFk+DMEYa0fa8d0oBq1MBMEpP7mQyBqPT0JjvleT7h0Qc8auKxp8qzK0YzxIZ5
eIUUTwFE+wyM0Zg0PyeGL2aswf6LbVDiSnl9wD1T5fRuend6wdQNhbgac08tnIqQJcBdEUpMn2rA
5RJvNEeYwL7kQGQI0Wp3NNu4hZnbuRVmT61gTxRDg3GFOS/Lsk/woUJJqYWZVzwpIa0caV8SgvKX
WtDZOOCEfkAXluKiygSNFgbiyQBlITRBDZWpTol7PCnYfuERKzIkHGnsCR7COk2n9+s5YW3jZVpr
WBMKxIwZpgAXG+ZINfU9uX9NuQifUPgMHXfcEcwY2fPUM4vtmO/je+7IbP1+VCOUSYWicfGnSpYx
g3ZpzPw4gCBfR/JdMkGXBda31wKoFQk+NAgnr1bWmG5g4jPfDhrwh5pf5GdyE6pwKY1syGHXDODw
NCPiU3a7ENHLs0nQLXGY5DVu9qkm33J1P+Edy0FOBmcHgDnh28eiKH644rTspnUn5XF4EJ32HWT5
ZZTbeZ93fbMZwhVeJJAv9XjYaHII09yiqe9zUKgaE288Fz81HMudXmSKXyTHMTKNtTJ314kVyGKl
rKG6K4dmgbIV6JVJIx5mhpNTe8HjmtHeMH/KdfWBRRL2NZDYEiOg8Y3BsEi9ymCjST/k+NwKgp3c
sRS9cZi2MakCbk//gkUCZvOlpC6eKdSFqDnPhrEizgUbNUgNslQtTEJnySBB86OE+ofSDBXdV+tl
8QiIJTz3pYapbD0jGGN4gPEeTniScOh4/W5LUPe+mOp9IETvE2nkSx0f99mdklw9qa24DMmHtXPZ
mhcYeHh9Df9HbJhsq2K2GMcmWQUxZhzNcKyw/Vs8sZOOYtArKYLFXyQVMqSYQOvk1QIJmC9H1AJN
zzEdW/twkKaV0YG+1MQXp8TK+GLJkD6LEvep7nQBSyk9ZLyq6QgZRemfNrTfptjybeERGvS0ob7j
gpVX4tHNFa4OY6teZllHdythK4YkbaY4Wcy3KIlVHwX4vLRICI0Z5mCW7cgkE2+HSGOYUuGNYsAV
MuR6FWug9GMjV/Q5xzLMEdxOSEkbzTHMdoJbi2fHPBvwrobdaHFKDMx+mkqXHGuCDTl0N0VRMEXM
8iNEhFGuEVxCqK8kbnXc4s0nCrX3RO1r90ZlrCaj2qijGp7LJHVDOXKaGqqiqai6r1bth2GVwza3
rM1k0a5YWrnox4+ntpPLeNsgFfYEw2QENMX00cY9krQLVk+50/FauUwJbMI8SCkg07cpNL9i/DaW
ykREQvNsz1Lbh3iTs5U9p/RdS4Vf7IhgTYCTWlq/wlD6va6gGAt588jlmLmGWOzxO34ZPo3rgSfX
zfWaePiWqxBrAk1JhqRJuYi56JZxfwhLsD0JdxZTfAVHOlZL5VQ95+2gRT/GkGP/G34FL3Mr4k6J
WpU4adty2hPwt8f8Ej+vFpaCr0ollOMSUO1lSMrmb1UnvEhBguOiWZQvZm9SdSvLqAQnVOB/Idgk
OgMQI6T2bFCIVNp0U8ccsaIZt4iP8cQjOGlTiTm+SOZ7IXMOYyC3wNoSY5JnClPo/7g7jyXXsSzL
/kpajuumQYtBTkhQ00m6FhOYS2h9Ib++FxgR+SKiqq2spz14eFTuTgEC95yz99qwdHD+ikuNteBB
YWjWR81rNsTNMtR7dJN9Ym9MhPnJweo0SmitO1g65w8ZaphM8oxLI9o5JdBrz47Qp5kAQaIIqUYd
genqPpVpAgYqc17prazwQPdYykJ1DFaWiTm07+CKWWMQr32fUm/Sk3s/hJGftsxq+TSKJZjXVZcq
zUrNmBhRRdPPdxIvouzY6cK6qHZFv6tZQyXfC3QTQ8Z4yGFIoVOlImHOJuBPCzgD/Y5vsnvXlMc6
XYdjO3fc0Ary5UHjVGaeG/Y7vdA2oV8zVh5DeUtP4VGkhO8acGt0nw9QqDU9kKF9S9qcLAUDVn4f
imUjlaM/Mq1VzAwVJO3GEbG0ad2SeBnuVfO2VxiIxeMTqb5EJkLytUMC6Ynt4g3jy645q7h/NlUB
dd1XkdW6s1+2ecLcPRy0Er3V2chz92AW07ZKjRZFrBludGu47Trw8kbNYsbXY1qhlXMia6pE+BLc
TP68WFbZOVmXIshpbtjPM88JXOa77odTwy0bZQwpp7vEgXbDC58WTkPBJvoGD3tXnWwlfiOKPtk0
Ju9QS57JpshRCdrJnTagHu+gKrKY4/1V5s/dR0+qq/5B8930WbF82oxCHmI5+xSzjgnkmOaLrBKb
VJrM+hTmLgOBRC0fpSEZbJiQ62+Guc/XlOJUhx+wCvf1KJODC/92MTkGY52ZqEjRojqUFcGoM7Se
cNv2uk2G5F2RImMIQvkZKmgqapoDlaTocZmrD4b0FBtvf97z7pb0ZdZBi2BHRgy8yewOoJ/i2hrH
od5yFsAAXevodNEjWpXV34SFvS7hos2tDDzeGqK4CFwobDodweqk5bu2Rl/XGlNOtW0sex01ueKX
zqZF41IjfDQLw8JUVf+MHHpNNxyPWUvsYDzWUDwb1Ee9a/qe4fv9qZlzDbrpZlK05JA76P6GCXxU
KxuvrH20g360MmP/NqkRX4tJOxCc3TPY4sBkZM2TRSCbUBTP6p+nIFDIQDefOkNHzNU1NnwglEB8
nuHWEGQhDDDnycDODjoArVGTaKfHkf2aZEbdxNcwPumphRVVmYZlXKKsIhGIxFUBY500zSGHrUgV
/Iw0o1Rq7XOqSNmK1NV81Lf5QDGYLpvopEUR3mA9ui0QdpQaCsNyrLZNknqVKvx7pcYhMjEX5oWl
avoMKxX4/w5WMut7PTqwLLylYzIhtoDBqWg/HCi/wqmqlnZOdZe3PXw6PfPI9hSLWuqM17R0SSZr
sbIil4LWcR/It+BLaLGj2gwLe2r4M6krFuYs+3OKIjQhCN/bhtAGzepfcVBJPsS6Po4mLzZEUV2R
s74WVcycQ8jwdrQ+nOAOi0NJT2oRuK27snvtTZEMU/p5ejS+2D2VS2o1b5pCWVeuwQe9+AXeUixY
e0Wi80jb8F0qNIUgwWLkir1I61lWxQwpm6p64StHg8lX8YsoxmsN4Hahzix0wPIaMnflQ7f6+6lm
piGtU1LDXoWJgpxPRUDWJ1+hHQHHR6qvFYzKirmONSnhVNZwZR8cBcYJp6cFMqTq0Z8i596sGYj0
DK9Gml+BHqknu4ACaWKjajqkmkk55PeTrnw40Ow+qG2+SPZaZKr1APWPrqbefHF+e80sei+mDFhl
nUmuqbe0M80hGGZq+KuhGOiyCJjkhBqRKrZrWtpqHBqOGQqXMce3LzUv0rNqYwYsYmxYDaAp15y6
GE0Yxd7uU2dJrOGHr8XlUkMpXvisTka/9nFdd9vQSNX14HB4y0f1HZjyYz7F+FfS68GK4ZM/nAAn
vzpq029ImWoIsDAc5l1C9axIKRDkVO9db2zmMmNZ1CaRH5BiD6QXIuVg3VJMdb7uVLKdfDcmAtI1
FkGZ09xw1IfSragNs0Eg9cQUZ7YvnLyi22SQ45Kg4XvHDtyVP/mo/qvm0YG+Zo2V4YGXx5Za6PeG
5PiXq0btpUG5gTwlNmhUNTKhqR/SjPMcPZ6BY18+KDBIk85aZ7Wxr4vc2tooD/TUbje+YBHq4OTU
/ZyjUEb4LpBMujMFPnlKvS7kiOJIYyeMNoJYTKhHHrtbnbXFPiiMT0Bt7jmKy8ukYOrsNR1Ub0a1
Nzk4XrKchbxhrazYXPuVsu5GOef+5fKkf/QITzIO/Esqwgptb+JldsPUwX8m5mLlTADPx455Rhi/
12VhXxza0VQN48ICnu0ivsuw+uF5ISXJLMVPbrSb3nIsKjdxtsnWAQjKYqZGK9GX+rRxUWJMxG0t
K59l99y1L5SsWAe2nizIlba3vT+eoIDrC99mRkqiPAu5isWBLVAU+wINwqhxxFDpXwVTrSFlHeDX
te1rEIinuLBNL7WoksMyf9HGKSMhLzn4PiC1scd+qLezyFJKLxvx8YueA2lBfslWby61cEAxBAB8
7SA0180b/NlD3YxMk6YeU4dVwyto2oaTFaC6TsXLo+RTAxAxZ7Y/0Y4YOMMtYxBw21hTwKlpvKti
UD6t1rzTm8x8dQUaKycu32JreFekOGmQOjnXEiUnjafSN8l4gvUYEiW2jwlnTbPUWMf5C7mT9tav
4cgI1Az5Mekx8sdI37Oeg7/ElsWJZFhQj3B+tqrPNMhZkKoO8uKCVPj9/3wxHOvbXs6GKtMkXco1
oe1dHx5UtjMyqJ6LiK4fPQr/fP/bg+ZH/rqaVRZMhOv13y5ef/x/vP/Xj09dzfP6dd12mDD2G1X0
P/xJuIOOzjOeN9dL1w0Zl/m+7vC1/rp6vXS97Xrvrwf/7ba/Xb0+zoc2U3afau2vxgSrsJsN2d5P
Sl4NEcF/XLzeer0+6QN3iQzah+YW99Qnxf66Ye/Ccfvrupj8P64bs88WH030YmeTSf6WWAKJbUgA
oZW5TxM58SqF3Bl+tkhL8jHho0PLcZieZl1l7klIN/cTvHzPdVjSXK/Kavr9jmR+iG0ZTB6Evv31
A9eHXa8KmkIbqw8P15si0zD2g+bgZGuVxMC/DLfn+rjrPddNkdX8cYrOuzjSMW5bOYaueH4a17sl
ifCQmT9HQzMRDLsd7lYLrUAERezAwgHK1kwrsiuG+X7Kubgqmf4asbyXMQOarh7JVCkg2F032iAR
RIRFPaFvnFCIQJ2xC/lF1Bm6C8ek+wk895BwAjdqJmZh0zAuFIJwl1DbRjNVKp5BUfl1B5+vXm/L
sh7pdmvXRNwF0ivUDnvD9Z4uyAGH+mX+nfZ05X/9HLBsTqhja+19goc3yfU3XH93GYiZPCK6Ay+H
wOT//L3f/sr11/72mOtdg2SSovY5rtD/PKnkP8/s+ujrHX/63f/Xu3/9BoJLSBdsm92vx/7pbxaR
s42S+pCqLIBhZnH4c8CUWqYbe2Hg3vcGwkVNxWdnj/KY0HoGJwU9A8Q0wzAR0bp8Twy12tozw56I
jZ2djPnOCuP6KNqeqVLCHB9YeRd2qxjoqgjQrVQFKC8QK57vindCgn4sI8z2HXn1xI6x1K9ZuVBx
mlTZkAqEZdETY2ZJ9LXpuTkQyLGHQURU08Zn9iEsWgGNrGm8uQ8swIpT0nNIcysF6ayirAKZ+F4Z
dBVmJYb1XV4j/HSoRYwBqEEDwyPPvrsgEqu6RAPFWsAj8/rS0qIjoooDc24VD9JigFARZobSB6wL
XTKPRTfzbolfMUqNYFcN6r1m52eWt81ySBWECMTXpJyCt52l1kQRweBRqcsUP0JO5eDnKtpLqhac
zCK/PQ0qg6WWCaaqM6ZrZzV4Grj7jhgzz08wbcUCLbE5lRNfLaA4NlpluB8jQkmnFPWlYLbox+fQ
J+CIBEMkNKr8gtLorKaY0B/NVQ9F2LfIT+F5R42/DxwMIIrtPifIKiVzEOKjIxxELYoe4lasSby3
bZKu67z5IBkqSVPJoNFkop8kl6ai2I5NKMxGiF/XRw2qMVw7GOabbervWtJinm1ophmjujUttONh
gTCgOHcJckM7rZ5xGQA3deCc1HMIAfRm01OTiAwAtZkAcnB8EGQj7Sqb2iFgBpvIqD7YvTgxJ6g7
+VAprItVKlOZwzAZG1J52+HUJ+qxJ+4b/VhLCIZT3AhJZlVv+mehGR95NfdteTqCXZjmiCYWIm5B
BuYYYxI//7HT6ABBGuN4UImbMKeHxukMplAkeE9S7RRAGdGVrl7WDe2ACgnMWAbaMk9IipD6t5WI
bR5gruBHb2gH8IUJp0smrHuYs8OF3qMWsFhLTBRglkkKiw2PpqIZsheGMuKaSpKd6lAF5a442P59
YnTmrUy1H7C0cHHSx4AFCo76HN2u8dpBbPVcOT2HWxGolAmTFm+NZNb1WvKTYeBc+PUkolXUerLA
xKfPycIxRzU9U2HRZqxZdXC+ERLYJrcVjzGWtioS+zPo6vCpoL3l+27phX0EsBxwm09fd+1n/l5J
oh3NzEcNDvqu4h0Sri5odRbmo1rIY5q5aOAIKvCMrMdWZ5jbTg+drSz9GwJi6r0Btxg4SranJXCj
YMIi7Oi1IspAKXkGGclb9Phuy0K9NOFA6cf73YlVZ7IU1NvxS00scVNH+AS0hhYe2baoadBhJREy
8Nj0X0KSsJHUKjB1woxFJx5gGfo3xWTR6+X7AT1CfFKuoahQdrmLwTdoDwYKux5jT1ODVOJwvtZ7
aHylyAI0tVn1kVm0DZpUKT3dAr5noG9Tae0hfiHLhOiD/j6TNSrDGKEM7y0CZhmKE2t6AH4qotsx
P5CaGVzslnNywFjIMKJgPejqG+h1BTUMaaW1ljyORtRumoQyXA1t89SF/qekhQaLGyQG+VeHoeV5
VW18iWQJPnDScc/6Ld/uoeuQxYwkxtGZMgNEU13vA3UdCG+yZf/QFj1jy/6hahoFbWn4remtTlCB
rq+lieZ3UDWVNTy/lCkxGpd2diL2rrus8UynTSbhncTaSnRnnqLmAY8nEK+l9WEMMwoeRiVjfJSw
w1gc8qCXoPNQkyLk2JBgYq76GFMFNKAsQWlsETS003TAQqYIz0XKSjQcZhIC07u1HztyJwPlXE3o
whhWPbZTiqmpu+2bZlpqDr2PsYQ77CuBse+d9jOGlEqjLf8aYpCEfR3mrNKUJ6FUDe96jQfJBJ5Z
yZE8EsIah9Zed3FLC78gKS3Q7XRBlw+zRTXcD1JDD25EdIuFN2nldJCIa1IzyG5mkdkciFZ0EQFZ
E8DzLCMLtjsLEq4QoEfGqiDGhLJjzhSU6P9JGEr2Y80H7U7NyQgIcWzLzqeNMLzaCRqQdBjOCX37
fV8yWMkcbFykc2MaLtydMiSvPYJXexheU4thumLFN+0k0EePWC0sDQuTUhP5YyKFH7vx2NZE+lTr
sc/I91U5pubue5k3NPMlFl+rfkocJUIzU95bDLXyKYIianFmzoT9Zc1fVUtjhJNkx7rnC0TPjtXe
NHz4SnXqlbEEmsOrj3G8qwqWbCfDglyFD6rbmCpSXbfaocvJKoQIUED5ddm+t4DbMWbGBjXfdr1j
cmDjVbbxUDQyAJNuvkSkQazjWmn37Uyw6eeN2ieYKYL8MRRhuA+z2t2PxvASCkAVTa6Pe3UOxWG/
Gve1MIOVmSEniOc0m6TK1V3lTh6RHzcqiQybYa4BFJu6oKKOdJpC3Sgz5PO60f5z6Xr1t6c4/0AT
RQzmVtcbOqmxnBvmZ+706oNIUiA/dq94Dt5ydJHP2SAPZT7mG5aPEw2nMZF7R3O4yCCdFHeL9HDV
FQBIaneTw0TM6lc9QPuvuug8r0v668Zw2BW0eXO9GgqHDjoFm2dIkNmJ/xYY7UCW1vxu6k3TTys5
NrfhvIcnBucDGSckO/FtobikiKg00CXFvLle+tttneNy3rQwGJGrQHNyrpyEKFnSBjrRFTIxT0Hb
UtDl82f5a9PMa9SWNLOlwsSZbAmGnVt1JrNeEalBElCz5MrmysHuGlns419c7GiGsk4V3Rg31beW
6MgjmuyuRPECbjqr7zrpqDvLhljkzJspRcgrZJWSTdDPpCpgsfu2xHVWF+ZNaBOViQhM249toe+v
l2qFgKSyn3M5NVqxwcyIrXR9XouZlBxcuz6H6yWLUtezDCRcYXQszUrdy8ZR9+jYu9Dyd2YFzURL
EP0GZYgJPlWNcRfqd4xFin2uOtUmjB2gbM3r1LPOo9bLlowNKj7Cglz0QGDZsRt9X2qqvm90QhBa
zqELaaE+sDUOlTM6GdYlETTQAiDepD40hRJBacm0bmwMbal31DLMMS+l70cbNbPZnVxK3pWMxE8/
1xXXTTtfUnsfMf2k0xj6A5NLoK3j1SkNkbp28kPeqdiXAOtnUL0IloiHOELhzIb+6q6Qk7oZmI/u
p3lzff+vV3VaiilhN1ve7gCA3vwZsHL7feMOMFQctALLyRUocFMKIi3UEZX2m6JF8VKx4HVLAE+/
dsDr1THGU16ME4k9jXOv6/1rWeKp66ZZKxlPcUNq3/ChY4/nuG/v+qE8/FdmEM5lSDGcNGCEk7uj
uQN8M+DMS88a+GQC8H2VrGzcYcrb9BVSQMS0CVfIq+E5rtyH6kM8FAdGUwoiVZTa81oQ5nLMgniJ
o8k+ho/TK3ixr+HMxMJ/DB8ytB4bwiFRmWc/QBTnL+Wwoe3JBLHEl8QoYFzoxoohCHTrGHAk0/CX
fAaOgSBZc1Cf7uFJ1wTg1etW2UB1DLutcjed5SeZHsqIbHBhIIYAccQM8FXj66uSiOPJF/6UxSwO
+Ve9UO4wozEkzHCDI7whJf5DpYrBnuryQxNyBvzG4oB3SsYrVs71sMERohnr0PxEDAOspgQ0+qC+
3gKwWkUXQp2sBTZjhBYPgk6pWGM7j2fQlHMcP4OLdkSdBrhghT8WIkHK6PWr5HSWLq1768s8affi
Td/79/TjWes12LF02LskcRxZM3BY0V7j5/Hsfw14w597GNhyExzVaGdg4G+XhN8R3czkwag8wRQL
OfkR+OxUUnQvihf2AxzwE9MJpkbH9BB/4Lgkrshfqcaa4GEDjlKK3gJjL4CHVhCTwwhriTwOUFR/
YSXGcQNJvHt7RG2xGT6CamHefbtyLUek8scRn7dTcTLcGtXWte9FuvkTrv3CiiQo8n/kbXYhI0g2
//6n5sBzZ1043777+vc/EZ4opsJywrQdpKmqaVrc//l+R8YqD1f/q6yGPk51FaOmsifaxa5XyY84
FNvko90Hd1BOU3QLa8W/kFo4gtCvsVs4N9MnewjrWjR66cx2GUnzWNeERfFRpDMnNQ42obPz8wvM
zr6EoerpYiNcjRk764aNhuTvZU41fDefph/ofutsnb1C4bjBA7otn7rb+C57KElwWmL98+rveA+x
9iV9J+tY33SndM+5Hx2mwg6LsX6rb0YmEhv7loMZWoMtshns1Min8e3rGJvGjdYvSepawytuPZSl
k4E7Sj7ZN2CYB7rZR6tbue36u+6+rIeMdMtV+IMxAUOD/YMDypyW1oEqzQOY9hp/IIZUvuhbI3/t
7xksPJA3k2O1gVXMPXyr4TUIZP1IyXYYZv2jecsuKxk/3iE2q56RWDinYn3CKIFXl95wyvu3RxL1
akcssrfpB1r9tbjVn6Bgrt1V8D19WBi79U30kM6cRu3F0VfRsd0p23BjnPCFGm8N6XJrEFHRUt6C
AUTwnD0TfDnhekHZtELujDmS76mNG+AjXi2jXW6Ca13wDRvPMwLgQVeW34DJInvF6sCTy8jbArME
9skEO8RAeGhn48UBnwI49ZV6x7BSDVnpHGmRQxef6Q3stsj4TqPHKsMT1RYiw46XGKz1i/qVZbtq
O7xTgvNUOYFvzH31Oh7cV+rKDSu3NWvzrcAx5M2ghdOr+YaSEIXoah9vnNX/sufPcP//tuNbmqIa
lm25rmb8dccHZN+g6NL6k+Z0JzxLoTcfY9i9Hm33RZsVposIWtcbthmUTRiNHnEkNTPxe9Yq/y9P
hiCE//ZkVMNA8UyouGL//VtoxuTh1G7XnyKNXiH/pLILSf3iLQLRhsOG84eHzy6GjsEc7FzKc8AA
F5vlI/6R6Hx9Ov//xlQ4ivOnN9x7l+//+M5lJMfTe/b973+i+onyImr+mlRx/aHfkyoc+1+Ga+k6
qROKpZFG8XtMhav+y1Qs0+Jmx3JVQ+Hw+EdQhTbfxe2GSmYon5v9z3/MMTfhv/+pW/9ySTRy+BFL
m3/j/1NQhemofztIs6DWbN3lQO0adKdYaf11XyUylrRltQnhdT02hevuiE7EC9AgZXkZjRrFW2Zo
jAqp/ajqDJwOVkNPhRA3I4m+rKH8mSopZqlwhQYSi0AA2beP3MvYdNmeuZxLJYjyUVDAIC45OloD
ojdqAeAFh1KNzSdSnxz1M9B7+36ozOMkBjgLpj3d9c2E8jjjuEwDwb+Y7YiGAnZqVqVybVUgvOp6
ZPg7kZ5B7iXRYy99UVask1iWdNpxSBNlldfpRu3jZ3cE1584AejdtGT1aRrVKlBooaIh51AToYso
TXJ54/TJGYPpoOg7O88JY2eCJzWQiih3XnprL1pOqmOe1xcty5ejqbtYy6Zd5nPWYFgLEYBoagK8
QD6k7QwdafSLzB0fRgqcRR8Zpjl2+SbAvZm4cf08R9otioEpPVI7ZaOXDAhbU6f8Bkcy2fHKQU99
um6kpe0QBRFOr6C+gO3jplq/HluO6gktJ6gDMTmxMWdDAKq4bglKNpDSnkz+XlOX08ZU+0NZg/CI
Rso2dfJXrmWSOFeC8WeoWYK7aBnxA28Z80ndJsb4TQ7PTnH1fpU2nMEdopgtQtuNecKbgqVHHTNc
6rSzF3EvlkNXMLvoBAV3jAk9QT5MMe/uJ9oyUUB3ByZPWTYPWT9zHQcYPTnzQTLyEClZeAL1vgD4
756pQLQ61+EZMZHNClofhmlt4yJDuyonh0+QRa0ZZ8+kgp2dNOy8IihhL9svCjijpG+MWyK9gPoZ
cu6z+frF0jjm5rbz5pthD/dawNNJS6jydrSqCBdmjyQWSHd7CDhWmeLiFM1NUqCYQWLk5Xh05BCB
+2slaKHBSn/b8NLMMUzvuyilH0Id29QF7fbyHGj5K6NTMih8MIsaWQ/CYRzb++U2q8jCdSLmmXrI
kiXX2uJSdJy/7QYlrwksZ04cG5IEL6ei3tlWjVdjkmcHeKGqa9FNgn6uCXQVBwTjACnoZ9ljQMpc
thNJAs+FbLKPhFURQ6gjSaMNwGnadOisCCG3PZ3AbLwH8bflhDe5r34YYYFQz2clLTDfnAl0vgjS
PQGY032fFAARkrbksrWIv1QGNJ6Wu8+z6Jbhb7waWto9nVQ/nYxkL8GwWElMOo1DuhWui05OtJyA
XSIKJvgOwWFoloVRqMveTzu8L8DMI7LkVpOkEWfE9ToZLfPoqInE7hcCyoViMAYJg11kT26370lc
mCbtk+TaB46XAhQmFPCpVug5lc5z3LG4qgqy7EPD2TlxCFmpmlipqDmIJRbNY0kyN6GOTFKg2RcR
tOOEHgQhy4tgtO0N2lBGfasKHa0aZTDgCdw0Mj73RJxDi5F1OfaPXZHT06xx7oqGl2hFIM7JS7A0
HTKj2n9oevGk0X9C/SW3lNRoIQ1so5YYZh9m1Zwoi086ZJQq3YeIgw0T/FOfINNlOEQOuvNRh6+2
Qbjjt0Vs5LLXvnIEPFiSFsZFyvxM8me/TJrqZXQmwhKcDmfulBRrBCbkoxfhsOianKqHIYCZ04FX
8vSnCvp7+nEVYgYvq6ihK6pOxx8gDbcDPSNqjVYPP1KUY7x5yUedVrugRD2gyf6HoUHkKUnxKVPY
paiyUK3VA90qVjE62r9FVyGAnKJ807o2ao0MMB2h1Ys4VFGL+PdZkP50nc5PGSMtCBVy41TUl3ya
NqKvLqn7EDoUWKE5PbuGQOmb+qjutW3F/jY27ckqm8eIRNh8iC4EhiMht0RA74R5ZTlB/Ped9i1D
lLgvgU84pjbSNUB919F7WJFzjY6WQdWQE1kUTgQ3dnsJfzajIGrr8iv/DvvgkobpsNdG5WRJky/y
oB/izLnRyOQJMyS8BiLHODQJnE87nIMl5jhbocdtOfqz5qdvaepHxOCMX2Wk7Mp+fB1L2tJVp78E
SQn3uYqeB0U9hWFrbtSXUiHxGAA0wTYGbuosQj5fRTb0Nqt5jqAl+63fUyAi4a8UBIV6M91PefeD
ULZCRb7Uff/WVBXUtBpqLe2nmMJi7lSTiyLj4uySJ02UBAFFfQiW0nnRUis+FjajJr7r7nogERPb
b39W3JNDvhttT6S9giyPrqy/UB4Oy5zAypXkby0k6WwaesUuct6jKLrpVHraqo80nWPLo6ibe63n
zOrH8tsw64NTx0ypbLEmgv0cmMRF0a4rc47cMW69QyimbZ/XUA40x4dDpxyQl3Ef348yyeA9jTzJ
6CdqzHejndsMkfFYaVIjGaBZZW6n7ZqM+ZP7Qg7z3RhUxk0bQtfsxmI/iuieQ4/T8Nsbq4Jjz3kD
6fQhd6fH0S7w8GP4bkbr7PbOuym6J0vBYqYb386c0qql4FJp6TGyQew44vbWhVcmY+0JTd2lFq3M
hlkFy4hi18bPdkQRSLRCQGKwnWC/1l4zvytPPD0gTPpIqjInDmb7R1vHFomOBEnIfAzv2/HR4Ivh
oemXQfbFV3XaibDnXGxAxOEjHjONpUxlb9y6J0QCqAarpQNjaQr2Lv/u9XTnVtSkbdShxrSUl8Y3
yShCeBmUxmc13PqVbnmThW22zVjHR6yigsYMD61Nj26y7GPZTsHCJHMnPI+TQUUQKNCVdA5dsfpN
vuxhKHFbgT7V1XBVRkx9jdZehlX2obnpWZr6DRrGD02ab0HzNHSIYCOVHFcNrh+7bOs8+MmWGfZj
h3du1c6QVsumTodDrsh1wvpjSrIbu0aH0Nfv04hptRoubmrcqVVwQ+vwS6usXQPzVJP0IomZaM3y
WR2pSy12MaVC51CJLXvjulSmcIORo9swIMnxrjsfefsjQ0BqRUM5Q1AsxLG0+Bz8/Zh8ImLahAny
ejWwX5qccVxgfuGRgizo298RILu+E8TNEGtdxLRtUtN9pS3sM/XkHWMKVNalue1NETB8zi9jKu2l
8O23KC8Puc6IkAXCTVCaDFYS11nyLhU0N7VziFu5YenHDrvUuo8Jui+zuFu7Dj6CTj5asdgTYgkX
o9L3gCR13BAqu3VEnEAVUhADXOE1IYHDazLFmrFUG7ErOIIXAgqUCEkbfRFlAhqtRViIl9HZFoSz
qrBafbxHQz8dmEjfMzeH6Bsoj1KdRxIZh5YhUx7asd5VjrVL+pn1MDxPGQAyFqf+1sFUC4VMY45I
G22yTCi10t3QtAen5vY5tAwCl1G/oz4vLNa3jsKcH5imH6rPaS1QX3fABl0D9EG3kYb25ibyJg7E
hx06dyYBasj/IKT3c091QoEx8+dL/D1N4ZBwfq8l5Hnolvmg1nm57Als8bvmRmtidSNTPn7mytvc
gM6ecKAzIrBeEUJAC2cUsLK4h+FEfyJugg27TER8w3ySUciFbEmGJoC+hyBxvWg6Lbkn2AkQ7XC3
E4jq93uu10nsDj2nxe10ffR1c71D470HwTn/tl+b6z2/rtoaiSgq6ZB/u/1Pf/764OsT+9tjkiQ+
6Fqbb5jOSXV1fRxnWMwO14sc97GE/vpTlaluHb0PWawT6FO094UNGPj6i68b1VVABM2v8NeGSdif
r7Z4VfYVpl3fH+laOe/Z9W9cH2X89aG/3WbsFdaplMl03EmeJsRg3kxZizkumtksvkI/5nrj9THX
jVkzFKEtkS0b66EIJ9DMf/35X1e7hD5mK9EHVSnrCLiPf/whtbCSTcU7dNXOXWVxYcUQQZ1b/tfb
7G5Iln2KRDoZIn/dMCr6LejhmvEQZgP+8uvFVgSXHIpI1m6qPjyKm8Y4cbaazBvqiTh+xLNgQXBY
+CvO1Hu4EcNrf6vf0z86F8sK3tuBlQvT8cdsk/vL8nl6ZkUKN774RAaGNWjJSnofPahAtXHDOUes
kDGDAqqgJRyf7/jsnkD4TbCph9K+TR+ciz5Mi0/ai/D/6/GIkzVbMhBXFh0Ip37dfvP9pVYBS6cB
GHlDMkbQm4Wlfxu9k7CMC0YhfZr0iD08Fy7Kz5x0HTgoIz5Br+jegELSvww5tXj6R3Pjg49aNhv9
mUMJpoE1AVYoeRb+U/mQHLAMkowFIRHbG615YvowOXJKu0k3eJLUB/RxIXMTjDDGyqLjRcjEJT07
F3iDUbUgnLtdKxheAorZ8Jzti7tArou7GSMHMwel6jHHtoBxfKdpL0CAB+QhzgiM/Yatai8cCGHf
2J4ni1ECv6YbdtQ91j7aZBt68o3Y0m2nZMUCCUSrTvYcR8nOQ4yikzhQsKxriSTgrL40HnzQAA/D
Xaw8ivcLuirpe9PWBNJ/SO+zNw7Q6SVaqNtimRLYV92ST7hA+Ivt2vEY/iw0FrkLBhDv7vrFds8Q
dqB2+MAOwU7icWk9UIVSIW4Dqp6GQAyyHcH3+CtR5b8D/djWq/HFOJerTwrT4OjeyN4bX3Lco29M
4I8wSM3bZ1ilZ9jCR3qeA41btDqG7lEeLlJ/eQE3WG8d74LfiJsXBq5UXiMpGUvj4n85O4D8Hmpd
KIzODgjvxrpEN9bO+so/+J/gpe/6GcPuR/SIy9D/Eu1aPhv4l+OFfwlWzGkWLL94A2DgNuxXIY7W
PVFSlvetXPJnyBMXzooFmRE7scLyTTHqRW/+66f76FycC8KvWRu5GoydH+xdLIAaFMcLTSTCxOw1
su50sWH6QY87WBWPJGC8SbFcK4mne2/F6RzcvZhogZnXLQ82yA4CmeH9kim9tWCj02n2FzRSHZBT
y2HJ2HSj3o0Y4B9pgp++9bu7qNuJ5beEUvpRArIrvPj/cHVWy61r27p+IlWJ4dYiyxDHiR26UYWG
mFlPvz9l7X1W1akaMzNoS10dGvxwSRC/stFFH+631EGNXDqueD/utljkOsd+Ds/AKVhLJUbzdjeh
YJkh0NkIv/hDXBb8FWtA/TvcQO4T+LkjlgSNjxvdzEhV59yZMfDyEMXtKSZ9ACr6v+9S0PCiAzoZ
I/IP5RNWDSJYAyV1EDXaRYcVbfo7r5teGr/5haLDXMbjBARYOTmzXb90JzIUGR62T52FWg/+iky2
73N6mr3WGT14IAkuK+0FiKjCFrJczPOMUDnuXHtwY3bs/ao4SiBBhxpwgngzvtHbTPnNbN+yc3LU
nbE47et35mOCbps3aj6c33gA4G5T2AVieM6CwMNZeICmI+zowlG125YzD5NZdoQDHuGEgevfbyDx
4+lO05FWVXmpy3MYBQY1jkNUHMWD9k2nacYaZL3CyQv3AyrB+n5uguQhfoyQbTXs6jzvog+KJLQU
Xqn372hsfSRudgD6lxzIc6orARMjV/ngA8fi6gEhMr7AtmaueF6DOD56FSZaqMo9fFT1o3wd/pUo
HyyXVvAwfGz2yHfrwFUsRq2y7Oaze0ie6JrCPkQOrv2QfzIaPtILkS6lrGZ0E5/65OpINdKpSN/i
a7OekAG11M/xR9t8is4NXDQcj3Yf8MoRW/6XiJdU2X3RCtRpOSIWrTVedsfN5RWpcQSLHWGjRZUB
PFMqUTiaX9CLxh2gdorfym8Fm9gKTsFvqQUrgqz0t81d4qI1e2ayVD6j4kYHcI7LPX4brpM/GhdG
Zz2iM2tnm1WC6RjrjtxILpHn8gAs8vrMdKhX6vhenSUeEUKfb9nolOgewrHZFQdWITQClKjWE2sk
ccXySdkjFneXHCAOqnnqgTs9pdRr0HEHpg/LG+i8j+zBzKOffqHw7FCtx11D+eKw5Ahs7PkIgYrN
AR529YF+BDIbkcsYNH50xYco9+avhUgVuB0mNxx/sNK3Z0+ppvosDiteKyjMiD8K6iJMlHPsjXt1
m3s1fafhBY+RcHvsCSFeKj9RuMxvH7hcoqV0/TOkvTxxieIvUrq7abvpM1vPHAZJvGe9BSlNrwBL
yshBRHiPLO3ff9GE5Su9mGPket19FjeDJBjTbvYAXNMOr+Ujstd3DEljdQ9aj5HAHGCqbMQuZt3P
v0VkuM3fVb1oBLvI+HMFQGbB2RGAo1ULWxNqcGango8k73QvfjkZ2EZeUVbYhG2g+9A7vDDPOd7C
Q7MTXaC7e6ZV+mP+09HmBjfcckZ5TKGOtdL4HFAeJyk3OO9w0MCiCOIn0lRf8i8wI7bz3Po2CrxW
7ZD6HN3M9BmW9apdkkOgchB5YFoxnjrw8aA3PpanO1Q4gM4gI4yrrIjb2HUNkl9tQKysq+nMP9SA
xICUxTeLxj9z4CG7kXh/9a/inYX6GzvYCEQH5dh84G1ks3myZwC+h4z5ZRwnRGmjnRcdh8/NPZVl
8BZ9hh/CEXLvMfLQu2QE7dHjiD1U3SNC+FTl80f5MzrSB52pgOBG7f5tTA6bkzMbHkSw/OURiQ94
NDt4sfS4Hng43R3BG4YQ1c7tISLFz/2mDo6erCV/pGqEvYS5YeRddseNwrHrwR98gmpe2esw2POw
W0rh59tgTo4ADG2SBmETzSccWqsPgBIEPBtcotgvxaM65kcsGxwBh4Tc0cMTEssy/nGY2wzPhunX
0zN0EaRiwS+IQcSj1dNAU48p3dgnRJ3sX9/UbWF/dESfJi4igpaF8jQ2mS4yxmgf8cgVGv674aO9
xF5qPdZ7w/VDj2qWE3ogCW1m+ZPiJEBJ3Ok6I+p/iZovvNuK70a4tXlkzz8K2aSsWGcBlJZ4AB0o
YJ9nRI/SUANGKlwIQGuFTQJzucCgAT41GA7gE/ve+MyBKxLvYcQnwSNab2qdu2IAgJrjijLVbDxT
4tTCEy1fFbkIXyi/5Vu72GiNg5CTQUWaG2w3PId7a8RShUoCqKQD2460x83gktIx3ytf7G2cJwTS
Elr6bG0s/4EnV1xhS7aWR7jS3GHnNjOFsYBAlYV3YeeJIT8dhl/0we9wxCEw12wcyHHjM0ITiM3j
qVMd7amBTse+raGITwTpfq/HMaQdszk+dZkjaf64GZG4K27ELG2OK6xIiLh7zB1RsLPb57Xe1576
q/4K9R6d3N/JV0zCiPf6wjo3XjO3D0T88wIqJjLKPFzPuqO6siueJDRtQHf2LkXiFpk1yc9aKtC7
mRJ0BCOOvcLGPjhhF2PFI6kHvARAEfGOjIAFvQgqQfTYy0BmtcrzYVYvlFTWHAiwJzyF6UOEQ+A5
+zDeQjwy1Yd59Bi+8QeG33/Gg70P7NaQuSrX7HMm1FXAaOcXgcQDKzKMUghdKD+KU9CosAQYOBs4
Tya4LP8he0FlOPVYzwvCDtxLs7up016LThogBFs/LwfRHQeMWk5V9jgfYXLhZYpLSnMocjg0v4J6
ShO3KJ2PRLQFyRUJizB7Qldih80K5/MbcKzhoX1c7ihMTbInVk8jdl1IImYORRXx3iV7hAMGrkAn
SAsU/ax0z4vwEs7vZmJXCBUTMyDc+tGLOyLC154KMyE47MXOloEZwSiwPAPHy8YlwFj8aLgQoK5H
QCfMee1CodHAHGHzLsOGxcF6pzmH2+gxlap7/ixkN5o6h6VB8ybAHYqTYHrMPfx4KtwOSMKAUteO
tB/rfVtc9fgwIzkY3vIU9QNSOLt0ZppuSO+zm2ELvtnMVF8bVFjMgfV7ufI4SBfCmc2nrwbYiFmM
+YsDMKR2jHzTxbMMv1G9DHGXvLrFaJrEgldj0hTaYu2qDM2FJm2EEpDB3mbjsaAgvJChALw3imMT
oWrrzMM/8gSEDsxnaiFwwyk1ggagR4eG7aRR/HbK1BFrJEK90HLx90UGaYaaazhI4F+26Yf1DIot
peXTjskKR/uu46c0KI295OlgTNLTgt49QRjniObQ6VmuEV648YlyNIbayF5ksMFhFCI58FRkiD+Q
kAiocoijTYzIvzSHP0mszQNYv4gGcejSsXThXG6yRzxucGdCBH6Ej50dce0x1E/TeGwBl4sHjmxJ
Rr7ga/pQqW191ZDGyGV+OZVkzf6VUQHE8G7Yi4/YWND8OqGhxe4V8agOVL6xNUfSAHZF6k2KxzFN
6xhBFDXZL8TLwl3z+sLDml1H7O61ldwi/gnBXP1yJAG7q4JkvnHR7DlAs5X6EFEL4SgiYGKvW/Pr
jJ7sjeOB82nXX1g3OFrSwvYuuFURvzbUwz3ijv4ZrW92dJzjH6LP7LM/fdRBtfuofxTc4b4BeulQ
Ie3+p1bZwfGywxHuM2FjWs48hFeDmIYp+kJZoNu1j+Sy++RcXFMkM6mxU5klvfsUnnFYn591BulT
ccbLrLvpN2EXHnYcY8bpViMT78Avae5m0H6Nr+ylpYOlFnNPYhLPrd9h/O3STaKLTJTKx/JSnLMD
N7Trn7X9VjxAatHbDl6q7l+p4LHdkOllWMeU9X56mn+G1iakSeQRW+A9dHmNYgSzunGL7mNmVtZI
JHqWTN3DdGfIGszMbhtQqhJ8BchNDRLzlNHPfUR4eDpvB8n8zNrincjc/ebONlZdB58FB+X/glqD
yZ51Kp9ZvKzI3KNXTr2APX1mD9rJhE/THoNpmuCBdEJXjVm2/AK6/4EAAWQHJ7LQgcKJI5NHLeqf
eJeuLHfepSBpeOwhTv0AKCp+k2txNY6Vb7iEd/r573qi8ZJ+i+56wtlsS5sJ8ms8Ci/hcCnT99U4
dNhyTeTe0Aax0jDTh4oSAmHx1jAd7goBlfWavpGTGx7+edpe/qXAJHxlblh8G7UzXGWXSIcNssR9
2OE5lPMjU6u/kKlKr4SXut2/o30GUU3xLmLAEzf89kKt5M8EbU28zZSOiJbBgdWc2NI3haOk64hF
KVbT0c9DEhco16a3EdRAEn3o7x32dTT42P/AZZ4JmjTr9msg5OrK93nySNpHBYUrBz0WX3KAkFYB
aYaY4fZ+afVLUvxDl+aVN+8nz2JGcxw3Gywk7d0NIhq54k3wKmBlHNUabiQRvqVPE6acHjYPbbwj
mlWVR/QLxXed2of+iCJZ98sECkKfe5ARY7DZsjDPWYPRyT7bUyvv6ht6IsL35mKu2AXAhdGFnfCI
xfGi2iGVl8aJThh5vTbfCHecplt8DF/b+8SBSdKJ5Bk8ZnMXX20kmp5b4xWgMyK/n/MBrQTKibvC
c6rFQasGSXEc5xwO+wZSwWf4Dz826wStS6oRlt1lyfMEBVh3WImVfsPg3kB8eDzV49v0yXnG23wU
vkYs1L+/1v8KHPY06k3kbKrwr+5oqtrZR/58q3AwOXVXopHhA7O3obJl+bhpKeOsWu1BXFBm7Ilj
qQ50v0u3i4GZ7SCcrSgY/ipH33oiNj8WLhkmfVFnoIYpbw6sHg9SzB6ih2UKcANa5CNoxnQ9ARWR
PZIJjufymVig+JAX/2bQDWOm4uCwJXQEYds+jbkydZCt2PGbIj3t4XVzXjKf74ryUWAOzYFAQ6M7
iyu1Zjc9dVnH5C6Mex26k/qI6k/9Ss23Ru+EjYc41OyOxYvZX+b2iad+FmkAD8ds5FYvVkskkH9V
HAQNNbg0qoH7HgvjJC5vVOhKHQrEKSzhA33xj4qMBQRn+9+DEh5ReoVlf7eM69wd9S0O1ZNHdHX2
eJbd4Oea8U9eOKNw5D0GKv5++K+8MOu/qY1Yqj/vsU4x8U4JHTa0Ezn+Vh+B6L8P0TBmY4WFifnZ
kxEeoecpZFew9N+p0xHCI278SsRLtkTBsj7gOQcUnnbPrrmHPeVzu3/tX/nfVnHba6/WU1M+ITN9
hCKvvw/CnsTrgXmPVUrmj1BG3P51ZPtZa5cwjF3jQqZhlp/ihOoX1oElN+DM+ZkdlbehfE3WxmKO
2dUJfxG436feJgIH3RQbBbf/IrkEmQiEZ7jgYrcVdOUjhoq4eJF8vgoPHEOVw6aqgzih8UMQhVtQ
tC+o2vgyvi4ImI7evN8G5IMr6iY2UhphEDa3LJoTEXQY2keQNf92wOLMdvtMrl4/I7j75035xWiN
r8RabGuAfNG122Yfmx5xafg+3ONvUhfiYmq5bJDwY2rP2MvpkcTi+ItqXvieqM+EmClFP3pCHf3H
L3a3+a2Q/JHf0RF/OoLEx2UbOt0zRQ2W1mZ8kwdddEYgZpj2Eqf0qwQV7kuiiY16KKWZUPIyPyC1
380JWBFfVDEDFQEDk4UdM8PapTcoeEmG0/alwyjigUFOGixj3EiFw+AO5+muussBEQ3iao9Fpnz1
z2DJThQ8Gqo1BKDmO9E9Kqh8SvWfVIiQQqJmRYyAg172EpErgupwCUYkZS+ll2FzgUPk+x+ug0RU
mW5TcockNrkI7jQ+YQnICPTSRqpKv5P2CpcVpFV0SIM34ZmaKFuGn8UHSkpcFg8Ix5bpN6Kc828T
G21AO1ce9kqEVdjTMaIAUzJSpOxAkhS+L9NZeS0vmcvZ9s6wielrSJxF/m1SockQl8Bz+mvG3DZB
Zzhga9hUku7zF6/EtoLwF3UpTvhpuOSgp246Sa1touRRnZQvVT7KbHD47gJmnbcZmL3gJkliE57T
7GJoPi+Wd2i/PsiMDLnFs7Ifn4sXOsmI9GLR/ILQ+we/X0cnhFb6L0Q0rGdkp1jEdNldcHZnJjiV
JpPDp6qpKLoMCHsXPp8Ue0jUt3QE7MbkWuYOxU6MQ8XsRWtfMTml1UYzlPw1u/G7FHYaggsU3zWE
FH2exqjRXHJnSkKk1ThGGo8IYfAJfzch/+nMe4gbZBITw9T6vJRVBngaVtor3Rnsua33SvjXg45B
RJMKU3Kg1j7rH6Xl6dG+VgMi5045FtqrwNbPNQuYcLb+Eu3z1p/FZZs8yZZ5sGWTWm/Wk87ErCzp
/bo8B/yt+ss6kra5sYDQksPRnj8TmKCWofxBx7l6rpVX5hNFYj5TT+fpNhRIm21suN9eufOG7GSM
R82WMt/4aYEziOaUsks1kc9Juaq7ONuqdEvx2VIRsclwkrWr+KeefxjUYXrnz3mfLV1Bw2GHghZx
lnJkWLkj7gvuNY6mC3pQyp5LkujX0wLjxyvwmq2fY4yPnIWMOOOlwkq2vBSyGkh78iuE/xwD8aiB
Yg95cc1TpET5wezkNdEZ49yDhVSJb9x1TrGxyV4o+/MFl09lHS+3EMFqL5epW7NTcvKRUkvIOtLN
1PB9o6q5kYXpy0GULq4w9Ikceaic84wq1H+BggZgcFY8HW+gLUjDQhxAV0N2mVvQb60QAXnECbdH
xK7AVAo1drir0D3D1PGbDwtrDQ+LMA98wljtReGfStn+bKKwSQ1t9KiTUKocTHebtKarS2/MFb6k
5Iqr1hYl/L0z7wBZnkvAjZOahrrjzpiTpCe1spmasldzodzrAiIICfsMe/eA4eftOfhL7PMODCt/
T2d8e6A4imLhylxONjVbbodJr7hcFYuIn/ArPI7Jn2Naw9ttc7cYPHNp6A4ydAwB14i8Afe/orwW
bTbZ/BHXyyTYHhIKSAPOdDEtJB4gOShekVv7Rly6U3gg2UBRlc2I22Q6mIOznKcP3nh8pksgkDF5
vC+3w7+1e+YFdco82gOPh7pwRtasqjgXX1gVmhqw5Avl2GvBQFdAE3cw3rlZ8G88RF5sWxiJzUJt
NNzpaNbdjKNK/mN6PFgWCO/BL/LYuUNuc9PucUbdb66RjAUA1SF3xb0MmOTWPwAGSvTroJeJVbRk
7YvaXkNvpqtrOdJNz48UT4SMYsIzc543D0E9C0A53cV4THsbYzj0hbifialEPLg31hOPgd+FBrrN
RYAplJ9RGCE5BfpKxZ1wh7kKrPM+/Wot2k2bUTBXwe/xGCQT4RJ42wi/7trNFtyzlDt/EIunyTrR
r2N+8ChnSBWF30g+70TPPc4JuA+YDPM6hWsdp231GaR9XBWXvZ5obLAsstruhyOTrH8cnmiQRi2+
jA6K5v0NviNVj7pHVZSwBZSOT4sNCWoMdEtHiT/hAHN1rGMtdokc58GDUyJadl1IcE+Cp9Vy2E6s
4Tr27ykwsQ7qKfRe9QykTZQ9xJU6+YyQarx6cFUrMaA1jnsbiLFMciPNE7VXnjGXOYY31p7RPfMl
t7shuLDlSfbE5aG0N8ZdKzjSyLylzbUNLEReIDqyS/IEwnHFBHwb/h2u7KWLHDVz0mzu6hz8Z4QB
bAv9Hkwl44OWPLlw1toTmlEvcwDWjTtbcPmkGoxYtYqYoc+CK7euk90+4uZmIt7rIBRRZXtJdpiF
YArQeZYFlwHDah1TPx4dA7VJA8PaWb0cwCcDyw7E163mbolU6dZcdwpMHEGsA2OKkB9L+T8LskM0
cOdRk/vh/niuTMuQvp261Sen/Gh9NdeQeyJxYjImBwaWNI9L4v43QJABuMiOdTekmL+Lqi03BR+Z
IN1V3Nf1yNtvk2CklGmjJ2QiKQ0PKvRVqpxkZTs6FzJ2TBZsYkpqu2FcdpPV2D67p43wcoHo4/SU
6G8sRusYf4NSLZ62+YpYKEmqGaDYnpYfm2YoR15GmrFTydqq6ZZZcPVP4oxmqfAqgvH8W3am6unj
NtJIs7CTUeWDP976hBZKBxTOqZljJSqyPix/zFW2AdeRdrBrvONfYnIH9nLgXXQYQU85C4tiOY7K
FUh/c6POBpLDMlGexPCgpEJ0NfLQZxls60fF9BN8oVMDv3uE4FwNJ77Bo26aY4tk4OhYNM7BsDyE
L4yoKJ9BdqVU7mWHFVCxh+Cf2u11Df7DvjW/tnmtXHmWFFpFGqK0PRs4WxTq0VYSMBLq3aHzAFxS
yWUHKimTAucqrG3clsU8sA/LssXuT4qPIib4fiQ2LJz7nGLca6pf9E4WuWzPlXpgGnIX6EmSQAsE
6izQ1sVVBkdoItI0sOKHPgIA7kUii8ftUx8qBSsNRKaZBtX0KXyDWGEbU38b1EwRcn0qKrdjTAlv
rDcEruvOAYO4zSR08zAx3lhJtnhGhr5jeNajEuFbH0TNcYyPS4ms8hvSKFvXi1JC7MY4+bJC2wN7
lUzJqd8OGtYi7ijqJ2UEizaNXzd7JiaPgikL4p+SVJlgeskK1Kj1EWQZaMsi+3DnMEKijNlOE28y
j/yIrX2LObBYuQpffG3GKCcjcXbTuYUaMSCbk7wUOe0PQvaU0zNbtrvgNysMA/lSd2ocDABGIjQF
2NrAPR6BFHtb9wLYz3cqIry90TmsPF6ZjhPnds5xalcys5Gm/7JtINuZnVNJC9hJACiv+I7hQk4x
SLuyLAGnh91Lw0aPA9d4kHkpOPMJokHfTHh6IKFyZen22HxBV1hddEVnbgiwA6sCtba1cXRkv/sD
3JLdOvLAwMAMR0XbR9NeWDyR0nnk1PAJacQgrzIe0WSmkMNwC+U1JOJiY/nbjFis9WP+zpxhSXFl
7EQrMqhcwd92zmbEzsEjiiAE5wEPjZ2nALSio+xCewmgltN9Aghhg+K8E7SAX0cxj7yZeBndHzBr
hV1JF7axITm3JjhjYnO0PG3CBt6Md+Xso1jGl4whwRmrRZzJUR/p4GgWZfutycBj5a+KCGIOmPGz
JXHYQclJZ/Qd1RcEdehnbvEeL0UIkvlsIfmKGPymdZBmVIdHZn80IQIXsGaop+XK5xOYAFoyRGLc
vfHNJv9IbZRknXx1O75BnlD+BFmEjOcGM+g7UH8BSAuKyRzOLRUmNJtXjNsFyfTMGX1Cu0NEBjF6
Ng/NwqktaqCXK00/M5jb10Jb0i0aNT3l5dlgm2btDkPbyKCEUyIkfXpYzRzuY9kbBw3JlkhJMWPJ
QHLi45L4ta7iBjArB3SZlIO1mVWIKSCqUi0CCGsfaQ+NougX+ZChC45CRhaIU0yjW4DUkugtftNt
hpo69gSHaAgj1Jhl/MvKSRHtEVUSJjuFs1aXJuRBMG1KdMGTVp4IolT3SZ9yOwo7A2LFvKnCqQp6
BLdGNUmkNv0Ec9NKMFbtpy2izynkkKkVTud4LfzBcFPimigykRQANL2begvNIUN6nk0cULEw+t8/
D3V98cLMvPx9q82UgiBHfP576QKfi/1M5abcaEGlPPeHokN/bWoShmwYT4kMiDL7fx/kaAWI+fd1
HxuAQeUadZyGhduqdXOIsvj/Piidr2kVR8m0NIQb4tN/fyHV029z0QdsukqaQNuHdlygAv/367/P
RpQvEe0ogmWTlkj+pCX+Ps3FCkAj8r4pYjTrUWhAdgpZu2BkM7ewnwzWSALe3+lDLJv+rtYUQIS2
TdbjsLd9+vfN//zh9tcgO/nJf79ZZ2EwtuRgPWK1dovJDiINXMTfB3SVURn8u5y/T/++qdXNqyXS
SZwV2EpRIaIwpnLSodn+vx+m7cv/73t/P/37nowZtJLqia8YqKZjbOKVY9QAdWnwL0ezzYgjgR2g
eWlFuUOBLzbQAIFeEHWTI46aZss6KHPrNKSmjquzUfkdSpA4QIorYDHN3MrbKZWBcv6HtlFL5hd+
oZiRExE0hyq0endqNBojK5i2lBJaaqBBUI9ldCk3V0VFXUn9NiJd3FHzRHGOkLyD2bT5KaHShTDu
sMnVTI91z4E8iho+53kNpnkhJcrxLN3YhKaaITmLN4Q1m19F99xqFAS1VipvIq0QpN5RMy0w5jab
FFOvmkYIRRK11a+LLD0iw1X5igrwtZnCXT8TnixgDn2tRfQCaQqdlID6XLV4Sowab6JypFXj8NSB
q6ypWpkZ5nx1MQQIxIuJpNCEaxsnnAe6hia5FsLx+y6fqEPVqmtB7nOLmZGOFtjZyIG26AY5rXHK
IrTel6z5mQeBAxqFfZS7JyzYaaanQka3nkMI7qFh01WIcW4jK8QSgj42judo6TCoo+lMI/VRS8SQ
agIRUkhkGAhxv1RiH4CnT3RU26uU/LkyjCSQVjBIFVVmkwKhPiF1h3nKx1gxaG0zqVReXxSL3KGc
iTZFNLkgKzpjAaNt/oAfiCaHMYL4V3axEr81C/oP8RBHSKJWqp9XCC5QAdKkTNvPCo5zdU7wGJc0
YAaKVXpIP2qltiMmmL4OehpBaRrKc9HIz3grODpUiMCkhAjUCwatAfLIQk4Ddb52FAxfjKf3auCK
BSEDFCiYp6GftQeRs8sY8ASfscBTE8CedZy9Gz3RqKh9WamlnaKBA67QIJrWSfQq6WSG4JjxPpUx
aY3HGevAsjxayghRAg+u0dAqJ5e28F6qQjeayvwMHWyqphFxhVE5l3J9XacBhBSNXigo61EytLdG
VoASjIJfDwnyNRNmSCbWjFF0ncpLp+jWa7KVEDXXQnDuWMzogCdVjwGxhpJcXR01oT0bhjbtMxwP
9EiTvGlqwKqweO1GMK6DlHDuJdhV55GZbJOIPCcxRqo5xk9ZrxNy/HDbUlX9aVCKFyIUvXqdeEQY
yxKDKQMwA/5ICC6Jx9jAqA7BJiddsSKpDIyypXR4x4qELtDaZ14qcf4u6o8RGdN+aiH2Qft4UMZM
PigIikZVTvS/hJ+ago+hkE34oEdISN+KxvBGVbJObd2c4NP0R3grKORJ/5Slg0BTUzjjCKDXACAJ
Gx9Nk1JfSEc0+mEeFVJzENenXoc82yGqdigBR0DzC8zRAMUmLyRJdbq57OjdAYYUtqCh9oOkb+EX
le6HUs5J0Hb3qS0/Jj2H0jZI/qrkD9tMh6lria4m5DLeY8uXmdX4JSWxa8ZQ3iYoKo3U+TPxt2rt
BUXaTwk6XqIO1aa0wHq064TsDeeI1Y+Js4aQvXFuRa5Na4CBGA0M2EYzAmEg3tJkpM/lyDgUGNfA
8gkXJxtiDL6jLpBEYQ0mpVyuahzv01o7MkWKrzyUzya2TnJfzXe8DHxjgOamT3TWpo6yYdy+q928
V81eOK4JMA3UDiGAzStaDmZ3X8R8DhRROTU8GkqOoL+jGBvmQfnVJvIbGFcodFhERZK0PMz0dyd0
2ZDY0taLpiqvrSV1VD7WJGhR1qa0SCEKZX1yQkhYeo3YltCOc1BJmMRUMV1khF8Q1XYqBZqO2OjP
C/zXwxKpk5+E6OouclkeVgIZPa82ay7lOjTpLZSsxmMzzgI5vetRJT70YX2yolU5yvSz9CyRb/0y
0tQBitW16HbgfzYv1g+KQoiQTcm/JcZYTVbie+VEUE6DyvwQknU8WXV1Dpsl95FuSGAPiJ+on5HN
h/SzzLo9iTVWIZkUY6c1kufRyVhy6SwJK9umOU6ekBmxKxX1C7PUrhuhRk6wJz0fEewSLC13k06g
CxhpzyrGJfmq6S6U0t90Dk9pJyvAaYvcXmvCzmpKkDMk280z2i6NShvIzCT9OITjrcfaMYhg6NB4
2EokcIejNk3OSdZ4qlH86wwJfoCEOw+aNFE4TZtvR4bmjfzaF9Hkxqo2+9NYo+ltjEGjLRy1qqx7
2kR6ZOAiWYj5izQqYDS65SoYEU0xBXPgAqs6q6pKiI/Y5MkzCn4NW8ugjrI3ifJwwvrjEdm497nq
L23RUSPIZgWluPGEsHDk90k8UoOecJFeuktq2Axe5QtygadPHxmOoWu4NWYLEBcBp6pQDgN5HnNS
C6E99BqEpE6nqND0cn6D/nOZlvmEiteDkOqI4q8FLAgC+qZGT0qDLInfFRWUVCh/Snwf81Rzid/V
z1CE+8xkfypViVK5YQYJEfoem4zN9nA4Idf9JEFDjsoWCz7RLAFwO1gxpft67O7Wpqo6IuqJrSXJ
1hqZ38lKtFmZA1AZnTpVK0eBLlLSzEpDC7DdWywvm0kOpRGoSR+DNK16anNmw5oRpcFXjQqUeTqe
YT3OWfkP4j5iwLr2Wa9vTTuadpSgfl+O3L8O42VdreS8xBdTK8A2DO+I0wFmXcgG5OOypse+aedT
i4Y3uOGfSNMJzKO2f4mFpwmzRyezugaZw/EnQZP12aKzJFbJgJyAaZ6jaPyOOiP0hUDR6j1OBMhp
9TNlgLUKmoKQPpOKY9ziZ6Rl3bfUj34rE240JkXw1lzfMDrcvDDI+5aFZfxhdJ2rRmvvatJIu1kK
OYLW7EGaz4uSxKehpoVqpoo3SRYNQoMkhzQc0UMS3k0fFgE7pIJi471NrGCSh3cOnCcdDV+8RlCU
wGuXdeoiT6adamwiZ2ntYZtvNSaxep6tpApScHBLPnOTMgRfjQK9Yqm0BzsF/rOOKGtz0jAvvKCH
2pwRJqCsj4q4RYXAjEfcYOb6okjoXWUWrdcZIk4Wo9YypWvI3pR9mVWYntpwAB2UZr6ua5RcZw2F
h0nEXthwYtkhR9KO0oyOq7FIrwh4XtZh0s9S3r5AW+ecNEFvphDSZZktZ14o7i2l9ZjpPEqEIkA1
yQoKPDF9TnGqHV26UjHr8wKBmB5bnVUsz6XapVTAe2p1eq25edQd0nFsXjpgi15Nfx11hyddbylf
qDWPLCegG0W69I2Ef9DaYlCY5CiEpwPpMLqK2BZpATqbcqBaFqK7KDcO6OpswTeVM6Mbb6Smtd9B
wwYOzJeFmWORlWkfCwI8WBW3xwmSMUVL6aNVm0uxSV0O69rb2+LRswX1yojB1XR1w+QSkgqFV+rz
4qE1qMHHJowQ2JlyvBWmijpImKofFbGvqxTib9EiBTmLE2qYqG0eE2SgLRZpLUdsYwoTfPO2yadB
CsKxwG2yQideZ5ssJ5gWiglXNuxumIWZZ4w+cUuWq32VbDQEAJ+lpEnHOVwfRHGU9jLiEHvyaWVa
t6gA6HoW4UWirsAZAYSRUB+krM2uQ2KlfjzQXMcnod1XlYE2mL4oJzHM0M0bdapmSYir+hzoE/Qj
0xhI+lBDOOT5GHNeZdSk0D5UpVUhPPFNJV+gfi/Ri4nwrL1mqHOnlfQWveUGFPyUoN7RjTU7dUjd
QoIrOfNkMXxYjGzjC9A+CbX8LorURXRVkh5rEzKsSmiDHzxGRXNnwpRX0IJQjcgDBpj6dbjiDtlX
R3iMv81iJAdrrRIqJzgK6HWwCkgzF30+eWslHcIW5LZldKjbU0YrI25WNKNLr/BwN1+fRlxJDDXU
uiZTBEa2gM0QUnxQq7J7EwSU6xR5tIhZ0jZoF+DoZBGUnBJQ//3aH1b4L13/IMhjdDbF9CKrk3Aj
3VU4O7/XtmtstTuOekLFxqTXOAhPVWkgSkaiYAx0NcWQ4zvv6aKXxgPJkFNmyveUxTq4ZuwKU7Uo
aTugql70b2M4v1B20EifTHY5rdtXRttAoLDqUzgoEw2JPMhI7g9G3bK3NPGho9MvtGLoZ002wonk
cUJp9oW1KHe47m1ZqDiSlisAJyN6hgOhc5mDDJUU2CfSVARG0SuP6jQGI+WREfOyc7wIQNux9Hhg
frKdpsqKmjBuVMRphNu68CPDLDiaUvI2JxyrYsxqZLawoAlhNwex0mulyuuAvXYS2+ii43NZR6rJ
L7TvlTIpqHW2H+KkoeaVJCzRuqaTs75JiXiPU1qF60hb3rRQ7ZVzWv3hggGhUDYfcYJWtjJHNCnB
mnc18P+4ofsRxyNpV5E9zMn/cHceO7Jj23b9F/V5QW8EQY2IIBneZkaaDpGW3nt+vQaj3runVHgS
1BZQOJUuHM02a805pnITjL5zRWs06HsQ7vTZ+8ivx6BAqiHA0G4UYjOq4JJM432aRixkFgXgNk+P
WV0/T0G2FhLfvyXaS911X0NkIaIN2EoWlDmgiRIEJlO7lWtxWw8p7hAUJFD70SuY286MD0G1VyTx
vZpAMqSKtTOgDRC6pptob7trbaXdJRb7H6XHRmKSdQdQwdIWtRHHN+LpXvX+XuS59j2ptyyML+lQ
QZPNJtpA0TA3nekE1Rbl1lg9DExIoGib3660unVj0cuDW9Mx00+WC0EJopiEohF+y4cw0VmQIGp3
REyvBDR8thS/MGB1ThuReUqZKNoVXfgV5sl3YfglVd3yXEleu8/QUnbMqsZkflu1KBH+pNKPbKb7
R2tKw1FsBcIfOEhwK3K3VDx0ADYIe/ksVd3aiFP2NH3jZIzgy1Ya9l1HkJvsKyz4g8OUAoWzOoPW
RTGtB+gay2EcsR20gCNCfZPKc81lNib2FUWMsSkoiLclpLiJxZRcnPD40rogngjtrPqaWdaPkgq5
E7X1Z6ZzxuXQK9xx0k9KIlGRjgynFlgVGeztChMrjSrgBmyzEos+gvFBhQRi4dvirHP7qMGqHgy0
HrFGqaALZAZsrAJCPHrHziq+Q9qUTZP+ah4Mx1bHg0oioMBI41nih5AiJ5J8wI1jQh85pBknqDAl
6+ozk3BBkScw1mW+qdSc4VVlK+d1wUtb169DN02nRDtbKU5jIPKJC/MjQ7sIVEkQWDHX1NItnkNI
6ksTVwR09nW7+P+dz2bK/1c+W/YdfmQf/8CzzY/5Tzyb+i/DUhUN3KxF4Vo3wb39B6HNNP8lQsxT
VVEyNe2vX/0noU36l6FZhihSxJBUXTVB/P0noc34l8EvLJhvlmnJ0C//2//8H1/Df/d/ADk96Jj1
P77/O0WThd9MC/wbTRBCmyKZPJ2lKTLLSpk3+HeMZivDjJ+CQYDMZk9q65IXNusLw/TkjUFMuqm4
TJj3j3XE0k2PKPWqI32DUaKLqUbyShlUly1JT/ee4C/yCXWsDombUrRiX/rR1Ck4o1j+1A0wUWom
XSpdVrddHH6URhBQuAkQPTIH7PKcmmCStshAUwRIvY4cgNvKnnJ6myWj6KYZXpsW5omI/a1olW43
9j5ZLXK1itMShKfBuKSk+d5KMq7esdt3hGBi90B8l5jiQYN5RzsUvWFZRp/ks4GUg62+rAeS7Dzm
3KJprwIs0MpS64URsqbxUpRxLQj+RlHMpScDog1IaRs14z0XhsAZU0TyRZXsKCMt+BOsc37vCj7q
w7aTMNDVdlXleBdU4r107S1K0iV18sKOp+K3o3QtOXRHkl2bU+ThdrVWckDVK0oNl+mSOFOBbicZ
ThzigW4rIVpUmCQ7oS4GDhcrcV6kG7H7CFrrB+Q8RjVjnyYoNTPpJPqJ7Jbc1MDzy7tWZquiiElL
bQKwA0NzVKN2X7Uke4dhcCb4Cm1Lrn76atCcAlWHGBbr5Tr3xZtwSwOJRVQNSEohp7JqsnZrBpJN
5cI6Wt4gXsr2N2pOliz7Lz1Qj1UKX3ylGPJXqxoGnPJ2SfOI0c4Kp6MKBiGdjOsY0pQbU1U/lckl
Bq1kdFKEZiZhKJowj9XgTzZpI1wFBXZ8mcffeknTu5sQNFiEkFD37X03NNJr3uHRCSRpQvTAvjKC
YrSSDOVSmyg/gRMxuxXJl5dbCajswgVdQwp038NHMoSa4GHhOYRqYmWVcgkC7AVtl4L6GP2MJRhv
OqOXXd9zUn83MtYSygTSSsn7euMZVIJkvdhLQ2VbtUcpXimJFEMqI2tjvxvF3j9SEbPs1htbfI/6
rY/z4oVZbcQWZiZ+uyqSXGXXA8Si89UJHVTSrCYyxSbWz9RIR3Subb9uhPAeF/mNnOiM4jmOUrmu
HSExMCCJwOt0a5SXUpyVDhOXqKkolhWhBeyu4kQIpqMOubRXh6cWKZvlMelNvjxuIqJ0zVYQV6Ms
uDVzMzS88mRQmV0OGVboNqVjLRvGnjhvB8ILWWRp0q96MQ32oVh/hJPO1DLiuuojQDTtuxyxWx+R
Y5ghfpC4Ka6C6Wv7pLwYfWQe4whpVRQlkLg7Ys074yf2w2jTpx3hF+wJJNXA6dj4nwIa/LgeA9ea
0i+wc8dAEUY3I05S5nyjYgwYacD0KBpbKZHKfYZMNC6gE0h0ThUp0tlkqpTJe7IStFY/j5mIQ1fN
ybYh3s/pw2Xf0GCFLfkajeUuak1MbMh5WnP6yhJTBVyhH0B4o3EcyFbv/ebSau1PLPqk5sgNQo5w
BL8kDPhG2Rg3dD0SWJvX8qBwuFRS2vC5teCQFIJwKCPJ9dGXYIP547EpO+CsMaX9FN+/QYxUkMOo
M4p50a/5pk01fd010UFQIIMpegFvpYPYL2LgLaQcnVkKSbvt9xJXx2bIhjVadJxMvk6JOgMqkRnj
siPfjqhx6rjQlNSEoZ04dGHRsA/tJOUqFsYboRYeHbN01wsvidyG8CXiF0Gl6MOqoiOVjfjAKQZ1
aJU+wx94yhjLpTXQHxKbjDFCxyomWq9BP2g2EYIF+4jOdFlZfvilfOzCgHVhnIO7LAykJqQ9BDGE
ij78kfK8v1hWBvdsMp/STvAcVWjMW45i3qcT5cJDP3tTex1CvF6+DkdLqpp+azGOS6yqUJZHLKmo
g1jmry+FyIDk9rlo5opN+GM2Q+MSt7Aoeq20I2HQ3EhtX6cU1fKkv1IUP5A+f6V2dG3E8ls1oQiH
Xdo4Rm/uvYQpLxzbZjsOJ2IYHFMS6X4XA0tzoehQOw6Y6lvXn0QK/3QxCvHY12FxaiXjOQuk6WBK
wKWnAo2FUr5lokohXBL2SgyKOs6nj6GMCneSgh9lyod9ZPyywYGYYW0yATq3qSubsZDsLJLai6Ek
GAWnk+JF01X1GEPl2LNb8kk4CtG4riaYlmUd4t7vtVNkjdpCM7BREhFOf6OCVVhTFSHRYDlgovUh
bcokmZ50cuCVQaPKk7TU/FoBOL84lfvanD48NZuDKeO7boj90So0IH0ULrViKK7pwAo3NjGtqYwG
NKjok/gaQbjZpZcD1OI1S1Si6fJFVhHDU4vFT2Fl4r6KZUZ/Al7Z4GDPrvRqOyLwN1M5OtDCBg1i
yq2rtZQLElA2EVg4R9eUcSl5Vr5TxP5zUmhdkX52V/TKblXrs6NaazelqblGJNNEI3sdM0p2FjR9
K/nMt6E1fcdd+xmRtY4mHbtxSUjUjkFpG/kK83gakAWr3cbIGlaCJ6IGpRG1bCcJYEpTPokxSxyW
2gBHFPhyEnKYgcb7Ss4mgNmzcbVJzkXKXCiM9dwBFbF2S08B+TqEejOcNcUQHaoZPacL+maoUkQk
UTAui3hGIkewgAbpVx6qwjUL/WA05KZTDV2N9EehcRaLmMSLI+D0SRrXseJTMyx0Vl+KaLgRIF8C
bmL86Y1Jmzij9za+1hWATKK04OD5MflQ6FZZP+3Yp59J9sWlNnXAtiGmbYxO/vBKGky60RoHvxOD
hVoLkkvKCbGbavMt+dqwL+kgrLQkRRTFJ4me8tIqiJGrvgf6l04u5c+6Wr43hUJPrWYa8VVFx1G+
HfMmuYVNhdVPvZoSnT0ifl7YYKsIh0HXjQmenS5TKW7RUiYDVbBlYfoMaxCDUpQdSZ1AjqthN5FC
9S43kkwTBO954nRWdS/Ooie4uZmiPIJYtgKgoTpmA8Mm6hK79UEMiPn0FfT0a2RWethZW1R4eEEL
g5DepCDOoYhLtxix9qST9CaQA8wirmJgi31ESQleiJHyrBWOS24U8vJQXk8SZsRcKLC2dCJ4TEyn
OX4opoh202lhvyRBlpFWhLkjsAbJp+huKiXAjvQQCNYtjBtKzWHTUdccbbXsQcvUuzQyp20zhjhE
JpQxA3tBi8oBA/0ARQ35Su+Qw+N0koQ/Uohkp6IzjVGBVaAB3aRBa7NpPLKU0+JINgk1DDIzRlb5
C42cPDBMMJV3XqCV7iCI6Caym2wgUBkyE5OsUqGqMEa0KpYswgglwhkzLqbTVJBy+lAVKqrWewrV
4Cn02PuPXdXRSp3DKUy1Ihwhx3dqemG71ed/tDk80EHg8R/fP37IGlvaxNVV6ee4iUo1C9yNDKY8
NkIhyucV8pCOmKYOqM76AbjH/OssbERHawknatViyyxSbh9f/Vff/lc/GzpY9laMtO3x2KRKKvS7
erH8Pz7L4++8UsIerw9tgrCbWIc/f63FKajDP983rOFXJMKiGvvzm799+edN+boykb5GPOmfRwsw
NRe+nxNWZ7KY+ut5/18/peQDXdHIXllyC7yPpQ4P5N9H6a9P8HiquMCimyqC9dcLP36WVxlCKiM2
kXZBULPoQpVNrqwfrDSjUvDBPX6Rz1fA46s6ofSOTGr82y9QWJCnMl9lCfGYS6lp5nr3xCUVPMLY
qzkM5/GPF2Ugw2Lo2GR6beeh7m//PH5mKUNAAyqWF2kWTW7TJmt5pq+1czJjnOBEakgaY40uE+0t
ZiVRcmnyLM8nlMAiFK5zTo6VDulWnKNBH1/942eqauIR6lp3NFi37ORSy1xI1Ft1JFy31wooEnNi
qD7fO38lhooVu9+AIGxeYy6ihXh3c58I8/l1/vzzCB/NKUP/7We5Tskc1RhVdNKPHtmn/tQJOG/j
/SM29c/Pu26wnDEn3Toiaag1CnbcFKWWjwdZgX4NpAzroKZasL79krL54zeKAU5N7qr14w0X87F+
fPWPb+VxbJ1J3XFF7x9qvfkdJHUDdWhWXf3RW/3RZAUAzUlUQBSv12O5rWaV2UM69vj2r59x3SH1
X7jx5jw605bgjsU5qrjQUG+qzotoLdyEhkUdXCu7d+J9tjAOL8MW6P9mdMoVgbxuByGVJOF2Sd7x
edq+9I5LT2Wh02K2i4RS2d4igGTaeDe3i7fpnnBq17tVtnaBQ+jsIQEvQSEsaQK507ZeoX+z3+YX
2zM4Qww5x9XqJTKX+5kH9ZIZqxdTcPTT+MUP2hUvCB7gplHmyL8loCTxjRvbTfcv3q1JKB8AumrB
Gi1h6W1YBV94bzj4eHGX52YI+6XIjX1X2k5LMiYWXb+ijZRXq8K6pRNQaI4FlUY+Xf8algc1O3FY
kAzWEwmSXxyeEdP/NG0s7TVhHU2z/pRZPaZItPrytqwB4trIqETBIb6lw+EwEtB21in7wzuaNjT3
WOQceW3vkDS+nbBS78+9wymRsLPSp472SbxGH9r9gnyjZmHMGXdLEWs04fWpG+9bkwL2AkJaNVLU
X2ChZlJAd8bHIi+aILOWFBnf5gu+tVSnmEiIWQ4BFYJFk9rqKUDz2u/oHqZkZlB/Lpa6dTDZMH/R
gJPROfRsh9fSOxFs/JSM+KLHwrWq4lvfAB0Awl1vw8QxsiOL//nFhqNEQypZ5K+T6kTo2dolrw6M
V9BX4Ub38TstlGQlnibmtQPdZyvEv8hyo11mo62j+KDMTJvNvJmncmOap4S4F2+w+Z/6ktuyy3gn
X2YYEQ22ZDU1bnwfRzhmyglPUbGEpkhT4podZGnZHYKtwCcFTLXAlg2wCeGe+SnCX0KcTp/HJab9
nECr6VfdTxkss3eOTjrevSuj4sKScY5/tPbkBE/dKoyX4+e6fhIde2Bk3YNwqA7NXNP+KXK8FJt0
qcDnST6z9BD1iBTiOwK3ChVCXB7Ea7uAq7YSF9Yv8YSgMDhf0/JYHAK818fsOSn2wuZX5cYp+7du
M8C1kNcGUJ+NxohReHB/Bq7oLkCvRYpgqihoYYm/2iq/w6/COyfzJ/qYY2A0EnKMDW2WVWS3N+CK
IKaX1V2KNmbjEhJUYE+llXzXi4s1a1CLJyl1/fJSZ288vKkWQAU5HuoJTjYEdM66xB4bRh8auASe
+YnrkVPWLl+mrfjl8sv2lVrJuxStgT6zeU9AjdtcSMm0zn4t/Diolq9SAS/vxGsDJTcpCv5y+gus
pNw3xNVIF7U4cHH5AaGA80vS1JzMWzYdgjsfjqfkhgg4sUZ9bSBJABkB0UmqvQDsEhIkveSOFDdM
/2xVUATvVAFRy22UfwWs3k37wZVcVxvSGi1hH/gHLsoEsj3NJNXhh/BseTM7s94mj6M0g1DM57J4
soqvVvlGu4ShBv72Jq82IlYyCluVw1OG0V6oPkGnqjyBRiBX5aTyvmNx30GVzSRX6se11H4o3rlT
WALi1C0v8QibYXgvszdRRNKWn+XiYN4maVuizRc4Iz3ZVtzfUoaIPNp07MWBZfIUQf79goI7v6NO
8CsWYivuPWqBBAFzT8aOueC8t6SBLdUvU1qMgJM37XS23s0TZ5jsQ45rt/wIl+apWRzD4Kq54xd3
MORmhiduE4aFvlrT+jTWqXXqVftDueB4wPuBlhHaJPmNkstXnA7D7badPY/djLFvXEq8hitt2y/G
1YFN0dzMYNTNfjW+sXkr++xOnWmkTbdEBc8n9a2PAlrkTfghGZyrh9OGsPVLdAobw2W1VmPW5Ed6
6zf9hKHsMTSR86lQMEhtZctFyDsZtuMrxJQjx4C6G1UMd1JfW2ml+7Z3Gp1eXvhPjJzhnhMHW5Oj
ZbTPvAWVP9aMZWcjAyIxzBmdZOTFGX0YSgfutRadBtOit5a2kjvPHKq/AvK3hMlNLtidwZLOzHyh
UuWL6NHyGQzXDPc6sQvMpFz1wrPauNmv8J4zuQtOt+VkUcaRT7qEUdFON2AMeXwavb+pN+Hwg/xD
/OLQtSvexSituJO4Heenj16opDDsauEG3TB3ML9lqH68vJK6grHM90ax/DDeiTJYCM/GBVPCK07N
d+PC9Md5NFwOUPDRf/GFi0SommcRhPvoLGjpMQ8zsYuc6HkmVLHQEFslPHcBZ4prQ8nOhcwVifIJ
ToUzXSbOKJcW7xVE0TLds7HnciBijdOB/N9lKRmTdkuAkvj1wZXHdGEsERpvyz3zl3niLFkX7vqJ
mbh2piXE80vK8zEfuC/GO9uwfcETBz0svRWDguKKJ+EgPEtbThL/vUT3YfnFQdBvs4WUcA8mEo44
X/L5+Vhc/Eyh3Xa+T7VdYaNxzxbShemF/DQtvyd3+cZpzPdMz97NOAAPQS3JGOVaEUMWx8o4MPtp
F+4yrPU+KNYg28mcv6Xs28K45hUnl6kM2ytOT7e3uGa4WNiT8kiGSuqsDqNo/frGg1mjpFzSVrpj
qPQ32bQO95x4Bp/kzjAobbnz6Jfs+WSMAa9M7toBLepCeefToFJgDuXIAp2zCVThpYz3t6reh0yo
7/xDxXPEnbLyn7js083o22hlBS5oArrmE6QQ6/CRabuaeXLT2CruzvlipefDGzBcjnBarRSwS/Oj
hvkiJUaCyyz55W0x+fMSbMWndVutC+9cf3Fbe4bLWQFCz5Q9IpzCIsa4esDUFW5YRQl7HjkC7DRv
81Wq2onkylzoe0WEyIas+TiwWFAdeFi/1OJNVnv+1QDdSPt1uFE/CCi8ts+zeo8xtXwnHXKhaf2Z
Q5Dvw3M0AvRyW2TeoGvxlmVkH2zmmj5XfYObkwBIzB3gJgwate1BuKJIBXHKIdYgTln1nuJHR62E
kHv+rmodtdN3SRCuJ7x76aYxHJpa8KyL+lzhn9GfCtoHiYyXV1pqhw/zxiZ9gWqZoWGYBzkZIs2y
J+bEeD6P5WsGYhiw+PsMjBSpBix9eFmxAAcDnHLTbAxv2s8HX8oeSzQn7G8vSUpl0WHZVNhMq2a3
QxEu7fX0xBBlUJbov4YtTGsrnIsAxZKOyBvTac/T9CF2zGg2l+4JCrE9J7cORX7XDkSuQERJaIhI
rucRU3i0Blvt5suAlO8CeASv9OzXEgR2KBPOOJ5ZmYs9sIZDwOXKiliFUihC42HwZ+XK+bn6B7J/
FJR06Y/JXv/O1Go8R+wouYB9W+E+hU53KlnTzBfYvmQcYa3/xTU7a5QWfG+k68Fa9WfEmvVbR4Ii
K39tIYluojmkkxAht8HFzGDeriMVyZLDHIg4PTCPDd9eBvMoicu4X3TWSlds13UZ5JrqKjxXMHPI
En5lvOIKGLB2UdMenNY6kJfI2wqLA5ntsHrdHCkiowDDCupFCmCE2+i4uefVyrAUca+6imgL4lPf
7XjD7Di4ttwAQwT7HabXmcMsFwvzCbUydUcW6cwYdbuWjkDoWRskrFNYCPdMUEvlMIwY9Fbpvv4a
6l94wbpwobuHcg6Zt7aVn6T3csVNabge8DlCa6odjXyTpTEDMoZJvCIeVfZEHM4lFWlcOGvj0yKp
qVaDt1KGw/XhQ3VmKxNatySC9nqPXR7os0WF8H+dqh2Hwtyk7wD8BmOraitSOoJ2ETRL2LwJ8vRT
eBFs1pa2xsW1ZmFb2VyATZWwedqLLEiUQ/3WcLsDKjdJolo0V53MTHpwUOyXiF2OGO2/uOXyyOYm
jtCok76Js27OPISe37CQszAYbqh8DdBlqDeN1OMhRFAd+mp+maaMnZXZuIYE8pMWnNxAdZv4kEcr
n2hXaZke+gPFR5qd9UUMl1MKinxRbum00D0JHJECIkuXVFgSuCASzqnbCLArW6cl1lOu1TewfNoe
SOJQ0ag9mspZfCuF+RIauJWJe2q/TStYnEsBBIKTAlrnB8EZIlDW3ns63RoO9VecbNjpBuUglFDe
tyM773veL7TjmDm4XVVGfkjNw+ug4Ygmx34ltlhTf5AvLsa3VltKhRvhI+M3dI/Ip8gcERh3e2mC
ExoQGup8FExLRbb2WT3rKyO3ddFB2/R0JXPYCY6PhYnMrg3KF/B3dDZXS3PTH/95PDPhWQiYwp0q
Ap9/ylHiECncURdg1k0RCLfZPlJYhrggyr59ivTXFlbzLmMahE4H1NsCtPxE3mExW+TbQMlXuZ5s
xcgAGtb0NHsu2rWmMKyuIizNDXcSRK+6fDcYf8p3Epk41+ycAtCDrGEXVrXUrt4FEZXyjYgsvXvv
qsCQQWoDFJQbCrlsoV2tliTWTyT2XbYpSrenGQlXcqGQzmUdpHdvb12bUlrmxKBwWXbrCC+58s5p
VrtN6Jry3msYX4Yt4w+XAtx3lqoCsSTr0thrzbGi0V7txu4Same/f5qSV7Wz82B0g+BN4Q1Q0V0A
b0nVEncVooO9BJHmlHxNyqq9ZG/9e5mwlZ+BxYySO2yjJEGOK1gq1rbeMyvDTe7I9fzk/8EpOcnP
zZlGDH5kKBMUo/XuBGAW2YNHGHW/HBgvIls4pDJ4bbuk0obw4IMRg3S7iFwgAD6UaGukxDYcnz1A
AHfczgI8pOre++QMe20fMLpBGPclRkIEgiwPPkz34K+nJ8g2OJ0sYhp9jki3wZrj6++oFzCGA47Z
Iltkrcx+bzkFH7iHziIFwlWxUZf5u+VIDmMmk7ld3n1zRT7zM0UWW6Y0LB5UjR3GFkAwVCk4J9jp
6LRTuKOPajlIUwv2V+vAkVijACERFlWCoH/mce98FvTWSdjtxnRDG0O/+DuQzs9yuy5BSbnYmDQK
cydGU/UtPgw7kBnKGkaPssY9fiV5ArhtwHCGOWdBnM1JWlHxZlSI+bNhn2f0Oj/A8hJxkC2r12wD
XiQC3VS64pya4M6St23hqgSTIgEszzfvCI9ib5wESgoL45Tb+U4cF8MNmbBgB6xC5X36O7C9g5O9
Gp5CG08fXoLpVX/z39tnFHVisAVVjLV7zehz4GRBN4OBBzq7nCF9xYt0BaGfgyw75vIuN+0K6hrR
K5AEwZzBk0IPHzq0tnphXaHf9VlsufkBNMo8JuIWZ8w/FoB3N4Zdv0YvjKKA6khIdLEFNMomjBi/
dzn0YGNmjrflexE+6eGKu1i6lup5LOb4g0ndmNIvqy6zIj19IVZYrfCVs/knto5qqLh4Y+vE9McK
QejmTUyaI/qogCrQEp7/n8MgFFgUraK9aeNksX1INRvgNDFj5i4YFgl1Fd6Lv0lhwJs42cDkLNt9
/2ogQWBNa76kewj1momzenSrFzQKORi6BP02IP9C2NHMYldFS4dWm4kwiPzIRXtRzdV4kPHi0phB
KaovRKAOzSZr1/IwG997ibs1ema5yQ59fI0xrxN3jBHINizCIy6U+sVNNu/ZUZLYIS8CX1FwqGYI
h9H54CqQAUUyC7i0bcboHbZRssTGdAzW/TetP3ZNYPYM+iYL/znp2HsawNGIaEBisQjvrQFVZK0e
clBs8+jtP8PfY7xyhtf4N3xpCdFb5JTfV9KXRvVkZa0J0PCgIYyQfvfx+A5jC0qGgmKCcRy2Mh8H
mOnFB9m9YIxDXcCKYy+VEOYBvCzkek85QKaMEtjlItnQZkIfRPkABRArBEZ5FB2gN6PX4gYRqXaB
Zmtrc8Mi/zaV8LWAXMx2EscrPvIL+EO87Hq8m8lg08o6BieoYYSNJy8mc1WPyBR/48L7jjLJjjep
2e5rRVNI+CbOcEXu2xtCQipFyrx7Ce6d5LZYyQEQX/EGAdwYrfKtuFNS/WqiCystwU3Vc9usfPVo
5VuppiQM1CGf1gwd8dbqFh6Et27TH6UXEyzdgpwEtvfA9zig3a150d8CRlFa4tDRMcHCPhrWfnSO
W9Rr8OjZuf9wBNgF/qZHOf/RwK816l65Dqwnng244N0h/pDZ9xJTwSWC+Bagd7r0KpsmQU57+aX4
LD7zL+ugbSt29tQ1TsgFUAso5S3hhm6hUS4Gm6XKT4TPA45xeIb9t+PqCNcotk1XOw3FhdjpcNts
RenX2zfkZBQvhT2vyk7eU6asfcJxQdcpC2lA/e79lDVgH30eDJiSEiia8rMZNoufZkF2y7T2Idem
BuHNtmCTvsAWfT4tbBnd7rMBeQ8sEDzMOqDpthvWzXpAi0C68rIj8AJcPsvbg3WEwwaTNT/Gxivk
IdMBM4cwdIF443a1jv47/aoA9L/4Jt6osd0/aADp82h7D15YQiH7hQK3JAyjJKMDNywUPeBtDPsd
vFjModTFTwojebywKH6C85fZxwOT0l6Gb5nC77tyzZ+9DTQw4yXcDk9ciT9ldO4Qz5bRXfW3xvVJ
FfhsX+WSWJGFMVPYARsIx3iL148ZmUvBO8PShgPpdiAXZ7AlksXFKQ7WgKBl8RUG35JoVUyfUKfl
S9N767jfNNaTkQv7RvDP/twA8h+BPY8veyWGC1CNrCFFuM5+T/S62MDY7+dO09gKBgKvjtZHTwfo
8TOrDHcFOh43nltYwThltEZnVZdcUZKMph4O979/k85f/flW9bGtRuJTI2YgXubu3OPxj38ef9qo
uCEY9bUAtWXJOPC/Pz6WK2nj99tQhBrQzGlRj3/8+dvHz7xijqIKTO3DQjNk62yHZxvwnz/9xyMf
v9DmOKY/f5JXEHOTuL5pmon4rwpsGrVrfIQlIXz84z/irh5fajTsJfvxpflIkzLwDANrg3T67z/v
/v02//zM8udcrD/fP/4mTSro3KPv/OPnf77966sgDUA/zM/65zexGpBZXjM1/fmFqTS8yOP7vGdd
JhWFtXo85G8v//jYKELhvs3JXjERX6bMPZ0WVmejjKL4Nddw50SwrsD5XZGOGnXlWtOMwKGzL7qy
QsBqSs8rjKhdTcqT9Mga6281/K12ziCLFXUjYL5ZIcVeVMBXm4apXSe4LPQFLLcNKVEEmhmNO2bo
KBuRMpoATacFTq9U/VKhZWEJQL6DOR9tFIjIRMubYeyCyBRGptulkkTFuFOdDp+PWCEriD3DWisa
MtkgfknmPDa9xr5HQFtPUFvx0PrEHcwVdXhWLGm2IEQ3zI671GN5JpL3RuxbJEG/tGB3s7aEmx2l
r77POoUqR8/mTTOtjVDDyMlBYgZ9Aou+Ir6NmDn8HI4qwbNTCKCbPoin3hotfAItErZqWj0XofAh
EluXaRDC/c++I+dXydg3M+AQcjc90u5ibF1CTgKeThSe0SJX1yeKOoTkDXNa3kBsHlIzPCNVAUMm
Rh3JDoDuK7MIMDvfR6xXqBR0MKgLhyA59gTzjc2A066Qv1GSHETfIFQTCatMmN8Qf0nS1u+Tr2xO
+sOExCJgTv9L298gMz9pI2e7ViQfMJ+TAoM5MlBYT8TBUYRiO93IyHSb7MUgZFBqJFAY4xYxySZN
6bNM3p7Q3ys2+fOIczokrBCwCTmCdIQqYNWEGaYECVW9zlqM4d6rUDWq8nNruZ35pM9ZiDlGr1Yj
qEg3dz41TyITOUyfNaI/iShFSY4+VVZbyWANi0mCm6wu+4KqR8oxUwhjLKIW2jzpjMOkstpjjoef
OKc3jsQ4NnOeo1CR7BhM5Jo0hK2Oc+qjNec/FsOlnPMgpzkYkoBIWC2vaVFRB7VaqqmESBqESUo+
NragFXY9MZODmmcY9g13mBMoNfjwJpGUk8rCErfXiNUi+s7TpSob4spP++fCZHYdG22G3tTDpotJ
J0IPBMoPcr1QkcEnJsUxrMW3qQAAV8qmsOoU9pOpfB9aKd/U6fSOxZAhRZbQytQE9BqQ0tEGvrHX
p/sEDI9YTiOEym4R1MmVZEtSc/cI8GwI8vToSk9zsuckDs/D0O06Ij8rHTas2aU+cWmH0fBvRpBt
U0kBUGxR/lB6+TrcqzlFNJnzRCN6mYXcgEIL1WdlzhwtNfmj/BIV67eMUyJJcw7XUHZMsuNO1iTP
6Uue3BpHJi+yLxsNFIJQEnMaaFsJD/0keg4KX++I+HVnkYsqPQJS2Twkhf6MmrxCiIn6diz9w9Rp
H3qGfGHIWUfTEZtSqwSdA3zIGPPvCKDB6CntKRZzk5yII+Lnk1TGrD8qDL2q7/16Sh/t+/ZVkxjm
CMzdaomu25JCdzsYJShIlQWGOv2tMAY2Vs8sbpqXak6RBakpEiqrEi6L2plYKn+OAfMgq0ZE0Oo4
VcOW3UUq93CXUfTSsabZkZjQZot7IqXANbXpWAjCPZgzbkva5qFuQeMUqMgQg0vWOr1KiIttG72P
vfTSBci/5KrxXVFgxxwGGuYEgnWbGDqAN+c61PDSTQn2MiwXhTDeNCCVNySeN//pquLba+jzaDQg
060yJ/mWakiYiAGyg5DfVgd9IM+5v8acAJxHdFzmTGCLcOB8TgnW5rxggbEH8AoGRuSS54BQYa2o
n8usP3LMj1Mlr0sWtEMb0TUVxBffpOgVW/+Lu/PYjhtp0/StzOn14D8AIuAWs0mmo0+KRiI3OCIl
wgMBFzBXP0+kqrrqr+quPrOdRakoKg1MIOKL93vNU4wsqjJxxUqdMonXlVWzMHTBam/iKvuU86No
ZqzQhY84oklPrhQF1OASRN7GeTEyVgMwTC8sT8Po8kn6lQUKOl1+WE2Iu/w6fEofeKs1scvELxdG
bDWI9D3s1vwSavB8HRDWvDB/lya9WRWI8pmTlmB47Mfsc0CoeXLw9erWBLa6jFBpm1UQ2kOzr0IS
orOSOOi8b78VJj26J0ZanARICLGhm6T66VWue/HDl7QL2vS1HN59zJQupI12v1lsrOuQbELUv3Kr
ByvuiBxp+zvY1YZVCqDuNBjKuXFHogIZAfFQvVjp+O4hLcaqzrS6DFYnCS6rypJ0CvKz8Tt4zkyi
tkVvEtqnS5Itlib0PYnY3k7ETpWYWM0BVikmnbvGZmAyed1qAAQJ4fbORHkLk+kNFReX4njCsCta
NpkktMAkgNez28Op9r7anU3FbnLClUkM97viyV7djwbNa9OPV/g7zCZhXHlUTyZzPHCQX+Umh1wQ
SL4M7D5Tk1HemLRybXLLa2kSzAkNFFfWSL5vTLvJps2QxMSBK6LP8YyJbxMgRzLXq20glo+oBJ2y
eyCjiuh0SwPoF+FdNTbxNtVjxNHSJ6lN4josMYB2RWZcTwqSlpif+T0QQOhe2TFaSyeb520Wo23t
HAIy4Anu+lF9OIV//P9aCebaMgz+SQl2+71biHH68Wcp2G9v+k0KFnj/slG72L5vS5v53fb/UwoW
RP+Ske2JyPPsIHRc7z/+129KMBH9K3CF4wShGwo/cqTzZyVYGAbCwSUhkIEd2OL/RQnmcDb/pgOL
bNsPbViHEeIy1z/rxD6+f8nqpP8//+H879oe865Ki/Wo0O5vR41JzkiDDwYxyZ44FjY4ocAZjzF7
ZC6+0PNEKGWBiCJsMS5f/B9RSvuzHrCrJInzT5fyN9nan2VqDmf514MLRBDaHou/CNHK/btIbSij
dLCQmx8tnikXTR24L3aX3jDdLzhlbKgfXxY6I7LSoF9BulE+XYZ/PghzF/56EGHE3ZAS0b7juvZf
DsLrbd166XyEIp4dbL3Ym1YBsyyKixLETwp1UpWIOwq1n+95U6udpwVo5Fe74BBL9q0ycgjNJYkp
R0Jihxkmnzbp7gN4N6SdqOeYLailF//TgXt/P3THt90oFDJ0GWkRAsV/E/mNS5hpZvOjJ4JtHI1f
dVAiYxUCfAW4Lp/Zf4RVdh2kiKUS9gpbZjXtr6+ZzVkOVnma5glRiLnWawEux94SOG4A13DlsfAa
rGCn6lk79tPspmw7I1AnDfCFMviYV8N1UPM18DkfhkhPmIyAv8xtcUhss4MfWVDdNiROBhE/aZgO
/iykCYwYVgtaBEuDqEuVxboP1ReWPlLnpIMEYSXeICWGeQmQxUdJiVh6JSFCkkIA3pp1u9iuJixO
LQhBGj+xEIfAbon1NiEoUY7qMUmskzUnykgMS6oYgDUXIjQmD8zTmYvNCSdfxiFodaneAlAhXLRw
h9PVIaf43AyrV2y9aLrycSzaCs9cSfPqjlaGn59UVAW8ZswOuZXQqqM8vuhljLKhSK5VIDBxt6Nt
2vvhTpTfkjrAYjBtKadiCYnPTT6jpDmro5DyhKSKuPH4lkzyWxOu1ENmgMduyMDKQFvYCEJSzdXb
lBGgUhXXga8+ShvnN5ET2bJYSbRJvXveTiNBehCc3RbKBIG9uLbQahTKbBpf5Ji0xBNaxzhiyZWN
uEFhQdzPqk6tn0aGcUQTPvcPpN5TVyOmuejfEMGJNLyXwDRti2X9MCm6C+QEewosvRjo4vXK/ekH
OKsNFnG3aFIvlpgWxPkptbT9aWE40od8CY9DEnp4MVqQSILpa+/nb16d3qk6xFyoeOtwKhKtgCJS
RU+jIDKuTb0LFSDYRPK8WYj7ORvjLV1yPWkf0WI+b2aRf529AsY0N61yuE16mugcS6yYuOfRSD4Y
RnEXfYE3cwFgqVMYKolvAaxO/bO0cftbcvliJXjz+zFahNp0t+oGu6L6Ymi5dlB4OZQ1/Qww/59z
eMoSPozlpaiFGhiuYQTWRSO9CCNcdak/g+G+nNgnUjh7F11GvwsXx7vYYSDWE118B2LPIGkal7V9
KfJ6pkCBe6YVin9zBklGzG1TL48Scf5FEjFS846miK2zU2HuO4KPz4mIENlNlBrT07Riu2Q5xviB
W9cUPkS7+uAopqXO6osvEz4AMa0MKw0u62nC1tsn5EuMNq0vhUHK7O4CrAoiag+d8QnYCtZbWbS7
sTEDA03OLlpJOwqSSl8UXQMbB5ekXBOc7Np0veZU36+ZcVqfeT3K9mVtD27gYeTRhjNUO7iCa/mS
ew4NpEm8uw79y3ZZin1SNbTskYWYqIixg/JVWgLa6vRSL15/oSww6nRF62Q3pJLEAWcnGL1ZBCOl
zqrnocLvMyt5Y1Ujm7LoMrd9xC0NQYLO03hjwwDoKxexsKTcGiY0xH5Ii1YzYLjN2EBObEWZ/NoI
0wIrdu8T60Xa4cfo4XVZEmXatZqOPD7hg/HXGV+AJsjKygVcVXNv1Mj4QID6trB/21rhoRH5oe1p
Z6mRhwRqRrTBexSUzlcwT5VzazvyvatYIopycXchz864qI6pmsc5v9fBhEmK0TDKgkf7fEfGgYkZ
PfVuna2f3gwPe2aOWIjmBvVjD1iCyGTH0FHwGRPOrsYat3bpSs4ln55OBTgDBWPNPWrc/LNR52Hq
M44HLopqaMIE3XZuntcp/SFpQq1T8eYIrDLPX0SVwnmyQxwFSQYMduKzs5c+bO9x2ASTN8OEtcHF
JTD5srqEJ9Urj4ZGpeZE33NyFps2+XYeIutkvJXt5LNnX1qVKVk+mLeFjobTmX1JJ44wUPVbVHYF
tkrFp8v+dat6Fo8xn4mkcgsecae89zxMYXTm7fqkwNXH3EDhVxzvtmii+7jAHVzCogdJ2EZmrbCq
ZQvE8JEI297gJEEWKGNfxBUTgUSNh1ktvRebBLF1gCUwya996UA9Mj7RZmDGC4s3AqxPK8Y2yKLB
uoi5INCkfx+wjIAj3G1bPT6eR5GImFYwjvouUvKqupAcB1YJ2+V2tmaA9wVtA7lWN9hwwp1sQUP8
Bj7syK4QNQdpjznzgOU3b24ZlWabse+0/1pz6yKXSaUyU3TTrduqAvKxl/qqbj0YFObfVKWuiqT9
qNOAvOKccEMng5mKAjismIpX5BF2xDW1BvNBugWDyV58881Lw45uLO4rUb8pltWNjmGeYmivbe6K
VyEnbFCFsTYwJdseq6EyC0ek2/1Q4qiJnAGdKj1dx1oxU67VBduzHzLmNVqRSsO1jUPBhm4s1K71
+OvgJjcNS5+fqm0n4fHac4/TbBRgFsDs7UgmuzFKf+Zpv+8RP23LBqKTh6WjjL1nzdlvNXKZcx1g
zYz72WaZ5J6AhrjM9/XdkjQjRDXEamL+CokA/9FC8MD3xSdSmlclg1PlEaHcDDdLoy9yh9llzYvP
en5ym4ZM4pas2ZnBtQQwL/Hv1YjFsZvjuY8A7xIoKKNiInNX6Dz2QkApTUZzzYSdfNdZdzyfCKF0
BcghcYCsQqtNId124Qdt/iwixNLMnPQvmJNcF+N6ACPVc3F/lSAOTXSNWqeOmMdUz7AYQtAuZSzj
8nsl4oPvCqzSeMxReT9qbFboU8480AUNN1HUu0xhKSvtgEJ29qjuo/YofYxKevx8u46BNMYW7C7s
vr0Cgs3d0lo/2JTQSSh5VMZ4KA6YeF0riWXLKGditTqeSDOtOik3CQQHkLtRb1HCbNcK3uje+T3x
liAtzGdci37Ev0pViOgbJ84vsNsBOKC+Eh6HkM9X6RxgfW8eWRcj2iT32ouh4Fm2Ej5MBjBVQvgR
vjQeK2xFLijEwNQ962ckoVgU43wsVtzvdWxK3QtgYSAFp6RjJw03p/wMQpZWL2L8NJlVUWx8st/Y
eypKtx1L8FK734buGCyYYtlB8gAMbMzEu+Wwmjp+lmfzqCdlleteLJxk3STHdMSU3WVWtjzUnaBs
+2GRR/y1KYtSJlC9YJmRF8l949u0aCsGTN1XH/04fnFb7MvbjMdcBFzXnNwdyg0t1jt3fO3NxJ7n
znUWNgT1zuNyGKeXYhRgdPozLnl0Vkn3QswmCYM5KXWH+4FCb4PA+TM031/pIqJ7vcHFbwJ6qU5j
V77lOfRd672cs/bCjaP7Jj+vo81pSFL7GNDvlj6pcGNJikDDOmR1MIbyFNv6xiZ8Z5TXC5CZLfHl
SxzGao+XGVmklIhF83YefpGWsOMseu1656/t92qFIzuHt4GZVM/1XDNXp3MZlLmv5YSb3nkyzp3w
6VyDnCfxvGdxdXL7IRYwi8YCMzS7IGc9QUHDrRxHPAzxZoRUzyMi6vCJzsZprvu3HPqQ7x50MN/N
6bNQuHeslBlRwupc2SgM4r74ONe+gU/eRgybNBTWdaW16Ru0hIeqET5fVn4im+TppuAu++I1Ynuz
cTQlpG/HVxmIWeYUb2ncMV/65LDE4O45ERESZmZ3wu1n34wL61/ITjvPe0IhiwFJLCXqaqb/tSiO
SesTo1yZaiPsNnPgvMaaKaDD/SjtvbeiYiGVi/9YRsVDnXOtdVZiRUiT3odLiLmi7MlCnMInjNue
5lowRw7+9bB4b+fVcbXYuCLIvkPne9VSgrOhQGyXeycpS6jCVDVNsP6gQNkGpoovq/jJTThlc+7z
lOJEqk/a1A1RhV1E0vNQNfknVSLbENY9AMh0s3BCjlkCoqK5AfmgCGhvup42hin+k8z77tY/x4xJ
Ym3867p0T8VBWQWdesZ+4E8ZBqkZrnrmFWW2lQZk1iNVTD1ClWm726A260uxUrRk30y9gGLuqQzZ
dOuMehgjQuyxuDbhtN5iHT8jZtbvzfBWtCyY59u8pg/FuCD/zZN1T6/jlABqW7K8mVLmnnas39ye
Y+3c/JAJFRz6LGr2qv+gZ+IsGf01K/80W6QtmAoT2uO0Mtudx7FZh1spj/bCYVUjZXtRnTQeA5Pz
sNhEBoc5JdLijj8pNd+k75M2o8Ue7+VPHEYQ7yCWWzqzz51QOmeJTvFAQz5lzV+mtJCX03CjbBIM
MHW5thQ3QjbhHrsX62hZ7avIvOfBDr+nUXQXIBspfZ6vxoE+VvrljxqTyEPOyN0D/TPFtPoJLw9k
5ykeZ7QlzebPNruUrHFtk8K9IuzyBmRoEVLyAPl2FNOUi2D4mKLSYABOz3a98SCGSSf5telskr1f
paCPKwWho3Aw8eJv+IDejELBJLIoLVw/fvZZIOF14qXRFyySKz6gDa7cJBKjBGtJf1SZg4tmRDRa
LLG4cUjzSBNxX5fRp46DBRZouc0LuobRu9u0sPyMsRhi8P2soYDO0BlZrG+SkEqsX0tcwsjCibqV
h93DwzwDFuXKLN+RL4eUFPFTYAxjNeRU21fRJqyGRx7G5uospRwCBZ9/LkFWmwZDO1r2tMRm2kTQ
giHlRwHuXQXQ7tV0qsu0Ibq6Ch1ybPy7P6Saf+g17XpGbzC5K7lrSZORIYYmG9cYnAwDD8tGfIxk
q+nF/p7BEOOYiLW7kX6efznGBCI0gZMRdYXEttTZfasTf28vI5obCjF0DSQgJgLpaLEuKEnP8trz
H7bj7rIS55M/fvXrJSEKcpgLhmVw/ierT3mj7WbsgGPYou385485v+SPF//xYdqwIGbzx/l357+e
f/rjd9H5k//45R+v+W9/95dPzaoapAqk5rfTq84nqWkqF2iLfv/u8+H1AVFcw1Bgi/KfRxbb5VWa
Y3HvVFaH5aL5h2KIZPXnixL9aCLCREVj2rcYIqfCt4oeMxyZ40wiYMR0RkYs9BT310UoMI00f08C
/2FUIU60RhAcxb17mEi9x4pivLLTt3EIhj3XkhiLEQ7b3MdEj6Ql9lkBnVIgg8G/4ri9q/Mvz3+0
LVwGLGWsjZcIuuYASeziCuyJcJS7Sso8vDr/xHQaXGXKxnJucI6e058GFct9syQu0R3KvSJOwL2K
Ybu6S6T3Fs7du75rPwpKXxWz4bhMNETieWT3hd+O71Ttzinhx2EvSkCexwnabEUqC71v7NfHBqfA
OBXIXOqCfCap6JJF8rm0/OjHaFR84qrr8DdJ8pAoEOjIjotMwPMrfyfz7FY3bOXRxa7Qz42daEtu
8xLjvuDGFqmHkOeG9M7rY8CUGoEEF/KKZ1Xw0GcUED27Tu095YV+ULoJNk5f31lhCTm2g/qMeUyQ
PSd2cjWVZESLeMyZ0DB57p2V0G4EwouV3hb+hEgmK7Zl4H/0cXFSAkKhEzojCvGVLQ2EDbdIapLt
6IWvcXI/29mDGCEyWIouUzMe19F9HEPSxKcSwvrYEm6AIdhPd5EfYR1gMt+ivdJThd3hqGFDDx8t
Pu2znslsLCUVojo02XDy8vGuVxBk8YK9SVKYjrPPxNt6E3k+dJ9oE9zWuNHrvmFTKqaZEMMfpbPo
L0hUxE7I2GJ3F+zalEP2GRBhGRwb7N6RTKE/GGCVdqVo7ucqwG/IoQJcEhR8XeZsBuUUxyqPDoNP
iKkHdwdsJ6i3bpd+mSvfp2gp5LXtwcpeSpR8WMtAJOkJ1ZrCR2+APx5Vyzc3xQW51giGWirQLOzh
v0TQ1aZEGub9cqcxmTgG+dJvsZHftyM2Z3II+L7ktW11tJO9vo6igcRGLZZLXXbbXk24PJn2sdBv
juxiEBi9naJHNwOGnqiP3UnjilZMN2oQ4W5QIbTjuj0qEVabymeTqeLhB0fAfgVbmUMh1LWHK0it
fXYjGX1jII0QM5eDhLVbRCSbJWk3cBh01LLick2y4SmPXFhya3Cjh20dwwCsi+Y7eBwG/YT3aXsg
M6hFJ6oHusW9+mBreEyU+yZZGg8FlViNYzJOYKRFxGjpdN7xVW22A07FrS4h+NUOwzsNds0AIoOF
xiKXMNu7tj56/roNJpzCvH4gWtNz3kKvhJ2UyHsbO9O6J1rI6c+83+nFH9ITMMKzH4eHUTBZ+Gl7
wp3gtnKCpzgGEunCmHqV2FhrWp6s3n5n4wqk4ufXo9V8dcipgNw5nlQ/g2U500WJpfJFk5F9Vkft
O8ShI6SDFDEZ7FQg1LtgiHKUNnjJDR05fslMCoF4BxoiMgwBlSOurdJnMNR3/h05ryNCZ/okzpSx
GGOB08c3VtkwzxClVs/WQ18V350R99a+Txi2+BX5zh2hFXoz+MBVOF0RaYjbUEhdfuza4OsyB1Dq
vXBv0Lmavu9l27Q/K2S42ux5V3e5KWpQhGqdd3EEjT9fZ2gSsX/qhOqO7SgIoE6fBlXdRjlG2sto
sMfIuZ+0vl3yabxambjxlyfAK1p5UOGEe3l4GfbQRWPYCSPOoTucvslpw98HbOEyJVcvLmz7pi7z
9NbFfSmfkbwNVXGahoLWueWMO9xcuusHoaX3iPIc6ZwPaT6NT/YQATYlZYmjrf/iSe95JpYiZvfS
9HpnjaTbuRNC9uhEJbeNtI8fjuehfgoPa9Z/j9dbr8qfWoJGmOqesgmJ8Qr218RfA5p7FzAYoOeD
97becfDJX9LNVeXOZEBY8BgoSIomIdoKZqsyPlqmwb0ch4xWP62CPGaPWNHrSzPEK0o/ydCHcRKg
rGGLU7CIhd78UPbph0BBkcXIcnERCseFBvUGpmx10SJeKxyclzGTmlpqFTl+5OkMNtFCthmq6GZs
vXdpsAwLhBFonU6JtcUlmC7Z3dq7qNbU0+A7b3Xl3o+mfO8HY4T9HtEh9MyQdpJ8f6NDK73B42Rn
9SSkJjGrdHUzKDra/asTl7s5sE6Z6u5DKW7x+31aLKYNvP9viarC7v89dSmD3bY71rbzMiXuQ+C3
+wTVhieSBVjLa/EnpizHQPNuJjOuyBP6AONR6gFWyUQGWHPMVvcbBusnp0xu3Gy6d33wAw+yxXZt
3KtGDtusrB4Cu7zpEmo1XH+x0kvyot2sDpFsRQpMJXPiscvgi2DPtdE8l+WKQjGdd3nXvVjkDFbg
EbWUL+bWmI/KCCJpmdlM8I/b3ebhN1kgUGpClLKdfo1D/2Nug6ee+I6ROXkOnktuxzir14VnaFrX
Xeg8e3H67vX+EfttrBMwUauIEHPK4DJZUUpYOJ9AvnMKDJN8Od2CwRNv6uxDIPARFr5l/C10sxVA
p3B6dgUxbnJOvoOnfFm+LEnJntHO5RbEU8aSpFyS/tI1+mKRa7JhWhoOJeQZx73GlpucUy78UjKz
ZQGmjhUcZMLkm1MIqFOi1Pfy9s3KR8j1qfW9ZyYbcpAlGVZQmR30IHTub4XlHXBgmN2byYJ53+U2
8oe2+DJ7y08wsa+UKttWqY8uIz+QYVizXGE1QNpj45g0GIjcyBFLVH9Rf72ubbz3nUKzsw0fFgCO
YIKcOyJ+GjvSxOqC0KfSCU5yqYlzZysJKFrdxEGbg4541z7wmhN1VxYP8ySvh5xw97q8o67G8cLv
Vygt8Vs7tz8VshF/QCXUETKzxSa5rSzvel5sJDo1s0E9mC6T2g7h/N4X7bvfs+rXkkFoF7RYPUBl
dUPOESb/9NPSBa/B4Gbup89UKzR6jnvRezizxbViG+Ulr5PFWJtWh8Yq5QGBQrvJwq6wConOtseh
uxiDtN9wOy6tIH8WC/ujtnIP1UzEapHW+MnNbKmqrnyRkwiufQfkOLe+gHA/+JZAaFGy0PszGK0L
DUYu05WTO18WiiSDvBRb+A8AymwHU3TqC8aXsKSu87mQB2Y/uJjxi0eExWFQ+nWsBXkulY3WY4aC
RQM1nbml2alp1ld7rqfNULOmK2xg5VQdPIsVGx9Vq2m+apcxMuXV1zECOC0EAZd1NpGMAdzG4nrr
LoIxPxE7gUHtSFzMJmjw+1ghPhDZZj0nJUrtqmyfLb3c+ln6XNkDTKRg3ixr122GyZiOofT2Capd
3PsiBjcJTBYBHCM0Zeyh5ao/owhchUzFSWwgaT21XnSaqvAZK0lfFPA2qa+p9fwAVAqXVBwsoPbg
1n2YEHZKV71quHqkTobOe7vSeeW/BV4E9TqCUmKfuwkbPf1o031H6zbtIYdu6PGCiuGlu6k8vOOF
3NhTsTNvC1m73d/+LZuJbKa870pg9Jy+E7bxPQPE5it8Pt58WtawE1fY46TfO21tf3+rmypmI8gi
5iURvau5On9d40VH8xFjTZ8zJlciGHcLH0clb/7qCuI9M7JbT+ZzSasxyTnnF8d8x5iGKE2cgpmQ
o5pF/bJiyZEVhL5vO6Q/Cuwsqou9w4KkUrip/CysfHf+2fwb/6kIuQwjRyjUHeY1FKlOO+66HMDC
fp9QWFkQk9Pz/xXtXXYV0HEOZIzwPhQ9vN+8RDnB3vxsHkeMmnDcjG473R+xVsOx35X3zEPkG9O/
H+xPc2D1sBS0KIF5s+lBEecoiAEfeIeTw950MfqJgHDIX54PCiaaeYX5PoVoIyU50xyr1xttYRW/
iSw6mi9HiL47nwCNa1HMl/SSZxSv5uPMcZmvtczpQL49nzuf0XqHhN2WeXca2vcdnWynAjHhpd2E
C85vp2cu4e+nGnFU7kw1B27WYgjkI8LNaKzBRNwxf+/bnNHG73o6YEtQbc3P5jUN/X7bf7fZtsgG
NIOX9sWvl2cmfZOUiJiPKwgRDRG/OuBYIBRtGuzNr8iBwf8nPJqXKHJD15EdCnoT6ZQf5qNs2PIV
xGQf0H3punfofifzkeY1UXNXrvfmFeaY6uZnevf7QSX80hxw0niX5qv4ittJ58zUK7RF5/x15uP8
aTzyMQIvJ7YoX6L1OKUoGyE3+nVzU3Xf8BdEPFvXp9kFWCRj4WoQdPVqGLcYvrZb8m9o+YrsM6DY
FjxV+YRya7V8dUgT22K5X07nBr4a8k+W2ydrZrhWXrtf0+opyd3o2q7s40jH3MWRJMW9mLEEFm3X
DMUwHW7zmFg96AifimzeeTaa6cZGG4TXu4/lKZIyB3pITrzV9xxAj8XGfWC38F7pGWOXILg/0yBk
y0DVKJwNfDuapohsn2TTz7QhyGrt+gUXAkkGGhYUKX6ZlyKpHxtdP8VrCFsHTxYiTCbghvKqb/SD
+Q9usbtThiZmqGC4Qp7cvF/3eu8EWMasLCIXU5p+2rFu9lnwYUUYcHfe8nWIO6PsB6K2M5DvlYrN
E9ANRBc8izV/FXUQXvhYEZdsGCZkrVq9Ld7wWBDlg+AakN136TaJhTVDarZx9mUw194lNq6oEHPH
zCiglL6i9gwT++kMd4cSNB0HwmBrbbuqurFMv9IxHRgAO2LTJP2YTBzRVWTHqCOiB4yV4Q0ovFTL
aRjxlMrL5jYpKWx90zKzkW9c9HXxITtsMJqE3aM7cfz1zyZsaNaK8hX+xM62BiommvuXGHkf7YoG
kptB4rUJ9BnU11o59c0kkbvGmPp2GHKgjyxY39E1ydF+VCWYNs20t7jBMHVta5j5NCkaEjaOrWCv
c25OUjsfsQGmAZICdLvw+jZDLA5rPNCJRSacR4Aq6FgOwm/qvQu13ValvFSdfd1FgBHLlKElNs1M
4tluzhA+OecNh3lmXjVQxXDPmuD/6X029yClMVi2Y9rQkwPvjaAdvDjnX1ybMMCGaqz9XedE3k7O
8YhEBvF1oDPixE1oTaVIATF959EMeWUFZIFPXr732ht/8bDEtbirIyFRU0HdaIXhscZe+zagWqKt
4t3bwVXUWC9rPH9k4erAyyU81pBk2hn+hV9gIj+7OI5pmdSXNvW1h7oMOgMkklk0dz/YCpp9ZQCP
kYcVmpuhg9X1bb6S0tMnJBBmjIvJ9l/KOcROcgI4HTGh0BF1y5rdx02zHLKFdwYkVHs2FRWMsCdh
mBkTc3Se7YeZ4F3DZDjUXvtU1UDN6RRYG3eJcW5wyy1RKeXIvc2+enET4usVPfpzt+5rB9O1af6g
4mxQoS7uAU7D9UCibzy7+L/QnEBlc8M+0LtY5rXYj1N9EilKxRhOEcybiCg0dTXG7Wns0xvHzz/D
8jaKKI3aspOYYoE6m2chxlkfAsT8DNdlvFA+cwCsX4SRbCIce7iJnEsnASecU9hbFa4UCAtgWZzb
qaaheGZJVQ3HQ5FH4nD25k/i1qHeD0ooIsNEeTTkVIM9QwnYJo1SGxsLSiPpT7S6NIVemV2NpOCY
dtG5adBhcG7Kj7eCggnbXjoG5m+2bE7eiugEBiHNHho3PMCjcu9gU794ORu42iKcuXkrdHOjScBi
OUB9TsohRR3iooCOAGmam6HZF/FptkcAXCTy6wovrhZUZeZLJjrR5PZ9LVXzhvX5Y4GtB1tRWDym
705yHW5yNegQDzC6ZjpkYbmPiW4y/bMzMWfVzMN86bUn4E2AFd8mS0yflj2aTNGQZDfsPUCRzD53
TsDfhA6v27x4c53qJBRjoY7SV2tK0RzR1HZHYkbKiRBnd96lw2hvvZgFf1gjpLcDO1B7/pom/Wtq
YCBPw+RBAYHPkuHIQEJ5clYwopoz7GaFHWKKgiBPE5bsBGJllGQ/IIgh/DB0d5jmZBggE6QCD7d+
N2HZiJ+4bMvoprLCvfLcG1noLyutb6BDBoivOYnM3CRJSBHzaLdrWqQvYSMeVR+1VzTZtlkzznhE
wfRAPVFeRr68F433lvvuhxr7dzunhyxWagDk5xdYcr9NETFmhLg6CHTPbca2Sq/S2MUAdMR9EU4P
KWxFl2x0aHhaps00duwe5BjuA3pSFc25Lulfijk65B5XrgvoaQfDZ52HT7/IU1P/vVaf1vRAjlot
x+uiNLxY0/IrM/92dR3MRRnmvWF6FrjNDRmugLhlQqjpO0gjSf1mOnbkfsDAoXmzW5bs0zQF/VC9
9O70WDgRYA37DSJAvQuAYLQSyn9g3HzBJ3tjo9vbn3tnIywRRTJ9N63fppkJqMnpfbYRzlaeozAU
I077n3nBAsL5XwjNju/4bEwwpQ8FvPN/ZwV3Lg8aHNjhGCs4FMt4borS+Q3DvN6ygj6ukEOPVQ+M
KMkBzNcIyQGPej5ykWqLrruhR9kDE9/Mwm64Si0hFnhiNifLMBmDhLIojoj6NH/zYhxjajhwXJP2
Kk38g5sOPil57HBsdZXjR04TnXZkZBp47dhesQH9siZct38+ce/vdPJfpy2IV+HcI3Nh/sR1h8aF
bXLeDke2aceSiWNendsogDxqsTRjhnlbqM9mmcOt63iEtYUO8XSO4VyYnA6fnRysAMqVBv7dYmg+
KUyAHZ0loluD721vCrA1eg9bMod1iBidq3deRQHYcCK0UJKxrLlp9ai7mAcBCnJsZZ+mbErNOC0M
sWkW3I9fXHtDcCBMCcJvu5yosl6RXWHgxwxX+S5bolSTmt5mxyK9Vj/bbL3HgV3+DxdNRP/FaOFE
XeGHJKVEf71oYRAWgbZEf7QyAQFOxU8rPcrAlETnXu7cPQ4ubbEzmfJMj6DrctlI4DiztLBhuQka
VGS1h11cbd2RErA/k2POtKYVG2x6/kvDNq68LoaeK+czaFI7fQAmff3FZpPiWbv0cVe2SIbckExY
cRXdw6BnFtUUbc4+SQGlzRP4z2Mm+PuYMSk+EhVGCJPxbxKEZGwLN8qS/mjbvUuWIL7xBNMFKctE
ZSX0t1BBncn0tpuDCeKvcybpWYJbmVWGBG7Y5PES33tqvRFtsGPyO64+Ux0ywF4ZmY8pGOZ2eZhh
GjRmUUkkPs8hV4YMqqe6rPhCB7gFDgTzj3UdVxM9Itx8ztQhL0+hzLGtKJWdoE0nqjdoruYkhEmV
zzA8yvmIFPuYr8uZh5RPsr3yesxjwhZuoVnbZOpEBy+Tl40hYoWJxvMKieQogI8ytuDkZMH+LN7s
GO5RsjwXUBPWALeG8+pKu0pRkBd4TphRgUp4C48bAExetjCxtv98R1w7+PsEFggX0Yqww0iQSfAX
WYg3WkKVCzaUeYNmUlOsHoYwn7euhLOD6M5ffbEZhoCltMWb3G/dbafTT9ZkNUJsdgf8kAynThme
Vd3iHRZVt6GX+GiMeZOV1V9JOgVcoH/1a1LqnUvpY8Pzf7k7s+W4kSxNv8pY3SMbgANwoK2rLhh7
BEmREkVKvIFRIol93/H087lLXaxMqxmbmctJswzFxiAYEXA/5z//MjbY81j2izmtrzKJnuGe7acu
ebCD/N3PWDgK4ws4CxtqazNDgVWWtZ656Sp5QxrF81qQIrY0IZ+H971RPE4nBBsyxjjZxUuOq4Px
NexjnB/qYfoUSOIO1v5iNHijZ6O99VtM+sjZIxQaumuWieLYMiaJeenrsZjPYTC23FMSD4mpW1I0
nzqwuqOY84zCq7NCihisAwe4s9t6Am7MTRwO2RRnu3pWHHzZYMmXs+ApZpims4keBrorXtWK3+bU
SKpI89r8PQ+ife+zNhFJzr2KSaUft1WcYWvcm2P0XhYYdqUCm5LuVReUUVHfeQYTzLbE1knrLBRx
q5XuAzrna9UXE2ryTZLAFlThV1bKZ9Wa0kVjaKmwoTjvv01IQkOyGzJ3gNI7hkhHgvYADHndrFRc
gUGNsBLgHq3Vd0UMouLfYCxFmeZm786Igpn0E9uMPZpEOPQJRsMo2F+XMnqM2vyomap9/FJFww+C
GnmtmB4icDayRBLhFgXWN45BxgnflDVmYmcOFabSdKJJU163nnzIDBi8itWlKs4u72xFBlG2Nvm1
n8coWDEGNH/x2wbVd5QjJ51ZDPSRbXNM4JD6gAgyBupQBDonZuyUmaCHJYdrI2/Gq8WGe+/U+DnC
52+6ES4OB0Alu+sgRuIkLe79sPoWqlWIrD0sb/rmMWnsb/oEj1vCad1yviceEQYAmdvMO+y7mqzm
c9XS43cADxETvcRvn/xounOFwWJD33PlTunBpSf3jZZSrqD8swLaIkuan+em+lwn1d2idBM9o+Se
9jjo2PyJrcQk0gkfDMDzbYg/QSuU8Z9qu3sD4GS0gAJWyntLUcAqgx9M51OcTNdD9ALSbxj6axvH
F0t5wNrMjHIS4msPhn/ai+TS8iY7aw1Joiy/TahKGx8hWzYxuGYy/nXIKusyQE9zMVmcpgyHSHs6
LYs/HSsbexJfEi0xrSMSa0J2ViJxPlflyH5iYp/mrPGdS295MjIP+8XQZADoT9fTsv5ws8X+kq1g
ydl4bcRowVZELL386sfYQ9GAmwgDQJwS+J5mXCDtxbip7ksA2T7BuDDu7M1kixG3gMDfZggrhiE/
eL1B8Ig3FFiczQol7elUHQZ3KnfjDEmzPMrO3Wl2Esa2DlYVKZ/EjjCJ8AyrjPz5utlnBqZMa+Jt
29kUV7Ox3tig5od4xNhF4LWHdN8+rwHuyaWDM9hq3xmDRSiMU68bBL6Y5KKFFtgGLU3D5t1E+8nt
3mebe13iT9AKWOIMJU2cpex+X2NsaGVY2xu2eb9anr2HvnasTWFvY088eEGF623/ODWEMZYrVJRp
abCv0ldRROcDXvVVnM3wFRvjYsv2AuVhPjbhalwSmcpzu77rG526R19DUccQtEW3TJJsumMfJ3FY
+Ejgm/roODLA+XNND34pnpImyK7nCEmsWAn7RmrOaGoxsSCrbgb6n2M1rTh0yvSYp1gKJjkmQglh
CJfcKI1NNSZYT1eue4lH+w4SHUJ1dZT6KIQktLQU3XsVwmEJq7KF/JAwUvFJBA1pQzfVJDDi88eD
HS3xyUOw7PUN9vwhrkEkdcLZrJJLaZr9sc7B6S2GhzthwePtYAhe/OKxISVP2G50ymTrXWpVhIRW
BZ9u7uYDYjPMh/v+OLn+QVpAKhl1J4OW+TFIzf1KatVs26+I+rNdOtjtxWn69jLH1s8Gcvq+mKvh
EtfzgNt5Ee0rj7jaebRO0ikZ5oASknnsyE0aMTZkLf4SRv5jlox4ZYYmdJYQ0VHhYVdIDylEepmW
e7dfCEDldIkD6w4rId8HMYE/aBA1Pn+JShxt/eS8cgDYTpQAQ6F1gOQ0HjorP0fD0h/MwqNLbogv
P7uG7EAyBBlwDFE26WLdlTCczhDsU5wWQrjHKBfACNFYn2kLM0QmZ5+Vmo0HP2L9GhFU3uOELGNj
yx5H8SS+TWCIU6wAgdKMJVclpVnZWWfNAM46lCgVEZl5TAph20XA6jI+aglX1ffsddn4HnnwdSCs
YcalSjWlzYBe/ZrH3lenWDE20XcsxOKRlTjZjPOivvs2RrAdfcZ9MLnzZ39hmVrnfmsqPYNbAbSn
Tg/Ks9PU6HyekwP5pExoq/3UZj+WKLpoenZp464pKaQZ17WcjIjWJg9nJF/s9VFqwrSCiNawuCNx
A1IjPhLWrUXQLydpt1mHgPFX96DrpHZh+5ii4kAyBQlDSM43xkB3BkxjAXjjJLbeq+1Tc8gRv8Dq
b1n7+StSUIrPawj6W3TZ86SowSa0c8r09mFtimfFh1Xsc0/AQEfYxCgRHw8kAQkiyLBa8ScENSdV
d8uuTynt8Ur1BDWnyq+7EOymR4SILxMy/maTkSWegiteET3MuBfqc0aQ+5UxNLRW3KNFMmtUm1fP
mts/xnTuMtnLHIygyKaDNeDx2Ceo7YsMNz0R37T5VO1V4pfSbGmC8NwiI2hNetERnv1ONijLIFK+
izqCU9KBcxaC/hZvDlyoveJs9ShfU7K8Oeft42w0mD4ED5G7Mqu07+hu0YZ404MLc7fIk/eV2EMn
YgQ1GA/ZDOLgeWgH2uV59GGo9Ljt2Etz10jnWC4eQhP3qBtoqdjGQydxCqs+TUWH/1kHi6uX7SnX
aJrSAwbGqQ3bOzMHvykisiBUNNRAsEtAnFEuvhBfB2tOqWuMFDzGbILLFBMH6Ylr14Y3Rac/dihf
+DeZwCoXiYEig1Bsqpps34SgaDb+3aHIGMggyYjCtzGeqIvVN2KNBVgkZeRVate3FNF4Viql2hzS
n8gxf5JBf0iT9hvSNHyreJOXPpu2ZjqhJOKgO/ICoKs4M9VTGVEXeQgGBNnqSHSL587AnT83nvQv
iEjz0DxuUc7YKrjdgxLtOKwPrLbNk6o9NX4QOlQijRttVX3eNe2XjNE1Ihlq3wLQJk1p62MDx+gW
xz9/kp/zRdw2Rn+TSFjQYQvTuWuDBzNKINUyv/UC3rrArBHOpLcuuaoQ5MElB/dhcvN4E81PpgUf
2pa8Hf3ExxO5iQ0PgScSr4VJ0yJfAbfg809KBIalIp+Q9+aPQbUj9ju47pUUlVhqfrkpODSHOZ1u
EQ1eIpDxjT9Gr0Z0U6E5B63+aorwvTZWDHPgT1bIdwitr6jJp/VuKjnWcEkjpkey3zhj9Sln3srq
g9SF7KXEiH4QH4CclyqVDXvnLfJ5nZrnY7UE382ieLdsxALqvO2t+N7zC+IJ67cszE6WAkAKkF+q
N/OULe3rCHIq1DHO1L+1HPB9DNaeQ8QmJi3pPoq1Cs9rW58KQS5c7zkmjcZxMjh1ghDLYcMgSXYU
iBuHxjm4MWxdMafvGhHxYTpERthtJEDg1mHoru82YowTR+uLn/kv/oyjXeLsVL2E9cXOHH2SXRRU
paVDVfRcug4KySEbAfUumVK//1rLIj7oqUqfgzl78aP4rYzxEhv8GiX1QOamDMv9bO2XmE4ekjjL
YYduAiOYWUwU1SQfVAMNjtLcdSq5dWzkXolWVD+uWhJ3oTGiJuOXEN3WwJ9ZqoVWQenrU/GSZAuC
QaXw0P1RHbNrRzHZBuSpEYwaPGjhlFZgWOpL1SzG15KUhhI5tQbgNG5ta+FEhyiln1DfYKgArxRH
wYnCr1A4szORfis4UTOAyOMwYwU1Z/GvAYDW55joHAmcBfKXI1Ra1XU4eG4m3X4yT62HNbeq7EfL
cNA+33vBLTGMh6Iias2Ce3JKOqxoOs9nipPk52SJS7aWr4Pj8WG4l9SJTpZDzpHoJLmknkc/BvEf
ka5xO67e574uw42rVGVGj31QJ34uapXN6EGnnlxeo4V4Tr+GnsyrOYmw15z3dQyl1Uw8iQXiFqcl
/kgFo5jJwk5UBjvktHOOq6pV0ugXE92ePgQnZcWdwua7E5vo0zm5jdn51BEyP6llPy1oFhsH1b4E
oDU7ioMM98AmxAdnsSBgoLoY1qA8idqUeNggJEKscdYC0Sk6Oi4htX6/RepplFhx09XoJtce0e0J
eT0YGXN20Pe2qL4LfGOiar3tJk5UrboNJfNKt8FdWfwYgvkhwFFt2zsI1JK5dE6piYNN5r1WyCD2
fSGv6xIC7SIB8uvFFKcq/OFUMdiDaaP0DY/apgPXQuxSncc8cvHcnkaEJQrxcSM8e2Xnl9dg02cZ
oD2YWULbZXqvMgP+p8w46ap0k+d3aQJLyKdqqpTEUGuWtfIkXpsTK9pD4DTf9chtWdjr/H75vgbW
dWqu92OxYv7rU3F0QaZYCuW2CdLvGrZCKcq+iqEPbvefZnjbUyUf+mZ+JFUal3DvYQrHG3IBD77q
XwegClhjaLaUr0MYGdWuUCovNW72GsSyHLzuJw0Tv4bJIH81rjIgn6SCcN6QlM5+p3e+tG7vuoHp
MdPMvVIg6rMrE8veabqLX9pQlzLse/lTqrQ5BQMcurC/ylV51/Qsz/qUK9RERg811KBoGH9Iz8IP
G/LuIV8ec4fevefLJdK7xDVfy4Hz0jDi/eixchKM9xwp5NiXcF3NANqH2pL9jARc3ID0CPPXSNpq
cTqXG09poobVuA4N94ue9OrPEKoFs3pMjpqWYX5bk+QimU108oFBEzuLqpEwqFNzLeRy8K9P81zg
Kwxmb5jG2+iM3/pwugcOY+CQRek2PiYepwdJl67+NhhtUu/0eaExBIMBCyMfXhB88rCY8rOqmSFt
Zls9udADrN59Cf3+i9YSBUibSSchmmFNu+2MdRdA4vpI6jiUhjDel9TDYI8cqwNoSJSJu2HUyMtn
QFANCcmc9SRsahCzpyrQoOq8XkfqC1kP9M6qlh4Efgr0oCejLe8CX2l7WXitnMW3o2bCVhHGA2xv
CqH5KNSO50P5RMqd36l6DIutbYF1jdIL4g2hsC9VaVmUnvpdTmPnaaLu9GcAHy3xsr7KlQDTKDOZ
S3YGuxhmV1Q7VjhcFid6V7O+JIafsja39Zge9Gu5aqq71kxS07Z5oPF/Lw0k0bMhzz6fPOmgCIsL
+gi16gPbHfIuOWgMaIZ1ovHmObIgnDKTUFMX+GfexqTaY4Jb71O0h83Ur3s1woRqxszL52Mp2jvk
zd86mtu1Cb4ifWBwAZYBo96+yfL4mz6HGsua9nJuEazgKB9Vy87vUZgojxolifPmiq+/H91pIa2v
BPhKzSuN1xyQAhVTcEBbQpmhzkx/zJ8BjvDCwktWuRsMDLStZd5lFEpzaqs341GPONYCU4La+7LE
X4c3d6mw/nXYe0J5iy7nuaSlxiGe06JjyNuU+buQ5XNSTHcJOWSeGVl6/u3IfSPgHmv9pOGzqdo1
O2fRldeLMhMoZFbu6/ngoAeoHPoG9WVdEmr7XqFTqmxhRpZsl44gYKUqVPVcoqwQCJS/65UCUdNG
XFHsib0HMm4YakOfQq1pHIWsNh6qoF2ZhMDGKd9adWIx9jm7s3NvR8zLTGOZ9g5i56l2jiKq3jVh
AIo9M9Oy304i6rfPbWtYMMqLu2QdKFAi7xktzFG9Zax038xg2at2JlHaWqcr7mJJdayG32rVS+th
B9u/pDmKxNU0568Kg5wGakit4Gb/eIzw0sHJge+1nyENNtH6qDq9Bvod0ImuoXuaPD/Z6D8hHrGh
D4g2aypCi9z4i55g6O/m7IcP2tciQ2bNHgn7t4+OFZ4AWW0Om8y1n4OFdinnvEoq8HQ/Wj/PBoOz
xubt1oZBtCG1jV416gwPMjCaFge1OS1EcxVZzecl9xo6Xpq/gY8lqNHHDi7GrQiJ+VroYgUl1F1J
0ETpx+/qHVW/LRYtHZlSdHS28sFjkSocm0yJVZn7kSwFgkxiRr7XML9JY4o/eFu8DnlyI6mc1owS
jdp2n6cJquKS7w5jlUfTAoYJ0YgWBMfjsv3UDAhwJUCHpwoJ13Ys/DvWi14zOqVLT1MITRn6ySt0
LJewnffA4jsOl0aPYfovWTyVzTxIWmcfLNfCYan1gEmrmZge5VWMpIJuF5M35XwBTMR4RykcirZ/
Mxl4EOcYbPBTTtviHeoo4G5I6IgVgKfQgTlKcOsSOwuXLEUDkq2wMcafXpriH1o86zUxSxN+3ZDu
9TzEM1H955KREiWYLjPN2IfK7/70KyQQQ3GdOuSV+H4ZnplpkjZgeFuFgWvLAj9x9/RRt9qqwFKi
+HgB5a1cxFIFNaQ+f2IhEXAA82JiXAjlJ3itai9HMg+to/V2nrJw0yUtLD75dWk67P79rxpM0DiG
0S0RTCD7izbHaPMFtm3WwfZEDzRmLKOEc9BDC3mO8+pexHxzVjYbz/ajffewOmzdZFiDM2FiPtTv
i4MBUmYgPW1c90vMBPyqNIh26fkOlCUbuxmM1r7KjoOyeSlkdWMMGPIzpnzxpzetUg/xq+ysgPd8
AKvxaVKxP76OUer6/shWsKLrCia72ShiQE9HBAxPmNPIAo+P4PUcsw6JsGG7xtgbc+nYGgi2I++H
6bspQR9Hyt15qh97lmSFrBQYhvJtPDZ0RjKA9Ad5+F030P3afRFieBwn7HdtPp8sywkJQTWM7L//
ZjC1nQaxnSei20Asr7qJBkN62VtG4MuSm5SAeI07UlF9FVAPu+z7khQvdswSwXRu3EyryVoHZcuW
kDMMRDpJs3NqiFxT7l2S0Fyg1Dn3hWJ85NN427SE6i52cuv4cLDaFR5cochTdUTxjj1nCTi7G9la
osVziDgEfWtASbdmEG415aL3fDpPN7r2KFI2TcB6HK5vksIWbg6ql1KWhDyrJs5ci29FgxrDbXEB
aiWvN6fuljMUYlfm7TR5KPbg0i0R7WkXsig5eU4EC5kEzLQ6a3xJ+24zJByybJ+FzUDWhZK7UTu5
molp553EYwBCjGzP1MV4NxxzpwEUPuqGquRJm6skWXNDXusXtW82cNAB7ocLDlXIyFULnzIdkhan
eRflP6vhSS+hej0r0+fEoykQNVxK5ykPkkOYgA94GMRezW17I5m97mnzn43Y3VlFfR83b6M/vNQN
c3U/5TPLbUo2PHGzzSwRYIrsunMUOYmFRluFUIzXJKtswF+fVXdXRsHRT8hIgqgjSg+QJzo067U9
xsoeoAOvgb+8d+rgYhjhobCyH9qUozBY4QoFTaMhuGoV6SMK/YegpwILBRWYz3Ku0C+JKYDmdExr
fJ785BuMQ8C9+UrDnDWjng16wkMwyuSojaE00wsjbAKJcZJXxAE1/Ms8SLR+lL1BeaIyCofwymmy
N20s5HrsKEElyF4ST0PqvKVd/lUZGKlt06wIvArILfer7gYS5ase18H2Oyxd/bT61EG47hDtCCqR
DKCcijM09rAtOya7sTr58MB8QKJ50gNgSzKxA6C5coLgDi/ATyF0vx2iDJbaCM57T6AKe/E8U95X
GDIxkgTMG6VysKI6LBTFb3CKGy8L8BUujTcNDtuekhPPI/AUCbQe9maVy+dudTDhy5bIDJoDGERE
15jM5xAVDfsR8hse4HyfGIyOG3f08ErFsZtB/Ochhj2r3n2+3PB6GEAWfX0NTHituEqoF4669tO9
W2XcJgWRuD4zzdxLMHCGbJ9VhER2ELMFBk1QdJPD7GSHPvWeLJslGbbpD9yaWeAtsjw7mxEpdYho
/c8+Pe05Geun3sJIlfHOJvD6W7hmEOGVlZjq0mZliYTezyH57LvCfLFtxTrAAPxU8HrVPRBYRVKA
ctnpldOYHqMOg/3qOmW5HdzX3J1RFCo7CdXZKHQ0YQcsO/wYxEykieo+cx6WSj6rqCAO1JB09D8t
g0li+gpVQNCfOW5zxq2TZbSUL+qESAuoaTa6GlVFawJc1lFpyTX53nxKWxqKQv2hsaoA+uGTcfTa
otyFs49LiNXda/+ubGW7Tvw9vHmfDpBYHNZI7MqhhneViDmXQ3JyF4TTNiOrDaaxAOveg0LH10q+
lkb7ohytVM/I4OMrmhYsg5s75SlSJe71CugBiEzNODtMT4Mv2JZ+Q0WIDpOVnOWOdeWuWM0H7X2Y
q8MnxHQ2DXPXZGiIO+VGh5MIQYsCmm53AcR80SiLNbNyxN1KI9p+rcD5EZ6SWxUlYqvewmXNag55
/Oyrc7KqQsEABRIMrZbIies09VRdUyhV46nP3FW566keTGNPYBRnQfWSO8VPofBT9S779XpT1P5Z
Yh+frt7PYmqQyUDRNYv3RXkeSefVTuZ79fEI18v2MeNNlnuGAR7fQz4NA5CJmU0jqQ/5TJ3mMxI+
NnTGeOphmxJtRqVx1ajKSr3NuiJWcLrur2fJSa/ditSzF9zhYItTMusOsMdeAeVxdlnUQqF2cDRH
WY/z3jCnkCRw1B4WQ+k2QbaFsXML+mG6hmd0yd/djoXXaD0KbnxqeCdWVWr7Cr7H6/KTN6NXUyzP
dYBx3Tb+Z72TjLB8sDsyKeWZ76c1lQhf0e8ehoUFxtROGOHZxhI13GTl8F2tNXrvd8P1VkA82sET
dZa9smIboONc2VHyHuKDceWaycWq8TZMyvpbX31ZhPugHaRU0euJ9TkvA4zeaRjLSSRXaxQ99bdm
F3+vDfFa3zv7zKmwpK75QFVVoTcbw0cNuix7KJF+qEpVhV7Ytx1mCVfOOJ7Scjohk/oERf+xm/Cg
R13/UE6f44JJMpKIh8a2BYNE8hcpbHR9a5SOsSnCq6Rzv1ZtM/1C4ywLMMB1UTbakfjFgvyPn/N/
Rm/VXZVjiFF2//gvbv+s6qVFO93/5eY/Dm/V7Uvx1v2X+ql/Pusff77JD/1+0e1L//KnG7uyT/rl
fnhrl89v3ZD3+tfx69Uz/08f/B9v+lUelvrt7397eUVLS15m3yY/+3/1FIaxaUNN+49//Q2/f1L9
CX//2+Wl7F66f/Mjv22IA+cPMhikdE3fdZzAtuD5TW9d//e/gYLbf5iuY5uejwWn47jinz7EjvmH
qf6Tnh2IgEc4ho4NLP7734T3R4Ai3vJNRQ20PCyK//vg/vTuf3waf7L6NU3nz0RDk18gTAiplucK
3/a8v/jskljt52k0excrDLG+zE0EEYN5LftpPq/+ytqQYEC61OQyDc14SYa8OTvdzMImXR+qu/Rj
muikAohOyCFQ92XqOframMAr/bhZ2XDY+xYeo3paGT4noVOfoHSUZ0v5n+hrQl1rh0GcyPj4uPvj
MX1frp1HPh7uqw47I5FdWmmT3h37fJsTwnxd1FzE7H0fi8ra59jehY1xWl1q/8zEtV2wqWz8X74o
XYJpn425IwZbDC08qAxtYObgt+ZDGc3z0XKM7RQb8SVnkdx5nqdql4bJ/xg71zhgkeLcIoItXPOs
LzpmPDh35k9WYSLzEDNjQZP3m95rq99HNeYwet84WMpOxs7h5fL7mBj/+eZcE63XReauW+dPMgdk
deM+poIfbvLO6wlwCs8ETXQHprLzWV/k7N4I1AvYCCSH5KEkODdwyZG0McvRF8ZqAdnoq6451Mec
vxleX7cNRzIQPg5DHwsC/t9HpW9yHP2+MyeigrHqaZQ/zseFvq+vmInhAXIsU3h3ALjkt5D6k7ro
dyp88ZEYMbrbOQaqSOH71B2eohvoC1NQjFFJ0hkiS+uLGtl/nxv7dYy/zKx252p2YTGY+8Rq5zMq
ZXiVMSqaeDyTeIB1CFLJ7bAKNOdrAn+L7KCDT7osI8/hnOBUOElRHWdMRcfgHDRg5cJKx105EN0m
qrDamhAOoX6t54T5t1UkEq5MYJ6dGlOMqiERswwT5zxZLsqNxvqBdeN16uNDE6LY+nVhD6jKTB8V
hborqTCL8of4Jq1yH9AyhaujL8Lkv69VizuShfc5XB3ySxZyMzirkhV7aiyYPP8kvFMeDHs/RnlU
shUeg3TYBSFDRzQPJB8aQ3eeauwAs4rBDDL17hxjebXr7eA9aAimTpMoh2AEA6T+9eyaSTU7pnqm
073N3fcQmXtniuOYOswMzeHeGXCxQQ1g7qzR/mmAjvIVbedtZdFXp2k/nRvPms4DJkBbRJXMe+q0
ZsKr0HP1dnjYYK8bDJKqX2+Km1n13qzrz3/528uJXKcolPGB0Q1OxBP8jt5oWATUhb42qHMTt0mM
kvRVolchAJbucZCbQozByUmM13Zs4r1RXCPpDikZfbJ/O0gaDa5cW9zsqMQIPwDvUxYbBpb/8Uh+
I9IhdwuW++DNKQnao/TOsh2VmQ7J6Bhd7uOyOWRZglR13s92WBy7fjLPE+OTM5EQnUnAjF2W9XmV
Y833d0SqZkdI2v2FADu+5MDlKv/BL4mMho+MTzZo9lWSxsqc1J3gpEJQs6b2zOiP7NaSlaJXN+ti
tnZLEb3gFaH4NXV/tpGL7Y05+hEtfEGZOxPj0HvJEcLEMRvhnHWEJGEOrEhSOGhYvH9nSKHNORH2
72v6Pn+yRiZa6U999vsN0VNNk7EarKhJmYijzEJ0QZKFa8Ly6hgONoLeAxnduPNbEhx/HVIGw7nB
nkWvQfouGZDM4hgW4RA5cAVmS0JdZL6y6brKHIqsTVl31VE2Lvl0JR+n/i78uuo0dGKDNx4hibEh
0C8HZSJ2mQh7XGKI7Yns02CvFCcoFZwtgSXUyFkwn9NovI2xKaaGHhacVq1tIvy7wKrtnX4rHeX9
6NiXCV9bgHi8Wuz7tSCFsMoW1pc42Jp5S/X2z6W3jM3L7Hjpr3XZj3E8D2nmrmSblEfgIOOQRdO9
QYIfTDxsGuv6JsHubVMng0M9lTBulHKhR6uQLaxJBBlQNls3bZn4e9PBC5PhbOCARmoZ1wTN1wZX
9WMxBCBwKgnMCsz2HGP7ftY3Q3t4bcxqIL8YnxY8ErpNn8Qse1K8LZmwdlVS5HBKzOxCuNzACedG
StCR5g2VnLqqL+THNbtLd4jJYjS1FVMnD6livCQ1wjKBB2TuVCekCcVlNfPislhDcRkmr6ZtxCqr
6N0JfS7MwXJh8ZjxFDqFBcLtSC0oPSbxZzK6V1EEZ9NkhWUC6u1xBf1cdgOjPFHBEvXviXg64nQK
vR5iF29BV50kEHZgq71A37d4tb0NcvxQiol1vvPlcrBM9yRLFYyDd5GFW1QTH/BFx51ukqfEy29G
hFnHaZpXXNAYhSwpcEDohNu0W2B3YRq/8zPr5Ntw1zDCODQ865LWNh5IMGMb5iUBsdxzjd9EVBlg
D+rzKVrz9yelb8YUQgch57MTbIp+nQ5dNHye6X1Tz7mF5BQd4VLQUve9yM9BR8YLp4C+KP063Yu6
fBxU7Fyiyp5cFTv6olTX/LpITy4oG8AHAMavBwIypTA+L/K3dp4+FQhFr20MhDdxH20yGzJA11qf
0woxJ6at4IckMw4IsOt8fEqiin6T4k3AYttMxiCwJjbBF6ydv8gvJKxZB2sS5rZbsDALEcbM02Pu
ovoNPay7sulpyfJu5w7hNVwdpukxGdSBOqVR0FuxICvVbZ6K0XvAiia7io1uPWB88cNlBNPVnB6c
jCAEyQ3OxrkSIDEUdexDTmYd/MvgsbCS635al6MnBNN08d7Z3m21rO6JXnA3j3gO9FayPrYB1iWR
M+5RKIcs0M2jh9E0PNFH2c/FbUGNJ8gXLpMcrnjKML5Y5W2XmddmUiGajeJnWWHltJKkJqifdmTA
kBpaFsdUruMWt0Zygv3mmDdq4CT7XlF1tlVXqX3gpWYAjyC5IbuNWc6mx53tiIWofddAOcTk/Mxv
lnFRfwoT5s1ur3afgK1lHYFMwxmbNSfw9lCFBgbsY4e11BQzdSseEiRhMDwmEoTX2aJpI40We34P
GuNVkBs/e1N4+zFv8AROPaBYb1FmaBjqea/WyL9J0D9YFshdP2DoEtVIPsvR2qYrRUYwr96uwCcJ
OuUhGjtOOiu6zPUpZH7B8MQrrxKT2WAnvi3kOd2PRPptlLfS7NcovPPosszPjVvFxGQhC1iSiTWt
q3DTkZ9skuJOzrTw9gbhi1+5Z6dHhQOHF+eVArGOuPNQzXzOlP+FLfJ6PxTyJPxF8fNN/NVAgTwo
N/Wc3swes/GQwmEPqodOGZGI3TTwnJc1R+BNYh0aE+LI8n2JS9CmKj2xz2dnG68Sw9K4/D5Wxj5J
UrY8+vFSthYm/xBnCCjMt44xPvsD+fSoXx8nF+kOeN3k1sUR+87v2VIwH3CdW3Tb4qq78WwMBByR
kZY+V9PNQCZAOYzIUBfryhR+v7fW4HvuY78TcKTjwxDdZ15yiT3c01jp3Ks2bu0rwWQVPvQmrzvz
uNKEXiVweHphZZsqCxZIQTx9nnHjcROcbPh/SuseLGTn1lAs11R+9XC52tZres30nZK0QzZQEyQq
JrFCnB/vlyhOt3IBCWkJUZ3d4LWLWhZCByjHQUpzAPYyD4Y5My+ajnPofRrTKuAsxkU9Lxwy/Rhk
9JJYlXqYkfwGKM0tF/wMqQdDLXxropBY7uoqndBoF+OXqnBfDaM+1BZ/uNn5e5GnuyionqK5/AGZ
hMOe/GGDKwqTZz6YK1vGPyoJPiHH4btlOvkPq/deRoKRJ9plvOWHb22AUY4n3XTTl+l+ibDWIkUP
TVMB0Y1COyjm4lw3Hj3Toto1xqPpnpFSS4vl1mFILjpP+LjQT/q4WeqfrFRpqe/8y8P/j/chJL0J
jDqZCTnrBdWRDjDFmZAU3TkkxVTf1heJ6nc+bk6QaX8/zOCPaOVA3rRh2Z6zlWJPX+s9sz5FiMna
zLsxCnoGfbe+KNSzPp76cZ++5nkd1dv/8uGPl0kr9/cvW75kI+/NxwuZcNdOS8zYRB3VxxP/5Rd8
vM6YhapcxJ+a7viff0BF5Xxg+HVaU5wF17p5StUel6gyfiDTElUWSBlmZfib6jv1xcdzPu6rFmWe
+nH7L8+RYwhz3Oi/k2KGVE69/sfFx3Mz3TB83NbPidUhfdxXDnW6IgFVrcW/PbIhEMmGKeb8+0n6
R3OfvMhsSu9rpxUrNtjyzkKxg38AhfbIUP1fLjxVden7yNeAHRiSnZvoWmusFYzy8fiv2//+MbjL
v19FPz9TtLl+hp1OCHtITc7ReQQ3jCZxZroVzss0mz7pq6sjaSrmxoBe1FMbopw+62sfF0lk/+t9
ZjNucxbT48cz9LWSUJaN183TJvvzD+if/3f3ccYw9P54+Y/nEIx1X5PiC6dZWOe4GLloyzfDKxam
xYR2aFzu/1/k0fGB4v43yCMA5vAzW/6MPeof+o09+tYfgUQG5gaElnkqYOs38ugHfyCuhRrnAuIr
4BF48SMBDUJmYAE+Cs+zLRO88gN5hCMNXOhaDvlWluv93yCPQsndf8HDp9e//80lGstEiuS7gRBE
Tdr2X3BHAcO5xYAZp1is9UrVqCAqALfxZuNU1eFNGET0N2t7zqXzUNQ59ZRfxkdzvk8M5AjGNJ/K
vmXc2Kbox6TiCgbV/+TuvJoix9as/Ys0Ibsl3WZKaYGExBTUjQIoSt7vLffr5xF9Zr6emvnOibmd
iO6MbgqoNDKvWetZ4F0ld3mBeo5OBiIdkEkyyXGIIm1+zDXphONUFtgyaFuh1W5GP42OYzt+YRxN
DbW8/+0j+ce89e/zVdPW//vr5J1i/KubAlmKbv7hmp16h5Wg6Ylj1C0Gm0a5m+A6keVMmxfpYOnI
y6VZwMpJKg9dX2zwtbj2cD62PTKLpThUhv5SRdZpcXTuwR3erQUpyTnraNpEFHa+pU7KN56FdFHe
qvqx0vQPWhD7/vuhKBEUrRp6xPvRzhYxrqTxmGprqYu7g9svZA3BgHTH2mkEHoo+YdEUi09AxDMK
NYoCczz7fR7z3O333GooSfPZD3m+T2AfDeYePLCPbk9IPEjW1k/fD9+jkjmv3eOiPfy/L/tut4aj
xlWYSSvofXM5WAgBTt8PSUpbExk+CLZ1jPz98D1GtqLoYaLNZvUlGXMYFI47FmNv9aFxza8BB9sq
HqAC7Wgo47l9hdPkhxmumFOiVr8busggFrp+AhAW7yvk1AwA6LUALzsMKlpkkE6xfBrIVEJZPxT5
lJ9WUu2O5voqioEhKz7Oky0ssuZyrtzV+r+L1JGj/OfD99e0xg16e3YPDTZ5UPb9/bR+Q8/h18N7
OZhTogUZ9RZ2G9Y/uUn15xp8M0lRM16zjsQt5dunthgceNX817xO7vofudbCM2OywmQpkru4okYu
cJDEiHX/MQFFsnTqOR2CUZsGAgTYCtvWgvZQtu9mroxQb2PeEfgKp9kyHnTJlxbd3JVFrMhhcpmf
gisMvx8agVobrVd6HjQnPSuW3zsUoC/fX/p+iOOJPywXbec71sOi49vCUKi00/dD4/026nK9lfg9
7dvPBqLQsR5vBLLMTatPbpCywzwlzdIF9oisLceka3bLObV8FQ6tde7q7qbgpoUKwPzpiTdd9TlQ
HPI7vkee3+NLiPVYsSyCRTSKhmYU2VEiYENlahKuSm5htWQwwjHIceeP2S/jKoSq4/Q+uSxZuYuq
TD/BqmcUtIhjn8nkXCFb2YF8BxHWUco7hdpO94pu9dSlEINVCTDfj4Nkar2D6TvjhnMDyjIwFq2Y
2DaTCUhdIjQ/yCc57wnBuil0DaCj1lpbDbn3keWHspUBgN8j6HQdUVNEdn+N6yYdqJvRAiUj2eZB
W2fsjU8WbqIJSub6Bz/vHvm4MJIytUQyoGDUrLwBAif2MnHsU+ZzipYDfby+YtTNlvFzZu9sf9pG
Amp6C/0eyeZLl8p3Mpu106QOGKtwsHsTeQ/uwLwnKfZJ2j7GMB2B6kCUsOnRxuq5LRfCZhqyTHtJ
dJ6gALFLL0SQ4aO1a96sMbF2JhM8hnxQeUE7bxPNqmHHxAeOYn9vWgZXPKOtXiopyt2UF8txiD/r
GYx6uz4U/pUZ63zMmfBtffbm2+8LJfc+FHMltt3WaffLVD70rnKDkjASthwqJnDsqSt6iKZgPbay
Zvude4R4yWlCL2IMGrOX4vI9x6490zr68TPuS+s05dVZyJwAwHzcEtykctJ3cnP4ImcFPitwW2jY
N70xMl0u/NcEvHhlGMZOj4sXqx7rYzICYpgjsmxJEKVbwQ/spat1OxPvsreYWa8O4qTVTORI+dOI
MNNrLRwlxWmZ2f6wRLqrVdtvSy/6YiwDOOsnubttyJ7o+zCfC4ZEadfvBVJC7KoibJE/nmLfHvD0
u0QLxj2HcCdeNbHwLFeVomtLjgdVEvlFCLJKqO/6eGOaot/FvfkSpVp34Dpxda2X3uhW4o3W7/ya
ESAHxHXI8caYrnNesMUhxC/DptIT1glw0DQdfHynDlmSk+QV6S7aNeXcGYlOkILB/KHS62AugokP
Z3Ry55A2tD7KUSgXLbEync1tN5uH1u0kyZAcXpV1paefgkrot2Vivdl7P8sAGabNl5iTVc+G46PP
VlM11gCjcm6Fwxy0XL37UsEk8JiHN/yENUv3zrC0JLTSQgbA+heAbJhZar0PLZP9A3py1M652e71
2f+YMuB4dMMPS4yoQyecPfCd4dK48dnS82PLeBnnTBF+l8xEBlaH3qwO3bwbZTMfsK3UG8OPLgUh
QAQZtT9MA4qE4zObsbABdinlSzJ0H26XsGqMLQR7k4aUS8skWRDDcsw1ccji5pBYI/Jvnf67SpQB
QX65nboRek2bdwEhmPhi3a2FfDmkxeZ6tBT7CEQ0aXcN+i6/ZTij7N2wlDwNvEpuCroTvZP2IAh+
K/yMoVppnkw85p6GjER8RhEJnlxZyMg06acF329IzDtg4mam802o8qkKC8fE/oUrlS0vsDkUiqlO
ZTZeiT+DZVVb0Jm86H4UZvsomuLWBjQqiwKArmd3YWdpu/VStrMkBHxTlM+V4q/Lf4C7odpDV0O8
liPCoevul5rAgjo/JQvqiSqPb5cmC0bXKDnP1YOud8UeEHd9VsNPRzovaWERbmZj9XNSDkvDzrUA
Yxa5ef6yr+Nu06dqDGvJx9+kmRWmksAX1IFw0xBGtAi4b1oqth9FfXGSayRJth1j7w2GCPx7QARk
wbBJA+Pqu6+Fz3jGRioUqt6y9yaEmK2LDigz/ZhlzogkvhTGPese875Mxr1dR69AJLx904xP7Zhl
QOrt34VLZTKn/U3u6bsMmOmG1bgKEOBj/DWcOejdShwztnJB/1vLpQ04AYypjPbScwwC7+AcVyUj
zNSu3+se3fUokSmnIvMPEwuBjZNH7T4mZWZbapTAKmpYGsXyxvVbbiFPtlmaBwEW2ZjaW8/kjUkz
ALuw09kGHQw2KkiR4vHnrN/a+OdfvLo8epOyQ/wsQSd6jlOoxAPejDPRrCwoil+91yAlWapXNqyM
8Mj9EnZ9KwsD+ZnWs2nDx3vysPiEWCjFu4vsBgXsgnLdtFm096uduwWOVs83jYuRkvIPq0DG+N/h
QWu68tbNtq1Ur3VXfni+hxia2j3rf/GhP9bW8JA7ScKktLwHNMKwvKyAVGQ6eWo2Wb/GM1AO6rwY
skBhBNNc4Sv354+F4S9euwQ2oLVrW6J1YvvBXczLUrnGoQQ/jpSX4Tscs0scIWxarHBAgUTD4EXg
SCAjst38Qo5ptLF4WCZPAFw0bzUmg57Iu10tO4/0XX+3RshOhUctlb/OBUpQN3uHLz1uE2CIgybJ
6CurIBfk7MRlf2/UhPGYY+wEhcekDhu42kfasYImuKlTE59ABxTcLRQqza7+IWfgKQpDTCUIiIPF
MlSk02DkfDbN6QVN5GvVRI+1CTPcl8OHZLe+c5eyO/jTS1O5e3eyvYMFJC9NtG2VkUKQ16sY9ygV
Z3BqoczDWhRYPSPCdXhFACMzWwr9lNNJ7pzZzMLRmPSAycDd0MSHmE95V3lFtcvJgo9bn/gFG7Gn
058tskaxcNy5lh1GMUNL3YiX0B5SMqxjQtsrszobNrIN3/uq1fvYm8/cb/aWX4pAOOo3G5pju0wc
r+mI5XFZuiM1529XFSOBpdWZOOQRaZN/69fxWcsfUEuM155yrLY6geNxuZJvemXyDStSx/qROJ9L
9YYcEPVgRBk0mIAUKExjp7muDket0J9LAgUw4MCwZBrOp5H9aHVnUwt05iL2lmOVDasBGMSPLDvA
1QuOsHYz4xI8DsZy5r6PEi2/M0Dgxnl2A0znA63hFde3vi8Li07OSW/JsCT2Lhf3prTBf49IUI3W
gkRL/aQvULJbMhkywjUWwfofhiWNU5sTa8PkFoY46vTIwP/KSmFD3vPRxEq/mYsW/IVnEZKs445L
Y8Lf8Cizls54q3UKydjLnjF6PVjOOB47437Mqcc7XrODmH8PfuLO71Dei9oh7Mr8tbQIGeBcsMob
1GnC6Rfhg9q7PWPzmJZ7spaAxYwRNklP5BQOhIxjv46glVPEdAkveirtHergLJA440K/8H/aVmPe
slhZFhZXWLKXoCgu1dS+mCWi7MHBJtDFDldyRgPcMb+UdpitdV9SwUtUODurRhpbn/g7OjvtmkR6
t4Pm5e01wuh2i0s8HKPip7xd31KuhavRpo9Q2/tgH9yq95HWlWqrVeJSa4z4SJlKcfp3d54ieHFS
HVPs1HyPKzJjLMO8VAtXL5aH51Zzngth3erkRUasgd2swStYcJWwC7PARvKZGa4TsJ+Cg7SS05IS
9HM9b2Ow8Cd8zbnebVNW3gdVVIfYirdto2fE2gqICIS4aOy57rg4LjGVY2x4sCvlXVFZlIJzs9Wm
34TZvY1pjpfHNF78jhnIDKgjGT/xYDVHbT74lp1ig4BRRQ7HNpRZWp+jcS1KkKGtAV6fK5zUL/3P
OgLLomgR66KOg1od1cgOwddYwPhc/mDNnHGVM5D/PRb9/KRp1By6yX69h1AsqbhL0e27ov50IpbC
uZjvQfqRe6MjmO+1fpM4VsvaROzRXzoAqKfvsA9oPmCCOpWixIy8JEizlHUzMaKJPkwQDA3iBGAS
b72cEt4tEU4AOEuB5aCKloncDxMKfeF3D5qInysrRRiJkx+i/bWpmi9LqC+TXsReQ/v0ne3CeCDD
FGCGy0k/EqjoPaasiQYtv0Niy3PAZIrwh5A1TeBLY0U6okqq0Kpusb2+Fv1yIKHvohVutbW79pFf
TNlEhF3Ye/kr2KWwybEGoYyaAt2jyJN1nuykRFNXy7e0GKH+xGRZzRpJo8IHN8S1SsdlkbuwTyJA
yr0ZY+0WAB9GiOlVUUMiR6qQZQLStpUQzCYTsnMTtB00lwh+yLknV22rU2E7PntZmAgZO0tAMcvS
AE5goyJKM0wMCLkKEz1skeVu/bdERoSeXk1wOEgQyHfSeWOCyOE6pVs5N81GUZDMajmCAnxFJs79
VavPhEqA+eAe22CmQvyXUzFwOlAWqI0sUhUQgsTpv76RhI/+8G6GZuHNcAXWAnbXpB6guM/JL3dW
azWjRyLUyepZEMuQzpOCAmhO/giEoyFmrkjyxybFal58acwC2skBZIv4Pkhs594hKXdTDWsSg7MA
zC31I7X9S1a7e8+JngHXzeHkE/9DEbm1OmKAkzp60IhrtaYox+++anFUcWkX7xcUSIQKV5/0LUhE
JHRh12vHCoNnhgugynuUsQRi4FzBeCgPujlgVGDwyM3xMzVSQulMJGO224LiyE16ee4T6ASnAwCV
ZBONSHny2sMaDHR/hFzJ3K2lI2+mcTO1xCAsykp3doYBgTyLeB/1+OctMjx90Xz4Ji9YS9JrtJ6R
LHDLkPz3c4J6aD9HCeMTkxtS9tLEmMwHWIGT3940o/Y5jj33WPkzTVgzNKRRSfzcjr3N51uuIYPS
Hh3UJTj2y6c5vjTCDqcSUjAqdb5tPJgquutIWF60cReRrvaTnAgY+kuORZ3SItHaK6FZ2E6dadmy
8bK2bLjxMXtorDTgDP4ZpOputngDqfKfJ6M69aC8sKmuJjTOq0zw2XUx+DfJRXSJuNKldAJFm6eE
WmLtH6Pf1FXDXeXP11ZGMYb6KD+ViLharTuprj/0fn1j4jLYFPUwoRZanq12emTBdJGerQO9Sr4a
wicEklAkIM7VKdoXO7EfSMyxHPVSO6AH2N0pUEUTNYU7FWfbzR+lxdlCOtouKc1rSWp1hAmsKiOA
ObF79slp6GB0VRk3hiJ6i+huNJUyqprODqSqNJFfGMfpWnQMgFZ5VMSU+Zq86Ou5ZtVfbVf9qCGR
bRfW184gP5cam01mQOWnK7+XCv/PwEa/q8znyHjUBEEtdq397uV868Uee2TscFuOninALsudt5s+
86U5uIsbb8nfBn6ovU+ajgOr11awvPVBwQY4AB2G6uNXIkeBtINg7ya8IXJI79HjiEz8Nof8zq1z
ZmVG/J5Y/n1Ex5nWzUVU9m9NKx/r9TVro3wWdRaU+EI9Dy4elkUTVxXgYjezEb0ViEAr79b0N8aU
jLvBlr8MezqiPa3vGv0W6LKJvrg55pSpYJu8aNdVvrEDuISMRRM7RCHjbuoYnDHfpwMpAKsR8TGg
TUkZIWbecpqpJFvoKI4xh2aK2TLJpXaMNf8xpVewWp27dPaiRcZyQKhYkmOOGqAlAY+dkjpiBUdz
0De7WM/1S0xO2bAC6CIych1J/p2XztvJBPpZUDJjDucsLTv+XMl+VyzGWz3rCMmaHD1gU51qt8S4
T0xdMOn9ORIL5L3VN8UW9rOUWPsGlUNkdiomkvTmoiQjmqhsqlednu4OGugLLGKEMDTehrnTU/vF
c6hoQHOL7dSQT5NDcYEA+FE0kxbOHEas94B54dRhjDGQLpS2KBuW/EefgZHS+msbFfiyyqR4nHQw
XZMICyxA39OnQ1vXP2tZktRb1zs8vb9sat2t9lCIBKMq6o256tIgAe164yXdL5nE/tZObWMPmDdB
/5e7txFFPrXW8j6V/oSOpLDvgNVRonozJhh7OYOzgGluZrekpG5khzXHnLmHcAUtpXdJElAsOSL3
jYsgfV83Ig0LKx7JpzDmwxrLPcm7dJHM0gxrkyhXALVARTvatybx5HsDM3pSg5CTlb0tZgaVktKS
1402tsf7pVY5STQzbvYXG9Vl/WTqCkiaXYidoaWEgA3Z/az5MIzi6WlMUOTVBhYspuNhxP4j5BoH
pr3i55oR3nUVVdtFDE0wZf4UkKfw6JPMAIjV2iZZdoInOJ+pkrl8zcre9273kZbTL1I06pNbOXhs
ivuiIg8J82mzg1/o7F2IEmGUuR+IpkJ4MdFL5Vl3qPI+JmY/57bGiMxerN9NowY6o+PmiCSFyz0R
u17XZ7ctNZIwJ66CdU/cxExurTmRgMK86Kb3yq9sdoowwkO/MT06AjsiBIIknodeM2xMcMznGF/v
8sxAi8XRK6eiuY4dJ/ckrGM6tOOdriUvMMUBuTXTu8xaEoRRrWEGbBqwfU4ZuCRyWZquXxJC1kiC
Y1hpqy0YZ0uafaibCRKTjirOyhDEzLN1SVu32mOiIevMcKeDclvK/YTgwREiUZbZ83WuL6BYa2hX
jXpIKz3UO/PIbQLFpH5MKts5Vh1kcW0kNiL6NbZZs4f7xTLDR/ljaDcgbNKz62F2dKJ9n1Piu1q7
3KreeYbyWF/85q6ChWjTOCMa2es664QyztGi1KyaPNI5T9PQcYZeyEiTpwg6IAWnuGE0i9kZGyOn
bPvLVfM1nrNrMye3chGvoJpQtKrXXJucfTvyibr0oL6c5F6kX60s7YfGVM+0y9Ep8n4PcJkKVD8b
DMstBTAWUz0fT1AyoJinCL60RV3tOr5ndDQSwjtuHJwBj9WgRTtSMJ8iHxwqIYfjQz+mX2leHSQ9
UuDP3OLHvH4Z04SBF6ek4QNZzy2y6dgWBuk4OSHMt9dU1E+GrOQlmnAVIRveKGuOX0mYpUPJ7Ydl
nCuWLAl0McckHypNfzRsCXbx/CNe8rOMGaIujfumDOvaZwmEQQs4XzFH4agc65YKQnnUhjFBGNu0
ah8ySx/pgYiugG10MD2bcMkRVwlzzIK42G3jjfYmifqTm+dJ2JkIalwjuZ1GMuWc2Au9pm/J0Fvy
sHAjLzBKpE+5s2tki5q2GO9I8eWcbO+ck2aDCMuituMQpOc0XfemIWLUta896U6+ywhcrN0khMsA
SJ1NYh4JJ2XSf9kazzNBelYPWRQI3b7twO4Fg7d8lkjdckVarxXVZ2IYX+3RIocALLsqiebUcjjl
Vp8cbCXuycCrWS7ZC/zyTLDIM4hoz6nKkyrH7bxdkNgiHSZhSo9+R7VRhmQ0HAycY8zr8rtoKT9p
rhIgbfHOFf771JiwleBGMEpUQRan2dHtvnB4ZzCSidAiZUJyDtrunRPdd6Vl3+htdc1ByWzy2eL0
zIaL56ufMUCJoZ91Uie8H205vNcJUeI5227Ci9h2mjVZBbxbA+He7D2g5msSFAGzpUtO2xy2fYSY
U4AjReszWHI+Nk5db4aB6m+0pyeXYPRkwdBqFzvWb+pkOAA/uJWYedXuXH8mfkl3xCEuWUtbfb9K
18cjXsIqgN7zqLT0pSF0zLfJ9WCwWARDw0WgZDxDuhxz+1XGiCQHM1zEul6Q3BO81YyqfySDzU/3
wPzQF4epKuO7Um/Gs5R2kME4hlGC6bwZ2zACmwxDAmx2WpMS2bZGYKbjFVmqOOZPsljziMAkkZ1R
nvEUTDupJ4oLlWY+zGhFxew/54VN8E/amUGro47SSC82TZ3NjZ5+UjYsgfTSGnem9ZDjpg+QIlqb
1KACIR6XFs4tr7k2Utw7foujH1AVazFsvnX+K7YrY1tJ7SoL6fK+uPG9mxdj6A0Gw8YMPWGBTN0W
lyVtiMhb3KtTcjeAcHpn0xBy0YawY7vuyXbNz2qkUJ8mBLORacY/cnnp1G+yiyDCmpV/12sLBCWE
9Auih5kY8q0yFYfbAyq9R2uY24OMGMuNsdVflG58lDNc7DTXLsTnKnLJ1I1mcHseCpnctk1+ECRg
6fbYvnRiATCFjnusDGTY+b4z3ZsCMkCq/K88eR/d/FjqnE2N3VohjMjQre1DPFIDKmO0iWSvOjxS
GsV/Vrpoih0SVHI/kCv737b74uzpxk79yJbmd9WBnh5ksS0668136uqXBQjSKUM1d/VtlrhQliy1
dxejJUqMy0vTFeelNIJGm5Ld4rg0RRGlN+RD3ilIAVwuShQ0W23RRTDUuD+7VNsU43itARqyOCQh
yyEUEPc6FyMr/nDnDAHwYJgBqrHbXOsZw89+vgNtc+OIONllE9koKleEVq2+Su7VEBC0Y9Go4Wzk
y17h571R02tX9f1RpzbayjUvRyT6TV7W8bYsmesBt4uDxvbkeRw08HWjyyc1az8ZGWM7KpcHMeZz
MIzLB9WGBm/mnTAbdJTjuhWqxAnLHliDAvyGCQIV2wU3v9koH6y1vhESPUffpWEzZu4dgVdbXCk0
2INVXCC5uMwYJGnwoZmLA7u1zwxHfoisNsN9SoJOSvthREu8Bfl0cnuClWw2wfz1/a6pimvaL/fL
kA8X+GcZrTEfZ9YuH6wrb1HlZl+Lqx/p8biZxeGc8CoocPrrPCc3OsnOjeO4H1mPCIBs56PQ6/jO
sRX3voXcwRifQ5ZbO7jGwGPoqdi1yYsQMFMXg1MaDkSX8neaXCt6MoUZEjg4VVR9byaMTtxUw4ON
F/gwRM2BrTtLYwh+zHmikjkPsdJG9eZn1cWpyzrozY7lS3ZTTEb+6OLnS6fi5vtB07LyhkxROgvY
8EnDsdCj4aCIRUHs5IiOfSYEVZqpU1fTzKelmbI58urz4kKVLtxh5zbiZ1q77G6Txbr39ZarJntF
VANsIvpWP8vJeY1ldUYPOwTkxlwqJyt/lAWftWT5XgkcerF00JGsm06DfZU5CPMZDq81XzpWhCff
o+CafS/nygzKnaFJdVZCbOAjPFlqdlHn+1rApA7PyUnrGXp5jrlvHUES1QCANx21LeoT1MduPt3n
UDqsSc6AG6YLkJB6n/f48XxrDNs1a9eevybgwoeaOeao1BBaPtsDsRLOPeHUYQMCC9I+BUrHhMg2
xjO6lGXvV+U+NofsLta8a66XTK2XQaNM9hncQZjezkirD800YOVcN4d1uumbHHWgMI9+H7V33w86
FLE0dcLBsdKj3dgzQ3+SnxqApnSiHaQTP+t+QDXfiHmo9msg2rbFIqAqL7pTem/dT4Uyb5LV1WAx
crUGqDtVJEf45AtWUcu/sUpagarq7mOIZlx3T7Ca49dJsgGZ4wP5dObOQE8wgySSWfESw7e5MZMU
TX6PWwkl+jvu4DYsi4bMc3hsQTTjMzHH7EfNYnMucngBg3kzTVyY6oa4zxfQPwbZXOWwY+48HtKe
m7tpRZxkuCD3BWjrkhCL+3ii8o7HAdCpPyxXq5De1lism1jl7qNfLp9g75RpvzQWZW2jwYEh3HuG
cX6TSe+ksMl7Vu7v4elidk/d+5geoTNJkPWtEsRKW2gHZ2p+W3n6y211b9fqog8bt7NDJ51dJijA
npKlbvYLR1NtOh9F6SO0KTOmmMjPwAoBHEKKUsXu0cvFW5WmTJekf4tpMH7MWDxmVbmlLObKWDxD
AhjvEH+ZWR3C3L6wCaGjq7wjvT93GS78rGFXilG15UbCsLCG0OUSpdyX2aEBnLPv6RZIt2Whlnb8
iIq9nTmJnVzie8WCjPHd3Gv7vkUeWOE74C52143YKhLVn+PFJA6aW4LS8b51CTOURiI2Z9xd4Jze
ayC2dqaaeKakeQJTPLIGZFlNeaCx2d119ZU4RdKd0tQ+6JUyAm2u3oT3ZBmshvQhv6kLh31NxXSD
uTpke8eqyp/gOOi2mQH5cr7S8kdHmbGNMXwEDl1ExmbUdVfXI/c8649MW+LAyEbeM9M5jbXPKJ51
BD0yJJNcny9Lgsc5Kx7qvqJTmghwQs63922LCffYD2xBaXoFej8PzT4g7W2R6XNgFPJN5J520B3q
B5VqlxZu8iZyuO4uJWMz3RNhbTfJ0yBGdwtG4sGe+jS0gMAdqxq2vXJ6SrfFP5O9AgKTkffUZBg0
pP3Ln+ntC786DGNt7Cu7w1ZezKesMl5yI8PQuBpL/fXh+7/s1cMngWygctQH0BARC1Nj6oNv5fD3
w7caA2nCAKNYn1hCJ2iMOhAOTKFQKZ3oOFj4pDUFa0I/hTqski35SOQaf7s0v//8+6GfAOxLzXvm
qbPy/Xbx+qTZggfr779NrN9fIh1jh+GMgNxV2oat/DkpXDJIi4UlFdcMBvG53FF1hkvtAxdM+tOy
PqApRACSOTp9mEXHN6vhxIRb/fXwUkhetLeqzyote3I7JSFjiuWvLxFYO/4VKvR/VgKN2Q8mwv9f
An1Tq7RP3ytEuX/RHFZlsfHXT/2HBtr7NyAJps8R7tkuMmh+4T9U0KAZdFTI/IPc2fhLIP0fKmjr
3xDqmjqEYGG6Pl6M/1RBm/xCH6WZ75qmj0ja/1/yF/6QB6MTI3DQsg0Hah/cNXPFM/wtHCudu1HV
HKJHwuLoHpLe33vd/NSSLcg4KmXcI7SwAta5n7tp60zluDMLhBcI9PWEKUeSm7vZ5Wbhi/zGQ0iy
r9rbSSrnoYvKZ84vaq3RgBvnaaxdZR9I6Xn7qGnBJ0/JEcYUnk8KPqbVJ4I93wq7LXd9B/cpbbQ2
UB07UtJILn3S5nu364dNXxKmUb+CLyIvMQN5xKUO3g+6pMlBtqBF7s3ijwpPG612U3LitgBMPaUT
BwF52+94Em353ha2Ogi7e+raXlLd8VprXUJCt5k32eQuxQyQ6Orp/StNfUl30I8KqVTBfTV0MTJy
P5t39AxkcVTFe1PyC7pmxo86lzv0EDUBje10XtOBv/WT3njpZvKkDCKSJoYXYTpwPosJGcsbZKUm
gI0cb+1MaKwhTGuX1ywZSwa229EgoJpIjY1viw4kISOMisHvhqplAQ8Ehy52cX969s85d6zD347o
/0FB/h0L9zedPAeIbaMcBxRiccwxd/qvB0g2e91QD01zbCz/SZdgc74fCq9nrybgQ8WA9EhiUBdd
8aTsgrQw4Pt/vZn//Ln8kUn2/VSAhVi2DbPENf4MgDJBmiD8yiF2aB1NblO9WQYjxUOtqfvYLJ/B
jn+ldvGv3oE/CCXrX+uizXOBnjjYGb6D9f52iixKGEufiOLYaymjDjzbHNhrC5KsgANpdvtZy9Ig
Q6pJWDP2dK0fq300SnhT6O4Zq7788/dhRcD83bvw/YxgZeswU7h+6DrWir+ftJlu9mNZQeC2E94I
ZL/2tvdJmp1HuZ/qGsqOQuEumDyHIsvPYwVtSytQt2ULQmKLpHLEsl/DBBVfiMXY+3Wx//5VIkLd
bJkExUfZ4z9/0tb6pP44kDAzGtBmDM8GePyHESH2vRHHa8aT9mHipv18kJmH0n3QUGZlAg6g66SB
NbZvwmAM1Mach0AGBfA1vWZC96sVc4UkR3K31+oHQX+LPvi5AG3VTuTi1QADmMluizb7kDWwpsLs
8xO8FRjE2vzhq/6OyQdvhJn+AkUs0fHXTDkT80rBKUNER0//4hX/EVi2fky+yzAP1a3u24b9xyue
8rhAe6GnGEXGo0VIH8uglJZjfE68xbyxfC/0K3QuumlnJ+RH+lbTSOsqFpEyPaLpbiz6zmEoGcsx
JdI7hz7EggpugiSb/KeBlRpd8Z2Cdh+Kle/tN6hRqyJ69xuDOZJq8xPUC31XOeq9BTR66AhwQoxa
wTZ3t2lso4GK/tX5ws3pjw/a0XXPdW3d9Xl0/7higF93kcZaqODBmtW+GnnLl0sXFR+aitS+/V0R
jlKZhhZOlMPgxh20mqHbw1tl6cA+S5B4C7CxZJ539y8+kv/puRmGY2L88TyIFn+4frqWQGQJpevY
zge9y93TUtSvNcuNoO3FU6PRiC6aE37fDswBvZVAyV/FNCpWAaN3HEKNYn7TKPNnj8fUXuY8lKjw
OCz7QA2tt60lllJj6X47tg6uznxa/PnkVGfPc+7b2OgOmjnqxK91ZcDA+r5HARLAXUMv2JQnlCg/
ScwSt//8ZRv//RLmIHYwCOUSwneZJP/XCwaj2TGNRZMdFwFfhkHIvd2T9oENqd1iSHioWiuAS7wf
JY3BvxN2Xkty61yWfiJGkKC/TW/LO+mGUVJJBL0BCZqn74+pienT6pn/3GSojLKyWElgY++1vhXx
wQxaCyWYfEoLpziUCTq/f3lJfxUehFLzMigiTUoZFwvuXy8JYAoUEIJ9jjIKuVdNotyl5+xh7B1L
LFdH2QXZIdbmWYSBu+n89i7xaQqowvq3V7Lchv9YmG6vxLUYAUDPMx3X+uv9mjItNVqD27QjWd51
vhSkckhmcb9L0mFYC9ahDFndaaZnyLkPHJ6sD2CBxtMECHVtd/5rHggaDEhodq5wt5Un/uU12sv7
8n+9RoBbocfOx2qyXM1/7EG9l6Our0aWEuXehZ0VAqfJaPVUb4YI1He0djMQvbOfQDuq5Q9fzwCQ
B2HeuQmp76HzlaUqWQX1V+aG6fNoLRBxOKBpUJDTlMebCNbaugqdEqhtAZJCGK99L8nNnoS65iPV
XtDS/vfrf736f20Ly9W3woA93SKb1jP/viM11OCkwVF1NB04Bg3sA9no6ZwEQbwhTi5nqoLCTjAC
6KyGsiLvIYfYE31XVdEP9IfTQDBalhr/cs+4f1UbywsTPmQEzyYtV5jBX29QzVm3miOfgKk03ANG
XSKPqpS9fnpxTTQxI/7WdZLNT0FkW8sFJKeQx52DDhD+EkVozMbGKHajRmS0bphsKtIgjo6YrMOc
q91M+93zh/zeZAKy8zXGOEg6kE8R5SeIml7spbtCjpnxSYAtp3WtmDt3X2Pm1MTegQ6OnB5amkC+
5BaPfVPJ3VTRZ0L/RfdMyAlQ6tBeZNB9RXikzlnf35FmSJ9c83fsskPj1t1nMENBECcuNYJ1mR/C
nJF9GBMKnc3oJSukBDdOVMQLefzPi4D//1gEEExxPPI5IYXm3/A3ytVomH3DODiUH4dhCVUl7AUR
Gb943rveg13oxyj0IpCDukQtTew2rsB651loa61Y7JlS26RTjnBZAE+5smDGHpibSVc1+bDlr8p2
mh1SlvcoD9WB+zlYx2HrbgRlJu7LITkGnUPPJ4tCukv1fa1b5xtpt3j1UNuLC5E7+a6dw480lh7T
HZGs7BJS3aTt6jQrh7ID6HdONgy107I+jOeBJhaDpd+D8ruNO7gLOQSTkmciexqQTAju5U+paJbk
w4RVgfMCSHnI6GF86DLO6YlBPyaOWqZ/pBZbQTWvashOmwHZqhszGyqr6Z5X3BEBUZGOW6UnZx4Z
mbvhnxM73MP/D5/vr/2SmyAALWED/HOpVf8Xnc8MS8B2OVfJSDoCfEp1n0WlSU8UePZkTQRtd7jP
aV00ASNYcyxfvJzWuB9Uj5IMZYanJA4Y1ZJ2C5yUoUO3/c9vodvq/D9XxsBkH6feIBuWBfyvIisx
BG8iQ9F6XWrhZtDPRRTH28pkb0cnRL5jCe4qwTJD7Ngub6l/yNL6PiWUyT4AoVWFdNyZfab25Az/
2/XjeP/Xuh2YRAkIjg4u5uXFUv3PdXsKlKucEX1p0ApnnzAJX8c9GtDUJ5leQMZGjDedDaebzmWR
2Ey6DoSnCAAuy6YnGTb/58tl/znR/3XBbAQuJoZI0+al/XXB8rbGn9WI6DDaudi4tsqeipGyywqO
JUnNH3xph5a7JG8DkXVR/wpzUX/a1Tf6fuDtbbv92dMOJNeEaL05kGen+kU5058jfwByifZwJxP7
ISrmcTvIBjguyyIMdO4KdOn2WtOg7iEAaNltdTbGD61PsAdK7frIn/Kajuqrqqv0ClqhPqhufogE
o2gV43/1uZI7YuyD9Rxqe++1yY82lfIyuog6wBjrbZhSBRNoDdHJf+ipME6SnO2DZgymnOCnCWUL
nJjT1ifHHsNDU8bnPuepEPCqnYuUcpWa8VPozcGRafWATmORlkVFcqrTaFjb1bxkaarf/LnVumFo
tcOP82W3ZIPlecsvVTAHW9RpJU6ig2mba4Fy51zFibXxpZO+iOAbF1tebciokelEO39AKBl3GVwD
DtBscoGFVh+nbpTHw1tEz7dXjLnCst0key8Wm0DU7ZkN9bvhD/OjPaIgIpMYixh4GxKP3FO+dC6Q
iiR7q8q/+ZYxnkm1lARzFNSzRURAqHa+FbSqqfWAYoT+huwX74qTZDzDygf5x+57CHuPHauH3h3K
SO6rNvI+ZsE4T+xbqadjV4iFEyye+jz99GfyLiaGhPsA4zEjimUP8YI9k21n88EieFdYRnhFD3xU
Qxfd5ctwHVoQrMtx4C8ZaIgkqUDuUNT0vqOOLn844KYfm7VDL/OhFgV+Aqc8RAJRGKcbse8Ed/Vc
9vA0HcB/xAKgvaz8t9himjrV5RKxhELHI865MZmiogX4FnRgfdK4rE7whpEfDsFP6aBnw8SYXegB
Lb7QHKUoLfAXjs3FzmOSwf8EdmMZEFEiyB9rWVbd0WuHrwG8zD42PAtNR42FGNsu3Of6nubF1XEV
lE0fxeCI3T6chldnxp9BURVvvLnf6MbqVooz5Fbjc0SR4J2dUNEWGhQ+Q+XvhdNezTSXaElgg4iU
yBuvNDaW1WVoZJilOSD6Dl7iPApbLzkmI3VqzwhnrrBMpSPSsjwq4tNYNA9zv/wIz7/4eWU+mo1F
nCnHRvJ+/xTdbRlhCuvnTWMVaA89PIpZae054ohjldcFiA9rGxtoiGqCpkkwIu6u9e1xj28Kf7qT
v0dWyVBPIXHOdJg85DnDz1mxfdnBW8XU6rG1DEYbWY5/vjL1NSRY681eMgSkeBVGPL6JZVblkHO8
EhRMaI8lQDEdC4JJ1Z7otogcLbL46gCppg1RLhufNTTwKzVQnRYRWld3Rufv3IfI8q9m8VObeHVm
J3I3YxYy/11edKLCeytHfyMrFKsKrcza45S8y2xCBLWMm00o8QzVOFxsGd+J6afH/J4sXOua6dlY
OWSPr1uHKZyRlu7FxG7PYdCK98msXxwsbhKTyUWP+IzAihBAZSJzU4w5sJZetDVeI2/otgLA36Mx
9htr+cVxlxFRqYN266T9+BbUXYZKb37NLHGhfjQOmHHa+0Dw4jImPO+ym99QDITIzELrOgfESWBc
AE2YkDU7zPZb7WO0MSqpz9rmlMtumMiMbCAZ7WrllhfPblGZJpnzXorY2xDeWp4nWMvrylDmtyYi
CC3FEqTQMe45unOdAvoTxNAckoz5G3zmZSIS/CTdVjNac3Cdpx3iPs9/asFHPHu3AMMpFWfLTb+D
zmAQye1KKXk3+cmWQoOjfzN/OC1LTwPiCn8crYnoV6HpGnBq/BJVo3aNa/dHWxn6Hh8rl7AIH3Wm
PN59KEI5ZnPCKYHdhSOZLpODFbQ8uL58KYaxvTfBjm0cTGScx7E6ZcPVj+75U+ZHa8APG+LIrkyr
PmLGQFNraPuONsmHRSFTuB0oU5nIa1HmZzz8+zlvHl3JPVi1NjPr0B1Z6xXpLalSp3xAAJkA5GuH
z7Jy3jrk19csBR2oW7/ZoTo5JWR3QK6a7m7POipMhWYSRITtDu0Ww4bcOdZ3Z2xZqwbSImVuYvJs
1UqXZn2dFarlG0kEVxb0RphUIjxhCOAtjq0EFP1A1JE8z2naPmI/qlYBscyzRbIuVLbntvDSXR7b
zboIWyBwVooIrfJQEbbWvaQd7vdBv2ZKkZ+GGUpuYrfm0Qork0B0hl+GOWyNIaf89rCn5F5+BhyE
lZqma1TBH+zLZroOVfsKyYMa2tYfef/ZFTRvOLHYqzbI7kaJICpt+QMnoFCGwvXwEebtjvUCDw65
OwsA5L5qXfJIvPRCQGhLuTYwC7WZwONkYVdjE2wKMiskk2DHOpMytkW10B5T8uCGsgguSgMpsf2D
0ywKvDk/5lJ8zKFvXaRvVutMnkx/4eYVlICY+oC0h1XHMbLvDmEJtJIwC8npIZy6U2Eoi6wCtlvT
9MDUp1DUOYL6W13Df7OLvj2b3iJVbI1tJIUFhbK2D7iNQJVlvoUgOnjFuoleU5bX0JGgmGly9eQ1
4fDDn5FF03keVLs3dLo1M+ReOnU9zjH9uvLi8T53yhDzFGZ8jfTeTMnfMp5yp5VbVTBDmXCBb/Js
Wte+zk6tclGzjjMOvHQ+OhBo9j4zHDLPerkLigqRijnURwQIb+R+fB+M97HwxhjbLi3iad0Ekfuc
LQMP1vEjdwHRtoSaHNw2eq2HdcsIufT9g0KxsRaxY11EsQ2C5DnpaTNyyyk23QRbMUprxjozlMd6
72XdJ9TD08hOPE7FvUH/e8XJj7YT1lQjb3ZTgMVlhMgwKe8tHmaAnCpy6ZlFj34TnrIC3b3XGQbO
Dnga0xjv+q6+s33CE1pqp11rOaQlu8+U1KjpvOHSY7SMcTzvJj3DKO3zH9M2KvsfdQzIBGEK/jT7
W+xj/xmj/BA42UtLa2RlGv1HP2Ct0WwDxwFhxEp36MoYi4M1mTy1NiLKNgHT26yTDUjHfZZAhDDn
tCHdlZSBMeujLVMB92ATn4CAdGuOeE20qTf1+4BUn/00SzZ1ztYMguplmD8Ens9tRqT2xrErjQ/Y
sQlvKbrt0Exf9WADIcjBK5LelQ6tZOCm0Isb6c4IKCewAuzA2WzBf31LoFw0GeavvFVIN8nJo8NK
mgJCZilGyIijsZ4H48PpFhLI9MnZHqlGE+wl2XVOPh7JPEQiCt9/cQ+TJ2erV8kBjrLCJ2Q+2GnS
tzakkv6wPFx4HijFiU2OBoy86pKWXertUxs3k2pksW3T8FSGHrwUBndzDOhwNO6zchui2V2jP1z5
PiHQGSKOFbNqiK8Ftv0IV5PuEHZ1ZNlks4V7mM7/it3r3o73ZHtEU5utRg5OvUTUtzSDwlp8Jn19
bSZS5zrUla2R/xQo4cP4QqoQzHGCMXnTl1QKfXaHbLhju27NtYx+gAF+8vziufbaA7r6145+A0BL
mhxNyCHdQYuRgZ8oQWeHMQtfSFtmFeXcLmi+fwLc3BRDSW8CUXWHFIheokWYU8bRxAiP3oL9/a6q
onwsgvAgWQo2XoY/Nl26gaYWet/W8rluJ6wOkdteGQFySzSjQWhV+53iiC1bE7bhyfDVS0y2Tqvc
w2vBv7Q86IVATRQX6maYPuhq+fD2hdu33D7883Aj3vk0T1f69k/yNLdY+D9v3+fdOHO3bwwZH/6f
77l9PDUEgLAKnW8f/flGjFrhLhzNy58P//GjlqceMnLekDJF0cECdot/Od3XTcGf4n8+s+hqMW//
+bSTWsi6aEJun7y9ztu//vzPPz/sH88Sh+IZYw0q3xsd//YyTDz4FPIp1qPltdz++1+v7x9P+df3
/HXh/r40f55nedq4L19DRTNqiq/4VZjPdmZxdJXS90yFDzpFHTD442eYw6/Rcb8n9Y6Yl0DOJ6P1
EcuS4rNG8opyjRVtl+LjxIarhwc7oMBPi+GjkP1OZsmnzspr3tIGVfWS2NrtWiezN20n34Zu9Hir
98HW7LJulYBP2lqjfic3LLz6AAkac4hwoJC+S5YDXIcCPV+Z1Wpl2Zo0ygzQcWQURITLkyLH8VIx
e/f8+uIFRfFgh8fRCzLEuRzBOIDILYx3a+UJ8zfZqfFTav5oB5RsIgPyXbYO3uuQHN7gOJfU58Y4
f8LXe8xGuUUGtrZMILAeeuSGbt/GDlhN03y8orgfjrkF5KMdTLhh9mM7LXMI+PHrYLx0UBRIEDYP
lZ79dTPlHKWCrt8Dg9pLx0N/mWN3nsY1tE58tg4KtMB4QEDc0CIhPM3W+WqofQbk9iF2DeMp3rac
2NZx5UTrxsDl2mAf36rIYLrZI0h3sMaYzwmt7k07+z8DTahoZ4eIxCEEe8PR462z8sVXTs0mbK5G
h6EM9mgD1iaPGbkRFT4BZvKFQVhS2bdXGhPUPRpLZmHcFWMT3hvBsSmGK32NT9PS+8rsN3GG6qlQ
nIPkQBCB372mdhRcZFjskparZ4fTt9oiaYpp0r5NLTq5hbHTQ9eTZdAu5PYUnm6XPda4AlZ+HPrA
VacHJ2dBdSDmwtghara9G0o3B/A0MMey34XGgkWgmjw1flbxammng7u+EN5Z3Ae4DePmzjcjSAiE
xGDuwkc2VkGzjwpnPMUKUfc8QdT2Q8z9dF+TmqxtezJfMxRo62A2ksMMuQ1KPZMcz+lPWT6tLHoP
YO6DfdnWeJim9rikD9iSSeaE/9gvsaEV/ZL0aPQwwkyoArd60TM8jcLdAlqNNhpCe5wcaiv5ggVD
ip9pfxFsLvfjtBBDCItboqbWluYVozPB/eCT9jr19QO/mroWTBNK5sp3Roo/NPF/qRyBixFh3xNJ
b61T1+0PvUy3KN7LGjlkZCB9tpvmaCUjlgveWEETp8/++OWYyjzynyQQSwg3xWKZqbzvGsMScR8/
0vkZsV9+wNJLA99W1ylYk5LXbmc0tIh850/XoZIsk+E+L6OXLHa+mCI5rQ9vwl8oU8YpkkT1NkUe
HbQfGPA5YFbWMXrwMHJtpPdhvWWz+xh7cG7BYjhHZg1Mrmvu7RQbE50jiA1ZdomsaitbJgKm67MR
w7hdTU17Fk6Fdnn+EZi0zkpraxeIGFpsEjsz998hoaDnw+7Ivum8KJU9LuOBqR9Gdm0v2dmJeslU
fHHdH5jBI7qmxkM7o2uRBewMfwF15BPGQNMcwQrF+h4I1rTOQXDxp62tQ9O432F6sWg4kBUsF7iY
jzp/LQaEw3bdfQBDOXe+hbLRnr/MdNH8Tc+Y4PbJ7z6KLWjF3kn3oQLXa/3mDTisyTulhkidN8tH
K0edj/DcQYdv+NMuJGp+1cH0Ju2WNyBSFJmTc2TT4OeYjJdwsmjPibzY5j+oMcYuTs4Yl2CZ5bho
O/Rzy/A5Fu1TWEJ3ZcGASA6XO0veQpLVa0HYAh7KdJ+k1hX7wl7PoI2ckC6qo4/ulLwYsK3WzBTj
jd+gWQ8McqJaoDFg66uAItSl0VKmolobhU2ScqFfUtoWdpP+LozgMcADAsbeId52drbJkyqaZpc3
intkyh+LrLhOrjC3DAts3/rqbFtsVdddirh5Dyesd+liLeuH4qWecXqmBT4GsGkItKLOI5GkXige
+c6vZuoZMqtah2aC1W09ix+TTap6QLEWXw3zLjGxd9eK6YQ9fEbIJvDYQpGe+onR9Ry/pZnzSzRT
tFNL62mePTSVlBRwiPwnu5M73yblDhOM2/j2RXEHyNb4ocAOrgb/gygxDiy4ba+6g4zuum++1Z/M
BgCQ2SxRd5rFbzrGyngwm6TZBxYi+Gwxcc8+QDCf2ZmM2n5vlMGbXCCAjVl88yj0mg6YoOiJ81QY
CYmo9l5AfBwsQrkAtwTUmWCHPHDWVVI5AF8GzrMFc9IqHQ9mCow9R+eb9NGnJCt+ldmdhpNRXZPe
/d7TwN2FHej2yd/TFP3QVpecQfb/8kACYmiT67nikJhE4VrVaUP9TV84SHhnytAFsCXKZoUgrz4U
YueVnDeCZALx1qtyp/0THmBk3kiAN5T5TQALIUuy6TIssAprqIA9Nd2T8OhpNE7+ovqd4Rn2ymb1
5KiKQD3X7TFPhXVu5XLEU0qcuqp7qUPO9QE8rXVfu0jjPW3uE4eKn63qZCp4VCS9cx5syapJS39j
mDo/uF38O0J+jlDF31OKsCwPTLZnBbgi7hbHJd3E1dKhGpyoAC/CxmnK6TymBUls+liXeuXggGbh
9DCHbMoMIR4QjVfE1RmZZiPul2R8EM4EKUHTFLYxX1cm3TyW7wFPN6DJbO3HNqJciftrrA6tF3Zb
t0BgnaGP1stNCv493/ITMZAA6gpjcuIBRjpBfMhSWXBhU3xGFh6FgFjSLcwfdwvbaQSpDtsFrWDJ
mO7SxL/g9pOb1PrBNhU1bokge0qR5+97q542GJRmso6/6IvnDYw5ZBakrTCgfQdC9t47WBmRRlMc
Wc3ZWPzbJZD72aUGQlvv4h25x7SE78Xwz9xEX26Fu5DYDvs0ESSBi0/cGUMhMQUDUR61+IitZBec
YpxXB047NOqIbCvUOG5FVd8loZveNb53bAkdIZgiHHbKh4fnNfYuSA8dweOnDQc3vMuFCTQAM/Qk
i/AwmdPTGO1Rzxlb1bZ7L201xxnslsl3HGn4kLZJPXF5rJ7ER4ORUBfqTWv3pNfWzlsTDthk1Vsj
GWcTO/CO2VnsjPm+dyJ4JaK7EtlegTzprqSQnc3YfsCbxBUYfDhh8h5QB6mdrneXurrgZm8iWIX0
O5V6j3pvZGXzsfeScchKYm4azmO8RzAZdOO8dRWiNZJd9cmKL9XYvTAnSNeBERZ4q9On2Xro2mKR
bKJ4auDYrpwp2mCorFY93tTZaC/oA52tHjUlV4jF2fWau8is5ZVAn6fe0vQ+K/qRTN4t4x5zwHOh
vO50c9DQuqUpXZLTuk1ruil/Ptlrxust4iDhVwyWIG6uCsOo2WJr+zUWzKj62CBxV6WCiQxur26u
iLJ0KpitEF3Sgyf9bbVEOt0e/JgwC0dSOqUdHpDlwYvmaiN9IHNub/Ynf3nAf3LyZ9M+wJUC1NqD
JatwW4LSEicykykWO/jF3aCS8+C9ks/CnICYzW+oc8mw6f2DtWTV1GOLAs2uLtEC+709GAsF+PYv
tisiI2gIrW+fA/Hjjk16ykTanjoM66dk+RfWFIao1hB3+wq6lKOm5hTTljoNt9/wvz+2+8LHfgYa
Fgsmqbhun+IYrzubzg8ccGIG4BHd+Nz2gG9l1QXxu8hy8kkpsNIaJ8LyM0tbKr72f398QvdNQcUA
f+gNJ1rWabEitxwE1mw8O0vej/rGoBnh+/L12zeNBGxsRwGkbbYjFuhOLWGG2cKyKd21V3P+iH2z
3uYWQS9Qnkt2RboRrZ4gJpLZvLKTcl02ZCaA8urXpakJTCgpK3gHIPU3l4dMFZgy70BKV6fCgU6w
miHFJHWUHEMyDfa0gw5/vric3/lDMigcf8yBDRQxBed7IpomvjFg2x3D7sdxOX/eHlK2is1I22ol
ljClKYHEXoCyQu17l3oFGtS6SzdUcTCFYhiu4/KANxDJDOPy7tCmWJW7SZD4QrU9GIH4Btm0OwZJ
dkDLDSogiz8brzG2dsn7t+uKXT/h5bo90M/eWL1PqTwQjzTBoKOjAYrr9sXbv/LlwzaomaR0Ic6l
nqGnNKB22ktvzdfjm8prRjlL0PvSwRGSmI3+tfLsiVYagKJs+sYKiIN0hQAKEY3OsSv7ArkAfEVw
FL/jik/PenjMg3MWmW/wcJhmRpour/k2c65dIVl9EKP9bgnrzdVk03RAN4C3PUWJ3k3zCLlI9Edq
4l+k2W7i77HbfwAHc1H18dQE3tz7xvCIAvNNgVdDrvM6elQgxNng8OVnW023MZofvuN8Ir58HFuP
w2Ztjms0S8ciKM8GTf51MNAyFwIvLzACzYmS+9cBcqILSkZWpQpox3TBs8yhbvnUfz8o+lEMHXp5
LKdudft87jfNnpDQ0+1rf31rki9vvttT3r5s9p2/bUfn/a/v0+GSB3b75O37ZuUGQL6ca5UVTIXK
AgDYZOdrRg2/sdxcycim1R4mH+B4kk1Lt6moF54nFcDKL8LupFtzExjnIo2Cc0t40dbLQauAr1gz
F3w0VHAfgSxBZAGapSGMa4j5gxRw5BIdPTn2MglzjV2cgd638W26Nl9SAaMNncBJG4lMf+aWs8zf
PS7A+xrUUTkOW7dqrxaLx8XDbDwQ8BJkcjOFOn2CNZFS0VPclFWWnsARn0dVjHcuTOd1u/Tu4pxk
OKPufjTIPPcVkk+8UwcaCQLbVPPCsd+npmv2rgsWy+3MnUCjvCGvc956vfVspc2Iyz6m6CaM1Q+o
MYjzlXvbu7Nb0JeyUQ8jONRGmVCtI3FsXQkUK4CHmAbjQXJkoVREcS0Rme/pRHLW76zfPljzUwaS
SWVMklI7/SCLgRaNM2999vxpeDetQJ/A4nxaSd7tCM78qfLg6nvqES/Rg9fFX45bmmeI15s4hrwk
9euQib2ZKRe/GjZKk+J3UvvODfSR4+xr0QaC2TCDOquYvioVvDWCgNtmGQSoyr/j7nhNQonewIq7
VWEHu6CTuGGHD1Z7fsXq6NiCs4SUL3CcH0hcronDZToGiKnIuM+6od7pqhmYucz9HsnXL+OLc9ZA
OKH3YnkxfMEEyjzeiRccJ93JdaZ5DZpaQsD0f9fVAD1jxm+nkK219ok5ZhEa6IJbCBTZ/OxwWClc
QWBU8W57zk/C4GNuXWYfzNWm7aKF7pjGjj6vx46SRUsFnLZniNTjuN0nbfFAq5cql8O5LbeDIQ69
6i/lOFc714DmZBA675jJA3EQ331bPgyxfkgRA5Ch1wOfJKYNai2G67ChdZ1tXFKWMXlz0tw2mXee
aozyNsOrDCWJILGKBtL4ElsMgctWfhn2TDZPY5zLBnNW0F/HYvzmYDpdSXt4AFH/2Hr0Kjr3yRz0
u8z1RyklnuXxkNKzd9MaW91UfA989GcAXVa2wW3hDNWlKstP/vokLjnxI9yvn9RaM8xxeRRTdmGh
N5krfXmqupAk/Wu0nF89I3kW6M8xR9CmXDh+Sf8wl0WLxVEtkaTi4hfTj0IFv3FrUhC7mGZak7vT
erDVFxqYH9ryvosXkFEp7R0Wyrmpfk6mx9WXv8Ygo3kGj28NAOJOFva3bF5aAYKZhdJvUyhGzkQp
YoEg5hbt6FBAMUPg/o33ZbJNTUJLKbjvpth86wJPblJ0wvThzV2zPA96EXjAFn7UaczOdtA+WwGu
B8U0kdZJsXYjWHtodRYZoE+tB0TPLAWzW/wCuZgvtm8zpOeFZwo+CQyBl7Tp6n05l4z6m7Psu29d
bpaM/t+TIMuwTlurwiLBktAX4GJQuLK2XnWGey9Hu9lbpaAN2tCjQENulUO4GazxztaYOhEYpFOf
7XXbXLyRwQaH63sZC3Z1CM/YhpzmtaXJ68XupZvoXfnLmiVcUPWRPJrSgbQXxLTWnJ+DiQxHpM1m
Ciy5EXFP7Wv2L4FKnwY1rOBjWmO9wFfJxysNWr84eViteAPC96L9VzQHoyWkEZAVOuFjOqjH3jY+
ozB44goTmTCyt+uHKWbpKeqtMYGUhSJu9N09NPJTFbsHosc4MBDdXgxvNJhs3/yN+LnsQyYEfvZU
VdOz7ub3egD3FVr5CfbKBTJjvzL482gX/aNFA8tKfiIMyXL70c6wqPhd+MNyTbVONPxXOdg7lZgo
alzipctE7Uu7QuWqkJJ8xmjpVqGOvs+DqbdEDhY5d6U0HlxYNoSlIqhhXtnbP2hNnGcXn5IT1T+h
IL479HXSWpEgPv2qe2RorRcxu/JduPjqTSbeK1MLmmg9HWRoib/IjmXPtIJHMAb7vvkWmREWX9+8
MwvjmlqYmkmOI5Z8GzApRBAH7c6dKRrKN6Nlt63C+ucSkKWp/RaKcLPTQWTtFI399RRyPHXUB8Mk
Zz2kQX3AqoDNS2t0bcKkehinoxD6K+o4v2T9/NB6ANUiWZgbZDM0y8vfJm1RNlf9CBKHmxI1wZQ2
uFjly6x+Ggm2oz5rebd03dkie3DF5J7+UfFctBbGsQZRWyXJE8C0vU6Bskyxn1yTsH2PSyjOkAug
DtNNXTFL/mExFDjgfoK4W8BjlqwljsEgAmFCsTFwum1mg+uZAjxDDUoLdBb2pZrps5o+PG0tzbtw
kdGbdXSKA/cuGD3nuZkAfmQo9SrkFRZqPJIkUuYU3pbfEt3P0l4CvvUzoqg5N7PiEg94Rfpo2M99
3BxsDmIE2SXg92zS/aIa+Xrlcb4kU8Zi/Kx+Z9ZwyENkTwSdsL4KUW98tIyruUVaVfZFd0oA9e3G
oG7g8ocvUZDXz12a0UJxlN5TbibbsIfd5XZZci7d6bFhnncJnc6/eEkjdnhLJEIxt7pYRVhvYktc
Q5H/iLU/XyJ8FMeRmdgQ+s2lXx6CKum2o8WfF++edxKL72Qa83M10iI367kE4scBMcuWztJC72/z
PtwtNswpL6wD/bN7L0U9d3sIelhNotgUjRvuM9efTomy0QTR1o+9AeZVzyZqOVCHhkzRH2Mrubs9
WBPKPSNEae7MDwGDe2gMw+JKRPQJAy68LOCpXe6NSygqdC6N6lc0lXMZ2QyxgfcAK6oRRF2vzGdq
Vf3s42825+fAJYM0N11x9vpKEPTB9EuTmfnSWWOxwxVBlZimYh+kvOXizjUe7eo17ivs/ssHXmwR
Kr/M8In3XGnHBcwkuL02jkDRnSk138lZsq96VDO1CSEh7Lg8niidi9TlL+V0yd4WrXfJZ5xVVpsc
PCZ0a69R89qUiH/8yL4L/RHZXE+ygpdhi8jpBK8df3C24H+7vQCcv+pSgJ6DxnI/hQbD9aLj2TSD
4bliyj+Z9Fy68G4M9oNdE18mzI1IO6DADZPuFLKPo60KGZ4mHGXweM49ECvrEk9scVDnETMKg6iA
bDRw5vUcGSR0h6k3D5G2j0aIxUhSTuSplZ77UbNhgTwPm6dutiWNQAtoHj1zTHQMMWYDPL/bbwJJ
7e71KO+Qx3QbbjOHJTU6GGM68yZtJgSj265hZ0oU/9k2453HJdvXHo14o6avqFQXbAaN+gLxACZK
50TiqEE7TlEr+ieSWB+AUx0tGn9UUAaoAfEWmJw9bobevnaStRkrwEKc/GDf4M9jA906Qbq1nHgi
a6W9xmPjX2U65vu5a+/r2bnMClL66LffMm18hc7goCWFERkv8pYKGqsquBDodTi6Rtk5LzEfUwQW
q2BkhZn7H8403c26hAup/4u7M1mOG8m69Lv0HmUYHcCiNzEPZJAMkiFKGxgpiZgHxww8/f85lNal
UqdVWm97kTQmRSkiAPh07znfgSDlQ8khIZOIJfZwVsmyWWBqiV1t69RhvPXyKVRIhs80IPK1pZqH
xGm8uElwVv/NDqtv4kIBlL78EiESo60Z1QPcn8B8qaZ4evAGjdMn878Fomqcoq8gDa5lo61GIwwQ
sqQovEieZXGF70/vDAYTU7VdwqZAALWGwgDCte0U2Cv8yBJwKL41URqYyvk+ib9nheMTeFRQQBUN
2OWauFS7QIYZB1iKNeHcp4VUAC8s2aFPEaxOTxRe4f5ZCaAUcMXMoDo9MvEFl0zy2IbDmwzYfkRd
dyhCDmzzkNz5CQTXPreJ1eyUZRqkoM+WSRgQTsLUCtnNtNHBGjlZJzkZmUCtdqYcgpMlMkalnrVX
KNSHxP4RpH7EHhzF9Uhr9Rwk0WPn9NoxoCfdhgaRGHGBTykyzk0yepvSCxFgZX2+zakRqmdc33YW
peHZT+V5ao2dLFgwptE7Rl1VH3XMV4lj0+zp56fMyB4jmYsDAT4ghVziWgun0mDjuw+sh6/6WH1l
CIHp09B6enPtH12VHl1SyTPN8mbShdqLrv0okoSkcCe+oipWbpPxbkpAEnaxxymY/UVTDLeaHJdZ
DKhO6HmMguKsICklAmC7Fgkdknn+Jvu6o6zo3DU69gG74kRFIgm6JNg6WCmTE89XTC2venRgtY7E
kpCrUOE+L+xjNyOlCZ+KqrfxjztnDx6Kg2iZroTzJUMRYTm9h8Okx9Bd2B/GbGi7IvWoodOR2MZj
tQn89mOxxi9XLC9aUrTjhwhjUtBgC51fK+egQ/VbVZ57bri0m6Ium01ps0XMDOCZKTsrFOa4P2OX
fnhNkcKziZbxnaeeHJT1YqFYzH760DpnwQO+DpxRpZQ688FB0X+p7OvyW3Vbo9D08bSCKUDsXbAH
6aMGBVQkfW46AYlOixDB9PbuIPw9Ngx2BYlHOkpTbnwJwsQukntXp28iSbquUiKRfMRx96XfWPxd
8AKt3C3WTD3UPsIpf+GsT89sjg70Xs6pkbLZxE1Tph/REOoHQ1AMbmZjmzrxR2EjYkXSAnBeee2N
3t4NAw3cIkfCFDACAJ9y7pzbYh9tFbBlnSuUAAZwTJrI9DTbwbPwzaoGbN7IRrflBPguoMHpFZjn
QvdrRjFuzQnzBXhMv4anD7lQBsfM4oqjizrlGK1WDQ7YTqCZjbMXW468dIrVmJrJwa76x85ixwXe
u6eVhVoyqAkt9oNutfymS7brryk1dWS+Du3ga9IHL2E7MdPRQ0K+xmm3I+dm8LVPqwcinUtgNv1M
hybFQF1jDUFnBe5Xo3YF5EXi0GmS9NGoqMWZQ2GtDI/XSGWyiSKkEIMJrD/p72LHencN5iNA8Zcy
Yketw8YKTeb5iP4xckbGgvOgDTY3yXSukodk4l15jfYC0dNfV8n0te04i5H3wWoVc7NtwGvRlLAx
0lCZNc1GXRmakSADPTZ3zQiAbUThQYFz7yIutPLM23RG9LGsJ7NUeVPFcUoee9P5DlcNRa3PX1nK
dyRgciCMPkb2kmPRv0Uz984oNYhAZYEdGhEKLBYFW3+wDavYi2rMz4kP/afGQNB07bjLIw65nsl2
3ssG7VVE7XgaDPsgdf0yN6K5r2XX3pf03CEfZ0c3Lcaj2gOLbJCPUKU5OEz21y4c7MeebaQ+mjWG
v2yrWWb/mLaqwzNv6LUVG7LBk0PRia9E5mbn5YvWd9+iSAvJca6cLTEAd1rY6cSgT8irDQ4hZ9h7
X6KBPHBkI+b9NOrxIZhxgjOPXmm29/vZ1K+V04odc4lztrrgjBiF/RDYmooj/kF68pufGeZaNsZT
BL11007adhAskuqh0hXWIersN42Ah03SqutHee3kTDjTbDLmbIqgfMq70SeNovVJkOc0O7buCoGT
fmy9gyszf0+Rn6A/9H0wBvVNNuj1EdQfZHoluzW63lobJnSEjrvHxoDoRLYJgzqpmbUZbhsaMG1J
64+BGAJVj9+SHiVo6uJmYP/45KTkd4whlrJ5U+PuaUgiVxYgnqVBu5TsZJA4sGnKRPpst06BDOcn
DjtvI4hUZjUc8XuhHeK9VdO6rOFLDuLWVl7NMYjtUoi6p2jkrWZnvJYjc9AyEVFegdrkWz7kZpbj
INMcBvvHXKjTaOdy9o/BfktGv0tfgt49m1u5kiMkOJQRx9yl609lrYfO+pDrIEuGYJIHHUqESnLZ
9KaNogN8H6/GbNw1/RdDw3AdsC0jJ5P6N8dDkpHWbVafcL2gtu1ZVJfrJMSbNqBNsw2VqIhjaHnD
gO+JJmK3pQ/h68xGcMPWlbUeBooBoCimib6LeAQQphg/Ad+NG8bkRitt3FgdYglvCNi0jhQycdVR
UWCsxmCZIKsm1AyYsEyDqSZF7tO2fceuh6ZDRF6T5x4JDyRRr4pOtRt9KPN/22QfecHThJAWsbeh
AWRWtnOvfw6N9jbxWOFRgqTy1yOo1zS9EzzfMH1fDMInmbFSENzrAla3vBBfzfroHWMjesNF32yK
ASMaVAi2JfxS2br7KXc4+gY18OhU/6ljYKda5m30mik/uOQzUdqNGO4pXU9rFxwMQRjtygkRmaAP
aBSFniuA1cXIr5zjL1qIQdCFA7bM5H2z6xFFoNlnJm8mDnwpv27XbPkwiFCqNJMPv5nul5I6NhJi
4DnFI5MoKcEl00azxZ2r6pRM7fMuqBTlIs0fK7e7j5lkVlr+QbaixEbMp6n0fDtDmpb2fMiDJto4
lM+J8OE+/poTu+GkGemw84fkg5gYOI0WZhmShmKzt85ZgoDCGXzCRxnt3vTAmSS6SLpQq5y67Ze+
jyRukTLcZS6M3RzPoT54qpzR/Ywp6BwkUemPXqn/HMfn0C/NbxQqUDwX83wX2yI5ONZcr0PM6huN
AlWpgyQtZXmMHbO7t8b+mPcc/nzCXu9BCIPen9FZl6T9+CRQ4OaFkFIg30Tbz+NcgTxYSZfck3DI
NgTNAUPXig+nMAB4ZIxH9YTURve99adX0yzuYQpchhIcSFCrECrWXb22j9S+OeR0Bm096syDenoc
XTJJsUvU1Uww+inLLJOKRRIcQ4oRZ4fetxnil5vhcxZ2+kXNh4wTVAcueTLxR+QGL2Uqn4rZfmun
6EeWiUM0FMxqCTQ1qhokG1DCB/j7LNleWwMVQitWlf2M7a6tBpEceaGmpLA3O8oKmVcPYQWLHMUP
cRVsO/DdEi87UXzTmZH9DBJ65h6WBTvgbKubZ0xzJC2RD7pJaHh0ybk/m7X3UeneMbV93IHmEdIz
9qy2+h40Hs8sD5feOS+jR5+cOCr8zIWfTytyyeEQYmaZCxZfcuvYxtJIYfFLPgRm6lU4+wc1ds2k
mXc5b2fUvJexZbqr9SRdaVoLtJC9Yqe2E6NFoKvEreyVD0HFYNAL3NINpW4ntC8lOrzV8s7rHpd2
IiYI19pz19sa7Xjsb+wiqtm/mMobPM0sBOCAm1XrM8lFeK1GFwg9j/8ColqGSwhVEoPEvYZ2mtoi
9zfEhNB1RBA5FdMSvN0tho2bUD9mPIyrvrbgVbKqlPhrNzngj9Lw19NkX6ALchVst2YCA4wc23Ox
Vz/XJ6RWbF29TdYjFUIyVAeSO2nTMZ0IJws68t95LfW7DRMceKRVGULIXY47lauba9NiJHXxPY4o
VaVn0YkKsiA8q0VDRTmk0OiWCCbbquOh8PA0ZaLm5uWsYV2efZi5dapTD/uY4mQlcXHIXCqKcOMR
2Ak+9uwn03bKz44HnypSZ/tcgwdbOt+dipNKkLM+R5Sg3ajy95lGYCM7n1sPe16rOdzx9BNXhmVg
seZ6INV5gFSlkMy9gGQ92XAUzzO2CC65Gi7wI5o7GDK0wXqWphOvkLcJVvFalSvI1oBTLtWyycNR
4kmf91g0tO0scZ8B3OeZ+1Zy56Cn+q8Nxhoj1p4AtYZI2X26pjZsTXR366C29b0BY35DKMezPXS3
Vp2ysto9tz2xNnHIMu3ptMuj4THB273J5vhjMBn0tS32naK0ipRtrcTFgQGpPoRI/NFYzkhKZp+S
sXoeh4WPVPY27/Zzmbvx0lFoMFCwj+WhB6vPvpFbNlrWsyer5OJO9s8s/wBjNr7RBtUnoJJOgRA/
Q9OLk/kInnI6SaNOcT/b/sYhkWmNrCF9SKg9QDisKMIIV6WJ+fTAS++Zds66GCJzwz+xwyiMPAj3
ncEIOtpJth388TXtpmjj1ykinKmhxa+38ZriIehsoJ/6YAT32syMZbrTi2ehiWLw49YgK8qT/nzo
m+bR4D2eExch2+TURzse5K6eHhoqXjO6JS8Jbn5h1DC16x06HLHvQ1yDcwVPA2aEAegbq6lf71qr
Y40N2QBhbijB1RfzbpTtI9gjTC1Tml0NC+VNyfSNkYZMSdvskvuGEzyJk/mGKOjiceS0eJ0RcHbo
SX4hff5/hQqaOuv0b579zXv7/hc98PKe//zf/+v+vWnev0dd87Ntm9/Bgn/9zb/AgsL/l0+qkgHF
SGEFTbAqf3EFXetfji6EBXnKMtnEKdDWX1xB2/yXB43K9bBYOlD/LP7or3R12/gXs5Lv665nCZZl
/f8pXf1PbITnGQAGXMsxHBtl5p+4GupbQksrrcJ9OlxKMnEY22oysvAx4dCLPX34B0LO372iqes2
ZAMBrM36A5CTFXYBA8OoDgM6f4uOpFe9mgJ1InqOIYi6fwA7/IH2stUH5IWg0QE3BxykqDa/8XjC
Vgvmukqrg5Ht7Kws1iiPb9Wcvgv5T7S3v3kpz8KBiWSbaD5e7T9fqncz/Jg1QTukhn6mWfpJbNRn
bG1JiPn47UF7/MWA+D0t/k8UDx+KV3IAtHFQw9rzxzVsRQTnDt7uIdAGf+t7UkUZi2ydjqhL//tL
GTzz/wHGUK8lDEiWru+4nvEndClke2uXEZ+KPqC57i395sl6g7n7PHKApB1Mv7T0jkbdqtxShcdx
L1Yot9Dk/wH08yfnZ3knwDRN7qYhbO+P6+v22CpbZMAHnzwPPQ2oCk7XCV+2oU23sRqvje3+RE/w
T1fg7+6rsGCqwOAgcfZPsKJmOCUFTRgXuI6Pid4e0ZKhrRqusuVUr7zuRXiXFPMt8dh+lFr8XoMW
qibEmrFdWytyP18Skb78w43527dlW3hMYLdBC/vjIRB12ZkZ0WyH1m6QbGXOARuOtWqtgQIYJKFO
v+9qdiVtEmQKIIboInuaUqxyMObpBU3s5EiKFCHU1P+DVv2bh/Nvb5MD5MUSFAWZXv5zGMxd0sFs
yauD1smacAOKVRzqNtNE0MxgMyLcloZ3+7XCO7767y9t/MFbVKOdCfPfr63+/LfR7gHQ6rUuqw6j
Yz0MesIOnJo5p2wAVPV4G3WfS4F+fBDiI45fizpo/+Fp+du78ts7+OOuDGkelX3BO5gjIJumO96Q
Or2T4AXNginhv39eUzf+76vte3xsnkvXt03zT4ZfGeQO9uEKMbde7VzpnkWZfg6YyVaT3hvs+fM9
ZbU+i1+7NqDpGGmE23rD1amtA8phIsf16ezxd6ZsgjLCs2NBhR8Hf1c1+q3CFeen/SXUO0Rh3bVM
dqNTfhmZ4PyYjFqD6kuDcHDOdn5R3lW04SGEI67n31G/3wmqsZSTzKHcl5P1PE3BmrySed14d2Ex
nxEzWsRr8ktOS9aYBfZqriVVbCxVA87/AJ2eGlBjP1yhnx57U6wjIzpkBgCQiAMZd7S4d6M4X2s2
EaZyeh+a8ZFC5pqKwCkox+NSayl0sZ7T4pGqP3m5ESls5CdgrovInJAhsnT0DMl8ayX13uZH2iXv
mauf6bZAwfF3sY2drwIpCPnkM3eyz9JMPtXzZPo8wgZMvlVckJHafPfUVKyuDMV9lGQmGPYBz/Zo
ftdQpeAujT5FFO9N171vYHDQxByuxigOw9i/ZG23dZxmU3M9l8mjFeM5qvFcaDUdCCza76heb3bN
BTKZ8QafpJ1hmq5G7HGzCcPV+HAexBK6nauuR8uOMYBgu9Zv16VBtziHnbIqOTrgPjnRpr8ulz9w
kk9CEVCtay+4CbiSZf5Z52S819Fn64b3poXewp5yxBmRfg766ruPicAe+ajawNSDcunWx/0l8ZEU
UUtxvOEWDawTJn3L1mderPyTjIwH4ipo2ti8k8Cbn0aEay6LsO/1V5+tMCrPc5T2/H2ffMOntEHG
LarwHcsvyqwANnz8Q/bj2YaSr16imIcr5B8etBhnJq8XT/IbaZvkUGbv1qyfHXWlVAFirMTFTfUb
gARKO9pnqsR6Sf7ekzSxssablBOIPY5HZUhREGYnzIVr4mFu1Nmry9BpSbXtnlTuBh1BPFgTyG0E
owHOpPIOSWZJhRS8ksjkBgXxbeYdrYsIb0gVA0KUCRFcRCezOj6IsP9JFRG1lsXNqoU/7WV6KX/m
xtZ4dGgJK8PYiXF1t7x7N+XzjUZ/VetuIklHid9NmpsAat4HUqQIE7rzWyw0o0F6pm1yCIv0m3qU
B7U4WzpKtQ6s+Rzkh8Tg3oCt8/Y2jQB8OzerJtKoofN0TJPp1QClcGfj2Vt1GbADXBRqDyNodsBb
C5SrAfVnaCUPy+MonfCTYDEO5rieVpi73ywzfHLbwsTzw0svU4kXZ5+DGG9+xlgpcaUSk9IMN0sB
wAyNuVgGEqHiPO3CkmgR4Ufv+My5oynHSWA6HPOfm5k94TJt9Wqpj3CADiOPEHmWaLkyPB3tdDPU
jVqXof49IE8vdp/0eaTX5XbXdZdGny5ZCQgfmPoIm9u6VYpQNn3XJH2DuP3mxKd+Ygwg/1oZYfru
IUJd4ZGjH8mSRdooQmOPWtUgNWu//IIPTEgODDK3v1EhA5Ck8bZGwVu3LF7K4FVwKWabWrMujSch
ReO4mdq7al6V7gxs0LZ3cz2edWJk4DoF93rHtfFnrdsP+sHx++1YuyaG2XjcQfVwVhqemZ1Tj/ee
05X0YM0bQcKMLlFW/EOE3LaIQx0cROuxjgDfGJQKqtYg9KjF6kre3ya4XzropJDhWPQ8vOYYOkt7
AFMCIFqPhpNlyaPbMosS+cEyWdKuJ3023glde2FsxXuQ17tJQ5Fvto0y9lMRiWhkEZX1HPWgcLWx
8rdZlbyOoTKPFNip6GXktDT1bUIdmIeTayWG6bYU+ZYHctm8UCn5VMuBnmefTigOms6lYYprW3xY
U6v/kIH+nETFuteNJ2gE56lDAEP+yCYQXrv+dYum9ktHatsISWl5+DuKphvvZHUaeVUKIlckxbth
EAtiZPg7mimF/k02rsNjHY19Seew+9lRWEbFLJ4lqaLHIUBR4VvFjtw12IEoR3EZBmS9hfWr7Lgi
YYMFSOZ3ra+5m1oaH4IwuU0wEwhu+Gm7aVpT0pOW5kYfeOatUNtLQXz00tt3TA1EDgGdcTUT3zAK
jAxWeHIHho+jMQ7toN30IQW5LsFlUpWVqsofktkgp0VvJpgVHqW5wj/GBcUUurCkD7rRmoFMAqko
74uKiF6vZ9vuTT+l117MjnmLrpRP/fyn0HPiHSQXiU7YqsrQDnXeWO0shxfrmcxlgiTWi/utQy/0
170rM8ZQP7efhX0DQfAwjjwubV670HbM9zSiuQhGWSPKUG4oe2Y4Orntrmu88xcvpt3Ee2gytPVD
lBpqT2Sb43c/cTgk+YmPyxipU2q16yqbaT2RdQv2mfMFekNKo61G+i572QAz8Lr7Oer5uB7g+BZ8
qMQur0UrbsXIECD79pkA5ydwdCjFxWWGQbB2GoZoOFhvbtGSiqamIKcjdS4hZi1CANi5+AFZ2wAv
3UbX+wlLVVtbnv7qDi7KjCLBgzBXaHRjny7ywHfcFbJpscUji2WnBRWYg2YL+yxEehoOu7brIJWZ
4AHD4qUV+NXcAIe4SHCC2KyLm3kS5WEO7xoXOo3mszHoGMv0QUcHVAo6uOLZbGnBUArmQpXNvTl7
36d8eAKBPnwktHijlBCncBLfwm2nu7um1VDJogTre7yLHL4V7Dx+8xo6NVTwhjsNxF0aZ8HeKpOz
Kfu9DKr4PpQjjScBMKgFHkP+IUJTEjS/x/4kWWqSdE+aih4bNx8xr4DHtjbH7DVmKd3o8Q4Ztzxi
XmYR1GlmyVniUJtjLNgFnIoc0JGsNX2DHm/aTOa0LVNxrCM4AQ2wiEHoKxdAHmdym8d+KKA0dyQ0
NwgxQ2iHtPDucHUxZTrmozPWxcYoSZ0TKMkczYOgC46fsJ5tBMB7G0/ezUCtc0RQvpFpO6/DvHvU
jZ5fBhiYm014tpEOS7uTMNqQ/Yp2osjrY/BEW/wDacoFfQTkdbPdxVbs78eK0q0PmJRc8auf8RTl
N2/AF12pLUM9sqKmekNIYYB3PyrFlnou7Tu2eY77vR1ZPnTYhtRklWSxfKgt4y5w7WKN77ikL7HR
PfZb/Wi/2ZqGMjNkJtdCmLBJyMEEWwZDXzD+J98+9HmKqKmM9i6krbWPqJCYRQekVcoS0JtY4ofY
K9aJy3M5bR0fLdlMrtPeBQS1wnW6QY6kY1gFJDAIJ4fkrjuHaKxxGU/yLjKaE3igjhVpxFREpxpj
xEM64O10SryVBYl58Oxc0kgnh31s/7WJGWkYdklk7ulGWF62KTAq7X0Tyq+HOdB1F1Is+nE9pZ2N
fdcP63g/dEiUNYKua1YYsBDBtBEVAdgQ1Skcs/ODsPLRN6QM48BjglCvLtoWe4SMt46IPq3aPTEG
s/2y0iE85pCJuq0VDb3BMbSPMwIs2O3VgenM3wdFcTUliso5j06xF1qAyKxNxKqwhwGyoYEa3fsC
dFQQgqgn02Lqm49MkqYJLSnaoA75Vmatv7WyNwnWDw9lv0sNwoFli+rYhiblteLFQ+e64/QmdhiZ
7hFAvtIzB5yU93QJY5zCbkDMucneYO68gzeGbBALtulGBzXA4CGg7M3m3YA+g4H+7HB8WHm+cYMC
HKw8hPeos/urE1vM31X2rhbMX9UlLMNKtqWKygm9cnoUBNXr+Isc8zSVZsgWmvuUujMIo1k7l1Ce
yCxjnyVURjHdD32gM5zEkb9ftq1ppML38DYZzZeshf8ecJpJ+rbaAb97HFE/rnUX5LAx8k5B5a/R
3KXs8dbLNZkt76UsykfmpC/oyS7LVrdNOGZ6JrrXJk5upsfmLQ3bK7lopfmznfjctS4B4RO3lLyX
gXkriKawTSAuAgPfPtaJAou1rw5zB5NggIA7LLaz5RzUf77Jh0ah/jnXODn6KCm2YRY8kEfv0Svh
R9VA1zeX3c5ka1cXbDRy4D2GyneDEefVCru8RagIci9GYWCPMHvsjn+f3QWRrkwbSFHRdTNwUThr
hqQpw21M1GGrU7UW9Pmsc6q/Q2b2a9AkH3Op35wE1VFope8AB1pkl2DCcs5pmvBhdHDHsFECU+dE
sjcLLm6ZPbr9eJld5zn3xAXJzGdlIwRLaPYTXloGaog5881hnUYSRSIxQnkc/vLZUceQYUxfKr3A
PCDxhRleM28wkpytvrjTXDsHHeKN2yAuvtIKc0zOly6NiDTgrMfMG3ocTVFDsd1TSfa/tlRt8eTi
16wIRFLyrAlVRbD2ZxZUdSzFQPjNbA+ajQaU7OdfT2jY0Tqr/flMvtLGqwIiEXLutXrbnSdwKyNS
64EXKJHiwbR0Ot1WuREexxeBvX5l0pmNM/+QVqzURt7jGfMx7EbGIbSGqzXAGq/ZHHeoIdXOngPa
Lo/jT833x23S9ddUsu8BB38K8/JelPTnnaY/z6Z5W+5BF+cBxsn5EHXqPah5tSjV2UKdj7HEf7GB
b3UwQ0BnYlPylF7TtUj/W07JVjYfRle76A5bLaFTrJ4Zh0aP+ml5E6YSy6mjbSHye7WZ4jqxEVeH
VRIgz53z6iZ+vSIA7IQR5U7gml81SrCuFXeuO50zgjhNyhCo808aTvB1imaWWJn4U9U/nLD/GMpX
mwxDNAH0lnlGsNs++pT0LFMcys77VvX0+ypjvDMw5QA+iN8tdUQnajvVgy9L+W1584Zacyqb5xUD
3buesEgZsfnZCjRPS8stzanz+t2RyrM675arueGBT2NxCXLqPcZ49nLjCYeIoAQz3lsJKyYuG63P
N1z5VzVhdEX1lunrVGe2cUcD1pFV85ByeTTJQcfLmjs2GghcOet1Hjsr+bxUk2XITFc73zRPUDzD
F0Vy8nRW67LZhji4ip91z5hWh3qybsptZ9CtcEv/zrYdVoA2wk8KvIhIki1bDH+LUvzGE8zfCK14
m4d7AyvoMmqJDEPQqmc/qrZ11ssz71nyTIiaGmg7bzwVXfMNng1kMTUYvxRx/6OW/VVNJequRjOp
RKWDOSt6T4zvSYFqvRHpOssKphntYbJM1A8lzouYj61KEH3D6AnH8eq4L2kXfZcGUFyqKrUwQ1b1
I8J9SHDqmvTB0ziPb+pjCk3VlJkUq1ZcHI9ipqtx71XhskP6XbJrZSF5NRkdUlCoGGwbdlLOyrX0
BqwWWUXQoiMMAtiSmjHfpNZ8Eht/JfloNw+oiyOG/8hGfQWo6jjKUsP1nX4mBnLsGjRFolP06ou3
SSTIoyHGgPthfgujz8mmqiEG3nXUaEdaPXuDTaKrHu3lS1yr4hScK8xFUo+blT5FB5GJy4hrgLoI
DSYaFlsxYFIU2UTLmzpX9JI5U0WguQe3eeDBC2MO4K2fN+uKBxwLQmkia1c7ga4zDHZm1NlTqh55
BoNOVTxo376TAEsGrbnrqZ0IKIlLUc4c832jiX3cUJwbl/IZcBgfo0LkBfcD4q2pYVb3uTiJycfk
I4718EHxcCtr+H0d0vbOYOOHzeyt7Y37ZTxAgOEW1pzsAb5tiVDeiFz8wLfNWQjoCgeadheOm9Dx
vuDYOwA25hFfhl/jviiX+2Y5agcxuW9WdjKoMfYlZzaMJ9kaC3ygjves970MP5HLONgcZ7AxHIvA
gR1JBbtmw7ifKtMi8kTtDxD0ryOS1ZcdNWjW63LSClWpLENbNxWw8/COK7EzY4mGyy8BXa6x6saK
neDcLblNSaSqMCG7t8K3132Fhr6NuCFOxiMpZxC6TLp+HkEGjqsDx1NAkOBPqAxGxITh3q99FCJy
ip8bIf19chws0Gc4r2Ajc0DWLdDzgt0k8mhtFTTIPvm3JdNrn7y2YQlXtWGKQf3wo6h747KcPQvc
R3HiRRvQ/FwbN3+tW8grycAqFXTaOmsJB6Xhii42Z8dwCS37At7kc6nSaBofus7ijazAXgvdw68J
nM6JWNoKSpPLYsdWMd1KyWPrcDT2HRM5RML2dHJ/uJHSEqqSXB7gs44S76eH5GVT5xorZWStl0p2
VVGNri2uXepnlJ3YI68K/7FMcnenppJJnXsrnx5SZBRf7FF8dqNNAREIQUkVIbaiz6R6zCeWkGSm
ojSXb83cPlRoNtYByj04Fg4TKsubFYLO4pB3Xs7MhcVTvaxtsH+Z+lzxUzbQJlSxelalKdNhYBZW
6rJjfKDKsKJZjQIL33sd+vjS2JCYTsKa1eXvdY+8btpFGgbYZSw3mskZtZoflt3c8kHZek2biugf
Dqk4D0CS++qmWy3/qK0hUzDjp9CQV1h2H6RKePtM3huT/jVw2G5DGqSomn1zY1T3VmQpEojxqyYg
bHbXgzyWRYjhnad+TK8yxbqkEQcJibHYNwUkgoC9SuXGl9l/IoKJEFRg5GcLtjsrr1mcuvuGtZSp
tDYP+OdPCR/tZKMG9lDaBPX0I7DcL5pdVDuO53sn7Jjc/KlbSz9/q2R7CqucEAI+FuqeyUEtlRdI
VOT3KtPELnIeSIc9anr1dUZat55czrpB29w1dlgdwSFohKfCKHKm7DyYsXk/6n33POn5a64IPWgf
D3CeMUj4pE2P18qPUPBQvlvHulahFceB2JVafUPZNY/OiZBp/BmzJe8MK0swVNjnnNpDN5rdTu/l
BXbAsNKyvtqlZu/tROdZ2yrsnLWUxJdkBtuGpBsfmtjS78yigNwQzTvdozNXBUF/IHTope4sccwB
MiAGLjgegUsECB94r46d7pwccWVTad/a0lc10jA5zJXnbys9/ZKj/NoPHWnVRjCYe7zuj6g90Wl6
jn4VqLF3QITaU96IFvQGX5zZkccEJVtojhiX1JfA4Ev3FZuQceJZIBRg+eKUsJaSie2/Dir8FBaW
u+un6imTmTgtXxSy6OQwcoYwLI9NWPHPZ8VDpjgwU69tU5JXEeEP1A8i6sV4qhgwcBmpEDLbYZAx
N6LUm12TZd8bXTNPXa5/LSoaCvCOjW2unEqYGvPT8iVOg69+Pflb05LOafSi378sP0NB5G0JQPyI
8fdOGcGiXE371OaDfVq+++N/EYha+9CpT3Epi7MNFGUr/IpKqsr6/PcXzA1wXPwq2fYyoISDark5
JuShl0G1dZClHywtLRn9csDJ4TILWPFdGlrPgIO83eCTsWiNI46P+G7hiyxfOoU2qhs1rij4b//9
B0nAC2UpFQ0Dh/1p+UK53/z1XZemFp4g9SdE4lCg0E0sG5C/Hn1076wC+rVJDf1ayiTcpWDdNlEg
jlFRuHepGb9aApO13bY1B8c4P2iZHp64S9eyJdN81KtnXdR3/PF4EQZOYyvNkqOfoV/2MCuthac0
qUVtPTkG8SpxBAtGJBEuUL8oNq3hNDubHQGTzuQjDuy8lgdK/S+Fdvk48BrL/42I2bdU+AEv+Ioe
1fF2wmGqrrOVV9fJtl1K49Qplp+5HMNaMhYebaBDqV4+zfJCUWzakcf11dbL7CGGRFesBNiDCGMp
UsXUZiGC49J0Glb75Vt8/j+MMTS3wgX7DTPJOi3f9eou/PYzXaBdDu03b4BznyoN42C6XzXdbXeI
YuXZLtzwnDur0Y/HEyLo8bR8N/bRM4WzmdxrVnC30UFCiuwzodG+TWkbnpYfLV90RRdavqtqlKFu
VmVbJr3saNJnMKlJnpzoG2/wKe15ys2yBd+e2ZfpyYfVQreJL940fWc5QojozsHzZO5xCTw7Gv7n
upwOnm1tTTWAXTU628nX9x3mJZmDJsxbTFNaQQbu2N85E6Co3AwVb8HRty1mv65OzwiWUebWfr2O
mWo2kVT703qLTSo81WqINxgcKd39D3dnslw5ci7pV2m7e8iAwBCAWXcvzjxynpIbGMnMxAwEAjOe
vj9Qda+kkkza94bGSmYlyXOAQIT/7p8rktmJaeGYu6d+szv1mYfLvFhWm3xZaKqw2idZF+xpFkqt
NUDveEP5s7cyOVPu81HcxOQaGCWKQ9julKQgAbbymb8LJMXrg1W2/FOe6bq7tPBvu7SNzxkAfLjJ
Y4UKbhCn8sqvuuZ7T3tnQT/1ju5O1fLDRCJjj/H9KY1VlKH6ERmKyod/EibOwodyTt+ffX8IHf3H
fyauErsi8HlydsdJqmmfl3V/+iZ2TrBD/vrZ95+50fMQhfMR9RjLdjgij8cJjM1GJRXWep/6AsN1
qK5o3unuOruJ5BENPACz9FsODoWmdk0vvZ4OcESeRUbiGU9+PE3mNuNiRngYokuY+CdBfGXttaG6
qMBFpPMi3I/WV5mnGCmV+Rn6Dil9UoQmwIbxPajVy+y2r1TGhMRT7MPAvpSTr0hP0+JJxXX/DGeW
+VyCNZXOkFuzRMNoDAPdw3k3BaUHfd/8BHp+bUlY7/NIqO1vmzhhYrncs4PvHuNJeFtLYiOzso3v
SbWpFuhgIJu31C0+G8//5GCycq2lZqaLPsc6/JgcDcK7eSgjnOXV7DIPGXeRER+XX8AUw559mb+Y
pWN7P2fs9dKJzW3n47/GefEEW3aDyLJWfbRLWJA1gLqYNOrasuVNHrPaae89ye0feuYf0XP8m/jB
0nOfrBNSQxvLLV4jFVXMNPwnEUSftmw/7aW9o76nr2Fc5RE7ONfl+D0X+o2ypstsn+ZaMIwTzHsh
SO3cueQwO7XiUlTJG6vQNTNjfQTEs4JDpPai6+5ErQoABN1EeRl8GG04W7sPMdRSwXSaK5ooDYDi
+n4s3WHLblZfZg8FnFHU71QQiv5WecAHbMrKPC+/RrwcBPL0qZd0bWNIZEedf8/ryDmKdVoRe9D3
1tJsITk+fSt6aRD9XqSg8ftAZaKw+EW5bgWoij4r1qk7vGhwH9j+yZFgtzDbkAMktUocdITBJMBJ
awQSqe+yetjaXvaRBOajzWYR7ZAzs1+QqIU/4vfoAu63hISVoEMWypP8Q+BeX9ExEJz+vd/GWSxm
f1/J5AcmpwJsTXQyCdty/uQvauY5ckjV5we7cg/lxFlFWWa8tWZN4IItnCo+2emFHGOgDxdwTr/l
roCBWiegbcSpu23YdSNQJMBKlpPB90sZITM62Njt4RgJjrNseRZZuLkZU48pMxHVVRdy3lYujpHp
N2RJ5lUpe0JTHpKKfo0BtadKPeAVlLL64mN008UEvkgH9LCxXLPlT+HhGhcPG8u/f1GsP1cefr8o
eEgt6biL//HPvjwCh5OPJHLQhfXSYScin4vuxI+UjP7VkrQoHKhy24wjkZh//73Fv/jelAQJvqmF
ASr4c6lY4/RugdSfQx9m4l2EKEZ8Iyt+cZEZaBy7qcT04OEWmUbrxZfiGAwDCL3kN2PRhzCIoOs6
5op9BCPl9qpzINsOks+//ym9fzKFBaZlSjfA6h7YNkPDf7SllXqE1edlXDaLhT9uOSD6TTOsWIY5
TE6LvEaCZq28Dt95gK8Ky1g9ZL8XM0dCaGZVlExHutzfVZyI8Rp82MtZjghksJVV+ZHq4iNHKuSa
2DmCTRkO8feqSdjc3n1bECNzObcvcmBbOzf1WzpJgLoRh8JvnwbHhN8Mgr2NzOOV6DnIiyxX+5QH
bjSP52z5Kak/ITlB6zzP4hyMtnMYJoIJhds/TEX8KymH2x+Blz8sBzZ0ng9PDw80HhDcGV/FIjIm
Xn2kkmgxeVQzo0dtT4/5GB/+/Wtt2f9kjuXFdi1hu5QfmTA+lzfj7zyAakwqg6hCdki8DJal6Wzx
qHL6XfwmelnJaFRl0rgUNc54ILISjEmae+JmyR6D/6l4HKAoA3BiZ5yr5ly2yXBoemOfL0/uibgS
1Ya5LE4xmAoE7/7BCRkAK6sCmAAivDfn38UMaN/FlbLz6gnW9/KexCgWNiDmIv6IYItTJIteDe3q
YxkolgkiWTqw9mvOKCYelRVlMjeTQBC1U3GgKggGVwFtArnN4xG6Tdu7IWYwBUQlWRVV/iZnTsTM
tD8KoTAKwT9UEyuPDuV73kp2hcvX45wP3/PWzviVp5DA0BwMgovbtGy/yD0scn1RCHYKlAIOyT42
y49OIDcWNsXsccvIi8BbSeEr+U9SRyE167uhNJ/Z6KFXofg4SHOZ0BcDkQsPA7+1G7QP31q7Mqob
R2bHWBm/KsHlAxqMzvnQ/WH1bPegqjEYyThgmfjKGnLMmnEvbYTD3igEybOURknGJWRTU3rOP4Sd
TqcB2xTcAvfF5YtMCE5RNXw6AyASr9xRvHm1FfyTxSTgJYwadOAdbG28RwX3+fKj1seoin8Zw/jQ
ZVV/O8FyWllEKSAdjRRfuZg1agi/Q6tPedU8/4fL9V88UWg59iw6ajyXEsc/lfwBtw1Tx2iyg738
ysvTQC7AWyw4P432XAIN8uIYdYnh8yokt7dB1UDTWZx0f+1RbPP/4N/9Z8c3IVkeEi73kUCR/HPv
YDt5g6cSKznkbvRD0dPJ9vm4SN85hFRDT8dwcZxVQ/+yWK8KP/8IzfrV9t3/8Nr8i8XdDvBbCyIS
DpbIP9/JXQIPziur5NDGcKvHjruqW5lpQyZH4WfGKf6lOar1s/vlaeYvEZbzZtE36POwedomZD/n
clOE/pPZJU8keKctSli4Bk3+H5y4wT/Z5APHZM3BIR9Ylu382YfLBtthDD7EhzFLYSMxRcdZsTF7
+GXwSZZhNsf6GRbz1sV6cgYIGItwOEnT0VvB/4hAfZkyMsiQLoot/gm5FosalRBxJDdEIi6eAPg2
GPOqLniBJIHhwRzIn/EKGSvVB81xyMbnYkqrjTnjihWFjpA4nE1guMELhUMJ2XOhH40s19tvTTwC
hsleYz4I4GYofcG2HxDW8lcS6tkhr8tuq7ok3nFbQGJNo2dvwWEXwQ0ksvka9LRQTcwtDHvYRI6C
Kq65bexalWthWTTHB8arVg05Uey7XMHm25Rj1jXsw6I5fltFQUqv/cB4ihngmjwjYhHfQWQDmlaW
j/RBsmraxbQpbOMYmO5d2UW/XQoa9p59ANyqDxVIytVUjemu9r4xEfWlDpR6+MbcexmrVTG1I/iA
5Fc7JNVfdx//vyaauJeX/dH/ePn/KdH0+qtp/9dLAmynTFg0fvFga6fjz//zX3/8n38kmqT8ixSu
bbHv8/9IIP13pMkXf/Fcm72YQ4GJ4C/w8P3vSJP5F1IxbIMIkng2JzKc8X9Emmz5F5qlPZNEEI9j
QbD4v/7v//6H6tvmT//99+EYwRnuz9t0ogeW77isGZazhEX+cQsQTc6QE1qOj4Phpjt0zl/4MJq1
GJJbqn71ebA53uaqosqhowat84vjZFyywWJotJtoMjkOHSe3krZAWp15SGUgxpwCUvQQ7ZQnP5I0
vO0WVnHl4ZJsomgJ2qtwn6ccGDmUXxPvzMOXdkvzJOyJ3GMUcDwHKLalR/l1+PAcV23nrpabbj74
nRo2MuIsay4COiHmnelxM7bUu1NzoX2Io45jFJt+QmMR5fAhIwwJjj/sUq+MyCOOZ3yC82WYJ2BQ
WUAbVH1boFAgGtbr3PKpjwLEmwvrGMRNvC9DkrmVVW+ctOcULR67mMytnXX9znT6a27a893oVURL
qWqi9IvgbNOmmuFbBjSkxeU52sgzrhUXe8fn8FJFMDZzxBZ0/fEx64DXumBpe3i+E4Uja9F96AkE
jcMFd5sGJrFpISOQF1DQwMZ6k7pq+vmom5AwJGpGFBZoLEItbb2J6rrnfUp2A+X2EBEUCGUFbXGe
xie79x8KBoVNBfV0dNtiI9zmuph1rUOhwEK1/XCBvPpkCQsBqXnx4uHeRQboB48lg8IYTdIaz12V
vM70JuB429amcR5UcOtBfcKL88xe7MPhwNWrCYqCTdAym/TGaP3j8lUb3MnCvAa70LwPtNOu6TqM
1i2zkJVpOTcthTHwolqSADmGDAyTqFoQlA1sDVnrnYBz5yv4IexaXFBWFG6K3nxLqobD/wTFVeCw
3CGmkc1l4pcIIyRPjT85yBxrn/YzBBYswZvQAmSWOs2OQDbjqUb0W+pAGYUg3a+J1rvnLsnrN1p9
dVvS4SE1F1yEud03242y5oEa8gKHOpPovCD04Y9ftAM+maJQOwtRazNE2VVoEEahaT8o6gSy0L0X
eXBL8V/EoPbdicjhayt9q1WsaRaBeJhw8DMozoGPKFcuh0Ey07rZGg2RCo0pYDSymIQuePycp8yA
EpKZAj9TWZ+aHqu0M6Dd0WKBl8+jtgiS6r6Lwi2FNK+MgItjFFbptovx6buS22yk8c1A7lE6vITa
uO+FW29krW8Bt15DuGgWzGggS7a7IiC7zQvpb60kfswax1yDu1gectaqVvKGipL6KiHl9m0Lqe4J
M9JDoh/8Qhj7yikxwKn5Z9oCOS0rigIw6IThRALG5F6kGHXf5ToHQ6o6IlYMjiv4vG+DexfmXnsI
Rizf/dzY2zaUB7j+3DZvafpQu+zwukFtekkFgm25N1KDako4MOjptbTGX5PRy33cuze1Nx47S4ud
BOJVuczp5gwfLpLqHZwQ5kIV7ZQ9jqsV6TQcoB3hx6CGBRPda+o+AjO8pxcrFM281eDguPBuQGy4
LAAeUR0lSKw4dHewr2JsXdkFhQAcTOPEPJjNRzDNQOiaD07zxUaaCzfe/AAKyRsUIVlbTANk2O1l
z3FRp010MHwe8m5EGbUw4TUXjrPP9Xys2b5d8HBPDILDh7EOwucYMHudPxZxXW3bpPyY6PHYVNS7
0nmPDqLZpivwRFYw2Le070KLsyUFdGF/GuPhRQY2RzLnJcRvvfJwufcDBJIs9u97ewTf0NOd08+c
vAP6XoKogiIfx+52UO2F5udfXvo7MbyXfCb6X0wBhfCZ+DV0JSdF/AeTtxDmXfNJFkWzHZqvCCve
je1WGT17oLF6qpUw4ljwWz5pTUT8mRhSBzYLFhR9ewmT+IqViY7F/Vj1EYf5hQK8t1C8r60x4chJ
FO+uTop96C6OR8382wiAK9TmJZOMkDP7PIIhOMfQG3TsPBfKTPExq3rTpGDp8uQUUqbnV7nY2kar
TpFl4B+yyK3jAjRpZbzWRfRMwolAwi3BI8ytiv6AtIw2PU/JUIfivggw7Tiq5C4owPMzWkK13Lou
dDQjgP0NETiCR8prMypgyoW58iwaLKbyUed6WucYhFFOg3eP8fah+B3k7VsKD38taWZtJjUercM4
h8h22XSbmzdO7nmscCwvreo2sSM4Trc2XD4TF44Z6b0NmGodBnVMAD861+Dz7iBublPUuUuevPAs
qEFJmNleGpF108f2sdc81gaQonbW+HcVDZQFJQyeI8s3+gnjsxcbeDBlcuxakFMUuVWXxFPX5lDa
nnHroCamsdffSM6NRoVt2jGDx6Qx7FPVG9md0Zl8yIfiaKTQRVQDn1xurRa/uawZlQZPgNEQ27LX
uCqx6/rDa2BxWVpjvRtwbh0rWY/r2rP3BSXNm8EOjjVmaTAAR9ZVGjeN5pTMNSTDuL/P/LPC327X
Ut8Ew4TZh6w0Mi1/T88BPtXgfraN6T4kZ3kC0f2zm0K4QRRk7LjV3hUCTAc9irEo139Q9yDiuTDZ
cwyHJBSYdyf7FMPFqwBBcv3eUv4NUAHrdAeFfFMNIH4c9atynW5Xj9Wvups8WJ34HZbwnWbUscMi
Ye2qwT812bRU+8U/itFmlOxnu95xHiI2IMnCt4E9TN0nqMOgq/y1WZjHkDBMo4kK2jyOGOdMmx6f
CQ+F/ir7t0Qs3Cx4MwWsea+IDi6OpltTM1tNRPReAx/ZJaRxDwy/FyU/fu7REHDbincq7EHYBTzg
03UQNOOrR1fkVtTFk5XJVxfBn3947THQNcODrax4W5NZOlBZ0+3miDe0sqx+N2K5M2aA6mb0VWHT
2MOH3KMIn716aLiBeMVMJqArWwTPfdltZOJ7F+E5YhdEA32S1JesIlfgSWLf5Xn5B7XLRChwRsg6
6pCHK8p1DcxkU/uSd/1MRCcGjktWRy5m+ihoITvhcppl/1wHdrSaU1Yu8FnZtUoZv0o5q2s1QmNh
MCrUpxnW9o2NO5loersZkzE9zVPLPD++TyyF51+5H99NZ5ae7xMsBomLu3aO3iYVsCLW7542nig0
cbBihCBUIk6sDJSaA50k18bJQJ7mQB4TFyOXnbr3oW/9xmMWIaD0SOCzf9Rsn9Z6kOlRUU2Y+8xG
qvA1Wy5ULdKd5H0+slvJLz5tMW7JWkeZDQbOpoa5gTl860c08SRZP+3qaeT6gkcaUic8y880UySw
BgRJZkZ5Jj4NA6xTT+/Y2hDmZxOJd9IR3rExklvcQskZ1q9DCyySp3FLOA//0jAvrOzyIazrWyZC
jGC69CGdb+oqvsfKU4D9QMWKc0dh1YEehqCP5lIVT5JG1Kpx7qeSDltCWmu8sDbgHObbUOxuWvY+
MmaLHvg8xwbI3q5YFvfUqffzcmroHlxzoBit0vfSdi+MLa5hNjsLHKw74CTh8RICF0IBAqbvzjYi
eW+gXCocyM2sfxRO/cqWl71d03drPMk076jmrkO0XA1E6PDHx0fl2PVT1rb+quzT7mrlPfNG2/C5
u3m98eGvFP9PFIy01/Td8yhBqPAL4ar2x3A3U9917o10KbrFszTa0bGdx2ETpqI75cZv1piUPXlX
vLv9UdbWiTbmF41pwkglm1RH3PQRNQYOv/OKjmCxsoCDTj1IvBGWLybXxfDJuiqtgL2ZMfu7ZuLU
3hoS7kpItwT7pPq9VtTalbbqDkvRKyHkKN5CQ8d3Fg4vTiL3syyvkyTRXeGmeMOi8NX77EbTDF9L
3P/q7MbGve1Fm7pw70wOGxcXvp0GUkMizMfe71lHrN93JtdfFTrN0RuSz8buz6bPNZpxA2zwQH7G
+QV7Dt/KqCB9D/Xr5E6/RJ09MN1EgzKwS2C7uTRXx3D3EAuvpeXwMzWNs8HyzciKtJk0Y4hj4J/Z
ibwXDaWK3sRz706nCZYA9cEp6t7rSfAaemcaJYWIyK15/U56p91H1FMh3gYPRR/t3dABkgqB3qTS
Zo7yfj0/YOh/cMfow/ehyQV6q13oPoLaZh1R/tYdA22tXYf4DMcb6QxXpHxYz1a3CXp6TXL/RJXg
MQGkiNLv7V0n3lBEcPDC+DOwnsd5BhlJpzAkLoV2ZXnBswMqddVsgxEA9xR8sfv8IXvWECc014b6
ISzas7ONZtyd8mgBOszZoLybW5Y/Gd7NkTiXsXpJ6CBR2NFmv7lzggjoWS4fXKh3OTALjkpliqEu
wwOJYAacqIn60/JPpXlxr+BX9p59smhDRM1jkiaM8RYHKG0a+i6dxRv41AMzhrXb0wcVskIb4TZ3
q7NZRjfgvGCAjwLjUkGHWswExvfqHV6Me5rlX2wgBblDFijK3E8oPmFVXWfDZyhUZ0+BY19TpW8n
adwJKswa70enqi1mG5Jd4Vo2xkZpQD14/i5vOinTnWWbT3FpHrqUVdk6hhWy9Zw6t6N23utKPZF6
Im8V3nQErgFf+kuH85i9Iw2z36vdz64ILux/SZDFIzq0032NNXXwbHGwLzAyyDGVjjwK2AgwMa6X
gEda3kjRbYsm/qLy/j4Hgm+FKcc+Ie9c39vYqn9KEpCSBaLB8taUlCS5DCoALwUxh3eCxNALH9Mq
IhjBqEeOMoAHO6yVUVAPLk4tfa2xrbB0iVcC5gMz3/B14Im0vObG4D/pytkHUfwUqms/qA9JcV0p
JlKGHjB/Vy5JpLtODC9Rr9aq6bdBmNItRDm74z6zrXhBvcjZRnF6NuLwLvP6XQRMa+X0jvv4QIpR
nxmAdduRYNeqK7I72NzJkUTAsUJxuYK2N4GhNnuzmptjCzGqh9rWD+Dw7Qo+s8/blJveMcLTkXoN
gy2HIgjbJ/7Wllg17PaaRObt2KEA8OACvqqKqzcYj0lFd1qc6IMROndl22jiQFz45IHGbTaF5zIa
L3MmWXcDmrWr+lfl8QOEQNds7qF5lPltU8vXgNoA+AzImx5ONLDspDbToMP6MN/kNG1lRngQneL4
asY4L4P7BL00zCsEXsu/2BFjfRDvqEw2dTlpt8MV7gM6ZVuQxoLDfHxl7/gpe/vTGI6NZhuXDjwt
vBZoF1fPzTTZHcUw5EvHnBZYVX2qpPePhQMME4FvIGwx7OKguVNRjYPeqF49j3oeeMjYcqkVNobp
yUxAwoXkAUIwm/QoPMHjA7xQ3/V2ihnHlHvaRp+83rjt7OFFNEgwVYNaZSqspYm4JWrPc7Ga362s
xrlqx86u9Sfutu7AdbkTRIDWqqAUjgjgNWEIf5NEFiVSIt75Kt7qOYlPKNe7PszUmu4a5CauO9eC
nB8r8W5XEMEa9eX0yPu0PhGGyt2jbcptStJkXWUVySJ8z0MLiwwnWiCqG7LN7VOZZMcwSLcxpIVz
juK5cc2YqefexDq3SpZ5J4YtjD5ZxHxenUsrJBYYgR3LreFnsQwjcslcLp71oVEsG7C4/G2RDRd7
6K3tKMVZuBw5qpEAM23zQRGuAUK/W3D8Vi0bm4ES5cExpqNrqWoNa+A8xQhsbRe+RQ4jLw2ubcjM
HWBtEn0kCA/WgmpiPsN5FHEymSvFiQKLPjdoJyEQK7d/w+/LeWF4zHPovpHW3SqpUlZx7G58R2mf
Az17O6GM+y4XOOcyTM+x4OBXuHI/2sj/QoSc7mb3wDNVrnKfIDOmHE4JbM5glNNbJNv8mLnuYRq9
k47xytaF3DqAFNFRkDcKa+ofxu5nBWlxMzQVbsV2QK2yr3XnAAyKTBhp4MMr0bEvKMZLqxAqGbje
DKm+k2O1t5BiV8MIK602yNzVXzSIQN7x0p/z6EloR3CT2Yl+0WHzqwCEvETljVXnS6iLynzUQXPA
TttsaIW6a03YDolxE/o9V3UgsTkTblWcctgLjt3a8k0Pa0l6p3LnK2mCdEMLwiWpoutshTvGmcst
alNDLWl/rBQhCXKax1I8hTNhNJhHdFM0QDpyGguQL8n23eeV/dQZFeLAZLyXhrA3hTRPbS+ZTdUk
syPTuIZMd0ODuaXpERRP2LeZdrZ3C6ar1HmG7QvAfPTYyNuqIC229HuSBLabdVmgjJZ4MrtmGw+a
YaEpnr2ldsejVnaZys97BFUqC4pDKDl3GAl1rhIjwikiO6siCnOxyEPSlWx+MWaQGAChKI51eMlh
x7a6/sI4JCAUQi7lyHQf5Bga5fIhapQ4xWnu7uBU3Nm0DR1o2F0bWcreovIk/WjNH5/pSM/bYaD/
iTCnceJG4UTIWWfjEpo8fX8oYsy8NF54JzExOsLMw1faIJmAM3Krw7UaTl2EI9dGsDqmtqDDsLNu
EGTcXYWn8KRKM94gzQjmu6o6OcsHO4piQg607FHeSbYFq3xAytGHy9CCk3amZNojJ9cnNfeHoSim
vV3S82b3Dh+Wz4aWTY0/HXPFAyz34mNX3RcL8nDbZPocUueJuW/57jHovRNY1A1juCDfoMn76+/v
+/3DfH+GJF7xtvOz/O3P2IVuxlSJQ7MYa/uixsIcgP4c9AxeIUb3QYYWp5Lx7F8/QPOjVj3wXm2r
oG4Qlxi1iVVAy8fyqfQTBvw1QP+Tn4QFtSk8f0rhXurE5AuN4557vIjEMvgFaZysT7HCpmQlnbO2
Sn6N7w8dd812EObH3/5IuP6JXa7a13jlMAT/z99Vk/3H//X9Z1ReWZupZWn/2xeGigGGXbOZI8N7
RAFs9hwlq9PfPgTwDiAxLH+Y0LxS0zK8TgPuAr8JcK6JzoAxbpzKJmoJ0dNr5Bf1o8zD4loRH5t7
MtPjgIBdF+G5kKV59Akk0hgyby2iQUxfC3uj8fbmHcEPWD+VhSe46BqYARxW0sBgcFpkxp4nwX1R
8uAf6Ch4yEN9kyj2SCnP0tUoZsHzdEguMo1mTFuIvB6p3C3Ii1+zMNoDFbpHzgRk9qdkr9tlfIsq
ZYyPIqqxTbC7RYX0VpHjP+F5zjeWgao4JcXzlGJscMgTSS7Kc+rYX4lYeJYuCkQ2pU9L1cfFUBkC
PdWgrNEnaGfLQ4BuO1csFU9hR6l80JzNGRNaNUEdo399/saQjTYts0hDayWj08zEf80yV63nvhPI
MMTgisw8lOaEXzXsf9RGQUdDI7ZYHSsPOtBQ3HNOtNexi3siD0kDDlquWSRt5kHUHXZ8IIO6EtEn
Z9/8Thm04XphjoEpX3elM2x0qX7WorptzJvIEYeaBCCWnz0U43uvcF8yazHfaPtXYXiPmkN1Xqtz
nk/5cenc6A0nJGyWXmnNfs7qYFq57ooE/NFzOlKUCwU+6senZpKnNHvqRYneYg+3Yec8BFodhyC9
MRPSKXX1ghjPeb+EWd+H5fPksOLO1bzuu/6dwt275dsqH7h1WxBy8Aiux0n6E9fBAslUDOKmt7A2
CfaTx8H58ug68tUxmOD0iLIYtN7KjpW1mvXPQdtvLb+hmyKMtPBz7E40P+IJDbsSj7q9VN3i3oos
uXKmhrar9Lp2kBuumefN+2BuP2Qf4aJnc165/JQxyxD7iRayUuRzcnNWhek+qZD9z8ztgW8brLIy
n+t23Pdi5pSYdD+h+LK94pyLAs6zUhzJ1hvnpgUTPIZb1yxa1jP/KICXJEJvWRt5yte04Q1J8Stz
nJyJCcnnciITXml6BDRPS2zBU4gJ0bamJyWCLy9y53Oj0KCsDoIKXOX2lioyTAwD+YOqpbvCiDWK
w97tkOl9gw5CO6Oiqo4T765ExazcuQAj4N6AZIRColvy8DO/Qslkb3npGBTZHzWsFjLm7zdFxSlV
hAwhZOe+GcBVo9Z7tLp0z5TSuQpGcETUiZ8JNO/QQvAN66v2bCAUvB+6SoidxTrAg9yQQPJfKcf8
YK0EOFzZPwjbLTYlfudaLzCD6Suj2QXr1zbCibxvB8wZuJieYE4jIEwwHiz7NioVGaWh1jv0mmyV
pC6xWzRvT1bmKW/Tz6n0mYU094nX/JYZQigw1xXcrR5d0BjWSTCDa2QQYfIubuwxWpWx/U6ohrcn
8GGJB5eZTqGws38ORa+xe6C5VqQMVEs1q8Mny5eSBKxFljU/BVV6le+8eAk3KQQCbsfqRUvrFjjG
QCljP2w1kay8fuGQBXqb2f2ayiCwIoMmX0FhZpNxpATB9cREnbRbhPgbDJKTm22gNtZbO4XNnzQ9
W+eEAN0PswPx4ha0h6QJb4mvz66sXk3DvXGwrGyQEdJ4fm36+iic4RbrPm2aHt9Z+A60gu5oEME4
9F78lMZuvfM9vWxTGd75hrOHHsDe2KhZONNl785pKxD7iRQhA1Asd/4BNfvNiCnFDH0e5udMWheN
+Zq007pZAtpDkG1C5ZNx9T59yeSGy6YEmC6q+V7Vd5Ie6clBBhxDrsXlCxT7Lsjt8G254HVMwDIJ
KI2MjrZjnMYGlDetC/dZhlduSj+aPjoEXrXjR5s3HX6VhRJ1N4UoMWwWBLGv8TmuFKmrzHgosvyi
+k8jwp6OXfk4uya4lJQ0ko4wI1oMD11/azfdesaovhXKz1e1pMPSNg6ZN92gU9170ruz8/a+7IxV
WXqbKrdvv7/vRJHQyswyKlJagN6yeohpvFkJXAnEwCkCM7H4JJ7EGGgKdkTZtOuc/FnGY8DUNaIk
oJx+GQEF0b6gggVNZYV3GFy3qMnUPzSSe6k3JThhXV6DMnzwsNvb06D3hQOZrVQrz3W/cMTfDZRL
N7p+Tut03+j47JYGSdz+lMSsimNwRwUiYj9CUUSIdM0U9qPJJ6Lu8r31/d9+/mlWIS7T0nsq8T40
1CabpbQo6WTqTuyfxRVOhEZhHc3DPOh3ZFwOi37KMbLdlyy0Rll/pFHxgJniVtNLTh36fGh70Fd9
Iecte5BLTNjIDJwn13ReVcVrVvALsLc84mPKAcnI92mxYk8o7worhWIMg1cyZnqWEeztyRB6W8aB
H7DV8Hbn6jntCeEkD6bbfpkRexyRrduh2dP0ceFBu8/b/tbkYWDFjGyc6agqZGJrRpekhblY1xbT
dg1BJJ2YiSma17QJqx9sx9VPku1kOm/1bC7Tq/BcwYICSbXt5JRzSmSWYrprHP8/IB+8NhllsYJ+
C7BGVF6myf3Qlj99HwUpc7o3P6+3Tdt81pPzTvUMfA22BV3yXHv9D9yY5M3L8Z69Rrnj/Ejva52M
EI6yj7i1dwHTCZh9DBpK/QmY7BT6I7wsBvpjZW393MoO/vQYpUZ7n1bmRY0bYdb1mlmffZuHFo7Q
Oik3nNuoOuVWqqg/kryjqiOPVg4ghyoXs3iRqDcE/Q3GpMVB1jKXtLKPtsYREPKgYCxm77y2vpoF
82KHFwY7QRoz4WV+K6IfhLp35lTj1MUr7fg8KbGQnFFe71zDjFcyPqaj8wHMxuGlfvIn6wPRLF9b
Q78Hu4TaXJRfy/0dVhGtWK1HrUihSBJBEBod78kx5bGPIbkkHlO4wZ4urmTS5mvCXZ6QE0tpd4hk
6942XcYBVBhfVc2/4hovJasmxk6ytgX7Flc7r1gDDk7p6S3e5ekYIxl/b/dl+1MsmaM2MkixGNby
aL4t+5CNSs2SScW4lbVfNN/ii/1/3J3ZcqRK1qXfpe8pAwdnuI0gRo0hKaRM3WBSSskMzujA0/eH
6v/bqnq0tr7rMjvHzsk6UkQQ4L5977W+ZVifHR6ZxdDhEpTcPqiqEfKQziKBwMfWKefnjgak8/Sa
i2qArpdjG/cfzTxLbwYmJXa5js0WJjI1A9I6eglS95eZMBeIo+luzqPX3hxv3M7Pd1bT3UDcwgxT
qe+5qdbg7OVSZcvBI7WRCLj8puY4RFeBUUiPWdazM1RN3ofdpQuhMDL0Jpy9UZcR6DcdK0iHDhN+
cn/ileXpgx3wbX2oDfnWLKk+NR0iZMJQgcSmb41YHgaKyEPkC5NE8vxCCYRGYfZ+Ibw5tuSIbSm3
2m2E5HyNxKC3AN8NEgpu/fuZ5uo4NBNLhvs+0a4gr551hS/X2VdG8tSAm9hZERgCne3dOn6ok+6X
WDILVIW9hAT3YqS26YR6gCNs1OBMT84Buetnpjdbj4krw6Ab1XGqqDt5b0Uj7Hh/unIrtGwmj0Jq
fUL2czG87EoybEXfmq02rdjImogUnAmHOfKwJqRYs6ia+eQsUacK7VA00/chtYBHhWcFBEtOkUfo
D0oE7Jw6g/Wi4hMOknSDkvlsNlDsRs241OodTZ/AfQxmhCG1TO8K+lZg55Bvj1b+JJX9qeI8uzXl
KcjvWw7Zl8HCqZPE9omRWW8SChHDdNtPbFjlyu6RsQ8tXuFWUSYJrypDK0U3Tw0ldWRiIoGfrj1t
IS2qp77Wt80IppUZ/msPiT605S+CVt3eI2GqIzzXFOlTmS5PlU2bDlIG/odYP0X5BfzmzUJPxDNo
i9V0792h0PtiMf62y8JIKSU5jtCcYFuL8STl8FcQHB8WEd67zLw6xnuRu98mEnJdierGrlDO2GN6
u1jxsgtiXDeGae9STWLwUrw6ktu6ChQTDPQESxeiY672hkuCwqDio+76+9ECi+bMYPwJ7dxHxHbs
6Ef7G5E3mDzRa2PUxl1ss4fwrVHbZKcOCiNN0WQ7FxEU3ODgTo5/rCuIZtMr7Rl6hK7hkdc9flZE
3m1KFT3ryftlweShHXEdKsEG1wQtencwGRUJEt38ZbV0ZIuBkqZlahMXBNOUQwRo1jhBpBsOuY8a
3NKxhCTBRmIU3WPmEnWV1Fi5vZwIi0qeGpwvxMDAIi44tQ3lL10gf4qG9y4J0NS3zOUV+bORr+8Y
iJNdxeTAbGL3wmyWgKRvlxSkbR4x9RiGKcOEJ3bxUh67xXvwyV/mYDxa25kt++gu4oFUEQotWp3S
3idQ/0YNDVlN1qeeq1Wtb4UlJnL2vvhQW9chIPiEMTHik4LESduAxVqUj5lMYODZ4yWoxPPofXVZ
GQaQVgkMpoXdD7/cbBuptrwrZEZtw18LkiU8gEVxiCISpM2BY67oug2hGWfG3eQquzvIe/TSO/PI
qc+g77fTHMTaaefW5TVNhw2q4wV2BnEkARRRCGUAB6u/TUViSTDgVvBT99MhqWaTl5m7G1PrKXFM
kmQ1foJudn8Nn34tkmPeME2ixTiQ8LKBA0C7p+fIBW+A8PlrnuurL5u7RLjpAbzzyrZZ2QbXNOqa
Q1Auz64wyKvk+aXgK7JdL5SD4T/p9jgixQ6VzEEQHFwl1dGyew2yrnle4mjNc3mQLZ11K0o/XF+k
p1GMD50BAbGFtxMWU5ltk3SCS+PIQ1CN3pMh563rmrcZQu5dQnsFOWUFf6AFLjc5yBWLI8OcCD6m
Ho/SOAo1Dpc85p2JbEShh99lE6udbU5fP+rj/1/11TT2HZxd/2t99d1HWn3/q676P37iP5Mi3H8E
tisdYhGk69twBf/Lf+qqPesfpm/6lm95rnAxH2I8/E9dtfcPFh2Q515gCt8WJs6E/9BVO/Y/TDTQ
0vRM60dY7f3f6Kp/VNP/Zn70kNCZ/KLAp11kuauV5V+MVb2XQdCdjOU40I1hW2KXJrwaVcRG/LHO
7fvwYpzikOG9PKGa+JcL9T+Byv+PZHecFRwlsFcEfBpp/XcvXleyblwTTDQSWnCG24VpjaYxQFl4
MFPWzK3vfuOM+X982dVs9i+feXAiObYc1o/tL2rmpHygJUnlv6UOjLobqbBD/B9ecjX8/PtV/vcP
+t9p13MXLpE/8oroBoflQrMo7XYxntA07LPX//3Hc7w1SOTfX45IB5JJPCFMz7FQZ/77B+yA2WUx
iexrBE+EuZw5nmM/TP2aI1j5DXlnecIUFTO0S+UTzkT03QUlQ+LEAx5D1vydV1Yc9o3I33PnBluU
KcyGGmZZaGhkSJAFbMXORF3lmW+RN1qbOkOUONNtQybzNa5ZZXzxG1t7FSm4OFFau+wPecUVzhva
rBltPWIxiYTS5DRRa6VLl4US5AKqFJQK/C/sCJbta/Pk1OJpiKlpF0Jhp2mOGRyyI9hueR/R9gYI
34aV077lAag6I52uts8MlEPoM7Pa6PluSAWpdCo9ar2Yu8gzAUQC/baSjm2t/ejmiTvPJqhnof1f
zVfyXag2hp5WpTx37ujhBe/uPF1vhZTnKhlOWvR/7JroLKDAAAntb1kSIqead1uMV5ATYdd1d4bU
b7PQHgU0V5YC1Nt2RFgCbtgOmohlt5so9+VI+tTnkDJydGckfctIE5ut/zp1xBQp1b6bMabphCZ6
lUJqng28hggOEcP6U2jXxyb/g+Xw2zb4OW3zTYgciyjCabq4jFp8v2QYsFxqqz4oDY+rxZyGEDeB
Kjj/qowz0QIMi3psDYNiZlxYuBZhEas6ZexXv3tgDbOUyPdh/s4XOiCuDUNrwuI4XWedJtsiUoex
QrYAjvLbtstrrL4YKHwMXVOEM+z8dbCITQIAWc6wy9PqPZqoZzwmlRU58LY7XqUqv01dw7XukULw
e0p7upqzfJjrRxeMBTnkjrUhUDxVEsIVwwffTZ5iyXKl2glfETaKvK53juhulzSqtl5Z6HBYkY7l
mqhe2AiXyo6r5isRgqf92wk+42kiIwGXpfNteD6cM0KenBJXaW48RkIjtMnSv13OJyi7yCE7ub/N
bQsYhU1PUxTtL4JmJzJDuq+gpr1jJN60A6RyLnP+a2Oxv80CSmsRc8+Jxd0GLjmYJI5sG5830jgu
xWSF3MIc411mZuKuCLxjg08C4gvv2euqS2C1T87CbVJY1m2N/X6LerhgUwZ1XYA46AtzB9RjRbVw
/wDHRY3AgaQmcjKNGH0mOb3MeeYHRpTi6xcd+Cw6UBP8wH/kd8XENrLGg+qhzm8PinhoXr0PrUTf
xUpcAA7+8/atBM3pqKn/WJmLBswvLrTzss0Yd8umd/ynvIXhPGFiYEZi0QleUBdiOkXU6Oan9b6Z
5uolLzXeV0SKdL3erQbdaod+qK4BIzke0zEDDs9mFCYv4GEHlMN3YVTI7RPzOA4lndnlxhOIEQdz
PbXY1Gl5+5hWE7CFARm26q9G1UrQA1y+nzuPHhq0I4JpiZJ+F4LHsEjJzsiyaJe2UbyT6xNXe+Af
vIPZIKIfaSwAy/fo1YrsOBK8OUCpyGOUTSDeeDqpkDatYX6XVv8sdHafC2u7ODypCMYUAhF09R30
18Fp233g6uvocY1Ry4HEInrNC4ZLO7sc7okI8KuYrpQBlnl8jeB5E8+lvU3Z06SA3UwnUSLJxwAU
RhzJ1tvJr1Fuz4LFjGlv6Kn0WtivbYM2H/wVB7rSvcjawD3EA5nQG5jr+bVXHLsik2+eWEvIhCz5
P8tRjjmiw50+o10c0NQhXSceoIz4UMCgTJcXyWLnu+9YqMaZb6TwWfwREFYievI5sIExm67OIr6x
ObIWBwHgVvcpoTOPzZSDI39YBfUlddJLO2LxaKurIfJ2D4UzxRbZ/vz8tPT7tcMcCH1txvnaAgQM
jegBXg66mXTytnE2Xdcw9NhLn2lO71hUwZ1ph6Yv73PQ6xrTlu9tKq9NtRtj5W2YP37XRB8Iyd3I
WkamuX3RTgHMoryUQfM3WDzE8ZyH1/GKcPhGl4nL1Rn53hkxbJuE1m8lunpCDziGIpeKlu5uMLkU
5dpCGsjsTris07q4T0iHlAcqzUM2upE507NY0wpI2X/weEzgBwx2TSjJG3J2v7FCsXZmKcEgD/QS
m4Uc1vw4jayfRsBH4yzXIUicT13Qvq+XZG7YYhggZkRDlgzLinmbj8vPB7SMAujEkJx/bnip+vem
y85VQDBvsOw6XnM7W+yjnDcOXtf/ZkfGwiDQ3WR84UFE9W925cVzuju29nc677/aPLE2qeccYADl
tzPb+OB1eDNSkkOZKoU9PMKhLT4Xy1XbbF3VUO8z5bbokKFCXsF4dElSneKI07iJNQ0ADYumVkhh
exVlCEy6SzZjHqmRNO7oth2sRN62quIRSnAbWMwo24qHQkz6ER3sPWj+u6aSxkZjHyjWnS/pizsb
KYZj1ISr1AkkQoiwE8LcDDFkm4uYGN2rmrxy70isR3nGyYdu9d+VCVe27ABJaarQqkwAPnyEPsFE
ykh0h4xVAs8NYubtRCC4/XwNQO9nbmruWGWNg1Kl4KiIqjsFLTx3N61+WWIUXahee+ZKYUEAWUiH
9lfbIAgZBI2mBP5S440MmMZi480tUOu4K3YmRJiQTfWrk8tOlc5jluFmS/vplsnIbb0OhOaIMbQY
xZtO0BTK8oAEmCzfbLjRWT/cZIhLZCP3Y1WK28VAqekM69QqdRqSqn8ztELXXWteahLv2sL5sYqm
sTdsyTMbTqPb7GodBw9LO12SJTFYY52PKVoHuNjfUNoBUIR7iq/D5kMllc/lLNxynwXMZhc66sJd
Is72xadR4xH03YW9AkEEfWQwbDNghLBxFLoaDL8TiJVzJ3hHo+5PGTzIbQAAliT3y+BGnLyLfJv3
xrvR01FIjJmrMY9H7NL0bhHglJowHCGeDARu8Cf9MKPx43cKcbEx7b2MAo6PosKyxczOEMsHYtze
CjwXtnarG9AQr7HB4jNOpDPYS7aDMjXJ0TxC4y4RvKhQVWkDRshmbtrBOG4sQgQsksyP8JL+LJ6q
zpm9TnpAjI3SBy88vvj94KDTN0J2B9DPiYkh0/TPs82e3jqaBM7ui9VO37jjdBvbi7VKcmgw6+El
sxjapzL6qBs2oH++iZQG0zijzJofhLHc4ih7R9rKVM7U8daxCwR9SUJtUNcwntJAkFkQ7zPDfGMG
BTanV0fXXqcoqi/gY6C5mcDciaxvmQLx1vLEeZnt9MlOPBxeCFfOrXAqhBSWtbPR/4Hgp/xRo90e
psnHxANIOQUlx96bNaRs0pmHSuedptpb0VAyRIMmDoo40WX6Gj0eKnpp6i7NCrTK9Fr6HvyW36fp
JomVeewFUQ5FTpXUdH86Hk1GN18/DNlkTP5A50Q8sTDTywoTo1q0ALAFZJjNkMUmFeZy+lrMVXlX
Mf82kpp1e8l5WlhyGwMRUEG26z/vKBaKFOEMzwt+XXKfwwBziNeO5IVSis23lkb8I4YK4pyzQu17
sok4SVhwO5nBgOhPbycjeizkV1zwZXcubkRZVXcyX4odKD/6t9Oym2jh7GY/YoSapp95PxbgeVNO
IBkspcAlRVguJOgB7906PrD3qAKWtWBn33sxeozB6vDmC/OaMogd0MDgW9T5FrKod8i1/ChLJMvE
OS9+Oz6W6cwyIEvsdtEBYZq/z9a4alv3gGzZiPWUf3IqGplMr+iixqEWLuk12uTSKhWzo8/MG3yd
hb2tKo4+cl+Z4lUKxH+9Beq6jVdzRH1P659wDOYFMDvWCOwkf1Jmv07ho5e8HpJDYDHzaAfKFgHn
dz9mrEewooIkZ1UsxyxE4XDrpPlnUhEw3SynwcN/ihYR+Yvj3Lu1/Bo4sDLhIq6+lVDsfI5b0B6+
yliQPrLk51ZS2qpV1YiVMGVI1iHMdJuTK7t825H9tiXT9q1wxydPMVi2ajR/MkpOsd9yF0A0ubQJ
tiPPWpteGQniw18CdtBIqI6D7ZxdbbNI9sTW6BM16v2KABUF+PvUt+s9oP7mpqO06K29YRKPAts6
21FTupuIgQDSoYHDBgKEhCZ2yElh785pd4i9aG+3E+LRzv/V55YMGcs/4/x7oqmG/tAoGR7ai7uB
aLp3EkXVjBivaTuK2Fl1hyg7BmC+72wZPUd3RSUlsMVVphHlSVgxoGSsDJIQoDWYUXJiF84cTGAA
3VQn/u3TW/oE/ZG718Ho7LAZNWEy01wE5m87b4Gve3jWwbNrYx6isiLxfXIZHUcJglrkaQAJ5S2F
cHkgs0KGgQ4e9EImSErLIBk0bcSuRQ5i+/6+N8WLFM6D4U+fTgu31bME3298nzEsOlVE8OKG1YdS
TZ++lAGLIs+Zxex6p6OKs7tPkDpXl9u9x0CbZbCJnDg49brkROdgjuzdiVNc199O/fq4Za0+uoMb
LiX6TmJyyFOPONqnQY4GOl5TLiRIWr3eaQUxp5Y0D3Yjdrz2XiecGNvVnaJZLbcLZwwybOzzQDj6
YlDrJw2TFL6qpI5DOhDHyjfl1vXoPXT0G4gsMYCRg6Txtn1lLsfAX0di6q5HzbQJ3PkgCJf3UnRc
ibO0oZns1cRkwa3s35Wl8EyPOQrA4tMzEhzkuzz9wxj4TDIOX7psPmoyJlhJrHNuOWeSuG4HQeC8
Px2MsYHtnZeEXTXf+TyfHLbgbYDuCieFObP+c//SLwS3Uf02Z8YhROWc5lpd6tT4UHHpIfvn8FWa
SHtnZwt9lT2NMmfTucFTn4xd+GDV7swd234REwGkSBX0Cir8cF7aYDr2MM4P60CmfhqwqgAaZ6gu
6vwzs5EWmKjAtjNzI2xa+XPl0DnMl/kYRbvR953QHX7SUPybtmIyJV+NyasOiyuTfWSV98AlliOp
UxD2mNuVVSp3aPZRUC17Rw3fZaeexjJ59qro9Seenuw1juxJhc6uYFH1jBvbhBVYJk5L1H39pnop
wqJCtBH5O+QyFDwaCmDg4RHK/eVGYY0vYt4BV/d2au0LuQZ3touPuzXr7JApaz8U9gSHgXdTuMhO
pHMbLHI5kph9Z0R0UjK+NqpaG/FNwbtc4cygpzftjKTF4YTCKAbPRdFczYr+ycTcOZoIys670Qlj
VT66HeI/i27SblYc7/qxCsKBwp7ELBbBSBmArMbHHmoj3SEW8cF0X12KpL215hm2mNNwrbo34MdO
6aNhIreaE0I3ymwgdNBtwuyAy5sGHeLfrcA192R4ANmKxY83UIUPHI5Iom+s6IyDBOocoIEyr45u
XYOi8b2rIvgHI8rIFttA42zeBB0Mwq0SMtNZ3rLMPzCFxZGW8AkadT94PI7JXCS3RUb5M6/Tf1MA
EerWCKZ1soZ6fSzn+9xrAxYUQh/s1D3MqKX2iWTYYVnVVnfw5ueUJQxjJ5kITodDkQyxfBrvpn6C
pomYlWyCBatiOWviE+oJ5kC7JdlYk6qh7Lch826HRuv9YrTVwXGW+qbOGfdkC7ArUxkn3M9PXmyU
J4hUF7uxofNQBEXrUp+b3tmM6j0wio5nDtF04kUWWCE6v2iMkXAYsQTdhCpzXuzPpGtfdKcehJeQ
iBUxnA5moh0s3e6F5zk8zsGdLpllDrpgLiMeiqaWNxMCU4c8uYMq2V3L2QQBltBwam5YcDjYr3u1
OwDX0hzTsoRTE3Za5t5dQqkbYdXJMZyFemne6qU8lAP6LThdTThhteKoNYxb4fpUcpixSHMIS414
vzR5kBT2wBatSz0t88Ok9VuU1ZjWhOlvizk5K1JItrVnt6dG/6yL2XVc3zyOkejsdnRd2zo+6Ggk
EkyUBQozWq2NfIsgVe9QIG2h4n+p0vhd5NxnXT4V5yVnVyhksNPrBRTEnVsdZQVR63v07UjqEUvq
gOAlwFdAOlh7rSSS+64KXn3ZYW91uKZV3nU7ice4xFWPsONczO2NK8tLYtA17AJ2TD3VVCx5mNFp
48rgDHBBlXHXrAgTIueDDuWVaSBAgOM7jwMegfX+6uEmH0x031jFGuLduXMKw+g4vv1xsYmeSyy9
QUz/tqh2XZwmIQo+jka/3dbSt+RsFPNEKlF7qksLob+m+VgtGc+KVfytXHfE04V7R0rK8mjo+11n
cc9zc083dHy/JEoFRgu8M4T3d4VtPIxZC5Buuq0qxELLJPJHRxmfFdDVGCGaMNVH0AIF0TGSErYi
6xy/u8ZfsQA491ZtV9zNiEJron0kwqiNPTJU8DYcgcShABRxZ7XExnbcc3wUqqxBX1KbwBiHA0Sw
WNDDg/yrmljf5wBRV3Wtl2lXeirajtLE7eE1NUIZKjamwria5LS1LUwEnVfeyiChPSe5/3zSKqQH
xC4TlfHiMUSGcK8J6zCTZLdEDjtji2uhdekEBXCmGDmjaqlQ8Ky/2ez9l86f+93UcHlF/kfjJcmD
ubyk8wewvexAF+XONVARIMRnNSk+UwNHc7ASVroFxuYgsbJ5axNwoTde6+ZBCzR/HPaQZhOponvH
2CBNJ5PUYpew0GYFhXD3WNEftEEDujdPBb60cixfjC8ZRTfIVD1iZhao74m8EG+w75WNNs1w9nJM
yPxUp8FpPhp5mtucJIaGI3kno083SvdR5t9TXO0DqF8LVA3KAti9sUs0xIS5vMADiKyERATr1nBp
YzcdDmmed82n8Ov2I2/RB2AdcyD14yPHPNOOX4GgpcyU9h7g1VbmMYV71pGz9jS5t7Y7A9QRk7Hr
JZkglcee17dkHbndbawidH2D9WIQZif8Dg7EeshIDJTzMrnEVXKSbQ0RpU5qamn7LULM5JA86ouZ
oc1gXKhQPxQ+Jhgtb2iUb5kTXDqLxU4bZwVsb7OI9mPKZ7XVqj4S8gOHfao/aAy+pYACFsN50Xi6
0l7fGcwcoesE+DBVpkLu+I/OXZ5RWv92Wv4gN9qboBvMcAZKQQNM7VwDzpdKCmzx3iZfpLGD8dnT
x/rVN/B3VRrcltwLqILqP7ZhWnxu1rPW5m9Q6yzrHZQBlwWPC1NNTok5IjevZiUfymUF5+NSR0z7
s++0KWfgwgPVMh/NyGEXabKOc4wuyXNJ7sYg2lkca8lGmULIkPFWOk+16wTPdtSjL+QQaLC6kGEL
FAdN1aEFsN5Lxixu1rrbsRewkk4zj+Q2gMd/MCEdIG0sva3KMn2px+boedO7ACzHQfuho7+0yxxU
YcqdHjlIevTPjyCU6TUJ947g3OVu7ry3RaLpcsc0FCWlExBfdEHVfdJrPEQJ8YdjxsndjAeKTpxx
bs42k7goTn4OebCIaVSjQ+pNGCZG+tnm83TfSZb9dMXGId/gPXD2W+amCwEKEdkS1M/WaPsXmdPR
w6qQhRVkp5Mg9gxrQE9OQ3kwy289Bp+Vbz8agsdcBs3vaWS16FEujv4L5DxeLwMMXQSogGUMxp3C
CA2iWfjwvrnrgT7SU14Ptr19lBFOfYvHqrAte+OVF7/o+QozFsgpqc9+jlgmGChLPMt7Ga34qW0G
GqijTsJZnX8KlqahRYQWsLiRxqWrMuBOjfc4ZQRaE4ikLq55Gm3ztdQ4HLrWXCnZ6Vs2NPHZsIhX
yGd7j8sruYHJCLmzda+y0Q6e4kfaAikmLhdzCrWLw4ipabD8tGX+hLegwcU5nOq+aA9LBzdl5Tn5
i3EHu/AlmaevjnzajUHT/4ZiD3k1+ZzGVAYhTthpgyNrM0zkt8uuZtON+SIEmP2fa+YTiEQDsH1p
5bU00lXDLMHwvDVtOFs9rYLWP0eK/lWz1qk/eyEwkpEm7RMKAHaDyb2PJVu2P+T39gpjLmmq4qe+
a2wftqGsyOxV3ot07I7nGY2ODCA6RR2zURhMvsmX97PQo1iARq6jSy8hfaH9//y5dY1syxHfLKS5
yZu1AkVxs9HG38JyKITs4NYskSpaVR8SlnGfLvEeo1XPODBCRqnGd2fy7v3RpKGwPuecV/7aLd+7
yD7b1KKv3Ki/A/QAP+LXBh1ZoZlCdhrNyeHnbhiL4CVY32O9lltNvoQoiCHe1GtFRB+xyeo6JMSO
mdhMI7QPtq5i3Itw4zilK1dSsZslxK+Fmb3sBwLpkciQtiey4CPQjEnBmO5U4c/HLKcCyDy0lqY1
rAtRhhLWod9REPA0OM82jcWzV0O7r4sdy0+/SwuoAXSHk63p74KFXXnpBkbfLbgyrlA26vlszYQ5
VlAD4N/yDNrlQn3CmxScN8SijWOPZjtoOD5x9lqzykiZncy/cECsXZAE3nn0zlbvfi0Iv852F2Mx
EQ6JiB78/Z9/GrrRCrlRLQb6U7oPIjxLg4/tt6AUSE22iD4eCXG1HcSwVMdbZfsVunh1BRuZn1AE
e9NFGDyzILLw6SQ4C6ppxorns1rH1ptIoxvmlWQdjQZPckKbQgAjfVAm7Ilaj/F2tcIlGf6RiP0R
mdj0KH28vHFQpg+9WXxj2Eef6LYDLQU/dCNBOGNmI59GjlQ4v2GSTZdFzhwl08eEzsw+XvD0mB5j
UuEztbHIkx0igBaGx7jf9reqfJ81oYyjLqgavbsqwcIw4Bhx++we7jSS/AWAVJw2b2A96EZxmDLO
ZFp1xItkv2beOc/kkN3IlrOdioMQcewPjum2Js+cvr7d7wbywA9e7f7RDOClgOaA1ABgnB/vK50V
v726edTrhrbIB1u1JhseceaJnWGYT8F1kG36d+jHm6zHi4Qu4nHkHIESuvtdVc2B1v/XmuZq9JWF
Vdmk9Zag0SoD5hppjK7ci6O3uDeMd29ceSwE0S4vdUO0Bkz874C5PPpMWp30e1XvtXi0abUACKRA
ZrQKKjB1970n30UqlrOZ14gqU477Fa1zK21uVQULhbzL7tSo/L5UjThUohkoSIDS2QywkMd+GLqq
XqaBVmyQFwf6WtdqVvVJQydAUUr73s7trRkw/0xt84wUDo2ZgsaEG+4oiTs6UN2sXXDCIxzlJMRg
7SrMl1fB8UwhztwYUfICry4K2fh8ysDZwY7vnBBC3jMdP0cukXZAagLCZPw78oH6G1USTtwPdPCK
wjpo7kbYhNRyUY5stPZGnA4Gw0+nym/tfP4rGIiEwzgvZ0Fv6eDk1a8qYdgZiInmEFN+ki0wqbua
eN0AnWEdHYhlozoS4jBlwEHMhSzIzK2Rn8egYjKQUqhN0oybZtVOWDvpeDRK50o/K5P8TZc0tBOF
TbCFknTy4QM9ec4uGRr3MNTBoxY0Ol28oUxd3GNl2Pm+z8aH3NEW5tZyjQgWuwqmyjHlPBQ3+EKt
wnvAFEiOXwYN8vzzN7Lpu7NtVYnYoTT4b/8oTG4wq3OwFyjlgEysuvt//ijzQ/6vn/+26dvF/vXz
G1LzJUODWCBW4GSBG7V3xnTT8j3Sj+fXZmWf7u0supqxkqelusN/77cPhbaJR6hi+8DJBuDXKAIU
KAQ7QXDCNaKsmUwGFRwtQC0GwMspix+CpDU+ntzV5NJ1QXQ/Y1tA5/lZ9d53fpljwzqlfVHu1Rw9
qE4DMQ+WRz5DejbVwH0td56P2lOZY/BgCuALgU9mUCzSSwWBC/l4kiOA+ZaSdaw0HQ9hGyCpnNd7
ttjQF994jvTGzovg1tDOqZKwvjOlfudJ3tNJ0L8zksjKKRrvTGKHDtonDT3noEVdY9/FrdPv54Lv
0E6X66T0sGeuX23tIc1vynI6BClXpASIsBF4ue+aOiM0WE1HVXPWE5RMZUYqeWDftGmUU1nnT2VZ
t3vAJNdJIMzIMAEv6L5Ym1fbbjm89XV06+bqec4NxrSifwSM1W+0C0kBNiKklAHN5zKSC1+M8mwI
NLgJUOOTje5vK81pPWHB4nbWMNn6L61FinRZvAUovMvU22sZKb5eAloGOqXNBqstce7rk44FiRTJ
KUXwXd+PeMpgJRAkbJH1e2aKf2pMpsta1PuewAgG9nGYwR/fxKaLpG9mF0b9iztR+3uP6OP7YaGC
ipFn28ApD8tCqCZttODQMVaj+yCHKyod2K0L6WWpUCcagOlDYgZHXWx7TqTn2pi/ceflbwgq8BtZ
5zGJp1PVof1IE6bNzWoVnSW9vGrsR3j1hGzlFTc7aq1NU5AfPXQJoy+Vxzs3csVmIAo2zJX6WhIC
qlTiPyml6UwoprjERD862SpDGhOZ3TiT3Bdli+FduGVIDuFf0PhIbYE8B8zuvKX+m9nyVer5z5A0
yIpSMEbAO5m9hTSGaEZadrN2lrD8cH6Oh+qFmxjP3WxFVNAQkftkcZ7dR99Ih8uQmhy7YxqWJlnT
tgkLu6sjN3Qt7Z2qEgQZNENYXY44t+hReVRG7y4KHH2QXkHTjAP5sSUokEBXMz0lnRGcxzECWWd3
Cdh1Pga3PxhOeL83tVnD0ItgOrpDBOMwF5BzsODtcxuXZx0xYYfU0jVOdI8eSuxa1N6PnhVVu6qx
q+PCtAeFC6GkPcSDJ4s+ZCgtsgXowAIfNaTxZGs/HA3KeT8up+feYbTeGn360jiGszXaxnwZggYv
jkMoIJKddtt4NQVw4jLkZFB+siIOVA5PGLHCUfuqOcZsyyxvX4O25Q6XqXqNI2rTyRyq175hiKQm
t3i1fB+egmYubLaqwBfVZa9ACTA2zW3ySi8U0ZyVx6/RzHypp0i9ThUigiIL/CsLEw35TnlX5FUE
fsPMeyR0jKDyWtDhRh7ltygSf/4Vu6S4l1Ft7qb01wAYkeRiZusRXqBd1xiPZIfIE25SfR9BH7nv
CSW415Wyb4eEOeb6532jezAR5cicypN3ndXftJl3tAbXf+1z/9rr/0rZeS03jm1b9l/6HRHw5hUk
SNCLImVfELLw3uPr74C6I7pSqUjFfTgZeSqrUjAb26w155izj2h6TYY+XLbx3F7AZeWkpv8UTYSg
JgGmItWvjSWuBYmnFA3A/cLKqduU2nrHixAwfS3RuuFvoi8QVhVO325GBOf0RitRGg8y+xIKI7Hi
xE36IozTXhSlHD9C1K+n4tgT+btOcGfdTFwxEMV95kdbKyqT21SbxfcUwqm9WsxnXYYuiuv34srY
kYeNo7GmI6gWKCVgsM6CHRIRc7gtK0lwqjDQ0QUY3UFTO7onvWduEe1g8a3a28aPdk0FepMYcro1
WnwDEdxtqz4ixY3v3puY5LuOfjIJnHsvB33UTFuvNHSHwj47O7ZTLALNMzS5yaXJVkNGrt5NL6Lg
FhMjxKztJwUcHFxe4BNTzkeVRm90PtfSJVn0yEGZ3JlEsq7elxVLgx6UdP309eQjxEIIBtBpjuI0
A2JrUVHqtpLXbNgTSCCNYWJm0HT9ELHZ5NBkrUy4uDtJ7VU7owR8MvJoT+drV1e4tFXPzFeFGcob
JoTBZfhpXBj5vEOJiHVa9R0R5YNBvGs21khBDJIitCTQ3FbXOdMP2VIc2YcE8BXY59JYVKO7WpfK
G3/E+qdQFGPantZKXo5bjkKyH95PUzfd+pQR9kaJtiVTRO9QBz0GHKjsrSVaWyRxC9zWRAoGCVOJ
Xy1iSJRkK1AT4CanTRI0040xSTKVuoMpSvGxNgFf9a0K6RP/cmYY5lbtdCC5YUComjiuO5+MOl2T
T3QFEaoqygOxEB9jUt0FCJkZWeNJL2iWA1RQDsLEjBvUX2g8klgSHyfPkFOrbSu8UF5NUYBUFHLV
+hNCiwHwH9oIPd2y9nvOqAfZQhy7h3ygPzKKcDdCDJH0d9R+p3ocPWTj1Kgt8QwBDZu2kNOtEHSg
X4J2Dxoi35gYsQGQ5ITf9dLRn7xu1TLeaK3HC0UM8ivHOgm1kb6rBvLZmkEFt1119bogjJx2LJ4v
NBFbzRAIUh5R4uU+qXDQvU1KxuuxLW+gJrI0VJLqsoY+yjLHoACWKsUft5oJorIgLtQ6iVZZaeKP
iZUSDBfiqkb3txDQWTyL6lwrnIAJi4J01fbUUHGlL6dhmN334p6dzchg7Aisblb9kFTEO+mnr4Mj
T9KuUl1YB+XkGiCkKRegIOi0NZpU/SzopICUrZY4LfezAv590IDR0JCDPx6DG1+VoowyXPCPE+kl
+xpCgyMoY+qkukpZx7OoEiLGW8BqoUYaRfdgf5NtPGUbXZT1naU3+zHSGleNohstH6mSJNgLlVJt
N0bYcxZq/ETa+Xkr7aaO/mAxL/5f/+zrF/hj0s6bLGRpWjVSrE5rbZnqhuJWeu36miHukLGZJK9U
0Ur1ynSjDKO4C+c/+PodLssEfy4Iy3KA4mkeCCdXz12z1gjzguzJOAXsaqMSNc8dLGhbuUIq3IRL
6SZ7NJ+7N2sPukANHiRhJVD4ddhWqfccF9RzyUBQnf5sjgfvRcEY359nixBaQugllFXGRa1C77Kl
J79bwTZzRTdZ4wh94x+c8guO5TMyepy4MC7Se/kc1sfpyYB1Ei8Q2RGqYNlgTqo7Yx+upoMgrgT3
HmJGHlHktqcTdiHrSotQfDU28jECZnyJX3VjpebLqbDF9bAs42X2XlxjCm3lwShOXbDUz/69ijms
fO2KAxMCVm3wHzWtzGwn1c4IG0Netv4K83p7QBmNiZWyNcPMMtegV+wqWUV7L1kjhZFvy1cYSq2b
JgfTuArCG7eOOG+l3MUwbGOHGlP/Xm4QlmDVCl7AqQ9HFZkWUelbfI/xNb2w61azzUjmI3JF5o4z
HpJ2k91H98IzUgJKSdgenHzdao5yr74mMLtEm8y7KfhoDsqdtYVmmrgtzCjD9Wkm2t2u3KNvI943
eu5e0s5WzsHSvOHmxoX6Nqz7hwJj+GNwbe+lVaUskNoe8G4Wkz1eWNWQEK05cUoOcpGOQBy7WFQJ
Kgw7u4PjiJpEuEYCJER76JyuWXrNcTrV/TLaW2S3zmGnlCsJRl7AuK2306V3sb/kK5o9QuTQ3dph
WefdkDS/T++lk3bN+oWqn1vZBWXhHdQtJICu3Q70IS7i2biSdS0zcISNyLgul4/tFm/ARG04Wgj7
dGceKBxzkLxGm2SYR4DPiWN0/Qcadt2KSPZD+SSch22CQn+dbiZH3d0hnHSCQ8rNPJApi6CGavJb
zZb3BVr7UTxK7wAIECIvS2wOp4o17hk7xAMTcKpsQHNLUHzVNUqMhkX1aG0CxNf1wtiAWhCVTXRn
iouWkyxBlhSZ+VSX7bVcZUfO4WgJxoUgboP7ZNZVL3kjNS2WalnvZTva+pfhTlhHR20dboy7KrvR
wg3QUM9fPkhn+cbbsDeFQpk9NI0df1S7dME0WFMsoba68lXWHbt+qpf5IxQoyoAPhMEvhVsoGKQA
NHbjBsEKNUlwHF6SbXUwbor1yxAs6r2yJu8htculuRwe4mcMIRfjjMYlfwQGSy3ax7ML7N0JwEd9
Rp8E9yGeIBEIEeJRVG4aV9pR9OmfmcqUV/p8s6AeBfia6neCLO+o8GBQarrEprxq8aJ8zu+EBS2T
Yq1em53ZI3dwsY0/i7FDoxW2xaHciC3QLttaDAvzsdyYFylY9G/wrpbVuj2ll9nRgxR3skU3viS9
K1ypFUXQlh4oB4lXdSW/1Y/RC/kXpWOstfNk2NVDkSzNC+fE6ROkZpO46V68KGfrHIAZqW1vM1FA
PvKEOKxHBL/a9augLps1243MoU2kb4NtftIf+5Xx7O2rnb/O3OKzxjO5iF7LudNkW+nOoHvCX45L
026J8c1d+nS71rhNzgm1rhUBWskddftHkUjuE+RUjU0TThs3ZQLCPIMa6NMXDyp63ZYl0Tbe0XGO
IwaYY4+0RlmAgK+ueBZK1hoGDSQ9YBAW0rylxt4ztT1lw5O3i/vgRTDwGi3qN06sg9OMNupEmrEk
wTq1K90EqI/XpGTqu3YfVrxsBlNGFClL06x9sM1TcQYMbeZLjyUr3JFwACoHATTyOt2pt96dWgCq
W4jVLYJIELLCRabveBvdoecWKAXbSQpUy5EOhD3SnHPpmTYLZt03/2geSMroluSq7oXLcANQ5kQI
ZcyO4WDtfe3gfYAqi/YC7DmQvSxIrIgSe7dH7WrcGE/+hSXhydgo78K+dvn+Ig71FAxS/GiLwK3u
icMa7BCl6EI8WQ5mhkXwpH/6O2TiPs1XW36SKPSDzmeo0iN1pSN0x3BNI9fa1j46hQUCYBGXreWY
lwqy3qfoO8I2ehZ5pbfSRjqV7Uu0Tx88hjZ7cPTKhEsuOLUhk8mX/J+8OSVMZaPnlsyHIiytTU1e
yCYdV9Gn1dyDBwPn2LNkqgTWLWj0CkSjaEu+LBV17bJ9Sjd14dJSQlNBdq64EQ60YFFZj0sFsQwN
EHc6BxnZoHbm+MumXwSOgTT7rIy2vGrurYMkrosdJkjNsMv1sNfXFp+JdBIeY6dx2brLN+GHfyCS
yXwXu43OnHozSuDvV+3SSNfohNkEqW+Z2+zocabcYnnXNfbYL+RsMeyQ+QZOfsyerEf26NK+nFk8
izlf6oU6P3Jc7107xr0t30C2qDwATaLdvFrYqHH3iIfKY1pYCmf94ndnfdhOu2QJg23hYwBalwff
xoX+IF/Hx5Q2yiuln2Br7rJjqjpgq+6L0anf+OQkYFY70KK3PN0V9OdgyQMz+hMPYioXYb0Mr3Hg
WtY56u1W2si00RrKmrwlvmlbeRDDrW46w2ZOCLc7V1pPiDQeGxd0jmWS2m7r78A04mFZL3Rx54lL
49B9NqLrUfuCvJaus/saweCiuxOeJp5050DFSk/mLlToNznZeJvskmznuRZnf7vcB676qlrn9oQw
MR/Gxbiq37yNIiyscNXeRpor9Kv6DuoK/kVgoUhUUx7eDoPi6ACAnWN4Tlq71wMAZwt5b3zmjG2A
a5ptHOjJa+eW5V4g9XiJkFi7r849MvnXDM2lA954uBFWPpIalLUGymRbzR0+zGxdrE03bSBWnBhh
9Q3pgxLsAHFBwwr5Q7tLmqWJFSnbyrf8+waYH9wGnTPeDt3OiFeztpJQVDyTIEeClZKtTG3LmT3U
z+wUovxOVw9Ns6zNKwdJoT2wYSs+qtvGujQR6cZr7TlKN9KZCQr5kxzeURTMbutTeMrwVG770vEv
7UNcrmMaLxpzFMahpbEBw7Iq3kQCxVn077XTQHwMude6gzJAd/38WMZEWcPLsVEhhUeY1M/ygUki
+YjO3bNB7c7tHOU535ebYNvumif1tkjWIx1hNKUXJQ8gwtp4oILJDdIliRKGaz036dpEUZTucgWe
wCkzllgAA1LUTv50yd+L5yLAuQHlAHw5W/MPX3Owe2SfeLtS9QNv2fiIdxEbVqLbqOQQDs6Cb7A4
K+NUyba4pUx6zdZhu6svdDu9ByiA02H6zPf6JSeuYuG55tVn+7XN7vGgLpRmgdk/ORQaODl8T8sI
PgwfK2+JwXYupUWFAmWR3LGPa7IXHw4JpdHDQF3vgevEHIp5gOVrG6PrhnB0S8fNKx607izcpBec
MoNqsx2nex0hFX1F7Dl9sLCVGCN2PlsJ2/R24gO6lUvNqWMrKLZGr/1oujWCaeqKgHXO2gEdfXQ/
rjz2qK8MfGHbJVv2rRh+wIQusuewXFYf7b5eSnwyLE+o6hDk30PmFLaey75lmZ7jnVItoWpukxXJ
KQdzX+AFM9kFL4wDIc2x4z/zzSSgJLcFFhh13Yh2cdGnbRGtZr9tjILdqaCEY41htGlbMmxSe9hR
V6dOoQIjRcpPmpxDx7O40P71nyUmLHZUQNqZZ3exuU7uPWk55e9PwnMxPJO23iXL8pGqsy9sYNWz
+qyRKCCkZns2VNcB0L552xYOaOLk3GS03RY8Oeudl8GqGrON50CzkW3hkF6HOxOq37NlLMnLCGyq
7O8jXJwrhha6kxJEyZsZErcqH0SX1+gRELvg1B7Wu4CNn7yiEGzKbnDHB5qjHF+p2/QMwQlCMfPn
Ntkk+/ylM21/l1z9I+FLucVeqUWw80Eh4FZ9pT/DQZQNq+lgk7H2KJZ9O0Ysvg1vslsuW7oRn8Wz
cqWYwY/FHcUZAb46PpIFe3Fxly95ucIueaZ2x0Eh+ai9HQKSuct+9d+ZjVNhi6KqOZoPGHZfo8/K
hQNubgpHffP2JmZNjzMfe2Q7P1i3eBmp6xX7fktGFAkvTgDPmB4W5yG3sVHJPFbbyGGNYry0j5QK
WK/bR0ofTbkAF8KhYemf1FvhKV2Jb+K4KnwbLp1wEzMfIvzkkTcvMDnUt+qTVasvl+CU8nrZb+Ag
K4735u3qB7/aRYh5N/JeWBrbFJtbsITx25obcVWSJ8tMxBfKw/5EQi9otrXFGGSglVh6wwp+xbk6
N3eIOR8gXuT4HxF+8q2iCF1B+3phVx19MvtBTdeJHHsdKfD59kcH24lVQXVmJC7w44f2HCj75F17
ZHTehi/eOnUtjxiNpbUzjhL+wnd6C4gurOk+oIAJDwUpvK0+C3sRpKGtOPApQ3hBtr6jdbIMDgyr
oXbgwWwDLPA30mWebGaRGGc4YyPdFPMh1qTDsKae5x/HO+nxkWQFqVlS9qFpi+echbF8JopUXgwr
9cjA4SUFZ3kXfGB/NW8TEl4/ieR+YxEQLtIqe8quY7rOWSfO3nrYGBfmKD4KqCnbaK/sRziZtvEE
5Y7U1enCXzY8NT7pcxsV/hchilBBNuyIvQ+U4xzX0d5GH4QPQIak3cjaExywV4m3zPI+yV42tUg8
MNf8mL8gR7f2c31ToOvjeLf+JeB7sr2H5IMx3AH24iiKHlM8hyemI5D1ApYzm3ZX/VA/aE/1A9Nj
cCvuMBLckJPzwNlVPWR7aWXsNvFZdIzHiq8NmkyVr5g8mSy1J/bWd91z79KNeSiA7S2EJcyTfAu7
ErvdIwd20IT1vkAnSUDSSqTlR7Pv3toyml6rcylQllnEiMKyZX81H8dhZy27o/fWDw+EKAvpWhOJ
+uJsaaPqd41jTOmfzwaHD4c4aFeSLT7NH9BwLPtd8emtNNmd1BUo/aFdiaXrr/kX87W2G4/FiVkQ
zaG1HbnYal3datthzRMQ94pDNkFyh8c4sGPqQdk9KRg5dSEWSppbx3n7jJfwNWNbFjiDI76X5jqu
HSbwB4GJfBYu2IVrHIqX+hE7hczBUzoLd6E2k8Q7PqVWXRuIoHsrIXqd1sz263fxQG6LFhfWsp7E
aGlUfNKI9zE0PfskGOX0NYnyoOsmhTu8soEY78Kvfx4jwkrjpmSoWPGuljrTicjl4u/iYBdGGKaU
KXkUEqVewUPjvvUajLGogZnGsArQRqV2Vka4S0L2XqiUUYj27U0sRuU6ybieoOiwOo98DAAFpW2E
7GbR0tnA4z0pyODqvSoNbJeG/P/9MpjVAaqxviYjLtlC4aFFqbKhhLNWbq0P6yOvrW5vCa3Z2si5
KMKiT3DSQuCk8vWLPt1BcPfXNBcoYiIwLpymgkGcBOYDIsvKDWAEz7pHLIgUnlW8pyg5KNHC/xK1
6EoslE/Foi98E9GAhPW5Ovaq/C7HEKKyiMOcbp497ncblrT/yrQl7Yczlydw/rZwd5f++KEU3sFr
PJktrN9iHnuMdLnmUyFfDQOl3aqyi14ZjHc/sTwOZwPS3HrCakFlhsaZV9yr9cOool6df0+uC2kX
Yf0uRNHVSopLNdS3jTDFzJHqIh+Sl14vKKGOD2MhKOtGFV0q6ytpNG7i0XcLQT4qHDytzrsl3uRi
eByODFmzwVFyYqkUV068s0dzx+kb875oJ20V+6iBvGG666E/8TrYwOSqR52oeDeFDgZf1y4rcXgz
oeFvLS/A0Re4nlLt62yoNy0uK+aZJNlUBltXYyAKcwyOlYDpBDPGuPbKdt2BaV6E6tzFrI2DmVjD
rsvYZFodxcAypRwkTMRQkApMaqXimDLUyxBxxtKXPPyjD1OrfapwJBGJ8NXFbbIiLCjGRtFuMbAf
ozLgNCyZi//z/xE/P5Fr/oqoNxEvGZoOL9yS+KHfgC6g3eSsE8zK7VX4ELkFpqBjvZA9Ih2g8aZp
ua7UaFtANgdRMf4Sovw332X+6YSMiaZOh0j9xncxBm1otNyoXDHuP71BXYq1T+kgooohzAIlr9Kp
dol4pX+57b8Ckblt8qMNi1AQRBLfU6TFWi8GeZAIV/HTOSX91Ff6OjT6m1HHCz+JqOnT6oAN76Bb
6DlpJ3OyzZWNavXbXy5lvsc/kDpfl2LIiqpaFlf07Q1IsUYekMKleCJYhKgUwEIIH0Fuooo8BSe/
oD85A2EYvgPds+6OnIGJOCbCNP3xl+HwVzQt1yJLaFEVU9Vk6/u1aKEnyUQL0SsvMwxVEQv8jBVI
xuIlwIvmEV3/y5tQfhqAMhYPA4uJqKv6PET+wzCK6dhNRSFUrp5R7jP69I4oKnSS7LTaqUG8yeM3
pOa5KEiYSbN1jRO1HNjaIwfAZZJslcSDkUkRjXROkCcye30VxC0lmRW2WxxXVXUPgH5VjChTSWdC
ddLSAi8hR3AgQhzmhGZz/vdL/emdyopiYJE1Z+rVt3E9EjjNquTXrpmyEOrgYWyy2X75eL4G6feR
Q6ybaGoi/C3DkP98dGSvNmNjyZXbVdoVNs0ZlOyuNyh+N3wxBSVYo8/OUwEk0bf4TW9uhkg74P8Y
sK8nZz1gRCV1cdPvPdXc8+7Xhal+WM3MLCmek7I6kPIKQkcv12Lt3Yht8JlXsBf//bBk8GB/fQGK
rGuyaJmSJanzEPnPELA0dZB8WeE4YLE19Y0cWoGOxolWy5jyTqcqTN3UUDYDtCcY4euK+IAqufel
HoFjDGFEHz58S/4w4+qunpkLig+tYOr9Gy81q1++EemnuUNRadyxeBmy/vXn/7lcpQaubIRcLiNr
0UpQbTBcLaYZOyWl3R0YZvQIdfE8aLtIoXbpI4CjJkNKidj8di0/fT0KE7eooqhHGPptCPgISyTB
HCs31uieGDDJyTOnBgvVEONxufY1vqemo8Xu08bog/T93+/ux89XsTRZFeG86QzEb+8Ov8n/HYMD
gqJlJZGrFHchItHxzmwjeP0KaVnzl4cvKwYIMr+cTr5EJnWlGSczYJPDxj58eDMQZULsvyBu4KMx
Ygqu/qFICtg9Cadsq8HeP167wHuFE7HDRknBNOq2M2WpmTFU/74x6ecna+oGq7Gsmn/NS2hQGUAi
TMx8p7WU2HUFVyCqtdUAaqaJ0BJPkrVJKJxHkF/+/dN/WhcZYTPxjMwCWfm2JqiDp7Zqypowzpwe
gdJED9iUjzZaS75xF2kZBZK++eWef5q1VBFiEiHDgG6Mbzi5eGizbkz6yp0G3iWCm2fdzJ//fWe/
/YxvdxZqjYxPlAGLyO8w6RUJ3ekvk++PY5KPQVIsvgua3N/HpBXBapEbPopSWik9LYCRWcQaGGBa
np2HL0yQGjpa2R7wy5wxNdGMRz+cJPvEK0n87A6diD/UlKVlPxLtqBpUDIIxeA7nBIAaBXCnMJJb
YbwLCtbmcQZG+cZtEXqvM3DM9FBp/PvBSfOn/Odsr4iiZhJBpIoWkv1va4qqFa0iAAtyfcTpdsMy
bqtJ6siIoBZRymdm1Mkd7m5aDuBufKGka1Kw9S2sbPnvS7F+uhLDtNisarJkfJ90St0QzbFQSrfM
PgWfZnsgU782Gok+7ngeqsbbKQArAmX375/79+4E1aSJsM4ADaqYX0/oPxOv5UvNVMVJ6U5TsISS
P9o1D5u8ow4/GpNu5f22H5pH/Ldnzv2ZmoFxXlPU77tjqw7DaRxN3GGqCT8CZTZb2ceiiu7/fWc/
/hxVFiVeMLO5Ot/5f+6MHGHMZfDxXZPazeTJa6HHzFB6v+w1zb+XLkUy/vNzvm22BCXRPYQjuQuS
ohHIIUXzzSmf3I8BWYCUq/QVb5Mw3+R1RDjmWDyp0YZMqSu3T62ha7uVYM2aKyV1FPRYkhKIq4id
kD2RVgI7mvxdlRKU2qNgK1UAN61PzUi1Buz3hZit4YcKzqCJKHqh+7TgcpfkO1z8FB+Y7HHMj5SN
Vtb+aupW+ZwI2Kt06KQOxr/lqwjg88YJ8ukNn7mw6TlQ4pkkWFGjl1+0b50pIi8g8p0DMX4xgCIv
PbRvFY+B6Q8NejXziUxrMmWVtsDcRN5avkGGJF3xMW5NP3jqU11EuApdRxvUs18EnyJMvGXs0cE2
iFInMEcyVpWmPYorOZpuODSX4L8puVo0wDsduw2ZnwjlhuA+nKarH57+PVKkHxYmNpSGxmQgogzT
vu+WkmQSFI5pREoSKkRNpb90SXZWevliVtYr1YjOFsf4jJ2HaL/oprYCFUhTj9V/n4fadszUC+b1
R02CLh4Ud5OQPEs6GXKy0swBEfJ6GgMKO6VO0LV/X3WkwE6B1y4wJa4HT3yvavzVRnzG1kaXSg3u
847WqTAHiVuvSd9ftMY6Tk17kWNKrp23UqOMhkhqHasycFRshA0JmwBywoUykKvd4+WMzqms7vGS
nOWmu2CZ86v3aMw2iiK9j7609gTjCA8mtpVKfmkzaV0MtB5DHrvn0cUKw4RSk1NWE+IKPAuL+TpJ
9oiXtdFeAl16//rvOn1f5/UZ9e2y7iBUyMj5msTaDornarQF2zl4Jepcb2BOk9RHRc42+Cy2SZgd
pkC+8TX15MewIYLqTpjyA26XOQgnuAv6+KkKimnfkKQke75w22T1QW2Nd0vTqeab1UOOHfEm7iy8
W9kN1rj8ljMoY8rDcPXLCPlhoZAtaKkUnzRUmca3ycRLoZbK1Yg6GgxZ7lfjtoFcutAt6pBppa3C
1HonUVJHklEhZxF57XE90AT1lN795Vrm5fzbBKrIhgpuwoLlYX0/olBl6bq+SHMXHAjy9G0sCOFs
VEsdE71cq0vdFuH9nNTavwxG8ybl4qWuUNYEgak6eVfQTTQFf9M3wy+LmPT3qUPhhCbquiyZUDG/
z+2VP3ZC0OqZ62MZoN5VmEhlabwgLvd33lA9eekEndCQE7c24GwFxFe2rej9sqjNcOTvjwi+LeuZ
aWr87/tZsRljs/fGFryseQcRIF3j/0sF54sbgqnDHqJh3GUkkLZKvqlmmgbRlI2jdhay4oQ8WlF/
09Jdgp2AsvxwA+9vOuTkHPodxhKZfHvZQjnrVc1y0oUbpUu4l7CRIc7B1lLzaeW1uo1lI/nfH04U
zkcKSAaN2oYsf9uH1XFTJDGeKgit7bGRLVrv1QsMKrtLqmvZZ9ekJV6sVCZgMfnLv0fe3ztodV5N
JQMktGFp2rd9ZtwVuJukCDuKSbsJv9JyGMcr1bpVqJf7Xk5vJwHx0L9/6A9jil07uGvDYGOkiPq3
Oy7qPG/9rk1csnf2I1rCIq5fJr0F+hGdtBn6nuGRG17SyDijon7/94//2gL++bWposJty5Iq6br2
fWPmh6SkqEmZuJPWqPQWO0aHLiO9I6doUk9Rop87zAG0tzV60gJoi57qRNmp9iCaD1WrXNv5j80w
Po01Xv5iMKmY5C/jeKu0BzB+2yjHom9Uv72tv6cJLpxDB5t2TePy5yntP/ufUqNurbcpF47pPlBw
A0/me4QJHwTlL6eDnwaGQtFP5zGxE9K+/agAqbBnNlbsxjFcAwOHh2+sU609GOi8sYxxomysh3+/
mL83zNwexHRFtox5svm+7VILwJqCGaME4q+3ipd8lK4gGZZiQbzA/Mhjj/hM2fhlPP69rVRFjuSK
OG/W+cHfPgKtpojReEbsCm27HZPOVdX4FALT//ftST89U02k3KWYkAXl72Vctl1DGPJ3u36mnfWO
M3zOh0bBjaUyJ71P2ceqvIpEjbTcCCwWs2yl4LRqx02IKBBIlQYHbjIeBO+3kfXDdolnIBFXw1oo
6pwI/xxagyAPWRRh+63wAZHTe1G0gTnA2zdhs2u7J8KoEflEMKKk34aaNq+037/HeeozNCBhrDTf
fjYLSGNBOYpdSwMuoWL0owICa4HIKub1vN80MN1sDJrgGiCRZArhjeDtcdX5pwATvN3PETvABw9f
wFtTwgho8lErEt7jIY0h1rASkLfIZ0/BTJKrJc44RCFFm628OrtNVEzkw0yQ+YKONYWKgR43CT6x
ZHa0Xb9YBkJpOloPvOjrXweIZ8FOAvo0h9OWMw6u75+bWttWHUiGKSeFOAn8VWAqJdG+WICF8JW6
Hsq3AbifkHcuIC5rIUvlC4DnVTEfA34ZcPNH+teDNa25NCOZlvp9wE0RDNdAZaIbe+HZi9DLBZqj
j9u0Qo1WAkTxNJIjM0gkmKbecec4SlHf/Psifvy4iBygfWHJ8P+/TSSpWrJ58HPiJxrEZjm3LcbS
1TSaXw5tP9QbGcGWzrmXSV2n1vfnCMbtRohLmSVur9B0QptokjU+Y1LrstuyhbrCPEAPzrtpFO0c
tPK+8rp9b06/XcjfO5W5Qi/RJjIpfvL0/7yQKRKxEYNmdaUa7kXLL8uhWtf+S5yOj9ps5SQS6LUq
teNshE/N1//9A+cpqCzoqimK3ytyfAZ6FwfMZiRAvc/Pu0JfllbeL5O1/PchmSIYMyN9Bsr38vev
dqjjjHQ6Zgw9psVgwfm3SbNEnWWc41GC8sCcFSmNG3a6ZfcNoxwgOTl040quoIjHGB44ObiTxZZ3
bt+FqvWQwsyRvTnoHHlgLSFw+n0a/mm2IZ1B5YRPE+evsoypVyYIvy5G2dluhb7ZCgVh92jjM1ne
j+Kvs/6Pz0lWYN2BvTD/6twkPCRDp/pFxPZJIO6SIPDipaVsChLSRFmThK9t8qoCfumJq+x7dqR6
uQ0zBDD/HhjG/AV8nw54UTR5VUkhnOTbOme1MoAnv4xdTMa4dAD9m4AfIFCWUCtDtF+YpPKmvgnY
TbAlOFtmvRbNJ8NUrynamvxj8LGuhGnn1myXIhZIUNMBUQ780lkSyvZBO2iWdxgb+WoOFDMKBoOo
FC9qE99bSnNJi/zFGkiYA1Rv1ygn1eqpMjWn9AXUteyXKFVTgrSuk1TeKtCaCiucwcMfYU6zPTBT
xcllfY/H+LZTQMAURrULWgLuPHFFh3/pEXbp5/pDFnLMZdiLKE4HEaylvA8YDnashbB2nr9+b+ip
8/WUiTiCrJO/RuJvq6r647s3qLAy/+Ht+761r7x6LimkrGxltSX38WzG3banybmcP4iq79EHBaOr
SeTKDdGrzpOOLOkaVRkpiNUbiW2bSVSvQsgus+mZsMuqvMDiuJnUqmdbahE/GrxFr5IFcqQNECXo
4w0OLzeHRRbPnCkj0VFGC/p7x+AyC61edAq6x3kuVgz+SISAD16qwK3T4STI/dumpp9lCL8sAz9t
MCRR5RiJwduaj3F/zoqJQeAUiUUccRvJlobs1h+8rRg5kl/e5dX4IhZodbzkbOXjL2cc+YclSGIy
nDfNNGuV7/t9WeKrVrFvu5MnvYNrewT2f29IgVNa2SUqnltJcRV3/NBnY5mGcCd4FHNjn3vKC1mf
l6wEqGcWdP2KuVK1rgcEFLJHRnOANku0mktQJZt/f6s/za7UtCSd/T77sb+O3R201aHy89ztIxRt
RrYpW+o7aX+p4ozAsHgr9sZKCXBoodIcMy4OHYndi+0laVBHGAHWmeCUGNNbNKiPqSm+T7DgIvNO
SseXuBZ/OVP9+HolibYkvRjOdN9XX1WworAy69zFTncs9b5CNHTvN8VOFMOzz2YrSwZnjPz1aGq/
5gr9sLHmZ8+VZ1nSLObqP8cWU17f1GrJ2CI8ZSEzmqVB3fPVrLV8qQnRBWf9NpjE9yIR36lTryC2
rbP+f0g7s+a4kSzN/pW2fEc1dsDbOush9p1biJT0AqNECvvqjvXXzwGzplvJokljNi+ypJRSMBiA
w/3e754TXByzfWA0f5Eqnxgz8GlLL86//iQ/OuzyzXGcsdiDcXJ7t+rmQWMDnOeTnFT5GdzYZpyc
z4nDchlG3oLz6UnH3IZR2Lm4oTjYQ/j4m+/gg3MVn4wuLN/lgOW/3wZWnh2rvKC6VI/dw/z59K7Y
hRKIufpsi+5B19PHMndPQ+pfYubJyHmUifU5kdOLQvStFfbnAsg+Nu8DM8W/uTs/eBwbFqkaYdk8
k/6tO9/Btywm6tAkoVvO1eWr49TXTHIBxWF957eY5n794/joYrHQbJmOYZJueb8QcWUEpSknlGs2
Y30haXh4JgvIq6vKjR6SaOQ3h9/czvNn/O7JS79edyyLDrRtinmF+ungXk390OgY6OaJ5aeJHOPA
bLinzmFZ/K7w7X30af/8Wu+uN6EhebbtuVAm4GPNssYqMSB1ccIx4ud6KAGw+cQabWsb6fVlqkqP
IRz/6I+Cm9ZdMbJ+DTz/mNveJqSf11TjXi/tJ0D1OZ187CTglrJpWxltDIZH30utujISG4HQtxTF
WigSR+9Ytc31jXxMRDOn/Qibr3q1C2M3WuwLnQ7sSoLDLzL2deGti7K7GeOX0PTWQhYk6byDzww2
JRdzKHeqHLd6LY5V011EDvRFG7fNJC9aX19TAD6txqgpA6BZd8Ytu7daptTq9keSqGsn+S7DAg0j
BJM8mB6cjE6JKVAalQxpL2MPhE02IAv85u8jvNhYjQXMl0D/jMrmSyrdXQOyTButcQlIWwyrTkeS
Y0Gk2dTMo70RLgVvZWOTkmQaD0chmSAvCetNPpCU1vPnimgWlUWJB0sdp3DMYKEWPEfcGpNPyRUI
XmBrWyg7fRHGB+5gJkFptWyTsCe4qXrYdICi+jFBENGm923OJtESNmCQTM/4J2bqPrFEWAnOJRq8
aAtZiMg4FewFEobPQU3OOhHWtkAL5GvVHRg9ZnS46ie/uAN1vrIq9mOePuxlwaPQgRqXMi/c4Q4S
6atgPMiL5dUP/KPjN69dXN6FTXGnSUWWIiDzZDPSXn6XvvFkZswtYll8TIY9LMOF54K7pXHw5AFH
CiqGvIEUi2gXOfxbaXDWkVohJ95bkbNR2n6+JAa3vsPifPTdkSFSvsl5HQCSviXfurVSuIdBdOrj
9nPphcOqaMftr9eHD+8fw/MMFgeL2Mq7A6tby1qNLguSKYNV47IiR/3tWGG8ICVko45vJ3HkLf5m
Hfxok0L9g9MrYQqySu9e1olGGCrhyBQZ7R9DF5cizannF79ZiT58HDnsMOlwUnIGfPP3pcgmHAS8
XhS7fhS7tm+ZiYIEnzOtSzWlJE4HdDO6E415jtHi1Mbvdwofrfg8VD2XnzFV2PcHR1HldV71Dh0F
ZjiymsRpS/6919wTv30hKMChz18E4XTP4r+OYhKvIBFPegMg2af42CLkUaq5TU2UWr57DHKTDpYD
LDlARNNDzlzkRsEtKINdmBUvZaju2yg8wBU/irEDpoBtqnMaJhQKqvkhohA8mPu8b1dj6V6tFgxc
ynLZjnOPMNOWZgOtNBrnSSd9fLaKaVdMCHcib2kI75JHOkH+F1Pi4J46BvDxeuFPju/r6q7xSzLs
NkMDupqe50+zhAzG/NeQrvzEfeQoleYu0IYRfFZy18BbgtzLTuRroPUEF+aOXcS6YcHRWxlhTKGm
S84+m1RcBQk4BapQMvfUyky6kCoDGEcDhHAWxFuUH1gICKirrHplkAowKVbueOjA8hOM6EMbpYGy
r9XQ15uRzL9XqRC8g2BC24BDQe/R69yD1BmizJpw0Q7M2HbJ45RWHcLoOSTOzGcc8AIzVvDX9+BH
z0vX4oguyLtxqc736E/Py1iXTl6kXQH9kB6T+Sl3s+PY69vUQFfz//VS749oXQVvuAT5uIs8SIoF
fOGCGjuYxGWvtN+8rQ93yS7nKnIpxNE4zv39fem1WZW13fC+0p2MsOmFxToays28b0+M8YsRohdj
kh3c8G/e5ke7Hqo0lKTYanEOe7dFdhtiBUXG8oL0eoCAnueMvCh18SJxNCo+X77+9Q/241d0qOTP
YtN/qzYApybdAsdw1yQNA2DNFarMsxGMT2XWvCqeIVCd1r9+ybel4/0+a87HUuskrey9D/9MsoLq
j0FhlwwZhmEkhx0ZR4YtBaJRvVlMyn2QsJlwwfXZg+9f6xSKYzOyR2hwITvMvKeVutN4UEmGXZkz
zRU70njaipFog6OVUCcwj3i5c0wJvVHoChiKm/Zu5bnLqZm2YVAhPfe533qm0nANUNs+dnB0V9wr
xziGL0XzVi6N4KFBKt4pmHC5sHZlbn4aRH1baMW4CKjEEmheRSqCJiy0dGXiT6A22zN1PE+f1xJo
EgFAJGHlktNnsYTj/yXxoU44wPF+/VP98KrlmrVoBdGaFu+fiP0Q4EqLRL7r6+o1Gx8FtJE0mPbg
6y6mvVbtKmHecfpdIfOjCwgeEIVMCrr2v50MZKeNUWW6+Q5C9Wsy8fGJST6PmXrO5wzG0FR3cH+u
v36zHz396TyReNfnX9521z+tPLpoUgLJkA9THiEluJqlIKc1P/qb0jkkvnGTlfV13p/8+nU/WvF+
et335+dksrOudPScweZh62dcY4kvL71pPDVld/n1a4kPKtRYiF1CYhxLWRXelcpV7yP0QMq0s4rk
fhi6fhUTWw+pxppNptC4VD8cZG50n6btqEfMsvswM6gbGnzQQSC9hSN3VviSldCPXHe4SULrDlbl
kGMuN6yMkJ9mvIQus1jSBpYXOF8SMpJr0ySWN6DdkzAGowRwjjN9Ui1Ikyl9YG2E3Qt5ahMVe/a0
jEUzbSKZ1sbc9vQ2XOL62MUF3PCFuKQl00i1xnnDAH+94ORFwbhkr68VVzQbkpEQ6s6BsQ07B8ed
ktj0EEMSpVoXTv+lm+weCRzHHkM5W+Jel8ANITn3wC9xmvAIVjAm0mVowhBOreHOzqLDvG+uG+vJ
Z0c8SK4NlArrMBqe7HBCg6WuSdle0D0gW0+145A66x78bKxFP7SpGddOpA44ZtXFaSJsUQy/Yuj9
zSPmo5tGzAJqGg/cre9DnVlWSXKXFXX1itNVaT114CiUbj85lXOk4fukUJT9ZqU3P7p4BZkMpiE8
WsXvryfOlyHeQhYIN/MuJsB7YreBuTLksoaEG892KGNuwclY7NwgQWmYB5chTpJdmOQPTUtbszJp
++ZYO8zkRxFUn8nbI7fqphktkR5h8cJLaAGqg81aZx0jwIYDDeLX98UHkwI2MxbkPEyWG2qV7+6L
UBszMpUZzKMg35CfYsJdp+I9NMbFznlX+LeqRcxQn4ZFHbxHhGxPCILZY0mFPGQQURNq27Wswqp4
wKpHfotRpy3WAiZx4bej9MgeO2sTuBbw+AripdIQUGT6rIbW8b7GXbT79Zv6d+M36EdCA8a8mfIp
/8xXzE8rmnBHP1emle0GM1nXFNVBqflXVaKyaMxhY4igWpU56PDcNK4RfAXO8AXjvSFuEFWk2zjl
GAC10o/836xDHwUxCG3TOpp3Cd6/FWbDwZmqoGOxrfzo1MbZs5bVd1HJYLRjM4iscJw0cLylM1yB
P95Egzo7tL4WXcDJU0nvsd/kUfGqUj4oKPXE3PLXEVuB1/NPtIV/RFpD2sfWfvzmZ6p/sIKSjSAq
QMCNxs77rqaeBKFL2Sgnn90gUkqZ92tHlo1AP2B+JiPCT3eYynjfRwfRgx4ok3Q6Cx12Qx+96GNt
3tBAo7udQQyygtnP2dak3ozxOZy4XcbsG37IYt0X6gY6KtwTzIqiosZRuNwtTtxpqwSuKt5ObrYR
6rjjx/csVgAqi9LbZamwse0WnKV861CaGHKsiLrw3PmCmxIdAKgB6csoUHTdzDUNXplTvH+StRWR
NRTaWq8rkqeade878VNBDGlhtbax6Cv2Sr7mn1Lx3etZgt2kfQkdfRU47GaKbkeQbVW7XyGWvoZB
eBhC2E9h4qxCq7ybnyed9wkN5td5U6gy60k2zdVo2xeTXh9986cuNg26//zDlq6uEXv+vu/2olI0
yKMj1PpuFcb9j3OgWxfB0yC0k3RLtZCR9KZGmSK8O3TIHB8hArLEdjC/KrWbspk7Oupfi3L8/ptr
4aNLgUCapRNa4VD7vqs20kzIpLLy3ZCUGVhIawHe9z4P5bDlPMfPJxZ3na0h8ZzXL+Zs0tz4TbLk
g00LA4I+OXNnfqK/L/Ciu67rfN6giZKPr8+qR9cDMdyJmp8NcdKdGOv1xBzpIoa1/Lu7+IPVn1IJ
PR3KuOwQ31ffC3rsbZ/HxS5tkUhWRbKzSxhmHqD7lVUzXlUyjHTynQeHe2CTBxHwULkLqhLvc6T8
rVkkl6Ctzb01zgrATgAhxMulO/uuHYIztMwVwqRr7CMOZW+xZVfDnrBp/nqK/ef34b/C1/L2r2OC
/Od/8/X3skK8Gkbq3Zf/3L6Wl+f8Vf73/Lf+5//659+/5C/96x9dPavnv32xLojDjHftazPev8o2
U28vx8vP/+f/6x/+x+vbv3Idq9c//3h+4ScHRJhp5e/qj3/90f7lzz+YepnnDv/z51f41x/Pb+HP
P87x9ygOn4sP/tLrs1R//qH55j9Yubhs2SvMsZ85c9m/vv2R0P9Bd99gpozoLblEl0uuKBsV/fmH
7f+DRgYftMs+g7zW/MCRZfv2R8Y/XDEnnPz56M7y6Pzxf7+9v/38//fz+I+izW/LuFDyzz+M+UV+
LpubtEy4qDgvc2HZtC7mK++nR1c9aIOqM2kctcB4UE1dnhFVOocSzHHZi2+DMTQHvYW85mVKpzMc
TzdNPUZHxEeXt69apFSHPBN38ERtDpz5Z3p5/fHtK2fIjIVmRPnGqMLviOBfC1PelZpGwroA9zcZ
YNDSIogPZk/Rb4zyY5i6eKNrXLhazrU+Ormxs+qinvfQXwhxukfP7e5lI8MbHgvWpyABwKcNujyQ
jBnYXOY3/KxvpdKGe4ae443rBqVcCL0h6dXmwVElw86JTHljm8q9BPo2N8PwznBaROAjM8exIwHz
TH307Kp6l7NzpwfY4dMZjOKhTolojYFvruOhsPcqCoKF8Cz7joYDqt7Ave0CU3vIE+fZIvN2N3R2
A/1S45uuv7tl2D94OdjoKYERnKANKGtz/BrqOjPksHGppzkd3DTAa7Y5HJVJiSLLpEtTTyeLDnEp
rH1x8tsBGEJE7TLocAXy8TGEQ8D4Ajt1RpfMc6lGEp1QFNxUtrNsCjXuDaV1FySErPFh8Up4BG51
L8UDWpBla5rltutSbyHTRL8pMaSw1Ef5Mu5SYDax7E4up3pXj4KtaQO6rFwD4BBo/tSbe1oKG7WM
/VMvYQFFlrNsnc7foHoJLglz+VqIUh4Z6WTAJBMJQkxTs+SSd7fX/dC9dSc+lsgJ8Vrr6Tn3uvsp
0L17p1fb0TXVxa7DAcgpAgutd4hMoB9ARZecI+zGGXK8tVKiPgYjXKisfgwpJxyNbpqWkV7d97Vg
KMPjIDB2qc95AWycOXjmvvPnmViYMX4CWdYedYP5BFhEfYefD1sik1TWTWtUvx2ytt7fcPY8ITmf
Gxjhp0b17obzJXTjoJmaY++iWuuC0l3lhKQsRcmIds8Z5SLUKCt+wMRr7AukFXBzGS61wYYZjIj/
pp5DonV+xZ8qOiYPM52tq830ue8yz/quYqbFmVVpcHKPIoz6fZbmCe61ClJT1d+3aW7v9Y5UEUeO
FIiu+xVnm0ZHA9g69MtaWPNEQe0ugxobc4aRBhPttIzzIPza2/0Jhvgit/P+i8fntpBWEl7F94oU
4op+9njs2oRqjcNUsm2k7pY572CdSIezYactO2IM5Jijs5u5q7oU40a1/MXQrdihCFppoSn7PaNl
QEs8aLDKaacbb0zOXct+dxy9fd3hUSuqGyOz3WPUWfFaN5A5J7QfL7a+V1aQf9O6yVnpzHVsXS06
N/aUXMN2zkxH3hGig0+svVPrNDWYuTfQRmlGCN9MJ8xeAdFqq0idCfs9oJX5inhwvPcba+00+mNq
JvaptOTBRZNxOzXBNgogRzoJhH4hupVKKvOKgqBEtGcng743wv5+QBO2izizLsIks6GHwGNnp7br
+h95YKltnbSfjMbl5o7no5/FnD5jNZexwALQenQFwzA54ZgUayv/kucqXMd94aztTKiVwuBB3kgu
ymICA9K2T5474DqaZTQJ2CEsCtleo6i9eKtTUxlb4dkF8jflR1uS9vfDstk1gOrvCq9dS2ZS+JbK
HWX7Zu2n4zpJZv5b3Q8nxkrMdeDBTajaut0lnrEwje7FEz2S7qRkcCCaloYR2ms6BWAbNe8E9r88
ksnY+Z4EJJViQuwcLDkOF0irGiJSMAQ1F8MMxGJ3iz0TUJKatKWjpT0jV/yjyXyPNI62o5DFX6cO
2kXgD7sx2Si2hwyajaI81rbIKS2YwXIkO5iJSqwVfUKgwrZ9NKfxynu6mbzgwWaftE5sIODScC/Z
VJM2bQfjktnxTBSbYW4+Gu4IbFoi7HhjBk28NczHrh7hsXJ3MO0ZeBuPcWe3UbhES6GOka7vShxu
Jyfw7iI3AQ3QW9DOMlq+dSB8iJPxTWPALlL+p9rhGvjLVWUFzwAI4m1Is6+pjGhr9DFVk+BBazWk
8pFXnzm/0PYACe8Uy8hVJZxlBFc4YMCswbtetq3fbQGBAReTV6mM4d4HEeQB/F5SfRzPI6qyAqz5
XrNJLQ2Vg3jJsG+QZ1XGZO2lZX7XqCBx6OJ9pnFwJSzyWDq0YjWr2BIij9ezE+oEMK0yBiTF9XBL
jlcuUUleqqTRVgFz9+ugiB85d1nLzq24HSI6S6jph7WH7oJBv46aRFNtEEaLdURgAQdZjEjOZC/g
VwUTJ9AUaFzAiuUpVQ+N84DWsdnVmtTQQ92xJ5HrgpjUilgbQDW6LGsyM5/Cbvxm0zBHxxTeJo2A
p1br8TZmlznEdIprO/sqNIiZbytPPTVfI51yWhdpJkN9zSOS2U+ydbSFgS1mOxRE5vv551A2zlFP
NGyLJSXxbCIPE1y99nMjSEc7xq3SNVBpxuAtwjZEnmMRQRauWsOtoTWox6cyYgIiyjRn21f29yrO
7Iv1PQdZw54BXG/db2zH+NHTaGZhDGab6UssY3ct5puxCILbyGWEuUDvbXU90Dc6Hm9rXIXaZtHY
bDKkZ52qoVPHUcW7bADplBtODfq/+UoFMtlpOeYuiYENcD8DUgDwfOBoU43dNenMLU4hZmpHB5zw
fOea9jhbOaZ11SNdYmhs4+T3ToDRo9WpWk6Dc1F9AeRiviNzK14yrIwI3WsOlWRD1UgYK11DDW9C
Gdc1gCXtqTlh7R4XNIXrNQ8OF2mmes1RLV7ytt0YXqvtArO6BI3h3wo9FLc+oIFlFfZyASWes7XV
nsZ2VfO94SjIrYPL8TgeOXUz/pzeE7472tUoj1nIFraMo70S1bj05gZNrXXmkm3zFXcB3LkKRA7K
ylMNkbmOTRwOGhy6sDDPwZjYCzkhqUQgFYHgS/a5P+m0qXtnM7bej77n/iNiP62Iuusgd6xXl9V4
l2KoXQNjAg4hGFEGLjCt2JVAOgyc4pCF/mw8CF8IWRR3FLEocJTlF+yJyaGx2rvSS9WxYDG5NJlj
HuN2AjZQkeHl9LDPyLnvlY6VTyrB+IiqNlrvXsrikuoxVDWAd1aeHSQW9zXjq+VREZ3ZMGL5rE3t
SJzCIhc8eeGtF4oz1TE2ZJjbTx3Q8zFdKB5GN3CBRnQApr8a9ZrbpLXBWdCfXRb5WK5LA1WFHtVn
Tu8UQ8L+uVXI6WrFTdipebIrtMcjVJOTy5q28cEGUEZK+6XeoR2WAQrC3I94QNhwVGrL471p3Iy2
hhXUa5BKa0nNgTfAY0U84w4gDJTL+aseOw+U8Sre8qgBTccj9iEzo50zTaDmnC7e0opbdHkIX6QJ
0pXesZYbhI6S1gzuQjh+OmJz3w+ecobZl2NX5xtFjJVR134xJaZYT47/nHlVtqaz1K6bkWNJJyHz
FaH9aWy+VoFQ63JeYON5qW2ROqzdyaF2zq20N9rxs5VP0cn0ERjYSLF7aeLqSSSM47rlEd8wtB9F
90r5r9Qmy2NqasZVdsahFeyaMra07FuaF4MJFlopxqWyjCvfTrIr0piQsK5uO9fZW2nEJzi4+TYk
4ykrA3SQrSg/DdD8+lpOq27+2OPejC9TPzymfVutWIr0uF+HuSNwoWh7jFQ3tpX+QFlXweUmB8S1
amt6c4ez8NLJlIfBZHwPaRA7qU9ABPmVxk3GTbjiGyVzOP9wxyTZZF6h3fPost3RuBSNfquz7O7s
SdIHH6AMN1Hm7R2Rf/Eguhzn9PAU1cV9RUOIOeWWMcu8rdl3UgF2xHAf6yYKpoTFwsoo8qca9TQf
Rz3RIuuT9My1IKEbi1Ld5gO1io460CYq6wIfNL+0hf5SJqiBGUThAMaU5TFSqzCFmJq0wuHpjz/M
nLo9g8oNysgZhhbxToDED84WtAKIaNeBdvp2gGxib7oviAPEmApgYtn7Kp455djvVjG7wZVeBHIx
Npa9DqJ82EUTXL3EN8MdldSbrImKTdVDnvUqSpJmRWE9H12qZnn2GgSuWGoU9fhf045SXmTvY4/w
+mCqhYjb6svbVZmH4XiLj/OU6s4NcsXqNqoxa8sBRbTpDN8iTkjLBH3Lpmx0c9MLdt6VPVabyquf
TE53tFISuWB3XR38uDSWXeHaz3xnfHuq6le0VZ1V66b5NulGaIqorTeT1R+8eelXRAiZRgfsWpjp
nma+yzG0WjEwFPDcslCFF9a08opKbSk+zVf6tBNa/i3QhYQYtmhpfl4afz/qab3GD+ftZefe45hN
1r6WHUNNfEdsrh+QUL3acfmNI66NNQPQrWFybuh8+HkVwYGhSbJVn6J5FJGVfu1Ro2ej49ND0j0e
ctzK/L5Ljmk2wgWtsSgsALi109JEovrVdcapa81vBhPdWmiLpTWa5rqtJh0CWg9nElUYQaygXnWR
7S80nb2V40cxoW8XjnZnZus6glJng+62ewFTnLHyk/PVZ2XDMmTcWxQiYKMxpxEU4UYv/X1Gx/vR
KWP4nMXcHm8862ZAUjt3m++QivgI2dtpWw7mRTQzPwBgtWY3i9HIa8xBbD94VliH754x6JesC0Ee
CCbiC4bhLRMsZayzuaax9gWyW/OQKvOBodxt29bZKRx7DxkfpRUO+CYBlhD8UoKOxQsTAxy6/YNP
JT7A+cOaNZc1w2ZvTwY++BZmgSlluXei/K6tk8cgLt2l2REiStz5LhDuRJGBBUDk9bcgldbJaYls
S9s7GmkyXoB6F4V/zvqMsGJE811vNHkis3Eu2yAlaOI9QxHz7pwAOVk7KQ6JpqOfSVV0GxRQ2I3t
W1WmdPZkE62dmtvbymP7kV3uAzTSzjOb/VCoC3uAlLonQZ5Y3oxAIDaRk463WNoWhseUdxVTZoqK
xFhybXL+z85O3lTH3hHpKgeM59S2cwZ8Rm173s1hXAbinITnLPD0jeNyctAaigeKvTt2MKzn3igR
r4Kd72lUU3DmlyleN/M4YxAZ+rpJzGndKoTRXqlDEuNQm5j9S2pyJ/UdL2GytxqcSLvvISccqap3
c/24PMfVXPiaRMZegeINDA5MtY2x18qxOzYlwzOBn4LvHNzoGJPzP779V20wkdHFMIxt5a6qEtdJ
5CPPYYfm7yzDuIljPbmnPlncOG3OCY2FYBkmAEtMfm/lDe2zFSTpLfdKejvoUbOyWg6PtAo3XmhW
N3XaB6fAVPTpOmNgL0pD7shWPz0WsMDA28LNNfQpQPuMV7w3lcTL4CffJzexAWwX+T0FUGNnjK2x
NhXM5rKHJpJDNSiCL4TS8hlUwJ1VuGJlt4l/aB2OEZ1XD8ytmNq1T2FHoKOZW2Tw7fOadBeFKUzj
wRpL6Hhj5FOzDkljLbupzo8ptYfQGtJ7rQTxmv2lyWSysRDG0Y/M/Kafi17aYF06gqY0sNwQwnUY
X8OhcA6F4nvRYj26skpPp7EMX8B+xN6DXnveQ8QwEVv5wt1Ho9MsG0+ZWx7jCd2QdBmbVnfUy4yT
SsPaOOKRg2vxtZyAcdD576iZdeVWi3PztvWDh44T+4apr2SXRa22HIdS26epv3970wlyyhJO2nIk
Imj5jXF+u1aUYZCXye969sK3VTUrHOYiJPmN9IjBK1jZgfkSILJesE/OdnXQ3UwomfSiv+X0RY4l
lQcjGUh99/7IfhklCMVAtsFSP0f1p8lrplNDNeDcaO49s7r9sqYRSKNB3xi1sE815HRCIlF5inuW
JUJCiuKeyYO3yZNtw9Zr5ZC+OZa4ppej2KOUD88YoRdUCdOTZybDMvXTYDm0Q7UKfQXcOuQtGTHc
LVEiNJW+vBZsKHbNwHyNbKaL65HCibKgP+dTGyxts44v+OrlMius/mzpyAB06derYupzexFjXJhg
ceYtxcjUtmEqsqDztNWHbTQZr0UuqqPsYXhFMcekrDO0bdCiPksE1AJ8RJRdR0asMgW8bv7FLk21
nWaQSGd6x67XkYHnQ7t724D4WnOYQoQMUg4GTlDFi08GSksnXMpCBxTmlqwXJpWYBBbp1L/CP7of
vPrYox9dsqI+h5ZE0EBtfG3yhNoI5bfLNNxJih4Lu7P8veZQ+9ETOGrdhBzCtpx6FySXVqbyUWT1
JyJn55YZpU9FfjbRZy4c4iOXvDCMs6PFG2yU3o5HBljvkRW0TqV/OylIDWPn37WeAK7tTekJgfKC
3qZF8KK6aSKnPA61/GxVENt90Z9dDPXLYAjtPY7Pg+2U1yBPN28HyVLmnBvb/DPDHRM+Dg63GkMQ
vq0KQp+8fTlSSS3d8jmW02sZYXsSEiIv4+2uizPDis9BqBOO9Nnu5GTEl0niTtup1NzliFp0N5WH
OJRizYdMHnvo9pWmMyandTDMo/jshMXnKEZUkHni2ZmPeDn84XkrPRTAwIM4p6OQoA8KVgFP+UNx
lAyLYWfhrG7XJvWmgIs2xzPCkZdiHq2aDQuNRLg024BtFR7tGBA0kAW0FX5tMjaecQLMtHXLTvlT
Qgc0MVzib6WlX0NnRntXhaRCg5/w7fNn6zauAm1CPG1XT1qniq1vThyFsi7ZGG7Dvtl6HHM2YWOe
XTqqoCfh4bQOQ/M0ZbQXxjGeNdnSOiPj3Bgtuh9NFDaHCgqZTepQMzFkddJsbBY8K2+icd2nZrrg
5whSBZTsLar2FVjLagvDFFe4O/7oTbc+S1Ym2TKpY1DpnB1xIZ6F3jnkQwEsN0921JJAZ/UshE1L
oLawfLg0AMcY8vWpEXQuAjQKlVVsXd2e48zADBUYJ/J0YYvLL/RREZrRlmMCaI0mp1KXJs0uHvnm
ICe3uugOMij4KYRUMdnpxIc1+TgIK5312U/16dLY7n2Rp1DgwP84YD/5aAU5pL/0lyrc2TJ4SZNu
xXmYZ5aeNwBdwF8Lpwa6WVDmWlBs15Zp4vHcdSkv+VSGf3iFUZ+0LNQeWpo7Lha0v4opbVB/pu1x
Xw1pt546IAX5hC0gR8k2Ink85I9uRDU85Ke0sBq2VrZbvlhNfBhHE0udxemi0DTv4NQqXwE02gkG
C+cqqL6LQnDyeUnotxZYv3Kf7X9sb7OBKV3PpWzj2tR3qL+367yO5KqtmErQ3K9pLy3c6qw7vekV
dx054rByDuy8bCJf+K71Lu/hUVEKSgybLEPNLEr5HKmu/yqUcy1ZOaaCRlQSnK2xK+50JGutD2PJ
SmvBMdOovvhmj1hBFKgDMyMmqxCymTKvqoIpGNoqPg6trCn0TNhY8+gzSCktpgr6Vrm3uK49kM8X
S8X30uWgLSaakYpjrihNNGNxIB474V+adOLsMIMEuqbXjm0pSXbNR9PWYg33EnZbfjJhaJmhfz39
rzB8SmImQzwdNL5vD1S8iVstmIGPd51tBQfRsfFj+aLGxUxRERr+wiLdzzEmJDBntdGDHG0GcRjp
XDvgCo7e/IsTe+dMD0Hdz5uWyIQQXUptI2bSjsmlowx/6qgaqXwTGjLh+/ZrlDMxchJTYPUVbrp3
+FITZn6CSpefCld7dEsGfFSD2NsQvX4pEU+2EUu1UsZdakApk9YPX1PWrvC6r1bY+FQzUK9htpzJ
0IAqMxl6R8qkt0FvF4chreqTNMEijVVI2MX9qmthvS1LREVuPQR3so8RSE3fylqJh5SVi34Jkkh7
ZnGlky2XVG2yq4voQFNJt5ySYi4fCSYY6ZsuKmYa2b101lM0qe/pHKpnV2QczIRYtN1gVR5ShOFi
KBYM+PsLJsYlz3Fmee1mrFfJUObXSc8Ptenne6UxPayGlv5vQIs1rXDJsgXadZ6E9Y0Gdz0RvTon
bUN9xowP/MvWTFubrtJn0w9ndZ0Ir9v1juffqiT/2lQ9QAfdxFf7IiEKrbzQ02+npD6JPs42tRnn
qDGsEmUSVTBrUp9cpwg21v+h7Dx3IzfWdX1FBFgsxr+do9QKk/SH0HhmijmTRfLqz8P2wTm2ZsOD
jQUIspatbrHJqvre2FSAHULLs7DKT6bP7RyQ48EKF9I0Mc5fKZFut9L5ikXeZUvVFXQtPidyZyxG
cQ4oxGPvc8jAk9lW6wRcE9foxkXf8jzD0l7mwL4p6shhZM3xi67DX2E6Mw6Cul38YdyZLKVfi8p6
VgnYTVpU0ZbUTipQusBYuvra22APHFGcC0+HuCax0W/CsEuRYnKqnWNi17OeXPOCXuSRqmBSxU3C
51K/2hG7NBH5F301ukntvYFqKJFl9O62cukv8RrAOFbJoOOE6VIUvhvDuvpW9Zl/DsJZb+7/L3sm
vKi5BsYsLq5RknEO+biuZuYJm8h3mlIf+5whLenLfe1Mt7CPhqMyIus6ZHRzuJO+8RzGex71NbQY
xnKfEukweq+NqVtbIqRC3gc0YSZqkFUH1ZXwY3DqgLN8X0RYG8I2+eKUP6ZIJXBt5OcloU1VVFxH
Z0WNM3t/Pp4pOqXfsvafGN+Wjj8a9hCPb918puvA7XaZRt246hODp9Ej9n1s8ss0iRTKhkLKeE44
kNRN+4gnXF5M8csKCINYaO004YQfpP1r2MXNi6+/4Am+uX0Mtckyspli/68hw+HSxLO/QsjVvWCT
Cs6AOTcS3H/ovuieldwC4Acbx6bboJsp1RpE8mtkodo0tXwvLPPVVWhiHTNId5vRVjn2LkSJk5rU
uhvlo90i/ssicx9TzZ44/YttDceE4WM79CHqa25z1zV+hKq1NxGtw1DCjBK1w0xutNeO2ZZrSb2U
cSCWwjuNLY9PZIoz8w1tGATRuiVqN7/I272nsdUNT16adEgAEt7JkP8QpqDrg+MOVIorZr0TBfYw
kZtvncHRHPLdpzUeLXJOl+yqMRBqFhUCPwYSIp3ejCq2eGQ4uhDmlVROsHJ1fTFzbGZUyQbX+3dK
GZe01cGxc8fe3MgMNyL6jq9a+Z+0AiVwZAglVkcKap8v9+/uX4y5NU+DZRwKjNkPqiD6fuyiH7WU
KdLjrI4eqlAjuR3oybj/rF9+plv6QzubfQK2NSGC2RVbXXoVnTacwB/uX0xLql2PHufvn4XzhDG1
gyHx7DF5MJWfPHD0n49K5beUmJ6H///z+3fCLF3OBPRQ+t7OjA3glL7yk5PjlhcbS/JVl/VPNnKW
2NqbljNkuu6MAgUh4Qg7fr9HCBppXBJAmC5HSaZkn5qnILDfrGlJqBEUzpkmgjIjJZcIu8/Gmutm
KwIOv2ZMg4DhYyAyrVC/pECTlyGuNljYnl0X8+dkxwldAxSVduB9YPE3MmGitcEi2PrZQ1yAkMnQ
fdNMXiuCSj8hKv9V6Piz1JQL9OkJPJm+wmBieK6BcrpJ7huJMcpo7LMYoVawA6z8sjt5ZQ49rX8U
xTfXHd4F5F+vGoFtYW+JZp1k3pdMONBqUYvH170QOmRtme04tbkEMESFem7hUVPH60kCr5P1DHK2
EkxxNGP1pYtOwwhwgjnRukzN92LEZhqRHvDdgy9ikrJPpR7xstYmrM2gaFRJ0gcyTvy1PbjminZZ
Y2UlhP8EaDupBT3Ydjk+2o0wAaW/zSLDXo0zdxY5kgrfe8rcDIq3ah4cYj4ZW3sMmY0JtmaHOXR0
QJlSSMNMvyDRkdM/hUDixCBR8hNl/YNxGLMx+iKdykO3wvkg4dBodDY4XkfFc8QvRMPwrcDxZ05F
y7Jbb9k01kDHDsHc/E4zW6bC9pCii14V5fdsoFUscWRJnUXRbQwKGRJvy/twNlKk5M9PtzH4Tq4n
NSFltByk0c5jgxJrHaTANjtYK87DuZdtrJ5uQfg8hhz5Y6ZvnXPevLIG5yWovE08xz9Ggbh1eS6w
/a2TOIoJhvL+muOaqk1KlPeRr5+zKn0o8/AJ7hjbf2eZKzMd653bhGeLzD2ID4Yz26c+blEA1LXz
6kMTEcELxBMJvfYi52eQ/kh7avzGVi2AnixWYMfxxindQ64kHYJhsXcrXOgTzsKt2Xcn/u0XPdTt
2ujrs5VMmGwLupZ1Zr9EVmythNua2yqhYI7Ee+C05gvRDPvRIYCYveOn45kHju07qkVoVO3SIys8
YHy0s4qCT6BA9ZvP9bPVODiIKeXwQ4gkaXhPgadhFJRXgf92GAEVHSdF9EOM8tY3oI821ZayiLqt
SYdyV8c/icTgg4xp6/Fbf+eNyQZ3n9p0WH/ZJJu95RSPLQCPdEcXlp7yjS413yAlv3Fd44oKbRog
I5ebCn84x/kOgr43trDW7DElMErVUqmlNKd6g88nRBKx7XGAjFbaHhFfUuxWFbBsDiRMBWifDhbJ
cfpQGiWu5Sm5US/BTJo6Yl3VQbABQWPDsUoCqGXbvCyJlKuWctrE7raYjuENCd8qWgq65xxhUsZ2
qOmEZSqnlXdkq1BefVFNnNLMRVmoBdiEbj2vXTq5uZ1j5E3bxK/WwkifSj+xib/K5vVsBFsvhtaZ
esNmISzgygrwLdzBD9Ch5K8LGqW1S8y+DszvXUbBo6g52qfU/eITL9ZG9WOi9WKdV4D2s3u3j38q
A2wtOVhKI+hOhnB/6UVdrJpdXtp/5YoMP4I4UDa9p6xoK8+pSQhDUJO1jbvToflWT0A+IBirepSf
e01chPea96LbzWSWWf548MgPKHOo2tAFiLOnfF0I0i6W86atne5IDNTKmjnEm75O9wOF70heMDVG
PpenfZl0TJ9zgZKyzNXJiflQXdPFmpMeGey+JEn6XUS6XDksxgXmlSDWEWlAwes0nmsZfrNYiTYd
dNTOH+1nE7g+8gGXbfo47Dj9Ws7YmFVl/VWV6nPPU5egXl4R+stBvZzf8iD/6Q1tta/Kczj4R1U1
33K3V5tZYvEH6yMZD+g0sgAjaNfs886hEXa4iTaPGOPD+Eqg5fc8pMk2s+HNq6S8gJf+QB3wpspB
H93O/zXMAXn5bLh1Zux045t/8L18tFZYJFB7kv9h8yW/AgfMB31qmUs/yarwtATBxZP/pXJx/6EZ
xbWrFX3ykvLMvrEozuvDbZrhSkiNa8qgv+k9kHk7dVvEkrRUKk5H/xD7/l817b/Usx9s1vc3t+jB
ySATFuFG1r/fnB3OkRfBJZyS1pfHZoG/3CCmQJGgYyB68PwsuAayjxdEK1sPfuTt5niduxCzhuBc
pmfMvS1i9a5HiWpNz394gx+E8/c3SBgVEWkoDS0ieP79BoeodPs2UOHJZsxDJd5wmiiiXTrHxr7m
jeN81oRShTCO5qLfzyjcpSfhD/L13zTGfIaeaQo+RyGxcnz4DIXdt4ZCenhCTQNJMZOVHbsYYpy3
0uXQmS0fZkVUdliSLfvfV2D51f/WNvpUefDJYB7A//IxfLVWgVehDnZPcqGkW+jCJI6XjMGAdrfl
L1YuJrzWI1n7v1/YWj77D68siKMS3LlE1Tkf3YbCL5OyyHIHCiquH5F9nTptEDHeikNHwtGkc5at
dnwtZv9X6c3Nxrdv0/20l/c+iGH8Kx+zdDMFA/hbMUo4eJq8EgoBHKd8z10O8Wgd/iRPlR8yErhj
uFKLMZMWIG6Zj/LUKQfywWZnn2TfgK8Y80kvME0J6bBJpT3cJPZppBkHBHr2TO5iaM3ZBQEusSW0
KexQJSbaKi8qhXM3qPpu+nY6pFbzVHUVMZdmte0b9HuepK9NlojI5x+59vu9bhMIB6iJVY7g4lJZ
EVo5HL9A0QnqicTaQ01fOXiL1//+pH6/O30cTdwlJv5XSMYPjrSysGuTK+2eenDjVcsDvDJlva2H
/msrOQnGDQCw8JIvjZuau/9+7d+lt7w2npaAmcSxkAT/+/nMQkujfm/dkzDdbTGP7Q6RZr+taJf1
Ftj0v1/t9+WK/gDieMggDggi/riWup20atSS7im2jJ+6rD6h8SZDEHQ/FfmvsQp//vfrfTSfLTfT
kjWLIw5pMZaFD5c2rfMa5ANTbxqG3jY26E4Mm71obXy//QJ2LBRBXAL7E1ReVZj2Q4vagbBcWsAW
erRuPPsoVfV8F43mFZXshWSq0lgViXnYpSxYc6ecR9XWJHqD5P7hL/h9AfUxenoeF4zsJP6Kf39A
RTyEk85c+xQlNJiDWRT7pG1uovfxXXnBeBDC+IqNinWft4ugauldH8HYFjkiwZe0DlIUFWLoymzC
QObSvZIO89miveN1Lj6FTj3/77JVlmseYCAXhD4TAvfbuhNYOjbnyrFOQA0A/A5sB20BtMNDnoiw
FJtiMToAhavc/IPB+m7J+7DmcSdj0AKAxtz5cT/0AG957dw6EZORr+tinlbCR7kzNOlZSNj8sBmm
q+goebSTDq5r0dQ2Iz1ZaPz+lDrx0VN/vxJEEfjEQjn/Qwb1YMaFjAKXrA63Zr1a1EPzovm5cf9F
+7n6xFTOA8f50PCM8g9P9j3R+N/XIsClg0nYxhC39GL9+85ZuC7fLCLzVJnmNzBBWpsjSTipv89l
9jzHUNDSofEtDxcKx0woI6YBzkC5++bF1iHMDPG9Ed6BgH7ncZAnkPt1LJpq0+B+JL8yGXYxxOXj
aIvbHHHEqEL7pALy9dKBNFbHIcXFGsx9h21z1UVL/BKa2gcVq60EZ1lhGHF2ed2w+01usI3LLNjQ
dvc8kCfak9p3hpRYlgZnIs09ZAU72BWqWTGpaO1GFtKvlmN60Aj2MlG8JaZ6tggaIwQJolALcmG6
NQUyYhOTIXRRieXu9UgTjKqMi5DDRDevPBgJqiQjT58bg4Mbh9pLO+gZXgyPrN0yUSW9SVyxP/iX
wsteOpXeevKsmM4K8YfF8X/YsAntYGTFZWcxQNwXs384oYqY6XEyQuektO2f59TZozT4nkStT4SE
efYVMoyUNrc+EQwyLS0NRVK8Yp9zjubcQC4DwaoaXbHVZ3s6psAJ0DJCllTNsa+dT85cGCscCtYf
3rjz+wa25NBijqQpiVKe+534jzeusgHZCmfA010m6qAxmY3pV6+U853qwDffmE5Z5njXdJ5pl4gy
OOmiv3WBTaVuxXaKhCbn/MWaFZuXkFQe0GeJerAZ15CdkuKJElwx+axgq7YDLN/eDpfenwqugeDd
XARfZaKR1wsjt88yg8knZU+dxFjd7ierjrn/kt8QK7AwBqO1zawYDBlu+Wzn8mk04EKy5i/87OV5
M2YxTCFL5qEGwWuIUNoZb76kOtvJY7lBh8Xfx+lecoUfc7KnVw1usEPZofNyLP3tvzeAj5HHLCK4
Ph3ccSyoPMTWh8fYrNtoHny2sMw/BIA9D63X1VvkbPiLAoKOVZfTp7uoRtPSphG89sR6jBBFEK6u
9k36h9VdLCf2fy0rruTqL5ZoFDzk3H14P3XcQlw203zi49VHr0VS4XnbsTSbB6KLkP0/pR1ZQV6F
7nE0q100o1QvPIi3OCpbHOAi+sNJ9/dVn7fkYx0kVjxgt/y40vkzxlkFeHiyolgiM3VXYPQQhvAN
aSSAZyzkdZ5rTlfw/unoEn+Rm4N1XuKz/hAv8DH/3fKX94LWWCyhnmzYy6n8H89CjjunakNzOjlK
4AvEnXBsyTSLoQFXuudDCy0L6Su856ZzDbHxet6boSvaVLKCqpn8Bq8f8t/09qZm2mWYjJPzPM5v
f7ivft+diAynqI3TGNeO0Mjlg/7HO81kFI9E2uiT0VgBLbzYkXJlXlDHBsxpqX8AgCWGBs3/YxgG
ByPY1yWPdkAfLLGbz3LGhKI951OkmubYDHFP4ayfX7JJX6PdiND3uarHnMYN66GjR/GFFSI/w1hi
ONLV1upZhsu0rTaTnTbbuQy+hUX305yRf5aTDHeG2eXorKqCquECQbiTkJt/F1ZHNckNg++gLHTb
vUSpb7ck/Dk1RWPNlHvbzqoJm8AsdHYioG2UaTu7971932aLiswrDoAFEnmQG+zmsog3fTJPjzzT
mHRnfQIbDZE3Gj4xgU5xHiW08P1LRb/fbphKe38fQEoIPdSvsrvMuCVxhxTu4zwhQRi2ee9Zn8TE
cT5J1afcqr5lLSMurRRbw+7EEQfnr8ZEDzLImVDqormqyCGMpO+Dx/simgAank1/eJnq/ptZzngj
jK1GaXWJhfHcWh1GnBEthWerq6q+QPgneA6C4OQ20+E+Scdh82ukGhJr0MDVYCdYF7MSDyKL2ePy
8NDapP//903127BLMAOTPn7jwCEN+eOwG9N5VaHmak9xKpnWmvX9DF3pLXWN5BvWEAh6+t8//Y7g
sbc9G5LC+y2VtlOm1Q1jRGlVmnY7o7SvWT8E58QosmMyUCc/+zQndzEoDaqsHDPP33oFp3f9P3j0
rQ8DDq1oHLWsJSbAF4752zNVYP0QdePYUNPGa+35xYWHiC3YAbBF9rvHvmEf3Si8GnY/bRa/xuxx
J9L7G3xOUmMXNRqqzNfXOC6+cxABOKZPrkLoOBo5Z6elcGyOnqjCqjclyuz1TMy3Q894OY7Wn1Z6
X/z257DGS9eV/C0W0dbOYiX9xxJhZzCV9Jclp2isY3oZInGac8c85W0Crn3/ZyyL4nT/Li2ydVtN
xGF44XxKOpzQq/u3Pn2WOZWfebabpPF5HNP5dP8Sc4pH4j5y8Gyczf1HpG8BHgJdrFTdzSeLIKG6
7rqDRAgHCVLLTZpioHikLqOpZ8iUxJWn2Elo3I6q8f99a6JMMRTAM85xeUoin2Aet/2VB5Nxist5
ZH9ve0Jh29ChGZ7QPxkOyJYyEh5sJz0kRgWvnZCFmyHXDv2KP3uk9a5bvp0wC0FInIrly/07uvEY
KM3C5CvuZA6r0iTNssMs0yQvXUjHB12K6sAsSkKLa+8t30RmM0Yvdc+mxSqGYq5+zbscobHBLhBZ
896jSytXzt6rsbPBJaAXN9x4ZTXR692Z+bf9Cr0gljvVr50RP1A/QctUmV3fjPhddM2JrjbSX22q
uMgeGHcSm9bKbEt1yMM0W49oSSzIjedEDOK1IFq8RctC+VUKVUBoyVpMdnMmYCLeZ6zS6yn3/YuX
yw3Yc7iriNa9H88mXd3sRGWrSqX+LrO76NBhFLu/SzjwawH3fuzjZin7KJwXklziTZByNzC+wMwj
Edq4mdFdDFn2lwTxE8NFheTesud1Qyf2e1cMtzCsSW1SZrBXaIcbOwhf8Pyv05pnyDRqyb7UVsaG
ToRF7WdfyeXJHusEwWyZosBytese73Ydti1jpTTUlUGJxyrrCuztE3Z53FoH7kG1GosI8ao0in1E
/tiKkA+1ChxFCmP7F97ZQye1eNV2KlcpmfZ4QIHkp9LJL6hcFrWTc3FSlGcKH8W+Q+S6x7m1pFMx
PwV1uzToua8IxqxtgrpmX+b4IdO+xG4ZG/A/6jMY0SNWK2AoYR/8jPRcK7cPimEfjfpsbbuwOU2x
XkN9pEUtvha589ku8q9+qxCW9uRwT7jij1bf7IzBcwjxElj5VHl0TSz+VYSrrxmsLwhnOTsXmb3V
jR0TVbjVvGjSN+ONt7nqXOzxfyOUZors0G+eS+KRNEay57sxdVpkuWMdvFrouyBhwDIdjn6XYuwf
SzH368JIiq2vkVcNWfwFJWy9H3xuo7u7OERhe7MHGCYjduO/mujdVLO7D1qR7XWEvm8yM2tdJFGJ
rZVxHZcB9+tsPc0oY141GnHqDJaMm+UfM9pLMfIIVlvTRTcCuuD1GlFLJMdb3HDql0PS7vLYTw5t
bV4CxygOcsD3TA8Umj0Mf1ubJDpc2KF8Ri/Ay8/Ny2Rl3sZ0zG1ipJi9SI1aJey8a59g56A8khNb
vZDMoNZVU/eQJ3a2ljMMa5Et+iOst5uOJ9/EcoqAIDvYqgwQDall650UYlsTCWQTXQBLoqOdsAq1
Jg9EIXtj18i03XSoRjYDBNbVtVrAHI/zk/bZ8D0YamJgUOjhLDjr/ZT+rFKkomj7qosZx4syBcNJ
hrDyQts1k0p3AerNtgCQwbr2ErnzS9tbZ3QBHP2B0svUVfUr59p16Rf2EycmLCtBey26XjwE0kjw
RDxj3MlXmKFYY9p2zjZDFwCo2KM+8/dHRCJb69j0xxuVvBQU+FC6BZarQXv1jm5E/2aoVjxWPEw1
4+xaIcY8xfjgFwBXn4bauNCxnoYKkqw3v5bVCCZX6NfUIhZMY6bfdJV6REDsv6TpX2wMMKyt9E9d
ztTDJFkrC9smYl5732GyGMIBIdQtGAWhxp4jdmY9yXUaFdlpzNQ5H09TGntYS7p3EjObfZzTOKSq
lDg6ZElnQnKfW5Pa6jp4j3p1DPDJUFeFCG5C/L6LobVXbiZofWyG/FOefupbuR5xWxH/OI4EJFUn
WEaSXh22uCZwQjwgFbpGz+ZYWbGkPBup2lUG+g9REsXemd6O+PBmH6bJk10A9XUVD35ZFfbGMPGk
9SjMj3FemEc15Z/Y8lmo0KhytU2AvqDtMSShb1tzJg6wII3DJoMM3qulz06V+s6mJhUqIttvzxUe
3HjVB3ujrniaTYeYJfkrVe5mkhF8rAVLEzqjs41RTRUKvhvhbHmeco7LdbhxC/strCcaI3vH2nU+
FcxxllLqhhi5Tipz05L0AAOscX4Ze0VN5wq32PwAJQnQZs7BRuAm3kXYlre4YvJ9ONd4JQKRnhvz
avXEPjG2oFUjn+ZRNxInP7JWtEmW3Ppg9vuxazYlgaQXBHT9tnTKaId0y9xzXQ9Dl027sk7HoyNr
POfLr4YUjtdiSWtBuuPzcIwvmlVo67GE+qxB5BIqqqRUPyKeuNmOdF5qlsrca4vbPJXFXhPQTfSn
i+GE3p0dHaD+ug5NseVKJluCkPFSTu1iGYkp09Ko8uYxeTeDz276YMe9980lb6N16gy/VmmvklEP
L6jU1nftb5nG0CyR8557LqrCJIuOgdFt69Cwr3lhT9tmaG6MlD+suD74QzAfBfXbHKUYjMYfyDlw
H+btE0nM7coshXOgbfMhS9WDBcb9aLXTt8muwk2msovVmsHBanJzPUuktgp74rpXmtYJR2/7eHap
+HZCMoDNGCyOqSOiJcudlj6ldoiYmt1jTpP0hoDblzst03cyPbpG4/K+izdJ/jruT/fSFfXZXsTW
o0K3k6UXOj+bo5VSJN2FCqP10NkI8/R4kLyKIBP67BblPlaRuDiDe5797EfdJcFDiCxIAvDsu7m5
1aMkJlpRbVyGM2VCItxE87mYguoBfRmSYpsINJhnQl7MJtimXI6YkAagIBIEpuS5JBjy6mCfEJPw
SfGi1XqWzqYJ9fvdWU7u08onZGvbzO2l9jt/RdHNQxIQE3knQ7qK6vp+SDd1LcRmRNpKzCwYUQkQ
vYXPR9Nq6mOaVGRY5+KpAh1J+r+oeqsRI9hNGBxjNCUr6sxo3zYx3NsF1nu3wvquFwsjDlF8wo2E
qIu+Iy0eD1UnbyhaqThPmgoRQB+eGPLQyWONXovaby4h9sx9bDnvcSjl1ZnbxaiUHC0z+xqO2t7B
h4pVlGNe8PD6xNRQnBvPfQnI70ztxDiFeV2j2WMCTSv9UsjWPPe22kCiTutusgvA4vYgsP1aHM2f
wfZe88kyz9mMXkWHKaXvmQO9PQzbyaOTCznJTs/Ymwko8S6i7zCe6CE+gT+KLaaM7AQsmDMwOzfX
iD+zjDcnDXj0OLMZS+StR+lHLCBd+tDPTvAIdOLGCChjGEEEltB+dTu8gf5VT+7TPeCEytLxdj+H
IpreZYGMLpz3Jcs4km6j7pqtwZO/MZrZRF2o0BT23JyzvbHtrj8i8miJrfOHJyPQRxNf87XrjRYl
vEPKkOOm+yLyHhPTbvZGnmGamRHekVmAUKWNv3tDSpa97nGsBvlzI1I2tNx4MZVd7RPZBiz3CeIT
R2MGj8NjMNbVczETlCAMd9k5FQlpvNY4pF8G2b7U+fjZFTp8Bi1CD1Wl1uOAyRp4iICZKWkR86XE
orUpUwveJqx5w3yOW3N+tHqCBxoqA94mmT3iROpdw/sVRgl/LU2+zMPGhhr4S9zAjtYzKGiXiiM1
M5xvbO6NbDFV4QBrK0xHg9vqi8QfenBr/zvpABbOsXPdwZLN4ZSf0rKutrYTSIwbpDv9LQJuCSdA
PAqdirlo5daTPpHj86l2rG0UVBTL009O6Y4/QgX0T77MvXfNAxbM2IL6rC1OCnHkc+WiuWE1OcbK
x3489gkG9XDZMxi1xjw6JfZXtzY4DxYtkuSqrcSmQ7J2aqs6Pkb5dFP1XO5sew6/uhFqm9Fd6TIZ
bmqweeaSVj54M7tyg/R7iiPrFkr7MSBldCe0zC4TXuogzoJXX+JxRN537Wv7XOmpeXLaqn0aBhSR
QzXb62V+uN+3Gk34WjdkuLQ9yt/ek+PzqAkTJWE2+MzuE2ydCT08Rp/dVBFIMKCP3TQeVSSBno6z
wZzHhP3ZDrR9NnITg6VpFXs+mS9jUzhwdKy2YWKuqwB1aNHk6mmJlKkaxPFTOtoENMnxJe8ILdDp
QDgrxm5gQ/+Ffu9wdghAEcGLJn7l71wRHutm3c4x2/pCF/QWtifuNsyLZQiNWBDc0trVlprqZgVw
huaqGI+5SUOD35CibQ/DSBzAsCWUuTxntSTgIktJzs406QZZaV/YaibyISwESFXxCygj2MKqWOu2
yamessbpaApcEeHoyF2CSO8qS7lDzJOec8imY+d1F2uM6tMIyeI7zY1fh/g3mZAwp2m17wKkGqPZ
GftmmjrKpMyXAg7gPAFI3+GtuY3+KgY43ADn6yrvw+SCxZql2XJfoeBfdTE9NDRWn2xOcFPRJjge
HYyibdRQmYbXU+yNjOzubskyahPnM7X3tLi1WbsNF1cTVv32saqHdl+oAJ+V8M8sJMMef7W/swC/
NnHfvltdT9x3O8ywCSh3VoNa1rBiMj6ZyJeVw2TgTuYm860HyLLxW+ZgQZl2eZa5HG0pog018nZV
FcxbBRHRXZeeRBee8i4rz36dflddbewzNeLosGHBSgkfdo9I6tDPbpFt0SWWLs0nfvFAJs6ucNqG
HnQOkmHSfJ+iYOKojS7Ljwn6D3O8nxa8ixuP2YaAlO48qE6e8tgBMCud/sRxOL7QrFyFs7qOdaR3
mADIcIQqQQJOzIkLyepEXMMCFdUa3AK72UhJtNe4hzgcHxSCy8NoWb+8ZnKuuelfJqpGsGvjSamn
RB8iZJkb05BvNorjrctEwdA0zGsqmsXBaz5rn6XBkmzrvdbP9yAozkYmD36wEiSz3WMmkJqLh3CK
V0MdNVfD6V9rVItrghfzbeW7IQN73G8HJbIrEHKoy/GinfHkM0OcKiLAepR1WxS/KalabnP2EutR
aL99Zj7n9lwMsnn8MPj5ieoU+xFf7rnssxHRra1u4PebIQnqraeUuek8ZJWTEdWXpq5oGmjqR1H1
05d+h6Z8VZmqeWwRotu41ryBlhuvd85qiPjkiYfYkbP6phv+xbv10NFzsRn74pFy7paGCNSXNa6K
Vep3n+tevg7YkLEZTYSd2GsvCYkJI4Nozcr/PTciPGiZVV81r3kMtPPZKIM3ziqr2vazPbZajrmA
GvusKTDQZMm1JkT7PmU2xfQ3UJpVrjwWnti1Aup1dti7zAW1DIbsobYiDrx99hLKn4IwLuzh9cSx
yjmYdWl98cN3UhS/qxHPjO1pynGsDH+kYOwfLelvsVmKTdh2aoez7aBwx6SzbCn0JjsmCqIrzsEf
ds9BzgMYWLmidlZhhyMIwTRuNes1lUBiQvTuj3ntFm/GLNW1jAqmHV+8Bpm7apX7TQ7O8GjF2bEx
veyc1Pmzahi8bGmT+xKOT3qyDRRYRrrtUtdft3HlHykFP7e9mratls77IGJna0zO0U0L+cgseuGW
L13qA6DOrI0R4zG+n+BKVlcRw17EqI75kwIEbYQwekOBpqRT+9n0fkUCPApXJkbvHlmAnnhWWxSr
kcf8WmqWnaCVX1vu9VWkpu4oZwJuGQmLbWBOW5aJeBd3tJlPUKCDqB/+DoJcBGSEP42bhNRcDA6g
EiNlsBuP6o1dOHFvDj0646LEzpICVubJS+Au9soW4SBq371f28YG/Vu1lkbYcXIOaa8KkyuuMU11
LAnXdY9FaJ7Hn55LON9sJgGI4BgtXsFlQW9/VNTDHcgSwXo+zN+NPbk8OH4CEu57fXK1pWkJigiE
XYIOSBUgO4lekr2yuuqkLcDau2gSojg9uYCXFDkS6OKocW97DSgsY51fVO3e1hy7g4xxii3IHdDz
FhjLV92Qbi26tk5Dl773nRtfOcrT++BK9i7OTceo7J50F8ijpMN+lU7mHTQFyVt+ZjbTReRCbaRT
DDulh2/abrqd7qhdSFMX7NPzmm3gawa9cbGodBqhTdSah/uO33ckSdDDumuYtmqJL4x7EhsqoXZj
luuvbmsdYxvXs2c+YKI1nbE6FiOU2UTgEKEra8JNxxsST49GcZhSs9mOvSWPIYts77vteTbNp9lP
xYNuCAjpGwPHttY8Owyi/jLsZF34vdGkJvhNz91cE7LhO21JdaFOTjbRX+vZd/fZQiaaePMYozRy
+rLew5/I4//h7rx2XLe2bftFNEhOxleKVFaVKocXolaazDl//WmU7b3sjYsLnNeDZciSSiWpJHKG
MXpvvcIeRLAN+fThgrFKC+tPfob5Re+DLo61czvWd/o4WQdlxgBOLf3qHst70p5Mi2pRRXUKp8sh
SdXWb7XK8XWrfaoyvX3MmsQ45EZHKVHJr82dNZrGg5nKM7E531Unc4JqMEisQpxAocLpt1R8teea
qepQ0PUom/KambDcxhg3HxxxkGbJAUnz/Bhn4C3S2Vn1G/ElecxqxzxZfab5DB9X25rBBYy13IBu
nrwlmq0zK9FhvqeG7AuiF70E2ikZqCpNuhqwuGmNLWdjOt8LXG4YhyuyyKtaPCgOg62ht84+BDKz
qXocjeyVTVoR65Fbr3EyZdXvgJ8C6DILSSO8NTYlUy4+7DEK8km3t6nWM68pOuVqN7Y+xvmHE+HO
UqqQLaY+ZXdqk3+FbvHZmxRN5uy5zXX9RR8W3KboH8F6VCfdHH6w5498TFPAs1H/3jNb+YalF+cW
UMlW4Nr2KGvDVJDGY2OawcLA+VQyGM2RczRZNG2jyfhW1XP8it7g3dEIhbLd5qdJvVOmL07hiHPf
q9HFYEAmcrQ866SyY72x9b1ZLD/HuIywNmR0rsRgvIbhBzui55yK0WMpU+HHUXrf9ZlKJ4OYwSWK
MJiOcbpnQX8eCS3wlCScn5pK5fTpZhOPd917YTgSXLlQk4os2T7g8Xol9wm+QnVW9FjdaQVg3OMc
pT3doPo1NUnxrtOm/nBWK0I4VtN9XZfqw6gV7/jpqutctr+KHhqZPibZLh0V+22Z9ZVQtyh35Yz3
Ix0XY6uz9dq3vQtFXCjtnZyuPRSkcmdnoS9scqMqSmwbCCSMVVDYU4xJdXpuUE8fw3ihADjrxwWL
DH4eZLIHlJwUutyMFFu9eBqT6S0slWkbgdA9h9p4EmtpxJqHgdU2m7mcSNQ7dHTznc5Q5ivTRFW3
n1/SXhrXYeaJPYO3Vtcjq90MGv7U18NThGVzbw0qJ8d6c67C/kl1D4aVqcSWRLvSLrUXGY2Brav5
R0N3ZZeBqdg2pda92HV+YOHvDxZudy8I8SpzPEKoARWpfGnV/DECPXmNXGzgBF0GQ+6bWZee8wUZ
Gal8B7uDPsUu3rG6Uxn1wId5bRwgqbe2pBP8DuDreivYPfLv58/r4A0e/nf+MV8HaC138EJO5p1+
dZ6zN+sH1WC98trRGwUGf0gutI38jhVE7BOijkUncBmFoQPMe/DGzXl07uPxCR17Bau48VHN7gw/
CO6Cu487nGXel+Npm9CbginQt+aRnNdrfB1enXfxC+wNq14yrXAlr1BVNmCMAY91F/RkeJhBmm+d
bxPtqr16IInqOl715/aD1CSakSmeKBv204bCddj6OMGUbtuPJAHtca+iBMFBot5FM2lqZhU9R321
bQGi4ZaiUdlXTrUHhDjswqQ3sOI37iYRs3IgceYO21155/TRx1jmEyeqFdC3Ft9SFgIey1kFNGhq
72VRnrN0GL/KChhAPynlZUZyd+1H9XWRxbYdh+yNKwnKpFKyxoyzNyrJG7NBgpCaUY233DDexGBR
MUtYbibFSWD4KHgTT29NYHl4bObttRt9HJnHawq4Kny62g/4KutqtHyznevj7aI2qvpYg/v886a9
RrzICtdPoifN0Ybadgzrtjnebt6upS2HRp/nZ4122pHO11mJzjmV221N8OPRraySfjnX/utmQ3dk
v5iDnziiOJa5DckjkjWXGv2y7ZQ5j7efLKFlbmKzoUKs5cUxTMTZpkG4vf0wLIfiCKC+PK7vYBx1
5R/3V4VNEQ4PTjFq+fF2IZMw5+Tm4vd9t2tgbdZhnzk7w7Wsra/ZFszX4RLWy+b21s24Yl9JT3cj
tQobTl8dw1aWu7nLmvakVnq/K8G7Lab517O3bVz8+Tr/dV9SA3DSmmwNEshelqKOto1NIOemjeLO
Z0KDCKXUxZGdT3GEUQ9nJll26Bh1hh49wiFEo1rP1H9e3O6TZAZQ0itPxF+Vx9sF/Vhqp7GbcjlZ
E7gbBYmEUBn1B1KxqGl35TFdX2ikvf+ndvD/LpCf3fo/NDEr8v+/gPxF8bMtu69/E/lvv/U3kd/9
Ay064lbTQCWN8ApN/t9EfvsPdj3YNRxLhc5kWggu/ibyu3+QCSpMKNn6Kqu20d78TeQXfxhYkyj4
CZSCLs/8vyHy8zL/VviproZQHlg9vUBwJ/pNOPYP1YcgIZXQwAKyqKqUUd1vKpui9Kk0wF4Ec4v5
9IQFSvzEiroAdnHszBEeAaqR/Vwnei5/2ZoYzR8cQKXyYoQUEV/HqunaX3I2svJrscWg/BgAbTde
sjBSLGKBQjJVAy2X2nHY5XnMWmBPy8rK2qfGtGedNmzbvsZ6wSo/aauoB5LIXLwOplq5dYHZhN/N
qJ+I17F0qZ+qaMjuU8UhBz0cFVxPQ6l0uWeocP3OPUgACpoFC1tPdaIZ8V2PJXpnZY6p73QsuHQo
El3GvtpnxafqODi3SElOMdlnGK43RC24hgd5wWBxgnRB+6nPEy3iForxhPpS5pUX1VO3AmrwHlFX
6VvrDE8oHaL7vkAthpiry9y25dWSWcVJKU2czHmSmbH2lUMujQ6RltJPU9tMBcw8pmlCzkw+0iGM
jEdjxBeSiKVmG1raWrdiBCu6xmWYfgNJTm6BYrhZdOnkkMMXyOyQjrRqGBmEiSUCd4Xaxw0/cOmD
A1DDlsij1hQ5HNJYm9cwG5H4A/P9alq2Z/fa4zMbX8To1OJpWiyNPHoDi6N0x+y7ijix3bVpDXMl
aZoKvoBJC20zm6L7tFizEW0JQfAudxnTdD0Uz4WGuzrWWCnDa8YjR8ESUCGYwUk/poZuPBRWJlDu
U0KoN5VWFummrUP7pbdx32+LoeqmB7cHy8hQlSSJr+vQ849Nw59K71igEPK1VqeMaZAFWF1xtZhx
EFszs3RTt9Xa5dR7YDAtGLotgomlnQnwGoorRCvF+WXao2g9xV3GNbyHMhoYkhJThWfHjc2SfYhl
rJxgNuEcznWLnbZBarwD5Noa7G6D/3a0Ua/YhrNLnJGSRZVBVw5Ctc1hClAF0veQZXJ9S2oSq4aq
GrQnLOB6QgXXHOtLhlxZXpRJTvZrYQJ62QPtcZxjyIgiDPp1Vr+kQaxWfCtEIEE6YFfVs+CZ6UVa
OGKP6SKV98rI56fBFuJRA7oS4KdkxoLJfFXtWZ45A2hwdKZJXUql0jR1WfwjM/T0WWnacTcWgJNQ
M8ff6gFC3aTo5omqXUVR0wjZB+fFTq+mLrCRTgfsLMvKW9SiCaKsEyej0eoLib50GQvqJUq64DuL
lek5ayx9RzJ1ecrt2j5PkZru3HDMfanZFssGIz80phyfrFoSy9vRVYVcRoBYL/SDGkrzlVClMPII
sDKx0omfRj7OX6g6mztDGQySAsfwYRwWVqiaVjxUxSD5PNqIav3QPjil7L8NmVYdejUWTxF7VQQ0
vR1dnGzigfBZdu00au950cZEfiQ0NmdOFShgxDe5MWQbJ8lbkDQFCo5YpkhiWULBqpNnWYax46Fv
ZBvKCHmPRaL4LCaDMK7elVfLalCfNkkY2KbdYZvAAbjMUwNiTm9p19IfcWnc41TomovgUNwNQOa2
Bh6A62CEypcewyev+7J6BbvQXZ0+YaNcKDPYsQTIHuKrg5WoGWOD1YHwjI0r/nAdqFpk5HcpNgA/
ShL1V64mxVPT5+2dNjkR7AycKxZqi1w/GO2ivKFIhfEx2Bn7+XnGW6xGKZRXkWFMH6iYAjOXvk7v
hpaZi8p1oO2RlOi0KGJQthPkFAA/4DTHwzw9Llbdb60Qv57FDgpfAojtfSh1Z6PTLtiluUM7vzUh
mufs9z3a5HgxqAN87zU94QjBe9yQRfFEg966ayazhWsUlUHI97PHv2QSPk2XX686BRhIomyrSIhj
HWvTPs1GkxasPl2URM+YrWagZx0U5TB3V36zaX9vRkMBhVDHZ9LfqLw3FVoEXVS70SEQQ8QuQW4U
5O6cpqPhN1fRS9hm8yXqkRISjpds6fBPuw46d+BiET6SV7SunDIqsBOy7jyLqVvFBrCnfHZeESAk
4NsS84QRhrpEii8G1cv0EObo5vkMbIbkIknYqpblzlXX9jssZcoR6L1c4l52c0MpqNSXakvpLvaL
xoi2itSKQ62X6P+tkJjXucJqlc39kWiWEKQ70JaOcTOYpE1tvRy0/WINIbw+OaDExIjEhOAARTBw
k8sl3NVVRSHPIAOlA/z4gxIRWIqkpfdkA4UonDLfoeqJN1WaoErJoSA6zjgdlBRAXLL0NJ4SfIvC
7vnG53k4RDQu90XeQzISglW/SpB8jnLrzUaf9pI2jn6vhHbvM2Hau9El6zjvMH6GCk5rTm8G0W4O
qWwxWyCRmre1IZxfkaHKkxar6VZZlOYRuBvlaBO6ZzKCrEHISMM/J1IwXRxC6WeLJhAYuWO/4HBN
hn68B/dbBUqfD3caI8dugT4aEAkYbpaJOOWE+KmgiG0ADSrBA6YCjJXqQDxRwRADOYcyOeJpby+V
m8VYT0S/shwzf3JD4YuSMBi3x23moZxbTrK0WG0vESg+1HuQ74YVBWYthz6hFm4thBTY0BB9WvMU
/DTOjNwo5i3EN3IIC5djOG6abZeQH2sVI7ylRO130ZivE8iIHof5jn6AakK+0zhKcwKksylE5pQs
mEgBBCRBMqjMoY2aneO57x8VBZa+mS9kR2qldehmzOKKOfG11wuSzYZhphWusqfebgaoH6YgLqx+
t6TW4HrGnLZfZVOB4FIHY1eUk4ANMfUjxsS6ih4GK6sOmeNEmC+ctnmDwL9sxbhUd0aWjNkWIqZu
kyPLLmzbpm0bXqYYNbyvxjLrt5FmOeaevKdxOTt8SPT56sXqnidjqdj+EPbWAQerxguTelZuhLZW
ly1jppIHU6KPt4nharXuoZ+fzbDyGtkrs3ruCbL6JpfB0Omi3Jb2/3c3L8i4//+bF5Z7/FdV8b+3
L7ff+3v74vxBeIWmYZ2zNYsEMNxgf29fiAYzWNppOluKv/YtwvyDXobAwGryLBhD0Zj/tW8R6h+U
Fm0Nzwf+eMs2nf/NvkWHDPLvjQvOA9N113dmCeGiWvsv701sx7WZVsAtiNmN9+7YffaGdcdmBtll
MYVHh5PERTOxI5rd4RQqDnKCnGt2kbpvdJ0s9or4PAg3KfAtrCrLvRt2yGaV6iubSmTJWv9zykPG
YSKZkTcQSjTK8ddQruVXdhFMxhifJAF49K2AP4E5lfNutps+iJThTiTv6lxuU1jYPmtSx1cbexW7
EgbfiV8N2/vtZMqTMeZw7q80n8B6VO1nXiNaodZnb2c0BchpvKj/LiMRbTrHeLKKiYzPGE0BIdip
Hy5QV9Rw2bOH2E19xfpqDR6jfavsrVVpmKR08BelKLYJDllXCbO7VDHTK9NrT5g2fe0YTRPDFxYm
LZfflUZz6ZV34rnrRLxnPvmIRBLfueUQ3dkhe6ROY7ayp3A+s5YfEasNKvCu/ICzDpJy0VY6TGpF
CVoXDxj6ZpVAihaZZWzz5nC3BaaI9g4QKC8m9/miY7KfXVi2ZjpcZkbofUnfPw/j8ZpFy5NjkdGg
J2n65KjfpqE84MQcfjbo2JY2pGnTo/JxEfgrWkhFHkGKX5NVSRN/O5akg9Clz/3U0l+L0DF8XZuf
taqYd27b8ERlTRrHbKMuG0KfJDQiocfputh8oZWI5l05peVh1ROai5KdGWzwSfHEwlEE9tXmS0Ql
aAIePXfRnVku7mmKH/MwOzmhUVNsURxP5QmTvDZp2gAAH7HeA1hISk9Uirufm/QYunqzw8quwADQ
jnNGedF2pKQTFX8fiChiAcGFGo1/XVAQwij0n5u3n94ed7vv/3Xz9oPQSFRwRSQwrr+q4F7e5APT
QJP0qxT9369xe77q9pPb1SWnulZL6/H3697ehpE4Hbkt/VstCH/+/S5+vxWTo5oOLjaO3/f9ftzv
l73dd7uJzJ6INBUn+e03fv/gdlMmkk7s7eo/3t+fj1SWV9PCUydlOkOd/88D/3H19sDbyyzAIrHe
ki2k56StO6V6vl20mg59ZnHwZo1MJiPpDYhg6OsOc9odTddkayBhaORnGvfpPy4UDBMgp5E+wtwq
NzIz1noz9yHK07Yi3Nn1+HH7ndu9vYNVXQDmRZ1gHE3gPEzZZVDrOoVZkdTtfh7OkcK2aioL+lgc
SpqaK2dCcnEzr9cEbKeA3LoG/+/UnVD/Hkd3XA40jsaAqCGvSMvcU7U9IENxZj8pzsp64ZqxfqaH
Kln8+pQS32BX4aZYf6R3OvxTwvdCW5lPhWLyUVNd2Q7VaJyltIzz7Ro90hAP9/y4qtJbNu6hwoG1
QEE7y0IZNiEGLXgif99nw5gVPWXiaX0EIdLfGzeieZ2KPUok61TlBVFpI903LUrRcq2f+zJFEMmS
CsFjRByLm2yRsZAu0Zpo0jJHPd8edbtQkWX/eRMlYbKrxvQdk1PJ4Jl9jWGd7wQJVV7ozsVxsSFp
O655atndtsTL7HPSTDpN0jE3iu8wI4BU1Um+LVStgq+WvhIvQbZDPebbFoc68LNcBxdGK18saEls
y57OM+rDnZsTFl3M07lcL6ZEx4Gn0aWFxTGd9ebKJlWcCGLMj6MZ3UXXeDQsWGuwJlUS4g9TXIJ4
L1AyrhfDlMDgJXBKnRBRZuh+nVaQg2HzhEPMWtOK0/Iiik/cntmZdbw64nho6I9v0eItZ2XWlrNK
5N+5TfL0QBzzMVq463Y/iNDaUw2HnIH1Ycl65N+ufatBsLgOaVrZYVRAl7GhZ5xaNaeFOxJ/nVaE
8xgqROwutzYqZG2NZOvNQITaOXR5J3JRkj2NAZxQT8RQeinjxnmeQJTP+bg3iJ6ofGIQRFCgsAOq
jNmpEubr7cBqBI0zKyK8AaledqmNMr8sLUZGrBMNGwFuGkrbbmec4N6gzvkFaEzpj3ZJXhciR6sN
pQfi8gGkwbXpM6JybMCHZToMXiphukP9zQ59ijQPANpK/pPavW3iPcWp8RbTg9kTS3AP0lzb62vt
e8JjRvvBTMvjNC/FkZ1TcZxDkDGyGYftgr4mqDuBCypZHzO2FM1v1/688/ft2y8mahn99cj/evjt
ps7XswXbdH97aVvvbCDXMSS+9al//8I/nvrPqwXNgjbUI8LL/vNObq93e/klB0mGoT2sNtKKoZ3+
fhP/eHxTtNpGxz61kSpRhZ5SU6K9XThrb+f3TdoGDc6/f913+2k/GNHOMGh7kvuraPqmCYGOFdK+
E32NjCabAhSNnHDWN0qo3xCE175Kioe12J+0iIZLn4D8SgmVoKH4boL+mvhrDtkEJcI0QAWssCkf
dcsOR+gAYzS1/Wqy+A0d9WRnZMG0xDTgsmw+5JX2RpnmYFEMgQAPMQjenB5pkkzO6nGwin1UzI+d
BoQKvzh/sxLdK7TE+9SAESliEi000JEDjXpATYElc22DPZEkP20hfyvD6xWH3Z4A1NYOS1/Tjm7S
4ragUnpAbIG6lpZb2/H0JUJey0Y5a0r9fSwSGr5RYm+xK+fo8S+2XuPM6dpn/OrAxd4icpE95uVu
D9kdq6hRT5QrnLsEw2eaRlBrc+Uzr/IBVytiOzk5+zpKdawXWu4Dt8auiSX73OPWg47D7KnCVtZK
beBrP6B/7b1iaF1a1kO7gT4bb8wyPKSA41iiUC0N6+mAmR71RBxBcqzZHgsQGiwkxSEyh5lKujoF
Wt0qHhQ4ANltN3k1Amc/bkcInKzAwlW3kQr7QeF7aOI22UMij708lSrnSIt+Nor4EMbsqxraQzqb
u15iN0nFj3g1dOTqk6WBM0RLfZkVQb0kb99RB2A/CY0hiOcUDQ+G5zDLmwMBTpkfK8oaY5Q+Vzo2
qmmh6d0t1id7PwnJqWm3I4cnazHrOhNFckbi+lm82j3RnguJ06NSthgcYC7dKOKT/W20keHoREWk
mCd3lUWJxqVRQdd29PVRYVExAUMmT4i/vvqkJhT57sV2xmtFnToIe8IsNXKMKCPv0bdWmyxBn+d0
b1Awfka9u0fNV/s223VcCtbBXcSeT0xcmkJOnnrSAMBfOg7HLnZVJOcumwbqlOw9Si8jQcko1eYF
yCmR4NLryl82VVcIZr16wsc2jsVXCdjJb9Vy3xD+QWu6O7uJdaZqHF0Ih9hRu2R2s6YNBkgwKkA7
B9SVJxEPyAfRWtaa+JyWeX6wKIY3Udpc4pFjCRUlxQEi78yOA9Sp1PtGGZ7y/oiXRsMmabF8XkwQ
uyG2LctYx2T3xY2UPqjJioOwHAI3F9kuRkEiBA9UTaf0oiRX1pQ76adyOqejLeA9u7vI5P8uoQO6
fNFq+9VIGk6pUO6HRhX7ftT3UW/FMGGpaRT2Rc5F7bvqEaV7FpRaSRQr79FE4lGYEhAQ0XO5TPp9
L8a9BsZShKyyCYj0hbofkKW8umb3gl7sa7JgeYDkkpRsdLEDtFoLw/KUjmHFxNtOLSySkEBIYsA6
agdELL5MrcDC3ZJIUmVkPTXEsqMysxI+26UATKuPO7MQOAiIrVvFAcYpSe8tMme9OoocnHNE2lVk
nE6YItkcEWvjyvcQJc1hbKf3kVYIXsruLkLSe4ai++F0JOoAUiPzlpxUDYr73ppc5WuKmmxb4GQJ
Icb7+cz7TpDob8w6j4OcMOIcXvPWlOmrmZH/q0dlvNGriFxFl8+nn+dgFomCoruhM6RGlR87Ug/I
FrusSxxqghvLzLIdNJzOg7MPywuhWynlKsueF8SAygVpVBwy7KfKsNW6EovsKB/RBTrIZQeiJGyO
RwWlJXUaAOeaXeIxwx7ISr6Y7HQzfTmyKDwADO7eZAyhhktKZUHSAzFns1foiAjCxj046i/SksJ9
bOeIF6TEfJ3W/O19cq/hAmMTzkera7uizShd24ipFb6NxBzlRsTVD2mek+6bIyCqGzih/SKePtmx
0uYBqY2mkLHKiZBLsrQL90vlokcJS45gMVwamzBVegG+Ylg8a6uKi9bnHmHuA8mOC2LQdHyMFvsD
2T/SBMOBKbeOeO2qQ+jq5F0rmi7IQnQ0rJ8WWadrql+0siFyBnbCTuDsBGYD6hl94w/ZH50lDJ/Q
G5BLdc2JNCZtWjreLI1fxCPexDf9Hs0cnQ7ryEg1Rp77IVYuR0aCHk2aT11pkuOMBwdtF0Nz/dEU
TEpG1/2qYuzjOR80jpRB96N1OxrpQDwUtJpLFj+TM8TOIs+vYk1PjNX8e6gxA7qIXrWGnKvaJKtj
BLxeEpK2auok1GKBFswAx4UqrvfLFQ5OPFexyVs8BVpB1ysjGcwhKz12HiltXqT6KMf+oqKXhKCq
4N2QDbmTGcOJanxIPXvFc079Wks8d6I6nhHIsQwENlsj3RIi/Nh51iaRd4VZlT60e9hu0JtwqAAp
CZNgLqxPI++7zarASLR2VW9+10mL9Xtj7DBmx6fQrouN2rpEUJSbOhUIOKwr+WqbXiGppEkcmwqo
Vm2vlVPSuaitp8JRH9JijSmOohHkfvsjK+QeRwge1Mn8blH5fTSUn04+7HsQRI9Tbcbewm7IIuBP
1Nq+Mof3JmFh4aA30iUr/1x+FXjGN0paD14eSZbIC2jeNbIPM1eJXH/WifxZqvjnWBsfVkfdhEFk
wi4UpoRE8PAwPGVrIlQmdb5EAnhcBykZE2PhWwPDbrVa6nNn2sDmBFecRB92jP8dh5InJgpbuiie
o4KijXyp8uVHtFRpkBpzvwWY8b5gzd+X0ZqHutyXJd9rJKGBsW1AgjN9dqjL6JDN+KyRqEREKNbd
RpPFd6tY/CZBZVzxrMqeUKhPLAypb3ZrFNFAyk7SIK1PYoTf2Cby1KDrbczL3RA28BDT8hP+MpLQ
9HEeEXqbONLiDnjMMDc7uhUmlTj5Qn+OLOd1yaVjlPKMhglaS9idZuvedzFdAu1c52jXcgd6AtWP
eaGPRQu/Br/mmsO2tqx668p466aAeYnL25ALFQdNu7yRWV15g8UWaMIeQmChez87M4BVU5wGG4Ej
DTzc3W7o1Y277CaiacAphPSUp/t5/GWKrtlOuVJA502NrbPQqyX+9a1H7EdZ23gqevV1jhqxcyK2
8El/wU4jTlIc0XKPh880XRDbWUQ5xw2mKwBh+jQCp9HxZM9G/e7aTKq5af9UuvKnJI5xRQa7XhXF
dMnbMgmiXC+JbLkrifck6odSh+KGGFANdp+REx8M52BUjrN3JM7ikCwUAAZjd24eknZR/TgmQipz
ygUpgEFoJ8G3dk36Xkl8w4na/8teqOVnZQVyycRBGZNrbEhw8UTcbXIUzYWL0ooAdQNLzmo9bLuQ
9XW4p0su70dBu6YaNm3eWE9xb/zSwTN5UyxNVIUAzxiKB3jqantmXVem2reIRVMPQQBOZWNuk9p2
vIxN6ZbApGm59Pisa87+IzJc6g786XMy7cbefktDZBupng9+jxU5SMVZg3Caw6s8lkszBUU+xgdY
NRdVkS9FWSOkX5zGa5BS+LaVfyjm/NQNdIetqUbh6jYfFMOtAxigBMRQqn/vqcz4pr7Eh07or+Nc
nxqUob7WCIfA1/tMg9YNrI5Ztz+5Sc+kqEhEGhUhpwNOELhaHvFWRiCqmuRW1LFJWJKb5vrzZEmc
bDMNPvyl3lBfBz16VF0j9x2Udpti6p5Veba0YoC7CHyhnZYg12kw5bpi4v0kB0HmUKuNaWW7gpKg
VPrWhsSbdrAsU5MdDrLuO7ulEgiX5t7KkZ0sNIJTaV5RMp3MvLtoEW+HRdWFz4nInvBej4AyWZ3z
NqOx8Keyfa3c8TGtjNda9Kx4O3fwCyV9zDQiHKJqNoMs0GLgXNFnRlMef1I2+GlCtAxyFEobu3ka
QW2Gzr5Soovq1PZp6RPL9xAzJMfWgXSgb1XRFjiL9HErgDt6VmMeam0glKwv7rIW99Q6WlQVgRdS
hGLfUuWPtuOgv2PfTzbIDaKgEvrdVIB9HKJUsJSWTuAq+o8K1+SJTRDwfYr/FVI5dzFLmN+HZuLp
7Kg60Zt0oKcgI8Xj9DpQu36zoq46TsJZkAd6+DSKHyJ76usUrryUzq5z0sdYJ7JnbsjVQplp+JX8
ServeK5lT1+1p29aTb5qkwbjVA6bL3xVAVrmgm+xyLcQqvZTzqRIvCyrorWE1e0d6uQBux5rk7Im
NnJSkWuLROB+KvdhS3HBYugAiJtuhkgnjze8l7ZxSRNn2HIk0zufxmcdY2TjtM4mnCGjZq7ybLuy
BRFOBzxtDyVaF3fpWR11hzHJ92joT04Jlh5JQs7UuuaDWTbWOaMny7ZBMTrqJst8SqS4N+0d28oD
AWa/QnXI9jFWU0ZyJNgFSALYUSw+FvdY9wsuKOTMu4G5kN5pOm1qF1NiX3bPSdvqxzZi00MsjnbK
hwbnO9AjQ0UcJrEgASDY4h571iwB1KnuHicbuqQcVqJyb1GLw1nurbAwbHB+GzK99/Zx6Ntia8cz
i+A1FyHjgNLIHYZJWJMIYWKxiY08AGrDFFgl+A6BN2C6R3bLbFkTvuPBfvppq3qMM1R+xMneQSPE
ZGckiInMTyx6jB/kMGhpiLnStr9mWWUbJ+tZB5OJ0qP6dqk3bySe2c2MDEc1INnwibG1EZY3L+N+
mKznJoQzq/UQMKuOOF2ToR+lzofETHUKC+dVhk3PZ1xQrVkTXkTP5lktUFARkgsJIXqotAXXBWbR
SaUHvNSfgpK11r42GZZvZGnlZYmVma/oPZ0jdrON8q2hSKGpkzi3Wg3HZAHjJ7dOXtuPSgYllOr7
sSumijLgHFKGMH66i3ydW+LG8ghuD+cQhCKxypTbfOU7vC71HehReSF+uLwCiai3C2vzoGheCzLA
mE8o5NhKtu0MICEZDGKSaFAs54nj14sa7oYxfxYy7IOpY1mqq8VbK6gBLzAcl3QhpgY1ra4GBU2j
as4eIr4xatwJ8/xVjCyhO5UaxDQRoOFaD0ad/MIyez/kwzMOMDuwLVoeWkdwE2dlwoZrCMRXC9IR
MIaFi5luv78Iq9kYc/ycsTM7gD97hKB5LOxpFzv6pVHDZEf/j0RjbFdJjDdB5Fuak69URcGwGN1j
t56k1CP9mf0i2nnjOMLfPqERS78R6LIeagYmtnGmTSdCdxvjkEt6BVVcZCC8WvYOajXkvqS6uB1H
pktLdafa43ZMjNfRkgRJmy27smj5tSBcCzoFCUWNi6f+HsphJ6LxaY046eX0w1z6aRfBwGqcGjwA
ghiMKzDYxRpRFLq/wNZN26o2PxeRaXumTWTtWTtvaJ7cc1h0QT5jcUCNDY8nxwvYrrOjMyuojUDB
uPU3YsQw9lTPAoDENg7BffSQnJo2fVBV43nMpjUpvs2p2dtvtZ7ShETv4OVaYJNQs4mXb5oBI26q
m1PUuDjVTLaKsjF0jwiGIDOs5IzsHWTKxE5nLO+JTQ45r11INiOwpUpk740QVRBVmsBlaPwPd+e1
3LqSZdsvwrlIeNy40Q8kQSuvLfuC0JbOhvceX38HUlWHOurdVVGv/SAFQAuSMJlrzTlmsxIaVVtq
LAowYNfdZx24BhVuV2BPB722GVqrCBKMDxQ4P+q0u04RukGMGt9yAopWYnIqz9IxVbbNJeXJDQib
dK9k933zM8YFS0iC/or3GgwIvVcRdYDE1EY9WOMHY8z43rboNppdD8+iOCALoQpYukzKB68PYy8x
TSZtEWqZgCrYCh97s3RF/5z7JZPPwCRhMyKvmobKS34DBsddhVCKNkDi2DTO2CVYWug8hdibMR8/
VfWPJEBtg3D8o4VsvUe8C8cbt9Zm6nwaVwwvVzYnz9WoQDtOOaFtlFahLhnkUH0Lcs2w96rWVJPb
yPgQ7+uudIIdB9BKxEN3RPISHWAObZ0IYlSS4juNq+lhasF90a+H70bCdhtVOM76mGRmgx5U4VS7
sGOLC3MmwT4X0YWhXDbQgxleZ9dG3FxMOcXD2k4w3lA6PiIPZnfUnwpcQR6puPQfEGJFDF9NyD1G
h+OvVQYQZ8Lec8RQNWgT9KAx18yhrvEHt4DMMmVbxWJxebrYxIV706bqi2Wq/VqAlOr7wr3QrYc0
wgOSNsv0KAZNkKvdhvPTLlPzN2ZWl7N60GbFuR4q92rEabNxR+W1LamF9VQKdpODYlZPm0sF1sB6
BH/gTSb50QWBWCszv+rzjwiv0QpOKirEls9EWGEPdrx3jffI6rJNWNzr6c3QTRjUkT15pR+0XqkA
VFVyw19X5kTyCFUGRblz9D0CJ+ahqJYYBGYbikDUzdUbh2rpLieSkx1qYFCf6peRYf3Ar7gznbbb
1VNab8p+toHbY5kDL8oM+mLJlF9jCS02eiluc2c6mTFKmhKv6iFKx0sNZPemhE1LpG6BXbWkGo1x
qRkjT4/y2znR3uhNaSubLJdpRD+HvUYkEVXoAaZJpP6sQze449xMZohPEcWl0b+EP29TJkoesdIR
uvGbKAM7gT8eeBXgsC4gj1PJDmIGTaDp/Q2d/4YuDsroOBaMGnBabaeUQnVfJRyLOXlfY/9ECn3r
zW3CF5x0eJZakm6qNnxkJKJvNHZqPH7rsEqjw9xQUp2UVx/stt8Y/bM9WTtF7YebqAHeZVhICSeV
3GaUYPCBoTTsCickgYCo9jXtgW7HVXzRRo1vqPxeaUjsWzXs2T8a9A5GGqwt7cIED7cKpuKhW/pE
0qbRLT4PMyMh6dO2IdflPfXi4jg/Rj7FCRQnWcnHyPXzo8+3RXSxsWJHKocCr5Cj+p3X2YyETnG0
+y8v8/muv31JJyUISZ0abfP5IPnqXA2X/PBlg7+8yuIXAugYM0qDPRH6/r5PnIAB7/IRz9v3+To5
Dh+SW1x4ycsnlnfXdUemrxrBYP37K8v1zwfKT9I45luI0dOTLx1SeuIV/nqX81vJL06uhlkeEq4O
FUiunr9R1RT5LtLFKaqVB5/gIrqN1CqjuHwF0AY9SbXI90PkSPGuD1d9qjBz6blijprGTDLhoqvB
+cl6JsWMmW+vYGWqG2fU3EOsEyCowhYPWiphYEMeUs5wMVJRQwTvTPlBjxRxhaO1G0i7mzjNZynR
QrTv4Vgqfhdvxgn5sZXnD25X7ScdPYuJeLhHoYzv1ZxRk5pdcqWqS8tkgmo4KTaxVcEFXshTX8Xv
Swujngh1ibvystTnN1LZiOGszItBM3YuWhLom2QObQmBu9IzvIXpTMCQjvxuQ15dvGTnrobMv1F1
TqixjUJAJz2b+RFgsbm0sRoxAHSvIWlTc+0X1Cg0tNg9wnrLvEg32nVk7Tp68ascp8EYzf3astBH
g98/DW32E1xWsSloceml7QUqvBJXbx7aHDR1kNCusdlpV3o6Hriw7ZXS2VFIA1VkTW86tbxpUJ7R
6SjrQBsvkOasiWpm3usQ9mRG9a5E9e6Fob7Fk/aCLIeZQ7tFdEgKE7A6Y2x8LxpqWuZG+Zil1kcx
6OOmr6aPwc5gsSYGJ2696FdxwDUQTFHm9fNzGGg/ipThbcmZDMN8SUTlU6dSBR0JqCZjCOFvtMY5
ae6HxdaQCyiETk0DPY7mEt2Rs6tUvKVwzHw/Ept6ojJg6HBRu5azaZ8y3ehsIQ7tYLirWemeq4E8
M9tIfgw+4wqrjNc0e15mMMUU0mzaUbA6NkGX/py4qEH7W+K7wOuIyBrwuGmbyIBURomzIq4Q+ghd
eaSdV5zGgAohXjBbRVnHmcnGVy4Af/8WNrVJjwwD49hYjwMppnBNLUB9abVtpy330mYimwkjanHd
zu4j1pAjWMe3bIxAodG1NEKAxCMWT1OkBloem0ShRfNklXbzaQ57H/9v8Gdx8wkV/xpv9J2ITx/X
0uATGBifGCqh60Pw98WJFPqoO6OO4hR5Efoq6xX3aCd0FiKR3qQq6o7I8H+YeLQ9JcvJGG9Dfwsm
39plXSHWin5AX0/AOkYRqFPdSWSKe2uM02oM7ew6YUco7OaeU0HwbzZcWqS+QNLlhlsquwPBI7pF
3f/vGz5HeW1N1GgPNIKTg2KZyDUo561GaH/w+8lnbWKHnn4aXptxSICzTnbfF+nmb76871T0ZRuo
f/C3SCEdRnl/34aoimJrDDN4vF07XWPGPyQiDg+M/MTaBTu8L0B2AkG5d8CnXkadegRfDaXw3wDs
vwf6yO0AzuzigVPR7VrfEkySYpqMOrEDfLA+dhs4QofFmd2onASHJn7uZyySRWr9EE5QXcI4QGpN
saUvcQr7jXLZu211wYB+JcHIAYIZrlcpV3SBydkIOE2jCBWXPgHKvmECcxkQZyuNhmqdfji5DtUm
x7LpFTirLKfv9yPUg8Qt7Av5L1qW2nR+/tdf/2/23cU/Zwiwe0uakf1NjNqprUMKdhgcLKEBSgd/
5cUuCYUisLclJurQmKFaVANzSzz+plYeyD2nv5/ODNvHizwLiP9WB2MvzKw/wBCGahPg2ahLv9/B
69KANw33nQ8+SW75/15Vs+0gQf4///X/Ps8r/92SWeTtW/7NkCmf8w9FM3LmP+BbW7ahCqHpqoFE
+R+KZiGsPxgmCCRviMc1ofJOZ0MmwmasGBqydBP46xdDpvGHzvyMkrummiS/GOI/EjYTO8Ch+uV0
opqWagnOIzTEnSVV5huqv5wLgML+FF5bU3PrU01eGiL5PseDssoU9TDnhb2NUyRlnRN7aR+9UtVr
j/poCSazIb3fkOArwCZixl7f5b8cyiQp7q8XzWnvgOnEzEtI7Z56eJ6CMYXduvkeyfFjYxa32WBe
u6EGn6WgyvEjmdqfM8HThR3PFHOpHCGXfgmT8T0HXGahFb5OoavcLqXwnPDIREkozwMqgbAx77lo
jAzRDQLlYbfpyU01z4+KmT1hiI92xa9gKDx4a7vaoR4iOiOHiQ5grMJmsA78dBfwNISB1KniKHhO
UwYmkT19jAasO769NacXakJAPlWDedJEKETQv42zmtxmbeF1Ln7+Zq5jpJn2SelDY9/NvsZUeKLS
MzCHidzoo+qcU96nS0sIzHm/EVqj7lSHs9QI3Cpa4AhEKIKmKkZccDR8TCKt1BCXe0gE9soQxsZ0
+OTG2AG0juBim9YWSUFEWGLmbLoBUg2Ttk2swcmlYU1Z5LrKs41WJuamNZZKiO7eKzDgiZ5Wb9oe
YXKnEE86JyGorfK+YR8Aa0jCjmakz9j7MIdp6ZvoLLRKURjQ5cKwE0LTI+TE2epx84K7RltZs154
NJqOmlsMFyWuckQRXixsKqxpXWwji5JiwDeQ0q4dvBE9VtrfWTPCANrd6pr8lAlgqkZQ6jzT9Xem
62oI61PkpL/A1yurMUNVTcQGcFUDxSqvwVTukdY73lYb1WyYam9BYY57nWLvGJPvnYLk3SB19RG/
VMsPO14peoVKidjwMVoEmDkAzXx0xI4+/5Yj5TKb3Z8CHQd5bPZrPrf5usA+u+onmEFAGCi8rAe9
fMPDHFPeAJKsNvFVJepkY9Gt2lLd1DXrCB5+ID0oHiDYVdE61X65qB1gCHbPapTOXj0CIubq7o0F
fisdTQlI7ODUWiBS3xPMxMc4hwdnheBhDd2cLlTVZnIRare0DPHb1TSlw/DRJ6TlZFRo6trIHNge
msVxJpgVCQRTsMPG6G5s1gDb8Aoa72YFcJL6hVpf2woR8IAEHLRmiAI4vm2xMW0HGgUqrrA2ksPk
FE+uvgDFmNxAa/PXNdg76gX2W1b7Hy0nsLU6C2VdT9o2mqmqTCOE1onydT5e6mrOa8ckscJg6ei3
DezqCxS7b0S+LiM8hoKQod4tyz0aZhjnqA9yxEBCP4Yifq5MZzzYTD1u6gGjLPHkm7qvAs9AiFxH
lO/8sCDZAwPYBkIBvxps+tEOdioIvZXjqK8RLIOCWc3k6FvOwOTVmh984zlQdsr9yXDT4r6oCTDB
CGb32N0Ij8+Nw8g+WwfoMy20pWqhnZJoeMP2vS0aAL5mF8GmsSgy4rFnsBVldML7YjjEWvgMRPEK
qzHx8A6VRaS21SpKABYbKc4Khxa1Sz8UoVbhUdMKtgD9xx3cE1KAMR67ituQS/wcYPMk2WLUIWL5
18ybcCF7Xd1Mh5FCR2oYYEz6dqsZyhucy7skDd/MPLrOM928VuxlXgbxjInndBt3OAofoshLUzFt
yONs16OKKyNoCcdsiq1qRUgomRW11O/2NUhWUDcbpTt0Zlpfh7GWHFurdWkhEe29yqNpAdrPQ03G
gVkfU/hU6IuXLlagns43yUc0lFS16vj5nM/7lid+WdfCEFnNTOEndpQeT3ExHOUSqMybWbE+9MTf
xaEudhI0gXKTmcLfuRNJbRFpgEil7ecBSIbdjLupca+xnVLvTAoy1ZE0Q7gagutmblBp0jvq/QEl
ZIiCnBP1xgrxKTqarVyFVNDUmQJeBGaD5F5QH06rUR6Qi/Jfgw5wPfM1UBqBsSH/SXgHpifk3n/d
hjuVGDo05uDqZvsWtSJzZTpf4XImjOf6To+KY5n5kMC0+QdI9JWeFM7VbDI2a6J0PxndNaxCcZT/
ShSdILbCQ9dkCFJqMLCVeWK/So6had1YQfDU+tktMQItRucRxWRwCVzYPei2St23LoNsXydw/cXy
y5migoEV3I9AeanuLLc11fJr1tNwGNqHjOLCkXaWkxBrGWT0orU82I6j89ZGfKk4ME+4X38x6gZZ
51jxLraba0Qh6JabBeQRaMVRta/yvKQ7R8hBsSeTujza2rvbL9o+1GmBFcwbKmjmKhBufZT/3EXo
i3OYDZaLouX0WAcFnGp9svcKOclVSwC6PbpcwJMMxbJRcMY917JkeQdzfnI0bmn/3Rtq1h+z4hii
iV8hIsO9LFRiO9FQcXC+qiTeb7MWFOxQZVuVfkSW99o6GxpKMkYA+85PcIbIPUAH67BujR7I9yLL
lu90/vftNi2AvdrApFtllClUL1q+ERJNsEWVNOPkt1TjkaNVW/0pv5vzv9nuy+N59XMJu+bWNtU7
NO7dUf6b24mSe1RTX5gLZVobVChXMR3SEnDDiJvJHVb98mtEi6Bb/tOx53u20J7zZEzl7jArHL6B
QTuDrPlf2kQXl1xSGiH+bnCA1/4M0/BdGck2WVfL7j0uu7ezkGvOq1nS59le3jPaYz178i7SspF8
0nuirGRPSGM+HyHvqxVja/RNGK+bydifX6nPYUEhhiSsd3kffTn85NLny3y+xXKPXPryNnK9y7oH
UAjsp389RC7Jl/ncnPNbnR8jbyt80zMmhT5EFtuv3+78H1flHd9e83NTP99O3v95g/zOvnyML4vy
Ub7TzYxAxgT5Y60QErJ8hvNLf3n4bz/J7+//7UO/vbJctTODjhdgPCNlYI6zKjzBFQhPxSTGYFup
sNvrGSz2coePPI3a97KYBZhCaCiyKNfN7IGDhEM+NO/thmpPMI/tEf6exkX9t4tNyRBPqeKFpgAQ
UrjpsNHHlratXVjtUdFSG1rX8lS5Lv8JzHgI8oGji17U+zJ12k3ZjGgIqlM+LB8CMy+2HU3dqFxG
AX32brVKKetbCztpgm2HGpML0SaIyms7q4g9ZYcuFjyTs+xycnUkDIT80L/W5Y3KsufLpW9PKYa0
JRWAYdGCgpL/6kWHKZe0JAauGTMOAPCRHeWLFNA+JmJJeL3eDxfa/PL2mbxVLn65dXD055yANc9a
AFno0REGFtWLJWZOxmFDvS9W0kPbl3DAY8dVvDHRHrDJvJFWwTxoOW7lv3ZZihkML8LpGJRH+jMH
LufGdJMBrJwS+CCrxu320oEiAKW0vUsDsGzpIQWev3wXevuRDbRP5AsyMWXzl1eFV4ZR1D5Y0fAx
D+5NlQHelZ+DnJ97H7TMNpcnBHmb/Bo499oHnnfePm25YhJ9VhBp989vsZRErmSBc2VOZm58M8Ou
s4C8GCk99yTkeeXs0n+VDzGWH7imQ1uOwvTUOm1mVCOcA1UqNLTSbELR9LsRjSBDgnHTYncBhzPu
pdsGXAtihEgs2ndbE7QW+bHcpL0iJ0XfyteX2+VDMD602vWs5y2jN/3284F//bRyNe+6d/hr0Wos
CurqRZzMa/ku3dJKAbzHXtKETD3kejJPLIpsXxbJEoTQDKonkODSdW/z4bJTbWOfdml1dJaxz0Dg
wJF94VcZZtSUl+9f/hKNfOm/VuUdkaP/mS5WismtNybUJY4SAgk/bTlO71docQukSumz/GXkbh2o
PVJuphc+MRLy08j75L9p+cnPq/Lezx162X9/tyofLB/yr1+KAKaRscelPOTkviY3Rq5mRcoY7Lwu
lz5vnCPk2mpgp5+/V6B01l6lCSwfIt+WuSZHslwkA55D7XNRHt9y4xj5/fMATOQbnTc5KHM4rIwT
Fbf7IV1O0hkVKr4ye/IwoWxSkOw8Ga+QvcudG/YJ/JoQHIN8+OciVJ3sSNsDayrDp+XEIPdUuXT+
d75twsW2nUhvKgVJQH8/B8kP1vaCS75cdOXoRC5+bn05jxR8L8cCeXrPclNMVM5HN2NwnDZYzY2f
jtwQoz5qjqYe5JeN15rDeHmr83d/vg3LGzPzAI7K+cHyLc+r5+fKpfPPeL7j/HrfnhvlD12iNJzD
+GrkibOzQ4Ky5bo88vjGk/Yk1z83fobZtIqUQYU6w0lU/qZf9sv5LVCU/CB310iDRsShxG8QdrBV
1nJH/P2ifInPU9UIPXjvlAvGlsFbvPyT5xK5KpfkbedVeZu1jIL/o8fJBw/++4DQ/SDfX25fL3fQ
8zHjO8tu/Lkzy1tdLe9m7/wEufT5KLn4ff3Lq3551Pc3+P4sgi0i8vN+CFjMa3makZcRuSSf+7vb
zg+R92pyFCgXz//k73FelUvyef/jq5bkcSd4efgd5T/5wG9v9bvbvr3qt3cKlhP+qHp1RzadPGZb
Kgl6T2b52Qopl2ZIbzNV9n+6Ls93n2/DwsAhLtc/7ZKfD5IuSPni54d+uUcu+kbQrwTp9Z97tDXn
NLbPB8qX9c9FeVx9uVWuy8fL4+wfz0S3NJIe0SWzoKTH4Lh6V2EEa6pxk0JcYfLUolEsCb+pKL65
w0Mywh9Wm0594HQyIuMo7Vvqwmhy5656oCd6MCpcGbOwppfcyMnv0JUHTfguauGi2mh+f496ONoW
9eh6apyEBxq+o2qZd/mIuU/oPkW9Ji0v5inKN3bQYnE0SGsBfOYp1EmwkTXB2umzajfYVOuQKW4V
eY77/oE/Tycz4q5umVQRnwiPaVEDyMurvLCe/6EN+efV9sslVy7+7uHfbpOXbnnb5zv87nmf7zAk
7gWJsbiamPotQzo5rJTH7nndXcZ9I6VzymLyurmsD8uO/Xnjb+//9nTLBGGLGxzacbuc1OTTM8fO
42v5yB5Y3lYbq1t5xyQPwd8vQsbBqpoW7yIiYwn/x0gNb0Du1uJzRmK/jofw3c4vOqXkhy4e0QTa
aG2fwYYa26ghEDxv7OOg6ilUC/PYO63x2JTRjaitC2d0r/S8fyMVr3xdGBZak5kvZmfe+aP6Xmp0
ipfTsxcx9N8PwinQ+9loo6N8QJJPbk4niOpRAgUYcwPlEB9QusnixQhKnXHXKt2pfiUE0dxqASND
0Hotb3ETpCq5N7ggvHQq6lU0E/E0hJCCorTZuz64KWEmJ8F1ds8lfhEBIM8sbHOjKP6j1XUvQTgi
C0gzdCukzI7U2ajygSfKKYSviG2iAu+TreDamDXscdSpFExXdOKoUlg6rG41K7Z+QmofOmtvKlky
ASYawTAjm23ildH4IKCM4kMR7rWBxYupcruzSuVXpoyTlyFy9UpMGiQfPaYAiGjgMwUvC/sGVd9b
OPXB3p71NcUBryn8p86qbp0sRqeP5zq1+FaJQ1xrP3U3b6+6qZ1RLqNFjs2tXfuWl2b5BzG6B1Pp
y1UBqxGVe9Z5U5LfgLgmKm4S7zaGyqOKox0PKcgRjfq1GFID7k1YgpKnzpuX28qgvDZb8Vbz8wyH
TtpQuUk9pm1UzpsQWl1u7Yl9Pipxb22zUQUXAOQmVmkiANTMtqLE/YeGJO8dZZcElC0EEAt9YUko
uX4/FJVzMqfKQMmBfLBqHtwZBpZtB0S+OO59PLbTeoHs3cZm9xzSrU+yUflRuKiPZ+IZFCx9a3qo
xooTVHzqhH+Zz3W+hW9IQVsf1lMYwSCtzdnLe0Hi0WDsHLd6w7uCwQsBGqZvAw8cmpMLW8AstJT8
pXOu8gnFqgZEkexl6BPU9B6ySbwx+2RWaaRimzf0gH3yeMj/oOicU2bqFFT+ov9pDSkcSqM4Igay
Liodi4FdJiSx9KuQKFUKL0h8xnydYntrp5R43y7YhYbokHTg0SJbQAUrp5TRC+FOI6GJx7zq6j0y
xxaIT2rRq3BF/ULGxUfmmo2XCuuHAcJ8bvIPuxThz0lXf2IGgNLXE4+YmwVesUJs2OXEVUu2NCTQ
ECLvcHLnyLkfQF2QqgHOwii3xRBcEBkEw97kulLQYeu0IthN3Z+BHeU3yZB8OGLYR2RNeKT50Zxr
rasJjYxmDfdap/6cSXC85EyRUEHoBsTWxksy4jjBu1B7dVU9LwZmL3JrcF94Dnqyc8yJnS3pwrcF
tIm+Jz26RRp7tW88k9tZDNhHrObVGmglxNNzMNjTam61C7IgXhWHhMpCiajf9p7a3E3le16Z4S3J
wvWqJHZoGzQ1xSacqRiT6wsbEt9aWMOLZlvsJNSIpygimFWx3wXYQ4ySGX7aRXto6bVnF4IgC9X+
gUUyW2ig9P/9MV0rGLLdhjMGUnL8aOg0+6WXmJYZlLTS/cgotWXjsEOqMF+kIblVFaGEbTB6tn1I
LOaaIn1yI66G/crJSZedlFq5dwLew4VUpFH3zE2Y0npyqznkj9TRFZc/yyROyarsQ8Dv6E3VPd5t
7T3IV2VfPA156G8MUs+2Q+qvm5QvUhHpaYgBNdW83SaYHjWzf3IHNK0p/lwkZPwoeXeTkcgzACj1
dAKNgFdl4d4xWmslKo7aztB1NtrEo1Kox8rHdk77KLU9PWse0SqCQXDtAZewdnJqjHhG7N9qfuQV
tR9vna4l6nUuT3W6FMlVhS+hEJdOF+1BsI1Xxqj4iI8arhAT16WM1K01DYDpgvEM4X41sHXD2leo
6lp4gbOPuqvXITdEaJVaY84PbY2rLxs6+IUGM0JLM5A3CY7yAK0unoxp2LX8qFM1DJd+2WKxp8lM
nCTVf7es9xEYX6JqF9xrBLQPfTH9bAq7EHBR3c22QVN2NNqN476ULT1TraYVFKjBLyVo3wECzOtW
v+0H3T4gAgMoUWvb0UiIph0zfr8wuNRn7cFUS2Q7U5KcMIAe9ekNdqxylWozu0uYXg6KghUli/sD
TTnUzb21JK4sXsIdhYJ8ZWc9xhH4u6sW+rcT2OYKUkz6xPnxZGHah6/BjppPxA7pnKw0AXdCt5M7
qvEbvAPRTuUb2yS6G+/0JHyNRXEVO/iRUb4hI62LGZCJdqkp/c3cxieXuJ9N51s/mTHvmopirRuR
4UD1zkR/uKKtRyPUDy41SyvXXeVc+SoWA71G2IYgiG6VNd6akYmIPsXOQ4jiXs9z93QUJb3gkcPx
pCoPKc4KsmCEunJ9y1jr0ZPaDI6XvvmE2XnK3KXbcQmCxlGMhuexV61y3Su3VZpER820bsdJ39GY
S0IIOxSP9JWjTRfuwCFeOQSooVkEwti90t3mAPV5ocLIcJqi3zIz8YBLpb3F9UIyWaFhkxwOXco3
lHNyqd0xPsELdtFWenV5MYyNexdEwXCojVURZbOnWQgpbVSQQ4bn13eHfQzhDOa/maIcizG5TRbo
g3YgYpIr1FEDV7weSALzEI56uYYIGkfH6KHr49Q3R/cduN3VlFmMpmVmd45MUiiAdjUFUkRTVQ++
uLFn8GpDj7ziVXdnUmR0snxaDUgmFhZPtcal8GOa9KIw9ZnRtOy2ytK07E5mT2pZmZwM5XkaEnsX
6CTOaKlSk/vcvMzEA1S1Pv8YcV9ETcXXkC8hBYJ4Qq5dO0zywOkc82VCqTFm5WlQUthBsG5W+phh
x+oHoKThXth5dWjjelxbiPi4yB1wQSt09sPu4FoTitmAAXMUEn6g3IQdEeiMm0oSKHVRznfkCFMZ
TkPFWM2Bis+cpC9/wEELzcPTkDutatScE8bi3gw/yny+GHXb9+jX8k1EYhseCjuY+YFg2GbqptTv
UUmQChaZymZsuaCSzoxYFBpmVc5Hrkp0gruKQzACMgUOpEd9sQlMYAhmf3CRVoLLdjauG/7KpuQF
pQlmD+oSF3Xe3mlo7LagS8w9MTM/wyz5YRKC7iGIgUxrOy28mJFhkjDvQ/spY/5DO9qBxED6lQfN
/yIzL23l1Q7Cahd1zB0m5aQM83AxLL2qSbG2TcG4JSAeWnA2hVkd3kV9c7KL2T7AyaNrH7ZQSzgp
V1qVbiZh0/UdsCN0qyTNbjRdB/A9dI/O5PyqK0usywzniUteaB9Olz0yAAJPwrXltNMOqMAQzsgX
8HodIuUGuiI+NYtrsaMRs2ovZkssRABKiAFvXCTBpsmcAViM6R9Hfqo9Vl5jqzzng8ZAvXCLk0bI
b56RkmSZxn3E2cF2DpzRH7LZ2ViUqU5qfZOMiLqJM3qf8ej6OY6SCAkQxu0Ybullm4bxZi77faz0
LuaLYmN1GDkK050OAyE3agMLKqgOuFxTL6LfOUcdwZhxVQODI1MsiFQAFfpyBuLkpzfDTTeOR5dx
EKOqdAeku4WWAjymcgcG4Ym6U0ZcLHqr7sc4M26zeYPohUZouHeV8CWfFrBuUF+1+YSUJKyV6zQQ
27rM4UqV5VXLBBrlXn6VROMWDgJTExKR4sl5zTKNBiFmuXVpYV6BUPAQWtVmYgQw+uVdbEMCFMCH
+jbddDp8mBCSOEFfw0Waz15AW3ITQxicKvFhz0Syl2bMZMH2U3R/erZOs3jHtOG5KkhV7NAcYHtr
8PtDUXVAB6zEXO1dEqnHDiWBC72X7T9qSMwHRAvHPL7pVH0ZoSNld/LsDZ3whR1RAMLdjgNvQmXR
CbPHHl4Q4BAc0o69cCDn8cpNs/uxc95NxxyeC8d9qgiYwJSSfkSxYhElJVDb2MT06exfqXFVJ6b2
mNb2U4Oyhwap8NrASo9zDiQix3CptM2wRdfdAo8N9iKP8bwZ2T20I3OTpRkEHsROcaQ85EtmWaOC
JCmmzFPxHTBXm5+skJA/dUzRhPJbWmbMnlOQxloDvvTHLtxajAfqqSg3DsK0dUHtToSbXtGvBh2H
Z6VD7SlJ04EagnUaZsMAEn4X2O60t+aYVFEk57UFlwMMM8PZcRwIHVedjQ2OEszeLQlqQITtgT5M
yiU3QfMlzJVKeROxCuazGdQdacgdlzMySMeqcVYBBI8VQQeJN1ANTRdTcj1MqMHLlkMfq8/UUnxO
nYtErQBOda35lDFdigNa+QWqtLVZ19A9kLDNfYUIRm0zrAFg9mvaYmM94AiIm36TBajHGAdftzGo
iJTJB2eyNGmORCGYWwAheKWzCUT6PKREW83WygJvu+mdZpehkk+zbNpPTXybWXYBLHA8cFAjP/Uj
NqW1r3M/Qyc9YoqzSLS2y7q/jTErmgsSM7QNOic16jTVNeMNs3MOOPZA4G6c/YPcFMfQ1cMlUu5R
jXVO81y0oI5AjLFB8zXAf491QQRq8+hEd6HRPsIDx3cbJMUaIAeZ6NaBX6MOCJ33wVy4AT+e4cwY
jkcEVl3FAQ39Ry8Q+oMofwxLfAj0vW9hAFk7FGX5ziaI1BRxQgwafigxC3GNxBY5HXlYEEk0SMiB
N9nhr5Tvcg3R092VUfJnNFg/6d/vlk08xFb3alLlWvlW+lCPA9Wwqd2bRPS5WZyBKMrrzdA9a36D
edi9iNxtYIJ6TqrWPP2qAFccfT/gE9jOncYUZAUcqwSinTE6gj6A001Fk4XZiatwgBf3qivseWWO
uOIoDKPBAwkLs/hh1rpnUuc0qAw2pKe5vlIxUtARKGyqIHnjJQRQbN1avycugx6sZQPxapcaxHTd
VaDAGjJBNlGFZyHXReDZXQxtVLSfWvL/rZJgdJ5Ibv+FJPjpDR5pjjcn/8o5/sfT/qkKRvrrEoEG
+tQhXMX8qgrWjD9sIMMawOAz6dhw/0AMbDjovTWgReKrINj8g8gLobs6EX4G+s//SBAsFuX+WQ5s
kPFiOcJFJGUJeJvC+KaonyGukVHdWbeJai4o+GQ6EKF5IMmPM1yXgS7XTQghKHZbVyQ7C1R4rqKm
kf2DpnQYoNVAcNJOvVTS5NeXb/I3vgONjJrvWweF2bURRxto281vwvfAHI3UDlvjFt7wijRm4xKy
AFhNRzFxForbwvDvTODjhObFHaLCRW5sCbHvOOmt7Qz+QRKQZO8DBgjxRF0Q9e5iU6PyqIshvO78
aJtBQyhg2a/1wv/5bzZ/+fK+fbl06VFGkjRjW/z+3P/Fc1IHbTIw1zVuZ8rrL7hi0Y7OYAASuyzX
RD9raLhC9yZUmbYNL1Ogtjet0E6cakMYrEZ0oQXpsWrJ3bULTmFLqqjTigdmrYeoUJxNngEkiLQK
4HDf3Gm21pz8AJm2T4lQL1X7IlPS23/zmZav/O+fydYM1OtEtvHZyBX6+2fS9AivJPpwUibMfFc3
qr2m5oy+ccCVQSVhZYfCvEjYP7ZlAgPGZ0pzNEXIfN7wB4zu1YMzAjOxM32Ly1VcGc4PjSgsIFiJ
cWchHebKIFYjwkXvX2/6ctD8903n2MFIITiq9G97U17mfhdgmr5FCItKVonvJrEbsqrmKhf50Lb7
8JTPy8V2Si5RQY6vhFG2zrA1KaDC+BYUmf4/Yee1HLeSZdEvQgS8eS3vDY0o6QVBOZiET7jE189C
qad5r6b7TiiigkWxyDJA4uQ5e6/doMweUapsrA4MEGyuZDvDR2pewhG42Fmb3Z7KAwNqNkVMQIC1
xuyoH2M7kPQzZwN8IoJDWHrAtRsIo64dTzOtl+uUgfa6zc1gXSdTSlRgHAMRon7VhqrcedbViSAj
ZRBGdhOXpztpj6s6ZGfTaeS314qsyNjFFjjfCIIAejffOm7c0fnRz2ok1NxJiJoz8NXZoW5DOSrV
1wD9DRjC5K3Xyu6cahAvWSrGrYQfQdapgQGObc/18RWh4DeR0iPC5iefLNjjF70O93RZYDGBQ4e4
uxhc8YLIm7TKEUmdZtgtafNNvR+lzlVQq34oRtT7PJGfkRrS+0eAe4+NaufkDBj++fP+wzYzr20e
OF4P24TpoBCx9b8fqj6Cmm70UFFrZnfqPVwDmd8QeoSYn2uhjTTQpPwDVsQE+DVO0GeTI8IWMirx
w5qhcY7LatsF2pL0JDp4nXEftBVbyBneCJ5uaoJz4BTB2//ztOen9ecZ5gYszERn8cz/NHy5ZFuk
o9MYd+KR4ZO48RNCxivtHFT9Lq69ujBTPvgIvyAsEhoz8pBo4lkG71hMzKOrJ7/8qGx2A1a4vczp
Y5C/ubZQvazmoL/tPz/dP7xhj3cZb5iFbZW0L93/c43uA2TitRiNO1qg+oYHeOkr8TUZslPclR2x
HoAU08JHZ2qfjKkQJ/T2rwmB0/t/fiLW7Fz5433DoIZGBjyGTwLAH5eyUHktlyY+pa7on2th2Kfm
jX2keyoTaxHrWvcp77/gdWFPOgGJM8dg2Q6meX28lUqSpaOG7ML+3l5NCocIvcrU3Fc1hIpGGnAI
Uw0AN4DmmGzbfsyxqyf9Uy/s8lLU6jCEBpVdaJCWjQH2hCxBMQ7JPjMa1Zb//FLN/3CIWLT/KSkM
z7H+z0rGmIrRhx7qCIGT7zYdy+NADBsOD8tb0Vl/UlL8ckv/rqG5AwQwZl9TF66g6t21mVgg6FPM
/Mqfmj2S6KOJdLXHQzpupwBODC2o/8/E6P7fCzneNSY1j3+eY/7hOjKqVE80qzfvjWxJ9M2Tfssi
vZ287nul2Eb4DjMGbPV0ED3hrDuP6Op8jvuVjOU64dwMMNNruxzZcfb+CZo3Dmy//Grr+Be4AEPN
9i2xj830OkwWHT+3t/a+/ea2kb/TY6s5iDKmsOUvgM/DcxC49ipnP7CB/klbxPBy+LYqh2nKyR2V
R88cn4Ru+qdW9MHaR3C700YvXwhYE5PfX2qfXq3W+9d0nNoVrJxbISPnlwY3sUigIGjQgYAoRocy
NZ6NILJeGVg1MERK++CQpWwV+XgOXUs75HHDjIsXRWO53/zzgWLPV+M/zgmyWWc3GlkaAQvK35dA
0IaYpVRg3IOgIvLRm/onFU/lcfKaZufSXXzSgn7A9lRmJ4X3fBEPau+WChq4ljNs0snz6aR9YMi2
JTccLpaFmdweZ+Jz1O8Bl6win44OJD56A8uQRMJNVXfVyrUAWIUttSFd6eeocINNn6bE6BXuCxl4
TL3M42R15tkvwaiAABpIa7BhX4td5ZfZM7oMOlYtlFU6hagZmL8OqYeQ2hEBmIimW/zzO/VHUuFj
GfMsGz+cbvN+Ofof75RGPDWaddu406B+Q2QNsbOLP4uMA1Fii175LpTecGjqZZjkOcPKdhF3+bAQ
9lgdSbunGVqpc2F56ncyzH91Lj9MrX/9DF3dYU1j46AbtBSMP59Z3kZmCqxU3oeKsE08NvIWOA4W
ePEaMgg/NZ52GjUbqBfDtZVBTsGWBB5n4TNmXj4O38oS/c6ZyYatqUEF9mdzWtfrJxUG58kEeRux
dwWBTe6f3YpkI+QkVm0Xk+pq7aLO1p8G641YbtbEYW5nVK69E177Dtt82BshpLIp2UKwrtelDe17
pJui6gnGTA1632YM78j54LeQOup9ZS3pLKwQ6TH4TAKMY17Z4AcTzjKOgmpj5fq4GhwikOY8YyHe
U6G6U9JBe2VppvbAwF+an0RuGJveJ9q+ryo4ScAXlnGAjEFGJokfpT1BFykjJsroYv75YGFwjFnz
bycW2yWdE8piVTNtDOV/LGiTLwKPVOroTrOtvOTa1G9sDcKoU8RgRrWT49Q/knBsN96k4NikySGw
ivilJWdqPzgiW8beN39sxMVR9OYWpjcBFK8YOlB67+Gt+CTNtQrNToSXMnVnGhJ7m7QP1yoY9EtJ
1mLXCnHTjS9tWxtPIhxf2x5HW1feaJZf9V6LVrxh+jZOm+9Aobc56icoy44TPw296T7nrXYQVsQg
AJQKGoX12NO99Dml6Zgk3blQvKTeNqhV4YMQPYfOOtQZrqdEQ43ZkwdcajXFVEk97BKXhKzUx7ZT
xUg4XZ+UNL3BDZWPtjmH2w4gchC9//7K7O5jbh+8cLTWURKGJyORgBRGcXVq+rGloHOjEXPnZXBj
Ivo40oHZVPmjsYuE+USaYnhXS8vtTiBbwxUU3Ddj8JpdinZvbBC6TiK06YMpjrSMQMkYz2BWe8k1
iv1gUadVv/VSyWzL0S36cCmq5iFkM9bRDRIOoHC4LQA3KHovdfZZNWAWcKTJ5SR1wv0QTPd0gk5B
ZYDNk4TRUA804UACm19FSyPt0gtuOshIYeCuGZHQ4xZqVzQxr9OxL6PdnTSHZ5Mt8y5qrrgs66Uu
8KL01jD7+snjzHUcpqNBiJfT/0zNITvqg7zkfaZvXT8cVw3BwC7Uh7s9cPTw8WZbJNQ/jFQLt02s
4CbTgHag5V3SPrBufZt+lXA9Cr+INykQsbtCTsU1w9j3vnuzm/Bzk8bTLSmHDXkIyaoxOCBSW9to
lSx3tXCzjVPKH3ZmmvvRoyPa9Nh3SfPdl1KfjnxsyVLzywOFsYEhE9h7JsWFnMZpnVYTWSEiq46Z
cm8Vp8purIL2jB6EjNFtQCqFX3Y/faP06SXI9Ix/DTMqqPANzXB5CVUiL1kTrKa8ayBq+vnRDPC+
68wpMlKwkbwwLpvkkDPdlecu8ZjU2P54hz/ZrSqwH33By3ITyAV+ZtYgZeNqkySgp0qHrElvQCQw
qM5d9SG7sGjae7ohLkP2q8w4wcbMC3aMAy8Bzzmk5CojOZ6VFUarDiv3ihxZlEc1FTgLcuOvNMvF
2Nl324FB4vwtzHVTJK92NrXk3Ju8rbGeMQyvonXp2HT8EQWNvj5+Al3IgQGlhdaA5r+NGq8fO38l
AwIyJlu/ZW2r39SkhhtqiSKHn9zyJskUuliXW+YiD6qCgWgSXao+PLSl7Zzy2H3vQrCzjjcBuR3d
Ky7cepuVAK1DB5ondMWKeR3OILMJvqvYxuBofR1DZDp9KkOmHcgk0QRKkhNGMR2sKWKtjdufXpuO
l2C+8SodLYlPU4i9nXdEey22/Zj9UHkUMU8e2r1mhrfSD3GATPZLWchz0zA+RlyBXy9ooBvGzae8
FuazG5nHWIPUSxauR+9h0Vv4YjUO22/JNP1QoeZtywkssAEN9IQ2eEExFi8NoxmPlfMaV+yFxBQL
ZkgGgfeTd3vUMlGaXOWoMYrymksUhzFqsDzcRgIRDK0M6ru+tmeGoruOJfzggfRIYgq8W1eOX2sM
Klk9xs+2sNdwTZniWkRJxKreADMMMJYDkKp7r3wZ7GtFtDvLl3FlnYoBmMMuNuHFe7EMN57oV5ab
58hsXR7Wk9kZ99rPuDWsfQfd1yrLePZl2K+gBV61eao7+iDJFHnk0HjY0h3+8iW7d+5vyRgqDuxm
60M/2wXYFlW/75pyxGP7+B8/Da6syoSABgm+ysKf9PU0Wyx/35/TuQmPQqz09/R0pHFn05PeZpzd
Y9CAMO39+6aBATPnZnqFzfExssquPd/8EeqY/GyLusj1QoI3GDLgSeOG2aw6hBWIT9fsdzV690f4
ezwASTLNfJ9GGq1o1b///nacnGIcnNuqLbpDM9/kVtgecODiPLcZJmR1Lg+5DZKOLf0uGUeFQ1/r
5OFxExuWPGg6N0wSv7tEHW+YaGZE9UgiN0tdbYYie43s6JWhTrP1kTQsAhJP1unsQMlUxgUojoOV
1RvJ0Ss4Waampw0/qWcznk2DZo7+ZzgU3ejgkUEp/OG+++PuNKTFatJqZwHrK10PNibYXhafzNmS
7c0q8sfNww34cRcak71DFQWqOCbua77hWlxh4vnfr6IBGNDicT8dy02DXmBpecW1GY3nNLOjvdZy
Sfbg8m8HFvuVCVyhic1g1bkwEEq3fDFs+qCAyPDmCHXTmb2ukFUem7okvtT4qVfueRgIsbNgSrCn
BfUifHdYtPVUo2Krw9Vou0QG1Gjzs2Fg4JiWlyx4aUm42EQe83BsXe9DILfTkDgL1koIjj1S5HCo
4MaSlxBXIWBKB/C1woEiMxgFQ53zRtGvOAyN/ksjgyAwBWkcHqdnzA5XtBkpVCTDtdFuJIF4FfXD
2qPEOflCFXtICHu/5tqf2UaNdvW90JLN4BfgUieZU0aAp8fcczLH7LFXzzB5as8uOQwMXlvamVHF
vNFAGqQseaQ1tCtmEyhzavQHyezmEfMNl699EDXk28330gc1bf65x1eP73387O/HPn7Nf/rvj9/g
xDQH216L4Xr+/W/mD03zx5+pauBngRqPf/nd4vEzZt1nW6PwDpWanUYfv7yaq6Iwrn82cmayPf6j
ZHmalqInUGvA9ff7rzz+5+Nxj6fyuIto06TmZ2YUKbjUhLvByR43acoZUuK05+xjg+SX7Q9yORin
ox2nTptWsCax+blh0h0eN5NpNkCKseg7acuCr4yNqfoWY6Bfwz0k4sd3BNtLx9OPuiv8lQh6dhy2
STOsMr/HaYKNVwceW/S1cxCDA1i0cAId8Xj8PPg+Z/Ljvx83Hfugg+8FYmnWFRPwwkps4jF4NFdB
56DS9Ejc37R9/NzjW4+bx93cKeydhqBGzr/k8X2HUPffX1WZTtdAT4PVxwOo5JFqsVte5pXyd04I
atDX2n0u2ungQB4hjVaHJZRN2tLPJ2eXomIMn53c8de0n8oDqdQoeB9fFjmhzUvmKwzxH9943Ayu
TjTUw44CLJ2xdG0Fq//ku/nwCHjwttF0/tvw81/9Ov/yEXA1+bDvjCBK1wFDzhrZ92SvAGXTRDDn
w1OQn0umpBhfonZINr+tHw9XxsfNb3/Nx/2HFeS/3n38x4eH43E3UrMl+Z8fQjnQg3EV+Ck+XD+/
HZaPB04P/f3H35aJaLcOlxzHhnASm+Hut03m8cMfP/bxRx+eo4+7/+nnHtOwj8f+5YU//uePhwxB
ra0n6xxY1a2hfdr+y343dh5SqN8OpiqcZPv88LAQTZ3nu8c7Uz082BM4dZl7zu7xmX18oo+7v31i
v01zf/GMffzoxwedlD3cxd8/1D+cZoWXT1srTXa9blL3D1NQrWUH2ZCNeDcvc4AD0FA/joBxMlP5
+eGY+G2JIFAgWqMXZeMjJczSIt8LSfFUkCH4+6aRs0X4437oRNoSfySx9oZbrb3JYYfBwfX4pQ/b
nWMa5CuYpFBoiB8drdkkuj/8dtE+PpeGwndj1uVLxa5uD0udzIn5A55agKzQ+WazxR9v/+N7f/mI
qodj9fHp/eXLUFTYNpKu++p30XdPS5higS89qhLCw9T5SJRrr7h3Y3gcQ20g2NEZn0qQBNGiYsel
+xtfk/4GQqS3dcOwWwJQQliLdBolbQc2vm3ltg+6mTjDZjM1J1KRHOs8Iul6c24aYecnv4DQ5ER7
gewJxakHNzGaNSPGt8mQ9gUN/4sz9MneRPwv9OYIJfdOqJ65o9HyDWiydNTF9kS2tlmCueYxJZJ1
sy7N2gXSFr9MjeZRItgv6VADoaz9byWLFWoXdGwQXAiRSbjWj0nwtW4K41LO6cyjbYV7RGrHLKxo
jbn61yD2kUyb6bRrfeOLI6IJDDVyJDNH/IeS5SomMBRdMZDeGI4kZbCh12z1nkzjVzIdy2OS0oHS
dTZPTJhMaoPA3TRSsMMXnrkYrRKuozF+nxgAbxAuB9swktENOWXsrWRhEyuBrNlxS2y/hfcDRYra
YGwKdqGDtMfTgyei4ZInT071turT1z632zXD4WxlqAr1oSr9dQqY6t3saZhZcK22Mkr2AyfDNSrp
VhFbRpxHUp7JjXhzlO1wiQ2BN+Uk2PO24xLwIUc1xXet0AvkdSMC4iLd0Qe90Xytj/bkxvssyS5p
CpAic8UdFm7+0vWzvMO2v42m0iGp73TLKY8lxF7wMHq58k217dzep3bp033oR8CsBJfCFP6itOgZ
8Hl8nzzrAlUHRgjS/yIcMWCb6a+8pE8p9DlLUQJ1d2r0r4ecOdAJqlfxyRfsxayXUTb+exYliPvM
ztwZZZQRJYo2dexOwqWN4xiyvplyToqQxjaTRnCqS3/ht9pInR2CgCj7a6+AjoLRVk9J3OycDkeH
53R3sx1poVgoi+rcF0fEjJJDLWWjx4VO873LZIfRvkgZYqYFsS8wO7r23nazFqe3/VPWV5+i3jP2
dpns6x7FW4c+Hltg5a+I6cuxjinnOA7a126XCfuuRhxZGcglxE5xf0yMb5qmwTDuGSfgNMMaPZHd
HLq1s7dcZ4uNDWym6WssF9UloIm9Dkt/tlJEySUNjE/Mb6hg2aFvDGNYc3aXl7HmwFJDvrTypjga
jfccV5Z5yt8nRs6f2uCbWakn1J7h3UjsrxYhZbdoxCkFP+XMCC+/OB4EL2qVft+UIwAiMi6asXGe
zVqcwcimJ6lDPmvoUUVd7BJVlw8QvpgjBXq7mhiuvxA4vx70dI4XgWtcSFxaFgYf9qd7RBE6iFoI
p7ZifoEAGQQY+9+iOfbGFAAcTXl2vMELLBXaLlPTK7mVzYsAyhOa4w3zO7AWefdzuKQlUKvEyWgV
MxU1Mo8SKTMBaeHFahJbRyvXEq7QZ7BpQSmd/NiduYvMD9B3RccAw33hwPcwMXI2onVWFtKTYzsF
b2NvZidSRaZlb3bTSp/oESp9ylZWaFtHCq9xWeRmujNqMpMgx4YGmRaEQiFc5pmz29cWTtN+1kps
CWafhWdQtj9VW3yOK2/DjxQbC7wdo7uuOtYjKfVID8BymvQTuEumdWUxbdGQf3rfAii2l6LyL12M
3VF5GjDSBjVnhZhSxUAfLTc5iGwikDf3v5t6+RKM8qWNlL+JKnjhznRO8+pzqTUX12nGrQ4FlziU
L3qLbLNESgOlsSEolPGjYf3U0eRi7Hg3UIIV01mLtTWhWpXXGS+J+pp4lrUve/srMBl316X9U+uk
vwhoaXZjxtxk9illCNN69rIvkgk18krY6rl68hPyY3BPkhhEMNLz0NNhtGYOq4U/0WPXmrmp9gpQ
c+d5JzNLzZfY8lcj44CTg24Mehbe0VwDXKr8nsS/SN+XcbPpHfU2ARtbV5FsLw5iu3VZ1sE68J4h
STbE8SLfHuOR8Mze32ohO0ClQeRK6UctXKDFRTKcCAfUzg5+27arnk3p09KyqisWC6JmEqM75dO3
EkLf3addNyMoKeXc9cD0YMwG9dmS4mxZ2UlaafwcYOXaGnFag0tpKrkohvhVs8L+7uk0wqYA+c/k
dvdefU9Mu/mmSWS2VT3hmBActHQjITGkA5Bxb1RLvOcDPSBR3VU7a2UzIjS6edDHCdGA8btDFewO
j++EVtQcrbH4KVKsiy6GBkL33C1a1ZNvO9puktRQpPTEhAdwwuBQ3SYVf8dO++ocpWO3GZyB86KD
HYbQMH1VuGqAHcVLkO/ptQ27hsMaT+sQNNyMxXXMnezQJBnOIzL+pGseO9CJR8+t5Kpq1Q8coRdV
GjMYPHkHpYQVqJiX7ZxeNEwzzm+KSkqvBoF1O9K6V4geunY3UUPdPLfdHshXIh7M10gb7MnUIk9B
e85IDyTV8FehuuETMuODgBiGUCRLnmSGdVom0NbKdLrFgXgnwbw8y77AFcic+tDeNY8hoFvbm5SF
fsvYha287W1rVUT0u9HutnRFTXffl+7wSmuFw1cjmaVxrGVpkVLtw3qlVhreac6ToZWyhfdrGNc2
kGjHmEz8yWK8NMM9qr7wJ6f9wLsAOgHQsostQ+mYFXHoSSb3llqGNi1T4qs9UhC917YUlBea06wA
2XmQ5cVblJEZ5eMGXcaDKTcAdmnN6cx2qzCGYy7j5USl+tm2s9d+sCleabEGYd0CYhpc6oHxRTiF
ibjMFpsB4NjY0P1M0YIvU83yljAMd4OlQDgnGs0V5L26+87wzrjoGCZ5I608H75YpOOuXSf6GTVM
5krmTPcRolcALevkBbcxmrPHiuy5jDiU+8TvVxKe5poShqNCTVdjslLAJTWDIk9eJwMPoBuNnxJ2
zXSQp+QldLtzFGESrR01bQmPWhIeT7Rf8AOVZ7bVe07XFgHRGqzXRSOZdIWpZp1K23vTCQP03WwX
mIO3KpyCw6WrfjLMeXI6U/9haQmN5MB94+pVrYXyVoaNroogvtd4yqf3OHJDcDUTmR9WTc3YC/9o
CwwYlYmlidCReKE5Q7CX0YFLqP5Jr4tvHpisIJHDAVvMRA7ZpNFmC7vTBKn2VLn5FcUqdT3qkXWS
YR6Tgp1GQy19YiveBcK7a3KuvKBfd2EntsLw71NdNDtMphigpoQpm1GRW5bV1WYg4zeOQK/JEadF
nA8IIFLBRlmk7pcgyr76MFcWTubWp8HoyUAdo6PeghEVYtB3raiD5RBZN0Tz/s0phm3o0cHIhuTI
SHBHK5u+ij19qcnuPsLlxjs71KDBacOV1ux4QgROXJH1lKKZWWYOyby1JqmWXZHtGVbx6JGBXUax
H2fWuNQD84QogX7xbENJXyvcMYtWJ5m09XSESIF/q0bwpKQTfMGRU60ygwuKx1C1GHvwv9T0kgvf
rvLGH7VjXEe1qQaXtRrj1LEWwQ0V6NU0aLYYdbEXMLiXLYmUCRlwN8wXX2CYHxPSOLc6+NKFNpEl
kjJ928qBp0NZlaKJaPt9bORPqdKwz/idWI2a/4uCxzqSoR0umsCeYBoOe5dr29V0gz3R51QVPfg5
zx/fXckAxta6BKucuMJEPYxjSNnkSszcTU1qIMHVZCU6nPTg4tvMvRTYaPHyfXUq5f0sZPhul18S
Sx+f3JR4tM76QlRkcPWC6g3CgnFoTQJvzEoq6k1Sw+rUcXaa0R1LMZDykiD1iwsjP7sAISwuLMgt
+/yCFusQz78zd9psaS7dOjBekPjvLC3MmbRN/gG2HaMv3X/CW4QNvXNITGwJaVVo5xAX5lu96s2t
QVjaGrXtL3rjsDwL3qzS4+PDI+5WQP2nyPhSDuGZ8kgeoJdvmzSaLiDiw6QZb704eVH+pbYH42bG
QYUtsybNsSynK4Hu7qKymnDtY3wJsXOURmttQ9XeVOt3e5LxDqX97NaZfTba1lmOkVGezbi/Z6kL
htdNzkGYqWWFamqTGdUhCgwyEHw/3j7kmVGSmWtbgy3L+rqkXyIZcjgN0yBn9pT31aqZi3GhjZdv
vcX8pkujxUNekkPa9yGZXgYlvxtY/m0G1KfeH3a6L6d95+I3511QjICngt+crB7HODJZknvJSRuS
4RcyxG1s1DxW2Ez7GdYsSFQgsnmkptTtY91lPwHiTStkODrFUSkOLupRN8yNJxxUn2JfOzGlKS/R
+FWrEGqSOZzcEEQT+lVzvX/cCMSu5zpXb3jjuh2VH5iK3Nnl/hzaV8R4OlOUSPDHAG2rfMf25kUS
NNyKz7KxkUoGc1iyW4UQyUCWDgN7kMfYqTT7QzqE1jkN60//ag1kkOQjoR1LvjmKEz/XbyDSk3Nb
BaeC/QhWVBOrJhebnQj8H0z8dywG3bGW4l4LYRyj1LU3YaqOCtA9VzlHO9sBRMywNt2VMWpP9qB+
sr+WO00538yxyFapVsQ7uAjGgj3RMXOczwz4/L0v4gBBrv6jnKoBbVChwbly5LHrwGNy3uywFAsm
Yhj9mKqEKx1Yr5nirrUKm75QSQ/ebogbs4daLLIgr/e0gM193XI3rkYbHYHSD5oXJFzdyFWQRQmM
l8HHlh1xM9OmuUCzBzkWpU6qaj7d3Izs5llo0zXMboqkJggmgC+CPgH11Vr23Y5BhPXmlD/0ifpI
gR5u2Y3tqcPfOGbkUVpPLV2NuxDBhSCIimVSzzddrI83RW57ixMYDzjqHlKT7bsTaEf6CwuSZItz
1loky+fWziWIizXajzdTFVAihF2+NOm8HswUm26fSep5ZF2bqMjblbSTN5Cg4uw0Rbh0oradG1xg
WGOP0GmliyU6zGGLN4gXi+r3yC9TNnAUT9Vq50oXtVtjEho0N0ggDfyokj48j1V0M0nKipMw+DS2
BhLlQjeOXHeBP1Y+STbsFnWEgYcCYgAqBzvfBQgFcf3izbSdbs3Ut77kGXz6VliYY1SVrzULQl2p
Fi6glSdbpT/LgRlrJCHTCqBVpyAXxCQzKFsWrfHrkUXsyXw9dU19HYaBOL8kmT1bsLJIfd8VLuNz
Yp7kNcZXe9HynZBlfKoYeSGEBHfNfGg8lF4w3OIpPbj0Z7R4uA7Sfa0q7ezi5tzYntGuukDfI+5Q
5zYN7EWbR93Zi7KrVpNT584bkqh20ks+dW8TVi6vF+aPofcWeR6Q5mV35uvAkhi0bvLSNy2D3967
1NKsvwZ5v2ns7LtpBhH7cfO5djSypkJUFPD2MY1bXX7vZr8Rzs5NqBG1XgYT7HKfJDPEJzfkl7hY
G84GbNprijFAEK2brj16D0vUOpgUN48tw9AluPI9aSKg8/ozPBZEUaW59kI4qGD2MTizpqH4LiaO
SMVufS5KUsNID1HFHoHxJZP2CvZijPhyShA7gq14sRzFK2TMz8AgNKFc48Vo8QuNhLWbob+yzQ5u
bmd0TDCwMMjWTpjf6e8BFZRTN7zHovrcC6EdOsdMn4At+2jofLtRy4clwZ+Dd4gMdDlfye3qo+ib
7YieMeNTxHJxibUC+yu+b4stuS9GpDxkxK9Vj+BSdqBA/In0hIat3pI5iraBRnKIUnjmXjGkJ5De
miL9tyzxdbmxMW19+aqlRbAWfqLtGcFbqJkmb9GGJvzIkpm9zG3vIFrAsZnozA2JOAYDJ+yl3r1A
KMmJ2jDLC7WriVFP9I29xnPbHXWw8E6Muim7Re0Y76t5mR0UpseWoM1t2dfPIiPsvPfOFiP8HTpv
8igLMsof/TVdPqUBFXVTBeqqJrYLjZalm6kI31TVVOvIJG3Fzip5tYYbV6PkpEnv86MFk3mDvXRi
09iJL8R/G0xzEQSVy5bTbSI75kh83UpGottqzc+kcYg2Twb7VvT9Dyd3j0EWDmsJp2LrQNpdeqPz
7EiS2+vSQTZBHiVXkuDeB4bai6phz2qNIV3S6hcv+27VyWteROZK0jJdWvgBF0XlUByBg1sOs4Qj
DvWvrZECjImEjux2Dle0Ro6duHCvcDoOibI349Qk2woR9wrK1LTR4rDemV5J+8+jsiYDL3sij+3V
75OnYIzsfRQl49ruKUBcvQcpCed6U+bOZZRed6zUkkRuuwzVwamsnx0Si5MB0HGESI2bGvVEojcc
boE7kCajjViyucIlVCqrKQHeW+McXeLVocDo0TjKyjnHos8JuA+vQ6FvfK903ofqbE6xf7Jy+kiQ
XCOQN9MPoTURMTcdx1Mz1fsuSUJq7vLnQwwfjv63onLl24JeVbqIHT8k+HC+vHHCX90BezqUBnyd
v+DaLxU7JsRxdr/rjW8UXAl+OpI3rGbMzpZf3no3odlYZtYmLZGnCs5mqH8DROGuOZeDf3Iio3ii
b2suydfxVlRTr21aJ1vGzagHEsc/ITj6YldVc6wjPBKdZxMNnYXgA2TWgvWQKB78kdEHcCU3dJdK
z9EkpeUx7DudyXbAbD+I4hfFSAKpLvqQgpiatHZhZ6K93UndIFK1ss8hsmhIFIOtnlUWwwKKifeh
rYQddm49puA2IEvdTDHSpdeUQAAKjp3N8Cl1tU99yPzFR/N5jER1lcksXgy0lWkxPYWGHR2G4Kny
Uu/4uMlIl9vGMn/KADKg3LR/xuxREQ6jnlsMWvGu0gtVcnkqSBl/E4mH7pRkKEj9V6sQwUtlB88Z
J8IxksHalcF8VguacWNGiwvP+xUlnLyaEECCUM9Y4zEA03bVMNl4QfarDnp97VUTFzJZnSFe6EeG
LO1eTYDSY9JmDw6af0NopxrK5msypuLefDMlnPykFK9cnY1TASlo0dRbWzPTZx1l/To3FCMbw1Zn
cDtLbRJyO0rIAr1sJvzuLBZG88QWRdvpQ5VspwSFYcz8Q/ebZKf/GGMNbC4Zllthac9Fyz2zc1aq
NYKzygn0KRMPyX0D6tMwvyZ1568NEvA2pV+nUBfo8pLztRgoaj27GHd4HOhhxaa1FGa9pGGT7BSG
W5YggyA1u0IupHJ6S7nvL3siwVZsRtyVFtbPurRIrjbiTRtb3lOB89xq0eqVvnHJi//h7syV41ba
LfsqHe3jRiaQmIx2akKNrGJxFB0ERR1hnmc8/V2o8zvX6Yh222FIIVEiWagc9rf32slXOy8Omr5s
7nkCeIZKTGynXXwqC9M5xDlCoYyK9lRpoVeMurhSwvrOj6Dcqpkj+GTImxHy7edMKNeY27Nd5cTW
ustttTE4EXt4dOsjjcFlOEJcryi3m1LttzbQsEQ/5ryz4Wruyui9DbJxH/rDRG2V1SOsRhcfAAKQ
rr4903pFCe/YZQTKf7tFvqE3NfuOWU0pI6s3JH6CS5m0A5ANI94R7GU1sqJiY46EOLRBGp8mIBWk
jg+gd/6RtsZXo2zLpyZg3bKV9L2qlptwdOfneuzzmz/+hYbZbvuQ2wWSz3SzQj++jgnNsHb+WYuy
OVLmXmHNE9ho6C3DI5u3ly4vdWAf3B90ZyWH3rwQOjIvlpv8wLdJD4UzaVeG/S8uHIE1cl39NA5E
uH3YF3X9wp7jrqYqs0+NvvWXBmaNlOa+d+/o3smLpv1Np7bwmBkubcxcdYYyOY8oI5dUpDhxgoin
LY7Cs5UY11gVxdWVdkah9du/v9F7ngss2SBSMexZKqe/xMCwquUDUCal+CFzOXuN9IGHRAb92WiX
8oZuKldDPdv7R+BCHzhB6Q03SkZFhUf+nNGU5ZyrnpGVHmjFeZjij25AyYMBfCsYWDUhXV/pCBQE
QFWNEqXvHzdFvgVcv7G2t5uW1zdmvXfMFoOtZXt6RAO5LSafOzri3RiPNzPgxhn4z3UoxytfASd0
Z9qlRPa3iV+MWzy/XsGLteZMIze4Q20KV6vvGb7ODmiBeawCae0okvoVLOuJbfs5JY/aM4l82Jf9
NO7xMWobjpH2vp+qLZfq5zQ3hgtzA82rBnhB1TJ2hD0t94OLZ0+VK4ZYnFhzjsVYYuJV2bE5IHY5
K438xVIryrG0KSDfWIhP7MOVbPBk2TlR+uZUmQCsmhLbHBBrbc33hCex7T2nQ5ALRvneF1zLquEH
ATOhMmAiND9kzlqWtQ1EDzu/obfGuRzkqRRzfOWevACAInPthCaziLwsCIuCR6lbU74i6Pco3Wis
e9MeplcVq/g5YMkKJug+wp5ehoZOlRJaBb4yue7L5XgGbQrA0xlxgaBRrDEiKSb63+sOXw4RGngK
+itpe3zS8SVTOvEaA5l3cMp/IOWpg8a5+CmHAIUQt0m0yPoyyCjaFpH9zmhZmDrnBOnaXWW26PaC
102r9HVdTmAhcXcA2Ioo8qSbKE2zU4+bjxRtaOKRXuKTERIhQ6xjEVTxrUfPWFsjUm/Txu2xxG7B
TNN6Kp022sxcuM61pX/41tcYWCAFJGm0wRmYV9TDimA+7gIy8yspQrULlf7WG8VvpVfDk09/RuY2
3J+5AJW+y/nDyu5zSCB5rL3c7Ep4Ytp2yKKXTB9AJHVWe5sL2jypii/MMF0/JnNJylu9pA9338qJ
V0+HPFZXunzSVXyyp9dOYUCnH8VlgUynK9g+DFqwykzH4Jt0/Y1eGHuNm9I5Vb817Lhe0AUbhhIV
22Znb5hgBusptcJTC/gA/lfiv2fwYpyQ9EguW8bE1TxsozpCDQlwMKezCjbNZJReniHBtsOpm/rh
9hpgVjqZYBGy+J2jU7XBzByzIddi29G+5PgGoxIwiAc9z96wSo8nV43DaWJSNDamcaSbqLpQXZN5
rjP/to0gPwndyE6PXxVmmZ+GRL4HVV3ufKOY6Sfgw+NX42yQDNUmtCQacW0NYdsiaNua+ARqCcRZ
17GNORHUhLEr7gPxISbJvMx5D/9sjF2xoguGvAI01NepDmrqQoix14GjVmMejpea8f0jXpYzXn2Z
4x+MWNdK+davhvtK6MpftMt0dyONypNN18CqHUDNW5p9MpIlVBAhBjbFfNH7dng24i9sieZLqxIP
/jZYMQFFOTsVZdNtgCjp66T9W0TZZ8jJ32P8gKqLe51NebZ3nG2PjMw4f2XRMQrGT6osWOZCZ9y4
jsElMou/H/6IMZiQp4eousxqCKhZ1nGXDzlCpuOUEKz619CN9bMWslIiQ313fCExXr0Vboq/sjXh
XJi8jWthLX6V9tQr9Z7J8Y49z90EcfFD72TmSV/bTDpgDrATF+UDLWpa0ruu6qCvTFwMnf5UMy46
uX52LiFxbIaSGK8qOHUbbUdcw6XYyzTeAnLvR45J1qZlyo16yu7Qwq14+GT7Wn+KysnYRYtxOdcc
sCxR2q5TSkHWJTm6Lf5uZ9dkqCfRAFuEemBmyeVrlzrVNnBYJXLhEzxnOrWO86ldJwu/jVYU3kqu
RFYcWnhpdRJvm6zrGe0V5nMUWSn+VPMQX/BA+m9GUzGMZ7VfuxaOlMhO0Ubz6RtreLUX5jHQNOuC
lMWxX9e2USP0Nye1/8kqfFHsm17G5CXrmgrXuxORukTTnU2qxPKp2GOsGsCc/kZ3Q3iu+r0xCLHX
st8EXQqvL6JriCC7IlnS7JvG2jbW4CVdbP8MNELVW1hQ3b3Q6ytgsnpTm1oKQAT9E7CERclQb2zC
xJWctHV5rfr2EgM9WWXFZ4akBqxPUZgiy3Kll3a7G3xueTamicnNq+3eTVtyLxbd7GPgjjj6svQy
5t3PGEt0ST850MDyVklGJJWdUMJFp/ZKtbSMtyXVn8wtiAjCBbMcV164oDxT0FAfS7P+FRjiSS+a
7NbS+2ZEQ3BpHHmbunBGqE39DQvhdAwDAvUiF8zDmD9x/1s8j8MTJVPiUM/N/ZEnaJV8xaJZHNqW
c5FS8QuIyX4/59Z7q+yUqzX19arQ/pgDO0UWJtUWLotL3GYgpsfUaW2l0jjnbfsd1FV7ivppMZCa
/waf/38FmVBKKP+vIJOnom7D/7X+rguM1v+z4vDfT/0PzMQ2/0uZukUk0TJtXbcWAsR/Kg4dygp1
aSkhpLKIUhpEsEm/tOH/+d+G9V8ksiUdpo4wdD6Nz2qK7vFHxn/xV6Xj6oZrCumaxv9LxSEYlP+J
qMDQSibPIJxH7p+4JKrn/wy92slYZXRCxPtImMqjJOfNdCau+zEyckn2LDbs8DmIse9nksewDSgP
LIVxz7sMPROZ8WhmjJOH3LqXGpaHudFzKs+0nBNtGa4GnqVb71OgXPY3qwt2QZDHL7hA4AtEQ3Zu
urL8MGqui8k6icT85Xfcw3J3qJ70Ni9PCSH4FSoZN5xI2s+VO8MfxS38YidQgfDgrCdJfYWja9Ou
1eGBmEUE5rFv6VAjlcKpsTJ35Uj+B27B+NO62iV0pMZXblEPlzO1nUeGU72chk9R1xu/icZfEVK4
VrXmtqzTlsGfVXxME1tIFVLSbqTk5lBd38bJWhw9U3npWhyUTeYwTirx76CkA4YSMnzjmLvBoOCl
2ZydyJg8TfPz5IeKIFn17dpuvmGO6kkGzLuHzhFbc+hxSGROvi2LVj4ZoB5dboFb2wo31Zz1yM5M
hZLp1JDBwymZvwtG0bDyjEPszq+FldHJa/b0d1nqHw1GJDkZdRCUfG1wFtog7zhQVT3gwzLc5/Nw
f/g2bP1loO4rgtm6Qzpvdppi6eVWEmMNfBen+BkoVX4LuvGTo/Swy2BjMYOIsbHUXbF3vWQI+l0z
kP1wZb4fx17e1Njf87rnwtzF48rKUmZkfAu6ddacFBMrK1FbaPm6rUW2Z/qmHxubvapTdfxODnuj
GHTdNKcGfF3JYl+qP7yPqn0Cco6yLEtcI46uG2pYX5tE85lvNCSAwubKJVdf26ZfHtwS21ptQtrj
TD6SySvbXeuGnhLMkSxX1IfH9SoAV8zRAVFZi6uOeTXJIo0F/CQH7S+Jvd+lJqb9FFTGs9BotfSN
g9Rz98w1pDyM/KMk6yLIJcIKjoZOkhuTUUo8MSIQ6MdA5C0nXz+ShQbNGVB32bex+X/Vi27EQJ9x
5dye/KSP9mGOE+sR/+MSL1yy96ASCb2495n6lYuDuoHJx8w2TapIerDaJxHxPJ6so+NzwRji6ego
P75FC2OsciB/GlxTaAfit2zh6zojDM6XgVNdRD4TvYbjtZrGWwwpfJNhpzxqPfEAlS3ZD8SWkNwk
p5LpnVYc7BnLbcHG5+oxkOM1xasT+0QC9Iy5kDFZ/c7uSqiN5B1eced0p7EOf5NFIoeCH5UeUgb/
TpxuwPDSGIq74XGjneb7EKGWVKV9s0WWQ4Revv1lBJUbDPJHonCbVjkt05nFduRzNYGhrbB4lAn6
On6JaEg+uIPUN7dYgnHJMfIN46IHzjslGQXFbDiOiGmveitg5y+kZ9dNjuvLMS+8dz7gj0WsXNLe
yXR+nvGYHoRt8nBH8Sn3y3DHkDvcouKkGxPWKwahpNzEMXTOTvTzSkwplzuMlQehWCbqorQ2Qzrq
T0bEETQGrRjX+RcDz2pTOEV8FNzuxzfNxZKgCA8Xeiw53tQOKM2Y1kyjPYZOtDBA5/ccMeZqq2JN
gbVY4yHoqRN3Px0X59CM6XYVm9kviS+0sKAPVI7GWD8mXyLsHYEHTFVZSy+5O473MpIwEO0Svwzm
L07CYbtWjrTXVk5kSWlZd22pNn9WibjqVZtfncF+nh/6fjEHLOAITJXrkwit7N+L3xnZ/RCU8Xsw
YGJ2stLZ5psCbsFhwty1QpqODogCzQb3vbtNa2SWKEQvjHQN4GCp/TbjYnjhInotUnOnQqO7WAJp
PoZqRG64LM5WbTzjsPoQMDufyVih5F1Lnv5tKCLxBF4Tj6NjL7TNfmlPnXUgXDUyV69A4ZEdUZX9
TWLafTf8yX9StTzWiUFIs/QHTIMaKmucjdgVNX03CdPdAS+EjsvwE7m8+IpNIoo2PQ6TMMBrWN0b
HoRGx3m5kjaijUQgEW33N47cbqcJNL/HQM/MKzYPHDT7LFHTqXKSzzSSL4wBtJPj40lM0uS1nn5I
nV67UHfeYk37zJZhAKrwhvaJEGfKAJY47PQ1cch5m2X2Mjms6iedqFcw9fxmmL5mkX9NFn+zz7Jw
x9TRPQQAdtZBAFWmiNpo7z7ABL5bP7vawVDGH4x07nsVVOZ+FsEN49Vi5HPCl3hK9PUwUYgqEvRd
FN08j7VLFhpE0g0GA6Xbn1Sjh/uoyj/90MRGlWBNLhNMAr3DVWictdjr/bLbWXWsexYt2Q0uYO4g
nbHOm2z0MPS7V8foUSvwbNs1HiCYsOLsViAcC/J3njNbxNPGbMaiJ4aNEzLiqhdP3KC56oL54ou4
P0WpFiNMWYzHKJa3OYLnXCuKNBTPUDAQXS5kf2x9SVrO1E2Pnbrc6KnmboZK/6tP03fWcZGe5En0
ufs+pcOdg9H3nIfIWhNKukqat6B3w2UY3jXnmfQJaK5vzAzDsdCGT0RMTXILtCgeWDdumVx0JU//
biT2FB9Ch8jFFNsMlpnI7uuGPbHrWp0zQCs3oGTxzyhO/m4KA3TWv/VKmM/4pOSBlJRx1hMj2sUV
O3XIxRQcRO7s67YDVCnD4rVYuK8uyu2202uDW8xU71MDpaxGwj0UWUBGOJmOwk+dPW93PO7Dj5Xe
U3/GujT6sddKamxxCMFASKE9tL17MiouWeSvj41J5SXkLJL94t62jKjK4KRkdKypHzugFAO2L7RT
P/rzjikEqZWmbJ4b1z+5LEDnAuVvHSZZ4jV1g3UlD49WJdp1XHJHpxvhH6KQnAq45a274blCYFvc
suM9EN1L22jmaw0+MW0BY+aSXgYHJCRGyfacxV8pjbkH+Lt/amHCcHT9dhsu3bwUaFxGaLar9uFy
JU2Re5OAE9Y7qe/xOq/wE2Zfg8IvqYt5XQ5UPFsYv56ilGe/KOt8H06j2PFK0x8X/HKgLrM0Fl2z
NVotOAxzLHE3upu+cLprj0UwdOLh7IOYpUnD5xZdm/QuO5VDxl9HQjaLf7p69HfFKKHdthRCKJUf
msGpb4amfQyYhSklfmltrXiJvccxIhGFtZ7lPc5yuRMV+egh6fLPvtp2DPxGbb5JM/mxY44dSgfI
rEr74nAuBPZQ1l44g6Cw3V+5eddCNVyVr76RoTovm3EOVRQcy7iB4Yn407b2yUnTXcUN5iyQaVSa
n+hB+wuCIDy3fsAkI5jZFOwImkzU0sjK1PbUynLTRT50E3opOK3F7S3jqDUirDBP7m6cWbNzxk+R
ZPw4rxDE031I3SguUlK02EfkLrWt90wn56Qls9hneMHXmN3N1diL9pQw5kU2jNYqBdY2OdObagBv
4Ux/hVgc/etINOPhGnJ2W+X1fMjLzl/PLe/5lq/I0rXXuDsy4a8/7arkX9jg+qyupcq3RjA8u3pU
MQ8+yi4u9iIhBc2AWBxNBNDlhF3FFkPGAXt9DaIYa1KPf02V7zDoVklnlgdad9g7gW4nErcrteuX
AvvCGIzjDefuuoOnfWhG6GEa3hsAkphjNQ7h9VAQfm8SsQvT/E+es+X6mhGdk5zRUTQxewpbWz21
Tt+x21mM+ycykCDwKq4Zmr1rnJmh0mIRaZL+41/9bTkM8fWuygJ/XN/SR47RcLkFULwXlGuSqe7Z
TsjxdCnTpVovX+zRD9aQ0+NdFabPSabiC39+TOFcbizGOox3GNVGJv4gJi8I0mqq1o9D2WAP4zkO
MTNT91ytSjRUsBrZV1y0lA3CsjlXXVwdsDXjSaRN4myi4ubciTC9T9gmrGrauhhH9t1ILNrqk21c
BfxXI+JfbTjMzxdwkmC33JqocMx+i+G+EDGeanSbxx9GvRPyZZWrmYyol/uUOLpmdg9cjfcuy3Fo
ifZQBBgIGMXhGuewvetMTCMRoO/9NLsHzeDg26FLCq3GFhJlxX7MeCorTdEZb+hMCJ1L7tYDYVqz
2VAfvXUmBxNG99XrnLBM7gEryyRGqsa/toMw1ECT36Rt8qN0wRvSKIlTliVvlQVcliuA0gHsECoc
sAm4LoXXbPcLCzc7pm5/0IMpXkdNC3e2lDH0vCr0cUfqPAIhHVdpEH/GCdklv3FStliWAV66bZO+
xzgtaWrWTfJNTo0hBmB/iLm3LYZhb9Ugl3Q9eELizF9lmX+6NSfgonf3AQfGDWG2YONPY3hS4/iS
Cav3ilY4XuobVPZwXCF9lNIFT0wj66LXeUmTRQm19KZtLW7hEXTzC3YAsJNYpWHjdxkbOKY0GFC1
Z2tajwl9+ng4IP0W0SldWBju8ljWOsOBweiPWZJcyqn8YPhg8fiBvnTIF5/KfPrVZNRCPNT+uPCt
nbMYk4cZ7ayKks/ORYbuXSvaJN0ME9ixLqau5UeTFhxe8WXEYcXBUY1QpHVVHWRl/pFOTck9nHQS
deBhQBppsOcpEo+rxthM+PR4kf41FkTg99Z+m71gK+Qn3su/BeeXbR/TCh8G/c9klrzcqYtBiJhV
y+VzHTaKby6rnH23GBvEMseOcFKshkkLdnVlw9NPcrDzCaO9IoTcOekOftnaQb0s872SbriJbGHv
k1LnYCetS8K0+KIpA9cXpxUV+WInVRcAuDB/CCkRBayKrT4EujdBCdtbnisbyjfAteLRo7/MV9W3
ZU4/GEVb7p3ELEb3UvZJtC7okrhUPv6hMWn2Nf5XVExjvEt9tHgNJyYQIFPonGYRLkE95vqMn87v
v7i58hdS0Ciz037QC20dSt1sb3Vxw8DksYu3V5/9iNk/UcSq5OeCaOV1gKhmpjEzljPQHbwXTbzA
cK0J+YhgdDdRM//jxDSijBWTG/BhayDlzjnVNflqBZZxjnBJeWiwRPK4m7J75PfQrw8Gevw1hZ5P
JX0QwvWhLcLJmkOdP42Frs5Y79MDabKmwk4F/V7aUMMx/jdbCaR/hdYKc8uP4YMq+PNJw/RwMolp
irbcEUPatFnov4ey8TpRJrsgJiIjDU47AFjMtTufZzfzIprFn7gRtF7npvqqTAOxdSKQMO3k1GvL
oDdCLlvgSILqTLXSm1W34xnuythPyX6e6tuUtdMpY+o8M8h8pR4ka0DE2aFrXrh3eHGbO7d2FPeH
JSt23xNqf1fCcqxDF/gFZ6KMRTWkmsaNk+qj8JGufZxsXTR7FZ7EbdEMrC810BCba2aWU9Whzc6z
zBoJU+arb7qlCqW4AWPayWVuCh+Gfi+2g4MkPlN3ivxlru1hYODPoZpkl5SIVLbSYLAM0WGSl47r
8CVKhs+01Zr3ypkRDPLfraZFLyqNPh/zaIwqX48dK06zlQ/Gaivxyu+KWXvrEWKoyatfwoT1xaiN
S6LPAjocA1wWOf2weF2D8tkI2vQ9NIwQ/P9mMFy+t3pi3s0EDx6ifh2EYvZIeZ9X8JCj3Aty91ZB
OaUr5evM+IeLiKCQgIeavfrpMSUeNUNwa1bRwY2H1jNCuzpEk2ePnPeCQcKT91uTQjKOc9QvozXJ
4K8129MtTSlQNeC4Yi6+6BMGd+aXQPM3ThujHWFX3DljijalipOZx39jVYsLBSNbMwsrppaAoGIg
UQRzdESMRoRP1la5nXOoRoAeFp3ffuVl4aAdGnCbp4hM2jpI3HYXjJV9yYtC21dO91JAM/Pw54hD
D2/Q1I3c60OGnCSlig1z7uiCL06nxyGhW3oiuuWOJGaJzq4qdSjNofmUsHaVRNUEzzJfVTaGe/JD
HPEbfFeF5l5E8ccZW28kvrmuF/xkKNxfocZPy0GfweWCFEBhW31rcFKIOYlWRsdthpPNcKu+HLWk
jo262tSgYZTvF2fGLCYefijxjfgI+9b4CrRP36ejLjLMoyst/2DpdnCKnfTINzNcrUYdEHJrT8UO
fRkR6zy7uLbBjY0Yk4lnLWa4UkZMyEmbHOJ0QM01nOQl7yrPnXMMymY5bnufZ7ZYxFpjaO5mVCNm
On3KmTa0t3OsEyVXOYuFyN8xi48WGK3YtH50IxyOPTnJq1IFauTwGkE+uqrhEKChn132ZV0O/t5s
KC1pLGbStgtNcLa0jIv4iAPKwSyHcI6Kldv8J9C+j0vmfR0MybjWgkDbAxYm8ddNwS5PiLSUPQkL
vW0w5pXQOx6KRT8D/c8GO/O0qKBJBwvLtg80jEI13QllVLiezVt9xtWDCBTeCm26Fwa3cQounjrq
Od7pNp4P7M9Pg3J+erNwaaCU7guusXUwok046jZY9OVKSUYcyTlmgmgdtE6ALXRwQIWYWB4R7SFI
PhrsnLCQABFl6AzP6CPrYsQPOMxjRjbOotWcaSLWVWNPG85GY0BwnOQUrDQjgxBNrsMZ9F86qjmO
fWvbpW30YdF4gWPrvTJ/+p5OFRQOZ9ML8ddK3BjJEvnDCTg5YzA62BaNbkVZPT1G20h36TMcnxeL
KSleqWA8pJN64qgTkPxPqCGh9G4VYgM5+6kGPrOAcbg4/g+9prvrrmNiS0AILZg0nN+TGtX6VU1L
JOcj9oqYcA8UvuZ3XxLNHUp6gRiK3caMSnAHX56jYVyek8CLIOix44AKojcMkQEYQzvaE91+TLFT
9iMLhGMV2IMXB/YT/tDm2NfrsYOjR+6TOWx61xjeG4k7HuXyAQNchDSYAcDT7b48tpGJrS7tdq3v
f2nVqAF1ZZnsYCNwuGd0V6O4Ej1+0fJYHEFw7rGyYTFesBJNL66cQIwd+dPuaDcKA1xHiVHTaAXB
82prga1HNO9CqtyABUWLJWC2umsXcKoeQwebKCQFA6vlaBTDsQuC4TjiL3T4saHd4hK06/DGtWJT
4xT3jEw9icA1dyK2nsgnJd4wV8/K17nwYv5caVlQbB9fJ7HVme+XBJ6RYg0QOCM0t3izO2IeCocX
/FJAMc6450jN4lroJr5QIr2BMML1T8uivRR9V8d4mgePvqFDVc3N8fEh4LieFMxH8aRyiIT+uc2C
bV+2/s7sk4+iTv+URRGxFgXn7IHbiLg6Gmb6lzLnedvBd+Ja7NjoNDkF70TXVuT1vIGC2NFks2Zw
VGiYPWv31+x/PuAgOqVne9D68Dbs5mgvH4KEZtggnPQNVV7lUWhEEJDA/tOk+4B2IPm2eKpn3isu
TgFlFonnd/050WNAZaM+bItw+N2Gbr0L9OQFFwhAqQA6/zQtcwlVHJRw1mQqYGkEPTdCKXmlc0rM
phr7eJRD4qF0xOqsI+pgsaNDuj7OWXaenNHwOOoaI0HLfKISqndICSV4XMBr7bTc/Y3n7g9AUI/R
8escp/9QWLYTDOkZ3jDIYJe0eFaWdEJzlEYQ4o8W79QW9UddwaOf+ukL3lsP2GPDKTD1YMndmtGR
h6kEYe7oeKRCZtmTGLuVH4zUl05wT6r8TRgLNUcI8hokh4/OCGqxYwsszMsDp2KpONvREXoqhg6M
HahEPDhYPllT33vV62/FTJ4hTOw9qbjwYFd2R/S88AmmTG9uahibx4xkbgoyyvnyfz3BmJzEk0YC
7xcwJqI/nD5Mu9GOpTRfQzC3O6HZxlHk07tOCnIropYxP/xlxhiBl2gDa3YXqM/JAmAnxTGQPg5O
qIJwwPKJGjHGJ9xlLGetQlK2TQbHUJpjtu0KcBY4HqeFQzcsH6amhLtmivu/z6U+tqygxsIjt95U
1F/qyX7N3D9m+15H4Z2oAPbHrvq2XTmgXLjdKsel7mTCXM9d8ncU04Zc70Q+iKy65gprRYPGAVlY
WzVNawG7gzgH9dDYk/rVj5CGryGQeQRHXmMrb+1lM6ZorlhKdvQYMC0a4g7vx8b64ZjiWgasI+Bu
kabONKDeURxxpGBQ0ZT77ejll4h63rz5qU84AFsvY3ObiZUxjmYpAIK4Q2741PLyo/lxwqdMWh0t
eWfRkIfru+VSrb/VonnBw3GE/bbyp/5eYnvP9JEOpJArEVqQ1XUbIYmEV5n7ltThFlTGG2X2/ZFa
he1gxMneXCB+lEdhMAEklY1PQVUZhK4WRl6Iw2eycoVI1zERwsuWzShkVbUgUL2RIfPaAsSxcs5D
y3WwkpBnzKl4Jtoh1zqTpGxj4nHbcGEVqyzZQa4M0O4AKhZRcMdxjBqRL3kj4J5L8eXMFj5FL0QG
J44vAYQtth3a5eZNaPSMjmdXLJKGgEtIQSX1qtCExj+xyQAw35chpYp1jWSgEebwQ3i1k5HhA1H7
sDZdL+BCJK122BsTxdakdemFYu15FLGLWB27qhw9kzzZ3taMdaCnOyt2IbMP7NtlhTmcZ+1PFuIe
04OZMzOmPC75SF/oA2vNgnI0u9QlWPYnB2KQtn51dRYeX/egbo2m3Ad1AFJjYQmm/vSLyQRXjNiJ
1uYU8N5YYLjMUAKScAsMLCMo7pZVtpsnce4xV46cJ9HwOkHfXnGcTdqMSAYHu9FW+LfG8SOTbr8z
nOm9XD4NqA0bXsWr02jPnBBo0kj9q2D9eWx3jw/lsrarKMY1ajq3SoSnER7hVveLZlWrsjrSwEXI
yWSJ9Q0OxEUIVFYFW9a6iruKzr0w7XEsE+/lq618fu5hACMBw/YV1wKGJp9DX9EFT0LwT7jBsVTd
tWxnml8S3uhJMX07xGWDiDlaS7HYv7v08pU/fjWk331EiMFuiAqNhfbJALNYizx7H5+NHFcmOLOy
XDxTHHxLjjPIs3BB9byh67Jel4oUdmbf2a8WxF91d4tYEbAK4KeJjiGAlBHKmX1xRzmu+7j/0O3s
uwswkcLun9dayvE302GsStf47S6nE3PrGizPRs5QzVHuRuN4CgteOkff7vNDTfer0qXhdXJ4N032
DJbzYjX7CXo8fsdVTbJulZWV2qaOQzFaCvw4dX22rnSiEJh6umMq9b+VMg+KdswV1kXvsW8jYHUH
rfk2hPaqohHDF08Kjr5TENBmKtW9wYfj2Y3tY05NZtQypgjkyq4d5YEeval0qTOcLC1PGdX71McB
j3f9lLTjyUAROikRbiejVnejpm82Ln2WYms880q2GAGGV8CIV062z9zWnA15mnqbuRZ9ElH+15Qs
ENyVN65QZI7m9MPhnVR1JYDzfrqAqNxjkBedfpibyV7nA43fVtDnWyX+odiO01MBzIeVzveiHjGP
Rr6XmivgKnGa+ooiWvsRV5aG8hesoSs3Lcfj0AHhSCtWwUWYM+yCEMprteQp8zB8Zp3wkRWRMQBd
pA7KdilZGWXQQEYd/G2TKIJ3VKMi3ma3IhOCN7Dm1Uble2bSpPtAEiZBsVNrXdN2XWaKAyFj4pwN
ckHm/IpSJzkIudTbT9eekcipjhzUBBw3XTRc2wATAAeTtO6+/Tj/LXiJF4j1tDYlfEz8G8Zq6Kuv
3NK/tHidGlR3iZKeARH/JjTenwv8+FQQaMNhNBeWqKQGIudmDRQghEGEmW84cOOR7JIr7KmQtSND
x/HNbNdNgD5QXtFvODm/uwR19rL7I6S2b6TuH4wSL0xFItOV5i2O+eG1dlJ7MrPjFW7nV5uB7R5E
054clTwO5j9+saA1AYCa3CXXtYWv0i3+/jd357EdO5Ju51fR6rHQggsYLfUdpDdMZjLpOcGiOwh4
jwDw9PrAalXfrturWppqwiJZhyaTyEDEv/f+Nqjl9MXHLlo2GT2OMnnztxXpg2XMDnKnbLJwkyW+
/RI3Ytw0ZKjGBdP74BhBXFw49LTQFVrurcag/M3X6ftxGJARFoQaQ4kfAijMAB+eLoSCgVCm88RF
sCTnOy4kdkvORxgDwngFSsLhTpedKQgJd2Z7hUDCI6/z5ZhEbPDgt89TZz18t9iwznLKJ6kJf6Xz
AQUARCPDcZu2Hgtu0DFqJEy20UI1R072vnDmbDk8+mBUIZOm+5oUPbTIaVziZGhuQQ9cQrehmGiG
JRtfjO/FxcMDyVHq1E4kUfsQyoGKGNd1DUP3ND0bHLBJ6jmE+MItCxQ5yKIkhmljuugIGupfQU1z
HsE8wC8+JT+IX+U2oBspYDDEasUuRYdXO508qBeB7/Zw7sbjMMD0td1xodV1A1QN15ZlYxsz7WJF
bXJOu4VDs7Bw251pud/9aVoPEfO/OqMqk2CjgUs9RiyfVnS/IqCRCLffzPrBcq16D6cNegMNwrN+
hfMH9we12E4G+0S9FHCZnCS/w1zhbYDD0Q4JWi/KvF0C75upA3w4TN++IHeBKsMxvkN0bKntM0l9
akluHwd9Pq3h0KGcKHbT8OjoxYsLUiNzOn/BKuhWPQJJFEtOHTC1C5KKa81GbGqS7MNX9Uh8hl+M
zHu2qMbxxswBk0RNVcFWMb885sGVftRI7axDmTykZWXA3RNLq9I43/VJsyAwtYPoAivOXmEHq6lu
l8s4Jhyah9Uc5uQmraf4/qNpTXRrlUbduLdTfEBUuayFpmbmR77E8nxHYTttWVH/4RKHm9q6XzLm
X5UlyLWz41m0cVvIRswdl6nf7fVabjx7qA8F0RyHePcO1zMQztTcxEQ5wxgqQmqD5R4SnrvQUFdS
if5ScnWA4zogjKbLKii3sNWNLXCrvRj0conPMlmFrjkSxjY+kX6tpVO61qqJaSebgHPpcZythisn
nPogommJx4TstDe9VRHZp2KmBaTx8OIUp9Cn6twt7Y9UWRWJKFffdBGv86zoXzH/ZLNGB74j9Y8I
wdo2rbO1x5dsUm+41vnQsdMbsCHN30U5ur2pyHhXNi6ntqDwm1bX2NLKOyfLL3Ha+gf0G7gdwfir
0OWwgztFPtLPFxwhKP1OmpVlSm68CRFRM5TnRFWLIGjtXYc9L0t7KFKesSBnSTk2V2tZlWqlawVC
M7rFKqS2rWaQsihVtg618LU27/I2nx7LbDtxRdmKrbUyTWODQ75cNi73IpHpzHpdpdN24N/gG7NW
aOJkgmAI9bnzkkPoWHpNh9FluA+zmMO9MOVyIMG/1LP5amhcVHhgZwKaV61aIKd6/NA5xrOHfAQ6
kPkKNlFw9WRw4kdanacNFg2O6VwfmMis5s6SnjwiU50IrBq02tDr7JvGEfTEs/SLYNW1LpykISJ5
RS9NJuRunuK3jYMxpgutZcz+n56I1WSgGGUjSbzBlskaX9aFPo1z4JLgNQwuGw9w/wyj0TYV6YGs
VvK2LsfX+Ja+108r5eU6lvlj2VaovL3/FsHo2UgfAr5MR2xwxjyGzI4pJQ7rnCQDxUYFBaHwXLtD
aFEcVB1bpPjI5L7sI4Wxn4+eiE/DarBMCP8hc05dtAeVz6/EgT00ax9htShkilTpXd8eS+fRc912
r88793/grX/70OXg5IwkUERUFgdtrBKGHOlCZRm4QmuePf28MX5/7//2c1mM7txy8Jz8lBpSj8Ft
UPT5oY8hTugD58zR6QiQ1N69zpEwIa2M26jdBnWiDnHcwiCa35O/v/fz4b/63M8/+cdX/Kt/YtsD
h4UIClpjk2OyomoO+dbyTF7DW4cGWW29IEUHsXlaaQ3jGWAJ61zWj7ayv8j21OcojtQ6cMhl2pV3
zEkwE0bR842NHXnp8K/sHptpSx6PvRIeovLgmT0DwRHZtWuZFqo+vuHK27LE0k5PDnjZ+XI4q7lL
UWY2hKcRurnZolQy5hBItQu7i44h/5+idDrRjXbZTaR96uDtzUiIrtrpL9bMYVnoLHNdQ0e3U4HV
hUSyMI33MKbgdAyacJWTqdKMmFXSctlCkR6gRexQBOarx9KxD5xVPlhv5DEuYxjQ+MERfhaxtU59
mKVjHIEfrIwWEdRxmQuNxEITea792GJmaGF+7HEUmY5HOoQdJVDxpy77pTd+dq+MV/JV3+SG5GrS
g8ewgruWWAQam7Y8QGMBnzzgq5lq017W3jYpO7AqipO9GoqvaYxP7F24DerNE35o5tITS8Hopbds
F8jmYbyUBt29UOyuGbCgXrviIrJWPKhHVTtbTunRHPOpySpFnw0DikU80q8y+H22M2vvIdeouG0V
wXOji4gwWv3ZmrJXr1P3Q8bGgTpOdjyZn+LpsRm2hOGRInVrSw+COFhz/rqfo4x24T2QKe/Y83Ki
G7KBWqLEHVZQ7rzNUNe3addph8p3u2XQkbkP2q9K8MJtK75h0dA/VczRj/EOKtCictv6WJCpRKte
sGh29ZpIegQIKpHE/XyiUUN2RznavfS9Bnnd7Fd1T6pHMwb34BCNWXhjVq0b0Nn7GLkliRinKj/d
JqyC/HbM0ukT3vo1DCzfN/e08qbHETR5m2RqZ89nvL4owZf15HdCSnDWfsFzYYSZebTd6ZmD4syb
Mtahr+SuDIielAmeb4phfh6/UZ8tx2WEMui3qOVUXY8OJ+/s2aXJQwzWJVb43uQTodnk6OnAtAPk
RXz44kpuBDMA46efb0TPuUUIlEENI2fpaJuWmUEva2eHb2NcgAOFEOPC/alHj6oNzdxmg6+gd/Qg
A0axtYQ+IlpRiggBLAF/b6W3cR4fiqzj5/bM9MeFG7rOUgPP5FYaFw77YTyunP4Tf8Mm77WWnAVt
t8GdquDRl2zf0pnVGZ08YTy3gyBn7QfvTWncWLGzbVP3dcrTl6Hu8TQOFEaq4NWijAMVO+7ue0su
9EmXh05mnGqQzGzLxvJM00HTBS9G1ekb14oZ7kfja1KWI4o/86g+pnQ0iGmh8HSp3xei+iafBvgq
ia8dRoaFXjnLWKVbldjRNZcoW92UPrkw1+mDZb/O8QHeMQUho/Dic5bEO10L5EYrbHkCpeLvh5yu
Dz9j6qLsm2LwtR0oFRTHGlgrQQc83vJsdAbHmXfHTJObnBYb/EVj5V4HRjkhimOJqWPTjPIunU9R
yi0KJlP4FjyUB3THeIWg9uClzDlSMlbLZlYditL/iEkf4Obq8rXhpePBnC+/VjCq9xue9jCHBIO8
fJQmJVYhrL+lzo50GbDP2AZ5cwvkDt2qjJ/jsrTI4tHzQJqiOkxuy10sG8OJ1c9k/TOcbBmH+IBB
XilG4WsqR2A5z5klFYuQ5Z+7rOzVa+9Hw8HqBvXbG39mvMMDDdcUe51yg6oMAyXCg+C3Sat9ngLV
CVpTR0Yo73pD0NqLoPHzpisxqAidOFjvBU8DBKkFuQPKbgQ9WlY/fGU6tdCej9W56qYjW6Yime8g
SQtTJnzIMzaKJCfIIzOwPjidzthpfjMVPSPCFmWxa6L8YJjR01Tyb7Om567mmN0RMAuHnvoLCnfO
cJWvwQHAwWpe0xzd/OV7cLRUZD/Z9UDozkXQriw0z74+efibXiEDEdzGaAbM+LmeFezCo+xPVwlk
Z03ue6/Uz32D+93tbIaBkfaEXzGbwHphMm6XNKEpThd0ycEZarhrUshNpX2xLD1qIBjHyeOk/RqZ
13OSsI9OEzlnv0XSziej/vbKdQ6Qrw+XoNa4q1gvqkMo1nXMWEJ50Tmxqxvm5+kWR0bOvqw7Zfz2
tZ8X18AVH0Nj3Yc0ur5qRXH0XTV8ZxaAtQvUdPlaZ2jakyYiFJwSd7IXNytUuydT0go7CQXfjAn+
SGRgItG+9M0yejE7/9VSov4am2cXoBoYKBA3tsNpSYmVnVu/AhczalyEkMNqL14HvcnZMMewZZFF
WRkylMy8g28ahPBR0y8gR2yAYTHlJ2pqMfXBBr53Zwu4X9TeG4S+tmwurS6uThV1FD2Eyb7xoJln
1SMzKoSrdE4LZNMGZ9y7iC/2EMmHvDYYo0eUZCLq88pgZXOr+N1M6/AoAtyUbWtBOWoYIYgQU0lS
FPdQgQg+6A3+4oZKe6e6Kmyjtm/1n17rgUNA730oZXmI2dkCYrs6Y9feBMa0rkaDso0IXEMvMXaN
VQkkXqdweODv6Ei33IceM1hz/PbBx+ZhvC0SZf8yK7mHji53HN6dTaR4ovzOEufOM4w9S2G3tXFY
3JP54pxLpulbhDtj0srdxA53RYNNdwylIDHTGZdaYNUeamRF13FuzK7YwiKrTr20pkvndHJL/w8j
YMZtJ8/R71rs0tiXm/wUVgnqaswwta91KETUyr428GM3UWK6B3eWKX7eZJwJD8mzkm15ypO4PGV1
5Ky9kunqbx8yyN8CfIKSzl4FXKa6eK18kSMZr8xD4elK8xp7AZw8f4ZbVVG5TrVqjolAGACmsgw0
4bLeDclaDAALk8Bp9wAJX1x3Sm5CMT/nJZMbO6FJtUq0R9FRTcwcIF+38pfhkqO3nPEJOajnjDrh
h7RxSwvk4C5AbmLLWoLvSTC5ptOhkSK47fEDWKk6YDhNLt69chIsRPQELL2iwyDhDykoKWPdKOyY
hDfYEps2s6SS0AyQjYb8bO6tvYCS7z+v8xP/XKfKptSwBXlGk9igCcnF/ENzbAe+LAL6HO8cGMUw
rRrz1LfEZs3Wv+PpgjyeRHPjBRQb5jZrB7ged3GU/yknlMJWCjN7OkYpjpb4qSf3yn0+NQ9REsHZ
VoLKJ8+htEqV1t+jUFYKXrqo3XQVlg20iSg+jGzhcQykzkOb0pkT+h24N6CHxwJ0M4MEfVozT5I7
swxef2AUjV/Fe7OzzlRFQD35/Y2X5c0uDbuH0KjQtWz2ST0OOFrPnQl9rSkBOxjXzvWDf/M02vTV
/6dOxJ+n0bOM+dl0PYun8g+diEoSiJhMqICtcr/KPjReuzrul+DnvAWhG4cJRx+9TC/l2OD5cVML
KtRgXXE7gr9N02Lf2al1RX+FyWFPGzwLBFjsjPgLw+57XriEcTr3QR8bjUqEeoG/JLzAYnHA8qbN
unCcz9SoaUM2InlHnTg1YVK+pTWFmP0wZU9GNOQru4CQzBINjc9pglvX6EDPjdURS+ilNcnp2U21
b9Gd2Z81xpNno5//+eVmEbv94/PkU0crdNMhJuu6f+wht7qgkPgCdp0JrSDP+rUTNNtSFTzcGOh/
NogY1hTR5V7Hyir7Tcw1sFVWF+0ZD98Gua/fSBQKd0xrqDDMrmPRVjsRCn+doTcuv0SZhWdvXQ3T
SPFsdDvoEKaDBC8j3NJXLY77e03ZRzw8f/7Y+Ln/8sE5PEAHu7Bh/6FHNR9Jseb9hO0dRsceeynj
040qrOhNlg0RyLCoeCnxh0C9sjdW1QyLknKND6+CL9IXbIKpxtvZsUjX1L6BjGjifkFkSn+sfaFW
bp0x6uaygmhbYF5BsT2HQA//03uJkLeuabW3Izj4hWYm7WfPEunoY/7stEG98baYf4YDqVzjdqIJ
bxWGuvsalNk+s1Hj8gEgcRu/RmYfPbK76bYpCZid7XYmYCsYOHiRMGKq0cGirj0z9XHuiUokiy6O
7HXNmWNZgJ5dVugmO0Ace8cCj+wZR1Neas+cFuBnvHtuevScoBCoKoWZ6DvylsMsC0JAlrKOqRVp
qvy5b5z+u0fsCuz2rejGEY87VlBTXFtgqN+JK6qFIVr7vmSWvy2zIadne+CvbBAkzSrsfC61ti/V
UJyNehLfLK07pp/B0XEGArV0by7azgsfAG6n684Qzi0xOxIXsBwJXUbcJ5hByg337XozaURU1AaS
cPNK7A3jeLPntUt+V/ntjRmTcrF7bkeqLl9yl4o7H5MCXiz7EEtBgY1Vj1vRYsXsY5OWvKK11inb
DBkUxuufX4XWf12JhOsawrV8E8Cs8cdXGAIPbdNkcnc/RFkd67LFaPPk9s9pb14iysmwRNbOmmGi
eUyNBGJElIQ7LPSc+D3VgmJDc4x08yMTzHlttLstldR3nj4KlN5xhLlMvMNsSAp0s6t+ar2F2zYZ
cHhmkPRqrC1Ikss2kK8Y2zBtMB1d2tl00lv+ZeopscvQKv/Nw57vU6hGYZHvv/72l3kBxk1B6s2x
bBeOtPGHhUUTlTZ1piuhKhXnKBnNszlGITgEqg9D0R2z3Mx2eZg/FKaPTb7XuwdONGdNwcgY66a7
NDYZy941UX9EeNKC1JmHlRY2GTLLZY/7O8x6nIOzEXIa3g3SfwtLIwEYxvEjL6Jy5aOJgXi7dSx5
MAuxYxydbNIhQJ92K7FKzUxsKrGFmsqRFznr3zwFPOB/8Rw4tvABxhtMH425Efvz/Roh9f3tL8Z/
p/CgJBFcyV1vlv15TEPvBEwWvcx8gR/e3k2hIwFARZ+ujXfDjspnBSewdsNh47g6AzlaNF/T5Nz2
xn06JriYM9N6yNzQBvqUMveNhqOo6v7Zj14DbAqXXvUf1aDrO7OCZxprtv5kxRTTtA6vtCYmrzIW
59YKsO8jY8sifcoR3s5TVD9rwPKXEczxQ6PV3b3vHoIgh3LCRGhVZUO567rikpa6OtdIyDcgYN48
vaHcBNteU464w4Xz1IyxOLembZ9ZL19SO9JXjmlwmbZRe8U/ZN3AGrg1q05wNMyIhyjt1JEqWk6h
LdaRmuD6IdWs2tE8/XhLWLP3TcqRv9cHAHwUOV9LYVy9jr6frqqvltV6NwOGqGvGYRBCLo5j/JJb
tNajBvSGeV0ega4SpCkmb9tN/rHVK6QCpUcsed6dMMCza06rL2Ub2mulYUglphiWNg50UCU3pmio
+cCLtx6wlm2Yf3y5o6+vSVMnCyJg+VJ1aXBJM+PMxCHdxj1lCaWHk7jJwxpWC8F53ciq1eC5mO8M
LdlEZpJf9KjbYTnFvhdxLg8mht3CCJPFJFV8xNPdQMZlaC6kF6yNyjC3wFZZCp7YXLH/S5noaZLg
c/MhjJLJ10Q/czj1r7prUXIoMaGQjGTv1xFwLHNICn3MuaGe5K8qNS/4Nk8Glq2zAju7skmYehhz
FhXHrkudwv9yXLpWhpGBSzQaCdI6XPnMxW0xRvoDOfPiLpVDtFQOXykDh7365D3hFFtYLuc+HKYO
7T4jAk8ZaI9/vrIY5j/3Xf8sLa7p2o7h2Ybt+PYftsjS0BgM9ZRJoqYCF0U7OgN5DJY4us3FONlf
PYfoa17GwWo0aI0roRUelDTe+tylqnFgcKfFcCUK3x8ujWbKfedzW8uk/yB8L9rVIAs2vasgElrO
c5vry6Ecs5MoRHNuRw3rXtVTsS7T9tYPtKUvvIID3mWQiaTveozu2JCSrTBMdx3luH4DxHlPN2O6
PUEPZW3P14WMUwY3T7kLWcnJoR932dPNsVJEpU/CzpDNC8NAGS7ekc2ZVHvFqZOUBdO2pUEuMtxb
M20riqcjuokVMKzRILqdje1zpkz3oujZtUibzTm9TSYPmdY1n+7Y7CMKCDFaXkzzg/FFv9MK1PIC
wCybiFuXHS53EqV2wEPwnzjxSrEgryn2anBKOgJdKph2lhNe2jzGcsMRDGkOIGwKBP0nBy/gUjmM
9ajkmnYZExs6X5T/RIz2lIwVdAr7Lp/wXLHxtg5S+MQBW7faEZ8H7hX6NOIQw15QlmCdk5ytOcYk
WgPU0tBKNhsEveoUZ4wimnR08lDfYGOfTW2zEwJzNX4X8RCTvGHy5WW0KOPFjJNi2vkeCOoIP8gE
tmJth4TxcEnGYZx9+gnGAHhVC6MOzKPpklX8uWL/P6bzzMel//Ef/+tz+J/hd7F6b9//23fOEj3e
vmfff/vLb3Se1XtStH9k88xf+Hc2jw9lx4Gi45qGbQnBC/V3No+h23/VbcfzdVN4Lv/hxvh3No/t
/xViI3QQmwGcLnSXF/ff2Ty2+Cv+KBg6fBlnOjb0/y9sHujY7j/dnm26hGzLJTfEbyhYSqw/bFFs
38NhMrjmDWjMVC8PP2/wzltslqyJ1cU1t+bscNTmKj9I35wf/vHxzydbPWRsi71z1eABPow1ztel
qA/0uhl7LIc0caf1vDSpce5X6+ggx61NnZlr0G5ZJ7MKIzV8Vgwwf94o5cFriaze38+lc7PcGNbs
vnc/sLKfjwUVhNZQyW0XZuG+4qSOCfKa98igk8yeUpJIcrSuepjqu7y/HUpjwmUWrR1WiH3QnxMs
jqs8RtAmZP9IZdBDpqvuRqkMMKK59uEEIYUm5SYG5cOoCcdqaHt3ClgHrHisgFCJFwk3YGiW4AD5
67GdsHetYWSrcKQfgdL2Hv22+rRYW1DE3AvtVS+gGq5NFd6NevucispdmYIbv5XGaxAHEIQz0mFa
FNGpLIKbKqcFqY38X85AU05GyAicBZ9Aoc/L9gTIY+Vl6mS3Qltrk3imMeGM2enO4GwnSielBTi7
y0v6Ykw6WCb96iDlbzxypz4V2JZtwqmAFUeiBJcz37CVzTPbCPyMmIjA8mGzyZpFoub8UOiP4INK
IiGC9Bk1czYI3GuBNWDJcaHmqLWwY+tGtvlbOdsEEJ+zJS31AbeA6Sij+rX0vAdC7fdGVV+8xn0k
Y/bUeG5F1Cfe+ZkDningeWcJcqs7k2Y5DcdDYvfLaSiPisV9JcPqq2pxyxRW/jWTAyHUovwEa7Ke
TAjUp1I4fa2AWf/s6U62El8mRtND0AiyBdFm0MqNpUeQ/DhmJa6zr3XmWY0h0S1zAWvern6ZJgcl
CtCmreyQG8M73zXPaWt8i5S/Vlo+ZD3uojYHYSal+IUyTm+uc4zbEKXFnWfqqmTp5kGTIVr5nGUW
o9tx4dXyLQKMuHDdYtzUJt0GbkFsJXWXSvkfJZT/Va3qc56/KJ0eFR+JYWlwPSxgXNwbzwwjK2xs
mY8C4Gz0PrixBn8zX0+lDt9O9xAMx2aB/UHSfpVeonSfK42qR5tRPwZn1zmbPdQOaxKcNCJMVTME
nhju12QMt/TqECdoY0avug4ChxRExxS/NzK4uyMxWT15AvT4bOX+bQugf9npc02IJlBEQQhopfll
t/pFIwXSGmhWiUGG14t3grp4CDCy4IJA3y8hfynnqysaQss0h2t9gMmhTu89nfkS5Wp7fxrOlscY
tlBFtTKtiOifWlaVAwanAdPuBrhf0uBWpNUuIzVU+bQ0dMmOegrkoJFzhRlRktc+KIo9MYBkazvn
SnZMyq0gcT2VbcioYJk52DnSArhUSyV8fa96jz+yi55PYEWN7D64+a66xMFaL8K7drCOgPWPknkq
T6qeMzH3EpK1aTn+4ge8ZpF90WTVLpI6+iDytgfEjpRZ3wdO/MH7EeMJZ+dp5MWGmN93T6lEsrGC
+CaqQk7cq77bqr7Aej0/nkaA5bNMRu6WTaCLnpxqKQSglBFkCLnfc2OAAAirX3GrcaC7JV3+0Nb6
1Q+RaluD1zSVVJdOnlImmpjmmjvHip6UTZCnwURTtd1eacpZ6IW6mPl4pQMLi5TL5RW/9Rb0DvIB
vxoPRO4EhGgRasPRSfV7P+ZiNgUuJs4s37q4DfyR0LN3pin8OzAGg7iqujJWoJUpbx+Mgu4be8RI
RWIOshFGRm/iliK74L6X/WdjFVe97N+Gkl/SmvJbm97pZUtUjEe+8lybZrN8r2Lm226XvWtD/Wgo
a9Wb9mNBCKCxJ29JeKYyiOP1qX4NuAm4oCYgXjwoBTE8in8NME5potloZtkSveFu0qLVLPE5wwFb
uWnXLgxcCzGEALO4ZUtNhkHMadf8Uefbm54br/UAW0xikRPMnHUddNuKjt5PJ2at6NjreuJzGu1h
TZyJbxIhLqFdrgXFJVgUcm/RTvYtuKBjmOZzePM5iPRvd0bjFjbzm4n2Fmm7N4HZb3xgre4IVaan
eSUKIFvp9dqevVimKNl04rCmwF2qja6HV33e1WXtDS2FQ5Jd7CwgKerio+tKsa47n2w+3tuWltA0
v0v79BsLCA4KjGV+P7x71qCvvAFwfmUso/nVNdPmIVDNqTj5PdEp3CuK4AMGJvhja7bkmIS1N6dh
dJw0PoN1nCqh6ldJQh8k+5VbLw8++5ziIIhZHuLdR2uGT8MQXUOP+VsfYwCCFrUD+kkYwtVf8qAl
/2XRbKN5436ooPy7oO/Mqr4ZtOQySrYTigIXl0U+14KVdNRWF9PV4ExFdLbfYbLDTTvwfRP7pOcQ
BOKWRFjs7EplMNNwn9EGJCDpbo9yZ2wbALmAVUcCr+ZrqJjDgFH4yKz6joQCkcgY1fsll9QyjsO3
P7RrDWM7pr1Hgjr3+YC3gBDva4wjZjt56tBMFjE/sv8Fmd0qHOW8NOxbf2c0Hv61obizCvNqT/II
SEsujGxhUSu68WvnQvIUjz3/yMsffCIcqDLvtjLz2aH5VE5ciDr+ZgwGx0bTu5UrStY7wmEcU6pt
kdMEkU0ci3PBdQO7FHt3C1N1miR9G9WLoOQKtwqfR1cgbg+Y6oYtxVIVOnc3rhDLrrdhTndiaR9w
FB56h18YY+ajP2THGrc5f/HXyKDHOJ6cL5nAWnIZhMZK+/BRGpalOItY+nuVWKc2xfvUVOlbq4S+
LUrOd4217RPl0WIImESR9Nrafm4eI2Guug4vfxnlDw7DgRX+lHfLjh+o6wUYVFff1shsyqserUT3
13GpQLGk6Q1CEJ0r5OQH3Xosel6usvSeXCDypfcY9fhMLTd4TqBarelSeDW99DxShLMKi/jqZMF3
ngNIJmfBLSiGwDIycyZsENkBXOCI9Ua1CysbPqyyJHcb6rel9TEVlNao9MHwMRK4r9ktUhp7AQR/
huGsiJndPID657iV6c+aBtXZgu1P91O46Ru+RC+8Z+hiDpsfd6FDUWEWqQ4YzyiW6BT+UAwIyNT3
hld+MrGyfP1NCe+rkSRBmkbdJPRyL3wbGVFm4KWLR6JIuLqkfmnINS1izE6ehcnWbB20dSirGlUw
hMbCM2Iqos2+02nXG5LwNbUSbBXhOw14t9KKrygqtwRlTtAN/SVJ56PVAHhoMqYiqB3wa7EJy+Fp
zImSZVN1P3nWW645x0JgUTHS9L5LnZvC4DE2Q1As4Q9CaLyoInwWxQC/J5EM4yzWXSb9LH8rLbcf
GC7oC81hFO8jsOfR8EI7SMDiVV4CNtY8FAKiIyAD2ILchGR4LgTjoAFOtUn7ET4DA2wT898wA9ui
e+NnTOhVD0mQ1EwPNtgUFmMjjuzINaotGQwU0BXGTaWCB0ZP7dJrdSj2RNd1f9YIJSWXbn8391xC
v2GBG2V6ncVXKotCfsCMd8G8/44o9eB4+FS1PLDIGAEUAVn5nNDLvHGqz7yxr7GGeTBN5fvgqRdX
9l8o4t/m5Mym2Y/IJ+xW6jxXdBRcO5Q/xGXO7n6/7e2WSt2gA5KRbUehbjh2Hx1TBMsxrN/w6nrs
O+hWL7aMwssmhmYXuS9mnB2DqvolW26xo5G+KdNbCQNw+cCGfjKTO6OjKAkb5adsAcLruToZekLZ
QE+GXDoftPQtg9zt1lMy3/CGJffxoptTnqqeI5HZ3nOwTo16xe2/u8fL9mHFAOXIHW9ZcOGmYSYk
55DoNvt/nLmEDYZPFpyrJQWFnHcKG0WC+z9vMT4UeGShiSUrN6nucOOQ9WO2tpNEn0X8ONj5wxiG
3P6XAfzSpZ8R+08UOo2cbTJaDCfCZKfcCbGoxMBIE8NEAe9lku4ZiDK1I4w2KWbBOjdwCGroAfUy
es87OrEVFcNqDnoUu24yV57uf9rheG2sVOzqrrqMynjSSw+NKb7RsMnw0p3bipink0tcpAC6pkll
S6WZ+z7iNdUmDoYP4y7RvG09dOwHpuhGUnnLuPDJNOCjFA0zPysiCKO79rm2kGpa4wkk/trxBOSM
flj0KtvFbgbum353G+hPOu9qbaguTswNMGLQqUWnDivqBiJLt7QKDNwja5Tvo1EEr4Ey2n0HV9sI
Zyj6g6aDlcqZoS+a2fTmZDcUe7i4od1Hy5ZPHtgOWplvS57XsOxmv/h3h2xpVFRQms+22X9HMvgK
J/UCduCjk85TaLPf9r0D5+8LDLBfVVLeUUyHezGiApg55hJ3zgLPNK4T8QngYG8Yw00dndGN2zX4
kK1XIGQARjOovKlMNgvUXwKnU2OxjhxkH/rbH5qK2HnMHC3JOdT6OkEzxOf3DNgTL85B48QnX2V9
BpMnlmHJbd7XgIdFydWcrGbtj/I79qiKCh8E9z3TWX92ysgOeDvcHbmFxU9m+ucN9CnGDD/vxkBs
Fo5jROufD7OMCGbJtY4OTYVgTt9eGIyzo7bCljxPIvyQsrcK900OJs0vy6+fr0uHkJl4XYUr5qz/
53sX84+ngR6lyanD337ez+cGIA3bWBvwE5E4xb8cZAdvHnr0vYGrCuMvYRGzfg/mz/28UbzSAEw2
0HOduFhklXLwP1QAj0YEyrUW8R1CP2KkIPXwrVc4Jv1GIp/9JJfbpLnvxyk/OIl3ZmYJB+W3YYyK
EuJHyaKdBzRopi02Y4y8ze+PNp8flxAYhHUhskM7PwM/75WGxw/7edfPhgzBxAQn9b+5O6/lxrUs
2/5K/wAq4M0rSdCTEuWVLwgpJcF7j6+/A5unSlnq0xXR97FfmADFpIHde605x+SgdWYBt0OhOmZc
Mi/OD7lEallMJgflaW7ePbmr4mcR7KJP7h+L4tXWCNqGsxY5+HWRBoBrEhCzFZ831DV91noe1j3j
mLluuetWCiWyLo1ZND9vUrFV4oZ7ft0oVF3m58T2F9taLInnroeDWBcPWoKaFzrBtsSI2IB4Fzs+
BNgV4/nkQPg+GsRfqgEJDb2iCRUpm0J8SbWr2D6Nn0PSbCh3jEb53gy1a9cJrdr5TfTM6ibcNto6
dTyDo44SSNbsfC0gpTWHOgvshQssL5wf0si0NpM/Qbso2a3I4bMtbtnWJOghy//bB//xHcQiIo5s
oajBLHTlK173Xhig98w6TV0N88ERzHbftoLRYMKqGu6SBDWN2FQD5b4YusG/zhpbtUh3EBvv5xbU
yuCM3ciWQGZpJLVObmQHv6Q2ld3vLcwpslctG2TifFSJr5TjmkA/RvLL/F06TL6JOcnrQjZAdNUp
J3qvSuvrS+fzSvxP8Y7/43NOW0xznlS8EkcCjXhqCajrxVeGQmVtYUTQKfznSTa/ANgZL9AZFhf+
SAOAg3dojR4s0exuL93Moizl2fOZ9j9+rpknO0jbxdLJNBzw87kpPlJ82yk64VyFSqHlJg4wcaaJ
XyzKnN9H1/xcbunufEUy1MlyPavs14GV3Fq+xIEojjzx8H22/nGIXhfF3yfKoABZZ1ksG/v6XwjD
3UhPTU0mmtirWenXG9Wvdt9nuPh54r+I58SqPx+Fcgdvu4nZTFa4Fn/TxcEuXvH9/38egmJd7DWx
dP0/Yv26+OPvYvXHc9fDtihN869LT54yijISsu4K+FKJulVowy/lzjSv20d1jHbhqyBtR3xfNShh
o2Y2NO/xHvQPrbwbEpEvVgSJLaefmTAMxDPX9PEls7VtX7UHg7CuPbVGcg3R4QOOAOrVUCPC0bjV
JIBrpdRupRFmgnjIEcLvK6WCJSrWrYSAckZ7PpKY3CJcQ8WTbJN/QhW05C/i9X+/mNkeAdi2eh8n
xYSC42HUo+DQzw9eSMQc9sJ5UTVRY4rFVq2qbVjNCqQBPAQ2S/8g/uD73ChMG0JuyhU6nU8f8eDM
h+b36vdzgzawicWfr4viT7Y47L9f/x/+/v3OJFflW71So+FoDNW0/v7vf7zdddGav84fz14/+o8n
vr/g97v83XPfny7+OpjGr8yrwGZoNT7z//yj1fng+PH2U5X5kI+ax+vbfW+cH6/746t+vw1A4AF1
OHMp8Wrx8REHl5LIr0GGZRjWJ3WrPxaHGcqhpqNDQLqxkP/VflGGCsf1/CCeE0uiLyNW6yFetwBT
NjKJioyf5r5MOZs/xcMonvRB/DJD830Ig/NtRFiu+DJc/L/X47QwlxSqGISK6z75gQxj5gcawFz3
/Pk+6lQojQhJv4jOjJH23O+b+eolc4NDWcOkphLXNnBzjMUInBIvtPsy2g/Xnk4phhBw1f2tHtsu
82U6QlkdBLIrGjr+fD+SW7g3YWZuhSktwSjI9pp9a2Jd+NPEKhrkXym9A1eZ6UXqfNKKJUYSmz6Y
KiqV5DfRFA+hurTMzKtMxquO+nFFzBJR3jOEoPjX0o/nqkoGBRf1KTUNOliNAq5YPPSz0fP6XCQP
G8jUS3kiGnd+Qac7+iYoGUvO+xMfebkXSwob5roknkPfzDFgQEwYxwhgb1Uz+jUMzPUD5D+6avP+
F+tmpT55ee65or0mum10rNkgYg9/d9/GooqXzK6pGM/junJ+EEtiT/94DhNkTWGw/B2JG8G1A3dd
Fju6y6ipNbZD1Cp7V+zi746cKW5F1/X5hmVODL0yJI6iGRcKl6FYHIVXsKubfB+H5ScW9QJ7NRAP
XYJK/sceFU9GWU5tlrFqK8lsgSmo6o3JVV6KIO3p8771OjAVTAZZh2sKYjZNHo2ZzJR0Td4ThhgR
J2m+erJT7WFM/fnwd89RgdlKYU1Uj6LVe0K0/3poMsoAtaWB+v/XcyM55jTHqS4DQ9BXlV80+yl8
13yn2FGDNNy+7l4MItL4fvM56ItdJBYxkD16+GsBINYc6997QuyY770TVES7SxZYA7ELvh+s+eL0
vXo9KRszd+Mx/hS7Qeygv9tV7bx/+lwttj7lLrFTCtNZ60VqbsSZdt1F4syzo85YwmGkJTIbZVAH
LWFRjSQyZ8QIRzMoah6d7wwJwZ5gtoRx8ZtYH9QQ83byFTY7mVJY8sX6ddHxrW4pB8yfxSaU5+14
3d7zklhVdFgfEEkX1zMjUm2QEvazuECKc8cZyXwkmpcT6nou5Wa4M3PqZ4VNa9ok6mipsfdBlWBk
DSRFXcroX5gVqfF2yHqX/iWFZvHXab5SeBkmI3MqnsSxVOqwWfL54XtVLInnDEmi8cAAQhxpwbwZ
pPk9/m8rIlR7Vi/8B0XE53v1Vsf/roa4/qd/qiGMfyBA1nUmhQZSwP+mhjAsxBIWeRCaPUv+/6mG
0FBD0O2SEVKYf4UY/VMNIf+v1A+q9UNFJdu6gSRRx94la6bBV/t3cWKiceHBWEJBhIrcQA2/9DB2
zbdAbx49fN8R/z+fE6fw9W76/V5/99aVHkjrnDtWpcM3SKO1eFEuRsDif1KBjhadFWIxBsnkJRcv
6UGzOHMYp9pvSptmedNXD0H/RP6HuoP7ZrmdxugOM80r+RM73ovKvgErkor4c7pHCL+OCnqW+huW
VIDUUGUNyjua2XabuRw2aR33VKd48OzgpWijGNgFDTRJe2yAo6V12d5SgtfIIrH9ZV/lIydZd0qi
7snOyL1JKnr6UUV52YkMUh+tnapV0jog1h0QkuxS8kSbSpo8GtYnyzHfaNppMMAI1KatsoROZeGY
6/EmqdJrCnQE1Zij7FpkZWOrfSjYh1Nq6Rmfs2jpM6/1gagf2c9PjmTnOJr0ZuHZVnsj5163bkIQ
sEQfLXVuvgTx1dDr1lZkt0ijdHpZRfakRv62No12x73qq9cDfeUTRhgTU0XVHlgvHbd0beDntQfg
WVry5LOjXAt8EdPLVa6RIDlkHYwsbjGLwpCMddZn56wD7Uw4ikvhG5fa+OEFvbPubCdHMaEn68nw
j5ZhPzl+6mC6Ik+vqx4y0/xofEdeEu3VnNAbIvHLk9sqmBUvzXpKucJVmvPcRcr9ZObkUujFprbw
AlPU7HKY/Doc/CXsjWxRUQdaOJUFd6SraRZKJzvSdlqJv1BztN9dCEUd+mCzCBX9V+Tg7cN1TWvD
fJJ7LV/nGWA3Xa7mTGwiSQMLZDzKE8nyqSkoZ6+SjwCSaL6hoEQRw1UbvHuMHA3wslvKzltnKvz4
IlDXHrifClDiSpF/5x2Zt5HxJllBvU7ktFiFs/CiissjCNWUsFd2nzIjZ9okZu/lxU0BMGlFtg9C
QiUoqSfqN9OQQR9ESW1pKabHRttBDyqotNq565v5U5ZDAG3VokRF3fWQq6SdCTi/LtEFlKSAqpNx
N4wYC32sfGqCQ0wzRk4BeCJFWQFns3p4iJD0lu3cbkxNmX6wCkzOn4g8gvmtmFG75KtCFCCyBnjH
e1C2K4QkHToN6y5qkk9ZptQXGLuWzE4XhDZSKv0tg/IElSs0XFxxCPaNHSDpjwjLuqs1F51azVLC
nDjECWjlGA+/n/wC+4aKdninSvYaDGW1NWICj4oGXGgB8x3vGSxU7RFLmkH8BftKUkvDjZqD5LwP
SnE/X18x8ekOO02nA5KdnLIfIAFQYvTUjjxmXd5kkOwOjReCSKWq30ru5Mx2vRayZgibSzIhj/QB
bbze1VvtQUUeXcWZt5WgAsbzBOP6YIEETPXnMB3noEr1NqrMS0xvf0U7ATFDPVGlQmuyN9VN5Enh
rRV3mx4cxgIN+YHU2ZZwUOzzOeeEFQ2kzWa2Ac+WoKP4oUnb3xFnly5B+iBoGi20BDhAa2mqocM7
EKeiTeGzMTUdAgawQVHZUz+tk0OSJtUq3PuT2tJ67plzRf14jGB88ls+Jr/TT7QCz0PocWgAZ25L
PJrNcFtia53tR9bWwj66tOLHUSLP0bcKbRUC1vYt+90q5f5YGdvBnj3VmJKx39p3eWgnax+V/aIv
Lddo8Twb2g0aJHsRwSh1/dgeXTznnGJTPV7Crs9uPFzWcrMqZHTVphq96k63p/5BxLKE1V1GkxVh
B1hSeEK8ZXtrYhzoL0+fRWpsza7tNzWiWhcB+q/CG6hvwnUkGKHSVoVOpFQxYk8KUuNWDxetUlmw
vJEcqFSLUQMZ6VmrwjsFG0w52sQZtNUsmJbeW92G9FYwzFL1Gt+2F4YrtUMWX9jObeatvE7y90mO
8qvRwPGi5V9Q4TZnPgHg/RaFRyCv1QnCoNbqGuE13no+tYap7Y+JYQIJjT7UVN55hr6vJnrjipnR
086lz7LvCIQreJYwJEx4xzzIIaz2N9wMjpUPGSMKuOgGenJx5IQuRH50ojFHTPUVqhResrT6DEzk
tI3Xc6tsvkZvbPd1HDxETV1sO3CTuUK9tTGbr2ho4Cfb9qpBfnIMDXwzhuLGVkjIpYT5lv4BR3lE
1V7y7K+pSUmzoPHVM7Xd1U23jVIIrqhIqB0ZbN3EuJEtyTyjDGUsPAT5KdCV935Q7yoYS8gn2l3Q
jRlwwjUm8XrhqMmT0ujKPou1btNkpE4Q8npre9ljKWdAyWZ+rgH3xZhM8qQ82nFAvxZj750a9Fu1
DYGGVAQtNgYXTAOlxPTTCTMQWKXE2AF7LXPWgxNzLmf28Er1Swaxor15pbfUW97bt9ovEFAWiKzw
SE49TPo6vIzpk6366OgpSerTzLNOIA+O5heiBGuNAxEnCuAJDyHXEkDWHW+5KckIWga9HN2GMvor
RfWPsIakY4fdW4b3vihRmlMOGEA6q8TojDDNynI82M0d+jkEIyjEugJXfjrX6GXOp0XZwuQO8+7c
jlC9CkX5LElqc3S1QIJfvKSlEYIgzL6cTiHETC43DUO65WTg5aevu+3qelzVqPcOYxgu5Qo5nV5h
jo2BfyCsTldxrSQru6y7pcmFzU/DQ+jnEjbgiml66Kp84aUWkzBp6OQSDUG4cjJyPsgi6Nw67Jk7
D2/oZWgj5rW17rT+0yfGKbe2dQYvDTD9qxqBFRpqgrgYK5iLJtELbvaOw4/RmlU5gGZM4vJdSeYh
nt1sPcmMj8yMqUfaN2OjwvTXgIFCT3YtU1JWbUrfQnemzUgE21ajYT42pCHV7CxSiZBP2nqxkscI
ndqss2H7RcvILj/blguGpuVkboSWseJaRkoAeeHn0kCl35XlsNA1wrYaK81RhRYLRckoEpkyB9AQ
AaHQ0k9r1Ii4D4FtN1u5Dz9oIC3KSR0ZX6X9zhrDdt0niAjswRuPvVVpa9vwCzqcKqeRpMKLgMrR
T9xZC99yowgCXMLnOoR5MiOFSCmjskMBlMHXg/iYG4N8kWqtgLgTNOvKVKoNCRp3GSWQIxEqKg1Y
BgwYw04cA4xBkl05ybFb+h6HZ4ZfpY4/pkh+ryvr3gtwNhdAw6jItb/KYLLdcWa3VBHN35H7u2sY
46ME3HNrZumcTq09OFNfQDYblSVEGsPrPnSieCRgPSsu6gSkJTxUI8GPDmBlMyTZW2t/q41v3DgW
fAGHSHWzkB7S1C4uuElDz9jhsMRXnVXZ2nfsU5mH+SpSuJGTs0PAj43lYtL89liTDWxGcrksa2tG
D4bSIRnBBqDuvTFIMdsYlonzoQ/gPE6M6X0M4A/SYNzk0GbiJMAzr+nEEiVgBjLuazIMZuDlGRfE
JjxHhPrBeAeAbUlkI8OYZ+5eKJy8ednOtvRgpZkBDKwMZYFihsVRjsjh7GLAI05cHupIKw9iqVX7
Gzy2yk6VBoaNVq+huOlHRgvoLfy8f5bGFNlpPB51ozXOgcWJbYTNdoxG9IjcNhfw+bNNJHcwyEeY
WWms7Sx7HrZbuNiYORZbNQ+ot/veaVTaYRV1BVZWyC+RPnpbbhTHCrnHATZsuK296TJGnbcdYg/Q
kWztB4ugC6Jop33TWXdJV4B6DPV450Wl/JTasGgUHW8SFPyY0o2rRpY7KmAN52y+thgiMk7sU8qF
BDb6kbBx+Rb9+VJTxuDYauYrzBp/IZNHsI2H/KGsJ/sApvTecApwR5m1VdO7Wran24nSpAvopFzb
WYri2ckzKO8m1BYStGkDwBBBYHsvp3249JhZrLMunGuDynNDaAwjt0UF2vaMXCy/yfojmTM18WEM
TvOsZJwwP0x98NfDj+fsOPkdosdzPRmWdmF33Bb91kO+L1XwtcSzMoLxNOd6VhTZsDcHr6cKncXp
4nsdPSvFGHWeP6hUWPFf0i/L/K9IxlK2nObKkHggLG6cpVHqgWDTt7ABRwALGfWEVNZU6px0Xpwr
d9f1piTrW4O8Otf3lFiiWqpzr0X1H6yquT4l/iAeQkSoUue3iJ2GgNzAqjO2Bs0da0jBzgoicSpK
yGKxS33S7JT6WXQ+RZv1+6Gfa5VidZSkS6kju2lrT162foZTcy5dive4Uo65sDMBsTbfT10/oCoR
TnaBdG2winfzRJlbLIpOp1hy9HCbq6CIRHdOdL0Ya9FiFYsVjqidrxzT7wbsHyoD0fkuZ7fEiFtC
dPKZeEiT29SDiTpDWsczbt5pPdRcgQSlT+sU4mLmoluWycw3yrmEmRPisrDaoF0Fc/VOPEhzod08
xiXdfTeeGDFSPF0LULwz7yqxBC1qUtxQIkxg8PfV3HHQZmOIWLq2b/XBemm5gkPdp5ZtzrXtvGin
fDvaE/oKR95yX6AFMpfIY9ESEevqXChnfIKpCs+eYCo2c/ldLOlV3G4NGFLtXGuv5wexlFSN7jbq
8NrNL/XkVUO+DqgB6rri4BNLIW0BDlBi5JdKlFAsn482n7GO4oofzk6aD0RCpKO5+BvOpb5mPtRa
x8Du2acJTWSFwmk8F6DnB9EmLObKYV97+14mDvDaOcTiu3KYhqJ9fjREsVuQ+QXBWnCyxWqmF5U7
aO0HsdzNGu/IBUeDzxh27oFEoo5+XZzXR1Cvq9hJSVyca/KOKMJ/CxPEk2J1Ipx4YVSZkx0BwaQL
IamQp/bIJM5biwMHl5rhBl76EgS0rRfV/AvEDxK/ZbgDTx7vSy2iDD9eS6dzxZPLBLgXqqgbszX3
gqMs4geq0IF0YOsRlxL1zoDNkyyAclAvz5uGeQAPMSfKqsojzCpzx1s8cE7/tQSPnwv+97r4syye
dFCPIvJhjvyv/2ciJZ1csd60alq9/Hi3qYZTXsufQzHw20p97qmIRR21Blfxdk6n4cmoAzUIt4Xr
/Pcru5qu3DA/iCXxwm7gPkz1hsK8zCGhRq1bGGa6FWuyw0EjlhyteikxZLtirYoptbmyj9gCEy8Z
3VJGDEQOiEljOHv9H8a89GPVVLKNY3JV6W0mqYvvt9e0WlrFegHJYN62YrM6NukPYlU89PMfvld/
vCTIJ2PbzRYg0VeizFTw4eg/XQm3PULnYJ5m6+kN+IuYe1/ZUz/zIUaKjoUFNPSvxRIvcmgR14VZ
NB+NbmfPgglYV+xETClADsQiZdxyNZXcEzDHYijmr6JZ8cfiNGsT7IqZdBh0G1o29Ee4hfOI9UEH
eRstRRdAMzvbLST5+bstJr6+WA3nRqpYEg9BUb5Ofau5362xn0Y1D08pFmhp892LEUsZ18+hU2fF
kVLhxiJjTTwvHuAGAMOgBrXqQTdSoaH2N19fOIGCWcfIInFPOfpjm4Du+eJLdgDnwLwkVge/Ygaa
zpD4ZlbukyUk+F3iQeOuz7VJh+fVKxLBu4ufB+F8TJp+W+7FMWlQfyPSQL/94/gWi5gWISn2JECI
1UIL4k2iKIc/XieObJkoSsWQtPUfB794zfdnlEoBNSKdKZbz54bgvZlBD4xgQ1w81y8o/kttFuCQ
kdZAXpWJF4iECI24lGwfzid5MC/9WBV/0MhOuTIG/u9aS2UHF+Z/aqT0/7V9S4saW9wnVlLhOp2B
Eqom/udf3RRL/oepKEAVdBll8L98pZb6D07m2XSqmrAVFfuPTgr9FzShhsN9iD6MMYNw/tlJUf9h
YlO1HU2D02FjLP3fdFYM7d9cpYZuWxbvZNo6djGbzs0Pd7oumYNf2haWY+RGcWhSVgvIsXOlx/KY
bIGREX1QQldQXVxe7UPzpv/2H5onnfyBbDU6G/ivw8SM5LkpDi1qUnPBNZIJiFGhat46ETHyK4hA
wWPcQIHYFd5dskEpv87e6JJomouMPcUy8qh8ABJaWTtnxSzhj31ye6V4/FfWQq8Ps2ZGVfwE64jf
6NAUw3pl8c8P5yw+6RH1tj1t5cl6ahXlLmiJyJvnEb3+u63aL9LEei4f4asRKnf/+cOx4f7NFtbZ
U5ahy5Zs/PTt5qk3lJGvTVv70ekP8ld+h2CWRPtfzTr94i4HWb79su71O/jG+mGG6t5La/vk3NuQ
Dm/wO+kXpTopR66jb+l52sUX0Pv1mdjZ/tLCbnbDM9ESOhX5hXFvRZspWhFs+jt/Co7arbwp7E/f
ME18FdNT/MkN27zVXyFMI1YirYH/c4IZNlmLBXVgptiP6WNHQoG2M6jSW67lEOG4UIolzlEKSj5R
Usf0iLHpA5W0tm2sBeGtmYWtYWGvqvvyjGRcOdQbe48J7lf+qJDm9zt64Oesh+fsa9pIdzOw7eRt
TSLSAUu/+fa2P7Y3VOvtdfQ5btNVu5pGN8T3WSy+1AMdksYhUlXakVJcv5MN1loLaZW+U7cFty3t
ql+IwVPVrR5tmHD6QlVdrtD+AyxL5xE6VBJdxtvJWvon3wRX+5Bf4k+QJANTqVP+YGymO5wNGRyC
B5w6OTQPZlrH8SV7M9cYEz3KwF/AVqyTSWKYso99l6m5z+TSXvdIkYmtxKFr4X/FhfzS4R3CvMUY
K1HcTL7o8hpPpnWpfvUH8z2/9W6a/KzeM+GmG4fkHWsTODnnLtxI53Tfn306+1v/1jx0xNiuAJ7X
2rJ4S/aljadkEVzylfYVuf6aqnhaUWBeEAsFwKJbB8zJoUEvvRe1dov8NnxogpN9gN9uofFnyuo2
bnaYNvo6cPV6iQAaRq7xqnx4pwIP82l6QYrnrNIbb5n8Ck7qSfPZtHWBLWQ5AXYwYH4soo11xDuY
RRvKfyS8LjJ9Rf02+awucK6Hsxou9Bv5Ve1c487fWRUtqAVFeAS3PbzABxDGsyOBiEvrSBNL3UZv
7a5apjfqncLN6dF/N89tfWgARjx7j/aFCjyHNvDYZtWCgd2Z5/Sm38mNm2pH61LrrgQsY5u99+uM
LMJtuSWmYcX1xNni/oxARzpPU0kky8YqloPbLFPOjkXy2Z11tuZBjR7waJc3+c7EFklzb8GIAvun
Fe972JHsNL1eUWpXIUOviGB4AxxJTWehuE6wnNxaWuZr52Ls8akEJ+zfQGaNfkfQO/XR39WSEYi6
Ndc4IncA/QGaSvRRyH47jVsPSJe1qJbVGbwdheVTHC0VYNuPlBaJieo6Jv3L1lx1RGrLC+UjeQxc
Mg5eyVRJNiBDtsMtAh1zMxvZdtFj82tcbcdt8KhTcCmIhVn6N1az8puF8QDk9ktiFIoB6dR1u/GZ
4bZLdcm5tB5AvoW0GaudHC6GzeBTjVzYN1r76Fy6U/Ma7Oc0gtfxTn6WVylV+4V8p9yANvzP18ef
0CHbVlTuQhB/FYXbnPEDOqQmk43RmA5O7TerjAqpmlrPdlhfoRZX5MPf3AP+20V4/hjDQVeAfMBW
zR9staqS4KB5CqQ3pX+YPwLZym70h0/K5tTl04aCe8kt/l9jgb/5TBVH7c9rvw0TUSYCDFgdGTny
zLP7A6mk+fD/B0BrW8rWz9oYeq4xZNG2YLiJyRmbpmLgBHeStVc8Rb6DosB+oz2drTyyo2HGmDu9
GB9yz+u2c7oO4cPIsEi1hrusyce4HW4GoDxLNAVw7TVaTSF2MtceVBvjugJ+ZcohI5b1uRm4ZCQT
WbG5fpDBGKCy1cqj3hOQDnNpH5twLuv6SS1awMFWSDVNbh2YqTktOnu6a1KmpxzldAuJIyQperTz
R1oI7b0P5uvkEB5fIt1bpfHs9dL9Yuc09ZHuVkjJmxuZJxevTpfvqLImmMPWifG7xX1UZm1CiRgL
AjJeCSpdXqI7SmNlo8nTzmqzaW1C8Jxrr2CPPJBvFVlHjgTLp084N7LuNsSUuGK34wJNcLM69bqs
FNjcMlZsINnPalFJq8qZipVShV+w6uOzKjxUuXwfm55+CrtSxwVr4sFRMYrnhkRndNxCqrqgUCTb
YEzXJDEGC93INL6k/aU+BIrHNZXosRWHnLfwkwaTo69A5pAmfaOXKQRxKPMQ9CjfR7J1amqLPENs
dpbcc+PDeAR8Y9yYkv7ek8t6dhpXn3uPHg24bdep6C0ao97R6XCHProlfPi3o/LNMmN6MNQ3CMvE
GNvpR0XY4BaEBPezSb2JuuYUSLSwmtw01mpoPrWkubs6Hffeg5GQmAwSOjxTSqVDtDTNe2Py78F+
Ia0g/dgOkE0bt8rwUQ7G3VRI2gYv1vNgFk/FwKzoppUDcsgGkm+D7D7y/Ac1rD8ieyiJfSqecEjj
F6uf52W9d5U+tN0pJEvUSLHzDsQ8g1XmJ8b6tuOWkBHjS3tMo0+prnQ1bd00iogdjvxzUBiPoTqd
EKC2YG3Z0zY27CiXNlKiS9sqr9yoo5qK/ZRafts/ZSTqyPYc91D49loaPkcOdVlKHvD1fHjWuO/H
DIe2Q3FUBqAVY0xm2sTMsDVvgbqAD+fO0Jw79sCI+yhh6xA7o4w0YQt/DVie2gsAAoTqmOSLNlmR
r7vJcPzO+0z2pPWQfIIRXFs6ZrDAWPWkHFcTTTa73Oq3ZkF8K65MeO/LLCdaJSZeJIVQQN5OP9B+
xnVQkaY615GVX0YnLS0w7zEDr8z4jIK3abifOmi0Q/do4zl1NGC8hJPoxdzgnsA5gv1giNYNoXlI
rco8aL6vE0Oe3owBIJIF8QCqizmIm0bVakfidm00+NZ50ih6jP0OCqKHIt7oVmOmlDvVzEYapGQj
xR4WY0MZ2kMGvUzKfW+j5+TaQQ6tlrlBF8KvJ4WkM4cMBA2uvQ3WZTt23V6BAUGq4EBEF+ISW4Ff
NubhmjRFlfhRHsxRVfdJWDFmU3Fdb8rGvsUcTQK4ZGAkUuiJ6aNWuH0gx4dB7+O9Zb5F8SxMEU+F
9nPWUc7IwzQ5iGcMUseuS536mzMiOkDIpVniU1pNS4SQfqXR3G4SLp+Dk3j7oFU/Sx8Liwqu0r0N
lwk9+5vprqZ7Zy0ZAhRbSI2n/OJQp9sQYc6Q0XtVH6et+hoVbr2qTslpOClvCcLRQx0vTWfl3E40
QOpl/Drec+6XxwHz+BehUy7NSmx/Z/t1kV8C6O+vEr27m+CtPurr4dTKC++cv6cHhuwy/omF+sI+
Ml/sQ30PdRmOKzgSrvM3VrEBtsaVPlVWxE9ENPpw4yJ6rZfWWb5Fe6UwPEWGYe4ZzhL2TI3ItnbK
xV4xwEdgXb0SsDVaRzpa/DeLAeKSppTxbt/aH0RQf4bdazCt4milN7Sa+Y/dV6m5xlMPqpl+H/GR
yyxm1INrcpWcwcw85Q8M5P1bezE8EUOxkW/CjVURvL7yiPO6aF/JrynagCp+n35F08LakC+Yq4y0
6YQxbCaocNUcmq1SMlVZdwd12OcIFHAdyRhkozPF2srYmMqhj12fXnqPbmNNQh/NO60+KPqOHt3I
2dYcwPLKp6qjh+wa8oKgZBJBCtRHVIZAISC5cXvz1oBqx8+7lFybDqkL4dxeB9LC6rkgcD8Bo7wc
Ssid2Bld/zlpNgXu9YV9tvnmpPPuCgzwL2qx0RQ0Y8t8hC6ySIylhAT1BuNbuOPhlPHzoLYRAwuC
D672qn9hG8ecX+OmkReVtiVx2jaPQ7umVUyfFpDtKC0alF1ueMnZWowuP/EYa9WheicZgN1D2gAW
xHhB+FNy45h7gBrMQszsru92g/MqnbmEOWfD2JuvEs3qLYdFKu3YxBb6Hv/eOgOaa7j6uUzJiPEg
6wBN/HJizGg/WOesIoX4bBOs82G40mV68m6YP9WA15m13zUPIE/5bP8XQ9+X7Fjsug/mZBnitU9t
HZ7NE1mC6OyJ5XjuH0MyBc2lc+a0id0m39o9zaRl/lisCXpnqkWr+ZUzAKIDk7UIdM2yBZiDi50D
/LH0XX1lnONHg6HqtFKVA6E5TuECmnzGG+3T7eL77/m+cntSodIx7GZTuxj2LXmBwgkEzQL4QvkI
oY1SID+Tt+6621x5yXOSWhe2DaJ7FcYuhVQ2osVE8hxXS+OolK518PaA2FqbeQ17as17lPGKHZSt
ZO+pjZ/8aZOaS/KMk/YgveuZCzWDBA0oWs4Gd2x5dm7G1JUnWE2nYUeEb72Y8/pcJpxoKMtNdWjj
9bCn6H4iDnHu93+MzjJ6IXEpOXoZ6U4L04MGiyN8l79XZD4xm4NjvMyBWrxwXNFPHkJSUZekW0pb
lWtG+x65+hZKYH0MtkQIWPYqfkk2jblkMMAEDIX1UwiN5oaUnnQp9asYJAAaMuhDGOZtYPocIkvf
dPsjFnm0ftPJ4ahhikpdwE1+VRITl+WAjOnCjBzZWPzQbRjlOQ9YENrnnBHOsLGX2q5eKi/KGgbF
Y7KhmPOayuiQFsYuOYVr7TGjruBaR6Dc7nRPKhVaLXlR3iYX5jOvzTraofXQTzGXMdJMVw4X7g+S
c/1tetZ53+5F39i/+A0XZrp2tg32WPMn3NL8ajSIk+vsckR4NyQjjxXG7nWWr+Wzd9cgGF22zOqQ
nqyYljd39Y30Wh4M8AiL5sW+IO78FezqA4Zpl2HCxRtc8kNRzQ7dPWQCG6Tfwts5a+ddddMnbqHN
7aySOQ7r/Oyfq99EdhP7rp5izN839MQwz+qPxTv4/9OsGXjQzuFjfMBPoxIMtdfpwoxY39AubEnk
KJpdId+aF/1k3edPyMUYYIaEuPsoWJFcbqsPpgYorA7VTnmhmzDdMKU7c4ehFMIcMXxvSJ6AP4F5
iJPVgli8TPRlClrU27Pd0Wa+lIcMiStEhxdFczXa6jf22WiWlbKGSEnTPZC2g7JmPxEtwm/J44s8
HHOY8tGSSSqmA69dZyfKKj2ah/zIrFL5qMt3RhUOcqzmqF+wt5PfuAAadVE3zr0SrGgHQ9Tw5SVk
Zx1MK2aWRbXD6QpmaDiG25ARgXMuz7ARZP1MDAqyTvurq1aoCLSF/zz9Ts/iMqe7/j79RXWlp2n7
i44+wyLHHW/TDaaVix/uNeWdzMPIvvj9KYTMseqTwzQ3BhG7HGySJxLzxMWfdBI/Png9fFiOdOkL
5czGttw8uuX64yDVS5yHeN/dj27wW/l/3J3ZbuPIuqVfpV+AGwzOBBp9oXnwJFseb4i008l5DM5P
3x/pqlKWT+0+Z982kCBEilLKGhgR/7/Wt57RPrIi6K6TVyoQ+ou4pQACgFHcJvtxU54EeUTM507+
G+MSFwNd/0EYLWqW2/yeCFrzA6IZ3KpnAAOOu8J16PIGdIuIoYzrIxoPxmFLrJPHvngEcTVay9jc
uowt+YZBRXC1e43eansZ32rMS0/9CxmhyJRjJqB7nW9spBEtsYIMQWL2GwxTYO2g/4v38jF/y70r
46kI76M7pzi6dNp30es08UQc9aNHxkwXI1wh9I4P0e2o70YGimexKzbGtllO/FMKIjt1i+UZTtx1
iFav2hJ71Xw65qrOFlw2YaepxD+9Og/qeOM9ZDuka6/NJ9yUglnAGVwTbUkdZhi5LzfqOn201aV3
l59QZ94XVygM4x8I3ctf+qYBP7f2fw2H9Iemn9IQYAFwVN72FoYcX+kFrLFyEZ7c5XDXqlsz3NeH
cD28Gc2qfOSqjsoy41mpjd3Ex+qB7iejiL5znizKlFDZbiko/dA36ic7AgGTv0euDr/LmCJiEZqu
E4B4Z7pg2dG8LyiWBJsgOaWfxH847Tr9NG3SIohXPcZio6ydbKPbN0BC2rsWRCrD4qC+GZRbEuO9
HVUWJypEspfRoqMfM0AZ61wiyKaCxcIWte6i7OBtNKiCmAKVAONClGGoQmVEoiAotIVxPbBAfyHS
wbuu9F+y+qjQUtzxNxE0jUvH2/ufzGGyW+TdIYnApKUvE2YJYNzWJNSCSS1e6X3ywRnkmLKwPpgQ
xvjqP3bAwVCDn9srtFUf3RsK1hj24nv5yaoRfV5eLb1f0qLXxNSaNfOBWrL57Peg/hmFlsReHMbr
YZVepduU2eWqsxbdTcw0oyLxxdgivBPtCiVyuwBZukYENIiN8VPdM0UMtyiz/aNxXe4o+HF5Kdf+
TfKa7aNtgN71vcFyRlnzXKKbI2ptwUhx62zLG8c5qtv+s/10bvhWKkQwnsfr4Dr7cM/+bX2dgjB8
d/fhU3XV8i3wFuVTP2yG7JcY76CMk5bM0muI9hjCwmrTf9jOtqBN4bKUWfgOX3RFrvow1Zet42tL
ox8QMmvQZxc9AV+HkVVsYNrqsfMTQUr0dIdA208OD05OOVTrOmG0peMqjvNmPm++NT/M7hCIZnEs
uSiTROH2Idqk+e7cHrE3DXeJXyNYiIKTVIlqNIHO6466CAOuM3UpjZWjVtoakQVkKd3vt2kBPSTq
U+byztI2o1s/6PlhExy0TAsRrkw7PoVucETFwWtDQbkCrqNugMya4MxVd+FlpbGCDwcTro1T6kca
Fw8rh+wMxcdX7Bq9v7qW9uRMqVSKUa7Jn+wF/rqO6lcRw2sqG9k9CPTCYQrHp9SosKsuE+6axtaq
9KKelXD1IKXurHLP+aEh8mVaDdpp0IG3Vf7Kr4j00ly7WncJhMhe89KNHvbBUxhuzNIwENHDHQx9
4lRanaQBNKLoA9AqrfIyr+9LZkeAlFaEKZLk2vss1nqD5RrgbKNhXC/ikUKK0x2DKDkpHuC3VhXe
dSD1V8sYUZdP6ogmDvbZQCXTUKJ7hMkHp7CPNoMTSvdjq6srMRL5W5bMkLvcOyWh92bosTzUAL/a
vGf5HHH9k6O5wegw+0zJztvH/pH19V1dqMlKM6A4DlqKOzFMWYkMTCrSGjN85z4GqU3QKmrLoHUO
0vavvILY0TgDXNORo5rW1p0X/UiaCo2MKz6NImFZ1jr9mgiGaKt6k0JB2UZAo14Nh8WKF7cuerJC
Af9UV+ic+/vRP6VZZr6kzYtUckDQav2aNSPl5W4VRt65NH8BJq5wCCZPbZAwrpZQC7vK/VVm9lFI
dJYK6PqVmvEa0JmSggFkXHMUlr7js1I7+E57/MoEUPwaMUILQM6YuJNV0BGd5lHLIxLrsSQwZtdE
ilyWCrww3+roMPjdMymVIBI1VqeIFjWXoMm+T8xFNbprC6WoIUjXCSNNxeKo7dSC8nSou9sxRmwb
Z6hiK+3YjM9ok5/bLLhB4b1uXVSwVZs/1zWLsfmx5JL+Up19LAou1h3rd+ppoY0NqE8AR1rEzVeD
eq5V4yXrY2wDawT0isH0vmTUIUXriatysCDYgVdgfwhPPucmeZbEr62KjCmqntePWUmQTmbAN7U7
973qyaj03g2LqXHYYnDJmTAXKR0EA6WE8QpZ9KVqoDbFhNfLOuwmvO5V3hJtgHMFuhwtlKgMoW8n
yVZUQHLvA3NSW2M+JrIRjpwIWcwQEq6V9skdbIyRHcsmu2I+rb7GRfceEQXHrNjbDi71oLTeo9ZE
7dVkNHpaE23eYzlJiSKdS0pCnA2IxyRfBST8IowfCIXS6h2Rb9bCzULr0AoGANs/N70RbG0YcaxL
o7pFoKaoJxijGyndeqmEZy+IfphzNvGU5+jU9V6DYoalH8dFormIsFvqFoqPLxVD9mMY0kHkErnW
h5KAWKKCVZ1+m98UtwTfnsIObGQ5TGWywQETBrZV1PduJxGUq91jCoiLQFWccTFItAUBEiHQQxL0
ctrJKqR0gvdMn7zBQgD0463l26llu8pgSmtWCMHbuHnGRc18JKEXwzU8vXLLJ1KbJev+6NWuXdpX
kTfcGNkUOuec2y66Gi258jQD2B107zxnLd23KO/wnQ6raIqJKOgDKmrebiwXR15i63DdwTihl39A
wE1JIXF/lAkr1zxIH3syzIHTM6tEjwS5l0wxA9B3QZmhrj3MD8ZKb5tn3LKYhOBEAJ6KCJMdaKzB
v8UxfnCk9hb0TGSL+lW1jr4obuhr7AobK4NTS2iINO5TAibRZdtKdp2TN7sAvHy9vM8dc5+W5YPq
OlCWEWV3MFPDWu32aVX9LJKDO6g/fD9lOM0anFshzHdFJhSb7OQ1VjYypvtbmbBKJ6EUvQQmPCxx
htcf1uASjFgysZdYhrKWOqmuaFd1Q1WkUqa1qtPdh07GxCMKT2rlL82EWBO9pO3b5w2iZvfBr6J0
kzSAcZu42Ek57murPXhRpR7zSsFeoSb3fVu/tgWuijIdmZ5o8BAs5kRpBiJOUX70U7hhoN/6bXZE
OnHb9a7Pp9EA5o1YSgLodRQU2okMyEoz2bVSrdp5WCsCmzVxhrGDeRTw4NxNH/O+41BBWa3q2iPa
7EeVbFCZE8okTbHFp5TQWu2o/rbaVnI1W1iE7a3rVr8Ro/aUtIO1RbMMvSQBFUD04miGR9wryj5S
xQkz0FRwLh67PpnCDeuHXqeC63X2qeF7CjyEC7zmbnVDxiunAYLS02v1DZZVrU0GCBiSuNRXXlgA
/SdZoKDQByMJQii52HpSHFsnfFD4+59CiudxHr/ENoE0dhIwW2QgE5ke023r1L3RqojCFXIf9ZQS
cqRznaqMcBMULOxtWbHA9CyGfaXJ96SEr/BFTdbNKNxgIYXOjba0jRx7ZXV+y0fiEo4M01Onr7Mc
KAARF8HS0Bp+GKQsLDsYY4SyxvtRFbs0d/ZGVDdrRxHkBzRxTHHcWlljv+pQbKw6WFzxqMmlBNG3
tLwReBHrMoGIZelFyt1g1OneLAy0i+QTLpo0J3HbRpbeab+6sqWMm8hld27xu60dVNvlELF0wGQl
NRwhTRusRyND71o/yNShrllXe69xdokdUoOozFOXMuQWY7MPe/cm5i3CCmBfFSTlrgqfwYamVZKE
D+Ug+cVI81nrCbJW4/Q19tTHrgqI7LFMGnXus03g2UaD8YWTDZalK9N961svhJBTdYiUlQnZliYN
zg3ywcB+J90mF9oLwmHQcxY1AWeqWZtacj8qyjEoxocqpgPBhd001qLgZ5wa3dnJgL35jvjZpE11
bUQAGjIilzCflZvWq+99uSeH/N3SiDmRmDH9dPhF+CGh7Aj4Fh7vUG4Y66anviZIXqfkTNIaGu5l
STYgmYQfdok5SVh8JQKJchl2lrWKNyKNy6XWZmKZaeLRUxsf6xALBQN1RO417TKJwoc4jZoNDRpg
ZM4UW0krO26RQIybMPHcVU9HY+ioa/i1fa3pzAy4sF3bKjzzxj15QNuXBGfCuM/a21bfKA4eSG2K
9AUDYxxk2hmH+da33T7Jhz2kzgXJge8hnaG10En/7Zzg9818zKkGl7BL/+2CcihbfgFcsMQ6JckK
ba72qja5fpBW9mHmqty4saut2gmBOJMSzKClwheAqvQFC9mJHbHqcUggqqKmmbBym0Tdre/ne4Oq
k5mg053DfedNMxQnJdXtDRR+6yCjAT+tZub2QQt062uTZehP6lfCP2zsSn9uQuQFBt6p/UXMOGsb
TeSuG9tU79POoSqmm4S4eJ22bRszvkrK2NjO3e7/f7V9Qvy32r7DZyU/h78L++aH/Sns0/9FugOm
FiJ/ddPV7d/EfSbiPo47dC+h5nDHn5AE8S/dErbtaJMcwdYnksEf0j7d+ZfLs6kq96gGKVTWfyLt
I6BlgiL8LdVqiqQwHUEyLHdyZfy7/ABCc0ZijlntZN8vuSIp17hs+Tm4dKWiqoJG4zNByyq9XuPy
OyuV5QFmS1N+UmhuYq88+2593/iluorqiARh2RXLsGM+iNUOT6gjqV0DZ99IYhsWTmO9QVT3YGGp
N1XemxsxjPqB2Pu9UGW8L12LvskLzJ7q6Mp8WOQ4P9jgTRV1m24Q+6crXZv6GKE+PJTAFqP3yskj
tD4aF0jq9Fk6dld5FT9prAqBfrrlMZGtR56aW3ChUYAWkNu4bZLizsnq+gaD+tkpKF+YrQQHyiUQ
hy9OFvUJUSZQ79gNl0E//AozTIxYx0v05xrqjCWN+UNt0EAqieTc+n16S8ikd24y40PporcSPuoW
lH97V0JNBc2Q7+uEq6giyIkc6FXGXLVVLYyW11WaL3JNj66jSglXUq3okuJJwt+E3GEgfHZfGdk5
GoW9KY04XZvMDD2jhFxI2su28rvHoangXnZbHKPZVut4ZiIjOmZ1lIoHooXIzFMPuHpf/IJiNUP2
ubIo7Qf2OS8j/IJdeJVyxT7QGFGyIMTdVm3SxqDbEgqXwOCxppvunU1BY1HpEBxmjQl3AUabUiGr
CHDStTgv1hlv4qpqqegmftYylGpvhLRGC1XPls1AUH1ncKNkmi7rulk6DL9w+xe13acbu+DJEy8+
JpMBy22yra7DPK3z+1wNed/Slgioqq3Xrc/Qkar056dHdJatrLGd44aP0Ii5EcfSPpcrxBF3dT3s
VI23o3IRnMoeVUhr+KuxelKVng+FMQUk6Gq2T/ausRub8SkLCjyiY7LGG8TwM9jVQ40BmCCzazHa
1pUT10SLiHwDDr9bDSZiAF2wzo4xXWkxbmIkLduh5e1t00fN7u/dqrI2xDNRuI8Pg+NOLipRr8eO
n0bBlw5zyxUWIuKNsJuNpYOU7ZAH45PW81WrjGTLd7jfaInmLT00H6NzqNMIbzTRYDq4qKh3HRJN
yQxm7UR3nkm3TclHw2dKtb9aWp2u3A5h/JKNtzli3yOuw35p1wlWZtKmTESSXc9UN3bxPZVdyHe+
7d4t66WIRPvQKM9gkZhAtcZ4MBqFD9WixFBFpJTVvEnxGLw0zFAOekdMbTX46JFYsq1TLcdto+VP
pR1vcNtjagq7bNfnfARWmZl7gkYekKXXVw7CHzrUzkYwlT9pNC3SSrRbK61PedVoW0/zWmScMlrY
aT1eA7h0FoGlrhBsFTie6TLp/VKEcbzNvVzfujQLuoIvD1SItsUBrolxV6XF1WSrCVrqYwlhG1T4
qnANLWFV5O4O2+8KSdibqM1TBX1kHRJjwWzDv+Kl2Ev/jnpgsyTjWj44wCHtgfx0YbfJ2msGQlj4
SFlNNZ9WzkQlclh1dian4fE1N7FioYCmtzSyJEv8hHlyD3ncSwIkliGU7l7SUhEtimijOPU2oluI
Ry6xAcl72LIMIfPwZ+6j/zP88hxLVBieSQlqVPl4o6qjkDwmYOWx+0NH6xUmkMtWEc3O+OU7yCm8
js/Zccfd0IvDaFPYN7H7XA31JBu1A1atdvuQJADxE70gKKAydDiJRJ9ZBDWOjhhPcbbuOuUzVuNH
QBnOSijtXk9pFAdSqqA1t36Zfzp5tiu8zDxqKpXwIHxX+hQEfpBAWy60vSUFy4c8fq+kAnrCB/VA
RCF++pYvtGiXZsEPqNLi27wu6fEFhGO2fYpgqnE2mOSOZF+ka2s6iYgKikLZxFHFsO+UibuNTbFi
5cjavouMdYQ5fJG9aTrLAp8J4IL8WWOBouzsTFqxTh9Qx/BVyPK1sofzSzUPOwTw8bK5joV746Qs
ybvOQ92QF96myewQll0HQyWXaKJD/zMitLpppotq+NMP2msKCe0SHVJLMGi+lg6m00xJWZ1YOKpl
b2zrlnSI2G+4bEEfZwnj38Qq0h0rM82NFTq/Qpu1sJVr7XbMrFdZqNZVKaS2SYgyX/S6p0KxKFnp
pUDfUpj5pL+KKy8EgNPobbJJtbq8I4xyKTMoJn5VnFCPFbd2q4RXGcmlgUx1SkOyJrzDPvWN2u47
7rxy/PKQiio+VbJAYsSoouQKWRu+4p1asrNcPaINaofxJgudn7hjDr6iYdetgx4mgPZr1CLzCt43
bByNSqQWlvK6lBQGx5hLU83PM9MMViVhqK9LpznKvH9Vp/CheCTlKOx2aUBMYU9/I20zomWmcauh
jeJG8sag9EHBkvOGkmsd01kFQUCQWzeBBVqayAvkMME7o307xbvT3U/bh7760ao0XtqY+orT9nSX
VWIamqoXSzsP792xnnQp1w1g9i1TM/7gMHiUJZDuFBAJ/jAye+cf44iWui1qDfIE2ZI5Kj7T8ddF
bIw7o+1RUuNosHrxmmi+u7US98b26C+41ZMmFUKAXERn+PhJoeZSg4kMO2c49Vj6mwbzJqAZ74PI
AZXoXYd6Yecg8e8kTSjDJj3JhDthR+qO0th9rUAx15sHu7e3hpVoQN5DRDeu+WPUHJJR6Ktk9QRR
cjoWrA1kIsegwQ+fkTQPIKerMiMBy5HiFwOzIcRwEzWDgp6yuUkjsRuAqFPgoUEs0upV12u+GFxt
Y6+4kiIeNoZTkdk0iPfUi59z7PBXHtPCaSiDElwfNIQzSsEEyQSIsuoZzW1iBRAwattMt7yDCDCB
dDUyn8FFIUPAQBi9ylDFYRzRUoY8dXYNeYPqNdh0+CeXBKT0ZKVPtoOc8llSGM+FwuqlU3ITI6Rp
7nvntqKWfZ0LE+usdlCDYCm5yDE3oULBhWEduFqzToq90FaWgbAzoHfDWBguI4tqUFFY+RUwEz7Q
puuXqoVyCe1xt2dQRDyNb/+2kppH8Wpw71n5f0Cqf7AKr70TZrSpZOTcp9lDXqPFYZksaf2F3bGj
nOU25lXO2JwyNt6jnOUtigkQoVmib/16E6qRi3bcDu8Ko2zoNY9cUf2lY1TFSrPoO1eO7mLa1X9G
XjY+xPnV0Ev1oelxoPnted5AcnocMDPedLZszwa4pCUDbrvzyOVYkz4HZ3r0sHNUqNbDAFWSxTPV
RpGdFIWBPkdEiehTcA0MeSMIJNx7RW1i8lAZtE3vzJCY32B6Vzd+C5OJErN9Vn3N3scGKFoniumk
jbW91z0NS0g5vlo9mdgiG5S1hNp+z1wZvnJqnlVzQIUQxxs1ExJt3HTIDTADdGp2HKg4mEFtnGOf
H4ckfmyXBxkFh64krYCqKYbjho5yUPePkMcpHyTeJBDlTwh648McQEMHHR+uhg2gKD9k4Zorrdey
60wtENoWVoiuSDtUJlQee0RfcwhHbBpWjwCjU2OQG4ig25KeuIpIMgfnzee2uCqdwLkXYuwAT7SP
SULvI9erATKh2NDiOw12fGs3VGeUUYGAVuEp9QWQMYA3y7Grz5i4lu4kkLb60F5W8d7KXNCKDSFN
Y1NA1cnCp8QfKnQe9FshywQ7hrhwg0xZgEIRz51KZzboyi19MkrKTU7rx0vWij4VulptV2vbakTR
72NkjBqK/u4xgzPdM2rthZs9dgsFmClVQb8IdmZjoTzgHRJMF3YZlf4bFhynjDJTKojRKN1WRcSU
In7BpWrQz46Kxt4EITD+yKD+B1fhTOJ1sulCuEJjnUO0Tv0NZuEBOK14B9CIltuocX7oMkdFYRxJ
XCdMzaHumo3FJqNp4vCOQNmhMBO9hA197SpvcAUVNV3eUFUWPT7HoW/qVYT3daH27c/oTVpjemIu
grSEL7MTV1emfrZMVx5tOpurepqhtEpxVWn2OUvd8rYcsW0H5juTcyTSI6A1q28Osdu9y7jQT1xu
jlVJskysdTpAZVQKrvCrK1ZTPYAq5j2avmsVDfcHCjzXjn+lAcLh3uInYJXxgxoRmmgOuGRRCjku
ZTZfdz5Ni9+GymoylT1okxIhqEKZP+1OcNfTXa/x06WlFAb6sDBefNPALhPKLZDrfFVLxDr+QH4N
s7iVmUUP6GRfyC7FRUH0zboF2qM7kx6s9a+zsWe62CYPXt5eKZX35liwXsJePrTgkVf4WH/6jLtj
R5hPnWJzwXv/4pQsUOOCqhIQbKS/QRDvwtZ+GwokNC1C/z2Vw3FtGhiJlLoh2o5AUodgDGR5rCLU
xFGvAIsX/HU+vRUtaq7CkZSyTrH30tkkvq/fAyCYhkH0Zp3DXNYPfxV+vtHk2G7LcE52y1dF8NO2
O3NbJwjrgGr3u8gy2p3NK0bUydDtxQHcKxJpF8s+YZlmoB6npGWvOxfkKPiDx3jyBrRxte9H9BYh
oSLHitg1twFlozFInAGdbj38CqvJQbLzSE3uChdpi19cWSKtb7vceHU0nTymQLsxaNDs4twnuxp8
nJT1NeVIdLfWYK+MiT5UuzYWotG6Rd8e8kXJfzA9+IhtdEr42wIXo3VP+ipt+qNqy7Mf06xjCkeo
1iz1iJt66ZuCn7yhPJmZCSOFHxeqAS4XZI8w4qcYSYwKK0FUCvSFgoukpO+t+KiDsyKMtyJG524J
CDCRTa1z1LRrOYaAcap3y27qoxE013rpHMIIg06mEW2faQ1KV4Ll9m7I9aEpR2ffdDBVKC2ByfKY
UjulAquCWV5cX+OluA4Yj/Z8Iz2+oeLaU4ght4W1b4SHQUIAYoMjxG+0cR8BbmIDN5XPLCreR6WP
91yAraXGL3YVtMzCOiKdlg0p0WT7qmez/HAq2lLe2GQ7ekkU67EJKgUvDu7zNpcWbaUGdggLGWOk
y+aP2MEy4R56Fzmp2enaJg4Yyv2GWaPhGfoxM+SdrzViWVbJKykFwCTzpVLl+cbyV5pzPzTS2hmq
na+TCkV0EfTwydAAQvnDQTdK8jEM5tmjD4SiXRclooBBHgnd9ZbMwoR6Hgo/WGjA5NoOchMtWDuR
dJUJL2KeQuxPLsU1FVhxupFDT6+1emLk+tXCXltQ4D2VOtbvCGsY5dV85fkNJaqOOlWPCFHmBADX
XYqGVjUe0gpJjm0wJR/VQCy1/jkJVBUIZL8VggpaVdONVMdPQ0PdG1rhGzibY6Zk7pbpyA8gyXJJ
yFqxOkW5hwkAv6xDNB1tHRYTpnS4aozGR8s6vImaaq1bhQTd+26QPLnQnF5ZNQpTNAeZwlqX4Was
mRqy9FuDdiFrp7mdvDp1lUPd7gk0mhFGhsRLJ8y7sUe/BVwTM2IZPYWStUzD1GDRZDE6wphifm6/
oSSpXuPbzAAf6OWIkxJr4lsqBBhRlpL+G+wif+kyz0e9nK9Eh7zL1cc7O8Oe2SIawMLAFVqzWBzA
O0YXTb8jopy1nkrvWW8aG1aUaEhHJk26VGkWKcraT6J3MsbdCYaEGi6PjplVu8sUdMpUX6OMVnjn
wQRFheDieV7FRSXyXUW/8RjMyOcAa2iiVDd4n+elhCM9npUZY1A+EsVIom1uu+vO7w/BeOo0yjYg
CpWlxEw0QGZMJY1OPwLwx2yi2hoY+Itp3l9EI9+i0juyPDM3Xs3Pt2RWONXQVKJcFimlmtTOCgI/
E2SsDP1rWXaCnqPVQqAz3iOlZXnfqQcjYI2caXmK4HZvJw+KMF/gUyGntlkSZyWuBEtb+VOpcmiJ
yesBP+zG1Hpw6xjoREcz1k9KsfON8jw4tn9sovTOI9l2kQSTElNOxM7Cu01YOF23+ZBtfc//6JIm
IG41eTCaIcEMGZ1IKLuiK6aBZkK6VbPwXlMlwYPSU3Rx42C4h6j43MDL1KelRiKLo4SOeMwt1LJD
XnabRjQHzyOcLUgRThtF/xAC7KKv8yEjgCf+AOLUEebxP288nPOUf/97alZ85MVQhX5Qz4HQl73r
8KPKZf6r/n+etf3Mp9Ro+f2kvz2z/D/z3X+ETf9tZz0jAE7NZzXcf8om+XoVf5z5P73zD5AAlybi
q3/8nOq4oayr8KP+1orQcbL/5Uj8r8HXn93/uv7sw4/8Hx72RweDgGqYzYZlojhQrQlQ8BeeQKiE
W2OYx7zDctUGbPVXD0O3pwephs2j7Km5gN3yzx4G7Q3NFZajC1DNmiDu/s9k7j8sk7x7/9626X7n
PrsunRATB6VpCss1jW8tjBLw7tj5WXQlGej80vLyhQ6oaEuE+1U088xnmHyguSVTQ5d6W2ALCjbI
GIJQlusyMD+MNMDFyAquq/oD3X8iIaeNboQ9YAMHI3E6vKUC1JFewDdysxK4y3wzc2AUruebjUft
Y741b2JG3qUS0/efAST5BFkq9PKuTJtuc4HHixkrP+8Xrp3tw/TnDGSZUSzzxp6gLJfdJtV9ODgo
J2au9GgCYZmx0jldJlY1HcTrejQQ4qd4d77g/xPB44Kan7Hy8x0uuv1gysq6hDfMlPnLxmyQ+DSG
eZwTG/oJsDVvwgkz1SmmshlDbJzTcVi1PZl3XDjLlvkVRoEJ227N/KQ2z+8TLFubrxAAo/0rD8CG
NbeP+3uzqCi86xMvrKQh/bWZd6OQ7GcRKr8qxWm6ow/jYTFKG68MLPv+aDu4XgMmLqbnrcai/Vmn
w53S6IRSjlm2kG4K97C5rSISHQfZbh0o8wtbiSeaclhvk76dZEpbAf14J5z03ARcmoqguukEsuvB
LtdqEfl3YFTKujqOWVwdjelWk/r5thXiByvdta0rk4abWF49jpUFwOZ0nXdjAhN/ESUSW+sUwDF/
NpFVPiZjXXojLiDjaf78/BHmQSypt9R3Rt5ZzI4n4E7XUBzzjIGwPNX6rPNMri0vbA6QrprDfAt8
0R+3Lsf0okPGfdmfz7nsXh43H1NdjyIQAiRG2aaA/fvnE/43T/P97vlpfS3AmTbf/Lof4fUYVb+9
VnN+cd9ew7z7nx+rWPoj/BtR1kzvyrxJK/WPW9+Oteiqt4rpQjPcfPuvvt6Cb2/Tt11M2cRzNhRR
5wfD/ym2FS2zZAr6CmdWzrTJ/tqNZ4rOZX8+p8oiUN7zY+Z7vk6a75r3DZJPhhoVaMCkYfFPT/vt
2OW/L4aBcJhvd8+7l3MuryarkVsrEI5W8ynzHf903uX5FFYDmyp2ry6HLg+9HLv8bZdjsdRuK9ZY
fMOneDsa3I/EvfsoiIjaUHI2hcwJdm0El8hKUzBLfb+pOdDplMG/jaCzbDSrpPegClQLluL7zMd4
jsuzfdudnwt1U8SPYjrR5ceGzXP6zwcvMnY1EOX5nH963Hzs68HzOfML+XqGy/7l0d+O5Wmv7VFM
5/tu4jgWyIXXHav0A9K14kAnpieifNoPE4uS8veb5jAhC5PpMvr9rqLZMdna1hNX7Ss3bJj6RmGI
M+wSLlbNQ8JvJ/n2dF25EAsvp87UwsYyxGaITcrE8KqSaeNMoLF5I0XIFRrlT7MZB3maj83nzbdM
OfHaLvvzgy+7l6fpJmzgvBsgc0BQCq90plx+412axE/iZyWF+rc7alj/YUyBuBHA0rhC/775p2Nk
nhHTCrhmIlnN8Mb51hzSN9+Kx+l3M9/ji35XGK3Y9nVMmxYofUPD1qE1mYU330/+etx8VJm/1nRm
NxHceXT3TB3mTdN6vPrCJwp9AhHOuMt5g66ei+I01s13fAEyi/xZrfp2ryqBPMwbDRYAzK6ISBXT
9V/66a3SJX2fQuoKELoS554DwtsQlJnsjouT2XD562YO2V+b+ViQm+8Ea0/0EW2En+qNh3ba0LIX
26yVezlpj2bq5HyLjM1FSwtsP9N0uwmpK/oaHgGapACgKSLZVqs2vjHeVx5O2gHp+XL+zOfPd2ZB
Jt7IF2Y+2MzfHXMaBPFfgWDn8boGsTmzEDUSdkHFcXqL5jfGQx2OaNjeeiOR1m7jGof5VoBK9+vW
YDXk5zQ5q680w/A4wyu10ZhMRQiZD+oUuKUFOeUJQ41WzlDKndZTbOuNsXvgjcoP4JFpmRZ4pk2z
glTqghVYhykliThA09AjZ0TIH7qHJG1YkDq0hnpC2YmhGQEhK2Q2TBFNxjx7mzn58z51tT8PzvsX
jH6GbCteFPTxUYj3lG7m/cv9862vg/OTzPtUqSzM5/X11/8zMjNcuV6EXlXRHxzRwZ1Q6nGcFoLQ
AKf4nHlDu3DpFZ2+E+nOEr6516b7540+zbzmW3IGRM7784Mu59RwqvGXz8/51+mXcyqLjqo2qh6V
rwLW6LQZ56iy+SbfMhzlxTTd/cf7BwtmTZ5DlPx2znz2/+DYfMrX/zI/xAu7n77rV6Ca/3w5863L
n9r25AMAs6ZIMP1R87t1+XO/7c5/KLmn5niqpwHpshHTIHTZpdWQH7xpRBG1t9Gr3uILOw0tLDIZ
zS4nzrd6O2FcuzzmcvfX04akfe6+HSRUgqf79t/O5/zbYxaw0SUVoY1FegpVLb7p86b2K57q+815
P6Nv/XXS97ulafJR/vv7f3vS76f+tv9187fn7rWeX53SWF9P/V/un08dwzzfS0F0yj+98N+O/vP/
dHnR8SDO9B+jzW+vYL55OeW3p5jv+b4/H/zt4V/3//Ya9GRrSNZdsC+13zbJX7spmhijVKBmTIcu
xy8PsA0VJ/eYvF0OeUatHTQzwYc235zvaRJHfP0X+cC6MAWfw1T1MG96EvUOdC6h/EYTm/n/Unce
S44jWZd+l9mjzR0ai9lQa4aOitzAUhUcWsunnw+o6j+qsm2qbZazQZKMCCYJ4XC/95zvLA+XF5cf
IyenTPv5m8sjlSi5GZOsxMHxPz+2SRAQyLN547+8nZ6l9UnvC7iSy8Pl53/8T8vzqJpepgJDck3G
DrWh//nz5dFf3vPzIy3vvvyYw/2kyaxBLky6V1fpb8u18nlFLE/NAMLq4Y/rwu4iIpM/f4vgGQfB
O7OQhUXbLwGnapkB9fMi+XOD8k8R9NoKINMlUCzcVH/ibhfmrdZNoD6Xh+kUW6Sn5UBwvZ9Va4XU
qefwu2S+ZiCVsxqep2+fT9NhF0Uny51zcmd4du2qL0x2qCCMBtIYZEJja/6gg4qgZG7e5QHi7ucg
zatT3nbkzq/Sc1hjkGxI8FEEvGyXtXXM29Dw80jk2FbzVGZZvn9uliX9FFaw2wJuM1qbRWfRol+I
Aya4KjZOtsHN3J5dw2WE8EG0ZLTgw+e7WNZwBri/E4IpKueOrFLUb7ieJs1CYxTfP9euSyliWcWm
g9VvS5tqudcjOv5/L9j9/1Vns+F2/XOd7QPR6S9VtvmP/q0Tlv9yLam7MMAk+ViLHLj/WTf/+39p
jvcvx6aWZhM9Kfln5oP+Wyls/UvMpS8hgIMaru1Q7fs3BFT8y/Q8JMfSgC62CI9/qar9U5VNzhiy
v+qEXcs2TMdCw8ycHC/EL0U22dklzR6E6aMIkntHOMuTT3BQhE6mB1O9maRPUINnglr3f7fsmPpz
grfuLzvtz9rf3zCdv6qV50/helKwm9gXcsah/hWW1tVCQyCJgSVLvHJXWP5zR3Vn6kZ5s4jT2KHq
u1Y2/UI1+wklzQGLjJihUHtl4VUyydr9L3A6HUX4rzuGMqfOTNwxdQ8X7t8/UqUZulO4sDh0mqur
ONGajWgnyRrf+ZE2kXhIhvZQ5nWDnDX4ZlpEbrWWTYHH1WE3aU9+Rrezzfp2b1gWRMsE67LjTTQD
BWOEgyJpT9Fw1i81wXaOg9rkTnXQ+vrQ69I/acHw+l928szT++VQownnbHM5oaDT/bKTS02wkqur
7Ci8SZwNhzWDq+BpFSG0mQKVrO5X4b6OB5KbC5P4VFRutG3ypri4Q/YS5o5+z3T33deFt/0vn41T
/T8+Gye6Yc75VkBbOd//egI0dYPm0XXSYxP0Tz51st4QyZHi2LgPBIlYtUdXZDRKkAYt3GZLhx3V
l+QwYyY3/Hi6p9o9EHST/svn+o8T05ZchHwqchAFB+oXRmGEnLjQ0VWTgnMsm8xZG4KWh6UBUytk
dmksskhU420nfIREdvdvRQotg0QHkvmsSV5TcAX//JGs/+AZ4tyYQYYQgjmW1Kj/vqtwR4op8Ifu
YESy37Hy0s52BXgGry4wvrB6TvxrrBvBI0a16CWT9nYkCGc9mXYIObQbgJYVwy0zc3QwHUqybkjM
02gEeOYn8V71tElJsLhORgIJDdvc2orNFxuZ6cXuaFm15i6TEVTa4R4twq1ZwjUV+oR2AVGfOxgE
YIzf8pZoKFfzhl2d5xcE/B1rsvpoGfmHmnVpyGO52SJVMzSEYj2Zg3lejTcw3u6IKD8q9a1AEbgZ
HNCCzqJ9m1VwtleFm4mcl1Wf9RSKEcv98+7VTawWv5yLjiUlr3Pdg3EnguvvOxjtiYv+vmkPOqYl
W0/zmxH45zLzPJplRnWMStyQcYkDYPDJIcvM6TzFWfYQqYzyNPQS5DlY7IB9nL2u+llRrd+NJTto
bH/0Cv4VylX/HPuTf1a+870oCRwKw9Fj/8L3sE3q245WfPgNMALlQmIc9BoNtO6cet18iF39xRtV
d1S1I25axWZ5FHtBQPWpfeg8MBiGIter1qS6L5tEeTckAFSrAMtvAQCcnTp74jC2t6QZhkPdWPKl
M7PxUfl3vM3tQ9akci/iSb5MNcCvulJ3jyDKFYh2DfZDPm3qAKlWTjwMqvV9IaxqLXFeI0fDfwqS
HOBzFh1Nc4qvjVfEV936NrY6vqhBBleqKQJCZZscucFtBMrPHRc3iU96FR/UWJsXTIWb6BJLODM2
LMdbUybhVeLPS/UAq3v0Pmp1e+DWVuMVnsZzVnXyhr1WJ37thtHmwbVKbdMVFcJmPfMuvSorxHC4
qhIx4LbLC3nkxo7uSODW780xP0t3ZgPSOrq0IeaWZhpPmjIHkhMLFLutcUCl/RXn46tb5O5pOUY2
jPl1qQyJIbRudoYhPmDRwcYrqeyxNrUuEf4QI9VuFGEAwmqJM4c/HL3SCR+p2J2RpxoXJePw0dc6
DLKRp1a5KAl4YxKpaaV8RqjsMzK7xMwN5k7qdnCxKAnfSjcbbzheesgD40CO2XjRnQjjOc3gR88O
oyMqNzQIRfMlbILsUg9ypna39bp1TJq61nAaHfhcxshdPtKCdOt2Jq6/IYku6MTouo3COPi9usWT
4++YSFO8ziXDrDs8RX2WnTRLhvdBqGAXUUxYTy0C+cyuEsBbNP8hoIgHH892GEbhsRzbr0NVjg8t
er+HrknfyLA8T20DiUYOxpMpSu0eQqVbnhmmeEEfxU6WOVQtmsdIHryTlUzHNvCc+7KxWD8ePRfl
/fJ08jIiquefxhbfo+l6MG/za+Rz9A4jFDQNPZ8uy68YngCe4Wbm1kuhwKWO6Ii4qoPHat4k6Sy0
sfEALk/HksG0MtRwNSsbWw6/YZKXRpyqPNUGAits1Wqv63HwDKwA3XzMyoMBRntaNoJgVUUY1I3U
4+BZuaI9JC5FOAObY23YD8sGzkR2Gs3x+/IsrdzpxtfbDEwcT/S2SMsMVfK8bIbO/3AnJ9uNDNqr
GpGJT/a2kCsH9EyVYOGahrJ48JIess3gNc8BREpusNNFK8D9t4b3JomSxxwE18Og7iTz4K2gp3jA
oD8eWitqYDjVLS4KiHfCqzXQzLiZ20kHsumXxYeLLj60f/RhHL42IyexgBtuJtYbSFvAfXkKdNDE
dk0yI4QQffie5K33ULmrxNG/uKkBSIcI2XZ8w/18Nm0ozYqoBpsyPtCP7jA2KLIAkWyi1iMO0o+O
A9fFVgMribY3OeIgL7d131hU9axLWyHEDJ2q2scmmpfAmfr16IJIIzdz3CdpjHq2F4gT0WQdRRH+
rjO07Ty6VYxcyEUSqBKbiojktdwjTkbBgHkzrQb/USXpl8Zo1c5k8D2kkJ+yqnVvOYFiG80H4CO6
dE8LEYDJqL9GjT2uGLrKB1tliBP7F3/QIKsFngtBTfk0evMMiq+ntr4bXBMVtn/sTYij2nGCaict
HchgbParMHq32rZ5EI0NHwKcxTI+TYlrvIycy1X9myu04pE71Y28n/6M4QRajzs8O3Yf7lvrTEET
unnCq0zdbVJoh+LU98MXszannRnWN3qzeN56BgmbJEXElSh2C5R5ZjQdlOuWB2modccbfATJ9GwD
Fb2EQY1YJzPyfQwDRwy9txVeqOEtWysawGtPyfTM8XtwA6TTTeA8OAVe/ZjELDATsQaS1zlYSc4a
VbrrlqnwPvPp45quDz3BNUYScyHKDwT6QajLcC1q8pvQsor5KskuUZQCjm3zc9QZQGTCRl0GQ54b
5fYXM9gaMptusu3OWR5p7xO+GA9GZg9iA7xFEh+MsLhNswmBBVmyd8os3JmaIoVrBKDevYc5vg9i
8F6EEUMpEdZzHIwbs0XZx+movQVt4G7UkO+9tnPoTwfTg1s+VlYkUdKE0F+LoeC/1yd8L6iNo246
uwNaYTUiuR1I3rmL1LVPHmjZEMJDQL7wMS5TIpfdlBn4zKwYcSxd1DwPSIHKNuQl2YFpnaYa/CgJ
RlH+Xbh5vBGoxQ9GW1zLRM9vwvupegNagg+tDA72Mbaqn+Fcsi+FbRy1xrvL1iCjeZyqbWan1iyr
6mENGsMTdBx5zhyT27FLU3LSYwiezVA9VLPEqsts8yv6+uIjdNQbcT/WyahJYexhz27aJNXWtjSM
o9kiv2v9U2VXxd6tgbq4YRcfRWnfyg7OVTizIjF8ajVGxth+kFGaY3wDrlvk2EIRsTbOnHEYRRGw
Ur86Lh9ea4L6sWi9ax4U2kmUISh+5Ozrpg3F1UtjxF2p3CnA8l1ZMQx0Ib4U4IjMlpFIY0YoZ8dr
A9/D5JuNWtXczUjBSTTD9Dyowd14qCyhdNGIagkz8IzynhA0eRhqECdaccy7ojt0w8/KyvJrn7v9
ZvKr34sJ43ofcAOPrGKdYtSTUUliQ5BXhyQ3jBM3tWxrcvDWnqR9YwdU31TsOLhUGQpbf3jXu8JY
q5GvEOO23cQ4c456xNk0v0fj01bKAPHuOYOORmtYK2+KyNvWgwYXIaLKPra2Q9Bw7wk8b9cn9oUe
2hbllXZJuibBAWkhhK+dLaeJvmkaYAX2z4Tu8wP4Bz10yPdusBVWEdYpc3RPbdFiFw3daB9Sq1h1
KKVrD+ds2yMqBJQaFFUJlG3j5Mp4qVqcvmDGUmAm7z5Zi0Q+ey96i+sqnAgE7zHm8nEAzXhZBVvA
jV7bUfxewWZZ+aMTPVVIKNt6NL52nTYRLpAWO6k1+VppHZS8pivOCcLqFwghQKtaoKmyiW527TA3
JcX7oClChpenLXHZICs54gAMzqrhHtVZcFfaND3Gmrftyt6+upnqz4VtdatktElfTcHnofdNf5PK
f8DK2/00nPpI7eHqVgV4IhjR6yrN7LOOGhybcttuRaeDIpVcILwS9r19dnVEeeUEtSFKQnhKy0+K
5a/a4lx1HoipmfaUZCFJw21QbFoBvy9LG2IgnDFAl8syyax0nmr+D0/qKPH7QuxCK/1SsSA7d0EY
XJZHy8bB27jphQMzOsi1CiCOqZ29CDir3hHDO/9Fjf90KEGUDZP3u9Po4aYT402zIoqDmq3/sckS
jl7ZlT5yWGcm2lIwxhAeQebOk7s7hR8Cy/BOEzc5aFD7yochse0HjcBEiFjFk0h061BSwSGhfCye
ltdaa6iwLXTuvi4Mjam0BuFzVNVTHitk57jXlmfwE+TJdvH7LE+Dg5XhnOE0zjCdpuHWdq1iyylj
PMY2QMAxDsE+JWCx1USERkW15VgaCKAHWw430TcXJKrlM8FoSM+NJ0e6wSkfy/Rgkha6ripZXlwv
fpUgVS6ycY+u2SMCF9C8RaDkUxNL8aRsuUYDWwKe9sxd3gtWYHqwpTTVr/R2vnxc0pkL58ByI7+4
jL9ry7PQMWvaXdaeOI2TECeiUbFdL8+dAtsX7jzw3pBaIhZIZ40W81pPk3FdU0Q7mVrwZLRutZ8M
pJOomftTx8QOt9J0WjYECrbpX56rEW67Cz19q7OfuWWO9s9Q1iMi8gOSU3TypfWYFG13criIzszL
gZ1Bnk7TwqMhWkVnRwXVfqjLm+5PJIeE1m+agIiWOCIj26U/4jSKiLx3k20bpECek9+q3P6GXio4
a0THCY8ciDQNLx1ObQ5s8Cj66OZN4a2ClWw3+gszvEMkW2yMfNRRmrx3KhkijeTScBdwrV5bRePw
pUwUdF49ekctTQq2IKo0Cl/IbaUqQMw9c7TOJ+KU9m3IJeh9R9X71ZmcQ+92rxjXSW+fYMra08bO
QrCCL6ognKVropwodI0VoAsMs4dXIuv+EJnNI5OTdzXfYRKz32PlrQW0x6I86DICA3DUK/VAg9rf
N7B4hE7+iZz11n4PMCQZg4tmjke8WNg/upOoxde8fWKe7299iC+raWBWQya3PEYYptZWNxw60wQL
jD33kNhcU6UkllgAVxRu+9PUnHZH8+7rEE/FCuL8u57bzRGpGqmdCL2DxD5SakPgmwAFltnJmYfL
ZZNaG7tS9kFG3s964ntGbb1HlX6UbiO2pmk92gBqVg3kYz3HI69lhYvzTOz6DjNtbGjgaiKyVmzt
STMUUMqyczA9Jt8GD4xnOZd3UvLIYvdN6J629W0Xvls9QC6FhkZUIUaQnGRl0FgKYxXLoTyVv/vs
6qL3YQWTh4AzlolAE5df4w8jKtKHQpC9EJTY/ucKclZMzQ8GjjvDENI71KN3V4Nsk/VOeTDS/Pee
vj1EH0vfycGz3gLbuHklHvKw8aiA2oRsJ8pkfaWMV9srYKmFySnE/nIxYcitlQemSy8BsJeFgzd2
nn1l1Zcwy4t3DslVS/y3qiSZNazKr0jW4S7Z5bSve0Ko7S6Bx6MAdlqMISza4zP2+gHejkHBzDHU
TUu8DRaI6tYAhtrVjfbWMfxkIav2aJxz7wpuX65fkEgnDUCala8OTaIhDRcYUm9tEeb72imKxzCk
Yoi3K21jEuRtx2FRbkNjkeOqyP300iUFlK/2VchGXERvFBtOYbzOWclO1P8UJRYAAzZWUpUziq07
elbzJaNwtMKjc0KBqnaMe4xflrgbiXQeFAXqTLMf3IgwO+BehYDvOQWOeY4Sj2alyL6UzKX2oHge
xUQIkK+HwGihpbpSyVXSeVjce6AMyUtPUfmghVG3oUpNaE4ZPjtmvNEm371w1DC8WNSTfFLRtm5M
STmCyua0k302Y67+ozPEJZhQYmmW+wZO41dvtIwjE4VLHgcwqWs+fWJGj67d+695lO2Qeb8RXdZD
Q9bR5o2g+lxV5esJvSjugvhRaqQYEWZNgx6DhCwmPDg9iUm176/xvgEYD8p7l9e3WINspSJ+HpPE
vgqF77MsKg99XeprP0NbSm2ib2LsrvnUb4JiMMgvgPRjp06+853pddEzWZSup/Xy8A+tVI0DJWyK
LwCbCNMRL3nm7bS4NwHr13RxizTRka2xpiwck+Sgb+6UfEMH7yKn8HGPdbrlnpbnGTijQYXq+KmR
qP4usDDlrDz4v/7Yn7UKn/qI3iEFhZjpZ1fP9rIgZqWzP5yYlOiakBF7C9xkl45ZfOjKFBPr/Auz
PGhCtcHdZISnUZHlPQt2lk0X0bAcfyjW4AaObiZrFz9pw2OiEZdk39uCbk0bdo8ZxmIoX+4J6Eyy
Jhr965jCMdSM2uW0b7UTCSV16rWsNDV368QzWNxW/S7ADvLklyAFkCylO9kHj86svkyfQ6d7rYQL
gnAWwom5zTsE3mqoQEGOctoYJM31znNb0VbxOvdd4Ll88XAYv0wOCmkYtrh+joj8yHQy3PGmxrDc
WA741zgvwOCAAC67hEhaJQ4BlnYOXEslY8yOk+kjIJqaVMd3qZGDidKX4qr5PDBwFUV88vLpBwfb
YcjWrCOuFxDWeoTgshh/0/vGu/VqMvYJyBsWimA/J+7GVZ2zAhzNTZe7lHUTKittEuR3K6qvbp4T
oQMXxeNM3mgi8/gtHFzGgJdI1FvdneLf7BR0jp9RbPDDOtvU9MsucZLdDJlrbwX4053DHOGYNEH3
6BH4Nrcfmu9DDMZxauClN+az46h8zyWQHXylsrc8889ZFmlfW6I+1qYrO9K8VXLjFs1CCYtrwWT8
a1BQ42lJ8nIG86ML1CMqWecnTspNB69VZ4y5J77RXTKMMqtKjIfSrO1vaQYW3GzwVDqCQjqGkydv
oKHTtRR5WVAD2sMXRwh5jz8txXyPm3YCksDQMaJx4d7SAOSjMJkXPQDUcthT4qDnnkELQfNt34IS
/DPFBLnR7Fa7OJUWbMaaFCUW+78biMJYUNpHTOBASJ3sHstOvlBsQ1qHDixJvfFssYIbjVw9V41P
Gg3PgJyRR5A2zq3RDbmCe0rejNniPR2zF8UaYR21rIKDCmJ15Hb53hQNfrcxwnmca49DcB0ji6yf
CsSP0EgCc+vxaH3JBmhEcOjlMABdtIR+LgxSYRxPmsc+guxRFZ1z7av06kZZeIEamdAeHM50J/Mj
Y+a1k1H7qKf21xj+DnTddJNT8X2IBEFkuuImJQd3VdrtU1tzM64D4WJRm37UZdodMNqBcqS4isRZ
ZWiHaOBWYBGiCmucM4T1FQpmv4l6tNUaAGeS36sZgvGhVMMUva/mNFLKUp5l7Gkb2U9SfC0NExdw
nnMLa9zf7CIuNqpQBpEuE6bzoti1OvRNf6joegbTWziW2UEf+2eO1jibp1kDxd0EW6Il2cQlpsLD
KrCPAzHtJCcYQ0RCLgmA25jqMEY74MdG9e41eNU72kjlKNpzlzQXypwWoXQfTpveM2JgH9UEDDCz
g+aqpcCCTG5pVV8Pe2v8GL3+5mWeuAQxESHs3tMYZr+RQNafse6eIz2yb9nYvwcY2CBv+xdH4cI0
epsQqIGWTTzad6+Auh3roCynoL5PlLYDh46N2bd47vJSnZuwfZpIc9661o/SGKAmwZjvA43JdgT+
vzayeaXeUJnUXObH6bbtDWdv2xaxOn3zXfSjOiPNABXVDfkB+3zVhPs0H9qrKolNSgjz2WrTtS9d
a28QIrURRUFi51w5qNPU3vhNCa8gwGvo9Nmxi8Fvhi72sDFmd5imeQtT1/moXmGsppbf3Ee9Q1/U
xc/BoIc38A/6OW7kxi5NsUXJYyGYLHJMpGvpsYr0dN0+aDMfcmThqSjo9W0r9lPN8p9ScfHOaM8s
XESECUTZl2Y6jmF4arHa3GyNXjOTJOKnBKnl9zBgJuTQeXpQNcOhUTXaJao03lQPHnqLYsBQTVfX
9MnXwJKIcohVYkBXgqx39h8TW/uscsgjbe69wvok80OvfIIqM+PVIfiQgYc/goEA9b31OjoqkX4e
/OhnZyT2DroyaVrtEw629rduFL+1DXdYJ8NuriSH2ExMCWxhUnDMAVEq+vMIssZHGdnGPkdnCG1A
dDcbrkRBfpYfNeZlCgoCTIf8zZSRupCLNiObdA9ehW/AJKoDTkItfnR5i03oDhPMzcjfCxw4UwAS
xzmErP/PdaMIfPFG+5wzZ/QbCkdxpzd7Vrjl1ULacxqIDc6sXF5DZb+J1GyhBxhvtCo0iud5WUM0
YGohKxq+ultTX9I5+3SXjCxv7EkKAzMyx4FqDU2TmMKJL0k3mhens3i4MONub4bjRTKhuBjzJtQZ
kaugJUGBGWEh4PK3tKVOoU2zuQjlC+nrhItE8M208kwlNT3D/JXrutd+T3ywY3XrFy8GHIK7BsnJ
cj8WhkQNb+5loujf9PFHKLrm6iQSIEDrH5weBjdkKv/EHgGFxjqxGQvrRq45/Ty87CjB0vScJmZ6
Vrg511kFd7GUZXYeNOgRGfErWsSUT4kZeWTZ+KX1IPxpR2UCfMIyT7ZIXDLq3rD50DmQEXJXJ4bS
YnNjp9yq87BKgukUxgXhM5QsVnbNgMEHHEhIpysAOh90RBdQ9HMiPDy6FnTHiLpQ1Zd+dSjautz4
nTUQqTHoYHK4v0y6j6vWbIr+pixX7qKERnyXNa+6AS8nA0s00tGmxZRkRn8NsMx6DMlx7dyrsqrv
zbxZhp2EKxgdSnxwhjtNS+bqZeNmN2duU5vgvq7WQHiEpQ5uxAiPyzmhfybju5ofOSG8p5xFd9b0
9gE+Bb1Rr9t0VcJrfna1866+mFGyd5nGniswIAgX4+SowNHFnVJ0WR1WoB6RLlXCbdIUhJSbPsGz
WWBf+wZ7MZboa0y+tldn6dnrwa6TNA7KxAdCZWAepBibEsyaT1+VYwSskFPvGQ35NWsq8eEbxOSp
3s6I0ZEPbc3CP01bAjbZkYRElNnerHIgHSL50ktd4YD1zkVmZXPX3HnzMnwgaXFyhBG8VI2kYDeM
58BCLaciB/6o4X4HAV/tUff1W03pZ0Xf6ANT7WayMfdWTElvsgj8qzlEhNFb3dakgHLqmOpJJ5ff
4r7EFJfSPWASmrlU/1CQV/Q2dSo7+87QAfyUtfcSYTj2CHftmbtehoR6Qge3RMoKpoXI6U9W2zjW
C6jF4qcVtCBFs/zge/X4UlCeprTwEhZGeOgbikvL+bCcGeDU9iZTjm0BdWGjk8p4TALwF5zcnPF1
/GpWSDtdyhn7OjOrRwjGG0g6oOUMCDwlpTL6UF86RfST5L6xohlfXYJIvtAAF5sEk8m2Y+22o7LF
so9257oN6ydSA8xjCa5vZkJgMAHu+JZ51k+tnngpSYjnmBqC0VpmrdmkT2DMGYSNnK5SCJ5sbw3N
9x5ZyjWtagE+r8xJmqOzWUW6tm81x7ri+HtTed68ZMIzr8rQ3+Ly0ab//2zHVvjiVZIKdRZKsHMe
MoFZe2ouUlXEG3/KYw1kTadPVeryFIklMqswhM5jNdwSwsg7GqZHDt8SXb9ssqx/h5OVbAYkGKaH
CLx1Cjr3IhH/fhjT1j7245Vicw4fhY01i9G9edm1PBKLQD5vKIBzyRMvAvwVFwzFZMolDg6UPx5D
V8cLXhmRhUQhOS4Oz0VvuWw8N8ThaZdn2ZTiWBvtj7hJy220WFj62X+2KEKXRzLO50hn+z1yZhF3
N3se/ni4CEoX/2bpMBqp2oKPPnsHYNoVQOJmq8D89HNjOSrcljG92sUnurzB8oZ/vBWS8z9MoZXp
bSYnyA8pCzB8bnEyx5n2b8uvxctryxvEIucjLR/hlzeMC8RZUFTfFg9obvccCC1Sf9pB89kYGiiN
EBhEGZusM+AZJFm2Xhy29O7y0/Lo86mvNCaqBMf+8vqy+3957fPp598bi7/j852TwMIsBk2aqT0H
UH0exeW5phWzCa8OTpz8gsZliGHFxLWS9Iocy8ZKEWR48b7vXY/S4fPyCyR8enpdHAdnKOrzYvRd
3teZMs6O5SHwlz8twMsjqdx6K6Lm+/LLy0vLZjEOL49qz63xrubHz7dbXv/jPfOBwp9ZoJ9bQMBU
8JA/1zaJAPOjZbP8oA1ZgSdxa67D4tmj+Xkk4ZIKbmcn28VUnUCSPzEvWumBkRyXw6yW0+3zsBKE
0c0X1XIlDbP3a9l08yPTBvtTTqHaakE/nMoiG0465XmKejz93CyvpWpiZQjoM4ob+DJNkubb5Yt8
ApmBdZIYFFcDchE3eyXaAKkTegHg2NlMc6pWs64JQIgRVzvHJoRgDCn3eWLcuqmzB+GEYst9wWZc
rWg376M0G7hF2ztIJpjw1avMsicjpgTbD9uRVv6K0rm2mgKJ7GDcM0HTzy4siVDGpIyxwlvROnxN
Qv2e6pG708f4h+ux3qER/mrn/IdpM3cWuaa1LH93R+PYZbVJXo0K9rVhXEGFsFQqEeoFQBWogr7p
pXVv9Ci4BCb+yWkuNof+xY9tdXL4gCti2cb6G7U4euU0RlcIwOBfcGR4QzQZK5A347bxqf6DRaS6
Cbw1SVJELTGZRbZx9U2oeEZ7HebecNsAi7Wju3A8csJrf021rmtKeqQttMW6fTeT6oGK2R5OjxSB
hLXmfi+s9waExTpvPDxl8XdG6w1NQL5PEO4jzUWvVY7fiR1eaaCATxCIt+7ouaugsF713vmqCSJ0
0mg9OMDXGvoso+fgupL0C/wa82w60sFROosFbuMhRmdlkWIRtmD+NR8PKTWga+CHX8qwTFh6ANeS
+nAEMfYY0bnpUtaWvv8QuvQTwU3sVQZh2CkgdJJjnxDOSjeHggxEg11PAdVsCOFEjwJdNZcNUgcX
WibpuAZ7rmYlBh2gO2KNhVFXj2pXqIT+uSc/cnsPb2DOoGKKX1QkI3f+Y9jcMuIWtnkK7dBrQeIx
r9k0EDtZ0yY1jiimXzQCSV0yDbn3EduADiqBeZpUJXU9vHqV8Tw2urf2bfi5aCOeKFFd+e71qhhD
FMVwfXYOUOGh8uQqssAzFXb2xtX5u2w2zUSdNKppcDPBP5oBJ5eU+sGfyDGvDbWfunBOOxHfWEDA
4zjqstpwbkcb5ofAnChwDXBMivexIV2qyEOI6f0IqkpsUEj6WwBN5Gul8ml0rB8+oGhiUYqYePiK
9NhVWwl96+vpSBMl9ffVYB7MGeomZrybmEFvzYx802f4G1yXETc9QLhsRsNVMyQumnFx5gyOGyDI
YUAkrN4DKufOeLlpAc1BnJtm9NzyEjgUDP69fBIzoM4aQNXVMOv0GV5HHI5zdGagXTSj7aYZchfM
uDuthfplzAg8+ooIOqHiDaiLj94MystnZB6cGmK/ZoyeOQP1fL5BPSP2zBm2p4Dz5DN+Txthl1HD
mXbeDOcrZ0yfQRuNygTovmGG+BFT8cqNontZNs1wGmbgHwF64QwAjCABljMSEFZk/+KYEG/gF3Ar
nH4mIV53PezDh9DQXIzBO6PwdcaqxDs4Dvktfq2ROamckzKNS05j1u2s7lxOFj2ChtyO1HkyGsN5
GmS4G5Ope8Ao8lxm1Xd8nR4/GqlVj0Z2t82mYqEu+6MrYzBGfoXYJpeE2aQEe6Vetc/NmjALVnZd
njVnhN9fme/Eu4gyInW/IWS6aPYXJ3pLi4icxKyvtj4Zpb7evyD0IKG1I1JHuh5Tp4JpYSKupe2a
V0sfTdgIyBUHdA07G14jV3IEVQisNWV/Zw3dRV5MaT6WHewgzQ6GLeUqkjS1dzKQ7avRuJcB3dVh
mspwk6YzwJOy6aYKm1mtnioiHJufY6I/o6xQzw3leeU36avdn8ep9gCy2Ywr8Xsqx/7ie2NxjTQA
h7PqpqyoSobwtIOpOnQ2//0/K4vl7Bj4m/7eRXXlGBDkdGnDjv/FUTB1euSFjlEcYunGh76j6d2k
RIOiGXx1ES0+D2ldwY4bd9Ys7hjsJvwvH0H/D7cHpmYGVCEtCdlFGL/I2T1fNS2ep+KQasid/Fa/
O4QSbLT/w92ZrMeJtdn6Xmp8yAc2mw0MahJB9OotyZImPLJs0/c9V18vOCuV6fNXnVPTGhgTQfSi
2fv71nrXQCwGF7LXVDA+RxBQ7t2iD28kKSquyICqlKSfNJWZoYwLwssiNtV7AzK6Ezy2NJdPTFf1
m0UFulaj/vsfTiyC699+OEKtddwT6PAlqvd/CrJxM6RmXIz8cG6rdqllOKeg928MExYH4gV5sHpQ
IWNvnHpFODfTpuR1xiMriX4gb8lvpPs+7krDCb8poT8XFHMo/lg/EKhYkvMXQ2CqMXdNARkuI6ro
l+npvyTZLD6e/+vzL1h/5biKr7EKzj/eH6I8aP7934z/MzUxnhlDFZzqcobuEkZW1DZ8CaumyTbp
J1QZ+RbJU7+fU/ulVxGnB3kdE+hGXHIhd2j7rwbnm0X29nFWzou7VECquHzlyLuLx7I8kOAH0j8L
QfLF8ka2abdd/wj/azMepDA5vv5r59ZtGP2TjfTrCX+6thz9D8uAfqQTH2UZFLc5kP50bTnyD8fg
CGY/tByhm4b56doy/nBtSygX1pfiP4tN/8lGcv4wgSIZjjQFERCLw+l/4NqSvNA/9ijbdfERWdZi
DkNE/LsHxB+oOIVQpk+QeDysZ9Ot747kXFmUvbPA+mZ2E/OYb05vPJQuurnUpWPbN85L5SKBtMDx
btsh8He17E9VQB+6ZjtY6HmfYGtIi8wiN270zxAb52OOKtNy6/uSXXhD6FVOKHAmtrSME89klhpE
oXua45uiFcl2Aga0sfTXJNHDnZ07zqZ5zIsD+ufwCGeJ9MmGUkjTif+HU0f8i59E6Pzm/CrCVMr4
zUHkoqzxjcGVpxnj3TEQkUlCqHaTltF0ICKKRBxBHaEpwT7P5g1KoKOYkzfNUOiMS6I7J75pWyIB
61x6gAzE3RJROKOljWDCvXd6hqWBq14mphenv+15d7/OZP+wv/Hn++0P6mDAw5KlLIUCREnzN2+W
H4q0VF1UnfzAf8kqisalmd1nI5q8rCVwYpqNW4oVOUSQ7VSSoVbZFSO92vmK3HWg6BIAREdKsoU6
S2JPIXZqQMvdJjs1xgwYbVC6Dcy8rPrWl7hpTUGGUeEEhEsza2qs9GKSirbJQOkYYr4ntxIBglb/
yCw0lKXfXrBfpORRj5epD75KMV/T7e43KClfRB882WULyihCYD1TWepRqJCec1HOXQCeYtOUXbeP
kGTNiBT9+aj14pRpMPUjhwhcrdlx4SBswR29hLK3PstvdTgjnFT9xwTeqnIINuZ52yFEPmLUuyZA
B2eo3t2o9rsIUeKnsE8cAtwQ95DkFYrsmEr1tRoo0RtN1VGIJVCNPmlFNHYvtA/EheRO2a11G6bd
0Rb2tNVxHBJ4FRJA1OlXZLaKDWQXyvG6fSKT6zEXRLbVI3qClhfRiqBibiLvyW76QM0LJX0gGjsm
gNSdjPdkehx7Ji7JKN+dEL2OCdSrau8iy6GvV8rNjMZ2Q1vmkmTOHknu6zyrnUt6wKaoJaAXSTJx
lDXXlZwJsg1Nos5ncbDz/H1OJmerLMiTDIG8rq9fSouw8GKISmacWKSqQnSIqgHqhpcMoM0WDCsV
0lil24gi4K3wO0QkJDL7Bly+qrtPNNIPGJGkRI8uGZvZTMWN+vQ5s1vEYLgIQliAkMegCOfvmspG
XhJJna/3ObOn+T5wctj15fSa0bPvp2qbVvlzOcm3um2+2Sl1LNm92A5dyr7NvzcEwYmwLjdGFN3W
SUuYddd/VRVXMwu0MCHZrT0xdtfmXeBAcJT+pZx1Uhx1+UI9DwGTuK4ALZIwIg7RhCoWOQGaJCM4
2KWRsf+Q4gqGApkmMi49pGYbEpXc9rdT3x1C0V5hejy0Wozeezg1Sf1hi3vT7c9k0Dyh1Et3gT6+
g2LcVR0leDPezaRVIwFmMU+ESSLoDgqQwZONj9tOPS3sThZmcdgX4Zau7VcnsR/TJELxN1/FZahT
mIgzatCBfsylosU8ESlTPMSqeS9E8xqmdF2CdG9xJDEY7N5a52jSaNgUyPk3uXNsDKNDguAbtJVj
z2ZGZue0TwoqUnb6rXGcn6hr3+p0OpNM+Q60ptyKlhO63ZAlOLp3UW+9xPw9aU3dJn50Sar40NbV
Ez60c9UHd7ZlffgWXyCX73Ia6oNt0GXJ/QcnZny8xJ+R+sa03npIJTGzEskFfYNwExAPt52z/pAF
xg8CCUjZC9Gj9TJ96oDMMwbGbK9sn2Mogg41I/03MatEjb5ElhcPZJXsjQQZ59wSM8DYLduUqXlb
5MqDw7nhlYFzO3fRmNzHaokt0I6l7XpG6aBdtbpgZ6c9p2sXIFtzQxIKLOCgkFBYxKnxu1O8TBxS
/5uwsitEhF8A0ZOaMo1PZQpVkxBTXCaDfvfrfZN29nyCcUG0HIOZMNbE9pbje2oKog85lOj6n3zK
nmas7wzsn7MMXqlmT8BNxx8EOpAX5JOBrZmM6o07vzTulw2xa78kRIKpkRT51n8IVAoQHUho5Ddb
03HenNG8CpyLn5zsxg32ftW/0DjVmapVhltx6j0U6TzuIujXIUm8EPMJ4dZLdSiE32xsnJ+o2CxU
OCp89AfLOBIzexLo4OlbKkwdRrA35HCru/Upb42vprWTMRIfNOm45IqvgVtfEnShbbrMuGcJ1/dd
t/PIA5t/Rd4fbHeXwkcHHzYOkennDXHfncOoubUfSe0B+W6EW+rS8WnAXo5wAVy1hXqF69ezGYVH
OLSwjHIx7E1p3qZl/eyH452yMTXgS3o2Gp2yX/OdTkwFat/8bqKfLFo6OTkrNa2+TZ/19bppcquH
UrpXOY6aqXTaTRaabwKZ0VymuYeiwQtd0p8ZX0P0yQpYxzQsVDJD9J/7n6PZIZdcgkayb0of9TMC
2eEYKXXlDrR/aaLU+8LsS4p51m3Q4pqZEJMXafeIHJrIJX3i/MK1Z0JoaSXGR1bV4FD9wrPR0G2Y
9r0meFq92GeurPlf6xCaM83nDYaZHK2zTswHHQBfv87sCH6LsDSaKRO1ONxtrsu8uBSUjyfnS2yN
nubYLyQTupsuc0PvLS4jBFUzxk3LfLcYiMQtgj9NtDAERwJsIryFSW3fSAdf9NyxK5atupsdviC9
MBCuJWeWAWdl1NZ3krBSQEjZxo4wMTml2d6GgrRvOnHlNfpa/dI2wffZ0R+rsZ83fAfkruzwWoPJ
xzY2facXHjABaqWq+BHptMFSAyDTZDa7bIoPgeHi4oZCl7WmjxTisV0E7b2PEjBF7pvZd7oc+GPL
4fscmS069ukgMFCFdUN/j5IbJ5cKk6L9OFAvAxN+Fi3SJELWw/KsCos6CKUnh/OWP7fvaNRpMrFL
XO+tNL4e/O7r7EiszUWm4OBdDQif0tHy7DZpX5efDskvSa78PXBnvgRV9x0d68SupL8M9oC+Ox82
NBO/Bkb2JbNRrXatsWsK48WuRbm3ZbRpZfq9z2mZlYy22whROAKEi5tqd0PXv0kuiHit0UD7+RMp
jCOlRcrFVVU8O8GMrT0l6KQ6oeV+0MRwG6MzQA7zyPDzjHcYYGVkbSxJmdqfF/r/puFZ1KGtp/Xb
cXnc0vXdICqnKs/bmkruReJ+QVjwo4kRgE+j/VxiLu35hko2uyGRR8e/UVN1q7k1HxzDaIjAyE8X
4bAT7UfXTe+6/tvcZwhaEhTGdXNwMQ/tVEnj02qGE9xN+9SO9Dn6AYT/AkbiVG9MYlfl5Ji20+tc
2R0iduM4ahJDfjqJDWj9YpsPRCa0NXCVAvy8jDRMHIqRj1sX+5IUjz2+g50sM2pM7nBHOVbstAJV
a5WLxisFYsyaBhXYEvhnPRJDmT6i6O/BsTGDSaRJITk2LkM2UkynFE1z9gnKIGMFLSKZWjqPcULB
J5+Jlm0huBP4+sXocNhEKHGs+NAVAYc/dTDGJd0RfdCPKKj9XT4vCR4xP3wykKA2iVmgUq0psZYk
oGZ+fUMUsv6Q57T7jCC6rzKoUsSEEluRy4oTFibb0kBt3JzGgDinhc6NSsb0UIQa3khw1UIe5Y9I
CGtla5dU0lpATAhwOZCeSv3s2s4qio52Qjkobb2l9d6lNEwb2sUbDWEXpzRg6am/BDGBVoOvOkXo
whoknDDXSnrWLPQVa/XXzXWDgbikXlyC68YBHSMtirzy1o2/nmDepfU8MjKiCfr5EuvahH1gT8TQ
XdVBG8M24XpTpXNtNw9hMKuT1tkG+esRfT2kQzEhXcH0C+K44hZXxuL6QuvNchR3eRz3+2rReI59
Tb9kXcUzyPzCL8k0dV7HRfuZhyYBS9ZQ7mwax6dSGEQXQ8o1bbs6RHjwT3aN9YYJHF6QNkehDBkw
nvxHaVG5XV9+eZl1bX2LYMUHra+dLtgd8C1k/PqcmMDs4CWZFP4tI9P5e1XDFaVc+9TbgHEy/E8E
qOUnt9b1i+8S5ZaGuHVjd5kxmRYxh1qD5RAowGqax8QY3o5OaOy1ybY5DzQ5oiCEhoHRxDehH6S7
cYBRX1Ly46icv6BZIHPdb8UDpbmUPjkGVEYwjOZSDHXBMFmeVEVJXBf6f0sY0ZnMeYOAYBTN0yJO
snFg7Mgk2GQFHrjCd7DjE9G2bZJYvwXBv1N98cZ4hCzSwI2uorB+bhdTNunUOzyF+8nIqmu9xcKt
kQtiOBnRO9Cc9ppRogk3eP/GGoMr6pev1Bc+5npOTlnGKLWp/XOn0e8gpAdnbrmRWikfQiM+u1PX
bSxrjq5Uw/khL7lUtFnJKDC00reZC5ITIxhNSbG4oK0o99LpiZYK6vuMttWFdoW9M4b6i6Tjcz3M
TKbQ0jb7tsuNi6LUEao6uDVGev2CBDrm+PJEWya+p4CmNgGHDEON/FuPZBBz2LmQXMAaLcsvucFI
DJxD8xTQL9yEmsvoEjPN1g/79MW2g3uiBmwKAPG4L6I+eBzmHHUp5++hKbfGWLcnd/BNNHTDa5Vk
48GmrX3NLuJ4jmhzJuPw2pXA7wyQ5TIozb6gX6QZ+TC1JcWTNH+hCsN0r3SnW6n6uySJyT3rgm8W
SUSnspDf0tEOYUX0yW5UyIpKdAw3rd9GN5qJnssPRnKZhTpPczU9akozvCSni2ml4gF+iPMYaE2O
iLQjskrgcqkadTeiHNw6SYkRqI8ZseaxI64o44urXpd3E/I7jBVGslt1HbgC7xKMwceoG68bwiPu
XNe/GWIjPTpm21yCcXhK7bQ4My6HkWffOV6edzj9DFocsE+PISaSkKnJAy5+uYlryzgPpXyJVI0W
MEv6PZF6zinEDEbiYyDosXFV1asXn9GIx0XMPDUWHau0L3aS7sRNWcEhllkgT6QZbCPLvMMTqR+B
QZDY66btMW1QaA6PBtVcxugKTVMY3IL5aUDlk12IbOscyTzfh5n/HY9S+WCMRJzmvX1AG0SWl2Hx
gxnza1+PZKu0B20E8kocwsXs9eJiseciY8QmZz5lUX8OQ6wM9oBt1A5zPJFG8mDnnQdzuiE9iimo
npEkbbND9LOpMZwLLgFVGZsEEkwHbe4PNxZ9jZOjxvtoMoAYW3OzrWRiHfWZebxhlZbXNsScCC3U
Lr68tL0z7boa0kbQdT/itA1vu9F59TPzuXcZyYxzfaB7V0MssDdhFWRngwo/AZjmycADVPYhoqpp
ZnAkfUEdInozo6J/qIJgp5GihgEyuEcKeuOTBbiDyE22B31kWvSemWuX0iFUwcCMuZPz86ynLqFu
WX6IYtTYjqD0QuQnBYVNUExY+4eku2Ahyut7K8ruIoY0xtZ35HhQ+OS3TmeWh3DM9UuoTbeMp+M9
9GDn5GuHOencW10vSUcg+g5T/3QD5IfsJ1R/7DbCPeAQUjeWGjjL1Pl00HUfNI3KnyxteGl7Q7+u
v1a1Fj12Y+clVDnuaH1sxMiAMdOtBz0wMXIFqQRlYuwqgU3dZnROSEbNIHtIvMxsxG60yLpuRud7
kGXTYR666jKms2db814s4lJqpXuipSmtKfmE37w90o9jekQFDoCGeyx1ImjqNr+qk6daxNdwdVAx
tIOPVmnrtOUlK5C9zGlzEUWj31Oz3AB9JVmvnAYasW7lumd7WaxrUXRVVlyStUqzmRotq2N9xRTY
5+oYQo3tUd9NtMZiXNU7X6eWpNW4qraphqplMjvKNhpuaqIhfkJIRI+sazANqRdvyAPodtFqkVnd
L79Wo8UNw4AmPRPy4uSD7t+KdBHnk4TI+INjDUvVfsDXdpYuE3gMthndGXs6h430QpveOTMMcjmX
u9YFCv1nwk/TfdIWw5oQv8BqRf/naoK36KT3SK4zC4flsljXsD+ihOtbEjPW2+2URp4eI4RPFiq3
XFiY61rOPJwRvkS2pMbAZL6TYyTlIV0UONtixM5YLwOXSi1SqFi5no7c6Nd9/jp0+dysuPbvMCm8
cZpXMJBcuAt/PXd9gXXx232fN3Wdxu2GODGxrQPmoJ9PqWzGswF5gb+/ICnOPGV94K9Vo6Rka4VB
5n0++28PWu90NDKHOJzS7e/fYN38+YHWm65jlEyBodasG8LKV5t2oXZ+vsFvz/hXr/L5EGPkyI1a
fV8uo0VOhMFGotPe+UVkIvBSVrhpijDerZsrCXFaEKHDBLZ+iAJbPym8kEzqWNgL6Z3iKdrR9TY2
2ha1AtEvhKUVO5A3TN5wwfSe6rvFBaB9SXPnUblZsRXLHsBx9eFS8iFnClQAUZ2AHGlrsCFYQKM0
uYl0FSnZKfM580fwOrSLp0sK3QtnMWr3YJGZxVJ/G/P5VPfD9zArhr0gHwBJaCdKzE12umFgwQVy
svAE2ETbsBdt4Et4tdU/keEcbeqk/BJF9s+wKG9dq/IC070rjOCd/nmxMfrkhkrsz7pDtxbdVWR2
bsYusr1SRSem3S99VJL7YzlbIzO/qQaNCgWfdqPX2HSIlVGI8LbxDM2/Gj+SjKRUuDajF2oouWwC
GjZ1O12bhfYTNy0AR+NLPsinOBkew2oqd51w7tYOAuo0Krzp8GEOlhcUzIyUKL/W8gect2RjIdYG
6XIU2anXl5DnekDAErY/JOlFoUkwQ5hcMi04CCN4w08fUfRawNVbYTgXotx8Bogh7zZ4LeO/uCNn
pyusbRDkXwhnuKDXJ9AMf2qF3sKSt8LqCB6CWEUxPa2e+8l6gCGFelLKQxtp3xsa2Z7bRLeiGkEj
z09JgeXWkDl4Hre4auvmWGr1OWXsliR+ci5bPzji8HkoA9Xf9P5Pu5gYFlWkBIZLAJbfYG9CEVWh
bPMi4hj4JUycKNgYajmjtMKDS/Lv02g6iIAH4oouNYOtbZk4roeLifPybG5tzknQUhj+B1r10FZP
UzINPwVTUxppIJ7fJm3YV6N/Mjr/prKGo9u71y2WzU1rLsPzG92JH6XhYhov3C/26MVoTC0kYm1/
jb/jqKLJc9u3fmgk5U0NDS1+r94gDDmQz2X8XIr46+iHNUXYzjw4ZXwBSprt3IFEW4oID44Qvueo
8lthZnxk0C09J5KDGZv41jqTeMJKWXv2nmEziMrgZdzJ82kmLS2vbVfShMhwRyEmtMajSYxwgrIA
aQwD+WCZyKii8L0q+15rpG3Ooi+2zRGZFcI0LaflACprM8f8gOWAOMadmAsyUz87xBpND64GJRyW
xne7S2+lLdutGP1kiw+QndG/x8qBDihPgFwwgnVMNe1sy3+CP3jI9eaZSdmJuQTOdOxHG6m7ZIpJ
C80MX7gcEfr59XxBhvqDDMYkTL4UqfvTGcgm7YsSQAeRTCaadgBD4q1BIbGRzejNSUkQMxXVrUjz
LYGDQHN1SdAa9XvxtUhripKZTSEojehINKrb6DCWNpxSkmNS4gig/zTKztmUM7gMYBnYcJIXFMmn
boy2FIpKgk/jbZkDXh3zt5SL3F4sx1qpMiYt59IybpZ/2ACIWGfoSoHT3CUt11fNqh/Z4TnTKAIy
3boFRgm2qC4o2ZFdRnF65uIIbYuBEK6PUQfcA/RjS9J4QIkBqcFQdnRvFBofEdxktAq4msGm9PXg
akmYVW7u6ZNGZFjAlTvFOZS3rw3lHnJ9k3A/Q+bh29ajVyTQneYGQLqTvABVR9Cf1XDr6+qLn9qo
wWR6mzQz5SbtJRttGlQDx5WyKdipN1G4Pp+XHxK0Cf0vBLPMVuhqgfqU01tjuR819RD+GsYbsef1
iKaMIJ94Hn+09CHrJHmI3GKHsclBIxc8LQ1pul0YTFCXHRyVHpCVgZLICL+yE2A+uKTGre8zpDeS
GaSdhfRwAnhkkmLtkdYnN267fP3WjjynYqReQ1sZXfuQVj4zZsl8cMQKbjM/2TaWftdqoOGhpX6I
KmwOsZiC3SLVppGGe4JdUEh6fvJn7zAbrqyL1Wu341Kwb5cjMu8gm0IEFl2kFhXoJnS1DxECuEuL
D6BSYNd7ADglpcLLtYPqxuqJF4KpER1sdXTHtjz5YvqoOIJqys6aYTz3EaWbdope/fHnqE0lxH3T
g09+M+CuNDVK3wk7nU7pVFc/E0oG+7KkdUBFZtumOayvOT8yc6q3GZMZZO1OQdxpmCV7SQ1200XW
a2TQNY6TDzMV6c5KZyqCMRItNxju59r5SDiHlpr1ZCfGBRQOqY2GuNWyftx1hnxvGyyPHN/1tm34
TATwerlmRpiu1S36PIIC88bdOOSUcLTz68Me2DKCiKv1TyEfaayRH+DWGSeqiR3C1+t95moPDofl
JisxMbQ9xi6Cvg+j6SZeqx1T7UedLqI8dDWbzkLAZ2TACrKxek7S27RwITDOgwDqtjXNUlx3XYUQ
rbTJG7jRdTA6ZTftcjSyyIY58cUMkqqZwYFIg+Pa8P9fLKZxkVv8N2KaJH0Pi+z9HxjkhZr7FwbZ
lX+gbGWHwTnronVw0XD9Kagx9CWHTCm0cUJfUsPY9CcGeQ0bg4BsKwfFjLSXHLL/FNSYf4BmtSxH
CSmW5/6PBDWCGc0/FRjcQZ6ZQFfDxzDMRaDzDwJt3SdODmCmOmuRfUkLKtjDxIjWTlyPMuvzgO2h
HGeNYQC5sJ32JXEMc1t0VA3DJNusfB/O9xzdmky345S054oeix5LeXJ9DYiVBBou5Rm7Wm0yFDuF
Qx5duHaXuoUFsvfldqjbb2Ol09Bq6DhlEfEXzuzJyTi68Cn2UrkABMzMhT0e9F4cMhaBJWKfS2U9
l5QIt3WDr6DGe3zum9E+r2ufC01u8XnifF3Yh7aLuXl5pKAQyXRyWa0G8JhJFkAK0ZJnlyr+uZyC
PxdBU4ozkAsmXYgcN+tNRqC4/VH0bD8fvG5YF9HyjHVtfZV1bcoZfZG1uzPGIEZM+DNsBuYJToYw
SE+zy7rQjS4jXspXRytGyDIJgZ2MueqvtbYgTRfCEt29niqq3Z588hfieU4vtLBoLbuudo/P3N4X
/pV0ZgPhk6LCaAb55XMRGz0QEJXQSkz8GPYLTXKvx7VF40KUF9w6V/Rz511zkykLSkIj4kOekEsS
19mdGJwPfM+Yb+g67PAT4iRmThdGECEWzJE72ff+ENceCFsHmLaTcy3NmXwGtuc42mvnYLYw+3Tf
V1qCu3acj4XKrkwHAeJQd9CKxkpcB60wrscBKiTqBZq9bqB0jNvxUQ+n5KSBIrNB14wUHIyQ6POf
+C7z695lMsKnuR6aHMybvNSx2V35U7eLW/EtGMjmjUYoXznat+tK46aBAd4zrYKzeW3N0J0GhxlN
/2WiyDwm7nSlxs7d1VZDVUezwmtMw+yd7Qy3KnWhVUvz2ICPvJGhS5AuhOGDOQRc4o2kRzpSA2Ek
H+EwSuQzDrDQjciGK5imEoMpoElKZ5DyCuuKrEx1sJ35ed0Gn5FfT9N3GTp8LhM8QMXKgdyjHQy+
+vWEqeLaWD5124TPvSYmIqxDcGJsgzFhXqsow+Bs2V6oz08qiJF8LFSViVixq5pQ+qtBRfweVnpw
EQTZcxvs54kL7ID3FLNud626xerULDPImFHzvlHNP+4b6tc6TG6Aqy6GqDC7aMLVj7Dm9gK81Zm5
SXtuePN0maa0mK6483OB6HenZdQyOTW2sKXwnhmSd47b6bLeEiMdnASNOxU92/EUnRRsEf6uqu9n
K3gaI4Z37Bvigj4BPUp9xnxGQw6gaIphA0z1BCkn1fZJ0N+YiTueOwv+kNvW0hNVhDJDUfo6OeNd
giTmvNR/d72TvYVLks8gJtznLgP3VjCyLQYSMH6tLjyTGgfaEYh0Om8/UiftKbzBshLLYkjfpcVf
znFp7OaU287Z6j7q8WkR23hc73JrZkEGsCi4lKi5OCXkmIoH5tEUJ2kqM9nQC3i0dZWQYU5fhdQL
QaxSquKPZOz7HR7B6hwvi2kxG61r632j0x/iJLUOjaHhcPEpzc2GOmatio5l7847WTYVMz333ayX
NIvFFLV+pDkL3o2oNmDrLb9kR2m9cEZtS+hPTQmMeaI5DkcMK5UnwHoz1EEIQ1gkvV92bMa1odjq
LTBkMyjE1l6TEfXFb7dmzrR6pTCnAN7EZN3ouX5uYzMDSTnsdSs4RjnR8J0b7jONKLU+bp/MeeJs
7DjjXhT5o/L50aN+6ahrBJjryBzxIeg5bWmiQFRrut5APX0jJpMWUkNqXgDut6/CvcX0OTd79xSh
5+xy66gtqoOlG6aygUvFugrnLz+vcWHrGuNmnB8RSc2Fhj/dzUbaZssOMK0NtGUNovdDq3fl3l8C
LKPFKqcsdNNbROP5mYB7Ll4pyog10AgR2eRFcTuctToZzjKXHcHGTCeC1pzOohcfwrb1HdZvuTfn
5n4taFZDYx6Zak7Nq9X8CAyzOdN5mwg+WaI37K2wOFJz105g0oTwFB31E4ZhvVsfmRYYv0d0r78e
naiUma1fNBs/7nZ2FhPpPojoaJntvp5OVT45tKsGSjucDrEsTRpsI/lVpA8DAojTb999vdnDz2V8
PUP8aELn18/QxP2SVDwf1x9lXWjLz2GN6ioV07chp/M84/8/yx4QhMUEHj0ZJDmRRaQhV8DsdPaO
ZNlBE4uK/TRTcRQUZv2KiAMQie55vhltszgycdo3dKzPDg7ewSpgj9Ed2HSwm3edGxueb6DujBQp
ZwSk2UhrzvFiXtcp040knUwuowC9D7/o8Kr2HTlm6P4G+pqj3R11q/fw2vODL4sZEAO5RznYNttK
cVcsZI7yFPb0mZdELASj6HciH/AZ14ISN8sa4vQJJFrX1vuaubvXg7rdr6e3dWEup73Pm2u4VxZp
lBgCu/bCIuDaSnTlevQH4LEIgFlOBOsCIiNh0L69yCXaqzhAuFjqBqRosGpUf1m0BmIGQZTjeg7K
Zk7pYQuULHejTSMAEpRqRs2mv/0KFVvOt+tn+e3m7OvaAXTqHj04A0J3a/hABf2kVBxA1cRc1km/
NhZl+7VCvS4aLZVek/GLFDroXAO0zEG01s+M8dduDLXwIqTmzXk5HkX+qPkq0UFEsmeGoGwL0XMs
rcemuwbQyUXl5bRRu105SINf0QG3NnFPVxmO72taQaPkicA+hn1jC07MlZkAx2iSw5p/t4biZauZ
eF2VS0183fK52ciOTdcBdP1r2/rQ9QExhKCT3b+Ziy/aHmLrOBCtuN5aoVhrGuDnzV9rpkpO5sCp
vVLYKNf74H0R4rP+jiXQsP4SV1B0chucCd84F7hEoQ/oVzGESmAQ7qkvNeZ+djbtojr/AefVOBua
aZyrsgAW47rI86j8pktk7boWL2t5tNR719X1zs/H/Kv77GYctoUWIF1fXutzkeXkcRgVIQN/3f/b
89cNaiYraF3rxkrbaho1j/XQK8ssGm7X1apWMDGcUSwD9tUCKb2OcnRFl+Y4mgWnxb8uoZ8317V+
lkiS183r7fUy+3kzMysv6yHVw+2Fvm7o42695KwhaGhxEauut4flOLJQBfdZM2CtNIgDWheOjjuN
natzQIIN24GE5at1Mdo2Vn2uyNtURYhxjHLckEGA9NLlFH2eJriTPhrU5gjv1z9M6K676rgmJ6kS
aCU6pSVEyf1nqNLfNv1tNeriAeTMEri0PivfoTErT7PN2We3GuSb5aL16ZfvMr35c0uZqLm+rJuY
taDcWFfX8F0jVAVOseW6NZkjh+vnqwhK1MDZxj69BAV1taJiLkB5fpGg/Hrxv9/z+ZKrb399xfW+
sRHOqbNhcjFq+u1R4RQ6068tv1bXd//1QdaHrrejyuZR6+1f7/j5UnqcV1vhqja/2PbECWK59q7v
/dun+PWxPzd/vvr/x31FdontSq/7PROh0+xPU8N8NIKpIpQHZ70056M+UNvKUW7M0SC80ahuZKzP
aIZwX/dz/hxHTu8VbvmclGbPYHa29nmtS6KX7TvyZMoXpsI/GaK/k4Bb7eYQLBI0F0B/gocbhQxI
dbAQsjbh02jhC+3ixD8rIGYy7NDm+RaVrYYycBq57b4FFWEWEVcap+lo4iJQV33/OA9AmrtK/6oK
iVrdIFmnty9wsy9aGNWbWOTulnJXv5cYZaaha/apxoVP2ft2mJJdxfh0O7ZxzbHQNl7c5PDP6zI9
lHn7A51ztKjF/W2o96+iHSk0qhcnbm0cxnECL7LfyrreT6PxZmopErB9D7aJgTZVrVlpSAQ6RdNp
LsiQSM6UyIGQNfIC9YJ4oCh6DZ02vwnD78P0LXX9Q2zmhHTGWr8P8vBrSxcGgWl4khUT0rwYz4Fp
Hsy2vAVWAuE5gO7VBN135adeqbvWQfhUJGKV74OamVtXt181W323wNyrpYCRTVxbeeoGkfZDMvok
W++tGlVhU8IPk6nCOm5+o+t271KaeO6zb/Sxdx1DrtupS9+z+j+4O4/muLU1y/6Vjp7jBrwZ9CS9
YaaSntIEQUoicA68N7++1oHee6x3u7ojaloDZWRCZDINcMz37b02a90KSoMl9Fs1eRMdfhzE3KvX
VI/ZcdggWyL3xxxgILbzoDkWCcpPPbUjkKljAym+3aswiFXmapT8MerS1weZ4rfv+tzEm7GOXtCt
y3NCv2hN4aTdlGwft7nR7zUbdNQIx3yk3LwTZQz43vLfJWf6STJTr/E2zTgmxNM8Gs+hp5oCpnYB
8DKciBQlFtU1iIENT/iMAYvR4j4MkfHoD7W9t9LiGGeV/SBs/9Ev0+sAs5+JJEk4n6JvXYNsvhpB
gZvaNqCcgWA8TPfCDfbaUJXbKOvuciHDXxoUHf5Va6rWGSgk0JUosPRtYxsNNVaGScHaaoXVUhYY
bhwb8cSsfwtErR+TqK1PuifxV07TtwBoFFaZFNkL8KaG89UwwmJto//uq4rkhrTZ2gM9Ax99x240
vRY9/HAzwQTaKMJOTdt+mGqR5eveiBf3VbN9hlW6NakFHkbaiLXR0rAmap2LPwM6S/u4WplBIs+2
2Vt7iLEP+dqSk77TUiOEPZW8VZbz4TTOg+3r+lvZFK8lQxQwRFiqfkX0HkDjem/OQ3/R9YvAyrL2
RnaRtgkRF30C1AY6ArRjr+QhkP4AJycx7t2ia25T/qnP4rGYGpoPpk/bIWbse/LuKj1IHmpFjI9G
AjF07ddMCTwX4S6N40NQYkZwpU84TOS2+ySFWzEljVgTf/sLiaSzCW2sv17VHKpzJxt7b9sFmlwX
yR66JpxLWqpUvyGXG8B9qlos8/ztoCmRZh8SAEMiGsri3yxyCRsbIZOCK6Qj1CNjS0GndzQ7MgJK
MvwPKHjktQqNdutGyY8i0ZkDcDbBjaqVMwH/RsUilIQggARQ0pM4fM3CXq5rVyZrJz3Eg/5YehoB
5G2yg7kRbNvKPie6V91rI7piCQB1B6/qF6TJZh8yRq31KUO+0bLHtUd20W1zzeVwi3rLxRawh17/
NHQYoAI3b9Gl6b+Ea56dyTLX5iDeZ8Cpth+TlWgCjMJqEu7yoL+EZv1i1Q4NEn0iaqTngzZf+j79
LAXCSGAX3gGFPUFnnL7lO2UK3lNPf8E2ku9BOGJTLZ6MGKEKTaRfXUHbupjjdC/tEZ2dbSGudv1d
QM8Wv3KH8vcO87a7b4r0gdC3HDmjS6B21KbbFo7uLpgQz8oSqIUxl1sxvnfR8GP0K0gJw3MLCpL6
Fbachu6+6J9RWiarzEQy18TnSRtJLXM/8Cq1KNXWwkOP2CNvrmi/Fd4ALFH/HOJS3wxG/0kG3SGJ
e/JbAq/fgYQ7e6L0sKyUpEuoDyj342SXRhnWtwB6c2KHW80gf7ZLyhySQm5uAtZHG5r6H+Ww9cmC
3Mqu36OEArkGxYtGkTj4TFUphNDuklq6v7UCgF+lsKu1nhu/phzJnBRvtl1h2ypsjdjZ/qNraHno
Qcl1AeJbABpR5JuN+aP3FMq2TLwDdajFpu129jVqhGrw4dyZoP3R8nNb2h5BBs9w1uLvNtilLLyO
pU/5eijEnjiW77aVnAp2w7t6cM4dZuyrkceXWgeKHQV2v0NJc6XeTBh21o5s0egbdpSHV2Iq7+lE
HpiFq23Q2jvpCWtLqMEryg8g5RLTdu8S/RSzaFwNtGFXYkgwYyhrIDV2UFPvtkmTX/KNNE36gvsP
Nodm/jaLW+RQhrKLaSALZ2IofHET89y8l7F8tmftvQ0E3JmwI3xqBjjOdvWKIwxdWxR/s3rjYsdG
vnfKb1lu3Py5bjd5IKtdr43bOVCgkDYycPcxGMc0/UiCeAahSAZ5zLxMAeHB1gAKhgyQiSj1+zLK
u32dS4syj/ZgF+i4MxwefY8Yr2uhgsYFnshRjiuwnJAR2+YGsoa8ZcToYzffCT27QZ2gWM1XlpHF
MEUTowO8wa3heWctj+JjUZTOwa7TXSjX+AGTb6z82nXkec9lUp+7PL55AuJ10dsfSgFhlMSL2kKs
RYscH8QhNGHpw/rIklVo6DkKxvCnEY9P3cznqNFeQzSOH4F5TMknIAQGFSvY3nwwHOvkRPI6Ew5g
alZL/JpH7Eojow2+sY3d5x9pMRQ7p6oHzECQ3oMGA4zjv4eyFxRRWQJaQfNNn+qMrhpeAdiW0key
7BTRb/YcVPHtqAteay1/CIhOXxmgBikJlzddnAY8wkPupaiyBMsnnYRBMux2ZTc8sMtlouaqqw38
X7YDGWMCMjXaEWm1xvTEZu8RG11yNwhjO9DeJ+p7ZDQPLrHahszZA8EJOJ504iT8ZL5MVnlPAJJx
1mil05E/NxjtAbqX3VonHmKFrbK8D/qaWrNPnEGE9AO6I93zqjhTEkcylbC69djzaW+w3VEEsffC
jIDdoUj8HdWm/BYJcqgmzBVtEfxgOAKfwmJ+R9sSJGQ3Gte+Ts61rp8wXzRbYUQjM21O5zQVdGCG
rTchKy3MCb8TpFfP0gEd4HzdUAMXYNlKmtdUJg+2K+XO6A4mGdlRnhXnqUk+kSdCE2dO2uhd/rOQ
9i+hsdZKPbTZyIWpGpOA9m0Yh20yPOUsCfdmUUKGTrtjOejxusiNGaZJ6TMgBvo9VL+7OKnMb7Pv
HLFsbPwUUhzLJI0mdUKLNGTuc0Bt2+Acc552VfQUKAMPeTeJk2Lfg7GQwq6Pg1HLveXWKQ3oksb2
iNXBstfkVbi7gs4Nc8dH5wJVXxJGhYlzwmnCO4magoVW/AmsVubGLmN+ZRkZHpysfLDcR0C6xlNY
G5BWh2YX+BB/rGTjVNX3pqdw3rXmi22yuA886x5v/Cvi8w0FvHvDd3FMVDmR8MYMgbUJQuSA80Nh
wsYYM9S6Op/4FCMHN0KSzWUJyHg89x1ZWBBkKSaPD2hFdfwNA8Tz8eR1MSKSzLy1NDrXrT7+dHJ/
2vT+gKaj45AWatD46vmFGFT2BaG5ReaJbgO9DjKv5kcX0ZmDAd1uvJIsNZwTPjqtjEjBdT4x2wxt
+jQRTQXWLvtl5Z4BAMVz2Y/5zcYQGuHrlUnZ7rcZZ+2ucsJx0ybdCbYJJFls7rVHyTdBl3YwQuSC
Ejb9NgWkzi4HZTYRfPQWL6nLX04LB2xSg+prsL7piBhYdSVbxIgSh7YBVlJ0PzrG/rXViXkfJ+73
upUdA56P8A/zlVF37+7YPqHivbcrqurVTI0BL886nJFPG0hwpvF9yjPenRm89hmWH93TEbNVLjlj
OMokETmc2WAaU/vsKfs0LSZK+hSAMghrOH7VuzRXkSO/heXe6/FzNVl/Ks69EB8OsnXcdQigHfNl
kMNnjXkZX52zc6P+t00WW5aoLxAnP98Z2zY7X6dZPe2GoHj2MR+tpix4TWYwsF7/u8ugF8XREeXV
nmX9e5jEGM0DFst54D7oTX6JtfEpkeHKJSX21DrdPi+cCe7Nzkl0nNuYnFbFaBPLYo0kGg2nIgyR
CHvv5gz+qRwi8kNL5PkCI/kLWuMG11thkHJigr50q/Hc2ldaQ+QtkjO5iufsWU/gLs0kkvGVWZsp
naD+F1SCHA3z3rZlFA4o1+ht9zLjP7yySzHxEKyamY+snLD95bW9m2I4c+n0GXdYAZqZwmOE4hyU
5jOjxC+olgBfM2tv9FHFhUHybhswaoeOv2F+xtGn9Uyikb+RdNZXUUtrIQCZGWjVixvp/U6FCvoP
XD2DUybsUtDXTT4NvVT80ueYBJrM+Y7mpJlmVG+QTjeB+PBqh6If52TjIX0caVeDccecn8/wZQ2K
iU1dfMIGUMmYE/Le6YNgcROSuzyGoXoBep8fjLgmNQblb6W9ddGIiB6zK2uEV+BIjzVuDITs9z7Z
hYHkW8pkRCk1QwsJrbJqmZ/YyFedhblAxM+Rh+uaYK6dFSX+KZ6AyrlazA45jm6BWQClzGLWfeC9
1h0BO1sgAjkrcGyCDaPaZJjrEcGSReYCrkZW792Y84GETJGQPDdD4bSocendxASErvSp6FYCJ9Jd
QoVBOOR9p97wDs78u99p5E25UO1LjOHpIF+gDMSm8T3K0A21DW4b8NXYlyH69UZzNbCkpmS3mqN7
McEuniGLKoVauEJOgfBYP1N9wrRfBSmOCb269rgp7K57FpMTXurhlPpo4HrT/Cg6wHFJ13c7jW08
94aHqfR2ZFXo2z5JPoOa/rRW6afQy6MdtLFoG3spa01rQDc24eTNWoNK4uRtUq0odp3zMBbaczd8
BqRvrF3jeXCIJ0jxQisxkecyy1k9SXSFdwhTdov0iRASMQJ4EX+/TiUEeWKZ49K7OqVOqkURGXf5
1PNDrFQrabNyQOs5FqVYkwezRT/rrTO/ucUaTcEqsRke5C2A6AXo4cOIQoCwvAQce4x8vObY8ott
Rc/cYDlaB/pF7VGxY4YrIzQqLkje0qiPr10HQ9HVYflqpom61WH5DXB+VeJYb8nL0YZ00wVRuTXm
4Bkv2GerAk9Y7zqZ+NbnhbFipxLyHTeVeImROm5M4a8TkbI6197wTuP+xc938cRPO81uwJCdI3ok
dJmsO3GTTCuzsi5A4J/xJNMldqE89CHs5JcsJFqQrQCDMTxdo41/aoRK7arkMLK7R3xbPjFpXqxy
vvciTs9sa6nvCWZHALPW4j1CL1j3lYnLPVKhKrG+0jxhbiMyh3odlNhgfC8IEiEVdNyQR1NKV6IM
9h5jCtArQF+Jg8QgDWkORvGNehzG2iGBM0D7FJlF1QxP7iSfRD8/jKO4j8R0JE3j2jYZMSZXJzG/
F7yFsI9g8v8sAZREg3ZrsF00lnY3Kol0Pns7tTGduwJwCMxBFvLfrCR6N0PrGeOMgciz23ey+pSx
R4INu4Q+a/2doz375J+Ujn7pO0h6tVAqspC361Qu5t3+3uTbskJ7i69aj+1Hf56fKhuwsfGdpgJS
uIQTEv+s7LNdm3HG1HZeEA1SA+ELtkKvf8ye9wMZIiUE46Ib2WfXBD+srvvI84+hCdE80+DIdMCK
YXtfadU6c/NPkxebzuVnhF41dYonAKjzmool4VK5B0Q0Ubnc3fecBfZqFgxJspqSldUW76msj3UN
cJRcJN9OKRSMR3siaNIsHx1HnqHuvnpG8zh42S5GKbcp/PAeADmV5b7+TPzkPoheBrv7ZjbaXUzS
VqenP0udrlKtnKlat0MyogIIY3tXExqCIRhjlmlUr5q4lbP4nrTN7yy6Wk2NlKksURK3/oVEmlXR
xd9CqJyVZuF8cT4dI2vWka2KVaZ17XvSROmhUUVipY1cHB3mKWxfLbvBM/ZWj5F2zNrpXgvZCnoY
F1PxMIv9/2wdnkP82f9Ph3f7nefNlPbvufh3Ld6fX/wH3Mqz/3IDLEkBMwnlhf+sxVu4V6yX+W9T
8av+M9zK/ItDLjW9f0r4vrR4wV+eAfcKrBW2Plcp+P4bcCvD1L1/1+LZvmfbluUZuknmkgEZ8N+1
eCnuqzkrCRMZ0/KR9duMFlg+wsQp0LZjNXCDXaQBRKJjvjN1ICm+aTe7zNfXTZ46B9KV04eStWWj
VkjtYO+Dua23rqBHmrnYQb2RC9cFcXNXeM39AKR3m2ktcqcYO6VP4lR8l/WuD3+CNWfW8c/CHheR
mTkOtO0C4zUPka+FAl9PwRnNc6GU9i3tSrB1e7KvVeqEt+JD1r041vgVVk5Dn3gI4oOII3dLjT1G
r2vLTVORnmEj6IbpyyK0SaLXgAAnqh8Ohnq42TDlXXmm+vMs4wchCdmcgn7PhdrDuPK+k29Q7422
oXkZfQ4NFTRLgXAVg2cqgztqFIBvzVFbaWl6SueYWqwyf2d9qmP5sUi7REi00vMQ37PIyZjA/wLy
wZg2M8v6ta6NgEnM+gN7+WeMlXhTWNoz9A66OFLvV92E5xZ26pGcezQqrnkBLIC9X5I7JezmkliX
YaRLklD6z2MUd1YeDOi353HT2Z5/HBPsNV7QVcfZ1BGWB4m4TjHwE4nrrXD7C32o9my4H7BNkzur
ty+WZnkXgIDZepRkFNcE8uwRjuMZcyuTLHsv2Snrnu3i0vGmStGyUvwPLRVW7K34BVTJ0pLi1TYd
zAojaPQiIrqGTkKzIc2Pzb7XPBEzce7rYaa07B9iFPe+k6x0rf0ZGsV7jYYCURbxR4GXfSNsGs+1
y/KGfAawak17mdNUOyL3/uYULGI8AdQ2wME5FvZ3z8jab2FU3qFPKc9w4VW50DhgJwWnMft7q9Cm
p7Bjnm1Guca5E8CtdDzgHTW0d59OI0jeMSCpF8ywR0chzrYT9fQdRk0m6SQmvhDayZrACJKOXLs/
ZL45Hrq0YJJCy76v4l81poBaKI9F1vR7g4nBybXfLIyadTIClgUTvUI4bT0wX8aD5h3l3JOQLOlu
NDB+wmEsd7qbGnf8ChXYlvOEhdqA7KntNviObl2PN2AYze444+je0M3/0VLAOegjSm84Z9G2qYgw
nVv9baQ5AZHL9NdIHi8UuX8NecivjM1j4JIvFzXhD1RPTJj54xwbnHG5uNg+FbkhYypNEhc4oq5v
jN56I7rqsZn1hriHad50DRNjCGqxTstmX0zupXgXMxnN/UgC12Q+TpTjDlE+EJfk73SjOnSuaW6a
KYv2qQifWHL89slVhuEFFMBypqMBb8qrksfJpYmZtbqCPOSfGQZCEPYtFtnQ4nxhBaZ7O9+IiLOg
q7fysUKv84ZxC6HbmRdr3fMpfwjJNhCq/Zq8mm6bmt5H5RV7yiDVNysInmqjvmtqdExIn+UGk1t7
bpPnIEHvA4DWLtEGte6c3St7Yv8roYNJLiF9ssn16TXp2mooW5q3RTeqnT0EkXmWb2FlYMPCXEY/
Kp/J6cl9QihICMhc+xz6eMEp7BJ8lJAINFX2h+Wm88lAR5aPfbUfPNYBYQizyTGDpxzVKxsrQac3
MViL2QLMD5XThMwPURn0cEWE3intd3rh4EVGhViOcXbAy0n2l+3th1kcGkDK0bSnRBrkz6nZBMci
qyi8npOu2seUTjWd8cEJ9jZ2pkNtzhuBVndLTPSbQ0TFZkital+QRl3pFi4dFh/tRBhP10/xYcDl
A5zIgRI/0sQUfbgZGsEend7Itm+OpBJ5NHyd5gWX+Fof2qfWcaEmDn50oJYsKRzG574ySAexlJLU
vvd60NHFMK2JawYwIydAUjhIQPL5D29zCsAgQYm8JTt+6lsaEJ6DGwduw8jqcrL0hFrnyVLylpxw
RdsikDuh3DoRBd8RIHVJXOGSXPMTNzIb2c7aBKQEb4LM+6kFDjIh2Mqaoiz3irfcKPJypRjMLsI6
kMyz5/yyQTTritXcEciyJaFy47oQy6pCfMyK7NyJ/LXdwgshL97D9KMI0CgwN22IsjY8eGyHdEWK
bkFGI4FD9FEah6jAnRKA09JidvCOZC1vthsL8HTl5i8JWLrVpJjUFnmtM3m9ECNYn3aOTk0dhHUI
ytosJk6FhW4N5toCdw3ULWPzWXUHTbGwWYjse0XHBpm6wUko8atDwQXKN4GcLaoW6BTy9kIxtmV7
bUFuV6C3qbVVa0vRuBUPKzBIfYbSPSpedxTjPtbM/tiiXTixUSb1CRH4AOZbV7zvTJG/HcUAhyZ8
nBUV3Crhg1OLZ+NB0iFVRKEI4pFb7KuEhYcbRve1MR9zMyYWpLzHCX4sCOxcTXlHaDxg8h511iVC
sywVs1woenlNx2lFGiYNFOuaBTmcAkjnlmFg3FT080Bx0INh+On3FS1Af2/K8B1/HRGJkNOtirKu
A0tdZ4OTAFdPFGW9Vbx1DdqNAYC9BcQ+BN6Ruqm7rpxXAajdiTNj09Uvja/Rd2pv8L9eIzRC8Nmb
b5q8Y1AgKwn0ewsCPuQFtqTAsfm/aMA2VtpijYQaLxQ/3gOHnjMWrDtMS8xtE7RorD6sNvZEGx1F
f3RqaJSRku/6U/PB7k/R6jXFrad+fmeUFcsRkPadCVIza6G79f1LMkGwIX4JiTsnVwsQv1BkfInG
ZE1U0zEqildk8Gy/Gd2gWXp7cm+fA0XYt0Dtm2PlgxK3vpVA+GdF45eKyx84VFRGSP1RCxAAzZmv
GP5VWfK9k8BD/s+GcI+HnLJODvZfA/+fqByAIHT3UQByKfWfbJUUwDW3D4kOIKFQrqyYs88mVkCM
MAbDbWmRNpCp3IFOJRDQ/DjpRBJEvj5YB2Z2ymhKp7PcDORCkPNHnkGyRBsMGuVNaq9QPofxVKtU
hK+b5dgiXFyOcQKw5HT7hAE8rU7pv24WxV2tc8lq0W4RnkkHjbpY4hmWx1ycBCrQBM9UikOo6fVp
VskOncp4CAVpD7J8zFT6Qy+oYSwK6EULvdwkSrH9JY12StIkljeiLWLwRdm6CH0XqfjU5kela9gv
x30lCF7uLTfLTzRd9RMfR7P9OrTcW57jz3N+PZ1RhsyS5ZSUR1l9LHLZon+MhB4cXZoz+1JLrjFd
egvpp7BPyw9480R8sw9gbEldWVS3/hKx8edP/BElS2oizFlrvLn5qVba1XqJZ1nuLge/bv52bHnG
vx0jhXGTNVZ9+Nvxr4d+CH2AIKqGcYuBHETDvCpVzkm9hJ0kMJLKJQZleWx7zkuqMlKGL7Wh+loX
yWG6xKosX3O6hK0sX7M7Di+ZSmLJl2O6ymdpCGr5OieWe397wlqlvbgq92URBn7d6Es+zL9E66Ih
PaZWOTJfqsdkOceWJ/xzFwLkq8LjbheZ6KIfX+4li9Y0VRk2LWE2f7SsaWxs5mHganVzarqLntwt
0mMECclZeRI3/Z+vLYrosf3j/vLZS5fRnFopDZp8pPe3SI8XUfFyb9EYLzdDe0lK/MHmbFMr/CPk
Xe5GFdCy1CeGDccNb6t9XS6j5cbzJGE0pbqicgexui/Y1Bgl5Azk2TUSfi6iaUIwuTxc7unqod1L
ApeWx0EvMfSSmxTm+DWtsviuBcTTKWbQauQIapT6xuF1o5X1EwycvGYoMVuMr1W4T6Z5fDBI3prq
5MEXzt6pw7c6rFOCvclrq1hKQ8yo6l3phRKhB91Su4SqbMFj8rP73KL/7KB028fFxHTZWYkaL9nM
YSLfFrNaeZjUGW0HNSjqI/CAfioPzez+NA1DHvrO3VgolUhd8+gBS/1aka5BOd7y18AR5NEYWUVE
iXZEcCfW+GCS86AKskYfZlfTLJghwZFtWo+tdYnsl1Iw9UgnKr/pDk0+h8jLbuy/92YudnYJz4xU
rWYrU9PaAJ9OTu6Qf3KFP9lM9McaXfdK00R86HQ93ZEeO21SmHU53fS20VUv0I2OkwYxMfDDNRIS
qudRL66mxYrQqJHBEsmD7jMx2woPOlvNUolHMzUqw/xDC7qoPJe7Xwf/9jPL/wZK1fn1c0VDn6v2
y3VtBZfl/9JFNbrcnXu/2xUAzUKFx5t9NFeGulke/rlhW4JPLmGe72CQSLYzGIdmrCExqL5ypLAY
dMEf0gdi/9uoWGvLE6EgI75JPVutKBuJorO54+3r/0JFcOsVy205Vi18N0Bvyy926re/nuLrYU51
GdMI3LhmQcgliiandLwLMqVcWCrL3a+b1JfNfnAH0u7wvtgOluNRXQqc7FwjaV6pLSjINHXs6z++
Hrp1gBKgRuGy73Lvz48s/xsl07vZgFb9+tmyKe21wToPg9s/mS34j8magYJULg4MREJ3qWb4O1CW
OJTUDT5iJf5RX3aUFcG0Xu6aal7SLefVsGjsYHYEJaRupq6wTibNHLSes7/uAy/cdMpCXjv4HgfM
/wefhdMS9MW6/P8K//o6ZgO/QE9lgsUs7HADBBPjkJp+g2F5y4g3KhBDkkDB+4KQgaMGwaAULCIJ
FzOXVK6ed7nc6xVuKNWGQ6Q8TnQpp73Tmwc2rtG25tJYscmhGL28qnkZEKm3/iOdrB5sU/k14s3y
10d3cnZFaV2tmtRGmWrN0e9/TJJwwaGbKNjq5n7JjzJdUYNd8++/IrFqiRjxvDweUwCOMAzpzMkx
EvAMab7TkEF4TlTQePQTXPrYiJYb5BR2duhUapmeaYCwIjkVICXTE5zY/M9N0yJIqz0+bkP5DZbf
W/63c6Rqey3zx5/4sy6pp01MXDiiOf7En5/6VyTacmz5W8t/LA//q2P+4qT4eoavn/k6tjzN8vDr
5uvlfR2TFRcroHbgA558Cb+eeflhb7FW/XntX78Tp358AKy9/Tr050c006Nq4rTIwxBPn2alqwfX
SkxpncBb4novJk9sO6ZetvhcythWihPFq7g42ErauRws5hEQJ1RYW0r3MA90TpQvoYjw3dvY7FZ/
YuqW2LrlpP26GT3/CmjX3NWzLPXtcC8tPDa+EvkLn+l/mDECzHmmmLyFRrNRzcOl9JhMQCOh2Fcv
Qq/7x8FEcuxDJ4sE7jZgdzi1cljzvk/Dxs8gFfIWyLRtT1YG6Cm2a+mtNaIvj0smGfizG5EzgVgz
eyO4xUG9PAezOBakYXbafW2kpzKNe+hf2WfdolT9n90PwBBPafz/7ct/iItfv//XsUnf81//5s3/
84v/7AcYf1GDNw3Xor5v+pjU/+XN94y//MCGocJ20PU9gk3+4cy3zb/4Dcz6rm+4tu6a/BfVpDb+
P//b5ulsR19SMzj83+gEuN5/EZnjW7pt8Rp4XZb3t1CHiuTZOguC4sDJlK/QX/5gM+/qT5Pfmns9
LG60t9rtZNX9us+x2w/BiJYol6wiDGPXkVEq112U3fyqf/KL+SxM580nNHNliTu/UYJbY9UkyXsW
Jhev0HeDZoOivAB+OjYqJQq2a+6BOwzKtTOM+96ARB1ga67It9xD63zAS03cbnlPk2GXUTLfzMWA
jwQCUZSlVzgvhHP5BaZyi810lVA8STv9pZsvIAEpmMN/WleaDWU+Re0j8f7poP57w/lsK/2ca+iH
6X6msf6iEVAd5O1Mqh7O2janBUj/vuipLeWm/JQTwiu/8a5lyo7RHI1bkoKGtb1fPZXpOlD77WYw
1/A3DwEyHxPjQGLagEKGfVV3T63N35bNhor272GaHjRKD2Dzf0P79CyqmKFDEkJHCJ3QHj2XklVo
9pckLM5Rw6fpjRrYx/5+0NOLaNNLkduHjjjiFfBVG0qKNkw3UXtXuD9noUPnCfRbEOovseYcrHy6
hUQ0DAxAmfFSaw2qGTjbxO4JN73Urfg0kJLBDHoNG3J7/O7JjJ23LqGXc2rCZusV/tWzxn02Jhc3
ke+GM5/JOj4ESX5B0vsQ6+HRjI5B0mLA7XZowS4M9DdbTmfpDvugTk5DIE61xBo7y4ugi+QQSFsa
WCFQWiN8wDi+gT50MNNh78BIRO97HdBzwed/q+CQetp002f30k6vekrVMbDjTyvjPKB4dB6dmAA+
4xxW9mHIiZKWAPc01B+4bIm35i8XTTiv0tEgFAisa2u9kUP4HjnpXTRs4bXdytg5lG18khQ60SAz
1iYX9Q0b4fDSNXDI5uSD7c6nE8WfVTs+qI+x1OaXyuektucno9qzbvw5kQC/MuA16ON+UjAC3yDG
KzlWSbdG5PgQ5MB56mI4k2xO3QuAbGMFp9EYbvQ6mM7FCdxYYjjXYnauZswnWI5nI7YPUTSdRZx+
+hGTmE7fXIwWBeHkYjlI3Tgn5wqapa6vbbynoTP+9IGv+P52TMYnN54ehtJ+i9Eez4OxtsrkUlfy
ffkbUwdVabJuJP8qBQD5nFX0GTY+EYj5uI/G9J0g97NrN1ubbwWx+QYiBG7tC/DUW69Ks7p4czr5
WScNg0S7y9B+61NKoSs5WVzn2SQOYYH7q55eVEs8I/RrlPNNzAn8YTR0knNVqx+TgmjccV9X/YMN
EL7WskuvhgP/Y4znl2DuHgZrVUTjg8lXUrvpe9N/J23g1A7zi1fNL+ob7PTprKUJiuTsXX0w6nw0
ouHBE8NGK+aXBrBmj46jh1Cj3lJodZvRITHBsw+OyVejVfNtaAARmQMQsJ05ZsfIqnm+ekO6zwlA
4Za222oYnLdmbLaYsA74WD5Abs4xY0Jod4+dFm/UuZ0k41m9tjRiLBv69kkYIwQNsuZkfpGCoaCL
57PrdKQkqPJ01u2yJv0cbXsrxBuxxltDjE8UVXfqZMKhv4Mo8BK26NGzl5ZPyuq9t7FEDIPM7kWH
xqsFj1HZ7GpHnjSpQPtslvL55tVEwDvjE0zODQz7MhtvWje9eHLYE8XKKFOIdz/SXvsgur9rRudq
1/rPGMuDCKNNT/Lx2tLdq+WNPwMIYfChkaDJzzafzkhA1sQWn7VIbNuJhRBq9m1UardwKO6sAorg
YOwmsz1Uc6LETlfbwUNW6Te0tdi+uevgEJ/PUPhkcq8X8tTW1qEy00tWLRs90lJjTgk+aZdeav2D
WtC3rpvPJAo+NQ2xkimu7nA8U364qH+aELsCuozF6TXiOnMi41w53c8mHG+jsqLb3VNlcolJu9yH
MTpJDyE4g5XAxAOWFqq5MjoQ5fukBmybTnVUyG8BM1sr5xdDZu9tVT2b4Qt6xSfCXXAJ2COQqd+N
CI7R6F7VJanGBD3wrrHku+MiakyuMYMkFlAH/lvXlRWKE2aawH6rOufAnEicj94+uDbXPAPVKulv
NJ/fW/5GmjO64WGIqXCsBsvlUsveZTBwfcR3dUwgbnLJTO+6XHHGiH8CC0Ko2T9aTcNaECpNc0wS
So2mTrItjCcl3aG3GuGNP40aui+QBmhuo3CtO1RsZPWODLaHCmP8lBFVAFDKK4/M2DtL6fXMwT1J
htg79JnpVkyTvkUwZyWegty0z6mYp4PsKdvFVYMgNwFSNt6CIpnOEybI1mjw7pEHZ4V+S71WY9LL
B8IZpGg10OMEm7DHm4+p/jQSDESYCnuoxd273FuOTTNhU0PWYgl170Uszd1SoPwqVS4PNbv+R+US
EQQvm/a72ieqLfSfPbMXvcJEG5GLtneIisMTIZzE9WppCHYwJtgqqGfjtNwMClmSSbvdhTO7W5+K
x9SFp5CUr7FIX2NU1BBnMcP7SO7p0hNvlf4HZee1GzuWZulXafQ9GzR70wDTcxHB8AqjkBSSzg0h
S+89n74/qqpnsk7lZE0DVZk4SClOSEFu/matb3XlelTDGyllwW5MMakEE0dIq25JR2J7o6ymjEz4
KYaNq6wwSi54BgCDeLHrb7NiZg5lYMzkMhobd1iQQ+XC6lqNjX6nFEG/SmtG42WrzFPcvPnbP1p9
YItvl9OW5frJYrO3piiilcDmGCCTT5TgkuUix3IlbvbCSeTbJJ1twFNgVQb2W5VpNpK8zt6HWfuL
xcEyIzt6hQEcyLuF2t0ceBon4mYSLsvWCto5LA0cAxI5HP0KQAwu7CnSPxIl3neZPNmiwIeEzyeu
7G1ejC80X/RX3OZRxeHBLZCN7ZX4pKtfjeymwZR4FDq4D14TlRW+GoFaXGAPrFc2x9+glx6WM+vF
UsyTTPtHvRofY5GfEpM1nUdEpgzfQrFVeqI6GZD9oaj/k/yw39BVdOWUAQy6gFcZDmX5b1Vy76N3
aXqUr72dubXTAW20KMr6fjMfbEYzXIS59wr/8Nd/rfbP1bmjY4Qz2b6yhrZ+zzWEMigwbgODYVXz
XcYI/JPHzOofPXs4ofWelPFQUr4NVvkvwt60f86xdHSHpsWQ5Ckh1P8tSpPskDZDcpGxcNEuGDpY
6CfmLnFNhO/MrRZhVINg9hbEpJ/mCu1f/OCz/ugfAylnhplt8Q5UnVi/3/763rIGAiOLfKs39A4c
cVnQrJWyYMhxjbX+ahrhW50TmXEfSkhWgsOUejqIxr/p1/6fyZLaDCX7pzdi65ZJrejM/+a//yFZ
0kdOE9i1l+GF6B8BiV8lBVGiHIjTPI8F9UjSXC1MeHYpl61GkE/SXlnn4aTloZdQJzsC/IxYFdbz
X/+K5tbwn98ZEYmqhTRMs8RvOLUiBjUVjXa2dVo6NzJ9jcC4V2pUikPfU/tKVFBx+/5zVxU1bUEy
flAAPvr1BQPlm+oMH0bAufNTldpyuoCbNZVnoEO3hicmjtSlOVL9UFKaTMusctjMlY/p9JsYPkXA
fTc3BypyeDsZrmkQ7e1UvUyG3FZ8Fj26dRTzyMi7a9RWK028JLa6Lnnmejb6fWZjlV1fy7HfJo3E
3YP6FzFW0OGONKu1ypS0NNg1p/5N8VnMTuqzOYgTPsWlZVQXW2uvXpF+l07Ly0dvFT4THp1L9G7o
lLlqFokKQSOh7Uxzhklt3z0GFfLlv/4U/uzyEKjopGZqqtT1365THb98musC2qNew25VLyjK9mny
/lPQDzetqf5VkqHxZ587ssJ5WGAL7pHfPnen12xaYu5M3xwPdRI9RIBTIuMW5f215nm7tkX8Ng6c
pdNshmm7R7rsfSnSvUE7kXRypxG3TGhBlmNR7K6Ow95Oz86oBbkYVOrgpBsvRu/Rv+jnWj+EjU28
VoYApuWJ1WdkPFgvLRXg/Lq9Xawx8sjO3Arq3rkZIehq7wRQ8fXhQGgtmRnTraOZSyVEpwiVTvrL
rEm8bfsNY4UNPJJjFnbrsH63A4RAWty6jolSYCAjTbeKbTjqrL96zFGRhsVeFGDSkE/pAJCrBLug
7R09knahGMQfWgM4lgJOxy2etv45i4dbb3mPYdguOzo/Cn/jRU8oyqsckrrxWtEF50n4NtfKTdFv
IpmcSL5gOT5+dDpVYBYyKQiuZbULQxp0f8eQGM9kdMR4cgxs8aLnwFq6fSrGu0GJgDAUuMWka/vt
GmXcm5Z4e0tHU3AZCmML1hqA2XgArPtidtpl7jIplA7jSuF2ldbf2rPc3OrtxLEb7MvsftB5VvJz
oAA4OaZ/6o0ccUHrWlp36G31A97/ydKYTvz1pf0nzzwDhSDiONW2dGn/dmlPlpKXuDMzZp3acu4k
Bz527WZ5xfP8I2dmsc3+xWn7Z6e+VKl0yXG2HPkTU/yHw7ZiVWIlaKu3MqYPrOmH83/1JOfN//O5
aZlYQYBdkqFHTts/nugk5wA9UzFuEoGSLXpZMztKpsdqiDelD96LCdR9rJbXaaIksWu8a1g5gvh7
Lu4rZzrMZtvQcFaO1OYBz9ZR9FNMt9XppCdyEFpZso8Cvgczfh1F77bJX1N28dGmkBTMdOeDmCiT
W+vj9444qqsqBto3QWBPjyhv2We2V4PPv/XiN90ZD03THEgJh4nWrC1jugWOOMWFgGtDJ4A5SlrX
qR+2kv5qfpOS8oe12Wk0zMecWQlqwM4unvA/UaMibgdIZ0RHp28fNUu++OlwsM3omFXGMdD9lVJD
bKeoaYLwqE4WLMrqjsvjMPln22PiUjOm0CtmFwwVF0OXP2steigvgCgzUPGpevgteVwoI61QGB+7
Id7ruoPhLd7biYF1SGznv06tOGi6SL5kZvtIKvcqLq0XwG1oSJurMxAyx3vxCHCfT3BBm/jXF7em
/kmBwyXmgFCgvBBC/lbSZXrRDCxzMTMlPD6ztFvmZVThLKJdqyxBekesHnLsZkst4DNShhD/G1yu
QXnQnWXi4mQ4VXSXHR1pK8xTK2xgEDfJFqdkMDB3jF13qdPhGij+XU34S2lHr84stMpYm7IDZh3/
PNrxW6Tz+gRzAUaHYixALuTMGzPZLlqdM69k8tBx51MEz0VFW2GK9ORpPlXLqfuAD4SIrz4QBPFh
cfLj/noDYXYUBX/TaO8JMaL4GDYaMw2Ghp4yXB27u2pt67ZyWKf5r7k3tuJoXynDhkiadcFMpjba
TSqpdhj7sDm9lYF6oa8cesIfmdHN1ZgXd65PD4lD8JQ1a19ryYmor2nXf4ztsJmLIFnPkxJ0oxi2
TYP/exaJYP0N3ifLGJ9bwvDuCyaDjf0eSwzfRdO4f/1B6/L32OK5dqeO5VGpaTpyg9/OsVIYgBhE
m22bQN7SKjnODxybKOekXfUqv5UkPXp9487zszjqXM8Q24rKoxgZvDDh1LlijVriBtTdrGVkRbUb
M9asVAA4FEVop+fANZFXi7lwsRmUWqyOmW5ksf3SOTV85Wg/37t9eGzJSa47E+w+3QP9UILw0EtH
Am7NU8C2XjDci8YKTVVylKl6mw/AiE8/ImAEJS3hfnLVIjuN0uPotC68v6tP9cGDPS8nOH88FTJ+
rZG4M9H0I5I8ZphxYchdh2Q8pBY38Hwz+Ub8Nv/MxqTeJk29RZN6LFtam/hdsZLjKGj7+N44hAdB
JKNucgwilpgrDpT9h4brr6ZznYBslcmpQdIvvRfmgdw6nf0yTyj8Tl0gSea5J07FlH7P4xC7AxRB
ifyZl86mS4ejBmlWwzuaRCCC0qM5pxaO0/SRqivD40iIlaWZLZVwOKFtpDekvpokAb0qO4V+PPsB
2RpEHeLYLLXFhFuqpt0FT7kfVbEIbPVYJExiI+uEQPWtHa3TPLXWmNfN06ax9EkME6t5CEcT9DH/
0I5B6RBrl1IJ96rFNC1qr/OjNuQiJY7r5HvjZf5zoY8HFSch46KqDY8EQr11+ACR0CONAK0QxmiS
PLwATSK28zE4T9ZAYTwKQnKJ6/xpYsf20R77Dy2PHiaGM1qrPij7+fjDd3pUveioszqAlfomwuio
ZS1dX/AmsGFUiuSoZPqadoh8vAiRin+A5PwyT9rSjC/gNspU+cKz9BAlnOOUeUXwEJXm3Vy5aMl4
Q4b5EvnBKscjDb79g9Ciq8FjvcvSvdJF+8BhjuhAWjUn2AjsKf31PGtrmoTxIonk+ZYyc18U4+Hn
gmfpMddzIc/Doef3yTEimAoQA4VRgE4IKyHRUS4zxCV0WnKSxDYTDa2cPHV152b+h/oDVOeCm6ev
EU+3YqCIr0ukD0PKCoLxQm11t2RiwwN4f9WVnMJTB6WHqTPn4jwnnArv66+PD834J6fMfHxYUkJi
MjlEfsqJP9QkyWjAkhASdp81fmQ1v8ip3xneE3MuBh6tCBZzV2i3KfjcmB1Nj4EzI6CigWZIBkng
INtsKMYbOG2LvE+uSSx/zs+fF7D09zKi0qzCb6QUH5GtsNIZTjxFHxy42CimSL/DmnDHPKhf1QQ/
AetVc8yXIeIK0XH4Z5UiVmrSLJyhHbdGWaSYxttLatEt+/DwVFlQu9rTMcvDF22eIpkTt8lgptVa
08u3oiIA1WcxvbCYLlQ5s9AmZ7apGkW/OGU0y0szaBeDDj8CTIXDlBuE7o3o3KDrvtXKKADPpN/z
+RIQgZVH0bIvVOym5skUzWGlczjNZ84Dwt0TWCsW1MGbalMOdP3NUHH8RGJLWBvIvH03p0PxME3C
hnMYSrbZuASEHOYj0GmTI1Kk9Xz/1ZbzoBkPHXuNJFIv86vN9Yqvzz1quI/PCnl2OTuB+aqILexC
vIjDvL9ivDy36ArrBFw7+7nkF3X3qMWgsPPxA/P/qmVun45gAxxtva0KypG8vap3cORwQYz9pkNg
bGbQqMr6O2naRwOl0HxDN9Z/1+D/I4z9Y57yv/81f88Hc7IKQ2fzs/L9v3/afOWnt/Sr/ssvOoYf
VV7n383vX/UPr1z/75//7H/l7lvz9g9/WGUAMMf79qsar191m/ztXfz9K/9//+O/ff28yuNYfP3n
v799pmHmMl6vwo/mj+tzQ6Op/sOdOr+Xv3/n/IP+578/zJvwf1vS1ickov/Jt/735t3+D8lLsY3H
J4xHj2b671B82/gPA6Y9/R4DNlvHV/d/Vu+G/A9dxbiAS5J0VwjWtBB/X70bbOUpGSUHAnB83RD/
IyOebui/d1mOJVWpCsY3BL5iFvytOmlDPc6qKMy33Hg+OL/O4kKjIhYYdqzhuWIVdOWkgXQ2dB2B
q5q8Y63awRbCAWDam7OVOvla2OgE4Vd5YK1cZ8Jnnyva3mBh5orA81beeBqrotpiLf6IIvYmHLaY
XghxXRrEMCzCeSPVm0Pu+ic7ZabgxOqKUYDxNHqJ7aaDoay1qfXcwUTmP8bGpgF95ErSQ5dJxbNB
gA4DbQU9T7WYDiLejrY6uTDrYnDW2NblgXaP5rvkrtO0FdhChSSlIF85SLF3uRfu7YGYpUrt8RtU
vrPJinAV80hes/NiV0rrWwNIqusieeCYQh8Oe2vLun8bKl1OlrZWHNQBWk7ZY5XDYr/Rg+GJ0R08
KQy8d4rckOEXHghENZej09evijEMwA6MjR9FRG8moTh5zYyp53qZ9ZKfVcxqImPR6Xa5rs3uYEks
CA4czZTY38L6hciNu7FTgltD3EcUoco3wtJgW+fsdK4q8LCWtk96472CBLC06zLbaf7OCjX5SDVP
6lBYYnaAE5GlQXrnA1xpQYRBKceW7a0YW41vE6C71CCLRToHQ8m1VeT1VwNu5XZKePQgt7ax/i78
jowVx0yv5FYyS1NqcYZcnu5qxwcoEJB84PmWepCtcojNMdkHMfmWUecMK9UpnjqovWujHUt3Iun8
LikIOQwCMDqQ2by6QqAEzwJCSL+uMgEcPcedWUzlnVpZtyHHmGVIZjajp1pX3BBu0pFnj+BgnLPH
4NS0XbQae/DLJjwovNXy5rU8Y/CRAwDyr7g7jXWZREu7LIJVmWYXFRgNucslTzk9jAHEmMxRY9jq
mInuK8sAVFdDq3BmGRZG90JxkmXtIFNREqgXSReZ7lTA2I/jHI537BtgGj8JxSEHyDKti8CFv8iN
1yLVircR9N5d4nXZvdLNGFi1JlBQ70wWO4x1IsY1WaFmbm4lZwvw0ArWps91b4LML8djGljY5rtH
cBzFIRjSq53pq7BtHoQDiHysgtkhERwKzbxzas/Yh0ovt6VlEF5QgC7WU3+nZf62FWV1Fw48PoxG
GLtg0mb5Z7tqbKQSA8fnwpJtfWiU6b7Mu3g7OXF5mD4jttp7K1RpDNP0ARwM5thwvM997zNt7ZTh
GTxqAw/aDK8kj7Mk8SZKSWHUwjmUtUcNLnSi0Ius3yp00AfdO2jKL2t0HsuwKs+xR+dQyg0fVNCT
iDRG9p3iAHzINaIK2KY5KGXjJzUVS0U6zh3y1LM6Cy1toz0P+pCcs41/AjhxyM0hOhD3pcDShGoh
In3fajYzFAV/JKCIfo2Rc+8NRbuJO/ZO9aBX534a8D6Wa8fIgsdKv0FSgjIBTy1TtfAEwFpbRg74
D02xZk3wI0eQden7lsQLA+lkRtZUmOMMYXpt3s0syrQrjJXTorAOVGFuohKEiR3n8C3N8oTo0rrL
G9igiU28/RiSt9g2rYIXkjVVUfb7KDQD12Zhuez91lhRBgOGKZyQ34/+iwG9WCZl7GzUoP2sWY35
QJM3ip/E28hgwtCI6stqWZsOwBjdhsXsqo/s9EIsdUxybaU8JSTbr0MjxjtVzGE+JhQfgvYmxNfK
ZWK3sZqGYGbz29/C8W6VEaSzP9JYhIopNvnzqLR4e20CeaLS83jfw5lfLWbFMb2W2VdKrfJUtdoM
yoFLSeOpCnDtIkOWDkRzsPtl40fdrtL0dKV4YBh6dh0uRMJhdnW5EFQT1xq/vCKDlVBaA96hYFo3
dfkcSQ2gbVeZLrxz18mylyquyoWNX4Kk1eEps8gDJnfQWtTSu4Ospy+Bg35Mdrlv8Yq5RMJ/pJqf
LvWYzW4VdeC5ID3lSbIyNHJl00TbMIQH7gL7dRkSKuRpjc+2flwzMuSmRL5Fu07PZcTIsCb4fbOw
d81b3w5OsGNPbt2RujSwNghwbk67oTLVfWsBviKKvFnBYWTV4Pcpxzy0yknAw66VZxH6TyP+bVjy
jrEbHfyoY/8uh3TAsmgzHjDrdGdM5avuTwyvE+++qtCNi+6K1oRtpby3sW3CKtMQ+zddvQAnJt0R
GCapF+E9yesccSO3ZoX93W0nZZXFGLC9QS66zHLWWuzPWnhm5eRL7BOtwScoHPqcJJ3nFUe7k9O5
saJs6ReZurWz6H0iusLtmZMvJrFSOOk2uWqjKitHgmJkdiLueeaTpBMb29noiSMXDSmMNZlFcoUz
HE3oVK4IRBjRdwlghkb1bNDAbPUm1JAuEOwe9dkbaCO8nVgXpimWs1OWjFY5cJVwgSUlAz98/5hN
i4tpRv7TkCpbUqJmwduELUJ8EnAXHKcoMECVSg6f5ntMbe0xq7dqnr5oVl8wSPKf56FGZpDpCukP
oN9IrE4u63NJjhfI3wgo3hz8o7XVq23G5bZM/N51ip4hjqQNsWrL3DjWlD5oerOLPQUYKef3DO7C
RcAPYKDQundMcxVlSvhC5AuuaG+LEzZe6YzF1yIbvL00/eY57gCVhMN9nWnBS6djKpbghIqolY+E
sT1xLDFsC5pnS/M/A9HVSzOO2cOHLL4cKhgwiLm6jbHIuHHTJg94eXMwb9ASS5UzTy2NdBkFtfeC
mvyXPjbNSWNp6DrRnUns2Vunskzrrd7DUKid7BKRXwDFdIGPzHqTgf3iFd4bQSj9ThWpeMxa0MO5
D/IzqCbx2FkVagdCj0DsdsiHS/8q2eItqgC38DQmGoZVkosYEjJdlMNVpF13NLoqc/VJKbYmSsvJ
C74gqQCZMavoAXBxizRL08gFMuQ56vl9SJGba4e5MB1osCviXnzj+udoTO7IOvliGHNnBVaxg4pI
hwvTBwagv+mDeATIA/a2gkm6V+DuWGPb3JnZNU6rflEGBApidXh0ZhunZDzzMeTmTAFCpghVHTRe
vQO3tcJ9/8CvimVTHYIcwxK1Nr2JwJ+k8g82crfQt8xlVNotH4pEjqaVrhzC4NGMLnOd1aVwLhJs
ioRMSyie5RPP3jWh58AZShIJW1Ve26Iml2jn5ZX9y/aYftdwhx7QWxgrdBTZMZwnSIFPCk8CcIs5
LgA1P1iKJlfcIjMmV5kvHOQQ0SrO8U0q1mzMzYzvqO6lGzSCHJVMvdgBVVL9LHpZfRqt8+rpRfii
goZYdmChLn0k3HiS/dpgvGT6+W3AMcIApYAZrchwVadRjqxtCl69S2aER4/I2C+/yA+BCKbXsTYe
FEu+106WXwkuAc3ZHjmPOEFsA2CqKBkc2uFZ47IkN7VvNmb/Ilk5YsikKs2XToHfSau+vFkbboHg
OtudOBBrp6A1+jYAKxxKhGVupEY56bQwEIea6aFmxeDQFIE6l2k3tDEvvJjCTf1Qudmt2FPHEUxj
F+o595RgB4H3s7Dj2K17bdzm3vBcogMpCwV/zzg5r3FXHb2Stx9ZlrqV+NiHUNw8226Wlqp/IxAa
4BjYYP5atd0bYZytaRM+DbCVsam3B+Y4iIJmYpeuh7cf8xytB5iOHF6EnL/n5xt7UbX7QKSIc1K+
lgr9oQAjiAQ5ZpGyAdDEpFwNbpmaW0vRDZ/ESxEDBe2RM7BBsmV7N1MFG0jh0e1bHzDdzz84n7Ek
Ffd4M1U3TybGbeHOtrjidETIudZ1GwqwI3wHdiAF2SQ/cQQ//0BIO+zDrn/VclzZArAlAj38XGw6
iB2tVp1J1kHsmwzHOj2Fq8m4LBv9yVWtpsQYFBBVQnAWQs6iMBgzR88aMV/rtilPSo31R5NDtgxi
H8qZXmAKqNuDb7W4UQJR03GWGNnm4CPdTsZ9T21JQmU/l83mO8BThZ0rjgMnAcfXec1jOYwAWOyQ
nm7y176ewD+A5O42Y3BfSstEotfaKKSuU2ld847smODdjLv4rvkMECTSP0TnVLZy2YS9s/Q0qKxD
4hNfLsXdQEJCFqqbuDER3xUiOGqKB0ghjsgjsKMzAg2UZQQjw2+zFiwcnWM3Jbc8QDQ9xCK8xn2y
0UpzCaWKAjmIo6uGK7mQ5ZcDjutBiTyQ1FhlVknG+I4IM0J2pu5V6RUQTVOmMnS1XzId5Wz+A8Bh
Q9BzS9ZRPQuJGfj1RvMwRY6zhNL3Gg35dqy6YKtmyQuy+VcRsQUotDurD94D6QDTS8WzUh0DgeSr
gUsFSwI5Q8RDq/Omc9uMr03srKFvLNQ+8Wk/FMP1TW9vzydboI4zmm9HY3KIs4g9IzM0ufAglpaJ
7uImQDZHV1wxs9tm4E22raJv6tFGycYzawH6jHKXHpB0ZewtbVksk8CccabqWaD5QlV816W92Btt
+dZFUwsjVV6VGvu2o+JpIcc9RqJ8i3sbLqVx4d69ZG387BmFuXcaxACDehImozsK+58Xwk+jbcsi
3pYeRs+64MFRGBpIZRAI1vSs+6l+8HLu46CyaQu7xlv2eYGfYL782jjt6YIYH0BAOHiOo++8Cjrn
bOsaUxSNZWLuq95JNuwQziiJl43MiAkcsctas/uMSaG1h146ITrROzd0AHyqY/vAwXMftqQHRSlF
JNFoICWRyg8rowdP16fnEKM6dqt8MZ6LIdJ2sBSUPapp/4ChzdspzacCsnRZOVa7xFmp0ARWJ3uA
+RzG8FjHFDr3z8+fKlpL1zOTw225F0YpMSxOEuUEiYWS1ysK2PEClfpSnbO2xvlMc9r+QUzpa2I2
Z70lrqbt+9HNFeooahl06LgyCW3qkc+wi8Xx/0E1RECo7wNBDeQGIctTP3iQLzrlmnnLCBUNyKmY
IFx2N52VwtZITupEFIA/EdjL4/WmmiO4ATM4EiPwmdqgk9ibCyJNN6SakmERJ1gL0Hws2D5inWT1
JzqAACoANqsPAxfU0VefvdZAGh50/cucnFs6hMirYzjDXUnuMXZaqAO2vkmCczr2WCZNCxq1ku/a
pHa9YNAI0GjetVLbsngk2EK3Ng1J25Gv/Wo1t85auROt+towA9znNpl4c7JT07bRNsew6dW+G0QM
fw3tzWEisZBls2nqUa7AHdLFjOWw9PWvQimd46kdHeeXzqQM1n05y7J7JmO+7R/Meg5mqaEglnoD
gn5UEVb6gpAttNyx0Z+bISAXGLjCWiJHHMI0utMp9ZfEZ/vM55GydjVWM7GCTrgghAVouNQ++yEh
/6WaewAmI1yX5sFTfAt9HWDn3NDKc89XRTJ/UosmWuEcWJSpnNyawD6w/t2wTACprxQBjtuqgY/a
bOHcrtVbF+ZeuIjz3GCDNhJuSAdccllvq2RYFVNyibMSAV3+VdLrArUmJs3q7KWSDOfiKbCaTT+g
1w+qm4OcFodMcqlnlHId/tIDsstUmeACneKNTK2noOFAyxmFTPqJ+3odjcWeWLOvouFy0I3yILxy
XBJVCMi1I13Wi91Bh4BFfM5CFNmbim65LM2HUo0gfbAoij2DJB8B61CKFo7tsO0MnnKOUeNCnmOX
aeMsU66UBqOPJXku5NQsBpEB9B+h+LSj4JO5oRNEDwOpEavYMPiAqpfYjF9x137VzU5UfHJaWayF
1W6kJ++BWTNmZZWXBxq6BfYgGVyRxOvdOFB2qKC3vpp92lW5G/IhW6Fa24NSAKeB9gFSOkgn1cQl
1ag7MSumaaoOaqRcihyVfVGf/WrmMRYPdlCE8wm/jqhvKI6u3CONX9yjgfoy9TSirDShiRDeYPLL
YURRRcWVAdM+1JX30JvztBOxLljYq3YL0pljHsj61iP9QivTNYeasmCRdakakyCQgRO3Exhk8ufJ
qRAAii+ACU+pMAFvD/gZ+ltNDKiTDR+hFxN4UY0I6Y13ZSjZSqbLLgo/O1W7WlPvqg4glzh77RKN
9JOc+ZGMIdSTWDIorI+cfvhko4txqeH24XOgUTkJnbEpbcLOCc18gST/yTDlbizinR/iOarTBRuW
17yUjz1dQJ9H64TDHLXItu7QGvhgXAJlA4XZDaycqSvCQ5TSJHcbQBbiQouWkL0+7cDB4qGRSkMW
G2Ob5Eb4Fe/Rq68WXYhKiuiiYbcGtLF2R7t4Zwx8CXYiZRVtLJSqOhpVz4NVjYm060duKjHicSnf
Gx1uE2SqvJeMVYbshukeFKYGJTKmLmtU5p558jWKXaZ4XOHJ3N3Y6XYUG6DRn5XXv4qODMpIo37M
M7jxRXYuJ8BkxgUoPVbVW8bPngORcbimfFChZeh6JQa4qeeDjT19IeHwzJDQBmgmTEkAwjX0f5P0
KHizSbAg86Be4HhnLyqVhyygC/IicYuNpxiiroM7qsz59okZdJMRbEf093chYIoVsfPE8pCUGHt6
DWwcbNIzpp0RqXDRmLY4ffBdZ8apkcAkSqbard2CVGhhGgUZgoH8i5z71bwKC9GeIum0la3ZXssp
FTuV/AZmHLiY43El4GrfZHutZ2FPYnfernGCoxfXAV15sk4mL1vh3jgTBUJhyjAnK8NiHSocvUhf
TQK2kFt0qsHeuKvAeg/vfhz8yuZ8+DA4QNqAzOkxVNFgpNljtScgqEXERAmzFUXJjlj1iHLH0BKl
4NKVirGUKLjrlJaEDjUi48jhiWfX9JhVAO80HFtGVV4+3incVnpS2m6YlsxkoXvVViF26DP1xZC2
FJ6wpJUsejMDv98NKtzkFH+twqXPHhf6LirOcKGH0rxDX2YM9mLSFYWBecqA39qnoU0N1KKv7+ST
r/Fb7k+m1N6y5INsXOPJDtgQVIQw6Z4aHaDQYjWyJHCA3M/IyAC2oiRsRNuugjqjU2NozCUNsQoy
Kq2si4x1rUP1jNqccblodn7J8LNEbOlUvrIKPGg1lSwgrFTtSZ6n9kMt4MX3U27zlBspGwPy75Qx
d3vyn0ZdnbkR16kAYFtbjCRUywkQXQNABLjFYofdN1C+RUiC84bnotjqQ4tgs4mxPUp4T4aX3UgL
uVS+/1jgQVgEYALjpmL61Itzx6HlaKWOK9G5qKUg3QTNqU6a/NGsgGOjtjCWTSevRQ2SdQwEbUvc
vVeB/9hAr1+I2ufcQdPQ53q1Uuv6wU4am9PAsVzQyOiDaSZ3Dekf0GS5r6KCJ0TBoB5fNnen7YCi
q4VKLWIEzkWgo5Aa1doInLvhOrhD/EfWQqNvY+xPvC/7O4ucdJlxVpmTlqFIMLdBmZOkFz1Xo1Jc
hG8CaucybHAlEjyAWDpFUEM2UOioYMj1amkVFvo4ZiJUIMlHmyugBfQnP7bKXezQhEknhQ/vT79q
mZpc10Z+6gJy2pPyiWTGem1IRM5yJFwn6wtXSb23op0AHWrIZToDo0IxQiYn6QNtNP122d2Y9rdu
335F9bgfjJSQm86tdXSCk2K+CjM7T4A4zbzYlJ0BSKabXrI6hmfjZA+DxZtS722LaB8cSVS8pO+J
X7rVP9gZIwxHI4KpkAwUfEyzSjaVa7qKkrSutBhMV7BYX1c+3OJqVIuFGq4jkSVbbai37PS58RVl
IZoR3pcHFeXBY6QTwrWHW0MDpxKhm/YetFrroTY8oJDcuwNAYMaYgCMjw7W4x51a7+k1I5ZhMQMF
9hDXsRIw3ixm6bVKxjpfDCrzOx0/JeJ2S/V08gBY+wFhuOohhheiiX2xScfoVKTVr6pvuGKTV0m5
aw7DHXDRJfPfZaEAWpSmFXIqd5d47g0M9FY4H5v02RzYHAL3pOZSyy8IfbQpKV0K4y5jE6vtvT70
z2wXcfIYKBIshDbt98SvpJPiyx4ScpkLXqX3tynXXmi8Gejs9Tj9hDo2+M49qMVhqelAMZ3+TldN
tq9es4Knel9h8pvqeOn48coyfRSY9a/ailcIA25UeWIdtjZiKOuomJHrV2BbFyqij65tXgrp7efX
qiSasVwcqFg3OGVLp8JPMK+chr3GszUU/Qbs0sFPz6WVvTj6eOlV84oHAcjdBjDmi65bd3ySMDlc
fSQaJvLcGr6mCDl9DHxN2kbniAQ9jxojl//F3XksOY5k2/aLUAYtpgCoGREMLSawSAWtNb7+Lnhk
FetWd1+znj17OUA6QBIMQjjcz9ln7U1GJ9V06/xEXtCGLEx1qhlyNl1lnGMbNi9PcVu8TQQ6OrB1
kzWcc7M6aWP5nOlPHDXqLacDWOhNTz6kmZw7Y+zv1vPV4+yV5MkdX3kLoUcuzfugaz/GiqjWkkCl
xsaHwBEyqtXPTgr2wTjuwbAm6IEbHi0oul2d2Do8MrwE5vrezPrX2gbi0bQ8AdQH1bRdqYNtby4X
E2/cRiu3pLPfE0NroRfW961zXyhrfUx0aOx5a0bZrmBY7I618RL36pbiDsx8ixvKDaGapxIWgA06
HgARCZEqCb61W0ZYemRZ8jJJ0w+yil6Wt51XdeFF69MHuGgwTrJhP3WUPWXkDVpJ96M00N1q0O9q
FdVWH/0oMxKuUV3ZhMleiD2jNFUaUSZBvbqs3pm3gf5BYOuUzQMiR2qxwC3tZSfcFaO6L5kl54s/
0j3q/SU0p03HNSIp802sK7s4iQ59Ej2pCQNvSdsu3bxL22ofBNKWMnNQtGRdKphl1URWCedcO0DS
ZPSPAUHgDjwg3e5u0iH40ime1TLeoBl5XC/8TqJKOSPqwTOtHG5HEIEDZpyNZr0BAz41knOLlmrT
dvYzifY3yqR8HChOzLDprmr5VaFkwJXnX4WGiGrK2/uZW95VTAir5TBK3qgUJ4Ye53rQD6rc7PJW
QR0ZPKlEHyrGL2Wu3k5xjNVX9Un6+r2d7L2C9MmN1Hxnjd8LvcDsCASwtPgNAxeU00e7k74tSvuj
z/XnWbWfsSdn1pWZP4rOfJphqUqSejC7+oU85sfCWLEPPmQjuMcg6Vdag80r0m1qpPfknA9jvnjp
TKIVfYVTJHcy3nxlTUF375Ok2sZO9k2VyQOb2mNBDS44xO+EYfaYm1DW/dlI8kOTte85d71UVOc+
St7UanwfO0wLQrinA4ZWGLFdFlKwWknuO1SxZUh5AOWQbHOHcm8AzBY4GzN8VjXlUnJONNv+wd/q
1mPkRW0DTvVZJpNm8vyslfySTE/kl34Gs31bh+ptm6UfWUUyzkr2WRSe42W6tfHX0aTiZtH0E9qx
nzEVk006nAypf9O4qUzYeOas5H5MzjSV77M2fsfG5Jg1KvE8Jrg9nQk32KshGWcjjn387NzKQo0W
V7eR5ey1gWSK3I132lLdjWpz7BbtVsqpRQZ8wKUA0iA998r4RHDpseGZ4i5kREoFH4QZt+KSS5ve
01Dk1UzjGOA2A9XvEDwgwJNcjKJyQpFm353w02P21TSbDHqkdWfMKnYOeP0x0Z4jb71YAjW/BCEU
gWYbVYBgY+JX9DMQXqwWj56gIGgF8yXItRn1RLUtV018eKcP2d7piifYIJtBgyddGhqSPEBvcnWX
AYjsrUctGQ8GpbvIZG6CUH0z5kKDz0AIyJofLXONxozwFo3mbhn0m2RWL7iGfNOmaB8CuI7y5RyQ
RW2X1ael/cj7+AEVmhNF4B8tC1X6R+DMhwmSQClVZFIUFeuA9CHw7JWCo9SfI/UOTXse2/Yt0ud3
C2OOPHVeIptbrtDdTG+77zMYUp0oOGmRXQUTFEk/wymtKQ9Tp/qxFO5Ty8pJjZHZQBeD7u00OsTi
cpLRaXmTRMsuSBkj0WNsTI3TNEK5sajsdtHcqJteKdBiSxU8gkdFmqlWt5Rnsls3Du4yqAOOzHH2
sZ696AO3/biE7H05yYQf8CfaF0rD5UfgydAvjHl/zrweUAPrOPN2Uu7MGlFe1uxC7X5a4lfgXo+m
YcAlZ6gu94TLcXGq4OQl1VaSIgLUuAiaiv5r/d50Nu9lzTlFdXQTAXFxGxWpzvqFua48YsoS+1hP
nKewf3Ci4si0Y48/0bOaq9tuKF8sDwjqjaFEoRtMOvMQaDyZYWOySv55fdOU16+9FTLdi3+qbUTt
QE6hh1rd99HWijy8E7OyeLSRlOj94qe58w2LbgDLmvEgLxQIYwm4MIGj9D8hMoxXa2suL6uZQ2K0
20pqdy0uGaZOUETCPZGsfAUURSXA3KYSvI8cUir0Z3yo9o013MH2JEyoH4KxvZsl62YOtQMKxl2C
FlR/G3qC2PPTgLvMFM/Y8vV3evwerqHMsfyZjPY3oq0HE9e31QLDDIE0O8+kaPZhkP0MdPsmiLBp
m836YMvt5xKYD3DqN2MfHeyCCE6vUXRJKkdqM39e6CKrPN0RwvMQe38AVJJ9gwx5lpVHJR05lBA5
NwtPLc8qLMm3SKt6SYct7oBsgAxU4eHQx9g2V9/XLjNspzczrwuP7A/Wbu2daXeUhidyfaQk18Fp
MkA1cWPAQoYWPxwL6asE67+Sf/4nbef/o6pNpJL/mZb0pdr0P9Oy+xfNJh/8rdl0zD903UZFZzua
YejmWuH4W7SpyPof1IfZmr7ms1TToBz3T16S8QcMI5k8jq1iN2Rp1HX9Fm2CUtLt1T3B1ByFGDCf
+i+YSYpmraLMvxUFyw77UGUZ4wR8HFCKrprxv2nCHRypOgympFMixZC6oqDaFFzaXk+hBHqt9NBS
msBF2b4x0VwZy8ERZcHbkkuXbA4s8tB4liYjrikDnAp1WMDG7LFInjOdR284XsLez6x4wVUVvmFj
E6CQqX7XCnLIVJBty9UCSEmIMjsABnsHPHOZP7QmT9Cl3YUIAYgHYXc8Fbu6ti/KelFjvGYctEZh
QNYHa9D4XW6sR8hPz6QdbkdAFozSGJnp9G75fNILBjO4jFIBczZSherKyLpJ1+pbWU0fyi7+piUL
hHmeQCB3a7l9SEnbuGodW5uqx+ChM0oilxng9ck4g5WvWp7Vdk6xxiAVv6Is28n6dMJ5tKhwuWr7
Sz+hS1WzlgJLu/EDnHwi3hxncYV2Sn/uR51pa/oiWcQEsWlBd4/VSzq26BEJycEzN5n2qN8XRQeV
MCI0rdWHOkNmbhqP3UgkWQPY7iYAIO1G+ugolqvq4rND4NTBZ5yBcCZN46kaYNS0XDbS1DwrMvpz
eWRORb9voGP0zHgEd2XeSJbVAWd7kZPhZiiBK0nUrxg5PzflKMAgLZDKDBdkKqVXqcxMK3CbqXww
ieV2RLPtBX2v0qfnhSGrZ49BBks7/mSmMLjSjGHEYqcM2y9paNyRJH3U+3Brso9tugJE+jhu/JHc
saphoBsOIQhjiB/BaoYcG9O3Jk/PUgRfo86yeAtiAWuXyvwuU6IyVtl47DgIc1VOD/OEcHUe0o3z
zU7jE+hU2av64MmYlguwEE+FZbwbVwa1jEWzPdXWQdEBQSMs2jQK3Ksoi557bcTCoVnBsGp1qqi+
BWjeYnHdg3k30u1gMSA3WpwwOJnu0OKsNifKa55NwPc1kV5JzybVd1ul8SodkU1EWMBoo1ttUCoG
JDxhoqF4y+3qLUUw4hbyi26lr1VaARseMARFrPOSFsX3eQC9Utyoebq1U9I1tQ47XTEttFjTturK
x3I0H5bcPpSRDuOxGo9NKPutmfdEmoOLicmiWtxaEG18hfQmWL4JxM3eWBzGCVrTb2SehFqZnrpp
JSl1GgSmvxYt7id+Waz2mHborNCzght6nN/ILYKVIrVpdz/JFCFBsIGLLRn61rnOn6uKU4TidEOW
Do9V/b1e4zZdhFysQI3iVxky5EG7z7oBEpQsMVEi4l0PTeLjyeU7DYNToyN/RPUkUgd0pxQ8L1+t
6zapZi5JNmNlQYpFr8M+Fq12ba2d8WbS7bffL66MyFoASnv92paWyvBziHG/X/vb7nIeoXqF5Vql
6v1xGjvA9tjnirW04TBtlJgUuqaurLYpILdR5xYGE0bneDpjnKPdx98tmdll1VMlsm9DFDkzEdwc
n3joo8BKknWQTgavO+Ic2x3DZfrdGrXqMs8poe2/Nol3JI16G0+xtb2+nynI70/OPEv8xchzVypX
3qMNZLHSll2+WOquEbxWsU1eXxBvEYsiDIxDSPJz/dD1k+JdgFEBloP/LujcFPIzfPJrT1gC8IrY
MMTJQ+gMVAo2XN3GUD62PSH+tIj1pzGXTjPQ0BHKGrN1i3QF3Y2tvRPtCBZSKk4d27u6tOqLso7p
xm7ST8i1dn3dJSeMf59AyzU3vRqpe1Mpbs0VUYm2IyTLUsQHmB0FoyVkScsnUtIHxNWEP4nuEc7a
gowkZF1jmJAHyCvm4SmPpXJTDKXpBtYioQbL7GNjqfVeDcvndlXJ4psKk6ZCqQw3dpMBX+2i7tQv
hGuIFoCrR16wvDHOZtYmvS+ajQOl1Cy7acJkoEzbQ6rK5bFa2s+6Vay9RLHiPp/Lb/oEqroz6mgf
tYP9HDsBJl5WukeoZm4qyc4PcPrf67n/WUR9+2CuoEIV8wyNpOlqkvK0FH18XMri0gcTHnK4xBKV
Szf5HD3kSRRspdakwjMyVx9E+W3omGukYW3D+OKB2yq9H/3oK6yO1ei+4erajoBqEOPW7VEp0LTM
RV/7QdjhPYF/Ig44ozuEiLmxWIl2JjJqfb3PkhUvHjXo/vdi3R68RBucAywDjFGE6kgs0MTfDQNZ
e0YT+XES4N2uayngtPU1MDRQNae3LXekZQ3KIUuO5uSswYEVtL70mFrATkLbsyJqxSJYAaYJFvO/
N4r1uYJEW4HdiCbSQZ46NcBw1wUVvPZQkV4ESmq2M27PLZUFklQcKrInR1It/4uovm5r/nrBWqoX
3IBRf1nsQ1vV33PB0x3ThhGzNjWlvtoKiAxh1Che1asyQVsElinvYjzYTKV1q2KOD1f+vqFoNiK6
lccv8OE2WGHTHOzNHPf10WBUoGKWfFDqsDsyd++OpD04MX+tUrCdrwUPA3JxcyC3LQF++moyH4Ob
vK5Loz5skrT6rodLm/F7EzfheHJFchgw1gM5ls3WvMczyOtW1RQO2YCTkgEu03pelzyntiJam0aF
sXqNZZY4y1Gy+Bzhaj+sCN3rWRbs9nYF7IqWeCGb058oCdCxEBY8Xm0NxIVwXRWthYoKr6uwqhXn
XWDbxSJeLwOxrRK8/aAxw21u1s/iWtCVhfS+aCqMG4hySO0beWtjg3SuOsjxtxatyDGQA3SFYUH+
UxzH9RAt66Kj3mLTF+RXxKpYiOMdJq2yM6aOknIY7teFJHOIr6uiJbYt5ntdJt3B7kYyPuKYistN
tJB7moisqCcS19t1cb0GrxcikIiDzI21GyR59a/M7Lu0KJetvXZ3YoH2nvMiDTDqxfoYr1a8cf1T
oPW/zt3XPSrA/6IZU5e/V1Pqff46cVYo2ehiVrq5WFzPIcpMRvBWj8IEEPYg7tmvO/erbSTVdyuB
DSZOzPUUiTP2j21W4QxeDSmSyhNuYXG3fhH3xbkT6+IVFYcYcF3yi7JSi79u3qblCIj1VhCDcXPN
Dwz7cHpBBeWKW0bcStGKuhat6zYlVHZWq5KsDsuGwBhFkXiqGFYLt04Z0WWtTGvx2tcb1m1lCAZ2
MHC/JrvRHilkgEL8V+sf26SmDn0qg3VXt20gwzEzh62VxQRkYaKdHMyNVdFxDMx0RAveEp7gTvMh
TqEiyknW0ypWcz2gTxNntIoLc98m0tctKG7Jso0ieROGCj2lkdobsoPhvlFs6/cpXG6dtRRfnEnN
tDSCQgmppvWWNPH5cpU2izbiFJsE+X5/CFHaPUp5iIrriS5q0wSpsd6tYhEIGHpTU4ie9qTUhR+G
c3XJ+Ns6VE1yoRm+eMhZCB1dPRWEz8KX70I+dBKSxmT75aywds+GoD//1RKr4tSLtwQl8oqidvbX
7jILFpSbouf8arL/98IJqahIW33rrA+ZfP0x5pyiF7PFT5i0af1h4jXMzpeNeMekMD7ai6Z4SVDg
r6shxoOzBzXq21DhfPIt6NJ8F8ZVeRwolDuK1nXx77YVEhUyGOPxka9Fvh4a0fzH2yfmKhsAwL/E
9kx8DtNw6t61eAfE5M+P/bvP/mNbGuGlsLQal+NfXyxn1qc1UmMt3ltOnWe2eNErTfdDGdfHUaGs
pPiQB5BYDC1Pp+u2kXqtjCCZtJVJ6O2mMTvlUp/vNHM9F+IT4RzTFB8RH/53uxEv/O0zzmxtjETD
fJcfHzXaqxKpBIXX7/7a3dd7hwoUoWtzNBRtSHfidbHA+QxbVvHqsOiunHOhSBhEZES7uLQqRZYX
nm71eGhh4G8G/H2b/aD8CQaPI3iAAPN3y3qPAsasjpN4uFdaQq9DmThM2cdyHQxICaOEWgwL8Ibg
FAb5WyPDHhHse0ojgq1djeRawrWDU5H95HFQnGcpaFw6meJ4pbaLVVv0vGIjSXYs05AK+PH6tP1a
iG5bNCvsmvjxc3dPjS2QDdxQcr0CWrF2HaIcTYDaxaounghJ8WxbUKBRCZa+vvY8FFgUHLYAeR6/
RWwSP0gswkQxwVVku84xpmrfroOBaB0lxOujEexjBDuZR6BwJJB4MKwqVp6BaNmAQU7F7EV2TN8X
raMUirTao2i1XR4dMQZZ1g7UyOR3A57Gpq8NOuJ1IVqKMfiUmvb7bu16p/WtotWYOmHiYNnja8Yf
snbt6ahyCSprjy3WRz0jqIQYSO8MudzH63AKpBjCPNXQ6SWDt25YxsUTtPsr936RjfC4Fknl2kK5
6fo74S82R9Gi3gLd2tLfJLVBCF5dcw/cueugSizMnuRUEYCuwcGNhH0h87vldUBRMpenXmO16LH7
IPcTaleOYyRtIyKAuyUbQ0TE6904S+GlNsppKy4cR8FWArU1vbFoBug+1yTduXbC5bAYmI3IxLNm
TzT79UFdEKreFWg/tXUMLjwLRItzxHPhulEeIsnvmxr1yvojrovcTqzd0lrEvv/cbqxPoC5EOdK1
ASES3Wi2kyTdi70Nq5+QaF0X4XqlAjx97fPQ3ogdZeLZJZrmlHPgdejoWjMYQMSZjJ0wY+73EQlO
Yx2Di0UtLjUj8jG1m/ZyKnGCxQtSidrA7urPYD014mqznZwqLrGO1JlmRBEMJ1f7VAf1VOQhUktx
8YkFjHDIbHkR/iLYV2/gZMnsmrKtBenVoa7wzXJCHLRkWce25rpOXnbcp5XtB6BnjknS4bFor4Wz
mBiSAxRb4zjmjzOK73imDEcSScMRbgrh8XX1X7YljSdRj42LyBn7mvKuRh192weN7raQSTKZQNEA
igE+4HbJx9jrTOlxsCmZiOXA2kaqaXq2UxY7C/s+ZK35il5d4k0j28tFyR8wMrdwcaj8rKofq3ax
TyjxnxY9CPZtjKav08x3VZmj81qg3GDlc+l7pTxn4b4K7BuG28lNP8vaaVLQoiUAoEHkb9ARdZtY
oeDTRrJENPfFRhd+SIcKhM5gPSTIVojCdJo7yNZxTAlUTskQ7BusSdIAJHbdWoBbx+E8aGawH2vS
gigMtxTHTv5iSje9xfRjbpN6j49UiIUDalhnasmotNltESjShjrcYqfPXNFmbfYHxM57J0QHF9YG
mBprOSdxLxEKnl9HzdG80RpnD3Ko5ioS/roqFVgHQCt3RLbqU5Og0BUtzCV/tlo+bI26hfkbiUFu
rlFRPsEIIc7pLdWqUuuxA6ACDpelEA9GKUCYaGR6fIuhHYFPZuPbHHvHjHooWdPLfULyd18ghF8G
i/wPNdtaH9vAoUH244tAfUshj7swQ19PasmL1GYNg4Stj1USklxr2s5a2J9Ve+WDVf3ga7qaeBTJ
Imuz7RsNrvrWIv/sRsRm9ASNhF3dG5X0lDlat7Mx96Bc1LjLNTLkcXnSHHXcEGrd9RmpbJJkWK52
Ue5rk7PRg+FHqVD3PyskO9FU1YH2ZKDauAmqONnrxvw8yRgU1glAtmmV7lfRYmNI2H+UQGypOgIA
3xBZnxP5m9kSxC2GHwjNFLfCJmozO/sFP2BPM/ubotURe2grlh/vyvOSJQ+1qTQ7Cuiga601zDCR
5ftW52E5Fpm/yIXqwyastzZPCi8lgTt0oboypHCrL0NvqqnwMCTgBBLybwt7KLeUZw0PvnI5h3PY
uyZD/60GkvhQLSrOPVNIVhWBL0YGIBE1hrDnRUp+ykoYwSQnxinjjk4GErNcKy9vNE1KCDXxxZUB
9DGblegW6e/MWNai/lPDTrbrSWbEdv2zM9bxpkZ6MmWCSS1w6fdpy8NeDXmad3JHBCLfxVrXYRGr
7AIKyH2tpFYliJWNVreOT5Z4xNfVvgvk/ORAG4ag1u3lrMoPaVp/qxCNeKWi/SaG/X+bdNMxEv+/
km7P3Wf0vwApXx/4nWxTZOcPACQ2JIE/gSZ/JduUNdkmq4AMZazMgZRck23qH7JC12qbskMODFrL
X8k2zfpD5h9FZ9ADLVv57wxKVMP+B79NtnVQwHQT8FF01TG1fxB4S8xVo3K25xtTkQCmpSGjSzGO
+VuTED9CimEND301//kGPdsx4LPWco50yfGVgBEfGdR9EUjeIZYlvDg6L0NJXWVf6twsdQzBTrpE
lkKau7fPTSONR52M9IYi1V9TKcWXYl4aT5lnquGnNEG9IZEk1rn8zSkkFAnNcpdY4W2+rFZQUfLO
2OeNrJ21lhTE+0qn707xOFDzvsY3wdE9R8flMavNlBB7SnVvPBoLPHKGbMhxeDSKpqSU9vIomnqO
tvBkL+XoU22HGyxDud8fEKO9r0Pxt92IT/3tKF3HhICmdnG7KDukXIO8ESNmhXrl4U00g37Mtroe
PYmBkNgkFmI0cx1j/2Mbsm9m62Lj1+BHNL/G4OKTYl18/Loqtl2/BodY9iHW/6X5f3+72NF1v8zr
qDuIm+lA+ImJwRqbF61hXRWt6wvt6gJ3XRWt0FjnTaJ5/ch1N+IjYpXoZ+TJMU/wf/dmstMLc671
S/+2x6+t4uMGdVa/UwXoLYeljr7+2H/8TdfvE/v6x1eJ1Wi9KCRipXD9/vw99JrExMQ6JcWqR/YV
EfQ8k/UsxDJeg1+jyPmIpkjxoIIgANOUO7Hp643FOry+vuVrH+LdX2/6K9MkVv/2MrJ/vk3kn76a
4kP/2J1Y/c8vi33+7a+EwB/ihhxT7+WsJnnJOqVkLPH7L6zFbNIZpcpvOpLRX+vlOl0QbxJvF6vM
xpLj+CC2ig3XPS1mx9xDrGfr7kXr+slCxIyun7EpBOQhqiJ3jqQ7jfIyJgTFqnW/NvugaI75GlkQ
r08FNqYVKDp3lEgGQtVAptdbJL4lafBT/T6H8gcxBjMDGNrtsYjbswWBaGt10ryH7OpVYqpkr2Gc
r6YiJlAcTUTSq02rIZpiK0VbJx0G4E6siYX4oHjfdfVvuxQbxcvijdfPiW0gQ4CoUvq6rUPKCClz
LL8Ncx1hcdKclr7UmI1numsa5EyCrPv4iu2v3ZtGNVvmlqJrRxZCqCHHgaTEycy7Fj3r5IH30Dr8
dK5vF71+Ko1spripIbwnYnGmcW7ydj4IT1zhkyta14XYVpha5ZMAIc++Ho+lQVVB0U1Cx058RcfD
mOeEgpK/AeUURsyBhG1wZir1Nl6UpzifKHi2wxZt4BA8OaZxj+l571VAF49d3IBjGSnhEas5EBS9
41eoQ4+KaUoXptEj4dPYVkpS1zjmiiigCABaDVRMDCq3XUw8RulfDG341KijwhkmrE8xVIeT0zaI
ux3yTrmsBQjVlkf4XJ5JynRf1wseF2sg1sDL66vV2o2+t1TS2yKOGgMkMsyWCOQ6ZRUR1bayyQmI
5nVjPMh3GiDLrbCaFQuR6LiuihZFDgppQx2E458B8nSNyluFcnCsbGY8bsryUQrvapmwJtYWlChQ
j8pEFK0t8IK2pXoL+mPTX1RnAHa5XqzaurheftdtdQaKyhr0DG2MfJLKMtshummP1UxcxWhWE8jr
umjVKqISF34EyjMt8yVrmI5pZa1nGBsktygoD4/FegSb9DjVAWdlVFeLI6vTN21Alo8J5OL29igx
GF706fjVJFOA5F0F1bRsgxG3kbCxqROtZBPpIUqJqICNVCokFNdFDdYXH5Gj2Sc2LjctpGBtwZzM
LlC8i/DVtIBptQCSYmNMsTE3MoWpjO/jvTLft8l2fqSaXYsO7eP0YTNxCVybMqXCw2FoL/0qI4SK
fo3sVaXWzkt/oGFPL/Gwq8K3Hv3eClbbz/3b5rtW3dbk6du9GvlytBkm1dtYQ7whUYG5Faj2fWF7
8XIbyhdl3tT6jz6AjbHumnm65niUuWST371QXNGQ84s+c+1M+RLIa3s69fY+C7dIFhLHN8u3aD7k
y09V3SS4BlXRMYbyBD7dhFNBCssdU2+wh+2oP5s686qDpp0gvlg/zeowG8/oKcsejcm+SW5K84XC
iTo7B/C0VBACJz09F9FNIx8qqDeN33abcvD0aLcgnOmRIGi7lsOpSm5Lh6PzZ8U3Su31DmljykM8
6ddUta6FoHjs35rJBzvCHoPqjkBGDihLBk5/nu2HItuN/WtOCX4fXqruhznsiIadrNSn9MwedkZ8
xCWBsu4iO+C05tn2Hu0D1e5h+mBlPOJQRt6Gw9G09y0ZSXuvfY7hwuRyB2GCEkg1PefonWqvlG8j
x2sHl1LSTHuKtRfiZvllDnezyhh1J1Nz+EulEvytebGl4yTvoYZQXMR47U65yVtfyvaBgZ36Jg7c
0tllize8QNzC7PpuFbM8dzcx2m2ql7wUvDRpnu4wm4dJ2yFtpuTUaH52FhP2U1je2KmnxDA3tuZy
ttVvycKQmm6yRy18lik+kfzS3NnNLloQA1zS/pTEx2HhvgAHDjMrSQG/vOjtTch1dKqc9XgnkDUw
n+e3gdX+hcqM2SJ9mMRlOkVHvJVDygg5gcOOykgDlCg2MD8waIomv1Z9uzsqv8rmHie1ipmzvB4w
jpNE5C7ojlydqrWv7UMCfQL0ae3BZmNn3UfZn9BWxRM+WNu581ayquMV+M/1m8LxIFlb9knuqD/y
5XP1YEhYVDzh3rDIez3y20NOZrOhQHdrlZQJbMaGoQO0BtRdjU99e0bkACeE2d1MH9Nz1LjJXnGw
FLjv1ANxTXcYzka3nZPtRIkEPnWha2T7vjsAIjWJkfxMPkzoxqiRx3aHkmtUH8b8DBJDflJJE0nv
MkAZ6w53NYRry87EDok6H93L3x3t2HIrhLtcuVQ4O8kU+E05uCeoBvKlSUjpVl4Y+Yq+1XuX/EyW
++N4UhFIkypSXNz4aBPFQd/V924nnZPmW5ejf9DdRHnq7TsYXk2yzwkGQpj5gejaeQasYmy0W0AY
JIKp5CsdYn1HspGVvh3f09E1rV2CFLHYVvmOaVH5tlZ20HGi34IKVvvspZV2uD9g38sxh1TnWTfO
rXbKd8Uetou0MsgJDbtQvdyWA6Z5kwU+2Y+pZsYcrntm4qSFbnXq3wzKkvo9lkjdvn9QfwRUAzd7
/jSUdxWVL5l9i8advylod3Z+ppDVpJbVC5+r19aAy7NDm01pdk+UHtL6IxiETvZwQXEVQpDj2ZS3
0TdIaotDafNB+sw4XXVHNQDk7vh2cIEcUZLmxc/Fa35DJuBOf5I23fIQxdsFAWP9Qal5hMlxSbiF
XKqykRN/qHdadqNMZ0m/aYJTuFbEPc/ltraRq5yc7H6IgJJ4+T0xVEXfQ4yhAGkmKnNxXhEoOd+R
hZ9ASU97fdNQ4ovN/SG8X06p7hKkn15RhtvzDk7hmML6d3PuZclP3mQNmNcmRg8/OPsWx67KC2IP
3G9KvROjYO6+M1EyQ/L65UkHWDjfj0xK208qcbqGB4NHIYEGPx7AH8XBCaXD3rzA4X586qOneTmu
cv+u8+Lk2GcUnBF2fwyTX+P8PugpdpiLG0evOeq3ocMP826IJk9mBSjh4MnQhmwE6ZBy9mlwNqnw
p2eJj5Xsx9QXVGdFOrVYMhA951FIPWrtxpMLy5CKZzSDDo5ttBV3+GFT1efeRW+xfmLv6YkJTQQP
YwD14wJ48urd+FCuxo7+0m2KxIVXUTDP9rV6QyQLroTllruo2cGwfJJr1/TMo+pJbrK1KEP0vxtE
Gl+r2Tcv1NEd9Hst3S5btHen+YKGSPsIEH97wBisDVeatUlHT/5R0R28hE9J7MmPq7vphr9c8bgZ
otfJ8Yk9Uz8ePusX+0e1D2/Cm5/Na4+Jym2CqBStVuABGZS4Ylkh1OtBtHho/ckL9hB93NiNPMWN
tsbDd/cnJijf263pwxNy1Yt2W+zVy0ynwADgmYpw7pjiNXmVifsSRXw1HobA0yw31/2p2gRP0CT4
P4KJP7pjCTuA2iSfOuXSDy6BtRlUPN22dgItw0ODZOSgWaAgeVCgGUKVfjdscdA8ZFxxKLU6r/xo
d9VdvJkwYZF3IZpgMAFuEYAQb7bUxR51f/DIUamGB/V0KG6RKVoeVY3fHLdGS5xQ1aFulVdoHv74
EYA2OuN1jEee295K35E9lIyI3PYz5DZALnNv7PN7+Tk8pjdOwiPBzSlFSG6JZJbP5S7hr9rF9/a7
xMyQHvc1Tzc1aK1vFn81bHk3oUizPJQeM63IZtjmsS12Ez++B+NuUFbBYX8FJM91xgb5WXlScTF/
VF/aWwq/tsPFOE9U2V7Sk+lpPhf7lnC5zkHzjLN2bm+HS3MIdh+wMpbzcq5vta1Nme8eMt+Zsukb
bm8ofGnLKuDa5gkbSGoStxCbEAg88o7SlVxmOmdjG713B4MKhc95Yx+D40f7OZ3z28k3ShcNuF+c
1WNxpkJ62VKZ5aWetIHC6OZu7yY3KOdc3uKXN9nW2apecukOpu1VT+lt9SS9xQ+T338mT46bPFFl
+6t+GTfVwXArHzlA9x6+motLZe+ThoUgdVdAg7l6sCzxlS1PjVd6Mi4djrDOfUWOwuOKJahMHz5e
lofmbEdedUhvpb3hW2fjqaIQO/CKnXMpPHQgwJQooPQj6ru95b33qOh1QYR6DgaxoWvC6N2jh+fh
8p7zq3bhjkHJITtxObwkT915/JXe2rvhXH9iRIbvhvUm/3rLb+OHeRP8it6LH/le5kjQxxgn49Tf
OJK3YMD6WDwSfFe9bf8hP8f3ZumZ9C1uy00Vu0/yT+jtkidP3vyMzcDkPjnf+o9O5cymp/oevcSn
/ty8A1SmMpkxy2fznnynZv42Cf3pMT2lJ/UZqNSlvtef043scVB36g1LD/E+X/Dtf7g7k+XGlWzL
fhGeoXdgSoI9KTYS1U1gUoQCfd/j62sBui9181bmoKZlEUZjLxIEHO7n7L02DCNGnzVSTIdaoXEU
W3OJTPB12um20kuPCX0iykwjXPEOMLk5BQt8YXyS5AoA58wpcV98sa9igE0XO+Do6+pOpANjTP2S
RavsxNkp+pr3+/olPOPx53/PUeRgjuT3Cp0J8W7uNRc+6hJwx2ScZk36VY9O/cJjHEwg70jUnQKU
2TT6gpdhCjSlxQTP+hw/w0cJeFC0dLuF0q6xyunDxiDwweIwkT7lE+OyuTTW/Y4EKo6Wi7n3tv2u
5wcZHvrf5RsxD9VCW7O/p08dU/JfOOWHZfYsncc1Kt4t2JwmVLa0C+TnTnuNNvIOg9iuBzaxIFxx
XGl76aSdatyi4pZ8DUztKse3f0MTROuaIC+wSbl5sQS+9bV/HW7yRpzHYzNcyfA5MKWAzcCxIr8B
tFu1W/fyFVw7NjWiRMI6MTcxVd6H5+A6vvTzADiPEu4kEURUvqju2RdWianVtTA+G15YkLRIAQO7
wkp8difwa/pzvUudfqewVPuoz8Xe/sQeAPuhu9nAoD+4Vr75r2C1zri5+dS0aMJldWuBOpVLfvf2
UbzI9/Ic5csIVfJ1mh+8K5/FOx8xzNFCOMVXOxzHF06I7efIzxhCopgGYwY2pgjdqWJYIlhqoZaL
YT+sPtstMzzkkDftwXI8QrSYRy+9VXlmLOU0+T4mp27YVPf4zJAXn7sT2zXa0rVfSYfGWyhnde9z
hDIFWirv8g4KN1jjlUVgJ8pv7sxXhZNusVQ7YDfP8kZ+yLYkURhP3ku5zp2BetUCf0P17G0/fSdf
GRvEjO62v5rHdgEtcBme+dxgQhUGScDHa1ZjLwVnnE/xe3yru6XxW3kzzhbn7nBtP6Qv+cHc1Qcf
zM1NxRUmVk244pSmXpgOUodhp733W43hudyB5HKkA37yTbFhhso7by6WYxAvvui+rOnbe/v2kG1Q
VHy1jBNbAh+WxVLZhuvwMbhGV+OQrrvbulSXyovKLkBwMpLoO9lO1ZVj1gWsQIrCUv/SQPcGK/l5
+Bg+8kv5FN2Sh/qIsPRB/LLP/pN4VM64P8eduzc3yYN1lVehE759ho506w8th7O2nf6ZoM+6RVAu
zWf1I75IxirMAW1ti2pRt0vpVY63iKTxgLOeDRavln+aqEzQfI5WvWZevDf30WoipC7yHeuFK/YK
2BHTXqveMZbHa8bpDGbJk7eHjDY6abhGWzSKL3kIMCFdAYXzK+ImFk/1E805b2+yHxFy85Td7Bc+
xKe3YYIfhu161syRqc2MVxUAimLWR3PZ7R861u/7yLjVLNWkVoC84ketOUv95vu+q1EWfLSsC6+s
QijjzgrNb33tJK34uTlf8yZtrtrBLplLUfPnseR43/h0/juhPEbApHcgWogK7fIdyRZLpa4ws3TM
BdvgUEnvLcUcZWxJFW6hzanBFlkugVkc1ZNUDnA3kApcf7LsnVVq8psy9lgATxcsXYA8muANUF3P
Os35WlVp5XbEjTmL9b7FmbNOkwLQ/0o2o1oOOAt0DJcxcZapb8KKsahgWnfPKqGxeRoVkjS9ZWMB
RQgULornkH7SoBWXUqc2GJhUHH7ycX3gyuAVo0+lNqm+EP8R+syo896jQdX306R8ctcS8ZObTIOm
T0xVi46AHMpiaUSBvYBdFWz6MQO0pTHgFtKZQu229MqYgZPPBJMJY3H20rdCLJtogIY4KRRrMbVH
5qtNb1LSCPSc0XTq1s2F3rmuO18Tc7OuK4pD4nrJJpzES/PFrEul9//Xzfm+HKj1FsTL2sPsQkll
kkHVkzyqnTVS0835PjmncNV2rMDmOuh8kUtSoa7mq6brXusGYcNcl/2u1aqjimSPXG0wl74pbZHn
QSURiKn7qTI8/Ouagcjq+775gX/cnJ83vyySchobSTq8K1ZGobv6iuTqS+6tJb1VBoCo4VAl4QB+
VHZQalXd2+VDXOeTRJ0i5X4gfXFfKARIhRnGbHfXNV7oqI3GSKRTFc+nLk4/if/ma5FlH8bUj5xw
7C+ZbKbozgqqjMRnixYlYHNuilJZt5JZ7EcVXVtBVZ1fw3wWqtXsvm/ND9iTFSbwqNn/7c75dd+3
56ttv7JTAXljpOZqMOCrJUXk2iupH1eG4dMbm6/Pd88XwKaoMk8XPzd/Hi2Q2/VFCxLjX8+YH/x+
F60pS0SX/3qIRIar1QjIe+Dzl60cKOBwZeMU2HRBF2o1RFQZ2skxbbJ5JxX17M/RW3VlK/1bFhvA
Cmx99/PYfM2bnBLWOEnk5xeQOlDJq/mh+aJQJX40VDfZIsthY8xPml9E9RrSrzK3Eae/14uYZ36/
1c+937fnF8wvnd80nG1C89Wf9/t+5nznz8t/XvP99v98OjQyjF9l+/iPl8x/sBP4GbuSmvbP2/w8
75+f7G+3/+Mn+/nThRHBFLJDOs/Tdpvf8m+f/m/f7vvq/Er3Zxv/7S99X52f8P0FbaxQSzOmavvz
mf/rNpn/ssBX+teP97e//PM9//Fl5rf9vz7Bz58Y38dav9Ome6tmMeE0+M/awvniH/f94+Z/egrl
f+pa6b+/jTI3rX6ePl/7ec78ttmsNP95zs/D/+m+f/6Z+S3+8bbfzyFA8lbTb1vPYklr7sV64ZBt
iir8FuE20/l2fnSW3/7cFHOH80et+63RnR//m1w3o9ZEDl+z+U9v8Q+V78/Nv32a//q6n0/y87qf
T/P9YacfbX7ez1Pm9/u5r5+6YLOg5v9byZChmbjj/7tP/zkovSAN/t2j//2iv2RDgogk3eQutML/
m570l0efYCVTCF3oRBsZFkx27Pt/efQ1+390HP2oymXNNFW0Rz+yIfN/eDcMgCSwWKqKtuj/xaOv
zn/l7x59HdmQgFXCe/IxZFRE/+7RtwBhZ9ngKdt6hNwEV26hR2m4ogpRB0xePcBOdoNstCjologD
q4tIb5WNmRg6rZdpojVMEy2knsTUiIcML6sCt4t2AcqNLC+jbRtxbsH2tk9y6V6VwYpO/H0kjACr
eOPYONRjLe6XjTw4sUkkgdLfBMxLr6EhKFePpnofLVo+Fdpcimmsmc0JgP0Q/RnH8iV3+1dX5JRK
bYUWpte/d9UleC6Nigp+dxiDVqKBlb+HlffZT7qnhAYSw/4tUM0jhmPFsUxt1Uq74U9AFZMwXHft
VSkzPTyEw5bc32UQgR7ryHGCPUdPxk3Nc5YKdV9lura1AAhGxmTT1Yk8pSht7UadcyvIM3g++Tg4
NhAQKU3/iEQ2UBKb56K0WQAAgYM/VHyEUzp8C1W7lJ9j+zf01ictaE9hYN97RaM6BQxmH08qcH6+
W+BiiJ0yO76164mxSKRQAzJL9l+Z5B7NQOSLek3/LvNHlrRyOsiwh4GASpNzrbf3pi5oSpJQ9BpK
nbcGArepR4SpUcDnZy5rrkp2+7vrF6+Z4TR6TAVXVH96W+THPDAPccHXnpHNKvwEIyO4Q22qksJn
mh1a8EQL6JPeGiPNVhs8YJVy/RsJb4OfEsefj0P5edAH5XkgvScfFEctZJ81SYIIv3NB/o9e4kDd
VLZWSA1Z0Me0OxoAPuDDoXR3tOFZr5cEjEb2ZegwRDcSGLFxahTn6T0f2FK2R8aJ6UNjUHTv0AY9
eQLFlOTQW8qu7CVex3wqswn9glPMzv/euOAsZ1V2UqnPRoA4w5wkAkFf4kM1Qf7y81ux7DmY1jdD
GH8Znf3U+cqm87LfoyV9+kjf150adSsZrNOi1FchAVH7KqdGbQD9tNJjOc3CVSXN1pNhxGLREYwV
PnG+Fjkm0CIUBRGq19L8S5IOgDwT4k4HAzT4h6jU6QiUsbLMzOQR1j2hf8rw2fdIdGfLAfFRR6jm
0UZMh5rR652TqtTJf7T2ZQJKbpSIdFUnlQNp8arjFVOteDKy1NOFTnU96Uitn00EffwWlPabLidH
tzSAOtkLPal/RZYFtTJCPFSmtVPpzIkT8gMJWJTHlWrEf5IgbL532aDyjgwvARs6+x2L5KVMZHft
xiv8NtWqL8AehpmQdx1IZ3NSY8wXIEp3CJe6zazhn30kCL9h8Sz7xM0cIZl4S33YeVFrQd7IhaNN
G0ZKihMGtHsU1tuwhKAqR0a1IhJxhD8cTogqL1t1k7IoCzwQ+XJ1LRszgnFnQtsKzXUdGQ9FYaDA
oPkm5eFFFCXRmgaFkw40A9yBbt9p5AaoegDWOB53dWava0+emsTN2Q/tAoiFThcJ9+li6IhnjTtw
d5WUbUUjUaGoCJVpp7CEsLXA+SEfKQrQ8IHpgdpp/O335wyMRyBP3brNmCmnMg1LLWs3gKhAkXb+
h+VXzRpR/qMyGY1gWGC+JTpg/C1HwAfV6cIdtYWFOquj6dQ1U1eDLIlJ96IJ6yH3BJuWnluUhcmu
BxZa9Rh4lUmIVkhK7CRuRYuyIVKkK72NAIoppPQDo0uybgbl4nWgRhqGgmWZVp+DUIM1iVKDUzUq
eTxKcTUURhoJ7DQI1Ujscf9kS1UNh1tsWUcT4bNjJNK4qXeZZ5YXXbWos8kTc0GMB4XKFDvv2upL
uum591ROdJYYf+AC7KBgRLCcsBsUPFT6xvQrfgwj+q0OHTBO00sdA/zdoa7iwCmmBiVZNfOJqC/1
U0V4pzN4aXdkgf+YRq67cavoGoETe+gVObuVNsIipSyfhzJj3Cqqt/mW5yMsERqYGa1+6VJVOalK
pT+MBjWnIpa8DfYuZduQWLFM0UDdIpf8K8+WKXtFin5UCvWrbv19UtKbj6xjp4P7ba16/FD97MEv
I4DYyeRb6Eog7oWtvbBp6fAO9WGQ8/6YJiQIqVF9anwC4NJRbRalnedEZ2gU5WCOIW3Xu5CWCcUn
a1DzjRW2OqFuNXtdD8w31SVA9zHgRiwL5nLM0Cmw41dru6L9VaGIv3j+p+6O4MELPV6TgKggKWgu
5ThaDPlFwG43gPHkmDplvfeZuyHE/T7C4aJYO8PIxF5Fd743/eBYopDeiLLLnLSPXqpal48G3su1
ZKYasWFhSz50FTmWpZNMl5HI6pImQ+5aDbmzCp8J3YMfjc7N6Qy32XNOL5zEh6dgF/6LaSTp0Wuk
epEHgDyjvDO3JAao+zqjot63dv1oDI7uxtXZTRGp2BlkfFAZGEXRKuFmBOqjUIJJ4t+pxlmkxlbr
FFOqWKA3OyWxn4JOkbcdMzLGiSY7jJZibGOpJcsw9eKTzHs58wNswnQlSCRiUIISGUQXP1AvGL7a
x1RLzU1WebdGcmvw9PXwABM2PVFLwUYph7e4geiKFenJgwAmSdozblD3vTIQ8cPXyk+gh9o2jB5b
bcRKqLcohsbGUXql3uPQqD/KYRPLnbT3x4oiUxW7m1AHSrNMAJFC33TXchke6lan2NnmZn/rtGon
iN8Lu8y+6h3yk7otykNFzit12Kat6EQJeBIZsXXLsSmZxin2trNq8DRNsmoT+r3WEH9IjX3TJBPr
CV2oxmiLo2eJ4TghE22FKjKoYJLC+pOoW9PxS1tfZ55+HkXVEelwbnrN21kkNq7KlieNJvOyHOp3
M1qQ/+p0k6qFvTJg3KUEB6ZAnR/5ifajbx6ZndY3acjHNcr21xbunQM1I7knnn6Kw3DjRWF5dLsI
X1JfQa4rH7FMS7hjuvhBd32ZMAnqSGqlPxoy8pIgKaUzOSDUgU2GVusd0LF3YRJBrHkEyYmo4k0Y
ItLIKcpB/BDNvdVxDDVlCB6tCpp7Y0XwrftOXY4j3F1skCAQM0jDyuvYKOXW6/h5KGwRCiBOSmaQ
h2kN/Byq0Hsn1sgNCY3xsQ4C5VhHQbSp5Ux9CdSNpTXmAcI2QXsCGFReQxqyVU6+TZ0cw3A8uWkr
7fMKom3r2+O6GaOSA4OPoEl+vsn1QDt2LWm+bm8f5V7WHc2otXvB/oUY0hhWvul9lCxGzgHRZFOk
qLENPTgzldalMOWDbBfriXXt2/Jsh8O1xV7+NPpqv6KW1JwigD97fx2WUnzIQxQ7ah6Ke6mp7wx9
Cy0P6nvQE5DpIWicAx+ZhVGa7el9Jn4QH0WREKpKy0qTYLYA2zZeI9Cn3jvRru3ZZ4q4GkgJWial
XjvEUFpnsOk3Yq2MFQM+2Q1ZFaL69YnDCfJ6w7y53JDFM0WhewgLewPtkl6XWwVloTNGGsxySOCP
Wc7bRWnlXvuMtl3lU/33RH6X1Z4PBvP/t9HmHHq5dS9HYS4S+sK9KO9pCGYp6XtGdUD0b1UIqypV
JO+QGDF6cGFS5WqzT5GU+PYGZBRmlhrrtCruAAqsXPE/IZedjQxC58BAr2eq6bhDHoNMahDKWabg
7JGPeHxY6IRm8+wngK9cDQeTYeTZNhpBKTPaMUyhpCFhZESR9VUlJo43WjgQVDid1xET4tZk72C7
Qli0ibhkkuyWL4OrADb0PJZyjdRO1U1tZyQDohmSWtXQB0ttj5HjJWnMAk9Yr37iHoIYme4wtOjD
rPIYZRVNMhtHL5xtchbs8IN3cQ+Y+wndBbf5QfiQetb8tloFdudtWPetoM4rrzVrw2L0bl4PhGxs
U6RLiY97TJarnaKw3UNPX+W1GC7xlAQupZW3tAnHcmQCoNYxbpKNEdd/enirj9GUNKiJ7iUt285J
NCaHMsksOoc/oXraiahCks0Lnd2Y5AtsWu6lJWGw8Q2DIwcZHSbsnSntmjzbeWFjrxCPg02q4WCw
o7XLoJaIzPNIvLeGHDdjJREoPxxDTp8Vg/1ZhG5OP9MfnJQAsAP2zcKp2KKBjAGR2dcZ3gYrIxWN
UWlVO04SuLybLNilhvHpd6OyrkLEAATIUpb3KrEhlQrqd4NPrI/NKymoT51Nvg/TX2vVt7nNKtg7
5kWOSUxVM94Z3TVRv+QB8s6i0P4AdGs2hSqXjq3Du2W4Yb6RK9WtDHvkUL4P0CWsbSDdeO9qN3T3
qSaQFHgJ/TBmGI7peg99Qsab+0YJAho9eultQhGD7jnKnjQhXLUexDWopHrb91jbvBbMrDBzCfFh
FB9JBx+NAjj12KirqslAa/niddD8TVKK+J668lkihnjO6/XHouH3iTY6QRA+sPZdmId8N6NvnaxL
i5UR0Q0QpYw4o8gOktdyqBOkue+gs9mj7h+aaGQjYw6Vwqi5SoIdM1SQa8nqClbdF+HyxaFVIfJW
qflBFF2CaLEtHJHWiKrhWJEv1tk7BSydF7oIGwAAXsk3fAMSgOovDzxmfeQUKBnuJylEqdMOBFAl
cPfDKNS2g2tojpW3/RZ/GJEkQ4InCspOnmWIcGBdYiGwftWDnR0MTMPLJiWRyVBIvSii7ijc7qyn
NV3X0b7acdic2ix6kpKboTX+o2l5wanQlYss0SHL2+wmlWgGLdurTPz++qlP2mMSMtHzdWJXfZPO
qEEuU0o0AQkYmwHk30ESv+WsHg5q5KHGIa6Vz17s5eyxayptH7U8RF7yqjHJBEtIcN5ZKt02oNeH
ypPMNVl37hPprQuowNmqH/P3OsFnHCqXtBT+GyAsqjjFuvcBFbduz3Yq0wc1k0M0pmWytqFXO9Z0
xhWuQvIsqZ/bmqbgMvaaay8q9t4ulLeehf9Lh/vomwJ8XdnANNPVQ0sOEcpYzVGwKB4zq3oaMEIj
wEURYcY2aVPtZKCXSexLoyRf11q8rQQqnNoI3zlVq6sE0hSKcWJXfK/ZEabhhKwCd4pu3j0fYGpE
uBD91jRB3C3R7b3H0rLvyaxIof6text6f0QA5tKO/GezjJnWxBxPKtt7zSlgkX92kddfewhoy7Ft
fyt9++Rnjb4JI2OrQSiHtqR/FbL9ZcS9itg0+WWYUYnivV7beWieWAwjjDRTLkpTfdZ0+qe2fVft
9CPq0DqPNiqCXsm9tdXs1dEsTnVK51BPqvQAuxfafdXkH/QrH9kSr3qFKTULDkwF/Ws6Ignl9EMp
IX7164dCTYcX1wNgyTGHpqHQk1uiWTs784adJMJj2zbPCrUPJLwEtRp+djY4xA+S1KmLskS0PtaW
hXQZ6SDpMp4BnZgLUqIjbLS5ePSn/IC4XUswYOEilezxLZ504izRyUXemXx0ULntEKw9yk4mjNxI
Z4sOHWVD1yzfTIFK0ydYgHRefcJdjzcSRR/7lqnnUErupnnFzd2yfMeBCPYN8TwlIQptGCDSfA02
JIYsufYiFF1eTXRXXeOhl+g3+yqCkITiiuMmyHHTsSNjNUPU35sU/Frlg7SVbHVRyYpvOwQoos84
FTYkWDWjvOQnHx6aztIvDP3GJU7MFlYQJ0qzya9ulVkHU8b8qErghYFbOEWZB2+q3+5YUMXvyeCt
dCEp8CZBGSe2Rkq7IF2g6gvInwUiy7KkElP1TUX4EvUXwJquY/rub1r0KBxKM1nqJYmyg5SEuzas
r6k1apdK0rRlYUmJ02uUPWQbvMUY8qXNQJKJrhwqpjWKD7kn+VVkSICEvoDB9pV4rPoVIOSKXrVO
QYH1AkOl23TkqHL21zrORYFxwrCar0gRFavaQjgx2ouy8E5xGvebgRM6DSZ0xshAyVqix430FKde
dgitdFNpTYLDseX4N4N10+iPQYfNoqjVQ4lovLUJ6ilGQrH3aHHocfu3drrwzfS9EHVyNRJ2UFZ9
ppev4w6EjNXanBsr5WwDG272VYhBCpPJsPB8zA+DdwLMjJ0BqXJtIiWqMg3ZZ8RBatpEGZS5WGYS
e1iWB59Si/zFLl6URn8ABPbRB+p76TWb0jWqRV+m57Ij4SwfGbFsFHVxq93ZyqTlTGEIav7Wu/o2
6ql1J4iaOA8yz0GNk1rayRhx1WjRJ9JOzp330rAvuYVuVgUWsHCn6rNnVn/0wCSNOsOAQbQcDlZZ
xi+onntTXUaqsWm65kDZulxY7IkAOlGNBP7d64YTFKq7H+se2l7pnsYtEvyi8Snd4nAZfZ9DrnnT
BuKPW+MkAiZNWdAF1ABMY93aASqbMHnpVCbWZJi+GNRGJOYbRpdsiqE9NinKTaXnVXk2vqnBxfeZ
KeTxK/vku54AfW1TzVvnZvVWg/zcqIr7bLvhr6iP9E0kyYd8aDro22LZcQJQdQVoL6lceOP1BYEG
N2PowKVE7JokmToRgFox7by6T3lFugkFG4jRaeJA8e3ZGwi4iv00p0KAfrVMVPgMuQ1cL7zrWbVT
YywDFLRZZGYkBgCroaMg9asGANUyo2aZlfx8chq+NdQHSSkxQZ63JN50fNk6Gf/EknWMSPKEEcaE
vV9Z+dG0VkpEwBDYGgTxFYos6pefjdV/CuRIeUr5IMoZaodB3paJZBzAkFaKZzqiruxlQTW57Isv
M3DfR7MixaCP+J3ihya0xMoDLcmcQUWYIOxiq+jGQdXBOugj+HyPeHCY8yBEFHHJIqo0banTb6i7
rdUBLBmz6t2NrKtQwILKI6t3IrMOA+0QVDTwOPZFB3WWjiS1MspGdpipyyo4lHn+yxNM5MYgWJdF
m54UcbC78VOOE8mhmmKviWs6GF3w6ekd+EhCy6nfXUJ5UOABovcrgpCgGcYoS2hHk4c0U/HIECQF
L8qrL7cgs2bENZEo3q8Oa+wrMxXk0iI9GYHYdG73LJhzL3UJzIfsMrPLNDZtmROt0eVN8R65yEkb
SUTneqDkUEijtbamODB7CiQ3qHgPNkcAP1zrqHm5Q0hDgleInq/zLODJuvpAug/2JfodsIKeLSAa
ZrsTRZO8y+AVnET6I4Vqs29G9jgQud7OAJ/ZSeCP5BrrU2j1kFAgXiwGoSDKb5u7b/f9psiriy0E
RRs1PtaaZO3VGH1lhsnwFNfsCLQ3iieDKW2vSJw5UlazGa/RW8j8UdU2y8Bn9ZnqxQtLMkStmApX
Q99KGItGzTEkzHq9i+cmoeQFk7JvtlIEU8pO6pOlGUc7za/M7lC5X6TRtR1V6ooN4e24OeTEXxS2
BSaCOKsKnknao/1O8+EGmJPOgFosB9aeDkCMq9mhSiOLgDAYVtu2FXAOQ2vid5a0UiUq7AUxg1r2
oFQMvGqeUc/NzmMX30a5zldhF0XL8CEpEawaqkYUimn5hyr0z17hmbuqHd9dVf5sVARgZc8iiXXM
J8ONUrsZcZbEKGnVp9cp8br1T0HbTCf1dlgLD5h1VXUgBKvCW4EEKde26YsNiWHLMPbiYyrH6Q6K
JXOdCg5k9+IP5AbGJD+2zRjutA5NXZ2W7O4puOLS/eMG458h0vUrJJYGxW1/jRpWkkHESWGqWunm
kC1EwBggjySBG6X0JIr3PufEYIzeq294VN1R7xf9VRmsYlWp6gdx1cYBaOsljaop2THcg8+pHR0u
vUJa8oOt5p/sEQnEzdbN8xPBJThZZYXAH5sZBY0l3AJjfe9aFBVDM9bEZ+e7rradjvA8ENbF6CRZ
+Rza9c0skIwSJQ4YHD8rnSBm6GZMcBmxqVTmn4cM4Xg/ForTBINKWMRgHkVeY8EQ96qQFViPWb0y
5azaloF60ORww7ku3WiS/WlnSfcay++Z37ZraCjVdijSZgp7ULbj2PoMTcS0F7spaDXOO5JExYtG
YIOg5rxy7ap/6bpwCodaBm6A1lN97zLXwBvt35WW1OQQQOC2FMRnBYHqvRPRtYLIlJxFQuKSSnK0
X1nOUPrbNHhtmVaeQhTRg0QNdjTjAzX4yctXHscE/yEUdjKxidBztWZVaHQJCX3mL6g3iTGS9aHy
FLou5yMicDzX3A9+gWfW7hHEYnMrdP4STFay+PrsKyXUap2Zv8m5oHZOpLGTRVJGiZSpf5Gg5mKL
ET+jeSr9OxxtCb2kbZPhSjD6Zim3IxJxN5fo3jS3WpXfBz7c2m1xIuqi+52YPsl4iTxcSY2/thXj
VtEXa700OImZzdQM6ZCjKQIr0UH21eY6qBmlKvhS8IzWZbQzab1u9dTaUVIfHbNTNx69t2XnJcPO
qPJ1HrYE/XbNi12G1kLHKFG1w6LuxRN4mrtaN48mBKUgr7ZeZG4JUkl2XitHl7yVokvItHBvyPaj
l7cyynPqcr7ZPhgMq5lmSmd6X2Z+StCcHduak6wsgp3wJapkKktp9AjpawrxPIfKpEeVdemT4sJU
u3AI3dpZkqc8SJEcbYKcc1USPEeGph4Tqial4coXjmEmwJNVnRPNstJJPyPWcaGZ/bSgH1x6BDXD
eYItRaZWbuQPBJ6dO3ILF5xYh7zfmXFxbcH4LHu9eG1+BYncYlY33w3bgCQiJ6QANPHjoBpstwC9
NOv0ldS2ltNQhrQyShQK+Wz9iH8IrUAx2Kx+RmBKCWGMLtky11IhLy0NPKJ7I7oUSbuxJH6eamu6
9lOk99gbaDEkZSOvO9el7hCDDYkkZdVonBNC299XgrZ/SAZmTnuk8PW7R1IhJzXGjEgjYZepl4ye
XKIjWoQYppjJOTQh4d4pDHW+MS067Kg8DeuEYf0KoZixPYCcLPfFabRVPCED3peRLgDtA+bw7Jh+
/RnmiuIIP0V/2oF/VhihM6XqHjobaqRHI3McnsyMHcXTOjDKLCr1SP2KB6ax0Uh70pfMZyP804Ta
VzeWx1yY+qonFWBlwWPjy1DUs4KSRWzYE0ukiKvwxG7wEHGMVGhtAjZLdstaq59FrrT73jDOAatS
ei1E64FRXmmd+zsSag2FypB2hSQ0p++ijyaJslVh3BSFcbTq3Ls1WrfexYM+eLJ6zK1+p5odUXFK
S+2zzH6NTcjSYYxIIYSLs0zVGpC3xq/BdLciU3wVNP1Hq5iO0uaJk4uPXhBtXsUfNhn3vVXYyFBh
04gMCFjbYGRtgjGHWaNoS01D7p9JeJsSHJRqNdJtOFuye2ULEs/jXqDxFZs2Ini1cZ2yGwl/9pR0
yf4bOfFQXyRv6lwZhJC1do4ROlJph0EZIBppGDKxEVbzJUUvBV7cVFj5ujS1hzHqg1UzZlh+CBKG
QE/t9xUbdeUKFpeVtrL6QHJssqi3rXFJrdp/7ceyw8mbYyuN0bjLrOo3QLu8ZWL0cA3yh7Aff0sw
Isjl6n7zhQjo0hoJ990tk9ObfR1Hr7vT8FobppWfzNp4MGghDpHRLi2dBa3hurcoERbFTtJgGYfQ
mRcUfaICBzy+i6I8062FzV37NyXwTqSk4/zTerInDbGvfZQwSRiuVMKzdk1QvQAcXtHn6DZBww80
Mieh02pv6pYCtp8CVfSxlGcu/gsTd74V430YhMfCvzcXYcLomhGJrJi4FKkBLUJBIlxdlN1Wwic8
kAh1bjP/lZafuQqC9yyyJWQ24hyTNlwo6pHo2ltTREwy9fhkeMgYFJVaUJN4T3b/C8B0sMwHFV0G
IY9KzArQlNva0WyTVACF4y3ldCQNy6bWpmSEAZcT2ibmrqhVm6ojP7qdPCFDuW7YIzalLJOBXTS5
44tO2fSkYzIjM11HiG4KHADzTjYleUaUGFjtYYj3h9fKqk9Z2sWHIoHq79WwIrAOeQHGCIVll973
SFBi5MxmXa2boMQQpOgPTUKEgUn/admHdoY1r3pvfBZPPj6jMv4/3J1XbxvZuqb/ysG+L6HCqjSY
PRfMpLJky7JvCrItV865fv08q+jdktW7e59uAXOIQaMLTKLJxRW+8AaaKx7kcw9cEloem8qBhtwP
aMXhBC2fDfvhUlT2dam45yRea0p7C197iPjkloH2mEVFopdsaMA5QX87NPWDSmtzChQ8vWDwJoX+
Qd3VCBe2QXWpGbQq6tjNsKmrl+hO3rloeHzwEgjfQYwNog7zoSyDjS8dcH0/h6zsd9QHOmy4lUZT
YEbwAe2xuJxaGgEyBNbtuZcXrkjNx+vOCmiK+U9Ih+BtNrYoQIWrpDWdTTN094NGkOS7Ql0LFStM
PEVgvtYm0lFx5EKtBdJUxz7UirSWP5sq1lofKnAo6wn7j/bS7imKemEQrnT93gT2saYmXq5yL8Mc
qQ7oF+naPpRu9RocCKAaWQdACje8a9WOUVEjve/9ZLrQveE85jdZmk6/wSY1vcBW96kfaTubgmJM
7Qz5vnPyPbXvVYxYgGG4mGMDoV8aWgZ9OGadVTsEscGKu1Ox9j978fCp9ZJ4bURCISbCysFCPD1A
1dTqz/3MuQxGdyC7CrytXLVLZDWABA1qto4i77rJzCe15mcwYWRNMmkYS4rZlbnJOyjgo9pZ+wqm
Jua0lnYRVGq6D53qadAQxyJfT9axiKtzHUZGi7EvFsDJs8AFaiPU4XtQsK5J1YyoQw7BJ0c2iq69
BeZfAJLa5frorSMt2UU0Ybq8apdNDiXRTjy0Do0eLrMK6mjEow05R1WY25CIaxW0YcSri26lOlq4
nMzmGjBjuMcmheDbGVdNdZ0Z1MVY+fe6IUs3QbYzGiwRDGdbJzQVuiFgnejFbBUSraOcT4ZQRQyK
Z7rHr7rcWuXHdsrGlTraINmDiEJvfanW40c3NT9GOuXCMWq2AAqk4Zm6SJDYQZ0PZ3s92HVfm9F6
HOk+wNoDvtOH2l2SRtbaHKmLYMH9NXASbRWGZb5u8xKlheWgyOZthhdLgjLVoiQbsXH1qwcO2egS
RlDpaPTq0LvZte60T0JrndFeJtLKJvMpjgYYZhwSh4iO1zrAj4LyV3aJaYc0UATcYiTZYwyHrcii
7xlyrVXv2+eGRdfJJQgcOK5q6qBrcuJ9Trj4MJaXdTV2X8zAhEkdq8As98RiLre7aTmY+WWJWCJi
QOQC7n3m5rdGq9cXOlwEr+ILCD+X/qcGySeKmSTJtrPLW6YTYVe1MMYixxoRalhe6WuT3WuvhO62
RU7DieCPf8vIT1dqq5h7swC4aaV6sAyBILAJgOWKMQv2A7O6CJDsnDTtRzh40ium/YDoJeUDy35s
MU4LU0u70ZRWu6E6B0XdpzBs0BamtTdhTEDQQH29WqMSDQSmMx9VHJlpfsAtIuUOMg6p3vycamF/
nei3g3sVNpn+iXOC7x1BCwthdY/m1FJTcfS1b4OmilG+WoumhISL/WbO74qdqLfS6pZsyWUjA3cG
1T4yHprui0fL8HxSq2Q7Du0tsyjddk24sqGOJUpFcGrLYi2NprpARGay1k7VoBZAfreIq/AT8g+a
0qQfqyG9bqgTb7Le22QcM+uAdt7St9BGHaNLfoLyHmTUzeiNJbIP+Nmlyd1oOZddmX1ubCdZWpjL
xiYeJ008ZFCNCIl1hADMEURsUyQ4zhnGCvl78KUeoit29a2OErrT45Iw/GDCOmFjCKikTsptN6DF
4Rc4mk9QYobc2JgNduDCSsKlnsvMABbHNotdAqx0QNuntDlTsYWmy0MoBHvRmy4xBtB2qoBR2Wgl
E1tl3xvN3Win0z4NcOGNdJPicsue2gE4XDY2Elcc+IfJgTGpYGvbRpR3hZ59wtgcSorrXYNGyRe9
Gow7qgZ1leKEiSHI7MwSW9QzLNchsMd+Kgf74jbXas2aMDAwWYylSWvNSzcgr76mASISsQ55v0o7
9mWG26goN+kk6piCKzU+ZOi/2EFkX6EQhRcCNOIYPJX0u6fAErAER1dc4ma6z23XXPmdxU5gKpd1
mT57ksZHJj2on6tgojs3oRlU3Znt2J1XdtXsFcSkq1xy29PJWrK34fmOyozvOmKXAIyR/otRl69y
s9NWJpJanRWZV0HTAWKkjsaRSgKXActj2i2SgWmZNsmaFhDZWEPkMtE3G4forsjgxhm191Gvn160
rJNkLDCwr+1VHdIBDQTByohjsTT+BDshMX9ZGO5xe8SjKdKepxGyv29IqHKEFNpInaocrX6vFI25
T6vgCnybtQHADR22Uit0YnVs6KVHSaUyX+aGWgeA0B+8+KCWwyrucNuhKRtukqQM9qbbQMmCUgUy
CuJqSXFuCB5EeG9r2kRH3rszkNvezBBPbOqXiVfrO9MZ8BEWOFrOYEtOgmsxASFznfhgGTo29W6I
PlUVXlJ6prjSFB9qKZfejXgpBWoNfKK/tvFL2XoeBfBFjavZocIAbgo8fz9/HE+6GpTcXcXRfV9B
F6OHI1apPWLyMqO/Z6HvsGvuKHaXm1n7W9ERG1E7T8UKTQqCI5ZCN5VOBgo9ZnvbegXkboKAMQLZ
UTr5UnXl0kz5Va0xCJeWhsCwkBxAP9PNjaOU19iVgeNVw2+Fk+/6nsVhKWa4TIIQdjkKtthsfu9q
mNxjB2QctbU+CilM1ogGx0zEOk3vWs5hKGUSVJpL3K1iZ0+5murYaAVQITuBi6XTRWukpT9LJAZt
GvvDpLYOqEPQnEut8sXWNvMdttDpup6ULxoVCNor2W2jeeaqbzN7zbK9BIcOyS7Qv2STqx7oF3Ep
+3wfljSIg7xeCZ8YBp8kbeGJmMDLdFaWfgcXD9lfgR4UjcPjpYwRMyqKYYv63Xjo4/DRyoC8auqV
1cTn/Uhdu/WHQxRqm8HM6NWBOfF5aA3g8bpygo+T/YRBLSIcEjKcuGJrmKg8FcLcx5r+w1c6l2N2
BPLnetpSJCgOgFlG7rgoxboE4kSYGRNIenGzBj6Yo6IEbBu9+AdD1xDQYpNzbYxzIuruBw+zlQMk
jpWOFebCMTRtSU1KYmmD0fqa6LqEMGYwxEemROPDUdeb4okU95MzaIgjpPYlB2CIbXc7HnLJg3Xy
SGzKprwDOo33T2rfuaQDJhlJ2jdbdNCxHcyoao4jEg4FMsYmZUZAV0vtHj7SwxSg59vnyqNVo0rW
hh544+RpRg7bRB9HrPNIEXUrIveWxIHgaXwyY0kOaKZ4m4v2WnFdHwGnTdb6V6C1M0CZTYlQQX7t
+9Im2MuGJY1mgQz50nP53YCdblCyLTctRzTtLW2luJQyCxOB98pI7udVpXlUQ3o9qNeFGpwrwrsx
eO/1PC1n1PN8maqczr537Q/QIBrl1i7hmVARV2GLlCnc6vEB10WktQfqk7ZAP6CM/c1oBt5BgQit
ea267etUO7QeuLtRvWDbBpgsP22Vg15B5tunJaFG52JE3kmNqI0PVi9Ph/Hz7CiglPiS9SaUl1nU
bxZA7b3y2pxIV8rce8wM5dKzonBnsCdZXXqXwE/YaLMBUhIofL/Of3aznnOuiogxADiDGk03HW4D
ItKVXVPK2R2Jo1r+rNzaBL7YYdS2VC2aP5gOUDDzvW05CZCXRrp3iacozKH847XTwvWalbsLJYW7
aofvFMg5901cj6VQ4LwAYTzjpqj3dDIVitWhL5Z+Jzc5Pb5vtXYtdafr+KrVzHZZjwPAsNC/6/AF
XLpd4gP/2NiAfRZugYI0OEiwV3ZMjvqKDnVztPr8r6xNb3JMf+p//kPTf3UAFa5qoFQM/pOqnAbv
BY7TawdQ3+1bEvOhAqEePU+m8LAeR2Izs2gmjVgaLJB7x2jNMcUB4IlOCYWu2Wg9uZTxtn/+Wfij
330YYWiOqQucSoWpm/LDvrIjTYJuxEm+luR04NO2KaoN4otAjmL1Et7vPRnJKvAqNJ9AX1EKQqxM
awyk6jVnAreMXFue38csrQs7xO5TIqEpNd8VQRxfWVTKsq5eRWIMqD4N3roPnGxl62iaCsJJOJeU
xcPQODRJ2qwgFtQXnrABUTZ0OrWwqZaNE40Q6Qmc+hhFHk3Ed02jI3c8XRWeF/6gc/9V7VRnp+kF
koT4piw5cloWPP1YNZX6XEorPo7mBkqAvwQTrN4qRcju3nfmPonpGpg5sb0wiX98+NQffIFgVB9p
iAsmymeEEk2j3OeyitKXypU+0CxMgwE70kINP00uoaWVZGugIzBUAn8fWU63b0Wz99TCQq++eNQr
xNn8QMnPQ4PEZvSyO7wynQNlCGgFVaddZQ7zvKiQYNXNoca3W56Yk2Ncq7K/mA3ehRsp/gNFlMSn
Z07WjRyQGV31NjJDVk1XAsitsU0SD0BbHjl71cyRMyPx2epspWsKP80W8IO2yRX1MTGn9E4xnTtR
JtNlTjF61RQCrntYdMzpCA1OgMMEG9XX2Mv88wG0LxyJDHUxPVEuqBx+56jQEL/lY8YRRcReS51z
4Rnb0O6HCztjE8zHZrgEKagsU2Few1vPvw5B7C+cW06J7AmgAbaeQbCja2k+uYAeV45ePITegPko
XUpQbYJ5j9l6ICYOekqLearrH3QFnlMyRZ+hnewQDXDWoNoaEIJi+pS6ebWEh//DKHR9q+JNfgEf
ZQQ/HVcPrt180RKtp/ZJKawfE/VSWFW6F15608p7kdX1FDvkzYwJdWnoTbJxihxpFKdMSuaLPVER
pNuvDpgI4BCnI34kXz7/DVsBFSPc644vVG3FXlndOO48i6oE8LP4IJqCEB8u22JC3pu+SdjS1TGN
fWC6w109VNVOaMDchpqSj/MgIvADGY3owLHFMvftCcxscp+PeXmZu5a6UuNIZVVSS52IpECBxLgm
Es3c1/052KH0Rk1tnCgslPoiZ7xw3d5dJBbgsaCx9pZWVhtdqZ5L7NA52esaP0qqGFUsHfLyStwR
b4Kq9q6TkqnfYqqxTANdbPzcgw7FwF430njW7WPnUq2yiEgcv3GTYuEd+PMcH1M32nsCZavWg7XX
oZmkFVFxHZs/Sr/rPzogaUycFdZ1TJUOZKZ5HkbqJvEgvsROI0UtQPjaVkQtcLS/OljV7By9E4gX
tve14heXQ2fRx9SGTVgY/aYpKmiLLYp2U14lK8as2nhiopVLIUcBUwGVaFp7g4XGM3FxkBlXkaX2
ByPP8d1F7jEyqrnG1JAjpiis5dKHeOj7cxtlhRXN6WoDYDTc2tb0lRIvMoVqhA/xmO+cxAlXGCaI
1Z9vzpq0gn5lFc1BYZuWEOjrm0KFFvvmoIgrTfesGv8dEAVLQl+kfbQsOqh6Gl2Yve6RoMTPFfMY
xkwCZMDBEZnWP8acphpe6J1yrZUkSlkGiYReyw+qif/hI+qSCfu7j+haQndgcRr627PMqSyKfGCg
doMWGevar7Rl79DAA+uln6sJcsFtmkbPHlu5iNMSUUad6BQDiJsu6leaeptklN4DyofLbnKabVcN
9qUFWC3MHYTeekOj0E2/ipohPhIE9JQ6c/0/nIIa1OE338JRDcd1LUeoruGab2wCCgUovToOObCx
rLwUvnkDAW9hkXysTM3MLmsUsfPuwmcPpIZVbsMhE3Q0AeSx+/Tg24uPosKi2h2eaCeBmstLpPf6
FE7Yn08J8cbQgCmBl4KuOi4+5Yb7u/GGhqh4uVeBhI8sgFC4I63qQrUgzferzC9hyNT9t8GvbsvG
qR4b6xtiyyiPWnW1bfBndBwvPbcQdF4NXqds89T9lJX2ObIjw4UDiHtdxRz1ZlW6BNi6vhi8lIQl
K8xDJ+CQmTRAFxhFGtuur3SE/NKtTk7xybOG5266VkZnuC0KHww0epN+6FqwZYH6q+hBBrENMILK
fkg1aVdhCX0Mq/6/5dFbrs56/2Me/acxT8PM/8V94/g3v7lvYLFhErwJOtu6bUvT+p80ek3TeAo3
e8rsDpEdQd+L072qGcJy+U8VwtWJ9/7ldK+eua5L2Vd1DFWly2j8FRa93JtebQxMU8AngrWk6YJ/
x5Bx56u4Upv0Oq7csr8ySlC4OFG04J022UC/gIPpPyyL2cfjz/61Nwu49A1YgT3/mnc5/kAR0XrI
B8BoC++W/AC4k4m43bl/aWzzD6xJ8Visw2d/G+7FJoU5CIt5iYnTg3YxrOy9umAzgsA2ocyar/Pz
Vz/izfEz/RL943Lydmg0NnRD0w1D4OZoquqvQzNqtZbgeKRd2rVKK1mmzTMP1e0NqV4s8/fOJ9Ao
Gt1ZGNkH4OKI4aWzhBGlX1jJUrhI3op8hP7IJMAq6aa2KgVy43obIiMoL51GP8MT6pfZgosu7oA+
+tSDYi/y5fxY5vUIQVsjTkURRMk4rMOlV5YIWTmgSBppVDBfnFnpI5somZDRwGua7RtebPTm+53U
hZ+zs0LtaOmW/dEEzTLxLMq1gvaWlGd6ucz2c6MNydhHMSqWHnPzBbKOti1Mf/fyEJkPyM0JROCC
QXKBtVTYcEgj03aWjoKYG68Bi8Bkk8Jgpt3rO1k7m9PYo2mINdv3zQ/MueckunAZJGgZ907lbQ3g
Qm8M/OjtQveV3oSzlV9dwdXUdNAqUifJCDD+nWt082V2W9PwMwLkATFh9vSbrdXs2U/t5T7dWpSe
B+8TQSUpMbbKnSSZg01BnctUL9UQt8P5oWYCVAYmFvEBnEI/OyrUeyjmPyhclYCfuDc/NF9e7mpl
9GjiKLlQygYQmPSemw1QosYfpuWLX4pT+Rd2nYbbl28534JkiBvOfFN14mKTTtH9yzfUY2kjN9+3
sQlB+gvHxEJm/16JmZwzFOhRvXzZ+ZYmEtTmNH09m8fRtv5pZEgfibKlmPaUNv0NgiAP83NJSEGy
LoxFp9f0g5QaZoLUqAhmS1pXbyQnIH843jWkffHIIcRMgMOHDay8Nc8O3VR1SgqIz8rH54f4xfFj
dpnzJDAMUSkdcwlvKYLDl6KQVXf2cvAVmv1uaZITSp3xoAzThUHz9tD3NjfREivX4YToxSBLrqFW
DYde2BDHYR7MJjnztJ2dco63phbvDa/ZvJqvkAQRPJs/VJ3nzqb2qsv50+TzR/rtAqkvP7hSZ2p+
1qul72g+mbtuZNJ4RFmHNGfmzHfnyyCfeLn75iXAIWO4PiMq4ZAkDqpUDvPTmM68Ca9la7k5nS+E
xOZnqWZWhzd3Mw9RedetUS/AzXpVJwbWAoZHB33+E0ub7HWRtI8vbz/fapDW2bWo4833qqBm1Q0j
7VopTdZLVbJRXuZb82PAoti+sypEg6MLPKQjeCH6KP7CLN1kfXz61Ssb9VnplBQh9395t8y3BhEV
FZoePAjJHan++eZ8KR3zKeDIIGilLb14eWK2bzmavMwPzvdfnsZAHgHEzAFtK0c+/m34LQH2k+rT
XRvgwVFyzv5i1aNJ/1S814ACy69mo/Zw/L7zl9YNVCpcXz0/Pissaf0ajHLXOz4vvVvDyviUSzdX
KzIuPGnvKt/k+Nr5VfP9XFrCvNydb82PHd/u1d9k0mV2BJ+hVbq9NWCSDLMV7b97m5fH9NnSVsfc
1pYutwbtjEBOU7Db/RrD9qf5XiQfUuV8TaRj7vxYL7XO5lsvl7ePpdKMF/GgcKswGuls1Tu/JsO+
d5ytbOU7v32/+c9e3jWf/+7l/tuX/5u38CFOqS7DMMKLh3j3I2c3W89KgQau0vZQ4JaRqY/CC1HT
lEXI+dLLU69E9MVOFH0otp2OrCth+SKecuA1U1iBYW+gpfSyGzFfHFO9wwOXfFJKjrxc0Ch5fXd+
IsN2vA7xHx/lv6MWeYSrXTQsI3nMZdjBIDjXo36AxWG1mqUr54suD+iXu68ek6cezLWB/Ur6+kS2
p9KTB/FG5Ra87QhiozZR0+5l2RnNOydp801c4YjgDN1e0dQLEo9kG1qSqsHZQnJ2UNTuXlyLOI5f
2dMf7c9LkdNQBb9BXQMiXWgyPFWFl6FZYhcShs1ab9CvnY3eSbt7QjaFXQc22M9L1QTgtCyoCw6a
90M/erui+zaPDVlklu/yrJj2tX51FP6Uo3Rsj9r1deROMOHr2lynvSlBgOV5K9HJg/NU0qrf9NRH
3Lged262wrgTLVP/o4SE7WsZYc2u5a7dptI30rsLc1pO82NyOhi6SHbVEPGBa2Vy971+0WscIXVp
Iybsxbc0th4aYl2sKGPcS87zCr/jDqbyFq+UfWn6+kFTDO14mWg/kJUiC9WMOxHnzlWBeGigTx/K
1Os20YhLfF/chRoBTq7ZFYh6hHtAg93SRCporgzaSjUBSMwXudkeHcZfHlND2fqRNvEvlkbHGTDf
Dy3kSJy4h/kb0GXTbeXKDmx9KdH8qyoQF5AbaH7rEDKaCdcRp/evm8HUYLDExMs6cavV2tfWBFGq
UE3AFlqq/aCWnq5nBdP5MguYziKf890MV9/tZDnbLBffiwFmZWJ0h5jK/WG+VUYpvMoA2F2QE+um
fAMwBBO/zKv7rspmh169fDh2YX/Pz0k3684Eo/Dy0PyK43ukbYfFLepRLhobOShKebbMIpmYieE4
Mt9sRdQuPJqdK1tIf0C1h/NNBYKXzgKa84vmW8NvopovT8yvO/4Jlp3fkwiPnPkxu8SoyUHA3iqy
9uDIi8ToM3zyJpNdQ0IaWiYxW3OYH7MVwdNFddGNmrmfH5qfRJC2laEd9shKjLZ8ycdL2go5MEdd
V5Ao91lr3gyeJTbMFI50PUB12YPyZvmxujw+1lTPvuNXa70gMp8fMlNAa6rhwtSVf/XyxMvd/hr6
lSsgA4JIWnT92lFWTAANKthWc7qrZItgbGOcY2liUqD9lD07GurQ6F9yOm7rlfUhuSLtuFPA2+vB
YkUvCT5JMGybaM0N3TsvrQPKVWN1V/cXVXglsyRkjv3D2D20+lOH9kgQ4wCxRkQtiKmUXmvRVtJz
lfM8uraxHNBZM1sbEfIOEzscE7KLLLoqh4t2uICWA1gMXn+j7BEyg9vvgwhDojjcx5iDjvmywj+a
77WxEManJDhxYi+bbxNtsHX6Qzr9NltQubbyhaYd4j79fWPvzShaquM1Esdp/AnNbCTv/VXwEWmN
8qumoJu+7HR8L9Y0AAQ0F5hpC7QYGmWDUr4w0KfaWCm9fxzkNzDGSnHtpIvoYxXd1OrX5FLdFIsL
3GKfkB64AsTIEkXpHgOEA6JPX8YLWiw/xo3xBAgQ4OZKuQGGXWeL4Yu7HZbOXv+u3Wbrfh8/oub7
UK6cFQpRYFSvjV23a4BjhTf22oIQfEPSCWdy76zSS21XfA1JLJsrmB3QY6Dy4+fgKfsaTf0LGEoF
GCIi7GYFldhbfUWT/Trbm5vpAz6SYLJulSv/efwePBQ/8osSeaEF9bx1+pihakWa/bFBl+hK/1A/
itVzs5vO9+0XDynpBaSLbbjkAxOTHvKbgzHs7C0kiVGsVdlm5chaAd1FPSwF9fPYRLswuEPpSC8B
nWyscudtXMCMSbpNsdR17aV1PyUr0SzV7yK/DfCp+uwDVFXXlrFCiW5A7l0SHXcoWhsQP2z00dfE
9VAHQHxSTi60ZqFWX6rzC/vW5Wtle2uZ3VvDwenW7jpEBnqleJ8MWMdIWo9rdsiJyfGx3UzeRbBz
b6EmXfqb4Qv4xvq7jk77Asul2KU8tsJba7wH6YPOfAM/HMMlbx/Vi9y6kyC5J6M4V6fN5wbDcx0D
o12RX6FZ9K1QsKperwNOUvk/GgQjGuc24vZABs3zGKiseu4RCvdL45qGQvxQjstz80OnLBAxR0sd
KuR3tEdwylnWzKQL785XV/bnLluOdNm/gJ1XDPmkOBdi130ZP7jFhS526gUYvdvki/Ys/XdR6//q
Zsvk0D2pzMryAlM6oh9AUqsCCN0etl5kLQOa/c4ixAsBObtPGdhoRBkW9oP1tbtNb5zHcj9cpuqi
gIOZXbD8lW7veKv+Hrm31Fu03/1l9QzuWWjrDHsOTAi0TZID3t3yCXn7BIQCrMBL42DcZiMM9rWb
AgfBjoC2zJPyLbkR63xJkvZBf/S/xx9QZwAq1+Kct2iW3hWY9U/5uXqLsCHWY2u4gcXCQnceyPD0
mOzF1cN4Z94rO+MmegYVaeMpQj9hpf4Is5V1wBtqXTYLNprqI4XrW30HBnAfY7jwAPW7A428iPc4
ryzEGsH1fGlvvFWzaFctikoo1C60JSlgBBgsWcF0aoJlzJZNAnHbfUn3sGF1CP3WQoQL0KQr9tRP
gp7bwr/P6Rfj+rBOF1D0dLLffkG3eOPsslv3M7X/B4S3V9Mu/pJuzbWCiotzjRagWq/dJZsmUuwZ
0m20t5f4Xlyw3KINRTpYNRTJmIcXsCZgsq4pSQDH9mGybqcrrJecYYPk/u03b+dfkHnust3EQk1Q
dbnBV3nfs/NUGyF7WwhggvJZ6KvynjFFY39Ad2ul50twNqO/g5brd6tEXUUs6xv3sUS6ZVjgQF0a
G/jPKA9gOVRe2VAHl5AkASxBg95iuoIXT/S5v8yrj+ReEQ43vCNl6k8axpHMPeRZLnAm2JcX3iY9
WA+Cz7yFvLaDbw07a2mfl7CMdgZnyhLxG3vpU4706I2tn8drRDWexE380b/0t8FX7HbMqyEBAfhy
/DlZScFnPiINto20S5odxaODKmzszAzv6kU1eJYJFjI3ant40CHSGutQdx4t6F61CTsPYQGjKMDT
S23wTiZF8y1fZiXzrR5KHNhf+XTvqiEi/3j1xqKOgBLzmmTObv74r424JIqpdZISFCFWeWstET6r
0Uf4EaDSKSXLXUiiv12iSgUjZQBpmW/NT9R1gfuMSlO7dGDC9NKmEL9C2vr6vqZy5fSYGk4TpobH
m+CycTczC5CflqjxP0RFko45AtK+gz1iMDslguxFyk7aJ0bzfU+aKtq4K44xgn1WJW0YVelQ6kKF
xPGTWw1ydpSUfrtf5TL7CNRzS5o5FtLWUZemj6q82NK7dL718hiwmR4FlvbGU7tVqDH5rZEfmPSE
SlaZoacwRpqy9fzrGUcCIosYBD30fSTtKNtZE1heGimECItw00uJ45eLL1PBl7u6tL4MEDGc3YMH
mY/Mt6oZVvPyoLDojdkhcsKz8KSFz6YqwL3M5eBZd3K+NaO5EFtVd1KjVbO0+0SadzrSxrMYung5
FhwTgHLL80rVtI3A91NtH3Bz7wFw9xvFHNztSwFJdbJ2OcbY1mRZCEM1LJvpgDYEsiWNtBp1AQEH
OpFn24FKNFvjeFftQzg0hEourqUzoCqYnUyDSfsAlKHc0AMYDvQBBtTpMAY0QmfnTzZemZUwP6Uj
aLcuGXDZiWS9TsQIQ9meU6wcqZU/y2q+XF4e6zp1BB5/MatXH2WvRZuPqxH/VrWur2yyHkMau87Y
x7lEJ7sgS7OT2lWynCzAhrFo5+LxSzFZ10GISyNZVUGQTMkH45AhLEjuG7Czll/HJnZZI20TbPLa
+ATbUSNz46LidpipfbuuK0tbz2XV+QeeLy93Haxl+JIkhiox+fzzzqqUCqRrEqPShU4qPSdGwLWS
xinV9edLYJcHs5A6+76vrVLQTwujbLylMmlU6OYK6yxrerzvqOjbzs2J/+ke2s9/f/XUPK2zJmzG
2/a5Gu+e6zZp6v/zv78N/8t/zuWzM2TqQ/73XvTnb/Rfz/O//GEsnv/5j6fvtNZWYd1U4bfmdYdN
cwWNql+acvNnmj/wn71F8sT3ar/z3oY4Q1Fap/NF00uVItb/+K8kz/yfTyuyN2dZgvxfCNORjbbX
v9GfjcKff8HjcP75a/7sGxzHZ//9n/8wTZfP/L5BsM8Q9wYwrKpCM0kXtbeD4J5Zmq2DnTChpAup
880/+Gqi/NFU+PMv+JcH4VveZo2ci36YZ69nAjvWf28M3rzDq4ngnvHNTVMCIzRT6C7t3tcTwXXP
VI1Wq+6iWElX3zoO+v/7MfjD1WBoQqM5+b6ZYJyBd3QNIWzHNl0bbfZfRsFRzxz4aw7LwrSRbpfY
i/+RmfCHo6Br9LDfOwrOmWHZtHoNAMG2SXP911Fw9TNh28DmTY5wdNXk86c1CpqL5PB7RwGEgaOp
KHmhri+1/3nDX1aExlzQHFBPpqVJiY3jEjyhFcFHPv4yb86sv3I+sOxVlgKYLuAXGrd+HQTcEYAE
WxKV6wj0oK3jqJ/QIGiqeO+uYIkzkM+m4Tg2eCtuvFkP/PpnuiMs1XINEJEzguW01oOuOz837L8/
FYR2xumnqYbQwfex+b3ZGzkhWC4mMC9TY/tgQpzcrsCO9t5NQT/jUBC6pTLp9d9vjY51BirPMHQV
jMAxODultQDA6b0DINj1XACIbP2Wjq8Ju94vuyJnAwGUSUriWCd5Nuig4987CoI4wXAsR3+1978e
BU1Xz0BqsBzYHeWeeVrbgQ3Y7p3zQO4GNnBSW7PMOSh+Mw9sFgrehs4JrgIZKL776wumuYUSHKx3
gR+H3Fh+mQCqeqYbqnA1y3CIm2VedVpzgD36Z/T6948ETeZFhAfshoZhC1V/OwqmKc8M4Vo87bjq
6UUHtiXRmfwyf38QDAckqmOaP3PH+Uv+OhUYBPIJjmCbOAkW1alNBZ0F8d6cQVhnAERfMgJ5+L0e
BZcYCoQv+F+w9zKEOrlAEYrbewNFORUooVusB13OLJtRfT0Itk0SbenEkaYN5gIXhlObChrx3Xun
gu6cofVFGmq4oLeJBPmWr0fBIURAkxIWhsyzTzGJ5vhW/5sFlTeJ+KuCin5mCRa9wzd0VGLGN0kD
5nGUmOWu6ZzqKGD08hb0/1fri0I/Q7TYMm0hKB/hiPe2rGRQdkJIjmlHMGGdYMgs7J9b1d8/IYQ4
g69DzkTcoWs6VYNfF4SmiTOLvNGiwqhD6zm9gJGqoPPebQFLRJdiCjVUqs2mpGz8OgqkToSLtuvK
M1I9yangqO+OG9UzKCact5QKqCFSNXozCC6lBocjgmewLTzB0hps8J8RzDsWhH0mKBzaRAGO+EkG
en1CHNMnDlDTtSybFXFypQRie1khf1fgSBJpOeSidF4oqVBTf7M32jLFmsOIY93txPIHS9OPkezf
nwfES7iX2jQbLMiM5u+yKJdCNKq8VBtMaKXHSOLURoEf7p3zwLBlksRaJ36WFRXZXnq9GhyTjdEm
jJpjpdM7ImkcSmLe+9YC7EBbCjqYhu6aDjzAX8eAcoJlYQZgOZBk5lTy1CJnDEwk//V9o6Cf0Wak
C0cJVQZLsmb7eiawI1gwFakvmsdS8zFIPaEKo64S2r9zFGQWJReE6crWgywbvBkF68xWNdrWcyn+
FNfD702n/2rcLPcEviL9N+jT1E8kLfOXmeCcWeya5JCqJbu1p9eOJQH+nfX2Xx0FiowyFHIZg2N5
6e2uwAlJn0G1ODtMzZ0bMyd2PrCTvfd8ECalFZlAoqvw70qtlnumU42nKXOsRJ5eaUXXNPe9ZTaS
KGQwbJdCGi29Ixf89YrglATA4ZI/gFWRbbjT2xvBlrz3nDQoq7MaGAiyA9tiyv+6LzhUZAkpT7gf
ixSEcyx7/f24UVBH4ycmIkJvhF/9beRMEEXxhb3TosoktQZOby7QPHh39ExdGayKbf4BTMMml6Rv
T6HRoMgkO5InFzNR8jj+NO+aC6iS4aSusebnlPnXFQFzFYgCGDed2ORnZHlaZ4ROJeC9MZOgrkC5
lf2A/gMKN7+Ln6kw2Q4r4mfh+QQzaqKY98bPBitCFpXRgKPo+m+qjURV/9ILOb24kXnw7to7eE7a
ChTd2f7Y/X7XgUBz/YyOHVOFWpZsTx8n3illEAbZ/nszCPeMDInWO3V8MsY5FngdK2iaxTFJOMWI
c5zOdYeT2xPeD1LQASm4zCpaEIARfjcKYLcs2ehATxFuNOiu47F8SnNBUGd751xgZyRyNmlOUm6c
O4+/ng90o2xqLiZhJfZiJ3lK0hd5787IKDjUUmV4LMG7v8fx2WdUVhxs06gvUJo/vd3RAHv87n3B
BJ2l04Lg+wOZpgz/Zi7IJrYBFhzJMqowpwhyZg6/exQ0AiKDVhN4ftDO8sx5vTmC4zN4EJS3oCN+
3DZOa3MkG9bfm07SjYL2QHkdOBjh14xWfD0KM/GBXHMGeZ/gapAF8/fujMSEhuvSm6XvKIPDN3U2
ckmq0jzDMTpTP04ufyB9+L/Mndtu2kAQhl/Fj9AE9TZSRaSSttCqh1S9HOwNXmG8aNeE0KfvvwcH
j22UROOLSrkC59thWfYw88+sOCIHb2NQcuLIDL27T+/gPwdI/qFjRPnCqGX4D4Ozs5HifG/2tGGv
gIqS11Cyx5Bbz9949Q5bZySHxE3l2+JRr9hQPOdVofhOVYSMKq3cWOLVpQdaBdfw/ZRG5HOFfJoM
e9AnWMW2zwlXN0zSEbJ8Om+2WT+hnfTv6QMOm2ZttZ+qfXGhlSWbl6fwximZuaId0rI+VLSmHXVT
fHCOxSbgbMkgLwxzdDxFvwB22x7XOyjFXKv/mpqDQ3aaHLyl2pFrTfRfIzy9mIqk5DlV+gEX3Wtm
dUwnE7NNZSwVprXSWx2lhnJyXau80fmhYfCg6JXCb1VFR7KqS45JJGJySl/MzEM2N9Vht+bdHsV3
0lZQTsHqgn2fSdAmJX9Uxm64yUkkJiUv0ONad3s8KXOl4LuCSjYAr6KUScytKl0bzX+RiIIjai1G
14Wm3iwSlUdisjnyYRG1bVLs5+HcFGURYjAAh3x7avs0THtw600wVX8xuO5x0M0xYU5q9pJ0zWYP
aH6nWF6WZE+4UrnodkcKNctNdo7y8uAUrnHl/BDQF/N1XuoN8XTdGA+To7EWONOwkZ3E3HK2cxp/
+z2bm+Ak8TGsKejmYPtor0IXo03d9OaQFHKSkldqbam3e0qJdXL0I/F1C44v7waVg4/ZgnZ7V2q+
rCcB2xT8T8o6xWaqFNGYAr5UTzpny1hyk08B/2Pstu3jcD7wWW3tC6PFF161yV6hbkeZzckarJT8
xxnDfmLbQwO3hHKtfbyPp0nxX0vNezy6YcXYbYUdCT/VQMDioz5iNCr/9SsihCw/Kfibwn0Tp+qR
eseE6+iTleK/l6ZQ2R1uvu6tbVE8I8X/MCj7MjoQU7GEaRoYDsSUYifF/0TvK+cU21IkR7Cc/cRP
lbPoWpVyfzVUtgPazynJWSnF3iu7w8rGyFF3KSZrnGx6w3v2PkjYpOjfhHWn3uBCYW53UJCL4co1
2f2Y8dErKOZrl5saxbKY7dHvKmZfvi7jcuGfsxOeeZqeC9GwVzu+sxcfgAfMu7DySpG9+QcAAP//
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>
              <a:solidFill>
                <a:sysClr val="windowText" lastClr="000000"/>
              </a:solidFill>
            </a:defRPr>
          </a:pPr>
          <a:endParaRPr lang="en-US" sz="1200" b="1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_xlchart.v5.19</cx:f>
        <cx:nf>_xlchart.v5.18</cx:nf>
      </cx:numDim>
    </cx:data>
  </cx:chartData>
  <cx:chart>
    <cx:title pos="t" align="ctr" overlay="0">
      <cx:tx>
        <cx:txData>
          <cx:v>Impressions / Diabetic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800" b="1"/>
          </a:pPr>
          <a:r>
            <a:rPr lang="en-US" sz="28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Impressions / Diabetic Distribution</a:t>
          </a:r>
        </a:p>
      </cx:txPr>
    </cx:title>
    <cx:plotArea>
      <cx:plotAreaRegion>
        <cx:series layoutId="regionMap" uniqueId="{0E66B6CB-A995-4A2A-A8A9-ABDE2BB52CBD}">
          <cx:tx>
            <cx:txData>
              <cx:f>_xlchart.v5.18</cx:f>
              <cx:v>Impressions / Diabetic Distribution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>
                    <a:solidFill>
                      <a:sysClr val="windowText" lastClr="000000"/>
                    </a:solidFill>
                  </a:defRPr>
                </a:pPr>
                <a:endParaRPr lang="en-US" sz="12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1H1Zb9y4tu5fCfJ85RbFeeP0AVqqwTV5TOKkX4SK7dY8z/r1d4llp8pKtfe1YVyg0A1GXOSSRH1F
rpH0/9y3/7kPH7f5pzYK4+I/9+2fn92yTP/zxx/FvfsYbYuzyLvPkyL5pzy7T6I/kn/+8e4f/3jI
t40XO38YOiJ/3LvbvHxsP//v/8DdnMdkndxvSy+Jr6vHvLt5LKqwLF5pO9r0afsQefHEK8rcuy/R
n5//Wn3+9BiXXtl96dLHPz+/aP/86Y/xXX574qcQXqqsHoCXkTNECMVCcIklXKDPn8Ikdp6aNUSN
M0MQpjOJMZWY0+dnX2wj4P8r3BbB9pl27H3U22wfHvLHooChqH/3fC/efTe0+6SKy+FrOfDh/vz8
NfbKx4dPt+W2fCw+f/KKxNp1sJJhAF9v1Yj/ePm9//d/RgT4BiPKASTjD/bfmn5HZP3aF3gbItg4
44wRg+kCSsrFCBHBzgTRMTZ0jIzf0fi5jd4Hx45xjAcM7ATxWP/1gXjoZ1IgHUnJ4ddPhMAvZ4hE
Z0IioXNKGcwWTMjzs3czZJ1UXuFt43egcsA6wmUY4AniYn15/jbHVoq3zROCziiniHLEKDW4+u6H
KxeHeYSFIX6bJFYSx4/3pXdfla+9zfF16wXzCJRhdCcIyl83r32Gt4GCCUwGKWBpYogZSJcwGQ5B
kcYZwRJRCusaQxjQeX72kzjJg21cbGGd/3cBdxyYv35xjlAZhneCqFx+ICoEn0ksmDAOlqhDVJCh
n1EKixwlTIwl/GX+6CTx2wF55hvBMYzrBOHYTF77Am+cJOJMDisWlbouuJA6ezlJODvjOjKe9LGx
jN9s8y7cxg+vvc/xKbLnHGEyDO4EMbE+UsrzMwN+/RzrOkFUhzXqJSYIyTOGuMGlroQNFs/ff7dw
WdvQ+yfJY2/7TD8m4Y7jcsg7QmYY4gki89ffr32FN84WcgZTwcASrA+qU0HlGBl0BvoyQxLsGKHr
fITMX7nXJ+/Rvn4xjjAZBneCmFx84ApG+BkhDOsCwSImGMjxESa6fkbAYjQMQwdQpCDPv4fdbLlI
8tL9NNkGSfmO+fKSe4TOMMwTRMe6fP5Cx9aNN84YkC9SUPq0kulsZLGAnD+jhINuzDgBTY3AWrdT
t57WsiRM8u1D8kw99kb/spL94hyhMgzvBFG5sF77Bm9EBT46HhwoWKeI/27Xc3mGBCXYIJjoYrDu
n599OGesbZ6E3nuWs92s2fOPEBqGeoIITT4SIZg3OgHnC3x+zjDjxstVjfMzHawacJVRDjAZCCTR
4bx5dtF9Sv75ZCVhFf18jzZw/C4jtIZhnyJa0+cvdmxNeeN8kmeD+gwKASHSQMpuOTRqOAURBC40
jIQAUOmwCr5A6zHcNtv88Zl67I2Or3KTX5xjVGB4J4jK7AO9l4Y4o5JSBPqajmAKDXPkEBUBDgAB
zhpDgMOGGwDL8/ffrXIzED3ewzuUgl+MI0yGwZ0gJneL5+9y7Hf5tplCyBnDUlJOwHzhgqKRvSkk
eMoMaAGpoxTokeS584r7JC68dzgBDlhHuAwDPEFc5n99HC7g6WcEtDAB80DoYMPAd38xVzBo2QRz
UAeOzpX5Y5I77xExvxhHmAyDO0FMzj9wrigzH8QK6AB4+PIGSI1DTMB1eQYOACIZNA+um5FUOQeZ
4nmv/UaOy5RnvhEiw9BOEJHNByICq5fgZFi4wJ88iPqRViYorF665FKCB2CIUY5szY1373rO9h2L
155zhMowvBNEZfGBaxcxznROGMgUooPZAubky3ki8RnVdZ0hHUOMho2dmIuk2b59kuy4RmAMozpB
MO6+vTb+twl4LECQQKgYdF0d60Ms7CUYQgffJebPKtlvLv67x6L89M0DYfIu/+WIfYTPMNATxGcB
fqR/j0G9DR9YwjDICm4QBIuYAeHil/ggBBoauDcZ6GeG/D0Es3jYuu/wxjyxjfAYBnaCeFyefyAe
4J0EQY4JhPRV9ssIDzBSuA7eZgCL7hItnp+9M1IuXe8dcOy4RmgMwzpBNBYfaDIS/QzBzCAIHMZI
ZVC8nB1gniAiwO8CuRXK1wxoHRryixAcYolXPFOPGUzHla495wiVYXgniMqX7699g7etWRiB+wTD
egQWoRzSjV6CIuUZBiIngiCIA/ymdX15bN8TxX9iG8ExjOsE4VhcfCAc8gz0WwnRRwiEUQhyjZcs
Bml6CJTgwZ+v/65vxQ/vS0FaPDOOIBnGdoKQrG4/EBIBrizwYUnwGAtCuT4yFaUAqQ/KMWjAQkCo
ZewuXr0z0+WZb4TIMLRTROTHByLCB9scopFEoiH5aAjSHxrvYCoaggMQyvE4tklWIFSq+6B77X2O
y5E95xgTGNwJYrL567Vv8DY5AoYipE1gyDyiyk5k8iUmHKL3OpiKYLnvUozH5vu2KLb3blU8luU7
RPzmJfsIn2GgJ4jPxebj8IGMPYhkgaeeEWocCXohnZ0hcIZJcA2rDDEw9A+1r4vH5tPmsfXu36ER
H/KOkBmGeILIbD4wwEXoGSaDV5iSXc7RyKpn8syANEsCfhiug/RBIH8Okdlsvfgd0a0nthEew8BO
EY8PVMEIAzwgdxW+ucpcHeTHoXSRsJVCCgg3ErEzKsd4eJB3XLwr42WzZx3jcpp62AbyQXa/1WPW
2tskDHi/YPkaRMjxxIoh55gPvpdfyD0/e2fNb7yiSKrce6Yee6Pjcn/POUYFhneCs+Vi+do3eBsq
g1UPQkNCugsEHyHONVq9OLi8hlgkuC1VLoUAXe1w9Rpkw/IxLx7foY8d8o6QGYZ4gshsQLn/sPkC
3i0I9ILUAG8KZ4DQy3UM/C0Qlkf/mjgx/OqH/9P0nVPmF/MIm2GQp4jNl4/DBhIrB00YLBQypElA
NtJLbMCoAVc/zBoGKRR8t+nlcNZskrh811ajX4xjTGBwJ4jJxUfqYbDRyOAQWSEG6FqGwUbpE+AK
GxRjCcksKuPl95XsZ/6+TZIXj8+cI1SG4Z0iKucfOFPwGROwTIGbHnARv80UsCspV1l8u9Sww1ky
yIfzbZQWrvee/K8R+xgbGOQpYvOR8UhwDlNIyYd8Ip2JXUj+UFNGiIGIAbMGbBYQRcpz9hKfevue
HLCLxx3fGJHTjEBe/PjA2WLADjBpgHHCYRPYzl1/iAgkSzIAiwhqGHJIp5TPz35KPoYZ8yPJg2fq
/7uOPEyWHecYFRjeCc6TLx9oUWIKW7kNcOpDRN4gQwjspbSHrd4YEsJhoghY5mB70giVL4+DRVk8
Pr4dlgPWES7DAE8Ql8sPPBQBcKFDfiqjOmTmHUluAT8zuMSGvUa/7S6+DEII1r9nD/6ec4TIMLQT
ROTqI73IOuwrZmzI8gJRv8uQeLF+8TMBZ1hIzsGXfASVK5gpRRfW23cluLzkHqEzDPME0blZvLZo
vNHWBx8+hOclWJW7nMmxrQ+6GGTh62C5wI59MDhhnTuU9zcuHOXxaVG8b1vrS+4ROsMwTxCdW+v5
Cx2TtG9DB8Pub9jQOuTbg5wZopUjKTPMLRAxCJIvBvNmnJJ/m1SwWW+/cWiH3LH3Ou4lG/OPEBqG
eooITT4OIcgPIxg8LrApzNj58l8ihGA7pQHOAIkYFmhQqJ+fvdPOdl/4vdspX3KP0YFhniA6X8Ft
8e+/0zfOH7BmDAy2pAGOF8RhIRuhg2D5A+TU1BkHlb+WW/e1Vzk+ZXZcIyiGMZ0gFN8+UA3AoHjB
wQjg5wdRAzn4OkyEF2oAJMLCAgd783QGbgE5Vpjfn+O65xyhMgzvFFH5wAkCyxecfmTAf7CL6Gm3
9wtUYJ8LMxgktmLQD3bnXRyK/2+PeQR+y7dPk1+MY0xOc6bcfeBMGXboQ5gS8lsxmJiDp/jlTNkd
+QLxfgpqNQdoYFE7xORuC86x2Cnfc/LLIe8ImWGIJzhb7n48f51jas/bxAkkxEAeH8wH9PTpR2sY
0mGRo6AMqGyM352Xd10CxwE6r73QcaHyi3GMCQzuBDB5/RUPhf2Lnm88DxFLMO3B1wIZxxgSLyC5
7+W8AWc/pPTBJguJIPcVTFFA73DejE4r/PfXOo7RiP3FSP4/HYX478ck/jpHcrItt1N1AOXBSYmv
t6rhwoGYI9bXlLTdt1s8/PkZ9n3pBzgO93jx0V8eQrnneNwW5Z+fNdAYziDlTzCpQmpqrWtgywvc
GA6JGzYw6RKk17D1AtCMh7NJ/vwM8QNINx8icOAUVXuYPn8qBkvoz88UmigcbQY7BJ/N3efhXSVh
B6dl/foWT/VPcRVdJV5cFn9+xhzGku76Da8K3gzwIsFvDfJK4AcFJjTYZ+n99gYmOXRH/0fwuoui
SiePfVH+k7eds3Z76l3UVRhOZI76reczM0Cl/5DFlWEyF+Hr3C/8BeK8nid5YrVu0147bt1Pqypq
p5BBnNzmeV1cV55h2iJMb1XhVCW1qjCic9fp0lsnS8mmouIKUib91CprWZpFoNfLXWdNdMuKtIXZ
905oiTRMZ9irnU2fmnYRJpt9wdM62Qi3dFuz8zRpFU0WTfbN6kr1UVd1zbW1XexuosixYX/LeVTN
iKM1k8LN0PeQowua5dUjCtpVh6rqR5e38aRuKbsInSBcBjqO5g4tvVui172ZcaOe8j5mZqwn+SYy
7GxDSjs9txP7656k6KrY0zIRTouMyqWiax4r1k11reGE2VaYpe0qHooicNqVqsIvLTyXefQbXRhB
ZjZJGmbwGaG3Knb1pA2gTd3IE80iD5vqHEwKoMEmlIErjttFTHFl8ryoTTiFtrh2GsexSKe5VhSS
aKXVFU1MN6ijVdA57PdL24uiFUm1cCEtzINpHotmw+Ko3airvkmCzhRF4a+GVtVQZokzj2kpZrqv
uWYe5NkPr7eNiV3XzpJIR3xPA8uJZPpD2qkzbxNkcVm1F24bdWbT8fQHQp604pwUK+FX5BsyEos3
afajNVh8znHuzFS3xtOvk4TgG+6z5oA9c2piadhx5ymvKJ/EGvKWQmRXu6rtBeSC2VpmRjar5yzW
NcMk4hL0TRsmSFrDLyLTJhmR4pKjRF7SoZAMrdwKkdWeXrmxveSGc61Iqqj6Xl6SMKgnXtQ83cOV
Tm8mThvNithv1tVQ1Dqt131Uh1Othd/XqEF12dMKL+pN7BbJNOU+XxWYuHNUZHeqVvWkzE11Oa67
WghNcHwwX4VhxM24Iniy7xnnkeFOaG3w1Z4IBwRP7cwJzBpO+71RhR6W85xr/CKKq/KmSlG5gjPL
rrNI+g81Ki463Y22OPWQGabS+doVEZ54CTcujdTt56xF0cr2m3TFPaed00RWK0dPtearW1Z2PrWN
SLtwCz02taxD523deVe7IoyDdRyi5QFpaNRERi0aOHK6b/Bq6V09GG3rPvEOHSO/sKd+HBLLN5LI
zMpMTH0kv9QwoBtVEANwrphLpnuaZ/dr6Wt4E1VteZOTsFrrQtsx2Z7vLLgXxWaXGGQtqz5eB9Fc
VTy/9+odfXfpdgVZdzIVUyfHTy3NwOYbmlubxLXbaYcRN/NCdy9E50S6mZGNX8G6V4WZe1EOdOog
oNuCOGbcBWS+61f19lN7VOgPOELLrnbLuVYS/abIw+6GT9T1rmiMdO4UHbeyLEA3itZzWB0DO18n
A6l1onhd8uD7nql0c2qNbmrvbpA49WXmIAwwuvGVCMtprxvVxu6htiMFVTHzG15bqhqiIr6SnRHt
++7ptIuLWaRptYVhTi+jPvbMntT2pvENabktje5FMtG0sP+plyybaFUUbEQXQgf6JBX+ewfqT5KU
OuaBPnBEyILHbCRkIRUNQ7osbOkDzwD4c0ZCNikYSsqip4/gQKjOS/j66xbnaG1QWbMZDymbZ1H5
VYN9BZUZkTSYlnCu3DwdvnkltEnXGvTSqQA0VNNkoXcxMfOhUdFcB5Umb2N32Tce3aDIX0QkD8Qi
9v2fYU9dS9Pzedo728CAX2hYZ+112sUzVVNFUy9CVkVfdpXUW+tu712VbqN9oSUNTV3Kaq0a08hp
rDjO84Wq6llsFiyRJvdFfBmGVFvivtOmaaj7d32YXTlu5D8g3fseBBX6mjAPz2Iv4LMOiXXk1sxK
G1+/8nzC53mIvaVd1GhDoj6dMluPv6I4TU23aIN5F3rVxK+MYGk0cWm6dU1utAoKCMjUJqxa9qJr
/aFahxdR76xVTXUTRZhNwhQe3RWc3Oy6LSrkBaZrYNCdREHmLfO1uSw9/hU221yy3Kl/2k6ATPh1
9Vd9lverSjr2RERt8tO+aDiqpigq+KQPU1B/yoBBZPPX4ehHfjQQ+h7/aDiHhF8OR9jB8UGwbXf0
o+G+0UZJkTsPDRzYOQnrPLipHdRfY2ca+EYdWFktW7MvsysmumjW2UU5xX4bfdHTqFzzuHLMxvHb
Fc5C+AX0xF7BeqKtQBeVph1paJIltb3aN6grRVP9VHVE2/OOGo513tNAwzTMuuWL0DPiaeoRuklJ
oC0QFfY8qEl9FWmZsFyike8dr24lbsg/eeOYaYGd+8qNUB6bDqbrxg3wkvICL5tcF5Gp6i6oCJHJ
B+ruUlFZSYu54XrrXfeBUdGl0bRm4FXhuvGZf54ZerFI7Si9lD4OJ1GA5XeRlJcdSuxHT4vnqM7S
RSRZZCHZ6BehUfXTxq8Lq6gjqJZRb5jqsg2zSz9lwVL1U6TOZsmURj6IuYBHIBrozzYL5LrEMNf6
JHKnRVLjqe3rwbUTQKGnpQ400ApykgTXuNaCa0HcaB54PLMUTfUjWqadR6IuTVVVRSMybVn53fc9
ibR1tOE9XmD45BMjb4xzeIrfmGmAvwZ5akUtYytVEJw1UztEuRkPqsO+QV0pWuFV+fHmKg8MszVc
bTLiKw2nyE1W4G0fNvmaSeeRhC26aEVFv/FQWg52vC+od5pbt0umkU+1m1TXknUqsWOh0kU/4RTB
c9sRxh3vIzpzaydcNI6r34JwuVcdjCB8TCktbiX1sgXpiD5LNazd5ZWYk7RBP6Xt+BY4D5tLFoh0
DdKnn6iGcO7EwdzpjciKIURiJXbvbIIudjcdM5JiQl1j0RSGcwGqsXub2eWVl7j6JiPMvUWJJs99
XruWalRFreVXXY70jarte2TYA/aB69c9VA8jju3dPUrfIWZjRMY0s7M+NkVgi+Xu0k+QWGpYAPXg
sr3qm06b8wq704xW2je7dvsJmHH0HLtC+wZ5njGoqiANVCvL24nGhXbrBrF200TVnA696rjP5v9t
2Xq5akE61WBODpFyCLYysGtf2pO2G7SeFoTxY2DI+iox6tRsfLv4mQbuqg7yzjWDC+RFuWvWTr32
S258FVVClqWvrd1Q9JHl4Vaf2GmYzJR0E0GIl0XnhkuvjhM588umm/U8CE0WxA3kKr626g6ex0Nz
GF4fMmDhoJdhwxgsumKQ5AfmcBdGmexZaz9ojb/JZJx8a7sYzFaBvxc4rRZx44gJHM9Dvvs6WKx1
nYFBAQbzlyyJFr2dku/ghvbOvQSLqaraVfIQ4iK/wkLTrjl1bnfcacxnpHTdubp3JpPrQt8Qr1rG
zd9e2xdLB1IIV3pudKmpLnf1khcrdRXQLI1mNO2KVZlU2jTp4nqSJIlfX7qysgrqMtOvKLwEqRaB
oHVutnUgVl7I+a7w26LJTVVvfJFN+tRAZh1pnaWkH7GdqVeW4jtBbjFrjaRdyCTNb2EOPagOOcxu
k+uauOn7kC9syOCaFa0sfoRUWMSTAeyOc4NZ0MISR/vS+NrDkdSzuEjxVK/ZYZV0zDF9rN1GnDgb
H3nuRl2pwk3B3IQ9rtVs1OD1TgQJ96/Bz8AxPYYfbF6sg+QZstNV+wH8CDudLlufPdSFyNkF9SrT
qVm+aSP9svC87gbLEgouycT1DHdGh6pqCLVy6hus23VzisZeuE5YmawJTYn0RWhqpSGufS2wr4Pc
lSu9ir7VibCvSd/Y1x1Kgzl1JLLqMOG+pccNtgLme3PFoTr2jnMHCzZdKQ5FZ6Yc7qoIsUOEuquq
KQ511wi5hrW/i9vl2PJp5s1VPy9IlplTzDDO6BIFZUCs3eVQV1eqaIRLlw0D/d9Ul5XfT/Qc0/Mq
COLZ6yjAAQy/wQCOLwLptbDDGXb/DWdhHs5Cw4vDIPWo8RCmRW55dhZcRnl4I4UXLnnqBJeqqDsU
XPoe9q0kFelM0VRfdZWXHE8bJGtr1NBmTbmo3e77iN61eXCRNrcjcjA83XD8dZl07mp/f9Wt0Hxs
GiHWdk9XtF2B62BaVKW2e/q+odDi/twoI5g6vwairuLCCTYO2Dd7+v5hGkrnIkbaSjUqukfKaOmK
PJxHcVaD6u9CUQYyNHf18aXqYENOc2iOLw/YXJxkyPrtZsPNSy3VJizV5KTKW75heig26opHlkGq
dkP96tZrnVvs5GKdJUVmiqZKZtQtu9o0ElesVQscISDWqtqBf2pWNl5mBr4ITKm5zdfCQHe9LJwb
8EC1Fzzhusm1Xv8RRrKwUB2gde+I+EsaGitFB2PanzWlSM8j10M/DHbTGXX+nYGXapGiXJuoXkfu
iuKsn7z+w4X8vN9+uBK258Efz4GUSnDoKkPwYP3wkwQFTW1ED+D0AISZ3fZmVRliEzT5rLTzYKVq
iW+4+sQ1onAKHtfSUsSDlsY/b+0w2yhS2emePoFDLSWooKSZ7Du3vSN3fYo0iNadb5ula1dzvYF1
ywiquYfa8gL1jbiGIBzoP5xbksfyWpHiMi6WhAa+SWIhro2hSHuWzyJfiyaKpvoFpagsOEGwmita
EzqrCOTxQuQxXcWooSt1tS8UjbluPIMl2jFVAzeyMN9dHuM7aKZB051rEoxZzybj+//r4/ZPzwoQ
iR2bHOsqy5IvQ/hGq15vtXXCY22trjyv+FYHVJuP6O3QbU/DOWjAMiGDagJ+5D3/qF9DnNTKG0Yn
o4YkyezaVDcsnLiaCHhb64Co7sjARXYuwY/mVpSs7KAhK3BR+aterpwiyIuZVgJdNYo28HIzwh7d
9dtzgPft2rb1br4n7dnUPV0y9+xb8O7qawHvMtW1svlWGvQHHlzfQcsmJfgZtqz2awucCNncBs/l
VeuE05yJ7G/RiX4SdjlYGFXG127B6UQjNvshwVGjzH4WuqmpuXp42xpNcM4zvzyPfXfShJl9adj9
eSp4+k0rCucyDcsfkZ1k33wnSNdVVnfgc4Vq5bl8EQW5Ye36RpUxz6venwZDa5MvNL6OvCSz3Lhq
rnDr54tOZ/08pZp32yTg0o55yB90+cMXbQEedQQhCc3rb0TWi0Xtiwr8zniQ6FV/k8JOTpP5uXau
aNQv+qvOEzsGRQJnfzWL3ayaOI7f36g72Q6+lmniblSPuk1ggODimjp21lhM+uAl7nInn+xWvJa2
tclt8AJ1KANTHlZKVajW/cq4bwhAtlAD/NJ7UqNusl9Q90/a01Rv9Ov29jlaKLnt9D3I8VIGsank
+q4+CPcOUYhpIHuzJ+3FPzqiDah+e+VgdLs9L3yC8OlpBDXuf1EWhvTNlyobxZAmDWdlwS4p+LMm
Q7DuUFfQkKPxJOT43sHaisEB5sJMvaA+DyKRmru69Fz3qshIYbZ+mZzviCIT6abt8ykvu0CYrovd
q17v2aTrwDeiWMoA2Vae9MQC29m/zEhUT2LQyCdYY/6loqmChZLNC09PTdVAh1aeG868Fr3dNf/F
nTicfjQaMRhXcG4F0w3YMgF/WufliHEeFrn0g+Ke5M7CYF66DlPbmFWZ/9jmstdnNCvS9e7SkXdl
qvElyAb93tHsLwnIrW/IxfrUbqlcFZIXG1DpySTKE2OSB5m74hViplGwetO3WH5hkTHzXF18j1Ec
n9dwMOO05a78XpJqm9oFuwoTJ7x2pPMD3PrXr0vUIQY6HiukKkDyKKiDcP752HOKZCCM1tDje+a3
xMr9lt3YgW32gcuuVA2O6TbmMXgurFDrstiKWHLtIIBWtUYNy5ehEeWmDbseZ0Hmu1Zg9/aq7TJ7
pa5S3FzWeg+OqIEOEU+Wm+pSFbQrJqzv9GXjUBuCEsxeZlqdr8qg1Od1UpZw8FoLSgZ4Ib4IN3Os
SqbErPLYtdxCaPBc6jlrh0EBnlRtpa4UrSeGv6i4Pd+T9t1U3yqoncJURC0f7uV59YXTedlXUDvp
jAsvnvV+pn0ru0i3QmIXS1WFzbV3mibpparpxiRr+/KbbHV8VWX9NWig/vnrMKFxGBky3yExDvJK
4Myh4XD6sbPS1pDepjnVfnoaTedVrP2Nwzq+VoVN2xACNP4VvKYEt44X6RtPj8+rjsXXHvXj67xy
osuARpbUMtuxStthV56waq/2Oogqb2mj2ZfqXmi4qyAVhBJIfrF/BvUAUwEqprqfomte/tVB8aQM
jP66Sp0K4LflqrIpWiV+2c9Cmxk3oR+5ltfUzbYp0XkUJuQfETbzOGRiazRMmg6Vzm3n9+WsRrG9
0gNeTus8FxPCkot9OIj0GbwqRsFhiChnN3A0Nl6rEFEn42oTouwok1eVemh5wMAHBnVfTbTVZnhK
6YYotNIuOHwC1bIrjzaNlWZJeRNFWbXJvfzCC/TyRpFgUnTTzMXBVFVRLZMZuFGcNplkHWdrYueP
cZAmVw325HWLxW0Ds+p7zop+VrUg72O7Yt8zt9rUtfRv28gNL/NGxGY60Ouo9aakE+EitrvO9IPQ
m4DnLlmRLpyxstE2+8LV2VM1L9uvdlCDj/3WNWq8Aj/2U2HYBK/CisrMtJ2CLEIaThRNdenKCK/c
wkXzQAdfQe4n1Z1xn/Ma3+ll1m2iTIfA9VDVtLSd5bhjM5Z7+C4HlcBs6ti5eOJJnIzcIMdlc7dx
swuBM2KFMIz7gm16PdX/9qLEbJhWr+u8Sm5ZB+4N3Y//zjraTainkSVvyu4rJD+cRxBz+RtD9GWq
4SBawJ9i9L77kIag+kcu4jA7UwIqJbBLag7MP2IMayg4citITH/Nc4Egh24sCWHWwUkUgwyUcLD3
Lgp1YHxQp0nzqMqTn6IAGw6ngl2ioch6t7XKSPdnitZUaQ7BRN04zwXIiX0/V6TNyg7tddbgciXA
+WNWvEVzp6vkXe00U782+q0vo2LS6MJZk8TulriLF45m5FcxZSCQYrbgrldcKVJJfDmvaYHMPU01
0J7BBA7rjW0DZ5ZLz4QsTTSDLVFgDEYY0i4gXNCskCsIBJ4hj0RVHSf1M5DpXbPaXSoqY4VhWwcd
1GWaQszH99uFqpXD3Xa9B26Z573p2wFb1UQDR6lmp7ekdb3zIhCgOXSxfuPkrDTjnpcW9Xk384vE
XavCho7rLo0zCwIZ8WRPU1diaP1XGg6aYGWzL/teqivEyDpL6LWcuGmhQwiy4lNNy3TfIiHPzIrZ
xoIO5pk9GG8sLWeFjSBFZSB1PEwutaif4KGmSEUdh0sITISmZ9j+lcEbEPtgiOKk6H5keeicEwdn
sypl3Q/Xc1cGKJBf7DAgEPbDmaW6ATDUjEXgXTSxjW/qnNwoOmTDNNO8485CVQ2w6fw++kF9YUIC
kyn9JFj5tCjMunPdL+VQ1AgC8LK83VHcCJtO2KZLl+X0MoijdOXScmW0VQ4QQKERwCZ0G3/ZI5bf
Fq6jL3MfFaZqdfsashv0Ll1oAtFJ5zveBaSp5MuiDZN5GQfVjdHr0gQT3f7ZZKXllcR+ZCy7g5h2
ftcUDZ3oA1PmaoXFHObPQserYtPIAzAN1SWPwUrcFRrE4S11iXXbnqd+3prgw87wBDZOCohCyXOH
lIE+T524MIUWnavYTlxDxJFCntNcBX70KG4WkACzFJCVcwdKxP/l68uWJNWVbL8IM+bhFWIeMyKH
yqwXWY0gBAgJAYKvvwtF9c596p7uFxk+SFEVCcK1fLlHlek5qc6kiOdnQLiXZoEuctIEa6YsvfLn
uDwEeo6eCl8lJyew9kYSLY+ezFVs8yyxeXiJK4qsRKw3zJ7InJo9N6bTsFMu/TD7btCQ5I/ByPWs
V/PUuse/9mcaePex10Fal7TFO6om6yLh4y3iJV/l0qWvVYJEr2J18eHz8GfE7PaH5tNhiGuSp8l4
s9g8ZD2DEKqBXMwQi7A+lSRc29EQeA+DZQXkwhvnnc4ektnGYPWJe2nFsE2axD6RacYQ187JiLGq
5h7cBsiyC7udiNqnh9+ieliNjMfDfkwxfrjFnsxSuquuVFZ85RSln82lPTybwUGgD9rXPeTIQJFS
VKsxZHJrbDkv+Ll1hlcj9aQZnoUsvwdVYWeOB9CzjQNyNUMiym4Vg4ay/tT1IbOuI0k2ed2Fp099
xKLl1Dr8widZV9cWOHNiL6+zSQfOxiiNs90M5V6WzYVFXO1BBKneJy/ZqaBG7gug8lPfl9+NuqQ+
27Ja9RsjDrjR0xKb2TVsSPySKGtl9CqO+AFZdLbC79lU70wXTjYxOm5iJ8dBN+TOV261CbBUbASN
npKntqlBDnMS+Y0wpOFB38lv4D6BtuCNBP/eYdz400BXmljqaAYGWnGbfsrampssH0W+Ghaf2pjz
su2PLHTV0Wmjat9XrrUWpdU8RYlVZ5206E81Z5FW+gdyvDrzCe2vvOxCZFZ7vMNYFb3pWt+MJ3Xt
t3JM4tfAmaaNVZHqkBT2X2vlsc8AprdP0Tg7x7FyIrExl75mnkjNpfbptm37fI86decYDj/6CH+Z
LgmHfZSH4lXUjlqF1Uh3Aw6Nrzahaj3iDbJB2Cpf+RTjiyw6Z22sST3ivU8Ce2WsUSzZvgsbPzNi
V2NL8x1tpUYsBrs59QPiFCM2+INFlR/e81kUgOaG4leSgJ1Fxi5PbQKwBr/p8bUkTZ5RJ26e566z
1gFxCJ6NgR+suMh3o5O5feZULLqIqS3WY8LdF79RTqqidgJx1T720rO+MtffIyWWv4RdET/N3rRG
hVjZZdxiHyTs6rNrlcULt+mwDno/x+8T+80eKdjpyAO8Yab6ZAYH+b7HlRF7J6pP4zJ8ulgk1Gsn
aAB+qXzaOE25tkHvPJoByLc6+kWJVJeKQyS06tjaWtLvdx4Ag6sZeFLT/YAGNJ8qczVb0tn4lDs7
q67Vivre9LV2kyuIOOxFRVQcjT5f9KVtXS02PetBescRlJ2VzBnJiqngFwDK/GKu7EjySzVMf6zT
IhqdsSYVqDAjkfO73xVt5k52cPFC3Z0lUl6Z1Xbi+yCtbG7D+mPKe7np3HrYB61wn1sv/+bOiIBB
F90ViZIXPpXyYq5c4H0rHLLDDFgZ/k5WDLOxxGGJdF4eSGzH0H0azOSpC0TqRVOzNQaje6wQuPQ5
Qoi29d3ulOA1BoYuvYJfh5y1iL2HOHX5+BAJoPo0tNrTKDU58FlOR9WOAohQxJ7mdhiBQNv4p+O4
nIa97p86FZUr5tAAcEvpvTZxIIBJ1kEq/1O0ZDhuyARYr/5GYo6bWNTei+1y+jF4vs7qBoxiX1Xh
RgvlH3lld8ekn+i2iu32BrqGl80iBABOC77Fk1tdh8R/a2hj771FMirQmatrFfVlFval3DQBUuH4
WmCuCybWqGvEFyvFOW7D4u6Mw7xVYWRvQGnuP4q6Ap0s7F8cOkSn1q545tZi+FBRZaW6p/pM3XB+
Vq5/Tuq4/3AbXm80dUEeWaaDv5NaQ1PehFVuTeIeAEV8MMl6M0RFkzxEY+Amw//p41ekWDWBWDtW
7z+7frkZqkF9qfB8HmvQrTLiF+pL6Y3tZiys+GHFn9JJOzFGJ2O1my5rvDp+8ZUgT40Ar6+c7DO3
SQkqFidPSMuWZx4if71IRmWGpvmYdOhdfRAFn2YrafesSp5s1tCVcGu+J6Lr3tw68FNVy+hoxMrV
39Q0BhcjNcTd2bYo70aKrXUe6f7ZrkOalUKsvDYMT900hqclRzekYrk0shnoqEkqZFetPx2N4S+x
j7gHblj7r/U+F/nL97+tqQRyoPbYF4hDquDauzndeZKqlAJYYesKcXNG/bJe2+zLFPbhTzXgsfI9
mqcA066CVtZHlwQymz0vv4/L3TqM9nScqhbIOx+djTPZbEc0cG7tNPUxaJGOl9hFvuZBeZW51b4Y
PS3oH33jVNcAcdLdHb6pmhZPQgN2a1stv6tAXKJS528B6RCsNziDdVM8vUngD8bBCqtl9/f1lU6l
cwrnvsXzkXffm4CmGty0r7UV+mtZxvzgFNV4D3VZPtaOy/Jn7tbts847b+/3UbXpcI9/zHzIzNqe
tEim1dwiGelHl9YDqbpZ/lVj5e8KTscUqc0ytUpwwQ0h3AyG/22o4ubq0/CX31+icRa0YFkc6nz1
uZS5+mu9z89AmywBZt7crmhos03AJ73rxKQ+YrnhQ8++dmhhto0r/JlKJ2ZfAfJkA4kmYKHeDA6H
EGvjVnN1SgCivJCwoofGs+yUqkke9RjJI7VZd/wUh0XHYqtHgLNcGvnh+M+UT13L9ZhyJsnqvzkX
StKdDChIZZynlHm4C1D089J35Y+iDZozaoOcFznFQcbGYN4pi3ipRfHKKlKu6igzgBK+nmAVhJT8
C3KKNT0KGhYPkClOgLyVHf3yQJA+Jzzk0sqP3eJsz629wiNdHKzBzpDh6wucHec/V4vO8kvx2/fa
DCSI5ISWmDiWLIMRPweeg/iunF+fmr+8Zl8H2ayqETS3Pm0l7+5s4cZN4BKBzqf6gxEdZfkILlmy
SlCd8BLKuAHvyvooR8D7wpuTjPLKOVsOs1cWT5qPSshDwUj4c9LRmxfm41uTh8Hal517LOvIPvdU
2KsOBTTp2NbWwY1qMLSJQ9PGC61r6A9/Bo3eeOmIU8s2dKr8yRiUNaqr3W+MMJU+idJokuMGoN2h
S8qsUblMvdxmvxx1aIuk+j3Q4he1Y2S3LIZTQTHP5wLJuIOcx3o7x2N7BzWxyGa8oL9XuoIHJiFG
elJtEr7bnV+ukiaYrn0IIrmn/bVD5aYgSbcqrFl9F8PGMJ6piKNM14JewoXV56AsZ+Izv/lWNaau
37jf1WxdC8XIq6Oovw1sH/Erc+SrH5N714TtVx0Fr7Nd83vEhuZuRzECBeFVWyMagyW7XY2ajItR
WVGN7D0Sgcr7gtMyeA9O+9Nh3RdZExS7RJ3aeEmuD/bM5iuOhjorqW5++PwYz0z8rAeBJHXisFtF
LLHHP73bJkiYvxSqpKlx6aZw6yln/EApR7jKRUROM34p4jTidbfqh1l9BEO9M58LQBw3KmLUexvI
cN01ZLzocP4zcNC7jnU+oJzif/RJrEuASSUY/gLHpuzT+dNnGpEu4JND0p4FN0rscltqUbwh1LNX
rS7q3UOMuzirCvwnjDg7ZZOVpJoPRgyYZ6dDZydHgGnFW6DAbxAOk2djpYq8A5COLthK6RuOwZdW
R/3TYyEk2vM6Z3czEU3/UjKq+tZPOnu8t2uksEZmOal5aRtdP5bImsrw/KkyepDkRgE0WYX5Hge+
Ut192Rdb0DW/OWoAfVRMldjzav4B4vC86+2uvnKBB0VwD8nXySlTxrrk54Qks4vSUMRuXnfpgSR/
pU3QZPYs+jshy0HQAtU2JGNzTABebFunUTeg6nZmg3C6quaYrEIygcsjwLVuk6C8myHpq70NJtTl
IdEOOG1o7cO5Yg+H2ArmrVcOfRYpnua9e7ACps9mIK6qptRcTsn7MJebucvJGydRcRw7FJX5bE7e
qDslG7eJio27iMlIogy3V7I3VulVP9vGjy9malANaW8DLgPw0d69Kng4hXHrnlqPzamZw/Ow2jV1
k69tla+Jj9BkHn15GvmUOJupjcRaY3dKvbKLHZwKaXeyS46qNGPiCXdS4++ZP0E9tc4qr2o36xAI
XZ0+Hg6lV9+MxINcXf9Tb7vjFCD2g69bVaPx9Qq3e7iBs/qvNYzeqDSdxhOgqldu12tzGEIWy10P
PXLokVvTL3quHvra1u465Fzuk0X/n/5GP0jOX2SOI0fokWM/9GCRL1duDXq5W6FWx2IAy/VkzTsu
ZmxM/wSdgY/kxjyKo1HFqNd/MresJAeFDN9etMKSSK+MX/7X8M4YXBX8ajunQFz0H/HkZyjYs9EB
9txXaRe+AzQZP4CADzsSlMk6WsSCjlfgowiEqtI95x1SPUbvsQQ3tpzxbrPD5mVAnC9x3shd79Uq
aooiNx/VJbVtfTDX+irJENzQ/4ZdaCJxEFj0YYxADkfzFoBWMqxdPoSH0U7IAbcegO5/6jY6J6qy
ik1qZ4iuiDesJ+IK3OUo9DC1H21py808unpldHUUuOu57Lu1I4Y1yCjuk9QyeC6rqF0FiRRbfL3B
M0Bz+yhCj6V5a/nPxuWfCRp0ThyVS1A0E7t+0W63nt2I3tD4AvUfEnsir8uX0hrntOuiwxDOgO0a
pcmljmqCMqP6SQcuP4DncGiqSh2HPEwRP6jztNDxzOAuBy8WRO9kHLq9UZXLAa1YhhCgVgbGJ0OC
Bik8ayZWOlv5lKwa3jsHj+jzQzT4oc/aM21D92AkObvYUONYoAaMbBEEkWczgNL5xdOhQFlBQp5n
5sxrBO/RWi5iTxCx+K311WcqklnethtEV9OT8eU0SbJy7q3Hah5dcOeoDFBLKqxnzx3c5/mHHu1Q
ZtbE7TT06XDQagw2iUzCvV++NeDn/LYJalWSQL3nRZuvoib8GdLOX7lljeM1ZQpJDD+82E7Z3WTj
y5tT9A9V0ww4jy8eSqvoYozGbVHFxDmgtqPd4QQICt3yW62nKOSFXFGHPtvS5jsENDPIdQvRw5gf
nsKZ55X2vC7710zjFOT5Tzb2VqYBq91l591q35/eZxtHfcBHw8aIqBf4WmHzeuro/PByFDC1WIF2
TnFQXAbENLgZ5wHE4X90Td4Ue2RIBcoYlW+ldjWngw1ury4Rlo4dPRIdFkcjmmHmeYO0UsVTwVuE
wkbpVFZRbMwlAwcnzMylmak2yG+2O9WFYlcVQ3fPRYH6Wz8afoIahQt3+G5XNsgA0uuuivTjIXfw
eiJjCGrhYH1FamL46ZbugTDnVle2fajzus+3/RAghU6R7Y8bWZyB1SGgGvr5yRvtce3KxnsdUMFQ
V4H9FDS296ohsUUythEVN8ZmL56LrZXMedj+/3nG5iwc6H/m+UkFNnnBiqxjbZd5ukFGbSL9Hizz
cYvXQPvMvaRL+UJnCq089YEJlqFa9zX1v4/gRaVTX7tP1iz5cWSCrx3wYb4KxGbt7H3v8+VPbgPL
GAbKLqCZupkxOF6RhQ5OTHLEQyO7wjvQQOEGFRFehcvaVTledW7Rt8IBbOKODt85ilknkJgYgl4/
OJSiDg5dNfy50iHfEWssdh6vF+LP4vJpNVef0wq/tVFPRsoLwvVUCy98zyN32raM6a1OKvKuayct
Gr/+hteUWrtOzQ4htucXfE1PITa+NC9IlYpyHl6ILEBOY729SSZreLFKpoGcd01mrIPdoR4RcITX
REQBA+uysffYPUB57Qvq5AEE2/58/Fypi8BX58vC8E9RniaPkrD+VOOHsLJ8KK2sNWIX4Y+/DAN6
nqvUXD4cFyWzyjcHd9LW6D8HMec3sO1Qat/KN2z73W+5YA6obPiJkHdIB5pUL20Y5SDQ9u2p09Q+
+rQss9bSFyYjfRuierrpSiIkAlHAqMwQaJG5RddfjQQEW98eVjOhkIgQBltln2vIBNt3JfThcw3q
x9MxKeSbUdXYSi5OO4IktJQCg6AeHYelXFgtw6dYW/kXaiu6zU1FsTGA12+rjb9UDxvZDB0jDMVK
IjML/L3qv+SS5neBFswoSA/qnQMS8cqJLPsNbWfUOlTOsCW5ct4GRwhQb3RwELNT7acFXM9dMJWK
hvJN1RT1axEl87bqQ2dVhE31WjbC3YeF7LJptKvXIWDFKWw8mT7EAlVKbsJfjSQssHcTIVU2J0wc
ZemJo7n6HCwaI0Vi5BK5rPjh2eW9OJZKlSlte2cdWv0LSYI6rXM1vtKu7A5SxywzYhkG1bFxmyAV
dq1feYFWDMT3UQ+6OEfaik+Drqq0CoPxdaRxcEZLiR/NIjWAOy5lOb0ZmxKVd01o+2Qmspx4T1Ne
HI2t8mlwE5G1MTbettGd5Og0sKySNHjjqeaXMWm/YK8OdqO8pFNWsl0T1f6L8WumPi0lEFHz2dHo
r5Bmj1f4FSX0aOjD5pWM054FSFWiWoC/zoX6YvOkuxhbXIIG7JaanYwRj3md1YksD8ZqRZSvfETU
OyPyAThBo7W98UsHef82Pjakpef2P4dpWg326JyMeu5lC4Tan/+4lQ7qp9DCYdXn1O1Wxgf9BuAz
q3neVa68/RHNRGM3s8u+tDek8OsUiExyaMPRPiAcAOaEVzYoPUHlnbw+1pmFZPpKES/Bn2pRjkIS
8E6NU0zBpLZngIujO58/h1nn9tkt/eoAht/eWSRjNHo2Af9GhXgit+PsF6lRNg6q2NNPJ+DndN3J
fglorN9DC3YbUr5g6o4OW3EdViczFDmI4cOD+2jGuFf1w1SL5k6naOnH8Y+PubSssj5F+LJ5NOkr
i6Yhc2neHoRfdm9U4O2ukyAHHgNRuuI+M7t8MpLfV6vZG6ZnRC84avATywVaNUjBV8RFgpzOlrfs
WP6tEGzaTLTOV2VSFmWGUKdZeQPnG+bjnsvqCJn23Ebe7CE7MrkWdTyfat/1b2aduMULvPGe5mU9
XlJ1CSYCyjk+wqhQcDUfJqZ+G9VDP1foWVL4XWb+EUY3xBxlvUPer4vB4RsnGX1ETdgj2Zx313xG
tahPvLNaDlxyGYzeQguKAm37z8bVF+MYpPimHrpPNzPrH1+jr+NJnBwX933f0ukrIWho4HD7XdNI
7XSfqE2J2j6jz0k4v8dyVrvAFv0m8QVNEagUJ1+UY6aE8Ld9PQz3KarHe+Hsilj5N6NBhOLugHNa
aTQnpMrKxraRUwq6vZVHw90Hie/Jwfn/YQUhCMVHtEgyM7mo2a8BVOJV2E/srddir5vavXl9xVBY
GKJwBRuFU9P4tfhmlB2N+2c5REi+YEKjAVfwUB2NLUS8f02s6Yux5YBrz67bNWmvqHuPh+Atn+VP
l/DhpRR5+NyGm85Sicqw3KuVEOvsL7aw6qIsZlztjOsQe/MWzUo6bBaw1jNJTv+s406dWadkiFdH
itLhznGv3nIyEstpqW28Z6ccvbORclsBC1J6XFsch6WEEnlZ/I2RL/52F/ztD/x2XBsj8WZ5iSb/
GtUFSEsVKdM51vEhbAOWtmPr3/GS8u9oVxCk5ZTwvZJFcG8cN79OLd0Zo3ErHO2vuhxw/OesYHzm
KFa7mTlu6/XbmU1B9jlJO/IeE7c8mznE4vEhXj7YXz7zrw82Yl6WJybpaxgOzlUGslvZrCBvaJfy
O5He/KvwXrjlVai8RuUxfk96/lA078FW8UA+wmtmI2QwHxknANYsHII4GJI3Gk0qG/F7O2+krXd5
M6D9g66fu2WQ+YiaEwsMmYZX9TN+wqq7uDQ4Gcl4RKKL0iTx1d7MSoa6PMkp+Y6fkAk4luU4MjPR
g6kVjXtUA7epywp2GWLt7utouIIRoe1UmpGSJD879ofxeKhQeskuRhbIMoEZZx+dRWX04YzDSVMK
vbJ5P1y51+EIUjHxMXeeXAnbmQ5d55Evo3yJa7f9mEeb7MZB9euAMgEMskJRDJs7bKGWnYmkbe98
GXyi7LSYi3ZvdJ7jAPDFMaiP8zsKAPmdAIQFu4MPqbEZrxaNHlCYIc7BOHhXbxmCJhiyMVDlxug6
h3lXNJPwrlER3XBwcQ+fKuH1/oU6N7dDXJCa6S2o4njg6wxPNEpqfs4hC05msOIEUJe55IPAJffz
aVXjdJR9OnW6/+OOfG+ACPR/xCLv9xqZ2b1Pyh/YN35pNOsB7jnPJ4cUFE8wH55R8BshnW+Tb00Y
bR3Xs34HQ7Kxclt8n8LQS2tVB89TwZL1bEXhqfQ650DRT2mhVec3tFw4lEEOnlaw8nQXfRRVHW+c
MtBbZxEtJO/QJSn4Ensk2peDk685Q5KdF2hJUc3E2wWV5X1J8uYVJYbBk6ub8mVGdtWoO1aUR6to
dGbE3CPJqh5q//+c5LWsyYJZgr0FcLp1iu9hEbirVikPT8OUX/MmTyG07zhXfvg2WDWDHwR3IcjJ
qKWDuoRJym7d00q8NyzUaavHEAlmTd+QiXnM1q4LGDGq+6cqrg8ayZgPQDHo4AGe0KZqp/zDm4on
MoKTZ2EbvQLGF2ipAz263TgrPBgLuJkXH2LejGXQvheNEyLQmMtVwTXB0cV31uBbnmwCAGXAifE8
OC7NrCW7LUdAQNPglWcwZ9kLXi9Hk+aWtBg2c6yCrUmOo74tG5HleVNgvR+nVuYr4+ah+gd1b7K5
+ujkcZum4N0sKzir12iBBCrT8in9Ou6J+Ogq9KOKQlWuTWZ9mMkHMtsjsM+uw446i9QsOrcWXQVg
B+y76Xsw2OWUOt70XLLC27XITfJt4cbFrkHN02kOkEdgvUq2tip8lDWoQV3UgBIGXY5HgKuOgzvP
6Dg9q7xCQg1S4A/DBvEw21vhZB1ly9FHa6yTFyom6xok1clIzPPnl6XnyWKKh7E/cl6rBbZANRFK
9E5cIk9Pe9QvEvx4Iu4uXrzXcfKjHQLrJyFdhmQFLVKFQCce5fQDfUYqtKMYgzf0jqELwUiAmquH
9Ui1fJ4tPaGVlkDLiUUcUJn8lNjFanIcBXjbA1uzQcHCuvAIubRuPDznoFZhI79TPUIYa7FiHpoc
GJtVtPpc+AJFmjAWHYMHc36yZGInhpKCDT4XSS3mqawdcL6YRe1f2952HiQwV4vfjT3V6B+ApFqE
AHdlyGHOoDcNDv1fHNm1O88PwHnTXvghOSBX/L4qnmK9rgqUk2Nr/e2SYkJdjKjQwgX9jladN2EH
ZhRBkI4OZkD5BgiZ5hKOuORTGB3EMvxt/5fr53xP9cOf+UZppj/MUgEvEI17i3vgRrplw7fIBi0k
svnSmCAW6C0BonZxpYlVfHPzxk3F4CcvUqDiG0wY+wp43NkmqJhFBzbZHa2yK1L8Cl11kHVAbmg5
NWyLpEDErBW5Gd2IaogM97K3GRobwHA14D6s0H+naWex7UF5fp9k+C1Gh6UniRKG56b2tgU2CJxW
+zljcwgmMva9cN1rgERgMfQn4nZjfJ5a0BiSYlwFExKQDbgfdwWSxM4uXL4D78a6FyOeoRZx06vH
nBhPTVcjt0bkl7nVOnXDgJ2DRbQSKxUxp69o+QOK6RDdjVo1Otmzti5WBLHCF7zjCUj53rAz1jgJ
fqMsN7kYo1EZUfHx6KPi/1Xrcd4lI4vX/tg7H0DEzv1Agme3cfJzVHQvTMdRyu2hXEgO+HDXKTc9
18naXURw7OROkoahGBUiChOsg0WQCUeDK/rq0Ta/OAVwfSv4aHjxxQ6m4KXrGncDrhhfd/gCXjyy
MGkjWWRDZwUvMZITF78tX6uxS1JXjXpjSe/UB1H/PCwMzwYNakDwLdlxWkii6CaV7+fKZmAPwGr8
SkUziQDwZqRxctEPogblMhbJDSTh9gCeXfhUgAqA+7bTP5xe4HjR1F+JXxZrxPYIb/C795e+DdzM
eLToKmfx8ocCapV1MfLxZAarI5KRu5oTtG3q+igdrfkSCnoismveo9IpwBZj/SHwSP0++nE24jX0
2kfhcBnbAjkEfBHvQxWQNSJRd+vJSaZFDnwETb/ydHZAceFDsa4EbnPqoswt8j3rUoLZedAtXjN4
/oMXN3fy1BNte/OrotzVnmWdk9H5M9iVuAfoybH/1CswLytfq/3UjC4qELT+sGZ+7cFx/k1qtpKh
Xf1oKBC9UILshKpLthl6nBNtbY/HcMYH224d3lXrktRF45bvUetuSjeYfns5OUxAY752LpeZPeXJ
KQjKPLWY7FMb5dVv1GvKA1rzTJkRZRGGW3BWkKVbrC5DR46iJsEG/DT5hsQtX0VOFO+mxRq6AIxC
XwDcWawIhlC3rPCXsABOvM3gvHLRsptZqe1Rg8C78QU0nell8vjCeMMHeG6zIy0Pr73W30Do6n+T
eO/bqvuFZHCdaua0ryHKadbd5Dfn2gG4HxR1s52A895s0CWzqQj4NxbLHWr01O9aBPsRQMvXsshl
1lA535hLUdRt1erQtMV09m3G0eCjd1+9JVUbo1j1V9hniP/Ub2wBP+uQ2W+qqiKQCRKOOw418RWK
b7canRueggQMYLeMNkGH7xE0/uFgNS8gjTp0LyIlj+hW0wHTmqISKRKfyaMZjOlTDF0KUlWMvmX/
mtNUqKpwRGLt8PrgF7kMHTgnK0eOwwo9J/kF+BIobMbsdDH7l4XiTIeIHT7GiqqW1wQnCaX3PMa7
+DEEPEd0NKqNGCvwVRfDKAiIGU3nfqBhFtn3RpRlGaMLIQiri4sdzD7aY5IByReHHpERlzw1l1Pu
LJdz0205GS4PixgIPQ4DEcXGXP7Lv4ivEwCWW+J3Gwp05Mtse80ZOUVQyhaRqrzbefi1+JVDhvyL
3bveCqDJvDNWvKlFOvN+PBsrkuro3GXZz8EkxPOypFaO9WaWpP2sUiOaJUdkv1ZGzBHePJY0IrpD
bANfRDs8g/ahU0CrcpRjoUmZTdNPnbkaIzIfglHq+mExyr98/psOAcuuS9QZGR4fzQReVVujINwb
4qc+j+KnGLVcVcjn06fe19pN6wqcCePx/zj7siVJdWXZL8KMQQj0Ss5zZs3VL1hXdzVIzAgh4OuP
o+zVtXaffa9duy8yFAqUIyBFuHtgfxte8xmV2CESiwzVP6e6Lb4al/Y6Mn7DnnhIyuL+nG10qsJT
Ox85ofh9ZGzYKv0e/cvvv40ClBDe56vy5BRDzTXL3GDfDeATQokIDFmUKSFkYQ4JmbDqMId3B+OL
ZJ4bpWEv76caW2vON4f/OgnpkmBfO363HNOgAFHAare8B1C3yNvkOhVJAs6Gg2VlC5hOUzIkH/8M
jFmQnEGfXxi3LzvLoDGL+wXg9ghVh5EZ7oh7AqpYH778LOHyveTj2+D7wa6Lmb0OpD3s3YwN+94n
JaTS5v4U5uOe21VMVl/jpC4xblyN8e5/77skcYELBAgUqk+RsC9lWE7fk4q2Kzsvu33KuX50ne7N
2OO2jvxxHKQLaj6WebmbJLdCOta1DKGghj97t2wltbDsSD25RerRhlrdANHZqenoASjLu7c5BYtL
dsnqJ9NB7g9nad9aM6S4TsZmGi8HthgQXtxV7DSO+lDOwdOZJRtpWRIEeTKGK6u09r3OQE1NxufY
K7pbbbvNLa+zF1LX4xs0E6BOuG7S2n7unts46J9l3Hs4drO+fzZY59/H1IPwZJFMF9C0w4WglbvW
Xu1ifwWhKECWPltPBUeX58MTb4HQTG3snriIhycsdZOtwgp8aUYtWeUnObEPM5g3noMl0gG4hFwt
+NSuHS+5eGMPRCNp2Mk0hUKSO/Ljsdv0FhPRvf81bo6CRm1tkrt7pTJbbTqLx8u6RHSVibo/+D1i
FVEcW+pg+sFsNEd/2cLcBZUekUksxFCqBGIvwPuEHj92fZBcVKh/N34AueBBTM36rwEQBqBz1YR2
9DWA+F5yKUgpTvi/LP6ymznjtHocodWxM72BuvrYxggkz9wgw/aZHF3tfFKBq/UP7cfYfWzSQEX7
IhLBZ+fB78t0PwrBHvqaztjMnH98jemv2d00OTi0kVsyTJkFNjPEOvxYbVlWiBpMBDUiTaerateH
2XyIvjkqoZQaeTk/ummNu08Qe2dIeJEzcacEGkLj0umt+kzHGELEDi+dpbBECdD9PEqwftA9i+SE
Pwqwyvh07chfRxd/o5L0xcp0y9ivlhBvaXbADYtXzxGf7gxtMoOZ/4CrJHiGT3xFgvHaOBZ/BZaR
7WkPOUPjlAxNi9tV4wLdgPlxWecL4CHlwTgPaXxqkY6+hZQin4b/hDHLwm8hS0v5/U25BHs569sd
+lCX701Gs6uBNGCNIm+wgMGTX7+QDsCg/2WpnHeR9dkVYGF5x0v8n+e5v470377m0APIYqAr71U5
AlOAQHN6aO14pAsA6AENmxswG7tlOeW4T5S1Al3RUuJYgLB6NEedMU4Txebc7VLs3GYnM86l2/32
v3uZE7ICGXVInQGa+9ckZvh+kgjS7Kj2FXZEh4wpuekVe0KA1zqkZPDbkznkukzAsIJxxAWJmwZI
DUD7BT0wdiA64n/AY0RDRGwdOKIjUVWeB/azC2OxnMOIdWSSjiYT+d+TkmYIgIDmYDwtL113ui33
hA0QSAFBtXFnNGmL/fldhu3e/zMsbW3p85/uwKFTHRltNgf6R3KZZ8NCN352GBzRJZsvJbfOG+8v
IHxkWc5/uvcZoGA0QC6n0CB1TvrmvKOIq3czTUtddRIkBdw+xd2rT6W140Fb4LdT3q2UObllTQLG
iBXbiy8bwz14KbMAidd5KjNQBW0cjS4yjF821JF9Y9nUHcxMxo776lICPw4aEc70nEpcraC9v54x
tSEpkZ5VD+YcEYBw23fujmOPBfJ+PRy9DverPmY9VqiNiEoIdii8sBZo7dZHsmt2GONkadVi2Cfz
ibVxModxgsSjI0K5+lqItfPK7qv7/7Bg+7+7yEx2EQBdaj302PhMwDckKmkvMeDMUBueG6qvyegP
e4XHvA9gGmxNFbwgAkt2phdkbXspPae5BKz5OfgNUNV/TMZjdL0cSJKp3o4+pIizvrZOUFnlUZz2
42s+gU45qLh7GHRBV3ltxSfW9c6WODLfuxBwPspwSjZe1bVXi/h6KQpePE9Tg01z74cvuRr6g6Vs
4KOQIAkB00STFENxrJuDU3J2dOMEg5AK/j1oPFx3FEfippGNjbGd++JazYlFwUVwDmm/Mj3TWLgL
7HOv+9mPSSYAQ+V6U7NGgrEQ06WkOdnLBGTzhKfWhoxT+NRbLTatpXvofGAKkdK+Mn4OfD+D/COa
DE/jWwfp3iIMuovp3e0J22MvaB2RgJhmrp38FlPu742Hnef5LYT4coTUtb8lQWInCxA0AEmQbbr5
mt0uIASqSyTOv2yVzK3V5OXF0kxjJlSNGjdIq+MTzW/Kn5uhzLpdnaZVdH8LqOyHtQF1noicxmRB
oUxxSrt+8/WeFfXKa4Xw6X9+Oj2MEJApAJqf37Zxhw77/dN9mf58wq93IEiIlIhI6Pb+kiW2GwCq
YPnw9ZoiCKDAUyID9/WqPbfiFahwvz+hmbDl5e9PeP+2eBpC6nf+dPe5XT/Begefznib+c0nlBBO
+3qTev6ERXf//e5fi65BAs+G35/OnI0SVXsrCYGKmr8Ic3ZVlN+E2/r7r+kDpB2jobXEEjC85hG4
o5nvatenmqrwAamyR+kG7B3kG2jslTEAlk7cvFZOuaipVZwrVE9esQmlBLqguuDG5D+WLiJy6RTj
LsMzZD1z4h4tx/tuBk3TAIzh+Wy8+7c9SPMdAqBrkw/VIlXHsM5+fvkzB/FDPPOx4AztpfIsrPWa
Waa9GIalFKHzkCaV+wANrWM4dNZJzL2xCfQ+FfhqzaBxozEk67HaTqGDCZe4SyFHEULyeJ7DNG5X
D6uiD+p/2eJMrhkN5OX+KqOQiPnHbmRexpzVEY6qILQu9qY7OKM8A9x875mzhg5yRg1tIEf65/2m
rgb6wAmvxiQg+LCFmES1+Hq/0Az/Vdm5PBiPvBPpKXDl/Z0aE7TdEQcdshTZPnwgY/Pes6RX968E
YP96Y4sCMH7v28BOXlyWZ2k5ILCOCb+YIz8vQJ3Sbb013cDPoeTeuEAgcNKJ5V/eLLOHXQu249cE
xsM0eIW4HH+/wpeZZrUAGf+fV/gayBv1+1UqkFCgH4/1kN1DI9lOixWgzAhtY9Gxdn3LA6U+yXZY
zkPMemLDAVnnEOn2tjkzhlIJg512Nw/ogiXyOfTJSsNk0Xvl8OZLnUbO4I0foupObdjHv9iEXE2Z
DlgT9sgqY2mWRHnoAj5lpz8C4nx2QWK9pQULoUemymcXvJ5lAX3VG6hL2Jp6nn3G23U2NO2DQ2D1
4Y6VYbsbLPxzvSowZViw8nLiH7i4xiOgWrWKpGkdLPk7ry92ZmTw2Mw4KpFLjty+GI93a+CxaMCD
YAVERYmfoMOvXC647BDvt5x8rRwsTxZNOaeznVuZSfLQQH9ow2W9463DETNlycVmwIMAX2xBgLLP
F5lbdKdJUvtB2PLZ2MMk85Ziars97u4OOJXesqwD6x14VmfN3JgikYzTB32qXAXRXU3SHS4NZ2XM
2CEedDPYT+LmT2kIGhjNO4i/MvAs11gmIgiJjG9+0APJD1LWHTjK8+HkQrUi9J29dpIK8cV0ycO+
Xk1jWTwzivSZGlAcIQxo/lxbKKtAK+A7TLdXoFyJyv5lepPVhVBIZydzJjRf/AeopC+gjYxn8dyE
5RbIku7JdHRWb6Dc3t3MuYWYnknC7bPp4ZNAiThOxdG45hogQIVQ/Q7hA+upwP5zh0uhtiNSS45Y
PRpvcPjCDkpvNXH+2zYV4HNB4VoCKOwj7GccxeD+Mzw7UjXV+3isgDf+Y6/9OdDQ2xlupNNLhmor
gFU3+WtvjS7k//HkN12vRszTEyTZJwBpvWIN8GL7jbiCrj69KH9pnJyS5Rev7vE/xgyhK8Bnog5W
AvMpeegjnW/FQAnMo6ODm6MOpvBkRifkv4FDSp5HoKtuvted2y4vXokT8sPU8RbheJxU9VO1psBY
rM1Jfm1bQPlybB5QYeUA9f54nWSgYZpGmLo8jKMOTz6X7DFGD1hCREchBTMlbfsoENYaM+XeVOa1
UFvm2arCN7w2g3oM4wvyjPeeMbVKJ4syH3EJzaczpLQPTucj4zXUSEBCCPXZUonANgEzIRDMdgLk
AiCYfzm+/ICyA2A/fKaJk6C+ZqTxNzSeZs7cANlDC49spqicmdUsgrR3/V0GoE85cxrdUSgWBejS
Dxo3dZQVlf1cpxSpFuK6CGQTttVQiNoxa5rxJDVfQUu2epY5tmb4U+ofiK8t7zM1ZbardU++ZwRM
BQpi+KPqEPXqcl6cPLtC5i4bki23g/iSBl61DJ2seOXU+lkEgf+ZD7f7PCh6dbNQauVd+boD+Kq3
bgyqD8t4mlClacifJ5S1euKoB/HUS1SCyoLywZiEJFME1gaQ1fNgo4pmXSGcvjKjuDdmx55oQETn
0Rp6yk/d4Wsu5OPmqFbWHc14wIpipQL8yaz3kqn+aeyLZQMB51flhw7gF9yLTNer/WBNU9VAuruT
r9iJoZRTNoA+MTt7RbxG4qN/dOKifQC16m4eaJEeympGR89eqLPprUAfGTajrfyDtro8Ir6lT7M+
xdKWqV4QOg0nYzMNoAjDKZ+bSXR0iZJOcJnP0JDuHYFdxYjpuzYkWr+Gjc2MQg4O6KmSHmyZi4XS
U3yWNAlOXRUMi9Gbwu8Iwe2TIZ5e6gkFHKpYNhtwMvlbQibUlsjD7xYIzcvSnciR9464lkjfgNbr
Bt9LMb6i9uEpQWYjSuNSA9eo+fWrCbr4JLHQOYDM2IRRFrJsN1k0jYxLzoPfzgmH6jKxy1NGQW2K
KEJ1UeN3Ete/6WN3sW4KfD3cL8erhKDZftKA8hh2QD/mP9oJykqGOdChB0hPCjUnsApGxn/YVPGz
YQfMY93s+f9xnpmF+MMudFp+sSdQBSyJRHzsZ+wh9TV7CCXgIyG9GctoI+gDmZxuacaMjYbdemDd
dDG93M+yrdRQLktRBK5c0FheIdM7nMQ8WRW74XpCFSnu+vQhRY0VSGgW2Jh4HX1wqym85QFgLhgz
Fkl9axWDz77MKwnVRpGJlQcCyMkBKjtsW7EQImtfnKr8fWRsoFmpx3GoF8BQ8G9M//Jo1b4FNS13
AQhuK2OOE35ggSJI9uJuhdIxkDIoNP8mJvsHKPv9Lc1UdR69MYiMvyw9SEVUgT4zzy5usUs+jd1n
dYx1QEMhW4PrjIXN0dhxb+2gnVmonfCL5E0QJOfnt2NpK9/kkGDbmC7enf/n3WkdDqtqfhdQmDk0
Kvj97nospRbajdcSUiqi0dVnEzgXRGSrt0lU/pJmg32KO9YcGhT4W2vNs+epB0QBcZrqE2zwRdYN
5KI8t1gq4sWQukxQBGQ++moKZY0b2mdHRtW/7caX2OQlIWH63Pfk4OTUfYuHBjpkZZaeGkeBHm/H
1cot4uB1cPNLzEPnp/CqB6DiilcvwcfSbWUdhDfpE9QpwBwlqXwHVn6XYO3904nrbyjNRZ7t1irX
YY3gu8c7+6yTic+imfG3zEpWxhVySKjoxGr5VIH9ve6JSvY2qOwXqEcNC9cZcRGPpIf4+BgD1TaR
YOcJtsUGIzNiQa9T2XaRnsb8m1/zj7qQ8QciCecKAh2fjTutbNz204j1J4ieVCJSFPI3YIxEoH6s
SVW0nyy1ryimpj68nn9OfepvLcr02kblkccY4L2qfoRcRPXYtw02oGPsrI2tn0h7AXFsW1a6untA
rjBZsJwgjIEKc2PFH9JSsEvNfaCY5yMw8eVS5RVfdSHkRFYpFMfwC7BD6yIpjccr9o1+kz3cR7sY
vCQRdnyVBRAvQrpbYZ5/Trnb8K3eTzHzp07lrMTAu3Ue9lYkrNy6xKF2D/kIoFyWVO33XrwAfxx8
5K2KFxAbd074weiJQGh50c4DavxRgIf8XVAtVkmLfQAdAVGpbQ15tUwEHxOpwchQ6Vuts37NQ2Hv
rNq3H0KRomTU7DH09MkDB/OZlyTZQh80BHiPts+qcB6NAySJigiifoCcSdluXIu7+AqQLwIUE/A6
+RYAk7218qJetygEE6gsfYHiv7vLCdOrcLD9b3RUSx6U42vcDmQbuqgbYuyt/dENPH9XKOe2UYAf
bRzG6be8KPxvXoiIwpDbwaZROn8f8w8zloHjvMa22tuiZMv0OnpyaeyOj42qkIWLmNeQviCgvDUv
gfhOsOQW33g0txatn6LUGfYSB3NUz90vmxkgafu/XDRhBHwKRZZ/nTsAab+Hjj0qWkLizzStAE65
4bX3L1tZ6OqCNyE2yBSgFtEf53weQH2CEDrb/s+/7G4Hym2adKe/7DEKjJ4UEP99RseFBGt5obV+
LX3Z3pqZuRhCw+fwxwTWu7yhOM3dhCxbiyASWLEWtrUpGZ1ljYp6t6TyvVVHBgie9Iyta4/UJ4ad
3has2OFgd/g9kRaPdwll9aGo0n4rofJ58mMo6nRZjQyGhSp+GbSQr6mQ0ASI2+SxcHooxAosRoVr
nwEDqC4t9ew1dfo4Kks/xsb6/l3Y4xYaCdiZUlpejM0cxTnz92AGnU3PYyKBlFGRNieJhBTPdXm5
20RboIRgYefLdBztR5DBk303tQCwxmRssNdLFwBA65sZ9fOuWQYc5UFN18tCfazH6qNqC/tRklad
IbZ4zJMYqr2u4Mjo+tnWdAlxdFTWIr6Pcj1tCMviB2RPk6fOVUvjFU5Yv7QE63gbbEUAv6A1M/oT
8oQ6Fse0Jd0LJ+0iGz3IMQeIFE6kVyvTVV32E9z48RoWfXYrsff0uxwgUUa8VU2bDrqXOKlAtaoK
GZOtXaG+a0B9+dCGiAKTnJ+UjYKIWefzU4+HvxkzTaK7dqXctF1R6kw5gNDqSnxqbxIgSHYlj4uL
aRzSZEu7oSho51Xl3ca7qQBbKUlRBZQCzjg7G5s5AoOz3doKCc4vW2yl8RJqL04E5GE9rfp8QG5k
1uApmCr2AqSmTY7+FedBzq5XCjco9sxcL/7F8z0eGOGnaOJfrhrsl6K1JsCSZHrpKhluoQjPobVI
yVk74O/WXt28OKLmyG80/SewvL7nsV9eK57EU9naBE+okd6brgigUNcXtyarUNL0P+39PPiXDbEN
VFxRUe6nvxo/ke6ZAc8MSoY9rQiABadq8hxgI8UnBM5HqLqM48EcfTWB7xQbJ1NgUaO8G5ubFOsQ
sB7nQ+G1T72LDPFXoTdjdy3w9I3t7vzHz4x+OQ+t06xym8RbC2y0DYqtjkAbUf7qOpYF7UDb3wmZ
8Nc0K75zyuQFD27+SuYseC5fkjgYEBouHs0pUyPdPVKGemGccuxggfwC2wNRWDxTRjw2Jg1mkT8E
3jMVxFkW2SgvuePmW8duCuAXPHpsRJ6v03ZwHgKQxBYadJJ3PQUPCLLPQH4sv5C0imIw2XmMZUhK
vHYBumP3QCSeIEXj2EcHWrX7MrSS7dTY06VOy3E5opDpi9bYJddvuOcUR+LXSAEIqSMEuOxsCXhr
fkxmmhRToEJGpm8aQPIEEA5qQo3G7J8RM4dxNz73c0zftaDYqvv3UZLils7S186gq+NQNhdjErMJ
CAT/JHS3MSbTaOKqC2IFkTnny26O3FkT+26Dx931z/yQBtvcJ7QLxOmKTF7CtKyOxt+euLWO/UkC
iOWxjY/A1mFqRLPvKs0QglfpKZSetwa+LbtCFz9cYuMyPlaj3yFh7DXzM7dGcSYvWYYKvDOSEecA
xRaIGBSzWojTdtnaGIVThs39MEyg0BwjmjYe7NEFBM3BfrpKlHzsdQ4kOIkRrC7sYmMrDWHEoSa7
sWibXTlHJgUUGdcTa/NrbZlQtps8EbsqFtSWzRvqCKfQCUVosYcwKdicJZbK4yaeN1ERgIWrXjeQ
GourYBOEY+TPgI++sfgeG3DUe5u7QariCHwJ6yjyon/546YCoAvDAYyZKvV+u8WSxihaBjeG2Yzd
zEZnN+Ba/u2GVQgFTmDKj1nXtRsrD5Hcz0b3kVPa3lLcwWmX+s0idkEK6KFIsG9Z7j4GtHS3VeKD
yT87hyhu81iC2jO7krqoFg6wblvj6thdvlcW4NqmS4IOBS9Z4251gJQQZIPsxyKFsqbP/OylTrDr
UZNL3zqBxTB+fud7NkFKIu2cn1bZY82VQ2gbsYooRJhLREm7wTYDRVeBp1nJrGhuliXJQipQzVvR
Q6NJFQgdIgnwHSTyU5UqxC1EuE3aKvyF/NxzPIjmvS78ehFYDXnwgJJbd9BRPVGReTs1Ft4WJRj6
s5kRUj8lRLliqGb3Q/q9rbA6xbNrjh3fZ2wKoHfmGUnP6sU4ixQSwKJ2Zo/z33ZBf9mQEWv2aYHQ
9uRvU5AURUWGEhV2xmJVQH8IKt2WVxc33tXVc6Oa50p77nmM+/IZ77ICuNFHRGYenKwKUneh1+7N
aKCkgH6n32/NKLIeDdSdYor6nDgXYVh/LRHrHqQ6A0PTAP/u5e8ht4/+XHWFBtieJDF7Kwmd5Ua5
OjMhAczsnRjb8w6EsKzpI+kF3ee0jhOr/mzzfABABJJYdq3fQe1gx9hqfzedkuMqr3Iv+mvgry5t
JXZbIEca+8QraIcwlBAsJsKOaYcwNMTXsWkVPnb4DR9+YkUGQeZB/4Ly4QsKiqdvrIBOMHhF+iLy
wd9K8HLAdQnrS4GE8BIy23RDycgWeLzha58bBYLBgTohdOQGD+XFjbFCVVQUlh4zZKb9GM+viUec
JOSopYyf4kTPF4rboTAjukXP2lWrfJS8mJ1RJYBuJo9AbmPupopBxxnFkO9TBTVT59RSz+bUCbvi
BwgeLYLZlXZKL7D04esc+wnwIpMpW9Y5Np6VZw3eqypw+5FL7BuGNAIkeUDlBw7RAX9ZZ6P+tGvn
sUSW8XvcUxm5AWUvqGA2LlBzt3i0lc1XEJ4+sCKATmA6QrNVTNVuABIHyieOVS26tt9jqRECz45R
JyD5xvLDfFllcflYzM2IzAIyDTdjsePkyIJpZ2PolKaUnVyn8ifU7QZ92qZxsQRESNtLM96OiAhX
PfSKpYpPAnH5RUOGMCpT+ykLwL6ikGTYjEg/rWlctgujLGSEg8RMgO2qei4dD1irPUnUV8ndl4Dg
44WZezE9GyF0IK+fUFNVXh1oDu/bqmyXSRn472Nf/QwKv7jVTFpnyEMj6e1rXEeo8zBHI2/IJsuP
IlU/fXxn73i4KNS+BCxAeIovoNh8RbV5fa5AYlrxMASSmAUomelouWsT0K1j6E2OqBaEAkP2dMTV
8s2ZcINEHRBUvOv6ZE0ZEJbQe+M/GX4Yr7WcbeYIa4sA4MfYQti8IBAgb6CH/pvLAoXI0q2DVzKS
eINSJ+WGNrW6pbQ+5fHoogyZh61/W/ywOyi7IOicXgPR3LSVit0wcHqAiDcUIefGzy9J/b1q0i6J
Eg2+aMX7X9pd2569GXjD3tIq1qvOs9tDiA3EJcFbXAiFRZYHBYc1qm6TSzupZKERiwRbqBFQimZp
FnUqC0D7tC+eo6bvzlxiFeIpZRQHdY1/1Liu7PA1hdbuRxhyKKtoEM7wQBEb2kIZJbZ9/coo4Fot
SfsfiT9u2qRB4k55T31JGFh61i2h5bYjEFsYA4iOjJm76DoUmdZFGm4yaJIfqkEOWxpa+3iqypUz
ssOUyz6yEfRAIEYN6557dF3F6i0Nyg4V3kMeyXLkH9BluoZ+E3zWuHgg5YwasJBBXzOr6/aQft0z
8JvPcJiLmYOhcC5H4NIzwECGJBU300CgzDlYGVTpZ1NmWZAVK0J/hdyOc9LB6JxsXb8NYX1taIlo
fNU+gT6eXyDsbD9XlvMClcLg7Ipanka/vWoBKE9dCHHg7FPYqjzaEJ1gYhh3SQAFFMD7K3K0zrEC
UzGlxbsGKmMDbDqkmeauNdLLHNl6oG6vz4p2IK5bALURS/Bla6v04DJ1cjoVQrN+RhzOwMSU4QhL
hJ9ZnQIjNUK+wNhNAzIW8PTGxfRZKr9h0V9CRXt8HlBN6dLk4rlzKnlGoBVX0qSR4dOyf7HDUkQg
WRSblvc/Q2RCbigT7J2GIQC1kaR8gdVGdcTRzQxCNF7fUBcBcOUp+0BYHx7a8ccd41kd3fvcDYZo
lG4OUF3Zr+ohbF4aT6gVymDWG9OlHsXjhznQl00m8N9YPS50BxooomxeebgfBti1HmICpt9iBlUc
soQ8IBVsLVKNsosp25dyvDaj8C9hAVSr7laEeT+xr2siW3Qfmvj9deoKpJ0qyHy2/H1qcR0Ky12M
SshfmjzqMIDKT5ayY4M0UwQVqn45ZCDPKIFS5NxS8Ral8RBwwuV8LaDkeS3nI6Shr4WbNyBxwmQG
+wpEKa1xrzRd2yXF2XLajwyongqVzp7azO7xDIIslOkGPJlOY4hgGZ5zT8B86odCVQvQIOhTXdlF
xAETQOJ8+Hc1uWnu5pmHp25Kv/+3YnLGwwwwPB523ohX/1OzLoBS9sjzX01ch/uhgfZjqFDfBqyb
YssJGFbgZ4KZ3EKbDFvuce3VXnOZwjYA2dJWiOEkV9Y11bbCUv1QhsjLpbj8t3iGIDlXQUoBgofT
BaLM1Srm3H5QUxagypC2n+r81rZYgM7lem99L8S2J6gILxLWXUY+J19Y3r67cXmyG1zpWT6g2jrg
TIhyeQsaoOS6p3yyVfFkb4GVRiXzys1Xjh80O4diNoC750eGbpCZxroUrOWVa7f0M6yLR2dEmSBZ
2TbK1lgr7Yv6F3Z55xT3wvekxzvUaVZBoomrbTt25xCX0iZzQ70Z/HC82kGYLKEB7b7aSFC6tBC/
SnpCJgvQcVzMVzp0wXuQQue06R35gASTWjd5VwHr0gIbjTAW1lzyWkmiFqUMso+mGhZp1eafdtqi
CELJ82cKaOC6h/TJYZo8qLT4wPKmTDvI6Y8ntyPhU8iYg1v2GlGu5jtPfdA7Q7vZx0QHwBPqTyfJ
cKMMA0DxfUkBhFfiAClisULkZjwXjNZR7/sfwqmTJ1ARx60D4dQNRE/ZM/bokIoskx+QsQCAsCzG
h7EgGrSf1l63Za9eoYu6Nx6cdhNYa4jPuVpWGzXIrR0k+Q6aEHTnIP9wxG+ZIfXX0QukJ9iSQ8h/
pQYE3UeXj8cSYd9o4Cx+8glBOKgd9jP2RHtQCG4GoAWHLj9xAPXAqGm7VeujTHWC73JJUfFzh4eL
9aLElEZhHyL9PY9KFaLijE+ebHvWIo0rLIo6PEhbQCo80uudUoheT6FTvrM8+NRAml4bJsi18tKf
KNZeggDNoho46gV4fFBYYDbdoYjUuBn6rHxI3DlyXSn5g0I8q+DK+cQu57OxefDcQPpp5TjZezi2
9RJ5T3Yt5gaYZSipIne0janlWtD3kM5yaoFZSuOWXY0jYxTQfIEk9pettgaK6C9uLPMsxi1HXOka
3ue+T5ZTFNdRl6HXCDZbSboKq7o8WYlEAYIph/BT7+VHoC6+BQBMnrjnr6pUPkKCmi/cyT1Okh1I
gThuwELnVKOo+2IaU2fpd92wZbl0d6hDMl7queHbckTIBSgDvq0TxpeEKveVjtDTb4fhF8hwU6qx
Y4es1XOLeHskO1atNASScLvMk2mPDMIiJZaPQlG1t7VHgNjyhjqI1STBNs6scoG/PK5XJ39LmQsZ
mBBFYDy7Ho8TyKqLwkM6WlBvWGo/Q4TeHgNQ6pTqo6xTjxALKrbG9tWAFfaPiwxdvdKB9iKsRk4E
qYLXUGqEYQLCX2Y1ymVf+N41YylbpyBnx4W/QUZqOoJgVG4THxVvtNtA8Yd3J916xSMUFbCuRpU9
YK/IsDM2pwD0BeqygINa4RVbgeDTcRGGmuZyZOFD4mGVjGoT323LGvcpqaY98Nj4dmJkMDhI/UcF
7BEWgtmbJZF20CDhrnoIMG+LZgj/h7XzapIbV6L0L2IEvXktb7vayc0LQ5qrofeev34/oCSxp3d0
TezqAQFkJsBSdzVJJE6e86QiaKo6es+mB6V56l7JlUbsccKoW6dBFl3ADOfHaCZh4QLz2FTOrG+M
0PMhdxmeA7LhnmVzhD/Hin1tQSj61Ks9KUVQPPEuLaqdkY2Ybd6aAtC7H2yEABA3DHnJS9v6Aypf
JNET85Xvjw1GZw3De/7odkJJufvgUIz8SOYzuzcV59KbCoaw7SSipCOuGv+hLf+UA6Rd1S0HpsnG
cer5EYYpb2Vo7cgpizE/3m2qZe/11DXBvxIiHewWzJsFRFJYyiFO1qqFgHurdPVl9Jzq0nXpj14K
1QIM3dAwQnoNSFnG3LvcifhepWq/S3kSXmsLPWNFtcp9pnk+VZU0fA28Y9c65O/z+WrVNg+ALH5q
KyXhz5/bIm+wDhq4MHQjbEIJSW05T9LWugWJxgba0tjV2SY1Pod0ZHVB/e1nNc83RTU9dNABPaow
G6wNPwyeQj71ntRcymnhAGt+MD+6gIku/NE1g7aBV9DkMe2bZ6/Us30bm1/6sE+uYf8vkuD1Q9pN
5c5zfdhiIhSIGh/STdmDUxmaHNldmtZ5GKtxInWK/MhoqzZCEw581Ur6xYcV5Q8LeYuVZSrtR+73
2rqN/eClcmuU2uLav9kqX4oogbQnSs52hxqx3lk8WsRQNgOkHlRBesVYrKRLH8lb58NGGVL90Wie
I0nOpNop8jz8gO/cTSrpuCNVYRxfzBSVsOvVRaoPATdJsCSbKtR4LQjtbqcFqnEncKrbDvnVUYdf
SFA4ybgBXSv4ou1LUsAjUMZBuukczTy1EfX6HmCuVy20m2e20yt1zIpXmB+3wCSVJ/Gi7neN9slI
vepSZ5F/H1pllq3jaYh3ELigsZL3o7JFrlXZp8B0nxuz+JPSCTBi+TCc+FuLVgMnVU9WkYCX89J5
b3k+gKta+RiibfU8TNna7OrmNZim+rXI3McSMuGHMlDqV88YrHU/TR13WIauq/l7jijijd/6D1ZR
Dte+nPyHHHl5+DnjT0EW18dIDUsKN4Lkk52QmyQPGR2kN6GOGow8R2XS6ysIV+WJ8qK6pvrM8+Mg
zaPT55c0LEA2sdEEIDmHkDdwgmkZTbqhHsL+YKUJBN463OFUVNkfsobcN0AzdeOKoTWp2r4seLwr
iWN9yKhSAhKqpVs5V/f6YA/Dd7e9z+1ADvO0N2D4JZg3vGZXzH4ATxpLJf0YQdpO/Zcc6ohUbmHm
V3cyOB/ApJvQjt69apDkpG7Ccn+fO47+BsIfdS+DDYopNnXo+ndvajfdxqHM/iCD1WgA9NSLY1h5
3TlU1mbbJntwowfL8fpbH0zOLovm8uIm54IM3StqX72mDq+ikuY1q8ePnM951wJmgQMMD7DrG+Nw
69r0SEm7d3YMBTYWaWu1r9VMZdbd1BtD8mCCVPDVUo+gLs3NM6cjJ3dAX1vG53WUbtg/Rwi2o27i
5AOveBHnxGqcIlvH2UWmjX/mpdV/LctQRxjdsG7UpceHCN6oluOwx85KPnQqUmG2l+sncur9OvbG
4FNN6nhnwHOwk16tQfajrVLURYS3MIH0NUX/GESu8bH72lRZcNDDAtLygbRdnNn1plGqeg9ymeeW
G8zTyUOmwtrGlvOzm4quqWWVvn4T8KZrZlq5S0S1V2A9I24bfLT571G0PG0UaIA+GnzbnvwUISIx
UqzBvMXB9CxH8ZwXDxXoPDkCY2VdDBR6VpGgV59rSJ7ccYTvXKyKQKexE+xam9hWjNvkqz8aUzk6
CiWHi5kX/vKU+oApRdBiT004F8MpstfvHEUQq6vKz6b9EixDyEew17Hhmv91Ob9nw2jVmvYBYYId
9d3TF3e2/c3cesNl0nL1quqkuzod4GDMHjmcIJuIhKKQbCohKyR7qWEJHgyEYWcHRSFp03710kIc
MvfI075zyGDphbUX0Q+xspyG5m8AjwJEFtsZEPV91YbcMrAnDqW6FUjmTTLN+alooh8NtYH5icx3
fpK9xbHELY53cf9FyLI8cDMI7+X6yzw5XGKWK/0XIe+WWub+9lP+9mrLJ1hC3i3fBMrPj//bKy3L
LCHvlllC/refx2+X+fdXktPkz0PrJ/Qdw+hZmpaPsQx/e4nfhiyOdz/y/32p5b/xbql/+qTvQv7p
au9s/x8/6W+X+vef1A3CmrdDo0C0d+LVLhJ/hrL5N+M3rqQJmZVzRnifdR93ZlK8Hd8nvJn2j1eQ
RrnUfZX/FL9cdfnU6oAKzXbxvF3pP633n67PZoat92DGvJ0vV7yv+v7n8Nb6/3rd+xXf/k/k1dtp
frSqod8t/9vlU72zLcP3H/S3U6TjzUdflpCeVPzK39mk47+w/Rch//tSrldDnVsbXyfFis6d0guG
RMBm5/RXIz3JNFUn3XiUZmmRvUZOWGJtv47P0l1zgHT0UmTZjCF4LozOXAeNRW1VaylPRZRCoNaO
r+yCIbIVo7SkkrAH3yL8cs4cmfaJ0/e/pF/afXiidnMNI5a0yaYZYcuwTUBgLWT7F+iib5B6pLfK
VdLj4HoIPg/U+bp2cm9gqEyvZQ4DqYgykgQlOemNHAU4W6Be7jbp1hPzew+AisxZB7WMXKoMR+qc
S13d3gN9WCU3jRW58CRb1JcUMxI77OzBYSKmugsTtFxd+G4s6ueH6maSNODcPqa6RwynyKlulZZW
N03rjH1gVkDX5ezeaKaDX4FseDPbGT2AyXn3BXJBVpQTG7tElshqn5a15NLhYDQkNYPzfb0oq7pL
nKfQ8v68pAzLx2G86rxY3MPMmS2aox88tR4pYkYvKBDq9nexeuiRKVF/I1zfqdRfzdOwt/i9nQHl
BpewEVr2vsUkaZTTF3cFTsRTPPOUDR2oCresKDrNYfoonGNZOeF94GmRBxpG2EvguBBckby6z5DG
ZZrizMmaQ492+2bOPbKZ6u2QZvn5/cRZm8JjFytP79aSQ6uwr2S6raPWWGjVpwitzeoQPERdFjzI
HmCvAN3WOtj7QGY518a7OGTc4M3JdaayVIQuM+8LGf2z6yYpedPIPMlmJnV2QhnZPMkegmnTMVOy
lXRmv8Lk0DfNIKfghBkFxdGIzSqr3lOBl6E2FkI81lX6Q68o2oO09ojJbcHUGmvpuHtFuOwNs0rK
Ww8uMnaJ4MTJ3ikllB7gNX7ELt5EC18QGdJJ2P7NacyFeTB19+tit8ET6vBp5QWnPL66l57lYh4a
hqDqBihMxKf+9bnuw5xSPUoN3a38EJYT6PxE6gyGLdc/ycYqChTr7+1iHRIba0FNCNlCEZuBbEH4
ekL5bk4H5c0CZlWSMEiHVLkveJ/0ZsF6hOtVgaFho8OMfjZFE8dld5ZD2Vuadzbq9KCNZSO2Xhz/
0wLLtPs19NHbFVDb5Wx86vGSsUVEAVnPHkM1zB9jK2d3FSMoIR3k2xI0qBGpLeBIh5fWPVEKMOcr
OQZ7+sPoWOErQgvqTtpBj3mnZcYSW0thS7mMnLvEvBuWwUg1htceZzX5onQ5JxmlBZObGScvEQC1
o+uQNFD5hn2qeuMgIyjg8thze+GjI2DseUF1XWmnNZAqBwp/ASfpBZykmwD1lHNpc/QoutLYCo/s
LTFySjPunBH5piVUmv9pGEmIyrJSqs4Pft9OT7NnPZptNrxWbLhPpanX26lO86+BaXGkBMCK1NkE
yZs4glIT/3NlAVxNKujX4rb1V0o7HSXYWKKQZdM2rr+2LC/bLjYJW86pqttm4LfW0nGHJ/ueH+8N
l6/+G9Bz0PbJEebFb/fAjiruJoIxF4Er/+RVnndi52rmK9mVDVzsFhCCBk37u7WmTHusdGtnLJGQ
nfrIcIoYzo2QiRWNnO5WbQTAkrRAaTcjjKE5hOrqHLTI5kTNQ13C+yx7simnjGrb3ATV4Tc/HMmv
XhoAcoDJ2dzLYNUwkINOQjhRW6e5jXn6MfY9B/LhFMipkk7ohvy0xRxl3aQjFL3f2bMx/5j+WiPp
X0lblpfWK5Mr3P/JtaudTeOR+oTU64dJOudqmMGTNFp5hIT2os7uNKxkTDOAoObcE2X43EuoDxRr
ZX3bRHvZTTvruxvpxf6NTV4q/quEF/wi+wop03E0MojuTO+UiWa0NRgpl7HsoROMLondHN7bld47
/ZNttEL/pCD6hKa7iLmvKq1yLOfIpp8oPVlLT1VN6oFT5d6ytUfTDMuPLfnmUAXIbqeh+YGsR2t3
5ccgyFUU1Adw/WrxUUNC/mYN9oucEZdueq1LXhpLk2yt3XGjMSm5Pod56J9lLxvKP6bAtXdyNEyV
fw4aIMk83H+GxL96i20AZooajo/6hPAujvtkuY5c8d3lWqp1NnmbCU78v81bgn/MjVRUKJxop4ZR
sa9mM3hS1BoW+spLP5O9+2KNpvYX4tqeZXL06wbxS+ok7RevTzjSifvwOYxd7plWrJzt1k7P79bp
IP06h0MN3w1f4oumNs5xUEryT9AOrFrEcy4R8hLTtYMVcNfHQC/BItj1pzhRvG0KW9fKIVHOgWmW
bOEd6y6daDise9ssNhmiqdo2qV3luNjlhGUow6QtLw37MCceWm1/W9Iq57dXWOYbMccRbZY9+pZF
IVSKuIMDK/leDlO1zB68LH0AYJuU6y5HzSIIUdsKjRaerxEFLs2IxhWkWgMH539rCvR60Xu14PZe
SVc8aPBYy24ZZKjAVqTV3hj9qrC3xhCDcvOabhdpiSZKDsIX2XQmBBJo3T/JUVBBgLNEDCJsICJy
5p8RvDWBf9SQ99aqvNlw7Bhca0mSVLUpr+1+MW6lEerM8DpJQqRUBEnj72OWOUtMI2iXpCOOjeCg
gtWDQag0PsAVkvha+aFvUKL7OfjpqZRK2eVUR1EMI+57RlBsY6gc1vI2uNwViwlm3FA4Ftv9Pioc
5uSTSBe3VdksSy2OZdqy1BJcINhEvjbLua+38wu1/uPK5cT9NCfoxeiZE3DWSklR6vhdtW7gKgk7
/XkUTogx3HWngcyWsaNiW+eoEXq3hdFXHKtEZ7fWo5v0RiW/kTyDxlwOHU7mH8xgPCMcpL7U07an
PqYBSQdkQcidu4Wx8Ts7POYIXVwyBxYu9kRlspFdiMWnZuUWIDspQ6137ZSPzaoy1B+hd/8yVfaG
SHAwTOxV5JAsO9VMIyC8RCmeXaqNH/zW0F4nDj3XRuKYR1BT2mtYOy5s94GP4nQJVZhqDmtbnL5a
SL4eLaP6s5pVl+2qsIFpDACBdfVxFuewsjEDzTxGbfunHHXizFbGRpTu/GOsWHOZLntyXa1Q6iMs
Xel5TIaK+nXepzR+DjezBjAjbb1GtWbr+d5+rgrloaROdzu1PWpzY1CuxybTTrNs0gaAUyHkBFfS
8MYl/AVcH6cg63/0ZMibaCOJPueFWh9A79QnXYVY8pfaoJQclMMiKs4ci4RnaWqlKmGTcXRmq7mg
4P+pTyiDa5vKOWXUgR4jWfhmxqiVZ8t2gvN9AelZVplz6K43vz7G1DcclM9Burai8jtHqeULJ1DV
i6Kkf3DW319MMdJUazwAmUTKSkSUlV69FFG3gfp8fpTxWjUjRDxSIiWdimU3T3pL6l5Ml5N8P9UA
HKH1fb+Am2bXLLeo7TfKcj2QKlnZiVecZTAogvmoT1QKyeujEKEeJ5djSYirnd741DW1cXUU4LFy
6ASQKs8tVTlyWHlOs1LNxLnmgaJ++jGn7zXjqmTwjPuVZ3xa5vASGz/qOmp/IZyWkZN+y8Dg3ArR
cISp3UI9s7ajUC9dbNKRmQU6CQkqP3IoGxkSmtHLCDrxtJhkj5rR0SY5s6zD2aF78nMof39d7h6p
U2vujx5YV/ERZDM6JgzqebgffKU9W+w9S9gG9Pasj/XBHoLp4GptCz0tplS3DapW5Fh2pfU+R063
Gw4RgeJWzTacwT93bfEPEwqVms8kUg5axxZCNmkf+KCuxLhRFf1upNzlh3sJfGebxYzO7rwfk6Xb
NFJ9r4HLf7+0lXpuhrbn35YtKX05GBP8jfCCpJsExZnPWucNPGlNRDrtoPisuR8gRXY+QnRWX5sY
yUBnTPPPuT+VWzegvJwtNkTPtbpyClXbeAKZjxR0frYEclP2pG0GiA6sWHhkU/zqySE0abg9K4WW
ZxAP3mI4qrwzX+Cl7h61MOsfdc3yN8OA4s1is9UquDalv5emgaJLWGYFpasxueNRGmUTQwyxtwF0
CJ7r7nFp7Je49YtH0JkOW0WLIs6iqT0A91ywim31mlmg2Sgx3cTQax5KTqs/dg0/oSa2kBwWSszU
/1Jd7Xft2RTDoQXBSoWwf5Fe2w2/DpM3PcipIGBvWa1Xj9LnmuW+M+30WfoipV2BwElfNU/zPgzI
D8Pw4tnKawRT3iOAzeZc+CBSxSiD2uDe67wUEQKtb47SMVpB/ejVbneASYv3ERG8OLpQOaqa2SF4
QZiMBccW7LoAYMoSK1dHRK5KwvA+++4La+AYiqFtlSDwd94QwkOQBsVNNqqFNNTcIqArhwga/3A0
ZQM1jaoGuyU4F14kJ4ZNmJRQz/1aJRm14haEurcduhKBoF8OOcMayNrFigMZk6nsbJi2j1zHPuYa
qjGCnFIVUnvIcqEVLGktl/HiRrgQwks5ntq2OjQmxcthMu8Lzv9heQr6R9/Q+b6JnpFcYzQAb5wp
/7DEfjGIrA+/IBkgHH3Z1lQwACYlW7z1lZQ6/diDJxAC2uPgtc7jJBqqclEBrsmOpVrkPIaZ5Txa
mu/s2zFxVovN1BTtQoXTWZrkVBkLjc2qzfUQjCKrSacWBNH9MottuYzXU3Hcw01z9kKnP1KYTXF6
Ws6fbF65N5nZkY8UQxc2Ksr2zaexV5qXxHT2garPYE364JyCMF1Hcmg6yTbtguYgvVE1fo19cVQP
OudDxbdXRsGtAvE9G0JEK1i6arR8By1HtJfDOa5AUWqhd5VDrQbxqeSfciPsHnhSpfdJ6LPAPAxT
w1ZGlYalrOoaPL8c5g6EnTqC22bF19YuC5QWoAM6NqWT77npGi8cNnAnh0jgX5EN/TaE+N/gCBzX
DlLft3exJjwBaLEQm6eovPP6uKF419u06myce9HInmwipKjOThX6FRzoeBTgVqveSFoINxkmdfNs
eG38aUhaL34t8679VKrdd62Ldq5TVU/loOqvlKUDj6wb3hSj0HgdQXtsAmvw99Ibmez3US0xAGAQ
PKH8fU58YFKJCK7JIT5SAn6STjk/rv5MXXZD0hKW8ZegVmC4FtFKCbH/DLG8alnqJuVP7Vk2FF+p
Vvg8WH35TDHnTC5Jhexy9pN07aZsV3PThBj1V3zbF3sjtKwH3dG/+xmCZOOgpbeh4E7J6yTs+KAR
b51opGPMc/sYjNmH1q5+msSEPHfLa23H63t8ZwenOJyvnaQoFeTzsrc07T/Ypsz6T3HLtDjm+18o
7bgx0yABK+3DuDOZVAyLmlO9CXUYg2hkry85J1nJ8Ts3WNDoEEb+RdrvK8gp7+IW25uYEq6OHX8P
3zW10nnJ4MJvrrRMkb33nyY3yQ2NvNatfhsoV1zWlnFGqFjbirsKTN1oBKwHF1ZpvrVJubMEt7Qc
Q20SAR4G0LjYhtFAw+jNWEzspFHOWZradeJTWQ7KE8BB66Vv8j+VwhouckTKVd+xN7M2Pd+bF4RD
DlFSjJe8czVUcqjUmOxYR98012/SJps+tyC5dPViK4elMoPdrfr5SM6W739Xhx9BQ0dUqGkdWoFF
vjO9qbsmSeNRpxIFJ0Uwv7IoiWsAQuFcB2DQg/Ame5bO06bQOtiR/+5AZYzssW99knZ7zmJoKESI
lv7VDBwkyTWywg0hhxh1bnOKjYIstaH3hWVsPXFg4P+ZIkxyztq0ODtj/BSZVraPf5mkvbLrsFy9
745UtGPlB32fLf1vgn6tJm2/X7L0vZ+rt2WwB+TkbrXBy69NGvUQLVBpUFJjsorsPvyeA/OkiOgv
fjOfDbixPs1a0W58zU1vRQGTIOR++mGyK+1m8462sfuuXFO673H40M6X0ASevatDSomcxhk3b4yy
KxsjAKDet4YPXAvMNthufb4s7gmK+27V+fyY0E3+ujgi6GFRYkPzUs2KZ5623I6hI5UjKiXMc1PM
X+RINkNpii/NUG/1ZiqepU2NIIKpZ5c/bkw+otkc1UZb6TOFCfoTfT8rRrdebFnWuqupB6y+LDQm
33wN7fL7qpSDnSiTi1dyDWnLPbhl/XSMd9LGy1G0rvSoPcAzcivKCYkPZJaee88er/BmXmMxoky+
ep5g4d9BmjZv5FA25PC/A5SPyU4SljaWd/M58ZaTpKml2noPs0G/riGGpk54nECS+UgzjqV+S0HH
m+UcPbRiJO16aJtn3h1OcuSqswlKUZ+qvYPk1koa702j6jdfRyrM6GCak7ZwUI0Hc4pXTVbHW9tT
qoeotDidhZr3kDqa8cD/2wXw7GgfepsDFLU3w39NpbbOIEOhmLs3T7kZFV/DisJVF1YqyI4UZZvM
lXMxYSg5eY1q7h2SIo899ZAbKFjUT1YRfeOEq/7LifcoagQ77jP13qF67rHzdHtdVAE2u+u8VcG7
+aVrvZP02koC43068RVHa9Q+qGAhjykSNxtDr+0LZfPfoVQIKaDQkPQWpqVZbDYc7YdC7ag3J0La
lXEqe7isf06jdvP/Zbl/uqq0iU/IvkvfBiDla3F82YqmEyevsqHYaBMD+L0sJhkR6JO263SVX6iI
lTY5Xw4pBH0G724d5WhZlyqZHC6QfUG51KkDVi5klrPXqk8pFnX+gMreuzWcsE1NXh0KXY0e8qGl
+tcy7CeyQShPeT7kSuiQrpDFsP4Yre5lSPgGK2OztgbOONnln+/8qm+oVmV38jJ9W1cmpTKCWVU3
LBrZE40MmQU7ayey1tGc/TXr5XTjjgbN9Rj23yhWOVWUVX4KIDfaU1/eH6rIj5GxUb9ZfMcOuetA
v1M4xceRAqS9587TVg6bse23CDXlezn05yHeqJYRH+XQ0wX5FUIX54lb5ccAJivKjaDeqlRVuaL/
DK45h36tUl39w6jlP4a1yLfKoZd4PlRk/Q+vHGaPpbmdAvV7P88ezK+2iupQaoL1bfMEdPTADsbW
UCzhP7PJlF69ypFssjATRBb693gw8mw7OkfdJtFP2sCgHEY17j3xsk5hTDVwCEShmXSYSDncvfyp
mZQoiei0tvRtqQ9wz/5ye5VllBu54n1ZKmtXU+4r2xapmHWf9sXJSjJ0ApGL3czgz7+pFiQMuveH
Mg/WdtbC6NTVbv5iJMY3RDyzfRkE4HS6oLjKxvXH9jK4NzmYmqrqNovTUAJtbdVILI1dNRwgNPzo
5xXFhF6trzzdUR5aIRjCaUBwy1PYlizNeGMvqzwwV4ML+WTUduQNCJOzYKDtj3OP0iXHF/GXToej
0rbcr+0Q8KBLSnjie+oyuqHt4YwovK/QBH3Vyr5+MY0pOfGqpG2heB6+Jrwep4b31SRTx0ltqYKF
1bVnc3a/y3nsA3h8U3byNFLxyHlEZ/Lcjaw7JZk6vpiarf1BRSnanUBEjnLrKJuMrVDolDymxG5S
NlFF2afaVgiE544L03A5O9fSszdyE+rGQq4tD9aa36q3JonVW9H4X+oo0I5yJBvpjBN/NVAbd13s
hq6bl6405gqpSrXxPtqzMV9tP5pWvYqo4AzJ3NbTR3cvh5lifUDVeY0aK5oYgrbG1OKQn5oeXmQv
mcOsWcluELhJs1pcqtuyaak1kOFMeRP4o4vs38psbQ82x3m8xKIJyMLkm9oYPjuF3e2lA/UtH+mT
qPhkmzkVh2UdNvyuB9BDshsK2p1YiFqIB87l3ggmn/v4HtRx5Kah9QUhlsBMS1R0A5+bxvYzdNAY
hZdaIVWMnuusH1qh3dMAl+epHhuHNtP1D2rv//BCfRefpgFlON4T3BW1dMG32Un2dWyaf8Gwf2zi
jiQfJA1sH/2j3TjFo0zkp3o1r9QgD89yGGhhuK1UqMncxPnQjDP6SMn8h+275S5tR5KPnlN/Fvai
0qc/KJmFlpWvMMc76wqE1KlQx+iz6SaQGXvNazfBAplF/XdpdrMh3JfGuLKyg80e7QRzN0zNomf+
fTgp4yDkC3Hfu/fwELgV0uGQ5/6a826de7SGvEC+WtYMPOfJoQ5iX+fOcFGCYkDwHikra9BuHVrm
JmK+2KQ3UcfhIpuizl+VMXD2SRPb/lXaoAYBQ6OX9UrOAGQSkZ4Wq1b5nBw0zn9KxF/R+qYmqUyH
XfKrmItfoDOvpNeK4i9Fo3aHudV0qhrEjChsOQkq7YgqvV+BsgoMSh8bgNlXtrFJArVlzwtNyUtI
3XKIsVfqxN6V8JnBdq1r6iYI2r/KklS+klboBFL3QmXFT7F3/q/IvnfDD4cUgL/bBEPGO4ebOxS/
LsvIaKkSfxeO//v6/7TMYrvLx/+akVswq/C3y6eJxKeJhDy0jF4+qxXqz4GZGytNaaoNOYbiEYWx
/NERPfAFFDDZN2mRzRyiIlcPtvMm1Evbif3Q4T7l1wpjNWXcxvxuK2fKpU1X7R8mclnSZGZ9iOKF
ZZJGjsJ4N8dW4K00nqvX0h22mhzKeVmZFhxnquZODSgbp8yv7y4RiNDlk8mrU+/rcMOf+/3i8Nqu
PzckHe8fw1SFCJiyQcjZecpIO3UeiVLdqtyntPHMK7iXk/SpwlQMDkQdxsTbkRhKR1t2w7bWPG+j
x7yHr9nB+asGv1CDdu4x/FJvNuQ9F7kKd4XuCTWbxQ/2rz3C6nJ13OTgRp310FpFyvM14whUa1Qg
OjAbPMSzaT3InhvUxjFo25d7nJwSDOm/cj+fDxn/DBLfzHD4kzi0jRGtbLGqjFuWErjQySmL0/2S
GlwZEVVZm0GcNg59F1CCV5YHOUTrHCFgi1IkOXQzqD7q7gXBAPeMvoRzb94NpUPaei+OduUUxjAP
gv0z4iFdoW9TP6ExVz9FMWdeZqlT8TVMNT9mGupM3tpkME/BdpMOsHXIoYyTc9uYdw+TBPN97rv1
miZs92VDLbaG6vnZLPofjdc554GXBkrgYVqimOqnQ0iWVwghQMdpxU1R7+Auh3MCmsFKq4KNXOFN
Vy4ro6XHh0GEPzSkkWYV8SjEN5HELDM04dvYu1AyTZJtsFBLL4dM3dzHVKG6l3vU5AUwWNjhtzce
S04qxHxYz9l+UyfIa3jK+4pZ+8p5pqqQ9ysaKykVZJg59YPQR9dOyVhGl4g6V9jnjVOcpbuAHOch
diirmsvKOnFmax8Cc3hWjIEqa1iRV8bctzs2UNMfCVkE6k+nz3oAJwLfkHZXp/3dntv1fLcPmf7G
LuNn4CT3eDPtlCuqilCyjNAnDVX1UAt13TRhe9yWU3Sahfbu4CAtoCGgt2uE2K7BxuXAX1S4kd4A
ataLbyc8oMTcKp/sR1WJDp2IRfrAPbmB/xEK0/mpsXtj1dSw9sAFt4Kx2/hqaB3yGEEfQWduUuKq
N/oqjb3koY/K9AXFpVsFm/gXYFb5zg4aBYI1r/ziUclM/qik2A+Ndg78UU3MrpRo1leoqxEQqhAB
Gtz6bgrsEIIiTvLrq1Yr5NIy4NkyWMZIhxzKpnSoY/cDFHmCUHC+LIGypwhK52L4c1lemuUii20I
oz8650s6FvOuNppA21WzTdGiwnZtgxBpteY+2vAaJVxWnFSXsTO4i2denO5IIGWr/2sWWKr4ZHjG
5r6IXO8eZCb9J00x6kNsxNHD0tgFKOphWi8W6JGiB3gs0UqYI+uVlGRwlLYlRPaa0p3XvqYpm8Wh
TS7TyJoGe6vPqDsUF7sbZbeoQXbA3rQxUvPtpzAcUnFd2X1162Q4Bf7UnzzV+dFImxxKxzJ8ExJX
Srp6M/61jDL75tpHVmstvcvk367liAsrbRke0Gw+Qu0x76PRCVe1oNBqYfaHCsAtN6XiGec89KDe
klRbCaRR14TznfVkRSR7/XpSUblkjlrwS5lm/SxDoB+IYFZCgCkISuswpo7D22OtfBkG7UjlHGzc
ajhy+CW4y4W9mqvvRgJTRxSH+kPZmqcm7HaD0p/ixiq+hZnb8JQ0lA9RbFabsVGGR1u1or0Dt8bZ
RXpi3aVTibSdDvl9237NGif+YJSK81hQSJxD9/bB5zzmtQhO0iUbqB+ANKsNuoFE817x1DTmCs3d
Pyu0gl8TQ+f5aShrObIQM3p1Rv7I3KTbTLxrbxxjZStR8hKEXf+SjFm8cTO/3aeZ3b+oRRFfuQN+
lE7ZjIH/h8vb4kWOoONw9o1J7WaskhZas5grFvOc8Mdic5N2exLB16lrOfCbC95hBIlPD0M2mBMx
hPlk67T6vkphA4oiZeAh/FOJRwrjaGkDsbMFvnRxVE35FZkXB4plsgBKFnLKNCaPEmkFyvBWtVny
KEFYwteIkfQFcXxr1FRdTS1vHY7VlhwXJuoKrH757BRm8cy7NMUS+Zzv5VA6jII64Th2HqSpsfr6
orfO6z1eTAoUIZcasOlJpz5O14PZfou9oDvLEE4y3Fs72+tlgqa2a5Wb5KXRzFXi8BKclFFvQRWc
+kcvU25xHShslgB+PiBZ1j9kQ8P5v5pStOJD5bk3HGoW0Ciq976vGfwQ/WZdWSFHZOJhmuoJ3MYx
sj9iJBvpLETEEvbvbVOPCt/YUNybKNvCdmEnZE/tQjeyneLMPY9jWN3QKKnWqLRmf/7niIw1xr+v
0WkVmiRGERyqJG1fmkn57PMZL4UY1XkXHuZh1NaKYjYvRjG2L0n6WTfT5FlaLDRGUDK0hp30RZPn
PJgjPElB0z6lsQ6suTIf2JuizJ31/beBR3ZoKfHn1vGMXeMZ0bFIVPuh42ZgD65/rnnM1ZTr0h1n
T9m6JQDI/0PYeS1Hjmtr+lVO7OthDAn6iTlzkT5TqZRXSXXDKNf0ngTN089HZHepqnfHPjcsYgFg
qtKQwFq/wfXdQw5zxmxp7sTLhPTStSmkI156Gbi/ND961eB/mluQ+zugeZvPojurg6+jfMBDt0TK
8a+YOtN7FC9IBQdUQYoF4Dnl2OrqKEtursF+QZMmvXvIHXM+zRXq2EqUvccBiWeS+yyNWTtMsgeq
X4j4Xa/NNaKf0VeAk8DBYu9FuAkWiRUYnFQi7GrGF3vQxCVFQQZyEz+Tcx5W22unk3Tu0Qn1TxGU
Bko9wWvZcovwnbnfSwxsNqU/m891ZLU3lD/kSjUF4uD3cZti0tNo/do0Pxmi6p9UX4PAQqrV0UW1
jGqq1t5ljrmV36OB491MqZauAQBgLzI5062sZ3ON3VL01TXdHSsl+5PsKlRFBApZzqRFr9ViCLYM
UDPTxZikGVF0UjNZWsdf59reFZNrfxqGodrLdBuFSH/PIIab73GNz+HUGdqrI4evjd2kd6qli9e2
7/QXIHX9A8W12ywrcf7uAyqZIgvXqimKId8DBXa24PTecvjxx7pxihmUvTYfKlDXIiM1pC8HOxrR
nPp5NuYoZbAZGHaqQx2MKnOu41wEP24QDVt/zM9aiijYH/UtChBBtHMLXLRGr2dn3Ezpxe91wR0z
Mx5Rah7WadV6vOlzuGrdxkKOyxzXlReWN05f1971NA+q8sbwbFLQboUio/atN1HnJuFWYjU0AgOf
eEqV5oAtTt8NTyJYPMNzK/mWBcGa1GP/R57Iewsxqvd54gdjmXV13/lpdZCDQ47QyMXFTGp9ExkU
7NHs/qImTd6xQoXoh2sP+SrSi+alkBitN24gV02IAzj1QYmiKL+5drKaQ5c6/TM5icVrDGy76m3K
KKTIY31TnW4Z+k+8MapLHbA7f8W/279VLdNpvbXpDSDOlksjXfyP11KdtTZ7v18rxvDEMg3/1lom
q2sl4jnMcmuj0m7S7jPcjeLuz3zdL205at4671Ecape1dSfQ/pjRgzmgFWE/Z0bi7mpZpNtuWWvL
pEH6VuMOLJemPprzhaw1dV9amlGJpzF9UBPVxVy7OuLgMfDMox+DoBq2Vu7fqGvp5vjPrxS+VGHM
o8cMg+shFJ0NdDRK410v236lenxZ/9mtmtcxet4aR3Aex4/JScXOIkQ/aGVMJrfRBozbjXDwNgPG
Si0w4/66hIJF9lyPjCnGlonT6+g8BlyrGclpRiJP94x3W4+AGXd9sBvCcvpszmhP/RXua5R2VVh3
/zH822h1kWLJ6f02WoWjJPnul2gbj7onD+yc7H2KGv2zNYXfpNNM3xAJedQQIHq1RGJDrrJ1mJsN
259+nldqBDKLu0H6sDmDqALQ3n8yE2Ncm1Tgb1lNoryqa115q9o9uPFh0YXyh28srbHtKq0/irC6
4CvjvQ+iwe2oJqvtkk/dN+jsnNy2185S+mI7l0P7jLD5gK5cO34rG3O58Vh/kBjaozq86gt/fpYA
W9An0cF4Le+a3QD3+Ic4Hmq3nVXpz6GHFuxg23+OjzGK+hj/EV/Gy2V84DJeXV+9ob+P/3jdkOv8
bbz6e34f/w/XV39/s/z97lRuRwooz6Zv/4jMfvjWowI9pxn+MN4KJl2M4L9dHEgZiG/4p38fE8s9
IXIrWXDa9gH1oGQXeMH0Gb02pNga7ZMr0DyulzjmxdNnFHnW1s94AdHuGl/Gz54lD2RPulWO4cpN
a6VNs8pyzbmpB9PFwEOKjepRB9Xx0VRnTWsy5W/dZdKf+mgcDx/xyRhsMmWR/oStM7pMeSreK9m+
eFRV/0BvN9dc9Mb6eTiMeNSsR2RYdlnlN0j7ccBPqzmrpjpTB22gXB5aXYsSCo8kDYpWNXe36pBW
fncbLwfVDOzRXiPx0m0+Yo3Vk8dW7VCbk51phfNKzVNTVMdUoSoLp7NB3t/V3+VsYvXWhC+lZ8dn
ObjGNT4lSJyMmYOdpo4jCXsD6yIH5F/SLD/Vbo+Legaaa+8XGHej3a6dSfTCm3OhIs/mon9XzE9j
zPbGL9luudMT7iDzk4d3AZRSifniEoN2M2HsyoIjdqD5OeIectv01I0+ErjAMlA+9pt6HY4ejIJM
XFSvEy88K1BiW8OM5qceIa5lN8xislubuum/JdH0yUCX8I8svXdRMgxXjgM+Yl54gsjqb/uMdYso
gR1Ivf8sYLgNe5znogsSUMsW0xyw8kWJazzobgQywEDYTa+rk2qNpEbu1Fl918p6vJ5rPGM3tsh4
z0aAQHD4YQ3lIdTzGmbibVNUY7lv5MSSGUG9NcXJ8daGtlWgBYXSjym/Bm25HqvJQu+20rahnsen
1Bjmx9ZOkJxFWO4w6ra/9bqo3XkjjrGGFo6vXboIPnZFdBRJP75OXmKs2AAW+DDQO9cpTxQM8Kw8
HnEpqXli/DxgAvlnk/1RctL8Gj16tIAu0KDkS+v2a9YiVE0Sg9tGGuKJszTh2SN6J4tNMpr8l0x3
UdcswRKTgt86VSveKm3xEG9T/46CW3NjgS7BG0qT8CWjaMfFu1XdwY4oPE88qAOL+ztTN5AyDNEu
u8aRHbC06r4Fuf1QZhBTYjEju/3XFCuuB/KG0dtHaEak86CbJLQ/LkOdFGMbnozXqS3ClOts7ouN
EWCE3ADGuU1nYX5Cir8O9e5TaYvw4iHmuVJhPRU4aFjOm4GqJfV+b4cFO7iplITiRhMLXFkvjk3a
+NqmTxr2SGVh7WZp5HdeGhbXQ47VCcbQSGA7QFEuJcjKvW7iw2a3/XSXh9KBfWO4n5Fo3lVWWP4o
h+6tbIzx1XL1YauJpD3j8Dacy66sN4Pou2dZ58GGEnl8aI14fiW/AIwmbCBfDMb0Gnn9Zw2sCTRB
Wnpos77Jhyer6KxnHewUH+/8WuDMcx/N/qMaVC9fGTgPxsqNUVoWRb/X9DHd1Rb6fXBfxhdT+meN
5+4Xx0MH0xwB58QxrpNQMtGlG4fuSz1BoSvdzHsYURa7GQxwABNI7S81yTfTd6tPKO9nh9AN433b
2d37UjJSA3DpRQN3KuSpkUI8ibh+7cm77kNyAYdmEX7tfMN4XhBHu7Rx4xOmv5AgEbNaY/Ylvo7a
H7XQpu8ASrn7wRd/jHw3PphVbB68NtAfuhBtb4TH5u/ghxDQ0r41oZeBu2nFfehiW91KF8tZoA5F
2SY3/qIgrQ7BNOtnsD/5blqgFR+x65mHyLTX8YW69tjLwMjgLXZNi6D78zq8Nw5GqNir1VUxnsLZ
JbX491PVVgdhWeNJh0by74P0TtMpO4fDeLKTmqsAYIzACCGVoAMyM2NDXsImth+qZpT3if8lsUxs
1bM8Ks7hFDyqPtfv7IeokvqhKcCkDlAKknVqR9ZWlo5BDWtph6jMrrk1l8i+Mdy30HisvH1eo/I3
VcI4zA0lacjsLutgg4pPO4P/xsBS9vdtGwP714eLaiF4299XjkeGuUjFVsXUYdFTwKvAuGBkwqVU
rAvEW25o3ek6wn4TeXgiQzGjJSrhbpVgLfCOWfCPtXAfqN4nd5nuYzITeQ+5WbsPRW53Jzy145Vq
hu4o7nBTJIUnvflLawynUYB00fx0PnSaZe1YdOjvABCRP9WO7ag9kHmSD6NbpyfPFv4qDMI/rCpd
lnyLh7X95NSsTTrqZqsRBeUXkSbZpg3qltfPMAIAJXjrtixYXBfKup433k0f6S0V21LeBYtdARKx
01PfgxKcLC1/C0Nsm10XoTrHQV0AnvdDFbTpV1z8wpXMLYw9BiTVUq8VmEEkQDNcmT8jF4sXVp+4
Dz2Jv+00Aj+ENm7surqFjQHw4OAUwryRLHqPoeRt9PTlHqE73cGah/QW+je3ImdM77Ba5LHILuBh
WsxM6rCan7A300mPYMg2up6N9spovOGfkMI45EftImTbRW793dKnY1UsIvyBDWO4n7E4yKNp5UjD
fZkd7HHjvmFTHTYwpEW68duweQOBhDOEWSI+bLrNW5Wt2AuFb5PulGekRLK1GpW5cL7NzMN2ZJmE
5MvGywpkUUUrL3YbNPymnQYr1Fp79SIfUqRPdqIU8skOtbU+nSP7IrMqxrNmLE4CC6VvZlV8t3U7
edcN4Itx4uErazjUXbNsBijrIHWRh81F2fUIRPtdx6src6UPrbzzFhqZYtIqxi1YTIkcvnz0Fjqu
Cg1piDpLJsXJ97LqaYa7eMJkWq7qJpWHEUzcDnsk/S7t4hj9CuOiWiBlAaYsB5QLu32KPjFPyNBK
trU5iJVW5c4jcixiNY1O8Fn29R0uEF644lHrLIK2vOptXKQwR+oi3hVmyZNyMFMNcFSGp6tIXIgZ
nXtLmsqcNyGEK9aJ/fnarGUgdp2NIJNHWZqPIUl2Xmro+klPW3y2kBldZSKob9UhX4o3De/8eA2m
xQH1GuusOvXcQn2EHNm2tjHzyDxQIZ0VJpfMzHeOhvT9BA6Mn3Fp3SfSN++jUtYXCIaouv4Vapez
DoXJYJzcm4/4mGrW2mlltTPiNEQnGsPOw/Vy3BHB7kz29VLqwliO9ue2Gf4w2hlt/TEqf+SXdvC6
H1pq9yvLq6cnr5l9/qfWcGJn62+GrvzKCsDBRYMSstSLiEoYFDvV/Oi4NilepX5b3P4tPlq9vknQ
1d6oYR+HsiSFYRX3KmJ5eeVtxsno18Lyi+0YnHQRykd1iDze2kBI/aiaKJUbKP6ixDO28lHjW/iI
zGWxDz0Pd/llloqhpgl73Uj8kxo3dBBf0jnYXScsw0oRFbt2DqaNmjU0lnxsGv0VS9LyrEKjh9es
bJOLmgR2r8RtJDpUVCguxkAibjJwrjSbgWQssvzcPcW7FubhznLM8ERa2Xg0ZuRd1YjRbb+S3dKf
Wt1rjo3dDrugwytYL5NjW1a2icmLCC51B9+/9+0zqiRIuOIlsLGtRaQKa8INMrDNkbyl9+bwcIkr
13qNYiM5D2DQ1lXgeG9m1HIr1JuEXXZpv9oB9ie5F627EsS8YXjpsc1N4ww+Ld4nSTLclV1XbVEb
1R/J1jtrq22T17qODfRlcnTpnemzhiHEt1Ymxyo1TZ5t3rSPgzmAV8Khj7g5+8Uk2N2QjXcChPWz
6T2wM2/dzf58U6fSfYkzZxtVM3H0V/bGjG6qXZjjeyHISktkXQMyEbiQm5RAlulTCSwsqsbqrq/m
5iGIhi9qeuUJZ5PbyLILqtdpnN+SbDaPvg/UvK9GeTFdt9hGuO0+27VhQ2Et4i+tg3u02vI0wzGW
g/MHIgcvtpOW73FZ1mu9NcRjMU7hTl1xYOtxvaKLbutFywfMp0anfK7H0Qbab8Rf7EjeilSwieKK
BaiK7wYVr+nb4j1jish7d2KTz2NwzLOZR9ZTNADDGDL3fTCBsmioDxwtVKSf9DBjF4lAwVzpBYZe
xRVFFxZWf8Odo18rFB2o1n49FV8Dr44xoAq8dWM04hD6NAeZIZY0DLgmk68BQ91Z+1jDIlz1jik7
tAhI9lr1mjWkdhdqId5+9o3mC2+DZnH4NYu2PPyNr3VvdJh25frZjtvsbtKsYqGqjc8LwqwqxbFp
nemFvX51CkUSbRWw7Pd4vMQVEO33eMV64Z/iarw2Vg0Vydw+6FkS7nLfiLCgN5OXSJravk/RP3CD
JH0ZhFadHIH5peotjUxj3zHxRFp6fV/gpj5mt7OxFHG69quCe1iazE7DgEzBB/pDxah3Uo7/if7Q
Ris7qZgCiKiO1qYu0AIOdU2Ejn0c2m692aSMrCXivfa4s7fCwfKkeu9wvH5tFgF9koAonC1Dsx92
uutLUI0qU2BNvXVRZ2I5Q9D/btTm7KRCH/GycLr98HOW6qAg/ufUoLN/mSWi+Xszt9ZBGEZy1+ep
uymh+2zsCpV1FVOHEGrDQVQ+rlaQeO7aRvYscOH+wfOy1nJOJf/Dn1NwB9v7de/dXMepawUBpMlu
Ia78EtT0wNm4M3iH3m5jbSOtsjk0CN2uMr+NMNxcXiHlFdS11XWus5dXsCrpbvLAIO9k9v6DMxsw
7Yyx+e6bP6oyGb/aVWGueRvyO0rL9inCIGwnsNu9i4zUxiOtdbda7rOzNGTx6ugSdk4t+sO4NAu7
QXo59ZqT6kXMQQJliobzpMfFq93nn/1kcC5wuotXK2Erz6/q1EV8bfSMV21nvXoHw4e8UWQll0Tz
8yeYQ3cqbntlCUID0vCMo9K7O1SbyXeKV2zfrZtqiP+cHuRIjMWoqF9MJ/vH6SGglndnLq/TEWG3
bkLXF2s3N0FjmHGwTn2yPak5sRfw+uRT27/5iBq9dE2r3YcZhfTcSz71ZuSdSPF0eNpU6aeRXetO
d1vQUnwmK19z2r2YAhzmzCa6jB3u7CP60Id2wiJJCye56aLKfp1j548qw52izh6gJrPEXkgY8DVW
iVNePNMaz8ppV/nxLiG+79hx2H9Z9P4MNTWehUOeBEBYm/7YZPVjgjq1vocT0P3SxDumP2IV9Vj3
enmJ0gaGYeDnG9OyUEBcDnnef86QSzlOssY4cOqS/M5AcXyduG6/U001Tl868klQRGzM4nqBZmw2
vpmBwpPm9DwGZBESs33DgbCmQj7ZG9BIS0IBwW00ubPbkYfaq91lq9ROuzfLdPRTMHraWs0KQ9Gv
cxubaNWrv03I+72RaInPeYaTGhzvjtV7km+mNqhObaw7G9Ka0U5mPMHRGJAOPEZ2YK51PS0R6m4B
5J7BD5ElkVT/06jNj+Yik7Nh7e2tuqHh+Y5G2ZrsY/LidSnILLxSf+QtSL3A+Z4AQyBt7M5PZoEN
7Tha4Y1lw2dDKiLeai6ce7sp8SuaSTdTTUcf0f46cBemNBgibYltwn4MKvcId9u5tLFfb/wpE2+N
sO/UC1lxdEjhQmINx4O00megBmWQ3Kkzp62/a1rkUgj8LV43nY+BPe7iOanPw6ix4ZS6Lc/SaYez
OuuL5M8zd7C1Gz0GKs6Aj/DfhuKOPlx7e7noqjgVicmUslnaR/nBx8rqWjYb+IBua5G8qc5qgYuU
8WrKvOxZFb9czfrCUqm4VV34BxQbgb/FXnWyBMmu16pjXzvlI+XkKBXhPSZ29gajJqBNMWx2FQuW
M/LuW00XlItxKbzG60C0B0n1dqVGfEzIYqSlfHesQWn+dZE450/xYkR+lpdRcTUrlZ618VPsyFXH
L1fnBa27ONGrB7YS/UtbeLfxJEGCLC3PyF80PfYvquW25fcgXzQ5ply+uDi64zVZzWd7aVbgmVe1
5Q1AJ5ipI1qzFqEvT307y5dURtM6xyfvqOaS8cZaMrHmg5o76tywpyGy9te/wUBhJJC4Jqi5HkWu
XW/q2U71DmlgA31c/PVqLDib3MFCUQ7Va+Akh1kX7mfH0pxNBvgB8lBUPcMfvL/GUeXYpOznz/pY
dI+eJb6ouLpOPLWoc/rdfO8UcK9lN3ufx94yuNt2zV0Up/7FEbZDGsJAQ7DLx007YitZe9FwDwtz
uNcWen7DY3LWfSBnP+O2sKMNhUubFRojVEdoG5hVFCiwLKGw0jUfYdfprsCs5EbFcitNVtwx7U19
7BLA3war+G3ti+mYUth8Hsr5oWsGfII6coGT28pnx4WMiEPAeVha11CEmkmD5qxqJfDV8DLPhhvV
nIKk2IZZNO2CFAyi1/fOrlDMHT0K+lW1nGIev7MaGS1LGGL9wu4xwPVWmy6JAOEsOFxjTve5P5+K
ytXeO26pds6KnK31AZFRvl0gIt+73D9gola+8JBob1CIXRx2iaMR9G3C9UY3nuyhKKPNdB/VtXET
s8y+MeHJeD0ZcsFNe2UPY/NYaIV/iKZk3I9JNj3nYvxG6t/5ljjcR9BL+FRWVrbzQF6cSKbH90jg
IifjpM43r3h09LH/2gksft3AyS6+ASigbUG9am5u3aCN0K4C1j3c5miqQ5AO1s2SmAHuvwR/OfVV
1OzrfEd9GM3Hpb+zjXTtL1tNlvdrDAmCM/lry9sMrh5vYk1zN33euRccvHv2PAm/lqiqD9I0XfA1
dIR2C2BU2iMkRW7WBxWkouVdu+0ogmziO3I1otS16Q30TnTTmR/xzrX3i7EUFl5Tl3M3Hn9g7tJg
05DMj6HPhhORlYtqqQlUD/XNuGxVda3qcxa2/brO2uZeDQl4hh3n0nBWJmrAj/ZyCAXiG2GR+kfV
NGWYXSL9AOP5Hso9af3m1UZ9IVxBnH/U+ZPfozBNsUuKyycd7spWz7EYqFBlObrBHB3ZLYWXzI/x
QyL38hSFtbbih999lnX25xUFNZC/rtiim7X350LfYhUqDpaRomnRNMEbQsw/Gsds7iOYBNg9+q8q
PJk66ZV89vfeMqpyzb0tYuOZ3faM6buw+ayJS/RxNyNY7hPOVO1bkW/Uv3F2HkbHZMsLnc4tK7jY
2fhrE3dLbUURylnn04zR0mA150SDcLqbllO5WAGpQ2vULt4hjKkQQOlWKvgxxkS5d29Xub6OC9KO
yhnYENOh6ChUJfwmVzYYzZfJzQR1oBkecFiG26HpvNfOWb5B5SeMxfxLOMR/XFuANg8tq71NZPXl
p6nOO26tQXEMAy3eeEEgd1oN7lr4OHXlkidVMMg9X9nyrUD0pF8StxYUmE1apdh/IkT7YIduusLa
bP7SgyTlCZZnDyJNM8qnIWzFn1KN6kwJLl5VGa89bLRZ5Qa7j3EyGfJ17OTmusCbb+iL4X5aDlnt
kUcPqx99jgaIaqm4GcawSOuJtSj6y9dhftbUd5X9pkZ9hLuJBY4tyvzw0VFXJLASFwCjupp6vVaX
BnhXs0i/VEO4tbg1XLJ2xOeqn+LHAizPWjigUKcGAMMQlfVnw+heMb2MfxQm1VDRc9f1jX3RGxVb
QCs8Ca/FVEqzf5hTZL759RSRwcnHZzGk46aoauteIgGzE23S3vYCRokYrIXQOcjNB15eRmO/9iof
ih4FMyosQ9Tequ4WPijOMMOPlg3iviYdjBRPmWITVz7MvYOPjgGMq9Aqcu+pwPwNo0k+7bg79eDx
3mDmqeEJeZZjKtto3bRDeeAuhexim1ibaLnhqkPXJVV0bad2UzQrs4VJ/q//+t//7/9+G/9P+KO8
J5USlsV/FX1+X8ZF1/73vxzvX/9VXcPH7//9L8s1WG1SH/ZN3ReubVg6/d++PMaADv/7X8b/8lgZ
DwGOtl8zg9XNWHB/UgfbQ1pRaO0xLJvxVrNNa9gYpTHeGmVyaf2iO36MVXG9Ei98UcndewGfi13r
EM9G9xlPlOxAATnbqGZv2OKmwXyHt5xekAnBnRkkZ9Ua2sB9hvYO3ujaa7KyRPLyTnWUYoRaVZfo
mnkIdVky2/adWb2FXuwdvTnrNqqJ1mCxbrw8OY9WVb31GxDV+VtqUgzKZiNbq0F6KuXGJxV6tIr4
pfCKy9yNzb1hBdXBD0u5MswS+rgKFrUHXS0KzqpFSrW5bwxt2hatn268Om/uS1d++c+fi3rf//65
eMh8ep5lCM91xe+fy1ShhkJqtvvaoZwDpq58qKZGPgxa+aJM4c0CTFEx285OWcwnUn9Vo9hNZGym
2RGERvGjWjgz6mBLo8fTJ/0BNK954CMnnqT96ecoe8mU/AzpoWOhyqv36ypMxtcM3Yo5oFygWmCD
IaPEr1GX9Y/F7EHmZUyoBe0lsS2yIvf/+c1w3H/7krqGJ4RveoYwPFNfvsS/fEkFoMdZslX8Ojdt
tzOsPt9ZrA2PpDGzl2Qo7zwr0b8UXk6Bpbdj8tlRchf5mbZSHZVnvaCtGzxBN05OMvenbTrW2Ow1
3RPmo1hWzln0KLskO16b0VI6UPUDnYTsvtcSjGeirIeD+bNH1Rgm9NzTAauyj4qDOhOa6d5+zFWz
Pi76y2Dmq9dVIz7iwQicFelAvu9AOW6qYgpvXJjm5bUdmdhY8m7tVa+zDPkYh0BedJ3hqxkf3VmS
F84a0/nwf7iLCLHcJn7/uvqma5i2cJfNs2c6v39CrW606JlD7pZaXO+GXPdxD0L/x/MhVJJmYF+K
NdolCRp5rjofkr4suze3FfGNmcniIbaT4sHIcP/MBt86qtj1IGF+hFGFIekyTsUQt83JXch+r5r9
5BQPQyU8kqhZt5vUiwdBRVG3rOUWSkiADAY05dQyi241Nhq6zGbKaQ2inhSp165T16jOflbBg/nl
tENw+JDMwX2gt6Ddk4J3fMjsA79N5zyPdbofBzO+K5NMbIGNDg8Jv4gNRozpcyhJUbFLD161aoBi
Ns7aexZFXzUd8LkmvDN60/MzXKzHxjK6wwwwijRnn94Lcp336gyuzHcugDLjz1DZIXKYdPmr5c+j
d51Q1SHMzBxc6Mf8TkIrDEjDxRq/xnIRfJudsk6/kFaBmOwishTqtbu27AGfX2FD+13OUndGql2d
tnPsX4OqCdDcOnV/2Cm133ANVjtd0oHZ1u8iIMzqEKYHy5u0I8XNFAVrrTXXhhdhAQCJ/owEfnDO
tE7ekG+GAE9LxZ2wYQ39yymg5i1q7PPpY0zps2jbqLYjnK+JFbb7oOyOsV5FL5HeVxub3Pu5nC3v
4lMfXptLsrvPF0PJzH7jEVPuqB5aRwy5qY8GPfXKxpmuMH2FzB+DEIs+DyrnAuSfpE+etQVupDoB
3yZ3QwPf3w7mam01+bSa9AT7q2Ww2fmUWYv4Mxjv7jz7g34BLfnnoSgwoGGv6+7Zp85i1cpcvyQG
sDxk23dqnGP80KcuunO71LudCqzZx8CJPvsDrI90stluyNa+d0d03PzSjD83soR4FHgZ+BhLe6LM
dLFkELyQk5ErPzlRI5ouWtDo4VbiHUlZExiZX1d3pgZvAElarLPzub5RsQIsJ1qXRnVHpuJlqNCO
aNiBhlu2eCR2wHYeJkSKw21ls2jTCnARap6aos78KIFIk/G/+bjW7CEIn/Fj2WZRxhubgC3bWnMQ
bVyWy1ujEzy5UY2/wHIob+ygce5aVzh3UwKa7j8/OSzz7/cl0xS6YfmGbloGDG7r9/vS2AR5Fw6u
/WUMgq25+CgYy4HMW8+2nzMbcbsAbNpfwdobo01DefyXmBrdgw67SUvNQm1kma3a6iwakZXX55zi
02wiLdj1O7LfGVtIJ700Ebc9dZBjkeCXoc6RVdB1hHgYpdph48MqCuWNmqPi1yFAiF7QswpR1GkN
fVXaBXw2E6Pr//w+qeXEb/dv03FN37MdzzeE5all4i9PWLtOcDfWnOqLZiXF2iUrtC/rCm9RgEzv
0kbBDl2719Lz+hvyyegXLHEvQSlRr+z5Lpu14D60re9D5Uz41LJ/YTnRnmwx6p+SulqpeBSY8YFs
aLVTTaPAIhQExzNZO/NsRWNzvWxtVCzIOz2/zHaU7zJhDBgvZPFOeKHHvTd1Pw3IG6ULKPZv8Txc
W1Vffg6n1NsOGAMdM3QXP8V6eQUYJ2iVXuO4mfefMvLJCuj7t/EFcQUY9mMtQcfhJm688mmpS26q
IrZ2qqlNXXkHK/WQku+qEF4WMLwjWR6TvqyeMMimwtK1P6ZJM7b/+dPy/m09xLPWpRBm83nZgjLG
79/qpm5Njypm9EVGPU7QRvlpdtrgIclr9zKUzbDq7H54H/sI/EDoO7CVPeMFjZwdltjDuy3HbO/1
It7bVt5t2wikiwm+5MZYDh6VtRvVVGcqFtmCWo3rnhKRFvesd5B00fnZ1Hgh3yMWiF3syM1lqPXq
HBjTcK4wy3jpJvsuapL5DlGi8sUX9g/qHd2takVLkrKrovZGNfM+HtaN7w7HZplZh2zVwtl096o3
Bje+NfOm3YW+yE/RAjkDA9mf5cInchbt+H7dtUN7BrUH1FJFVN/HqHoQyIh77BaKFqWpPhm+c9N3
lvpeLhzqY+Q2H3mOVYc0aUmmZDopjFRnqJnKZWjbhQc3gJzZ+pN76yLlNq9sq3Rvy8a6NKU9Heul
Q/WquNE57v/wwasP9tefqSBHaRu6a+oWmzXj7wvhASlqOfih+XkSYbMpnQpEra0N10PKFx41Ev+1
bBJnx5YiuXVqz3nIZ4R3XQQWVYs6eHZnSws4KFvgxVRKbsvAildFC65mGpAyUwe0ooqL53LvDztL
YzGK57iH6hSplvEiWRIf//OX+t9u1cI2db7Opg4T1jRN429LyNSya880EuOzawSfWkjNtx13mV8O
44A6H3xHg4Xc7K5yxKVvQY0MG6sI/Ps6F+UuZXuPkRIapHZRBqfai52TDoTmILN5vg3k2OwqrJnv
oZ8Nq8GcupsqNsjFW1V7AHQNSiibt16QB8f/z9l5LcmpZGv4iYiAxN+W99Xe6IZQy+C95+nPR7Zm
eqs1oR1xdEGkg2pVQZK51m8M8HsHWSrUqHsvZf8t/a/ej7aPcSTW4n95pf3x8AvTtYSjGY5uuvPm
/dMrjQXcxJ59rL5Eafojy66E573zEEXWJZyxPBKfY4o0XqF4ZK4+2mQpbh1x0jDYej+hRKNmIYvR
NIOI9XLcyAvIwbIDJZs5+uEdR5LW4y+od4fCQBmMAVorTn9+h3/LojrUs1TTmKx7YqDgDiCMCgA9
cMNEfbWljsncZoetdn4fAurrvarPQ3w0VxZozY7IwNbZTVWnD8IxjYM0G8KJOLvxVbPZmYjoQsCi
Kg9ybJ7G72NT8P7OwiyDducrw6aPRA3d12m1RTuUZ5DyzpdATbCndwDjESGx2cSaL0bju1+s3m6W
MBdQF9F656ZKEGMVcwdiQ4SD8yC7gqzxr8XkIbo5d2Qja7zGGzEDN4P83A7qHB6iI5qKZwNA5N8f
E1s+B7/NARZrGhdgq207gBD1z5EBJCsTDS3bL9YAcrysQ4JfuAusI6W3n0rD61dmXVu7YK4qPRhu
VW+ys+zl1Y17L1HhsTDNh4wlpmweLbBTvNzeUAO1n1oN/IeTG+pSdroCGxaPR4XD3Ovkt0HfP+BO
VF7M0rTPph+KZYuy8hswdxhV+vgy1QWoP1xT9lnoFw+VUj3LAZ2S1QurHZtb5B7jY+BPyTrxBuVr
Ey7kgFxk7qpwg/HoFZmLT7zHq3++NH56D+wDrAdWMfpu0BXcyCTx0kktwn5+z++LzNFW1aL6dpwP
0H9+tVWZUd3KA1Ip/2yTgz/OVaKufh/30SYilJJYU/x2rc/XL21QQWwnBdnze9tWLwGckNdEx14o
Lodsn9eK/dJH6MbX9mvXwKFLOrVCrcmzXu0SO3AoiyzgO3AlGIwgckY79EqoCXVm3XTZgOZ1AjXU
dct9V5D4Qygk4THRfeyioftH0OeqsT+y8OiDJzdv7h0B9kXk9ZMLQeA8GY1zD5xNX/cu4m4hbsT3
o1912NzhexQhXbFk4QLCfGivcuww4eCVVIoHa5WxvkYyrMqnZCF73w95szTcaLpN2DiezEHTt+K/
QilS7+ST/MmHyApG2tMWK+abjyZ5wqfzP1U/Xa6F0bcqTWEt5LlSZuXjeimWYwe1wNIot5t11+f6
jVloDQkOPlafS8PcJnvVwhXvpb+Py9EM37gqOTZvxrhbEu4ui37uPeqtZbx3EJvWTq5EyMteZx4t
S8XgA05hXEyOaNIhQUysxUBRq9GtPOReg5iBF6bLGU3z3taYxrS3sxkuPI9r54PatPBbYnH9ODWy
W+UipnbZR6NYo270aDjueGurU73U+q7eyqo8DJnWLvrOSfddU0y3sk1LgQcrkJ5kTbYXo7vPnWI8
fzS1ZoR+fhvdZLrZ3JjZD08jVVwnOBoRah1fsPX6Qb7Rv3EVzbgbtODSjPbwYpaWDpoG9SYcUv45
qo+ZaaBWXsa0AJcPY3AZjXpaLhP/4iFtdueqynBf+xHRBlKGW7+bhntRjvpp5h86bpeVxCfxgALn
AlKQsV2uOJBReDlp8b3gHYEu/3jLdrm4V4e0XVtaL9ayOrpxeJuN5VLW3keMpbY0fKFsYSwTYvSJ
JSDsZVcb3TP0Yyg6Vn99tsMm0t6ZhtXXe9khD0kP7HPjmvqsZdVXCzla9jS2eg6SorzTXMSzy8bs
z7HtaBevBZAEiLR8SxAgS5F1fM7TNNtm6CnuTDUvHrH+upUDvoTCtw+BXSshanTwOtzGOA+OMxB7
GocrFNj0Ahlg8T5CYyVzVGLj9DFCDvOLDBc1qwGZbKgOi+XKIYoQYE0+mMP8nSXVUfMRkQ9SqonV
ePss6/U1ag0lypoEdOzBS990BHTK2Bq+Y1QEsBhLzbtu8pHHSRtr50XqyNzr2O9DEp4517K/WSSV
JbviJsvScc/7OEWx4rmF6YVJ34AAYJ3/Orhz9aOtSA1+xplouQHh5i4CcrkvWPUtpXJAWtno7qkA
MaMyt6+BymtZKgZMY3Jnp6U4FT3f8lT0KD6j2vhlcmbKkqYMl1QlpGdgJiIMNqkgv5dFo5Vf4A2B
PgrcHC5N275CzbWSrPwyAfLfevVUbGU1EYdi8ICHDWO5m0aj3siTkYRc5vDcnntFQd7Ji8e1bA/q
cNdEmvlYTGp3SHrDXMnLaJV9URPChV7WIx3QojuZmJYBW9AbXg1sjBelLQ2KpvEWI/cvsl3zwW6D
75bGBsNLPByDebhoFHXnYti3lqMK1bwatUXKFwT0WbcKBcXOfngdzQYJgHIR47e27GPHfLTU1l4M
TT29NH4d4/YUjl/NyIe3XonvepTtSJP4gDCVnzncyIiAzrVkxx4sSHNv+jytfsR+eqsMnX47+WEG
Y9ocbjJg80sIE94mjsWs7au03m4UTc5abwjqtRcliwr9xKtrKpm30DUYghVf6SbOfFTyo1cRqC47
rLJSzl6vKefBRgcsFuVRNn20y5Laez3/KRacnzqMQFfWEx+2rQYLh64pvjpJiGyPoXiPY6YnIJpd
5cbNC/+WHY6z0KFwkImlzfL77GKK4JYU5SlS9f6oD5pxVRvfvOIXEs+ybGvZJA8pQBtsWob2QCqS
CHbLksFVteCxjwHcAn2JQZG04SNKHfY17krmKzotLx7uff1HXobhY6GKauWMKZ5H7tCch/lQiAh5
h6zaqV7WnFXH5jCXZKccVhp6sTQh8a1l26dxZTJge2k9QNrRTpVQp2PvpiUGOnX0MA2kwX3AFz9C
fDMaw/vRmUG48JCeIt/qT2sfxNj7SRD4yk2UaAsTqPTRFgjHajDSOgQr9W6nGM3NexVVeeM01qjD
LOy1Ad/usckwMKgKHpPITKvHEqLgGmOwYOv4VvmY6chZMqvbuMVQFaWBkaiTI3o5V0PbtncBWtJL
WXXarjywwIzeqygqukd4ieCP5sHpZKlnUfjfE/HgxZP6FSj4twiI5utQl97Cr0z7IalEvcodK7iF
/Zdvon5Qz4NSDgT5R/WQjPxIiVUgsYKfz9JSRXsDwzbeqfzbW9rYXCDlmSu/GjU22d13TQv6nzwa
SpUkPyNWdosYa4SnMhyDdVUAEf7pZCJdxVbCE6BGlnvqS7HDZpEHoDCsp6zM9EPhjePNXCubgm/K
D7JHUMDJQtH0CRFTNX20fQNItK9UB9nrahmai+jaA4mnV3RDj8qdO21klaxxtO0J6K2nMUsf0aMy
FmmrxCc3r4OrENpPJsPuOQzSfFfAs1lbCFM++7mrEfYrVFRZ6HW74CSCJr9rMmYQ00fYZm62S6M6
wmaWE2r33KB3uy6GWt3KXm4WVO6TKgGfxSX7flUBU3oykNG72r3xj8+FFJiu5Tl6O2wE9oyW2tV3
OI7lQJNLLLtiK7z4SC2unCqtn5FLf4aZxP0Z9Usy3u6bM3kAteaTTLgn2yEwsQqfTwockFo6tsbP
U5C8n2Q5/dKpCufN71MEKuyovvPnT0pF8M9PAgRXP2eV/2wpvvIjLbt/fBKs3t2kWAvmUhOU6JyM
lyl6eajSZvMvm7w51pHLZP17Vp40mjBUi8AZAKQ/4zxt5hWBosKnsKNAR/izjY+iysRTKqLXyY/q
K8J/4inQYxCsdfUwlCx9+tFbyUFwsbE1Bmr9fkrQjIfIAFUkqzNgcosKnc4PxyWcQelXaJPoO3lF
JCJBWRQxSbq5dwyja4wFzY3GrvxA9Ce85LmX7YIEnwVWawh/mFN48t0kXwQRW8o8HGCXpgPOWIn1
IEf4wzOab9297A+wHeGzm4ushRqvonRUk8PoBk9O7VoIpujsxlVr61W6MgMJnRPcUuhBc7VWsmgX
x1EE3oiqm5QD8pquvZNVo7FghhaNOAbOeM9E/CQcK7uz4y67i9lygMQkk9EVPAtLP+LhDbP0KHtB
jLTnv/+Cmv458zBnQl1XNYnVWLCEzE/hrMhmNilrp2eHN4xbAoSTTvZ2YmL0UsSxGsy0o3NrqsbR
qjJuKv6vEO08Es3WaN542ZtQneiuqPL4rsTEeu/EZkMaMYJY7qIlqiJMvK3VUFmPedG9qB0v5jbV
m6tfO6itFNM+UUT3MnX9tJtMYJwB4nAvpY7yxkQI7GIZOOSAD38/HXpIs3dqHp1+vlrRwpB1Has8
99iTPI3As+XpdTHlh4IsOgZcDCtnOEVmpNUpBX367Pz6TNet46PjZsZSjvJNBP00ZsejvAaaSCQ1
x5XiRMNyIBJ4I1CYuykwX/CZ3i4fTa4JJkYfEG2TbfLgYcWzMVDXfT8VOWftZJTWs4qJ7snHX3GX
6yl6b3Ppo+1/lf4+zo7cX9dz/1v6dJU4dM0t0Glyrept3SneNgrCcMkGbZp3adOtlgbJxmy7fPXR
5mvttOpaTV/L02RHZ4hyaaR2t/1os00HwbRRlBuzn76DA0ces9ZMnjxf3Zs6YazJ7FGqrkPnDv33
fGllQfsqOvMB/FgACEdZ0wCBSXXKi1529Ze/399/JPx1nT0CaTULFjphW9n/j4RRZrHJCUUTvCJU
E8YHy97VevYAwav5YTnt1hxr7YvqO+YyELZ+LdHU31fBZG0h++enHPX7RQ5wcAHCipt8PijI+q+s
GCSorIq6ufz9T9Y/Z0102zVtneCmpTuGY5ifAmeWpvphQFbqyzQOq8idaiAiHIykwPPZtpsd2+R4
0averzZ1sLH4xs9uIVKje7Wz+gi1D7i5BsWKNALkqTTtX33w+ovUTNVzj2bYvTKmVytV+9ei4gcS
WMrs0mAFbbrwM3Eem4rQ5mDgr50nvOQt19GwTaRHluRBDgSp0ONbFeb/AtXQnU8TE/9xx7YQUbZs
g6woecbfk0ew6EFiZLP9gMWEaSZlfiI/489G3hTt+ZAKPz95BZxzAtj7T+2yKkd8jJVtiZmj1ZoY
eP3NF/k07qP6cW7uQtyB1RShCWv0dzri5sfAdF8hDhADqY0RgwbbNzeOUdM7D4EJuhxgzt/IJtBa
w56ZdEKblk55kV7Fxql2QmOHHN1wpxZlj5jGjRnlXFLpuDf9qkW1ZT5BXkTxymABfMI/yovAMBsv
MdZxstOs23jtFb0hEyXHhBghS05gDPF8kKWmNvIFMsvt+lNHlqLVvpADLR6VpdAQkq3awkZOL56W
gR52D3ZijRe+kLs27VD3mg/l8ApjKr5/77cIjbJIrk+yDxCLyLLmlCd43lhlg5arH2h4NujqKdHK
XyXZJg/x3PtpsGyTvXVj2HvTR52mn/ziqLotwYcxuTW1oiAu/p+D7JwcBO83uTEWR1n/6FYjJI1J
GgwkaV38dpVJ2ejzm1ebDyr4lUhr04szv4eB0cTnqcmu/ftrGJD8BrPWFpzC3Du7+SDBmZFJBFUh
L9KVqXprthvZJ0eF6VTtUV0dWajM7/L/9alaN+5Dz/j1qVE6qEtnMIFspNOEgi4GjQmSe681iB9Y
aYV7hbjpXGW1F6PyKnqi+DoCDKduENk1zZqv+AvrF1TljYssWZ7BDhCXDKssDLaJEyAc2RGxz8dG
oi7XsvpxkGdU6Lp+NKkkHxatFiOT0vTKGSAQYmwiczaBailn2fZxCCw/WPpFmByIHsdHNLxwAJxL
8lAr3pgvZJGsVbJBG/UatUFyivwMBSynyNYOP8OqiopqnSKzgaoEetAEuQaIb+1Pv8zRz+i77L5u
iFv3o1DX79W6bW9dbIOEbnj50swqQi9l0eFHx+DA7dtLFk0ngj/J2SeHh+yp6Sy8xtCfh0FY69as
p62s5pgDLoxpjK9lUPtPFSsWzU2M52QaOwjLv51ldTcpJBmWm01EXEDUbzzNhxFw37Nn5dU279n+
5HlQoGgZ3skBKL2NCzvwrJshdLujWeRICA9u8QYadL6AUyjOKgM4dURYSNy0ozEtZAdQsVsiJc1j
5/kF6jIIysYZ6PXQEQc5wCzRpFYIunQOfqrFMk49o3voXTatHhpt7JyrzUzC+TqsEE4EZBVDYGPJ
rO+8UBhPRg00a+6OnBg0t8V+Je0ra+0E5nCYwcXwvpCeUwLlWErFuUFdZTbiWZKY4RfxPqiLFF6u
2xyH3P9F2BBD9518QnGLB9p4qcqS9BQQzNfamNZa2ChX9BbGu9ElrlSAId3FmRjuBCqLt61xkn2y
pdLsAnRSYC1lldjFrWEY1gFPxWBfh7q+iVUtfxmzeiO/C2tou2XQTPUlTUpSeKNpvn+9CDGvsizP
XjWdhxpXHnU/BEN5b2L4JM/MtBgJtMKEk1ADVFIM3127wxh8gavx/kMID5G93kGjU8er46omZba0
KoQRlA7Jy8xA27Qu4clBbi3d98IoCzgJvRf+2zWq/58xf34E18nqtpqXBR8fofjC/JfXsvjzrYwz
la4CcjVs3XI/v5VN02/c1GqHR8OYnGuctFfsO8pXrcUfs0OjZSurGbIdViUImFVkBpd9Swhy7Fde
7itdzNdjF8sMQTxIgkoEJP4/JcWwXVYZY7SVpffe0vqX1CQyJb9vW+eVFWlJy8YgFwiR/nnPw96h
Lgsw1A9G1SO8iequWunazjYQ45Sljzb3f7TJcW5+xTV0MSopWSk0Y5J9SHD60E0lkcfE9Q6dKPZj
NkX6Vhs8ezO2vHne67jTbNAzRhNlSF67tklWel3Zh9JFUNSs7yNbSViVWdk+DMKU6ZlqNHbfcV/U
bqAy6ZD+wu9yFBGAdK07OJnJauU92EBangtglZuudirrkgxZidZcWDyLlvVHHTT4P87VsMhXvu5V
D346Gbc8f6z5ZoDOaOO8lLs4bgbs9JzYS7YBSk7XnizvyfaGjayNceteZalqHRWVMfz0Yhv56YVs
VKz0FQUtb/8xWJ5PlGqjzqe+j5XnJi1vY9nYDbiOh74OS1bXvK0fqiVrlb54JgRsgwQokoP8n0Su
e0fm0iB4G3aPXZMR4eV/ZOFXsIRTPqC4ldnma5GGX4NoSr+FU/RqVLnBsn/wuEEdEKCYQz7MA0Le
E4+hWTLV9S6QuXm59F6Uaygxxvyy2tjWS0Pnj/hYWFVaW3jLj6UUCqV4LsCO206tkW6ccCr3rMed
B9LEt7oe6l8L04tRTPT1i64HxcUva15Cc0cbTJeCB+vRVTN/b4dVtyl7Jpw6+ib7ST0H6ynBkt5o
1NmbwevXOsv/S5Kwrug1t/gq3OgZlleHrJ8wDyRylZVs51tfRtgDv8xaqtu+teutXbjKS4B4jRyQ
4B+1Fr1eHdBXjx6ykADNfEHVN6qlM07OGfawfq2LjpTM3NF6JHxRslJuhVd7xylNy5WVmu5N1MNw
QZf0qa7yGvmywn802RsUvjY+d7ZdnMbKQD9pzMZnaB7hpgn1DEQ+vWGBsKqC9dNF9lZwnmwje0Zl
abhU2CawJWFUHE7TdvQVxJDacHpuojZeqtjfHOVJtuuvW6TbHpS6V27sDCdZ+cHwXva2G3QreRKm
i8mq8Rxrj6RZfa4itFmmcQLYUc+7pjDSHz+q+ET9qpaFVx0JLf2zKnvDipCDPLeZ3ZXC0iekm5J7
dA0S/2bgHUK/M38VefV1sz916R00aNzK+o8+eYbimWs9tlQwIfs48zzzpRzqCskOBOcAqhKyj0nQ
dMLaJ/ksTecVKr5SdnQsRs+8jyfn7r09cS2ibiCJnWbwbllN/5DtNUuSZVojCABpKblJm6JZBDPU
RBmxa0kDx7haU9lfwMniBxEhq9u1AGsQ513bWWMf3ov41dgHWfdIxmyx3UQjh5csYjjGORuRsaxL
rHre28rSOofqpBz+Aa6Z23ztdgTS7jFZsHwF5dZF4VvV+3d25IU/ur7c4lScB4sifUsxCI8WRXtl
Z2wGizyOULTwpx/16F2tyunfcN/5PlW59iomY0AVDIG7gbD3ApV4ZHY920ZSMGEHAYHN5T2keuhp
dg5BrrkoB8lSrTd4RTlOupRtSgVlZqEEXCOV1yCDEG7R7/wpuz/Oc3qsx4Jgytedlw4LF5lzuKax
v1as0riwx1Vhs2raPnOj9gxuC5k4M6jvlYC1sjNV3ReU4q6eD1pxoaz8rOve2U3hTGqSzCbJYvL9
VDsGE8ifmf/UjFhTWHqaL7pqsAGgcSDYB02kwLPO9SMWIpBZBZe/QUGtO/hB/aLN/mzy4M5M4tZP
zxjEK0fZJIdaAaKQHjqnq4+xdoDzoGYGuySqzJUQo38VaTPhXmWNONMlxrmJ1G4t3Dx7wBdLwL3V
/Td9AAJTs4ZedHGxipH1+ZYP8azApxmPboj4obxS5Wu/rpTPBq26pYitpVTmmdBWbobB2ZkrCcvQ
c9pPCcJufRlualuZfRHosRMjgoeIP+cSJCRRk6jZUUhPw1yKtDI9+UXV7HIcCN9LwX/bPvXmft2v
Vaj8oAPUg0tsFPbNXAwsVT0oJgdZlQdTdzJr/T4IZUNTYLTBUCe2tGWuFeFNh/Rm4ujJM5AfcXCM
tl4JC6ozehkogwVEB6CrpTdOouPDOnegh1aserd1DqUfuE9V0i4TyxjwSIEikfXduJFVcF97nOTM
B7x9ItLFEMAS1Ldb/Fz5qll952HtfcG0PVym+SxQpujVJkvC7IQsL1hmZHe35eR3t5o7jcsggL2u
JiQf9DnC5M+xpqYPjb2TVc8fTbLklL2xCmc3QxXDHy1OnROO5A6bfnhzKM2ZSzFXZZs8TAUrlwWc
QywiHcT5UAy6rQiALTXyYQjpFkgpyPo014faB8Uk67zF/1P30+rZUDM0vzL1RQU/nFZq9pMNIqKd
mcl+CaBBEBvWHVhhaxM4RXi07NQ/t86ccFKa6rHNM9QvUPb90b4lSZz/zAQY0qoSzqPCtAdwIGnO
fl+JQ26n8TYp2/KOXScSH2mZvHUYbsqztK64+iOzFcA9b8nUuv175E+Yv9OTyBIari1UwsKuaeoq
t9PvMS9ilEHnqIX3zcxn+YNJ948psT44MD9F7ddvaTytX8wWmesIg/VlHJ5HgTWeVkMrVkwtvLZi
2OOEhOVf6emsyPJLGFX1vnVXul2E27TIg7sgu0vi5prrvnFQFVM/EC3A0CUvkmXYtSBgDEgZ7JqM
Va6OqH4NicrUweVg0KLxuWmfNUMxVs2Ifhtxu2YL/YRwsl5BqWkCbC20gzWDb2wV9hSC0i9CQ1wr
01+iHyBn9Zspf8SMzgXpg4KxIL+Jc5STnVTN07Zp1T4q7oRRkU8CE669uSObmi4hVipHO7on6IGq
t+jrqznixOV10JFCVKSPimqTckchdZHh07pJQaaueg9/KidIlp6p5Ruobuqm9xJ9M5nfWkNk+45Q
y9omPr40ETLdEAEflnZVsPY22703hckOLi5YmQncUGzmCyR6IXTioaaE/Ml1To4nNtFwTsvFoIbT
fY9odKTg3jgGvPOh96IpImJ7DY5JWQO8Kzaj7ohFHPSk7uOmXKkIsuH8gJaM0ouvcY5kX2dl5Trz
vWyhKGW6Sn1R3EWgAYEUiDMi1uLcwAWLtbDFkSFYonAzHAAcu0ccDBE+ryGSkTMM7mNIk8tkEIQc
8XUDhFhWe3T4VuhhksyPmv2Ejj1iDcXCGogYRFP7LVVL/QR85s0P9K0dsGayyjzKFl43lgei4X7j
p6dUN56GyNIPfqPaq9hEvpdVi7+MNLfBO9KqybE8sKtLT5D501PJJD0GiL62MDKqyCvuA6N4MM0m
PZghqWrPOBK+viKLZb0w9+4DB3N3fMedIDvnuhU9V0qy1ey+x9QqrJc56chbAzBdVxmLJLBBPxQB
BnA46MGUjRZd1zXn1jpMwCDWs5rnBlPfc5s40znIAagoNllxKGynwsNlVoW5trEHwzwUZfSUp15/
9kaCsjGaGY5Webt2FLcO+9EFU7KzR7YUUWgx3GtR1V7kQdgoJw5lhgVfUAG6KlX9qI81UDndPhVk
Y689SJTVaAXI99vY0AK2XfbetGjUs1865hM0zYUTBMeSKPZBSZVhP7rdawp//GyIAWy0zs+oA3Bd
Ch1jYXb0gBvBT666CoEEb3LEdmAlu0qFvQwV/Zval2sRCl4v4zCc1Sy9aeAu4k4PvhaSPPIYo96s
4qzFCD0N1gQs3G3i2/kKEeWVNfhfLaF3/zKtab/HDJjVoALopmYCBoei8Afpksiam8fw0b6nyGsd
UAC0juBHVriaR1gEJagzYR3iLTJYqguChx4+3AkG28KBL2g6y79Psq722+Zf/jW4hCPY6roaqc/P
TPIByLnouL2/u6yJUeFoK+yk8x+dE8wUmrFZTYYbL6wI3RBncH7qSvytbZrh1PbutM8NZ1uqNito
glg7VirDwVMC4E9NaG+0oETlfELbsO2CFxBJ6qWegktc2xpQgy48p61Iti2+EOZabsYxTnxW8tBb
iCJ6CNvynjnVXftFn+KvlZjbStWfwwTbwchAQ8ywYjTM5nB31LotXxeSOG1pqWvN7/ZpWotlYKrd
cvS1CucoG1LLXK0sK1nXvX30ISLhQpAu0gFvQmQjf7pNGGzNsHkV2YTQX5Hf5Y7hHoSvHfpQuUep
KnqKuYcWmuO+pTnSdfrYqkdQIsYu85nOciWJtqYnqmPkr6sZZdu2P83RuHJ3wsmqkvXYo2ZaeXF7
EmrTgPB0sRBQi2NTts05STEHtvy8XaKeGy9i1QmJWmg3SPkrZBNCfDPrcfr5999f++Mdy50434+g
0w1h286nd2yObqddmn72PbPV4aar3AKzJ8/ol2QZ7utAsEgviPGK+e4syjy4NZ3oX/gx2u8BKHkP
mrYJUZw4GqZIn7HxaPNltlu52XeAeOI5H0EY4qZkdwoUtcZWCENA40dVbV14fLNGZxY/cZKxtwFr
PJyD4pOmxvEhBnfSht0Ij5633d+/JvHHYzInSwF18Kzo5CA/J041xa4HeLLTdy1PvmGD1pyAOyTI
saU+sE6kVWQ2V8TVGWTEli2Lvw9GbVgTAwYv3OfOJjTFG0r+7XnAXRYtlVE5JpDwozFTV33fidPU
46P59z9b+xTb46tFqluFSekIzZ2Th5/wDFrM/gsgkP09rHg+1Nj86ra9WOHUh6qG55f7zLbAlEzN
kxmsiXbvURvXv+TOsOddBwsW4z7e2kV/UbpiQbjSPdT2mCwiBzF/1P+XGrcVa0dHewhLTV2PQb5D
UEldNbV/1BzEGjw8/6w6XWE4Yu0Hf6pXhBqdbe8QHOubBGGSFINN3IxmXezk2VOGbGP3yBcHJHeP
JXjLdel5SJf4YXeyrZEECHlXOL54eLZ5VC/KaHzLDJKBARTCZayM7Xr0B3uTm07Axi3vVnXUldAH
R3fjt/omyM3qVu+bFFJ+Yq8HjK42nmFEvMJdlnem3xMOmxoIYnq5qgy/WXoFKz03+gqTLqjLN8Uw
zHOZsCBTFPxuNQenzRL++8KOwpHgkfcAt8zd90b4s2WhBM1HLjaHcY9mbbEr6gb4LWGKLa9Y7YDo
bIjK7jdVxwcXRQ296jCiyptgb83JKYP9KXaRIZaMgbGve39Y92h+LV3LzO5dZMx3btf+MNEeTFkF
CG2nwSC7KWqWdlcQO2yIVICmB288uaKId0HZa4uxM8KJ8EK2NMtkOeIVfqPbCj6sJeKPveoG2YJQ
v3IbZi+ZQcYf6wYtPWJQyWIq01Z+/xN17vS+zg1rZ3T1tGyI2aqmdoMi/OwLBP0un5r6X95Unxg0
77eygZ6ETbzaRafuE4OqVT2X59L2vltVGLD86LJFbCvuJgays9HUsCVL23UXyzK7i+FrGGJG/jFP
4Mwzt2wGo7vvZoc+qH4PKT/K35808Tv2S/51BNBh+GiC5L1tfCJ3aqpIqrQsoh8DZoq4YGDT26v5
LfdJjs372O+EjfFYQepkWRBu3SRavdB7wMlSeb+YELKKRnw49GSja1a9AaNApC9s0ttczdy1OgVi
M83bkyzuQ37+RF8bqYltXh48N0w5//Lf+WO+s0kumC6AA80S9h8CM7ropyke+vhHH7ZXYMPaveYC
d69AGC893pSrsa2SmwY1NHAS3VITI4w0zdGWjcmErei4ete1ln8ZnBYEbWzrgCCj7t7uH9zceRv9
sXjwyfn/G1jE/bya4YvXBZkYXXdcg4nk9x2jpYV1WmNZ8EPxEb6ZkFTsc/uxSSKWCsiXbqxBDItA
8fI9nB3SQ8Bi71EbvrET95BplrmXm6lO1c9KPYDXy/aixy0rb9nvaPhTLHzQlXbT12ddK/YRgcOt
5vizYAnEGhTT3EPVT+pC9+ot1kDfRpBir3rsAFxpqnOUetWW2HD8kHYVYTMm06Ydnv/+y31CsMkb
0THYvDmqKcC6up/wMlPaopwwxNEPJxX12o2t/6PuzJYrN65t+ysn9A7dRA9EHPsBwO7Zd8XiC6JU
IoEEEn2Pr78DlI7tkn3k68cbodhBikXuBols1ppzzIQVPMb23Xn3pqzzizPrzg6v1PuiERQ1zGdt
6exLMbc73EsAiKf02pxFe2UXaQ3fWn91Ca6/Mz3tRGLhqPXWC2Zf0iAxa0SoF2XQdGoMKarAPsmS
5mYt47dBDMzRMYcqfK7PMb6eSzvAIv/z98r4+afrjf6HTYvhMUgd3fnDnNBOhd15SVm+K9sWEUra
6QY3sE/Q9pi4J8k287aQeYROprz21+TR6tOPuFmNMBeGvVeWn1x/PlQ+pV3IPcAebJSV2K2yYcjv
mXnjU+11X4lgnq80yr1eX+yk1t4QqDwDqqA8irvxxuK13VkAhyRj6+hbCZn2SrPuZtp9N3n5Vbon
1mlFmiU5DlANSt8M7NrD7irM58YZdjE9ejO39Auh5Gj5+1FA2iUlbEA3U2KPr12WRupexzjJ0nAg
NCToknJrfnDEWh/sogwWy9EINSlApWDQuQX7UF71G/UoKfyGCHuA4GhpeGH2oL1oi2oiWhS36Ber
G2N+6vtVHjlyJtTpHUzdRVmTMjyqECG4Ea7mM1tCJJ7d9D44w8VvWrJ8WHyAgQc0FfNbxTY6WBG0
7jIST4Ji4/A7dktUcVPesGf3L55TyQtNrCroc8s+6mk8nxdv+ZjlYNB1KPVzvCW6xkb5ng4NqAvq
mAGhAfNVTUpH3JBL2cP2m5nZ9za7LixyFDwEcJ+tFGrZWwVuHN2A6JnLPLZAxTL14lgtmZZbAq/h
UXNDM4Q3Rr906dJdW+MHDfr+VrEZCsCInGC9TQcrbvMXhP7nuKVGXC2/eEpLrpjBm/2cQPVukdYF
2QI7gtq4uNjbAw7pgITW+iqJ619gFL23+MCPemXfAHa2HqxhmI8uNNUJLu2tIZFUznbxvRzaa8uB
St97yd1EztYdsNSw04sHkiOqDzdhaXduqO27X0p9dYKF1sOlFMbNbOvG46Knh8Wr87uJMybMs6U/
Mi1R357SiQihFCcter2jIyn9gydlb1EX/i5jZ3JB8b5cJwOlqtXzu7uE/LN/s6N3/+lU4Tq6bdos
hq6vozf8wzw8kkzJqLOGd4f4mDBPF3ZxBb4szx+YQ9kB3Xpew4Ds9gZZ7nWQJQBPHD2JUoIZD45c
vxeztA8qBzif2YDH36h6uAGYLP+UZ1uFipMTy/kVCZGYQUDhMcUl13gzgtwpJ9JfYicwTGzSybR4
kZ4s4PuLabkS3VuuyqOJ6PMBREBFgGA5XMMgsfdZpX98UnNwjRzILjFP9kwPCHxZ/rXoRhVhHWMV
GVKOITzXVEh7jyfGOGAewBuayOoyAdXKt7zPsmuHxyEz9HAdnwo6X3DX5mwnShBK6Vq+zx5KI2ce
+0MS01DKtyEct/JmzMblWjr2Xb/W7W9nmP/zAzWu+6TIfa/AiiEG6//w7V8P79XNt+K9++/tt/72
r/7647f80u9/NPrWf/vhm13Zy365H97b5eG9G1T/P9C67V/+v/7wv94//8rTUr//5advvxayjGTX
t/J7/9PvP9rk9Iweg7Xrb1i87Rl+//H2Fv7y08t7W1Tlv/qd929d/5efNFf/GVWG6SPQ0A0HDx+r
B4C/zx+ZP28NauE6TM1Ctx2KNGXV9ilwPftn9jwWglPbFSYX/qf/6kgb3X5i/MwWj3PUNpnowrbc
n/7n7f/O7Pvt4/5fGH4/LF2cdkFC+L7LC2S15pD2h6XL00FRSKLsjonjf/fwcpnyftWnmXsBUdA/
fDC/P/c/8gLN7Y/93ZlgUzvWIek4nANNH1vdH+/HGAvOFoCMl6vV871BayBwR4CcemNKYibCVvza
deKEarIRy7Vfeq9M5SdVCBXIsXgr3OKMHtEO2qmboqlHDwWQAgRt4gdeKZ+lJ55qZRFw7GC4VJzl
aihE0QBMq0WzRp4grJGM1L4KFMzUERyrjTQaRq29+/M36v5YSvjtjdqgzOAi+hx1/rghSB3FKpl7
/pEZ+jj3pKGb6LeoC9gdIrYw15UKQVJ/t4T6YF041nN7B32+CPu4rHewivdJXBxTUXwUVnGlFOyY
TfSBoMneIbUqwsWR1BQr1MVVNwVtoX+BeF2djW2ttk4U6U6jY3XhmljGruphPSf5tcqYiIS504mI
O2uGqPa+m71IxxrOak09hUqkQBqQmiK0FLDjVl+pxPm8UouX3Y8EgE0u5CE/x0DvJv0ryXhwFJLm
mEKIKSVypwTTFrNrdsw8GoxsjzdEufzQM1CoNYmtDhcg7UxAIIG+rPDkm7tcJB9ObnQB+RqP9bBE
xjSPIW/LixYr/1o1FUFJ/vhtbOwsLBw1Rf/mWm2LwB8HJY4ZvFf0x7hD/7BIiNaqTdqmAIlTzQv0
Jn7KzPzNx2yIeR4FF+3+gHjuISRgyI7GZuO7tlO0OgBaNbcK4qE/6Cqlu2kSlp0D020pZsSTYUSG
nM51Sj/SbrzXmUBGAmyokwuSttF1FGHsJIe2JsCmVX2y95Z7/csoFB3YRH7YgIzDWloE7REwAaKb
cd+gzG+RxOyohhLMQeaZ2TavCjilVVUeSRKEfHmceVI7vxRG/TJM5V1RMfDcmUoeQkmp52+dXd7F
3dLtkaSQlbIQmmLoG11Po1HVX9noaeaC0IBuDPsRLCr/AHUuV9EqBVICz78XOoK2eOHomJIxT75K
5Frqae7yDw/SGRfqofAZMf/mOv2Ly4T23Nc9qJbwi/5QIewscxgWKJVHadaYwwRAATBGC0BHtnLG
Y2/lr3/+hH+oB/52E3seRUnLs2kGe38YGEAvO5TdPCMt80vtOHerhwqcsgsYinL4Usvyhjp0Gkhv
eMU11QWy4gq7lZHvhtI7sTJ+dPouaZLjOHz989f2r8YsKmXY5kymW8WSD+sfDBQGdJOSsCr/6BpX
PuZnOkO8NFayDjOBa4dD5YxhCaf+P37arYyHTM+jJ2b+sUrvt9Ck1KR5x8JWH7PtPYma+QDN5UfX
DPEumXMi27ynP39SXfy4jfu8EDbtV5bJbZn6pzWKXZnhT9y4R9HrI1q0W2wIeOgmhc2AYrpb6wqg
aw5T4jnu3Kc8s1TQzMYIdUp86Lp/KcZ13IDezP7EMHLWuDRYgcJY5KQV8WeU7hN0iuGlzKgq8kJU
SCR5HimnuLM6fDlqkbj7tPsScWs58lEvbgLs0al2Dc+7U3PqBMpy9lk99YzNO4dA8ch1iC4n/fWE
4LELEpNdc8UOHb4Y/SK3TKDEoXEN3TUOmsrEzuG133vxDLEZUeYw3fq0iwMymmguNe5bT8Mwt3ll
U45rPScig2kx90PMKh/zYF8gMuVRJvsxrIt55yECDWriSSXV4W3iUfN6BZ1gVwlrhFHDZaubveZ4
yMZmx0ZlsDyZY/U86Nu/ZWkN/GWhxMCa02ijCAbpP1n0QKLY58O1G5OMKZJym211AEOPXrbZIhP2
wgNQ0hYqqIZBYFVJkJW3xb+rwRnWjyduhoQnhA4yFF6B5/hYc368AWIjVgj02pmgIwOgibnPyvF2
WBCjAZKtwtG/98SM+Eevr00zJq+hd6/XadUChTxnmS3k2Ds10svactiD2BNHCqhDoIps2BcZCxF7
ldCeJlSyBdpYMSRXlaE/DxmEInpVQCb2AxN61A9ZCaJ79OlwD1Sc7O8S/0q4FGu4dIUR2t6URIXq
oe9hQY91IqzoRbGCJOk+LZYPLLJnTPoismz/l0pgc5rI/yV5Xo56zcGkPxg06a7BU/6aa50NvHF5
mutYI5INRzvDCZamrNdHU6RXyi4fvIY4B2duyQuraIPXuvHqD2raG5bLcbV0A4SdxK5n9EZxwYbr
wBaLoyw+GD0OAdHvtbIc9umofaGACe00XQ5eYT53a/U1pvwUtp39pSXJJCiUfMwyImCaBMMC6WNZ
7F55Kq9Dp9NumnU4zUUso7F373neDtuef0zo6vWFBwAinR5NitC03yh3FBLrFpG/SzZE1OMhQvJR
WS/9pDrauOND2dgfSyMRvrf1noRAnPK1n0WOy+uOs/Q+ZWMdujaZBU6u73Mfnp5aDX4XtcYcG6xO
6xzxWUVqqVAnajafnlypdpj+SUvYfCGSn+eCkczvAgwHYECbExs9msF+UdvuVN9bekxnIBuDVU+9
yEub85A4Iwi/mvbYKsswz9qoyUikmVE2MhoYEqh5U4a/JaFImWwBzQL5f845M8nBWJfEq9fb4mzK
rQmQ9jvPAtlNkft1sYErzTAT10Q9ZnazISdPGL+NsMkXMgVIXymG5qgaE90kQETXPqQWg2EprUhw
NmSTS5sadHYDSpfRTTPPWPx7P3FADWrjY9I1fljrLbaAFCa8bkJlcjUaA/lF74z1WzmcCUDboPW2
c6hj68Vu7BtHNPmu01ONaQjhE8xKJtmGWdBIjINIsUnbS2RXALGBSmQ6eZXkYZpBpern2WjcaPUV
hcC5MnGU42kojPZo5ayl4EcQxmkuIuYp0BJ0/l65MKMsaRqOq3tbyfqypubtMg67WtO+FdV8z6Y1
YLVxA2lSSW1nxB56PH4djfIhERtPsRUURdqZNpE4GSM7VJvdSgWhf18O2iOFUaTUJVMs6PtjJ9NQ
ZfI+QzmG+Wt66KADh8OgkQCm0RBruzRwdO5qAvmOALzWEGnJV5PbJpjRlWLBJ3Nyyq7xFjNFF4em
qb62ZtUFnTRIoi4WCmIoCQgHN7/5/TlOh18bZptTO3Ef+3N36Oz4RjXNY+nZp/v95KfX9WIS5aGV
1wLoHJF+Ue2mL3kxvjdus4XmxEdmtptuvgxO85W27ZPfGW+5dc6b9dwsBllefpWRX+1mQd+WWbi6
0xdqk9HQx2y6+4OdUyCd+5UPwW2DbNzCR4YqqEEutIrqlaH8bzlZQNTM50dFyTIoXDNE1kgobzWO
YDX9fal5xi3t5DVaRqKskxzOYT7rB82w8j3cvMhV6mos46cJ4PI0V+vNCIwnqA2E86QGI5F7oVCK
eKWVVQA9VIRsbb8AmicSjZC4+1rzy6OLaSPw9ebeShxtj28NqUx61Oa+iKClxJwboWovBDUZTs0K
3PP3xfTsTV3H6WN8aFKDNj03M4FzftBY/bPrl/fEH2xdKSwntAYzdDpb3W3XdLBeqNo/u5xvTmtZ
WEE9E7QF7aImJjHOD51HKlWfqp2+KYmh136L5VPb+X04LUyaKVHciRAcuoYAZhEwi/SgI9+msQ0m
r3VoDRP2IOu4P9bgyHZ9LjDyNlVE9pNLZAH5idJrVTBNzxT67KAjniD01+E86CdJUgw7eO0gZ65V
7i+/aPKNu3xjoUD9QlbxMnT+/QxsK0j8/Lmr24M161x+gXr1nkYZqtSuOOSNdHdmulRRWjdtWI+Y
4yCMCKpShCuivEAPGeA2f6196ys+bqOmVutVrJvIeS62U55rM/luGtGoku+FZSJObjQC6ufxuUe5
H/aqzqLans7o0L+Qh/M9LuSRVCaOEbH2kjuQE129ijjr0wylP3AchPU6tvTCmF62QKbbzKWE27sk
Lo1+lE8cI3N1Hnz3I8sMEdheywsdqy+Tb2oB5b/dVKY3lZm+xslrZ1wUwbpIiKyKTqV/0GsMUn1q
HD9/dyK9N5Isbx16jmVWgEt9tgaTbqO3tMO1yVGaJdOX1EEr22IxD8ZMo3RAs+fYDuuzNijEkWN6
LH2lAHVnAc13osfyD3t0JL7VfDrqi/6lWtGqNsLeGY2l74TVnVfmOGoRAlmc513m1v8A/z2HIAS5
1RL1khJORLo1uWpN8pwaHNfAlOjZ9LXXiBSO3VfUH/ar1t5nUjwgt20Jt+kJLtFWP5zoHgRlWxRf
4QsfSMuhGwLEwxm9eWfX6LM1X39PCZY/D8u3snfupkkjtYkqwkmr59feTa56JPFjOe79UkvDyiYv
YwFCMwsikqeakBo2PDvdWq2IZUBFAx6PvL4YfXmyWq05a5xcO2sfO7Y4CC3ttgMgKb7bgw08AMRa
QY6cY9+zXV33lWnOGFjoHQ/EiirQr/SGDdh0vN0B0Rwouc+v/v6QbAWKAuVcJIZxCmag5ufRSw7w
2r2DY3v12VSC6MeG/Xe/VjfLnK9nRD/rOStkFvrkNmyfJUDO3nAPg5oPCE2gjfuXxCu8QCmAEsC1
mDvLl5ZokH3Z9v1ZxgYrx4RoK3UxQuSZjkbIuMaBhoDLjMrJwPzZG9cZ+QJM+s8McZZdKzeDPgEq
OCTsRuwRSrwGTFMY/QWw9b7pdHSjGjkKrbyb1sKka1C+27q6dtP7WnL2WJfkLo6RkRc0Cnw3vZuq
7rns8scml5diqN7baYYlBoDVM755g/NmnWHZvtIH6pGSVe+GSu6MXtAJJZwF6YJPO5CQeS+/HgeH
dX14ngf1zh7qMjbbNsVKo0ysLH0Uw9C4Bu1CHKy2oAdXPc+yysLe1X7xxrlvOdtiWM6TOZRA4Mlu
I/m8wAOOqrI3Sus0amo81zXSN/B5g9aUpHHO8c4eqheHndAZPkHFh3zSc/p8ScEtqslKRt3ixefP
h5LGxFnggWDfHe9jjSFLaMrBUhOiK6tuzq3I/TWUBS0+Oj9PWd5/73r2Kp9X9/Orz7EiV1uP5IIO
D8jhkB5ivSjPaRYX58+vkHwjYWucYkeLLuxa/8kxWi+yixVhTAEf1iHVqBVfiaXAB0hgZOzFh3Ir
aIgsB9QTP3FgOlrorUK/tK+MPnn2zUEeFsfn9Qr7KGdWt1LQAoO9ffYW6jtJP3FwHeGocBPQsGUT
J6uULF62biHugFAToLcwAv9qLdPps4YJqtWDGYploNNCr9I5sFHpX9vhlVMb2yOhiZ2zXmMIZT9I
jj3z5m5yOJ7EfDxtn32MFgU5AL/v85j56Kp5A72h0fCb9SBZCzY3bDGxkILScmNuxAX0X+N85Nuy
vpX+Pg+JcZ2FtVNXAbDnI1xPPfg8cq8jf1uXDqDVsT/VRkE+8/Z0MjafdX3Z+R4enq2E91nmIorz
qRHqrVlpSmf5p7I9+97F+Yc1r6DL1YlmMD9pSaLSMCYmin6HEOlO9uIhMzxqbGh0Tu6Cl5NeiV+x
ujqpXoYD8+FuiEn8lnoIIBGKUVmHY6+vke74KVL0u7gfJcszWzhoTt+8Pn4EwHPMFmxjrZkfXTV8
K5wFyeNonBQl8itDXim0qVERG6TRlOj3HGM6utRT+29dxQlqGzEwLp2o2eqYzmrsCtIcdaoHbV/U
O9ueI6tFKpMIABafl9IjmylEeKhOs809PmxlxalKfd7WfN+77a+xQ0WgnJYLIAH26yOFCifrvkAA
OLgLFQ54fi+wP7C7NTE1jHy6tBZEanIBOKC21q4y2TRRcy8jkHZ0lTVelKP1d/MIPvQyoArZfV6e
lJkG+2IfIjZ+67kQu3EtXwxYMUFGZXCyq9vMR1yci3WKtHh6WK15Cggu4PbIzRvN9O4FfsoQkRXP
53sPmqTVNeO2CHs+FTejigHd56sc5L0WU+v9HHU5RrlCF9h6ZnYnE3Z6vvtYaa5ZMMA+CyF5y+BB
WI+umYoj/QcRpLH3hGCCxtv2M05tDQPqBNH88wKY6Xak3ioxbmHft631XdXUhvBdIZAQ71ITN+BU
AapnKJ19OrR8pDJrsOghDaZQSfQR+5ySJOvtcmK7/rTs2CvoKrfY6rjaity0EwgzRyiEff5YzPNN
VlGdH2EHBmTjesEgiPOCDQ0HrdCvFcKmkmJDYLNQ7FYGfDD3XNfP4nZJMY7K9nTCxIGvkgoPbswS
Jt1gHIu1YL8wZTtc2UtA9J086r3qN8oAZaPCPg39hNZ7yd4SiyqMrl2BQcvRFVVn/IMPJD/nGCwU
y3GKVG3S012pVahNR2/vFxLds1X2Rz9+TDt0Imm8ctPSC+P4VQ5VQTBJle8VDf+NG3fS5XJqNfs1
ofXAqYDw75Lw2yQnHTQfT/mAjxbd9kchnvttANsphTWSzd8kwjaQfByPS54kp26mt+J+qt0DgeKU
1DLKSqstM+pClCwYeNQv7BCG/2dPBgPnB+UVLvPkPUll3KjV3gCmxo4NVKfgzLv1wHYHEc/nGEOp
OUVzZu71uCEJFcXZTgzNfddZnASq/EOszLT0tU2mykDIAqXhYlMN042LYVhaRMFeFM3BMHAZzLRU
C5B84aRhDc5xQouUSwfw7DsK1OutihvnV32zPKRj8kVgmAkx8WiRwsvvj91WR2MXnIzeyYmJiFy4
n3mH3XtT5224yPRi63XJqQQrc2ZRICVc+Kgxp2DxWXXqD7TaimQk78sHmTLJB9iY39oGz7LbRbFF
TuSSXPlTVRLIlxSBcNklzhxz4JvEB6iNWIOORSVPVXNshdFEMxxzazokdV2d6BR8kVZ/L7oJnxUc
JQMrEkXsnq5bUx30MuV6vID0ZDOWJOg/na+tjr0pUcuzs7pHvXC/jZ72ve3hCZBaZYUGO7jGxCLA
tlBmklIURvKW8w2kwS+1SvNQLvOba09a0I35aTTVVV7onGtKnYARNUJbdrobFHRHuzeemrbEZydv
RKNuzEXeD5WQO1VIklAyJ4hVC1ZdJHANnF/0QQGY5LAoPXJjRpHtMsV4dEUZQUsicUvarzr98P3U
NTeabzUHSrbZpVgzP9IEa10PhIKBWl3mhW2K099Li3pmIIfjshboJW3zPV6NBtMzwpwddeY0iM1q
PX8+YPUZ8Jz97fvWp6zZVNNZ6yrv0jZ6ezC15KHlFeAiVUuI488Lx1lbLt1qg2jIm8hkXiK7BrPa
FsFVBIvTCnJq+N5P41sErFWQD1gcjcIsr2Iasiv4LHp17k5QLMAyCaOxnMTBmRTuDc1Es5/nJiNi
+xKjsoFtiK8+H/Jco2PK2r1T/WKcPx/igST3psvZraW5+dv/+/zBSlQxNf95l2TUCVs0wlliPqJR
lVd1lDRTA8RcyysD6uU4HIHL7bBnb0djHEwsRzboF56oYtUO4jLDi/e3B9uvJS7wAf1x1ZQXuHrn
z9bAf6QleKoK/vtROvCj+uCv1/J7W3XVR/+n/+r/J1ECrAcEAf+7KOEJdv97172//yBl+O23fpcl
ePrPIALRHhhbQwfgMCLG32UJvvjZRDdDk41yK42eTe/2uyzBdH52EB04dJ4EBCgqq3/TJZjWz/T1
Kca7RMGw2fCs/0SXgKz9RxUlNX4QnA6lFKGbjvD/qf/mLnD60skuTykunXCd2/qsbw8TG+ZTL16G
7YhZmQaVo1XglNSaSoXd9j8/f/L5oBXLqIJen37/n/N2QP37jz9/8Pn/ymHMQ85GcQDMK7C3A0u3
HVhEAjH/t+9/+9Iz2xPlsf5QOrFzVPCiiNguzhSjy/PnV58Pg8SPEgxDRkW9MW8zzyzPOnkvqOq2
L6e48tfd55fN57HIyrb52azROdsaJb9GDud00k4casl8nJOcBTN/sYEJB02B2s3mjNmDYzXz3Yw9
74w8UbH4xqSF4cjUd65TXuSqN0HRNUtEgDdnU9/Y52nyTZ9hMyxz/dzqJmEvuftdI1Nd4J900htS
5DCEzxqLyEqRkcCisBg2QHGtbnsx3k1Wmu/UMlXhoscD81AbyaGlq5CYIesju/E2Owj61yCuoRfA
B7r0vbv3gY1EokxfawxZy5xkewS0OqWBFWWCkhfNHO5n1R1YrTgPHWZOCntjes7TMd0X28o9zRab
g3oPvOELjoenjuC9HaTdQLJdCItydkMOozjXZR52rgN1X6tBf/mPHvz5fbYS0r7q3mtJjlZNw31n
xxnaUeFfLSPTsl542lEslEwlBf2Q8EZ9P1EyCzRIqFDVs0pQ/kkfpj7D9lvuSqgHwUaWbmKhR7k5
6vgRBzp+PvTldG2CydNgM7nTlZHYjwXC5qOQbWB48jaPB2vv6qQLJhJes66wH4M7pDHpXVtdPR8t
S//QSFOKSmn450bVd2beNiS1nu2xdXcLOWioP+ghCNciGXdqA/qJVlTqOnGL2vrg+l27T7typ2H4
P0hFmaPHxzW3dBkGE9KzrJMwr8hiRSjd4L5wfpm2v+IsFLDn1zJuKE/KkYAAb32jCiL3OgjGzxtl
fewUO8bFmO9gPJSBtBMiR2EPhFZqfU96joOjSXNSuQybmJZFKUvjsBTtoRtoJPaGc9ZxOdMe9Dnw
0ugSHI3nJsYm0AA7w9O3K7BBzGnv0xECCJJgp/N6pz2LUe5tbJkr2jcgLPOVBJQfxfe+kZ9sirgU
csdNHPNoyPEXRb5MtKzVfd+LElbbHGgDO0mmtX3d4iIk3T7Sqb3qcQ3rQ8OQ7cruoWynIVpmGVKV
JCeaYjnFP27E/lg6BE9kg9J3c2WHpMToF9oUT/jASkS4+kWsx8ayfpXG0IRFjjnWqWA29xxmOout
x4wZiMNZ9QujowySYZI7IR3W8ISg7LLh7ElsuGEutBBnN5KyfR3tIblY6qChcGY/UQdxXloXXRBn
0S8TcCjCSCo0gZ69DmG5OV8MaNKdlhwkMhZFTRzWUXtwhPKxhNT3FWm69bIQZkdLq7U4nSzbC2tK
ShgY3zDXpUl3KqynQnfecpeOko5PiP1gU7w5HWzfElRx4McjBZX9REPVfR9skIdIblcuR1xGOECr
qM27L4phdnRNmj/JhKFyHUARl+IS+ym2sUKCbLxG5c/lKQJ/hL0DpvOALBSFN+DPCOdedvBbDEju
pP/aLKekaF/zhL6jXpvZkQnkoLZUeNzx9BDLWyjba1A1xQFSqXZIXadnN4j8koaDObf2HcXlXxUn
xorI3kHOnIdlf7MoawnHtk0AyT/Gs5+8dC5M1HqR83HVy1PLGKPQ5exXtVDjM+hxUjheDmNGxk0L
pJiuezSN4js2qzIoRPItIdIMoU4I4yaKtz1tocYoTh8WwpoPRsrMOQqwHxiho17tkq5mNLIHZPbA
QgG7GZ0794FEVTUnCVJrqg5gojd9C5HeWukme7Jvqt06NSen35IqY0WHp5niC+2NsUSRak8LYvrJ
e7dmppfRWdRxIS8rrE/DMuZvCmxRHbNSeW3xalsfWoEnUtdsFD5KnuJKJmFVfxDvZ5zzGCJ3C3cS
KOETLdwsmLW2PZQ5x6RMpc4dqWrUMjhV5lp8WnXmzeFXUiTXY7yaL2QbjNGc6/QIyTqIqtI3dozq
kX1lkNQc5jhanFz3AbF0SEIIKcm6Tp/QZldqeNp0KolFI7unGK/W7Je1psRPn4b86k35ZbyNY/Nm
thl2JB1jbDOYC0dp+pGULH6Z/enbvOzpQXCY0ebbAlZvZAr/nKUNkWT+raDvQIM0p45kxF/bSkwn
LyXJeUr1U1xgubQNK7TQmYfKXNVRU5yvWmRdk02YjU/B7E6DARegxww4mMa7wqUckS7OEKV9e/bn
Cz4TrPezE0dtmt0vczaG3Qvq7WSvsQeJ6pXYo8lcDoDW8afabKs7G21RBiqkagikM9vbMqXwgaXz
qSlYi1ZMXAclyKXNwaXuJvoMybhl0kNMWTqkxBn2hlP3ZbSIHUawWw81E82yHJwVuoVAB1k3Q6Qs
d9u/lB+l72ihb7ctcNcGmB2LStItJBKtT61DMm7ugKUZtZjySwMaEiXnQ6JLkoFWAMPpihu6u5FO
nexts3nhtOocFuHcaBnuUGrqWiduoRqkaMY4PyHy1ELoPfLgWM6DptlH396Ya5Wx37YvFDNiPKYF
bWJx45b2I3fOK3TU5dzU9Xxo83TDfIy/PaB/OOcdyaOu8YAHNNIsTlN2ioPMGu2ZeaDqoqwxaERN
1YmkeA5Y24OZGm8FS3okPO96Hkp3Z+dM6muu7tO6ZuSl/tuYFsWuzqvjTCDeIU7EzFyHgSKg7P0k
xrKkCrV8Fd6YkUjFQRJ9tOIoX9DthMhXy4zenMXua8w1Kl+cox9Eno37hWi0JMPxImv72HhAk92q
2cf+r/GC3hokNlIxX6cQNVHiZT9xJPDhF+b8bk/YLSFWo71PGqZ+R7NoutIPpiZtsWb5ihpL41Wh
tWQM0yUkhg/2vt3dl7hLYgRhpz5ohT2uodjmb8KNqegbM7rQcmzoPrQPpi/ZQOcGAQrgQvsglq6J
n51ddW4+OJmdUJdyTRYJyu0ijTHt8JydKMW56KupgCs/IIy3p1spaPCaSj/m235WlOWTmekONAp5
PflyPruAbA5zh5/RSe39NKe3M5qo82IZbQgLvyEGVkGzb+qwT93mbAHq2hvKw9vRrydTPi7pS9Jm
cuv5kO2wvRyHPivjJIUcRZNGjTE9/2aOUrDX56w1wpLMw3O54P0vNJ09oW+oPZ3eJ3KrebfL1h4a
Zu169XP7hOd7Yt6zgmrbuyc1gUdE69LlyvT3xtb6HZoEzH1OGdJwR2rS6HGgYh9esxwhRMjOjYiC
rVkYhuacmkZzLuI3q4ufCYnq9p1FQY+bRJjeQ9Gb7XFKxYtpYKfrQcGkRnWeOoWhfqGokLvWhsMZ
dit+iH3fOq/exqvpSneKUjh3SEOT9VwJ4excDwm0bLsD1LHzqg3dmfaO1hcMqaR8+7/Mncd23Mi2
pl+lXwBnwZtpektPUeIES6IkeO/x9PeLSBVTYlXX6TvrSQhhgFQyAUTE3r+p+scsdiHK8b4I1QJd
TU3ZFnp68CrjeSTUkVQJ7FhFX2Lb1h86ULiAku2vuFRiYS1UsWA7gg+e/GqFBAxrcx4njeTk7HUa
/3FzCYPnM+vAcOPp8anIbfQ3ChUoQP+jT3yMMnJkeJJhOanhz3ZMjxJmXILIBkm4D1pjOphiE2EW
yia0gTKlblkDVJww4yxUZ5l7RYVR4JNldgQ6VNZgalk6q3xM7pUKKTi0ktaWq1Y7RSVZ56dFs2TR
B5cxb6Z95j3Uk+0cSlEMwVvquEgg+ZhWYqv1yTA0ESiZQfmFSbBDkoHcUwC3262sZmuwcTOH0Ng4
afmFFQVRzYyXjYOYSgtvpyoh99TZ7K6CMceBwiw3tkH2fELBN6oe8alLt0Xn9EeFjN0E53s/dTtn
JpXVRO1XVg+fiBRFPFbN0fLI6XWxuckASAzhdIAuAJrYK6tVF2JT103WNsJzY9dYxExypwPNkGEW
Q/QF5lbxEin2uE55l18eanPI7vVKByMwenChxV2o1yRkbbPAWzp1JlSSCm3j9K8Oke89zBtjmalK
vQw6II9jy6vDVjxeK4SekN3n6XbjXGFHGOz8VhcIwIjEtwd+rcuiLTurc+QP0WG6A/2JVVTL5fBz
fiqmgMRr3IbHDhcNkGRiySfiQHacbbzQ+RQgLbUMnZkXnkgNAmeyUWA8oM8JJ4rP7nBsbbsp3gc+
e+ai8fDA0FgvaAaZc3Gbo1WSL3jxJGvP/uJE+muYlGD8pvIEteVoG7gmGfV8TCFGWgN6oADiasRT
ZouMIUtqxwItWg6nKiFkGJqvWe414ObJSlfuzwycz0EWJJxYgfmWcY/HMfeo2LuCX/xVpGX3qS8a
DAEV61cTKg94BoR9CaCCwreJ/OZpgOqJqstF+no2tHsm0uagVUF7QDVEWytt9dUyZm/hRZG9HDG+
4ca02lUGYuwArOkvLD7Y0t1ASMLOzHYTYlaAymHVb9qXiJfRwZ9V8xBVmXU5SgYblS2QjTnzEOkb
q6nXQa4i16CA6jHGkJB3MHS7pjLX7VCzrTSrOy8Pwq1qV85uruyVU3neoRd910K2pXGakrMey7Un
hlTQxQ/IpzzAU3U2iF4lBxgjukkMNcj96c0kuLKcOtc6kFdgAi1s76ZSgmArxboKz/FXbaVnIBZI
sps1uBszKT4PWtIyN3iodBYEkbVI/QFF3Te+lB2xggxiUg6QLuRmxmebrVh1IARVXgpfzJJayGo3
lkl/UeC1OZPe0NHwJM9rgVC+4AYkeECZ7ysyA3s5rckWWSCyXVo8Q1NmqQdVFHNXPuWt6a0Tt6tW
U2R+Rf0wIOmgD8fZ4aZCx7Jaz9yjuyAr9lCVh2Nu9xkKtnmcr8tRIEHtFFxFvw8UZemDmuIdoDK7
gBc2wsy8k0WmqN/UDquU1mmWmMQ8VySUmTj9dVR7iymJo2NRWzDr9bbc1o0OTMLCOQ1fIkepENHh
zluaWpCvECE0T2pMMjBFJGQygi9j/qCAU+laBBvzAmKbo0Vfzb5TF01qNbgt+fdhXjuPZcnSQHVh
f6CP1OQ+JhIeqSBMCL63tbKFgOEeorIbl5U5w7kcIYnbSVIsW1YRT11ooPIU+BjYsDEY9SI41vrr
rGb4TnjdlxzlA3J1ZLZi46UpY31B8pJYuAFVLVEr/lgBgplxMyw7QLt72CY/2i59gv3i7axOnTaj
gcjGwPbMD4vxYY4i0Fn5Vz/LtLe8Kg4EBV4mPTMe6tQOyGcBggSSGB4Gt1+weRpvyqj6rnruvIpm
tpYFkiLECtFiHwpvTx7COfdqCxkmw1w+cwfvFJXfNKLsx/J2FAk2diD6qi6yYVNH3soMeSMW0wwg
U2fnG5RaJhBfPV6KrCcmG1WIenC6LbvbVV3lFQ7PdX0a/BHZfzN+sIav0xgmrzqCiK3a2ut4NJ5s
z/7qvqSB5t0wKwarurW0pxCcatZ6+n7ENhpoXj6d8AVsoN97FmnhxjuR6sLrumk1iLLGygsyZ9uH
IxgM8A99CbbdMX7WYT7vbSsetsgvuWxAXGWdNohDzKT7A8Dg4OfM8Vw1zbQ2Wrtfhe7wLVUitLzy
5iVEe2Yp0TESjtF5gbMiask6UEzCCivKAwYO2S5QGxw+O8AHnjYAi+D1n/T2jKxE1yJIE2MsQRNr
oelwV6VeR1yLYpq6/hBjsbZI9RnetIjSStxQK4K4SuGuvAa+E+zQjTHNCfp93ICpBnEpNoPnRLy5
694bdgEa8krR5wdPFJNe37GrHy5Nugy6lrr93I5VsNGdvjzIQhVHrl1tihb5iUjMOFV410TFtJf9
BjP9oWF7RmY+ZK2QqSPYZr1hcW3PPqnXgHWcLHDmBBrM7auq5PE6O6xBxQiojFz0+A1fWh6lWpzi
UKZ9kjudgm2Nk4Xadhy1fIcg8M7WtO9a5YbbMsr2QhJzByrSO+oBEltFT8CQdOPS13TCLRNeNmXA
j4cbt80q1+t2fD2CIt2WBwYEuB/y/lDuRuThl73faiB5qmFhjvaPfhq142S6R9eNNcJ/cwnisFun
xUMYxIcQu8cDVwfL5CdP9owI4uwQPY50cFqGryVI0lW3ccVn9aDbKKy7QA98FDbtBirA4J+5W0sB
teYVWegr5KySaF27c3jrtojC5/22wOcefZcCujCGMDWes14pXjXBXWc4d3Fvwp9JglVa6freiR38
d+KfBLWSLb93Mo6bMlTrdYqD63Iq++ckznbs2YL1JDQeSGsoi5qfAADflKyjKQfX1IBrr+NniHY/
uinP2RwlxWIIwq/s42+7YNwmXkKkp/HbDXpJS53gIq/HfjNWTNEo7vgLfqVEM3aeomKUg43D2oCX
sSCzNRw8Tedd7k75qoz4YzszAnFOk4ApRX1iY1h4HLqnBL+mVTc73/LE27deesqqaSClwdf35hdr
cA4xnEe0xW5hVBCjg9a8KhtwZ3jPlwR5V3wyi5vE5uxOvMPm+dhNWrJ1uvlx1DD+YfFKTjQiet0Y
AclJozzpCYBMR4m122LSECNTuEHd6GTwx7E1k1c5wJYN6Qzg6B40eWKl5OF/jCox3cGrEOokjG7U
Gbl9WM46XGoEKdPV3M43WqMcUc0zUNhSHgn0PyKOQ/6l1D4LbRkk7bZRPnxV2V1jCKg2D9kcgShQ
9Yem5Gs3FZrXZpsRcGY5GKXBIxuB2Di3UzYQFQ8fMUpUlqbPjDcLkECZPdl6cHZYE/f4C2BdyQ9d
TWZ1cuIlmva4uNr6m1O5M0L6nwBnwsXJnGdSP58s5PPXYWeaW1BG58EhFOLhmsfCr7ypAtcnsaAI
CIQWs59z9k2o6WQ4wXLEzGa5ksCJUDduPb6ANHL2ijY9uW660ewJainvLGa1+lT11mqcumGXGGNL
MF8rN50WLkMl9nf4MT7oOgmBqPf8tRoM61mzwWyhZ9eABk2zsj5kEDjzLEUN2D93k9ItZr0GNkrW
RAU3hEydma8mSOv2MFhrxUr6papBdQpI9WSe4a1044fitZgIhzd6XpTLQCkwbtC/BOFdiIXafkJU
j6ghbj4sD0BsDASwLATuLBsxy2Y4aZmBowkSq042kK6t54o/lspLxT+g5Ppq1fCL3nKyhIs0yM/K
pFqIXYUvefzGThWxQ6uFUAK3dRbyO6i4rPLybooAM88eUStT2YxYVj01aHkpzvxYWarLfgnX9MBE
Oil6hfTMkzbYAK3tz7EG5UabjE3boOQSJ/jUd6l9KBN7pZbFtOkHQgIm0C+mLkNb+YRZ6oqvksWr
Wv9cxDF47sR4Nlv9G0LWoFcGoBwIAH/KM0LlWhclqGSHiIDUxaYdARonRBPzSXuaCYfX2Jf7PHNl
Zz75kVfvfKdHODF5SswOrF885yt0MVd25uGxEU8hL4r8a6CNi760bKE1OC8NMifwRR4QXd8NrHqa
1hg2do7DWcSEZZIeisrdnKMG5TrKg6r6LdKLQmvM+5In5UjULfS2La/0JrRvdD/6iV4wzl5DgKpu
ieabi25hquXMRiErqDhoMPZ1M0BUoBEXzRQeGoi7+VpPlH03EDf2plhbQ0bDgQK9KaDOYIWZ2ADx
RMq3RmnQifNRwmqCDei4cu3gUbl2Iaws8JNi/fHGw74Ka1AZZj7ahBV0NtehsnT0WwN3I2zaFlX8
XLE/W9h1WWwLlWRFE2if0GpBi2x297OLHEVu7c1oFAG8pFiZRX0CxtluhxTV+um20d11ndb2UjVC
iJX1GbB0yR8CyGtp/NRrHMhImXDvDF8GB2FGP/S6PQqw5/ApwTu9G45oUJEBqmz+DB6X6EG2n31l
WDRK+grUisVK1L6QRLCWlaHfxgQH93GBXYaFO4459+7SMFmBpO3tGIYFuJUZqYiscDbzurSgJpQm
aB+e+roO7WXr5MZ6zLHVg+Wx6VPvrfUL/jJziXJ2PEOh4YFqiBH5Sl0uvHrhVCXbAQvPtoR5AkvV
iowNLxcLSPeiGdmDTl3DHkjFD8R2V0Pud2u25dyFwBtT55Xo5ltV5PXGjEokVfYOAkhPUeGQDkoh
64tFYmC8RVN7TCb4Y7xrVvOY7bFl1RYwGtfudwegT6Yu09xxIFaIkBEYymxAo1hVb1M9BhTJKihq
MUAhem+tTCV+xDjOhv2TPPQTt5g6krDLeaRXLQop67REki3JAWTbzfhkOsUhy+p441bjiLMsGcgQ
8fMMqQWerpCXquMWGwuYVuvCN7McTDidDTY29cKcCOSoLNerMUO5QvtcpTj64p4ZL3D6PEckOIc0
/2q+xVZq3Ohl/0UBOL2okRTZW+izzgNEayAJgL7yplhbo2svOrf5yTsGq2QVlf187I+g10is8M7Y
aj2R1xDml5tBtiNE5cAgXMdDTbTHvSGXa28wItWXRW8WYMvbHgKHL9a418IRqORYj//Wdh2izKD3
FmzHIMbl4HEjhJYPeWsEQHLEIdozIAqIIlTAf/0SrmBGFzNbAZDdZUK8jq99nfx3lj6X8nQ55rfD
y+XE8EIEE2ydx0MTl3CN7labtZksnvhAUchzr9XLf+L6eb9d+sPwy+dBBFDXSILzqoZwAl2UTxlE
NCcQFx+sGGSD/GgNYC6IRrUD1aY/q7MRbZ0AnWgU7N4Iik27rkWbpCrcYpezul6Xsf1mT8mu71+i
qmA2BKAZot934zj1AQ+XL/E8TK8hmKc8dGAY6p21U/SZiJXA7HuDx2ro42FeZc2hctngtF336out
CuunX0Xs2iBCZB3Ugaet5SF2sBVpHjGqUZ34kFnEe3tzX2THj/3yek5OxPpylVR8mhwkC1uP/7rS
pdGcWVvaBStn5uDruOt/63Kta/2fxvxTGyra7t5ptpUIoFsNesADocaFY07GSlZDcZ82773ySLbJ
XlmVhbzAtfpP5/7TpaAjDKzb+C2Q81kpJNqIKxGoD/i23OCi/o+NRlmz57j2F+Kk6HqSrMtuu2L3
07n7QaQO6o5bmnw1h37hTL8OZZcsrGhFiExBDZbLXa8uj65tGDb8kjX5X6HQ/v8Dj70VXd4KfRwU
f/LfYWC6iSzL/x06hlBH++P7/3lsv7Y/mr+d9ws8Ztv/8RzVAOoFakhzHcBoF+yY5uj/YRnjYMtu
CR1CgSr7BR1DBwcpBcewDdbAAr72S89Gc//jGbqFCo2mOxpS6/8rPRu0UKF+X/U8THwgNF0FOGbo
qEUI9Nqf1HB22XWuDYn1ozKKs5Q2g6Wqr8pwhhDW2/rzgPPwCh84byt7VbA6l148bo1LL8ryv3r/
6Vx5KTn4n87VvK+RgHYEfck+VxQofFYAdt7rqC9WR2H+fumWHbItDubyr4FKc7LzFoK7UMa+FikK
Xb9VIzNTjkWyIzZrvARlmp1A6AWEt6hWaLquhwGrV92uzBfdab8nGEPeBuO8wFYZ3ThmbfSHp1cL
IEzeat5LH4xEKPGmwSPWgfCVEiA8ThMey/KIcIR/RK/VZusiemQ98TXj0KPznUxI1JvYs8I5NeJg
5Q6zdhyxH6oQ6XC1o6yHdnerFL76rUwi2LSxmZ/iOSxOKNAUJ8TYyGuqJeavf3bIqizsqC5OSCQo
rBXFIanvYEhOsi8dR2Ud4IpBLG5ipoJpfxM3GPcEpe/ehOJoHmEE1p7FtlrbFo3RfPLUSrlrU1Im
icLybyz74qYXhU/a5cZ3AJhbZQ5Qrh0CMn5mhosWeAcP4bX2RgvYDQelYj5q2DusdUzgNjXIk8cQ
rYRzUDbPFczRFYhyq3+A+t0cxnDp2FbzAHegfeB79Ls8QmBCtslCPCskB+JgL6vwS4KHfztJXii1
+p1RF0C+ybJWpPu7CRWw5PdCtpW6M/7WIduIcz3/+s1d42aK+51J9PO2NtiJ+75ibUHVE2E07fBx
bCZCPkODkKQ+tNsqaY0jomXdoXSGHtvmKrqx0KFf5+5cPOijaywtBFJektTBlXH0+mOZV+qq0EcY
owM61vIofT9qBiW6tF2PyCND3wR4gjloHS010AJbANNduJR14knWlsQkGiv4Qa36WZgWNUP46Izo
9s91X+2CUXUfykZo8SlZ/D3Ef6Ktwuy1RcEG6QYlOhMDJjiL8OHKbycf7zET6UDE6LWFoRJ24aYv
Nmz3ixu5MFGdGpKhKCpngNnroUogO2p3CjWeG3qUsLUWblW+EbQ4V376qscZJhqlVykHUc0xk4Fq
6WC/Y3TFK48nX+i9Wudmfd/MezzcsyPJIQKkplBljPOUuFibFO3agAR6abz0o0vxzS6zcOdgYrRG
9NNedr0Su1s2caSIxzOwLuMmG72li7n0/KlPWTepVQSOAZiRWK9agEdYzE133myNl4KVOWdEv7cE
I8rHVY0po8nQMcWF2dSnbeoE0X3hF/pCn2q8vYZgN8aIipKIAt9RbRPxtpAFbz0fe0XeI7KayZfJ
tc4PeOvPxLudWotPLUSXc4iMIWIP1vw58NWT3ej29xBfBxM6yQu2hljDAOY8FXOdnSPAyZehfT6f
YjMr/ousKRIjH2YXD0kv07OQ3bHRIgIE/efs4mhZ1IV26P7ALx53OYkt0AWoQoL12OSBNZCHH+sf
h/5W/9vhx3MRXE/I9I/m2jRm9bmrgofKmgA5RVH8zCIMU3DEpADV/GYbqgm3UR/26SlPUaiRP78O
9eDiIOqKM0B2+Ws57uoq+n7Gtf3iTyrP+O+fUeX1GXfn/HFCC4rNdDHcRzoJEN8OoanbbfkVItEh
GI3gU+Yp0d7EcHQT1G75lZ1aFCRfmww5RqyL3Z2dJs0nRSEWjhjpMLePEPzyO8Vu0ZcKuzNiih1K
GfgfzbZtrjWn7T4Dc4GxhWDDLYqswa4OHLi/tQbYsMa6je0fIS9VHZElcKdHZFzuHNHeuDDU1Gz2
91Vk5S+QOHEcob3zYiwC21jf+lkSvmrt7TCNzmdcyhQkneDdyeaAbUIbl9Fz4LntsTVnoDhDEL0a
erz6bSH2D/p5cHg/3n0I9fHGgz2CnqDGrfjn3YdvodvYqh19h66H9S3aPHdIJcyvpjrbsBx11gxk
TR+62WUqL6ZXEKB40ARtc5oJqBHhV14QvyE7PQCMmrCZO9WGmpwIQ/46km1ga++SfA52H9rl2LGz
xwamPudeu2O7uquNmr/4P1xOtqlNvC3D7t6xzGI9dt1wUtvMOiU1evpZMQefWzu+dcTDbfnWXWWb
6oscqofmr6H9rP82tEAl5nuhGHdxifidjX/tWiu1EOwdUBWhY6DMZX7ndsOeRxL9FRPqkzhSU+QC
QeGGv47+7P04ThmjzYgFzOXca29BTgGwBWFBVwhnK9P8e+GV2j427Hr/of06NoFFe5JV2ypOLTjL
XZSQDkP65O+Xk21Wkd/qA9gQeaq8sGz/eFrmqQ9KokOPg9bnA2F9YvJETADrFCSbiHgRhhm+BWV7
nnHaQEsmacHQK10EKRAhX8urHzQY1hgX5c9aPMa3OlG/5/fa7AXGM7iXZ73HI5hwoiH7ZE1nprqO
/H86bxaf8H6V6+cFfIKsvfddP0/0XWvv/zMrT519UqJ+B+M9PJNGNZejpRerzDGDs2yTR9cC6BUd
QWoubW38Ne6fBoMw83f//iR/EIhE8tNAyQzlKoNMC1qezocHeQwjRQ/ht3xHFPexnWv33nXi+NwA
vwXWyRPNkuCtw7v7nqVPdK7e213am/d2lIcGDJX1SY4fncj7bbxsNwLnLfW/AiR48Egfdwsebu3k
v99mlyPRps6AE2MgKCibNMRv5D0mu2Uh7zZ5JAcyO6JwYJhcUTZeLu5qPpC5OVRXSsGiuEIPapH3
Xn6sxKI4Kwx1G6pGRMCPKjK06T2aOpcaRqoWwjyCkzdmxTGyXkkoLF2Im8e0apvbQR/ACpJsfqss
PMB8e3zNWCbjovzXCNv67luwdjCSREeO2LBms8i61kvjv6wGBNnp962m+BXFZlfXEYmF+/TxVyy7
qXB4B7nflQAjBrj1WqWv5caw0LZppytPspIkoIhL5amM7OIxmr72mXP0mzg423bNqvC9Wvoq/+EY
XLfs9SKnvveCCeKMsrPmSj8ZZhrsmlLVcYvlyBBt8ki2XXsLFMK213HyaIiGBy2fo9NAlByCoj5u
2go3yGQOfhWyA+7LyKbwrzY5hCwcq1PRUVrpiPyqOE8TjfIycrQc6CWwGP79SbH/lFIVTwr6KuwP
8Ta2XGwXPliHBFYfKeoYGt+tvA2WiPFpp+69sJuIO1XWAeuxOiwDUAwRFC8xRDZVOT8M6jXGeo4s
80aJEhPzH4GXCxHfnjrzRheFbI9QDlx7iJ+AsP2jQ/YKlF1b69G67Tyl3RczUm83atHHK7Ljn6sx
0vZWYTW3zdg1t4Y4Eu2FaU+7y1iECZNbs0uOvdnrz7NeeHeOEx3roTSejWRy70Rfpbq/9TWiZprD
U1Gk07oAToj7Rhkf5VGM0svlKH0/uvZejwLY3UckVuvtv/828PD+9gC46O+ZqKyoHuGgj4KQSKP4
aTyp9fekzefGhKbtbdCMUzCGrO5KwG0I2lG7NDnQYxcoqU5YHLveMr3U3/vjJEJdxKnxZ3aVs5GF
Vo8oY/HbZWSHvBaS+sAziwEAc1nHy7iYlS8W4l9FWWvoMJwCaNj8Gxh3sOGqV8LswTJtc/VRDWeQ
lYXin8F1xnsyeNXetUPjnDBprrUhrh/Bg5Jya8LgVVwxhGMsrmiCbX1wyZ1vYZYh8gI35s1U1W01
DtNnxIn99UyK6kBKzL+TI0hpDTepkATDL517Vtyeo9mpJ0fes0MFucQiKbC59lwHFjpeYAZo/2U+
GM09qmmk9Mfw0US05VEfALZhwtpsZNv7CBAgyQpb64dK7B+tOcw3uo8eUCOqsi1KnWxTIQ0G3E/s
OIP3es5O7V4OlG2KR6Jx1mKQ5aLjeq1MblzhHC3AAADgq+AU49dzA4qC/bA4cvSswDg5R5ESUMaH
djlCdooz5dDrSZY4sxZnvl9WjpDtcpgejZfLyqYPp/95WdzN/suc7f7tZsfJQsgSuLYFlNz6KLra
2pEaT6gBvyWAPTTNsYGugvY4zkjhHW3NzY6yWlk+afYa99OCrGCxkN0fBsJ/cZzlZbgcNIpryJHX
4fKSsiov6ZYW6Toj20SoEt5EpiCLos/Z3ZTIA9IyD8Z0k8hmp4z9TTDAKgIwBjXi2k/UtoPhmibb
GakHdBZE96+raESRFnWN4k8RrMva7bB8JuF20mIoVit5KAvyqv4xC9ayog4mxn3Xwddhk+gJVXSW
FFzVoVy0C9l0OfThY21ax0DoB1LhGT1byDus2RcOsbezbJMFuMJoXMhDHI5OpTrVeztsw19t14Gh
1/66gmzzSsu7sM3/EK7/Xb7c+ZOQbDpEA1QhP2tpmOexdPuw9+8G363Vah6/jTURTqShRwDDtjla
Z+an+8LKyOY5rfnT6EPvOMdq/0i4qtklACuWsiqLvnwC/1w9yIoeQdExHcffyCpZSos8snUva52f
4xYU+T+TtOqOeo/LJjEl80bu1qdJWRdoeR1l7bJHT10PWdE+TUC2/zXOEObmeCX668rDKyo9yMkH
6yFlm5SpupLzTfFn1Zu8bNU68AAd3TpjCfUog5qyKJPsLujr8kbW/AnZoRQqOQZ5IgqKzN11fAGS
AzWe1jwgNWSs5FFmj+5TNYGIFPtT2W5OKBd6GIA/tW75sd0YVKaBOKqxVFcD/7/NYOaHeI6jovoN
41GEdJh0DPeDrDTGujEyBa3yLQFe3hKOIrVfw4vVim5cyWn/ujxwcVu5cV9lQ5SXDJXLhCnDoiuZ
ERmV42WbPJqjebzp35gcxFXFwuNyrT+vf/nQKHZ+OjzFCWiZ+0wUvfMQqgKnLZeBoiCqcm1BvCy5
K+OT2ekQiXjDJ21qPXpKH6waszBxdPCsx3y246Nd6QiYid5RG61HcYLp82qXTQTROQEaZdo0+VYu
V5HJEA5kZGhlNci4RXUMpHaqyI+E+AZeemUy5dorkymyVxWDP5wL4TZ/BkOb7edy/IlkZnYXqmF+
KZSg/z6XibaXTbKzcwHrx3r9M0Pr+i5V9Xk1ejochwVuDN0mNoJVLzYDMaKly0mfrNtqUruj0wC1
sBo/eG3QDKj90Pg8z/4qCNA78ccuXLFeCB/7yggftWRcewEKKrJpRLWLvQkCrCSzWbZ0g7722i7f
hAqQHqxqvdsKAelbWITeLXIbwYIAWbq/dowY/50rBXFQMezaLi/StXn/WwfhXyxgVYX1Y+Sb87Gv
KwJWCQv0uCzuVMV+a3muPk99gQsd8oRbuyynz35X3NqdOzwkYfhf5jYcOj+s5DTg+jiaqTa6DVgL
fny3uZXetAhFF9+aaYAc6PtCqre7iccpmRbS2fzqeA6wv9nbdYPuotpYBzlYVLPBj7FlNR5SsCln
D5+fXel54aFVhuzsxDMUpjwbH5ks0COLouyrk43HpCvReKxTF8xRon93JgjRCM3f6MQEzwTxcyJc
7kReiRVJhc4D0ljplN/lUEU8Z952QqcrxNE3+qGT2VxBAAOPLaaeayHM00+uKK5tGE8vVG0MFsJr
Y+2xvGsfit7e5369y/TReMGbRXgLmtbeShXjpbXdE/j98qFD/eAhbv0jz0vyqXRuHWdOTvxXkpM8
koU7I5K8iPv2WDRAwWRbDXx3resBEi5y20zi6Qlvb3973WjLvfm1et13v4+VTXKErUA5QWFw35QB
MjPvxdyX0zFLs12WtfrOMIKyWlx7L3Un5FVt+/MeXLh5C35+hQVpdTZETTa1vKKOajueZY0b8ld7
j0LPZopVsM7vbXIIOZxXrZua7UCMt/4WG2q+HtrR3hs5flBpOQVf0LUxlsQup2MxZfmLhimgbC9w
ndpPOAmAggrCLwjnEotCF+TWzHL7XjPbZ1u0WwRIEHce0eJTHKjF+hQiJupXozYde/CDjzkwN1Sp
NjLwBO5TVmT8yAzdUPTISiqGBTCSRVxLDguiTRV74frfN0c4g//tkWKN4Oi2gyuYatkfjSVGY8Dc
PJ+NbxnwJJy3VPckC8Wd4001pcgwvbeZYYslu04g/DImT1P1xJNnvY+QYz9U5XhLAL5TNKQ2TgWc
UJmnQ9x7BEZFgZI0jgVMW9cmO0K0aoI3tqv0wrwMCw072dhq4y5lG6Z0GmKfXrWBNjGirNdke22s
vKfKFqqDBtLxslrOZr1LWjdk20FvPOXkA4sS4UNRhQSk3faqeZY1KMTFU2BdTpQtmd3v/Dh27gIv
eovVLD9iRRzsOhPAtUyBTWID8qFNFW3oyP4+7tqmWGSuL7m2D+d1QLSP1qAni1kJvnRJlnxqeuw0
ND1kaQVT/2zPar9KrUT9os7BXtU6+/ufQ3Go7Y6mGGpVfb+KxnHYunXokHnpwxtXFJVKOBci2TLE
IfjGhuSNUYbokPXBHW/YBpp7pdZTFO7EGK+3wptawbzACMHW/XYeVE1nm7rgAKoQDQFjbl+B4quf
Yps53cwIjslqXQ6gm5MwX8tqo6fR2nBhjl8Gpz441bSvQeNzbqBUnx0r7FBOqLVPYQKH0rB+dD4S
LqZlWI+TVUXn0tY+y9WcbCI3d2R/G906kLdOgTASmwrynHJDpoH0EiLz4+a6U7tuy2SvXhE3+rBf
U3wVnXQtcg/e7PP2Eey/QxWZ+3CEUofiIyn3Cda+KIKshDkpjuYiKXjbeatrkzySw+QIWZUF8GnY
Tb7WbMm6oxENimir+46BZn4UfbaLAjziPM3nZAh8VAtuQ6eHge5b/nH2YQjIqu5lJiYO0JhktWjz
Y59r/kNcx1/8xv6aaJOzgqU1HrywyJ4Rhj4inj29yvZItOum+o/tDu+eAzRUIbJJOnS00eSXVZkT
ldlQ2XFNm17bwFnvylndQ7g3zr4agkLVE5WkN9Vr4b1XfRUcvVWZkaDoG+eA2Md0GV1Xenye0X9A
we4ce3G1DkYzXxuzAWGebTimZUP1hcABmquhjekikcnnEiEfbYyqL2aimNtYT1vklNXyS6Wb54iZ
/dGFIHU5fRbDPpyedQr4VNrZMphrBAFPUeUCKBaQCFkYsMQWceYYB1llJaDdNrPG78CIKXfapTWz
W3K7ILl1uudoFDKT7MpZSZJsXKGiUa/7mASWbLNsLb7VnWevK/4YllufkZbGOSZEZfzenB5mgnvF
UkMBeZXoBmIzRhc+ql7li85KYB/83r799xlCsz6k85gbMOmG3IXClWVbbEGYQX6zcXEyBdZn3pev
aOz3y4z11xGlG9TVjAiQNz5B4hhZQevYO6hc6aFtYhslui4DZNelqK1yGw8RYq7QRrZ9lqeXQLRg
kWylaLlcnwNWLreF0qBhLqBQ4Nl/9cbQFu89HlWJX5B4BnnUNd1z7XTR/tp+hUIMf3XK8ZNAPlyH
eQixx3PzUOhYMuZJBFNnXDt9Nn/WNUxRwihTCHHV02dvQKLHI8Z7k8AYkMOU2enP2QhZXS54WF2o
G99CyfiahbiuhD5kNK6DPyyn/oey81qOG2m67RMhAt7ctm+2b3rdIESRgvceT/8vFDVqDWfOfHFu
EKhCoUWRjUJV5s61vzRvn8x7KvjMYtw+FBbnvsa06+T09VHkJZOguyhS1D3rpVEs9TCu944UOXvJ
GyhyksLkpdLKY1AR4G9EgBg3du/qTgavSl4XJ91g7dupMlbu/Ke1ykg21QC5UjTFMBUp0z5XcBTO
3KEgrN0n59t32RuSxzbv4QWKL7NmAovSEjZEYog41NMXHyHlY9Nl8t2t/zZWfObnQyMZ2efnhRm0
2mqkxo0dTYQfIbqYHjbJMneM8CoOahJ8GxN92ImW2yn22Y1eREPc41uuutVq6qpvfV8+p09BLv33
A2RMqsG/JWBUxIS4djmIjLQpLPclIhP1UZVQFJp/A/Ke3BGX8z+NVPsKwHjE5gMhLHWMQFAc7/Bv
l8WFOjdeYYfmOxFwqZ1TY3rtVTSisgTQ5VKUJ5pS3ygH2e2vn8GeKJI/igyCelsCbBwUjDPdvse6
NXSaiQCRZ4sOLsGmCJtn3N2wag1Aw9fj6JwMvVMs4ofas53i+i36zGlvGQ4SuTi3WIvWOOi40sBs
bUAO5cyAWVbpsxQXnovtj7CPiRAlKttUGWz1UkSN8GnxL6Sq52bmdfdiRImf2zyjDGUrmoVl2nfd
FBUQTUWL9Rl88Q640pjuc71f1KyWjibMqONY1MQZFV/ull4Desy3m9RciEuVJH9zclsHNeSNcw9Q
3iYbKMXwqGi8+lbVLkYiAVcP47FFP51RmNwuMtdWD5JYtluR4vCODEilxz5gIZW0yXSoCvJLop9N
31m0RkDPv/xbI+s8Si3+GzxFVQbzuc2lZK2Unbdr6tDc+ql7qeO+OgjJGmjyaOs7pTszpyldHKSE
YqvIqg6idRshJG/irt+fIUaAsRvgWKLsuc2LYrLDh8s/1O77l27RtFrVPxDXEI3blCnmR3HNbd5v
k6U4K/RDW9klbqu8rHI7jPYaubo79o2IYUKjg2yVIZax457gkB/wSzXCpwb3IeqEi+x7kdRnByDh
T7N+a1Oq96C15MsMBeE7NcLfUtNJXz2MmCGl+NodxNZwoUqadYD5Zx1CamsOgVFl21SJLnaUAknz
pz5xIbXvTZ81YCtL0wYcgN88bVVvfYvj9Gm8ypz2wLfgYnsTDu6vk9gLP3vCv06mS7VinSS/xQda
ju0DVMZmnHW4Vs8awT+cOh0FBeeimBxuYFwFlyA0jLtc7oOZ39QyqEd9wtXAhF+JxQGzDwYJwymW
7HWBiG1/m/8sfhsr1nvJ/HPqa6tr7VMIjZGrt+2CKH5gPPxYvXlrApPSVoVkj6E71Z0l59oSTm3x
zcIDVozIGgWOV1lGB7AR1tF0gd1FhYWdgp3x0rUdY5ezc91hXmzuRPN2KAt5Db7J3966GryP1ho+
quOTUlbNmoD3kiA0xXxkI889meyzLYUmW6qR8m5LB9CU2UCGfPATc3FZnwYGvR+y8/BIZBbh2ob7
R6EXFhhhXE5M2jTdx1GtUJlY8uXRdX2O6Yz1XFjGj3400o8c4wKsHkmajd6wkYqyf4sktBRqU+F7
RAR1ZrdZeZ/hieOoqnmJK7u4z8IGll0TRStxUQtq6+RKzkpcFF2eMgFFiF5tRVOS425neAYb/C6q
c+I08WMMNPwwFjn1swZ6XChFMt7WMLF3UC+Snayb5FDEqegUh2i6/HkGKJUSrZTky22MaDLdmmtb
76kZdn3VwousDO78IHzBTdc5uUXinDAoJ6pHuS8YsXyA7kezizI4A6UnAYUcrXnkBkwrdj+8qKCr
nN56zlvV3Xl9Xs0nl6Ii0cPxaUyBSDaGGl7FwZMeG7zbzhIRymttpP1OGcpvt+taqdvLLu/Vheij
Qva7nfUhCwWrG/qJXEymxMu/10ZiLhxTzfZBJ1tHwPpU3kz6yn8ZkXsyzMpcf9HYnl098gDaFOAQ
rdDw/mhN11hpkHKeRmaKtLy1pmuDaUYfCcmMXZw14blBM/f5vBUxEeKejMDncl0Ij9Oq3bkgj3hI
k+NQK9KTYWOZUo7tgytV7VUGqBfHmfSkp0a/L7RYmXXTKIzyrHVY+PlSXI1Dv1r4VY66OEdCID4a
d9P4DOvwj81Bi6f8unTDXz8BnOJkTXkXNGwoVPt+VK9NAnqHv0wQL+EP9GR07eoqDuRLj32eGcva
hW0gInBlRYbMD2oivZMe5rMzHoxs3aqkUjE55xVmSuzN1Cg9Q01KkcJK3SnEIGLquXXfhmJGlnxe
iBOln4bKluSsYS4Z+ibIJhK/Dz8edWn8USEuUzL3w0rsgHByXT8asYNkH9T/vs8VZWdJs76Zs0iU
Fp9inji4c8yxfZQ9C1SCZ//Rr+MZg09c9pZ4oDB4+czlWHMeRKQls925A9TpKlo4tb1QCud+xmVU
gqDztoGjIS62HvBNEnHxWjQDzQR/GljqQnyaOZQDfnUSxEEbbGergKlTVczYRrc09rJOGL60FHPW
ubX/xrN3aZXIe9Q1XmA5hI6VHGTFYZjSIeym11UpBe9WDE6CKbi5B98trRt/GDaokNprPNqw4qch
YUS0BRXIN7wn+Yu0PuI1NWn/Ry5I/5fFpCVblmJjyWwamvJlN6ah6/QUJ4+/BZQJm23RnBVNqq5R
DXs1ryLIu+T9rqIvtyjsi4q4WYumuDBq1te7eknZDJkzFclTnZqOc7t3IPfr0Of+OkFbkVw0GWdG
olFIAiytrnbi4CYGcApD/j5KUrVLPavPZ6qlVjuQzr+GiCZ0f+4Tp7eb/7hHfE4/lK//vfgGy/l1
8W3xHqL6Bx009Oh//L6qUq78LtG6V7VNk1Xi4TalTesJZTqIs9yPea0Hcn0tAyvcir5gWlR0hcEF
8gAVCBsYE6KziQL7kKh4cERYkKEm99iMmtAL/n7WqrH62Yfp+q+z//9xnVquasMb1yKpZSAIxpCM
wJrYFosmtJZoJ7JYohnpffhHU1y9Db7dW2dgUr8MvjW9quQfiiV3DmuQcsYsy0425Y/JpO4QB+L1
YLocTVsTgPXv49FJTyD55roqF28lFmBUkab1hToNdZNHbCJ9W4/YF1BwjwuX+R7BFuCv/W5GDfyY
uA/vcoUp2cyrfGb3cfriDUz5ko9Tm2iC53yQMiu9pNQOk3HUjpqjJS8BgDX4zw2lBqIJTmtmYvJw
oKx9eNLSD4DV6QvluelO0wEEi8+i0iBYZLZcYb3E1UEHOAleCMGo3LOd4CcQHyYnAVDM6Sf4bOJq
kdltemmctLhWrXGEL4AbjhEG2wZh3aLsLYOURu6eg3DSyGJi9sbD8RrYmYbzZYghAYXzq8oIy2+2
9SbVlv/25Ua3UZ7/+/uvml+//4SowBmgBTGAl8Or/jJfjBqzpuSYyZPZsxZ50vFyp24/NMEI4JLV
Nu5OMjUYrW1x8T1PX4uW6CezBivs1qaahsg7MrBN1+nJdjBD9ng4OuJuolLHjeNVtdVao78WhZmf
MxOLhjIerqIrzfp21UppvRBNcUFXnXuzbBAMTjdZFOfsK398FC1x6F0FRotLVKVF8ruEZARjdqys
dda447IPkUqyyITRKtfx3iBz/dwHpLDtZHhESedtixD0ht+2Rj3JoUZsrS17IR7iz0dePMpBna11
vdx5jazC1POSdeiM1Ukn6fV5yCMdFlRsxH9c8Kch4g5rukMMTnMMIDQXhK6TUx/Xeg3JKScqKO3+
6wweKVdEG8GDbc9t2/rRYxNKBoOBUi8fa9k8f4kDiOatLxhmIyq2vejJeB39ETKoVa8gy+bqOGCn
/h0VINKTFwJ9ZO4/iVZTn2I9sx8T1U0usuWfSDtJT2rj9ztZ1jHQMBrpiSIlmKiEWqsOdeqVApz0
ylwdXir+IH4kG/d4Hxr3GKTic5SHxU70JbmzzgCmrIFqAxp0pWYnAU7cObEKN/vWFme3MfY0WjTZ
9h19gsxqq/Sbz02cT/DiznfzR5FzF1l2cab7DfaWmYPSfMjZ7HmEkm/jDFAygBXCkeWBop+w3TDg
brOC0qamOMi1Z5xSPb9Mit67oTQCa1ZDiDyUrQuL7m/DwgLqwGd1nDy6+i6qSv8kDmlfRkd7OIsG
0UDCzkSWn7JGHbfp2GHOKK5YwZR8whNnIZoOX6adXYcHZpzw2lf43WZdfBat3IwS8hfBNBuFV3EA
RF6sRuqrWF781YcHK2v53Abl3fqHtBzeK7fVHiMzt0UL6qv2CBT3jxY5t89WlajqYxS5f1xrKYpa
EHpNIIUBxDJw4oM3ylnd9ePnmeijDhP4ZjeBnSe8nTXh7bRMcUm3WU0azz7PMTuP1kkI488i5721
i2HAZxeco2q71ONJg3tsoBcuJVKd1yzJgaVgiPiYGgXgjI68BQTsj5D95A8jVfg69wBJQ1x59DZg
01GV8CoiD+79EDcgiiT7zfSrn65Z2y/gOZ2ZnivJY0aV2MK1KUb67wn1H5W7tob8hs0jkyqTKZe/
aHEiqFVpV1TWo19DNxGv3i4Hqh53YXwnwte9RKVqLsvxnXj1iqtYHP26Kk8mreLq7V5xVTX6baNm
+eXf7r/d4OPlNjfKUh12adGj76rBDn6pCDAbJPdshls8X0UQyw6dbq+rQYWdXYNzZ+kC2HTM7lFn
094gdpUk9aRD73jGeWe86y0cHUWTSKG8tD1tYJLkqulZSOmLujiMtZI9G0Y2L4YiXjdG7Sy92jc3
1P6AQW1BmTWjcRUbwaEGXGMjeL4PO8PYVJ5crL06BH7UaldwofXGM3x9o2H0JmNe9mpISPMDlrkH
XUvVne+oxhI7tfYpqcwnEeX+PTSp0l9DrdZVPofaTv+cdTnm0RM1T7cpS14o2MrIYdbsasdnTdcM
nn1QScEetLqz39RkvJo8lG+yVnxYfm++apOjqJO44zNVa5REmmb72FsUYQDsbe7jMB0gexOkkKW6
XdqFr5/SVGrxOC79o1vm8rpv9Hpvdrq1UaXemai1yZ0mZf3W6jp5Z8Nl2QwmxYAO7oLrps+tYx4a
0tK0h/EMIcMjBdg11zTMAJoHdv1QlXhFp2raPTFxabMm6ZWXwMJAp8o76Zs1ji/8T8ofLAAOwL2s
D6NLVnqTAVgjabMpOv47rZ7GpyEbikuaF28YUymviqfLC1A4BexqCiGVGGOOqT/pa2stYIK9Z8mv
vmds/Nj2H7rm1PNwb0eQPZucUmkqpSpQGNgo/dCLZuYXUfMxFCAkGrPJHwM3BmZnSNquLlLvYHtG
sozlwnsGBfrUYUbxIUXhqmkMfWVmoboZ2NPMMwik1yRztZXWyO3OQs3KhOjBqyr9/L5KANzHvpa8
GcW4UvISpEwWxHMryu0diX+8xaaDaJpk41iD4Hcl+hQLdN9MnMoJPBVmEe75PHWmU60e0x0OlreP
EWd2UHdzS87irSqB/+87uTy6cqDeNRNG0UPi9oA6Dh8FSU8/NP+1G/3xB8g6UPtlKl/UYkw3Uog9
qy556lnybR49gM1vlVfOxT2pbf9sVDl7zBNMiRu+ejtDozJbUlILCa+PL7hbyrwWw+SO2fA+EKuP
6aBNqxTRj/XrPTLBX123frKS96LVuSpFEXFQfX7G/7NPfIj4F/Ace0mwbJ+bgW0sKIHwHpq2qI64
fp5VgBUPoss06ruKZPJJnrpsp4RUhgZ5LS6Ghp0gqyQZIJqOOhCPM9e6JYfVHK4QALHkqMVjfTJr
qb6v/WDnxRFhLKXFFhxM3hKD2OGF0mlsblWnOhVgdO9VjCduw/AOeB8T51mLrGGTE6ZL8HGpZ2ph
l3ucDH8dRDOJBv5+hgGqzDS1s6tk3jkM7ijNJV4puqTO+AaPv/7VN5o86MgAiqW4yioj3/33+4Q4
w983qDYFI7ClVVKrPJyKIk+atz/Sq4UG9SsLU/WR/CfJmBVzLfDzEddY4m6XYnqRj46zpmzzV2u6
dmtN18TIenqt938b+c/7xMhq+szf/8Lv+4JIKtddmY54O7qkU9ymI73i7OWqRTtsm8NR9IjDgChq
LYUgw75cqMyYXYAIFNt2Ii+cElfTyKCSYUrT8YBnR6N0N6IlDnoVAOLDRm2uQH2LUOLazRwjxGHt
pwq0NcumBrBxTtYQuHeBFl6CNHROokucAQFtF403Srwx/rpAdKtcpYk3HEMHbFUyqmdvWrUOSZHj
2SIVyE7g+ftKKO9YP0SzIVHfSuK8D4Fif4y16mM71HarAcreHdxC46jrmo+8FAOSPOucJdEoqrdq
42rlSX4f5ekaFHv2bKZduDcaYoOi2aNXZNYyADb2af48jJi4SMqdmeXNUYpTrBadUEV/n5k85tha
Hr0S8l6FdLqSpC1LiXrZJhTBrodx/G6oWTfD+a9eEpm2H5tcvWokW3+A4MS9JaMkBGkQVk8amfR/
GUF0M1vUcDnXFPIoqzGvSWqoSXJgD5wvk1xOnniXvVMo4n6o6mtTN9U5prJYhy9XYu6k5wbRm9g4
d3GmQLLHoJuiC+NFzoFQ90byQ5GwqhYj+OllKOGZhb8T6asq12G9JxFL8EkfSki9AcDPXlnNEbmg
vQZk2e0+JXKu33h7zPn2vezh616RRamlinrQKjQgd3TqT0/Rj4SZo7eS2l6cZx332c6BdLMojR6G
NgC3x3/mHAdOvUrRGR9wAhk2fY2UZQhaf+f2RraB62QfCDfGq7AECcBfDCiDRkJ58BL496zBx4NW
DNRGqBlUeFkaXqKed0DeO8TM3fLQU3+AtxH9uluNC83vGTZNXD0I7NswOcJ0sJ5mMGlI+bTa+DUs
iijxjpyfvNqjZ51fIRCF8tUDd7CMTdvf12FRHmMFsqNHgd6bAnnEk80fgSxn87GOHJRRjnoHvCzg
h1WL5yhLjokZmT+SOP5Ipa58sIoi/19LX+OLDJ2pysFQQ1UIp8mGTrnb36eqGryoFQPDf0St41xL
/QmEFxMvuAxsnxzk5XFUvGJnnc9MqW5ObVdol15VQGvQH43Rsh3wC6AOAwRhH23FRkQ0g8r4symu
mlm9K4L84ox2vHeVoFv5ZZ9f4xLHyp5ox6uWjJdA6HIde4tvTfGzMvPvGvbszxIlnvME14QtyZ+f
dV3JO0muSN40OZguK71WEIPuy6nfR7m98HRt+Nbui9DNTp1M6F3s6LNolFfdmHlzsd8XcQESXP0h
UHNja2IgVa+NDOp7YWjhGisQVpYUjpOrtNPyVzAdi6AFVQMtFNDUY4Ek991etKHed3uvNxqyEv2E
ufvbBTHEzE1uEQNrBwZcYvePtW6ehZJQaA+pco/3Uxe01+ri51YMYsLuFhRfygfbqoulJU+bIVkG
y4fhxXsdULmK3ddPyy6uoWtLLwAFsIsKS+U8UqzO/K8Qi/t9e+CiGRO385v7vN3ET+tnGbTXURu8
U6O7+A4HfXqq0KDjYWSmL2UZ1CvbMpO1VFbpC45Hr42rd+egGIN7h7JZ0T04qb0BngDiZ7opHdj9
6Wrp7nVfBiCfbXTNTV6cLDd3ZIlLDKhpYlZ5T/0NfESAQGnpHq3QKB68ro53naLB1Zz6gdqdENUV
D1o9LFJnVEDC5iu9rlmCs5LfIx7/83Drk626W4J+1KBUMuR2QTRRinaQ4FzYoV01QBBP4otTpM6S
5YbMizJo10GYFHuvGLJtxLIQYr9L4JEHFAOdpoERkigr2WsR3odjshySsL/GsePOczutHqM6wwAN
g7QX2a+iWRIO2nfVnXLAOYbqebUaItfFdthY2wZa1Jk2AIaNvABkakYSxrXqH40X3GuYJWOrjZhi
KzJm+Ajf5W4TXeQpm5bZwZ3L/HYR18jofF7TpqL439dETu6f9zlR6S/aDlaxN1XRODo0PxwC/Y1Q
YFIbq91luU9x1lQjXXuWtNK7OEfqyjeyuXdkb8sy3vtJpeLWx83plViIwkTRR8fYibU7wK94ToSq
dW+XZLED0CwfoTnn6bfeS6XAeVlNpautjNm6ZjFw13vgkryC9WahxsNrVni7wInrQyVH2toikjcj
8On9RHKapLr2U8rr14zk8rPVRPmisJvxpFn5sBk1Nd9qk98ddqT+DhcWbFv8StlppRIcZLDbS0Rf
0bPWxU9wAJoPVC6rJtL970MEtyM3B/9MgRAzTZH6G69stYvlRz7bYtV4s7pvLJkpN4hTrTsEokzB
7PNuN+Unu9TvD+ICiqBfZ7oC3r02snEmD4Z5brv6tcyd/qXFMQl/LZ1Y46QoqRUdzxnJeRjirthT
BINdc60HL00WIlfj67ERTWcsD03lddfSretLl0X36jTKybR4k2DSxvKbJsE7Ip+S/yM1uuZIPoFf
RU7lyk0kNQYDzMYkIJb/W2wFFX0hgZw6iS6sv4INRlRrcgXaLo56Ci48y1nrecXMIMfSolKa5gHb
YHMml233rfbyS8i3w5vl0jIC0u/P0jCH19x6b/WoUNjvBTpkxuPnwkCKfjBRP7m1rj3nOKdvmiT1
l6LpOG0zlySetM+r/Le61DOP/71ON//x7sOhgwCxioIfeOk/KryVbqRE2iykh85JFbRNmjYfirE9
yV0S3VVd6a4ol8we3Ixlia4m1nuOLtCreYhvYwfqGnFvPrIsYHiQpw95AWUzzzTzNjyRIVKJj44p
cL37HDt9tDFVk4D/Bv0pirrTsUFSH8e7mojvR1krd32TRd/qqgXgW4fpWY9KzIvYd2xwWAnPHlWj
c1PKPBynwp3Holzc1HZWRBQUncaIbkKdZoLcSIIHywtn6pSdx+EzeIigLovKBHHtdwtfrq/XpvtQ
uVj/AyuDZO7rRomKEw2GgYycTgat8kVGR/jG1ZETWg8aqd1F1AxR/hzjiYfELFojFKt2ttxRmylO
y4Z0ZD0dPq+k+uDMRWcXV2Qix8HGKshASWqOB6FzEXIYcfZFE/OlCeB6gB5Rm/qGokHYQA02lD35
tHtLUVl02m2zU6TC2teR2S4r0BqPoEq82bQL+kjyPTAG413clEgBN1lhs5I19vziJqw7eCx9W3uE
lc5SPz6pau6/N123tNWKp6Twsrk5IIahFOy7VZvji6PUFYRL2bjKQ0RZbBSYhzrUpQ3FavI2wnzu
YCAXWOljJ905vv7kuwTUYkQ2e0J0DuhQgjBSMnYPKbWhvCu74QNHvbDW+YKgx0Pv0YaPXeQYS3jT
v24iEB583sS2tfh90yCUAiWorjJWg8+bwulfmrZNn/+Sq0rdg+xiDtoiAFq3upMsU4SdwdNY4/tq
2Moew9jwbsxDh8UuUcbKZS1b9b230acYZKHJ2cwoBuczBgleajbtNx/z2Fh0MvpNSVLMl7z9WU06
97qp+1VJPGVjG6E1dRdamJ09PXpJrMQFj0atblWpz2AM3aPoEgfRdJJ4ReA93H/p1ytVnTcJTN50
uEaNNuz8CYBIBoRi4unsdhB9kdfmmwjH7Fq3W/Zt8n0aTYLj2DX2ylSvaJnoaVU7NffqpHgWV4cG
iHnp3HtlX23VJNKeo9HB8ccz7+Xe8i+l393HUxFYplcONujgx6VR1ZZSAw8oy0sc24i/L8RTq9hD
unEwH/hsiquJmW9dZVgbef3TmLZmPUL9FWEcky6aMPkPBfrPq5u9a4Ml7SuMEw9igYvHTWDJxeFz
zavaZg0rv1Xx5VBrljMRdLdODqGnVT7qapZk7DK9BbgCf5+HfnJvjOGf/SO7vj41kvtpvNEkzquu
7uMBhX+COSoeGv5SFz9RkORblv4QqLVW3pijwR8g8cdZUtf2oY787FGqvaXYZw5pk28T4sNzjOSa
e+xM8nVua+FKJArdKNFmCazzfcSvDEz8OZeV4Qn12cOnCAatl7YYNUlesTa2ME5rpIPdYlHhhnXx
YtTR2ZtinW2Y35lJarx2UR8iFHeCE36Z7taRKnyCPUe/xmmszmy0Ku+1utKj6mdKrcNrml0JBmP4
8/tEkr72/HkpRb2ABesfY9Kitl5livtEygHty5QjAqYukgppRcpIDRRsEFNZe2wpkyyy4c22wMiz
V3f5c84pJaiPcWBF+8bIcLS3Kuu1ScplFdfKjyTDfMdRovESs0hCCGjaqxiLhcekbh/EiDIJ2LAG
8WOdx8W6sdNgq8RNcW2m4JsYYQGeyI3J8pE5bVFPvJFyOnQyxTTYLigLW/EH9vVmSKdlavO4scLH
pA+OmhoXZ/HyyWhxQ34WX+Pp2q0FbvqP1u/7XJcv4n+//R3Z+uf7f5LbkPlRSNT9k4WkGRLWtXI/
PIzOXSkpXbMNEjRJjqO3izYLzZ0ojBBnXuOyAdKpcVqElSuhJWvdVYNdEWL3jqJtYhO7Qu9tsufy
Q2RFztJkqloPeh2uTBduvhATC5FxODFuagwS04KCtQCo0c5kZn2ydOcptSP1JFqyh6dnGj5EAVEb
xUzdO+btcuGllvFKee67hVDukjuVdIzGFvsgKsyOAy6OxCD6i1+3FcV/zbsBqfa1JLKGdqEdnkOt
CeZBGZ+jweuOWUjJcmDb2bHEHQsvwK7aluxOE/aQy6HB169X5XEfB803ZVTb+6FI1XlY4ytqOmQV
ct51745Z4dyA2ihSQmlTuPXbUMKBS/Qk5/fhYfGoOOV3hac9VXPrWR90d005cLo2i7y5+GZ+iJHy
vsbYCIm8klzDJcLl2z9jHXfpJD/c9n1g7tyUWhRx4PWJQjErwK1NdUJTXVX7s1N535KhCQrnxc9c
QJuaXO5sa6hPpMR4lTYBLkNGX6zKyNVPJbPTvHMLe2V3KApm0Asmon9kXW1XPmnI4L4rCGYwjsow
ZrPynA3PsMpk+9kH+f9m29D5i66sluHYhGuzlPEfko3u2TFNKPG63/7wqJ0uvaLzZ4320Ka689No
pQub4k1Ndn4xYJZN5E+d17VSz7rEt9eRXju7rK/6jWlLuKtl6VIZoDnEFUZtqKufx7TpVy26uFXm
NuzA0/qk5uj3KkSHb03UnW2SrR+knIjZANvHUcLG1hOzsxhZjKj2Y8BfZYHpMLaULcT73vPDizgU
hYy/dISEb+qKJPz6gsQ2lrmRKTiYDNQfdPlLb+dn7CnzB1S5D0rpxCcgSvJjJilPmadYRzXMq8Ng
lGcKAZD0J2HIFu4jlJt0Lwfe1aGue+tZSaBTiJ3pe4kAtLMcfTN57UyixnkjlyvRlAbzhPWEdDXV
tjs2Jp7NnpSmr7qEE0cpN/5OdZoDMk0b/TMUMVFB4zucFTCbotz31snQ/eoXFyOCmIRrpiGiDW3s
m2Rl6aJ1h0cyI+mpiMNHVifVERNdnqSxU+66rmrxTWKmRi+erAmSvPPe7S6J3WqHvrc2Rqzj/AlQ
i4CejgR9uoiXZXdpewtfyDF6I8fIiI5y+q0TwCX7bAcQcWcDVZMzt0/bZU5k+YllDI6ClsNrbWqa
munMZUdptil85lXg5MO8qysJ/IuppbvPU0tv2Cax4rLn3dQbebygbDx3/O6Yd75zh03lGbNv42Qn
9Zrd51J3tPesU1jhhfVbpxvteayTfK5mdonR2OtYIvQN2ekMTVj97PT7zra6xyrynX3hjtQOF5hM
91FDEUnIlA7Cz93IuH/iFMacnkhNfk6nM0tXzgmT/k50iYv4GCbrrtPwh55GIG5KjpJSvkWkhLPK
Mh7KSG63XWWWc9G0Am8k8hZ9D6XUfIAt3F1hv+MWRCvPqNgMvLZZ9nIv7cfpgJrs11kcaS2eZOb3
W9dt2G2sQ0UxqQ3+9d93Wma1Q8X7s3Bz+64vqnBrN65DSShWEQFmd4cuCKq1X2rRkVTisNJyrTiN
dmktnQQORNd5Z4c38yZLQPjDI67vfB7/TRNk9l6DlLpSB3k89UWdLV3EH9dmjEBP6538kMeXsjRQ
HdhjcoFrHW5avSy3oefUJ/xeA+JecfmK99tBLnjSoxhtgZJW38Kywa3X0pKzRtp1g5BK3rR5E80L
XFiXClHUrYJxIig4aXpldMXctjTlu8nGQpVL88POk3uFNcS8Iip47jRpCYki/6lTVOYzF756LT9h
50fZ2UiDZlMO9dHmUVpHqt2tewOtDI4XxBZMX32WjepNNZPwZ2oeUGkCWOBhPpvknl8tX8vnRatU
V9ggDf7wdba3+3LnhOQEXU+qzlQYYStfkQkosn7uZ2X8Iftss5yUNYlp6+mK8kLsvUbNOKjoSBa+
0ykvejcciIHYJCodhSl7Vclm8T3wjXHZ2XJxR5jSwt23+6C2gomSrD074sq8JFUT7rTAg+SXtMMx
cabti2G8hUruUZZRDxvFr5u1iTHrI8iiCw5e3g8HmdwMW5PhOiR6h8K8lFdl2jbPhCdIkDAimBbO
Nm6VF7WrMnQA1Ua2vHhrjY65VcYw2/O3jLCwrs2ToxcOnrcTrqoPnc2Aq/I+zZHj94HjPhi6Xp2t
sr+LqEzttG6mFaR7vb6ODwEAvjUZ5HopxF0ev8uF2QXFVki/GsDmKEXsGqgV0q+qsWcNTNMHbOLS
q4yF3P/RdmbLjRtLt34iRGAebjlKlKipZ98g2t025nnG0/8fkrIgc9ve3nHi3CBQmVkFiiJBVGau
tYwSbXOr7lMUaPrhtuu0YD+7Wv4NIMZvVF3Gp8oD2lEY4U/E4eneQFWs7BXUcXTysJOn2rd91KMo
3if5S6CjXKsWXfPDRnYGlmLtN4WSRaVGzqdKNee9piXf3KkuUWU3vKdsOQCwHzZ6zAfVtxVd2ZAI
Qimudsp96NfekwR6nm0e3dj00ML+wwazG/gWixvLsoqEpdZoP7mXtS+LpbZ2DOhq6If5y4Tc7t4t
SvSjAhKAYAZ5fu6N9N6LvV+cxPDOkcH+Omw+zAYCIPqsQ1jrgXKv/ZPjudq5BKCyneHXpvUEUnwv
bfTbvE+nx3I5RDf5lOUHNsfRTclOYWfanf4FutPvRj2Ov1Ofm+lU5kGF3XatILDWtF6xH8h9c7tc
9JWVlBu1qVjPI/eRG3VSkFmqbO2THQfOjZ8oOSSNOd9XLf1KzwwiaG7DA5daTvezT/dIZljOIbaN
EfKYpDi46uTcF1XX9dDudB+swsluxLYetMb9I6RxdfJqDu1fPI3ASNg0X9xmaJCuNKPPPaTuuz6z
jKfEC9mi0gtBP/cR1Q0gAgAS6O+BCHLQEfebo/Y81AZbQDJUHzLqTBtA2eOt2LTMsDf9jCYPCK6n
2Iic36hFoYKwbf3AfQkMnpIjXf2uKsp0ovN0PpkKSJOND3dyNC2piUoZeBBMvipNlH4b1JCGddqB
lsZllwR4eKIrvYcAzbC3yejWe5seeiuMKEgGWXSvlmN+G80534dSVXaVMyPNGnr+y+QML4EdnMFG
Bwj6xAoJlqQ7+lpdPJNPA5KsVDk4thbYuM1TE5Da+pNdTPF5JK9BKqStPyEG7D54ifmRz4/9cZ5A
8wAH/wMh7ixsMSsUrGIXt6sQ/NwLQFwccdX4D235QwZ2GKr7whmSnePU81MCj9LG0NoRZIIxP11s
sH0c9dSl92IJEQe7BThSFDhgsJRDnGxVK+cBeCFQGz2nuu+69PUsNcpkD22kBSfU0LTUYYm5nHIn
4nOVqv0Bynx4Ey0oJ1H+K4+Z5vlnOfAx8G47kFYG3CJnq7b5Acji57ZCgUctuC3yBOs8a/MIOQrv
zK1VW86z2FoXIfikmW+K2NVhIwLZ1SGupvkjbHAouIMxmR6oOhlP6jRZW8MPg+eQV32cnClFi3Kg
HBDMoNGmJYXwSAfrrrdUk59pOje9UgeLE5vfekB957D/ORkFhdZuKg+eS+IWcUTn1PgNz2LLmZZA
n3MxylgOrfNAlReVty5q96RNKVGUICEHJf3mJ2imIiawMKIo7Wfu99q2jf3gA70oqJPFtf9oq3wo
ouQ7mysK8F1N835n8dOyDOUweDpdtZZHdgBcGy59dOxTPuyUIdWfjOYlMhuAjaoN9YrPGwwlAszJ
qlentz5SieA3NCXaljP5ADOxUtRkFeNZDlUIJJCnre6gBeqrrW67joKNXt2OaW1e4gZNe6CgZ98n
heUdSriHd52jmac2ItPiwWH9UQvt5mVoho0KCS7aWv3eS1TleXlQ97tG+2LQsXpPgsC/DK0yy7bx
NKCRrJcx8tM9Chgl9P9HKJhSarHFD9ePC5QDhuHEdy1ix2yOzxZMGtvJS+ej5fnuXVIrn0Pkml8G
EJJmVzcfg2mqPxZ0I5VGqz2UgVJ/9IzB2vZwVHOHZYgKi3/UelIzfus/WAVNVUC3fGTn7Z/aPMdf
giyubyM1pCLkBckXG7TM3hya6Ea8ICLg7gzNku4VvMhMwHKbKB9U11Rf+P2gjQXz6PTgFsPC3ths
NO8cZaZhsLeMG8to0h0sIjaIqaSBsInuMXDg9qeMVAL6Fa66I6+Pd1K1Y1nw864kjkWKJYS/kzbR
vczVvT44llrZ7S9zO5rO+LUnz7cE84TXHIqZznjxJj25P3Oaq8uQNi1+sKYRocQlOB9S6pujCZ3h
cl0VzbF93ZEYu8wdRx8Z8kI9SrDRtwgKh65/8aZ208FvkVWLvjFzo4HCW09JSP6EZEZwjworWp+e
eWM5Xv/YQ31/yKK5vHeTO7pPoo9Ks+01dfioaE7/MavHz6CovHOBat8NivV07hvj8Ni18JUhRAm8
SInsi63VvlczvIIXUw9ZwYNJsdlXS3huY3bMNJqHJ3dwh0dZI6+jFM6TPDq6+bjNHGQ+ozBydrRP
p3dBAPAb1NuPnOTU97IMkYMoDOsx8634BgHAU9vO2VNnJZ86NQm+gEfWT+hawHjtjcGXOmnbA7n2
6SBemgcQw0Yn+CRe5HI/ZE3RPwWRa3zuvjdVFtzoYaHuygFlwziz610DbvXYxBQ50bSABskrUQfZ
x5bzx2m6nJpaVunbdwHvTs0M9c5kIn0QWC8+IMzPNn8eBVnaeNEU/mzwaXv20+IkI8UazMc4mF5k
hD4kFKj58ENGNX808O0I6c+xCj/PNdxB7kiNTlaN29lAMHmRqbcV43Hy1deDqdw6yhA8rmYe+MtT
6gefJGi1pyZq8uFEpfjKUQSxuql80AJrsISQj2CvA4/Z8HY5v2fDaNWa9gk8/CEa2umbO9s+Iq80
NU9arp5VnXQXvdM7F64X8O91uI0WeTY5VIsoipylhoWSO3VXSIlgARGb9naWFpm3H3sAJVcOCRbv
0CnBOy9gH+RX7KEhK0Hu9bJq06BB2sw07nWAikmwLAJ00IW9HmIeFU5IgOUnOVsda9zquIr7FyHr
8jMN8clG1l/nyXCNWa/0L0Kullrn/u2r/Nurra9gDblavgmWxrwr99WV1mXWF3O1zBryv70ff7vM
P19Jpsmr1PoJ0fgweln/BLGvw7+9xN+GrI6rN+J/X2r9M66WWt+w/+lqV6/gf5r7z+/L3y71z68U
eoeap0Oj2EIQwqNdtHwN5fAP43cuSlHMykXrcpl6GXfmIlW5ji8T3k37yyuIUZa6rPLf4terykw5
qNSd5/3qeb/Sf1vvv12fzQxb78Fc9DHXK15WvX4f3lv/X697ueL7v0Su3oKBsKqhP6x/7fqqrmzr
8PqF/u0Ucbx76esS4kmXf/mVTRz/wvYvQv73peip73YTCj8bM56ah24MnX1NR/xWhmG/UAaYeUPn
Dl56tKytWrn+TnGbQj+mDaJ+Te3xRLm4JXCcAnriaF65B6Ren/QCzaaduIN+b5qpd6bnFwSdmPrZ
S+8qj6fAUi/1oz4Zzs6kqLQF97elzEDr5SLXdhFzE103kXQDswelp5xa45wo21XoTXdeJ66mVQrO
940YStwm/e5HjXJrwg+8zbMsOVKTIh+lZsULXZk3ZpW3D5At5S8K2Zd7y2ufxCdRFd/cg2fX4w5Y
eP4iYXqClFhIsuUkIbqv8oiU82jKqhKQlgU9XGZMs+ByEXH8y6vrbv/kWLpPEvUvruxNMC/p/q9B
bpCBy93hPNOJNW1suD/OMkZsMtyiXvzqXh3mW4htKoQUIyHF8DpN5spB4ry3VawqCQ+FCXhXK0G0
GHVMFUBO5UCWEJLSdfwuKHHdM92X0/HdHDpP/wh/Z4VcMXW3o6EO0PTB4Y/0m/3Qa5HzIGcp2hV9
n3fnKzsPRNGO51M+Q1cTxja875MAtoY/1pAIOZRsb2GBsvvjapOzMHX6G2CQv13ZZZGyce/qcrZP
4hSTkw6HTJ2G24p+e3omqRMi5GTxFjnb3K69i12cYpez9UB7nX0nw1lI7+TUpZji1/HrXJnWmJG/
i4y6RfMsGw+0APTbKJ51bwO/XvO0qTSSJIgaKXxqaaEmbWePh9gr2qchUNunWiudk9O7H8W02qHf
+mhlrcteg1A5ZLQjH2wz6LfTMlNsl2vISqtRruM6wXS5jjjUcv6aFXVzFJiunMED9fyK172C7kLC
56EVLljey7lgdgW9Cy0s3Q7tzoOXM6SGe1Jbw0ghwV5Eh5VKsTn3FVSL35+3mlGrWwn327of71oN
7fGg6bNdExuv2OlE6TyX7Abo6PVglA1knWTzxfQu5Bp5Lf4gdgFdvws1FH+Q6QLEhr5gE8Hzj3Aa
OWvTACjdpK59Fy5NEShEqr9kBexAi5LGGhHamgZp8JBt9durpp8ko/n8IEZnUQsF/2qRANkVb71B
cBrd5XZA5WjJAPJNeYmookJcCS2eHGDvztCVa/sLaV4pfNJLXEs17BJHq8Wwh/WkgTqubJ4XhgLE
0et4F8ILHm7pFMxpB8ni3eB79XM5TPWz2LTF1gHqRnKIHO1BxuK+WmdU48em84Pb3kYsvlet/h4Z
awWxhWUcQ1l+5+oPRVeM+e7iIPlEP8DodL+GiNtQuNd7+JeDcreu0OXx61pXtnBZz9cfrsy2GilH
RR+fuzeV0He/K68qorU/b8khaO9+YS4/O5QA7y4xMn438/IjM/iRug1oetqC8IMfV6FimqXRlwFc
2DFfxObkkL6dTSIqt47F3Q/JZcaVXYbsoPsjnf9fm6Fz5w2JT1BTHiDmzIyU83rI/eZ1iAL5pqNN
5F6cYr/M7UHjbIO5nvfrNLLq/q4vK217Ybs1ARwCgxogAzSNKKIJWKv2itN8M6YuC05t7gz3eZyz
MY2a6jae0+o2QSRdfRkscgfq6OZbiamXwEQQCZNHZ3RH1Y085IOY3FAvtjyMDtCDNJqabT3dhq94
dOYbfua0R8Cs+qOcZeiA6nPUnVe7jnTbfaZbcBcR6qk01W60sbSODi8biB/G9UBaj7+Eru9dpHhL
ZWBxR6YHVeXb1cTWLJccC4WSDFdbX0BY581935iXq72z52lFdwy6eMOs385pVMHxge6O12UQVSq+
/VNHziPssuFXt82HbQ2o/8l/i40MZ76KHZyvNZdJK/iUA40SQNdAjpZ6DemkPLgx4GsaLu7KjshI
0unwaisAVhVjhcLOMuMyWdYZwiWpV4Xuplk8NTxm2k5WtMfwRkKupyxrA62NYH1nhngLq9qluuOM
9iM96/nebSAa5l9n/7RDcCJaUn0P7RheD6tJH6s6QfsXMcODBc7lo8QKXcufY9V+tijT0Pqg6LWy
cTR+kgQz0KD+ARgmYbi0EasGvGriFbSBeB2XRgfxytyiow6peobp1VufdbYmdfJNvehJka8nA1/R
P7UOxVstSlTizQpUZWqThqZGg+XX6zamnzaPEJWA4FnOVsdqCxcvHRza0Y5BK0icHAbYmC8OsBs/
Zyp88zBQRF0nyCWuVpJLTLCdwAjNwhK8XjtdXhTdV825oq3JcMxyb0+040X2GH8DB4UcjPot4A2g
WBhBNTx02rfK0miyKqcPUzGAz1OSlEp4oH1zctWh+Kn65yCdVQQQ+cAu02XVvM3r25F8779b1R91
uDEUBX0fHh5vrcG1jprfg8ymP2sDf1h/H+lR8CUs59ugItvfuvH8saiK7bgQo4GfKx70DtmoYIkC
tMizs40giXi9RK/4U1hSvLIkqLzhXryRqb5bMp9yCsWs4bbFT0oKKRUGr6CD3uleVAjHbzs3tA+I
XdmflTl6kN/hNSKl8fO2jBzrEDYWpMsm7FTDpp6t6ijPyXMcGXemk2+vnpUBVfIEPquqcWfFr95X
m3iipn7nmUZ+fjaXR3UKPjdG0XxIFvlGI01h0TGbU6sOyvDwNqQoGpzlMOfOLeDo8mwr6NmxUHHT
aG70IgePBo8yoRdPRnBb6OfKbO+M3kQtJJuy8Zh1Q89Nlgkz3/8XJ0vb7aK/dSygokNRpFVPZds5
ZwmZdH94sN35uE7Q7Tm54Q4Kql4m+GphbVvo0y8xl+vOyWNZFOFlEQN6x8dwovApr8KhDR/Zdt/a
SKwc6JpOd/Q2DQdzWX5W3HI7oorwQUl3aoyeUNE1w4cpqPVtNCB8K7aRjtt7uqJ+egvfq5iqwoQq
KFPPzmIa6E4/JLXNU+QyLNn0vRjWV/FJuBmDI/UyIDut6punKfO/wR0y3HlBMNxN/kgXupzKgdu7
oqBr8RZwHVW9eSRGhn7RBtVGxlCdRXvdmvvLmmtMVsSTv11ny7pWPb2+jssSMi4z56M61MHxKsRu
VH5RA+9TaNUoCnWeeXJ7JaJ3cFY5lcM6Fr9EituBKus1Usb2GnlxSSgFiWmrBfCMSJCsIWfrJdEm
UIztX15NItmjhrAO0pmo6s346EAwuItHLdnLsPdCbL0xPvbu7GwGOCgOVw5/SH+G1Ftur+3FeArL
TLur8zq1kVNhkdH9oE/l8BDoQUtzUuYcPHaWz5Da1xu/nodbGcoh6dwX1ezjexlVcaw9d9a4y1Gb
eSyWkWcGwTPAzHVKBQvHueusG39q5mjrdS0sA172XQP+HW3heJn5iuiQ/cn05cKjGQ6HJsroU6rq
Le09w3PtqOEHgAD0Vfof5GDEdksHkeWf0sXmNjSqzrOCuMsypFrfPeaBfqpM73WC3tPCYCE0KCag
aNnemXtoY5d4em/z+75wfl/jgQbS3mWjbrcEVH01bYM+nG5kOLdlRzOaHW1lqLip8ZKXn7Mkfb0a
rEgV6UvbuTXSNqHrpjBI2riLbhlcojF/WRzsoFgvzmKLCosm4nVs3hoA5eDqJ8BfJkmUDOVgRHZM
H00R7K4c6xDtFvMQWjY9gp8NzUUnZzICpFJcik0jPPYWjY+7dmjmA1V4qOvdKHxWI3cTT2X2H16Z
ayLJI7Gp4QYfZD7g/uv5EhFCTnuJWK/wdn1xrmvQFIysCE3oHlT/ByuEwyupkdDb2IB3zq7S7kFm
BBAJWMOPuo2DU7z0WG8kurMjZzuFxvgkhxbW1HPpN9Dat9NTbgPyyGI/O8prgmIaSQarvr+MXMpo
jWKNm0TejjevvLrsL7wpKbF3c7tl7rC8dbmaWDfUqgMQTinQm6SsT7QLxi8jDbAvY7hNo6Xgv1gK
NfZO9pj/Lq5LUO13+7Ryo/06JxiKdDP1wes64oDM+P/jOuu1x//+erp+VreGBUNZlVrGfdHoxz7W
rdvWN3jeSvveuJ8qluHRKzXuU9uITyMQYGQhjXsxDeK9xEh4BShnr7UeWJJlikTK2jJURtQjdlUA
4VObVNNejOK+XFHCR0BIe8BX9SZyo+T1Ll1O9PlsStOYbtDE2COVFplbkhrmKaoyi9Zt7vltwE8e
EhOMPbm/i59czuTuy6ptb16fa/wxuiXLpzzwBQke3S51D2PRIpv3ZlMXB2JpIHNq/WLPYd5BLHkJ
QcH8a69b5a3MF5NM0Pj47PikQIuyzBfH0Gfuva1PyiHORvAcQ3lPr0R1P2tWef9XQ3FIyASrtV3P
QGv/e6yslEbBd8eGEa22P5SKoWzlzKRp5XKWL7YyVVCKe/P+cxx6sApdwSQz3XR/xY0lQ502XiWP
aJhdnuPEJIc67IN3MtwprQWpb0DblgVnzQkAn1FfNs2MHufRNGhgjj8Yi9nPuuQ0sZfeytCqgN7D
kaTQwDwXX3SNJDxZIAhHl2Ce6C9rzDzTPMVO+CEArPSFQ8LX1uQ5BoULOytT9ViUzkvj26hJrkN4
52/7AEKTo9J4F28AWdlzbJvWPRTh49MMTYo1Gd0dJGjTk29yaCIFFuwq0ndOX3LzGmM7uZ/d1wky
Sw6ukV6mykjmj1YS7x1aaXalW6XkOrvpWGiR8VwCtNp3JXky07KQllxsvmK227Kwm0uIOCYW2MDM
lp9KffqtCyztRGrYeIbU9KTGoXrWutaNtsWXCazYc7u4pq5Vzpo93rSG40UIaWfTKVH03y+RJmAt
utPNYivXXF9MGsD1HdPpUtLDfif2tPXabYXEx/Gy1PpixC0vMHbSywtZlyu+aF7i3OaxHkCYwMbO
WPaTbqT0N7T6g9tS2NJvVqM2zfTdyn5Rwun5JhLS+kvMusTqWG3rMqj9xJuZ7yla9+NnUmhfAFQq
H9tiso5FZ5Y3bVanH5UZzjIaH3/8OWCMELyoA9IyQgU0qeBkDIi8hAxQDW1jZ1fZ+6G5DCVYvBK8
DsV7NbewaU9v6bHeDp1lnLOEfqDRd7/S36r5p0CDLh0QDyxfdalMpGli80xu1zhLdDO2u6Q2hrui
/T0tLPMUQvF0B5KUf1WlIGoIMrSoIRHDio75eEdKSLzTEiJncqgbQFIXz/XYjlrjZPc/kDSzwUUv
cbKcjEkidUChq1M8BdC1B0mfAYPmYMxaqNyMFQn7md+RbW9Vuft7mprZHd3AJanPKMvuGjqitonj
a1uZ1Lipt4+6LuLZKncU84xWM6j1YQIBuCikL0NYo6ZHL/RRMUbY6uK11L5+npEGOAPA+8Kus/ja
ZfG80YrI/9J1tCNpfTF98avI2nhtk3/xHWQHiyLwUFFolI1igdntDBBNlA28k4Y67QWnbcaxfxlq
QvUAW8274eoVXN2/nZumQbR1Brbk7YL+NDraY4w60nhW8JyzvbCdUD6ji32iZng3BNVebCMtl/Pu
4l6mZH2h7etlBRNA197T9Hrv1kp5A32Ku0+A7X7Tk/hzA8TgWe0r/XHIqnQj9jzrzV2m0kbuLU29
wJ95NNO++nPVnngDGpRKsuQb6LZm0wSe/0Av4PxSKu2z2AM9qw6pb1okxrhI1LSHzqSdqIVn80v0
ixHG489hDpAr4Lb23JftfIP6SXWjmlnwwnaQHno7t39Gv+gt/CcSCb3Z9GzH0MK8PlnDNwnyCU3H
HRQWKRioN/l5MQI1SPfT5KRnuvGcx7xSlK0SWPyavZ0FOalSsUVvZ6v3chaPxbnLIceKAvs55On1
ls+i8SAHQOzmgxX7qDaiHLi5cshwiv3nsszcW4ldI+B5JxNm0XPap8EL5H75B61O472v0vZfNADH
YqUst1bvpD/aMd7O5jT+EqAutp/r5H1Es5RI/jFCeKLSONpmUYiqbqAA+Mih2jzCbpPxLVLU8NEX
neXQc3aWCifYRUQ5lM2Js2ouB+AblMi68+AM7Xbe4hCvl7p8adL6PCllDShk2dO8m7asTQ14vGvq
c7vosuo9CV+j8sqXicbE28FV9MM4l8pnMliXCAPQzyabIB6yYyBROfVhbeFbRwX8O6Vn7Q5m3fYF
HsXpAe7zGyPnZW/VYioO1qQPO4mVg6Gm36Gw0+5kVHXRDKayv4HPvXlic7nt55qypI+Ym6iqtg15
uMIgOzI37fTJ0fOdQKChR2U7jJzKTlDOru5oG9e21TMAxW0aar3yIfKnaQ/rfmGDlIEWVw6hraon
xVoO9Jpn3EU4pbfW1IEUdL9m3BupFCweCV8w7X93mgeIQNbAYcG9VtP4HC33a8i+LGo4qcW2HuBC
/tvst/lhlfSc6btF3a9CK3BybsR+rfopIXlsjHfpFJqbGRaOnQSKY11KzoKkOcZvS12FJe6j4mlZ
Ex2hXNHjXZtZu7a18yerTNlomkl8rPU23TV6xE5TTQHOdyo6o2b961Bm3kHv1RkpAsSMRehYbK3X
z9tRGZtncfytTV3mgvADmrrGyJS0boZtN43aTgqPK0H0pWz5ro4Zol508Ifhk1QtL+4Ld/R/nl/K
m6aBJN2Fc7orOvvQF90nN9pBfrmx9DE9D1Pfh/tEAerp5P8xTBaUcT6QoUv79iijt9CWx83Hejm8
2WVFGYldIt7ixW4uAklv8XJJCfV+sSsImMqFtVoORenb+6av581qk7OFP/OsFx40thJjufASgtd/
nde6A6AgiRySKjiPQ+Lsiyp5H7Ou2EK8dqQa9RO9BPtUVdbD5f2QIaxXwKJ5A9a/iCrbJUxMbu5Q
BXibehmK58pGxve7H9TVRtMHdd+03NmEXaBsjJ801PePAa3F9LBqG+EgaIIquzdNeEIlSiY5QQ/7
wkJl/p+T2iY5v5ZKtEhDFtrMgbuVyYSGFDLlm6S0x7OMA+RxDv1EKVFsyhLzPhDU9Z67lXOZLW5y
whqVRfJv9F4bEA/Fv5lU3m6VfDKe5DC3vbNzhibYr7YaeB0lRDXYZLlqsi1G13tYhMPkQLYavtWa
nHc++jA4LsJhoZ0YiLL/IgHvzF2vHaCzzbZiW9cgJ0ffU+M4lzXEYeead9YDHjWXS3Vv16MLKD3M
szlcO3jm+EHptb9dF688vgal2fHh8/QbGJSghFlEWyE1rJ8NvQBn7ZiPTY5kOeKQ9fMSICYJkEPs
vDdJ6DKRZmXrMvHPa63L/3mtqWi/elGsnVw93Di29SoxGWsF8uia373q2rQFpEj67Jm3nZq2L32f
eU99Fi45KrRkhgB9VV8l+jImcUUtPtdeox3gOE8FW5nr6PV6MkNd1hfbZI7e08j6MupK7UuUhV/G
JHKex4HHvSoxwlsZCnTHm507UGjNWTA8WewFz7F2JwMJCmGmB8tofowW3I/YifaPSU/XVG0BBtt2
SOfttIZvjsyQGBDIr5dal1ou5ZDERXabF6O1Rfjs1+D8ljVUkFf3A5fJvKWypfr5IVj021P69J/C
rH+o53S6E5McSlidjohi65A5EkbmES75mDjVonkgUZzqVI1m7KAkjOz2jWwlEvmJk1M5wOHo71pN
0zayTRGbbEvkbLWtM65ssoBJ1W+jukW3DwGA0jIEX9g70jDAos5traZ3Fzox4K6vhGHFVO8tS4ci
s0dc8KCAnzzUS4F0TsrsAMwgOVRLNXX1ToH+Y9TooKGkF23BKTn7qzZ5GYq3pOR48a5t8tJOT5U2
vMy9clyWWrzJzCcZbUOyW6CI0DT6PJcwdfkajP5ur1mf/U7/BUGm/FGcXatvIMnTP1ZZ7b1MengU
c5ghxGcM4HBHPbI/j4Xa3OZqmezEawWNsg+8mDracgEf7ePLBS5Ljs7VBSgmvrtA5DbuASpTul6B
ubT3VphsGZJ2kSFa97C4afo2TfoTBJ7ufedP0a6xoujXCiDHrMN/ihCceRj0wobUokg+jUr9LAE0
UDqQXQTG4zoTecDw10pjE+z55td0zqwD4i58rCxY69Mxgx9m6Vnpl2aX9SC2HOEV6G3z42r3ono4
VDRKkudCHOxqqgwVaaZc5oLTRS/qbeHpJY74MFldUJebbtGnkINddCSq5LSOacFql8PqFts0B+Fu
HkgEieN6ics6ZU2hmCz0ztBreBTfDkPXN6e+pHXpzRTQjXRvjBDt7f44BXLYz827mKKNxmPSer/2
wVg8wJWsn2vlIAOooZF5tnkcv9ir7Ch2schZu8wZkkY/82yzmgMEJeG0o8j6p0Xfrbfa/7RogCBW
nzeR62x1kFPLnkI2IJbv2sdxTH4R03q42n8AFP6K6Bf9tMtM+sv0QxSPZIuX4RrrLKtVYfTLZQck
3st+pq+GHQ1N7l1sZBUpnbz+0KQA+FRlBoySVQ48wpXzcbJBpkNY8zsSdu4njfsnOTzNv5/jur7T
DRoh0S8yPvCeD5tQadWfSvsoOl/LHKvSX+f4muLfN0GENHdSTHttmLZTVrArJqP9S8v9edND4vJY
Nz10HmrA7ivM5l8aB+4H+CKnbdrA5egMU7GjohI/0no83trupBx1pymeXc2r2PmAwzI86JYX8rAp
Gp7GvtG/Xk3S2lqBbdUsntsa3gN30p1bc/CmDNUJHiDBB9XOIbFy43NSjw/p5KY/EiMBScnT2wv8
mjUYUyJCRTU+10P/IPmzv4p4W+NvIwCxudscFPDO7ZJP8FJkT9Lo0O1VqluframpAYCFH6WhoghV
+zTCsXVpc8hKg1ZP1DAOxgh7VQff7rE08n5bFCZq20snRJxHl0VlfruTRSe6JWVR6aEA2OlcFu20
qdvHiJbQWsxjiuoMT4Fa5fdoG7ADQZzsMhSReuGN1TCRO4FhZXncEftiqmM1v5cl3tYRE4KeWydW
NN5m6Pttmh4BXkHyEdzPtp48NouQXheG+Y8upGOq9bxfpln1dykbrUuE1ar9JqRJx6PT7mA3MQCq
t3wqdADNY1GmGg5k5CbJn65GCx5sZC4Vti4ym6JNtdHhfFh+kAN7V4wz6bUpyx6zEi5R0TXvqnik
oeo/HbWtsJdYHAEZtcuMpPf4FC+OIC7Ne92Ah/g8kqrKikZtPrzmdwbDyQ4jBWrRu9v5/aR+b5Mv
KIVmP8j0qdvIm+YHjf6mewDsUIS9BuR9tK9ThX4+JXaPU9sdLLV17uzJt5wd6ZLkkEOkSJcRGvPi
jhTduYv4e6AfQq8yBXp3m+qA2OUvo816b9D9/6UbYfpY7XDj7M00Cb/8Rby92PXIK+hsbOAiK6D3
SJOab+mSk5Sx6gb1hrKxhaAduQuv1MaNaWctkrGV8aWh8lK3JCFJDjyEdVduhGUTnhUorRT4DmVo
2uY/T6o0k+a8fDqTpCqgv10OCjyVtBein9HOf9gWR4xMGYowA21Pqr2fYDcuNbe6j5tpeg6XQz5a
+6YsYHdfRnKg4d+MGh46F4uXdepjR61YRlA6wsdBZx+SyMHdaorHOrsbevWbmORgd15x66p6e5nZ
RHV4m9fWb0j0dHdwfyJj1I1Jjzho0W0hQreoMQ0l+fbFKB6JlLNLuIzNIPstT1WVfplkvGfLpO2r
uR820mupDaBveC7HI2OJkTM5wJIGb0Fyv5qh76WBs+y61wl1g8R2NauPie4gZaS0nsM9WdF557ra
309V4O7ixJg+Nn1IHtXynnWVXq5wLGEPtTXlTpzzoKoAKhFaF68L/dMNotX+VrwuPzVne3K+gyye
PlpwQX9ADqCo67rbFrXyWA1wi0lkYYHOrqZcvZV19JqvTmMN0168etMNJw28K2yYvCL6OOKnWC9P
sqxE0AkJYZ9SvcgoyiGiZMtZ3ctq5Kw6SOyrCRotG71REz08S+vZhs2h/skHzErBI4ImCiXSm4EP
8q0Bje4ZVDa35jooP1aQY2zUAWW2gjfNJ+ETIBfU7NQgHm+6IKfhYsmpsp3WtlEUVrDiMcz0IjRQ
uDeTMz9K8LWUJmAbxXR2cRtr29TP/hQYOogA+FV2UPMKFeClBKcsJTh/Kc2l5IC8fmwfxCROu4HA
RvXM4SAR4rA7iJxkvtjWRTSro0c36x7ErjbKgCQNmlng9bX7uqvymzL0n/1ZMaH+EkqrINMhstLg
SJ39+EfGbznkKosnbDxO0YJJDjbawRsxwt1MuJxeQqGuzPddR1kKeeqd530Ji3Z6XFMAk2ICC/Aj
5UYSB+KIGnNECLupd9xgjf9j7cqW5NSV7RcRARLja41dYw/Vk/uFsL1txDwIEPD1dylpd7W9fe6J
G3FfCJRKiepqCqTMlWvdUUfGJHLepfUCgoxs75VlgQdfwLZ23gXnqoWuQe7EEFQIp2lpNl7y0iq/
XHhTHn6t/fqsFALyi2F6q7Dhw7datqgg6esfqZ0/Oyot3joD/1rUL49P2A/kK1Fk8r7rSwQEbMc6
+WKYbsbI6/a1GSio8rJ/Xbkc7M9XdvSVDVGdq7FEnKXM3pC0/3zlvkufkyo3l0lh97dTXGxAYgY2
7sk2tnY5Gl+5wn0edCkDGXbjr0HxHxxR89/vkUeHqKBKzLsUhGZLT9bVqyO7Fw3axvifoDZCpnNK
vxqWYb5EvZeuGH70d1EWGlvUbyf7OE3kaWiTae0EU/noiRCE0cK2vkFI4/1jWPgYRhhF3zqOIOAf
H2Ocgn99jNj2y98+RoOFzYljnbzsBvyeawX5CiQh8kdQwZb3vMVjRbfswMQBWL7CG4szmbDakqtA
8m5LTRouJmCVqNnyYR6Oum5PLvVQFAagxhykyN5kx6ueC+cSllZ+j60WgAmtc4GegHPpIx2EgQjS
gWxNFGnUr+a6AsnxBQij/N4N34dDEgz5xNhBNMHuzGPX2u8Hqc9SwN9dowe6VLfcuJ8QW8k4Aqe6
B+Q8UO2xzJ0JlsoV6TrYFqILSIFMR7DBQlPP/E5mqItCKkZ7kU4NeRXTOB6r2rzHuiVcxlUFPsxR
2c2x1wwqdGBt32N9DDLoGPSPu2sHpBHgbX54j0OzLtvwBnKd3ZIjfraj5F2WgvsKDBM+yFCBs6Ze
cF4HO0r85WyCHK8Pelk3DNczcGBSQizCUPnbMrYaviK9d0sboangb0nYncTi6Yx6GVjcFq3urVtg
ZzrVQnUdJGG3k+CPjFhqdWt0zUeisKU+3br2aU/zw/P3cRAYnj0r3nAUkgEWFipnXKctOJRoCTiv
Bsk4xBV0QvRikVLldJi97Zajyhep+eshGI1xPVZY/Srh3iS2wQFSiMc3ALtWVRakL2PcVCj1g524
adM4AJNFnc12f9QMY344vmn71d9i9g8s3xSeYYi9DJqxnQ5tylAtoroY4TbYrr2R9su9dgLYgXaL
RZaLc2ThxdW2CpUWoze8BkEYrQaesz1ld7zybppG+fKHl/ISnVvcZ9jB3xv4p3XcReLCjz175RcC
CU4tzKq4HO7rEf9SSmv0DHs2Sq8N3PDuM9vkF7DsrA28b6CZ4nRHI8N+jZRqWGZhOccEioi0jg1k
XwpA04U8UG+bOfsRtBUPUSRsmoPMPaRFjyLHHDQlRxwMeKQ0X+SiTKFg1YlLNdY16HcAVKp5LC4l
iPtB1uIvpwHss8ua99A0DENvU9vue2+KbTUNJdPfxmsP6vRQYLd2oEmD2oHGayv9p8iZwNwr7fqI
P0XOnOWmI5oj9U46M069yI7DWYDf/NpLvyZqCo99Hvs3Z/qt4amWHtWhiL1hWbiB8WhE47/OxoG9
29TH2R9+RgIt90E2w1YWKT+IwQfpjr5pgYN4GKthvDh9yw9VN2ZQNcTN2YDum2P38slON3P4y18l
4AKd+lK55rpyPQSIQGJymKRgh5G17gqS8HxBtmvH35qIJbB6QeOu3byY3FUroJD9R4el58/wxl21
PofEl2GJWzrkZfaI+lUPiMdfJjoDr1uwBKd8ti5JL5OMVSJBm+L6oED73TsWALtn7rermY9RfL1C
7pXvV/AcYLc0a1ywZJHI1jTi6uwa+SVS+c4wwLKJ6qVkUedDsmmh8gktOZ/t2smsz6bO9BoiDw5m
B4iBzvTiTSsfJGJOkFmooduqPagjl/bOQg3ZPAjlxd1KQtxstKbwDDnSdmFkQfWlrZCOdFguDnnY
Vy/QI5vtzQiVIggS2es6beovFdaqllWWD7wIwVaUj0Aaa3uvh6MCKroOryG5eonc7hkiF+UK2nvp
RZkIt9AZ2ZS2jdpGZ/8/fkaJ8EJhgrp8GIS1DPgEun39RHO2Uz+2rzYT42E0gVkma5rl1nJQeKJU
gkO/Yt1NIMEOIMJjgCBv08jE2pLQxeTxs2OV5kOaD+ldLNk/ZCYvP/bNbWHb46v2MgNvy3PgYUrD
vmCtWRwsBw8B5OOdC9lKIVYDihzvucOdSwKh5pUH1PWWPGiAPSLcqQVgL2TTA3oX7K1zHMBnUQwQ
X7oGa7d4AVy62YV9w9ZCh7482J3W+WwvsS160/5/s6spg/psHS7EILpzWih/k7K+XJeFyJ9AWchv
oEsZLEXY5k9KNCha9iJvYQRoJlOIoEQFekxytjj4fPpcnakzrZLpIQUJWYSlk4LO1iqPSvbIOhXf
K69VN33q+ibCcG67r/CyzBbKisKdzbeWI2X/D3UYJeiuDjkb2v3sDtk+6M1AhAroqRosLFM1nO24
7F7alTvY6sU0ZAvBqSFbUDOqOs0waUAGVvdClbSCuAJKWaiZD1Awixx1QWY6uPc790RmfLtgKIoA
cq/SBlP6UEHLIQRzQ72eNb6F9thu0gz7u+vrFtGRbFzEiJBAC+DTa5jetteXbzisdVHvJwfqE6TA
gs4JMi/zu5oGMsSgY5AhHW2wu2MPaalNr7NseTe0D/EUbtpORLdk6kwfesei+Yf6yHQddLX9Pqgd
pvpgdeof8v+/Doo7oMXA9oCP1kkfcVJvuA2SCFCPSipefxub6GAkWG1eirAtH4s0/GnpVVftNfHC
x2LyBDpBPjfd35vUe3VGxEqerk2VouLMyqJ6FRi70NaVxQP3pzu0Iqoz7v/a4l5RLFTm1g+AhLCl
kwt27zNr3EBWujmCCK7fKwmxnMDz5S3iy3xlADDxNNUQ0hjLuvnm12InLeBtFyXg3OAngFBozr9B
eUe8usxjyxTptnnK3tC0j17xPqWaAFjqlPM+JUrKjxHu3biV6tUoWQ9qRpyNqMFbQOdAvRYS16Qz
pW1/9Sv5BJrYAISly6HNxYa0wUKEVU6uB4qLGsTJa2o2XQOhcChyklIYaYZVOfNOH3aSFnMRwMDL
OE2wFjz5BWSDFzixQ7x/FpDqmE8+d/0vPiYAP/t+ivkm6ni3EpMX7uIgGF89yFl3qqyepVUmpwwM
0YsBuh6v5BbHqbEDRzB0Nm1vUbE+uElSFm4FihVXKEy217Gq8L+usqlb8TKD7ge1x9buQCti2+sB
okLQBXWnNTe9LbBM/4TOGO2Itx6gq/aWzj7sVxPZJ8ea/YninkyOBowMsOOtGu3ITibq/K/2P+bH
Pf7p8/w+P33OgBAdH3Mr5mwCVLVtLMO1cUP+OvQgsh1Zd9sVKXjfa+UjdVEk3xruheka2HbEf5oO
JCN6wOzDpwRCL4kHVZgET+l/T3W1fEw3D09A6esOORTCtRqCXTr6LpLVMrD8bEM20k7owHx6Vpm5
4D0DLzZepdyOrB1So+aMG1N+Zi8c6XcnDyzzT3HN31/ASfXuNsPItFvQlt0JrCHuU/rLbWqHf832
uxsNL8MI/2IXdz+fsDGGAtNtWznQpOe1dx/L2L4H2lOhfhg3emkesxbMFuQpbd7euC73wZXIsCnR
/s0Ug+pQNOC6JZ/RcNxFI4GmY8ixzD76CmBfdj5dwVzN7pkKpyNoI+7Im6YdAjy3+JwcMuWwHzyg
VuzQyG8y6GA+mxVSEqEXRidqgupv2+RtfDGgSHfJR74adY1rmnGGqidZLqg5TRa/ARmzOfdmgwAQ
ZiiKG+qlKQUEN07U1FOOGTj5aMoC9DpZF7UnJwpBi2IECFaIJaO4iT7IJgdMHHJwR4qldFE1QRMv
jjbUtFKhDsyEZlFfi+IxQt7oYmdzKIUcmhqUz9fhUtbmMvC6tdVyqBRGSXA/1ChVY1ottFI9aCe8
FkDjrgf7w789lN8emgGv+j88gJxCWFynPP4yh4f9+2qIOfThsWbJ2RpIHIRUXG7jOGna/T4xNkSk
P9vmfpDqg2S/bsAC6xSGtXVqG1kJBlZT5MHqo0dNpEzmJiFsCFMjlDObrpiaj0GE1iGvDxO1yPVj
IEM5wlFEKKVOWHnbZekB8oPeBdBg7+Ix9owyruYEklgPkuW1v0Z8e1hTZ+sZwWlEyKrVnWQqiuxc
ehkDKy1Gp7GTrFFS32xouG9KCzvR5ts8Wg+ClMYW8P74jkym32NRBeLnLX2Cofe7g4Ae8IJ6aQ6G
HFxhsv6eTKoyUEGkvPSGPgLUteu9w1wTAJBfnwikP1D9Mh7I0po5VJ+mb2ES9zsKwEkQ5G6nuqvm
AJ6KeXvGi/aeOukmQzYWou+JuKcbTKQtyj5+Hy7zqloJl4G+uUj9XYz3ALC7/q4N6vzRYUnxmGOd
xId0uI1qjnvcYfbSYULeUCcQ0tMNB1HCkgZ8DMfzKgeJ6+itfbdMzpxfCDTB8BJaAdI7gX0HfPdp
jaRyo4b4G2hwv7od9H1ANBLscgE1Ri/LrDcMpH4aOFaGv3ISgGaKlWEmbOdoCL5l1OMN0uKWhl7I
e+SFnUVYNdnGB2uBggzSa5fGHGynGTIYmVaS0lIu2g5kLftk/90fOcMTCxrR7VC6PADCmgKpoCN/
f8QAKy+uljxGQuPa8SlY2FAk0FNg1SxiPMP7vgSXhgrvoeIV3rsWsixYHgfbHjK29+AIQMzfRemX
8oMjebAwse6G7us0Ok6yzALhavrwH6Gn3GTpaHbgRk9JvjQHTenUDTT79BXqniF420G9O+xR9KZ3
dnguuZDxi9odNRtmrgRYYZ9i7DywbPm3G70qegcK2kHe/tWt1rMRkPnDTe9j5tnIThc1OlteL0qz
dT0YlftUATgBYbJtO6XpAbpg2SG3DHs7AoVwK1QJGHtp+ZcuROi6Zk75hcXiSyxU9aNOoHeXeoNY
8AEQ6EaUP7qg/jIaoviS10UCaZzUu4wMP+bKENktBCrer1Jbw+eruHacrJEHa0B//FZz8501BkrT
6gDMFnHEfDJDG3KmlfmbjQZpCg4/siCxEfjrDLG3C0Riyr2DlA2EeRz7QrZIvrbK7h+UhddB4EB2
uJnAhXX1h/QVII3SxCq1sZr7+fDStxNES0v7zhkHd8/1YtUFdmNjpWOCNPYkb5FsH4B2/d04i8eT
kWvPZG3vB+n7/5SpeTTBcnI98VxrtgS/Tn7zKZNgfI7b+o3WyLRapoXy2ENsXobmjuwq8G8F94F9
yKYvXQTZgWt4l8LA2m4ziJ3bbrShyoNRPVcRlCogFWGtYuQZITmXTGceSnNJDk7wnLa1vRQFitUb
GWVLOZnRZood+2wAcTsfrICJYyDtdZ+HCG9RB7koyC0tC/zINmTrUf+3Mp04gjBdJ297BbqQ1kmH
TVlIfH91aSAAKcc9Fo3jK9hzPUhUOsa+003GNnUweC8VyGsOjg/1PqG1o6188padBIX/5BkFmLCq
H9XIjTd94qfV+4kFftxUQhDEsZBdLKzMeq79tl2JTtq3yoK2QNrE+R4JAzA6hFOwrhhUERIrLJZZ
BfKdSMvTFfqs84H2BpAHbdNC0i8ZTGv9n33IkQ5JArYTob2vk9GZyL8WRRtgu8WPtOXsSzHdMWM6
kgxZmrDxTvfRDpP6Goa7RW9OP/r+t3HgQwHL/WC/NZBlWID4SFwED/3N6ANjo0BjeGJJEK+7WlrP
pdF9zcsBauYxePCwqvsOume+GPQgg/0aBPDtcEJBTwJmTcN8noZhHgRZ1XlQUyKgBbiJEfbpIa4d
Y5lNKlki5pQeonAASTv1tGEyvp9S15SaCKA4+bTnAxJohS6rLA0UgscWhNehBRYfgxAMGkYumwfD
TqplWUnxNubq1nNQ67Xo1dde+u0PlEz9FL7jP3sZBw+zP9i3qWem0H2SYo9vtjqlI2drafvehSXy
JQ6j7aTzR3RQ5RgAWyNQN07tjCNdnDrD3qIM1Cefj27hi3FPrdaE4nw7BtOWIEHlAJ3yvkFEb0YI
afgQKFn+bpMuGChIlJqcyW/4GEuoI5qP/P7jfE6DNbqftkfwb6A8xfSM1TXC0tvmI1jSgbnRQZrC
BiiwdFxQlWl0tD7QoBDaTuurbUqCs2W81dh272M/qLBLNo0B32G0mpuDyt3bUeUJKnfjAOECECfF
+kAdYLILF9wpxPaTN1bLq2bM+tPV2fE0sXdaXT65Qcg9Xg9O3oAL/AUEMcFJlpXDFy3iAbuAhy8V
Y+F5lNi3rAC/37gcDGSzC2qupkUShwaeLmO+Ap4IogbX59PAsgpk1mt6MLVkt8fOPhdZm6+Udqae
MEMGbmFKAAQTOTv/8fCj2XPGLZAtoixdsx26mh4xYgXqMunUJOLDaxcZlZXYQPUBm6GHkAbeJz/R
W6VYkaMTWygP4pXHd8xWs22egY/VTQOZNlss8iqH3IRl2XdxOtU3Ttxmu4I74+0EIUhoxCX1lwFy
j54RGT98Vd+4JfPeWi8fljQod5P6RmUWmEeCbrzlmHIelJvuiZ4IdtHeIEbkzoNC4NrugmRcMyj0
LXJdqeDqSgU6VEO9RNAqOHFbWcDV6K09uDYE6K9QegBCxnc/7JrAXCKrGnhzhHwWH4PNMlZb6KNB
3hjpnFtghofbPFX1iblQqJcsdyG+AwoUM27GfRmY99RytYnOwFuS3XSuLk/QQ2kS6iiMKN2YFeB3
XtgU77MEWdauWIdIamz5YbwubGw0h5SBkPB6KeSW8GmAoLmh2YYxuQmTRJ4lSBXWvq/iNf2iSv2z
MuPiAiU3dqRWEwbtqag78P6hjw5Bbaq1C8TFOimDdxsqV+/D0vDn3yKqaotTNfFb8qefIsjj5ToS
ql5fJ1KhvOOQLT7RPAgOg35j9BIEmUCpUmn+KyuNf0qVeHdOD/FuGYK1nuzSdbyl1Vjs0ETF8MQS
sW1H3/qSKQtK1kUzbsktRQo9s7Cxb6ae7f/TtBMzqoWrQMNF0+ahKvacYIGN0fEbVA2G69yZ2g2x
kFEzQWz9U1PoJlGWmU0drq+9oUJQwix+RngtPPXQFNrLFH8lNW2BaHnp+ihE0L2JozkiRQVcom6a
CbCHUtP0UxMpg/iUVm06N6NRmaeoMn7MMyHjcU6i4iu1Iuk45741n71pmp7aQra3BnTEqE9YXNw1
WXCmvgHIxbtm5OAMwBXBqFHfY4F1E4Jg5Sk2JgOYonFDfXnPrAcXhIE0rnO65jK28ZL6qimKH938
Z4U7b6sSYN27sOgvKi9S0HJl/cHV5E6ADfObhNkVtHTAFzW7oJqm5o5zT62kyBgwgLG1oWZvAcNd
pMGZWjSowAJ9gQBBf6AmTen53b2XJo+jpj3J+iZ9MHTUtqiEvcUCo4fcjah2A2r3z+SCpIw4Q4Ni
dx3Q5tLcohAACAo9CR26PJbzJFFe9zsO6PICDBMBUtmVu0jqAGjmyraNBTMcAZEtGazsbgrvqqwM
71Atmd3EkDdamORTM5TZFVV3pl46kPO4L4LIvZud0gYPlwb3wDxvGoApyXTS6OY66HqtQl/GSkBh
G6SFs0LBFTAkQWSyg4Mv52MtkKsYaG1qf3r7D/GYrTsPQfCqNbdJl/U3LqqFLpFw/hHJlH8vzACZ
A698ykGX9jeHtPGegrGsZge8ePubasSmS8+QYbP04IFHZhG70LQvrKg6eZnBX5jcTGEev1T1UJ+H
OAJOW5u7QoltCuD4Bsko/nId9N7Eaj1BJGuaysP8ZhxYgN9ILEqU90Ee6dOhCwF4E/0IlV90NPrd
SmeQeffO2PDEfAhWZAkYwzonLcttmBVQw3PsALKumVw7kiVPMsdSMG6j9p8SsSqD2fZPiTRW5Y3J
F6dFUCMDPhs77Q7bQyy/91bVoNhODw8hdjMPn3yzeULKo18nGVb7jcZCuBofIRsbr0uvO1PLM8Gm
MLWpXFqjBXyH7u189d4bRSiXr50SiCk99GN84A/FxgzAYBqDwhqxABTC97pGJeOgVcEP5IK8vQ+u
KOwFeo+Zb516pP4Q3G4rxoPpQAMzPbCl4pZpeKyzeNx7uqyibv3i7OgzakZuiN9p2B+tCVrbYOEA
P2NdqiO5kcdkROW27UAWuwP4qFv6Tl4j4zkac21AmCXlIrZMdWf1fnUG9sUAmhWpU1dVJe7PSouT
/hrBozS4ByEgOMwz+7snfXmgl1PXxMEZMmjbVuBNv2xY1G/ApNesrks9PcBVWXsgkwJN38b0OUDS
CI/KxB3ewqzagXjH+GE51hHCpdMXCWaBpYd6/1vwZhk3Tmf2NygvBWpTD/Ic1C0mZr2bBlHeTqFd
LNKxEKdMV6WmMeDRCpJAc+vD7kinkKtc5fuCg0vxSjIDWCh0fYzOA7uqWeypI8PttS4zGzl+FkLJ
tTPHUw2GtJfuZ6Ws7iViQwSOXLCiBXXAXyT4vzaJpYYNOYG19X0Mc2v7xfpuR9mNqov4vqu5uLCc
AxifmaCvapL4ksmyOeKJ84U6JyGqEyiqT8XgZkc+ptkKyrgQWNTNoMMbcEGndAiNBI8w3TMOKXo8
CHdqoR53Tcbe+QZIXHZvj159zoAfXbR9YL6KZjBWZc2KHTVTZCygjqmeUktvwYCzXQgww7yGST0A
W2H6O0/4yQFVp+4Sy6FFl0r5POWROJnGGIBAFzAACMm2K6P0o32pm9pNajczqsUJ8UpookUNkmFA
Ya1AZSP21Pxws/RsAIuBG41ABVPzDZUdYNiqyq+Bi5i6jpgnZqOAtOr88xAU5REVce7qwwMpCZQA
JEotXe0RtqCUJw9oEpVfo/p9DvIwoDgHLiJwJOOBZD60SKatpxo1IENZWw8opbceMhlsGkQpb8kj
jxMOxEEwLBCdAs+ul7jTAk+bcUfONkdNthwbYK4wlEY0ek6EI5u1XaopX1ausRl65wuDptYuBR3T
otXMMM4UVgdqQqSGPzmdfG9GwxhvYpQqr4ZaujdVAcEw2qu7+KtvZKniFW3kqZeatFu/OtutCg8I
6iQLymq1dguq4KToN3HjGwAp591e2tw/mEBtzdmxNAQl14AMKw0gO6XOmnGItyMwQPNM1wF/zolI
EVQJV6nAsodlALqJvE/vghRvtGHy7uuwgAkYgsPA/LerqU9cSCLYuVpGbdYlS0/kcpUYbbqZ21U0
ac7ymO/mthXi5VuXxZmmKHM3vRuHDvtDPRh4u3n+DCW2IKkb9ll8yCOVHrHaeT9MfgKwz59tUVb9
IW8OZKcRbRhw0KiaRDXDz54Gm099CMFgD7WUPDTYgmyO7sC/v1wWAEWtrzQgdIYwOtKoQNqJOL9M
zug8DhIwmTG+7aThPJKFG9MO9BHdndSmnpv1Iqk670AeBTISq0ZCCa0xGhcrKpRKyhocUjRUQEp2
j2KsYEFNlMRa5/9yJY/X3V0MiEuDLHzQZQ4qpac6P7T6EA8c7W4UOTBDU36gM+ou7W4AOTEfwNv4
MSYid+onz2qqwOfz5yn1G01fryGlFW/tLEpXpBu+y3V1WIX7ZMUaU506APBPTpalq8xk/DC45Q8Z
pt3RUt37IUrs7kg21we/nmNnB+qctEcHtgbE0T5cqGdABR0oncGrlhv31zTV1HviYI71F/lRWW4j
zUAmSlPRwWhBUam9qEWuNHAS7Txwzmj9mus6/e9zkf3jite52K8r0sysKPgBtdh4fOJhVKeovCUE
r//RxHaHPSUtHivXXiwnPjepFwlxkbHmZDuGOg1Mhju82vYtS4DYIdt86gOgskssa082OhRuhXpm
fUCZAUhKX0SLHQR4u6Q3PhmA3/uJ8VK1dfmt4P6LjxvhG6ig5xPgSeeT37rMcPCeIZWx192FHvlf
pvh/94EEGKq8wN+9djrHOdaDay+I6CEXmdg00Kmd2SG4B2WXqjKdc4s/+Zn5j/HE+MvfBoU+a2Z2
iH8PGpKKv0Tcjo+qQPFllxvDHR3a2Muglbm8WiYE4u7cWC/IU6FFX03NZllU1taKsUd1lTV+Gpp1
SyOsy3CesrfA1WEOOiihr6Bjend1KKxtGoIIlmw2MpSLpvUKUIMW1bpHTf0u9GT2PBrTtqgZQK3a
bvI0uNpVVL7bPTC27Wrg656dEnvID/vV/3d7WaN+jbJXc+JLZ69AeQlN5nFOltWgrT12QfN4zZ9l
Pau3veMPy2v+TCGFiShs7G+uSbHOjr5kkT0cyDTbxbIMUVFGObfJCNOj4NXj9dIdHjjbuhbj8jpN
E/afp6aO0crmqWkiE1TOd53LlpOFCkHpTggMZoCknLPKdZdGI3PUAQzhee7BE2rcoa7lKdc28mtY
CAVFIEi2NMM8lib4mEWB3QcFTXrSjwOWp/NMV9N1zjpOt3jfeAfqBA7sIXGy7tijjH815B5W3Hoh
M6888OKrRhupWW3ywTN9U2YjqLp0k5YrThEh16bC9EA21wfBAUDht9Q5u+l5XaTCN1dbwX5epzVG
//O0NCgwEMxKlEyxj8IyiKbtwWhNnXRoP6YNJbYKY4VV1dAazq5qsbKj9YwfAQdBTVrPUNP1e4VC
JKQmrk3qRS0bfi/p0Y+w6+lRQbwNh+lr0GJLFHlmfwShONZ41Pa0kc7oEIcFJGLTZktDQ7Cs47Wh
h1D7OkNYguCf983DH/Z55k8XGbMgXnh+oTYIcfS7wYsuzO7NNw9CrEHoxN/zLumXzZD4Zwj+tkfQ
eKCccCyDr1Z9IgcHqsTL0gOnfD1U1amAjsiKOtwth8bUNyg71yu3VvEpEFF+FhOwB0htxd9d9thX
1vSVoyh9BR3bQi+bwy1SxIg9SAh34p07vuWmLRdxyqO7onDtM3VgC4DaCt1hoMRu7qgM8C+HDHUU
Q733LAFqRUdDoAapHsimWgcou7EfH2pEBjc8MtRtmAl2azXmvdSL2gSpJGqp1hAbA4z5UASGyGPk
eWyPqMqOilquhS7UhLqzswf5+dxJ/mSnw4jU0t6J3Zs/7XpasEMb+9Jqbz75aztdIJ0McUBBztz5
x3BU7yJ/bKr5413rbcgNkMjiMFXZ9jotA6b+lPhqWRtyOLkuEjoDMPm3fYjXNQrN4geZBoD9llBs
GJqgWFq2Vb14skEZn2qyN98HCkCp4nuQgjypcLufnV2s0jT3oB/6gGRQgl1KJpdVwMOfSJ0Bxp2l
34b4H9To1U92141rgUfjsTaL8mAhu7qZfBuLSpAPLKLcb79zFi2NKct/goP7uXNG+yUwBgT3EXk/
u4Zp7kobpfse9mT3SeH3S9Wa1tto9zvlWtlP05v23RjUbwBtQqAL7IdeJxdC9dPFZEWyDe063dee
TG9tX0QrK+jVG5D027FKsx/mKF67LBmfezWM2H1axTGwOvuIX3a59nqvfPE6hAO1K2+nXez54lA3
sbOsoqQDBbYjD7FvTZdWWhfwdDhv0GiGmlNot0foh1UPoGn7Rnb8MYjK9LU6FaCtu2+kAJA69ldG
gOI6EGBGZyMv4lNtCWz2Oe+/Nc7aTeLiO8A1kMnSDky64xY1lGKdsLS4Q/FLcVeGKPBCwKFCvN7J
7yxor/mLKscnnrJbMqGGy0BmWgVcLAajvImMNtkoDfrAv9q4Z34WLxA2Vnuu33tzR4hqgSks76gl
3LA85UycroOyEm/9UcQg8fyYqEDCeIUfU7IxCCKCBfX7xOTjCUsucr/5TmRvk+bjrNJuPLT5onA0
5dtM/DYfyYcOn9rVEE0HCaxrZ/l7SNgsHBcsHmXGzzNmYYI0BoIDyYYwDlHB5AkFGs/USSZXWCfG
+3d/CYQ70mSRczAa31kSHYVdNq9lbFsPDEGz41/sfV18tiesfXUy+e5fAwC0JPYK3DevQZiwhyFC
NdUcySrCXr7zuyIJcvRccIMSJoFK1XLwL7RNC+6J0L7DF1M+9ZBkumlRwr1pR269TnjwRp0nvuEV
BvoUmRrHsXOmW6hU+yDKQEGyHomcbvk06JGyRGAocqt5JDk4IYrAaCQHouK2SyA67v0aSdc0PUAU
aaQjfPNVAnxEDljpofYiWudRYz8AIZ5s8M8IjiqNwTcM8eobLnmFvIDgUAvvTOhRc9CrcpZ+h3TR
Zqy8KUJNoliDo8v6ntioLARiNnl2JlOtAqbYbakiY9tPfbt363Y8Is8O8XGvrB9qPOZRntcXX7CM
eAxTgHsX4mHqGjCGVV6lVUXsL9Iwi+XfPtvU8X99tqgyP3222DAgsqtrv6h0SwwyX0ou2v1cnKWb
QM23eyr7ksx4QB2J3FUqTdUCkVVQyFG4zm+8es1jMAbMRhdp27U/CGOBNHaBXWvrbQaImS3FEOJb
J6MsY7yjI+c4aRWvQR+KzvQ2MoLYuVcNWz54xd4AJOSk3G440RkduqQEQ1nouqtrR12H32Jphou8
8YYNTyK+871KPPijLmkbQfUL5MkRJZ7VC3mMNmfIb/InVP+oJfTYo/2ARwm/pvU/xfjnU3Ka4EQp
AC+JnY0aBLb9YKMbEdx1PB81KGG2rjWsWHLZLqwWyMAesKBH1wFE2k6nV3ILTdCcOlWFCFyPvUYc
t+251W59hFo+PfxvbgN++dsCUETIWHndU5PnW5RyI6+HX96GOWLa5rqpsmqZQDfkJS1qc58yF7Lj
xmR+MZ3hx5gE/h0SzcMt2LRRsa79uRW4S9l5yFzpafOu2JL//1B2Zctx40r2V27c52EMuAAEJ2bm
ofZdKpVkWX5hyJbNneAGbl8/h1nqLtnt2zcmwsEgEgtpqggCmXnOGWL3fVgFv/FmzIBsB7U2GHZX
Ejljc0QXoy1tbalYsDjeXje+Uy0QG9GHInyZ0TYuGSLRJdClkhJXg4i3M9Ns+dLLPXbglO2Kj0Qr
VoBn3L9fEeo0+6CBnyYdreYAkAnoJTIQVR8g0Olbq6AAqFy5fbeiejoYbvQai8Ja97mlgWHBIcqD
9qjqUgHKn3IwyEjRz8gYqfq9jS20nhd1jejv1JoqtBv04L+E0kJSIHgLrXV91J2PZELoS80bBYnG
LkE2P0L3OMXKq1mB8a2ZSbgm+xkZq6mGziQyZbaqdO9u9sK0QP1xrdX2wiyQaNhjZcDxGd/X9KLh
FQqPTeLgnaPTUF4KO42hcAa/OR0Qo0o7uHT/KDfgF8rB60+WDz2pPCaRCc3yOY116wMhIbjip4OV
ufbS6VORnkAP1qwYuMBPhenbR6afzCndiw5kprMx7Oy5iId8GWGl4mIP4svDGGRzapKQbfDyCvo9
obO8jVBF7Am7kxA0fVLnMwOqZDtvOtBZkPAmB5OCgBH7OW9J1masHKTvTq2460DpvB421IZMDld/
9KYhb2VqQ0WlMu7MbzXCdNXCFBCUrDoEjLo8ej/E8EZWwMujnPayBOFQ8P1qS6mGmvPKVas2M36Q
B/KDkzKJIqj8hCBPb5DNfsDe8aM38xfnJnWWPHgyIuMTsqDto2WAH7CzwwFK8UN8LIc0B/eSNs4A
oVnzsgkt+HjSYAbGyPytD5IlkhRz5H5EEK7hfvhdx+VXFYjmczUgbm+IkD1gwSPBPVkz/B1VssVH
qwULTgU0v5ssBT6ueB94jmcRd8PhemrY2tiZFdZUeVICSTTV0EF0yMwaQIvXYzfYRBZAe6DDeEHi
5RlindVFjoV3AFiwmpPd0CBfVFVY3iW+Pd57vMf6ZeoQgisAESPF9w7wxY9SQU63Y/lToMZq1oOR
70CHoTOyA5sONxsVdafrOU+tlRqREN7l9bEWgXrykAX7UEt/zqwqRF7LohJ5+sT7Rj3B84r0xkI/
UMNApSdkSck7KlVx9dbn5XAdBHp1oFVNQ7yH05hq2tBiIuq2VExHPi6QC+SsqdjIAuFBOLhXVBwi
v8ZurJILe7oouEKjLaIb9pxqEYk3dqUCvQXVStFGx6bBCpVqWW9Vd3AZnKkSS9doVvCBbTLDsEew
LScVABnVrsHiAK6kLPGP+G35RzozuuIz+LK7jWUqPs6s0m/hgB/ABG9m2BhmUGaezugQQBVg50c4
3Iq/a3frRj2oCXW7Ff//Q90u+ctQv9zB7Rq/tKMKt+70tjUvfgiRZQMqIWpGp7cDiD/4QtlFP4NQ
Qrq/VbgRKOlLlf3Rhcq3ajmNeCvS2a8XSBtEJE0XLId/P0xY/nljdBW6k6vxdlUyiqp01Ew45nnU
EfZu003culDx2oROqUtRxM9Q3iy3hh2p+wbSkByhoEM+MXbSoRg4skAMv5gPlv1u6+gsTlYGRI2O
w/QGIDda16tKJ8BK/NmXeqgY2XK9ax1v9pEBuz2mmInoqreKAfQ6neiSUy5DrMx12IplUkTe/HrF
PweGlwrAbXB4d3TtVOfYJZdmvLgORZ1D/ZK6XXh3HSrVZrEMI6O8NvEM72SDhGgNhgm9E5rp3fXM
Tdv3s9/YqEkvHTfFi41+dMj/PLvZxDTMbVSquNlKsITOYwdvPOjdvIeidcFNFYJJnYo+T7wHbUFC
u0usu3BqUUJebRM2vJ1TZelI70HB35KVHTteO3UaSoEA8cDzhRTRXNf5nbTtE2hSyrdi5CdDsOLN
0e4pdHGSwyL9uD64UQpuJo/5W7fqnyghndLQgykXHZ6Aq/1mohZkz8rxDijzGRuwIUh5fA8CPecc
R7F7woS0pBIdjBFszqndvLVDkCDS1yAjr/DKei6FDxYDNwv2VepM+/lSvDR/niWx+W6jszZ1xEsY
DumMqcx9udYGa2Z6l0Tr5Mw5T87gvRaHuhn3ZII4RHJukIh/52Mug2peH8ypWdueQ5Ax3VMrOjRV
vUls1R2p1Edxcq5y9azcHEwa08hk6mtwVgjDCrY3W6vsai5jlqypCVWkOgPoQgHEQzYaMywhJxo0
TrK4XTVwtb1OejBQ38YL7NTaumaPfC1T4oZjNcq9I5ozdaP/EvIiSiiVFh9GN0vQ8MbXW7j9FxLs
KDuwf51uptyv7nvPDQ+3O9OuH81M0CQCk4oHRm1rUfkzwxDuh/9VaflII7VAV0VN6OCN4ACpzdq8
/q9oULf1ILqXZXp+uyxrcrkxSuSt3/6nbdUaOya7z7cHBwcpeP91ur3dXZ9z704FLzTW9W/o9cXk
dR3ursWxcHZg2OgmME23dS2IJBgq61/junm00ix5jCHZuHMZQ4buZIeenW2o5jRiHY7kT1mvGlAZ
bWVWOE8aRHfUiAnLnDeCVcfI5sbC4CqbaQjwXdre/NQ1Q37sppIovHGFXBEwJ5eeealEX91LkF41
MjEvZGpNUHsFWRDtyda3QbHJIsXm1w7cCi69ufK1NsHEiRQ9rKvbeEuDgxM32cErYs6oSB08/FgM
YfZnMrUjXIlp31ZrGhxok+wQ2/l3qqTbNSJzjxBucHe9emN3yDaLxJIGk27SnZhTnKg9Hbw4flWJ
ax6o1GN5uPZdqwWdCP5Do9EHZ2SqLKiSTAoSmTOn8vsdFZOxsDduBGcdNaFb6ICMY+OFDIYLjRev
HNmGbgC0HmwX6B5bSeypuuiZRXZ7Hh1X3xdj9+Z3nvcZ0u7DEoqAwyboUQy1sQDpFnI0Y887FFUG
BT4gqD+Dp9ABJW7W7Is2Quqadb6aWyjw6bIEXwh8NPP3HTco1DbXPL1bbn6C0Me+zYvZh0Q9O64h
Jm7aDwZuuwj8Z4pfByz/qmutHgsE2Ta6hsQPvLTe49SAQttYA3516i8GnJxfY44EyKRzfiR2etek
g/Wi42aAHqiVn4UdtWtZWv3OL0UCP0XCwBro9I/JAGXcHAKd36bu0Ch1fkTo7mZwBuMn6q98O8VP
I2WAJEw48kgaYLYwE4DP0rD/BI0KcDnDfmvWTejz1HMRRoRD7dpMAHtPzYCOeB9tmJrdRovibz4R
HUDyeADNN+Adxiwb3jI3RHapZz1DdrhEUqKZbeq+ST6VrXNwCzP8CjxPOi+QHn3SrsWOyhwQWrOH
6OufPbsUYhTUU4kAadu2zRZGHCNAFOTpJzrLA5Fcz7rf2H7XLmAmw7xZpB/ibIawhz2YwTYfonrX
GBsfLgYfxZbCa9daF1GyJTdKwEz+jNFRYxolLesN2fs4neUjArunoi2KtQD9wLOVFVc+K5FKc5nY
stoiCwnivKm68llhLQ173IBA2/KMT1N7CT8ZUGpIU+CDAo+yVXTWcsqdn4fCAw92GSb/otzNYz3z
I+3vvQSyI0iVSdQpGzkCLma3oArECdUpgoagvYjHfoEcKn9/a+YPPFwNQerOewdozg6JGnudte1j
2Fn5Eixl/epaHEHE5ogKt2S57aPuzBEErumBKunQuSAMA6jrTCUarU/M99Ecs3sfLbCNYNXqvIHH
S1rJjDizID906KRZnahUs7TexF5WzalIBzh5QcwZ1Cen9JCwObWoQSA2dyYpEbL9Zoxri6nDz2P8
7ip2Ce3XogX3ZDg4xcVIzD1xM/hQJ90kwFot++mlgEZfNPmiu7sSot0Xpxv3DOKvS0yO7j6sg3De
yNE51ImyPzHQpV9p63SudmChLBYBsuY+UzM/LZ2DyYK1tFQLUL34Sm9MXUO4ooTP4tww1uyboJUL
FiTRV50dVWl7X9oEtKtjM0Y7lqX5ZepI9VWioKFjIV3IjhKxTVKMI2pLvAVw+IRh031FtLSbt44X
3ifSNCHmOoJl1FYjRJST97Yciiwacoz5wkTwtAVDL7g/HLbo6czGVrXLtYS7AGfX2unMDl9500PF
XQImNB1AiqmDdY2E3jVvHARlNWaiBssI8Pu749rDPHMuXYTWJ7606x8jbIZFLeB0pb9lGrbxGcpy
kwbXPfcY/5KCaxdiit0Xa+zZXCdxBy29oNs0ojU2DJHOuw6Q8DnicuNL2fcH4tD2crB3Rqr7wsoU
cpDAXxhdnD3mgN4Duo2zoCogG4op+dGI9bvtVktnOWP1sssrMAM5mCgB0ch2dMu+SNODKKvX6x1P
/xVRgOyLWmSh3kCxIH7ysuKglOE9xiB82mFGmd7Cbvgy2VOGr4UVhs5OuKBK+dk+IpAxU2ZdbjD9
9Ucs+PvjyEUHfWhHrROriGYl6+NhRjVuGI2zpuThWnUDdM0M6CBIb3JqTcWbzU3SYYPcturcToca
xPqIXsBGRaq42VTt1qvSt9o5ZblRvhv2wGfXEf6W8ttudsONxzVD7vAsJZrWm7KVZ1dnxNbqZa4x
ewSGad3lCTeW0XQWiOH9jGy/q0ViKehzkCu5jvHr2UmEDlb16BZPVZW/2fAyvkVlvYIjrvtiZn6y
QP7UcNJSwrNnqnqVp66YW/lozHyZmQdJjAjkKKYyh0cO65xgRyY6uJMXmc4QpoCWazFCiBbJq6vY
1UArT4A7SuIiGwgAoH9jiyMcOerkTdNvrq0Xa2zYJnY4puTC6JOtwwx8JcoEGuhtHTgQ0zHjNx9v
hbQEfy28MF6YnGcnL2FyH46qXvY618B6Ay8ONc83p85+DKptHmUYNWvfV9k2yDiU0qbBqMVoQ3E9
qvkrXPvxwnfHfOEyOWxAIUg56nTw8rxc+i63llTsAN57EO8NHJuvRZYhXXxoLmPuA9qfRNkWMQ0A
DKHwcIYyyLutdI+GH2/zUCx/p1nh2/jUTpXjFIp385AtkLLYGRd41/AUuigoFoT9TxC62iDWa+ET
BpUnEClW5xDOmKuNilSB7PZmY88NFwQIrdNaT4CBtzvHKiZuagn3YQVpiFtRgEARz9U+xnaADGkp
vHkyMYxDqvWTqKvg4vImPbRD4s+J0Vv8YdfKTg/KnuSZ4IFfgss3hShhMcNra34F34ZGzr+V3rta
DOB6wR8i5VF7YbIC4dA01Q7he9s2BKOxbenwITRBXq19BLKwNxy/OAzKPL0eniEX826nRAxwZF7t
1H7MY38ZGCMwBk2TbJwuClcIciCuJ0fMi4iVg90GoJAkTTdmkjWfqUXYRM46hjjfDIutbH6lnm8M
1q9/WybiecTLgJLh0ttYAtRwoaihfkaPVFcfi1QLj3+3pedfRt1fan/pe2vcTkOV0tDrMRh33YCg
K6TQy30PD8Aqr0z7kiMlDDLH+fim/Lui7/zv9lj+sLmUTzo1sbMMev+ALPDq2kdnhbHMByCV6H1j
g1OtYyNU8D1NayA9LXi66ZB6oz1n7PWGmb7hqguQSWyzEuI+DpDXnchqCBQP+h2JfWsHTQaszdvs
yWE1w++0q8BNk9mrlCO5OErK4ggQfL5E2lP5qXLNbwRtNMQ3TFvJ260Pi8ZwYfj8RQv8MQm1hgzj
cnUrenVfriCPHK5SNwgOfAD0ivfPlP2uVAtputAfTtKR3cHS2MhEpW++1sm1gd1fWG/OEC0okSGC
V0JhhQm3sFMcSIYmm4p8KlKt3QLbSbXYK1pPVPu7vokIEbnIchCoGvkJywSsKyFAa5W93JeaYak5
2btKgDBgaF5KLZX9QyeufIAe7QIMt0F2DoMJwKCjA5i6ufMtB4Z4AVoN584ooPo3GG7yFKSqWkJJ
ajwC8pXuRJGI9Vgo+96OCz5vuQhfWit/yFLl/ACwH/mNnn4Lyz+6u6FG+kabWCDyx7cC/AgeXDFe
duBN6yN7oP9Erz/ZLScXa7eorupD3mBl98B27/Mcwkg3QaKsCJs11yHIcEcIEt0qzMKB4IdxDwYb
MFEVyNqHc2VW8qjbU7EZ1HuRoIf4OnysHX4uUm3MAA/7l33ViBydMs8WoLY98NrNt960wEI2IhTZ
ZJmFRyrTYWriqzHfxokbHUwsPonPINbdd5+r8F50vfPAxuREZAh23tlrpI3GK2o1ZON3oPSCe6xt
r63IbA02WvUpWk0r1z/HAn/FtVVeF2KlZW0v4aFEgnBfsefIBjcc3mv/nIc1+Lgx+R+BkUEMym9D
OF06+zgiVRziiLX90Ki6mSsz7z/Hnv3aem7y3SobdJ/iUDwtsVViyZvwILTaB5xBkC3AOx3U4Ebp
BoRJWjM6+qbxmhq+c11QtomZHVQcvtIyjTYIEijXmbTbZEeLNc/BbxBg+GJJbF7E66V7Pz0aFT4V
E/MX2ZteA9ox2Z1Ozm9NyQ6ZzhQfBq+cgbB3XAM0kz27kBfPTRl+zXzAoF1wsZ3iNOxOEgBqpBo0
4dcY0gCcgXvDciN//XPPxIzG+zyzn3OsbI6gYMqPWPXmR+xA4g3vjU/SjqK9HUerwMrKS5rG7b1I
XCS0dFAG7eFzmVc+YxuqNVreHIJAfrnWskG81QB/7LE4wq5FOAYkL+Eho7Z0AHHdine5cUelqPTE
4p//+M///e9v/X8F39U90kgDlf8j19m9ivKm/p9/CvbPfxRX8/btf/7peNKWnDvgsOAe2EeEkKj/
9vqAIDham/8RNuAbgxqRdXFqVV8aawEBguwtzv0A2LSghOvWcza2N7EqAEn/0CQDYLhau28InSN8
nn9rjcV1Hxt0YbIHYmWd0Aqr47zdINWMpycxhtlaEq8c5FKdWTiU0fqqMphEzU9l4IhPIRJhbsuM
OOHxAtGYDAIhYCaiQ5D4H23UuMzSBcNvfAd5YmTPTgeeZ/3Rng593FQrhUkPjEx/1KaV/gwy/WzD
W4YVO89EhXwk2V6bUF9qTANATYHN/v7RO9ZfH70QjsAvi3PEoIXz86MHPZ4yutoVl6aLhg2CwAGy
psxxmTlG+VIlCJpMy4luBA66lE51Ty0EME+AajOkif2+VZX7xi4L5YdxOjbRbNi9hlixseO8Dl/S
qLIWsZ10RxeSmPuyAE/GgNjUpxGkz3i84m1qCv5p5HhPTZkPpZEgHQ70mpnVcKfD2N45joU5F5AG
99/8Lj3714fjMHh98XQcpIYILvjPD6eTSSmROp9frot0UXDg8pXzCREKdYaibHsGVP+JpsOozo0V
TXlUnFohXSs/DwW0iq3Qe4UPWC8Fz3KwpmFiCvMaYg2cN58tXR3daY2Ij+JDHjP1zI0CkkFFh6aD
cva1ex8aqrpHov0KAXt+URObfgluW9AdJP6ebKAMS9ZNAf5HqqUOVdSv+MTLD68ZVGuryAFuz87m
cE7F29HNwdrv54A89j44M+wuqea1DxRh2FygXc8vv7R1zPtaWFsJ5Y5flvakMGdp7u2mSpKfG9sA
6KQOTg8sf9nBdKLvVedlj810gKewqHgMAjAUski0sxbQw13mFfmjpc1qZZijWlIt9e669Npbgbz3
7upvdAqLLS2nST6Qy7eNO83KZrOiitJi4b/5RTjeT78Izpg08Y9DMdsFDNm1p9fpw0yFmcUaQCUT
XDg+UZCPY/2pM0GvTDjDqPxkerX1Soswx2j7Q8D9/mSEHpZoRgUpyDg5kqrsVSWWxGOv8rB0WnlF
UcyaSe0tQhIgtHfKGOIySbmnTlRBxX9puw4WsMRf17VEls1gy3TjdqO5Z44093Tm9IldzvJoQLYV
AkVs48h4e6v+S5urwan0+t/MPT9P+9PDBAGUcJiQngUiOk/8/DCTsGJmmjH/we3rAaHYzJuZwC/c
W5HhIek7M5dt6uUvivElrXWpRVWFQOl1TgeGWxDPIoxYSGCP22JTI84wzbPVNLt+OABkdGw1xNvQ
gMzQ+IDTyQzhTgvGfF4lJuhdLZadTS+JZuRsoQqWGe8ViM5E8BKA1t1wdD6PiwJcNr6XngXyXP7+
qXjuX35ituMy7poWKHeZY//yVLCicoK8ScUDg1zu0Z4EM0BtkiCFbVK5JU7UQMTxoi/OkRjTxQfq
ZQVBA6JLJhv48wCMlaCSJ2pl3x2QB9eLZlFXsQEu7qyeUyqg4qDngBRysOdTxmAcrF1duM+3VrVA
dprLIN3YTa6hwo9BihEZwYaKerJ1EgilcLD/YqN2xeRqujae2pFtqCWW2o7xUk303jM3GJ0LpmHo
ilhBDKYuUW6pJiqhseVXkOGi2g+tPaeuIZDreIdQW9NPYPiCn1Oxiq163OQciSqTnaleYI6AUxGs
Kdjxg7BfIhmfy1lbe/3FmgAkBYDICN1ipzSVprpugIJS2sAtB4mwMMhB79yZ/hbi3sVJNxFo5sfG
38vM/Zzmunkgk8Kna5EihrGiIlWYKSBUzHz9+9+Ixf/y6njQ2/BMiAt43MEufKr/MA8NHsPnbrDL
hzA0J69z/hzXVfQ175B06PeC3SPyEyE9DwnA4NcLvxZgxEB8338pEFZaQTcVLBmuiB5/7ulVLcMG
Zjh4mREB4wouFtHFFXxSoKuloozGZVjo8dKGLlhFgnwVTYp4hTLUETSxSDWdithhNBvpTiw3UzGr
QD5aSt5vqAig0fuQVIQU8jJCqtlS2viVEyIo8q16GY2i+QC9BlocK6OqugKH4Kgat6kDqNsVes0z
EElACcy8Qq+hNqfufJt/gF4XQV8vdZfp6yXoOgOAOcj7thL3xbJcfRaWF9wlLfCvPUA8L7a2oBTO
WHZAhoL7aAbl1g8L8wWsIs0Kc6q/pmZxDP7zArGurpHId2qxgyC7cJrX27B2MMIDPHWnYQutArji
i0OtnRF5o5BuHMo2fATnuoP8HHjrKrfeDjUiAoAVuHOwX0RvWD7ls2ws/aekHa2Fb/TpXY7c0I1W
rbWlkXiDCOBtpI5lwYNX9AAnQyer9fu5BdE4OKeBTZbTgey8aoZlzW09N8X4bqMKatejl82YfR1D
RmuIWNV3MoAHJXd09gUE8DtShmziZs/70XtBEqOYx+4QAj8B+VS3qcxNH8Fhb1q2jTuQ2RcZ1bva
z58AZkjuGKbD84CNETQvIHDNVfuIOFcAObtAPapsrCETULRrKooy1du6ReI4FSHCbN/XNVvF2lZn
eNjNhWKp+2CVKr1jpbs2h959IFMf+c3Ct/xxZU82yylrKHdcm/tdmp+sIt+SsxaiQWA3TMWWHEYh
RcgmW9O7yI1uGQDhWCxJULe9GLl5jioOp56qt7ZflT9aK3m141EC81r7c2zTnfvStOu1k9YG8oFG
0DUAxbkqIq0efjdOmmz7rCjXcFi0y7KFJF4eFQ/FhEZBGiRUkicgSm4oiDbWaY5XCjY6cAgHUFsx
YpaSUYmYfD98lkotxkENT3ECgIYshYlYC3bsWN06AGgofEgnckOeFgsAi/pdVzUVInBd2yXHOlbl
vDaZdwY/abi2ZRFBcUYNh8SCdx4pie5FWAgUCBXKr8BULdMscH4E2tu3DSIy1B3pAN7ZCcJojYSm
cfX3M6Fpw9n88weTM0u6WEjYFnZWjpS/7h4Z1DSVG4X1OtWJs9OQ6Z0jQo/MkY4Hn6PMA/UUEj6l
WwGh5PQRkBKwI/LursCBhsBPlIefPTCTQmSEi5MJX99ThngENcsVz/dBiO0OFRUHHWwddwxkahG+
Un1T7OCp/ookh/hHVpwwWeOXkAc2PMG+fJkoPufYkesHx0+bVcbK8tCkrbtD8KZbN5Uz3gMTGSzw
CK3naZy28aMf4/g+jmWAYU3AiV8UJzMI8YcDc1t7QoLrUQaJ2lkOdnTTtkyD+SXQx9F4qoB3P1Er
MlNx0OW4Aerwlexkoko6DG3pL0x8bufXK5Cxnoaszb6d6TwP1mT7cDHpNms9xPX+gy1r8+zQsHLB
uxI6b9SFLsUBulhbaZV9tFEbg1dq0h5qsVH4611DAhZrMcm8NWa4chswsI+lQGxAPc0ELkqm+QIo
G4sfYvDj78vE9EFPpY12T2UlVTBvAjPCV2VYpn4toGY0JsMcxKXRxhVNdnF16B5Hx78TTojSZNKp
b87qhnFw9PMMftPA2RtO9uPWouPsB8hnXfCiOQnmafSEA9zdNi7kTWkMbxoIhMUAC2t+pBZOWiYb
+KTg+JkqyWYnzhJbxvD+eqXMG1bZMIyL6xgRvjTxGN+51TqqEzA0Tf2sWuZL0zPd5XUE5ZdnG7py
t0Fdc4wWAFgVaxrVGQv/FKXBTnLG1RwwHDDBF/6wSdn1Ok3gOwdIJjxTcxqnRzht1oDAbkdFP5TO
lC2PfKrpFuhQBsCxp8I6UK9ABsamKvA3obsim20hDRgxphO1j5wIoHjfDBf0bIbe/2KrOjpIcDLd
VWW7skLHeQDBmvNgj6CgAY+7t2wED/N5D+VvKCVkZ2qC2J4N6AhUACPLUksrdpq114LFExrbaZem
q350oq1jWMWndPQ3Jji/X5F5VC9Eo6w91P76B6Ntv5qln7wiHyGAvGpjnmTgJXf4KogZVeSi/9GW
rnGOfJUcxrpJF3QBeKT2ckojUu1wAkUW6KN7/CnoIqn/qIDOBOthn67TovPWtWMUnyF5Ox9Y5a+s
tAaky4P71Gj2XVzC56exCZ9jdom3JuhCgW3EI8OOn82KPmLl3Mck5ptBfqZaU0TtQmDFvaZiaHjI
I4Dg4XWoCr/hEnujk/Q0u4CIPlr5FjbQVCzzit0BSrS5tm164CJB0a1Wfm1/o9HcwjXWELfkc6x+
zYtlwBec2Xuqu1pyZCBnyDS53qo0mnyHtQIkDqY7t1OsawDeR7p+DQUh+EHe73nyRcRwkq/pPrRi
zsF28vd77oS8Qxpffr3n6eewAqZYLemqKUfm6Oi6iGBNF5gOdN/w83TX+/q7e6ZOfW385Z6DpAJR
Nvzdd03erzoj4WtdedsCPnFgP3SBgKrRKsBEptMh1RXSxeCLLCKXbzyqkYYCSihPIad0bdkgmTrm
MoBa0hSPnTp2yGRc+ZF8TuwQAq5kY6D1Cw90erUWrcVmSHHxcyNZhBE+AHZyiesSedQV2JWA8kwv
wDullzKDElznnakBgnX2kgHCsKRiwRLrAZ2pIXWB8o5cdGGXr8hWSwRpdDSHBOGwVW06f++Gceuw
QTxcQzc9str0Al3w5m4wxfrWIisHjf+mVhsaS4+Nd8QTgRB2WRR7akddq6CHDBLr6y3Z8p51h8GJ
X8Zy1Ftpl+kCHpV47TQ937Ekz45BX9VzOG79vNjKREFWhuXZLA2L4Xs4rtLcrX8M6fgNK1frk1Rw
6sWVnyMXE4RTY+1gQWc1wbn3wd+Qt1b2xTIlYjTohEQ1rDAa6zXmNgiwmzF7oCv3g+K7OO7FFpRc
60IK0HpYo7tv4vC73VklwhMGSOWE5McIX42VUwQmUCyQqh2S0pszH7FGo16WDgDxKaKbrzJgJ1DX
TmEH7JZkj4ccI0AXRpZ6M3TwrYSi4mfRs2TudIN/qcELtwD9OUO69fh+baBni90v1410IM/IQwZc
JQy7T8jOA7DQRCTvp+tBGhc4GlUXK28owBwM1uFVBez9wk8hXZG3potMsdZ8BSBm5rdW/eLVgLiG
YGvaMOwhPnmO2JXZNGrlmXM5QmDE7lvzLo8S+FCpJ3wAflgOF98zi50LEdcldcjy9WjF8gtSulMI
U3T1Fumx8nH0xD3VjyKGL8Usu1NYwC0GVBF0hqcrZV4Agh3HfcRr12x7Fiar0qr8L361una0Zbu0
9Kh2JsPOEuJan683gmy1mZHjwSVQJDpa8JvO1TQgEgZ2KtL5p1GGw8YCBHOVNVq/JMUwowaGDVwM
NLOyPUhPygdPQvSFLlVzgCZrrBruA8QeDwLMcwuqMHi98jBrPmsJvXcJisB1mPTGs3Lwl5+uCWqp
cjGGMkXoBJF2aJOW18elIGg8Q5w5eBAGlCH8SbyTelQxIu3YwL00owjW/VhUG7D/D59GBX2D6UEn
GfDMIJ7LjmI0PKS+xNZsxCfpCU7ip3IAc36EON5GBQnkeq4BJ0SdODDL2EcKhAwmAgaqMAP3YvQQ
xZu+ppUR84diOsgUa7vSjo0lfT4jr0WF/BaKvr5+UIssGtcKfBtz6kStWmTNDVhOHqkkeu2B7b7D
Z1gpa41lrrkDcmHmIhr9lDqGcU6CYm/6bfDcuwoPByCrqw+gqkykF7CsX1KtyIJ0YcBlvqVNPzK4
fqSFZCcqTSNaiF4+5dOIoIUCoTH8BrzEdf8AaaYhdN6QjH1Azpc8aN5iddqWvbXpXH1nTRXAmAC8
8aHa6IsNJn2xHYsY2lHIh5AHn1t/nA6hgLrF2L8F5pfOCUCyq9sMm0/PTuahGzZziW/kurSZk8wh
g7a2WmmfauR5P4wVC492xu7eG+cGHO29zhbXsoV9OpBRZQOFiWmwOof+H4vPaeSlDwhJwdEWet+1
SFFnaZktrabGz4wuVDvqmy4ac4kMULZEnqENBhwRP6eBIZaZ4SkISqBYdqBC9sOkOFCxt60Ncj+w
ilI+v+RjsVRDnjwHYfV/lJ1Xj9xGF6Z/EQHmcMtmx+kwUZrRDSHZMos5x1+/D6tlj+A1PuzeEKzE
jmRVnfMGIoirmQ4L6fQrKuXuvlHDX61JNqUBSinzUbYOqvPdLEVzk0OVaLsYKkjhrK4eEZd8k6+T
F2Z9km8qX68PVfO/35Rszdn1yzeloKzHYiGt9+G8qGeJrrrjrNZiQeLJD9nJ3Em6ssudvvsbIitS
QgJbaydHkng/L3TvJK8Zr52sPF+Cuou28zJtgAMkL+RflzcDlGnawcqTJXUsWaKhgixLrmYcjUVN
76Wsms9GVI6Psi3svBs6Oe5NlvRIfamRdLuXQDN97SdHu8q2Isp/aMKK72q9WNlHxCTN8XJ/CbXJ
fO6N8Cw1eRE2bPzCm0nErm8u7Eu4wlrmPsjWgnne13KT+KhsxXeZeyoD4dZH6pvteNkmVy+d3aRH
QtLl62I7yT5VVC2QxShTu4vbhO+Oasf8i/EHjGZUfmSj2vFSpdF6p6JVytcpHcpdkRAak61jaOTn
duaJdh/boU/gZq+ya14gEUyAjIX7+qKiH4ctSusZWS8u5MF8PoG6zZqxvWYGkt5ZmmsBea32atX4
a5IM5zQR5DZnlNJ398paeDRhB/CY5IN51KNixoppvYZKAjY38vdmFEd0AhGmSsPiRfPG/FrH4qpi
vV0C0lrYsGkGNh5rqxW33UM4g/TA8b18kXUYzHyzcFg/y6rYGzFrXjdCs7zArIEW1suWpy/jJw3I
QigwVZNFOUKvdiId1GdZownWerOVpTvZJuZ0fOyH+d5d9hgnjGb7ykoPsuiKbkAwe3henOkbEhXd
WVZ3CnAi/qDDSRajtjZB+APTlUV5GBv91eiy7CJfyVuANcfMXlAFeKPyoFoBmvcBf5TscTQndWuo
/bDlSVPviq50AjlwKDXlefx5/7Rt7S3BDMkTOAxXWRJDv6VZstfFXLzI7lZBQkRXF/3X23cjkz2Q
9dVL8XnZwNOCBxttcFRBUdcxjMfUWRGRinv6rJJn6eTsQNBMF1m6VyF0T7h+mvYQ2X4NR1/bALI5
DxsYxkdRTc42M8EXz6DPHofEze+HsHVXofPw5PUl8g55i8zUNBW/+hleP+56B0MtT1RxMKaRdiGP
1F1A4ORBOmXij/DYjXX+x2e7ag7/s12OZ2rO2fxl5Y7oshPUhGYf+g5OrHQl/ixK8YrPIpB9ZB/W
ztCD6Mzy++2zVY5tgUMFjadOR5fI8a01tL9kKsZ2BdJITWPvZSqGVdtlRgD8uWMVKnuFifM2j+iE
Rvno7e7eJbr2NvRx9+SZXv2UGdkXmYGuksjdOVXl7XqmTlIh/mxDZ4LcV+4/9W0ypcnPgm1Lmsai
Ivv+dxepbZNOog6QoJi281ims+94xSN6Y8lRAhPudRKeYE9dG9xNlfDaJTFbTSgP26rLl4aAqVhM
oHIFgHX0tow32Yq1D8ai6Kln6Rjtpog4XaWMqNhpeqleROptNaLSj8Z6mGGdP0Z59WPWm/QkS7Le
7fVfQ2WdPKi2MgUzm7abZaAxGiMK+zA77fBqpX277WrR7sa1aCqac7STKN7I1tJMvFvdmCfZKKuq
YQg8Q9WeZAmfCmQx57x8wPv496up2i6OGvsJh9ruWUkvvV6MT9pqOzzmpK68sFN92Sbr7EjBPiYe
CQit/WWdl166ptfPQ5JfPwfa86T6svivgUZhkY5iEDyMkTDF8uuV5IAkL8JDqbtudi1YJ0B21ghh
Rc5BUQr9oQhH+/86Y4W/05wQ1EVH9IhIGlGKFf1LWm6sB+ssS/2kWA8I0n+XJXkAajtvEhyG90Y+
IpA7uNHzQDx1HSwvE8adst7dcTC0KWq36xU7YVnncVTEsy0AJ2QF3mvLF11+pAQ52cAUtov0IF+f
PCRN85AZhnKRpXmEvzaN2hdZapxxODelu+wzItbnOBI4ua2H9J8zK/b6fZfWH7JHptW/esjinGUb
y6wS7MDMDulHwPcLVpG+h0rtdawz76auDfnaUJqAyBBihB5bjt4Nkt+vEbDM/loqHZi8lR2HNTVo
aIv5ZKI6t+jtc76mBx0e7Ye2IowiO8i6cRXhUMCg3Qe1pWI+Od6ucC62NW3sVI8BKRbmVR5Gb8L+
CO/K3YCRCRt6GoS7AgzntcWENzQZhNRkP9kKqOd1wA3pIBVtCs/GisB2H6Sgjaehbe3LBlleW5Uw
+gOsFbxXgYdH4Y36y+dZpMwiqNY6JaLVTL3fWz/7TaV1xmTihxjH+oPg7OSP/PxX8h36c00WQNY3
eD8TNmurgzrF9Ydgm5RPlf1l6FnwIH3Hlnut/xxe4A7x0ACJfOx0lCIW/FO+spFAeHg9a9Y6eSbr
ZKvsNw6N+Her642/xpZN2Gy8Ueh7ZTEgp3QCcRIUsE8kfrey6rNenpV2F11612z3npUur2YWXhTE
8f9cT4AqjfIEM+Z7jdPgoHm3AA75JfqkFyel0R6zkD1ELH85edp6CyYZ7jwSIOE3tdeDbDAWXZy8
v0e4fNLrHYLvYJhAbtVYAr2cuv3o1torP6WyH7OoCGQxa0H4WYRtfFlsp5RtGiuFqIn1fmMo+m4c
k4ScPUM9kEV+zZ33oHSG9iov3CQ1gdW1KGwu7BXE2kMivOhzzu4jwj7bSujT1VtB+emENZ9qRcEA
24AUUtiZxleUepASS/Nqo3mZ+VWxC6K1SlHDL6mNr03VfsyWkT1GxD9f/2OQos1qUJS6fSmws1WU
JGWtFEQRaCfumCCWJ+MSMGPZB9uwrV2u6MV+BltJfJzJVxaN1mRntU6+stjhY7hZclE/zXNmnvTM
UzbIr8zvKmIlm6G38jMhl+ErWBDpYC57icpUoHl407vnIpaJ0Ep+NgZF9pKD/6uXoYDBLjRbEA1J
h6+mcpFXqLr+18vK4r9ell5tNpa7Whm1YNZ1jOn/OSQGOkyVevmsyTXmcR8sxKZprOosG1D1L66Q
TvuziqDme5FzLzPPvOHOYx/yubZ2qala70PTBtmKFUgcxMOjqnPPCQqMt2nAavgOImBk2CTpW1Z3
v0ZqYX4fKTtk/4ys9dy4j5QoA6zdnuayO8RoxH9vi/2EUMxfDQ5wfl0N9psFO35bDmN8aWolfWiU
Sd95ll2+EGkht+UM5h/90vtyVFrOH71Y4q8dwfgANIe4CjOsTppF/A7yWfqctKHYRHlW/4hHF3Y1
mbM0ZEZVqvZ9ib0arYRW3JBpG45uU36w6M+DejKJRWF4gs7K7H5jwQmWrY//Wg0GUtgmH0WuOZuw
tOJHrQv1g+um9qE0NJJE4F6xxxynD9MusY9gbsUY+wNBsWuvWd41rLXydQC6u6nQ5j9oXlm+qqSq
oFl5y6YyRfU6zqN663Ap474rX2UPa3IP0TJnj7LKbrx2k7iuOMr+SzRY+zrXskC2EsTvrsgSPcmX
klWumAIsLvonWeqE4YHzxz9AXjuOG2Vn42WKJCNvxo6MEvBZ9U32ncq8ueaxBdMyVgxMLOL8ldDV
dciK8psRg000kdI4Na4Lpm0BTI1N9bc5nFHR603+FGjov1fqD9ld0cAETC4Le1mED+2U3fhRGn19
wNGq3clq/AODzkxyMMy5fix1UW/lRQfFOpXcjK920UGFMcwj2I30OS1N/DJMQJWtM+ALUw4hU2HN
XE00+bnqyO6LeYBcUYzpxo6a/oB6jkKCdC3/Pw6+X2p9tf+8gBbhvpd0JaoHK1O6g1ELj/wtQeDn
0muV5cv6QpuWoIpG496tKabfunVu9ns3m8XSUWWdfJljacVLEvHPOO08v3U0dMq7xfyq4nhZoMP6
RVU9cbPtWvjL+hBlfTDsPTDRW1m0a8vyUwIFZ1kMjbchsrsvwmjM65RHKWlMLjbYFiS+HmmxZPDt
fO7/gEUaqHpBcAJAwUOied4308DFCcsy9RmRhGE3pZ3yEHp1/wCp0t0ZcaU8JTNCSwJu5Tdr6K+6
HL+kyK+McfNnVSANPzndiDIinp9V6BVXp5r7I/Kx8yEJ2+6WzwpqnlgAfCFB9DPHp/6vSD1YusH7
qDX9zc3cCRcI7j1lJXckSa3tQeT2p04suCQOBQ7naO69quuDgt379EOxWzRkiYnh0zYcUkMND7PS
REHX6sZbEXfuoaoJQsjiDJTjkCppci9iLmgcdK9N78Ux4i7NsRwK1DIx3zJ1IltuFAXzK8XOSiaK
dnnv7JCuPtQYmN1b7SbqDg4RoftYUTqs8zKBxdc6trLJnrSzhu3a+q6A1efYNSnDvTW3IHD1ror6
29rqeVV8iDRlvrdmXqjso0HDNXxtXbIk3JNiBwS9XrlxSIRgxWvcWy0Nh1VLR+hXdhaxauzVDv1C
WWRu0/ZL30IXXscW07jsdSvErGC9sjbo0x7bJCgSc3ts3ao7hHPxhufHNPmwm9qLPPDz/jpLjJvT
LtP53z1kNwHVzCeRl+1lsa0w9yyEhVnJatuWm7p78ZZuA1wzvDH5Gg6iBHa8qyNEB2Wl7CcPUZn8
cGIQXbIkG20F3bc+H3fJOv6za5IRi8oScmGfdfKs09VXvcBK8PPaLY6ID66wTm0cMuPJbmEC161G
oyKQF9ZyHj5+DGszh9348PliYYnsf62Ujykb8t9eH+h0i7hIkWxl388Xc/T0aLltdf6s7yMlP6EZ
+0W+8ue140J3NwTGtPs1nJfQ0aBorTYH8qDEOBwID3faeWVz/F2dZcLqfFnWkaj/59QilYZuAlRf
Q8kDFYDF+X4qu3ZVpviiwwdLtvyPy3VZvNfDiNTC+pLzeh076tkVybI5Ky7Ufk/faonL2gz9SW/U
vGMd8S+XRdtKHfZNoryolhd9afBOkvXa5BrHulFZxo7z8q61UDDsFpgh6ELzLScaIOvT3JuOi5gg
5ciLY4dBjgSGEzEQFrQaqQB5qLrEOzfrQRa7zqp3aghBU9aNdU2Smhx/5au6ahKZSpxL4nTOJc3a
oPeM5YFJ2CQ2tjbYoTNsCXwxr6QF62zZUbZoMXZpa2+xjv2sl2deqP0aJov3sU1kncwSrcMfddbu
51lXzkAaMtfML/IwmzFCMetBnsm6mIRRAP6w2fyrAYlfiD/rWNk5UYb9rFbl6V/1soccSpo83DUs
l++v+F8vJsdqjfeDAOIamSP0m43hvFNXW7JP42tpkF1J47IMODeu9eq2kcXPPqMRqRvVU8a93jqJ
b2lWjJFrEx2dKs/2o4iyL3GYPkko99KGCX+L7vceHiDQ/90jVOoumJcOWUYP5T6v7whedVFx1lVn
axp4XH5WOVkCKfmz/Dmi0dP+YJT1BVh6fpb1987OrDrBkOMkZfV994jGM4hyE6X8idiJR7qvcQ7Y
wZR+PVvd472yKtr9qOurgCJ15XpomyzessdWA3mZe4Pm4NuQomK7qKt9yuqpMimzusmysN981iWu
cJx7uZSeKZ9NmoaMoS9Hysrf2mW5beGg/+ty/9lxWt+BbJEHeUVbc3/VfRa565jYZR+3wL8aOwGI
H4FHxmXyq2iuLhMuaGR2ylp9qMGEq4agKFv6sNX7IOoaOE38yjtZaTf2KsY/G0mQNmgOGmP7XMcq
zxI9do6ulxIuGZv0SXffZZusqRF6PjhEHjefdbaFfn5cwGLRUqt5FmAFnstn2V0eMsNj2a66zv01
ZJ0p1ASyPv72eumOB5ztwcDkeXYhGJddWmIfBwH7ug5LbeS/63KULbJPPE0dOMgB/dS1t2yAs6Tt
ysFAqifP9FNppUP7GuYYbVo1FlSeG73kVjx9aDlY0cbKO/LQNWZQWQRAosB5eq4hs7JwjB4RsMMY
TYH5lLJ19sfcnP+E4LoB/D1GftaPYI0MD8ySCZE3i/tXJSSJNxgNlHkHyVs1S5Ojsq674AyUW2Oa
p9eqBcQZ2yhaa256vF8Jg0GCKyFCaz23X5YX13DJES/sqgfD0snjOnNWkR36uyzP5KGN2/JgtgYi
K1F0sf85EFqDczrxWMtjV9+rbvshGz/r/9V3mWqxYtv+8xqfQ0XqDie8sLby2p/18uyzbqnc+Bwj
V7u+g3+90medfDPpguSpi/vXP13dwoz3tV0gcBNZ7QVBRgyincjYTW7ebptkATebP3kOBCql7NzX
qtAfK2xPbiqJ1Ne21xZ/cbrsYRhz73UJ+zYg7uLwHdBqtqO9M1j+b/W16K0elosCBEdeKRkaDb8G
8V02Wkh0PIfcLqy5z01qVdgfRdzqeB5zDFcZSTJQYBlkWZ4iTzyeQLSueOvJe8tD/HWzabzKEhSq
l7xQx9u9JEwCW+70eC/ZziFfSvVJlryUCIkNX7cwnK+qXkLXG7vlJg86QNhtERoqEAXqitr81dCA
qMTqwHW3nWr1NszatQUxAz/iCXX4vEINP/eWRGJfZDEm0P9cGVKqty0M0Jce5nfQDHJzi+aP/dgB
unk0Syc5zKYDo2OogJasB4OoyCXH8lkP2Y2wKqWuN6K90SwTy1NKsm8Sm7rf2DE0UWw1HnvMShJl
OqvxPAY5ka0fqF/Umv2jQeEqUNNcPxtK5VzngbSabKhheeKXp34MowV3asHdO1fc/dx25SlHJB3x
rc/TxAKCS1q3XTZJpJenTrPxzJmU8IiUOjFniEy21VSvYshKMmZFcyS4V73mLHD2DRa0gWzNIfVc
mjH/QjA66zb9uPhuH7fP1ZpURd1h8S0H97Qh8hDjhpmAnH9fqKdWC5f7IS3G34s/lMXOEdhUogei
QuDB17NwKcVvRdnwr7ps7Ve5BdaPcoi2dFueLdahAQ40CUHGY87F1hFqAxstTp40qwGBXrf1j3aw
X71JNV7TfjIPqWOGu6wawq9KjuQhUJof9YLUXzHM3TVRc+Myke3c1M1U3KZYqO0+imCAFKC84KGP
4VFrUzzaWj181NcDu6b6Oq4EkoRw/xYMLIv0dsStgUbZjSn6J+Hr5CSvIQ/CjgGBRzvoYODShLng
KYyEmGnM34yqQuGORDpuLH2yjwcQ4eFgiWsCf/pa1gKtxTa0iURQ/GwQazE3O6BPBuYnnw2KbdUX
BeCmAyti4xat825EIRqnonEebAh9X8f+h71Wh3ivHPs1OEiWoPZBMEcHDY4ZyjOjgiuhrZwh7Znb
McpJ/KwNsk62WhrbXESS6QMctt6g/eUr+eLcvA6EuOuY8Q91zp7bulZeK6Bdh3Yx9V1WF8p7YSkb
2WHG2Tbo69Q8y5FhAVRHWh4g7/+cayr53V8S7J2VMdulxi2xLf1GRHLcRbmCcv8/dfKsSUS9WcMZ
u9mbB7g77IyGeXL5YzJWHqwm069e+SoLRskDws8B/R2n0vnTaeY+3bLuzrYmzJngc1S9jo+MavDb
OXT2skG+lRDsA9YZEeLOqxutAwVW6VvxZcZr+TZUWuST0Cfg3Czz3qlbZyu7uSEpAtv0mHfX1v/v
UdYQ1289pieKoQ+PiIIMj7ARoNgb+JOSSTp/1vdxQaJ4WVy2g3STDWmmqmdCrHjI/z2czwvZuhvX
EJdj3Mh2E2EfXfuraqnvUswi8fbwfZ2fStQim6251RenVexg8MDXGZHoji1OLQeQWcbNqtpfo/lG
30EP/2VE/U8uF13u+lpSectZJSGEhXtKHGKk9ynJJRu6AevyLFUDPdMAA7fuZdZQM5JKMMmg7yM1
di+yJOvXKtnLW0S4vyd+9aIE8Gfa4qWa9fBJyZ8BCYsXeViwQgmSeop3sghcdLUvred9nSwIyrn9
udW6+WYtOQJyZN03LkjAo2yMnWne4X5abGUrPpPTQ17gfyFbmxwlnRkcl2yUVTAtgNqa802WrJAY
Q9ieQ7Y3hR6sPq/ZKmM/ACgNMgDpG1n89Im9G0zI8rT2aWul20gvWdVxJziJ2vziusjl6QoGgix5
lxdFzdfNxPQ2ryVZper6F+QZs4vs3/KX3WPPzKyz9nCBET0NwiSAz8U8yBSQ20GK6dhX6PEVWxqW
gBNPnyp7mlWb1aMZX8hLqQFvaHxCTkpnYevz3HyamqECXKmnmzmf8blSBtS5+/eos7zH9GTzsHly
4FRm80y2NcudvUl0fec6nr0zy+y9SioFkL6tbATpyQPp2CMCnPGTF/Jw1+AGfXMJdJsdyqiabhpw
y83pKs8UC7hRXSGcptv8rIky5tgmV6vYqLch/sQsTSiWyBlT8qiGuIy2oRm4pU4UN12R5Adnepq9
dUXkIakZ8fpQz+fyZOjNsnnTY9iV0NZP3P+TD4ztjxJpq+dKNaJj5OYf3hB9F0nk7cNY8w5pqBDb
YjvMLBnzL1rerHjO9vaKZnDb6Zg0FZ8V3Qo3xh7UtPwZGZfHqja8nYBunIagz2vttTe0b56mu74K
Iiww+5Bop+L4jUGCSJ0B/oxRvxlG7h6iBAVeLx12OXD11UfPU5EdJk+I9bWAAEQiYgvo2YHwVU1t
QKZjO44987KaJQ8TsEVflN2lJxwfEbH/M7UKpB1ro9tGpVbvqk7J/dEEYKpnwwY9N4BO8Ydm98v3
ru73+IYd28W6GVWjPngt2FYmp2HrxU3ha/H8V9h/bwpUT9n7/kSClu+i/UDda594xdchB0yiVz0U
uPJZB63mjw2mzrryNSrSjdXUTCt1h+2PML9nxTt6OzuDb6bwMKuanPanyjIhsMwvsAHqE5BjdieY
LPhmMhAyUJRxoy9FBsDK+qbH+gLgmzWlF5diQ4cP2L3bqmCCnXNMXuoqvcY2yOolIm9npWiDT2W/
By36XRmL4rUP/6qRrtzXTfumEB1lnbBcq4kAUh6vQi9TxuSxOAGyIlfwmHySpUYNhfACEMnxZ5ZE
zVWbDUyIstd+GLQ3wzkNICg3SiheNXghQQmjOJh4BhDxNI/Y+l7NZTqVQsUBJ82vY4fXigZFZruk
/Bgkeod9DJ70FEdHr+62jo5pWVg2WFOY41OvxQ2Lz67exzZiX8PQPwL9CMxmHkEhmyetdBVfjeMc
pF3/4iwlCcu5XII+LJqTSMZj04PNReKE1CzwdaVXD+MIx6w0C4Cv4LqQiybbHztYF1Skiboel6YB
NfQ4tK+uA8wZtwrR1/a+62M062J1Y4OAFFCeD8sCj8HEesPXwkI7sS13N2OvsHQPmyMxbN/EFQgU
h3pKPAEvs65jfVvPdXvqUwSLb/K0hveW+b+1LbpKRVHaw75V+2NZEegCHckoeRVNNt8vEOHNkYS6
n0/LuIfsUcAyNBsfi+UJ/vrSnoQX6zurV2+qXtUngOQLd1jsYlPA/jhoZ0AmvT7/ZK6yocks3lMr
VhVnVgY+s190snVIzUW0CSsH75fM/fMZH5WPxGUDh8l17Bf6D912XkTY+zo5vWNk9ChzJsMfVcvP
I7zlsTJthDMrNFPJwJfFKk47eLcmS2N0OzE8tMVrES/1NusBIjf9z9xBKwCgroNcYVVtFyV2b0MT
HvPFVV5ChDXDOX7QjP6tsLpyh2LAR1dkytYJW348BNVQ3Rguqi0GUvgkqrW2fGnj4VvUmB0KYrG9
T20SKtXY78KhKTa83/Qhz6e9F/OF5BVaCXpuDZe65MvSMvGaj+T19ZqtSyj2aZLvFgLKB1u05zwv
kdRIy7exUjdi9WTAHw57FryKyGimu64Mz00FmzvlZlS14bEKtfdYdwjVtM2Dyn5j0y/DsIW5aJ0U
XRHE7FPzmAnI5U1X/yW0svTxgjXU5i/UMRJ/MhMsgdsMo8LoqSsM7YAyZhP1VoDyaOm0L2omvtSm
GvueMbH1dfNr7NjRrjFGdD0jsKmNlx91jUVC6qbvXeMtfp+688Zpz1WX+a49277wCoyW88rdlaR7
rj2QxSZqu2th9URzkQFAxAgeVidUtODa/o2YfuKLwXo3yghGFiGnm1C9w5ihNeC2p1KZf3oOujOW
92GNObZ7xngsyDz5sSBdzOQ8bWYLOF+pe+6GMPR0YOeVkV1DRSLL64dk7HgGu5O5Q7Re9/vVYc/I
tC9ZVk1gV5uzObtekFQDmvUp5FQxJg/yMAgreSA7+pDlDbwj6ITAeIcXN4VgQWTJz23F77vmr8Sw
vljj/Eejd+TAYvMMGPuhgoXozMQRTdutA/jHX1tM/rZOkb0i52tdJ6Z7v2uy5lBFbf6Yz+DwlLh/
Ev3im32ebXMWdYEOMQsxmgRnHW0ES5vbm17D0bTWhYEQh5semtyNzthBhKhsGPHD4uXWMWSldhJx
qp2S0YChGRfLQ5mk46FAfPQMNNzYa0LMlyHOIxaz0FqBx9S7YcSQjFyTtq2S1HnMuyjeRs2l7qH1
mMImmYrxGpx1lsRFjb9YjOjmZkVBbrpUJW9uAom3hLBebcPDpmsR9VvbHgbFRue7SNy3jqT9pnGs
HpXrGG3PHhiQMWOFgjS1+nWp2Tlp9VC+KzU5US/tpmNlmVYA5bX1Ox6X75MF0wcjbPsdWnEHOBns
AzhV3LZ6YbwzgeFoBlXrfbL7Hu9MoeJpZ6FbT1zkPUKIwOexPr4TT2fDltbDu+aFg5+Dknr3LCRI
rMVt3qOSRwT6YfU7FLIJMVuklSLFOGH0pV/RffMISDhhIIuJWPRrocAimuL3pUurDbwkE0x31O1q
c2KSNc1TbLMnDiNzuGJNPV5bPuvD5DY7AGfslZmAgsrLoVpmjnVhrU1EyXtUlkZ57VK+stHcDDbv
EmmPFAndaUSbFDGGPjLWKCgqGkCjgP1GOFfZk6ltbCDjO1VVWgwL2u/ukJFihpO/rdXyhZzOvBvg
8QcghewNLjSGP2hGdqut0fFnkRrblBCwb1jDXi9TDy/gZNwt1XVI6/nQt0l4XfgsSmKfwSy+ZXEo
Hgmk9j5aMExZjaLekCBGSatYHm1zZsIum3lDIAF0HYq5JKbYyapD0m8gM3Q7YzUf7ItkY+JPfLPH
vjx6Cw6HSKrhfVAt38q+RN+/XPY1bljbufK+AA4O+mZMIL5w/4cLiN+5dgUfxQYbgtFnt4DWduxt
mMaRH2YEWtsG/QnB6S5JoAyJEG0dbcwebSW96uujO8oIXNl53wQ9mn0K+kdM3ALiAwEBNBBDa9N7
ueOreUkikumhS0L7eaw8gupWvmt7o/LHkqBG6UVukGK85LdklrdtXNnB7DbDybBs+5IIDavqdAG3
0BIu00weqAVL6JtTJufCqAHpGucZSajtYM3JA9yOes/C3+Kd3dArqg/anF6F0oYPHbcqoizVH6az
9BggCeswIAERxwkh5NnRtl0XlvsyEtnGTN5aW6sfo3nSfSJq33h6k2EexXwqLH+Yh8qP20i52VXb
Xyd7UvyCdP2lFaPYoJXKB1e9U4zkfVES5km75pFoN+CGHuBP2aD8VlgY1zqahiI0WnM+YpCuqqVX
6I07/hLTtWvJNmJf5p2i0MWpMHcvCCjvh0jJ/MFVbyYBna1hz7Ovdcqp88o3IWznXHTKz2bih5os
zbiYVV1s2zn9szXA7zSI+eJY8Vj2TXLOhnHylWR2/Al1745534F67nuqnZ8w0A23c4hrhxhgSvdh
iNlRlQfCUX6akzk+mCHwramKN3E/WZtW8D/pKz0/KWKAAmoQGJ2n8ujOA4r8blmf0fq5qg1bKgOo
iIEVmY7UPWBZVmQitx+aycNJYWLxpDVDu4dku40nBcpaLZZDbmUt0MrqtWvLJ0UF8Iawbbt32vZD
w/h9YzSayR2WcfN55m3pJ1hyS3R0I9xC1phoP8TpFhlWVvCRNgcqu4/Ki8UJjpJK9mr51rYGWDmW
BQE3BRwK/I03yzTh+tF7H1lYmH7nDMQ6kEeZMjRZW/tGqnS6ToAM0Qppd5kbfXEQidhOno6LoMi2
yxTZbIYHvqBhEDs7CtWtcLIvGHFMQU3IbIvUobrNYtCEpRJdl1yvzsWEDk0bMkXltmn4DlJMOyXB
w7vLk24jwnhPDC47pUhe2qpuP7DGP2My1yEfnDwamqbsK24kP5wfMwAcY56Ip5b9bGSRaDZc8iYC
XklXt+xY1UZnpc/OrjKiaZ9XthYkAGx84SLjmNwiMVksb9phk4OQDCwnfYo98WBbbrPtkKYkb52r
uwE63mFxVA/Gb40UW1pBpRnSfNcjuLz0domMToIGOjrGu3BWt63jNj505WwXehZPklBEW9RVPjRk
V7d1344vWk5YKId9U+s6Fjueh1eggeBOHSZTgOnaCz+VS4zF/U74M9sJBYX52QicDIxMRFAOtL7T
4CTQICSlhzkwn0l8iYnPwHPdKGADAbV3zWZgSbFDxBTSOEoQoMPL7rnOoHAZJAI9cv7NBII+m8z/
Q9d5LDeObGn4iRABb7YEPSlKJCVVV28QVaVqeJ+wTz8fkn0vO3pmNhnIhBEFk+ac30wrlZm02WHJ
Q//zE5mF4RQl2RVn+tnvVS14iVrju22Sh5/76ph0aXQoJrprUwHOVZLNqJyTwyoT6ukJz8u1hvuT
X9caSiRlAHUuAKeUtkehF4C8xgwttbBeBQgb7lSFNUtfW82jsGZQEGaZY0liW9fAS+ctHE1E6FMI
qd2ssFIf8wQggFcfsJrrjuMQ9Ue59SxC2+yOeQJ0Ck4NI7VDuB18+24qMnfHw62ORqZWR5t411bM
5WVCZPMY1QwMSc6izYOX5MuruYJkQJeNu5oEI5JOJ6IX7opQ/yXSvOaY1sVn4+YEUApzaPZznLNE
9mA1u9mEHGg3HQejQ0PYafGgtLU8X1lWseImmIdeWYyoqt04zcWRUaRgETQGG6srP+0YVIDow5Lr
E2pp8bfMzdJX4jJmLeUGR1kwfWUeGqcXi7D7NlDU5jh3DTo1g7Vr6A6PjZqCXYyZlq7qpnxPUvGr
FUX3uFdyS96meLbQHJ6C2V0ReIx2weICJ9cZcstdqoslFs973VTFyI+msMdgONrhB6Smio5uoyGx
zeqCrKznJJ9GERaa36p1ehBiJuE+r7UhvWqKl+AizT9G8s1C/g0lCGbwbRsEPp3U8gNqDOvbS6rQ
XSBd6cfpFOSrWA2C3ZzV+6GtEVYocCNL4sMg4CUqTNaAwY7GUf4CxDzICzvzB2m7Cp14w519udlq
ccXyNzBWsQBEiVQI9O/3svBYWg0m8RqMYI4AHfRjBMfcrxx4bPVPd85+EndxubMB2k29brmsjqnj
PYP9YBwd5LOq9LE8Nkshq7IwEfPgNV8e5f+1O8AA+h9HD47XbqchIrhY7LQKM/Le/s7ipPNbEzWm
ja2YCIwU6b6vc4+kDgeEFb67pZsgUjytGq8Bnxk5NZA7ih7E33b6itByJwM4aoo4B1kXHzIlR0b5
tcOea9vF/bUIqnNKP3BEnRZnoir/gYxTSKC8habV4e04668tmsyEwxV346SNsgIYTTohTOZbUOcF
ffecb7UhvDpkxYL8jt/xR6O6xq5fwgSqZeXHMUSerWn006RhKbGDiODcu4Zv2Otd8JJ5+e5JGiSy
30UIkbIfDkppp3w67nSJJoSQLEdpmTURZ/QQb6j77BioEXq4QmFaBRnrxK05oAWjWKuZrPNKGQFp
uYa+Sr3QvCO7V1RVevTK+YuHjS8EoNWDORR42umJWMekyPRBeJchmo0dQeUK1pifsIRYW01bvqo5
pMaeZZQfZVWy6rKwfLUSMs5lWSCWXewg2s9rsjAeRyG0aowoSuItobtz+geo/+YUFInpY0VarFtl
rs8pwhmGViqfFd3s1hkb95DhB3LFs46ctDWLX2Ma7ZxZ4PkszLvjROWOT6DYB8TRP8siQDEhUX50
gVn5yEL2IEaj7KKorHtar99UWRz9CKv4g0iSj/Ot+b0PoytChM7vPCKexrigF4r9mgVMX4owqVeN
il2S2do/icy7xALooxxVdHuCJTdSg3BcuhqiFdGSdRm26UFH6Xnt5Oa8Rz1w3s2kDtagNI31rIh2
w/RxXVZDslPrJd7hEZEqiLSKqLMvAP2xCYv6WwGfxEjK+HugVDZMcJIJ+j2t1HIhr8Qb1bDnWzuo
30Wr/VEMokYVGMIk2X7yMHgkJG7ioQM0FGu0TtNrlKQ55NZ0opPaiCnPTnVeDSdrid5NQH0Ho6n3
Xt8oH1jObiLPIKQKY28ddNlmDJPwA6TgzwiDlxez0ZV3Q7UUZOvVYeN2OchGq4y3WTO63xvi143n
gq1vg+lE4DNcZyZySj0Z5D1K2GsXBeUfrTcYvpM62isrAOPQVHG7a+Ge3WNTwHonE/67QbbT8pKv
BiNQ5tOacfXKrFo0/829Z/TR1agDQhtKVPzKqt/ICsTkSONqNTe2dwdtHGzD2IEwXM9428zp/EqI
4WvSxWGeInEfWuFeO4Qt4gI8MwavzQ4FXrojmf/O+LFHmfNOyaVlq2f9sVseKRtlXRby8OfZz7b/
8xJytz0Hsp8P9Fw5hEQ+YX8sZqKPzXLAZlTW5ZYcb/pY5SBZ/8fmc//zcNkmi3+1yevItkkTxdpQ
q3HF2i7LVkCCKwbVZVN1mMIQTv1Pq9GbTAiW/ZkCZHeDD9Lf9cepjzKaSAMqlrIN06g+yqJahtnB
LBEfk3Wznf5TRzWWWWSfnMtJD2+WpvI5uLnhAyIKb7Ktym1698QcdrJNFircdDUegvOjKbfTt5Bu
7HmSwDHtYKKi/WiTO4p2bsjvLBqjy8UfbYnSLtbZ6uHZxorTR0TaeC3NTNvEbhXurAqJ31KprYta
meolyL2YoW8UPxpX+8QtfNEjUsbjHET5xsb441pOM8uncFohEF5+j0Fc7BKM1/YkRmAtw07E3Gqt
6V6/7puMWEpQvNhl357NJNu5jLEnHPSYIs1pdoA5tktZ8p8KpBJ3iLt8FE3mXKAfqhuFZRfdSmi/
DGJMmOGrL+kojoih5CdcMyOsLAByg6KaN4an2ZgN5OjHlfOPyDFCnxvt3QnovxSiUb+jt1aso8Eu
NuqsvZFu7lhidpWP9uvot3Fd7MymJNOjIsik6RDlmHqv075XP2pnADAq0oVNQSQpw5cF65fQ+COp
voy2a1kpA2jsQutzHsxqncOdu2UxIgXVWP4klj+dZFMT6t3Fy/KDrMkConC4baF+r+Xxsk10+odn
9c1Z1vq4nMkwjS9CTB44NRGtyzwdbkUUFNBg42GjhMNwk21xyWQXcNRF1jzc8E5xnf9GhubvA+YR
iViikmBQlmvIItf/igcrusrLeBVu7CqWYavnAX2HzLqpNNlBttV8t2ehBBevJYc/lesR9u6bNucq
5nnptHXccAlP0G3LttCKr3lBBlU2WWUP6jYrf8l+XTbFwzz5aqXpO1lNpra8TUTFH1cosJ7VASpJ
zKsEuQIHfUuqxNknLf0rki3/Ad0+Dmln5uda8O3Z/u/jCPEXwCENfSuv9zyw1+L7SDaOlU0++Cg4
lS9IBpoHY1z0c+p4XMk2WfSlWuLVThEmCnBOfZoXzSeoOf/d8TxYS2dnX+nq27NJbk1ZUL4829wk
/616DbOfJvZWbtMmL6VOyjjCJPOx9WyzFQGIoPGO8giFDNPjsCKss72iA4YROmq/SWViQqDm4iMk
ELQJmDNsZVWLyhwV8g7etWO1H1EQLCCfJVa4HBwPUb5PoghQ9VIdoq7CqROcCVJNrL0i+8PwMvBt
pUmEeamaJNX3egtyXwyd/TEWzbCPFGZscm82tuleNNW0Dk248r3Aqj1omJTYKdE5VdEiRNIy+93p
C5ZgXvQpa1aupfclTyBrsRvY74ZpoZIk8qtsKruQ2URezWdZBTFl+ninfa/ReVjrY+29W3GvIAkW
KxvL89x3janRXi2Y1MlqidQL+mtMcuTBBt3FGwyGk9wZgOh4/6bzWvf+MBl8V1X1pi4XTQXTXeF5
xVkeiB0oc7qpw5EEw7CVbBsYeTZRiwqVx/rei6seEg1D3igHNjk2uboTEO5c0jiihy7iG7Y+752s
3UZOn4H9DONdgVrIezhcq6rJt56CIWs2LLqXAzL/C13SgJOyKUFlfShpT3QqU791YcroPhX5h6WN
E/N8ejnMGjLm4oZzmmPozs5S7ZWRZIsXfCLDivT9iOiq15k7WauroXl3jAO9Y7yx8ZBzQAUdHV33
oG+lSMAWQfTRjkSyspqUFDQafa8VoeNH5ASWKJ/j9yBdNnFmdlvCWEtszGU6n9+nzih8U8/Dvaev
7YWFai8+DLLQs71hKq9G0XzrdAULDLeeXvnRyHCUI/HqjLWLYkCLTEge+6FdQTXU0RBENav8IYr+
LQhq9R0HMYm4WTWmF9xz4lppzVxdVWruz6SBLloKuRUtcwy7NF/CIsweTdoYxEesrm9Jm/2qbNfY
t8jHXyILfbiJKe4pr/M/mHu3v1wzuvRjrv1G3n6beq3FYum1neYVE/KCHLYQwCWsdOXpqE+FC/46
KppViCb9h5m0hxgg7y8tRxhOecuwD7jpdnlqNLXYlhpx2kJJio07JBVJ7/gbk75617sQGSLhRehC
p+LN7MuGQIAd/2qiH2o42zuv1RZ0fuGuJ5UYYZFEJYa1LkFbFWSsPevXORmK96FLFnZhFh1lNavR
GwU0cYZ5b78F3UQeqhtquBrG+BY35sIvS9otqOBk39ZohFhKscdmBfH0zG72BP2ajbnQylmZGzem
/vz5mRwkCYo1IKhNopDoJ6mVrRJdxARv7JWpX3H7uoUzPZBBV7sNA73EZbcA9aVo1YfuCOxZ8uJq
sVr76GdXu4pW38p9SJ96pw7v2tVof3V0zh9m5Hj3vEIWG2n6j94yJtxrMT9d9o0IwRFrxk1wqano
Ld7qnsj9UutJFt8KHDBlbWry6tZ66TYKKutDlDUml0W+k/s6z1KvTtDsH7XKrK9imDF8S1VkLfR9
WmfzJV8KoQ6nORE64RpqVdf2295VbLSMdPsy6prDmnfKV0R00AyQjcayJ7EYY6YpP+V6Y1/UQWNv
MIl5Y8Zxj2DtUpe7ZEECE3uV/iIrj0vldWuRVC0Jo+ZDtB/6nLBkG2FU5FpNBGEI5TBZLZc/QBLA
5uwF9kzWAjgR1VHoHD276nzooun9UZV7tKbqj7GVXvKs/8Msk/KQE/G69H39d4ECprPBz6n2/7Vj
UL3xReenPI8VhqMZK6wd6hUAcqRFlqvEgmDQqCcIBphB+Gqk7riNesiUWqaGr3xJkATsfp7Oi3eI
bJPHuVhyvMqqW5tvMO6IMiznP9vnukW+qLEVdBnDhqlcoK2jKYhgnFIUiSgAGEOxHLKKJPLSFpv0
nggBhcA5bPGeW8VHFdTRRdY8bwoWaCVOwMvOQSTKThnshIV00b2rdqG/2OjtgxgRgF44ogaWyuL4
LitRQ44Jnej5LKuaAMoBGS/byWo1FckhGDyQw8uZyHjmr/MQP/6wbLKtyY+bLLzJmpUPhFgHNFFk
NcZzeWObSyB6OT2yreoIF8NeyWqmO9ZbAwVX1uTvE6G+z+y8eZO/PV9wXqOVKPjYLb97ARZNulZt
ZLXC1JlXE3drWfXsHBmkBCGo5Vh5tTjo37KKEC+JZVJrllaovlK3zdEmWUAgearpq82y3as2maEQ
070PZyynVRKGzg8AxKeGLbyg+J5aa/6LuMXnRCT0e9VBFyEpH93x12WoZ2q4whuvuoDgyPZVaQdH
YczRKQiUeE8estiXiHi+6nnymSHP9iUm52ZO+CQ7bvVV5KWN1Wk6HrUKM1E3AX1D7Cf+OpCIb4ng
szDQQje5ZGORgMQJwxMp0l0yzu/2XBgr5DiBb1SZ/SLmrsRmvtZ4vflS+yx/lYVi29kr0VCcbIMf
DgqPfp/CQHeHmnxaWPcAroCew6FT0djsYLF4YjwBlp8PTVv/xK5OOVhaPr1bXc1rN75p+DB/4nf0
q5hdnwT9Sz9VwTayo991l6evcRKjW5s5yhaavvpZWYnGpFVsNVe3PyJ7R0os+2bM87A1lDjZuEp2
ChXvF9N19Wg28W8zLn92Y2SS3qmdvQZilCybi2ENQmNjk2QoMEF+8CIj/XMgSZRNlgsUqSZZ6fBh
p/XorfWI9FINEOBWljsi8gkpP8yGRZFguoA6MVkC7Vs9h97e8sh8AnzPNnWEPKbpAFbCNmbXtn1w
tv50YX1fhkK7GWp7hIher8hChVu1JCJmIXdJ4GUk3qsyN28c43Uc/9RxGjCupbDd/ZR3yB+OAJQb
nzijstcU8mpwmuot3HkdeZDAOP4C6qFeMiJga/SV7HVhF4t/43xgeERi0w6/17nb3GedQZsm/dUh
cQ+424mImFIo5hidRy/5NRWYnY0D2rlYnP01Q4OphO7hwoUXutVH4kryVttZOLUeQ6sgKh9X7jos
VOMT5OfPwUqqv0xUMMkF/Y67rob8HRGsLyvEIQbRrVRE6g44Zg34hmjxWw1KRdZkUVtC20KcJzi2
HCGLoNJBuozeKYCsckNGRQP2l+zBRmwSG1H+XjPV+0RqdePp5Lpl1UJI8ZIn3ous9YvB/WBAxh7t
/iybDNgHO+zj63Xr4gfv9YYA5QmAaKnJJm2xq68FfuLyhGX0ORiMzMxd4n2pBYvaZ9XdpwBIqxlX
V1nDCybcZG6AdcWyc2RlQ75aHGXN07XuHisZCAGnnx5tOtr8h94rbFg0nCALJiVbPg1s/ZYTQleZ
NmmNobrcyaw6eet0sg/LTmUpxoHAnwJp4CCPINQ9HIMSFajnJUM3OyK+mj5+cx4PpR97031KCHdM
lqbf2wBLoqKJjlkeMdKVIvnLFja60sydbk5k37Lhq8KL8p2Ypj8Z1oglQGG8V2P1K0oRmpD7CNGq
PuKU3h7EqPlua/iIKb03bOSxhaGHxxp7CF/uHVQyPdgeW7vAfGO8rwDDNFN+9CJmEFDR4pssEEcp
N3UalJv0v236FGNLXXuId9t6fJvCEZRX4KH9be6yKDbubtkZ93RW6PTBtBxkNVG87qDNwEPkIdpg
G3cGsMnJ48fxRUsaeUSldW8vp9dhswXuHiCIDretVjrnJos0aent2mE8OGHi3ATa6JcxUaCZ6wDQ
SjOEHY0TxE4eTEQwuqIlx5omEIUP6rfdcIPGDcDmv6/XdH+VuRJsYPYDjMKu4AaXTsdaqu0eVdkm
zGbdaIxnsoZ5YLmbawB2j6oecNac7wKAG6+yaTRm0nldovqGXod32TbNwVEr+DBkrRFKvxdWU3IE
f1QWvT29VoBDXh5NsCBxkhm8leEU8Zvj8pkLtLPsSTdX5HbJFBtDeJOFp0Y7tTTmi6yNgdte4sbd
lXoWp/7cLlHgpnZWcm8ZM8pnlk7orE2T7bPN8NLfnqoy6PVVe9ViWGW/HTz9xla9yYL3CAWPnmz1
sy0wh48mVsczij7qDUvv5Nxo9h/PA1LWKShvtO3u2eZiEyTGx0XbfkCwAhkh3xrt6azHyZsYvfzC
GJhfSKEfe0gQR1nDoM5WV3LTy6KbJkxx+EebPM1qy5+NCMK1VtU5IJ/CucrCbYgSOhACYKjTVqkK
IF1yMc2wTuGo3pskqO5BWhFe85J4J9vyuCBWmQAxj4qy8qc6UFe8+8FBHmwaeCOWqBQbJvCfSsWG
JqOb3YRd3NybuboJAoUv6L029zJF5NaMlMBXoYPi9TCcnM7suQHsjIBPrUmkgpTS7OauTk3y2ibu
Qe6UTfj7aATvW++gTUN1mczxZDdRz/McjI/WHKqjNzYdqKApzF+asNoU1UZRh2rdtk6z1qxwBngU
YHGtGM5Ln0LRSPogXWx/NvgnfWuNoIQP35+Dqn+x+hDF9oicFLyEn0GXbK0IwYPUYqVTMgPwKq3e
j7H9NbsFCLbmoPYhzAklAtOt9vpaMAfxW2YfhYevh56vZlDC/hgrEEkDRnOZ7QMfA7veBIOuKsMR
xMSH1jjxLmRAIMCtAkkHpNz3+kmd0ZoTmmKQXICd5Cq7bNQ/WXfR2YBeWFeGesm77IAJrHKuuwp6
bD+4h7yHAGcYH0k7JCz/XNbJoD3zPnLvc25pqLYrR+IdgmCiUa7yYhJwplbqiIMl6sSkbyfcALyq
T1diZoxkMfyi9lctar23RYRvgsRgT7UJ7zE0zmabqFsFi8hVGX/O8/xORmgdC63alrZwT31uTPgY
LZvPYhpQgLeN+oRo2TcQFiPuT6LfVk6Ef6KuB5e++OIy0RG5FWOF7vPgO6ZB5rZUtHPOXDW3RvVq
ZFx5qPP5ZCE4G0aARHIFq7NUh5M3pftWG5pj0wXNBtu2Yd06TnjO3GZeq0L/Fo74B4CY6jbhDEVD
naurBfzjWuvmh5LE9T5HrfGMTCK4EsaUTdY64lyVJVESfYC/NQd+WE/9GSDBvmsQZBRN6hdNtfPy
0TsUxlSvM+YNLK3MaGXgYuM3fbe36gURGHbaxhzsdAtA+CdSTT8WE7+9SZbc5271PnC4zkedjQge
743dKsD1UiFOGiU6CcC10JJgxd4ZjPaGDdtG/Vmn+gSvzmxOA0CDg7IEPIz2KmfU2jKtZorCa9SR
B8kihFmKFMmIeBDqh57/6G3lkmXwfBFH8bPkCnr5r9k16iP5N5WRMG3QXFOPU1lrNxOGh8lrT7rX
boYU/I1T+0YRxeeuqMNjODLDyDW+3ykqfeidFXJ7w/L2VjkhK6dHk8KJPzDIZIKZEkO166bZRfb0
0zVV9zy6qfAJBYqIUOgD7ICnEbkl2zmEfYQjRAiZRiswCyqbJVLyDSJA4Q9J/NXmFe60sblnLO9T
ECvIWzVbbuhfTYZFzEgYnuwDphyitt4IjOirBHTZOkjau+e2cMzcFtcl1SgPUUM/mCimPw9961cd
MYGmeEPTVD33caydxVI4JkZxDiTMrFhFehhszA6kXqTprFAUp6PvtdpNmKauDyhrG5fhl0LmASWG
GEUhQhm/emuoPgWy5gza+67APspx4TTpITkQdYSe6jE9fglbgDzzlRWJ8Ml71pV5wU44X+EG8JEl
asSfd6wFQr2eIBe/jh4B9kbvJrLC4Q1hFYZPUYNQCtQOHL6ZnEeQl6sIHzts/fA9SFU4PKYgeD1n
4db2FvXZuv8K3SBHoMwA3ujqGSAGswB4GOyiGYs0HcL8qtOgMonfA6TBGNjvpvWA8zW2Q9TZwWFQ
qD5C0+VGLTsQyp2CAYumKshHohcThgGJhcq9T/V0GyO7PRNqzP25mxBFy8Ur7OUbkeZ2ZaEnf/Am
HRSoHlgHx3aPStB7RyUN3KO14HTqpPvRut65iulmzVahG8vqej+jsIR14Z8DQNRd3XV/4n1gwAm2
w41SpdPLgFfR2SF4XC4E4jDT75njnsA/TMyyx4A7OPw5smonuhECX0qSjW50waotIVHkSU2gQoQm
WbfK2tduXa6s1BY7oOsloDjPAnTDYLCFzHx0CpJSeonmFtKx98rqXKI8pbZOk2RXTcLc9U3t/ZF5
73CZOlUEv2a7WcN5Zyz1FoiM8is2er+w8vCoY8Tt67Xarlmpe/se4NnOAgcK7oSUlBKweOsg3DtW
SdBDNdfMGV+80RresgGNIocaYjLpRpjhe5Er9ulZ1EPpPKo2M/+D3UARa2brYgXMHb3BAsfo5gA9
a8/bBmHg+ZGH+ppG1+ezZF7pasinGJjGaW4S0qbMPr6yQt8UYTod8cvedwhFXbUk/G0tDlFQdc7o
FsuXkdUZA/FSLOI5ZjFqZ9VsxHXoxXQRydJzU/OqUFybmKlu3WS7KnTUyM8cHiOYsIMiWH90fcbM
w4o/00xH59As3yxjtLdjEbP+XorAfZm9Dh6a0JJN210zp02PEcuDYxY48dooIQDAxo5Plm1e9dCA
veGNvFHYrA0grojvJZtBaa4zxnAE9licdYvAmZbvJQbMXjLSUIWBJZrW4nUFAvO/hdKRL8Lffl96
2GUYEZJaQQVSY8w9QZgFvwYH2fMlEaDM+kYPsFPEcAuOBCZ8HhzrsAeNNYXDxIoz4FxCI2cEpQ+8
qOWpNac3NZpHqB2BvR5RpfGnpYpMweT3Jg/LzFyAZk6UwSvpkJ6cNdBFnlmeQGTshwlGCnClS2d2
V0Xg/1SYSbrWMa+bfYmZixYCvwX+bOMMUwGnYHYvY6ZpTAW7/NUjNXdM2vpzBm70gdcGaMPyRzTE
2Yda4BLjiS+3DHi5ZZTAWUIFzayz0sl4oRzP1V5kMTGEAbDylHUgj0YDPGRSKUsFsGcAUmBqCvMo
L4Nb3HvchMUhTyq67LFz1hjlAg8hpQAIrpz9EsW02CltvgvbN+nyXgYNSm8DUEDpAFalLX8PyZHg
JSHAuk/n6DNCCg7x0e0UBtXacUYI7gveCID2OtV4uuj/ZgrqW81frGvESQz5rhkbhklQgamDlaya
QhIS8Dib5uBE38uiMr4hIY8i53jT09DaZ4NymwkCLPRWdVebi/FA8qfaGfvEGyOy9Wsvmb1DFFuX
hFSan+nIKgm1QPjPADFun1xTn85alryPKqtUvLeRUYygDC8mTXWArk3a8veAAn0+FCDCvOm2Nglv
sFyV/RCOyKa/usHR7sB2XaSxlYmFgEk/rS24+iLr23WZ2d4bLADnVZ3eZxB8bwZgBLsI222dpN8q
JgbIV8ZAKyuSqbI6Z3rOnA/j76RQlF3auRHzJyMD/mKti7Az/Loq+z3siPK9M5t2P8IW8WVVT50W
vHFj4dOntC9Ml/l/RGev9Sr8mmxl2pVJNp8Q/njrZ8DepmunryFSLq9hqzVkhpHCdHon21iNXe8q
aOBGCDtDSZGYy/l5C1PDHZAKdiKSjGW4cuYx37CKfjWIc9CLr/Mcg2zAYj8K+x3TMnHIF8xMteDq
IhAWB9N5jRfcaGNM6gFgRLQgSWUx6fGnohjBJvlvk2yXh+fLZ9ccq5D76gnodKu8zCgl0LPVQU5r
TR2ug+2kGkwMo/ekBSkQ3Mc2zLYhdF5bGHCLhvGOUDnqhnjePXQ1JEZI4oZykwWDmzgoeS+CG3JH
F2SQJMefk9uGR3BZ1rxhssovkZvyi7ZquGR7uZnORJBgYfHvDU0J2tcVOgpClbKbFkghc9n8WPbA
rcMWr4dglSraEkegNQSLtSGr8t1RinWqhjhTfpn9AIp5uXHtckW59cQn2lqqzhsJVZSN45xP+V4e
GTuCO4MsYvj3+WK5iDxKi9RpZTs4xstfmaI1TQIW4bPF1W8XtupOKow4ng/JfTiA4fzVLc9vNGNn
X6BGLXPAskjl/ZebCUtkUloY38lqnte7qFJ0/GeW31SA+wzxztjLPyl/Bo6nUVwPiJP09QYD6i95
XjaGcMyXx/h4wrJR4qWKgKyLtZBGn21jpXc7pFbwZAL08cD+yrcB2i0Z6nHKxo2qNz8kHlgWAzDq
roFfRzwVyZG8HmzMiGono493241Mej9wXpEa/tnDXNx4bcQTtZEQ3Yq0vctnb6fu60DcZzs3Bt26
NcTo7TF1J71VHjOH5Z+I0Gx7PjSwwzoQ6jZcy8cln4bcqjSXtK7clG+BFekBeeVu5ZV9ccTX0QN9
JjeXAiIC74ayq/FYpm8Z0hkgAjBnLD7NefOPTXm2gyMFSGTXKI6PzTnrQUPZ8V7+vbFtiVG360Sk
3+ZRP8o797hLUEtXpZVNa3mv5V1JRcn6X2iIrywYAPlM5BlyS7Y9XgdZl4WR4RjSdhEQTUQfh+4m
H/zj1ZS35vk2yD0Nkc9VDYZ9LW+F/JF633B/RFjqPhF0ZrlW/VMstiHIXT7ur1k4/QzwytjmzAZ4
6+5aXQiYttG2mCE6C3266UvXIYftPLGd3RzOIIGx41up0DlRwm3RE7LSovxff/gfv0FuYnsF2V2P
9MeRj6eHmkwB0sTQ17ILkON7h9z43gaQNd4yuLyPm/uAU/zjq/kHqOLfd9AgjVfGsCbndmtEhTZv
Ejf6U+lydfO8w3SCR91xoXQ/Oxe1f8sxsdzK39IH9Wtmz+oWjcZ+9ts8OotBV4B5LP3Q8lnLM+XW
/9vmddWMcECUruWb0CfZlikMS5flRdBHpJ1MONbP12c5wK5nDjB1DL7DaS/f4LGzhv1UWCxL6k3h
DBgfuQu48v/9u3aZHYIIrLBXGMAVFkDK892bkxdXXwCMRmk3i7wN3dvSLcs3SVafbSXRn6VHsvTZ
2QROPYBZyd6cUKGPlMfL4vm1/uMVfWzK/XPtDXuvNX35JjxOwVZgp3yKlgSB7AtZsLc7FLoPzy/8
+S7LNlkNl7dQ7fttC0hvFznxVu4z5csuj3ie/+9XUNblU5Nbj3Nk/bH5r/2y+q+2x2tb1bb9d9eD
rRwJ/sw8hHDlVhnwmDID5NbbIJyXgUP3IJqGOgvVSd/iQ0GennmBfOKDrWMM6rwWs7g6zA1YH551
IhazWq4E1IkCUMrQdCdrwarOmMcXg9ttTXNmKtHq6loNS2I3PQIzKxK8W8k7mIrFLtKch2YdxtWr
k9f/ePDyr8r34PE5Peuy8fmaPN8VeUg5ZGLfYz8oX0ZZNEt3Lbf0FPqSmcB5kndfXqQEzziBWeG1
6wNo9b78SmC10yo3/9E6uMYfhYWIkly3TLgGbyDVfbcllyLihnWJkh2Ig0MNSRZ8w5jqH3EP3B0Z
k428x7KQjz1ZpicI5bJGnrKfxaQfvcTIt+o8nlKzQqDM6/ayk9HotQWc3Qr13HVUho8RwBBfkPLz
g7ygfPJyi55eLGwYOx6+5sF7wyzOfWCWg9S+B3iebQv5Rjw7A1VTnQPnPX+fLkZt3U8Q7593scod
etJ0GWZyN7fWgQVdSJJK4AX8AS7ZYCbuIT8qDyG3BuXEQBdl1KzNQ8dMTrbA69a7yXUOE8Ac8rk7
6JFoFMe2n+MY9phdPVZRsRaW5Nx07dEJw6W+NEZqbOX15e8K7Hg8CP11NgqxVU3jKp/q/zB2Xstx
62i7viJWMYfTzlndVrCkE5Yt28w58+r3Q7TXUKNas+s/QRGBZDcDCHx4w3xrxVbaNB+hNgSLPstQ
+odC/neCNncckvj2i/x9YMf0NMeRhukDGP+1kpgp7Pw67c4Isus7oGnFQbB2uqApDjwLf3I/Se73
V9yJuY+Zbwwf6N8x9Ex9cMqVAUEaWQxLw+Ek4yWw6cFXKASucy6ZuDPisfZkYo8G8GAX23bxb0Sd
SOYefb6T9wd66u/nizDXii3R5P9/KMZqPeyls3ifxEhB/BiRvY/F57zYuheOAbYfDGgRZhADXakx
dzIei6KJOO19yCU2cdjkVbtvsq79F1Z//1CK3/lplHHfN0/tJbCAEwuC2GPwoRfjVxZHCF2L12TM
kINZeoP+jtYK8WS/jXZZ5fvyWjS/b7rTFzQADNJ48X0cJ55UMaKbk7lsGBOWHBSUIhVgYtMgTPyd
ObmjJEX+01j2/uvzsYeJc+4zdN1ativg6RuTVapxiV5vxiLUT1v8EL08qLYq78XFFoM6sTVf+7mM
hSA0rz0IIHNjcfY5O+8rtubbOFfMx/uyb5A+Nwh10IfRZ4qOswEIkO5EXrx5XPGIafxUf//xY65k
i0Dq5E/DSHEL70/e+MODaL8Xj2uAki6g6eke+E2D5IZ4Uv59U+x976oA5VQ7O49XX6kgHkyReQr3
hRMiCB6idq6Y54CiQiRzO5Ht3I9OKdP9/ddPT/Kd7DG/M/fxzP1hFqWOmjasn/znvRNb91Zi82te
7HQ/6qdWX0/wdS9JYWGjNp+UEalZ0a/Mowex77+VzU1E7X2cLTbnRNyPOSu2xH7/86ifpjOitWj4
5VT/VvblqF/O5E0dPkZzZePD6JtecTycWasoxvtcVbzwIiGUAjkTGhGT9ynMNidz2ZjgCQr9jjZF
rbF5byS6W3HwuemnGrHp6h4IIZbg70+0eFnmN/7LSzW/QPOLJsrm3cQe/7Psy27/dvj76zqmE7k/
C0H79SsbhzaGtdNYWHy45uQ+k53zn2IV/9b8S9l9PjEd9n4GcZwvbe5n6CLnpEjdH7lx/KXoGsQc
VGzN32jRh8xZsTUPyObGX8q+ZEU7t0UwoP1QSiQRosyEyMfLydo7w1vxCN83RanIj4SymVYnRbJR
nexx7t4BU0Ebn/PSONHIRV70/IyFPCJKRmLY99CR6xn1uBTdA9F/JFkrlIH/0tXunYYpE0MQvUuW
j5AwEX9biTspkrm7FVnxKFhi0j+3mR+DuezLIzQfpveqmJCFDdOrk0d91VhqPC7F/DcCYEC4KOqf
vLoLNvc3XlyUObl3q3NeXK7/mRUV86srsh6BlL/dt8h/OYIoG5MI7IQS8RrNnf19YH2vF/dn3rPC
q4TJW7I3CIxoU4Tk08xxbib2FYkYGMxZsfWlnehE57JPf1zUfNmlcwppPWpnUIHXEioFrgGiBZFy
TQHJMX24chzx6kfRdblJlCQ7cWXyqE2T3ShbiyqxjJ24w/Mdvb/7n4KZn4YKc1OxJW5+kLVE9O6N
7kGu1EL0RAsDZFJUtLK70clZjkHNRRku4hW9xynFE9CPali9ihf5b1SrlL011tksnVQsDqZpso+Q
CIYlDmlNJGXFauVizruGJ6F/5huLfNIdtkYDAzI65DnyYaiKt9VV9yg42wYLAIGMdo24quK+lAlU
JrXInvIQnongk6vTDR5rRHfqezzzy+UXF/XTLbpPXe9XXcxZxOb9NQ9YnBwdfViLqyxOOyfiB8xZ
cWG/lN1ndaLmK5lzbimq57+k+r66NLHWW2BjiFWcl7ovTRb2Ww0hwLUKY5Ys1DMESLM9PpPUGipr
Z5qFTM9U6zjAPNUowrup9B4DJdkq0zHkqEzOuVfWC9FqbJJ+J425vpLbBJBe12WLKuBVF4mT2PrS
dAB4KmCKTnFkb+TAN9I1kkEYLjOzXxOVBDU8WPtK9aoHOFmsNSMaC/E8sXAvCuVT7PZPE6L9m4cM
7Df4N+UK1bgeVQ6yoixB8CiJWJ4oe1QgQrOIv4WOhbKg3pyHEC0EC9jCRmVtf+sY7niNi+oDvuOu
1ZX8pU91XLVi9z3NGZKX+MAfXE8GKZ5UT60zGj8covWs7LoeCw5KjTpO1y28qiy/lyOYXqbk+bMq
x+YSRR3gVQGyXXI22QLohJLH1CjQb5JlpIxCFpmqHBw3RozFpZ9qCCVhJtDhKOBHyrbKzPwyDlFx
EVsiSbLMQvcsTREWJghvZKG3ygvkh9yhe9NZPNvW8iTll8iFhh0JShyrKQC8sF1mbmEWonotQ/jU
XIxEZRQMV3WSgQly6o75cJXZB5AaLK85BNtrVL+Gdgiu3ZRAdAmurhy9I6sp7UVRnmDSje4iqlwZ
wmeawWqN5V0r1LCvMiuh11hSlOXQ9x4zCCpC0wFaFZtcyxRLUTxkF0PXNRclapyHcUrKBNieybMF
u5oWc4WvJvFSyS1c0TpWZ/QBs7m+V9GFcX8PUTBe7jnQHCj/Wjxz8/5FYDgPqMwEy8KvF+ieamtL
MfTVMFQpGm+A6TNN0Q+mBdQZWKuyUk01qhdYwSODgQN47vj5qYBqd6qmZM7yfG6jjBhqh7SRCTct
Vw/pqMfaUtE15SCSbPD+KczaQloODix3x48JNiNq8NS6AEZts2/foi591VhKBxcO3Z93S4fPDDIR
tEJWoBLTjr9Z7vzup5H6NlQRaAUEcZ68PgF2jQ7Ww6iwlmwMkXEs7LQ9qG1Y7+I4zC7cAgXKfy1/
q3qJhyuJ9bOstU8lqkFnO4geOrOooL5K5bewZeHIQuxxLbKigqXQZ+TX03XZL1qMOxbD1DxUYkz5
QrBc036sYFNkSdBu6TNWn3Y20ncrHvWjOFRZ6crFcvwd5DCcOhNk0TZ8cIrV/AtqL/rj+2N0P26p
jfVD1dTrVEbWZulisdx6ySNGhSNB+6xirmzqR4gW1Te45+2F0PFe5DDarb9hWgcZKukRa5paiDJL
y7/uFNlPso0eF66BALWh/RCxmDYlGHQn9NPaU9kRVs5j1E5EhYWSxR4ZzAg0G5dC1aV6i9imshRZ
cXmSWJ4+VRaYsOn6mH0P0KWYBnrh1uz/3P9OHKXu1sxKOGfT9UN1GkReMjj40/PM9J2OcorYFEnh
jTDc57x42voaCclPhaJa1DSQO1bdA8AZEHhetwDXhaVCXtApqeVrWXr+rjU7D413v3jP842oDzu/
3MQqqk3FKFkErCUbt3DigfvKC7xTMyVdhO6JrbnbTxVtG2Mn8+K5ZriGwhAe8z7Bw3BKxJYo05ll
Y9lgoqgWKkGF3+D/aCh2ubee9256zAH/L7vEdge+Qla2Xw9TNxkit7f+kstEA5dffp1oLU4yZLla
neJ64lGw7KgbNQxYFCnPwZSkCEycRXZwXRQLA7eDvC6HBNen6lxGuXwxNxJbOOgd+fA1rCOzc2gT
VfHzwsETY5Ckg/ViAMVHWUrUftlVZMWJa1RHdxZC4Pddxdk+7ZGo+rrJAWh8rZh+1ZCHkB1vY2a+
xtiTglwa7fhYD0V8tPsAwImC8maTsM4os1qxjjJfeZRzvzvZavkz9RX5sTMz+VH1y0tDB3thbRqm
C6KDfP1aDf0vq6zVowm05MVOOBSLOfk5Rs3gJSik7/CRvQdRqefe2c1C8yrqQAqvYwh139KpZV++
RJ2iPylukD0r0V404ZuTPMpVBf3y4pfxcGo9JT73U4K4n9ot9Khk06zGBX02aLwpK9pANGUhx7V/
y1GHe6lN7BLmUvySOCU62opWL0VWa6tup+Gausp1A0X8hWk07TdsrJAuMnp1HUCofKlabBFk+Hrb
iV/5AhQsX5mJq+96LDOvudk/AaFp3oz8x2hX9ndDsutDkgdIJ5lq81aNAClky0iviOigpeu3fzzL
rN+AbKmrMcRF3KzcJwXwGRq2dQfek63Qr9cj1rDwhf8pghb5t/JLmWpYoGKT8ZR3TrnGry1HYc7K
nhLJMA9V3AxobrfZkwpj+hvW7wtRKQFjewKB8R0mr3wWRaZbsb5gd/lWZHvUJPaKM0RLkS1DW7+O
rNKJnDhi08lnGa03FUb00RtGcAmZ4WvHEq0YaNGliwqbmZ4JuofNCiwesp5Iy64Lt7MOoqatXWet
K53Bc4fbyejS8yAYE7y0ctEu4fgEB5G1AtkEphC0R5E1MSLCB1J1TyI7SsMPm2/+ReSGNrnSX6dX
LQTf4/bezg866RYntXwOXGjEvotdVZcWV4A+a2Qn2lvu1M9RWMtHwArdTVVrXpUQVfkisk+igShH
F3GTS2VyEUUi0VE5CkwIDGWjYria4R6bmN5NNA+ho11T/VZV2cZu7ALDwnKNjHl+NAcrOwYNZLlJ
LDg/SjJJ1RQ2MrPysAqdFtFxM6gefMXCCnwwnlAIi99ko3DW6GbmO5GFowOkXs1ecr1HklJrwRJM
zZR2cBdo+oGqSXvcleUaoHgRv4GiTrbQ8a2NytrHm2lox9SWjEfdT6xzHhkALKZm9SD/HkBL7vm0
KWeGdQpuRGzZUzIqsbskgleB3/2nbG4itgyp/l20qrL9t/3VGgBMY4YPZT9Wl14qgEtnNtJ3oLp0
vkS/U9l91vvOfKmsHn2gVM1Oia+ZKBsXMYi4bvzeFvZNNO21+FQGmvNaVqm8ssvQOMe5gwFLWaKW
gi7sM3SkDwnxq3WYLW1gQyc556Wy+/BHowAQMzS7enD0xjtIphVtg9iXH1FVKRfi8Nb4KudO9dGw
bgSMSA/RYRy0HTHbHNXd3Lg5JprjvO4WwpZKuoiSMkMZF42qU06fejJzf9W6angoESf/W3FvI6rz
uRQeCeBnZPxX8ujJ4UrU++AeT+JooWVTaBbQCQtL39+zolp1lKjf8GoH95aeot4MPTK2stnB3Z4P
YVj60QRefrB8Q1rHSqZiS9VZOwO87x6vm+qkaLq1MaNkuA74uKzaWq6eeRtloD+29c7Y+YY2j/Sn
cp7sLmJI2mfG5vZo1pn+AScRsUidfp6nj5c2iSxIKt64LouivIRqXe50regOgV0buPu6ObYEjYU+
FmBVOj6YmWqOLJbbum+h1z9HgS79lkBa3k+UpApScZnxa4i7H74kWa+KWSWoHSvjo2+iDc4QxXuA
Qm1vk0lUXJbc+NjGobElHBA/2FCBwDhXBvEzOjLTHf03OuB3yIfSL9XDBxl0EiNsBuGRZ+u/E5SR
1aZ98rDmqOpvbQNmGZ3i6smpmRM2baE8gNtogOfgsATvyloRXHPdnapqeFD11iRpIMe4xSlNchRb
llWyBIgEwrmJkHXBv+abYnXOUxo7r8oQSme9dRyuAfK9pR+XB5FtNJTnUits9mrYIkylMC7bNzlQ
t6yynWcPQvqi6Hz53Ba5+xyU45tqeOpF5MYJAW6pxoNo6ijWMVAM9ypyfutt6ziPv+mZ6j67I2uJ
mVE95pplPbvb3k2st5BP5bbu5Xpr1Z33nqnbsivN9xxEFpY5RbnrvC57xeZu2RqB/Y155AmTh+xS
uhLi+R7kjab1lcW9bKoIMlaccdadmCz9FrGjgZcI4TUt0H4Lu0MDMTXf8prnuUGlldqqMBtj02Ep
eGmmhAdjWFV4I69EVlSwYJtdqhG3LSyrj4CdOLPXFKAbMBxdELvLLtqUmEjxHm1JO6dWMX4jCvDa
5MHwPgQT0KOGz4EOFJJ7sfoajt3w3peBseyn8mAq/+/2NpJLc3vXdjkO8LRl5dkIvv1z/Ln8fx3/
v9uL86pFB3Pb0dd6aoTLjgn7Le+G8qZauro1pzLkMsqbqEiZ/N7LRBOEIqtbPpV92ZcvJ3JWkrMN
Vb6JIjEmtqVTVPKGJyP5WyZjH+2k+mZuJir70HEWZQnfwMsfpKQ2IEzC+eqVsvPWFu/6qkXHZpX0
SvYgkl7nfmXti7pQqmKt+pF88gqIeHRSIoNCu3yqp0RkTU2CdH/PJ8WqZbqG1uM/taJ8zoo9RBna
dsc0ANA2F92PNOdjOr2xtx9yLtePFvsPFMmctwg+Ew9Vnu4dFy6p2lvfBrN1fmgI0BEtdLoHw7Yx
HI3QW8liOWD1FTYxxON9lUsbTXXG7ygydNuGowrB0xdoWXtxDj8BztcWtXHGCdu5uI3CQtd0bMwr
HlSu2jO4EQPXAU3bqFXdH9TSR7N7MtwRjjp3cx3DzyDnMvkSFSJp0epe24CsYKK31l6P9Rxxndq9
JVYk3RCIblbqzsFGLBpHNF00tGMQIbf0BUMQeDFhX26lImm3TP6Qxdf+FHr9jsRI9z0IcYKPmrp9
CKpW2clhnezdPtYvvqfiiSHl40vsx38AHSZ/2NnHDv4g6TrqWFj/3vCT2Wp9412KrKpu2ZRoMsND
P0MucWqgqRMVqQKyYdT5RYnhxSOZLK87J2suor1ohsHTGtPIAQM0xGmiyZMdyDxesm108xDrwFet
iq+IDmEQYWCMpjVyv8EHrbwYXhNtC6g15yiBVKH1+niybJDFsOPNo5V0wT5Dyvjo6IGxJ+yRHZxh
7A5J0fd7SQ7yY6JlGPu4bXCKKheJp86yT1E+4PVaEiQJmsjdhHUt48AglxvbyXqIroguIwDVXlmf
yNdxaDU3F7UndIPBDtLjgAYq2vZxbLD6wdy5fwoM5JEbfdE2PkEpL5OfK9agl34vay+9baPlje7p
d7xn2kURDP3ZxYcKCeo0XhWDH6CEhX4c3yYIH248/owqe+3iR/bK6nWFrk0wce3H4BEs6Z/AlMef
UqT9JPALvdzwCJR7trpJaj7Obqdv2+kIdoh/BziwHIuHngmVOSDSCcTkZwYuUW30Hw5YA6aASXdE
G7W/lhipT2r8I6Jr5dkxhgYpZN4AZkb5LqkUhGQQ7+svIWotDMr7XapLwZMrOdbFUmDTCiN4X2+h
3Blut2vjbnjVTeZOiuI92RlvijKkGbIBcv8aAABce3nX7sReahjtS61TDqmldCtiidkBRlDIVHVC
BhsOhhxuvbgX6QOCiKKJ2PpUaE41ovBrzdy8T4Q+ISeYjyPKisKGh8YC3jLBMfBi5DVWjrXUvDQY
WB56V06Qr+CSJOhtE7fsYHpMWRTtnPVQZ/hcTllVHyAt6Ua2F1k3LpUF7MRwgckDJDnTYlIwJWrq
4/eU60N+7J2owMGCLZHMbcSWKMNpnNaVCkSpS0Fj/R/2GxGMyiGo/9exRfbTqS18BPaMhBafyuZd
xPn7IB8PSfxaDb7/RJ/rLrLQMvaqC7eiTbVH2bHcrdb50nJMuc2Wk4VXs8h2Iid20jXnsW4S52wY
0g7povHiNBWUwjqtv7e9VSy0zvJ+1J70BKHI+aUryia16Q7QAV96SqoGNECUt0nCPwQzHlAHCX8W
QRny2anq18nufhkZTX4mzn2UEXE/QxQozqlS+BvkTMdFpMvFea4QtQyw/rbTseTJamspNy9AZHBu
no4gdhEN52xr9tbC6krWLP9zki+HlvoIvpDqvsRgVBHMnE4yH0Bk407esfgVHlZ2J1mnpvcwIMI6
FMcXqfWhkKjWVUfJ8RqbU++rZCAMdN++l8H0xVIptncWoYKzJWNcEspI/d+zUxlO3d05mBJRBgRT
WeOLxirIVDtXiHairCjlZKN3uAKIbG1q6TpAFmbVhAPh/aL8GUBccDK5fFO8Afpbmw8vVs6kvRwq
9zEd03YFVKy9qU2IGqbVJw+2hqhKiIjbeTDabpeBqkXBMQCzj23V3ogdNEGmXryz5OCSxnKxSZjr
XmW0dokYEL2OjVIisJ4lz/w6f0nM2/4emSigGKOuv+Mp+upWsfmRG+5BJpDpoYQDrykqI4bSz1le
m8j3EWRgQaP50w/OyU3T7EOrwh+STpSa3hIAPaghw2hxw9KRWjCQ9EzGpHt2y65C05wJhKjtLT8/
+glUQFGbYuF5ctuxWojaMPYTPC/RlBO1Q23Gl1LS36PpSKx4pA9xWTyKulC3iTkhtMSYPHjIa1m6
hDgJse0ZY/AgtkQiJ97bqMrFfi4SW7ih+qsQH5/7XnOtbCXWNmQhaiHKrMpHbtKu4J0iDrqc283n
kbvkXOmZeXBHlbZjiCsVTKTHPnJylohcFk+UWDk6dqMcZXhUcNYDZRuPSMWICpH0NqpBS2lqU0rS
UGzmfRRX+sjHHGW7/xzmUxPDCuGQiYPPR2ux6Vi21pCv7scV1W4ccopPLUdTkpbYYekrzXQggk2H
l7oSiiAM1k87ior7KcUP9BPZ3Ti6/nIv08QvmE8+OBGPoGs18r7y69W//qe59d/jKr8SD92G+2+Y
roLY+vRjpx93/02i5n7SJk8eQoRdoYpvjdqWj9nUTDRw9ZIwj9gUNSIZxOUXm7rdIN3Q/XRYETpL
TbdhtIGdWl+dqygoliUGFl4A1cyr0h9GVg1o6IFpbOW96bvj1nKa38Byh1WMsKIcfLRqhHWkbuJH
4aAP5nTN3o/rX2XiOhvGTEcbCdOgUIOVYg6TlK3zYUpYZIfNQirpyBGa1ZHDtx1ijBXuVnYZvTDP
3EHCe9ar1lm0vHboegxPpVsALm6eFa/nYND8UMSOLq1cnawQ/mUB6omAzjomupXp6g8/604Sq55D
hiXigARDPi34ZRKLDhF83x08YqapTnQMJOVW1pF0lUOmvDl+RtfCPeqMRbCXm4q6voUmFUfne5mC
ictizLpkP+/lEclbJSWSS/imSldRAQftRz3CuCrqFirn+FgVj1Wsd9eOgVBtlWihp0zJuxHICOJl
IT/Ee5ZyTFZwyMH2oGgslB3qftFDNdUd8IZGfGmVHgewKRli91Z28PiT7Gh5nQHqnyQjWryEY9Zv
1AytMVGWosCwHXFZI2D6T1kzMpBA0lTdFrjoZbbhPiRTghyFk1vFtTaRa4prdHF6xjDXcUqCWMt3
9mANC5GlB9GuIWoUEIaqe9FcXpn698CotYMosqVCRZesH7ELrbK1KBOJproqy0RoNoomnypQzNOG
6n5iUWyoGeu7Q5buxYlFmet3C9OptVU9lKxYTz9SVAaRnB4NEwHCqcggrH6xLGnVeX54y/J1BiH4
WitKcGPN/E8fFO6+U7QzQuTxqces6ioSe0TrH1krYzOXxUObYuKGMn8kS6EEpdHV8LxuDpERGVeC
/cZ93yYw12Pm4n7k1xUuWjaTNjfGY2g0cnt7z+OQVGzKLNaX4Hyp93NDPU6D57CyH0aH0UE7FqwV
FY1+dZxIejCCozdltCD8m/RG+dYQtTwMejxNC+H74P4HMGNu10eoHMUjXa84kCVnJt4VwRXDu+aS
Z8Pq/kSNeeCBNa4XqCJXD1mZeDedINlNDbPH3PX6o2gmEoZk6gJboHwnsqKtgsr6yihAjou9RBmM
ihhKQnRmDtcvHdlzrnGqOVd0uceDpjXvnluiEjKVq1bS4iQVLtzQhvkvmqGAuWfl3j+LFoz8rnKg
aMdg5PnLhqDeSZ5jXiGLWlccxIq14tt4GfSjdRUVSo24p5yzOCOyogLBFP1SxAwYcd6QUI71a5aS
NW3ZBvS/UWuc5rY+sVPMzCprG6tFuLEHEBPIWfq3HDbECnuWaK1ZKKMtrbpwN5qjoRyOfssNqefg
ptcV3FAtIn7QEw+1tRhTocnLRCSMXUbcsnDzVMee0UbuYYcnYRbiTkp9LsLDf7emLPp639MaLz+8
NRzwd5O1ios59EFsYdecsH59qCeWUDNBGMWWSDoBlJwSJrUAJ0Uh0rXN1lFZ8e5DBF+y4cm/A68m
nLfMsLt8ldWRMEvNLHYiPswJY2SoDiKfCNZDqyff9Yl41ExMmnL6CXgTwTwyBf/IKBB2Qw2SoAC6
uweRqEXdjxgclZP+xn821dj5CCIVDYwqRfZRVLftCENUbIbIziD5H4UscyCcz6IdKnv3K2YPWJBE
6IyEtskSoriK92rEXo5TVGaL9gl2BzDMoC/oa2nQJCh2ze+h0X+5qEXEWbHtsf9aGcqjh6/jIWva
V4vLegywA9vUiv7uD7qz7idUbcRhMudIj5Osxf+dr7bYEneANSx/rXtcKwmXtKPcqKsy8vRdjVHb
wdSyfG8ySYiKsFxIcrPtdPM55l8bRg9DH1KHzB3mEVBKxuQ2gvSjZKzCEhLzREpLJ8S1Nd0ssZUg
2rAukAXhu9sqhwplC68wWejScpT4org/fbowUJS5bqZTIaFoKUtJSlzi/QTcCt/40BNfWmvGKevK
/lD5ZndPND3oD646XblkeE8UtThA+S0OTlogOi42U9tplbXYFNarYkskkeUWoJ0c1DAm7Hw22bHk
WgFBh0HHvz5YuWOl+yBBCGDiiE5/UyTiD8/ZJtFQllHwzXQnDtM4YRTF5cgE51Rs1iMBrzSxhtV8
Z8RzOmfFlqN02FtB4KXzztAJJNEm2N+cGI3ubxvdOEYT9l48ByIJpmzHEsdmDKqTKMpdA3MHz2Y0
ImwNWuFoYEot97fNsm+xUpW4j2opHLCJNXbftBq120eIfEGS55pO+hCFjo2BSEQ2DFAhVgLpT8mQ
sjtiDFkvxspqcUWRwv5o2dlKw6arzvph4SVY6/r4U69ku2AWo8rultjPLyfun5R8EtZlPIJvbIbh
HFT6gaXztZq08Eajc5IV/gKNMhZKx9w/mWBhzp7bLFlvrxbdkFwShU9E6hTGykFl9SgX9ZIuI2cJ
nchiXjR75Aamqe0o32Dfq7uxw0HItPGktb7XZZ1udBZhQLE3LV4slbcJaowo9XQhtQnrI8AEV3xw
6TTCB11VzOWgDNLalWpsYVp1g/Y/8nTjs6bH+zTPid9hSRRU+lvRFXgWDvEG+aVgbUD0y+rm5Hul
vODjCDPZz7JVBSHDb04Iv4InCVnSlWSWXr2QoApcqiWibMGmKyaP6FoDhUuIgsXp5ZirHf7GdrXK
kaiobGKNbf+nsrgwdutglcL+Y+ucvCEKlwEGW24ayuiaYlEaKISrWxnhWy1EHR/TzKL9E7owsmWQ
VMt+NOyti9aNlNe7WvW5COjQBbrJldZ9uOJVp4OL6V4cewpdYgTJeKz6ZfHpnvoWRUE7xjL3abTV
pAEisATev+mkLSOKccn64zuDZ39tD/D3c8mM0CYCpmOPjD11uDk28mjAN/njXuoMu8i+9Ugg7Vjx
lE+AaXHPsHFgkFNudA5LF8584yEYbHu2jNdWo6M5BevJl/7ULt4yZX+eniA1NOtz7I+/DSqXacWH
smCSLVnuJVObjyJBHUnlFV0qXYtZ09Cx3uhbOObIob4iIHrKogoHXBOeGAzuVUw4QdMhhY+RHC/N
epIUQWt50av1d5fvxQqV1wW+zPiDJizh2JzLLJwATYixXYLKGVD0Ms5NIW0Sr3JvA4rrY2H/zGNc
9TzZ+zG00qa2mQh2SruaBoCtqflHsHIbw/F/SeiwLrIeb2KlH1+dgoAFAUhF+m1hkYiukRbsNYVI
nhPKNxQX7KU2xCvXb58Gxd5ghAt8xAeKJekyq63MkKToIyqUZjMWfbMa/DjfSPaLL6XpwggTd13G
KfGZNt0YppSdRp8DdjWRwUBRHrw+rJGmHPaN/IOZv790BqtdN+VjFWHVWuLXRTx/bTr5m1K3yLMg
kGRrmB7X7QuIXA2xo9Bf4uKZLBgNKssR/dWFg2Hqoh76ZBFa/s7QJXnRItllhvoLQmKFDkgSma+Y
8VEhr9IQ9xUbxVBZaXaK5hnUDd89p/3hekWJqFP2KxxfRzVCfC32PwDnJqtKfcZC8bkFL8mqC2qp
3dFBMnVa26j7xl4Ra+uHxiJkBgjYdNU/hG+QMDHfws64ZD2L9rFz0lWaJUp31mRG//Tp4brFdbjO
q5M7NhjIpsMWe14Td9nU3w0/cc4mXv0Upc270mAoL9fDVQ8Z+TfjJNebEQjEGp2FPp0eOkVksgEz
jLChxzOxLLMGQbDwR8tFWpQ5psCSJu3znkGWryvFst5y7eVVbBHwx1LgqOWbMjHcG96G9ZqlnXDZ
F9az2ScrLW3oCCRkaOP4FY/7eKU4LHhXZR0sqir5Dl4UkmPNHLqPAvySQG+aJUbCk08syOh+XUnx
C2L+N6TT7EX1vTVRoCuCCN59t7cD9VcmRb+SQP2oCg2zwBJlfpk5FBHubdo1w8ZOWCwIFLDsdgyO
yB+8V4UoaJ8g9tcN2aMcFpdiClSlw7QQ+1urLKwXOn6wD1S2avUFunflupfMie6cP7R+uAgyk2jJ
BNQtvH6fKXwUEjBCJuJ9aL3Qa5reMlT2ZRI8WAAxFnmcXZIo+5No1r4ozB9VwMSr16++HScrXY53
AFWIB7k1fi2dC6/e7g41bmYeUtWrAgT6utFCFHm6NlqZEm70qlQPC8lI+5WrSR82yka+2wJED7S1
jqmUWlvmdujLJ2zeWIZO9C1RgK0xEsn00+e0lzc6rt4b2zfBD4NZCQweMyl7deQsPLRLz7cnDbFv
reajNh6/DGMdr9CfefLL8SPrze9qNtxac6kmZrExvf48Is0ZmSjPVfhPKqZ5zpCxtrMKncFMZUVN
r/aR6wLTNrddIK3sAK/7tyHI3x0vfjLz5tSbYBrl7sWv410FBifqeSbCutogyYY0TXvyEQ4E0IYw
WhkbqyhnBi6VK63k/URV3oh3RZV1BHEHNOPQh0Y0AO8Kz3gf6v4db+pkYcXSc2UjZFMH6luVRB8d
cnpa0b/BL/sNbBdcrLYd22Df6MnTAI18GcvZt7xBvDxAh6mNQFRzPR51TMS2GcsAYP40YkfVuGUB
EjG1au81zQ1PIzwEbeLjXW39rvQKaQq+sHhsY/We6kj+IqC8kPQOy0s5RbYpPql1eouQ5lkoY2es
dcfZ9qazf0sqBPpQG9pnvVGjtx8Blh+AR/j4aOLGfsQUI7vAGwbCZyGbrvJG5i6RHaLCtfEhJ/Up
krvXhh/F1O97AAgDpc/4xSmlIz3fI+CyfNE0Fpfeuyg402eGuq3Dbtdn7qbaVV26qbgsdBLM/Fk7
/H90nddyq8q2hp+IKkKTboWiZUnO6Yayp21yaFIDT38+NNfeq2pXnRuXhRCyJWjG+McfxhWzvYT6
X2EF7NbnBJRq35GnprcEi43+bVbh9dlbGfOUcqsSrl7lhT95ToRyBj+tHJtXp+9uTb+76708IM/h
vu6iD7ugb0RCRnSDyt9dNPX4k1ZDwGiGlAdB9OfMucFEANv4krKhMRQVzbjxLB2Ccb8T9BkHn265
Ks5EjzbUAYkOVsXl0r86HaDynHvjCh+eS56O7Uq6OALqAsKRVURPlZP/1N3YrIouV2vp9yRGIjps
Yv0w6P6Da1FETjHO2WU0HK2WKrvuw4++47qbe3PrYObttsPJAr3DOSVbY3HnaDnTUBliJQp3Csvd
VzwIITpFQGgW2GEzWHzILh8jkSczC7pRrHvT9RH8e95qSFWxLh7bAo+oIdP0rWnh2dA2yQMB8F2I
tz03OCrJe/9bH/v+1sCIjG7M3nth96SJCdtNv/8QHU7jk5bAe+k/mtbfRgOWom1CRrGf+esciKBh
wJFDjF+XusbFQxEmRRrICESg1/UCxDrbF/PgHQiZfHUTzHu4g/dD/W101MaT4vKs8NdJk1uhVSTM
KTwUU04XmTwYLD9r1EmwmsjvmRN5GyXVLyGj8UoYPWMl6zlsPYJKyi8D5zpvblBJGCSChYlHPmd5
6iN5dCgWo648Dz5DQ/JFsLo6ISB6odZ+8RhaBHa0ZEWY45/JpgPIvGE8ez63GmdaZ16/JAxyN3cI
kEpbfFTla2ZKrg4VOM2sX+yhGCnG82wlPGowJ4e3ESW/A3h2d7SrxSHLHvF7G9WzXamNYdojhRWh
GYmLt4PT32lqrA+Jlt1ZEQU5mbSlaZc7C2RKyllR0MbDDpG21TrFGkDo2YmjL/yt8E7N4OzFhuQK
4KTRfgH9PpMqO4SONZIM3DGtPBc1NmZY3ItVDtt2P9tRs25xxPRVGqSzfWp6H25q/2NrN0Qt3yYE
s5aA0Bg+wr3L6g1Sxrt0EGKrl/Idk4WbvpxxfK4Wi+YPKQiuHn0DsX4VP9fCpRKCA+UBEqykHlF3
Vgk2k1DQS28HackmGtJVQeog7nEmVCH2Z9pjATmoicx2x9wKa3oydedWplyBMZ9wJgiVYCr5Y7vh
sM47HIeLTWw4u8QZP+bxBubMcw4jdUUuiNwUBp8TUeJnlBjQRmb6dQetUjctELz9quHMt3DbAtxD
3sz2qBlbh8CjlW9rj6IS2wGD22WRqlb4oCKFmiBQ7xZ3OdI/MhY2zTpiHfg+xNaX6WjTNjQHzJKR
kOJoSHua59jbURHaPmd/paEdoDAhNjFGv0KN3yUxHkmZ9Ws5XblyRuB+G9ck1k0gRBt7QVO/Tzzd
xFXOXWeknK40n7PEtc1PAJcfMpTr45AxtTYZ3E9EFWWm8YBhX7GGKoOA0jLWelbZyws2CRjx2jQZ
7HvZTtj40hrjuHeNwaMOSOsAq7kW95TuLTUkdtTdUUs426pGrNq8fk7zEjmSc4Mx5nquqJ9V55Pq
C0ixcvJ4p0gcx7VzPjtQ2GvxPRn+n7qY0zVEtprTtL93S/XutuoPTqL7eZoCxzQ+qjGxcUtWWPQi
vgjHxsafRJUBcxC9Fo9D5t73rYcsIy1Og9czQJE6g2z/PbU7Eu0L6ynsHnqhY9WNhygJYiTu6G64
HuPylNviVhgOl27UkefEHKPR3UtN1zFUpVrHiX5H4MizOZCK6fflNoqnhzi0B7iA7j0DFQJc0hDP
5vnN8x88R4MkYi5efEU3Bl2XUmBTYGJfF61Ts1pPuNgSc74amp55Q7zT6vJU5s/Y5vkMO8M952TQ
1LG1GVODTmww2NVMyo1mOlbg3bQRhp2AfnAXyAb3ezgnpbtRUn/T8pxRS2/uwhHPvTEkDC/HBk26
fRAN3Z9YQr23rQP1RVvmFBjKXdlUlXRf6qJnByppG9fhnJSqxA+ManB4G/IQcl8LQri5pbSMwPPS
78mN32LmlNPUF4E24A2Y+uZ0cKfXSiT5JjR3uWAgXaJDRYMabRxyYCrRv2VltCDUdP5hyrfmO03A
DYFZSWOAtJJXp+1SRKSTkz2PI3dvm1Tvba0oOQanY0zYMh6OCYn2XR8P5e86JCMji+tzF8VbiyCR
rT+Nxzozv3INwW6c4vy++A3J7g+MpGcG4tVWg6OyklzxG19z6Q19LiWl2nM5bX1cgKcJuB0+l1yH
WYQ7W4UsUKJEyJlqpS3avzwEC0mS7yrMb3VXw9Q8rUkWCm1GT0m7jzHYWEFacldNZX4rC9up/Nlw
3HIXVcaHa2h7dx7BT3zYPFb9XVVYneLX/Y3fzCcVtdpKMz7PWA7j7JtlAWmwuBDMlyYmwvVu5G7K
pYjgsPyEEgP1e/gl3/Ic+kQsJ6xRBkHnxeC++MZ4nBrMSPCZI0veai5DIz5LviwsUe6TzDd32hK5
HNfTbW7ruL4nZb9NEvo0ndq/rtUL1yg0EEj1y3LobJpo2vE6puB9hPFtfCBW6DkzTG1NAtbuBSFp
uFIyhD307Y+v0rNewbaf3KKn2oSYas8wzoiuRjpxzDOfNpUlKrQoeLk2IdmC9coGes277pgf0oBL
VcCZALB9qPjwVqWy7rU8AzIU1tvA3NKI1LAm/WfxU/Gj29gWT9Hs7I2cAl1EhPKxOlEB4LRHD+uZ
eLfK3oJojJMwgNWdH0f39Q8Lb8jkR6GsHOPhPhd0ak6DniZVxKII/S1uCGqYzIo8KPWEAWm+hcN1
l7rDLWMFhH5afhZ51K1pAm/V4tw6WY/GZ1R6n27fvrQ6J2Zmv5B98Wg65VpE5BQSAYwLOEGy003b
cLUg64Ihvm8t/a3v7C/NHcCVYbq1Ftl1qQ4Yk3L/d+fEQjExHGR/ziQ+4CwA0OAW82bjPVyaV0+L
bmecCrHUvs1MZwa4a//UctxKV3vJiSReubGlAlVReOs2bIaQs4Uqpi8rH6m40Fe2yG+qsPsqBRKK
uJ8xpYT+1PSPbi6OVuG0gan11FQl9Hsdg+ox1bS1WPJ5e9/YIAUnij6t/sRFvMe44qZJ4q2e2d+x
14BTNUwBSVIlSjHZmVN9zhwCRRuZH+qByNRerzewwj8zo4UuapLQbSebNGPwnHbw38IS42B7w59w
7OOLm5SQhNVtqRn4OzlGvEL0GCrrIeyQUITh71xqTyZRQqNTxU9a9oFnYmnPZqBFOmwsZZ4nvMfW
Vmf8cfvuYPrJY6WYrKMA/O7C5cOO84/JGF6zEl01aQu4X1X8z4k6T5k6VSn0vDD6pIT4JFg1XrnV
sLXr6aOvF12ezo1cK3wYgXOF97gJ247afEEqxx1TvHhtTUCzemISAG+CJsQfvk0iRdaWt0VOnFJl
PxSeEkzQtfc5Ure6xELaL08mS7hwvV1XVV5QKEzuym6TqOQtyRsR/Eq7/mNb+VdY13Atzeq+wK2x
cwsWF6chbcnusMc7zqXahOTHw3JCq23UR3RGj6Y2QE5H+YvKYj8pbAljskHTVAfU68uBsxHO+Sys
tc5MFQ+uCC1IqQI96OYxJSkxybZz5B5RUH46Qn7k83wZ8PlirOacuEJenQy3Nq1f+2UFB9OLdmaT
Bq7qIRxrpEWl8xnx0g2utfNO2tbGxt6A+49BHmUeeCZX1zDrw55MB1z0oYGPXo/JOv9UbfkPowt4
44KnrCwqOs7i8mTlL73I1gSo3jVx9xYPjMCXU3CeiJiCWKJvI4cTBf3Eec7DHYj4W+h2Z5DbS4hR
Pl0COrRcGhtSiI65KB672HwvRkfQ6MWUteipPB+XJ9FxYyyTxytVINIBZQCP6z3d2COh2m91l/6h
+31CBdodsM0nU3kO1+he3uz6tqnDd8oD+BgxJUoIUH+rMchpDMJW+snONl5h7mEZAeulk0XJICPy
IbXbyq21M73m61iA7c69uyUvu1xXtqPo6Ud/W8xY0cwiz/ZlcyorjQEBB9h4mfaHvnc1oYUQSejt
x1lDN1lgWUlIVjR60c2QKJpGnBOY7WtBndrEFk/2bmoL40bLmWBJlAhMIlwaNS/WkWcYu2ny5QF5
XLJqJjKYRsMqHrSpxTTezdrd9eHfbdjQp1yXbR6uXSQcGPHXJveqjrBxt6jIMljSn8Y3TySYcRNg
4bjjFEh/OlQuknRETh8OOLIh4J+6Vq/t+X+2s0Gh2osQpA8Te1qblzlv2t1Ahd4o7mFDAwCZdI/k
C3/2Xb4ou7j7zJo6CGPwd27465LZGUy58QmPjHtNC90t1UVEznH+rvUYqlYWpb2jjJ+w9LhoqLCL
MPyyUtEHQETeGtsA4VuYOOsl/5PDsuTJm0QtJVusHWMXDl/o/ol988/QQt+eWITDPjzgxIxBOohV
55uvfobpt72tJ+0kl7dLlgmM5UCfUjjf+94L/nnYHpYkS8xlMEzp7aw7D0V9qVMxrNJcPZYR0+fc
8w5NLYA03UtmoiZ3ve9mtDHxj+TdZOf36TI68LUC2HBsjkKPVNA2FleETwo8qrIb8jHKtYzkyAy/
W1NcKy5r61AOgkAdm+5tb0WxwGwCZofu4EhguDWeqJnl4tAYNZvUri9NOryNxRK0OKbDLrSKX5XM
7anDaSMC3tZtOmUr8rnBThbzAcva+LH+lkzuyY9+zdZiJtuQh+bRcNaJV7I8po+FegmtBHchjx4t
jqxohcR6NXZ4OYzVGHh+Su/s2mrFTHWXJrrxmvms1njH0t0CsYwF+VBGchQ96IsziDM99pOjF69t
4eUbrREJRIvoDY8RJOyeuUPNpAcQPVgGF9KhS+wQyCEgVR8ssOdmMBGrm3zH5jJtnTWCIe0s2xFk
yqvMo8UsbKt7zueMkr9QQJXhwHAFCxUk7kzcVTfSw2nkLnll7gWZ4xgomoYnI8cQULewfBmqGloV
gJVdf2epxPulVPt8Amc2cts/mOLQFV2/miIGU+0M+OS62WcPyMfdptJWJaSHNq/iQ5QOSwFtvttI
XFaglRF2J2NzpxcFgxXT/qqW0VP4IUFYAiPTqF272xbMEppscxMhDewpRu5Dh7OyrAA7ex3dyXAe
0NcFcFTqjV/auKRPjD2cJbGmlyB+ydwr5mWcMDgjZLsmxqWC8m41Nll/L8lMX7fEGy2G/Edw+VNk
yyDvwW1GHDUMBaxJLVUf0kHi+MEdIZYiDGSf6KdO6duCmnI1uSink5nEcqFf/FpYO6H3cotD5GGW
qbtysnITmwS2zBE3hygS7VGBt2ceBPc0G1+cEpKp3j0zNeP7L2eoPyCyYdKmN3kFrE7fik9t6hC9
MmzxYsBFQpbJbecyP5UNoH1tjRqiWPwgc7/YzJ3FzVi1b1j0bEp7qT8rpHHzcLAzVtI8qV5KZ7b2
rlnBZhbVdCPaZSbUQKchfgMOn5s11LU5eeJoNzYi5rTQlECA3QIEcqHRZjn2S5E3ReAaZRhguVLC
5UT1WqcBkW0lBlDLJXnJR94im7iErbyxAyHEkqcgb22RvnYOn21odM4+TTIITFz2yHxeGof/WNq8
JXoikJjIYVljJON4w6vt2xCLs+IWq8/xGFX3OhAKZ1S5CvlWNnHWYvfdNrR7vLdRT1uCRgamzlRZ
LrOejePVVZBGw17QuBMvXBCx2otyx7DYwiNm6w+nKia8Ba3sp+6I7qEww82QTq+WQnU5uMNzG6L1
hAbU7EqCaFiiu8uYzOyk/QpSgoB1oq/acvq16/U3ETNUgEPfxBglmoDNnfob/2Y+oim9G/ReI3za
QwEzeMRulAgTZA2f1gShMwkb6UnYLDmT7RC7NS4kVP/1SUwdy81YmgeMSqqZssLmnBO18T1G9qdu
/g7j/I31DOEWGIXb8m5uHR1nnBAcOvzEfItXC9PZ6jkKCkaGuNe0iEzAPTQ1nBUzZocUnzQeNm2s
vfuN8Da90RC4lmTVicmfu8lnj3Q8wUyHsVegG1Q69DmIe6lY6Wt3GPuIAE+MbM1t+5Ba4XTjhDqz
DVofUULJcaNq3Gp4wcNDfuy0XN823h0eFxSG+vQyjMZ+bnVQ4bF57gYmIo7qAjMq22BUvkGhmM/8
9dEpbrv33GFEZv2aQ3Ln0e3TBHNXHIYRqhHtQD8ygI59jZp936Abv0TkkWgVYdaEO61Vq3031fBu
ReR65eEp6+FWiv5beQD6dQoED7vyqQMUIO/Nx/e3dAA/rOchpD1McW/YIND51Bb1WuxOx9EluqBI
03tN1Ljn2xOn3FxXqwoqytoY6PncxRO/rcsf3VJf3aBTsThqb7D27BbTbVXlX3A3SK/E/ZR5L52x
6TYP/EcpZ1WcAr/Y+S7GAhey4TrT0n2hE+jchNadbP30pmo5ty25jviQV1PtQw9kCG5I397EnVLn
2ttYsGfX3ihI2+g/p6m6cIdNqYKtlaiRzzVVCQ+k3k7pItjt6DsIbYMgP9ffKSIrWoX00dT9MIgl
0Gtc2Qm/AZzkUdVfSgdlrvYHrF19aNGe6auOtZM4Dy1jtnks/7ju4s0iaI2aFmLdwLdi6PMu8uf2
kiw/bNC3AibtzXWTk0uijEAe6szhv22XCJpw3BfQH+HkmqylBKt7mo+LfzNM61qyDoe18ZT2Scp5
oL+22EusDdN0g8jae45jr8Xsv0ZJLFC5gWlXbaE2TUgjUyh0EOmqGSt5kGP7NLj1vDNTK9kMTX4e
oYwxO2Y6ZzW53HHxEGzs9Rk+wiOzWiZxlHCssaj0sakAHd5YTdufh9p7yEs+0HLOV0VtNOfO72oy
vLceN32vxpOlY7yB69ilCSdAfmDGLh6/VG/gIu4ylk9748VyYBbW7UctcXJB0UUpVGz8xr0UTMTW
9SzagKJ1EyIdHBix4pmzBG2on7SZ1qEzdMQX3mRNP24x/oa5GJ79OTpFDr0Kbdk2M+s4UFoGHmOo
G4P8AYqc8YclF/Mo17szrOZe9hkwjBO95BPzT8F9KcJButGm35H84DS0jHNiW8O6K4toq+UkI0jD
+3VtOJpF9zJ2Q7gS2CAH7qQHbjuxPlvztxi9fWMRk53+ug4n6Fzkf+SItlZ3O2o/jRCjcoqOyqqf
mwwyRcfJZbZP6DiOfgPDJwrjTZg0uHj05sr1xZ9FcUIhjjtJ65tWEJrurQnzOmf+shki5+BD+blB
qPhsLDHjUa0xba/4AFzx3eaILdERVYCv2zH0MLVJ8yffYU5tumQU4QVy41TTZbCYHtgifI/vYKCw
qgShmje9CXV/aE5Tn+U7aBmHaQgvxIUgfQGLyIwRqo7LMaNpei1K+6eZx5MQ/YUqFdvi+JiF7MHZ
qUEIareZ6Dm7l+qMOcrFSWNBOdsWICfWXtrdwRjJQS/GR22ajVMPF8iEB7ytkn3RUOJ2vvVjZla/
Kp32Vau6GZwr42bA52aizJSQnhovPnbM0sDcPk3RdbcGYbFp7E1brev8dTtXgS9izpbkPseZIYhY
66tmh63SAc4kt/JMN9H31x+5Q5xYOFokTms/kd1/ZiL76pp45uw3d0ryvYiE8ELy1rfO3H5EFiBk
mi5y+pQJmkXGk1l5USCwKANhYGJr8zEPzbCF+MQKe5N26TPf/4P71dSNv47AC4BpAf1bX19pirbK
jn7GdnxoTfenzrtXb2ofmUKEgZlq+OS7BGf5OErJkHZAGAt7hzmqRmqwI6BkE3ngrfpilrT8OlNn
N7SOGKV9GaHyAlnCE1umWWWHPJ9OLV8Tu3MYRgfzh5vJmnYuV1AZVbuChTt0tDerT34xNytBnuW4
q3Robcjf4+andNtXcqZAo8vqIsXWCLlzsqbjruzvCzHgflx+mZkHN33c9F4CpU4XNbkM6E7rJX5G
myDYhca3a/4w0PQ28eyfRihp69LAGgHqdSJ1OL1+fDPas7FKk/hUVxqplVZx66BWy0pZ7LrJ1jfQ
5myqCxX0pbMz1BjhNlZLIljkg8mBcVjj8s/ETUNTGqHoJN0xRnjty44VfjfV6U9cycV0qjtYpcb/
TSqncEBxKG9pwpYMtEm9GHPsH0E2grEle9yzE2MzuuVTXDd3Vk8QBDbV/BnJWhVwXT3QcvTe9snJ
aIUk4/IgmXSCq6zsFk+9e+jfmP6NNROrkSHGSLgTzKmd7LR6o+pLN+vGsSyGrSq1aC0zirK63Vel
Qd0KJpyUCd/eWG68eD4lBQtQGMtyo9fdTeQR3B7pxC7AODJ8rd34uYZceXjLx2bTDC0lQBfdaQZF
vyqr74iBnkwJo/QjLVlrk/npdPIi9G5f+Pm06Qzq3bzLHPAgC7FQjiNLqO66yPqqxTGyWDXJCXQZ
h/36cBwqYSNzH/wfMlI+Ab+E9F6YoOxGYuDQtBwtmtI4oowYI/OCYOUSK/2SqB62h3Goo7zYGsAD
TuHcjaa/UHkoR2tJkOIE17VuzNd2TJ5gWFKO4kNldwNCjdI5l7P1GFrpg2BN2Xpuv8uaeefXxk3I
nRyxaNBXDMiIptykKWgkiZ1p0qxMOVpraJQ88iKKnRpeTFuAmqPlTqp4Nw3G1u06qhLARp/MglWt
5bdibL7DdPjOWmYV6bwy5EMu+56LBslfWL2ZsfOdjPZPP1T49ZtrS8/rHeb3zMsmjBUkXbsTfwHJ
MrCvywbwTLtY1fwU2+5L6o573bQOMqZU1TrzFvsd5B4Cjk7PDdFuvX51+2sIbSP1mhsG1hCDL7a2
5A6rq6+mxDYw+xKWIIctOwDq3jsuSFzeVa9z6K+baRa7uDOefXJYpfTf435hxCfxraYgUkC0IwWi
GG/tgtzTygTgLrxnHRe3PqwuGB4NMK+GRzmAxXQRYtjKdU4Ixwi0C+uHAiHDyp+n27L318lsk6LE
LkxMbi18Uhizelvbax4su/hsWrLKNN3Fax9Cmj48+QJ42fKRFdjeo+oMCjZ7zZLLBBqPBGi44jkj
oBO5CfZittV8lnq/1mCpSlJDx8S8OIZLZii+gSmYe1+H++WWx1zgdS4zeyXiEm06Up9Q2vfSas92
M3oBs0babkLrVpq07vLeaTclnB7lwXwcu6PZMw2OGKc02h+cHIh6BFtdqQYHSXippstXq5iX57lB
X+oegOBZGxOj5r4273qjfyl0IDBckRZF+k5D2N36DkUJhaJCrbKMAfGTSrCd0KMJcIDqN2w/pGds
+0bc9q6LH0pNMmTGmo2hhVsBaPbdSdWiOxlV0p8AIGbGekrbQx9Rq1arx0PRivohFVr2QFu9/H7d
ULXoH/Ep4rbphHhBhnFkBI2tt7t/nmZHbRw2xBrKy3UTdADmELZ4//cgqYpS1nFv3NhzWz+Aw8gH
6GKPtY55x3WTRbzrWfr6/u8Oy145AaZb/tp4/e+BANJR6StTO1z3g2w93o+S+PrlqNcfaEv2MYJK
xtb8ZddtrdN2AQw7GxuX/2zLEy8wMPW5XPfAu2uC7ZICaNuZuohx+OcHvd29J0p18z/bBbUBVjqK
gdZ/9jekg4uFuGVOap7/3ZwTrXaOYBhdD3rdnlcT0VOxfUcvsq1NGd6lZHo+yRDiVFWr7ub60PGr
bMmAmzfJmPZPfhPlR1OCJZaR6rlzdN49GQhBjvymC0p3PCmdxff60qnx2yCCrHe4PkxzP90hbBDr
vweOQnVLViGg2fK2TY7rXGb83fX6Vp5fvzJ1EafrO6mEyMY59CIACXZXvSz2tNNacH2YoDw9Kd98
LqTG36HrF0sa7eP1OAavBMpo5O31QHYJqU+Wfri9PtuldjDB6UVVk1f31x92Lptt1nBpYZUVx0Hv
VHhdqKINrk/DaK7uecNk35DBzCq+7FMkcwzriqHWv8fJ2mmkHyh3gBTmtuus5ALEHm8rNeZ3jOAX
5kBd32NR566rKBkeMiw11y2uCo9TI50gRH3zRO3VBJFy8pcO9I3rzlav8YyfnZvb7ls52uUq1/rq
QzT1D6GyyCWb8tUb0uLPWJfIBlPru5whsude9duNVBQFMxUmHFUw6DULx6zfhSMVzaq5Ba2Cklvg
QiOcFPoB0cSUOwN7z9UuZhbywyDiaHWz/M4b996F4f+VqPTdK+PmU6cnoHpr/XeT2e0qS/Npm9QR
0Si+Ie8Jk8dXM3dZgpbA5eu2KKuRVM4axc8g5f31CSMyXBaJsN5cH16faBLAoTTKNcodDvV3vzoa
Nw4Us/X1YbccoHJNbzOMHo56/30Psp4r6NPM0WwlqziYG1ffapaBC/Gyz/X4PjPB3Sjt4e+fen2i
bMN+V7bMtK67XI8/ajo8/yFm3l9J+Gwo0vfzkBEXyQj0QlpQse+lnRIJWscnLjNt02lj+oiJQRI0
ht19FLl2Nu1aRcyI72cvjH9lYX9C8PZflWN6RCB3yGaVm4Oq+PKolZV1dE3lbWleB67/wmQubg1v
Khze7Aorl9jeoB7gC5qz+b50a+d9dMwqiCI1P/hGUm19p8Bup2iHG9j93o7U5vBCrGm7tmSmv8Ao
TDFMiu+knj2Us2merbrAaMFyFKMJZoF9FsszJw6DoqjKzhmt087Ca+GUZSLf9RKXlLxkwFVkajpl
ttXtrBJWQSkY/vfCKE5GP5k7nG2ik+Gbzo4Lxb3NMoQAFQsuV9lNCelkVyPt31t2Gt9TjVDSGa7z
J8pv8JVwvjv68FXbRdPDddfEnjVQmf/sOg7t/+xqIXN+0Mn43g2dzerbZ4+wp9Jbss92KsTbFLdl
4IzrNgDP3SBrFW8UcaHrutGZ+oXqvjBbkpXTcN6Yyazurz+Il3UDCzuJ7fWhsexnDChxI6u2dzVL
G8HdKVg2rj7RwUzk+Pd1cQqo7Jlhc8MQ/HsmzQ+jKpB+uP53Xe1je4NOiW7Q21ekqMCxVIiB0SXc
W7gKryHtjJvrNlV54T3VPRx9HDeZCbHfdZurrLWasGe6PlJxWJyxKNtfH10PhD7N36ek50Fn5hjX
H7awQ4KbuYb+3Qafs2GU65iH/r/7Mf9Ym1jbXa6bat8rsXRr9lVDhPqY591aNxXsCgCUbqulgu+O
OMh4gxoRPaY2Z2BZZntxuS1ABFg2gk1mwd/HrWww4APH/bvn9SHG+UBNy49/D3F9orKj7uIwUsdz
2sMGRrUXI5z0/RW4L7WcP4IT8//ZGNmOvtcMIP7rC687Xn9cn0CHyjh4efE819DHM985REsDKuPG
Og/gP5eokNBacA38ADVsGfLY1Z1ZY1Rhz+hxqp6Bo+WWP6VZ+fdJhPDGl+Dp1+2F6z9i96E/+ku5
KyWyGC3u2b+sjlWNK5Q9kTYdTqXcXLf3MR2R6utXpjgu5kQj8aopo8vCJnLWiJV2bF3OptX1124i
ubQcB6zMbe143dSkGc9eH//99br13+cHH+FaXmi//7P9+vB/ttmmZxwKmW2UB4ZK7tV0jM3pnx+6
3t4nPf/rLOCLF7Frvxkp4gO9zuoPhnbftqidT80tXzrD6A7CscTOM9J44xcWrh94wL+IymB8hsKj
ND3W08jAl6nJk1cSLwk1ZsGElaFtWms6erhshVNqrWGFs/6V43mSsviZakw9+9Z8i+xWh0FaeXTs
SrtRr3vTGLAV1Rndr3RlRfuwKGmtO6Rdnll81r7xTj659oBhdnUsTWwGE3eGkDD2W1nU+eugM0Sb
tNzYaki4Ppww4ADFpn8dmqi+MWSTb3UEYoeqj4oXb5oOgJHlp6GsCtVTGB6LeEgfQhH9Xt9uNj2+
QTlWF7cqhnMYMWUYlxcsfwcMSmZaKdzA0onEDjvJrxRL0tP1h1WO/UmKHnqt7WFxoNGlSwiSJ8tM
xLi67oOWc/kVmjYaOHH85+F/D3Hdvajr16LIq/2/h84taMFCG7pNL5EGjON8wLfFP18flRkCNHfA
9v76MG1gsUBPPSivPbsMBLtDCwICO0xPgkpqzes0MFdNSyHf3Zm5dTLm7WeVF6/QPNQfIppPPfXo
Tzs4SLLKiAT7al5VHjKBlUYjv8DRfoS+pRhhyHiRWOT2BTrxDp3yYi5XuRKHOdOoVwnR0rvrw3+f
yHKtIAcZnuUA3H1JXrSBGHELQ+pbz4mlv21rKL5qdNpDbPU310fXH9dd7GW/60O5qIuEisDLOvc+
GXXtUHrougpU6nTpAyYKJuKrdbI8fd2n0UI9yHMw0ca22Yfb6h9aeu3m70tMIw8aM7Ivf3fmezob
JEvYje3eIxjiIP99j7+vV2HRcGbxHi2UguNYd2ob/B9zZ9bcNrKm6b9yoq4H1YkdmOg6Ec2dFClR
m2X7BiHJMvZ9x6+fBymXafvUqe6JmIuJcMDIDQQhEMj8vndpwGHf+XGa3XnzkiMUFVid73VO3Tar
mBAY0B0k4WCuaOdKOM6x1KLqCJfliTWx+SCgVaE3Zp2L2kZSNgJPbnMjHmWjiar9ChxIsRMFOMGm
04ttZoN3TRrdfwy93F4XHeIIWjTAo4LeiXlOB9VtSK2HKQFl4+a+8rYhv+a9ZR1TUr1qzIeUY60B
yMbHwdSDVRElEIhACtwTzVwPHOusm7p5P1UegVNbY4UJyY61OaLuutFEC9lq62Q6x8b2jqTnERgN
w+S6qK3q2gaxRgq9Cl9KOz1UWWR+qPTChlPhIwcypeFToRBAmDvYP48kl1oTVHeCF/Ai7yMtnljL
Yqy1M7klIu52mTz0CQwlBDzD28jz0I1Sm5wUSWJv+9HSriLeEcBh0paMdpQfeb412zEV9rXB9Vnb
cazf5gn2d6FQ7IdhlixCj3dRloazrVtvGhfp7MHQ2qN6ItWZELhEdWuuykDwn4p5896vqYwcbwvl
2wjZ0owjDsm94WFBCLmdHPcaRGJ7Z+ltcF9YaFaECL2tZVFu6GDYVnvHzH5mASE8dOkg6+igGoQD
iYD0e89tDZxpO//KypLq1Ad9uo7TpPmghdGr/FOr+tfQ7IMvEfcqwfQRo4t5jINU0ZUxj0lsYgpV
ZNQfJn1OH/Tem5G9j8ncRF1oTvptTGmBS4mT7ApKlXulNqN7RcqT/FavkZAoo8zfxLwbKtywacpk
06+7TIL1ldKGm2Qo0xaTAgMeH666i5pvj8ozPuqjjwjDwhQO22yuuGyaJMQAGNTrwwSRdt0OOK7X
4aAf80yL16EZKU+Q5G967sIvZtidjbrXn+AtZKTF63/p6qXtjZy6GsFwLtzwW9dfjmpMAo/1vIwJ
Iz5rVaY/Cq8qHvzuh0LYPaudpb23qO4PLb+OKdyi39aVBwhlKjucxWsx8I6F8U9CVBhruRurCAKE
86ZwIxQmnRuBbtdVFc/rNbmboUGr4Kn6c60sowxfHSadkLU7KofM9K+gjBjbhFTxgay8cpD1EN8J
nspKNR0cdJHn3iT93Gwhe7WW2po72aGWtXJXbkrHJFdmt9GiQDnjW3/ZMqr+59atgquR5/zZ56ex
SwYCc2paZmcvU7Oz3GMW+qEhmXq41A+er+4cncS9HPpzX9Cm3/o2aPcu0DhokR12/JPcmAh9ch+l
xtouU7RLmhbut9y99KlH0h2/9pHNljARa+kwlgmBGfoPCuLvV1nWCOLT866mgPiSe3JT+7y7gCcF
i0tdpzljebqUY2uKN1GKjpkcDMURpaZfjkO4kiRNXVs8rhxyZD8cg4mTvczGQYCvKeBqIdfXueEZ
IYPs7IsgO5fJaMMR9/SVO2rpjw27pkPA71Jb6Lq9ItOqr+RAuUFaOTvXu2ruKSvqHnyYxZRjC08j
xWnmaSLdeMIMoVzIIlSmfFvrKC3JomZAGVXgah5lMbTCFS9I7aFwNe0cp8aDrO5DtFsbAw+5aMzG
p1ol1csSwt7LVsUUNzhpTrcYZRv3dTa9H9pNjPaqj9oCPSUGkfEY1+gKsR6dT0tNUBPMTUW/7vFV
etI8nEn+9WyN+WyZhgUbMknD0+Vs5SFjzjatEWguYelvpRJ6yuti0+Q+uOhZLP1dHX3WU78UyzqA
ieYCoZGtsmEaEp7sspyI7FOiJtlOlsa0vOJRCcUnUdduxFwXWmAYntF2G1Y18ez1UNsjUKYgXXoI
FVznTIWwTvJM0g8V8lmy9/tAWw/ATpfO7OsRnk2lDs/gzXyWFv1tjP/FEQH5q1YZnCeh8fGjO8A6
ct1z2cWP9VydufBsqph0etPGztPQ6NGSQHx4lK2NFeGJMcYffBX0dGNgsTP0ivNUQRrbZFU0bOQo
TesJR7ZRdO0qifthio7yIx2lE0eUXskAzh/lRRGJ3CpTtrI4xuOnCd9ZNKzq4qH2vbX8SLchN6ZO
OF+3XaJ9MGCNxaFzahKdjIcQkIsxsjrhlG2f+tIk9xKplgcu1Lgfx8RAbuh786CAYbgMmaZp5CGK
xL7Jq1U3YZ0E3b0ftN09RkuEDhPAoZ5PEckbDGT68fnSQ229xz7Sk5Psj+tJvdU7iJayWM0HnLO4
87HkmL5KzSWaIu7W1c1t047VzZDBt2cCANS+Uvi1CkQyW93yvwS3bdDlX/BwSsEJ+rPXgAHbdmoc
iP599Gha9YurK9mX2NOAv1jlR10zy3WDMuGRaKR1Kia1xAPJtT9HSrmSXUuHPJ/WC+duSvCGG0XI
m8Ss+rupcLuF/DwLkmLSWeWzVwBVVMqByZgSm1c1pMp1HlrOE8CBk+zaRNqnzhFwEDVL5aSI6Mjv
kHt9ubRZR/35HWLWUO/fIU+ZU8nvUMEaegyz8gX4brfxytjYJCKedoAD0pWGsMejLHZVnK20QGiP
RlN/a51cX/+hKGKt3JE0SjewncmT6Er0QeCTvhKjqK4Bw/f7Uo3rHbLJ6IgqYbKy0c37OI7dExBo
46tTX9WJMr01JY8JRMgjCOWMnlyvuq6JZ+Ytggu9nj33aRls0ctKkb9L+uJIZA7LqHnvl2KLyDM2
w0azZB1A77LsR9gR2EB7TWpdJ6q+9gYlPJI2cpYJcde1rC8dDSwQROfsqJv5Om96LCP8lhG6G2L8
4g7O+wH6vW4buGqps72ebYujYYAFnUtl5IPiyavxvbGrAnVdVR2KBHOD7CJb3U7Lr0ggoKIfkaBC
CWyTVL55Mohvnqx5I4tB0ltXE+aSsiTrZQ81JX9E0sdGmTqLoL7PY/scj6PATDcBrjdLKcAO0/Wx
QOj/PvQBTNYqOAsphG5P9aPlOvE96fTgvb5I7GWravVn1DZgm3dfUBvnHQb85dYvDG/nIx20dYIk
u497khyNIrovei+WCEC3zwLVphUyjuo10qk4oLVJuBlKpf5QCfXRr+IeSR2MssbMfTIjPFQi1Y6P
bVH2eIDoI6r9o39mjQEZO/NvoZX3R11rrFtz3hgauEUzvx2j0JoVxdoTEMwr+H9gLSsjrvbaxLTi
0r+t63AjGpZssk4O6wJQ+GPYpltZlA0irN6QrTcPl242SCq7ztMbyJvWbVJ69Y3TKctLB5RlmJpF
4+vlMLVul9tmgtQnB8mGtg2HVZwEHpQLDiTr1CYbMLsO070sdrlnbbKwAA0h8MZxffPJYUl31buA
AGSxHsdgjVKN2MmiHeePDemuM2Qq7x6G+qZuWvOpGH0IbO6dOkTGidQFEvy++AoMS2yjqmBJI+vk
Jgyz+gjnCtoyfcWU6xtvqop902WfwAJDPXc9baUKJ7rrx8w8G9pLS2wB4gx2FXtkzKC8zo15lcd3
wgjFSpAdWsu69wav+KSPmnolS0gpmmc3e5HdZU1oqmLPpPXH40RJLkBFNMq6srsOImlTf/LhUL0f
g8UFcO1y+gT5xVlWLpnpiNS/Oj+AQvRe7y8lz3svyWfVgMrFpa37qfR9nHzIfe8px5Fz6u+1nlz1
/AD83vP98+a2WXDnL8a5gw/60e/3fj/GJ5iN8cmMvbs2Hbsdcizx6VIv997ryoGEWQ+yge6X6qzi
Sb+Q5XrqXhMfYD7+DCcvNfOT3JObuhzRVNGSFgOxPxs8VYTDD2XDDne58NND1OND+X6YyxG6WhnX
ajRr983Hlxt5LCYF3eK3f/zHP//zdfjf/lt+zpPRz7N/wFY85+hp1X/8Zqm//aN4r95/+eM3G3Sj
a7mGo+lCQCI1VYv21+e7MPPprf6vTDSBFw2F+yoizbQ+D94AX2FeenWrqmzEowmu+3GEgMa+XKwR
F3OHG82KYYoDvfjkzVPmYJ5Gp/OEGprZg0vo7xDLuXamdR0vGOC1sovcOGnpLLMKvG+5UMLeZaKC
SUCy8aPYuK4mU3/fpJN6bfBoPZAb5lqjlmRcg8ovtorqt4tLP9lAzg0DzTxEMrkICYqa2a7MnP5k
Zulwknv69725B8opGdM4cKcBS5OTp6n7Jmzz2yIESusZ4w8lNxN7M3DHzd9fed3+6cqbLIMsQ+gw
OUyL94tj/3LlY8JzjTYooJtHgnvw5VsfLjCmCJU60y5bdafmbgjDaq7r6nIfNN3D1CDdUuquskc2
XeWRnPUgP8r0NQ/rg9XHBmuNP3sIV/eXhSBba2spzMx509aqv0yg9azLhpRG6w/5tdxL6juUnJc+
0j4L+SrSZ7ZCi0bkdRs02lk2CFaK57+/DKr7F5fBFIbN/UdQ2rLEzzegPQwFityivZ7SyuSOsGEK
JMDeroWGWXTeAv7Ei4QbwCmRWJAt/PRWxqCXR2uuutTLEUVCFEs2BAUKHWGO+MLfn7Lx82/GFLbq
qI7DXw4CGQ90y/j5lPXeU9WsC6NrD8y+cj95drVsRj/8XKlMEd3xsy1ScHKuJ0C4vVfXSTfSLP6q
2kea4723AK/32YBv9L13HaHJYYaELIUJbMghzW+74aNmrvMEw7oxqBU42eSqMgw+7hQfHR+5N851
JFOCu8xXcfyc9y79shxqwt9fFPPnvyMPEtvQLctwXC6LremO8/NFCc0RWKof2l8qXIlP1nyz9a1I
rjFrmfcRI6hJ18015docMdoDhcTN182bb9VR5aKCWdbeSSFXv0oNvjPOnfWtG9oViiDUDZ5lgo4W
XQBJ9c9y0VavZVK1mCkFH0rYJzch4I4PQvuQxE37qMMBvIuhJshap22ik+rBmJXFRCVHOOgKXhDz
GBMqzdpP6gotitb8AHQoWU52llzJ1iyPfzj+UPxwfEUX+76t4A17Kia+ntegPVN3J5Ipf3+hXf2n
H8x8oS1V8Ni2De5CXRi/3H2tkzmsv/zsjQBfj/wR109eYT91uagmyizwVBF/lNf40tznqPzWWXZ4
7xfULcR3ZHEPgTFVR6KU0Ltjnp+pNbZ4wM6VnTPD4eWu5xnzrq1961WY1ltXsowo/cLdI8Gmrzun
mZ6bZjHWpHcm/I42ItXafZsazoPpqWfZnrJoJwGkFRCTPeu6Qq17WXfO9OzV8cNAyuSBV9ovB0xA
09zxMAM3uxwSZHgnczh3th0c2744yRKal+P5W313xrYcQcmuyLxFpyNkCmpLX3nGpQtDGyN7H6op
RrWamG7v8gjQUoASDo4M4XAnvPJhHFQVv8KO0KjTzN/FVz7a9npsTfFJYGaxA/tmvRetMbzOoGTf
6w6eV2Fupvj/MvqvjjoPr3SkPf7+1tC1n24Nkx+fUDEss3WddzpUw19+g6jlDnhimTH+j5UA3YMG
xdBNwbYA/7+Ho23f9VOPPOdYpa99G5+7xKg+XHp4ijGth1ZDM8r3isOogekJB/4qS5xpX9Ct8o+j
ngf3pkgxsJ9bZVFuIJ28jHhdHgNDBPeX8VmPHOkyVtUX0V/9/dfV5jv9MneZvy4vUB42loOUHz+L
X34JqaelY+tb/q5pmQRjMbLsx64L1m2iuieoOdgeVPVNNW/iya9vZH0HjjMzE9LyhBXHA/GL8ZCD
71/ovqaDGgWmRP6MOfUP5Uu7zJbjSSO/yX/8NA2r5bTsNS/GKvSD5pfiP7dv+fVz+lb/5zzqe6+f
x/zzIU/597ddTuFrldcgmn7t9dNx+fRvZ7d6bp5/KqyzJmzG2/atGu/e6jZp/pxOzj3/p43/eJNH
eRiLtz9+e0bHj3QPJtHha/Pbt6Z5+qkKwdPt+3x1/oBvrfOl+OO3/0qeX57T538d8vZcN3/8BtP7
d8d10BBzHZTuuX/N3/7Rv703Ob8boDh13tUEWdjyW8iQYQz++E03fxfYjtquI3TDwt2amVkNY3Bu
Er9rGjrcrslMxBS6q/7257f/Npl+/7P99eRa/WWiYHAYh9+jqgH71bhVf/k9RmqhGbVuKDt4qO5G
w4FxicEqAkB9viv8jZoW2Q4pQoGJ+gzFRmplOXVe/N88Fv7yNGxXt4mn6kwRtF9OY0Kxd+ymDr2w
AmOMMdGcK5bqL3aNoi6a534ZabCpC2VNRNNeNqjCrwJt0Hc//On+Yqmh8sf46efK1XBVVdcNTXf5
sZrzi+2HpYZjqFHtdrq3E5VRrDyUOWcBZG2veEsde6++zz/Glne2Qvcjj3zE5PNmWagpshAZMdBa
75gqExhb/zenZRjzTPvH54hr2jpQN1OovFJ1W8x/xh9ODPqOWaIH4+2IM5DyFm2+NaLyRs0D55ja
prsYBmNYySxONWlk/Xiwr4ZIQ525rFtyDZ2Vr03LsLbM4Q9dkbtHdUiqo21vY5g7R5T1pp3pYs+a
a8Zx/L5JChsEudnjsT064zrrc5PFVTDcgCMYD6EyPnlAMq4GD76IHir5yR9Ba1q5eFNKxzoYt6Z/
V+IFtnSHfjvOSlfK1Ct7XIK+up4zwHhFYQBg2bpu6h153ZOnJvXaEnqwJHzYnERaf+kGTGGnvljy
tbOTiKZ7B4zTRhlfPb9BLCDKN0OztgHqdH2zdewkX8UjdrTxXnUIe3bdsrFSfVMq5bUdfcE0F63S
PkC5JiGWi1z8Qie7As6kf4AuigZ921rr2r0i8buMNAJ6iTCsjepG7cK0ocM5/TEP42hfBaRQOuS5
49ExNsBWERHaOwHpr4jTitOvYylwOilw3tUD962Z/yBZAAQ3fEpNa9wOTZuuJr+D04bofYwhxrKv
jYML5HAVNs6271RvW47hG7lQf0GUeA2h5KudTWd8084levqR4WmLoStvo/ssKV+QX6iYqWAOE+Vg
8Xmc3AByXeA50NMLipJvjktTh3pqA7lHwHqLYglkiJZ8t4Kkm17hQOFVOzuLoe255r3KbHqrqdEe
f7Ro9sjtFwWqGWbaPzoaEnm4yLRrZSB2XAzlC1NCPFnO6mR/9u1J2RQmigRK4D2BgE8QJUODnxno
bTM013acvKnGaCyalKRllU72klwTUgR9F6wy+5NaEHtHRg9ec3gTiRe/K3Qso2AGA0gP0pgfwCCQ
xOvfBnjvJtFuyKwuUopALBYRy6sNHGL0HbLh1I4qjA2/1c9GmiH4VCF25IxASitkEEnYvY6+SqIA
/MAyH/uviaXhKA6AcJG0GKwjOOqtoDSnWxVpoA1m1PYqMgrzlHkVkIfeW4Ul9DGWh9XOTXRU7XVz
FVgGXnwmG0i/szPCvIvt0Y+btAnMVRnhHyobFLN8GcNkWqPd3HA1gxvLr80NcCbcqueqzides5Bl
uWna7BHUJrS0713kXjx3liMuDbLuUpR7lTlM20gxd1KsnRBIOGElbTxBD7TejQakyL5sleYDxpg8
oZ6tTuBmcSDoQyNHwGd2JJAdVZh/i7yyrXcdeNkH/m4wgcqmO7cMRBAuabVE6Qew1zzwvfJ9K3uF
bkxOrIddIovVPFLuyc1ktY6ONMo89IczGYUIdt6orptaIOFRqtg0zQMv5+aA1EY8QZ6CrB3lycvD
o0HAicndUp4ujxD0QuFxGVaCjFLkvrUweCA/cHsqvvrSx3BVNTLPW99sCDqhJ9kEvrNBMe6M4sy2
7wUKgKgqVkMFI2DoHkKj/gLqoAMi98GytGOWWsjoZ90tfqQfDL0F+N0fkPFF49pEP9ErsBcnVJTu
9AnrdH4XYq/wYEcly3dIiVQ7T/h3hmJpazNEMLizozuo4ovI0m+8WLi7sWxuNd9B3QHwHqoGa7sN
9IVVV8YqmEXRTL+AxObgJJmN3jHLPhNgPQ2FAy03gjHH8xs6sFu8NZ2NaaBV7TIdOqKnVVArzQg5
OYGBYSbCbd4V18rgBYcpSPZGN04Pmp5vPaV+JdeJbSTR9yrrhyUxxpjHc3mbkQDDrhDN8SIwWrCy
aGPAkzZXwh6VRTgW/mqcSPEQ6fKaMOJxIGrI9NhSAlZDGG9ASC8cnbUdphqP3+kG5uNbye/3U9ne
WEGbr0JFnzbNl9j2rSNAmwK8XxaRgxraddvMLy3URFqLJUTloDBQtwAKkQQQzSZF65tYZojCZz48
jpbK6yzTqk3HBA8O8lU9QMWwJ38H7sVbabDQNmH7perTN2OaXjpRPZpKld0pnV3uNMXduTGvOp+E
+A162+gF+fVsWBflV8ZX5nvuwkNkOUeqZoFzdQIwrXuuBxKzdtWqS90O8zW8ViREKu0qiIl2uuIA
HJwHAMIkXePniw7CojKho5MiOrDA1LtDjWaFF6cjiJtoKuSeogi+hnl3SEv1yqzKL6pT9BtcE9ZF
eQNj+GMI3Xel2ai/2WV7QMBojXKsjpLuM4Ej7Up1TJhhSTnsAH7dqy1Euc6AaaGGkDtV60VLyzcL
U1t4z2W5JocHgxN3qVVeXKnWcEocY1oic3M9KQRPJxP2o6Ygzkd0dIkq4sIV3AFaqW9qW9+rkbkb
Te0YJ+OWKcZOoGG24sa+sbRg3Aif+aZh+cVOyzeqhj5x2w1rfwyQgm2wgcqZzey74W2yub1iz582
oMM3rPY+h7mYUGpLxoUf3CZh+spPfN+RVgljO13bhYnKWrpCBunRa7KI2Vz1YEGF6+4cw1w7AyIW
HogXpdKeq67Y6QEgU6UgAx06wUc9JIYnHBSNsgkiSXETTaielB2C5RovqMFbxi5B5A6rs2NY+WcR
gL81p7vO0u/GFJyspztL28G6i+j2Rul8e6lZZ2Z++xiDVixZ8p0SBgkuL8NdpZIhtWZWojLpX0m+
cW+ROM4hj2d26q67Ah2rVHweSkKjgVu8GhkiowgnNQtJKClD3mJxeA8HBwuTDjgW/An7ZOnFzRCh
ZsTrJ0DzwV0TtlYWwx4xqYOWOmfHLs+1hWDloGA5NsafBq8/ESj9UMU8mtyU+1A54MKJWmI/nofQ
50KPzq1X1WtT7R7gERDdnWUD4CWh7qMge+zBJPOCABKVD0rdRmgxwpYQjIW2K+zuCZE8c+mgDhbp
CAN1QQKpu9w0GerUaLAfLdRcbFhzVhcizjgerWZAD1YRxyyBIDt17VU13WlToK0dDSYHIYLPhY48
NXyHDxGUQlB5+oM9XTnhrDTnBSeBmscYWW/OIJ7HYRkr3qMSWIfYwMGWKW2ALxNeuhVWFuPRcJ0v
WZ8+5YWO1mi4c69G3JSB0dgIwaHbdG0j5S8WwHjS66S09HWYjaym5hZZ996sJhZzKQuQS148lLxk
QCJpH2Uvr0irddFiOT/y+r+G/d5uNcFt02gkvnwPKjb+mNn1hJfEURtwAgzS8Roi+7rRFELSeC4R
MXBnNTEsG8Kq4NdIXHplly6Cg6QkkfCtlp4jvtq7Li/Ho46Y6DoIM5CH6J2CPT3pjQYIQ2Wml+Nf
sLHJioRFoi2tiVeaByfppCoPoW3zDeczMUQzrXGKT3mq2ly+TsRrF6lPTDfJTLYmSjHhV7+ZsptB
z9mgGIwlS/eMZ3qHSI2LU2yOh2DsDN6MtsQbgr/3xP85mJhGwxPRLbQ3ze2JpSrDZ6XQVwmCWCyR
vGPUDM4+BWxSh0idZBlUNBOZbG1qr500DtcIuH1VFOsmtnVUCRv/ptd0nZdeo1+ryMLYXpKcXgRU
Kobke5Fbey3v2kNvVicD2S9Eg8WtmWhiT3I5PRZjugocpWasjSTY/Ecs0hRvJ1K1iDmiKTjW6rh2
SvSEC7Pbj5W9xgAsXyhQ31ujdPdNWaD3iPr5NUiyPvPia/wiyp06li9h7h90A91dN+rjgztMd16L
6TJaD+Bm7JJ4aPw1sDhHFxuSuuNjUu6seDKJS5vxScUFh0mj+VRmPPeBF+5UrVzhkfrJMfmrYFxQ
sPaDO6lViI/HYsd7aTwEDnaXserBUaiqJT6bHjHG0uTdD/tXxdgmrfPyyh2DfdY4/XUyb1ytfwNl
bmxSwY1u4UHtjunC3MHdZDHUMHMx7HhcCmLLSNuFL64/9Ds06uKjXeWrNBEwBbQJ36HhbLov4LK4
LfqD3HTznpIDuQVlw27dqhOxwXlX91uHlxQruqA8FIjEHOReFFh5sriUZaUh3X3kLoYVtLOQ/9b/
Lytrw13FOtLQWZv3yybgaluzNZDcCwFp//ui7IKCzbfOl7Fy2KX4y6EcAxXAIUFWWn6QPADPbxP/
nb03+5Mp0ppMOpV93/zbOiebEVx/Na6ESRhaeUxYeSree8huNrAR+PzfD52WaX2QxfdjXT4qlE5W
sskIrlKvM/YlwtXChkY3D/+h3Tdm3VBZG0uPMLkrN/J4bYtavDNqSItWDciP+TPjEjLRWu4mXb1P
fO0RBz1mBV50g2NLwsRTR3HSRIQh99UbfDPcRROPSJeyxNtHPoTdLMbhBiy8tyqJEgJnJ88bIeww
ICVcTdzVLUlurCggfhg5GuCtDagNyt2mREfiBMOh2ihBDfJ7Lna+mpxCBTF6JTAHnOh746jW+oeI
MPZ2wiFqkZiehkYtYm4rpLZ2YVape8dx9KMNrGUS1T2meX1gRLsWxskxCsLkWATV7IfLO0wNrOXU
193eqcRNZLvkISZzrI4jp4dRjhZsRmSBmyk/Yjv3yEJ8OnaZMh3lnlNpTBJylzft3KDOm0xHPZrJ
A2yP8Fs3f1Kno26NMGRVFVVsHSkMzmQyP4WplZ0i5OAX08iaoMZBdVHo3oqMiLoWDVoSuqUdusTz
j828UYld1JFv7qOyVBcBqsEr9HEV5aSxUjn4iEdfaYgB8GLjGnFAlvO8XqZ8OPI0heHvpw+lZto8
l+lR+Up/jJUevTfcvQBJYlmnoKPJMj0hwjCEH2ytKvD6gFQPnB9tCSN7DVwEWrwWF223LndOAHlm
EuYVnJidV7LAmxLUoHM3SrfWED57EHg2TRR+rFwr3GKrJI4iccRR7smN3o9wv0wxLbWEtEuEwDSx
H4VMw7GbYoS8Za9idDMQkCmeGeQRr8o0s65MXUWC07FXo2q/uiznj6jbQI9EXVyZS+18p7C+IE5p
WB1vqj/rApvQCsSCuuvvCsBWpK1T4yhvLLnndL2/iUxEioFPjUwcG/JFrbUz00k/un2jb+Moeppc
NLlW+PjEpnq05ybZbvWFfnRAegYJkz6NrxL2WFKKfNpDYz0UY46Ou8CAwjbRHhv4kRw1kSpHuZf4
oIwxV0J9Oy1Q+DjaDXrXYWsCN9RNJVsnSfmE1u2hspDq0WYQnBl38dHSkvio2w25oa1rDOpG1sJ/
qFaWnhLhyZ3oaH/vKbvLje1cRVb7QDw63rRj3Bz0LnVXxsibGNKQOAYz5M6Zr2Ez3/Ryo5Iax0ZJ
LXi3FiwEzehqCvpvGyX0O1Tk5vL7LvI447xqR6NamT7IhnYekkdt+1NH2SSPJttlEaoUPMNYV98/
5tJw+VRZdym6TUmKv2XKe6m7fGih1+lhbJ/0yGlyaKdh/MOpQ7xmCWC4mx/O7/KJl9Mr5ZknHZEz
j1zAUrb03Fw4Cojtpd/lYy+n8svZyi6/nIbsLPt1TfiKrPSpwvtw6xuJ4L2LEJBZxPcxPi5OH5Dq
rpoGhegwO+cEnHd6oX/EVBVX7ErLlj6RH+CrRrjEu9E8uciw9TaiZB42jroYXkWlFMsJvsEChlG7
IrmlHvJE044EH+EMIPbNrD4Ymwn7xafaFtuEmMVaq+JXjXnu2rFcl4cUK10D9iv2Khj7+cRjC8Ar
89oS18lsG+aJDRm+dtZ9P0wHI9SQiWsK7mBN3RotMKBsFAAkk48B65ot0Q2WozqWxhS1PSeBzlzN
dNB0I2ejqICuR/80ednnVIzOUxc8F02wKapBRbR6kVZdtVOq7jZDb3TRAMzBRY8w9+R01TrO4k+B
wmsZb01UFEoCSX2rv6Kw8hq3ibGfIx1oIyL03QwREOzuU+0559QU1kYxgByj1RWpT6zTzKtkTNZ4
CptrnucInOcqIVUHuc3SQYW6Ddx7zxTaMo9GnkSpQwJgQOse/S/m/Yh14Ro1eTVLJ9d4gUWGwIXo
9xk/wTstj00i6MDRGzCWW1egh1LA2x0qqjLgq0SDh6VqwJCYWmi0Wi1e+rL+3AhT3aCkuEJAUUdC
4OMUmf59WsdbVAStDTfJqe+xCM2N6NwByt3Y1XADG+26Gwno8FM2DsluGoyYJRiSmY1V3Qq3WVcx
tlVtp2Q7COz9lTlhchTeIPNWbyExHXLXsI6DM04rJPZRC0Cv9Lr5HHmWc+y7sXho3PDQEL7c511k
YObj1UuCX+YmgLy4VIvcujFalkt5amQLo542XVeYd2rkg3fHB7HLrVOv9OrJw8MxKlL9gPocvnhe
4FyVYf+mobyzZQN+YEzG3dD07ZrYWQwOaJq2XqopWGq39QJZLWXPhARZHkw+Y5bEa5GKZhlhLLAJ
jA4Z43FSbosxuG5hEe+tLCXK0VqzNHeh7fIx+moETnwjjBxTH+4oIm1IaIf9FsBBu3EVDAWgAJkk
j/sXVn2QL61pHTumtkdHZx/jePGelvt/kvT9/zBXa5oukJ9/n6tdPifh17zKwp/Ste+jvqVrVdX4
XcVjj5QZFBnTNEi8fkvXQtT9HcSCwI7CUg3mLpd0raH9Lkjiuq4qNNuZ86iXdK32u6nr6Do7sDp1
2/m/S9dqP0OYJCJP1VTLsWydzDBxxp/zgA1WO6hTtcM1JgpMunKxKZrBOM5qIVu/CLrH3BgyjMZC
PCFDVK0R74WO3oTFNvRapO5J3qciefXT/EhaLdh4enYdWsGqDFbMQ7KbVLjKAXDh51Bxim1QJd1+
cI1d7RaPPdI8NwCY/w9h57UkKbJl0S/CDEfzGlpkRGr5gmVWVaM17oivnwXZM1XTc236BYsMHSQ4
7ufsvfZw63ee8y9SQ3sWQvzR4PyWGvqzRsLS0XouItA/GpxWAYsIRaG6InHI99Ci1kZn/Zisxj5E
XVhAS6fKInKZ7AtsvWtJOMxN0w/iSin5VxdN0KoGdVs6VCjw9RYHrAmAtQzlXBpii/S+kXfuXIki
+CU9EOyuVs085w+84KdK+/igD8VD6UpBykXZrBGzq22QVOoMubrbO3rxV1dG/blxwEDM/kWtqFHs
KoKHUTgl57QDezYQFAJGPSUhZRCgWKL+LtA0ELzkzz5TXfNWCKZIvtzaMNeOxehpjyBmzENhgS4P
wyb+l33q/Cf5puM6jLy0j+mq/0O3aMVuxJVzhIc/QXegiUekirIk9FU3fFKhTucMecliYqN3G4OA
Sz6AkP70rLDdx35tnMHcgTBK9VtFLMyhI+91WzjKwPi5p79hPyZOlj5AvF+xo41n3/fqVRPYb3Au
FWsJQPaqUsWZSso2tDycyD08syLW+6e0JN4icpLHAQ+Fs8rSMIYcX0GinJV4TCyjfW3jPOako9Bd
etmtAoqhS9UlGxrhM6SlF0+my770p7s5bfBlDG1qxnm/6WwQLym+9JFyjluBqI+JGYRGYT9gO5oO
SdTlL0Z3xWpU37DEfGRt1J9+b3DeDQDhYIb8Mdj8J3XB/z15UXHpLkc5Uw7HXMRCfxzjNDnCXqsy
4mnsrzScyrOXNjSTVKIxiQcflARGfFaW7VwGZREjgS7MwcdKiMwZmVByMgr7KjtLv4m7YmtG2t7v
Nn5d6y////f8h9YA7aiLGAW9AYrreTMfVn98TVtHkV5BUEPeqrUnkFiXwsntrR318UaOjv8vH7do
O/489efP83UKmWQVC9/1/qFtqDj+p7qJyiu2ehHdavR0WOavNA0JqaD0fR07KOCQVfzHmhNqpVvt
BqtTefZ1qqJkQD24D+bohy+dyaIVoATDmfuV1BKDfKy9lFFGc6QJqn0Z6GDo6fRcSpS8ULVc+mt6
4Fz+Zf/9Q1Mzi2+R09iodOjlzFeT/70DEb/FiB9zCCSW+eFmUXR2oyXsApRthXpvHTqpDundBhWt
Ku0GOV5G4ZrUP8iND3FshBsCjUEj8iJzZDRsK3G3bFLL/yUKHJVmzCk4iind9PpE0shExHBL8rAh
G0Z2wa9DKNDvegmelyBHivQAx+Oc6Af6MeKkxwA128bNrmRmEb81Je4r5fwIFd2JqOroKhIJ7xN+
JxN/wosXKo+q2l1YETUdYPa/aORYio7eXCGMgSolHXqtpZnZ6tFVa5j2wCa0EDfHxPB5IIArAtgO
oZO15wBnCGU7Evj+//1uzyKh/30gIVHn8oi00EBiaM3n3x8Hru5Iu7BtWGOjt+6CwVgJze7vPbt5
6yONgVclwN0br6chOP5MhZf8MnOxMZKy/6xTF2JdajlUnhL9CGBD7SmFBw/JqA2reH4uQANEuONP
KdOrlZrHwXCSj6T0sP4jKLhNo3HEpos4obHJEVWFY31aIpi7ig9QKm2kB62/ReREn6ce75hn9jeQ
oeTGtpDKh4V47A2MdCP4tkPEMmI91XpxwDRb7wprsCg2Oczx0eoOxB5CDy2yKx3olQqad5UO1W1m
Vs2L5d4vDlivtdHOiH/RIRm++38ObdMyGRFYb/mCtbr7D4GU0xDcQBKLeenygPh1kYmz70lx1tuB
glIYi302Od5heWDZDB7wtzVMbnFuNAQju9+vEYH2o5qq5o+7/niK7RJGt1re/Pe7qTZP1sqlZfD9
vsvDQZbwEX88c3IwsUFEszYcKSZUZb6lhn/zSC9u98cLlwe+P3L5glGuBzvfsl6+7zOXb/D7w0ef
ohkSF6kf8att/uNv+v3sv99X/MxDbzx9f4d5Lyy3/viy85f7/k7LI98fKqv8NhEb0Si5tztPP5fz
05YnBFbjad97fnlk2YzL7l9uWpyyaX2NuMbvhUKvEbThjWYG51gY/oGk67KVFyUY+pQ/mNtEq2ak
iJTrnnnsi7KnvyZwrLuxex61/i9Vwi+WqXmTWNNf+tA5GxZyT10afWZDN22idPiqct3eJBJSau/S
DqWhKX29eg6keyVDA9VH6xBWAffOoB27K+3pUkh9Gzci3Msih6EGLECKTO0wZG1NIzBXUYDKueoa
upw10wRMslfsyHRYhvte43Ie0kWKM4Ice9IC+iBGktgFGowAAsc9cr1AMJUrTx8e+4JhlFoshXDP
Lek7/2J2BjmcLuo2j09Wge6oN5zX1jOuTvyzTgjESN3kEs+4j9DrdqnT3All3MrQp2GXkLCndwVC
NIdQaVdq1BfyYFP4HjlYZvkQmcjS6U3uOH0/rOzDA861sUcAB7HyUF611p5oa4zuFoK8Obku9jAi
5g5wOY1uZ5pWRGTWiM/iyKcEKt4mTHIrzzyRy3INwzY6ax1ighkN6dm+PDROs20RdN/YRL1wd/qW
AvyIWrxwIht+EuLyiBVebkrHeEjC5oLYzcMbmz9M1ClXVVth6QAal6mTVgRPaD6CTUg9pNT7bSHV
D3cYNnCQ0n0nqK2DeDdvTesj7ap1QAsU3wgs8Aj2EdCO9aA5xd4LHXEudUZGAUp9jAmxOWi1c24i
BziuL88pAqCNjHB4Jl6zsVOgrGoWlCbDj7jOHnK3oL7sMUrCz6MdPOxCoenH0SXpUBs4wAoP90LQ
3eSyBNqq7OMQgSpHaECDvTugIuDyHtU3tT3uaXcFhJgkGD3Tgj3dUYnFvGisjJbcxkkmzG4g/Bqp
+0xiKvXBRYxNYQeK8VozWtQQEz1I1KpEmynkJq5mrPJeG9eTMfzl0qbLhhfLTn46pdyVQ6O2BHPg
ZCmbG5puyLVpg5WYgHdgi7aJob5MFP0s3rO1Fj90XOfn3OebooaApxPOVrVwi4p0JfoR/Hd2CDRx
hmH4MtAivO0rInQiWrFVq+5gT5Iwwkpv0svHyKwM2MOOsw0bxDi2IbdEmlFSbUV/cUN/p2orPPkB
kW5J8YS9fa97MXbbcs54oM6w6VB4rMahAG9N+hsO3+znZBELasA22tKIniqdFn7hIlYTZN7nIJ+s
nqo6iSVVo2V7fXRwbenNDg0zFfPIWKHhCk+9GHdF4n4pLbxlwCLHsk1fRqmlrOyq8UDiyWkEq7a1
U/2Uh4ZNGhokPlj591YZwPWRyTYKPnMHz4vJZGNHqtWO1Xp30nEuek44XtWTm2S3Jjw7nQGRCA2y
VKYJnRcI435rU1eTrUXGk7QaSv3tE7CybkdH8UZziQMZXE7loagOE/PLFRTVZyZbsNz8594Jkx0U
ahogbX7sjPqdYwgFZ+F5BzPNa3RkFdzint4kzdJ3zWP/DbZKt1WVElhbws3OJQW/IYVuVTZbN0Ok
U0rr0WCGSnm6KA5KN+K1odXaJvG9X31bE6xit8VGi90zy6EvO8vX5bynyf2YtpanvWixyejnhK/K
BYqoyEyrps5fW9PejpPLMBcD0Y/oDJDZJikjFkrjaJ1taA6rjFXRlFjJfebFW2WM7V2rJ5uksY4S
bBj/AHQ9jgP2ABhniizJ93cTktShI6yFZPEP6ln9ih3Zwipfw4qP2vQ4pNIjlMqaCH4g7saX3RW/
LqQx44i6CwRfBeq4nxC8Rs59B19ta44sGrvcPzcjeeC+D89bR5UDToPAHyFBt9TaWd32yjPOebWm
OWY/xnpGzGZak5ZCQLkVALIzmvyxCIj/Cjpiu1gXzeXCYi/sD+mrG0PSOSIW9Ak03o0b8B+euujo
qchbj4Gfbtp4ejRqOuQDqFUwoegblPnJCaYoN8fPKQPnemxagwTWeh8xq57SuFjT20G4m4b7HIj/
4JOsPjY0pZqEPxu3egEq9rCCM/0OdoMeCcTmwk8EUlfnramHa8TQWeUAmwND7ly32tXlbFrMbdov
UUaZHBEpvH9tjxCHTB9tGPHJkpalx/6xB4W6kab5KDRydgF9MQLAlNnQ2XmSsBKY2dCuIRzQ3fmd
j2Ae2CWFiTu454+Jmg5licBFBb9kkf4SskVCqAbYyVMOcGB402HzQCpENBlbPVllVTRXFAHaURHe
WD09k1Ai37SLV4dguvXEQU6JE71Lw6opsjF75jet3+wYYOLKtH70MdrDMRBvhq2pLfqu/qxCX7sW
bUmI3PyMZbP8mWLWv9WdaDgH9qRInuVl8+sFO+YHat1Z4DZpD90gh0OloHqFaZg8xZ3+1/IeLURT
DbHGK8SuaGflunHqfVe7hQlYrKf5PQrvXsHE+iKLIiZST0RXQsbam0zS8jT9RntXSG2W93InYptc
ruH3hjaUR5Zi+V7mlNiTqKC5QNqDq1XNTyMXZwf/yJtGwDvqIq28oezSXzQ9Gja+LvMPzQl3y1PZ
9dlKpiHlkUiNrN769BhNU3PfWBy63++mLgkmtB+Gq/XrDNfprY5l7uRF8DQEpZbnoPLf7PlzdZle
VEBC7ygRQw56GN30ZIte4PO2m8rCyUky1rYnjOLnAIaPVMBaPjLlOQ+smjH5Kf+glBD3ugzggs9P
061X06qsLzKG5nCiorkdw0GcbGJyd73ezL1Y72V5pj1Z1wQY+asMoXLH7kALVmvDa0SqjFVshK+0
j4LeelnbzU8vhLqtO2by6DeNtgdFadDNdrR7qzbw/M2/xUKu2uhF+zVQ0F83kxfdSrf0Tw7xPrtZ
GMAK3ntadpDI6jsuV/VrZrfmlvOgP9dpjSjL7ZNNSUDjZ0le3PJUiGrYKsvSfqjSIDs4paUOhYzr
h8xEZLk8xWe260Ve8KnZRCF7gnAd33QANmoZWhevtF8CP3pcnhrK8KFP5rIBVtZtA9DtnHPcXRsz
15iqSeuzI9Loe0d6GsFSYBkfRDC1B4+E8oPoO/0hKFElLO/WqxzyuuevZMh72C0xclKMQEf02rp2
I8GIkZ6XP3rrVZsy4xPEEfExqtFvsM52V1jN6OTmJxRklCFD/kriDi691gQ3StMiOJugDYLRLOC+
sb7sxVfuEDxhWX15Ga0eOVUpos3yDjk2Ow443cHSl9H0vwSO20J9IESedAb3C1ne91dpJNXVzvUv
Hl6pi6gk8bulxzW5NbObQB2WZzHlIzSFz7qWg2beLE/Q6Zt9jtrD8n2cAF8H6n39mmZWd+O3Ns7a
aWo/FUDk7y8EJ3smgATXsRIJ0aiuvyk62/tw+Wctz6AO0RBQnde3DJ72ORoNpN1waj9ahMDLp9h+
TwhyLMRtxnL63PlutY0Y8d4jjsrlPdomjNfsoOguRM96zuehaV7cvztobJdnoEmGy+AH7V0aIqiY
MmJaRiuL3otR7pZPQahpr3B6H+JEwzZp1hMBm4W/5WAa35KBxIP5X9QhRl7VrpPeI+pAccQ1l3wP
LXkjnww8Kv+jCKMwisJmuG8NsLIjYVQ7YMnGK9MDILM8AxwjsmhOifuprqyjgc1hh+NzLQ23fCmx
xaPaHz5jL/U3tj7G5xrZ5INd6z9IIho+OXl06gHkt3kRs30Ep8SBzC/QkaBSl7SfM2O2NjksbILI
6D8EYXrzCw07GbYddY0T1/Nsa+pRS2Zc8bw8WJVeRAG1cpCaed11qHCNLu8KdR6/ti6fkqZ1jja8
6W2ZxuOn0zO5ccJPQAj5TupRefQzvX42KPAtX193un5NWWvGjQTDrchisj/nr0n62Ednu+mjbE3z
FKMk2C73FxFxRG3XvyNpYHZSJN2hH2zjZXKtw/IVS3MMN304CjSBsXlnY238fkcnJc6UWFko+AlU
SDUyVi9v6RBWYdBjfkPki21EI80D9ET6psO/X95SDRhdvCmmcKA3BGGPRbzyHRZpmtf6d1UhIAO1
tYDXGZs3U9cTgjT/9qGKjpR5ppcS2MyhEYO7SwZ/eq/ISwG3Pd3R5pCA2IN0O1SNcYoTMmmlp71/
f6uZRBuAA7jVY9u6eBp9geWBNpquaYhMWU0O0BU/ZY07yPSzo7E8/wPl1GO9b2P7SFIuMXVwUG9i
o3z43jugVxHgVi1jeeBe7aiNvt+1EfK5pzD66Io+Q4SXAYmaf0SmnQ0u9B9eWMudaRYcMkPpPHtN
zPKUxzWhERw/H2Iy7IPb5bAbMRl+GMkeGdMP3LraQ0i81wnhCqRXru1d4LnEFiDG6mRWHZvE+aA1
Wx1y067JDQQ5KwpT7R043hdSy2wyVmj21kpxVZUPRJaWx8Q1kTRDFzoJS+x7HWB048sMN5rybpNu
ehi7xrqUfrvVvcpHdyQVl5gvZ0QhDo6XdKUeCYVqexKoBofsX0/7cL2K9owA0JT3Xvlcev4xTvqB
PO3aPA1kCzYFa8AFTOaarKpDSxprP6bxNhnqUcusD8oY+L08+0UaM3reACUinc7YRS7naGtXwzZS
jUR+mtbnoHar702YG2j9qSfN/7Ti5Hpk7HI8cXOw7fwklXFuBoBVXhzkp9/3//N5y5OXjSnyv187
SCvah8V0Xl62vMHyjEk1fMZy8/edDOM+OFWbnrmV4DdoLXjnqQqRV8APVlpLucBrxwvvVa4HR8u2
Ki1eCpcggjhmBRRp3bQvve4ljt5yOlxMiPMMz4WqTq20qlM9b1KpM9etAByOgItPImj7U9/F7Fxd
29jeZK/QTMhd5ny6nT4eNV90sMiAH0xWWW2VzCQXgSHZeurWtaTz/QQ1S4jSssPsNG+WW+lZpzh1
MAfjMYWphCykPXX6r1KDhLSK4qo8LZvRr9GM+NAcw97YobLaRsB2tnGt3uI2LM+oOwjdxfLjtv3W
suvb3EXgFxJHvOwezrJ2a6R9sirTJlg5GguGpFbPy4+jOlqd8MnmejWXHMvp1FlfAFLLs8ZKZVe4
8bNQ1exW6570JBrW6PAqpAsN+won8rROyKaJRUnm1nzf8ihBB2Q3mNUmQje1ISVoHblgGovC3TBR
CKvOXC9fDJC+j/uCVRxuGX7xRJgX/7Q907GnlojGldlqdxEqzm1pqKuVAEWULC1x5W5FgRzT82SL
asxsT2XIhbcsdIXsSAanII3IyjRb+/v4+H53u+nK0/K5eSz8dTIQ7UOM9lEEyYFo6PQwCVlsQ4Yq
Wiw6hAq61hvHpuSQxJmGEcIltlslCDW65p4gUbnXZylXIgn+NVr3xkFShv8EmsuKLjQNkconJrrp
X2ILUUlZg+QPff/EYtHq7PgU6Sh1sck0p0YNFCFV7KxtbyDVa+7tVRW6R5EY41ZEpnPCtPSjb9uf
iYtw3ZNNSnvNvFqqqPYNWpGMcOyNMfQvaj4j9fmMbGdH2XKroXM2G8Z6VIJoOrYkV02IA82XKfad
S5DdEHDo3mmEzpwnI2N+mFSE6fLSS9vjRM1a4pSaWmOdntjWNnHnyEURyz2AlkMrHUwLgeGsDZWO
eywU/tZUQl61eEqO4aRe4BxO5w5o4bmYU2oIC0s38Rg6F2KBzV1iEns8ohZa04R0d0EZmCclhXkK
hg77BtgkuLgsjbk0rEG/mohaEeUDEdkh5wyQVzOzruCD6+NTaPXBXYq6ckuYFc5hPZsetIIqI5+D
pEpSs00hkp1wSrrUVyDwZ70QhyrPDGgd/mXsKpf0uoDhxLVxsci6zPatmZ4TlsinZZMP5p3f6oQ5
lMaNNw9gEfKzPzbp7BTsS5Aauqv9CNP4Wfe9bs0ELEAoLl/IAkHHOtBsmEPk9bo96Yh5T676sL1U
7MbBuItMoz65rc0S3EsOkclCZ1sz8+e8VjFS3ZQdZIhmDxr+Ju9G4/R7UzpoBKYG0oSWl19BlPsE
JxMLGjne9/fvCezkIpGZK1lhWwXLJE/LhpKTPMXui1+qAYgnFs6uS27jIrN32WzPXO4q/ueW8hN0
GK79MmmcgNkwjNkqFJyG8bwxRlPb6u7wFkLP2VOtgWEV65yJYbXJZJBQDm5nAehynBOCgUrvRLSn
OsFMRds1gXzx0vFsk7qVYgvGqhAwOXK5jNaZL783y586GhZCxedHdMrnTtmXx37+JcsmNzV7ExTk
0g12FJymeVOFKtvmAPtWQsfQU0wl1imdECJG+SjgKywbT3f/vhX8zy3ezCTbml5+mnT9qXPI0Fxu
WRiM/vhzeUCv3E2eONUhrJ3ytGxgKnJdqfPn0EIWHQm/OS2b31L23/cRL09nPQqttQZj+hSYqNOi
BF4gsr9qxXDwDJ9jogVqjitvVrWns+g/whKwtvN6WGuWOxynOdJHVFjbfAjkxJCH+YauG6VRj7Hd
0HvK0LRAjd3Uly+WmijUWPo9pjKTuURVnnuBkakbGS/CuQdLYiRyh2ZulLKvlo3DbH1V6jF2tHmX
yDz1KeL7VCnno2L5OWnDORSwXNc1pPGe3A1x+qlLJK6kzGzqUfQHOY9Ty7CFY5vCBzVDGiHBHeU1
OXvHsm0Y9cPJtqzhhNAFx4ffA3Oe8BeSMBke05YQOE0xaOcup5pR6Pnff/sY4cJAZkejT+asW+hG
Vm4SjelXJwCw28wMuBZHBge7NPBHkSZU7KJAPiHrL0/jfK4sw8Fy6x/3hQ4HInpaOq4cF7Ir/W2F
2uCCRjrZZrOAPi3T4oZeod9SZMZTE6FenvRw2LsI7OjushgzSusJ4WW90wdYoUTt7ODhTJ/0YPJN
PkcHYskkCgMS37GvtRsU/+SADkBUpybkflIoHHdC24yK5xTULflTUf3h58YlpsX6lOMGO3sKpCDg
S9sfHkhy868FGoPS1NQp8WkImhG9JYuWOJ490e5H7HC3fV2Na6fTik3ggUBCXOrU29boadNkKqIW
a9g3wiYNE9baXd6nucfsPe82UR5SUk7m5YprX1G89Hh6XX1LgJK+UVnf37u2zTJK6MEhIiHMmLTi
Lm8KqsSOeRd4dbE2fFo3pMbN+u/qTfgWZsB6Hq0TTJuLbFugE1sJ2Di7b4l2FU50Zzxjo/LQf8pU
8rPRg+qy/EUtnikgWfekYfjpuvVt63UgOI6QLfEhsSNvTUugvjBA+w8WhtD5frdSdBGMiAhUM21e
mrzZl2ViP/h9+d6MobHxU5OaUt05B2NEAGNM9lOl280rOHziGmORbSTx1a+lmMjbDguaQvOjXgoz
Aj7OCgNxMcNrIQlkItIwSHFtdtXYvLoOqlHP979qS/D/MNFJ5mW612EJUsrZxXk/PHTX1Eng7swb
s61ixBODj98BaC+TRfHZaQ3igdx+CmUgWRgw8WjtbLyTtNtZe7zUnea9mGMbHyBdXmikAEMoIzh0
860RAiTWOlycjYW1lFZ9ynTOGu+jrNHWcAzH9TiNJQp41bGrIQcPWTKuVKIjc6um4OROjECZHJsj
JGPj0BbZr7yROurWqnrxVUpvg5T7R9+atI1hIjrzPEvtmDd0K51r5ZcKH/1UHcLK1F8GLz61Qxqt
Eyesn1xjyOZgmmaNgot6sn5tW83mS7hcRvDuopFrJ2R/Q3eJsmwgySsDh5CAEVhBGL1vgPifif0I
fpkpUd5ti5RoK1p57Ju6emlocMiwzIjcShB9DebV8fFF24bxFEdm9wQhPXOTArd3B0JjkO1twa9w
3DE/dGZHjOJ8poMqNs9xsXOxFXQjr+G/xqWueMiKTJKu0lyWv4SLaE/Tazo3LpxGM4zWREFGtwdt
yKxXd8hImijzr96nzhaoJLyqbHivhwrzJIlnK2Gb7tH1bOPenjeTmm7shDp6rltwCFj1rY2ag8xP
su4O7dNaIq1YiabpN3HgjPemPRFsG9FtC0xMViVikWKkoW0EzD0DVZhvBsXKFdHTa7cS0ZfXMpUg
/oe+tnxHd0WMTtvaJzL2yiffp2zh1N4HrmWi7SOvgpBWyzXmXmdXpbZO62Mcf+CW2XpTNL37Pryv
OItyTCum3FR62SIdH7vHLsehJesp/jGE8carXOcXqcEDqehYTXAsZt6prLotA1n0jgAy3OVelJ96
qfv3ckxYF4Fcnwmpta3HNBC5EBgzwNkO6r//XB6lw0mT1GaqWLZB/egMDM7DaL1Bc5n2dRAiWZn/
rJvhTTUCxZ3R/9XivLmSz7YKlZ/djogBzh7sOoYNKsC2k6e3VC3ztdOE9ErjkboJ5V3d+YH7ljlx
lkRPVkAjgC7JeAh1OGGT0Oc2DHmcljn1T8XetkPrL71TXyXN5FeMR2qDeCe/zUJmSTGxXasc7NU+
H9OEZgPe/kolz1Y8vOtpmaw4P7xPo/Xua8+of/VOSWuGZJHVVB4o/gCEaMnKtCubYbnMKJECaYX8
Eran0XWcp2Dq4QIyI9hr7mRsQiTfW3NQEFoz8Z7F4XS0pra7WJO7EU5SvYCFd/PEelaO0z/mnPOF
aXW3sRbioh89ceQgwt5re+W2ASK+ka3sTqPl2OdKdY8l+SeiNrttYk4fmVGCd4Ce6pzaLn5oNeLR
GqT0UJcr9cpr3tKGBKKu5sRoaBWva3cK1mNHfWv0K5ZooMlfsWx5KwJgASA6byYd/rw4DrUuCGps
91kY6bvaIlUMNurBpJR0oMwUr22ntw6FKvT5+lputS61t0vk10IgoyvMgnEO5LbSoNuS1uE+NqPl
r9qycE5ZCvjTskv31EEYP1I9mvZkyVySVI/eIzCrqynTviKh0aNLBtaucIU2IyPyj3b4aQ09Pdje
rC6mZpVwWpXASytfBm32Bpe5fZPI9qNpRPOYhVVFSC/1TcdriPN7H8oq3LedLZ56YWRnv8sF6XqQ
CRhNM2a+ZH1Mk/uZVIIoMIK3HZAd2ykwwqMwUOq3SUJM5kRhzivrDpaA6WFg91mddV62py3CRYy4
1RukMtQV4tLd0/0qYXP7JApb2iVBpL2lX1w9VI3Z7DAHGeu//4OdkWEjN56cHEAGcVLtJyEcO9TI
2p4wl+zolfNe0c3HOo3No55m1bkK6OMKQWKgsoeHaBq0q+jUfvnLdsiP55rSXloAWqUzFWQ3BRiu
3dj8mU7lz8YW+Hj5729D8lRYRrif3/T9lKkYMXCkC3YdjYy6np7bAeGF8GLr3VfPRYQZ3um9EUFl
q11M3crP49jOUiId1vz035um3Lua/EUn465PwISw4mRqEU/DWSvHGxJFgchro3vWkM+toiLxb8dU
+reclSPib1G22MjzX4ONHYk49+lAmyp5zPJj07TeqRkd9xTq2mNrhhyFLWaj1DGma1mk+MBZirXA
ltYTeeg7PDfTzohqAvzmxXSby+4cZAY0r9Z/zISGAIagBZkjexgcv70yRLklqJWeZVU1/0L0T9ql
Dphg1f026Z8xBMkLxQvv2nZuzrpCkW4URXsgIhN8E1EdaRpXm6luSxgAvLaza//E2z2nev8as6h6
MYaZF9wX2yGoq/e58/gZk7C9sZIeWGM7MkPLaSDwa7KLVfVq1VFfOGmk3OztqvhBhfeWYBzjvk9h
z2CfJyCxxRMmPRseQg9JpHPaE4Ff7QssrVNMCPcay5K4qrYoV0sAYjraX3oFi2ZJS0Rin58tpvZk
94p4E5btvlMUeFMzeA5NoqQzdKw/gnlGqQ0HBwEsZC1rXXr3pgkFulFKfXlcWBzgYFvqRRnyIBHf
kcBJ/z7QiCKc5LMG5wtTecylDqKHPZXhGsIUppYiTW7s1ny0XLosTqxNt8bM+u8RYR9Cfwh2Gb0P
WvjtZ97TBJJN/hc1Grpqws1veo/ZkuHED7VXxZvMSsqDjbFyXZgM2JNjZ2crL8eVNEP3qOmkrLWe
EOx7iVxs0voJyCogOSuyNjAos1do0pRYqNcXHeBPirn+F7j3HTjT/LECSdLApNtYyvEhuJIqVZE4
cR7LOCTaLYSrU9JPNSS9LEe952UNFplAZDIexL71O65hcfhmh27PFw5QfWubUlTtBaLzNtNxnAC5
UMWdkdgSxl1K/0mwFOJnL4hrOAod+obwvkpSseWrZ1sKWOIhrxP9gRO4GVZpR2fUslj4WQ2OVKTi
OfGvWy1uSWKZlGBciYJ9VOlqz/UDWZQ0mrNZd825irnKl814DBHg75lxBFBnjGyrkxcFeqtszo03
NGfWylfNQZMVdP3z0GSXOpXmkblJsSksgzJfEplnpllc3dr3qKuTu0Ha9VlPtUsWGenVS7OOK5wV
Xah85as00yOoL9neyrv2LOLgiO9Yu4PhIkCWcSpnVMNeG7AOSSFfunAXQ3G5dp6ZXbV6AohtR2SN
cFeeCuS0ZLAaVTZeKyN9CmPdfVJ6J5CX+q8qbqC+1K9q2A+UTh5wQlMAdmpjj7uy3VZWuvVK6iSu
OHRRyQlTTRtlkg4cakx1cnvGoJGc6NDxTUr7w3Zk/ZCQbbCCiuh86TXUnjIMH9PRNdZmh40GpnIi
lb+rbac4dGE3vHbokpJi8Nd5bmVHTbPax9TmgKX9cfD8sCUP1SaR18jNGrVL8cjeoCgFLvKMEgau
ylcn5+Wu+TGEWA6TIQgO/eQPpzhO/4u7M1lunEmz7BMhDbMDW4AzRZHULG1gkkKBeYY7hqfvQ2VW
Z1q19aK2taGJiv+P0ADA3e9377kkxtnn1ESUQ/Yy3eeArRgUR4XFTphHmUwLwQ9+Etksp1eCJzSs
4KdgwCSmV/YsGCmj7kFCoKWHOr9yhqhWY9X5a7cG/+QgYNy0g5i6I16o3uLvrQy18sHcddT7PP2+
5Ei7s0kxWFpOr2OJGYreimybQvKLY5f45qjphyiRxamPWI5tOrgx5A35rhgS/ZBTnrcqy775QKm6
DFb0pjnajrO4YmvFoyCTHF896YFS+TBnHneZpJHQdr160zPOwZBSaNi2VLGdIUrxm53zp2FhUONz
ElCtFrBKGfcRBSUo9jZn9bR80vy8PuqotVmMdXvgQOPnGlBD2Y+hB0biaGqAdtJYx0MON2Y/YNqj
8cU4zT3HTNKmLXsTygUx2Tpck5zbprG4gpeiHlL5d7FLH5Epa0xmJQNnaqDR3WgnGpq2PNBxRz0Z
N1qurIMN1PgkACatETH9Bw+wgV/EH9RD+C+yFs2hYDuCR7SOXhYqpTcvHPIr0i1FdcZgslbUEN8l
W0Ov43OctPmzk6QrZejjqTVv00Aqq89dbFPv51VvRpcYZ3wsR+Co7d4iffgsKuNQTW3GQKaN1+k8
Qb70svRrmg9DRl29GT2R/x6fzCXnGJL/YY41nDQgRVdOwCXzPT8Ceg2OtizrmrBP1p7EyOBVp4kN
b5ZkBKEP1Fv1VArk9dwFPDyK3TD4HRsMXtw+RxyzpiPJoBKqXpft2APhip4m5LMaiIwYdecpGYZz
XNnlp296FuYvDCld/NhYSxEqmdfvIPgZ4Ajnx2LMTj12Q6DbYRfv+Fvo+tkBDJlxQqbSTyWjlhN2
vOEwdhpR83ZNMfLwLhTG2nZI0mMdR68DmvCOCR5yH8d3NOdL2hFjaq3yKRpMebXAAzplxZSefWip
d/onwED8dhozY2lQEzUxNd074CixY5fWiw4PZZPOGvJ/7pgvpotdYJpF8TjS6hzVXv8nXYpn0WDT
UTJdOL72zYahtr1B14O3H9G1orzHUjSnJC/XiFbOYaoRyeZu3qUOT7oA0YNmFz22NiaqznlSesyZ
oH91+9o+/34qSYhHV4Dbdk5ToxmyahYpwDqW1TwcmhFVE5vl3Ww63zaSVkh/ziv1utMhku14Se14
ulCcE298IoBMbiQmIqbJmePh+5/04oUT3z1RpXbVpZKYna9D8cF4uWP6bqF8QGXLzPZMJvg6eGZ8
GolrPQzoGSQatWchh83SOzbAcD3bWLfSJ1emRwzOzYPrcDNVWr2Che0gbRUMRWbEyQpRdecZCbS7
qDZXtMQ/m0vBzbeUl5Zkytq2fZ6xnvHspmm7o0qdDYNxw+bMzY6pGGZEGszXdbTEp98Wg9+X1O/8
Q14tZclzqvmkUtU9/r5o/YAZglwgkgvwIuzYyAh1+4jZ37gKWec7PS1g0sSFWwYd51AMECm79smz
qXJhdtAN1+z20pZBq5GC1kQLMpGp6sowjsmo5+8GQJdwng21dufFOAzsVpC6rQwXp5bhuZFxYJVZ
tWMWbawLr3XCbmrMc9pZRUjab9gpDdlwHrVxS8O9WHcoqQR4Kg/oYOJtjLR9lK7wjkja3tGPk2zV
Zwv9xm5d0lTe13epVi2PffZk3567sZF6W1WO3RPWEA7y/WCG2gDQEDDm2Z6ThdT41BycArOG6/Xl
Dpf6wW9uLpjqEy5UfJrVrxl0lucx5caM9GdLyeEUUQu7zltT29OV8UAuWtxPtXSf5oH7PSUo9s9z
NXi8BawUT7EFD9zQffitWt6nGwzOiaxs8/sWg8idWy94xJEIAgB4ycGcDPvcWHOLvXSxw8pp3qx+
sC7j+GccDXlZ+pgoQ40bSCLBnjhLQkwBQc6es+B06rcrD3eJY4MvzWiL3+SjrlMcLi/caEzyTYp3
iHwr5IpIbI3bpZrALWamsxxG1fbrSN0G2GlkH6ffl+ke1QdQEKPVGliHAK4cyYObm/p9OabDqhur
l9KkewujsfXutsuuXCz32roEB+p6X9eW+8eOY3zFMpseILvdsTvwd2OqY7et8+yZcaB/n97s5HQB
HZyOvbVn+/ZDFfk4tdH0cis5lMhRHRgSEWV4Ia0GCtw8MeM3qz9pe6NLpv19kY2w3uJE7Q0ElYOQ
KrBs03/AN02WPk/s3e9bzF5qJYjmXhbPuJuaCs+a6qC0etwrlqafcDPXa5RSNyQ1r59qXemnAgRX
UGYsiQZExMdJvpeamT6You8fa7bIWmy+V66uP6cuP4pYq/710e/nNOUB2SmtrRg07JOErh6twj8h
o6j3ZUbiamaFsckAMToBgaHSnEeGgQeJMKpkhBjPHwijj9bYTY9QW0dk9JwAgIthWY5ld3Z6OsSy
YrHCpVfOs+1h1pxrd3jjW2Iwlmb1pxy85y6GL8Stvk2cBX1RHy5yIX7CmIVj+xC5C7Xqk/d1S8ma
mcChncTFvtDxPFFq2OxR46Inu8c7bcKZE0kx3Vs6YbMk7W/JgbrYE7LtDqZuRId8U1j2eJcVqoLT
I6PPwcnwxjfum8ocsakH988oUH4NoBKn2sSABWpCe0BChrG4AKHAuPgaM5w8UhfLlo7T+N4dsCfU
vhZfeX5it6eRCwNq6qBRMioA95g8/r5oMxzJePHFwRzLdrXAOliNjUih1/BCt3i/bRPr81fBTfBZ
GlocQ3yTPyaPyH0bXwaeXrtcm+QuQ39lnq68deQyZrY0bV0zacNebZCCTNsMN7tRwkMm79VGJUNd
NSjmWTmACMNG2B7EsNUzDf3J1pyty+xrB/OvDfOOMV6b+ByBmEzuvC8yaP51QOCinoSqR8YB/ZpH
mhXWDoKyYR2dmzzc2qP5z2qR/62gBAvDLOSA/z8p4eln+uz/k2n/r//jX5QE3/qHA87A013DMUkE
/gfU3tDdf7iWaQrdI0/mebe0739B7d1/0OQEJZFuEEgJhkPwuP8n1N50/uGxsbAB5SPd0hHh/k+g
9o7t/LecomGYjk1SSJiMdyiv/+Uo/GcUdNA01dZkkeysUzu3V48tLZz0uWBcqIV7IheIUhc1DyWd
yoG/zHeV9Ffp4sD44D8xi+aOUQIjYN/bOF73YDnlZ0cmOtB0scPtv8Fm+kREC2XST66N4z2OOHc6
KCpwaR3k/4SA0mI/56yrYa6b/Z1jdZ+VjnvX5iqf29WUmmdaAaCmGwfjpmLLJtp1ALCE7F+5eZ3A
ThiHNOwpo9a5tlZ/I1KyGlQj6rM/0ZbYWpdCsroyi2Sbnm+caTiacoCPuSxhp30jr8cb1hiBkCYC
hrOBSRHAaiSjUBQ0QC9iz3wQWHxqNGtaAbfSkC+lngaLAQPY8un81tKn3ncTon24x2WGHN6O2PDS
ydwic4aNLDde1H+0nrGRHRAscYtXmMneFfw8Qmtk9m90h1oJzlVFWx7rUeMLMGMm5yo2T2U560eR
EYC7vbOn1jz9fmR0rsVDUz+xChv3y8zPuapTf1vj0eW7sPs73TGmY0/KYjVPCyFe19fOlHPHl8ha
4lsWZVvVI1S02crWmMnw6OOThenjLMATIQX/vpV11F4YHuakLTaWSWle6qT2k1C9eaiFstngqwQT
dQQXu9LOuh83G86duDI1Lzr/vgC1086NWT8q66v0J7GLwNCaAZMayhzjWtJkbW4b5A0Tmi/brIjf
MvbyzA6tsnF/d1xEnGoLDphpJEeiVlYouLxBYOfQbSoh7rrZCRJtahjzTwIsWN2tCv6eVXqbIE+d
SO9THuL0jLBgDQlJzk43p20xVhff1bWTm8/ysZ/TZEvRU7+Swhkeq86xr4Z+r/x9Yhvds67VvOgf
5LooCLy9MR2SHWOtLsLBnDlm7rNiNk1EM33T0QKhOik2Zm6fvRERa1az7rjrrLfeUFPmp8gaXtiP
q6+MtSOYFtu+KjcC+dRWGCIjfQwnqcvjzDUtNLrpW1fjAp6ae9USx1IFYw9dj6uDD8TnyXSte9/N
hntXB0DAaeBxQj/+47UllXkN2+Eampuhucl7PXKLA/Unx13ie5jch2TMsw8DcGrApt97nIlEQkgT
yaYfgTB7lVr2RTbEu5bf8xXWExX28HQ+vCXeNyqPvpRJjl2DeAL057kX9bJLcHFDjrb6NzT0dRG5
5tm5FdJBGLG2kwakwp/H+CXP6QRoyhp21QSZoMwtbw0fSN/8/qk/mluG7zlJUOHt8kbOr6I3Xlnx
6ktvg96aOmJWXuTg+O57+jTx3DbRQ770VogD4FiUyr/vpzLFKOT6HL1S7y4xSJXZVd88JS6h4Yx/
uugN4g3Zop68qKN7TYHoMG305CL+LLUUVkdsL5eawypHSk57ZgkkyeNmO7aNJQ6Th48FgPj0WGvj
9FiZ5k46lE2NdOlustvnx4QqqiEFvv77XwjspLtO9WQboUgxTp6veSemq2MP46lK08O/P8XvMt/G
enpMXRc3E1G8V70B/LJ4Nev/7S35kYm6gYivitr6DqjUq2Pk56jO+6uzyPx5RtR18/GDselCb3BS
PTEjv6eoEtLr7d0Uj9j4OHTuOOaFExvdJ55A4L7KmZKgNNdfUelWTIUcOpRGeekc/8XBjiZ0t3gA
tFVch7oCR01tse3OzlrPivJkd1Nx0nKSC5akKiKmZDBoJivlSPBkm9Z4ILzFzkxEzmNju0gdRdT+
cDoliaruVCvMlas1frgUeXWq8COd+f1pjERVshVzVO10v36Jba1/1CqjPEqWyxVB+2YjmibdNSDe
Y12lfzzPOHts9b6njTTcPV6b+ZVEjnOQPsOS37erWqFod7Ilutrb4q3gqmLkkr/aRPuPgjRXOJel
9zaCdgh1Lq8gHRtrLdy4fpNrlvzuTV/G6FikLf20zfBXAbJ9gNtzRiVQL65maRs9xfHRqchBD+gB
+8ZadK1wswR+T14xGoRYeaq1L93cV6HSuYURYmAd+mW1UpIyE5c09Iuo+aWUYkg5KlUQ4xr/PJLh
AhBNpcfvlIgSBZxaxfxmRuTN2BKmjExrefUUc91bl1M72jyrIzxiTl0Xd2Y23OWtpy523mjc5pl8
7RzYyWldHVyNqN/UM86yRdXvsTtSVde1+TrV+Y5+/xSrv0AIBNS/7Dly4UtxRbcwtJBXI17k8Z+f
u72tVFZjLdRfIvKYJ+/28vvRSN9zMCoHhseUK9R/Ux1/P8oLPGP5wnCxTKKJEidW36ni8aSToVh5
KVvw1AT2COYZE7FftjS9jzuR93+RrIytr6hJL2yLeFzMGAfY4SGtGOIbHkS8hR8C1w8xVerTQi58
yj/bdwtv3T5PY0a2utyXdbqZtYyFfXTY5XQiums4MoMUye7NQ5N3l1IbyqvGU5bIEiZKzf0xFjZE
NovCttSXGW903x5V3hShm+qPpO85FWaRsVusyF0JjxLxOm/2TIXeAWdvIS2b6wnC0s4Zuy8ewksw
t5p/Rtei96QmwSfy7KTs6RNEMrjWBs+Dw/ogc1eEzfyYqgKoiUIUs4aBf5YZh7Bt6JHiW8zZ05K1
PFHzcNQSI+iRlQxnifmg/RtR3i1lR5zKRRnrB+OiDVEdWCbVw9O8Z1jS43EzYIDiYwjA1XF+yIQd
Onb/RkSeWg6JsqIX5ka4E8G4tMGIjFjSQFePe3wR3K0v2uCQg7bWFA5WwRyXa7IBL1ZrfhslQz+h
32t6NIXSfveaZDsa3lUyuueMOf4IKRImq6UMgVc/x7J/wSe77d3I3bYSe1Mz/+QNIwGnoI6Z4QEi
/DecOkWzXHxkqyGs0VhRkr0iZYOPNbmCE6KfZqOPOuAqFX1wxOuD6o+E1i9oGAz9rum3GJlUqHcG
RjtII+OchKBKUKLT+NtEdg300rnSyTC0xXeadW+LTXa4UIgEnbzp+neRURzasUEocozXetAfI5E/
1JLMcOlyP+l/R7r3xvmFMNOaGcyqiZ1dZGqHWA3naNEY2ooVV9N6Yf+3qMvUeyFcGqa9ifagLO0z
H/urHoPXyOUq09zdjE6S8yTG3jA9YXGIw1pr+iCnWzhIboFWTtt1zNhLFQ+VQKHGdEVigcyblbUr
7n7cO5777Y5pAguMW7LL9q1JF4GVgbgcS+5sy71rcwtwa/tc07A2+Kz1DEwbOhJiG0hY0t+xf8q3
PNUEftZgMqZ7sxp9Bo1jv4JinkQOoXea+LaJL86A0gILGaQSVXQ0Wz66bbtTnQdMyeRPRtV94at3
UbbHeqm+KXZtaOGZn3Tux9XQUQRqC2tXmgvn7DYKnJYbkUa9kIMYCro/X4wZ76CV5VU4eBEYHX49
XSIf55xwm55lQeXpHYG3pgJ5ZGy41AH7ewDellh/0WvrPtfhyU++RQutk70vrSUoROf77r2YZEu2
XnxzYiOnXvrSeu9vfw9V6dQqF/eWjMZw9vI0mJOf1uYesbT2W93ahXrZZ6H7jFuJSI3xlXl/WAEu
UdfxpTbEu1p88L331yvnL9s178yBCYde0VaUoKhRbQUXuHAp75g/leW9zIb9o9zxZ07bO7v56Xtb
D8u6vLOrZO/0N4GFUXTipNdhzJnDOM2nUbv1nUhmlq+ZRh3WIpU2H/hsfNoDvK3nTDsaVLDoqTdj
VK+xdB56170nJ3QtTALXtVUGc4kRyJOnGh+5TRqdrZFJo03yJzGs9vcCLO1bLRBOKyUzlKjGPXc5
bPdlXscOUyWGA2j9CPkXxuTclF3FRbIQi7As3mnjhcQT2B/7A2sVzFO0Qw1LRj0t9Ub18i7u7V2r
rAT6RwqphIh+eVEqarYSYtASV5DMy/KMVZZHVrLpOmYmAEDR8Ee8596HDUw/aJflB7RkH3TEjXom
tfhnMdVHIZsGDLOLm+8suJp9YQ5b11AXb8a/WnQfkS/3tSayja2MloxCj38rPcmWmo2BgdfWhRlh
2K1Ot4yz7rX6EwuP3GOMNoJK1xwgUj4x8IbSG4mfxUaLZUniZ+AvU3KyERxnOCMX6sue0rr7C8Ib
j5oCIWEVmwgDynf8kD160nrEKpiChrNeo4ilPabvbaVhCFcEZzfssvq943NJVT6pcDTLs90Or0Zi
F3djd+s/SeccnXY9dauWo9zO18ZTfxuNa8VTajHzNJ3GXhUWEEAJKTCihzaeeZrECnmqhSCKnO1v
YC9GYYu+tqXK+tYu7L4kA1lRB1q+yOdso3wSsXokjjm/taPGd3oTvGZLxetGL86axiCzdbzzCCcf
oxq9HZmfsWnpfGx6IHM8Hv0hI6oPtxNyzzmR5mba3heCrrvOQbPLaqjLJad4gj9/jIHMYVNAERx9
BPrGsgEjljOGiKF968F8DZ23njn4P+YlTkQKSz9pOUDwr3n2fTgabVaQs5cdI3OTh91I24GlL0Gd
imsyRxuOtV7Ydt6DiwodxMRYdNNlueyg62gdGurgnXunus4RD3iBjNtLJHNI1owOtOPI8uqVPrn1
DqJN1czacx/NoQZAb9X56ZtT0MTVOeMJDs/fZGZAIYe02jV5iWbZ2hysIZT0t4xYd4uMZQV2U54l
//X+95O04r3m5iLWv58fy6o5gM3/f/+73z/O9PTAaazd/v6vHXHDmlLc/X/7K3//UI/YEdqTfvf7
V/5+amzVakI8DBYI9mFkxdWRYiL09RLl22acYjl4XOv7bEZIqsafpGQzO8z6G4LHKd0Tp+8Dk5LP
uh/O9tDtPWQfwDMA6qX75qTqK2+WH5HNP63VkYihR6j3rb01jj9LjtEQWsMTi9gRqw5m+CnEylkE
jkmjyGKbP/MccqZMVl1jnOqZOJ76g0FYbAp4uWAZjLu2cVd2WlXM7Cwcp4OfhL3H2Pjf+bh/Z+aW
IvICNbbI31LInRzxlN8Cdb8vzFlLcgzOc5tPGsiQ9LNMmInozGzVaLccV0VQTERuJhMHCZkSetvs
WF/9hshaPNQs17co2e/73zxZI3f5UFzBMOjbPisZt/Y1LTCoSbMPcC6H2b22HHZni1m+FvaSbBZh
VQcMHvSgJtkHoABAZ3jjCPhZsMZuL+b//QjDu81WKuYmnkq4wsrM9/PYBJV5c4uBROgtqlScP6aL
Bqc/Dmb8UozxscdWOaTGyXe676SPnkU67RLoz+Z0T0p/vM0JLX1NZ9EBQMlWZcvJMkZyMbZ5F2sA
2KiWN6UOTkttU6DLSq6KhEMP1waHlNDni4VzF4d9Y64x2eWhSK+02Cmg4OvBFevB1z7aGzlzFBBY
J/9PM3v7tI+C2xbBcdjOdtFK+PgJDOcoqu4wtNcplqemaomDMYEFNGPo2scQjSu0P7b4dFbXuPVk
8mEs+glTD/cS9YJodBFqSgeH2NYvXsVoi8ZtEo47S1LoMZlomiBwloLZq31U0HVwxuRac2fr2bYk
wx1I3C2zZ55vvQx5DDplyqQbdNW4VRyowc6DZ+kFV3CFL7WWCJd1cXA4RXnFExwaDoZm9Gow44i0
jPMFsWDzbItu3OgAOiKP3CkzKcBkTYHzaW9h2cHR2/zNSU74hXbwZq8/moPEJIwi4OFfg1xb37iv
RTCxa8EkuzfxGwdFo5p975SEJBrcqPKuLaPnunH1FYbucwb5Jayb82xX3raz3+m/JsGbVCFL06HO
LtJJKNrpyb0mDiQUVOzDIoctpYHsL/tsgzn5NZLeejIsJyxSmu3AqT819laW+OZVyymADQeXfg+X
vHtc2O4Hns+4tHOx+vX2/JxAiAptaGQrrX1PkB084GycmLAl998kn8mK5u06S7PvrC69FcItyuQM
rXA82XnxMUXMhawbQqKKu7U9NjsADNj6bi6kOkr+zLMl71PAWaVFQilnGSs8/xV8J+1FkpR+qjjK
QHSxq/GtLVKipgU25/7VsOctWf7vwW9x1Gl5vXFMwZOBoEy5PBZmR0xDl1po46J3dO2Z/CPgfkxS
ySzNoJPOkS64okjBd+nnmBEvM/mrihttbwxvtt3vtOFVivRgJc16lO1eL+yHrJrBsQnjnllsGhZt
2oeecv52mnXS4JzXbXamnyhgh44DrDcCwlkWGsp9X6gfzO3vcXaxDOAgNTbLih6e22zN2owuTzQo
URs1Jne+iuJ32dTfhpvvrZ7eA1ueo/jF40a0FLsQD59V40VXw5/8VcxWxDX6x7bXX6F6HZ2pesQJ
t+qLkTUaeD/tnPAyH8us29tD/ZkznqLbCK5lbRFKwsT8nuCY2DaL/RVlDP8FtHJ8Y/VTkuSP5dL8
TXhQmEv7t9Fa+nGGa6HzzBGMTnsyOXX1taTTF9U7H4ZR/vV84zRI6q2F+JjxnUmcTDynVr1d1WFT
o/0roy43o8FjJceVk6aB+Y7LO9tBJH/CMcAMDw+ZvebuegbnBvzJ+2iiW5F5iqN3pKuFL3A50T62
8+dnsF7eJp7rA4UrXCwNsGONiZspjcCKrOeOJUDGxtn2qcmheTYw5mrDPH4zpxwFM5wTLH0b1LZr
QW2e5nybLGGMt0Ou4HfLAMTFJmiu7utl3A9TfIWP8+DabMoWlGKJ7OG0K3fML3ZNQUiaaudpIHHr
0Azq26fU0KcgtcRjm7mw3Oa9Y40rFF8Pddp4H3X/IQEPEXupuRbsDfWYIoyxxYcmCr7dmiwvlrgM
PWRmB12s3ZgND2736+1HTIr1yS98etx4IhDA2phD8q1xLlvNTc02h28hec+wIhY+eC4MrXQ9gAgz
J+M0ury5tWF2S8fTs1ycPdiui5d+q96ZT3aa+IHjaG9FWrxbqXc7WvnwJPKXLqbGb3weq9rgf0vP
vzfSUHDpN3/ZfDyXt7F5fON4DTpnNO/SuiQ6xtlHbddMk5yrwfmj04JZn14FFFCmWOzZNXD/KFIs
k/lyMg3ORW5+x3iMv0sFBS0HyEMO0CumXdtE6uRZmxXD/Es6Gl+F8HjI++0lNrBpmaTe5xrgU2Hy
A+wyFOzbcbueFc6K2LhzGyavRu7f89vfq6pKQ+8WE9EmPQmIYwI+4huMPQr9WDtCV0Cri5xnp3U/
JueWaDGeowSBQ41/2eO+yOLRkarGGOWtIkIXK64t6ows+kYYO7GupJ62kmD+2EfOB+zuPBTy/K8z
uvq6HbE+T/ND3PDvF1LJTUP0NhhN86v08OrBGchmJzo5Uj6P9M+VUHful9bHe9Zjyun1o1lQNFC4
HLT9kcijnB0kV/alPeKT7gWJogbMWUKAqzXkfZPRYUU1XWoa74uBFTl7mRnBBGUeoTPcnpBt/w6n
8NO14NB5oOlcwp53XsE+lHE0JdEdX95UOwPP0QHLHGurmgD3mqZtcTpzZtYfQT4DuoawN66keK9z
yEqpAqsPknaM0uaVq2ZIjC2E4Yugqg6/3nCTXnOPyipvMxbESLM0ee6kBV2g6zbd4L8u+ry1xuFb
tp4dTPYC2sSJz6LwIdGgkg7W49BOr43l36uYWUbRam8oto5eyWBK6mpXgvwI3CRlnWVBS9P5K00w
nS1tHnLM+7sQLsACzpmVOR8QOnwUg2AhgOK+Rl/391H6hWwvuIXw4tDzUlnmO81FLNlF+mfy9LVd
Cn5xSZ6vlwaUnSEeArcf1CYx65cEYnk98AWoBDsZGAs0JF+ujbKGawriXvpc4hRhMxdUcbvCa7dt
beVsBsP/ZnvzDPxcshPSVuDMFHuS+e+UDN9lZ2+GVLB39VMziAyXA2S00SurJkIhXwyf8xPhtKlc
8+s9ihg9aQbMQsCP8kSQPpxTfCzX+TOhUcSoFZslad8Lt52O8P1QaePaoNQGg0JGp+6L3pg3amBM
3mmJSgTyT3txsbjcCOWROlWTna4gpPODSybktX7D45mm5ZFzOjMo8Il4tbXpSc+bG9bxIfFrDmgg
h/fCbz5tk3FSEu+HckLEUj9eo2+Zq7zmIA+C0SifpzGfNyk84VAl2cbBhlLl+rKujfl+rvufSmsp
A+mtjY3ObzQvxsBc2k0FYl6afjXHqS/VwVP6VqMSwKGVE3fvrfX6Bwg/+j9zvQq5WgOFFtAqzQh6
JAIwlxvi2HQ4qtLFta4HWYNjtzL9V+qa2DfE6rOScwrKb+1jSg0HS9ILVusECsWVA+1TEo2fJm3v
wTwAEASPth10670rxbyNBhmHauo++gJ9C3wCbfB0imCEIaA3G2eHQaET6Q3VLjz5LC0/acQ7YfrQ
5co1mTNNWZsRSzpbdmyAwmeI07lsQQtv1yxEuqQzrUr4JxsXi42tHxopdAA+Vk8HouGuMtcwVqrP
/rSMzMKxyp5EwbH5Zn0JOwqOAxcRkH/ZZCKwws1Iz53WfzhRAo3IYmOsUyPmQ3MJjW55iTUC6qU0
9XD0SBm6lTevJJ05UvAppzQvHlnu0JsO8a8/0x35LOFVSBBrkWAzSOojVuJd0xEximA7AffrVuCV
tBssUIVI7g9zj0UXWjgOnbYa1qYH9Qvr2M1UwGbSeY2EdbWnuAijFJXQM7yVL6r3GnSWL19kJqtV
UvszRZWRcYQXaVRYn20TFk73ROhdrBQPmEO5YM4GfZMy1nfvo4I7mcmTtcuE5sBasWkHt5S1kROL
TON2M+uP8ZNy+AuTiYXWp+66rnlkB9pYFvt8nu+SsR93ZbEU68J296PPEpdV3Z699BWrYEPrYHLS
LKYNaTHt09xnRlfo+7ggcbh4bENc2w6FuYST30dbTRI5yfDgVj1bBLubNp6SNQvMQF+6y4F86bU3
GqwPaQuNrmlWcDmPetxMIYZaktadZ6ztOTPpNVBDEOULzyJoQ4CS5y8T88SpwBPI9KxY6eVDGk83
zLA4AdWcGNJyY8S0GJPguqui9JF2RzYeHl/ZDBujtbHCM6rdpdQmZUwniYjKB86xmEd1LOwZk1pV
ieKgqnq7kOQ1qwttjUBAOWcDpCoeRkCLr+Tv0XDqxtH+oM6tl8El2GSGxo2jYvv9OTJx7GmZSrf8
e58J6ccA1CBP6pJxvN3UG6In9GEmq5ret9WSUAiMsXFYzygitC3dOxV4jF5/aIS7V6IqV84gE1aT
ug6ogWhhxdguaBqJ2EZLmgG83IFiwFM989YGa5Rb94SGzIihAwrPyDwyFsYXVRj0iDfauc27YyLE
szff2PFRkZ+xuzpdsWn4lnYxxsk9x5KjZmNzWzDsI7GLPQbSEMsR3By9vMyS7juBafWWhNGHnjx8
zqgDQrFhCsXq0KahUFTdSaKb/KaX9ZInj5ZX4SaPAdAUaaNfycQyStSsZ6qiH1RC5kK2WDaVsp7T
qN0sxDjBddr0aNIrFHb+uF7Q/Dd6T2g/qpZLodGSN1RbrruTlWv3mApwfkwdMD+FLsEZ7v8Qdl7L
rULbtv0iqogTeBVCWXKOL5TDMjnDJHz9bWjVvd531T51Xly2LCsZJmOO0XvriHfi+mDNykcdJU/O
Kw39Y6Y8D+a0N4igB2Rm4QJxufSof4xBYt1ss2fIBtdeEBOH/gOm2kHgCiaWD7eGRHiK07tnkzRS
uTq58E3M+ium0S9Sx6g1FsZmmqsacQsK3qm6k1jvVxGa4HWad7joS+HQR3IukYuDvL0GSBfROW8y
+6Kk9jFE372xjJTWWv8Wox7aThVAQDUPaFScYa680R1kJ9I1oSd0L9V7Z8WOovBMAiyYfJiXDAHm
0JP67hD0lePSyRkuAzEXsl13Op1sLrdHyZDOg3D8KUoTQJCJG84AydSzqdYK7VtrnZooJQK6cgMy
Y+7253zrBHI9NGBglQJmbUr9m/Zy62ZlTXXoT33MloqmfG0UOA/Tqlizp3M9NzUDX0tZsS3gJQ1B
01wTofPWQTBdjIIYsSTMj2OlofvtycpEarIz7fYn1BLaXOmPidNmXfEfcSQpv6KODz2SGK4DGzuC
qxkPN66lHHAM+cGEU8SJ5VNXJg+JSdsSyNEBs/DTxLvRZfc+xag6u4q8vQTDqKqDzLWLjVkUmV9O
Koe6HJZ/U3LfGbnY5uh/NOTLgQsskf8a2/38ITXB+1SEsG9laYdeV6bf+hI2rYryMQggvmrpW8/4
HQczC5Fbtx+4tHZU0qo927sshIRjl+UPg6rnGXa5yu6O2B0adGH/bGvjuZ2cABIi7bpB5lAdcWn3
cfYhJkNn5dSPrq5+BwKTKUg6ELml8yjFNpKG2JTJcDtN9QW7gFihQNohrOn9gCYuXB+93TppSw7D
kLL5pALOVLu+62vzGJPO5ANA3tS2EhwyTX/okLUzVWFQqCZctIMXBlPNhmYF/5suouGkg5JpK5xa
XDxNOhpePObvwrExHi+XJScaWffdQ8J13OuzJbtXtr6ymHJH9pOVwDGJT+YPo7iS3QfCqxBog6RP
V0xudghhKImRyfbAsAvVkukJyQHHQ7MyJGDdm6OwazodpvugRKQ/lLL9RkzPJooIkpUusG1OhgFb
pRUR57GyhRO9UTXteVaV7yYczUNblftGddN75+Q8amNUHNvQWQ1lIuh3hg/C+CPw8t6WyXwX9jXO
jHgdjNF4GfEv9suOqyXa2RisdDWJmQTe+hzMuTyXXdtsHaOCwOuE6qoWXeFhS32xHFV9Fa113xjW
Z2mlr2GuBVszmSD0wzu37y0arFvDTZMj0ihyGGYKzhI+51nkLJCp6Xi0mZq1imnGCy1nP1YvZIKP
+6AC0qNa9WfZyho8l+EBz7jtKqNjYaDELHsaPlWjNH7TEWoZWtuoQyJJwGPo17W5KpTsEkxKutfk
NN1odnLKwg5sT9yoezGrNzQOoL0lSK8hidUsxmrU17vO1Fr2JYPqd3TooarB8Aghay9fTmWcBN9R
zohtrCs/Ee5WEQEkHeZL+FIVv6/HYU1zZDtawUVRQq5ZBoeBI5PLNIkHSBfGvZmBsRwaczuG2kPM
LGo3qgUpRB2YEUuAkARfJRnsH0gNPSu2DoJ71J40OoQWOKANXH7FS4tBO+iGg7mctuMEDXgzkasT
WinWPw1HpkmYtmb2Hed7hdV86Wa7avyszW2EI6v7aDGnbCNWmkIoORhqOmRB1AGFgoeqZSaatZSo
GxKR2j06EJWl5D1DUuHlQ6FsmL03hLEzBuI7gjJj9batc8AVAyTzPvuQVq3daL30h/wzUK30OQuy
uzgzwJET7VhBv3UzAjebANfGklw53ONxWRS1XbNWrrtfZR3Y4rtruhel7l0/FgVYK9J0s1K3tjXX
ZRUGsAhzClPXbtkHVjdDp3OllIehrGZf1uGedYrdVBG9DAko5BT4JBV7sB2XHed37JAZY8bxW4VG
fpvTrsarUuBcTw85B/WOGLaDijJpb9TU1kM59uvGJ4wHwn04vxtshkebsSv2WV8tmWLE3WugN7EP
Geit1ZvAC2jheVTIf4amws3f4iAnprdduzFNu7qgQO6HKfVte5MrHK/z0LeIbltWroYXqxcuMFoo
yHjZGUPYx4rFxi6R+stafVGp7te2lI9q2AAPXdrE0OKrdQ/MO4/dbtO1hMIXAaBcC9LfEi7I2pIG
hwnz7zppo6dCt3Kw5SbaWd1Y4JZKgS2ZlQ8tSe2HxvTRdPlPh+cCoZR9WzaquRXuDHWMuYOHcOWZ
+Cuul3Px3A98bqbRz+vMLi9YWujx6vOI7XF4VCXocLDigNkyg1vIjbdSwjuDfeSGI2+UDDM3H/Ew
LmS863f0UxBr/u+36VcI5e8dp+URfh+mohTyRB11xVFLitq73vF6n6oWCO2uP9PHdybv9xmDFLcR
NRKvIJ4ifnX9g//49vfx//7GYrHRnf3/+Cr+vsi/z8j1riX+9vqy/94SmgEejNrss6No8LZeH+b6
7H9fyPXZsHaU+e73iSsFC+DuetcaXmDz9/P7++DXW38f5fqdao8N5wMH6d6V76Ew+wNZ1eW+yEd9
32ljyTITw41cviMrpfz73e9tzox3C1LW/71PgsiKrtr/u+f1u3BZqX9va4PMG4PEhBjE7X8f4frb
v3/8+1y/f/fPw1hYQIjrDTVPE/TRfUwiOBun8Ob3heD3Wpjyy+v+j2/LlmOVcFOe9/rgRVOEG320
ntJ8YGsuU3XaOL0KHgW62fVLMs3gApcv/9z2++P1O6KySCMu3M0/t1///nrb9UF+f5ypQtn7FB3t
Fp7s9xe/T/Z72/Uu4PeIHfhvj3W97Z+Huf4IX6Neaa0VeXRAtr+P9/ftXn++Pl3RVwnZJv//u/57
p//2sNe/SWf34LZ9tcW73R3agrJMMxXJ7osf7SBmjLZ8+edHcCUw2/759aBuktnZJO7ScVEhAV7/
6PfLP7epJcARY8Se+fsM/zzN79/+81T/7X6aG/Cafh8LfWF9aA7z9ebrH5hgNrK/7+z3Af7j9/88
yfXHf3+tkH+9m5Le/68fwe/D/r6O//ow1zv+c5/rbdDrWn+wjT993JseOl9khFeEaDEQpgT2EmLj
LdSnePN3uRiMZ8UCoDqfI716uq4GJS08sJjYAE2QFiAtl+5D7uspBimUr3IjDGW5iKU+J9xHh+tg
y/S3OUKkbY7W8h3dusZkiy3g6WqpteU9X/SU1pnq5I9q0Kg7N0q26Sgf6z6m5bj43u2iYIzYov7r
CTaoAnnTauXZmrlwBD01Mxym26mS32YQrNMIPYGRdOw9mMPSA6wXue4EJrBGkaYTq4vl+tvNxket
ctNNVCOKyMcScVFjrcibi309p0oK0zPIDLjOsVrinqmik0AFdQY76EWlAQ5mAvSgoQVgiG2tXVEg
CKAUZope+WbaBXdV3e9HdbIxjM/qHXGD+m4mr84QbFdH+4XShK1Nl2pI2Cl0dKcFKNEtlRgzcJmz
1eczXWOro2OT3Ji6Jgh1nhQfbzuzXPoxmFoQ+s9PoPj3YNjOqHQrL27Nt3qoD2U5ZRsKKEJVuLZT
oZxAZNP2JElkzY69XLfFfop6kA4pe4yENqACtmsdJtpKNZgCkGkSb4aaz87qjF3gRNFjyAxxrnSi
ngOHtAfGMK0z3aRy/GltPhhHum/M1BmPLrgBsFZeDF0jKBL1AKty3DI7O+kkCSJ6Sti3NNFLLX+S
gAJSVakIRvhSWxzjtlJ1u05n/K00zjY2BZ+0STu9agcchePwTC05btpahUeH9deOb/OQoT26QP5W
0EreGso03esLZrkfFCrzbPbsIH1vJTAYxvf5rlJoEFQ9AYXOrA1bs8s2DhoNXzd54yG6xl3q3I3Y
rndOy4seQecyQyqVg1rwj642RmS7HjNIQFehozI24FzqdHb2kfLTkQyzbsbzcgTpiegAjcx/GGFT
JreMB2rzvVPs4FLq/Vedg6PSOf08ZIAS+z1SuSiyYQiricl+ygZw3g4ArN2V2WLnzJBvGWaqbOcU
hLGAAr80ZJnh6N1LEKeI+QXO0ALh1UTKT+jwXAIl2broyDboRzlByrXQ0SmbPGyDuwlq/Fw7n1VW
kFSmhh+TBPTsKIo3gNMYNONMP4GcwgIrlxt9K4vyFRMrfe1xfnXrCZChudOUP/bCMtNjI97Df8w9
N1HvcKA6QPWzdRDJx0lz8Ke5px6226pU6LymssFvnn6ltdZv5prCmMZjtYFfGC0VtAUZHpdU0QO2
KeiFEG4yc0p7QzfQFNe0G6AOnZ8zfe3VD6smwIYQTazTzUOb1k+I6TPPpVMp3OpN6+SFGRpcZaNb
nLfPpRoYntkmdMYDwsvQw7Pf0EYVj3EZIJ9i3JHYEVZrhfCCWrsXifmsJDRFsa1lGXukNgd5CUb5
YDha6Ktav8M8bPG76SV05Qe0uYapcfmdzK8zXG5katGXGoPGa/Unp46eJO4D0BLgT4ajq21UId2P
buydNe2qcUKMl5QU5CLQf4oMPbUq3pLBItdifpGABEydu+XacDZU9HfdbCa+RNLSVe0pQB9Ca2ra
plEkVjGArd30KSQkggwSaf8OAJu5UDfdwlZfDz2eQUEnEZMEa7fJIKyWBSIpUJFoYdYhx4TXlD3q
uORD8iGtmgohDDaLfQVyF7Y2U96OPSIJIZlt4/dpyyOu9Sa3gjvUKJ0/BIQmLyNkMeZro+hZCBQ6
Dln2OoR9RloLCVttQzuibfOXytIMzyLFLhsJyAnTYV6LRqUhMzIRQ2Xvt0r2LBL9To5Lc/pFCqa+
dZxipUQQEevfpZJ+57H+1dYGXQ4M5jCuw1Vv5zhmesq1PCB2V0NI42RMtaIpfNVQKYw5us5hKh/U
pL7U7QRnbjpVPY3OloaVPvCCI5jsLdY7FZSRP4L/h3lW3TC3WsWlINHRDtm3huO+BD/Pf6RICblH
L0J7tBOhl2j7hqk6ScyYh7ISLhCNLTCPdS3AqVV+OZq3kZPla1PNdpEGNjIMum7dDwH6D2c4dEzW
Q1GY65qrrt8bCbr2QQJPUpjdIO4jltYiGz4wlC+nZsAXABQyYoPJwIBGyRZbpt6PIAcwqefmtjT1
rTUP5zQqnopR3ZhggDdLWDEmiOwttjjMlPLVVcvkQAJ0BFCkqu/RAIObzZ7JLM7WZtM+Rs38VY7i
RS/R1SyAIFFvRDieZ2dtwzzztBYpqybEuayQ0ZQtk9SSoYww2z0EQ41YtS3oBdwlKNXemNq/u2H2
KKr+NAoSn9QBgWu2a83sLR05JpKu3eg9tYEhTxGkwGzC56Y2NLXSSr+NCfAzGs5PUDBWtmPXjfow
Y9YXDwKJfTl5nJvvUze+hy0zQTtDEuoAoeliJr55+jVAwDfq8U3W85+EIa0MoZDLeN+b+SPz1cWL
Xt5XuEr7WGE6nmp8MaIHIKfdtpxjwls0eJc5hlfTDT9ap92HPbYcupt+4ZAQNnT2nxZ8KU58BucE
mMVeAfuXKy3nkjms6oIAr2DxCHXFXRoCVtIQRviYorajcPdveQsCrWasWY6M6TGphR60KpANMddm
RT/WWc9+OUDQbtr6btFR11VQrCobhrz1peYYj9ThtedF7dXqJa7SGpp69kzi1JGV7yEmhnjV9zYf
fXghWwf1ur7tEkJdy2DT7lpayC0fC4sEUokYy9WKTM34PZoW/KhdXWJnUS90ZFy0E/xQF1xq+UCo
FWoGvcCkwtk7OMEfqK2HMh2shYTwgirkpLtgCpzMs/vhrupCIEuICUC1FV4yZG82+FH0IaX0WnK5
wD3QG545NlJTFfBmKRsabaCiGX3iEE+ckluTLJM9nCXy5C94A1DbYAbCM8Pp0r+IjrbcnDnjijiF
myyhQYLLh0+T5CzYJeFjKbI/xNYjfOuyAel1/xTTiN81EVMVBD02rgU8BujOi1AekW5FKzSM79hg
1iy5+kbk9cZu5dlo3HNXEl1XB2jpsxjPF6N1Q0FXgIU6T1GnOqEN+mm2aPIbfMg2H6Nt4yDIUVmt
e53MwhYPO30WyDf5A3rqimMOMRMa6pXVNiQ1QvgPBIRejDeDc+d+q2Pfn7SJtOWutHZO0D3CXWU3
5/bvaH5X06SAVB7696Z1N6F0mGrEwBFcJHMZTZqGqUhWlvUa2TwnD0VYjSawhhjM+qkiSM1TwB/S
2Ttz9mJT1FdcwXtZoQOnNp4ItUhKycUwPpn4sWQ43IxuwuFSx/cay8+67TnXgiBlTFifwrj8sckS
XSFgxXVGqFjrXBCcfGojqpS5aSm9MQkFsbNh3Hvuw/ooKBZDmmzSDS+UIKAtrbMep8/U2s+OMCrP
CjX00fr4RVeKYYsjx4vjcqkhUCV1+o+wAqFhizslTGiPixrpds3ZMcBJoXdryZxpE5HxK9OhBhOZ
uUnC+EeSudsdrVIjk9IaFahgAyi6wdd0a6SwUri22uyDRX+LDZVhr5LeGvTGmbl+0hIrtozZboBU
MsWcI7lFl2u0zLc1AoxQEH2yU649K62RvRL06dkcNMqPHugfcZnuAVKgLou6Y2Ve8ko1PTdCTJzl
FKKzRQxemzqeiyknma1z07uPOTxLRjuGa56IUvCRvMM8Q2CJ1cjvZHibSNNERFK/jcS198V8T8LC
oZPVe23CEBldRGNqGT1VJpLRsQqenGEBAakhdSemfLSyGMAdtBwqCAHEKYxX5p0U0yourI+kz6OV
HCbPDIGbm8b0qKuYlxLOwIhPOAUtuEjO/lgIStZZB/sQALUmUIKM7xCcmPs8ZTZnaZ4PtZ9rfE7m
YF7CMT+TzI0zTjhENE7gQlPrRYExYGIjQ64qX/X2qGgboY6MASzlwSwhNEH6XRapEmOggw90ega3
MTtDAK0wZWFTjKMRtW8yMj51kjw2AXE56hT4U6cl3hRmmRc3VISWy9FfKpPrU5iEnCEpBZXBxQJJ
X5kaPwbjipUY+z8Mta/r5iquLd2bdPUuRl2/imp7nbrM7hWXo8S29A/Lcf7EzJewCpZ7Qx92ctJd
Jg/afW25SKc0F1GxgXUuLcGKWUDEYqtbI8DajU7KYFyfPA1RpK0BAw3R83qai4QHcccradT7JuiO
CgLFukT012bVU5IV50gVBwnyai6pn4fOZQav6QRlENk4ELa2KkGT0gp4rczvCUkSYZDJmoEVPrG2
v7OL4c1uh68473YzQ22ha+/oO611ZQwpkQpks48Ntr55YCDAwVOZDyQU3/UMQ1dTkp8ljiWFGeWq
TNy3xEJ/gv4JQBk0PxiPLlv3VdE4QJFsGG1Rcc4s82RqTD6JGvPFPGLUUG1ASdFRApZYR0wFXHN4
0qVC2EZfbMJousfhBuxvtO9yWEJSJsGerdarA6iOXjsik9xeFcyRva5LKLApMIWNLynR4QEO1gHZ
2Ip8n21nR+iHcD1nT6QRuAc1CXYck15TRYY/Jho7MYngDb9BAcxf0HlegjIQuUMYI1h89t0e72lh
+0OtvioZkbJNr2+DEQotgNASJr4X1naPpKr7iggMnixjT32BJ5wCgyxQi6qS3RfZWumeStraK4vy
RJIHqJVS8DTCp95X8H24r8ShoMFzku/Jjl6jLiKgEkOyQjCjl7g6oqvppTTjzA/0bQaGZAUEOYcE
GfoiYbRn9q9QOunSMO1cBwn/NZLD0MK4YAUbDQunveNuySK+EukTkDtq1xJBazVQckgB/M9pqxVD
gAKRkHswy+8qsInBjqpLF0YbA2okptfxWKX6JyCIXRAlPZs29Mh19xUP0xMZqOVGWQKma85431Vs
9oYupxLE20sxbdwMtyrxBGg9u5rJV8gotAxCrw58M5Pw7jDZrcnwIVsm/i6D7ET+Ck6vpIISFFgV
XKt2F43AkR3qbDBn+vdgYOrInjRm12S2Av5HzWLPI/0TN9+nRvVdMgPagFf9TjKsvoMcNqS3XuYQ
oWrNF69d5vfqfNNE7s6+HbmacipecCp/xHqw0S35A5LlErj4vGLWKM1u/Fzaz642HqdGQclRs4sv
jeZGNia6MqZ/NtOr1NW3ytIKjyqAw4gu/Swu+k2MgFEwbF5V1fDMOYoaBOT+shwKuHrTlr9b5XMf
EsUR7bVMfcKDqqxjpn/Ppo52ZKiDuy76dseX2jFe0M882nlPtQl1BSZ87bUBuHBEHSiS0FLa7BYo
eDk30eyW9bZuxMZ4U4WO/8N4HvNe4QNt7ks+vFUxGHdKlk7rzjReJdwPLRzkekarxX/GDU9YCB7D
Wey0RfdmhhHZjC2AegQjDntYXLL4u3ojpw+H61Hqt24U3lV/WHiDEDFfbZzGSN5lJjs10ejodoYa
CYH6GjWtvpp0Avqy4XFEp7CZovg2seXJcNGRwb+6mIxh12wCTwM273EyHrQPpNQfNs7lVuXATK1n
OxIPMLLX+PPPkTtv0w4LSjYd2oazJcQ67Yy71lBf+876VGwkIbyvPaaqDW5cmjEJ1397jo2Vqst9
3V9IQj+3LACuGede02lvwbJ5dZTwRGLHqtbKU6oT3KLI9quqx0Ur8Jz1IOnpkA4M/yi8VQuxSMDR
QhXTF+DSZhU3lcUEuQy6z8KUd6RqkwyaWOxp+gc7M4+ILFriCzGxhEjtHSaWvDBFWZt58ocCgBxt
Ve9WMIa/ojzaJRaRiXiL1dT6jpyGPlXTEL8JrXgzEgk/VTCpU/LD62xfyRE/iVr5dWl9pFp7aHQm
sa4VQ43Hf5t0xmcUFHdNbPm8BJitNzY0hHYeToUC/SYVSDdi8BeDcR90BEgEwc9cKI/64lnDsfOo
pO8SjYM1w+cL1YqaS0fbmVdro9O+ICvudTd+gIgT7ssi/e7ApPFBZe+TJl/SAqtKYeA0bkveczxc
pnQ4l0n8gIXigxLig9Q9YkRKubGq6b2vwgHaGRdyJScJJJpLk0x0G3lzf+1UjtuRJXMNe4+SP9YP
qNbpJkTvLpagZaZ6yrPwiAr6PncGc2WrytscDuR/uofILc46SzhQlG1XlkgMBh1VTefHQ/waZ43p
/dRW9WUZ2WdQEVbf6+Ud6ccrJGwsLgJ3TID5Q9THuRj8ANuroKOXpVp1NLKcpAuceDYakgL1y0Ty
KY146H4Jqlirh/wyD/YxnoHgqsRvrJQy3Iq6gNrmdfNIWp8dp5s5tI9ZWXwIs35HOn4j88AhOE5A
0s1ecDvYvtKv3aI8x70TbvUm8eyhD31bKTwjmS9KUBxg1BKRYBm+1UP64ZKn+GTCA8NEKDqrckeU
D1I59NSjs6Ra8aYqw70fl3h0ME3syqnoOIqLs5E9Q5BZQ+K/baLuNZJoX5dDkEwwfVVQHm1CwYFC
L/+C3W9LR/w1sLsLnduboA1Udgn6wOqk+VZSHTNiKLtIf8tHYbLRiyhrh2rruDPItY4LYxE/oF7g
Okzyrk/zuNqxG3vopvy16pIvdr+Pg9N1exs/iFHMwRqCwKtVnZoqeKM86PdRRIkS0Kg/KY7pN+io
PMT2MJdzHQg2jDc1mQxKhjo85ZNygnmrXNhrvow5vd25tzckUBdrlBYDe3qEOBhq6IybWUr02rko
FQYEPAAMK+WLfS8hyPLRjANnN87KpWJXvg/Jlwhxix1kPLBpVJqNMbWKVyWI7qvJ2k5tTixThpa5
hizOJMJmo+ZE6jYPtO1EZODeUhzk+JPreDjA8ntlIuCW2MZ2e/3x721Bvks4LxnfrO0sTtECVzrX
qs5iGw9VO4ucdViMr45JsG5u9Bth46mq3Wlf2nmK48B+F/SRNQzUK9volR3vZzNrFKq9GdDp03KP
rc3znDXtVlKhNwPXMNnQgIy7hwqEfN+BgIoFVx/o4HtTk+7WDn5sm7iCKWM0VNM3nttaIpdERdDi
TVF68mJKg9JeDNof3MCcNFTYxCR9GgkgUlpEJGQSXO9ikY9UJFiNYFly6gPOkaV5riDadHZ2YH9F
ro75xVwlE4tw0Ad7Y45PqknHqnP1Fze99EgR8Aif6+Xp4mUCYwiQf0P0PrjOs2NCxHCKnYn/xpNT
cppVcZ9XN1UChgFlzUMR4nDHyLRvKpOWpn2Dh3HV2M53M1o2F0NIXlZ2lyyjA1fJaRuCKzfVcMAF
YXBGuMUE67M79BLdYx3W44oo4TXF9cBpbewLaf4hZ5TdG/wUdOJ1GtEJFUG/0uyq5cgy7JU+YbwD
IXXTJPJ1zFvKoTHB1mjkP0M8t+cu7bYh7W3VYqdshC4X2AkIC64q343U13iyz274gwoqOarN4kVg
w1ktYe+tkjzkw3NgYEuRZEgizkQeW2L9JrUclTBR146bsHe2keXBkNkmsaq9pC6rddoBqUtpsUCD
srZafDR7ui9Cmhf22I9CzV/a3Ml8pcFgIDUQFCEZgbmjb+NFCpegyOSfCE7cVncmnUOaVOg0aXti
/AWsrPM/1iulPsyKuIxWSoISWpCk1Y8Gs7CN6oiPGUNiPtCqDCTDFRnyV+3CeOsISSIuCsJSkTle
KoTmB7N81DKiGFWjxlkM6Wdl0LCyqu80qW8btxh22bS4izI8I7q573LikKeQwVQ703yy7fSjp8nH
1aZUMJvSMQOevg8TuRTQ+psl8L/SrQy33Lu5VSH2eoOOvG0ZPQXvNR0WjEsKtWt3wjiAaRBDZbhk
uVCM3AVgXoDM0ezsVQWc8EUqC4Im7yvfLayGmp+xh5ADaY5EQdDu7wfmZRwwrhGSihA1a8RzwO+a
tIfuyxCotVr+NQTJ05c/hxZchZ6+zUiikDbQ1qSWqvaJxELDbmobka/iMXxVzx1jdxylLGK2buOx
ic+Fqd64lWlsTbUHOT6V+7lOMGikxd+4FQLg0VKHZnsc6LenDpYGkmie4WTCwuiemJrx/y9mYHN0
ZANCow5ZSVudfWuO8VUcG0NuCtVovKEu4lNnMz+tG5r2lTESO85RDAMMWGCH3JMNxKvrFn5hLfVn
2VlghPdWykqaxeVzIWZjh+csYQkrp4PZLjOhRl0wnjm+LTslzcnMrBVMSOmbEYeFMpj6kXlj3nGi
sc0S1nOeYRuztSKAX+sVOpQIa6jwzXKKtpWznJI32chTpBOnsJGRQ26apoGKrj7hr30hMpA3qXUC
yl6KhobTfp2Pz43gHZMZ5nh6isFsDAXLGiMZ4cgXy7WIU8Dw7dCUPIblnUoLhSOKQTf/FT9K2yU7
tWG7x3Nr1bQxapZQbamybGY9cI9Rgieh3Jls3FeqAsFU781iy7DYiMC1u8gwo0jyfPWHCh3+PtcD
n5CTF3AMp0raEmpCUqKnxFpRTIyIZgACYzxzJ+XHzBU+ASv8rAzRr22nP4TMUGkcurrbALCgbS6q
b73L+Iim5FYuTl0ncJ6zSDo7fEokDtZVterQoK71ut71xbEpOJKtANcUJxJklupMchTLzVjoe1vH
2UlZYXHMmZX2PYbWh6r/yHH+7ov6zq0S37Lq27kV6qEFnK22wQfaPf7a1AWG7scAstR6rFgyMyoe
8hLkZWDGLPBPJZH020h5cxsyZ3qtUT3WOyQFpmL72ex8RanJTIexl4cyllpjphaZqFjZ1271krUy
HwnA5bK9T4xgOgisOKuYrQ/hsRSzYTlulIowlyp+6JRM3TTOrQ4vdmOr07McAVS1Kl3hsXnqCIfd
igHfHdlyYIBc8DojETFqFp4jOPAZcQKt8aPL+NZht88mmKuilOOLqbMd6PGrrSIX3D3A/NKKbsIS
V0JpMDagVhla9LylfAMegaY7OJO7K1dm/z04NPSrhBa8DJXHjqYAvF53FeqFoPlhPEmCarjKkaeG
FuRDYeveRPYEOSw293mS3ClmBYQGaDlbJOIYSpf+tSbZ80GNo/lfFX9UY/jspErFIoadxtqzTYsS
1mf2iaMcPLGFuURx2BnrdnPPO0o4qvAVNZWVbSMDjOdcr1Ml2eXkRjCqNW6JIkgOJbpkz6jhI+EF
nCr3yHFUeFqN1ybqhuFSYc0yG4QsI+isqP+YpvKGK2xCFWysMJXEMFGXuMhqMyVle8JZRtffTapb
da6+kxYtSBclD7rqBl5U03qNSgtCX03jBANdf1MIL86VL3rtw7sS7pi+ImNXTGJsGLPNY/Fl2/BB
bZOtUdNe6sWZk2jqvA2h2t3EyxeL7luugDG+3oRP5UtadB4IGefdts4j4IJxlyMQX7JTFrxpunHI
T2V/LKd1VbMOB5X2mPRLTm+svrRVNKw1Xbe90Ng5As+YObsvYRwBlVniN8o2H/wmYCOTDzO10KoZ
y3pfj+2jtKt5q2NA8iUwpTE1Q2bHTOdggQApx6u0Eg4Wpc7B+6sxiaOEY40VqOzZeaWlbzRtf5GV
QwYeH2gx41ettObSuR1RvDFISv4eAbzSMd6oB3JqgokmP21GHIWfQ6/BJLUZyye99myI2kbd8V7V
BWEw5BSgfffdxr7JmYitsbAjJ0Y5H1TKRjJi1TKlXZdAyxJMW4GQWMOJ9W36cZPnNfCw4AKU7BwK
9ipsy9DBVvBilZR+DLGuODsqipzxD0suMDbbudWM5q7uCbeJBSSOifmnyXUpzDp2AngzA3mbBLjG
Y8uQ667Iw42SgX+rNefHtiTew+557FCamUTzevaEwradWJ+N+dscyRQ3oLMmP7bgAJ3z7AueNfIa
u6P2I6mjKqbwOBjVU5Mipug4uPT2cUzbo9ug8MGn6aMzf9JSuAa2a36ZhNdRiJMW1Lq64QW6fdIJ
es2Yv/gyFHsXyc+BkM7/w915LUeObFn2V9rqeVAGuEOOzR2zCS0Y1En1AmMyM6G1xtfPcrDqMvv2
tf6AfoEBwSAZAnC4n7P32t+MGQtfUGp02ws+AMf8ATdg34XaGqdIuhuJ09gMcfoIIYK+qYOTHxk5
crrphriFmoqE/xreokBhVFn7w7ztRLvR+voCeCzdI8s4Tr1/UzY0iB1qEYkxItVx+JvYoJ6z3PpZ
z+PFBG/ALHUT+uEZQ3K+4uzUEAQ1u8TEp5Wo2Rl9lBubLC2msw2GzV4eKqs9GhCTumx80CB2Xzq0
QKK0uA1EB7gUFpN3+VMkEpwxrAitIEO1mxNuBnxuoiL/FdFT7Ybnll4aNbd3YbbtFfpPRnt32mlt
620aOMqeGXK2RHfkxhnrgLG+qPeNSS5on3IrB5C8TY3yLbUjrHUjdiWh/Qys7j0xk+8tRGXOfrEf
Kr4XMxrWMHGSnT034GopQhJcu9XAqjNtxc8nCpAgJi42Kgx0bC0+5h7NMsInRthT3Mbf+P7vne81
fslNQL2AMi1F/8bT8R2yrLKCn2Mz3jfC+Vmm7bM7NQ90IaCQxlrAh97Sd8ZdVvksB0xDqXfoo2p4
rm0TvJEeeu6qy4hTcDTS75AdyXNZGd8NfwCzlKMTU92svA0QvqQusLC8PPajfe7r0ySnvcMVlKPe
yxi4fVt7kV30qxY4sWFZj/sCUPPg456vf+ZO8+yVAdXovLipSAjxuXMypqfw6w6Z2V9GgBJ4Zwea
J9vOjZDU6Wa5I/2CdrWTbi1lc2Hw+eGInzQ03W04e5cRSdomN8wP0uOJStLDEwyh02jNi6H8UgII
Y+KeXdmAApO8yvbtZOlbZHMWswuIjTnpV8MYXDVtWe2CprrHB7bVrYLLPzFPNYvSoK00jPKgBzKv
ahnhMZLFP0OIa5gW2qNU+R4+OEXTporD9JZFmB1stWnAAhF6Zyob67Ehgtq1ImM7OvljWNa3spOb
EagDLyPaDPhoNy7V8nVNzc8GmLuqaJevowmGniOTq9iu7gJYt0Q1lHSsRpoYYxZTrEr3VasBKClv
2lk3oDb3O1wT4NUSJmVlcyhyUB8dNeGIMMhVO+ZbN5wvEfxqEtOqfKuX7Slw46MfEB0GLuJsAGDc
wq95jlgspiN+l75hCkBggmYw6QcA8YNUtlUVA1bwAi3aaJN4t9vqxtTbQ+al07Y1mO+mBMxTD5La
Ok8LWNvDbRvI76V5DiSj5hgNDu2wXyrfuDAtiJW999OZ2neKX2blPtFB2Y95QK8kOUsWpWHANGIM
xI0TjzfEjdxEQ4fag6zdIM12BuUBO7NvR4EZjvJUvS8r/QRXBrRZLZ6bEd5NRcHUysCstH289nL7
Op/lA0kc9yZjys51un1Sz3uvNEhdhEfsxuuuoEFmg0yKY6qRWOBiLBKiGuUGGSVHbsBkp0QX08Az
1tvsSDTXfuqNndO2zEooNnr5iARAS6/Msf7hx/2PpKFXEc8ro7ona7fjopmwwhQv6O5/RKP1s+uL
rQ/pXOppude1kX7ZBMiwYtVuh98pydKwx0BG8Uy7kcX8GFrOU+yMB13II6bMaqO14ioaNIWXRaPT
cUO0Gry2V7/QUm8rveSG0dTr3jN3VsUdVh++I1m/TZPvplSAg+RIUfcOS5jg+yueZ9/b1KAPsDoZ
37yiRo3kvYYd0nY6nVcamAQSuAAFBoS0W5n7gNeKAnfmftPr/qrzi5sF5f8/NazAYPm1vMGP8X8H
P4vNe/v+Hz9Jp2qn6/fs5z/++H918p4Thvl7XMHn7/yVVuB6f9qmZTqO8ExPqTuJPhh+Nu0//tA8
80/bsD3bFiZ52S795t/TCiys7qZreFJaHqWVf6YVSPknKxCe7fLwZ8bB//0/n6/utkinoMibfzn+
D1pOt0WUt80//hCG+C9pBfw5XbKsRDNrmZbNqyg/3u+jPOD5xv+qokqYJWtGGDIurbrM5NaUNecw
sp5S00EdJaJgO9jmh5xRvqxtisBH26tfnbHStx0Sk0NgTw+4+l8bLw1J+gMqhcpEqlSObx660gK8
H/W4btwKGdmnEDOWG1w6fYL1ifR6E/ueip1ynoMpHveeBjbSRHC8UEWgV02WM182oRuzxMrIvUqN
ydoJUqe3EeLOMjG+u+Paj/XmSkcMC2GbKWXrIEzJDAmSrHB+EXNmPzTcuwdhbgRBAjep5R/SpvU3
eZdyi/DA8Mejbu0z+iJ8LePa1mG8OFN4a+aeIAxgWyfZG8U/5BPlbJ/dSnESKhS8/Yx4wy3mWxY6
BjbQWd80dyELPIrNDBK6g02tKBLvAJYM7nfMABMTTWkxOxqA/+AdHW+s4sYjWX7Xxl289fTMYJKh
VMAZNvugK37mlvMTSgJ3iZoJ6ySgM2OhOg/zeQLcghIx19d0SfzVtdGjkCy6U+n54kxj7dL0FFeZ
+O9B/z0NmXhgDiA3eRY+e9RxtmObwOLNaBHYsq0B7/3y0/Gmrf1bIrf9TaUn+t7sQ20V9WTp1Fl2
SLrIPNsEV1qV7t0wUW1IrClXQ8dkvzeNZxDp0bbN4cD6CcbdINpR/ah2dPEhcmjFzvRAeRSDdbHQ
CbtVsI8999QXstqVIZGnZMbi46iJMjYSFxByTkKVO4XTOrC8x9LKwbnWdb3HCL4J8NKhsM/fCj25
R3h4dAjwq92OLmTmzde+5kCXbXVK+KRsHYGAXougOnlxgoHWDtPNrOdvlYYMoAy+NfHeyecNa/KP
mM5RF473LUp/lwjQLocjEFvjW+gW4M1t9PuZSWuPfGLaK0cKIMahtd0Xvba6XVr3ybb1jB9aFX3z
SGLyyseaRIGTk8L7lYbzDifr1XQnUBsd325lFe+OmoUGAylcALN8zDyac8gCOBYFbGl79v0zQNYE
gBamC/LRnbZLVmNlvupl9HMWdbYRBRpwWZrMOLkdUKlIUyDeMzaHGNw2Lzd470Vgoce81eJg3HrZ
9BJLcUDLuZ+Y7A8Vrcq2geziZP1BIuKZQ/2+Ga2PPkpNVvLBIc6bH37I6jOh98sHKu6awX2gzCO3
T0XMAjvnVS+s35WOFmLs7Ns6kTRC0YdSjSRojAoFdt7epPIhcZMgFf+gEYkN0XQZPyi7VEK+mbGF
wtkfyHYletxgRekYSbGp8bYwlSpWQ35f2EO/J03U3hNU9xQCX8ltJNG4Zw+hSJ9K3XwlHJFKTnsO
0CR5JcoDfTsUA1KZ+2JILkbk3sdcca3rXlmRuPZrJ0ZO2ucQjpGAjLAUZTrUe5YdG83Vjn3q3Jma
tzUp5k9VFx9Gs4JMBBdOzDXiYj37ED1R6wDtbysHWsyURo+BRsktgJ0XeHGxysiC22SVR/G1T4AR
5MMvTc7QytLq1ep0koLJ69YQbbmaCVUmDK/Nuj76r5U90vYaiWoy424t26g7RFShVkZr/YLt4a5E
Ovrn4N5VGPXEr5BHiROF2x8sEt0dlRtzG2Upl06bQao24SEETP48vT9mfnoSed1uyYcgYgreJfcA
TnPK9iuStKx1NDuvQz7dIxABEk8sF5O0nJa9Ly+xq+W8m5rgZ05Q2Y+XQLT4GksvWou58A9OiN41
m/GY2D2NWkHKOQHX49uAs3qjQ9VgbfKdLlRt1T8SawjWSogxOwASioaJYB0KwBmKEw0WMuviG5lU
aAISJLV20NREEsSqOUUFgxLvESbLKeRSgcwF4aceNYrIWNDJ+PUPSYr+L/1RjDReA/CZRUBVLqK/
NZPusvESwbooxZRb0g3SbM89d0NwL2jQIb3DABz7gm7Kpi+1y6RPM7GdEdKxMVoHpUF6Vla22N2b
FOc2Z0YxXqluf0gqw3YmA2vjpnW0GyVim3aaiAJFm2eULMqNkPTydAAq1lbZk4+/lpsZ+qWwiUiz
HMjY6G2byNNYbAoWpFMIhURkQnsfjVQcxrzgFqtDrUJSc9OP5WsUocf3hvZ6rABPsHx80TpANGP3
AgmkoY+oFyz1tDX9s3ldhqG7BsmAqjEhljMwMYNODMp0iShHDHsLbPYaASOrCDpAY4I/kCTWvh5Z
MEnrCTH1E3EpzrbqSQ+OrQwys0WtLSY4QVHUYC111ylxi/shTYLNgDB2JYLkHUz3N4wO89PsovX2
wGZJJQBKtkoYC9WsOwiXz6fNlTakP0CGHlfmWN0QkcJ60TsFsoGonjsXu9C4I9rRyXfloSatDiBs
RBAdyKXR8J56O/wWEZoUWJJOpEevWmLaKfurOlYQ6S7gm52BqQtV+AgZdlkjA66wQLH3wuLTSXGg
V0+Vy+3FVsmi5cwTS/IB131Cc9QXpzyZ6EaLG7vlNWoMJPQ8Iug5vbnptba+2FW7ShN/upsy+y2o
qD7X43CcI8M7W8FAYYCJd61Pa7/mQi70dI8QO7xAbbyKJgTcDWjuViegD1IPlKTqfUIbHItz7jvk
7pbmL0+SPm9MO4r6zbewokNPGINOssOKWnKx6SJP33RaeAPxJb0Y5yYPuPjgTEBkkAdgVfbRZdaE
UL/aRJ130GeCZ9vnLLYwgKjlMqpzWlTUm0bCzkli8reaM91aN93EiZcY1ZutIyvXBm7Qg4ZRnMEM
WjgCphZ5LQVnlCeccAOoGcYW83utwrYJf3jptaKhD4w1tIO2Pr84OviRwsyudN8FLKE35MpMzW4g
IPlsJd6bEVclMi2HGdCQPKKC8dAjcNfuAr86wo8Ap8EH6Phmv3WwN21kRnSCJvV9aEIpM0aM6cFj
lfToY7KfokpAodFpB41x9If03UwyLHEld9KcqiPjEYNVQ3Pq4OjzkejCOyG8kYIaM8HInJ6niCq0
04CrQRSJnrFqaAHqI4DyHF1k0IpjXCNS8zsDG3/oJhsRkhnuVeMRfT8iG+B4NKz8o4vEaF3MhJ7M
WJaOzAI7Wq7HUfKtJxMLfkNSC+4zufH6qLsqmznatBbV9jrE7xX43oG4AzKcpcInyfA9pU+8JnN5
RwfjmvsSbcpCTpvAsVvOSE7QNPefhQLsdo/92HtrvxkIQnS2qPacXZ/HBXop8WI5oClyNPfwY4EX
qTlXQk1gom9wdGM8aaN/oktcYgJcGVbaHSAcXhHSEx8Hm1sgXVNcVSEzi5puqQFEgvmSjDZ6l+Br
g4brhzcelCjuYBMvqdLv5xR+rF/fhxGpCtR4yHbCNUEDcFU37bEz5HPTtdOR1OtyF+d0uXQJpsMY
HAqTSNpAiPYkN1t7mmfY4Pgy6c6Q8kytID3apr5N5peUuQvg5Bh9LdiAC7CZNyOrvnc4tjYsl7/T
Qt0S7QGyLXbz/ZhgREMdeJ66wCMA1XLWmeh/GU3goMVqiq0jGZSnwQFvVCFztQqT6SZTTd9EXVcM
8nr4RWnvfQrtXVXISyZgukTkkq7CTr5UKAu6pDU3ZtyeSnIuGdzcHVNE91QVHl5CrFFxuWuG0jkK
YwBb1wF3HsL53qlGjIBZTSKtU5ysZnxM+rKjxVUpy5GZb+vRlaw6iC+p9R47MpEYTcHwbtHUn53e
guSJbQgCTrXLRPwe6fpNzmRF3Q2RmXiUaD1nNdpwhvKj88N1gq2ld8aq13KukxpZ/QD5JO3PRfaD
KhhkpB50he26Z1au+uM0HK2oRIQJDycqmg/mSm/M9HJiolj0gE706HRapD5s66lrtu0IpEwE1LJA
gVIBL6p1qFk2iJpq29uAODmt/QwNqM6yZeNEE75S/RgbnX2hEGHTAPY/ZnsodhP3nM7JJTB40PAk
BqQYGTeGDxFH7pKwd3YuMpn1FNLPzFKA6MrXirOBIQ4VX1JoZ5zq+hFpxk3YUbgKYoqtIW6HpI/f
smZYObFWXoAl0i+CE0WzKlcd1OFMBd2766b4ooWkFowOQvfAHV71Dm+HrOdDXcpfqUwfiP8D7Gpc
3DBlieghQwFVvk0TGMUNinVVyfWbKyI5WcbUpHMNAqzZVF/5hNBrBMLt3Uo+BQ6906obir2dpjoR
Sd9mVmG0fc/kfvUBcwkUUSeZo3QNanitE4D/wNI+ZLHXW6ayOU62LaRxjGecyDvlla61Br2O9j1G
eLqiFoBfo1A9AMmchMUOpjOofjtBdLO5bVnMt1N4cgEdrxq6zismtdzPDZoaIROxdRIkG7ep8BDk
Cf22jHIbt9NfuCuuw8bZxUaoMvNg2JWT9xqZ4tkAPfzgOdq9Tgr0Ji4PIGVMmtffHMqL9JH8YRew
ZM8n1ibVvVmymvfmHjsvyTSboJxWQiduIxFIIVDJ7mwQOqyx8w1aIRNnS/LoIRr1lJGXqtmj5oWI
bOsJOSlNUP0xjiFhj/Qmqq6GqErend5FyQqRFwE1bvVEqZFgnQkcVhChEW2sb2Uc87WLF8+iShvG
Nfc9plEI+CGk59thiKMNHLZpR6WYPFf7lCS4Nqj2yRVSWaTSxrDui9e20XyISXq/E8MbYTDFuWAo
iHLX3ceheACDjO/MLB/NbI++MwJdY0umCLd64yq4IeIWOnMYwpKtR77xuog/8iB8jt3KuiqL9EKn
zl1xvxyNX55Wv5Gyc3Jb3H71XO1dFawgYOqKDP2Eb3RXnmWTkYBkyQ7RPxq8xlUn3GAFqx1kB7eo
oLnNk7ehnXCpDU2JMDG+dvSBnssvMQD+QsWJNIlMM98iiMwa8K+N8GmQ7uWb2Vd64dbZ5fZoEDkT
94g6wZIO/h2d+VUIWOSUCIkb2NBWWude9GjcsnrTtiTxcoW69Bd9krk62FUw3ErqA6Bqh6kbDhOo
5iJtr1oT33fYUaNqQohnrv4ohso5unJ+zog+0xJ/ncE8hUluYJBvxaFlxmPHWCF6Kqq4bl1kWy5i
bjUvCSD9oeLIL4almfuW8DnGU/2p7L1vteRKs9snm3y3nbTFx1AgYgYCXU4mMmSapdi82vBiU9Wy
CBPPyuyx1xmiIhXf1KODCLL4YQwrJA4hZZl1nAYPKcgQ1mLTpSUXDxcvlqpQ18V9PkcvidCbewNm
KzGHw/ts7YcmLo+OlC+4hNYXOq0P0Rw+ztKVfKMMYJFZrnH9FKem47v+3F2O4+xH0oGl16I2PlTI
08u65bajNgasaZtrbr8cpYGAhGLk7d41/VsB+XCCon70w9w7ASfWdj7Ykz7Sochl3bHJ6Jj5Bqgp
a3KjmbOJ3SFFLEvtbR8aGHlRH2GlZzHp1qa3SwMcnaHd9HfhgF+kGn7lkmBBJL31NhDhbeOIp64B
SF+6fX6QLO+MvodCzIj8MWi3dmh134e0PFYpeco9QSDnhj10U/gZsnRAf4PIklc2MjBVKZ9nUH+g
aTza2kzBwoL05RrWlk863xoZTGRDJAhoWCmGXjJttQfdQWmn68Ot9J2LNtjMISein6KgPOptRxHI
iFjSochr2une14qRyQkK7LS916zqg6GIiGJpX0w3O5Fj/GYjSCgCDT64pq/rJLgWzrmOTDp+eHvm
qMMlA34jg22dlS7mKJBHkBDeIiT+vIkeOVxKG52og/vUc8WmdcpXbg9nA9VgFceolOJ5JkzIugKR
zoxOSwC/4ShC6+leJ6396pXipfSyewQ3REyV/Uc3eugbi3NUZPratMmRiMmpWDU98SoyZViZSxyL
TPU4afXbzqsvxkTWuVM4BvVZfyVycvnKqrmmzy0PVpo/zBo80PKut7RkX7StRpm1f8ngEDnSD1ZD
liWnYeiOaRTTQZC7GoIVwWJARt1q9vcBJHvKCdemFFc4Faud1SsUpyfb1diF3QaaW3mClfnXRoIA
OUn1lOUxK/SbtQZkcu3OfnEaMHPD0NBwNKXiZM/BTcOpBFmPI7/KvqE7/B71VE2qJm3IEUNAslwc
dlQWJ1N3SZNs8CuTYEtoYiJP7QlMZnnKyRPR0sHdoBJ9kanO65s94u2YQ5anPoWK3JjAvZdXro3z
sI9m1n6zY8wUQnipba/SYRyy7vcR5uKgT95AcN3VMVN+13LL07JB6VDwofzz2OCL0mM7PC4vcdlM
dJ1oqKrrOxbIUit5xMZwbmXs7apgg/yAH3gKrEQLF4WyX1+CRihgj7r+WG1Wx9Z9Xi5G6VDREn19
MNV7X/6kEQR//3X1v2USUSAN3Kw7V/yTVMuz/fKOLadDr7Z8DstxHhKB6Ijp3pLdd68XOAUonwwN
367V1Xt6kRG4124cTsSuMp1iPabjCZY5i7FgOJleexwidKpaAX1geaXLKLIcFrWc165aN9XqXS8v
vZbpS8XdilsMmS6eQB2KuPRAv6U95H6xpeNHpGs3MG0U3V3b+OZutGLwIEi34YGMitGEnCnfVbl3
T6cCTN5kHkL4+nvmYIwJmeeVhzCeKUsBA5uyUdtLG6TEOor1MwkL5tmo0S8Abx7QqCTDSQ9aQAy1
g+x0VuKn0EqK0/J/5gBWg5XOJP8ZpNk4mtOcQLniMGzEwdZMW19TXJzg/TDDWMbfJASu7eXNdTst
XyGKVBNtE+WwsDoRUFOdlr1ls5xxeqT9mnWo4FOuwooE1infBSXweaks14vaoJJiwCyJ0ZjQLp26
0sWEFKvB3uOXsSUDQy+juOPMlz6cktxexZ1kohcBsimO5VQhYCitn1nQAd1NrWuXSsFOR9d+WjbS
qYmkarnkHSftT7Ks8PjhmwZm4dXUjfwmoN7NaNPOp6hhqs7iqgB86QP5iQna5Ma2MVpWPcvFuGxK
dT4veyEm/wNcv41W55D1LQ+MWFApOJfazOrU+Ojsjrus0RUSZBeBeZ39Tc/j9rh8DyJ187++Eao5
rtA+tB6VWW9H36vBm65Y6s1XjdnS9g/ieh/o87dRWM7GirKbSXMlTFk2FcaaThPTDgPgEzoCeRnd
6a+fGbVGxK3tHh1kHlcp9lLkUvrWLVkwZVQkrmyXSleKzm95Qj6MRMjgelx+ZmTDFUmLvwZ4i2jb
tL1ZD9NeTxCPiSHoQbNkdb+XXGj0pfPsGrPrAWsg9nyqoYju0ExqvhVeKosahDWCOhwS9a6KkoZy
/0BtgQpuzSRJqBet1/S4Sg0gTMZE4xKOLEu1nkPNnL97pAFVsexQ3ZpYxfMDYKcLIa6UL3Ijv/jT
r6IzwitbNNSQKLit5nBKjnhnDy5yql3csnoehgm/Pqe4cWHIFBfMls5GoJHAlZxehUk1HzrYL9Bm
U+QqIUYeV3utAmUWj6lyFtnZRfdPLGvtV5tytO50FeZqwE8tgcRsLD196XBXby0Vs2AM7kdUZ7dw
Nag6ND3U+4o5tn4VkX66De3oisT48tx5SmIxldaGUJWY5UkYKDxNTbKdkNn5a+OMAlY6UKBN7sMq
cuxd6Hp3FG6RUvdAMs6ZMZFoNbfMQQKYOhG3OrctNtYkBFR8TTAVYs+MxVYzhH3Q9TQ7y9kloFpt
gCdQBLKYnHXOz3Fyok1IPlDkFbjTgSCfDFNCr1d7ldose18/CJtSnEYAzuuEjul6+YEeQqpFIJVt
vp63/JXlyaYRYYcjOrvSNVzByPpOyKEbIhzUrudgi0RGTny3NZzQvy6Pfm3qgRCg5TCvsXMWFqYQ
o5dM0UbnlLetvnJndSehTn4KfN09jbpIdkOmHxD7bVJmhJPicQwYyrGFtN9Vbip/wEBiPuy9AWFY
iXd19JDYcCvge2F4DCSQJW6cx5JRFbhle8pAbFOUHwh8gwtzNqYUv9swAvxiMomS6WgKxrV2CQpi
FFhJy/iwcMr0dvMckSlEdWVd2O2LLCouL7fddUXzGKkYooQ8omEJJkKZzud4oNzaXedkF6UqxAiT
UwjCtqT1Vm9Fg69A1TBPkuwj+DsxaGwroZLW29CXNZF+jHpVbSUfGX6YD3D69colS2CUj7H3Yk4U
xiMVuNSa0zdu2UrRR3bFNFDpKuoHx6Xx5arAprplna0inApzX4XRY6hDr6KYYa1ZHm1HUp9S0p98
Kag8SoK1O0Y8FRDVNCWfggqNyuNblwwpX4VJYRt57LO3KOtdxrUbOWnKRZjdFEJDWUkeFdEFXOwQ
Vcx0yzhYHg0VXeVVTBbmkHwPByC1k5fXLmVto7a56n2yF0TanlVZVs360fH8AtlF88s52FV8Kydi
WoXDrXQmT4s7wwCI5SZVOVvkbeEd2Q9x+FJN9Ni89BHImDqxuGKI8Bryx9ohuAuWFeTGgjOAkXLv
eaO9YulQrSWJXzN/DC4TFSU48kUb7VEEUzFO0ZSh/jaJkk4p9gM1tvLVXE4Qd4gWSx+bNqo3vRS3
MwMgVzB8KRVGJio8ofqsX2Btv7YGZUpyy4oqO44g2sosei/pBDhZuCvIOSNr8xJqt5ooT1DZzzZp
aBXesi41Vi0pabbhkf3gHEPS0wDSXyMJoqXQR+8IN7Zjt+1K4tbs6M533WSdNJhwVCBbacizRkKb
NgWrjMS2odtQjdh0bk8ku74pYrgIXrm1THJKVeBb7eqXwe/33cD0k0Q4uhBXlM9NcuLSX5roD4S2
ffMJkRtLApXydJMMhMsRMlfbxoNhX/lEz9XyOlFJdNT/Hkai6VjcYEIH3XGeNHvcWDbK57kn1Y6r
3cBS8femk8TITS5jaRbGb+UMP2VSyXiJSUYeIoRnoVLzoO/nVPpJ0vNgdMMJJZA1DyDCDh1EpyaG
qX3wXGZv4+TVENW47G3A9WpyxnHTODMpdsy6BwExJVHJfjEVxk5l/cUWI+8QJPI1ZO6BmGlipGSu
JtU6k1oFX2ZLtfRUq40IB8pS5RRzdTb1Ngqca0S3m0iK6tQFRY0WmHUsWGDCLNW0cNk4jnPXZHO9
K1tKx6tITeYmgNXzuhm/27PCfWcsYhy14uj7EuKKM+3D0ldyApwpps/8e/nheBM3WXqi4lqeDLUZ
lxlapvftOqPUjFQVha2IQN7EXCt5KCYgY/gMnJxrODHq8aTZ+HMtGnTIEa11n88ZUrfEIzTFwojq
zQCsBrDPdHTt4RSoTcaS56S/STXfbmftwc15J2C3uOUtT6pBJhxCO4dqFfNRhw5IbMAYJPOp3TEu
/SPKQCNJ/S0BvM9iaHk7WVQzW7TUOx4/Z480g8wOVYaWYgs8jwGTPUHsHGkOzFBlM1XcNQg+pxn2
9zEx7Ed9CNq91w50e7/+faxeCI09Ot2MLTonQKZg3mQg2djmdCTc6rFlb9loorgquPSZH3njiamK
A0YHnXQ6v0qzaZWQ8ckC3HC2yCuiBEeRqcgdmnSF9Am+7F70JqIk3KtmIdNfu9O7E6VAbCwO1p4p
smgC2ejEl00wc8ESIbfPqQ2flo0VOlsXyCGIb/UO0RLnm5QpD5WAWKxbwlNW5OpGu6iU31KNYXE7
plCQDKeoN2WNCBefocYJwFybtRfLDVTn26ZhRGWXB9MGLirUjof/0Ro7x5b2f6exIyitqN9/FL9r
7D5/5y+NnaGLP2nlup5nSduQwkXi9pfGztC9P5Fq6Y50uQlIT+c/5SD1wn/8YRoI6Wjb8Ju6x4pf
l18aO/tPzzME8dwI86TDH/njXzR1/53GjpeBhO5Ti3f88Y8/UPI5FL3pzDnEhFvU19z/LLHTs7DU
fW3Wzmkd4i8Luuo0NGnFBOjvvc/HsNGyUpsIo1wNy/7yrP/ys9Gn0l+TbbD67efq7y2Hy0ZRYE4U
dqmoD95tm3TmvG2G9I7eSLvDE8kwvqCDm6Yhm4wEOxS+PBgtVGO1KSe1vP18Up0T0YiMmYeXZxHX
8ftTf/tzX8/5+kvL3qhl3M264bUnTwiKBn/q3z13oBjMKP3PH/+753y+skZzqJt5MGS+npMbzbMe
995WS9tj6bCOanzkIfnM/UE3bYLfhkTdNZZHl41jN//pGDAPI6X6JSRQCBit4Lj89vIQBu3sZDwu
+19PXA6XzdczP5+u/u1v/+Df/fhfHgP74O6axEarhAaaG8Lx6y8te9JzLo5esVBRtRzgLcxyl91l
E6sHvw7F6PNjk7vf54Od1LFheqS8LR/Z17f4L1/qcpgv3z9qlnlDdQJdmV3i7cE8V54mdaohFQpx
7UF4iUNVzVpOUpAPkDYNAh+WJy6PLXufv7ec0oKiyA4r1vVynk7LY8uPwaKdKxliZ1X/hCUAsvoI
HO5vv7vsisG8tTtn2C1HnxeHekXL4ecfVYcS5ZShXQ8m7GgzErBSl91lg328PxI7kKtBGF+1Go/V
UJyoTS5G1iFqz3QItJo0WawjQzYnCDJhfVh2W2VcD4gMoGJPOKObo31Qhbdlw4qpY5pJNcDwu+gA
MX67PL4UvJY9PfH3yK/0/VLHW1IrPot5X8eyLuQ2tfPXpfC2bHDDU9xRlcilIkfh+K9D6pLPM7E4
28+SYkCXwsuBSi2lMF/TuaSwYUBkqp3DUuhaSmHBUgH7bVdGd6PFgquZiBROipSJCvnt2SlbdqFF
M2uqRiy32a0dkJhVWfpleTvcK/kXy65rdUyk0oxYp8LzYzy0jshuNDwRDny+Q2xOnr79evkOaw6c
oZAQv8pAS4VyOVw2S9Vy2WMWe2GtQxyQKgpRIFc1MPyizOnVh5JlZguAorlbPoW44xxY9pb/pnfa
hHKPEpWaa01exHRC4QbDfEI0NTh/1y2DSJUwLbptmzJBbZrC1YBHT7RrGZXkXsYNZZvP12UsbJ+Y
M7QQHp4E9aKW78TUiFnyqfotDy1f2Nd35e/mkuInjG0G+STNnkqmy7vPw1S9ZqyKGhZI1XMFMpZF
fnDERN2cmMo/eSN4iMGcj3FFCXNWRdHlZ8ueaQjQrmlKHhEzKU3NpJY9byxp22oVk8UqxBZiyO6H
u0zMWjUPBGCHpAXDZ0WGI5t8jh8MNyk/y/PYtKgAL9XHpSK57CmzBCdTQDoKsypD1RyTVoWOoVZV
9H42xEwQV43tjApe8KJrYXOa1GbZ+zp0Z1Y7rCd+LQ/hcHkF6mdvw6LjlFhKqC7C2Z0M5stXVTVE
cANYrjiMiftcgibafr1ZNyccAeLm329+pMVI9V4rkdD8/Q4/3+YyE7bV9LVsDXHUs6uvuuvyLr/q
riX+1xMwut3o1v4+QoAOTrInQE+98+XtOlqvipXLdnmgqOj/O4M4LHXXbgSh1QmiP347X5ezA+Sz
R00FKZNs1M3/8wpWFzqpJvsslAY9H46WDWTj60pl1YkaKgIS3t83sA/gS1qs0ZdvpXCrgUJQfwsm
iHaJmsqb6ra9HMZwACmsqGPLwAtazD3C82VC0Cng/7LR3azktKn6HYoV9Mr9/+fuvLYcx7E1/UQ8
Q28uJ2RDCh+ZkeaGKzOrit57Pv182KpqRUdX95q+PTdcIAiClESBwN6/sYJtbeKb46ln3p1DViBe
Bvm8GCeYvOV8krqwXL57VZ/C7MHKWDaILpKeq3QDTEuBiu4K8W1Qi7ZZLcyk5PkRDyma8fNt670a
Ezltr/TdDWGc7oTH8szjAOyKCDabcQbupmLZu0g3eH9nalkhD/hl327gzJXIT4FTMLZujZ/K5QFv
1Q8pm3XxqWyAOMEGUjF3yeFIpkmi6b2mk/aB6R/0VcIbj69PHm4pXXd71tk7PI6HnQ/gwltW4ySb
KDK+OCP4hVVlOnQ1dMrGSxhPr3Wyi+RIAJJNHZE2cvi6K3VWGsVIOmHHpLqyeUMTcFFdX4pS+66f
S9EnNooKz3J0ldR32zV3plp+y8LbBN59q3fPlemO22HwwCYZAJ5H5aJROfARJ2DvW1HfwAKLoUHN
iTqjZDlnK0mOS1GOM6g8ooKegkJs4ReqLMuksiltpHGXUpRK2dTqsJQ0Zs28NNTjdj1Hdsdna3CS
SydySGqlo8VVWZsMcONN3bk1UxO1n6hOrj3FYdqgUO6UrAbVH08OVzKfkaJYVUjp6nbx0f3ibw8X
6g9zaSl9/Hv3jXeHP1wNLx3m1dK9Azb80A/1Oy+Rd3d5aXi5hNe0UHzhipJY5qWPjjSjTTfx0pP9
0LRBm4ekNKRONoM6et1dfd5O0lhK13Nld1ib+IQ2huzYMGkxpFQn6I6LrJw0RgOAWileaq/9XC/F
G1HfILAJov0f15NT/q7xux6vhz/copz8rn/Vq9TNCSOFnxxNNQRLxEU21wDMh11rwXqPQAmidpJh
VsnaRiWdrhvbKdpd6Cz4qlIPNog4SKDsaK5NPuzKgX9bV1UxGoZDhvGZ6tCS+cKHvi5X+dvjA7Bk
TApxJbvc8T8+qKnuXepwPmeQkuK1jRxurfSvI9fm0sYxYIKMxOTqyQI4jQ+g6lg28uVNWs9P7hlT
sdcy97Wu0UbEAnrcVjLJK8bxPo6A2nQqE+eoBYcnUz7Zv24ulW1pIKHX4JP5sZGlzrx0KZ3Ivpx+
qZR9xKvnnVEirO2jpBz72rSpJ11jIdsGpx72PnonTr9rWoI8fptGO9shibyDZewh2YLx6yivPTyn
p1dj7rbegk3eiN3CVgmAMF7xX7LVtG2QuSSaTXwTcczn91uFazV0mJxDYJ+CVbdPUoqbwrmU7GT0
Diz1oZ38FV27hLtSYH3IvJotcOco0Tfa2TAZtAuZ8c0JK/64zJlySWgyUi9xqXQ1hGxGEw0rABgv
psq053o0o/MV+4AT+gXCi++cIEw7p8HGnCnpgTJFMH9RzOwZbSnhK3gLzM04tHqpn3q1mbxwPSFC
Zeyiyvkpwa9RLYmuG6lzmSFsLcOCR+F3mIOgVbqrOtIzZkdmINdcB92N9Ova+rhfyuvYV29i2QCp
H2+r6ovOEMwQoeZZjppXyRcjJdnIgbwmDo+CQom0BiHMy8bMY9Kb/j6UsbFXo3kq2XUJ0l6KUgvB
7wGd4mC/TPF4CojBs9ZI+LxRuxw/NjbUaC2nyREp4WVQW/wYRIj6d5vin3flqNQlKD2i7zs727Js
xlMYLMQIU7vk9wV5LXXXA1Ka1VcVzGioZGo2L7+vlK4boN1//uZSJ7vgNdV6QJ0i+5fSOjzH6zLg
4CerBXVUDsgDI+1UnLt3bWO/qlcuwLnyxNywPF13NXlFxrLY69TxBpKqQq/91TROwBOF+hJs3jXK
reSQJJiCjixV8V8Mu+OsAAC+yvgHJHyYHBm4lGdu0gEWGBHd8LyKnAvK/rKBHKmoaqiz6TNidZHB
jFw2A/haJhG2v0UuqL4M4I3AZq5jGIY9866G4IUAvL+cctD3k4U9s4S6DRXvvu4OgjS57ktJ2khr
2a1DUBL/q2OspqVbRCX/z19hzH8hMj/8Pv747cf7EOufp/wVYzXs/9Ety/Vcw/YAqyiy8l8xVlO/
BlWJxOo+SWDbVi6engrFdkhqEW+1HA45LrW+bQIBMNz/JqhqwKH+EFV1DfIzLkwMywpchEsI7b4n
Lse9PY8liGteSFAdYa3tPN57N0jfjTdRPMDV0hCuTgv9po5/DMNKOjaLnbu2mZAnN9vPYQU9bHSi
ee9q4QH38HYHk7DWQAf3Loiuvm1YGplI1WvG/MOIxz2u8N1uGDo4oBgrrjqueKO2HvPBKPdMNT+T
cVl2QRrqm8Aon8KuQhTPZ9oVdfcjmByzAmeytjX20WuSAj5kZLZidGPS/pWHtblD0e2Tb0XGoRnC
fs87KoKPM3rQpEcwiZqOs5JT7Xm4uzfQjp9AYb21eFZ8sYJpDw78IfDD7jZgvrS1xgnvcC1lOW43
jzGeoPCoURFDQv+XpwURCqWInCWTZ5yZPZ5g6BRPmo9nhgHJE6AVXDgXZLee5qg/IRWQFe0WL60v
A/aTqbGeA/w3UG2uv1VV95Toyz2GWfF2IlcLbnA6+Yz9N0kLQAld5eds+qbcyW54JLodaA5gI6vx
EkQjaT91hhuhAObjFrkxfWRAmCsEW7g+RMo7APf9jFY2oocjjOInZ01q5FmLbkcQcUoOBoA/HFhs
vuz6j2EwTm2lo8fZQ0mOknK/4uGJwP9vrgbuskNJK48t9wxiJnxIqo1LunPpnMdJR/qqzB5ZN6LT
Vi7z1g4m3Aumb7NTNEctjHZRmnjISk1M6GZvm6ZJvG1T0tBJmXe3K7gzJ9PBBWIeuEEpEHY0fhbx
ZAJLt4dgU+kQBYhOlR0RgN4fT+NQpEDQIrB3Pa4H6YqvyKgZT3ULQxWoSrrz2+DeRZAQblJGIJB4
Gypgp/ApSrXkPs9G7AH4bqo1RdALiE+Ocv1K+HWfTyP/A38ZkMIuMxbrZp4/oaRxDp2qv/NefTOL
jlGHjbI7/OG0Y3jPK+5nmdjZodNLMOopaFvERyfklPQv6PqhrONjxVVm4XnVA+BhOOjcaBFQCGzJ
HyxQlBCMWwQ+GqaIk/Ulq3GGjhAPbB3wnkhs5l5gnVMmpJsytNetYZcLQjrR5wAmLxwpi8e21+tt
WOgPZjx3h7gzCwQ05vG+VcRysGeHOGE2NWrZvHUbKz/qFjSfyUHUtUNnjbtGDAsQVjTlzg4Ia0bU
rvyC8W5351cV0vXWJyuPh2/NUL7mUflZ1zWms2PuHAkDAg6dz/NI2rw1tBqPtNbDygT7qcWY1jc3
QS4ELwbth2YhmzrBhcpBKO1qgzEE/++joWm3GQmmhzYZJvzMNKgnCalxFFchAfkVlKlxBCeXOoc8
jK0Hv8A8yTaLoxqucBktLMDQ0ap903Pjvtf94fdmAOLg6eHd6qN5DMITp3UD9AzRQGaUZlxtda1H
5FfzQV2H1TfTqeEANyDpwZmBQOwywIN+b92AArS3qzbnj2GQdUeXkMJtQrgM8d5s4sUKHSZqu3Hr
9Nq4c7oO9++xAhHmxuY2bNG616CM3eiGw3RyhAuZFlB1vTB863s7/TQUFcEZIjRo5tubrHD9U6Vr
hy7q1ic+Z79YfBMmyigJWp4EUoo7rKndyyZP0/vSCW87D2mtkp9cA6h1Y0x9/xhY8+/MTJxX2Lw2
zMd+B+9jPA/YHhGUZc2mu98XrbYPPibpjP2En+wQPAWCN1tDRTdkY6nSEKuJxnVfSqWF6BNgNiKn
l+PI6xInVfty/Lp7aSmVngAW5NC7ohya4VPsu9l4ki6kidR/6BGTHFaAGZ5gP0y1hh2UCWkgRqmx
WmJeipoyIZV9KUkj2VzPycRMVQ4zT2eFej10PedaJ2fLAdb0zPIG1pSLl2ODKpV/fwea3Jc0uFxO
enlXvJwmV7kULcAk/N3R8lMf5mPXsi99/O1nvXTx4XPKOTNh8M3ste3m2u+1XdeOr4sTIXF5/R7l
tMsHlIbXS1+/k4/NpeG7TyfnvLvT6xUvZ77rXjqFfkpO4HqHdT2aW1w0yXei5Q74T/3WsgE6jjOt
9P/uJuTQ9UbrwL6tcwc0tTF/i5wRbKF6LC6tZhuKdYh/ZW9hC5b1rI1bM3TuUxSioPhHNgjqZNg3
c402ucHafCEWn9Z5h45vqWDAUns91JP6OrihBu6O1td6KTnqZOnhevTSSxcpkMi7HkF+36Q1WYq5
yZozTuipzqI4GVWQVYpaw4Lwsr8kGpgQRMK37yrLMBtvs+rLpYkckPPCeDH2sz49YpEeMA5oLmuq
IqiMXbmsDP2EWHI/ODcqLCZ5SSlJKhBtLuXznadbE4ZGtT4kQTgrOW2wQGp8QNOUoaA2H8zeNPl+
q3OLJgrvDn4z5sDlrd8Fm64bf/e63xnJcYcnsp1rCHEQciHXt6rNooKwsnFVnvXvdq/t5DR+DTQT
kZsgSjEc57kGEN15tzZ0kkSffwrEvm1BE2F7HwO9saZvYeG+AncKtwnYdO6Y50lSUJIpk91m7jcI
l5VIy4MdtlxIezAb9AAcaOClHWxuGFuCwZdNp9D4fpVFKMkUYwS/ADU0tbwL1PJOQN6yW/ercRgV
lwjpqrNsJrRsNgj1oCiBfHwFc9VXxBxEFZi6+dgPsOiWjbcCVZ1C7ziqbP78jw3ean/UhjPt6qqu
qhsMdZODO6MXMnXJebGwEFg00H9z7W/dPNSOeARie7eWt7YdeOum1OD2D26VQY1j6gghot02pmGd
PK+zTlqkQdmcUuznJTvSmggtT8h+umPzzajd+5YZCa8zfqp0fikMe7mNYf2bOytDxAzufriZYje8
1ZHIV8H8QIsNcLpnzwY457FwRvSAkVySOpfECiKcrWVVxwsRwMSqIFdho5J1y0kA9IBx/ywFLslt
1gT3o8IGym/Ak930R1AgyPeptJJ8/4Kqn3rfAHb8ItkkXcUsLzmmMLeORF6mg9yDZCIuHBsCODx/
agPNjKkB0zxJ4wge3mlCjFBZgwPjUJzrq4O5mPzKJlpiDMzRf3qYtBIBNIAsfPPq+b4QvnRzGY9p
HGyuGdlrqvZD3QJOchvPEf4WajQMPDIpWrRHfJzn+krqebePbQ+6QUCdsQ9Qg8s12yLpLNlcOAw1
/OVinbAUUs+UfDx54D4SMvzw1o7hs0nGWz6wlK4bqeszzdxBUfkqTBTJd7N+hDbSm2QWJOktlcQG
x5uxRzZBPrQ8QlK6bq78Gt4mTFexM5ccn6VCjFcOw3V3yfVvUxThFbvoT30yOQQeVbLvUrTsGccj
H2GGRQWMPuT8PuxWnb0vrCg89A0IFkmpXTeSeZXdyPSbA4/FyZ8sUmrZZP7e60u7K60Q4IPaICtR
7+aQ3wvKb3i0kZKOuuGPOsngEqvIknx/ghqQktRdd/u8PHVmC1PQsd3D4Lj7MSt5jFbLRE/Aa8/u
4Jq4j0EBSSeTcGHkGN1h4Z0nH8jmL+3AVt5O+tiRS2IRiAuNmW9NBAr5Z5G7NzWM22zgvbr5CB4T
VCXAfcBENh4gizlgB63n59lKcaBLP01Tn+yirs53Rmu3N3KzCOdE0BfVgO4r0L4KnF3+BaCkxxL6
eY4GNqpIUXQecPJso0U7ytPRW0W2h5f1SaAO8sNL6foweI2VnuzXci6VjDF6trNaG9k54i2VdQra
0jl7aqOxGNQaAIxORVq+l7daMCUnxMhwGghQZ238Y6LH+zEe3oY60PYYHaIHmYNrbMYYMLRpOHfJ
gBr/Gk/pGSmA4eB19XOTAT6wVw95sSSHIOLYGGE1w4DTFibCJOQgjHkVov+41R5jPTkadXdrpebA
gmDCq0xiprCATnaoYCOyb8ARvwkyXrUBolWnstTHjW34Daxpps0C6ZWcomfiNZAP2psFMbo0x4cc
NdCd1wVPftryX2rbT5N7sFj2Yu+mercrqhFL8ZGV4rUxrZW1afS7ovSQsIBtXcyA0nugGK5b4TUE
JkrSQ5IAio1Kwz/buKsNXf8zR3VJHqUxpjdd/ykeGGvWNfoMyzeErRJV587+udraQlA7Ms4F8i8J
04a5hNeVNONnBxoL9JsyvBnynnRmtnY7ubESEYzDkJl3VVA9tsQFdvrqgTL4I8Zj8hyj7Ai/ftn5
E7LF0WTuR98FfASxLlJZDtmgjwUuptN/tztQEH5LZrjTX/2wSY7tKYVMiSw+GykNiggRYmZ2cm3Y
y9746PlzCs4qHshq4yNLFhblWGnAv/c2c3948G6QjyO9NerhduwT/6ij9XH5bDEy7xt9JtWNlgH5
M7UZsak7IZeTb3N4ohgXfKmW9i0i+cNiGw4b6XC+Hjd762M33y0ZAXsLQYb7tAdAbUE+8HveDvLt
FJJZBWIFjBzfL+gewOQkfy0l38eohHfyX5WBSnRr3XIuND0+SL2pktpSum6kmXs9V/al1ywp40MN
WEwav2snRd10s53jun9czpW6AvmqpNSxtHN+ZXox7Ko8J6Jc4fpnLzaaQE76Srp7vQ9WI3tZ2nA9
ptNL2gbazjJLnJI8FULDSdAKlfMg+oLOEvyMpuINzgFyT4owCg3ZRSloxONkbVz48PWXaCgPhW/s
CFlgOxNDGUd4xLxprDGEKz2fJ9wGfoVzR36rDr5X2PnACyKmFKJxsrGRm7ghkNoCbsnm0zSu2stq
xr+M9IDkh/29s1CC76MpfMTvrr0PDQ2WRJYsP7w2uVvnyv1sEvs6EmIaoI054/dMO8vxCXWzHaDn
/DTCtX/Fk/uzO6/4osWICyRF6D00Ud09lN2AEwohlx+xWb2UZqjfRTn+niTwHdgi0P7lYAdKch6y
H12Q5fthdXGViLzyM6rJD9Ir3xqPOlyY+yCppkeHuDDQES6HYMe3OMX5Z0Ld9YQIdbYrFjxp9YF5
PYp+Nwn6X98aY0ZNoHQG/EqD9W2qYxzf+ZBLPyFv3SUWGjmN8cTqR0kpq5HGxbcEvVWUWfQ2fEZv
xzgPM5ZCcrcrMYU1cLOvhYZOrDf3xsHIh/irg0aq3BXWwzNKD655nuBVPztoO11uF7uz/ibpE+tp
jBbjrrSW6NLl4tnHcXbMtwUG4rFaqmCfdf30Dcjv5cy48tNd31nWqXO87HUY5+9yKT3Hr6GIwvnR
XArrfnX7aWOrbwaBsAc/15vPRAarW7Tm0cbV3OgHKmPy2e2GxylpOxRDJn2A3LS+SIcTvLDN6Pj9
Q7zU7gMWVvHlB3QwIzX1uGNZmOW7bhiyk+Gk8+UHRHgpiBGmWF3IUogzhEdT95zPGNncSa9r7CFe
rB6xQTlQyGMn36Xd6L+IRpsvtr4kZ0SPgq3cfgmDtze96i1BscVAjHO/NLV9G3tV8JxGBFiDxSp/
lYMNCyg2v8yA6/YslKMTbMz5OZq1+dJiiMpbzODTr1pip3t7aQFqMSA9d5qD271eVL+S2T6g87t8
HZIy2MVWs55iFR01KvcYgAe/9FOQP5vtPP7GbMvcpZHlQwUJu6el9wltqn6cpNqlkzZ+ywFwIXfl
FMwfyvipbSO03lSLCLWoSB9DFE69epfVxXRmYWA8EiYucKPn87Rzt+nw9PkeLSY/d2jyoveL5lFH
MfvSh+utLNsd/ztgwoCUmZHe4QoXPuQxdEy5ygD7foTA+cPvHPyocrvHjyrRH5yQBJpcZWYMCFL/
R15BWCpnzYJKGtcPXodin3SBLpLbWfmdNNDrgZx33yb3PQLpipoZXlp5002dLt7PccCqNnC9Dhhn
v/IIIpMxjV3+C81A9bGHyoAJbE/WvWVP1X3OtbZZOyG4Wm0v99PogHQ1LUZtsw3vSBjCZ0JY+Weh
naUHY60tpR3dP9RjqyMnHOvYKOfmj9H+Ig3Ami5IFzX2Q28s9Z2tiHewf3V0j/l5xpEwtVa3vzEl
JxQ59fqLF8U177a1w6q4HF9WQAE3o+E2iN4HWKUO9o/GwnonT+ij4fk8l9wjhieJ9qb10cultyB+
rf3KeQu1XMNW2s3OkCPtBx4mVMZiP/yBUBcSC1w4Q7MKeYakeUHyaTxWWQjdusI/rnJJaEiTEoOk
kuDsD9ub8BnMmvbBNOzpnDmwvsyxbr7oefMkTfn3fBqgpL0RWsn2MPECHL/8+HGq0MFp9LL7aYGO
t9WFLRa1CJC42rOxLOaRyZN2WF0rffUiQtIls/zfCp5KPRi176mG+AqmFVoXPcTebJ/7yJ8hCvH3
spGnla/HNf23UW+TN3gzzX6OZuMEHal9nAGRINFYq5nRF2m5DqGN7bNhPGOHEJBWR3mmH9vzPDTD
6+TBJJNmGOnuKjtYviMM1m1HfBXvJz2K7+ZBJ0cWevHXdcju5bMEdfAVTRTrsxcjq7iWPkhrHSUq
wwPRgaNm/ssY7+ULaljJ4b2yts9jN8E1jsfl0GeR85qgBHj5ukM32vukq76HOmO1bwbTvWdq1R0q
9OXOSbr+q1EYZ+mNSN2PJC55TxboYHhhXhwMba5u3TLwn90VW6C4tuxfA7gf/Gy0b9lghdupxyqk
dIz4wUmzBG8CeI2F/4wHq/Nr1nJeiigYPVoF0kt1g7FAWI3DFzjc99JX3Ot/ILKafiK/4B0Ags9H
nDk1HtsBtIrqA9NXUumhgarQOu5WN57PCon8CHVOJ4rI/chGdhEjw4pO52FCoWbcyWnqfGlhRaf/
1SltJDP/Y0b7/7YJfKx/SmlfTvkro62oQbZukKj2bEjf9ruMNsluZJ5d3fEM04c0BDXoT9aQ5akE
t04a27c9w/UCstJ/JbiN/4F75OsBZCPDQbH5v8pvuyo//0+socB38PdQEt86onm2Ikm9z28XjQc5
J3OnO9/KB5welZyC2sxztp6MxFxPJhO9TakgNRf2nMJ4C4UulJLaJGv+pez5z0x9FqBvpYAzAmOR
EniYoiswW1Are2ZefwJmrqgZqfOKicm+VGpNNhwCM77V5zTdR9XyKa6wXSPfzRRe593fftXN9c6M
e5ZcihFx3eClzJpP9gvBko128cU2V2/3DosiMBVYeMRenMZFYcfAzk0wWrIxmx6YuQC1SNb+VcTM
6FeSmR0rfaUZIYfHcZ3+bJkWxIo3eZYu23QciAWaKXp38o35S94cccPZpb4KBkvd5fDUFIhnQnKH
4s5SSWLhvVo5XXfBOQKJLLU4PQEUyNT6rVwzR0eRkWI0MYe61Mq+ptZrPsLNeDaUg66QwYh5KRTO
dYM3Nh88EoBOpn4NHH1JYRW1B2KNqK8kGbwxrVGbkOyPE7lGyXDwV4Lg2mpqzTdnsrTdCjqDKVjz
IpFvyYxdY+BSSgYLOYAPh8HNh6gSE7Dba7PxSfJZWa+YBNJQ9s1RfZHvDl17f9fnJZG29A2x9aUw
th+ufgnDXyulj8uVpCixejksm6I+1AvPWqZlJoo8vnEpaXZvniwnLyykLSjKYdk0a/7dt/Vwd62S
UqE6kJLTgJEuq/TS4lp/PcHpWL1W9UHyIP8mBXLNkUjK5JIikcq/3X/XlRSTZkr3mWN9up4ipUs/
H7t4l3r5l2Ia/Gbxvrv9eIV3PeXkhlHbwkjq3dnvjv+Hm393wrvi9abfnfq3x6Xlx1v72DJxUc22
c4sgNASDa+pOHm/Z/Nu6j1nRyylJbpVoDP+VeZVKSavJX+ddRu96hbqrWpJ1klu029k9mAxp13Ou
DT90Kwfc9TlOaudWovcSu5aSEEauux/qKuGTS+D7X4rS9EqvufZ75aBIv+8oKIV0Jy0doXb/56tL
w+tlHBtb52HK91Jl4oc9fpXiiJMe+b2OzJA+eQdhVwkzbRGlLOFdSaVs/Ny0UQaRQ9JKai8Bbm/F
e6dr0mlr91o6nuXQihDW+ipF3WHd9fiuG9NFq5eVU7a9KGhd+tLQLyD93CbhPksqZ4vZ7D1KiFhI
uvPPpLW/AZ5Ew4AkUBkX5mZuh59ZjjZH2yPgO+a/LZO+KZBTRoSwQzO0RnFl8pNzjZvWLp+VinmK
rdLJ8iIcMCABlbx3UBvHDzdsGw+ToX/c5eVjLIoZuSRtjOsXb1VJf0mAXHb/bd0lNi3vYTlNvRnk
3MsZf7N7Iex86Pr/oxuWxsMBAOYlP4T9D+8cudKlKNeTbpCP5L0vF/i3d1LoCavupTq8vxuoTPva
XF5qeZNdI+xSuqZiJOr+sc318PW8a13d4M2EWQFfzvXwh27ROiPiKJXXNv/dZeTOrle5diN1eEh8
KzIi1pAZITGpjPKVWSN1sssb/Amz6WUvLaR+FEzKu6IcSuW9Kud86FF2C0lUy+FLSzlpVZeV0uX4
df/SZ0xgc9EcZP6MHnpRpT2gjeSgJ/g9hox9jtfiriLLwuwCLZJ5QHql0yfrxmJGuseZYVv5mY6i
pzUAYQPQnsb1z2x0V9w40Pnn/dzvXNaa5G+y4IAxyF0XBNVxJKIW1OQHssz/btkIxNYJrNrvruYj
Jl4Xt0hKm5sqRMLV9l6Q8UU9G+ofAlLNr3RVGurMMHYJOCk3Wp+QT0fwZfbx+0N1JU+aT7qHUGdc
dV/zRPuVFl1yWAwksKrVeYgmYhEpooqR86ULyuCAEGywcyaYmVl8sHFnQxafWEFejqyrl13X4EAR
VuAiJxeNR8zvnHDCeSbbF/WM0OOcT/uS4B4L+qdQS/7AghxzjhUjtNR171giEKidwMp1WfZjyRE8
dvysxMN9rrbICpxywJKFlc0PRVLf6Uu3q5i7Kyr16zhV6a3T7IO4Jd1RNcGuCLR5Z/e4KYxT8gL0
VNu6qCXe/BjLqtjGA8rri6YbextMG85Q69cqT354/WrtDLSHu9chqp8amxBQc0TrsdjVnhrnnPiw
tljngZ8iUp/o+Kr6CD4OIdY43oqRyLPt5sfGReXINFsTdW6wcgiHfq8mNCx81C0YFkP8d2Lr2bR+
y8fAgsQQj59zD+xbFi8vRe/elQkeFk44bweUVYflOSoiFAvrc1rPf9SFQSJVcZecuhn4LWpAraj0
3eTxst6EZZzc9kTbcdPFR31BPLJnUG10q9zbwAqLAaAdHu3DxmuCX6lRxQifmv7dYqmgFSKITlAl
xBXNb2P8jG9BAUU3QfDRRqGprvuDEeJdEyEeaG3QqGHuD9FkPyR8LHedbkmHfEOGJX0ch3p9Hr76
r3jRjQdyHNON02m/a/ExbErwlLH+VgGAPyCxiC4RKkvdaj2hn7mpSqSH0KpB0goNbwcPUgP76rGO
1xtb4UB7H9nT0rb20D2620bQogo32vittyVptNWwbtiGgEsnhTK1gv5blJFpVfhTSyFRcY0fdZCp
i8KoOsYZvaBRIVdrq8eBKALJFUD5nOvfiA6H+ynI93mhFKMVArYHChsAiS2BxjpDaOzrmsdhFytI
rq0wtEH21ChMrQMCaOMqLClCnVi8F3WAw0aSbAEqQOjNWdnYyhcefiZ/HmC7tcLv2grJaytMbzp9
69f5mUhVu+sSWICDCd9enbEoRHAMNLgEIlwqrLAPaDgBPNwDIi74f6BN3W5D4MVdik4Qs32yC7l/
dhUGGbzCTaZQyQHw5KZajLOZprA6EajEisX4NSs0M04x+caJlvppLt3bZQ6WY5tjgFD72GjM+fBc
869CRaAYedtX+A4bSfG0JORYbIuIW7H4n1eFr9YV0hqb7n7vCfoaGLap8NgNwOxWIbTX9VQIZHtR
6G1D4bgHptCNQnbr/qmIY+cwW/kTBDOE1TJ72REj/BxrQ7lv1+U4TugqQkNC2B3sONDtblcTbl/T
8YfdIgc3T1DREaFZUYsEfQ6IHeniducASx8UPh3baJDqQ/0ZxreH8Ltl34WNssBbvltMRlwLm0Yb
DhMJXrDvbksHiQKYRgDjO7vZG/4ZJffmFi26m8EZt4ujXMtbMNHA5L9U2FFYE/Ep/AFBjtvdPUKJ
SMyOfXOjKyWKFTlAgKDz174nIOuk07Hmx70B7PL7Ooa/Y0lyT3zu6Kbza1g2T11YOwfygwiJNt6+
NjQwE5ql3cxV/wkpMh6KsGqhbuXxobesVwSnyMokwS34oXLHULg8TagpIe+rHUYMKLCIzwmWFo5/
U1fKBt2r9wTYh31V4LWbw/9q5ofQcr9i7WtsyF1jzoQ8ZFWt37ZLab40Xv3Gvw+PoHYATxzoaPiw
1wfhvpps1qMkFOH/RufUbA5zSw5YX8pxQ+b+c8Lf9DBYP4zKmAmgAEsyGg9cX7K+zoBqt96IncrS
x7djCsCbLM1dFhmfjAGIWB+Md7rzPcjD8lCb8THobVSgQsKbRlu8WhBmb9BLjjZamaGCjw+IG/TO
K/n/cfTRVX10m0Y7A36+4Z9mHZo0WW58VAYalSPriuAMGMe8cdCd2UXu87jOxjap+U9OYQduotHM
29l58of+gZwPACmPZ29CFfomQoE567/gyYV4ElnhkOGODPt3FgjVZgFzEfRBsK9wF7px3Drb2hlG
jD32KWSc7NtWUefMpXsiL7ZbUjt9Jja7ZbRLwV4sNlLDMbCcWbl0eIit4KMCWChFSP9QrT38yxF5
L7jGGCyGb6u7VCS8grfF1NedneNogP7Bpl/CH+3gnEcoidsJmw6SXu7vRZtrW2/GNot/SnkMWQlg
eWsCtEgMAJFJu8s9NDbRbLGbMIAyEBj7Pm6yXWokqLa75rfGH4xN0OLGhixjg7am7h8XlOxAMVbf
iKgVt+vIjAhvmT2WBJ/ncdm7RvG5XGf7Bn2PYx7xC3s46yIfvd41PgAOAvyfyGPhym2BWoMR9pD5
1bQbFye7aYwkhHBQ+jfrFO2sEkvkF71Htg39yL2XojBS8d/wMiTvGUh6QEU/oDvtIvwkQPmFT5aX
R7xuMKWxM/3UgPTEgc48TSQ/j8mgwPpp8hYWKZpjqfbgDfZPe5wRtV+jkw75gicDMVlTx9JtIRXY
avnBToBhu8tdqL7p2hgfUMpisVQz8k39xqj7aVf6rY8eZvJbbSTpBqIdAlZJ3mAxCYqkrfAfx51a
Q8uzPgxp+cknQDQwHqOaFezjDplEvImR4nXMYWdP5cMQ6+4usmoQfXr12jFzaBq33fZ9/xRYTXsT
jRZah2b96Ljmm9nq5yo8zC42u66FIZSn0goDGj8NSdPMuKMRP5uFRImRb9YiukvM8WcN8x4+p78n
u79AMvVOMBqaO8OMX+wZ+dcl7fcIEP6WzW/ulJ0Wc/4jn7Rl03iaeVNGxm2H5uDGsjMP7yuAAQUA
y838h7UwgOgNEF7Tsz/7QextLJ0k1+hjAODj9NJ4KJWXZRoAm9GSTZKV4W3DFFpvq7u6RnEc1Sls
W8dN7iFu6mnW7RDnYGyyO48rbtahTdGUQZnabiz9tvHm/VohSckYtyvITt67Zfri22h4e9iYZgbZ
cJ8vLs6TfTpoLTMflJpj10Xq2j039bHMl+Q2sPRt1N1mzmSc+2Atmc83mzydAYxm2iaoauvA8oFc
z/cJOenHzlBDZ15moC/nLQrkv0p9YjCJ0arD+m+N/E9zcapZ1h3wYT8sEdBjvpaX2QYBopX1fWTp
L+ZUIAmql6/OMPwWdWO20WvoViR/8jSob/w5Nu80u9npiTkc42LerQ0KxFWcxmeyzA/ZeFrmVQPn
YHxtkzhAAKJxd2lW3/EeZLqFBFDs18rFFT4lFBUMkOIaSGyHWiaWJxjN1wQQlBeg/n3sSUXhMhhZ
Q4+xQfVSBH5ywNQek0cHLKQS7yZLh8NRuCIwmKTrTh/Nx9Rtn/KIl3FsabfD/+PuvJbjxtYs/Son
+h412PCYmO4LZCK9o0hKlG4QFA2893j6+QCqSlJ1z4k5fTcTUQWlTzDh9v7/tb4Vm9G5iLqLHr5W
lnKpesX4omYm7cQDFF0VaCa17il6GyecBzTFGBzZegB3Z2If7fDFmBoVE5T2DNEkrLReQDqjoCkK
nJCOIbkqYczI5E4oROORL3ah1YfHrKmodJNw4kSkMzpd5BG/m1Bp6EGEtnJ8pK/qb81qcnt/PHtV
IG8yP/kStJO/zaoJMyfzH4V6xWOTHzVFI5WtZAezRauDq6PcMcALq2NMcGP4IPu5Ae+2f1cQT5l2
J/Zg398N/5FyPDzXenzvYa1+1oOyXcWonRlYDqrbCzqiUV63Z2MdQU7b+Zp3pN94Kppucu1W9reW
dE7t/rs91vGZytEm1FXtgO36XMfYzAFw7n2qwniPsmdUbxiNm2mWK+2NwEOLYbdvhVUAkvVcZGkv
nRITE6EZFG3sUHNssPJB0rzOSENkDMPRGklcLhUCOAwuCoVpvxjEO+RR60gYp3Sz3mrAKCwboVTt
+XdEEH/OQYP2wnrU6o7OMpNkRzXHB7jDbNX2UfigxISH+s+U40sn1yfO0uGK1EHUWpGbKPnnXFOe
g7w/SbnpIPROVqOVOUUcTpdcIuYlbkSw6xRN2VY2m0wSdxXi0psc6d6tIDbqVnpHggRxsi8P9ZCU
qiGZW6TzY8L0Cxxcfbr/+S5f8YJ1Wg0BfEo+aXmim9TnZjKHddl0azWY7uvyvk60/taLftuYlQJt
m9DAfoo7pzeiiBXxH6Wi8yXHYxQbla3pdh1JVkN4ROELiUJP6BAP/l0zL8bEuwN/bmUpDVO/12/L
gnLktAKWwUg0N388lhljuZ3agEP+r8faicQj8v6UbWlJTm7p3jWdFy07Y2GWNw4KhVM+SaNDqkBn
nReUZgFrjuboLHcJ1VBvUWWGpGvWHw/9fLw2tC8hw9/D8pAllcotKYZpnfZENC2PLQtV8ZR97RMm
t7zklydIg1MZvvx8RFdyaJljnu2XL16e8AKiy+1GXTM5LdbLQ8uTYSxnkCbH++UhnSiHi2lK694P
ojtqhbkZj7dGiPCuL4f3ISy9fS9AcI9RchoGXbstC+Qu7SpvDH3z87Fk7LKth25jFWPZlJCReepJ
ldpDrMf6DSqp/vHeNjRo56CUGjE44j63AjZqQi7JpBfW9uN+lc96mjzRVsXyfFDoCiOj4RbV1pUk
1MlFN99z7LTazbZj6aqHuMe4o+JI/VgwtfpKSO50GJHNSIxCJizemcrF4a/XDTHKgGTC8rh8kCnn
xtFPwxsxKO2FjI31xx41FRCwB5RTdpLW15zRF1Galn+nRPl94fnDcXnZsjDKXEHClRW75e7yWmFl
zVovsZMs71oeU0bUwFIen9EtDmRZ+vYtyVT7Bq1pOqhq+833Kvu2PI4Jr7vCoHK8yJL5O+aXee0I
GVAJzssrmAXeZIBulG3Y//IxbHaSbxu3ssjNW5EFpSsCC+DsMJm35QnRRPVeLnTEn/Prlif8WNYu
ZQKwOIrnTAw7aDZ1SqBiF46M3Dr99PO1QVmaSGlrc5soZbQhcsnHoucFd0WmW0htxthVTQ9QsNmU
YK9sqm/IsEMguiy0pm721JQyJxgG2fn/uvlvEn39z+zsVF+yt5cmfGmbXz3tH2/7IQAwxR8mzX2a
+IpqqFBD6fL/sLSb6h8m0H9ZVk3GHqZt2H8JADQc7rouVAikGqzxRTbwQwCgyX+Qyk0bQ9U/hAPi
X1EAWHPI968CAM0i3sdWZEWzhKnL8myz/1UAoAN8sg3CfSlqyDs66j4WnvKkhQwKA6BRK71pnhrp
Pa7UT5bcYV1nluVm6HlXcWQwDZwHIqFUW6vOyr4wd77KjfVgdVZ88DNMo135PrTJqbO0miGqgSOa
2Y0cknYtZQy/iQscWw01nm9zt/OI7oNSnhH+s8oMimHZRNZmS/CtmC4ikO5QqXMlVs1nRAuPJhHB
eJKBrPg9VzgE6+ZNdqmwksdXEGDJkJc+Nys5l477HsS5eI5EVhCkSkbs8OhZ2PVxlt7Z4yfiDx6q
Xl9LE8RwWHFBZVwMPfre9vYV/du5R3o2NLSE5eoSC9R0RcPsuoWfuSq66mkKigcqDp+YGHytk2o7
wpaogWBT5jI/a2pwa834nTxTEGd68ZTk4XvuNyrVCn5m8AN3BlXzShfAs/idYp91Rpz+pOVuQUaE
mipbz6vRD2aXxgZKLrCm6miu7IgIQkJvBPBmhOQMzTM0XZFbVdY+lPnZoANEjspbIk8nOtv2XKJF
VMdMOAUY45kx++AYBltVi3eEozpxkJYruWQdEvxDszN/J8+yL6WfE4ItlwntXhuMb57ZvHgV76Mk
g5UhQifbp8cwSwkK95TaMZY9hYI7FptvgoJ+pFUFoXnEEMWDvzdKI5wrWHco3MmLJSZ6/mBMtpaz
bG2vll41tM0k3zpFojKFGKwvEUUBiniDtQYFelf7AGAARZLEtQrnqPCYs9te75FcdwP1KGo7Yd1f
2gyFvMpcqV2yhAuDDY9aHyAebGiztdYQ099rdSI3L8p2eehfQpNdh/+3DQpJpzXnWlpufqlw1B/t
xH/xEqZmTWU/RJgsCHJiioJBLaHUHSCmruUoWgXEKG00sp8ZcI03qRMvSvUiiMT7pBAiKhI7cPy2
kBlZrUvb8OgJHLRJjjeVaYY7GNS9VdEjqVnXXjf3nQcAHivfcrB4oOtXcoCmqxTaapLfC7OT12JU
7+Dxh4gc7Ydy8L8gyLnEIduXULBU1u+6kNq7Ivy7ssnCTTx6yVpLSSstM/7MYuNHlLxGrxj2c+hA
560gMpGiSF3LZhzl+J+AzzUrNEkXRjIM3LDUtIn95oFuCdNPhUKPIBu3iSa/E6I3wL2YD7wy3ie4
swiG1S/DGL8PNgF+MDss3KT5F73fBUx9KcxyJMhfBOIS9tEB2R/Bz1p10np2EbMj4TAFwEs+ZkWi
cu8/iby21k1udOymWCerunrqI0M40h7AMPXLhENM4qAjk2BbFunJIzsaCtKDaVM/6op454vpMMXf
YyCXhL+vlJLfmlrHuyz8d60SayYV1K4f6LFsRCxuxIkUK8vkoKk6UDRBSshDnu5LbQAWlXqEJZmx
mwQ8b1jRd1WYtcO50SKiwnvKqmDctWxCUzMflEqVVhZxlTzDiJ7GEcOaAWepwfkUFT0q4IBavt4n
rm3WT2bM9xpYfUCMD+AKxpPF2TM2TLLWi1uGCWCV1pbYlClRnkWcfpdmi3zUlPsUzryTmaDIKEYn
Sq27hV/KDmhqp5CJDqXN9alF7UUmYknKKkE5K2W2u/UVKnpbmY/ZtiBLLTQvQ8TJMq+qZyW33xXm
ESupTgjFK4e1VzKWITB+m2vSkZiSYdv46m0eH1W4Il215A+yg881rXc3NnPKM71KW4kAtqzN63VZ
k3hEuXJD1S/jYgCQgh/C0VPr7JNFjwjesUP1HpmNOzQSjuNJox9ATLscxe8qNoZVIGU5ziUdIyFb
sNN0Bqu+QdRtlplOQNFdbvVdbgncPbpTnuW0gtTXIvnAm1HPZkFObyleFkSTrk9u9bb3iLVnzOl2
IsOjRZlt1Wv2DRT4RlOvUsqmkLzspBTeC7xWYENIBIIiIrQwuVd7tlasP/VNnzoTbI4NhSx7SyH1
e8GAHpOZ/tBx8V0ZKm4Y9KfE2Shk1WrsLvO5xK+Vu7GKo7VvN58ICbmXq/YVXedjZRCkZhGMAr/T
v5nx67KXD/YOF2PgRFUHM3nbaz0FlXpEjWDm11ANNzTVOd1mWrUvVSj4ywWLcLNwNUmsKGlR3qqr
AdN4tkpqoB5+V7viOozNM1lc7wEhkdHUfgUvWpK0m7yS9EKgnEpx1VfSbaopuksU9R7FeLeybBBo
iRwcy8gucRkT0jXo25Kz/ei1e8mnpEwh9TL15rlHA+FFtAhlr1NWZeC5bagzFGU6503ym0wSojWR
rx4k492kIpydsvJr2FJIKXwuRpIgE1odhIxlaK4Fd1XFxSm5SDW9YvS+jC+i9Jlo6S/UXQ9iwuqM
dp9+Kbu9/IbUJFpZ3vCNqj46Oi3xV9gdNE3r6Kad9P5r0OTJuqr02vFEOQdqNxSXDU42dmzsbYDi
DJebbCOIMGISIq+xEq8k2Gsr0xcNSRycfHpTeqiZO5Oo4atwEJQ7lICrkjnEZppPkDiQifmquRLL
KkY5Em/LAaudT04jImjKzi2Eiigg9nrUTCcRF9VkuyZys0nNRHWWyyEHj+rkjDiSefQVEYw7SNin
Q06I+JIfprF5QrkZHwbSSVcZpVZwP3f44NahwOlnt1wpA/WsN3io4ohhg6QX91LP3xLYZ7WGpAeT
GWMzOvFTPePckN3PQ5ewUM4oRSXHVMRlnOSnZc+xUamzB1QrC79bkEmGaw7YtVsuccS945GKJyrX
5MFe+877EkYpYaw6jrUL6taYHQnGmT6YzXoIiIaceqJgI5PtL3tORIy9myOLr8LszeoFvn5aBbBm
veem1fEFdQGZbB72MYca9+c0Z6gUSwyzjBhyMwErwGEdo+iiTSO0T/zkKLMMozlSHf+xKMe8OVY4
EfBZVRS+K9cgvPqg4hS1mkLsGIF/DUo0rTE5YXVNBBGDYzKNKlu4fZ58SWRMPFI9f9onPTCffVNn
rlUUSup41SQOMErE4eO+TKzWOuvIo1GYdR+CPLlGETX4VpXvrdneWIxQDRYNYm5uGsuP3LAVlFZm
hp4+R0ksSWrL3WVBP6A9eJsR0yz2ve/9X1lwmMshDo2IUttQCY5xal01Y9RxC0Hvsy2C06pIGEQc
YshRKuKhm41hARCeQKwPtXYRaYDiKjTAwcSUhTStpNsVxdBxUoVar9aQXrvwzBd++ZAmj3pFS7hc
nkC1q60IxaHOVPrNYWqEfyD9C9fjvD19nyPJm/YhsB+rreJjkF3wIMpupuBXM0bhn0gUPxFU366q
xKMMn1L5g6RPKUyRfwEO2JpKDJc2kHfXYHbL7j39zRgy756eOQMwu3vJ86o74cruTtNdEhiXolRB
HycwDfmWRyP4VpAtdlA9qnsAgff4MBO3rNhhrFoeCC/0sLktN2NTYYhjEDc8PwE8jypoS41SgK+O
ZrTgAvpebiW0TDPTP5p0Do9RDh9jUMyvmTRRl2VnpRpvPJmyUW9yBY5AH8TqwZDVuYX4131l8BXX
yILXdA6hQRtLZNPHTS3Gn00fZ06fNik+FspBSJ6RonGwcSjW4Zphzuxms2iCpcoJcLd0rCIQnr5O
YtN8T4E3VDHNIqllsLpi3VmJdFwW9fz0x92++Ezeqbcx8sZ0magQpJQ2PYX+RrhKj0pYNo3uSOAM
c0OTQUCchf3J8ALTURVdc8bKv6STjP7HsvVjmWbGxy1PQ4yAbk11lseWl7QlJt8aiTmkQ3d5hOgN
/WhkOGPNijzntpbPQtXPXh91JG5Jx2KQq69x5WVrS5eNS++hM+nstjv2ZW+cR0k6RbPgZNL6+5A4
5AvN3GPWE2pVqn1yLM1WPEh1Zq+V3PC3y119Ci4qHjrXRMM8Uz+VB2JFxameBoqbXUKzEln0hqhU
f40rryefiAr5YMZ3sa7EYHKHr2lrQldvbd1NMgYI0NwZntPeUFt+7cA0Hn6pL9w+0jz+kSE4yMOs
qf/938Q8G/8l5GOerWsG8buGwc5iAfj8fbae2JIy4Whud01aZ1tlzpwK3sN4xC+bYfuB5+/QKVmH
HfwsLeTq9d/5fk1YOFwt8k7kv1ULbBzwo90U7a42h0d9Ki+VyWCSiaAaxq8M9pWaZL3WICtMTNt/
/t1zfsl/+tMhAxqKRuy7bf3tqxn8S7QXs3aXjMwT5wlj3doPQzLi1NPG1aTJO/yH/mr51v/xMvxP
/y3/8ZN/BK285AX5fHgs/3b3P7Zv+eU5fav/1/yuv171H7/f5U0/PnTGHv52x82asBnv2rdq/PRW
4+v+FZD4f/vkP96WT3kYi7d//7fn1zRkK9b46l5+qz3ZlDt++Vn/E4Hxz/f8I3//B5E3bfo9/M28
8vH+P2tXJNTIlKUszVpKVwq1oz9rV+YfQlDYMmdcoy20XyJvVItcG82mSKUKC/+KgaXkT/OK9QfO
FVXhSUM3Fa64/0rtav763/YIG9SjrKlCVzSd4tr8l/9auhpFFotgHOSdRPgdoqTUf9enI/CZjcz0
nxBMR9aidWRZa0+86XXg1N19i6ROnl4Vqk81ev2QfZYQ7V1PbwPLX3htyieh0Y0Ob7/8zD92o1+P
XDzG/8XactwKym22pszOnd/WNscvXliWz9oODE8Dxqt1WtxkE3KZpz2NdnGiten6E8kQ5k5KcSEi
mS2my2h1u1Ii65AJe6dxrU5lgs9i1AzeOSTKpVdRJVG76Zl6oI2gWczM6mqqbzVh9jGd0MC78jEl
jOXYw5yZFbf540YDbfH8GK/Ab7nRyvxlfg0TH6cpZp4RCZI61jzbW8m0T+evanyUfurJQoI2PzS/
ZP7IshCMWDUwLP1m/qheBwBgta5cvGh8+p8rVVJJmtdpXsFlhQkPyGXdNcx0Nb8m5ON8ppVeb6zJ
n0YcRueBiFIlVLC9Sk7J7br3VszT+Op4U/uxG1oy5DlOtanhVsw7At7K0xoyL7/gLfNLfR4jSWss
uXI0Vy2mytEiAURlVFatO79bw+4mp943oy4ZCfAZIRlcZUAon0TINO9F+Mjwm4ICcpHUPs8fp0TH
tqt3mtpt5lfEYX9X8mrGrDENPTYHJj2FxEbkdszzrnp91PJNzTvijA/gO5b14stLAej6x586fx9z
ace0xZYwzBLq4PwUBcTl32Gny99rAqcVlI7LH8DnaIh10I5u559n/tvnL5//Bk2K3DKLN/Pt+Sf0
5ts8B5bRsfN1FD/IrBq+4s8asAGlCmpHSZh3KL68hfJCUYRDg8unwe0uv0XKAyOONXnFK7k5gLly
DLDY8935xbUYHCozu1FeRFdOicxPi7pNC8OpbbPj/Lg3VZhtYfxN30K+Y/7cOu42YZyuUBwuH6Fw
20YDkxGsPq+VoQh0HR9vtZRmRcAdPBmGx7RrPW7Pz5Xzx7qFxl/Gp8VaiIdeNPcyve2Ut89rML8N
l4FhfxWYlWLD23XluOnIrwHpmj+nkXBsAwyWYaJLQNlTnBQiCmTqc8/dkK6qNv40SN4D0vXGoZP4
La5TNxHEyY3qzUsTkAEGKYAwozJLh2RjHuvRPJcVhAsflWQUUxtUzi1A5XWGQoiY+i0YwhmrZz3E
2ZNSoxSTQq9kRkZhYJT7l0zz12mQMYXxOWAkEdyoc7ugy9nPWlftmzuw4qtZi9XmE7+geuUk9t+5
9D3kKf/9fqVbrl4/L4Pn8AX5YP7e/NNX/T90DeVqYkAU/j9jjK/VG1zTX1s+P97yp+lTGH9ohmHL
qsF17nfTp6L9oRu6zvBNGAZcy1+i4ow/FIPnIA0rgIZV+yfVmBQ5gt00GkGW8QFG/leum8I2tN+v
RbKuqawCYXUyWXEM5v525Yzrdor71g6RzH5b8OrZHIFiJAyg637cwZTHctx+BnfgHSabgCqtih+t
IXz1GWKtrHCGk89mzJ8LNKEZeeLqaTB0sU4GdW4p58zaWVRqfGzKnLRuE/3vj9zHpjA3YpDOyRwA
vixyk47FlEYK9d3Ktbuq3BtC5C7N+t6JEsOggDJZXOUDTphxB9ytTuNdq3ZHD0NzlEjerWTwtWlU
+zM0HTyaOtkGnnkz7HXl9+NtaXBS9N1zmryIwbJOSp2e9Tau9lmnfg8ZthbQVY8+xWenhOu8+cCY
L5zzvxHPDWX4XPQduKTcuKpdVmx1QszjDiENXk0M3HX96g3eixwAyhso+LmQ6JiizbNGzRoE84vQ
AN/UbjLR60dYr/rR7gaV2K3nhXVbzmQneFLIRvlrpOgjB2GJLOA88CMWYbmF5ephiJt4domTc+Ib
0q6hAN/NbCm6Qs16asfCyToSqGdAzvLX2IZh7EaKqs0Cqlr+OJlvmyeXidstRKs8eehBXEUz6wo8
QLsec0vhQhGbB6sNdHRzyjUEkgXVADMH1Cwx87PkmaSVLlCtbuZric6AtEXPBHQhTuHG2JMxUm8z
MMa4ThsixfXWgNbVm9XRmwleZox2kDLnRkl9cyubiIdU+1fY/N+2xM+tk8/8MKlq31WAYnIxejOM
jqBvayjcqsnaw7IYBq1yATO8ySYkHKftybcyCGlvZ6iZQVfhsNz6uRjmTCmUT95Wo5Si8vWHZbH8
QX+7u+QtVLCaV5UibCeQ5kC7Baf/cXMalFufxGDDhfJ1cRt/+IxnetvPu2KoCtCPlbazUrTnS4zF
DGRcbv1cLDvDcncaSVNDqdY5yxG5HIzmEvkTzP7o5cFl7+gj/UlNQ64ls7tp+el+Ln4+ps5Muzj6
CLDFfTPz/uaoRoooGfljM0drdg4nMyGPUR99wDmkK/5rMcyIwCXf9SPqFV1YyLAW+p7SUZVAOw42
6wPF//M+AmxjbO60uu4n15oJToHWDpNbJc/IH1oKM7m2Bkk8YFrAoY4/fjro82K5uywUO8I3MI/8
Uv1rJKARCm9LFBptH7oia2uYYZCKBeaBjhRO6ariZpmN2TajLlj13hcrH7imKvLaDFvpYKnqw2hN
KbrshdQ3rxRh2mDPDvJ8sC1rKeYz4bJQ/7q13LXrHKcSCXwLkxM1FyRBItu2aRSeuUCskzITe0LN
8iNWBnR9suS7BAFCmNFYyBJFVbvsw82kDU9hShxJKBGBrE1MvL1YrHwNjqansugCm4hBDviNF+hP
Rd0Amja1BytS082yiuW8tQM4Oc5gKOl6mHF0yxMdRdmSwpRd7se+NMRF9NHDODYTR7Rcr+PprrZB
tKNhL1yGuxdKLN+bioaMStHYocIW+mgo5yvdSlG819AWyX5iPkBfiia8V90nFvw3xsCfZcKWbYiA
ZMHYzylwzvXUp3f2prWr5BCm8qlPw2STlbyiRCLjT/lELw7xaz0m58Iys601DF+HHrj3EH/1tdze
q0OkruvUmvBrTutEmXeFYbiqVZytSLr+6o3Cc3Mx+5Ta9hIqub/JI4QJStYadK7DmrEa7eHGL0Bn
jYY/8+SucZCdkmJKOUV04WmeSNCASPFfnttcX8lUcI+hLq0HBpr7sVHOohzuLYTJq173KJClaKJ7
WtXu2HJ9061hV+r9cYp6irgWzXiEdtRe4/HzUGHzGSOEtlaQvcaqhhrAal8k2dcOUyFwFFno+MG2
TkxVSPiWAvgh3WM4lfEWsM5Viqxm7489A+ghE7TJR4K4pOCKm149mrWeArGyGieib5CQrpKlzJB0
D023XkROpGjNYRzzI0JG2gnEjlCIr8tt3TIAV2sau3rYKmu/v+Z+pLi6VjazgBlfK+N9a0A20ekU
KFq1hYITWYJzOFi9SlPVjQoSd2Wl8RuSDXnr2+NDm4xXUrv6h0SjMzip0qbJVZPg+UbdyHi0RtQC
a5Jy250SedT4Cz4UXssN6WbmsOGHo5LFEj3kgDf7r8GYGLCrpGRdekW7zbz0cSiagS5jJDYi177l
UQGJYpJgTYLaDYzGv41JcVQbS95MFW4IqZIuNApkYO5WvWrTDomoHg/3fVTVG11rx7VP99RkqH62
Cr1Yp5D3uIrI5ffEQBwwCdYrVNtkQx64srIs9UuPhrg95raMvDJT9nnQrWU5fI39oHV6QnkoBUrn
lq6XGMtx1XE93zUDB1CXBV/rlHIsSZ7mGoyP2EsZ0c8qeYNKbEhnVubV1EZa14qQXKGuam16FZl6
M1PvLivMc5zwmxpy/q2x66/E8TneYJ/7nNOUyXEb097GOetf+tlgpCTmDh6JWAUxR2cQULfVvfZU
pwIWl+lJmxGnoqL7EvCa4jEeo32rS4cWnO3G0KQWKj2Be1GExIJcGvpLwefcsF8SJeJyIhOCZ8m6
dKGbDbY92pojso9EpFCre5lMCICJYNfamz0pktvZ+swG6F/8TINfkXjRbkr0eNXsA0N86cHQrwtJ
+zoYXGhQ+TjG8NiEybQeJA0lkqnfZdVDNQanwvYH1/SbeF/FxrhmXDrncnesbuTtwKFBaNNjvIrE
X0jKcFNi+54VvYUh87Ja6stzpMKjG/09SKi3aFSfpsKnSQsfUpU9y9XkDrCWWqzDQLvQ1Wo2naEw
P0xbifaEjBaZrA7HSsKjrJbvBW5WVAK02fIEYXaEkgGnazDrS0v6S+b3AZVqJNmQkeTyHHpT5ILn
AOOH8aBphwui0XDVZvGdYsafKplue901Dxra9zq4JjRWjgEl/8pMTQyx+bDv4w5fiqgndpVQX1UW
8iVO/T4KxxIgYIEeqhvqL31MD6K4hjnmBYP2ArWXkfZWnWzVuJXOlq4+6/o3dQy9IzrlDItez6WI
o74p8aWncXzrTYYysubj4GDkDUCqawHxmZP0PGX1Jmizp8APGYlPWrgm+4JX2V8CC4ZTG9bMHzSi
I4K+3SF5OUpDTMQFkGW6deVrNtnNnh8CT1l0LQhstAlGuU0WjQ08EGakgwNDMTUVXI6kkM5HXA5O
nw/jWiWsgojG0FHUgnRFrthHshRcTk/thWvpbLS7VRYqWOGF0hq+Ij8sfJbewKGPmzzfmWHENEfu
3Bgb+ZI6GvT/RQrpz7jOvo5W9SgxJPsrf5Sx6Y9ozuUxLokZ2vbs86AVDL/TLHJZ6I6M6gFjKIOo
ZbEwlP92N29JSvQHYoEZ7xEaKtblNN6rIFMQ6gPtXrjVZmtiOi0xFi3AZOTWSEUg32Lqa6ttoPmP
Q5Y8qjjtNpJdj24ZgzguRVFt2iR48ed813BeLEGuyyIaBkbAFsOgXcZWSkuI5aamU/yrQ2JhA+UH
rxcibAPOr4u3YRCeKq0gwXXsnmNfGoFXpvuw77rt8nAl0LGYSrdLiYFW83LEtzONB2C44yGUdZS2
YEPYvbCVgyR6HaHguh9xqmRT6ftO/jtWeEENK3MYHNO680IkXxbFPB5OkR+vKGBTnCsREC3Q40bT
Rwqk8318ceMmTs3rAjz+wDksNxemw8/wXjEHEHsbbR7Z93FDnNrCCebcFcgrmYEhqRvJANx9rIk4
CTVxr6v5Z4+AlB1XEcFRJiMD68rzpKXag4ZpNlKtG2Hk7Ny5kK40tV/bgI43LhLzONZtTqMYVYjX
RLNXi4UXNG9TYmCu1c3xIPWUeEXF/GgKWps0EERRxHDI38KM4ZMwXkLcqK42doijQlPHLMkuEoR5
uR371LiKbtx5EIPcLDCe21zTT3RgD0mAuC2zC6amqYqAH8oY47a+3tSV8gxR3zHRt386cWlAEFDm
K+iVX1Ai+w+GJZmUxEJ9zWycWqSe6Y+dZ8QHQwkdoXXvyPnzcyMaBRlc4bsLG1lWFY2kvI5D2hTV
NWj96tob6LsGOW+3VaQf2fMszqucMo2QyE8nzSfqrobuU7gMhrNij3dDUp+hDtGVnuxdnujRTRNv
al3FF63cR9mkOshuDDpfUeX0XOIpBRrpJq1NCq32WDplEY7XCHbxRqCy62I8MnWOMSal8U5eb3nu
+pT5PzsMsiu8+UWplFgHB1eWp/Qo+Wm1H/B5e+hoLvYY1pc2H+pNgeYRcTSWQ3Sh1kbuqzd9pGhg
A8Y2V005NecGRSH8Ne1Wh1YOcoTKfCQxk0lrVl0HjQ7STuzIkDoYjO9XRS1PR2ZM+7qz5IfRxOCs
J4qyN/KanMgp2URKnO+kHjRMF2huXgbhegw7jnKBjdU2n9AX34J2EHvcE45EiOldNATBxgKsWtn+
NymjTtmMZXfJNNjPZiaddVklcq3VXsNmStBwydRSmWPdqfLA9VDHq8WoZcvwAdtGlhwzvWM8Z4Eg
bHJ3NGFm9SocBxFzpoqgia9aVZTXdOUTAHOlGXbSUfVeIkU6ym087ugCvODCNVzM5BEZi1F0USwU
OBls6TuUeNmu4yLds2DWPJ7MgfY3Iwq3o0m6mioh9lXyNFoR05Oc7ZroQ7QOWto0be+RKFNH9brh
L3JAKJvsXEW3DQLIjsDNwiuiVCfjNLOtp1FdEYo+96lt1CJMWBWKDru2jL7kBhPZKW5O4HWl2LvT
fPlTSZVmx8dmbum3JVd5dIlSZW6zHB0S280V8RBflbBGBOl5J7RFqjum2sEU9V0MCflEvE1/Wm4x
RaFDIJEYYBhVtk2YUTuwoArmPf4q6Ucb3ON0lgI/ASzzqYsQ7AMWiI6dTQ1IyqnsEhYtDvnYzXiG
9mxHZYBnl3j6aHS9qO9cubQbRzHsg5aWxn0ct8EnzEbOlzLWt6QLvyTAXrfxPMeR/Oja2teh6eWz
LLrHYPDkT3L2FbZidCNOdENfQb50Ru65nF3BGVffhTwRcmFUZEvZMpIkJZ32Pf5gzNktY7JeJNc6
8dOrVQTxJam/g2hMVkOjVvugMf0HuuYHKSmtfVnxEUmUv/bilMCvpheF6ZEMRNKf/Sq/yJq+jTr6
uUFVNse8QY5G2fuE/nta2W2lYQrT2aqJV7jUOtqdnkuvbWGOm1YzyTbIjM9xlXc7XYvuW3TSCMb1
fN9qgMXmc2w91Z8gNciI0vT+IqKU6f0Yb4c5u7LJKhxG6XjQ5IQdoQ2mNdEINy3s/XOrKxs1r1MS
h6B9YlupPVEdMmu4oz8qaMGxBzYevssC0J0OBdLF1Irm3IyJck+GYoNf4JETTYIHTtkzBYZoWyXn
/03emSy5jWTb9ocuyuCAAw5M2TPYRa9mAgs1gb7v8fV3gZn1UgrJFJbTdwfFipBMSRIE3Y+fs/fa
o+8Oq8bGlekljdruJzcr15EikSLvjRvDCdpN4mA9THWHmQxrJHfMx1hy2K265hTWhriEMWOiKO7M
FV1jEuIhXm00O4ZcEZDOVhiAN6e+vZ+7qQP5cZH62tj4t2oMPpWod6GNjrfPw/kezrd+9kX2us7X
odv5OYkUg/hCidEzrxrzGWC/SKMg208gr1dZW5eb2VM+aOGwzcp85ybqe0TZ/iSp7tuSU2SgafZJ
WODk4E6M2fgSqcRaejZfJbsbh6Wsy5BtxfCeYix91j4KbTxicW7dUV53yx415DrsycrQdPiDIDhf
6ynyF5ndNJS6wSybt1BhamgBvJwCm3i8x5KR0jiN6GyDHuz9YDCyTG25HsIQcq5BAQvdtFgh7SLk
qa/MDQC787UUIzttWmR4HRYI7J6bxLFXQZWDt7DMp5J1WjZttrLyFhJH4feLsoU6w1Z27PzQRz04
HPBM04yhWEcwXe4tD3qtPVmnybBgoHraCgdfuvVb5NXVCPxi7O5VYzwnttEcTE0e3KglFgG/DqkT
1YJwjmLvWJH3iPgLmVn/IvspOPRJyfo0ounW4zC9dFOxEr4L9RqtJMIMh5ozqFa6gNyo3EOm59VJ
1EBxc0Xh63Uby+nGB99U27gGr0AriuGoq7p1XqMMDSBWnBOL2hsff7xxOb6Wob6ocF0s2yJ9xZbv
o5By+xerKu5DODtrC+PRAiN5gwfXQ3oYm7Q1tQh1ZYT3iVjFNSHfxzacvDVMnWA/Uf4QGeByajUe
OEm9dpM+YFZG7MuJsV7mufHqNgZtE8Pc94j29VELV36cSvYM0njMhkZHa1gm075wOLSttnHhJy/Q
IUAD1/XhAlv1YsuXJoraD7KN2NmmpFqg5P9KKEGApdptzhqe/Z2bWaiDamjruuzuygo6hWbhOY6E
RMEaVxpj1YomZy3uMzY6v0zdo98FH8bEpUYsrXDRazwoLy/RQ83KAqmRKoJb7cThiP1wSPJ1YJAO
n7eJdvQtnfRIt652qQBsITDwZvMNa1bGKpYDSS7FcJJurW3jrPiol04FNwn/suLVD5oCK2Snxqqj
bYYhzntJ/aJ4wiODzsdhkbXc4V4r++1UaP5D5GW7vra4xzLmHyISHEBrJ99a0INCF0dKn/ZyhVa/
W6e6by0bNpp14FUDIwsmvnHfEdnsZt0hqOJ03uY1JuqmcQrnZ6ln6kcmJjbSnGIen+MiTqOO7rol
Hk20NRDOawwCDGs4PpTtTRjd55Bw1xlPunS62tgFIRVqXIIf989DUmF7QdO1aMok2Tdxcie0sN+4
PR+AglWB71HjCNSS2si0rVw6o9buCQFYBn6QzDk7aJ9djWmuUR/MPmtg+gCP7IIhYhSkxL6x86+G
RVEkOqfZeprlnW2XlkRSCn9HVbQxe58rMtWgJyYUGRLswN7KHc5ryN5X9CC7leo1c4W4NdteL7TA
jGoKMZ61khG46ekHhU5OhAfVsRNN2CtkRK5GY+M9CFV1J1B990XBcovYfLQ/a9Itl5mTP+pJNO0s
39RI+sErPBrNCXPFpy6ZBKssOmhvkHQU03YyNtTKNEjr+KMsh2lrpZN59PBFbMsx/dKkMTP30VU7
t9MT+pEZkxMzO4Y2xQV50hXI9Co65D2hnlqh0fpmYrmPVaHvLbR6bh5d2JP9g9N4yclOJXSUOD83
qI5N3tm2wLKclpZ/79HbPGU6V6r/GM7CPwdA18L2zHItnca+IYKRQ1qu3VtRpA7XBweLEP85bOK6
KdOLVRTxRvbgNtBfZogBnWob9kqdjNDOTrxth9ymi4xsYE+tu/fm3xoVfRq4Hw4c6jsa+KwFCF4+
pErLzmWr5+fINO4Lf6gOUdh0y5Ez61rFwxoyXE+iAA8DhKcka+/djpNqNkTVpZTPmLnbg7TycsXh
AXyAauA9lESQxElUHgD6R/vcjftVlohbI9CGB30KuNfHiTn/MJlbIQVRMXxwS6Js1F5rI2cZ6nJT
WAwsu6ki2NihdnVZuxCAe9FNnE5gsPn+5vnwRXZEchh8qOfML7GrjOHJ9VtnKQMBgixqv/ZYee8i
bkOXLfmh8wpE8fpZ83Nx5sy7n+AaHEvoKhJi9SFL9jK36guSo2RTFUrHbtBeaBASkjbr7xtfxggr
KRstGrfJ6LYnQA+lZrIZzHrrBARLFlvVvkhZhNNEa04usp2IjtOt03ATmV0VU2Ye2yorT4rWYWj1
xiopzMfeMg5FVTpbcNTh3p/RX0aJWQGYVnyJx+4yKb8jdSTa1rHbwzEAppWmqK0RKCJvRvQTQdGr
xYisA3TwYmTxBIrDiKcxwMGIPCMjy8471g+X73Vnv4ZR9R16Y7l1M+dLMKqbvu7Sc95AEAHoA5nL
myFg1XSuTOwvk2v2y4DmNCz6RNuOw9BsZcJWH3FsArprzg23stiEWrF1SiVWgeG3z6lVHQmBM/em
Yt48jQoyRSpCstz74GAlzb3utDB0cqJ18MhGh8JpHwvPdY40cB99wV4CkIdZbyjctd1i/8GmXpfF
HiW2uefMzc3RcnobISSmFr1dMQEqaQ2I8k3p3DUD7akentxC0zS5gstF1dPSUSpF/d30h5k2r9a+
buW7MMrWMEPQ0bT1h8zOP+mI2pfgdl7alsp2DnS5vo/WKa2tOakPPZqSFd3PZNcTyREg5FoD/NIY
u10m79kepL/ptHJiCQQXE7hMbhWDp5u8kY9FfEAGOHyUFvtOX0mQvVb714zvOu27Dv/+mfv982e+
1z4GZZZt6ObS7E3nXlIxT2Nb/PQtpJibPMDK5iCSZviUrTS3TVgJZkR9B2gZM046E07QIFx/j6C2
MbTy9zQPdeCIPU1Wm9g60QeU71ION1HjgveTUGIc3b/zW9dfNAFpQVcC9BUwTQ3V70QVrPQ2RJqg
py+p6aDY1rWdW10inO14KmlR9dqcPZS4agFZjJw+Ek1ufBiJq9L0xCKKGhTg80OQRGevacKtRqvm
ph5JJJIDN3fKFOvgYZ1dUNLc8WVBqWSXz9ZEfk8rQ9I7OMvkhyghzoKhP+oq16GNYYuiOIx8Q1QQ
j/vEBGjkmxMsD4O8Q6Xp1Y07sfMakzthnHefRARiyIdUuMDOQ/DoFckdkNPIEcTDAcs7uT648z9N
5ibfP3+mmQZI4DF/ejOH9kyqJGJ2V9aA6+H6zq8/5UU2/PDr9S9UMUYE1DFJ4nhIFVyRdXT9yfl/
P11/DeZrlRvG49SU56AEowwFkYx3RPjrEXvSTT8/uETco7LSrFU32xyuDxa7137CAniNhp9QnQLq
V0w+i4TJ5/Xh+utkUIxGUQ6XKB0wHcfjofYnnTqAizG/tmnuadLPn2UY8VWkELM601VnaMy0goI3
MivOfU4AFFL/iLFSWwdz01TTeYiv/VJqkJoQQ+u5daNgUzFZvkmxldxcf4rnn4DxWZu6gcc0/yWD
xAGE4HMzvx3oin8/NATaY1ZNMK/N0/KrUsa34bzlY0b3rXAXk11+IZtt4NADYy2ZXQH/PHRmfmwN
UW272UtgWh0M2WtHmOGgWLtwAnZaZ9NGpKmJEepWOrHY/H+tjWYQ90dZ1+o70pqX6vuPwq6//s1/
9dCEy0vkWSi36Cb9Rez/rx7awubPiZMA8VkMPUuV/8vyd/+DXN+AhWVKugvmDAD4Rw4tpRC4FVCJ
OSYOzH8j60IO9rOqS7q6RQsWzjj+ijlQ4K2qK+oCYtPdcscx2l7h8riZRFduHG6q6zcrTC3w9RKf
oMlWjOJkvkH6sMx2jOJo+ZWqgd1W0n0U7PqRVi/GCOErbCHy3WJVUtS1yWJDC6hBe4XIgPHlWuf2
xoBKAGOfc5it0woKfnBkcdc2mv/ZsSFsNVZjs3ra7SF0EFaaGiWCKIMX3bWdba0wc1gjUwQgXqEt
rUMMOyigI2lNjr+Gm/Idx+20lfVssOItLuPOpTVYf5SDdc7nJprActcmn2nP0a2V7XYYZgzqCNkJ
qtbzaNJKjAPv7CDWYeSWxbQZdbWGcVQsJ48YqMzaetiUH/IoOeg+RlGttZpl5wXTwR7BH01yW6iw
PFXC8tYjnUUnHdii9GmndIJOZB3fIhj9bHuJeHBCqo3YObKqVPAcR7HUGYHnkA00jJ3sRGTOmQBa
kMcq0OgwlBaTr3+adAaJZPUs6Rg89L1BPqKM4wfPV58gitIvMityr/qmDtYVXfCJ3uKSbtFZIHsA
0eguhxFbq5ES5l7V4ec2XwMhJYooJv0uT8VAvmMDTbeHA9sUmzRNdQC1G+6h17jHxGcWLDMVJMqr
1dIWfPYb3WieU4Oe5DRgJLGAF0IDA/Pgf7M0qhMG7zQhA+Ou6ow7K26pdsnvW/VtQFMATNXmEsTG
mR2gX+l+/EpTbJWom6nTadKIHDlFCIFS2o8ejFagd3a5rKvxgOlo2tDf/CZyWk5WOapVjHCeGQcN
OJ7INqGShIoee47fpjWMuwzN9Giqo9e1J+GBkQiG7KHDQbwMPWi9Ff2ioUfzQF57t8Ayt0fxdmc4
cPjG9IieuirS26LEMQkRG0AW5Jso4kOJR/8z5vz9HHNVaCQpYGc3zbt4jD+XFoYXlefguNK1crLk
OcYzj+89bQZoBhBJPTARK84ou1bHVB3Cfiy8C13ky2B6a0/hBIw93nk3N8OsBnl7i7A+FWKTdgZC
oBKoArQr1NkEAflasU4HAxUyZvgOtRAtIlQrRTfs8r6XG7tUjFYrl7CJfmCCFqNeoPQVxEttmWgW
kG0hfxX6uA/naQ5quEXWNAgj9PQ1cnD4B4caYvI6d8XFk9pN43vaoq0Unirnoa3q/mJX6ZF53lZN
xYOtjc295iUbtwM8Sw31bCIYHPrwVZDoTm2/T3prB1nDWThWU8LOcHfR+DCOJqewAaesjPEpBSeV
wHIllnGZoynZNkmBmsgt8mWdRjjKYgpcE4FGlOqAD8CwrWyaVXXMUhNXXbgvvlQJxCvrbCYBxkYT
OiGLzqaY1zYtnKi3PT/C9fFh7Bnv+np3z6CMObAzJ1Oy3bcj3bLmpmaeJhQHfc9Ghyi1HralXd6V
tG2P5jRPl7G+Iagf/XVgZiSYEm2/TXM/WwhGRlOX3DulK3fYgenIjfXGi1Gqqhb1lAz0i9tN7gZQ
ZF/ChfbC4CEPyglWQPYA6Yko6yZ9TSIPof9EvvgYiK8qvNFSXKP9g1dHu27EoY5CnZmb74pbVYqE
QKz+3I13hkka58xLRV5gLwvoc46nf4WLyFHdsJ4nI3tA4QAJzpCQqclUO9gyU4doQEsJUmvdOam/
8YuhXTDWbA+FMSvceAFm2VQHhD8VdsGIQCZt+tbF9B8Zo5rj8Ez73aE4BePbWc7W9JtmN7bhnRrq
YeuKvFvlnsO+oSr7YCAj2Retv8IeV80Lv0GC3wG8KwirBJdJquvNbsrDgwwTsYy9aAbNlPHRSpKl
ICR4nzjdNo97a9s6wBM7h3UUJvg08zqqZeYZxJOb9auhMPpcNbv1CMo0TGr0951xq13be12IKV/L
kBJQ9B5gI5KaQq3NeUdFu6yfzg00mB0w3JM5jPqBHF5rxaWg6YT/L+AIe1SZ+cFtp2iLU9+lJAeD
aLr2KY90axFlI42zSjK1bMAWXl8FqY4YFeeHcnpFwKD+EhRjohx23Gj4AniV5InTL245LiArSifM
nN1YWng9rz+Wob13mme40xO6VPMxZ5S60tpgN+KM21TSuBvMFOkl4qGriXROpL7+lM1GUoJHIQpE
lr6idfWaWkgCmZiVCyP62CX8qWcn26QkfLwyJDZ0RpQocGB9udPpWlr6ZpbtBaM5fK7DttemUzkw
WPv3deP/RWOBEHxWfzIWbJK8Cr/9ZMj7+9/8XYE6+n+oIB2cwRbWgbnK/Lv+dNR/sOhhHkAnJ7DY
zZin/xaggjApzLOObbCdk4gMZurvAnQ2Ixj498iTspXNeND6NwWo8cZVIPHIYCyQwsK8YJu6eGNO
9ftBn5wiZzAXJ82qTKsQlWIeHeqivDSsPWStB8E2JPzmyNaMNcdAZ5CX8SoqbmXBgMNApqk1MZVQ
AR9QWVV2nHfHEiT6wm2zet+Q4VZbtFcrPaMFFHTvGVy5Fj9aCq2ZgzVDugymalxg441Jryz9iWWb
LpHOR8W2DCxHSw3AHxS+mWEQM1oai9ZV38g6SP6lufavJyeQS9cVyRj4e392CNJb79ANW822Khne
d/mWKGbGfegeKfJ6oPr+pbDRNsdltiTRvv3L6vqT0/VHi+Jbc/H1+fnYXNNW3GO/ZIFNCGsLjHkN
gbL1LWmMMU0V0S/rjGa+AmlfxfsypJrDqAeNFHHYD/f6byyS4s3989fz8+4lt7eBL+XN+x+6Bl2Z
xcW3rCZYAje59ytqQ3O0BPKzAGywSZouaOWvFX71ZQ8Nmgpy68AQYDNYmEWlvXNJfv+KWNznL5dA
lPjzJ9IApvDMomm2Ws4SL1BVrDPsocd33jhfzjd3nWXwdQGkLW3D5Bz589PUvmPWXelxcJkERy10
wmvCgKLnwuuXMfrVG93PvPNUz3PQTuzaXutvVcXIJlGlcSxMGaBPsm1a4NL5d65rPhPLwMaLT0gY
3JJyvkJfX+7DzJ/t6f9jlZ1hBqJpt3X5TXlgTdAYf5UmrdrRewylri9tLyreuRN+veyWYRguzAAC
8sQvB1kvAE3imAiF2Gctdns3WRY6mo0/X/bfXXUDJ67roG9HdjP//Q9vTXdqIxJIJdiGgYpBFS0W
VQ5UJUHL8s59NN+5P3jXr1fxx6d68wHbUvdL30rarTPCfWqTbuW30bcCCDF8WGhrI1bDMBhPf36D
5puGwPVpHYUHDd+Yyw38ZkEegxi6R88X2lB6ixmlyXZuqh+aUKUbig0JP+FCrk57Kor+sVEyWiMS
2rE0uMhgVLyiZIDKG2lbrbeNXZwoMqVbosdt1l2n7frFOMTH0uJExoiuW88JJhWdyq3mGSdvBM6W
Vf5rDf9tN8bIMfNx6ccW/e7RCI8OrcvmTrTaZ8k4dffOO58v6JsLzuR2NtkRvGj8cts6tW8bCEga
EJgYo8QQ3jE8NheBz7vSgu6umY2jfaetVec+grZNQHOjpco6BVre6sBwPCQ1hyQdjRUQOPT1Tt6v
zBGlkR/i80SVifql0xd1xVE+sRhnqmlXUDeWJb2NyTCPliGj01B/DVMqUN/p9Z33EaAd7NqoPWpG
9OHPb1mIX/cuy9TZu+bFyuJ/b76qkZvY8cR4YgsRJ1237QQZI/o+EBeNbfppivIYCglwcfRhA8NP
LodmvY5ufdabcFOAeD/6+bcs5v91/RMjOXDshfgEOFkQlpOD87LQgbcWzYLGhoCdqEe39Xau/iXS
nOApHRqINYp9Uitb7NGsZk2Xjkvp6QAam/SQujXqCo2/k1F6N3TOHbjwp6Y9iphef4auyzEZBTY6
ZxSI9HNiKeM1M1DGIuwZurfdnV/0T2D44gHkUE5g7iqXDzACnsj8eEBTaO1cIlmXjLrIknU4WlIm
x1mAL0FTm0kV5io3EN3TeX8GlecI2OENaCbHfzKj8LZV3YUeCxFAnO6dsf86Fkax1IpsXAvm/1y7
RaIwjzi3ioidlKlz0T5KNK1LtIMXvw8Pcc1UZCieypAJE1zbGdSUICkq6UlP5CONVsXQsNPuRY5L
JHe/BpX1NVfVrSUf0fqhsCmtz+g7HwnU/ahS5jqaO+xT2pGwCk0bHQP/kaprn2zf6dDdcXDOU8hY
rFdoD6rmQuTNO3fVrwuXY9Hr5LgmKe+UerOCDACOW4Ldmm1LFkGRDlung/MuwuHRG2i2AU5begm5
IX++l3/7rBa7LgNoNW8EP6/MbsXd4SLH22r6c232d22evLYAOYdJe6pk/CF27Y9/fsbf1D4EobIT
CFe4+GXfOmJr3+0yLWmpvSSi1QzpwzhED5XW1OvqxVIzf1w/6A3j88Ka3mFD/PrFRXVszOW5i4rB
vLp1f9iIfNJS0PDlvF2VfySpHlWfoe1R4WgwuZFCNjulfdN6cEDvvGlaz29WSZ5Y2g51rmmaXOqf
r3OqexpHU66zbNUZ/Hm3NlNibBJ/HPawfV5SzgxLRLy43oPpXLN4Lugovdjdc2ThY3/n1fy66/Nq
HBrYNMsFZNw3rwY+5iRssgBo31IF6fOy4Rfx2vVr9EEOFtakr8W5husE8CW/QJ4gY4Xc+zToH3Pb
yHDg6qs/vybjdx8N9TCNDWGh6pBvWuplmQOD7CC9G6bhLBOSvAtbik0Xds+FP74SIE04V4lthsO5
z76XfEjN/H5Unn6sE/EpHoS/2MHNuiHRAf1AKyT0OpqRfK6rRvcfRWScEJwD1oxEtx2w7zReeipn
AK30hjWmAe+dy/w28ZeiwLEQX80nQjzm1tua1peMlb3ArLfovNxtRhJ6exbKS9dZ17IpA1lckmRe
LjskG9iuh3g31UhtsefwxSe2YVXr9osxUbrYNOGXMe7eomhWtlu74NFN9DJJstEtGIqx75FJIZ1H
HaL7nPqAWBT69KJyjy7YN/SbvGFf7n2TbXVIkh1+gkUeBuk71ZdkzPPLfc7JGPQK+CSWs/nvf/iC
oddEIuf0NVE/9bIJgl3A/JCc8HE3leLYNSV5boHcB72WoAfIQFkEr4S5rzAtBeuuldqO8hwOgzfY
Kw6AtF5Msm4mNDvLPso/pkNJRtV8mG3gazbJF83pn6ogcW6STIBo6Of6xzZXacEk2LjGIhlE1ttd
jDGC5JbCq1GUh+PLVKfAFGPJCMWrzZWh1w99bn/78z19rfp+ro24AX64Gm++Z32T9NLPR9yPrYhp
MY/V0phEtchV2hMt76Rr1oVi2eP3tcUcAGXUxlIpVP9Rc/nza7F+t9JTgLNJswoJ9Xbpc8ZO9ugg
6q2bqm7bS2c8SCP+0HooJ0qk4KHVKSLXWm9R+T4LQiIu6ZDHF+UWe1cmZGaJ6ujlzHCswm04qo4H
5c6w1kmbFulc40QZMlUZfyEwhmi9Mn9pRNvtXZ/2F8EmDtkVEimWeKyQHKxwwSXLoMtp8AKOXKdO
+JpkpHt5yrg0dJw3Vmp/TNHvIoQETmhO3rCFakz9ru8DgyXKMZ10ZemOuxncFvSN/sGU3otQ+ZPd
RuzthbtWTfmhRRtkIuM/hiXYkcr/5ghSdt65tr/e9LYOClpSA2Pqe4sKY+IIMQ7N4daR8YvvNTls
a5SKxBia7xykfrNI2pwTGY1KxX9Vnz/kH75edRLb4HkBJxZ+9hoV5TJVxY6l89bpA/BDpHhlKYBh
mcnHP7/F35S89MIMxzVcCZwF+tzPzwwjAf23Z7E8Zxb+ZGTXrTMgbmvqr4YJA2FyvJUyyGqxCXha
WD7qtXTkJO9R1y/jJF8VyvkmrTZEOznYqMdI4cjDjUc63DvL7m9udFuXhg1tneKCg+3Pr7TxCRIB
fgr4IEDt15eHvI5e0OvdDpqFiyd8xbXyXjPrWrS8+abT8TNcRxi05hgy//ykbqfVSJ/5domuPcMc
ZcSBrlKFq8lWR9RazdKw6wIfibmjy3BveM7eqCE/k8jq4d4iTcKsZqMoAv3Ko9CcwvExFAABtfdK
oF/Pa3yQFlun4nORvwBJwrbprKBjTeqdvFnpBXL2JFbBwkbpvLSC6PXPN85v71iOSAj0abfR6fv5
wtiEq/ppO9QMyE5Y+09S8qxGZp9ZnM1Fwv27dCcixrT3bthfT+SODbUQHdL8gUhH/vzEUS3Q8Mmi
3qZT86Ef5Z3AjbOEoBgvg6G6cFxh/MH5Mx6QXdt+AznTqldBp3EO9/wUY3VtExPVbXR87NPEYPTP
F0b82hThBSoOjzpfZryfb26ZfmyhItYx3yhNvrCqMDKVDQqhoj5xbvwehFTHnXQ2NlJ1R40PBaQi
T04wFCtAZqxi5FpxCf/8quTvPi8qZD4pTreOfHsjN37nGWamw9Vv/WijpwyIGPHsEywBKwbf6lyT
KLeMwEpt/E73GTgX+8KgiYgukzDGdJsZVvhgDsN3Mkf6h1b4d4FX12c/O7iaOR1KJzhPrDTH0i3b
le1Z2Tak0Dxn7AtuJE6YQbB8uzByp4JtIuso4UJ9tIGDut2HujxlBSeEcKDDs6/xrSSD9XFqk3yv
mZF6Nkr/21SGa/y6wbbPcLclgm3NrCYyqIoV4VL+v1+RyYiwbRZjRS0t3tzfgeZg4srsctuh8DYJ
lVy3curWfdYGy7y1HsOgvbO16jXq321i/6bWIu6CcZiuhO6gLfn5Dg8jQbu/UiWwHuzmkd7KXah5
HqxKM146uS32fVXddF3a3yQe/U3TLDGJYFD78y3zmzuGs5SFFmeeRvyyMxQQ0pvCkeUWY8YFtWK3
KGNdR7uc5dC4xMvgZOJMJM8xkkb9zu36u8MkT043l0OMopf/5ltuTEyf8ceXZCURIdX6wdZw8i9R
4fvH1C+Ndai5cxrktI86f1MEZfDOt/g3q4yr0/KT0DKFtNw3Hz+VUta4gVVuk3YisRZSBpZUp64X
CCeNVaW/+445Cv3mLElNqbsuMm+EVm/Pkk4s89afBM/Zpe6X3LiC6hv7dqBpswkbSCBZl8DuKN1H
zXJ0bkPvm6kCPA6DV259oi5vI+0li3Qizee06D4Mg2Xcm/5tazSwqEu58HPIEA0UGYQkpvbkePUS
oqcF2r6Oj1o8KHDzRHHpXvFgBMmHGgnlUtVV9NIMLgPsOrmrE9zHpkmAO992jr1EOz5lTdGvwyL1
d6j4zA+xlF86O7DWvTFkfNNbiPQ4apdKCu8lVhoOtaUwdP2ebo72KJFme6q3nkM3jva0v7yTF5Kq
mIPFv8X0Ud0hSZwhQ+Ydg43yqXk1c6eF1NvZHxzzuZ1E9L2jr1/1BhKm8FFxgrjLe0ubA0cIGUkz
ztxO4Ln3kXLJsfbHQ9CGtxO6ouc6EyFuftP9iFwArYci260xpLxkbvJMJdPuq8ifzoOho6ppxU3T
uJ85BMWnQgzREQiODrbXwa4+Ro96hQ8i7REsuKIZPwXUbenYDC8IyxPWDiNeNRMGlxgJ9HIc2/wh
CtVXIyimr3os7giB+dSkobbJyOU6jaoNod0134oRL0jQ9smEYCon+BBtD+c9ZJvwFTmBNclUrcK4
GmElpIMNVB5+b4LOcoKef2Tk9qHRonYr5t+uf6SCyUGxJVPiAFV4ZmcPz02egzKhTXL9IwGw46Zx
jG0yOxSi+SHH4fPXT9c/8xA01F3lbaElb6LYtI60Hu3j9ad/HlDjwhTER4OKpUg3hCGw7Rl5CI4Y
sb4vB3qd/liSpRnnhwDhMFwhjWC8UlWfBzvn9DIhcw59sC/Xnyb8f+skMcg/6fzpouXVdCH+1Mi9
8nL9EyZ/4yVMopkvEO/yyj42mWfd/vNQZu0SP5xxVsC1VlYdY7yj/b6rx2ygxi3k0xCDiWxUClyw
nRZN70lo7hypbpDqPI98AptAKR9woeU9SAc3yJiJD1qQ54cabwNRYM1CLwrtvimEdj/k5V2XoLPK
o0y7FRW9YzfEQjNghrF8y3v0g7i8CWqAu9dfU0r80wjnvK2HfdVpKVG8Ku5vKRMqvNlEVkVhe1sT
Z4tg3qgD765M8O0Du0z2yOa9pcCxv4l0O7qTeRfd0WDq1mSxTqtptGm/211wMPUQ1ttEVmNjKvc5
IfRsW+SFWjeZgXo9qrVlJhsSCiZUhbDinkcpaGH43XTKNG96hi55owEXvkv1qnpOP0OMm54lKuD9
0GZ8GQpFBm5RPvmeOz7YDdgFJcqncqxKgg3R6BSTGa3tfFZDciS+2HVoXq4/Ubr2nDVIfa3Djegb
aiRgItVRlRP5q2X8+QofR8Nuk+Kc2NzfIEobLz9Dl/SXjNeqrSVI4eO9PM09yoURY/oMLL/bRJkp
HvQUO4HW3aIAq9fuxNt2O8996oLMXumDoyB58MRd2CarQfTFCQ7bdBgKvP3GQVR97DM99+6ariO5
bJAfu7Y/kI+QXezeMM95zX2SG86wIkGpOdU95Gi7CL4BG0FjTrg5PQi93OS+la6h2nFBsyYlnq69
G53B/pRiU4FMSXaMNmj1R2t4JrcqhSMu12ah0TjOog51Zel8aoOb0sABxfx32AzV1OxqzY8/WjaD
9vnPbZMqNymaadkNLKumk9dPNoIWaAwGOSoQxIpqip6zMfzMQpJ8ztDS4V15iIwco4qI7ecg2ph+
mD4Pbd/ekTF7CsbnQpbiEfJ9fkG0+eS3lfdkhVN8jhrt6/W3RIbhKavBIaQYSVd9pvFp0Hu9Y5Mh
HcT2HqCmew9jQzRoHkzyANwlWBWRUe3MrIWuR3NpV+Bbf3I9G0BZWJjM2/LxiawDomGU/mXogYiW
OBwf2iEQJ1eG91Xd1Q/N/CAG+gcDZL2l78cEvncWbefM7W/6DLtAOf+KNzR6CDOMq73+2U2rjuTD
Qe162/2IyC/mvGbzXTTIs9Wk2gk/Dr/U3/mg+12n9RiTe0feerbiPG6tKiRSZ8ZymOKH2MH00jCm
6KtyzYJnHy3NKdZWQ4D8AGPi4jvleLn+1AUUMjncOmvSos04mMzzBmSvQ1oEFzt5doENIl7Ent2Z
vnHQydtGVkbHRpVqWtmabdyQdNwv3NKddu6YqgPJ26u4CM5qVPnBF3FxkAXYC/jh7v9ydWa7bTNd
lH0iApyHWw3ULFmOEye5IRLH5swqFsni8PS9pK/RP9A3gqU4jmJJxTPsvfZunIljLb0mZkXb3e0c
TaMzucGptUN5wtDLuzRYstvzYge7gByWAv8+Q9fl+rzx2BtYZWTuzE6lZwx32zC17IObJH+WvD/5
GYH3RfspDP3hJxbXHOZsD1pipLsDrBQV01FHGwEJIneROVsm4QVeY2F9FPXRnpe9oo1YeW6+NXS0
cxz5Ly/L17JMUKRWc5wu+acxqx0Y+5VnjO626VyeBXUfPB4iHIl6h+K+0liquqx771FcJ7b6V+iz
y3WcBgbzvPsLPuSraczVhvHXnXJ+00xIUoLS5pqvwWS01JBG7Z4J4H635/5lGR9bZXmrSNPkqstm
KXFRksB4Csr3kFxSd/E+bDvbuV2+g7BA5AjHmvHV6PyKHPLf0k8oQ4mcNVKSEYaAXG2igtaT2cs1
q1DEkClGrGBY1NqY2yPNUHG0xPKDaOmX1tdw2TAtl2o5OHN1183KHWiZ0HUepsJtVgUQKadZdl1u
bEkV35FxtvEezthg/qTjvEuH/eocKBdPiMsEsp4dfm2UrB7/LdlQK0PW1L0mbwA0VQmwzC+818I1
ibroXBODZ0JV4DGvTWpzA3fjI7TwhOU5IuWl6u9NlLz689JuiH63CLamMjHM+jFkxBzNNK4VITbI
Idwuy9ivm6g+9F1zrB1fs5s0bvk0/ckXP/bEYm1MNfMfcqzfjTSvjEpIwSEZE2ZVsNB7Rt3yLxtz
NKjaPhAmQVx8z1KlNUANKkXoxmy0JHORco4iRADPdl5MRTZC51Vg1SwcevZPewiBzSD80QAFtmVd
SRhPRQebur2OWB9jc7IUYkBNEjauKBLR7Ktn0Ec0SuZQpm3Eij5Hght8Gj14MRE6X0bjmOvQE6QU
LBGk0uVudhEdsuWRien7W5z7Yl02fbovExzZDP5NIqla4M+5MQD9YGnhL5cg08MRuAiROw4xCqM4
21b+vV+WnvwL78gk8AuYCxLZGlNa/Qnq48vpAJ9i5wbXQWWxCrSKsUXWW1d3P3zt/AZRhMAAjKD3
6t5yg2V0GpE+NmJJmAAFrXIbQz/AHAQMHjENRX+KwliUHdS0caguOknjxfb/oOLA6NV65Kj5WOba
QXPZtfyNVYzhqp37s1O41abAwuZZhrELxvGmJOyEnM3nymrH0yC4LkkdHGo7V7ukqVZOai6Hrh0+
Gi6AhZzzO2mtN12g4x/yLNhgHUTJOc4Tljy+6h6xQGk0HHTHpWdS7m5cUklwhSNOeUCby5zRe3i7
qtA1kIJkJ5gPYtWaAbjbPGo2wmRmHOKB03WqTiHQHFQGXarXwmME/3xwKJz2JPv07ExjSObW0J4s
IH6rUZot9rGyPdn0N2AjRmnvoAdcgsc/2Lqz/C+aBCuAx6c0XKG7ZjAuXKAuj+ee1VOD4bf4YDWQ
nwqCik8+vTtpL92w0Uj8Oa6AkZDU1Z08eNrI+x6yDwXVRufhVZTl3k6xV3RJ/VensoHKVgIz0IM4
kSAtT2XBcgHgtscWxRhOmRfMezF7u4xlO+r28VATe8MS6PENNIHHUOEQdvzO2ITRsJ8lspFxTMy1
Ezys3o8b9oJx0NnRXhnedurqnFBjz0WiVlfNusrY/7cqbE7AGt+VkYxx97j3fIgW/Jw3QQEGg9BC
0TanBdj2Ca7h79CjWHIGhGUMokBe+n6LlnzpBQAffstt14mNRfb6iaeHDxf6TECg4qEIufA/OLl9
qqrTk4CEH3G3eFkPP2P4GepExNyDhva4EUuAVb2xfjRgUzhOvABWMY8XVcRR+fxy9IotY7pgD500
Pc1lScLW46soW/YG5OAlQfrfufgYc3A3gWpdwavRvmeym+L/7hpZVJ14Sw1r1/EWlBR0eZBbScgr
Ts+bGYTBaRLvlUjr/x4OezfEbVYoPPGyauLedTp6jQQB4DAYR9WWfy0aU1ytRXh0Bl1xjuurUxJa
mAXdpc13IZlT7NBMTJEh1zUr4O1T9Y6xt3jF8TjAibPo4Lb2iDR9qYwNBP/wQgQwN5MsgSSYMm4N
afMhLxFsdIGK0+xzCa0ERBJJllWp1Fo1BzzAZuwlHs21Ex5nA0TAWBIu6LJ7MFp61ao0P8bBGNdW
z8E6m9E/LPbxFGagIpOcd1PfrFVkZQskwBaUa83Um36EL5fcFd2JD3Fz9J+PAn6HU6UfyNvno8Pj
u7zWKrZOwqjCwHC3mGa2fz7uZAASqJT526ZP0B6Ck8e3P2+eP/75lTk6xPVFhC087/737/x3+/yr
wrBwAQ6GWv/34PO75PPpPr/87z4ujQ1SfVwN/++5Tc8n//zj/56JN1fvnr2QyP14Sv/7xowQgi0w
5Hdh65ya+/GnpeHtOw/EQPcwLj5Dnp5fVQ9X4//uPr96Pvb/fR9SjiqG9//9+fjzZkyV/dDO8gOe
94O08+J2ym7PhxaojltVi7/dwxHshwnulihw4Rhy9383T34qodO82s8vOdMHeMmTtwkr5ygsavGs
7bx1RLjiRon2rE3DhQ/h+xu5eF1c9kW9m2oLEuEUhCvzsQucitkl4a//mgoLi1BqeWtsoR9ciBDG
czjvSpUdkNovmyAdHPhZVhfj654ufkgnLlly1zXDGdUB4XElOP8RgZVdjp8kg5m7JatZn0LrKciU
Hdj25ubfkNblljHqoM/+Vge/qNiyjeIgB4WwBFhfgGuYLmePX1af3dRflWffEawg+5zyapNkybtg
Yr8y/MWIzSX4HQUvnmXGYmr/JlNaHZMZ8zsJbXT/Sf+9KmjpBtxshfZzbCv5IVOLvzMj71vTIy5q
lnZPa/UCFyvOI+zGHe6n1cjwxLH6c6Wqfh3iX1pHqP0c+DFwXaaVM7IEzgVEdY0RQwfY/eqq/Zt/
G3V7z92EIBZSqZsofXHE9EIG9xdAvm1dY9Li+vmpNUDmrKfxCJ1+A3HkWJBaj7uLLQK4Hla9C8Mi
ZixMxBQVUk9TamhAACI81478NQ23wWxekxLciUpJdmEYGb0EWvzVTZFty7D9J9PhzejbeTuYo1zn
4GPTIiPjITZqFfDKPmSJg7sh8EJt63bYBaKJTqlCm5BTG1nNiGvL/vSbxNpn4LGQb72mZLOtZJ6c
DfQpJ2s+zFqgRnLMcxT1cltGBWazQeQbk4CrzYDxn8vztZD/hJuSA0wLDNMGMGfpCTATueWvtKmD
XZQqnDDYnKo5FWurw6bxgNt5EHyuhqHSfZcsn2gcy2vgShhEKjzVD+bl7Onx7iA8y2v5blSyOwWA
stl1DFQ7bisuVS73nnbNw1zm5MXUPwyewslj9IFNhbxYgnan7eJWbiyCByjVln/obkGdkMy6S8E3
3nJ/ZQ6UfI3BWl4OPay2KVAbzXoTQXrLRrEOaAgFvTsjMLhtTAf4g/yNhmZ+UCLB3bCXPSX6jo4p
ojKhNkBqcPKV/13boFZKmEVGhcTF3BRDbRwWBPVrUMbuoYY+e8ZqxZWoltTBJSPbxOlWC5NEVFHZ
L/xzXOEXJ984hVLnnvlQF6LMcutQraWXok4fw5+TJatj+LcUA8SPZFckYEgWz74OKROGDnLVvgQf
YlqoP7RncfRnIGqLWdex73XRDu1rtMlK9/cIJRTsLqFeWU69T3pNSluxXqz83ZkQl+bN4IGLoXHK
BEWqShuiHdsqNoyqY/qRy02AT48xFgmQQg4vnl2pbcYPiZhzHYYB6ozZjbxrqnA7N0BTq9C+VjZr
YTLfKe0xD68TwcFcmX8eGjAQqRQj/Hbo65joV8tXwyrZEPkvQ8ivYZxcGJpY4Kjk/V3tI9fCWBSn
XlTzMeLvR1Nvb4kU+QBbF0+N124pucUme3CZspFU0crJYSc2yDk9xU6aud8ZnRPoUQTbXDrdBylz
mvdKiGUHJKTcJPb4L8/FfOcERAijMTOqdgL+UxZtPI+aqLSl9g8G3ZyF4vsEV/OW+q04WZoCzDHt
Hy6RvXGNr+WA2Ri68mJE+1knp3YoRjJRi+xbPzn/Eu8i5LUr2OMY2nMek+DiZRFWdMmgT9eLR22m
aj7aj0/R6LTjoZ2sW5AqmrgIeNI2CHa+MyPLpFC+tI8bTLSZ6x2Dpg+OfRC5O6NV5y6S5eW/G5uz
EfDoV9LCZKdLcLcmHBMwARaz1F3QZmfRIFPxcuJBWQcGrAAZDj4oumM5nDqE8ycaygnnIfuLOk1A
GDhNznCdk+pRTdo7T6WHSDFZsfMaPYLRYExMx20TBHt/boxY5e0BvBwcqOaPC84JgylUnjHM7M2P
Tjd+jJ2OtfCUrIcszGJCFlJkrpzWBlAGRkTj3jWHP3OzZIcg0fysem0kIHG4rthbHt2GMpdbORBH
Gz6SVE1QOKfcKcWqyfLYz9PuY6z1h/0AQ+KJXUEAoo99IMdxEn4KSF2z7+xm2ILMQgGWK0OeUTnv
NBXsi0XWKqwO6CZIN8H0kjrMNehnbqduTPDv+9IXlyxhqZGOdbFjl2PwdsPoUQ9inzL1ilFeqfkN
ILnEONkTZeymvxg2emuKW7Q7drOCq2mzzYnUqSmB7du7prcfdnA+mRE/0+F4vLX8+ubsRpk6xhJj
LewIv1jX5QNnXHxn5I35CBJ949yiJYxQ1gYVI/W8WgdyvI6p6KgYonALlpUeK6zA8sMnDoxhesm6
U4/5Gud7eCupANPKUHflyA/YfLzpXF1eprL7WbZFvpsZvsQC8ovH1GxLnZySM4UwTs0yjNvSumQu
XYggUnYUY3kKWKZvKw7tTZq6C6i6B+d/AizPpH7toX6+EWK+7Rz9ai0p+rkHE1I+LDFa5tZ2/oWl
o34FQBwQ9dSAv2iaBsKaoWPhImAL+/g8oRE/6LSEx5jKNdgDFw9uyYKncv5WVWTv3FFxxjLrApYC
xK0PRqLRO3VgLjMfvEeIZ6cCPMkyOWBcBVwXTn8NAm5ObV9E5ymK0rhCU4kay2bZNkViRXpif2UU
YJ7LqgXSnwDqculhk9m+WZGYQqz3oni5k35JpDvr1X3qgTXgtDVJh/Yne49zS704yatWTv1NVukG
CpP9gkah+YY2voxDzM0ba/ilhkS+QaEaLlOW/+Lj1r714UBZ72XNKkq+bF3UP+HwtCdTGrDJH3dR
xtWb3rfLo6MBbGcVM4Y2ACYP4/LLyKtTKPutgtuoWy/4Wc/4NxEBMiUJ6FVnMd1w8CvsDT09AaMk
LymKvW234yawxuXm8GteeYVbHypioNZQSLHNGlU8t9lvb9IHQPr6Lv0MLloqr/0k67e8GvaMoCzk
aNUXFAVNsKRKY7fGtt/fcKA253b8y0Ciu5QFNq2+QlqZNdGxqAcX5y9s+CKfDqbVDXy6TOwbBoGZ
Bcss/L3prkbUw26LsnNuzYozcmRJQvPSpEm+dyQB9Alliscb92jaHzmRbt6scSVXqbV184QGN+l/
2464+nYtrp7FuDDBA3/wOgChBcSfHLMS0KzYkJn/ogtv586k1bG03et+fIW821/nQmFLtS0dS0F8
TFpzdU3ITEe7l+0IoIzOVUsNOzY/lZ2RU8bwElVltK+l/TfoTecQFc5lch4RlABY/REUtjkPQKfY
N60gp9PEh+65ntJPrHUMRINg3JbF4sMEg+psCv/QZ3kTp1U/PEJaB/KcXS64yVwxT5jcvSPiABLE
ij1KcdOculZuefc89wB7J6DYa1m4sd0wETFYgSE0mbd+7gLIGyGULiTZHpDyHBbYjhsgrMiqOClG
5ccOoyqIkqYEXQ+A2E/mH1lreScHx8Kqth8hzFMdxU2oYKl2ufxmVfW28xkpC9QtO+nXBbSCKMcc
XnNuMR4HvdXNm4DFm2V2B06kCemHrxl86Ow1dMk9RFYNGfATxqE+aIfJcOd4q37OKfrGQuJ9Drm8
uPAm0pDLqFm7xtZ2oSqUxhzXQ2uSLgMSY6GdRe5KPvDk5b9tRqwHN4x+p2OiL8rbWlmRvaQTZpFq
CKmTfLOmuAiYqEi6OzpaYrsRaztT25zHmQBYm8av6ABQZ57aOXm+Q4SJ4tyfDqCTcH92cPXGJio3
Y/lC+kBwVa2/RnwyfTc7AsWV8W5NbGUCdS/mFkayM33M1IrnRtB4Mlw7h0WybAnhETtemGSv3PdE
APIgcs347Y//kqDx363iQ851so28aT67oQ4PqlnYw6UJF/Uyu2QNDhjLbb7XzdRdkr60XvUIFMvG
AIEs4ZIRLHKte04SRvm7EsHJvc6I0Aiq3L/o6uqF9HJpiGoa731HZdv194QKBnq2Cq4GmDZLe4hX
fQfVaGjw/pWMF7RHjGzwwP09mX8AGvtYBUuwomyMrpF5Z+11hvmxB59b7tWyvMmsL86sKOZX5S5r
YzHoNZ4ReJ77s+2W8P68YWy3L0r7UwqH5Z1ZBYhQAxig3YwZKJ3flqSYLlwP9KurzSMcy98jY2Km
1poNDbTbVQBh/rIMSU1fYKgNaiB+rU5zFw7BNEYAML0dB3bsS+UQQ4r2mZSg8MEekEzlEvViE+7i
xRHaxa3bOPM28M0mHjLgD07WbQmlWk4Ng+JtbpvkooB+PJmGZp3jsW5uvWxnzckIOZr3LUvKtphC
EhTK6RiliLdzOX7m7diyM1rcLZmN09GjYRV53m101mKrrQmrGEC9xRbZ86N1KqtUfmu8fN2ilsK0
dJ4r/B9OA93Jk0RiwLvbLEkWrXsjSc952LyUmZPvwQo8JqDEKjjyJ8t3ThEX/uNUFPXGJxH25oi5
X7MfITajSoZtMxRqnc0sgyzvL1pU4+BlMtxNVn58Rn49bww1Rms58YuRIq/v9Sy2MIesN80n/ljo
bsBFYOrjnIe/miT9NDBvvgAmQSrZyANiKrGaE2ekZGzkdinrejOPzrARymZzTJz5oe7Taa3qliTj
ZWj3nhwhTfpM7uZ5YvaaPXb8ZLB7XtwXSbfrR6rDNg9/Lh2IANIGV4szqtMU5ERKTM1PjLE9b4ko
32aG9XeGnwx4pxqPPT3xrrDCdlP49d1eBnWtdT7dkkQQJgYrZK4dLyZ2DaD2WJob7cPBgQn0Pndk
hTl91W3BBGXrJCwohYoxIOFGVTcv/RPZX22g4TKIEV2fX/0SBv7QyZ2KX8zV5TrhLTa6/oHG2uf0
xvA3ZqBD4Y+rOKvHt9oq1OXBBvTqfDf4vb8KOUcPWGCYDuzKXud7PPZvTZbJTRLZznoMRmqPPvQJ
WuyHQ1GCTe4js70CtKiDz3AgCzprE9gR3vzmQtA8DP0Ae65DrGAjQq6bhle07+k7QnQCA4I3pDY9
6eOGn7KuXf75LipcwXKc7lEKrnEkRAqA9OwnEL5jBoH6IkmpqBSGhQDJOl0RvEREOYjwmGstJKQ0
RKY7CkpxmVt/2mTbWTaVvsHar5fRriIvgTBVsZfuLBAaZMNaojPdVcmyJ7xObiaJ6L2UmzFM2X7K
ne8K92sEEUpQS8mk30ty58WwLPBurbEXJLqUFYMre2L+4yfDRdXGr6mePlK4jcwtYdc0hJKRX+ta
B2HMt0UH0UUapTpbog83qKlqFposUVuoN41j51uu94+PbrMmkVbFzvSzEDZlSnBsYTgjv2o3ym9b
LvVBCr2qgMRBOZXP41aMzbTvHRzyfmIjuWQkQy2Bvk6O616wzQUuHK7KIvvZDgaTWmb8NKnoeeRM
KzeF10qRTiHNclcmc3BKvdiyOrTjpIVvgobhl+1FPRnDRGL0ACl3iQJzqblGHWHg/mMebu5CpyU9
1cnG7ciSrSrFH9Zk/m5OHcZaBtYaqqBtamfOKvfNU+0R2jEREf7aMlyaJ/a1A+6Fk6H7jDavf23L
DMpAmSKHGAz3W9/8CWy3gszDvq+vZ9JBMunth0dfbzBY033u7GfsvWsjx7XgMQrHc1swRm+pHOvg
PTOikPGibHatmU2bVi4k7CVTEHMannixJnwNit7EbJ2bbkB/Y69fsVUdqWURiSscRSuMUGB3s845
A9lZDvVYv0RBL85N88DndUpdg4Ca0++nM4cwkVxJGd0qIr2MnNlaXrQeYVb9GxUUeWGNg1gm6w5O
aBcbFy8/y890m/Yq2i1mjZxiWoWtCDZG3arrECxvFpuyx0QqOFp2VW/cQcz01PziRjnT/vtwDvvE
emvLpT9ywh3d2S8x3QDCHG1rDRHQWHcO471s6yYRSVot5VsqrL9Z1VdsOZp/HU37bpINvHHx2YAG
PCOxC+PAK/6N3mPUBQhrX2C598JRbGxchLEbJn9tu7mRevmY2zLInm32ZF2G+XfgXQ1u0T9YTeat
J8ir61pU3TrtpXHqvIJCFmsh+bCNyzlbf7LnpcmqKV+IBeK6rRkWEfrIYEFOF6f/zQwDsE5evgcj
qWMqOJZWb60tr3jA0Fu2olndbjHwP8iQf1RQmHFuZjCtpN8j5Le2dq6HQ9sUAw06Rwl15L1JvqxA
ibvpejNqiBC8kSyKnZ/yyQwiMohdzo2IbkNG2EZS53FhraNDWY2/+krlp5TIc9mAYFetPFc4C9aF
L9gQLvTDYYcMayQQNxXUA3nFMGgu3Y/EYkTjlj2vMpAoEYx6RSYIAVA6cojyM/5WGInh8PP5pfl/
9FbhaXL477kTaQFuA9WtTkicTFk53qI52zsBki4mtISGtImzC1i2lJl/TOtQkAhiiUNoALwpGPvF
2oWOaoSnduojDKxjfgjcq2DI4hicOIZxTy0PpoRN3LVhd3yQK/XuBLAvMfaJnVxMfy1YP02uz0Lf
aSUqEsm57/bR6XkD9uqfZLbG7C9vY4YXxMMtzUsSSvecKecvNaX5USn37iVmds3mNoytLL8Emjjj
NtfWlpGQjoGq8XkeXF7gLqnoNX1Cyav8vYjEdRmHCWCodynkYz3Wp289clYKpqog0q4+tGVXHVP4
dYdm8u5OA8DHbjm0lrJlvbfmkpE9MJLoPD56yrVBhe9JpSjOR6JpppJ4tzoyJuoA53sRNPt66P7Y
oivfJCOhHesyFB7aaa/1oN4oqubDZBIwtkA/a6iR5qx3DjpS/QojOIizkjZNkhULztsleoWB6Rxi
sG+TeZX1dnZUJlfRYUroDVsPg3lX0gosuDCstDi2AA3OVejFDyH7tpnS8N5lQq+NSZrxPEe/A4Rr
a9MHSO9OeA+wbg3rSvT71hYOyTKpt4roxfqC8VsJFoFBw2jFyqGnWYR5iRaL62AgdyBXp9VMMAcg
dx1c/Ih4PBHR6uAv5zVOXq9VUvlxEZHn57Z8yjtpM6HJmuRCluLenNzoWFFLH3SFy9wnx2UV2NU1
05Wxn9KY50FfbhSvswgIx9VzRoyMvc4K/BN2alW7mj0lK6ipOyzSpVU2LoXonDWh98XGsRZ56Jt+
jEMsXpvQhOTa07e1k/8TTL/xUluzolTIDg0KqlstjWs9K30g2K67RmkK+kDCSB/5XGbOZB29Gsxf
OyWAENDCEdSR9S4haJWXn8tE8vLo3t4pwKXrqTELguo4+ENNNxkYEkZrTx4N145rPlMqmq18IRjw
5tgMfRdXbyqj0CdeTNI8eF9uUynNvSzhTJP7sVat8r8R/PCIVLC/iYYaJRkRH+mSzZDOrb8N+UUv
edBttWjdXyGDljVWIJ4S/o5tAyf2h6n3vf7sZe++tY7Zv4RF/9Z06Kfoh0lWcdLqh1dln8L39acQ
zPe8GXyqQg/rGbTC+TKf9QPo3NlTeQltd7dEk/zFZbBBg2gXRIKL7Dg4JKZFwxxcsxJNSZKKej3p
YZNabXUwWKUnuf3W5dFrVi+8iUy681k4oAk1DkGUnM61V1w/kqL3blouep0BIhCM8m7t42Y2yfYq
OzW9uBOxgeZout8XVOOrbPyBTy569LhgNcbqZZbOtO8m+VVLMjbCIiD2QZgIitx5Iu/HSq+EHZCw
IV4bGPEnRjfw1plzbkLMDIzvQWTaJmhOIx2CDa21d2g7lWMCwNu2SOp+hZa2oKhFBydgKPQ0dTac
/1Gm5W/Ls264k40dts0sthUiN47734G1eFTk4hFpNaYb2ODldrFLHwdV1u1J1Ha/gTj/kry/81A3
b240OPuWPnpV8lleTG3exonjB943mtVlxP+Yl+JSq4ewxQW+TCWanGol2bIs+RlDY3m1rXOqWG4T
FFkjIInufZUKYqSEOpaadx2Ooe4U+gmZC27TXclRP5it+OZ4BuNnnDmHUCkKmt5bk6iHpTNKne/T
HL0y7O+POsw2LhaB1SzS5Bsa4R/uGAIhJH34RGp0dbc7PvCCTLFN4ICqnJnmEbwjGP7ZGHSnzK7P
7GjpsSRpZyQxxUPR23fC6R6mYG/TDpVPGHbaXQfTvFicGRuCv+xt9biKGBWjWxj/KO/QNo0ssLxq
EcwFh/41NYR5jzIgyzvMVtUH0bnN2p/M7qXTL4DOq3OFuYDGs7R+IkzEwG2pHi/YMr7TL+rxkkg3
/OUUvWD7w0XRYvxDdRiwXYK9ysxy+AMFH+miL91jbXW/6QjMk624JkQEA4OdvAYj0aA9enJeFQ6n
stLZyzjBogup9VwrY0LyuAlZUIHcGO4F1+8XbBB3i8RFaH/ekQQcVEQFsQiaZIJ13+I36rwRaGgK
lv9xk/b028YyjvtqGHaadK5DG3kFMQPFxjfbbcC5uK4dDYKVAcae6KKRkUwNkxtboIyc9IfKGbum
dZecedUbHIwtA2i3bH5X4BxZqgb5vW4GG8CsO/xgt41M7/5IoHHLG6x1Z1VDgg4D+YM4MLpn6AJK
7w1sQxfSn74nLDS/hNNyCQy8F39g0qc7k5+ahM6VrdC9HCmGyEyYtzOUqI0YoNAvOqd+okUXpTQv
JrP+FdG333oEyvxem/w9axnvtCF+sXFWsQtemo7WWnsUobrW8iLLCm4oqkz2UBGHcAHkUtX+H/IS
xC7z9TfbSG8qQ3A7lM20S/yOpi3hn1FudffmMDyxpyctpBgL5iRVsm8qwD+aqLj7iLtkxHfwkwSq
cVeW+d3CbciixPZXfCZxeSQH3H+x39n+vwGfgp9sS8Fs6nlTeFZwdVPXvEBj2pAixT7oZ+W26uRX
vOGtsjF/9koPiNSykCgO5H1DlwW7ytD1ReYF2m0yHb5nvLkZ9pY/EFMVO8aHtFRLGhxkl1qraIzk
35kV0Zxb5jkrQB/IMPKOtrMMNHI++s6OVb1TOx8kepffO0Y4VANeuw6CkAgMOU6vQH8Jte2Tz4lx
0GueFEssG4QK0XNe1aAxbSQJlc/xla+6+hzOX0FgTNPGcVB2ApWx1hDuhl3bP1wHeeEQtjySEWpr
59glmjQgy/y/d33J9Q5a3AyeVw97UyALr5qpJkl5xixQp7/nwcm/V/I1kpH4oe0kfSVPBc1FUdyj
MTNugA92MkvemOrM586JslNtRcG9bJLsh/XcRQyTPOqkWUf4Pt+yajn3kRcwTinnt1IwacNkdlIV
IgzaHOc0Blii0ki1P5eEFRbmAlLFF/RhSjFziFCzARYYorgcaKE9RNjNQ16+eGradTUZtvlYNVdv
xgfZkA26mpGabzVgwZjtLopKrxNXW9RfjBrCXQtCeRfZo3OgIucjQbGxmmoW/MlscMxQ6a7Nflri
IaKXpbaeLz4F/1qKUVPfGdY+styeDCNaXkl2wI+Z3UM/hMMrT+xrViraLMhDtkOZjYRTsv5XfZmc
kX33W7aaLFgT5d9KFMVklPV6SE46peCtu+GLl5MBYUpOwJwPTtzU5eNSbDkvdLruC23lgOXHO9WG
N237SZRb93326vKtTQ31Rv2WrkyjynaepD4aG3rscemXqwfjlll58D445vAdiS0tblDPd1Y71pVI
0M1AAPEFC4fHBnL+rfzeujxvDG2x7MEDyfyCx1iT7VUb6V2YL4QGEn6NWs96TbxjTmjDXXaJc0qA
15utRVvjB87bYn3rI8N+tz6qbriGU5T+yAw7vUEUeZ/8CG69R+KhM2fj7YnrJW3ujAM2iY4gbwp3
tTA3iJuZEnXB+MqauDHjrlXdk2hwMsuFq7LT9WvQy/bL4FZ/igjt5VRI5x2dVIbI7luv6UgK34Im
ShjIJeuaW+Bq40bDgAgoAysrloKMltQ4dpJXHmjKu79Yw97VAQjFQP+isyCecKA8Z2SX7qfJquNo
wjOjKoKeInSgDE5K159oVbNga6dJC8LUTnCbqR//h7vz2m1dS7P1qxz0PasZJ0mgqy6UgxWcww1h
L3sxx8n89Oeb2ru6AnCA7tuDKmhLDsu2RJF/GOMbEVPxJcvuz8w2o+e5u4o2grwcOMN6lt1PX7UP
U2V4q9EuhxOkikNfWkTJ6eFz6Nf6sctbYOKTNq+4TnjbwbT7PwyX//kv7ET5t//i8a+S9RRJRu2/
Pfzb9qc8f+Y/8r/Ud/33V/3tXx/yTX/+o6vP9vNfHqwLghGn++6nmR5+ZJe1tx8X/pTqK/+nn/w/
P7d/5Wmqfv76H5/fOSHcsWyb+Ff7z1R75U/Ek/qf//wT/vxO9Sf89T/4W5ow/lcQ6R/f8w8QqeLM
+yDWTDQbtoXN9+8oUucvAp4eb3+WFYokyaf+jiLFbS7Lro3++h+W/heAQ8BIHQBt4HXM/xV5FMwE
tuJ/Qh2QGOwL/gdLH+IF+DPla/8nBoVv8soGpZftGHP9lAnZ1/C69Ln+DdQRtLcJesxPn+O8vtPR
rU9KwO4pKTtpS6fptnzK+nUIN47+FeF7piTwnqmHu0FLiFkNFC7eNxeGkszLwbj3Ou2MmVJNODhw
K/T1zaRXK0z1P8Q2oPzU/GNi9fEmi1hfl4mNoguhvlSSfUOJ90cl42/Q81tK2J8pif+gxP6zkv1b
6P9z823ADdAqW4BMeB+L0rlWGiJ9rDHUSJY8kRzkbRplLOA7iXBPEmpPmDtYcLUF9PVvBgHhKpkt
jB67SI9xdIBkL8hIN5SFQSgzA6vQzZTon3YWXYMM3YhUvgf8D5MyQqTKEkGwNVU0sSupcFm8FWvo
aOBZXcdgocZcNomiR8qX+zog88TzSyx/+C8gDTI5xZChK2tGq0warM1nfkt8G8rA4VTPnTJ0zOmx
VAYPG6dHriwfszJ/ZMoGwnjXXvphN6zQfd2TU/Nj4xlJ8I7EjrVNoVibXAFivCWDMplEym5i4Tvh
/8Qr3aeCAfZcIwk3ZjL3vKuOX8VTxhWUkgehrCzwGFR8GfaWQRldalbYXYMQzBURomdEXbhgSa3F
H8P6Apq9hnAgWLXaodQRl+CmcXDV+LhroKC9FqHH8SAA6zi/UpfppNZWFwRQq2Buri4+nQC/ToVv
J24Dzu3KyoMtu6EtF6ynuvtZ2X2S3HsYWvtdA1dtN+XWsu/MtvuuUOOxfgCNk9xh70OZj49ISLDq
Fs6inKWSraxGaPkXwdRsNcSWLV4kz41Iz8OdZOJSwvKztWno+hpXjIWPqcTP1BZ2shhHlBTs+cPj
4E9rKF3+qlVGKCLb9r2yRgk8Uo7ysujTL8v5mTqk72Ok+2voAguDwhBlGM96lmLfcA0MWpVd7SdM
T4tgyE7QE9mBdQGA+4JZnHQEGQrl9JBESb4hJDw6dXqyt9OpA7u4AnNX7zix5PdwUlqUwxArx6eR
dJOdlkxLSzLpZrYS7B0/eJtbtDjehImFbN6sRlfnJQQqeuZ46nsLTa8GkCeRIWwf9DRWiIaVTaCG
qRqbmgZTd8GLWUPg2ALh99d6x+E7BfJJel20j6J6WhXd8AF9PAiLddrW3jIhhNyNRHmSqf5B+oC/
Z6H1nIyWsYhdwZiJAdYwz3eJFt+VJcfuyDQeBMv8HvWI8KK+uStae9rIYFwKbZiWLZ7tMkW7iCcl
RZ/X7QJSy9cBZ6lN58r73ov1nfGtTTj52zR0MA6NAgdK3WNIZGUNXOpYtOqPrsarVyTkHU99v+QL
diEj5Z1GygbjEX87GIa20jvpLc1oIIU4rYkDNqz5iRkih1H0FaPRY/lYP46Tl17ACzGt87ND4zoV
hU5f8zkMAQkrOfZX2oISvd4I9y2FknnGY77KWHXSMTt3jRP+km2K87M0X1ARCbIKeGKjrkb2FuIr
4V0B3NFmEeihLdzkbOimvEQN39cDAjjiM0ezes8619nYmt0dM1ZUTWku5/GXPefxkzOmK9hP+HGJ
DUbxQPdqj6JeA3JTSmr3btCAbSGU5u9RvkotPWruEYA7AdEzK/+mWdeGwOPd+6ek7V2+28SGp1Zs
DGaIGKHKb1LxggPCJQyZXCy1npNmuhmJ8HgoQ2Mfoidb61VG7NIgMiTS7lHWiD8Ru9RkJhg7GRbP
KFCCDS3w1hIkd0Hd2ttR/MEFFP/THDzEA4lphjveA4lcRbPlM4oam7vBllhCZlS42lzkL23BBkgf
TwmezotBBsrS84NfeaLx85t0heciYsLwpSVIAXvJQFQ4jbP0DOPZlMlLjrtsI4v4SPmLYCxGQePr
Q7bO9ericRiYcNyAcoC8gTq+c+J+WkV9Ya6lA8bKnDqMMSGq/iBomdXq1SKO3jWQgtcJD0g0EXqH
v7xbMC4i4FSO75HbEdnthi/91B4GP3YXiBMmDLNetHQMwsNak4zAWSYsO3VEX/UDbrmOGHc5vNmm
nM9IER760ikOY8uvakREbVnuEK0MT5kLZTw/l5p+9TAgHbGwopAd63xb+fOqJOubyVQ/vkWVceKC
Jum1rPgwVdeCINA1KwgDb0ggj4K+QCo5UTqz42ZeJS9RuTdJbeNMmkLFw5udJc5nZ3YE1nk0x1bb
vDtI0lUnoQOC5fUrpuGuC2V0QcB4NsNqXrcO40LplF9ca8Tr7NrPk/mUtf14ZGFSrAvTfyR9hgWv
17ymc/artyjSkeG6hJz6u9mbNwKTFDIccOe5s21091uWhHfYQrwlkYlNrUrOAw6ZA2uJdibm2gIK
MdkA1UNpL6lc52PVrcns7B9A1LJkyvyLF1X9yvLHhIwGFgFk9K2yvEvPDAtPbI18KnabYIEI6Yca
QCLQ0Z503tBU3u07GTVENtZ6sUVgApjJmyyeWOywmEnpKHE3r8MZVJGbWog8KySwTlWQPSoa5qlJ
hMy73U8J0pGxGbai1LYBR9W+Iex42WtZfBZQ/+q+2dez0jtwOTGhYx/HOKA6eb+tqdOyetf9rDub
6mbS60+Ppt5Auoz1n1lcimGZN22FHmwp7IZ06kYjcwckBhuHCrlMmfPM+Oa4nKuc8AMj+Ui1nhOJ
KNV1CTLB6HWEaPhuurbSqKHNEWvAAJwtQVBu+Rui17B56aLfsv2YyNJGyy7pqN36KXRNuBzYESOL
xVADeaEslU82MsJ1k5KZDfig3VUiTC92vp2EiwKmCCnkRgtqCKWIrjMd7AGK5NOoHdDQnWBDkc3g
EsORlu5nFLLXMCL1GqcZLj5c4E12DEIsA7aJPsoMOTRdvTLWosp+KId8dsQ1W47UA/3Q8GTMicFF
czZfG7Po161FaKulad2mbXmr2LBgGvj6beXsEZscYOr3v027WBnurpdF9EaImrEVeWyTNjNTY5UC
rUjQY9py+nFNXRnsYps62wyGatOZVbNKC/kr8axwZ1VOtTPR+CDQIfrUxY/pDKdsOHuGmI4o57x7
dcgw8HJgAT8MNVvyek6blSaQpwu8KWs0eAcYf1ynulgcfJPgpInIlY64P/TzKcdsGJ5Gl1LfHIPt
UAngjQaAliktEbB47qaaiuLakHiYevKeJZa85mZTXlq8XPSmzg5d1ZNndU8pKmfMCxX7WKOuSeF0
x52RKX2cn8yLMmv9NZtSC/WPaLdCoDWXnSBo3q2+EGakR5pw1o0xX4Y7R1/bUUp0umlefPGRR627
Cioz27k51P5Ijm9IOe6m3Hx3lMa6JZFxmfTkKKcIs8kr9DBXc5Huu9lYekFhr6uKSwGrtgPBPZcy
B6vZT+4HU9WlUeXpdp6TS9hmq95g9ew0nbX0i/1I6aLlCXk1/kNa9J/AhfdaFGCqn4ITROMfpH27
un6pDf/LbVhaFd22Y8GTDt5XMJQ/UYtxPX73ve4yxUAye9qNl8Z3MKJ+9rFDgnq7HUNrTyYwwObu
oun2PgjIhgrayzgOuybSV6GLkqVNtZNFEdGRY+DRwzeE5DCn2Laxt6w1udXmZtNq7bYV84szyoVW
JuZKR0mFENkHoz3vbMt5sCTaFs91vxzi5r2wvSNIFerDCsNIT+iPWd17uXjiSttizPjpKbxx1MhX
EJqbpotazPDBURmGkES6POM4PAlfPlWryqlf1BeZDBNBZu7GqTy0yfBQ28GdlzvknNvGY2k0R2mi
nozJBwAgyZXW8o/ZBKZn8g4c2b87x1+HYYxfg721GoMh41j2erepsnhRz/bGa6rHtgxfh+Y+9Nm/
1PlTG14dlvSotzCch8fasn+EfZWWBWOCH1hbkkw2+g4fjgefd3p2fdiXX2obOAw/l4Z6kRow2Vyu
8dqE5N9+bCaonb1RbAYtMtewOdAzDRV53law0LxgnQ+4dZBeqzcIu85cCZtWYoqPbhzvS6LHvCgs
llMV78DprGg99iz9iT/SGTTOtr91kErNZnzKbdn+gmASe8hCitR/6VGlE0f0Pkr5NjQSXflmNOpP
dKfPZIfL9MENDJMQrWozOeMvzZ/2s/dBvN1rEEXMePOnoosf0Fx8SHskVhmhQT6zM6+29hjtKll+
WZN+7U3zJBoKFrT8nojAqEOfK0bvCZeEtdVC8w3H8UlM1i4xun3eP+atsoBVFwr6tYdvjtzgaVkZ
7topsienz3bRpWq4uM4BKprcmnCaYfnWij0dWbYMNbbCSYkjFSMS74ak3SBb1Mz8KgOOlMqkPNQr
mgfXqRdy9C/5waGmdEtG53R6R5uIzSWSAWfQFtpDX6k3pEkoteJg6AvgOeuuTOGTzOvKyBYoGB6Y
wPJktOMjrOMnb84JRo8PIu02rJU2Tuech6JV09yLDpSjMV1SUUtt13r1uXZrMmTZvMQxqA3njtHA
a4+nGOoGy0UHsa5tHXIZv3epfp8UC3dSEg/RHhLHfhBa9yZTROHYdPpe/sAFPNpacfJFvEzm8cxf
emdzlR4dJSDOPybXOmuTd3bs+icdnxojv9YIAbCyHML5udXltmFeTn23sD0PMx4yTMu4+iJ81ly5
j91k5ef+oew40tC1U7ttkhxCFmq5bZbn12b0diGL+rBIvWVgT+8E/t1OmQVuNZnJd6npD8IjOxDk
cJDv4AT9wjKx1oX1mOPanYbyS0dZSEjnqunlE27GKM0uPrI23Q0WbPyWbZ7vPTu+L4tUNYwM+OVv
mEj3ogs+9Hrhe+OH29YvISe4ORXrshVPTSa+2wjjyGx6z31uP6Oo//Zb7QsRzKFwWaIGJC75/l2C
xFoMqODyrZ5AiFUHCw6G9zLBYudRvEU2KmGWQHn0BkSpkBjPLLiGTW/vxzo82SW8gH7QluMA+WB2
eNtPuURW6xGaN/02B95ybq2/FiPzqdRRFbCCmBpvbes956mzlpp/Hikmisp5G6x6xTltGVb9uUut
dZW9d1rySeY0wsb0sSujNXbru8kuwUj4xbbTCCnU6dGd7pETRrgINWOlVePar4qDJsarSFH75dFW
WvVOb6dtQmNhJeCK/OAxSaJ9Yhvb0JxOncOhzSjX6a4jo3ostBVEfDehJTJhmmfxzu3rNQApZgia
PGr2h3tm0HjxTKoRhmM4z+IBzAmc/hqjW5WBpkq76LtBslv3QCJwodG22xBERkLVqZbqrN8ZHg4I
u0sfas6uOQLrpeOby0kbv/Mseakgom1DgKAoAREJIx+eQOYv6lR7arhsLoK8Ok2Neah1a1Ma7stc
cVRPFRLTWN+QwYMzTZxb/75K6vvUYR8hq+IdTdnGTRqatvk627biNqE70h8Gn6GTVW9i0bz6Y3lf
W8AWnKSgM7VBbWVYjFHRJQuN9Weo7ZjIERigouOYTugJI8KxGsDBt/LDKMU9lOYZWmERZ5e8zfdC
07dGO1wKNYB38iXG5LWR0hqN9cpJn+2hfC4EAcJuf9dZyWpi5p/I4s2f5qckNx7tCpdNPZ2qWcsX
A2r1hYU7aZEntESlwzYTEJwq9Opg3pa0gbbYtZxMRBKsTLaQjHMwJC0t072r8/YtssC1o8ga7QfH
Gq6NW7xF+UWLi2Nic8Wl+9OBA0wD6nRENZ31ZsDIhI6HCC6lNBCb2oF7EDVvGHCeiDkHmhFyjuhH
98To8Yw/nLd9KV9ayvMmluSJhicKYCqtIUU1CKBP3DtN0K7Vv1Xo013ElKKYxLhsY+3eFKQwlt/A
7daJdTvwsTDtKJx4Vdi0Do79o9PRElH9W5ruoQC6nc7l2vSn19QY7nv+uo4LhVEcR7Nfe3r9E6Yk
xEwmOFBnfm3qAj0qmX5zQInTX4UgTh14AXYOiE9JFC7dcbxTrxcRgO+96F98s/3IZXbG/LHFQr4l
pxO/xYNZsVhH4mNyPW5OxfSd2SFR5+mi1bPPwDVixCx4QX2rw/pMK2zP5FkHiDZUjcia2FoR7E3A
BF2UsEnYaC3iJjX3sRiCe8MkgjhJXBA89UyFVT62zeMcsHSeCJvXsOW5KHLMUe5Su8h2RryRTLIx
g6PIdmCXbwrQyHCjiKrEcYIJf8NARUnlu1NgDPraLwZnRYP+mNgfrPgvdK4UTJnKap7us3nv+sUj
MjJOV/381hBbTHRmtUW5sHZEcdE18c5+PF2Mbb+arPw7ldNh7H5CeHecwF+yHqaWlWkmh2y2HSxc
daPB3JQMO/C8CdvPgLlC5+FHbOjq8er7K1vg8sXkZrR9eS1lfyo5lg+ZQ4OejmyL49472IgRNIIb
T0ydqerKaT3UYufOTLdLrBRlQn0E4fN31hY3xdpO+gBUOw2w/8z5UxhURk4hN7YV+dcWBhUDEE51
csbcWdPCQ8wNg4XvYIjvpiLkrDbt6QAW3qpvfZfOufVYJsjHsTSbNaLraO3IcNcJnEYyCp/oCL7m
yE43tUyafdczMg+xUrgNy1TLQzdoRoD08aM+JcK/BkZtbgfbuorBvkjiywkC115qPwOwF4ZPs4bm
KCheAgeusdNC7LfGTltFbW3vkgqQYAYBZHHLGMsKH0io4nagkhUGLI90kIgNMizc7D7hFcIKKCD8
cd1qbPHmaBblD60ebrBoETShtrbrB0fTO8TrSbsyu75Bo4EGO9SzZSPppzwTkzMofHSOnr+ta8kz
FE8bxuzteRFUrr/yo3oP/dJ6LrNfLBk+m+FsE1mIKvK5qYi1LGJvV7i8hPh1dBOBG/JQOmS8Q464
I5ibSkjtcNj98bVYWhkapEBfEZCEZfIZVTnv4LzbOwYshdat4IXDRFwmeb23sppQE01fA+eb7khG
cnk1yPP1JdKgIAk+nIHyNIzRy2mygV7j0nOOHEpWivKqFD1axx4ohDOGxAOJ/OiU6WPWZT9JTzpQ
5suNL/j1WARzURPXqBl/557H5e4VdR4dQDkvM+tZS+yXMsJZBLvmUaojuWlYi7Sewn0a+JAzcHHY
2trFGBJsXhZ4IxvE3CkHW4OydqHc8nkXrehUMZEpKSvGKeuJWI2XCB26fYU8fHSr4lIV3jo1OGSd
HrSGDIZ3RM/fs70VXr4jrQ/4jRZMVP/Y87MfcELIe5NFZ/g8gw5JtOlYvFQDtCXNmfadaUMmqr+4
xJ10oEhLQ6fDtZtBkiqN5cJAzm/9MhAN2FdyAr9yU67II6qRlXJiAv+D/l4+0F+jrm9RuLhqdFgB
swA1hgjP+laWKJ4fBQKEFBhTJGCKB1hX5O5Kj7StTTwZm2qU1imKLHM/snRAl7wdRvcJvdh7IKHR
x+VirtK9LZw9UufngJwjtNhQiX0U6hwx58HrjAULw50J9ScYxm/aKhVwhZE+xV1RIgMYMriSelq8
G36/9+ZhNejGw5DE3/qQL8GCPoaJ9WU20ykBVLGCGfJLH51d6g0vVkxT4rprpkPP+sDVx29+aeWr
1dvRPuDKK1shlzbvZEbSMDMZ2G04GiOgXPyxuEDpLuo0OThcFZOASKDE1L7cUD/IpHogLnHJEGQR
9eOZJderYFpIhvz4E0XNfczUb/Ae2KGsaj3Y6FoDR2JuHsMxezLz7mKA/tCT6L7ssqPTBtXd0Op7
Jsw9XSI4AObVBUv5dllp4oDTlVWIaPYMp79FG+zSMURKBYY0RlDkDy3vBPNU99lnSH1PApRzP6TD
diSLPNQH/jFjPwo4KSJ9d4L2TdedS6s13TrKs0fcz6lIvqfiJ0wYaBTUjTYxwsJ1jm5unDRfrE1L
W6DWCReQv88NcT78IdMOHe4nXuNxIScXe37crSo9yZZElT1KSMLIfT+RwXJm1GfqGEjExDyqg/MU
Dlh40SEefd1AQFJVPzgWDhM7xWY2z3YZ3cet++73/rMKTyVgC+9EGcOIGShGGrnG33H1NLtZ5E37
EtasFAFe1s9Iiy+J2xNB3kQ7MWdK7Vz+ZEW9N8biir5/HRstW1kbS3Vr4DD3Uf5qCKWZ9gJ4DXQX
q426AQ4w/HHv9lBTD//tY//28N++7fYdf/x7sdymk8XqKVd+EPEYJ6UBSYansKkhkgcGybJgKYpD
wa6AFfP8UCSYXewMbpSpbm73/nHzP/jYyPIkWwSMRdwhTgHiheVhimby6V1eDaMoqoOHfOaPm9tD
wmvavTs/N3rXt6DIzPKAT5d/AOglHMaIPE4Qz9mM0NSiL1G/rj0ielnf7la5S3DJ7e7cqkRrb9wE
XsxJ2c/H/HC7wfn593sS9qkIMIplPqGfVb33nI7f9/Zr/nE3VT/l9riaWjWww/1YwcOlhGsOI7wF
cBvDnze3j90e3j7hemHP6/7fn5bqHknV2ZLrxbAEvlbqzCz5YFW8wBRu2WjG1YENWnVobbB3WHBQ
GKRRfWCdWh9u9/5xc/tYDuxq73dfXtVfA234zjIsxaIB6BF46Z0XMo5Dv/o1s745Y5eYKACQUMUD
wlF7l4LiXOQM3zKkjb0nmVWZw0/aegNdKjdgkIDslxDnjGla+T4Ml5nTpOWgZs1HQFxpagT70Csu
ZC1Ph8aeIAXonFyn/pw2hD27jjsu0du+j06FtJ+LIN0y7DnnVe+n7NDTBODOKM8oqRAty35azyUq
/BBaSJb+1t36YI2effC7YUL5ND94yZAeTDtoj1FJLOZUfzVJVO/6IoD4wTZdDsVZ1lV3bu3a54wq
jmwZygXD+XXp9Hu3VkHt0uDHmMjhibHn5c9hA4VsLqlJXS5VnibPRMOvRI480AbZvNcG/d4aDHnu
neZEznUHwFeQL4Bilzp88YxaODvpiJvDorXOvWlZZxAAvPut8RBo4jJb1W83T+M139KdcX+t8sI+
NXEslAH9Grejt3cNK7hLzYAKCM+YNn4YKASXXmX+SLPNT0VJ/Q6o6dRFlCz8N/HGgGnBxLOa+ox/
o4YztS8/h5Hs+sEqi4sm5+Iyx7/h/TuohWf00kwXk14n2FvwqoB1o8TVW6zRaV6cI9fNz7r2xHZp
PDlz2KyiKmOlwritIBl20xu48OnP3RNKc/fEjHQfxsWDGdYuo6x6uhM7cn5+W4wIZlZsC1H75CSa
c4jqn3ioiQsTpWo+r7BPUjKazPuNinYzyqcz/u3FVPjE/ajfhN2TxnaO8sbQUfgGrtdtb0LqEqj4
0q/yhiuRn4GwNN+43uk7xnRPFCBrXb2IbJRQmrBQydnJ8VURMd3LtBbW+vaxPz59+wwCSCzsHbnl
3nGOd0VlZWAT81fL9747Md+VmM8WgPwfwd0wQmvOANMOiRY8jyPIuPFT1NaP3iVPUx6eUiIp6KOP
w2g8xW2YL1rbeMEMXS80v/pwTcAZxsxUtp4fhrnvjnlmrWxNJ96YStEQUMpZwOw0d1nX2aGy4jtZ
UOclNZ5oYJOxBR3Txe0S672zLN3+1S7NXU/MDUBGs8L6hrk3QtcqAupUxK0PdZiNS6K07GXh9WxQ
jP7J51qljd79ANmXYcN0rUlqYKB1oL2FnYCz12udlyEYTt6Uvg+aTZlK46kLeTVypDNGc8h2rLYp
S0Z/HTjgRoZEIqyzqkvunlrWqNA0ex/kS5PGj+CyVgAAqPJd8g/BFLeQCqpfQ00R5ub6R1fhv3Fz
fz0gKVxpxtEjcWkRzNZvh95uURtkKTrh+BDEnPmnsWTSF8olvoC9Ia4BYk/yKOONZpbjcUhnbznm
/VsnrAd7fpgVjyNqwmunmdld4qPZyODjmGa6qHrkwXGMMVU766AqOBHie5qJ7qp77TWo2LyaUcFu
Ny13jTN/BlCjaFybB4JqSUJ9cJwzZ/wnvy2YDrvF84R/Spusu7o2UDw74t4zon3VgtE0rtDdJobk
7CxKr/0oUHykpZg2k0vr140/RVX6e0St2lUbYYlWHSs13TSPBlpOEVa7GbDWyqHPQwOSXOZZt3EN
8zRkE8Jp805PqCilue9YhI2F0S1kCwW0LKqlQbbFwqLJsWJijKwS7WoFJjeKh1MZHl2qODSDOgSt
PEVmP2KgsfL6B+zFl4ukctGxq9TxwmybxH/EhjPuIsfE4lk4xrEOP/vIMF87h4GLIw85QPl93I3W
ChfVq6Gda+qzqkSBYjf1d1YbnKb7Q1lFvw0ysBaujsm4ya4+xVlv9nTGIVoxLTbwX0GJKWmgtShd
Zg1X4EjOB1VKSks/Tg4rO9ONscI3CLQbspFx/srPxGuZ1CPwXgQObRkxUYvw25OiOEK7QapG87MI
hVVeRsYJC3Pydq4Aeke3Wzw0snpGMfXV28lP0n2TG+dsenMKVmIOd5x37WvOkwUyZGEC4t6MdPzs
A8ZncEnTKvMnl9lZ224+SbrrNjXj5VbYOEBrnxS4drwY0dita8HysQ7QBaYqaMD5jAib2Th0lLzc
lwpV9HvgGD91NF9EnJvwERpvnYxyWbChXzSRr6/nQee93TIrFCZlM0OPaKpCNpqdhoEhsFeRVZEl
Gtkdv48cV+QKeQsR1vdk0qZrzcSxiknIXDfutPY1YrF6CNNaNj9pcwKVBCcecLuzU7bxNtSNx8ih
ZjZhXCzR9vRLF0IAPjHqt6z4GbV0WMhkoh3mzMZIV5wSB4lOiQHDs3EHVCjffDjqjmxsdmdov5zI
W7tm89GB39yKqrlnLOvvLM+4xCylGid6yBSL02JTQb5m+MDOesdkyDuHLr5m2Vb6PiFkAlhcl+98
2BZrzwH0VmZYs+Q4HCyr+y3q+SUnuZd/WxzIdL/rgil5ybpLZMvvcOyfarQHFGrQ6wY9WDeBvu2S
4MqUBepSWDN9xr7F2cYmHRA2WBAaX402DovcUN1CLX5KJsALitJhPSqAKCBRXRFFe8UWTYGMYojn
TwA7ahe2t4hb5fXNGE8oNmmsKKV1sU/5y5ZNi/VnUiRTLfwpJGRTznkWzC/snDHX3U2qCKhpBAs1
8nTvRGzCylCcVF0RU0vFTiUvdWJVDE9VdyXWNMVYbRVt1VXcVcBglDBgOhi5EntwZvqSbR3FatUV
tbUG34rZRjvYiugqEdWv+hvmNVfEV1exX1MFh00VD3YoX4kmI9T29hF1Myt6rBk9WYomW+hwZUFi
ZEfR1FyqwgrubAeA9o+HaE62jQ2dFk6HvaHJZrmoij8ItqNi2d7uCYbIOxwI60nBb+Mb/PZ2d24Y
OOeKjWspSO4MLff28dsNNB6CIoDq8qjd6WB2E0XelYq8G6l7MTBeoai8E/NU3oLFXlfE3kqxe2NF
8S1uQN9WwPY1XSi/puL9uor864IAnhQLOFJUYE7ux0hxgnmB7iqFDwbfDUNY0YQjsMK3D6WKNIyy
pFjWrcIPDxIScQ2SGCONv/OAFJuKVny76RXBeKxgGbtAjXGvkcbWoLUPFPF4UOzjjDHIKlM85LCH
vgggOeQVRw8IM9lT9GTYIgNZLBCV8ZyUR7QlYLUVbxkowZcRQlksQDF3IJk7xWauFKXZVrzmVJGb
kTvqq07RnHPFdXZ0lHixYj1bivpMZs8v2tZik6MiPQ60J9BdWFwkjcoFhRvNfJv1lGJJM1uoji14
6WyozK1xQ05jZqyP/Y1DrZ5ljGbAqBWlugRX3Spudaew1oWD5c9QVGv3Bri+fdAFes0hxRA8hoON
47hZe4qN7QLJThUt2779wJiJGxztUhG1e/UkhCMLgw7cdq242w0A7tvvnigm9+0eWQbuqlPEbgm6
G3t1fN/0vNOM5pep6N4+O99M8b5LwN+tIoDroMAjGyZ4rejg2txd2pxfIMbwZLKCX+GUv6sK6S0w
NYKXBTNeK964vJHHQ8q5CRg5T/QGv3Z2Yq1drTx45eiEQg1+uesxTRJjuDKCUNHtgQOG7OHjRo83
9r39EAzUepNfA9EUHxaI9ESx0jVdbsidxPanOOqmIqq7oNVvGv//b10MlnBItvp/uxh2n8NnHP+L
8eGPb/nTxGA49l88DAOOaaHixDHwp4PBEPpfTFvYhm14tuPe8mL/dDCY5l9MFW6F0cC12SN45I79
6WgwvL/4sHM93bSgrvAZ439jaTAsFRL2D0eD7RMVSqQmFyxBjJpte//maNCFz6zVCc1HvUq0XTaB
gtOykqykwjilMeVWVszFAmDK0Wg7+9mboTSYfjMd0hxwQ2/MLxKUzgpk8cCOSSe2YLbHQwuNC3m1
dtRROlMoGM229yVNcUsBC6RmP3Rsp4vawavmacUdyTJPKCA2ZMTvXBup9ETPfNCDbECpZSwxJtHk
m+zfsBZpO+Cych0OcjcZo/jw6Ek4cbjuMvMV0cMbrF3csluaisHdWUWA8Qe56nUekWHoAvN/GY3p
htrmvub0t5x1lA9AX1mDycQ7tV24nqV4rotoZfrysS7HnS0CMEda6xxDlt9jF+7mxCJhRHXyBcwg
daIw7CSjpHaapR4HIT4OkEDB/+XuTJYbR7Iu/SptvUeZwzE4sOgNZ4KURA2hITawiFAk5hlwDE/f
H5T1W1Zld1dbb3tDE5WREkUC7tfvPec7SpMnYK/jEj3+6tp6g7oaOlxaD7QAx+E4Gu7P3pnfWHRb
EJDqUdptjQtiXQpBMo1NVjzO+DZRi6x0kNS3sSknztNYAzRpVP/WeeEfNCIgXGQ+qfCWa6yMkHqf
IDbEj7DLxgx5KnbzPVqC8oQj95DqcUBXEd1B89RnbN9Earh2UFXTH1828nEw3o1E3LpKLk8FoDKc
IF30XCaIqBQTz7ix6zvdYqWUdW6f01L8gd5gvECm/5X2vnvfqpzO4gTqLRI9tAR4YQ09NeBEcXms
K9VQ8zLa+5d77vbnFfvfyqG4VUnZd//jv7trZOTfLuQ1iZCbA1qfZ3p/S18uGIxzau7c57LhJC7C
4eRYg7OPp3zmGKmR8ZtgFfm99H/T79TTOyK3GB/mNo3uWHYP2kfpaTCUR1pRHUdiFB8VzpZdt2jr
xojC9aMXk+ykzTJ7UaBq/ZhkQoPgTuc96JED09rkOA7mPeHW5EKC9yOrqwgmRhTR2KgjuuKV7Uou
qoX/96r90eQu2wvE8PdV0R1jNAR7Nx8S6DZMpOrsh9JL99ZRM/uLetX54DyhON7rZfxO7Rzt8HNG
5Ja7iJ84fKTm/NTZXg+7ER006jSJngQxPHkczFT7wn/+z2+4FGu+37+947ZQ6yLkefi87P8lbLb2
XJBWoi6fVZMNHBhWuC2DHw6k1p0VFVs/dPCqxNFDfp2wr1/S2bhNtf7eC/JhM5Azu2a2AHYP7S9n
IM5D5boEt1S0VxyVCM/kXWIm6SGF3kPFwkPU0Lc3I9RMXT2aQTqNzrYNB/ypqXUz0+o8xB1iuekn
vJsMtJ1+w+PscZZNbk2MmlUktGIWr3glqYFgNVL5ZF2ZF96l8mpI6+gNkYK0QVpk1Ew3xwtfkbLL
I/N3JFK1SR1ejtQTyWJuFlV/cGa65jm4o2JYKB28a4etezdXbb9vEEJvtVd/JKLz1nlp4K+zLrFY
n6U7XMdWmifF4jYjND8W2my2UHOq1zkar3ZI9FkhiBuzjR5VEzBDfMiHOK3V1krxCxCdQe7KXGyH
kUyiBCjxJi9iEOec3NiH7nOxemVmuNJWz+xwDb1I1NaEJX5oV9IX0UfvatUzAUAAMBdeCXUruip5
dmy9ZhpjS+vSaBuBa4mr+Kn3DA/FKlpmY0xX50okGHsNR5xQzJFKXCbEH+3S3LjXccf4nUbrpXbN
b4hrHxgqNgdiE6fdPDUwI7pkPADezU5A8pBAxYqsrwWd7gKAUSYD8Oe6OTVEk4PPpmadx4sRk3Td
a27pRdfzpeGMZNW06imogVhEw9nGqRb6pAhpgPiHRhlegKsYXqVZDyibbOfZ84ZTrYc5mOcIs45T
HLnRP3t8UZtWamMzSIa3dLF/gZjoTkWOOocCL+97ccd1tYXjtZNYoa804kmAEvVlYDGR1Pp34+rA
nmEwhWsuFcjD7GGaH624IAhrAKdAtN5xShAEDLMD68xXNYJIHlRZb+pmaAgU1A3t3Kw+lQUCOt+B
CpCH824Zve/AyhCTQb89mLV74iag3i6LnT873dFAsrspiY48pcLytzqNssAimGCUkXWEoNXt5kWx
PWXR9Yu1TaDVjZHfLzxn4+k/LwNMq/9tGXCE8KSPmhB9neVbUvprZOe/eCJlpMMwYo74hKvF2Ywx
3HlZNj5n2RT6irOcF99uoSgSn0GZvmvV4GMR3saGgl1U0S4UzAcQ4y/OZim5vYpSv4Ksp8PE9g44
ePpcIuE8J0WAaqEehunaOeEmd5rAKw33aLT0d5mn9YEBW7WIrf6+8er3yUfJ0izTcB6RQKPcnGHg
9LO8+lGe7F11jB9Ez4iUOBk6QTBAcMYB4ui6fl9IE32BVf6Ga0GGTDR4m1iajBuh2l8WKV1QZSU8
Xqi4McLCqs0Z8cUhP38iAtchoQk+C2a9n8BaiPsUdnFpO3s3VFN+ousbAFJZ55as/TgoyJ22nPlK
X3bAXmkAXubGulo1us5e0LQglY1OhJvDGTJUsaM3XRx6zJz0Og3n0sziFRbCd2DMP108YkdJG9YX
boTFH9m7hqA7OLjQOzzxMfLnQ0mbcq9sR279pByDtlu2aZ3SoOUGvri+xESvLX1Iwh5ondnbd2OJ
i8CbyUwr/Jm6jPPrJYn4ePsJPCDpuykLAECjlk9UJiMCFqjm/eQi+q84rVbRuI6Hss9Kme6xmZ8S
w48PtuKIIiyje5JE94LeRVddosOsiquJdbpq6uI6LIrW6vpwmvTw5xnk34zU/1YtrBflX3vXetFa
FM9KeK4rHbzBa7btv1y0I11pI1ra8Al7HFIQHfmX0CV1YelldxK2fK3b4mQYy/SknV/p4s93NsA+
+sAAZZbmh4B4YpQ5rS+RUwUja9olspKII+R0LUa60MbyZMxdirvINcj48B4NJ58/vBK9oAfp7IkB
IgZNXyRHGwR+Qr96j9qaLFan9be+1+qdXRbTXVOxllmqXQ4L0PerjAafSdoYokJZfroJVNHeyRaC
iVAdddadngCuKe86wezYuiXCEgPV0JMDgYsimg/NbcWrD0hkQYN0Gq0F9aIdkcg37nvunFvK8BKV
aa6OikDwJhmMw39eLuz1PPG3N95ezzamKwUBSs7fVotygU1kxpF6yt2l30+pOd03NavnO9qb8FYi
RT8KO0ZpDpdr7HvyTmNC7JPhWjumvcWElD4BgQZ3Z+wJFaTPjV0YKEL9KkLh4LyLjG1ra/8eTyzG
bMx5lWeuUYSAjWjxX0wqg3NYRTlDr5pgepJ/TgB8ORM4mmbHbGUvJkKBPPM+2jKugkXH8Zbcz/Lq
IrrEIdk991HY7Rbo1DAHmdrR5Qr+83tk+uJ/8yYpW5mmlAqdyt/fpLFooRnao/NEjciOCUP3ITEf
u0UMQRtrceR3vrsyzdAdwLwTwzJxXMHg02iTYAvNUmf4hItn3QAkzZlgrcOQ3rk2qIda1Q3NG9/c
9alJY8df7oRfwrAOi5Z1u3TPtJ51gMH2TjXpG0Jz+1R117jQV4HX4tDVMSoWSe/fizD4uAX0vk79
ZMDmnFgVlxeFaqedLP9c01JfiCq9al3szNoDOypWUAoVI1DFYsJpl873uc0ilyVaMDDpUKHQI6v8
ygbHWXrXQuCxQS80wOlGuAr7OI2S+N0wHecE50aTO3NNBvsww++4U64V7YY5tl+ECQDYyhb3UnQ1
6ZrtzEISYJ7QhLcXnK8kTphYjyhHJ6Q7ot82nWlsfcyDG2br7+7IbTly1tlPY+lsWg9zM1lNuPQL
Fyt76ZoXbHwmLPPId42TQdF0M+0R2JHfYi2Cl0euMoGi2P93XeVeUbsMT8mCEaMPsSj1jXu/VNjx
0kTEV+ZL74PVsWx0kLSr7KdEovbDyyBc9QT7IFz1TgU1IchPxUTK+tQQR6aihBIS5jtg4Ah2BtpT
XzsQaP8bxI+GOOLmPqmNh3w0vYe2MWgCxzkqUEIMyry7R5d4bgQimwoHXqUqM8AAVTl0mGWqjACO
+lkQ3/lqZYWzwbwxP2JJCdrVEJHM4o2pvfltnFZMY9vtYDPPnDrxw80yAa+Gz/HQG7QwU0/d+vpb
IYv0AQXePfkFsL4cn2FBx8oTFccVeHPpJkJRG8aVo534W8iPv5UJUgxoOlRIOla0uuCm4LCMEyO+
MgSpDnWH6eXrKa3PoyrSX1ZVVGeSin+V3FIceyUeVc/H0JPxtjNfv1ItgY4Z+2fLmotDPGODUH2E
qmeKxB1vrvd/iWdnMfv7XexbNsdR03Ocr4bN306kiEWBG2YaoaJLcTAVfooXaFBBR0flnk3paXG/
0k9K+0FlxrOMGYvJpiODYpya40wYCCIfl4piHS1ZTgtNzR72SXgzivLRlmn5smoQZb88Ckl4QoJd
lGZDLAn3xaaZeK61gQZZHitZv/Sp5xxFx779tc5abQ8APO/GcxwCj46iYXzwsvBTe/pJ5Jb/AvHr
UPEx3+ssxAQDzBhkKBRe9kwSB/BEbqX2yIYOCdahOzMghTHzQzeu0cuGG55Cs46hl7nI6owQzPqo
Di1+jouxeN592FSIUAssdbXblPziqHxwBusCTYDxge/DQS6j4UPVRNen2fLimo3e5xGZ7c0knW1Z
E/xJSsdiVPE3a2maUwbYcZcbU/pShM+uv/5rsRh3U+jlZ98G2DYkjImakNVNqOhRm4W4C1eJViGs
axoiQx+9NnugUnzrXJP0kFlmVxcVx1nHxIBHs0j3/qB+FetILxqAdHZxwtzOYkpUV6fSt8aLuZYz
UYrwPseIzeRxajYOJdNTby5bXLTWkSANrGMOOxdhPmcr40A3mQvVfGI0hzzXR8CpgC1VEd7LpvIx
SbjONsbgcfRimIF9b6A6mTL6GqPxmmiIEmVYi2M7m6xxYCb2A0VHVUnnUsoXguIadKEamWaIqjWs
UoecwXiXWMgtF0xaaA0JzghRuaLPd+mkx03D4KseslMO4HyDK/QtTtEYNJOwmLF3TDQik0TH3OcM
Cw5Np+4MMDNZU8J/jU5uPldunx2dyoqChNb1AyIIRNg9cJGxKX6Z9gM7bvjDqIgPCHvuyMgkaQkX
pbU6Oy6hXWT3iZcEFUrWb0hlf9KwMe+a9Vnf+AQxLk/IFiwU1i5257LP9hGQFrJjXgvoig+d6KDD
xZbaIpvKyfQVTDxE4fER+tmTtyKys4rjt539EbbjT7fx3Mf0FZVfFMQd+vPpxPCgekyMz6SPvW3P
EOYS57TcI4Xziyxcb2eKyvtmL3mBx7gn0CiF9Y9w2UED7L4aKN0QO7NXQlR2kWPi347Zf8mMJOB6
hQmAMKu3/VSm58gpv9VRhR1SlCKoxYu21jydyko+PF2cmvaO2UuFBNzxDn0F/dlKvctcMCBWPeqw
JSO8FKwrVuo+eRwjBF2Gdg8RhiqW13p+zUIuO4qjOO6X92ZCfQUkodwVDml/M6v4lUFSxiDxo54K
oPwuKUAyda6a/K+bWjUahp7yW223z0PPzDn3G+NQOX4Oix8ahB/SnoSyTk1mIKOPhvStTAhtwv4G
DsLziUYvR8HVogFvSzN+L0zVbMdRq1vq1PQc2k/6FPI+jmqfOLQkw94XLwdf5e7R1naHp8I8JFHv
vYDkciw8e/7ZQB109ez4Wxr2xr6OTnnat6dmHjFxdE5xcTGF7wbOT0Q/2OGpMLzuYLZMYzEOEV1T
E/vkVHvRo3nMSRxakFGGt8mhcWrrMj8TS93vBmIbAjsrYOM5WHVBbiHs7hLkNBNwlb4Zn6MKCZb0
5ulo6TkoiKTbfJXNs/Ojz+v2zOEdz8OcYWoHPFcas7zHLMcY/1gP6a88HfODyD1xlY3YLAbMb1Bq
YHsqcGruTO7b2Cz3BFkR2lU3FkA9m2JWmAQ5m9aHKtUJKf8HiEx5EqiMzr5JkUDmoLvNEjXem2nz
faFZvBdWscrsxidmCD5vmn/jZsFxLobxPq+Z+zel9UfeREiy8Au82XP5EK2Kf7tuWNPsrGVA7h58
/xUBdvkOm2WB0uKIzRQP3YngGPXnTvn/60BImo7JVv9/HgjdJcx4h/bfRkL//J/+i2vl/4MZDlgr
yWxJ/jUS8p1/KAp+eoHrnOifwyBb/MM1TaZFUnkWhyaTI9M/h0GW+w9arzCw+AecaH3P/n8ZBkkp
/37wQF8AaEtQfHiWshyx8q/+5Vjcmm5KXyqKA/zWW8+OHmuz7ElfXcWxMQ4fAAHO0cnC49ezrwc3
NvetEOlJzLS9tfkJTLwKvh48QCSQmNbnovXqLSrA+wyJeGjHCwqGfG1rVbSDuQfYcWD2Lw5Ck+K3
2+EmTMr2TsC7T2iUH+aCorEVLScFwjtIodxFk9xpd0B6WzQUV2hRrsBoN2VLGmPpD0z7TQS6yKKe
9WxmkLWXy8CQhzkJxNbQEM6mIYt1h5Gy6dgR2fZJrfcJ5GiB9z5kGcQXFTStv7yJKShZaLaDn18r
lqKwDH92tevuIiQpCxNoK1l5lpkPB6bh9Jxk1pY1otx5JtBLa0BAIp0QL2BYa2Tc4F4pO61TfNat
SRu6WVULzXiQRuJj0sy2gIp6ltys3tD7OpoyRFcU/zATXA5Di7lvqsVvS7746EsP6bwSVIw523du
zPnNQbS+eAP2bs56+zwtTkutv9WiiLd96DDtlui8qktt1dkxjdI/3FQ94Y+UK/Bnl2gb0aalbnkc
3bx6Pvcm2Z7CrVEEI12zm+5iovU4ooHuvDVcj0ZasheqklCvKoKDCSF0qavvxrX7QPBJCPBd3ZSh
SHHrKTj9rHtoDfKektUzoNkINmrh/cjC7GVZqfGJOeogAc1dVE/4q5cfHaqzZvw9+Ul4LkLB/MTt
d0BN812XCwfKbf7sjP6u9hqBQYUmW9MjXfWjGLKoX5E+qSg+vTYl9q/H75kYI3lbRh4s0+PslfEp
r8kAypT94hdtG7C1nG3tgQuujTNvzUU1jAcix/qtqZg2Q9ibu9Hk42XCfks0L5MNFa/McRL8dS0l
3Em1HUvnoFYkq05Poa3KXVSLLwb/fB6rOdlnrfm4LPCDoBDEL56hQLxA1JEN7PsmF1SAVHoPCC5B
d2XR2RH6Y6KJt7OEi8IQl3hpurQOSSYYO0SlNCo3SK2qo26mGG9h+Znkj3OcI1LLBIkYo732Wp1v
mqPebpROIFLsI5VFhrye+rMhGa9aVvsE5hwfj2zoE3Kfee3IO+4481PtEi7j2Z85sv3vcUdQuXNB
vBfYszeQJpQB6V3kRnkv0YJTBeTBLkwS+xQnQNe76ikij/VQ2d3Jt0pcJcYwnyUJcNLC1xsniC/j
zEKhuaOFz6cX4w3uBXm1fgyXlf0Tev1w0Qk89ySvGZNx8zQt4mTyW45jtdXtkdzvmzW5FD7uAVci
qihcLqiVOBc3MhbHvkhPtQLMgvvuEKMb2Zc4bLbjGjmQF+irCDBinzyDrsrupJk8SJAve85PiYU8
ff7Wd8YCpbMl5sQ7SRJmny3+Ocro9J4u4wfei3M3DgxRDYWW175NBRdyUfj6Ukvnp/DBmCw4Ed2O
z/hKina6Tfh64znCR9r8LRkB+Q4ZuRgwhh9Dc9jRpuVARsiHBah+K0qNhnIw8mNY0FYsnNusl+VB
A0EwdPyW2hkTHRTazKybCj8bGhB+Rg0dqE1dpM1ufliI/JTRgiWL2RNKYfGDyntjNKSoMU6xwzHa
d33xR5zrYPDBt2UzBxDcEhsmeYjrMiz57aSA18zQXKQwPNBvNuPlFt5lRx74UOK+oTG362voYrka
73piT50lVQc7N0mmdB+sJKyPlVuTYjt0P+3CqA742MlPst+HBuuhLDGdJbJ+gFXMhHZamh3OtPpo
jURZMtjdlSxtuzlxz3FKT3Ke5x+zPeNUrBfUAIqWbcFxSCQxg0frMmpM9dqc1p4+yV7l2B88Ehwk
5GX6BvLWIlQEKpMiFD3WfYQLdQbxV8NXajZpv7yqye63YSfMvbd4n+MMkESyRZjhwDiluTUqalCD
55+NTn6lpZeSPxtDYzZKTV/hTfWZt29nL9055N+2MzlWNhpfWnrcLy0S0850/WNtCL2pZUZ7KcnH
UybGP5AfV3szo+fe+fMBCQOhgxibdLkgt0IhdWZreRQ2ioTK+VTjq5vk7xiWs+cxgRniw83d2iOm
6VyMv3u/0I+0BCG+uuDe/WlmEOxfumW1e5jiewL9y8MVUaKyADY+YUJrSfjZAc8jKy3a9nVeQ6GO
fEIFLXSJNe9Sr/WvwnmLiih6FnFJW7BjVSnuZ+KLjoIgExJIxKvVPSLrzfcu7pdN4g/1fmJiu/F/
mnSzTBSt28gb9ZE8wGcyOMCvx/Ha/85OfU1UzOrWsSck2EnSmPuoar4bM/NeK2fq4vsjljJNHkYe
VtYe6/83Nybm067r7QqlMEen3XB9fMe3aO0r0X/0rsfs0o2ILDSZgKCnPHQIn3FMQE7OsVg7hFqC
PkIsPgM43fpm8k6fhxBj1/h0PI6YmYPUpEXssbM9BUzSb+irzUA7RsIL70Y/3zsj5jxgC7fKHItz
VPKxqkYSTu8yhYNDv3NrSENZpwMHP/VeMfchAckhNJdiI2/oREadCI/stQ+I3QOvBhewGpECIckD
GCzAfijar7UCTJQ4HYdD8CnEzLkHVYnXQeh3KxFsIR1SAiunSieaBDK49Sue9c5tnXujq23ssNmx
hAGylS7rOfaYsxoMCBf6NnIZ4dK4iLbjNk464xdIcMseV48G0B9LR3dL1xPYxkh06QM/wVsYJ5Cf
unl5z2puXltq8BNROm849b+z65C4NbfhbvLYzJRDvk9LNwYEd7YZLMZSLJvRAzSNTceINlSAQI0W
wIKgC1n2+YhrkAaidoksnLrv4UIiXjurJGjRMCc9dUa4lKfUaNKjQ2hmY8GNmTsPBGdULHvyJ1wq
u7LaKts0b+R5Altx8m+AgOvDooiJUVKE9y3E5X0PrgO+KKPdLDVwy1ArbNfmsvXOq5y3WLFZq00j
eu2cdt4roJaRwqmP1wrjEyZIRUOK/mgacHuhwcWVuXGq5Sxyxn8Ou/WuKwpWMI8so4Imt0eXCnUx
A4ohyahIR5k9VrUM1pgmRnbwsgugGIsZUYe67rFE7NSZzqnTlnniSHKfEg11ERNNX4ACny0EVMCc
/W5xqFgG54XrU+6rUZAh4KILYJYWQEX3tgWSlDObN1cGWegNuvy953slpdnJAj948a0Fc9ZAM641
JOABUJ+F6X63sTbBQiTxtczoFUfoB8F4b9IRg0GdMQfAsghWIyKuIS06Olqo0kmwxdDH0pmrtXvV
PVi1/X2SXCuJ3V4Wv0h3wEO+l17e72fV6ZdegHCSA9vj19NG46/XKXdj3wh2EN+/pSswanacc8/N
gcISoAtdl2fR2uhHUWJcR2IqN11O8hQ+NX1UbosPZayemjVzUtIIyrRuXglDDCaXQbHTgEuhHElR
ppUgGSnYHSemo97smubRgGREf0BBo84WUrQ4pnRuk17cUt2QmkXbEEMrlgQqv5SVu8B9wkUIdL0p
3LslTB6sYnmrGQmxCQPKNEmVRhvsddXJG+VI/OCqzEyZloZoUP0KxirhFj+nFE5CHkNWcCeSYYnE
vdhm714pRB78WK8hyrSWXB8m6UBjKxmaOzeRy0PXXKMVRpl1DP19pKSu0gfOHN3bkk9U1UV+mf2E
okBUz2hZQzIzrdVaWF56eB9X/CxwGrP2aDMa8kkrk558muTwQfjIWcbqY67IrxNIRLbDCjaqyG5O
R5bRidk0adnWAd7Qjnz0mFd6Bx84I+acPwSo0NaJGO55Xbdfou8xccFB229xKVcbDg7vrWenx06y
rcpeH1kafyVtYT/idr60NMk31Etnqwdt0dali/++Pq0tOhUe40j/cpTn4Y4D5RgyjEhnO3wmFeYT
03tzgPSP6QQOUtT2r7HjMl+IP/FQicPQtNMViNkFxMNFzgEaxQbWy4fvFPqBowzm1HXehVlSGyOD
BcCAbYurtlneNZ/ajzm16INm5R/RHnDKHZ85cYwCgL/fLOSYKO7p2EMxCz7qkE9LQr40kkLCX5Vz
VmLES9/K6Ny6yalGZATTDmU8FLZf0l2VSIa0CUdkZWx09w2Je3rCxkivtdzHJYR6OXMdLf6TikHK
R8xo0mZhH4DzV5HtgPCoezJEWm19NA8/Cvq8VVrtk9QoP9eUPJdu96atm4YKt9zy4XAncwZGP5nd
o027MhZ7aHuZv/QunbjB4e+vTaPFEamBjMrwnBuWs29LomCow8ut5O5m/FkDC8lN+p9q64i5e6jd
8XlIYrbIpI6OQuhrmE0WnGy21bkC2DYuH1Zd3CYhBxqNWh4SyXgXojCAqXItrLpVAYAqjz15T2zl
hDdnfmQ+NOICyF8L1dLr5XA/2RIhkzP3hJfr86RrcgNsZzoi8B73TPvfeiJf9nE4jpg75UiY7K/O
8zAoqOIPgNAHAD3Jnan1AwLbjCozQwGUyu6sQ8xrmeleWpsMqjhjj5+AskbUBddSjhRjRYOj1gop
LavoDmDe79o1ADdhF3Fy9Yx8BJQVE4F95sHunMEC7vyybu6alEnI2L62CoCUzzpwIN3LOphCm3de
u2l7Ibb6y9BTAmTKlb33sRbCT31r3ZZkWwNwsiHkM/oNaketgtlAyb0oRa0DWydRBnZSXhsfm/7d
Jea3borsM/GF9JRBINoJxRxHGBCam27NjtAsJrU/OLD4sid7ti/SnpvDmKBAoAfR4+7DZIh7vALa
3wVqHhDOZeR7JBUyNSOb2fl6kiBpYcsq+b1IfhxcszVxkpt/yn9S+f6Q0qHtH/ZXZIgolSruNoKM
zA3qVpvYKH489bc7K3dTUrw1auB2UPwJREJXSKPEG9YrHdPmJc4KmEjTPhjeSzIivk3DNdTaHG6l
K1eMkiEBBVQKMfH6fBkqK/j66usBLB246CHw3I4EHuOxaSvAYEZsBl8PjdOYpCvy8PWUxRukpxzz
bVnkMsBtgWsxJ2Rk07fxveti+4TQ51C1+Tc3zMLz12/r1pfw9VBbTRfgb//rRYgemJeTS+z7CjaM
Xh++vvrfPe3GdlOVRndW6wsUhQNvQf2oRGmev558fXtiOrzHKfhbtCYOBnBWmBcWCqf1xX59BQ3+
IafMPxB7hsb663tGAu4zTaJzvr5JRTTIP98kKyWy3ZSQn+zVvuP2g6YWsVQaDPGt76ENqF7au5kR
+WloS6w9SxdU68PXVz79uT+/avmYvv4F6mlb7mUbwogbgZVQzYLnNbMefVpERowgG8UY0CXBDB2H
gDZ6fZqmjgMoHxOhiSTGaSYhIEIDAlH++TD1mI95b/7rmygBqTUbE4s3F8Jf4IG/oAV/fa+kWmeM
kG7diZS93jX/+UBkTIsGPHmZ3LXdpsynqHGrgO5fFegYaS6i6gReUVsHfz2YuN4Diuw6aPx+3AHS
7DBDuskZvvAGUBtCPqSrTcDMqgkUNToXdO1v7dZo+IRKAla8cvjzqZGhlfcHQNX22iFMEfUEGXci
vtOPIYrGQJgRQZpxckVcPgYAjcbg6/telTGUQzFBUpe34NPty7UCngkjZ4JC6knuD1zPGVrnpfgw
07vRbocgm5y8O5E0MwSG8lKmMeOy7SJUc3895DDQg8ydpwPkjcev7/P708D3t6nAIbiNTKsLFmPo
AAkIRokm2ACg5PUxqlRgOVmNlozI16ID+vfXQ7n+0s7uV9/z+l9u1voTzCbqg2T9gc36KoY5R07x
9Zw5MbGuBG1vw7Z6qeCN7FPbLzbGlOBhwfcI4YFGKcekshRrrO5UHeL+1UcTj6CKuNrYtL8zfe03
aTbSF1ncX7KhO6tS6zxmxl0IbN5riXeCOUP+atZjJTSyZQs5HM2AE354qnqMYhwLQjuHITWfG8t/
m5lp7UM4KUkaI1BLb8msJ47STX+HdVFsC9f9TI1n7IjNfioIcXYd7xV6zZWhPVhrqnX0riOpfzNx
GlN+9LiPC02XLiXKLzdQl6UkwpxwGGa7kkPDKbXxlbleAAwy3VdW/hp56CRsFFFZjgRwwN3aMbZi
Sc2fq9qzdlHR/0FJN5wHh6rUyF6TzF5pWqyX4qjz2dnZDpcgIczbicnABgmKJoRXDQ9pxY9F5luR
FFrdWZNRbotmzA5pC+ouH/VGwOScBuuzJ/kSTi3nCUIMVyrMB+gIOq9Ah7m1yq0VTiH+R2ZXpGj8
MPJXEOnLzmldY4PNZN+jQ92QHMgwcVTnzk8dkGEtqLy8dRHFtucs1a9+qXEXVHPQVBzPbP4ydMPN
cCOHadsZ1remmLfVQLFcjMYbweIvBnHRRw+9Ykuv7GgaqChsSIOLA2PrQ/sFtnClDnlQlO1b4uRD
QO+e3oYhoSGYH3B+MTm5EnJDOclzNL6m/di+0MlCWkGClY9U1c/H9diZP06Ro3ZdmR4cElu3jW9O
e6Qq78yGKfdQHfA+/WBgk/8kTOyDZEwIMSr+2S8KltBioDUZ+TDIywOAOJY/ecPfZJ7uvVwd/B6D
vbKqY6TlJykXz6AzmMLieIzCGzFLMwgB+p6+6Rx7nwYIbYnN5E7JsQU3mRV46GzGG1QyFVb30H0o
x1MoAKphfBBHi3jqo2+T1sVEND7mU/TbylwAGxTkzBbW7pp+XBpjOZmETC8NTKdJYHQwqxxsYwpb
s/O/cUIgxXLiiNlTI8DIo1fwfZzw/EXOVK3SYw5LFlsJ7KPbzGCaLkcncOEyDZnjb7otCa1VKITJ
RKy2cJ+RqN7aJ/S09QZm0R0l+Mdief2BUa7JgZSJqwsBbarGO3i1qGAkuV/tHbcWV5dj36fAtTaR
43zYRVKcyuGpgjBCyTa9CrOwDwx0v2NnhN7mEBZO9WgifI/pXKQUPpXBaLz8iPhgOIc7uyqKIR31
grYNJ8bOS8mAW6le85JvTZRLm6QIXxbG9zjAvepgYorbmE58x821WUcZuWLQb3szpOBCEY+e14c8
wRqviiF9sm91kQDuBxy7trbILpFWIBrvB/ED4hoCluF47jwAGK42ToodGn/reUbNC4n7+2x7RhBC
uUbRD8kexBAqRvPRDMW7m2bfaWyjciBCcjNiOfHM6MLaui8r4tXJd4nbHsj4xNEuxr4AaWPaDOy9
IHZhLc2yfYkZrHA0+TSInQaeY80bjRt3w+6164Tl/k/uzmM7bmTLov/Sc9SCCQSAQU/SW5qkSJkJ
lkRR8N7j63sHVO/J1HpVq3vYExQyWVSCSAARce85++zglr/aIgOq2evfatIUh3kEOBEhl4ATT+S5
yN7JASKKTHoqBX7SoS325I7UZx3wKvVnj8cw82kYdRS6VzJEfTdqqzSflMbsGaGs+aAfmmqL2Sgh
U72yQQQ3wTrR5Oe8gTA5ppvEadtNUlnZDh/yobIFwvrE7jfRlB+6mQc7WVpAqAOX2A2G02jgCd6F
/c5tp4tp2Xc8sMxVrGQGptXx2ZQmWVzehYR5Qpley7p6MefYP2nonisvgAVgRPPL0BMO0fomlbXZ
PtamhNZiUaI1d6VVw4EyogtqtZcEgdq6dQXu1BBQmoambZqiKz18SIFMPwVeLCecvgRwUvaxPyYr
UIPvmHi+10Ps1WQr7B2P8b8I623fIgdLwXxEkVLFe4SwABXB/UVo3Ti8hHjQKIRhsrZYjJSesXcm
52kQZI1PSEJJC1yhdVCaUMwGYVB8LtL+fUXnYGWEyWpw+s9kauJ5qI1bM+Lpa028/ZUPaxWR9qXX
u/smS98oBopeooCa8xPQAi2hbwl3l1TSY6zeW36wbFAtEeGjcE1AA1+oa8a7cGaWsmyqislpx0PX
zULKYrAJD5EUd8OkEFT1DYP+gOd4XVfDKe3rDkENM4Nl4+tMV5Y9smExModG5BNiYmwgxLro16LS
pLXSaf158kWwB+RPBMWMwksPyPel0tz5wt/Q/qwABVJchXZ3ckQzHlI/uWYI0Y6eV96HI8O4Fxuu
sc6HejwpJ1tCEAkz/Gg8jR78MOpF5oa4X2qertMwQ2ESK50UhWRDhqZ6v5pTc58NxAK47mNF+X47
d7Qno+QGtEHu0GF4J0ui+Jc9zkc7OpVmR6Uwm1mV0so6Oi4TIdlUUBFbFNi5BrfC1PVyO+lpdrZm
Nz3PRpedRTBQEWF5hYmBlNxBwuCoggKDmaQ3I80m3oqAaadUm2Vv2QxxypJq2c07eFjFrg/15JxH
FIbGxDLoDxtvZSfK00TG1DoVTOAmkGZbqmVfAz2uT6Doq5NdNDWBz7xkqVeupNYecOZQ/1BfmeNH
f35bmNWGvYjrC16/itBUT1vPdUxsiONMFOyjBERZqWSJfJQYMc8okdnM6YiD4VHPIm1vCQlp2cfN
MTEt/LGxcqaKDfG6KaYHdpefTLLa+SbrBXz++OfbYKZREiEMLz8m6pqcdDikCGPqq4YNdPfTexhh
rvhWY25UVn6o0IPdCHZ1UFe3oX512aMf3R67/GWIpXXiyQnaug+4E4B+KT2D8IBnLRtDLRHmWSTA
RPwWeGpGbUatIryS9cSyt2zseCTYa8BjiEoSF3yv7eOcOnUUI1K3qOedINXnfoN4zkONJ63RWZtl
5VJtVtN6QZYTHIGaa0xN9ZeNE5GyaAbOXaaWddDu34qJKinD+tGhNU/gKNNwpnA5GAwwPUzDnaBx
WLaMlA2UpoOGXYQotmmLU1dioDXkpMw7wNJ+bMAtgWsNWMLmIYI+zivpYZH2DaVWedLAYn3feP/e
swhYXVsO1ygMMHc3Rt1dYvntdwGJ7KptmsjysIHO5ujrAdnLAaYJRHluL9h23G22xXomoI67fBGB
nSA+mSfUHE3tSNKHqbOHTNJo4jMlL4uRERVszLmyMEPQAqJAmY0aCD07OwXxTD3VKw8hOJxkFZRF
vwfDcMDLz7Or9G++50GyV1/9sBDkBls98prGBydhDY8osGnnOB1zdb+g8CtaDrYXB9cktHFZCGm2
s+2T4kOjiHPWInWJbOatnoOzRjHd1AB/qtRPl5cCHPTe8tpjqxZ5Pf/Hxrd0fTXMggelpdaCgEkj
Ro6OFUgz0xkKaTy5PUVhq/sizekWzzG4B7UKdWy3PKUJsjQGQV6PQU/Ns444F33RnR1C4o8lZYVF
gjPmY0iEmzrEQl2fdWPVB7oHm+XQw+oD8CwiUtSRFinF4bVltlen4SvsE5N8ZG25nsn7nCtvF/Ah
hT5Zx1DCjOSfnLqIS2nZXTY6jMHls2lVVadlYzYjB/rjNSAnGDRiftS65FOIc00OobtvILbx56ir
iysE7Ww44/ge1cNFvVcLeBoOXYjN8hcLqMKoTNV5iLXmw4zXfhOP4K3V6QgvOWIcUHidPLVETpGP
bX2/N5dD7CcCheRU0adTy/I6I5ZiKp5TVR5pqinYS1VKUa/8KfpK9Ha/dRRD0Kd9SHwHIaiG03Or
qMNa7pfl5bKZ1Q+GLuwgVVFzX458nJD5WhYOtAa8k0hRl/Dtxo6tvpUpXJfWLolYBGLPPvZZlpyk
xS2f4Qemgv6BEYwkLEm2TJnUj1q6S6vyyepc6+Al3Z2RGywfQAHnrGk2pGcRGeDV1x4bNzMIipE8
uXC5pLCOU5NuK2wuS1K+royQe5BQmEJRSsr+taSuiQEju8Em+hC38qNMXQw6BLWxohR7EO2KYWJf
0nie92UcM5zr7QlB+LnBEYuIm36Hrd80W8CGBSG/nkI0Bk32CWwSbN3ezIjci9Y5RDwqJcgULTfZ
V5F47qazVfnXImU5adqQKszuDr3kp6JJec6KazdgeXCS4pVyfHPrqVX22O7qMZxuqa8fWuZjblC1
a2aF8PdwzjqAruFJyytl+gcXjOnKeTQcf9yWBMAxuEf3Y8rMOCpblTQotpbJwphJKhOVdjiWdfHK
HTmvfI1JmRn5LiNzA/YzNus18nq5plsAu6WyJRy8HH9K1X0p9Afb8cVr6NcAFFDdegWJ0V2fBXhV
9Rf0ufcehYttbCTJUQ7tN8NjXl+F/eNYgeVsCs3bLTcjRefuEMcxzbda3w8Eqy1PEa82YyXl5oEC
C9U8VtMRGQLPtQkEpZHOGuba3Duh6dWPi4Dx/6tE04BrgaPvP0s0j8Xwa+zo91/4U57p6X8YtuMs
iaNKiPknsMOTf0iaCzjXHPKRzQUL8i+NpvWHrUvDdYgo9aQApPFvjSbyTUs6ygCC2EBwdcr/jUYT
AvavxA5kQZCPhCWhiXhIQi3rNwfdhDysz53IPVVW8h6ghqpOk8hA86BTXQTdj1+Q+XE7aM2FGLPm
HJbosp3J/KzFFh4lRTj3y+LK2NhfSvdTiLjxaG3iJkGNRC+4K9NvlBPJZ5m8r6PzqSXp6ixSZ91N
vXZwksh8Z+lYDqnMnEsdA1Y/6Xfd8OzXenLM8qSm8wXtV9etx8kpL1ozEo025Oj6IrpRuUZCF+ne
J1KAnqjuUJhuHXj42R4nrnsJakdN28ejTVzzjvVaSQSzaBlvLMCrTrYmWiU65okDkzCV7wnZ1O8L
E1ZraqXbMg6g0DlYtKQPSLsU1mOVyzdHph6Gjf4tYi21nWv7EnnteKRv9lwRe7NzCDxW/rcQk5el
nQV40W5oPw6Rpd1FnQJ6EcNi47n0c2N8pjHEo1pcTdFlXyxPKnfiAWD99Dii+T8aXXt0AXzjY07m
DbmEMUtx9wQkXqcmAZ0O6NTRrcoUvwo0OqO8H2YSlChQwwyINj1oQGsCiFWTZcFTA0PukrdWM3KJ
9Di1wWbEuwqb74B9nlTOKNwiFY02LotMqeGqmDp4bs6ALIxh6k70HfJEMquAn3wSdfOMRasjhF3s
mzTM9oZvf63yrFs3qGGoM4BlG0ygc15PzBhxCvJYJA9tU5snoIfD1phvXWZUp6bYxnJiOmu78T6N
nLMVbk2z12lBDtiLwdiuSiG+WVZ+tvyhPedafYlHzbv4hDDKF0quwX72xms6wqKc0/ALnIB+U5v6
STDXOLWBfSfsItvlNlzAqHjTOLw14AGoLWOm7fVYVdcGBol5giBAJd7AiHQ0TeM8ECJ3bJwg3cYW
oGpmPEohQfpShJcGaPrXvIAE5ggag2RXfzUklmXgM0QxBm4ElGIiONCgCVZqzqOdY6ammgmCP7CN
nSv7T5S9WUiK9poEc3H2KTVSl2+P6NmOiFGwD5tyS2/CLQr/fTHB3muCRxkjtCBmKqyLEw4UjUGX
SJHS/QDVfob+BatftVkzs3yk54yHl+xyEl6+iXpMryHZoUQJMUrDrCioPTar0kFMQR8jP3PHjZu4
1s+ZKLtj6dX5pm2j953EeyUSJtWhk8mLXrxqY1PvvT77GEzUSR03BU5dszpovLUJyf5ON/1LrcGU
CaLK56qbPlpu5u7TFuYFWtf7IRMOtzZFYhYAcNAIKwTw1Ysn4nLya2ZkxKFKSYI6tR9ZMvSz4Ken
5LbOzgjwwidJt0ayaR/sli69k37JmUTv6ZIEjLhpwEI8+dCmNMGd/i7AlbGePkVpxGCYw1MO3Vs9
8OCCDUwyFM4J043OYGU1DF1cNXH+Cd14dBjigJZxZm0y00y3etE8pub8TZCYg/bvjPdz23mjS6ac
/ubK4EhKoE0vu/Q3hPTCxcleOW6o/IlzxIuPWq5qFBzMWtHrL84zLLoC2tem6Jpw30YfR8x1cOS1
bZNh4+hndzvqIU5Hi9y9iYw1Oy1UqZwued2U0/pWI8gmA6qDtUlqwJ1Gt6ndgY+MjkB07kUz9LvO
lq+4jWHzGzH8IJxxO7srCZ5JOvPIEg0XWUokhYwf6oZIUS8lkxC9H0Ih6qSZ7bKWQqEai3vpKbVF
YhAPVgSQn32qp5MW7tAq+MQSfShnoBIMVNU6i0Gp6yNNhGq+NGY+UO+YIVxPX+0AmfaYqGkP5mxY
+y5s3fqTHLl+xMhfWbWkPDSz8z5DnT2k+yQnNhNXIQQ48lUicg08BLQbMBivxehddN9J7pIOo2hr
tKTD9rAc/O4YhRxy0VPrJgjMO+aZiT8WC9Ou095mj0Z/NCLOL0YdIw/EaGfw8L5iMG4iK3hhzN21
Y/Qw11600VsDCslEnAJpv/s0z74IqT1ruo8Kp4EJbc9gqPDXtxpFMaCZmu6ta4OyX1oT1pWjuQlT
KEfIJm/IkOzdPJK2CK4z2fZdZe3GsHcUGfxp8mGkuQVqV6chS4hSfP8yWa5/6uKWSFhsZujTKZM0
sKyJoRTZHZGAdEZMxEeiAa6CnazZksTz4CeAYugAXgy/4fKxdQsKgzM9JEaGDHRi/RvF86Ul6JwK
r+OdCJOi/FAjAobtZ20IqiTKt8J1K7yK+CmiBIjtOqCMOZLUlm2AJJFE3xCMkYddvfaauD31KBso
D853liyrTS8zc1OyToxwWG8Xyoynpc/u5CL86KtnymEGQXhNiGiRBn4zjf2m0+nnSxPVSouEfVvP
JHTYfZFCsJ94+NJKHWR9jbrykslAnCEK4xk1mwsNeHdDnyC+H1LSDQPrbi49jBFas8FCuBSlgq0Z
HXqfChslJmNLpBPLwMysTpiw96Ica0Z0CvcuqirQE5IRGQ+xVOB8+M1EnpOaoFXV2WlheFbRsKLw
QG+lRrdndNFeS7WI0EKDKzcuMcyFDMBRViBZFVwILgjY0ERHVwrzUD9R4tEOoWXBEIuCd74TIsch
kmYPBgz+dQgmuKY/4VJWxYxoXGwf7msYx/YVCRqa6HJXlRqGbhs5ZtrbwHNJPJIDTAeOMrtvIqYB
XmJvtGofBKn2ROJGcNRbYgM1TQYrrJzppWum/QRWhvCpSSe6u8IvMBjZKYSUf3LTNO6eWoLFnaA0
D/QxWCf3KUi/IKDP55doT328f6saT9epq92vZjsR90h/S1Hel3eXPdGQUO5QzHB0whbSpn9alAlu
R2e0KpCZUMaTlC2lubYRqIFXwQQkS+tTnKiowLwfwfFYeGbK9IDY4QDqcTotmzntjK0tvM9JNgBr
s/tXbfapyC2Ie51ay5b1OykEqnaQ2XN38G2Nbo9RbqA/pECWPIpUXYKJnKbhvm1cM11VSxM5cRgH
aAAAOSBxWQ+0aWu07ZeWOTiWh0L7fpDUhmpuR8SulK7FaexsVDg9ECirea4zuQOLqJ8CrX72k5ZO
pypSuKqKgOftEhcs/pdXQelezLnXdjHLw9PS21/2TNXRX/Z+bDLBlKuMvMOC2l82C4l/2Zswmh6j
YFv3fnQOXcovhXezfD2mr+gnx57nSd5RjLbzJF7nsQy2hU0yWMv8dWeI8mE53MGxXHLmAoIeKEOk
iytLbayhpT7z47UMQmcb+PL9qApbS45CXwZpfgBxgqgzoixes5ZhbK0BwNV5vW9ULV/0MOvQCLHb
CE5vokP3Xq433XhvAKk6uiq5oe8NbaLmzm6K9ZfsSdJslq91yTBwl2SD79vlDaJkHmZJLk9ujh8X
kQXXZ3Fa9n5sljSCRX0hYAdKqPckU1NlNlUlheCS8mQvdRb1sp6SN72ka/TjrQTT70p4HfMsVb5c
zoW9nJblXDUmXGRW8TvzHfW3+RTatTj5s0A+MMME7SIzPC8b7J7huXG/VR3o7RC/DuOZoEGJ8ve7
KmWk6+8y2aG9SmrGj80SjgHZp9jRMn7OtFJRFELtRCWNay7i/qzQaS3iiWXj9sBHoZ6/4VSnhT4P
1bxH5EhwNNV2/Gl/btwfe7noCDCcTYGJDGk7iNLTsnGw6OFUoB7OxJFnX9fQeykw0ccVf6mk/OrX
dbAfidBFDtXUN88ZcI6pHy6CJAvfEDETALpFMDcESaTY1JHmMyFXTw+pHhG1+rRlz5hcWhDL674N
XijnY51QX8ryXSxfVJ/Qq0My+9QgDQbqrCrDFfpmJwIBtHwzv12/zUBrumxigur/fWE7HqusHiFq
V+XzermQv2d8IFZrDlgBySNXJ4Rx/OfzRXMZfTYWnJCenf79FCx/5fL3ClVm//GX89jOiU0NjxlS
+bKv402oW1+pqEAHGXNxIDHl0WBF7AggZLZZM/dWyWAQLj8SeLV2zV5u2zbGjlI8a6SLUvBFwGzO
RL54bvum/CNoYFdjOkwf6iThAesCnMhz2BVJ7VkbvCHJ9cdm9Grk6UZEaN20IpK420pgtwDLD3js
RgBp9q0PXVTQ3rXSKnIH/IdasnbTQgZ60VHsBqSvmfIoGnEr2uKpEjtGzI61mHJoJUzejSzZkYp9
HXusH/krmJ4XPTDoOmqkhQxD9D7TX+KQ+hiBRx+CPv9gOgTuxha3gJHFd3VIdFshyJGv1zYimN0w
ZpcooFmW4TVmamG97xpWnlhaeLQ3za5z0AHos50QfdEdBn9i6uP072Ka3WdEulcEJQRxpuFzZUwk
GDNR1QUafYrHztHQGV8DnS6M6+R7uGQAwcYHL3PfxRicyQKPzu4XjTrBdsqyw9RheLZByA2T258a
Ia5p/Tqaj+58IwEv2vmhlq+qLLmE9viFBUm2jjTtTutoypsCW1kgWK27bkUlIkM142MtUJjj1K2f
4sC+z9OHyU2+UgieV+WEY6VOg89Nx2RFoyOy1jsoV/ZIPoDTH+y4vLn1kXC0fQU5aG24suB0tQ8J
bDOuLFKKRZZu/SG7EmkBpS7ur/r44jsO6uxAXicmGeAHuCWMCZME1DnmzBunLJ9dWJYkeCQrunGU
IZPoOLdFtiGFUCSfG7t/10j3U89JmIE5rOADciFK+6lOk5Ob6bcqbSuqC0R01vNrYrKm7mNg+PHQ
PArANESS4/RCfr7C2fnSgdsfe/N58pFkBjjB8Z691bVVbzqrIoUrdFZT0z1kmFrDYoeg+tzieeeG
/9ZESKq81gs31JIBYtmXKk63BNaj2yEqwqgiZxvbRC7hi7xlpSZX04HCZkCCCwkyiFJjD2vXmMhr
OokO30R+oW4LyXU6tdl0TkSHqB+TfC/GV/yGd2FWP8+185QY3kePeFWy2ZEXFrTtdaVwoYf2kKqE
TT29IyBKxZyROiC7D0WR3ThKTIzeBC8wdvd5yMJLpCkgVdJEJ528RZ8jIDXtlGA2AO2jwJoPYyqY
OCZbnfTkmXpNL51dRJvFEmQ8gRwE1Jh5D9FIP2LyadKQbeY3zYc6oOoNIeXYotFfk8jW0SHFTd+O
SX82oyra4/QCO5V4G98oGAqOuH/eHBBVRAtJFrdV/xn1NA8/rUMO42GVnHkcYIJGaZK2Dx06ZxwK
aJdrepEBc2VSafAuGO8aF7AeJmOw/nG2oYTtrq26J0KlduhzU5ars344dw1kDpcQsAmvBabCFsv1
oFckbhjrLs5BBtjRupflB+QO5brsvW1hGG/t5DUb8hfuSqZYq1knlCVNPQLrSg+rV18hEgknGrE3
kL7Tuct62Iz93qKAvSoR8xz0BDS542ineKi0i26CLFRG7mDQ4wdgJBNtY9AptnPzQgKTCwIdNo6F
kjjFLRZP8hszi2BrdSqPM31wzMCg/v1CoMQj6+L5YojoQjuDmbXsvlmdV629ioJEbX0ebUrrc61/
RJ9IU3UW5w5v/DqutNXohmTGWV9FSqDPTDzx1g0GwhWU+DwnJsW9go5djT7CGDFLc4dEauURALIu
9VwjZCJ/xiT10ORUY7PE6vd6K4wTE9gXRg0sMj6FwCm/NAGNHqTc4KH0GxHwX6Ru5Vdoddl6hqFz
B3PhHooAAh0NLVIEiKlu+0Of9MExC1UebUaMgO9+i+OUDFxJtmCjkUcWO0g4MCZvQ7v80FCxvvBY
20Qj36Yd1N8oe0y7eiw3Fu3+g+772Amr7gQXEAMoFjnLZ/jM6reQKsqqGr7B6Co2EJrpArdbulaP
aPyTTdITtAOl9NLW3b2o0q8MMZeGB9kuo30oo/ZD17tvDOn92hrpbXm2OAHdAefzNbEljNi5Gy4S
RdCINdvsBBqxxm2oXu3ihhyIlCGNG6lBvYTorHTiEHbLXFOWhNaS+cDhvAej7yKaUjxlmNUqQehA
IKlwSUadCavrantTTmjPdNnxPIhudWJndzJHzCgz6a8RywE+YUBMsbuzsEbDU0L/FQPZMmJbd9fC
J1lQiE84X3Pmmd2wLyCc6fNbjfWd1AZvh4SDREajtTFVoNxuezAv1M/XGHrRLoYfQXDla4CwXgXF
px/ye2vG0ODbWD+CLMLTCHiKTjqhksK6x7gcrfrK4Q8mBaXQgSn1prw1MTI8jJoxuqeDZVXDRZPu
l9CzrxqrsI0UWbnKxbs8mempxYlDsZQHWtAR0tVj26nLwxD5RF5l490U9OJqcVVHtFIRX08XYRHi
iMe624XQvAmqHRtiDXhKrDUJA8ZIYb3MBMpHKDLahrzujthBLHvCRizNpZ8aOwvpou0Mr4mVvCu6
a5O7hEDRSYAXhAS2p3U6YQGlIT9TgSMnPHfbfeRrESbmPewj/USZLEcV7gGHgKIFn14+Rjh0iWsi
BFK8T6hv43ngmlo2DsqkKsn9g5GX7wQPNjIRHZJCUKlT8aI4VKJzgYpkR/uYJArYgAz+wTdA1+WZ
hAh97/hmv2q6hbgwHjQrvTLMrZOw8+7w0CJ2HfOnuP8StWffrOxty5SIGDbfXvuW9az8zk6JJAvT
7WfPR5xJL6I+TGn/cTbGL8ybtkaQftLJLxnQmzz6cbGxeuYtdfRopRwPFM6vYwgyOxgvWuaKLepY
5sfis21PRLHlpWShfJx1llfQMd5IIr2BJu5XLTY/24q/EBfzZabisSlbreVZxFKz46pzXe1qgiPY
toVfrYmaCtZ8JzyGkzyjQMDsXeuQ4qVQ7LQApSbhm8RE2TerAqtbV4AnM2vbGpAtZAGHIiUPap5V
KWmAlGyYxbZzGgSzrXWUVob7we7O04gzK5SAy4yw2mZujBg983A8RkV536bJTk+ArbMawADap8xQ
6qS6hNJbJXpWgkUPm11kf85BxW10/bWCC7Xx+B6zMgTFLpHVlrr3eSBvIqYhXmVrqk7oEXSUH64q
mHfGdHGqO9SIsN0RiWdKLV4p3XioFOXtIibHstySOsVrXWnNTSXXeEmVAr3+LkZXgpjl9Y9NpPTr
plKya0S/jkrbHiqVO+GnITYI/gVN5x+MljWby/Wm9PG1+qAcyTw9kXHHhIdPUG/92PRKbQ+XM/6u
wokXMX6vdPl6TDJd9tFVen2SW7GqKLEPkZM9Xlgl7M+Vxj+OUPs7i/B/kY10dB1Og9pwABcso/l+
eV+XH2PlIYiUm2DRkrjKYQAVCPQDiVIn+swIHVo6I8tLByXZWitK1N3KthCpIkeoV1l5UKqRoIri
I+0u5K/5PGwWkQXkGMQOSlzxY5O2OoY3cybPVC3sF1UU3pOb0abM1KL0nT1ArrKV/2LZVGU+AtZM
+LMk0g6VNBkrPc8i6ln2frxX6MNDO5D8UjsIYHNlAQn8CauDNLCELK9/vJnXhNECIjuAuOCrxYJY
K6kRYgSy9EbAlWvoUcOmtiE0QOn+U5JU5a658iu67XYa2yTe0t3SYn5Pasj+SuV2WfaEernsqf+j
IjnuYHmO2DTKJ9OGD67yzdiLhcZawnCUryaWtQBcg0Vo0WiVaq+PqwDtHxW7xjVOJG0LFJKDp+0c
GHTLe7ESnSx7ZNaRQ9lJCpx592ZY1rjNbWRrrvIICb83jkn1ZXmxvC3avEVFT4qvDlhs2aCK/3Pv
t5dMeJttUkJgX45PwyLKJbsxGv5gUhvQKKvN8vbUtj45t49dM2N/YpmAfTmN74zvbih1sMsRJ0wS
1mA4jXWpjlEoY5JUm+XlspFVS1YVhKmSkRg1JpI0rJbqrPx0EOqldDHsrSZ1CMtPJi4EVBjc4coF
5rvvBKYwT7nDOuUTI+ymwDaWKf/YrJxkUViTW4sw3VYuM135zUiJs5Ag3s3KiZYpT5rWU80Gt3Mx
TPT8I8a1ZEy/MAci/xdHG9xJCSEoerMxuxWY3kBj5OtQ+eBm5YiTyhsH0PZE8bQ4M81nLaEcdL3y
0hnKVWdhr8OFfIP6Zu8T5byrseB90/H0i3lP3lLE5CQAw4qSBdNejXuvwMWnKeGmJCmTYEAsfhNe
PzqlXLm9cwqUDRA99pOmGfGqUhbB/9daD0tKF4nEf9Z6vI+aV9g/Uf5zRMufv/UvHpdUCS2mTUYL
LGj4y0Qd/Ev0Yf7hukg+PE9Yf8o3/g3mcv7QIXIJ1+AnpuOobJWGdkz43/8lzD8EPjmm5yhGdPz0
/yswl6EkHT+gycL1PAwlFoOcxT9nSEslMfyE5TJVKYTVlQSCWNQHOAXjvWhvwIfqgw3ej35UH97Z
VCzJsbaOeM4grOpE/zoWKWRiuP50+h6+f+7P8GzjV0rY98NB/6J7wgARJg2lUPnpcKjqmhRwMvts
2SZ9wTIsd7H52qP2uNfzz17pY9kEicHthbqB5uA/8JEJv/nL2XCAEupk3Vuua6rD++njvVjOjWc6
4lyP/sfC7bsnhpWDbJv8TPRaukUfnW36soUT30f7f/jb1an+7avgUuFasW2pO7oS+vz84TU8/aBL
DHGmr2F/LoD97SXKe+arCA9rtDFaHJypGSaFg6KX9Q6SPdr+cXZmZYPys4kYWENiHGiLzP/E4v8V
rr18MVyruI2I5ECiZPx2nRAXgxZHq8U5pc67jZvqo41McFdVPmSJJsLpTB4dpa4AV0zubrQoowlP
VnfSm09poU1H5AXVMLq7vz9pQmHjfjtp3A2GZ7IMJRVE3a8/nzRkn03mjJE4hz3Kk6DyR0bNUoeT
733TgVw9Cz3eWyZBdPEsBthevX1Kq4wIrpr0k+TQxLTlrKbfybSayL5AV0BnFwkuaaX3OvZdD1w6
BqknqyBmYnLwT8sgQg0ix69w0eRjV3yUFdV1LxEHRCPQhaKg+MTs51ljwnTDuPnATZZcPUy1OmDs
R6nHO0rV5anzpscu8L+RlFo/+oVW4Mx2kb3GzkdNmu91M/cuf3+2DMUF/vVsSRAoUuqu4UikKL9B
+GIj9FFG+OIcFQWiIZrIG2lTAUw4jaAuQInMIzP3CD7yys3r18IPK2bI/7cDITETvTV3OjfUbzda
EFt6Gk4MYaBwcJ/q4TUDfH+bu3Ffmu3TNEN7LafmLHxxhO92bF1tfPf3J+OvVw4YBfR0NgFZSOhs
xVj+6V6P2hJgXNGJM4KBb5p5gKdGNwCImAAOIkiH4Tv6p8fbX5+2fKY0iXTnvwwJv12teh8LFpQp
3WvdPox1QaO2MZ+KwH0o/IxWIODgM9iXO7M1kDPPzhXH36quDOulru1/uHXMvz5vKPsgODQlYgOL
rJ1fT4DrW9QYYdKci6QFPzhYF8TjVxQ8a3LnvZvuTiAxtIisZydapxE6krnPrwYQ1yPJzBEM2tK4
Mma59O9t+zRgUtt6Mr1Zeo7XamImXNVY2d22uJBOr8JjeXgbPZnNTd99B33+x9QF869PbqkLxjHW
8uyYv1/ZvgnN0JeJOKPfLs75XPr3tKbQ2Ixo0cYYPhxRLooqq60rG0dO2tjd1p9IqCvK6tbMMzY3
cEKUBenbzI61hg+WbAh+7Y/dYJ1729TuUHFsfT30NhJd0langoieJcAA6jDTZe40reyS0J3Ya+rD
31+rKjPi9/tWCAvBgLpcHf232yVJPTlmScl1k9hIirSSdavO4Q45yMWK3GCcytu//0gFHv3LZ0pJ
hpvhMA0xf78/EGHWRe1U1jkCq36DzDU94Eh7MMqK7i5REjv6JeE+TC0FM2bj0uWTXxM0f/8wKBu/
jj0M9EIQvYVclRkK2urfj4TU1CKt0D2cWh+Db2ToT4Iy8N4hOxKgWzTuzSHWdzil5CoLNOtqNg0j
YVNbmCkaQCopTE9MH0+5AdTv78+S/esTVR2bw+oLxyK2Yy5Alef381OkTGal60VDU3nZGpWkszVs
uNRMyKHbB9606bsYaSlkGd0hRdNoIehlvnuvxpVgSAEaVI6uklG082BHPpwe6ERA5nb4G8+Jb3v7
uuAyznPbOSgFpMesDIdN45Hlyi/Gkw3xcPLPo9HZl7FKg6sXV8adG8nqMLUuFGThP8KDWZWB623z
xj61dRnsmtjV92OIOwTmfX3A6ERYVELKUV1kW6ZHCTE/kbmJqV8bGgwusnH1h+EQGSjW/v4M8hX+
eqXZKJcdxnBuXE+3UB/L367u3MXqO2aWIEcBjFhjy2d9htpcsIan2ZvdW2p9n1advom1lk43x74u
pKTk4fY4W34s6SslNYlcmgU6ge4n2CHJMaYJlJLOc0J7H++Ydn0ijpLY+4TYmpHV/2LAmpQVy3Pk
46jyGdKEZBTSn/qNQV57kpjOKXebeD/I4a4KCLDCHE+wvFq0hyKY1rVHIfS7T2uxbMUZzk60U/i4
ltdjTFh647Ec1Wu6P+C9yNP0kdhYcxmCkumxiJXk/EWhBcsrqr3TMB78bpjucuywfopPzxxAs9Hc
aUnrcriEhuRMX91az0RC89yIHmWreoJWjIsxf5+WSU82cn4j6uTGcy3E5bJp6rT/NEXjdkrD5gkc
JxTYUCe2uNLGNcZ1/z6x1Xo2Ew8tz9D7QWuLTV/N4VbqJbYFY97Dm2kIk3Ch69uBs02sdIIC0niX
NqhLvB1DxLdnjieR0yrDwijWzkgkh55p+clqVAfE/OAg/eAC7gDe9OPnhkH4KU0/xXn8P9yd127z
WtZln4gF5nDLqGhblvMN4cicM5++B1XVfX4U0Bd92ziAjix8tiWZ2nuvteYc803RdvkqocYccJMY
UMBPHbgt9AviazVG0X6QtM+hHxBjY5VA70BXr5LCKuiMvHRngxiWvhiVgw/NQ7HVOlH32ojKWtHP
8ACCda7GY9liRuwt4zpF4HUrPfQbs+8JwQv1w7Iuz2mZTKc5VXayJsawUfTfcjZHv4stvGUGREql
Skg5lQY0ehgDHxCsYFNB0K7kXfyRlcu9apZkaiTjo8HUupsUDvL98KgzVTwRQU1/XiM0kqGlwTE+
flKzxrjEEk5ZM+LgwXQkmGa93ydmk7tJycBT76JHYQz/QoS03qRliJIBsAZzT7ep0/L1XEY4hREq
VKw1yVDGd314o8Kb5ttUtxFKKjBBk3EMY7UOOKgOThaSBC3lZMNGy9I+DeNAp7MOBiF0FLNbHvHV
gtqP5ztB0xk30qNfaxLAdS5raCQZpmRDQH9QEyWwQgbMtXXHtYaIpR04z0j8bRQL50gsk7eUk7nh
NhGoxtsVDuvJ64uQK9XintSEfxaG5GO1Vj9A+EE5Wmv1MJnVHSsZAsJ4tYJIQRymdeJysGjful33
JfDReA6V97ScHi08A6d14mShUEkHdaymR0AXZ+z5/tQsDUKRKIjUKXzowfumsF1ZPgivtPTfhIkB
/em29WEXSSiJxwpY+3rswIzaKlpPX1/T6LKkzaeqzAhDyJ/adVH+GXaA8FLduhtVtXngBUJPTltj
H8rhp2qFy7Evqj9BHadzNIBrAihpOgAT8Gq1Q/IUaVxhpP5hBV9eQIy1csJVMQzGT3/SyAR6rORO
tGuTg7dqKO09QmV31YvikIulAmLjz5ok4Yw86rNj5n6vGjS7hvUrEsncKgdUEFoG6wF36hsRQnne
GK9d1X4kUkhejBbf6xW6mSiMQO+YVnYOowlxhqEcNFDVzrzZIDZAXrA2NADw090NarsEYBNFD8oS
s0iwek5pCOmpaoSXlnI40CYQ/G0O6K6zqm9gJciX0W6RPl4/4LQAf2Vmp6JKwrMc01+S1/IqznHo
6xa4K2H9iDVkA2mDNUASjByXoOoivv4ASZEOZFda5IzTSLZb7PPp5PCW6qfElHZLF55Ta+4uiuWX
oSn7JJ4AwNGQ2nRTBVmz6ylDK1l6gm4f9Ub0NEjKCDKpeG7VlCmJlIUvjar+RiIEU3NdMsponslY
Dsolr2vTptNtvQxWVt3hMc2Zfuaji1yeMZQilLvEUO25zRlmhc3rzAnNltSoRb05IM8crad4YeqO
SDZQZvIphFj3ZrUw3WbG6qWU2vIUnWYRDlChiszYI/GO+Vr2MUbEGSDS9pku46EnsrrrGmE/9tID
knS+XR1ODPzNs7CeochBtNyKs5LK2Jf7nresbWMENWZSBe1QGlgu1pzz4nXtZIAcs9rsLVanC0Ka
HiiJJxWmdlyyFYw/XACy55iyFgnqsbR7ojlmHKPCpCGdWR9hoVePBQIfJ+1TaGgTagdUd8rrqEqj
X6cEGgksTgo9y1Mhd7/r0kVuOSnjvgwRZAtUQ/akNQMEiWCiZnDjWF28Ss9mLhL5EhH3ANeGWoJ0
u5iPLp1YRgiqV5f5kyGQT6Z0p2VshZ3FTNlFCBsx8V9rqsV6fiCqdtOjRk7chdqploVn9E5o/sma
QPYSEZU41JTxGQbeuDWQ3gB5gc6ApkYQiFEVDeVenrIBXDfu12ay3ppueRtzJnBzoQ6BbDXv6H/H
t2hhVgSsWvfEKCvcshHDXbaSYlNvxYWpTt3PksIy7I1EJIR+RSgDVNNr1PKv6JTYNQVNIdnPuKCr
L+5NkqEQs9SzXwwmUVZ9e+EcvvLrLMJXQ80n9yE+5h20TFKOq4Og+bUxgzSNqV+UhTjAVfGZ2YFh
KBXGXqYielOMsQY3AdUlSE7VEsYgWSXRn7e50wzuTe7n+YQejZFemrb8HQdGyDN4zQ5xLI5BssEb
uCDaPNfHZJRzp11H/NBWICJmIEhjIWS8H4nnI+w4lyz9vq0aQMJVCjtQjXvoIpKIAz2/s4b2p5EV
7BbRdgAj6zReyM3pVE/N0uGuIxoHLUpmoVu17tJGodG31lUwl5hazZ6WFw58nc1fTlHil62bLSyL
0ZiZu7AqZm8sqgkMpEwolsUcA90WIHYlSc9LTsPBbhoC7G+/MW3iIaiB+CLsfc/BU5PKY23u8F5l
spRqp3hFN8LOK5/U/KAUver0xNbvobiYXghS6DyzgweKTkrN3JoiMibUL3SjUBpYv3i//1CoTPvO
hAxV6j91nVLuqmBzw7R3yWf7ygRwvnJXxO4kjA9j0Wu+1c5c/7Ll14ieyHNeT6Iy3oHQplBR+3dZ
sPb9fBQWru9Cqn+Zin8oFv5WBeegTfxxIM0Je4f6XdVT7Klj8TZUWYyAA1yvWAHjk/RHnOoz4h5N
d4mb/tD149YMm2MlDlD8ofXS/uYSJSy22S9ATa/IbcFJ4rFJCC2sqyLiEIdVYSKtpF2768xHliFz
SRJl/dGZMP4LhuzI48BgNHO/J9cn9CGnIjxklB/G0pkhSogIrDsLsjnvxNJHTwUs+2mcpA36rbyY
/H+R+LNN/fKhocnyk3jem9rGrNBAqUZj9SkWy+cgpbthkb41D50wIjcxv47LFLm1maqOWqu7on0R
UNgiiAEnBsdYcVrtR8610gFBiltLaiB3kMENQvqrUgmSNSFp4X2Db1PP2t0yxkyumx42Rp6BF6iZ
SJepwJ8FTfm0VHidovIyio2TQCz0JIXgO4VcclInMhEVXbsi5203MKTRQKgwZzdLYQx2U9S6Jbgb
TpFu1Q2Vm4ukp05JdVelau/1o48oyOSt6K9DDcA4b+Rx71rkEbiiSnZaJ2G1Vqf8IepHJBvrvJM2
Y9w61tQewHER4VDs9N2ORCk2WbiiwoinpBZiLueIDLK17lRbIswGjX/oSvCGPYo+Qr6hh5Kj7UD9
7QmWuG8wDSnZ+5CJHxBVTF/VZ93pB8FRtPJeMODgh+TYEbKO13hOXc6Ipm+Rm+iaqmQPTfJLxbtT
S2CVrRqW7tiqL2wMD5xFf9AwETUOviaNjG04j7GOWefFFJIkkDvVV1qt8cu1ecxLqfQU5q0gLmOf
E7oNmW9fVGAGkVH4dOx3tdD8LholBkl2Acvma4vuAt0O4aaINr0+EiS7iuSNH07MTkGa5WpURxWE
sFMo2ZWqAu4f41WjLnuHJxqUkbKwjunomnE5ph1pB2xalp0POBTD7MeMtd9p1tgzyMfzuwWsx2w8
JWGzeFmDiihMQ68gFdbVo+gkSgozuR5h8GgiGKPGvxT1ljo1oRPJctYPJB6qYH2jx0eO09KmZ+wT
+UjtdFP4nhsdQYd2VSZ1tcUpfJ5a5UchRfyoDDTOCwN/fZOMbkNqhZV5oUR0/VoBpCYphGut1wui
+r6U8gHL42wz8dWAG3mRoMNVKunvakrlFqM22VX1lQtLTopB1O0y+Scb8VBY1ajZOUQqQ2jwB5Xd
CUCaPfXS+yiTOk9o+CniIEiA3rgrDXhzkHMNVto5fl2Dnvg9M8QHHMJdAfXSXWSZnymEdbw9kb0W
8io6ESneSES0wI9bRz9T6xa2SE61blzKEVGcrjD/RZx00PR3rZVEW1Or+X4ZdyHp07aSol1Lx1iA
NrSJr60EPWIK4n2MCq+VKMdVmlWeWqgHk2qCpeIr+cAd1mEpmz9z4FZ4RDkpmzK7y6AAEEES2nHO
14rUAfmMFrQxqLiiR1UfiLfNFPjhS0wCChGmacvuWsBHy3LjVZFahwy9MWolUilRcOvjZ6u95XL/
I1gZxxMEG2xhMkILN0LaRIZLTiIuSsOKnClI/WAnRLBTkCkO6hTvjCJ6KcX6T4pYnoe55pBrUQ5j
uuvN/C5ilwtlMlYyS38Q+qVGFwVHjfb0ztDRtcqi9TgRjpJ35cioOZyukVVJHrXF6skWXSJlbVpP
g1rO7oMGmmTJnSJJWeMQ6Ue6tfpBx1M8tCGEKsYFoRuPw8ZkMQ1aWBvdWCgFN4eQ4jSNsfjwEeVg
rppfzTKls65Xp5Fl+CAlHLRdy/DFkdG4LFa6Z6ozU/yIKIvbPdRPKalcxYMCnGX/z+MoHMiLAPDP
qlMlVFSEJUoyn4vbl7cbipJa5G1mx62VLnUGFUfK3I095MEmvqtBuImcZknNasJp32+PtbfHlj7+
icsi3lVzG91NsrCLRJw5RhNHd7cbtKj/uQcPQ3TmCOPRHJnPyqS/qbky7gZ9pulElqG1jyPhxMyH
L42pOWW1xiWUOaCymBM0BHnVhIh85H5VDxj0hBxsXDIy5k8XE3AGuOdByFAPF+IHVfHsYqoifLWG
tq/zJ5TASxX1D/Q/REhZ2jtdOF7MaWeV1D9GpWZ+LaCCIkLAzmJROi4d+7eoGwiPdlsi5qChZaW1
fW61yY9HZBAkfQNc5vDqGlvcgNaeIE6gmI7oj2lsM5k2XNE/3Q95DN+rin1+7D1NGYyBSBwIK0AB
YzOlzfwklS0bButT1yifJBnoxNSkf8OKhJPQVz5AW48xVjj9gwcqNLrUDi1RGumt0e47dY0fTWnE
AKrED4RgZ1ISQw0tyS6nI6pgNj1tK+W0oMqGbcOxtkyVoxBNKB9xUe21jGqwWrvCoelhHud66E9m
1yCNGMr7bk3WO8xHVcAmNQeJwocnTIF0a4O0w4YtY6Nr8LeKs3bMi/VnUar4yvTibMh9fEKQL+xI
4+FcsITWPfElpda1FzEzrF3L0cJeyZa7ShqbSYiPwRVivL6dhsdOg+2RRyRrpMVSAIlaLFbsHtpa
iUByqfmIxk10EBMpRdiSOoJgogTpkXaO+BEDguGrB5FWmT1DHDUKTGFhunqGPL0WsYApTxe1U1eW
V71p7rUkzU4V/qOuMfTzVCexb8o85TKSkZSvDcCD5qEUOwMqtSldtPgRdWADpjGJXseuuDNrKf6q
ar+HCWonemK4dYPBU5D70ePT8l4JeU4uPXa+fG4AyC95u6uM59ToWd6neT3zu/KMXAtSFHBbDkl7
zdN9LqtoUuLqu23a7l7Nq2S3jiaUmIXdVdbmDzz+L9AXMfq1kNd56XFQF4Cw5jk6VJNy4KCaBbDa
dSoUVT/OeGUMittMtaLztDzIK1GLc7SFx+Qhae81QtuEjBSHieBkb5EJjzXH+x4m2bGKIF1WmDYg
n2o7g7TTk9mUV2vJfEuoGqz17P89ubkk6NA/iTYt42xFr21NXqQpJ/DgzMdlUlvScvVnKdekozTL
OHrp0R0gaz6LS1w9oo7aU26bboXD3rkVn3KF1Kof9TOdogiBPPTFoiRuLAMVGBT0D8+1OIrnXE2l
cyfmlc08Ftt5R5qJfXvw9m+mUhvP5pXYVltQ9e4Sq2J8naYMESMzYBpWHAGwhXIyKYv+Mlpqv2cr
hFg851VD7ruqnZATK16hQ1i0ChVJJ7nN2kkZJrojsBAM80mqYa6rKW2MFbZ8VZLo01D+7KZJf7JC
xdo1bbG4RgWWlLYo1EpQeKbMDJynzlxLnsR9nVI+56HsxFpmbNfxY7xKb+L8lk7h4Cp5AnhNyU6d
KJJTZcQVH4NZAEcaggwrOXqyYInUoR42UiXh08izZZGTyT9NIeyACsNjr+MBreKfhLhdriRXxv7P
OB9TbaIRyKBa7oAqi4LMnuaFfJMmi7+VLSFuFYTlgN4PtZZu7UwCOw+qPBDHGr3UI57R2w2fo8dV
Tb9VwdzgxnPDskurZTXp0Q/Thlnb7lXzxlqrYbZ7JX0DEnsiUOUU/bDXiFmbDZ0kmk7jXclNWpo3
HOGYCw6nscMqgV4bx20oR92P6VeDBeqOpoQAb5SYBYFsBa9DAEpN/4TkDtwTxVFkacZnOoPXkfaF
EmPZsPJ832HtZ6yjX5dJ/+4iA52mfltf0SU3sxaMUn2ZWmIOZpZrDN7zPXgnelK4y8KOt1kZEa1h
kKecZP3qFOD2wpAeYqXjjKf0nRcPv0WjznvwhQTnItbWOaq7eqHts4xuNAjAP63NBCyyKIGJugYf
pi67zAySmpJv0ZUpKIc2J1PGeq5hnV4SYLGmFqEsboh+XnjGsyak3oiHw6Ykg5rVRmfSxbCMFUiy
UyHllFWmCHOrUNlRxUY5KNuGldMm+mI5xM2sUlblZxpN2GF61MEirQhbzKwXZSRqYcLdPLfi1gGx
DSHSPcuguW9GmEzmybpHKg0KMW8/RmrJfZrQWJfIHTJGLu50CUd7UL1h1lCwdrA/hhy1u5zClJrg
+NPqAaYsL4AZcYMs6fqgSHvy3bqALn8Q6epjzUjLwVpMUiu2CKjsNuBTyxtSUaUNosdBITDH0GrV
TTmTiIsA7NVYaWwKynsiySKecYJY1bbY57NE4GBFAkWdB4wUTAeQqe7J8zetOYFqjZaezjGU/iL+
IJVGZfMj0iRCl0wLt9laPnPRe3H9aWRyfBfPlzWGQoeI8EFCKRygnAEkXpp3SaEq+4okaHfAtydU
00A6aMsYW0q9GqWgRzNkhOdXuPEqVkcCEHlteIAYW7Hf1PpvoxaDb1jZRaHOpvBJnVyoXnU2Bj+a
qHokFaN1+F5Y4uQ1kkUyPFhDG1SNZlesS85azwmwendeqKv5YQxTMrkBV1JdSIIOfan+6miG73Rr
2lWxFdJ/fYzUMXd7OfxpdeFXiwDxjAQv2xz8PhL0PDZwWaCiOaO0xqAOSmIYpk1Najtd3lgqrqJs
Rl6kh+/Eq69uOpqlP7d0CSb8LHSUJjWAHay4fWHsclHxrFJ5CaPoHRPPhEcUBWipm5ELdlVyK4sA
8pJqFQIFe2LIMFUJ3V7AyWDCksVuQYe9U+Q7Y0lf+lhh4kHcadoO3+sM2cL6mxJOCw1jJzmZ8AyU
m/1i9c2UpgjcnFV8W9uEFn6CqhruHsuQuWCoHMEqVTresCI7UsAT4/Jt1VuLg4m0O6nIgNumCIQq
4pgOAykVAybC7Hj5jDgLLbtEi8JHRvaszSXxPl3+oultDaskoxrSODSTB7tZgAB9ZLl+IRLiYxHB
60Kikg9VUnqLrlYeMVww07tuciGjslgo2+Ut/GnpIrpt28C9XVQtoDlNy0M6NmqoBAxfWeOX5geJ
GB8Ps/vBvyUTBzZPdp+CPZAHyc8kmkAT9bhlcABHuN3tRdNvpvVZKKqLtZqBtQUEdP0kHpp6bLxa
xag5ikf8qPGZ5hfBJknCjJSuNoO4mbD6SEqvMyX8ccIisXk9Fo7eB8VKOZOCFndQ1qQuy6qGFaVR
D1qC9QtGybsR9f1zmsTavR6P98NoRRe5C3eWNmVPuWMyWG3DlmibnDUhBGgTyALz5EnkEA/DZDxO
nO1kgwD5odgjtKxPXROUlvZcmuannlf1zlyMXZP1xj1cDOzxxPKtSZv6Yk5hAVjGtaQuv0/W8VgM
ynwtGBkCM+6f1kgIj7Famid1iDlfqe6kWGGwDipJbwYHpbroUlpOCnWwTHVUkAm2Jo1XdTrj/KWE
vtyYXH+D9JyHE7E8KhT4DL7mqEZXbU1+B0GhlVOt0Haq+U7D7BqAFGg8sS6+SwAFO5p43U4RzE8k
Wxg4a0V8gcgN72WL1y6zDvZ/At3abBi4z4RnFIzFES2rqvVabcOOUI4+lLl6BWcrwbOeoh2n0m+5
4tVU44B7sMBulq1rF/Qpjijwt7gidOmB+CUxKA1SZTgB9jvAGb5E/HpMRHVp4ZYzI9UpSkIQLFpN
TphUIqNgpkQjv+hJi8qfyhi+1UbMgj6UzlqlmyclGXcZapI9mbG1A/qecKRKCWQpJxNRY4dmhmSC
DSE//ab9Lvl2IqShloC5VZxJNDt6VnCv0MV8MY8mgCZtLiZrcaCYeeoseoPdqGvRH5Y9GUL6clfk
goVHMeTPQ/cy0WomXLN6iSSivhXqz6LJ8Ci0rpawug0qh58lxCDPaFH2IhjXHHqlgJD5R3xn4iGM
FExYs6l7CFOdrinOpQaoZ1myA1qdyBsFpO2E3jCWZB4uxeDLgOHSy4gXwwcF+x6O/OXgsh2IZIAj
OWd7kZXTMROGojR0Mzhm+xXvrh3asTrDuZA4Q9MRdLu024WNEB/IvwMWkDPPTOcmfqkHkqrFLciQ
yY0jokv1xjWjX2CMC1uNruw1wt19GfayM67Io6xVr49WnB6hb+/LsX1r8S4H4zYbBPlvOlqY/i3J
0tj1pHxBGBd3g7mCmlio0DdqSQ++BARzfmozFZXirBq2sVFOBCETriGe0oy43Y2DQju6uCeAvHXK
X4PggWiu1VPVg65HokJ0jID+U9fkXV35ZJwI90LJUVWBYl+gnoHC2e6EwUiYnk00WyfLW5is9R1R
djEGObsCguLSBk1tEWxxOEtozRrK604Pd0plDvs0o6ASKIsimZE4EROzQ2+cAsGIEz8pKD4jAnnk
NoO/Q8P4ARHVk4gqza4S+Y5sGHg0PSe4VG7CQCKxUH+T50KCGUQtozJfF+b0nSrbZHe1RD9stT/C
6SQvNTfvYbIDXQ8TZAPgSJBwlg2JwwZ6N8LIUTdYjrZhcwSpO8kthu98Q+rEsHVGGDvjBttRoO6o
G36n2UA83YbkQQPH3BAtud0uAHv0Dd0D9jdm8wLnE8L1MTbAjwnppxaH2icpiX652B3XLpbJoC/Z
7TdE0MA7h56mP6gGv7reQELrhhQKN7hQCWUIXcwugjqkbPghfQMR0ZBoGT1Qu6YbpsjYgEXWhi7a
VPMAcpigbFijdAMcEY24PEyayKFzwx/hUzqhWiDUCTKSoINIUqjCHHnDJq0bQMnaUErtBlUaN7xS
u4GW+hTk0rzBl7LxhYSXDiCTsaGZ5g3SZEBrIkLGgHkPwEneUE7LBnWqN7yTCecp2oBPBeQnEnkN
TkPAoEKoUDV0qE4YXxPePvAygKMAZrkpdLdptp6JNf2ShnjHuXBg68VC9s/N7bGbreu/HhNyER80
5h3bFDPBA6vxeoMu3yDM/ybA3u7eHrzdNAZmsa7TiZ3e+CwVEs1wI4OkMhxuYcVaxY7B1/88aGyk
kIa9Cxzudvf2L+EYYwXvGbIXhkH9PbFa4GJpF6b3fHdRrsewYpvMCJz8Dwg6vgFpb09CLMpiwzD8
NxK6+Tei9/9wogHyDF6ip983HHTDyzusQGDbCQcMHD8tEOQu+AcVffsHYoMPtpdrEzIjbJHbs5Vu
/JHb3dtNvL1YYxhPI040jvVY94rNXVdsb/vExz8vsmV3Y/IyVr02GdwRbSOIWBnaPV2nFbp9dXto
MhVCCyP1CuyhYAWF+xBlgLITOqw9Tfi1CCpl2QBUjFmbIvrUV+3n9u239PNaNdtAKp86VaF7sqHF
BQvJw01l9/8vZdWQ0E7/3503+5/PuPqfrhtJvX3Hf1w3kiT9CzUm/0mIgnVdRbb5H9eNJBn/khVF
0lTZQsGA1vR/g1YtEu83nalpITW1EGn/47mR/oVPBoGnrGAVRi+u/L+AVlFY/5fiUdx+hMjzskxF
UvH4/JfiMUMzMsDz1e+kJeVEAqud4yMKN3nrq9JKJtCIs9Z/XIR1wqwQ8NLjTXFIPEQne7e7txvm
Vgbs4I4Wc6O1h9vNKsSEUm43ty8roGZoBPLYzycKLGUjTN1usDS3/7Zm/o/HhLIIorA9ljf4942p
nfwXaFvl+ITpFEvwTd9YI41hz9lo9WEjY1MfDRzw1euKhcyOBYrMJmqBUmvmDrnCQ6has2f1zR10
P44DcUG7CZmtA+aZH3OTTepWNNG0LM4xrd9ynjOboMqU+Rr9d+Jv0UdZxr5bsi9ry8LNN+8mluHh
sLAqc7KVJL+Ru4ebO7Ptt/gvwaBpFjX140LsrE+/uPCi1AQNbe2xI4GtFqs92gsCgzoN77+GFXUm
VRQSwXaXdgx3b7ZURWK+mwjt7vY8/3GlJkmFAqz3UeCuBGVxI61NHIgTMOiRlM6EZA+aXcUho2SB
UHFoSPndzTRF81onW1NHJ/+ZslvHnPvFvjOgN1KDhlO9jyiveX/AyrLGIM+hUusLAhSAad1g87iI
VcQdk2krW8bAPzfRxrf/50vSjssDmpz0MpsS9tmN73W7Ebfl9nbvn1VJNmUdHCnpKhuN6/bMbzfG
9uXtMWFl1MOIAS/kmA/27fmgKRn9KKM22uVXMFFkrmb4xKG8AKG9KCcJXqJpN8+ydjUyZ/7hoKwS
/WMRNeaXog8PGyCa5I7kFPu0RByIa7VjLp99v2uEa8PEfhgeuWeh6lac4oVMuVV2O91fxHtUKSBQ
/FCHF37MpDM+x/It+5NcWHWv1TlOIMN4CixsmGiYeYFSdSvS4qta/1Ts2tmuJdy9zSgYSYCLXQmH
92hPTnOcJwfpCYQrMEG7BWHtl/jMUZBBngrk+1HcPJO2ZceE0BfGURf3WQIbwrdkV2hdIoDhZESM
xbkKS0//TR8sDtcg0Ru7UTH3Mui2y2t5VVLwtfrg0jXnbUOywHhpVZ1hdmHM5RP4G14rjR7atTMN
AqaDNEJt2H3Mtmrrq/5BGcrbdz8+IQZ+IREKEVF/6q/j6PBOkDaJcHoIVBqflpfJ54X5qWpD2r8Q
et098nj9PtuG94li2q6Pwl1BBJlq1+8D4QQ0PFSH1jKTKxn8uOqIJMA59CjUQ4fBeyRy+6EGuM/4
43dr0LbfaN4NCw0+8T37ij7rt2g6Wf8IX4h3tyeuCam+5YifMB+s3qaB0N3NcYCheabClAmcsIdH
ZT6WD/Kz8lq0jqSxhnDOQ0jgIvlDCRQ59TU8rPsRtRrSAZPhlk+ZApbB5ERPE9cmNADe2yR6+VU/
laTSvJZfxnP5Ynn5Pd0AndTc4Wi17wQUGbulAkxJlewAzodQMZBlwYo0fhsyytBn+p4QgxzxAX9X
0bul5ZpPykl408GbyRSNtvqp/s5PCZjAI1DDPaBmPNi0bmR3JOnlp+p8sBYpTP5vEFCcTBPyis+y
wkqxU18y8JbwE+zhklXX8dS8zA/yh1nsKI0SRuhA+u3xhN6WP+rwpwOtXx3KG6vzuKC03N/o9wBV
jGNfw8p1oo/26CV7kfzQJ31r7TicZAEbJHC2PMnrLyrRun/WgUSpzpZ9nNrMeg/6n/UdPynH7lf9
QQ36mfxYF9Yd9KT6NfJqWNky6TLPIWpCoPWTS4uwfiAdGIG89Bq6UKmtgwZ9BROEZav3AAH34/1S
ejhVJihMBHh9yp8czqt8Z3I9FH6dePFP0/nQAGr3ZzwP4FHOBPHor+opTpym8MczThuPIQEn9syF
hxW+YZBIPXrCpLJDcz32bvvUnPv1mFisGUSo78y/cvWXFyDihFwr/VunvLN2hAg8OYPqPyoZyMaj
hmaqcGm8p3v5E6V+dUj4SLHl8uNmZher175LoPV26U9PVIOzzV13DIFohhIn+bk+pb70Vf0Sq02Q
mrlbdGBl/H7mKE76tjxrBN/aLIvEEHnqfvJnXj/htc/J+4q4068wRtrTx5j6675+SHtIT7SWAv6W
qCDC8E5k3PIUHqQQ/O4ufxC+0dfx951o/uUHPnvl04yUjE9i4vB75tPwEq77uXXFxSbNF6+/yeuo
6JZj6KNIPMI8ljP4yXs+kKF0yJ9SLsrWjQQv+txk2ghXWzhbttJDv95loadf+HhfinP6FaeO9R09
9uFBu2dSYK/KrylnvqzZMe3++a0an9PmnEmBdRWgPxJ9VkFSdVIoy8LJED66peRY4Ffdqf2Wrv1b
iAuS2c4DTimiOKOXSQyKioZkxrh4x/wpU/2qCHrphc6rKF66+d4Q/8BmkLUW0eFhtS2AaB2RjRAn
VaQ7cXThNcmX+Q1Mjxk7vGzjul7D8QMFasciy6e3YZRE64OPEKARNHxpSdBQ8cDPUNH6iESeDshX
bUIbuaV7BDCY7kdn8ZdhjP4Rj6/q6BbpgflP9Zfv+W+0EdahnZ191n/yD314Jd/YQCT7iQLsEuVv
GQz3O9rmGPbX87R3wjcKothO2PqOYuPnjKDK3Rx9j2hLcicr9kh0ksEveWuL3Sr6gFGk+KFqj1ub
tT+PU8DTg6wBRCuhbKrODOHWe56sNOwJXica3X5uSqbNPlnNgosExwBuJNXH7J2YqEP6qB+XnXqn
3K/34bN54IpGLnQU3ozea1hiMgnNkVO/8RQ6Ap27e5rjseSXyl3dwbJFNRLuRgKQ5KtskfR4kIhT
fsQM/VT5mqtAK7LzvVT6SQ1t/iXp77L5NKlnaDbLsfQy/6VHIJ+72g9dPzUmWomWiq3QQalcNEUm
ihGC1cDx2StIsUdrwgZ7pBvcfPUR8cSlA6g/Fnaz5mQVyRUwzmFmsX0GU/q00m7VzhLsKtU18zP0
Jf69XDNMupSZRyosPRim5/UjCxEcRYcE6uKeprHJ6da29vUvQ9T2WXhQm0Ci5mPr1YmRsok0SX+T
7EI/lbsIqsol6JHWyUeZoDrgoIOb6YGgkh3nNQ08+KOVvRjTTpYZr8J7s5Nv9bU+W+8F6g/kUM7S
BjRxj7NwZ3LScMzXpnZ5So/ycVzt5TQH5pf6WrniKX9caNZsy2n/JxhuexdZezKpA2xjY0CPOFC8
8qO/CMF4Icr6QZAOw767n47Ke7O7YNotf9uP+a5fPfO+5mesXnxUdyUZaC6BMel0BqL9Ju6S8Kkl
zkFyzCPvEW3JBYGNYCfXkfjE0JU5rlrUCnsUsGP2ojw0PfJ7ZyCxjmA+oBqB+GW9iwAZX8fJa5+h
do2Xws8zt7suSL22ZxFwZteWYNADivz8kJ9LYI8X7OOX5XV6bZ95//llyXCsLxi02rv/Rdd57LaO
NVv4iQgwhymTcraCPSGcDrOY49PfT+7BP7pA48DtKJGbe1etWoGDox89p1g1b8MbXDFWbOnOMBdG
XPz3z7Vxk67zbzQSS7DMn7v5Wq9pA4bSbXkGQUq/u2P5qfo1jjIJLtKsIZcAY3juRrqMzt0qvAhv
xg8Lh177KrZ3K3a0m6TApKXaBt9xdfFuzhdMa15p5J/IbyUcfchwwY6c4ODz8NLELKCHYgP9Euch
C/OZIm5hRYAAMhIlF/T5kZxg+VWEynVetuxEv+g8MT3HuteRRo89VO4PBKzqvvKZhXah2NKn11SH
4odzGsbNlPvKrbZlUmB/sEpftCBlqx4j/eBKV1Ud2qv4lZP//jD9WPQRqgLMGSNYzq4MSSX184Hq
9tif63Mt7yQM9c4oQax0lb7H5HeSZbWpjhNBlJZfXdJv3nyleMOBPzDhDvUiqa2r48vHnCEB9mj8
vLGXRaT86w6J72FubL4ValcpLZ9niAjkdjwzKKWw023iJBsn2KeH4M4r6qaBh9l5hoe+WGDExIyL
tsn6p1GekwiEHlI9pcOiji9G+TXmy46kCL8YHmB8qeJ2q2n2qSakw7DimjOZVbfDrDTus1WoOSPz
SbS5wjSVtsxcay9DHAU8aE1QQVJI5vrvHyMirkYgad00649Awfmoj/BAmrG1+u+jv8/9/YP1HK4/
okqFYSKYytqiIQUQ6VMbJG7dkOcwKimwjPpKuotertJ/Hw0oof/7KBcEXlfy+gr0RyCvrN9ANoaM
/feNo6a0z+X/+9NqWXawfshPbCGwJCY2ZMKjqsPek59UilpDrhsjQHLUXn+QhIKSlp1LzTwSdvi0
fgLp4s8+uU3wrNcW6QIZxjN8qMCYXTMJHRz5iCgHwn5b3MPf4jcGl+Tx39GiNWyPToxioV5o9SIP
cUF0Y3BN7PP4qzzJOJuq9vBrrp6beqmoK2xigLSfX7pkm1s6ngQvjj1T71i1xXeNk8KRjW0hIzAl
7MGmwdz18B5GR0A8oC/4paq+73YknznyRb8oO5h/RbIRTLzebOYvsuHlv8/7dBS8llrUInydWt8r
74SXBNvICXfdu/xOg4ROa5HvE1eYbcFpl7ptnabI7Xz1vdtVH3SdISQLlVm2SzpnbnrUYyUM1HuV
uPo77Kyj9KFf2i9hcsPfFlNiFIPvxcLApCx1ufeMHzLNk5Er/fY/yZEmtczO2hdG8ydC6voZxeyZ
/E+6ty+Y7SsKD5Sr5bbdqhNVktNgKOC0j3Q5/Ua+9JFQ970bJ8wWuHSmPe2TH4piOj285oP35rf4
qEJHaJDWOJGxkDZcvOqX4jLix0ATJTJ2GBvf6ksfuCMHUukW7K5b5Uvm/Ds1C+5ISz28y4kapIpF
uabYZWtPxymxn0vt1K7hVeEouGd2SaLj08CqnDPNFn+GBO2ajRWwemiT5bjhr8Fdr7AWBEcnvo42
SbHnc+U2j8AvmfmRXCpDUmF4ljnJZA8+MqZiTT728wsrRXqq/g7dGxZMfxe879EZ2cfibfBmOLh+
r3Qs6GxUZ349eVCc1gp6KdRQdrdov2RuAQ7JTvVStTrPZbuxGsf6wvZYuLSRl/PzSz5xFs4I0FP8
8Alf5nw/0z8rKE48iFtsLJfkEKo2tqLa7MKdTbBAfId+YpxF8kZImyX97qdcZpDH6fCpqWy+I5X9
jIP8WkCXd1Ehb1QvPD3xgoTHs6jOEaUhE5sUEMbmUwDnykKpbTZbayeu5MQel92VgUrhGvdqLW3M
cZEdio/okmKJW7jTD6atp6D3jMQJry1Rm1AjuOZe/zU2Ds4B0X0aaC312JN/UOiUdFSCQ4fP+6hz
+DF2cJFXSJHu3I1qgWjkQASR+c4YJr2Wkpfv6F4YwnXEi32opW/RCKTswYUvKCvpTHF+KnN4zC63
vUSF0GCA4KBbisG2mG0uVQm8i8GWP05M/c8d8BMH5ytnBNXWqeuc4FJEXvJp7GgHcvPfqDqKsNPq
FTQS65vij/ZUX5SrF1gG2anDwdvT6FBwTQUxACOIHRqyf2a+gOxZko3jDB/zNug/sazFs5fZ8bPh
RTDncRh+0gxNMFo/ta8carQDL24GrES4LXsBCv7sTbv74m1clQcohDL2yNKSlMZIxITOIVKFHPMe
HOz+fH/NSecFqSiYwcxwpL7w/4c6i2gPvKVxmo/XKvowf0ERmAVeWBgphvPkA3dIc2jFQQWEB823
9sUiiR7zK4LXqT4UQse/mumUZ/sIHxcAiUf3yxYXveN/T7BJkVGrbfpjsxcwxoYAdidFAa6TsOd1
AU6s9NOgE8vjJ8fhA5UHUIZOFBAlmHZPS5BJ4mE88TerveYDtnfHRYPJx1Xg+A4Jx3bMfw34V4bl
uZ1/mGt0BCr8D2CfMF4PO4tm2nCbr8D08fh/uXLa+W12u0VyMBjY4gh9zz+s86Tt89QbOleSnCw7
ZelbwM50x8IxSp2+XoTDrhlfMAtbqJ7skY+Q0MMoYxsIvnwRNadK7HPBpkfjAOgATkA6crWd7/2x
WEPZv0xuy+3EMO0ErOWMrcfdrX/SEw9JqFwMjYNzNytEeEO0WuTR2kJVrdsopq9wnU4YG0CVaezp
mp8giFQwPW6gXpxEgXaMLEoFzLzt+svwjD0IWrxR7jy7rWhPu/KgH6djQcopkebsStuGYgHy5Vrx
FZfV9Pp1p7g8cx+rYTVdXztF4kQX7jyPnHDvdthrxoRws8OaPIxfnBoMnJOE7Ybs0I6dd1Nc091w
ND5U/NIdzCXE31Fddjxy6Ub4QgOdKj6S+4mI1NI3QUJjgolsQntG6xhQxRg2exc4YiH8/l1vbozq
iaeeTcB8x7TSidoFQ3xtQ58dLMoDoR+aBL/VYfNBGGNQhBRLaKG17CG91BEVMc4XyfQoHGJayRAY
iCqEYfbQkw0nFLsoCysedoZEq2m3b8NZ/m25zRceN13HLcoDEge7SwRXlv1Ac+XB4w+qKnNyG7N/
OMApCrvJjvbFCjZXpONzymNtPz9xX4BHETwQVeWP6WPY8aSxYYtgXR2/1Y6lXZZcRRifigPpgiy4
cgqxMXafxYoO9aUXV65UCwNmyEueWgFRx0IVzv1ro1fob3ntXG/10pAAVXnoDbIWdFJBL+aRzJLl
XjmvKiTt5qIambweYN+bP7FHe+zjDA+xHk2qLr3hC2xgp0qmFirXzhHJeVmVl9d7ZmfBZZR7t5tt
ltjLcnSpfWXUKerrhgf9LmIWbRzTeD3hPd7QVXJsw4iDsBtglOSog4OLBxPD10KBsmj5bXZq2WCw
NYeEy7FRV15MnxyQUOdbe7ZfG/3srWfXooaSNxmRp8x/fqXmYpl+09Nd7sUrhyKgYEeX9FOcmnBV
LBJ8TY/cFOWuXsMTxlY/8NCNfb/p8Xa/j3bjULWFS+sgvbBfV/pOjuGmGdFmrvJ0wTOqvlwR7GIB
LsKAVLwWPJj4VrAk7sMvtRfEM0buyPtBfc5q6NQH6WvqPYDJ+WvkUlDOndo3rbDNGwZwgzuHbnBq
2EhecHRKt1isktL1h3Nz1df5Z3oWPf2jKlw98mnu6z9AvxtW0l3zh39WTbaMI/nI0HxCLoXxuyyW
zSJcmp9sv4Rg5lcOyVn1xQsXFpIxz27zSy3eY5JLF1cyGdgJnxzp6Rry8drclQ9JssN/EDOn2p/N
Kw4JyEIdU1yA2KTcQ4dhPkAYn1JfwCqCPguyxT+8m534Ax9EnhX5V+5c6HFIjIfr4IW3nCeAAm/g
4PPz5xIn7HzzlG0dR2u4kDZZBOjBwUip1PCQJmN7PW5l3MAhyNgxk9xDuGGVtZfnj4oi1IaMO7IS
7HI7nRgNB79o9djBdTzPwYGS9czwY/hVXAjNx+ocLlmt37zIoPKbdgtYWpaHlxxsHaxUSreFlu5I
Wo8/zFu1J7tjg3UJMkvIGrYC4yQA1On+cSxjmU5q4pXSS9ukNCXrbCsdtPkIQY+vig6kCt86s0fV
ylKW/IwBWeGO2qvMCKRNaG4jAm9jvyU9odjS2vVf1hcPJ/aR/Z3FIhMB5HL97GY33IL1E6NRp7mO
9wm2hB25XL6fj+xt3taX5sqmmICfgN+8ES9Ihb1S3+cv6w75a7qmOKt8cC5p6iHr9tH0zUFD+R9s
lY8AXzV9Y35TnQiR83wu6mQVnXPKhzftVALoXFK4hYjYWG5b+c1gTd7R7/xm9D3r7ICI9yQ+NLy0
Vyj28+1zoxoeBCravSK24TW0JBlT7K9Kz9qFx4qiZjl66qHAzZauJrnJPtEGdrGNPWVp+c+jtRmX
43l4SAtzW7Ml0Sztp/ZVObQHIHEGFZHP3YARQbxR5lFdIG2XvjTKkwt7ZPPaN+zsCy0ZCjfK91Cg
fQJzNgnDohtj56OaLKGMLVjh6tOJt9rCWgATDG844tJMi60HqK+YrgmHFIQXNu+4wX5d8FILAtOq
yHzz0iFq2ZiKrUN+EuxUcYyezGpXPsyOueyMNbTQko0VQuALbYAI7+CDlkkeBSL01W9pXa/bj+Gt
b3xic+UHISouN52KuZN9jebwQNdHYXouFEf6IIdqVVzp+DYMBFY0FsYVrrW1y/aY3JC9C84384zA
JXoXQVrZ9MNlQZOLFO4zWA6P8R+hTUNhC7vqIbR+993eAthrwzI7wYLrnmifbO1mbsQvgCut99S7
sK6lRXQebwMSt9YHuih+EiokXhVoPsmUJem9CjnsSMth3TIAANzkhnu4Encwzl9Raja/GE9LeduK
NPjAKR+kOYlbcJ8JF7otlIyFeakeIYgSIyiKcWOC++xUwCRnFb8G3lG8Gh7xcNFU35qciaUDNr8F
Sf9eYjYGInTmtlWBTYoWwBse/bYpQUp10PLqS7TDwk/rGP+UG0OPIPTycKExYpOW8VGZd1LmNiwL
lDdOZV7xsiobf2bl0wbDKE+W5OUYEwe0KyzU5ZA64hPOqDsxWl2Y3/hAOOED4bOoOjPINNrh2o5R
0uMEcZYmN4IISFUb0HbS4k2HbN/qL1CqOJrfA/ndPBI8UDj8ZF66Y9fO6Hbo934mX+WhZrZ4rPbh
xoCw78l+uc55eCiVOUjCneaVfvHZ3bSvdptANEboAXvURV3E9pv+KyY7/9e+m2SIwOeLaR+aNWGy
O2as4T/lLVlYb816cHoa/ulD/TfG3D1njl+z0Qhi5pJ0Pp40ZGznQDjOtP3Va8Y5B/j5Hud5z2+M
uvX4CJ6bUbYZSErcNpD/biEEazNdk3eoqaj9IdM7OC5lvSPNPoPN+HVmXaUvccYbeynheUCYRbgI
DHfIXcFczM1DTVfVzNDNYUyEWLBDRLyQX3UEM1HsJDqHUIXqrFKUa6+/aj2Ufs3UNA/9AgqlgFuO
3Yyu+UlxHOz1CWWdra0w3CaPx2GCxeibB+D7+Z6DrQkE2ZOecNK0RQxte1lfiAaYTAoYO/lGEvQ6
stx0mX+2oOe1nYlIfjFiOTDggK2YQH/LlzQulQcz3tgnPhZN4i78kNnHqO49uWHCxd2jAk5PMSYz
0usVzPienGSPi4OLQpT7HGdet4sOJNA1/crwag5Ew+lBYhZs2XveLpVx8qBazsvtc2RGVCyp0axP
45orzvOW/iDNYKnn29SxPPMdJMCwJzajD2Cm/DRuwz3j0/aNOAfTQP2+6N/o4RkoWu81GjkAk+SO
QJ1HekCFVnrC7/BtvnPIyZr7OpD6pUWx8TEHr+ObEw6xPZtrfxn26m9+qihxVsZ3odsIyyN/kldB
sG1pDhbaQ3FZE7AB4X9LKbJJdIA+fPcWCjsZVtwX9mpuPmXvG7bSPtNk5mUGKUp2+80BqjjJz3Qt
TA92ImVasctTV7wN3ngQ2I6IElFmahsUkhbuNlis449EH8aTxroW7Oga+80lNW2SnNJmg2lU9JGV
TnUsr0WxNIQlwwUmDlICZudb/UpKjtNwsxKPpFbYQqS348RiSH73lYLzLNAGUtLyIOi0Es1u2j1X
5C8sgY5YC1R2pdtfwWWJoC0pmC7GEYs07SCvOR7Vm+JjgXSHw1YKy6Jx+qssOXUCbruNAY1TYKke
sxB7voS3+QLNtVM+YuIxeYGMIRhlobl6DeYMchI0ByXwa1Jl6KsQgnvtkc6sRB/6XveaNfFLHbEA
jxiyQXKtXq81/hwzJ3AC/lOWkwoD88jAnIHR0CH6d4EsKTfQ1HjqluHpfAO58BhjPYiu1a/SUVjl
h+otO3OoW8jXNri8LpQfBkYJ/ShasxUDB7KzlulFVA/JejjoJF5iwf0b3MU7Wq6MwntVvT8XyVp2
yc3gRz4Bu9sP8H/kYOReS468qT+eXuAJq/YaX3g7yHgkjykHVq0r5DJAbrzvaBcext1zIaNMA1R6
TegQnbNoqO2yt/qNR3N8Y5Gx4cmVr12Uh8nGfRg7W1pZLSGe2754x1pJuWHx0bYLmPrj089GZrKO
0bqMu8vfp7KpUw/3tZxZGUc0155yJ1820zKiv2qZufgTmb5sL3jqp34Bs9xcGeVOCt3IWHUkDhhQ
zLFCY5bhwyLDfAPVHVMEjF+ZP4zywuycjOCD9J6h3m+NTS/spR0HSz2tGX1x9Yy/eVyiuWJopwbz
aFt5r3/jS/41PuFZMxA+8etZMa+bsG4i2xjY6pz43mzq31pkiXCk28Y2uZaImc44+fHulP5vsgS0
VdmMABGvoZgT3rg7vEdcMGbKsLu86Vxjpx+gCTnixjwzOxxrz/ghdNkNwCFIrGRQqNpastE3/ef0
nUo8g3byjznHqt3Xo92SSISL33ALu72keApFWuo9T+Gjxw4EZNfYGQuR2YhIbasy6ERk4aKNoNxA
1Wy2dLP29BXfaSqCHDsbFyYEMceT1601nlMoPV/m5mVCdCqvCBRjX1ixO4i+kuDhuLVIshqWFT7u
Ho9B5eJRJ7+px/BXOiORa74hTrcOtIhr9iuA3uIun7jynb/X+7x3MKtdcxeXypWRouAWF+Edi5f3
MFlKK1lbtI783VCi/BBtcgO4064C4lTHWjBbhJS9YMtoLvU6Gm31Hl7YFHTxRUTT8Fci5O0Q7s0d
oqvSLXXHwiNIcio/PkoL0leOLcM34diJNiu+vCrvKkOe+JKpbnk1vyZkjoA/m+6N4QmyR65nvSAo
Z3rjd7Qn5NRf2FkfLN4rUgIGnH98lPE2f9QLBbE5cyWABnDRC0NmjTx2D/ab/JDd/BJ9sOzCiwjY
7JgHRj7l5Obbz0/a6hSEYTlieu+0vwZqomsFKORE/CFeY3xR2fAuyXW+wA14UtWygxf2k0CkHkma
XX1Z/Iy1/ZdxQa1ttgidkI0T7gKz0QsJQIyVGdzCm/Ky3+mi+9Gp2bwq5JGDFyKADYXkCmC5afeo
C/aCyy1NPkoerE3s1+fyZK20Y+pWx3GhfikMDAcbWshGXmpHDDjbR3zn0Y3Wsfs8ZXu88drlNG7E
2IP3AixP2XlypdVzEfeO7JNpjGgIHh4wC8D8WWHzKF9voru3H/1e590yvv15QbZoQLZMKWc32ggk
OHGdadcj+3lVl9mZzM+t9q+KNjxf+hLTy7hacZ9/wGKIJROaRafZ0DsgurF8Id6AOjBENNbzSZFX
+oESM63erDVp4K/AYNuqtqzLcp1di9g1PvUvPtfh0fHLFsFCkd4T6DRU9vd6J7tkRXcxFRHWJceh
JdzdJhLtCcMqJyuLjCBbDRcKne3LZ9oeotcSEd/qE7xPgZEbHXUOWv5J9V4qbz1F0uxJ8kKhd9ds
4l22/CbIsiZpTKSP3IYLalB+T/x8TYLNjYrtoYtr5Fv+lmxYnwyvEV8JINsQMS/tTlinb90KFpX+
N+WnazzL22hyhxWVesnWx0vkxKRBjJbmnRF2lTpYIL+D6/6OVFVbvDu2L4rYyxrnI5hW1qH6jFY8
WjN46gNOCHObkrQiO9sKHPfQ57zSOiAGquDD3eoHrmc5njgZujpvfFRMd0Gn1uENRoew1U+gAi0A
/Acn3VtK0t4JYtkJmuupfa/uSO+oozO//GTHFpCvOr3C8lEOnCCcNPoa1pCKNxepaLNDoSlVCKod
PMfRVx+liQR7p6A8rk+YO1y047CpsWtcxZh2Utne6gUbzKFTfWFjvWXhSt+LEEg4mYE/5m+0M6EL
KWZDsiY7n0AYiwPMQtVLJBdRstPCctkJ0Pa4441Zd31LbtaVprQ1Qfxt6xrSBlF+eaHbrR9ZsHtG
rkFdC2LMZ5EMg94zEP8Xo+56JG80DC03MlxkNE1edaz3BJHwSqkJAnIfZSplL/9pP+lU436R7PGr
u9SU2gSc1Css+yNxicqRejIYNs9yn4hL/Vv/TmWbTSfiIm4Nw9XSJWP0+EFP1T3UiXGIpzO4Eg8G
xW7upMfhBylicUmWz73Cg0my8adw5KTLlUMevldwWBQWl0o/NSzFadu+DDzOcXYalCWWdhWjVgrT
34r5350agvQpygxi3ECbwFau4TexfzIGLPAkaHN4gkwvL5ZDiXzEGdNFV9/TJ/MaksTcCjhNgi27
ZJXVBegyc1fAK2ZNWLhBiNoVm3bhZB/8romyis+ztfSerq+NdyRE5WL4ip84C4IC6BtMPiMC3Hrs
lxglvDbkWXhVNBjr5BzW0esADi/Tsv0dF/KGVPeif80WtLfmjsxrDpdRsTUDRwP9wKtDWRbZLoaZ
EdrsfAJjfUh8LzWdI32j6t4ilyTtkPOI7gbcMkTD5iHeYg0RcgRoPtzG9mCsMIGC1aMo0FC3nNOM
pf2QDSdcDhMBYa4yritIEPqahDEqEl5wnj2kAMpoSdA1hSiu3YWLsplfElBby6/Lj6AuPeBkmwub
fjy1xTlOD3K+I5JIKSCyO5AMZ+EmDKuhPxIIaTLtYgZZMJhYE2qqZF+TvlZNyGK3CRMB8bmkLKEu
oxaiSEBzWwOGULJTdsueGfvsldyOOYGrt7WERQCpjszhaRmgnNJdaHfZQz1bR+hJHSbDrdMysC6W
gmBTGD1LXyo+8UNpxq02wuG4sTHH+qq/6l/98W+w371G/P+b8//9r4TMFXKbJPzHBfj7vsgMX+hI
DR+OHxjxzBadHOushSZHq7/PTYGu+jh+HPsgt1bkP3h59zKObXgS8Edh6jQH7Zos1g4ohY8w0EIj
M0naqqq3pqDSK/596u+L2HtC2GyBtv8+J81PvozTDWk8r3+sWvXNqrIWrQqvPn85LYhj/CMNL679
3+fq1xeqlBiov3+mhvjsv4/+94W/7/vvR0y1I8tdiPuWcD3GW3/flGemwo73+kV/34qLA41JIqfr
XsvqQ9ivxpJuXJ0gqnSo9Xixkh6bixp7MNK728UEB0hOWoLQBh2LMGzWrmk37epwOo0BiWmhyV0r
cgWt8DM+ZFn0aSn5WVGFT1nsW1/NVNWxGG/EKYFZuCDUPK9dcBifo7Ig44f41ewRoPKxDQIW/Qw+
XRr242Jum9DPsdwOChAEi5xQLYMWOykJrkOCREtjGrTJHTzRTEn2Qpw+8r4YVn1MfYrihKNP59zU
u5jBVdONS4KhfIz7PwuxkIlSgBbVEMFJOhx3ZZXgRF1rYu83kqmxBoFGh2PeytLG0pg+oJj4MUVm
8abil1hXT2njmvX0gSqE/LeZgqPrcR0LoKQJIYURbpleE8Pv1GBbND1a1KmD1tgMHIRpA9hMZOwq
K6JHnyAsh51KdAfAdsEMrSQtUmsB5pLO54I8Ha3A7VrSKoiXFim2WgzJC/cOyHR9vwt1+bfBc5kJ
Hwz/RiJRjnl5GRF1Lc/GT5KT/maBZ2SxFjiFlrqaATNhNOG+1MA3CWwKPN1pMRQJyavgseEJYmna
ujA86VgPeQTZDkLg9Pwxx2fiDQ2zt/hc0j80sMXqnjYgmUKM1Uku06rXj0cW6YbRLa775zkoUghP
kXySRA4OTdHIk4sK3OZyPP7EJsvXjfY1TkvtKazxsGaTwDvT5ZJ7DfJWlJvZjBtU9yBooFyV+T8x
gfkQ1BDWDdKeyYTS1hazgB7RQ0zmskuMSbJP2txDVclekz0/YzzKHWmflBUkhcKEtDCjcjRS4yMy
jHYhB/qXFc27ScauCiUIzGNR86cYem3KOwpVsE050sd9rlWwWopgiS0rRS+P2spQOjTb47hspxk2
d2SBBzNTVPTiVrESPWmQwCGrFYooyJEpm1liZv9qdPqb0pwOZP9FwLMTG/ST5yMYMBPWZpUhT0bt
anywBZb/1Dz8SfQaaC3jbEslICqZJduCocmV0G9nc1obs8JTklANqEnzLmCnHpcgaFXLgKhWdcHD
AIbNQM4+tQqzULlOHgYB3TZCcFrG8iKmtAS9gPFA1zNVFcENw4SjLVGsS6diwqGULxUxW1lCGNFB
ovuXh2PAQkLmChghh1jxliHs3Az29/Mf3mrdViKgwVaxk7C6ioo8xlJftxh1d5Q0SRCOi2AuXrro
loJFhWcoYoPVZiTFOoHGgVr0WeFPmr7RuQB9BXqYdywz9NpIIoZIJcwAiv9cJ9suplDJG6q+Z5me
hvAzbsa1pML7EiEZsMWGSxX/uEllDBGnw0+e4YycxuEjKhgpF0aGUaKcLiaFxL64TucFMalPvzEJ
GRthqob9E/C/xmSOBji91/N8U9PjWDKaapkhjukE+bljBUe1aRPvjQKZwWdsCS6aSfFkqHl7KGRa
mHT8Fg3xfRy514VmTaRlpB607K+moLdfB5HMrZ2Ug6kCOQrq7alLnNV/FKCJgUsiQrbNccwJtPo8
5oL6ngI3ygqzSgMsOIx6P1OF9UARIY86B05jtsh144+sMxMPEd1GQQAKK3Jmao0TcDNikRMEsERQ
l58s6eUEmGSbQmFMnFRUDq2kiG5fFbX/FKaD3E6erBuhm5oBbU+tXLIue0J+BzM0MKWjZMB5optr
5DdGdHhKobwX5e5Ry90VK3Sv6PAhbEeRNt4An4gQSu/zkgZUY2g/ayJq9xSwnW7OGDANIybOtBFY
n4UgZE5RYVoBF7FqtU2kUV8kFkNyC6uwzi/Mh5gCUwbITW0dhYKUTO2yGQdP0LOrNb7kCnr30ZpR
gLifcnjQvzI9/51a3Vpo49A7uggGn3uRbshuGkAtkbEYdJG/SYeugGpuSUWKuyf9UjcAacmhvpjD
7hSXaL2tyLqphYgxcAZOwWMGUw6XB1NFwI2v+Ivp5zQh+h4mzsMz0VeZ6fchfENsyp6vGJmb2GG4
1dya4vx6iWsiO1lUkS4slCnAr1TRWCfZLbYUbOmemrSWY2Y09XMaGOPA8ZAskBETCxE3K6bWtzqK
6SeDj14XOijQIpYFk+DMEYa0fa8d0oBq1MBMEpP7mQyBqPT0JjvleT7h0Qc8auKxp8qzK0YzxIZ5
eIUUTwFE+wyM0Zg0PyeGL2aswf6LbVDiSnl9wD1T5fRuend6wdQNhbgac08tnIqQJcBdEUpMn2rA
5RJvNEeYwL7kQGQI0Wp3NNu4hZnbuRVmT61gTxRDg3GFOS/Lsk/woUJJqYWZVzwpIa0caV8SgvKX
WtDZOOCEfkAXluKiygSNFgbiyQBlITRBDZWpTol7PCnYfuERKzIkHGnsCR7COk2n9+s5YW3jZVpr
WBMKxIwZpgAXG+ZINfU9uX9NuQifUPgMHXfcEcwY2fPUM4vtmO/je+7IbP1+VCOUSYWicfGnSpYx
g3ZpzPw4gCBfR/JdMkGXBda31wKoFQk+NAgnr1bWmG5g4jPfDhrwh5pf5GdyE6pwKY1syGHXDODw
NCPiU3a7ENHLs0nQLXGY5DVu9qkm33J1P+Edy0FOBmcHgDnh28eiKH644rTspnUn5XF4EJ32HWT5
ZZTbeZ93fbMZwhVeJJAv9XjYaHII09yiqe9zUKgaE288Fz81HMudXmSKXyTHMTKNtTJ314kVyGKl
rKG6K4dmgbIV6JVJIx5mhpNTe8HjmtHeMH/KdfWBRRL2NZDYEiOg8Y3BsEi9ymCjST/k+NwKgp3c
sRS9cZi2MakCbk//gkUCZvOlpC6eKdSFqDnPhrEizgUbNUgNslQtTEJnySBB86OE+ofSDBXdV+tl
8QiIJTz3pYapbD0jGGN4gPEeTniScOh4/W5LUPe+mOp9IETvE2nkSx0f99mdklw9qa24DMmHtXPZ
mhcYeHh9Df9HbJhsq2K2GMcmWQUxZhzNcKyw/Vs8sZOOYtArKYLFXyQVMqSYQOvk1QIJmC9H1AJN
zzEdW/twkKaV0YG+1MQXp8TK+GLJkD6LEvep7nQBSyk9ZLyq6QgZRemfNrTfptjybeERGvS0ob7j
gpVX4tHNFa4OY6teZllHdythK4YkbaY4Wcy3KIlVHwX4vLRICI0Z5mCW7cgkE2+HSGOYUuGNYsAV
MuR6FWug9GMjV/Q5xzLMEdxOSEkbzTHMdoJbi2fHPBvwrobdaHFKDMx+mkqXHGuCDTl0N0VRMEXM
8iNEhFGuEVxCqK8kbnXc4s0nCrX3RO1r90ZlrCaj2qijGp7LJHVDOXKaGqqiqai6r1bth2GVwza3
rM1k0a5YWrnox4+ntpPLeNsgFfYEw2QENMX00cY9krQLVk+50/FauUwJbMI8SCkg07cpNL9i/DaW
ykREQvNsz1Lbh3iTs5U9p/RdS4Vf7IhgTYCTWlq/wlD6va6gGAt588jlmLmGWOzxO34ZPo3rgSfX
zfWaePiWqxBrAk1JhqRJuYi56JZxfwhLsD0JdxZTfAVHOlZL5VQ95+2gRT/GkGP/G34FL3Mr4k6J
WpU4adty2hPwt8f8Ej+vFpaCr0ollOMSUO1lSMrmb1UnvEhBguOiWZQvZm9SdSvLqAQnVOB/Idgk
OgMQI6T2bFCIVNp0U8ccsaIZt4iP8cQjOGlTiTm+SOZ7IXMOYyC3wNoSY5JnClPo/7g7jyXXsSzL
/kpajuumQYtBTkhQ00m6FhOYS2h9Ib++FxgR+SKiqq2spz14eFTuTgEC95yz99qwdHD+ikuNteBB
YWjWR81rNsTNMtR7dJN9Ym9MhPnJweo0SmitO1g65w8ZaphM8oxLI9o5JdBrz47Qp5kAQaIIqUYd
genqPpVpAgYqc17prazwQPdYykJ1DFaWiTm07+CKWWMQr32fUm/Sk3s/hJGftsxq+TSKJZjXVZcq
zUrNmBhRRdPPdxIvouzY6cK6qHZFv6tZQyXfC3QTQ8Z4yGFIoVOlImHOJuBPCzgD/Y5vsnvXlMc6
XYdjO3fc0Ary5UHjVGaeG/Y7vdA2oV8zVh5DeUtP4VGkhO8acGt0nw9QqDU9kKF9S9qcLAUDVn4f
imUjlaM/Mq1VzAwVJO3GEbG0ad2SeBnuVfO2VxiIxeMTqb5EJkLytUMC6Ynt4g3jy645q7h/NlUB
dd1XkdW6s1+2ecLcPRy0Er3V2chz92AW07ZKjRZFrBludGu47Trw8kbNYsbXY1qhlXMia6pE+BLc
TP68WFbZOVmXIshpbtjPM88JXOa77odTwy0bZQwpp7vEgXbDC58WTkPBJvoGD3tXnWwlfiOKPtk0
Ju9QS57JpshRCdrJnTagHu+gKrKY4/1V5s/dR0+qq/5B8930WbF82oxCHmI5+xSzjgnkmOaLrBKb
VJrM+hTmLgOBRC0fpSEZbJiQ62+Guc/XlOJUhx+wCvf1KJODC/92MTkGY52ZqEjRojqUFcGoM7Se
cNv2uk2G5F2RImMIQvkZKmgqapoDlaTocZmrD4b0FBtvf97z7pb0ZdZBi2BHRgy8yewOoJ/i2hrH
od5yFsAAXevodNEjWpXV34SFvS7hos2tDDzeGqK4CFwobDodweqk5bu2Rl/XGlNOtW0sex01ueKX
zqZF41IjfDQLw8JUVf+MHHpNNxyPWUvsYDzWUDwb1Ee9a/qe4fv9qZlzDbrpZlK05JA76P6GCXxU
KxuvrH20g360MmP/NqkRX4tJOxCc3TPY4sBkZM2TRSCbUBTP6p+nIFDIQDefOkNHzNU1NnwglEB8
nuHWEGQhDDDnycDODjoArVGTaKfHkf2aZEbdxNcwPumphRVVmYZlXKKsIhGIxFUBY500zSGHrUgV
/Iw0o1Rq7XOqSNmK1NV81Lf5QDGYLpvopEUR3mA9ui0QdpQaCsNyrLZNknqVKvx7pcYhMjEX5oWl
avoMKxX4/w5WMut7PTqwLLylYzIhtoDBqWg/HCi/wqmqlnZOdZe3PXw6PfPI9hSLWuqM17R0SSZr
sbIil4LWcR/It+BLaLGj2gwLe2r4M6krFuYs+3OKIjQhCN/bhtAGzepfcVBJPsS6Po4mLzZEUV2R
s74WVcycQ8jwdrQ+nOAOi0NJT2oRuK27snvtTZEMU/p5ejS+2D2VS2o1b5pCWVeuwQe9+AXeUixY
e0Wi80jb8F0qNIUgwWLkir1I61lWxQwpm6p64StHg8lX8YsoxmsN4Hahzix0wPIaMnflQ7f6+6lm
piGtU1LDXoWJgpxPRUDWJ1+hHQHHR6qvFYzKirmONSnhVNZwZR8cBcYJp6cFMqTq0Z8i596sGYj0
DK9Gml+BHqknu4ACaWKjajqkmkk55PeTrnw40Ow+qG2+SPZaZKr1APWPrqbefHF+e80sei+mDFhl
nUmuqbe0M80hGGZq+KuhGOiyCJjkhBqRKrZrWtpqHBqOGQqXMce3LzUv0rNqYwYsYmxYDaAp15y6
GE0Yxd7uU2dJrOGHr8XlUkMpXvisTka/9nFdd9vQSNX14HB4y0f1HZjyYz7F+FfS68GK4ZM/nAAn
vzpq029ImWoIsDAc5l1C9axIKRDkVO9db2zmMmNZ1CaRH5BiD6QXIuVg3VJMdb7uVLKdfDcmAtI1
FkGZ09xw1IfSragNs0Eg9cQUZ7YvnLyi22SQ45Kg4XvHDtyVP/mo/qvm0YG+Zo2V4YGXx5Za6PeG
5PiXq0btpUG5gTwlNmhUNTKhqR/SjPMcPZ6BY18+KDBIk85aZ7Wxr4vc2tooD/TUbje+YBHq4OTU
/ZyjUEb4LpBMujMFPnlKvS7kiOJIYyeMNoJYTKhHHrtbnbXFPiiMT0Bt7jmKy8ukYOrsNR1Ub0a1
Nzk4XrKchbxhrazYXPuVsu5GOef+5fKkf/QITzIO/Esqwgptb+JldsPUwX8m5mLlTADPx455Rhi/
12VhXxza0VQN48ICnu0ivsuw+uF5ISXJLMVPbrSb3nIsKjdxtsnWAQjKYqZGK9GX+rRxUWJMxG0t
K59l99y1L5SsWAe2nizIlba3vT+eoIDrC99mRkqiPAu5isWBLVAU+wINwqhxxFDpXwVTrSFlHeDX
te1rEIinuLBNL7WoksMyf9HGKSMhLzn4PiC1scd+qLezyFJKLxvx8YueA2lBfslWby61cEAxBAB8
7SA0180b/NlD3YxMk6YeU4dVwyto2oaTFaC6TsXLo+RTAxAxZ7Y/0Y4YOMMtYxBw21hTwKlpvKti
UD6t1rzTm8x8dQUaKycu32JreFekOGmQOjnXEiUnjafSN8l4gvUYEiW2jwlnTbPUWMf5C7mT9tav
4cgI1Az5Mekx8sdI37Oeg7/ElsWJZFhQj3B+tqrPNMhZkKoO8uKCVPj9/3wxHOvbXs6GKtMkXco1
oe1dHx5UtjMyqJ6LiK4fPQr/fP/bg+ZH/rqaVRZMhOv13y5ef/x/vP/Xj09dzfP6dd12mDD2G1X0
P/xJuIOOzjOeN9dL1w0Zl/m+7vC1/rp6vXS97Xrvrwf/7ba/Xb0+zoc2U3afau2vxgSrsJsN2d5P
Sl4NEcF/XLzeer0+6QN3iQzah+YW99Qnxf66Ye/Ccfvrupj8P64bs88WH030YmeTSf6WWAKJbUgA
oZW5TxM58SqF3Bl+tkhL8jHho0PLcZieZl1l7klIN/cTvHzPdVjSXK/Kavr9jmR+iG0ZTB6Evv31
A9eHXa8KmkIbqw8P15si0zD2g+bgZGuVxMC/DLfn+rjrPddNkdX8cYrOuzjSMW5bOYaueH4a17sl
ifCQmT9HQzMRDLsd7lYLrUAERezAwgHK1kwrsiuG+X7Kubgqmf4asbyXMQOarh7JVCkg2F032iAR
RIRFPaFvnFCIQJ2xC/lF1Bm6C8ek+wk895BwAjdqJmZh0zAuFIJwl1DbRjNVKp5BUfl1B5+vXm/L
sh7pdmvXRNwF0ivUDnvD9Z4uyAGH+mX+nfZ05X/9HLBsTqhja+19goc3yfU3XH93GYiZPCK6Ay+H
wOT//L3f/sr11/72mOtdg2SSovY5rtD/PKnkP8/s+ujrHX/63f/Xu3/9BoJLSBdsm92vx/7pbxaR
s42S+pCqLIBhZnH4c8CUWqYbe2Hg3vcGwkVNxWdnj/KY0HoGJwU9A8Q0wzAR0bp8Twy12tozw56I
jZ2djPnOCuP6KNqeqVLCHB9YeRd2qxjoqgjQrVQFKC8QK57vindCgn4sI8z2HXn1xI6x1K9ZuVBx
mlTZkAqEZdETY2ZJ9LXpuTkQyLGHQURU08Zn9iEsWgGNrGm8uQ8swIpT0nNIcysF6ayirAKZ+F4Z
dBVmJYb1XV4j/HSoRYwBqEEDwyPPvrsgEqu6RAPFWsAj8/rS0qIjoooDc24VD9JigFARZobSB6wL
XTKPRTfzbolfMUqNYFcN6r1m52eWt81ySBWECMTXpJyCt52l1kQRweBRqcsUP0JO5eDnKtpLqhac
zCK/PQ0qg6WWCaaqM6ZrZzV4Grj7jhgzz08wbcUCLbE5lRNfLaA4NlpluB8jQkmnFPWlYLbox+fQ
J+CIBEMkNKr8gtLorKaY0B/NVQ9F2LfIT+F5R42/DxwMIIrtPifIKiVzEOKjIxxELYoe4lasSby3
bZKu67z5IBkqSVPJoNFkop8kl6ai2I5NKMxGiF/XRw2qMVw7GOabbervWtJinm1ophmjujUttONh
gTCgOHcJckM7rZ5xGQA3deCc1HMIAfRm01OTiAwAtZkAcnB8EGQj7Sqb2iFgBpvIqD7YvTgxJ6g7
+VAprItVKlOZwzAZG1J52+HUJ+qxJ+4b/VhLCIZT3AhJZlVv+mehGR95NfdteTqCXZjmiCYWIm5B
BuYYYxI//7HT6ABBGuN4UImbMKeHxukMplAkeE9S7RRAGdGVrl7WDe2ACgnMWAbaMk9IipD6t5WI
bR5gruBHb2gH8IUJp0smrHuYs8OF3qMWsFhLTBRglkkKiw2PpqIZsheGMuKaSpKd6lAF5a442P59
YnTmrUy1H7C0cHHSx4AFCo76HN2u8dpBbPVcOT2HWxGolAmTFm+NZNb1WvKTYeBc+PUkolXUerLA
xKfPycIxRzU9U2HRZqxZdXC+ERLYJrcVjzGWtioS+zPo6vCpoL3l+27phX0EsBxwm09fd+1n/l5J
oh3NzEcNDvqu4h0Sri5odRbmo1rIY5q5aOAIKvCMrMdWZ5jbTg+drSz9GwJi6r0Btxg4SranJXCj
YMIi7Oi1IspAKXkGGclb9Phuy0K9NOFA6cf73YlVZ7IU1NvxS00scVNH+AS0hhYe2baoadBhJREy
8Nj0X0KSsJHUKjB1woxFJx5gGfo3xWTR6+X7AT1CfFKuoahQdrmLwTdoDwYKux5jT1ODVOJwvtZ7
aHylyAI0tVn1kVm0DZpUKT3dAr5noG9Tae0hfiHLhOiD/j6TNSrDGKEM7y0CZhmKE2t6AH4qotsx
P5CaGVzslnNywFjIMKJgPejqG+h1BTUMaaW1ljyORtRumoQyXA1t89SF/qekhQaLGyQG+VeHoeV5
VW18iWQJPnDScc/6Ld/uoeuQxYwkxtGZMgNEU13vA3UdCG+yZf/QFj1jy/6hahoFbWn4remtTlCB
rq+lieZ3UDWVNTy/lCkxGpd2diL2rrus8UynTSbhncTaSnRnnqLmAY8nEK+l9WEMMwoeRiVjfJSw
w1gc8qCXoPNQkyLk2JBgYq76GFMFNKAsQWlsETS003TAQqYIz0XKSjQcZhIC07u1HztyJwPlXE3o
whhWPbZTiqmpu+2bZlpqDr2PsYQ77CuBse+d9jOGlEqjLf8aYpCEfR3mrNKUJ6FUDe96jQfJBJ5Z
yZE8EsIah9Zed3FLC78gKS3Q7XRBlw+zRTXcD1JDD25EdIuFN2nldJCIa1IzyG5mkdkciFZ0EQFZ
E8DzLCMLtjsLEq4QoEfGqiDGhLJjzhSU6P9JGEr2Y80H7U7NyQgIcWzLzqeNMLzaCRqQdBjOCX37
fV8yWMkcbFykc2MaLtydMiSvPYJXexheU4thumLFN+0k0EePWC0sDQuTUhP5YyKFH7vx2NZE+lTr
sc/I91U5pubue5k3NPMlFl+rfkocJUIzU95bDLXyKYIianFmzoT9Zc1fVUtjhJNkx7rnC0TPjtXe
NHz4SnXqlbEEmsOrj3G8qwqWbCfDglyFD6rbmCpSXbfaocvJKoQIUED5ddm+t4DbMWbGBjXfdr1j
cmDjVbbxUDQyAJNuvkSkQazjWmn37Uyw6eeN2ieYKYL8MRRhuA+z2t2PxvASCkAVTa6Pe3UOxWG/
Gve1MIOVmSEniOc0m6TK1V3lTh6RHzcqiQybYa4BFJu6oKKOdJpC3Sgz5PO60f5z6Xr1t6c4/0AT
RQzmVtcbOqmxnBvmZ+706oNIUiA/dq94Dt5ydJHP2SAPZT7mG5aPEw2nMZF7R3O4yCCdFHeL9HDV
FQBIaneTw0TM6lc9QPuvuug8r0v668Zw2BW0eXO9GgqHDjoFm2dIkNmJ/xYY7UCW1vxu6k3TTys5
NrfhvIcnBucDGSckO/FtobikiKg00CXFvLle+tttneNy3rQwGJGrQHNyrpyEKFnSBjrRFTIxT0Hb
UtDl82f5a9PMa9SWNLOlwsSZbAmGnVt1JrNeEalBElCz5MrmysHuGlns419c7GiGsk4V3Rg31beW
6MgjmuyuRPECbjqr7zrpqDvLhljkzJspRcgrZJWSTdDPpCpgsfu2xHVWF+ZNaBOViQhM249toe+v
l2qFgKSyn3M5NVqxwcyIrXR9XouZlBxcuz6H6yWLUtezDCRcYXQszUrdy8ZR9+jYu9Dyd2YFzURL
EP0GZYgJPlWNcRfqd4xFin2uOtUmjB2gbM3r1LPOo9bLlowNKj7Cglz0QGDZsRt9X2qqvm90QhBa
zqELaaE+sDUOlTM6GdYlETTQAiDepD40hRJBacm0bmwMbal31DLMMS+l70cbNbPZnVxK3pWMxE8/
1xXXTTtfUnsfMf2k0xj6A5NLoK3j1SkNkbp28kPeqdiXAOtnUL0IloiHOELhzIb+6q6Qk7oZmI/u
p3lzff+vV3VaiilhN1ve7gCA3vwZsHL7feMOMFQctALLyRUocFMKIi3UEZX2m6JF8VKx4HVLAE+/
dsDr1THGU16ME4k9jXOv6/1rWeKp66ZZKxlPcUNq3/ChY4/nuG/v+qE8/FdmEM5lSDGcNGCEk7uj
uQN8M+DMS88a+GQC8H2VrGzcYcrb9BVSQMS0CVfIq+E5rtyH6kM8FAdGUwoiVZTa81oQ5nLMgniJ
o8k+ho/TK3ixr+HMxMJ/DB8ytB4bwiFRmWc/QBTnL+Wwoe3JBLHEl8QoYFzoxoohCHTrGHAk0/CX
fAaOgSBZc1Cf7uFJ1wTg1etW2UB1DLutcjed5SeZHsqIbHBhIIYAccQM8FXj66uSiOPJF/6UxSwO
+Ve9UO4wozEkzHCDI7whJf5DpYrBnuryQxNyBvzG4oB3SsYrVs71sMERohnr0PxEDAOspgQ0+qC+
3gKwWkUXQp2sBTZjhBYPgk6pWGM7j2fQlHMcP4OLdkSdBrhghT8WIkHK6PWr5HSWLq1768s8affi
Td/79/TjWes12LF02LskcRxZM3BY0V7j5/Hsfw14w597GNhyExzVaGdg4G+XhN8R3czkwag8wRQL
OfkR+OxUUnQvihf2AxzwE9MJpkbH9BB/4Lgkrshfqcaa4GEDjlKK3gJjL4CHVhCTwwhriTwOUFR/
YSXGcQNJvHt7RG2xGT6CamHefbtyLUek8scRn7dTcTLcGtXWte9FuvkTrv3CiiQo8n/kbXYhI0g2
//6n5sBzZ1043777+vc/EZ4opsJywrQdpKmqaVrc//l+R8YqD1f/q6yGPk51FaOmsifaxa5XyY84
FNvko90Hd1BOU3QLa8W/kFo4gtCvsVs4N9MnewjrWjR66cx2GUnzWNeERfFRpDMnNQ42obPz8wvM
zr6EoerpYiNcjRk764aNhuTvZU41fDefph/ofutsnb1C4bjBA7otn7rb+C57KElwWmL98+rveA+x
9iV9J+tY33SndM+5Hx2mwg6LsX6rb0YmEhv7loMZWoMtshns1Min8e3rGJvGjdYvSepawytuPZSl
k4E7Sj7ZN2CYB7rZR6tbue36u+6+rIeMdMtV+IMxAUOD/YMDypyW1oEqzQOY9hp/IIZUvuhbI3/t
7xksPJA3k2O1gVXMPXyr4TUIZP1IyXYYZv2jecsuKxk/3iE2q56RWDinYn3CKIFXl95wyvu3RxL1
akcssrfpB1r9tbjVn6Bgrt1V8D19WBi79U30kM6cRu3F0VfRsd0p23BjnPCFGm8N6XJrEFHRUt6C
AUTwnD0TfDnhekHZtELujDmS76mNG+AjXi2jXW6Ca13wDRvPMwLgQVeW34DJInvF6sCTy8jbArME
9skEO8RAeGhn48UBnwI49ZV6x7BSDVnpHGmRQxef6Q3stsj4TqPHKsMT1RYiw46XGKz1i/qVZbtq
O7xTgvNUOYFvzH31Oh7cV+rKDSu3NWvzrcAx5M2ghdOr+YaSEIXoah9vnNX/sufPcP//tuNbmqIa
lm25rmb8dccHZN+g6NL6k+Z0JzxLoTcfY9i9Hm33RZsVposIWtcbthmUTRiNHnEkNTPxe9Yq/y9P
hiCE//ZkVMNA8UyouGL//VtoxuTh1G7XnyKNXiH/pLILSf3iLQLRhsOG84eHzy6GjsEc7FzKc8AA
F5vlI/6R6Hx9Ov//xlQ4ivOnN9x7l+//+M5lJMfTe/b973+i+onyImr+mlRx/aHfkyoc+1+Ga+k6
qROKpZFG8XtMhav+y1Qs0+Jmx3JVQ+Hw+EdQhTbfxe2GSmYon5v9z3/MMTfhv/+pW/9ySTRy+BFL
m3/j/1NQhemofztIs6DWbN3lQO0adKdYaf11XyUylrRltQnhdT02hevuiE7EC9AgZXkZjRrFW2Zo
jAqp/ajqDJwOVkNPhRA3I4m+rKH8mSopZqlwhQYSi0AA2beP3MvYdNmeuZxLJYjyUVDAIC45OloD
ojdqAeAFh1KNzSdSnxz1M9B7+36ozOMkBjgLpj3d9c2E8jjjuEwDwb+Y7YiGAnZqVqVybVUgvOp6
ZPg7kZ5B7iXRYy99UVask1iWdNpxSBNlldfpRu3jZ3cE1584AejdtGT1aRrVKlBooaIh51AToYso
TXJ54/TJGYPpoOg7O88JY2eCJzWQiih3XnprL1pOqmOe1xcty5ejqbtYy6Zd5nPWYFgLEYBoagK8
QD6k7QwdafSLzB0fRgqcRR8Zpjl2+SbAvZm4cf08R9otioEpPVI7ZaOXDAhbU6f8Bkcy2fHKQU99
um6kpe0QBRFOr6C+gO3jplq/HluO6gktJ6gDMTmxMWdDAKq4bglKNpDSnkz+XlOX08ZU+0NZg/CI
Rso2dfJXrmWSOFeC8WeoWYK7aBnxA28Z80ndJsb4TQ7PTnH1fpU2nMEdopgtQtuNecKbgqVHHTNc
6rSzF3EvlkNXMLvoBAV3jAk9QT5MMe/uJ9oyUUB3ByZPWTYPWT9zHQcYPTnzQTLyEClZeAL1vgD4
756pQLQ61+EZMZHNClofhmlt4yJDuyonh0+QRa0ZZ8+kgp2dNOy8IihhL9svCjijpG+MWyK9gPoZ
cu6z+frF0jjm5rbz5pthD/dawNNJS6jydrSqCBdmjyQWSHd7CDhWmeLiFM1NUqCYQWLk5Xh05BCB
+2slaKHBSn/b8NLMMUzvuyilH0Id29QF7fbyHGj5K6NTMih8MIsaWQ/CYRzb++U2q8jCdSLmmXrI
kiXX2uJSdJy/7QYlrwksZ04cG5IEL6ei3tlWjVdjkmcHeKGqa9FNgn6uCXQVBwTjACnoZ9ljQMpc
thNJAs+FbLKPhFURQ6gjSaMNwGnadOisCCG3PZ3AbLwH8bflhDe5r34YYYFQz2clLTDfnAl0vgjS
PQGY032fFAARkrbksrWIv1QGNJ6Wu8+z6Jbhb7waWto9nVQ/nYxkL8GwWElMOo1DuhWui05OtJyA
XSIKJvgOwWFoloVRqMveTzu8L8DMI7LkVpOkEWfE9ToZLfPoqInE7hcCyoViMAYJg11kT26370lc
mCbtk+TaB46XAhQmFPCpVug5lc5z3LG4qgqy7EPD2TlxCFmpmlipqDmIJRbNY0kyN6GOTFKg2RcR
tOOEHgQhy4tgtO0N2lBGfasKHa0aZTDgCdw0Mj73RJxDi5F1OfaPXZHT06xx7oqGl2hFIM7JS7A0
HTKj2n9oevGk0X9C/SW3lNRoIQ1so5YYZh9m1Zwoi086ZJQq3YeIgw0T/FOfINNlOEQOuvNRh6+2
Qbjjt0Vs5LLXvnIEPFiSFsZFyvxM8me/TJrqZXQmwhKcDmfulBRrBCbkoxfhsOianKqHIYCZ04FX
8vSnCvp7+nEVYgYvq6ihK6pOxx8gDbcDPSNqjVYPP1KUY7x5yUedVrugRD2gyf6HoUHkKUnxKVPY
paiyUK3VA90qVjE62r9FVyGAnKJ807o2ao0MMB2h1Ys4VFGL+PdZkP50nc5PGSMtCBVy41TUl3ya
NqKvLqn7EDoUWKE5PbuGQOmb+qjutW3F/jY27ckqm8eIRNh8iC4EhiMht0RA74R5ZTlB/Ped9i1D
lLgvgU84pjbSNUB919F7WJFzjY6WQdWQE1kUTgQ3dnsJfzajIGrr8iv/DvvgkobpsNdG5WRJky/y
oB/izLnRyOQJMyS8BiLHODQJnE87nIMl5jhbocdtOfqz5qdvaepHxOCMX2Wk7Mp+fB1L2tJVp78E
SQn3uYqeB0U9hWFrbtSXUiHxGAA0wTYGbuosQj5fRTb0Nqt5jqAl+63fUyAi4a8UBIV6M91PefeD
ULZCRb7Uff/WVBXUtBpqLe2nmMJi7lSTiyLj4uySJ02UBAFFfQiW0nnRUis+FjajJr7r7nogERPb
b39W3JNDvhttT6S9giyPrqy/UB4Oy5zAypXkby0k6WwaesUuct6jKLrpVHraqo80nWPLo6ibe63n
zOrH8tsw64NTx0ypbLEmgv0cmMRF0a4rc47cMW69QyimbZ/XUA40x4dDpxyQl3Ef348yyeA9jTzJ
6CdqzHejndsMkfFYaVIjGaBZZW6n7ZqM+ZP7Qg7z3RhUxk0bQtfsxmI/iuieQ4/T8Nsbq4Jjz3kD
6fQhd6fH0S7w8GP4bkbr7PbOuym6J0vBYqYb386c0qql4FJp6TGyQew44vbWhVcmY+0JTd2lFq3M
hlkFy4hi18bPdkQRSLRCQGKwnWC/1l4zvytPPD0gTPpIqjInDmb7R1vHFomOBEnIfAzv2/HR4Ivh
oemXQfbFV3XaibDnXGxAxOEjHjONpUxlb9y6J0QCqAarpQNjaQr2Lv/u9XTnVtSkbdShxrSUl8Y3
yShCeBmUxmc13PqVbnmThW22zVjHR6yigsYMD61Nj26y7GPZTsHCJHMnPI+TQUUQKNCVdA5dsfpN
vuxhKHFbgT7V1XBVRkx9jdZehlX2obnpWZr6DRrGD02ab0HzNHSIYCOVHFcNrh+7bOs8+MmWGfZj
h3du1c6QVsumTodDrsh1wvpjSrIbu0aH0Nfv04hptRoubmrcqVVwQ+vwS6usXQPzVJP0IomZaM3y
WR2pSy12MaVC51CJLXvjulSmcIORo9swIMnxrjsfefsjQ0BqRUM5Q1AsxLG0+Bz8/Zh8ImLahAny
ejWwX5qccVxgfuGRgizo298RILu+E8TNEGtdxLRtUtN9pS3sM/XkHWMKVNalue1NETB8zi9jKu2l
8O23KC8Puc6IkAXCTVCaDFYS11nyLhU0N7VziFu5YenHDrvUuo8Jui+zuFu7Dj6CTj5asdgTYgkX
o9L3gCR13BAqu3VEnEAVUhADXOE1IYHDazLFmrFUG7ErOIIXAgqUCEkbfRFlAhqtRViIl9HZFoSz
qrBafbxHQz8dmEjfMzeH6Bsoj1KdRxIZh5YhUx7asd5VjrVL+pn1MDxPGQAyFqf+1sFUC4VMY45I
G22yTCi10t3QtAen5vY5tAwCl1G/oz4vLNa3jsKcH5imH6rPaS1QX3fABl0D9EG3kYb25ibyJg7E
hx06dyYBasj/IKT3c091QoEx8+dL/D1N4ZBwfq8l5Hnolvmg1nm57Als8bvmRmtidSNTPn7mytvc
gM6ecKAzIrBeEUJAC2cUsLK4h+FEfyJugg27TER8w3ySUciFbEmGJoC+hyBxvWg6Lbkn2AkQ7XC3
E4jq93uu10nsDj2nxe10ffR1c71D470HwTn/tl+b6z2/rtoaiSgq6ZB/u/1Pf/764OsT+9tjkiQ+
6Fqbb5jOSXV1fRxnWMwO14sc97GE/vpTlaluHb0PWawT6FO094UNGPj6i68b1VVABM2v8NeGSdif
r7Z4VfYVpl3fH+laOe/Z9W9cH2X89aG/3WbsFdaplMl03EmeJsRg3kxZizkumtksvkI/5nrj9THX
jVkzFKEtkS0b66EIJ9DMf/35X1e7hD5mK9EHVSnrCLiPf/whtbCSTcU7dNXOXWVxYcUQQZ1b/tfb
7G5Iln2KRDoZIn/dMCr6LejhmvEQZgP+8uvFVgSXHIpI1m6qPjyKm8Y4cbaazBvqiTh+xLNgQXBY
+CvO1Hu4EcNrf6vf0z86F8sK3tuBlQvT8cdsk/vL8nl6ZkUKN774RAaGNWjJSnofPahAtXHDOUes
kDGDAqqgJRyf7/jsnkD4TbCph9K+TR+ciz5Mi0/ai/D/6/GIkzVbMhBXFh0Ip37dfvP9pVYBS6cB
GHlDMkbQm4Wlfxu9k7CMC0YhfZr0iD08Fy7Kz5x0HTgoIz5Br+jegELSvww5tXj6R3Pjg49aNhv9
mUMJpoE1AVYoeRb+U/mQHLAMkowFIRHbG615YvowOXJKu0k3eJLUB/RxIXMTjDDGyqLjRcjEJT07
F3iDUbUgnLtdKxheAorZ8Jzti7tArou7GSMHMwel6jHHtoBxfKdpL0CAB+QhzgiM/Yatai8cCGHf
2J4ni1ECv6YbdtQ91j7aZBt68o3Y0m2nZMUCCUSrTvYcR8nOQ4yikzhQsKxriSTgrL40HnzQAA/D
Xaw8ivcLuirpe9PWBNJ/SO+zNw7Q6SVaqNtimRLYV92ST7hA+Ivt2vEY/iw0FrkLBhDv7vrFds8Q
dqB2+MAOwU7icWk9UIVSIW4Dqp6GQAyyHcH3+CtR5b8D/djWq/HFOJerTwrT4OjeyN4bX3Lco29M
4I8wSM3bZ1ilZ9jCR3qeA41btDqG7lEeLlJ/eQE3WG8d74LfiJsXBq5UXiMpGUvj4n85O4D8Hmpd
KIzODgjvxrpEN9bO+so/+J/gpe/6GcPuR/SIy9D/Eu1aPhv4l+OFfwlWzGkWLL94A2DgNuxXIY7W
PVFSlvetXPJnyBMXzooFmRE7scLyTTHqRW/+66f76FycC8KvWRu5GoydH+xdLIAaFMcLTSTCxOw1
su50sWH6QY87WBWPJGC8SbFcK4mne2/F6RzcvZhogZnXLQ82yA4CmeH9kim9tWCj02n2FzRSHZBT
y2HJ2HSj3o0Y4B9pgp++9bu7qNuJ5beEUvpRArIrvPj/cHVWy61r27p+IlWJ4dYiyxDHiR26UYWG
mFlPvz9l7X1W1akaMzNoS10dGvxwSRC/stFFH+631EGNXDqueD/utljkOsd+Ds/AKVhLJUbzdjeh
YJkh0NkIv/hDXBb8FWtA/TvcQO4T+LkjlgSNjxvdzEhV59yZMfDyEMXtKSZ9ACr6v+9S0PCiAzoZ
I/IP5RNWDSJYAyV1EDXaRYcVbfo7r5teGr/5haLDXMbjBARYOTmzXb90JzIUGR62T52FWg/+iky2
73N6mr3WGT14IAkuK+0FiKjCFrJczPOMUDnuXHtwY3bs/ao4SiBBhxpwgngzvtHbTPnNbN+yc3LU
nbE47et35mOCbps3aj6c33gA4G5T2AVieM6CwMNZeICmI+zowlG125YzD5NZdoQDHuGEgevfbyDx
4+lO05FWVXmpy3MYBQY1jkNUHMWD9k2nacYaZL3CyQv3AyrB+n5uguQhfoyQbTXs6jzvog+KJLQU
Xqn372hsfSRudgD6lxzIc6orARMjV/ngA8fi6gEhMr7AtmaueF6DOD56FSZaqMo9fFT1o3wd/pUo
HyyXVvAwfGz2yHfrwFUsRq2y7Oaze0ie6JrCPkQOrv2QfzIaPtILkS6lrGZ0E5/65OpINdKpSN/i
a7OekAG11M/xR9t8is4NXDQcj3Yf8MoRW/6XiJdU2X3RCtRpOSIWrTVedsfN5RWpcQSLHWGjRZUB
PFMqUTiaX9CLxh2gdorfym8Fm9gKTsFvqQUrgqz0t81d4qI1e2ayVD6j4kYHcI7LPX4brpM/GhdG
Zz2iM2tnm1WC6RjrjtxILpHn8gAs8vrMdKhX6vhenSUeEUKfb9nolOgewrHZFQdWITQClKjWE2sk
ccXySdkjFneXHCAOqnnqgTs9pdRr0HEHpg/LG+i8j+zBzKOffqHw7FCtx11D+eKw5Ahs7PkIgYrN
AR529YF+BDIbkcsYNH50xYco9+avhUgVuB0mNxx/sNK3Z0+ppvosDiteKyjMiD8K6iJMlHPsjXt1
m3s1fafhBY+RcHvsCSFeKj9RuMxvH7hcoqV0/TOkvTxxieIvUrq7abvpM1vPHAZJvGe9BSlNrwBL
yshBRHiPLO3ff9GE5Su9mGPket19FjeDJBjTbvYAXNMOr+Ujstd3DEljdQ9aj5HAHGCqbMQuZt3P
v0VkuM3fVb1oBLvI+HMFQGbB2RGAo1ULWxNqcGango8k73QvfjkZ2EZeUVbYhG2g+9A7vDDPOd7C
Q7MTXaC7e6ZV+mP+09HmBjfcckZ5TKGOtdL4HFAeJyk3OO9w0MCiCOIn0lRf8i8wI7bz3Po2CrxW
7ZD6HN3M9BmW9apdkkOgchB5YFoxnjrw8aA3PpanO1Q4gM4gI4yrrIjb2HUNkl9tQKysq+nMP9SA
xICUxTeLxj9z4CG7kXh/9a/inYX6GzvYCEQH5dh84G1ks3myZwC+h4z5ZRwnRGmjnRcdh8/NPZVl
8BZ9hh/CEXLvMfLQu2QE7dHjiD1U3SNC+FTl80f5MzrSB52pgOBG7f5tTA6bkzMbHkSw/OURiQ94
NDt4sfS4Hng43R3BG4YQ1c7tISLFz/2mDo6erCV/pGqEvYS5YeRddseNwrHrwR98gmpe2esw2POw
W0rh59tgTo4ADG2SBmETzSccWqsPgBIEPBtcotgvxaM65kcsGxwBh4Tc0cMTEssy/nGY2wzPhunX
0zN0EaRiwS+IQcSj1dNAU48p3dgnRJ3sX9/UbWF/dESfJi4igpaF8jQ2mS4yxmgf8cgVGv674aO9
xF5qPdZ7w/VDj2qWE3ogCW1m+ZPiJEBJ3Ok6I+p/iZovvNuK70a4tXlkzz8K2aSsWGcBlJZ4AB0o
YJ9nRI/SUANGKlwIQGuFTQJzucCgAT41GA7gE/ve+MyBKxLvYcQnwSNab2qdu2IAgJrjijLVbDxT
4tTCEy1fFbkIXyi/5Vu72GiNg5CTQUWaG2w3PId7a8RShUoCqKQD2460x83gktIx3ytf7G2cJwTS
Elr6bG0s/4EnV1xhS7aWR7jS3GHnNjOFsYBAlYV3YeeJIT8dhl/0we9wxCEw12wcyHHjM0ITiM3j
qVMd7amBTse+raGITwTpfq/HMaQdszk+dZkjaf64GZG4K27ELG2OK6xIiLh7zB1RsLPb57Xe1576
q/4K9R6d3N/JV0zCiPf6wjo3XjO3D0T88wIqJjLKPFzPuqO6siueJDRtQHf2LkXiFpk1yc9aKtC7
mRJ0BCOOvcLGPjhhF2PFI6kHvARAEfGOjIAFvQgqQfTYy0BmtcrzYVYvlFTWHAiwJzyF6UOEQ+A5
+zDeQjwy1Yd59Bi+8QeG33/Gg70P7NaQuSrX7HMm1FXAaOcXgcQDKzKMUghdKD+KU9CosAQYOBs4
Tya4LP8he0FlOPVYzwvCDtxLs7up016LThogBFs/LwfRHQeMWk5V9jgfYXLhZYpLSnMocjg0v4J6
ShO3KJ2PRLQFyRUJizB7Qldih80K5/MbcKzhoX1c7ihMTbInVk8jdl1IImYORRXx3iV7hAMGrkAn
SAsU/ax0z4vwEs7vZmJXCBUTMyDc+tGLOyLC154KMyE47MXOloEZwSiwPAPHy8YlwFj8aLgQoK5H
QCfMee1CodHAHGHzLsOGxcF6pzmH2+gxlap7/ixkN5o6h6VB8ybAHYqTYHrMPfx4KtwOSMKAUteO
tB/rfVtc9fgwIzkY3vIU9QNSOLt0ZppuSO+zm2ELvtnMVF8bVFjMgfV7ufI4SBfCmc2nrwbYiFmM
+YsDMKR2jHzTxbMMv1G9DHGXvLrFaJrEgldj0hTaYu2qDM2FJm2EEpDB3mbjsaAgvJChALw3imMT
oWrrzMM/8gSEDsxnaiFwwyk1ggagR4eG7aRR/HbK1BFrJEK90HLx90UGaYaaazhI4F+26Yf1DIot
peXTjskKR/uu46c0KI295OlgTNLTgt49QRjniObQ6VmuEV648YlyNIbayF5ksMFhFCI58FRkiD+Q
kAiocoijTYzIvzSHP0mszQNYv4gGcejSsXThXG6yRzxucGdCBH6Ej50dce0x1E/TeGwBl4sHjmxJ
Rr7ga/pQqW191ZDGyGV+OZVkzf6VUQHE8G7Yi4/YWND8OqGhxe4V8agOVL6xNUfSAHZF6k2KxzFN
6xhBFDXZL8TLwl3z+sLDml1H7O61ldwi/gnBXP1yJAG7q4JkvnHR7DlAs5X6EFEL4SgiYGKvW/Pr
jJ7sjeOB82nXX1g3OFrSwvYuuFURvzbUwz3ijv4ZrW92dJzjH6LP7LM/fdRBtfuofxTc4b4BeulQ
Ie3+p1bZwfGywxHuM2FjWs48hFeDmIYp+kJZoNu1j+Sy++RcXFMkM6mxU5klvfsUnnFYn591BulT
ccbLrLvpN2EXHnYcY8bpViMT78Avae5m0H6Nr+ylpYOlFnNPYhLPrd9h/O3STaKLTJTKx/JSnLMD
N7Trn7X9VjxAatHbDl6q7l+p4LHdkOllWMeU9X56mn+G1iakSeQRW+A9dHmNYgSzunGL7mNmVtZI
JHqWTN3DdGfIGszMbhtQqhJ8BchNDRLzlNHPfUR4eDpvB8n8zNrincjc/ebONlZdB58FB+X/glqD
yZ51Kp9ZvKzI3KNXTr2APX1mD9rJhE/THoNpmuCBdEJXjVm2/AK6/4EAAWQHJ7LQgcKJI5NHLeqf
eJeuLHfepSBpeOwhTv0AKCp+k2txNY6Vb7iEd/r573qi8ZJ+i+56wtlsS5sJ8ms8Ci/hcCnT99U4
dNhyTeTe0Aax0jDTh4oSAmHx1jAd7goBlfWavpGTGx7+edpe/qXAJHxlblh8G7UzXGWXSIcNssR9
2OE5lPMjU6u/kKlKr4SXut2/o30GUU3xLmLAEzf89kKt5M8EbU28zZSOiJbBgdWc2NI3haOk64hF
KVbT0c9DEhco16a3EdRAEn3o7x32dTT42P/AZZ4JmjTr9msg5OrK93nySNpHBYUrBz0WX3KAkFYB
aYaY4fZ+afVLUvxDl+aVN+8nz2JGcxw3Gywk7d0NIhq54k3wKmBlHNUabiQRvqVPE6acHjYPbbwj
mlWVR/QLxXed2of+iCJZ98sECkKfe5ARY7DZsjDPWYPRyT7bUyvv6ht6IsL35mKu2AXAhdGFnfCI
xfGi2iGVl8aJThh5vTbfCHecplt8DF/b+8SBSdKJ5Bk8ZnMXX20kmp5b4xWgMyK/n/MBrQTKibvC
c6rFQasGSXEc5xwO+wZSwWf4Dz826wStS6oRlt1lyfMEBVh3WImVfsPg3kB8eDzV49v0yXnG23wU
vkYs1L+/1v8KHPY06k3kbKrwr+5oqtrZR/58q3AwOXVXopHhA7O3obJl+bhpKeOsWu1BXFBm7Ilj
qQ50v0u3i4GZ7SCcrSgY/ipH33oiNj8WLhkmfVFnoIYpbw6sHg9SzB6ih2UKcANa5CNoxnQ9ARWR
PZIJjufymVig+JAX/2bQDWOm4uCwJXQEYds+jbkydZCt2PGbIj3t4XVzXjKf74ryUWAOzYFAQ6M7
iyu1Zjc9dVnH5C6Mex26k/qI6k/9Ss23Ru+EjYc41OyOxYvZX+b2iad+FmkAD8ds5FYvVkskkH9V
HAQNNbg0qoH7HgvjJC5vVOhKHQrEKSzhA33xj4qMBQRn+9+DEh5ReoVlf7eM69wd9S0O1ZNHdHX2
eJbd4Oea8U9eOKNw5D0GKv5++K+8MOu/qY1Yqj/vsU4x8U4JHTa0Ezn+Vh+B6L8P0TBmY4WFifnZ
kxEeoecpZFew9N+p0xHCI278SsRLtkTBsj7gOQcUnnbPrrmHPeVzu3/tX/nfVnHba6/WU1M+ITN9
hCKvvw/CnsTrgXmPVUrmj1BG3P51ZPtZa5cwjF3jQqZhlp/ihOoX1oElN+DM+ZkdlbehfE3WxmKO
2dUJfxG436feJgIH3RQbBbf/IrkEmQiEZ7jgYrcVdOUjhoq4eJF8vgoPHEOVw6aqgzih8UMQhVtQ
tC+o2vgyvi4ImI7evN8G5IMr6iY2UhphEDa3LJoTEXQY2keQNf92wOLMdvtMrl4/I7j75035xWiN
r8RabGuAfNG122Yfmx5xafg+3ONvUhfiYmq5bJDwY2rP2MvpkcTi+ItqXvieqM+EmClFP3pCHf3H
L3a3+a2Q/JHf0RF/OoLEx2UbOt0zRQ2W1mZ8kwdddEYgZpj2Eqf0qwQV7kuiiY16KKWZUPIyPyC1
380JWBFfVDEDFQEDk4UdM8PapTcoeEmG0/alwyjigUFOGixj3EiFw+AO5+muussBEQ3iao9Fpnz1
z2DJThQ8Gqo1BKDmO9E9Kqh8SvWfVIiQQqJmRYyAg172EpErgupwCUYkZS+ll2FzgUPk+x+ug0RU
mW5TcockNrkI7jQ+YQnICPTSRqpKv5P2CpcVpFV0SIM34ZmaKFuGn8UHSkpcFg8Ix5bpN6Kc828T
G21AO1ce9kqEVdjTMaIAUzJSpOxAkhS+L9NZeS0vmcvZ9s6wielrSJxF/m1SockQl8Bz+mvG3DZB
Zzhga9hUku7zF6/EtoLwF3UpTvhpuOSgp246Sa1touRRnZQvVT7KbHD47gJmnbcZmL3gJkliE57T
7GJoPi+Wd2i/PsiMDLnFs7Ifn4sXOsmI9GLR/ILQ+we/X0cnhFb6L0Q0rGdkp1jEdNldcHZnJjiV
JpPDp6qpKLoMCHsXPp8Ue0jUt3QE7MbkWuYOxU6MQ8XsRWtfMTml1UYzlPw1u/G7FHYaggsU3zWE
FH2exqjRXHJnSkKk1ThGGo8IYfAJfzch/+nMe4gbZBITw9T6vJRVBngaVtor3Rnsua33SvjXg45B
RJMKU3Kg1j7rH6Xl6dG+VgMi5045FtqrwNbPNQuYcLb+Eu3z1p/FZZs8yZZ5sGWTWm/Wk87ErCzp
/bo8B/yt+ss6kra5sYDQksPRnj8TmKCWofxBx7l6rpVX5hNFYj5TT+fpNhRIm21suN9eufOG7GSM
R82WMt/4aYEziOaUsks1kc9Juaq7ONuqdEvx2VIRsclwkrWr+KeefxjUYXrnz3mfLV1Bw2GHghZx
lnJkWLkj7gvuNY6mC3pQyp5LkujX0wLjxyvwmq2fY4yPnIWMOOOlwkq2vBSyGkh78iuE/xwD8aiB
Yg95cc1TpET5wezkNdEZ49yDhVSJb9x1TrGxyV4o+/MFl09lHS+3EMFqL5epW7NTcvKRUkvIOtLN
1PB9o6q5kYXpy0GULq4w9Ikceaic84wq1H+BggZgcFY8HW+gLUjDQhxAV0N2mVvQb60QAXnECbdH
xK7AVAo1drir0D3D1PGbDwtrDQ+LMA98wljtReGfStn+bKKwSQ1t9KiTUKocTHebtKarS2/MFb6k
5Iqr1hYl/L0z7wBZnkvAjZOahrrjzpiTpCe1spmasldzodzrAiIICfsMe/eA4eftOfhL7PMODCt/
T2d8e6A4imLhylxONjVbbodJr7hcFYuIn/ArPI7Jn2Naw9ttc7cYPHNp6A4ydAwB14i8Afe/orwW
bTbZ/BHXyyTYHhIKSAPOdDEtJB4gOShekVv7Rly6U3gg2UBRlc2I22Q6mIOznKcP3nh8pksgkDF5
vC+3w7+1e+YFdco82gOPh7pwRtasqjgXX1gVmhqw5Avl2GvBQFdAE3cw3rlZ8G88RF5sWxiJzUJt
NNzpaNbdjKNK/mN6PFgWCO/BL/LYuUNuc9PucUbdb66RjAUA1SF3xb0MmOTWPwAGSvTroJeJVbRk
7YvaXkNvpqtrOdJNz48UT4SMYsIzc543D0E9C0A53cV4THsbYzj0hbifialEPLg31hOPgd+FBrrN
RYAplJ9RGCE5BfpKxZ1wh7kKrPM+/Wot2k2bUTBXwe/xGCQT4RJ42wi/7trNFtyzlDt/EIunyTrR
r2N+8ChnSBWF30g+70TPPc4JuA+YDPM6hWsdp231GaR9XBWXvZ5obLAsstruhyOTrH8cnmiQRi2+
jA6K5v0NviNVj7pHVZSwBZSOT4sNCWoMdEtHiT/hAHN1rGMtdokc58GDUyJadl1IcE+Cp9Vy2E6s
4Tr27ykwsQ7qKfRe9QykTZQ9xJU6+YyQarx6cFUrMaA1jnsbiLFMciPNE7VXnjGXOYY31p7RPfMl
t7shuLDlSfbE5aG0N8ZdKzjSyLylzbUNLEReIDqyS/IEwnHFBHwb/h2u7KWLHDVz0mzu6hz8Z4QB
bAv9Hkwl44OWPLlw1toTmlEvcwDWjTtbcPmkGoxYtYqYoc+CK7euk90+4uZmIt7rIBRRZXtJdpiF
YArQeZYFlwHDah1TPx4dA7VJA8PaWb0cwCcDyw7E163mbolU6dZcdwpMHEGsA2OKkB9L+T8LskM0
cOdRk/vh/niuTMuQvp261Sen/Gh9NdeQeyJxYjImBwaWNI9L4v43QJABuMiOdTekmL+Lqi03BR+Z
IN1V3Nf1yNtvk2CklGmjJ2QiKQ0PKvRVqpxkZTs6FzJ2TBZsYkpqu2FcdpPV2D67p43wcoHo4/SU
6G8sRusYf4NSLZ62+YpYKEmqGaDYnpYfm2YoR15GmrFTydqq6ZZZcPVP4oxmqfAqgvH8W3am6unj
NtJIs7CTUeWDP976hBZKBxTOqZljJSqyPix/zFW2AdeRdrBrvONfYnIH9nLgXXQYQU85C4tiOY7K
FUh/c6POBpLDMlGexPCgpEJ0NfLQZxls60fF9BN8oVMDv3uE4FwNJ77Bo26aY4tk4OhYNM7BsDyE
L4yoKJ9BdqVU7mWHFVCxh+Cf2u11Df7DvjW/tnmtXHmWFFpFGqK0PRs4WxTq0VYSMBLq3aHzAFxS
yWUHKimTAucqrG3clsU8sA/LssXuT4qPIib4fiQ2LJz7nGLca6pf9E4WuWzPlXpgGnIX6EmSQAsE
6izQ1sVVBkdoItI0sOKHPgIA7kUii8ftUx8qBSsNRKaZBtX0KXyDWGEbU38b1EwRcn0qKrdjTAlv
rDcEruvOAYO4zSR08zAx3lhJtnhGhr5jeNajEuFbH0TNcYyPS4ms8hvSKFvXi1JC7MY4+bJC2wN7
lUzJqd8OGtYi7ijqJ2UEizaNXzd7JiaPgikL4p+SVJlgeskK1Kj1EWQZaMsi+3DnMEKijNlOE28y
j/yIrX2LObBYuQpffG3GKCcjcXbTuYUaMSCbk7wUOe0PQvaU0zNbtrvgNysMA/lSd2ocDABGIjQF
2NrAPR6BFHtb9wLYz3cqIry90TmsPF6ZjhPnds5xalcys5Gm/7JtINuZnVNJC9hJACiv+I7hQk4x
SLuyLAGnh91Lw0aPA9d4kHkpOPMJokHfTHh6IKFyZen22HxBV1hddEVnbgiwA6sCtba1cXRkv/sD
3JLdOvLAwMAMR0XbR9NeWDyR0nnk1PAJacQgrzIe0WSmkMNwC+U1JOJiY/nbjFis9WP+zpxhSXFl
7EQrMqhcwd92zmbEzsEjiiAE5wEPjZ2nALSio+xCewmgltN9Aghhg+K8E7SAX0cxj7yZeBndHzBr
hV1JF7axITm3JjhjYnO0PG3CBt6Md+Xso1jGl4whwRmrRZzJUR/p4GgWZfutycBj5a+KCGIOmPGz
JXHYQclJZ/Qd1RcEdehnbvEeL0UIkvlsIfmKGPymdZBmVIdHZn80IQIXsGaop+XK5xOYAFoyRGLc
vfHNJv9IbZRknXx1O75BnlD+BFmEjOcGM+g7UH8BSAuKyRzOLRUmNJtXjNsFyfTMGX1Cu0NEBjF6
Ng/NwqktaqCXK00/M5jb10Jb0i0aNT3l5dlgm2btDkPbyKCEUyIkfXpYzRzuY9kbBw3JlkhJMWPJ
QHLi45L4ta7iBjArB3SZlIO1mVWIKSCqUi0CCGsfaQ+NougX+ZChC45CRhaIU0yjW4DUkugtftNt
hpo69gSHaAgj1Jhl/MvKSRHtEVUSJjuFs1aXJuRBMG1KdMGTVp4IolT3SZ9yOwo7A2LFvKnCqQp6
BLdGNUmkNv0Ec9NKMFbtpy2izynkkKkVTud4LfzBcFPimigykRQANL2begvNIUN6nk0cULEw+t8/
D3V98cLMvPx9q82UgiBHfP576QKfi/1M5abcaEGlPPeHokN/bWoShmwYT4kMiDL7fx/kaAWI+fd1
HxuAQeUadZyGhduqdXOIsvj/Piidr2kVR8m0NIQb4tN/fyHV029z0QdsukqaQNuHdlygAv/367/P
RpQvEe0ogmWTlkj+pCX+Ps3FCkAj8r4pYjTrUWhAdgpZu2BkM7ewnwzWSALe3+lDLJv+rtYUQIS2
TdbjsLd9+vfN//zh9tcgO/nJf79ZZ2EwtuRgPWK1dovJDiINXMTfB3SVURn8u5y/T/++qdXNqyXS
SZwV2EpRIaIwpnLSodn+vx+m7cv/73t/P/37nowZtJLqia8YqKZjbOKVY9QAdWnwL0ezzYgjgR2g
eWlFuUOBLzbQAIFeEHWTI46aZss6KHPrNKSmjquzUfkdSpA4QIorYDHN3MrbKZWBcv6HtlFL5hd+
oZiRExE0hyq0endqNBojK5i2lBJaaqBBUI9ldCk3V0VFXUn9NiJd3FHzRHGOkLyD2bT5KaHShTDu
sMnVTI91z4E8iho+53kNpnkhJcrxLN3YhKaaITmLN4Q1m19F99xqFAS1VipvIq0QpN5RMy0w5jab
FFOvmkYIRRK11a+LLD0iw1X5igrwtZnCXT8TnixgDn2tRfQCaQqdlID6XLV4Sowab6JypFXj8NSB
q6ypWpkZ5nx1MQQIxIuJpNCEaxsnnAe6hia5FsLx+y6fqEPVqmtB7nOLmZGOFtjZyIG26AY5rXHK
IrTel6z5mQeBAxqFfZS7JyzYaaanQka3nkMI7qFh01WIcW4jK8QSgj42judo6TCoo+lMI/VRS8SQ
agIRUkhkGAhxv1RiH4CnT3RU26uU/LkyjCSQVjBIFVVmkwKhPiF1h3nKx1gxaG0zqVReXxSL3KGc
iTZFNLkgKzpjAaNt/oAfiCaHMYL4V3axEr81C/oP8RBHSKJWqp9XCC5QAdKkTNvPCo5zdU7wGJc0
YAaKVXpIP2qltiMmmL4OehpBaRrKc9HIz3grODpUiMCkhAjUCwatAfLIQk4Ddb52FAxfjKf3auCK
BSEDFCiYp6GftQeRs8sY8ASfscBTE8CedZy9Gz3RqKh9WamlnaKBA67QIJrWSfQq6WSG4JjxPpUx
aY3HGevAsjxayghRAg+u0dAqJ5e28F6qQjeayvwMHWyqphFxhVE5l3J9XacBhBSNXigo61EytLdG
VoASjIJfDwnyNRNmSCbWjFF0ncpLp+jWa7KVEDXXQnDuWMzogCdVjwGxhpJcXR01oT0bhjbtMxwP
9EiTvGlqwKqweO1GMK6DlHDuJdhV55GZbJOIPCcxRqo5xk9ZrxNy/HDbUlX9aVCKFyIUvXqdeEQY
yxKDKQMwA/5ICC6Jx9jAqA7BJiddsSKpDIyypXR4x4qELtDaZ14qcf4u6o8RGdN+aiH2Qft4UMZM
PigIikZVTvS/hJ+ago+hkE34oEdISN+KxvBGVbJObd2c4NP0R3grKORJ/5Slg0BTUzjjCKDXACAJ
Gx9Nk1JfSEc0+mEeFVJzENenXoc82yGqdigBR0DzC8zRAMUmLyRJdbq57OjdAYYUtqCh9oOkb+EX
le6HUs5J0Hb3qS0/Jj2H0jZI/qrkD9tMh6lria4m5DLeY8uXmdX4JSWxa8ZQ3iYoKo3U+TPxt2rt
BUXaTwk6XqIO1aa0wHq064TsDeeI1Y+Js4aQvXFuRa5Na4CBGA0M2EYzAmEg3tJkpM/lyDgUGNfA
8gkXJxtiDL6jLpBEYQ0mpVyuahzv01o7MkWKrzyUzya2TnJfzXe8DHxjgOamT3TWpo6yYdy+q928
V81eOK4JMA3UDiGAzStaDmZ3X8R8DhRROTU8GkqOoL+jGBvmQfnVJvIbGFcodFhERZK0PMz0dyd0
2ZDY0taLpiqvrSV1VD7WJGhR1qa0SCEKZX1yQkhYeo3YltCOc1BJmMRUMV1khF8Q1XYqBZqO2OjP
C/zXwxKpk5+E6OouclkeVgIZPa82ay7lOjTpLZSsxmMzzgI5vetRJT70YX2yolU5yvSz9CyRb/0y
0tQBitW16HbgfzYv1g+KQoiQTcm/JcZYTVbie+VEUE6DyvwQknU8WXV1Dpsl95FuSGAPiJ+on5HN
h/SzzLo9iTVWIZkUY6c1kufRyVhy6SwJK9umOU6ekBmxKxX1C7PUrhuhRk6wJz0fEewSLC13k06g
CxhpzyrGJfmq6S6U0t90Dk9pJyvAaYvcXmvCzmpKkDMk280z2i6NShvIzCT9OITjrcfaMYhg6NB4
2EokcIejNk3OSdZ4qlH86wwJfoCEOw+aNFE4TZtvR4bmjfzaF9Hkxqo2+9NYo+ltjEGjLRy1qqx7
2kR6ZOAiWYj5izQqYDS65SoYEU0xBXPgAqs6q6pKiI/Y5MkzCn4NW8ugjrI3ifJwwvrjEdm497nq
L23RUSPIZgWluPGEsHDk90k8UoOecJFeuktq2Axe5QtygadPHxmOoWu4NWYLEBcBp6pQDgN5HnNS
C6E99BqEpE6nqND0cn6D/nOZlvmEiteDkOqI4q8FLAgC+qZGT0qDLInfFRWUVCh/Snwf81Rzid/V
z1CE+8xkfypViVK5YQYJEfoem4zN9nA4Idf9JEFDjsoWCz7RLAFwO1gxpft67O7Wpqo6IuqJrSXJ
1hqZ38lKtFmZA1AZnTpVK0eBLlLSzEpDC7DdWywvm0kOpRGoSR+DNK16anNmw5oRpcFXjQqUeTqe
YT3OWfkP4j5iwLr2Wa9vTTuadpSgfl+O3L8O42VdreS8xBdTK8A2DO+I0wFmXcgG5OOypse+aedT
i4Y3uOGfSNMJzKO2f4mFpwmzRyezugaZw/EnQZP12aKzJFbJgJyAaZ6jaPyOOiP0hUDR6j1OBMhp
9TNlgLUKmoKQPpOKY9ziZ6Rl3bfUj34rE240JkXw1lzfMDrcvDDI+5aFZfxhdJ2rRmvvatJIu1kK
OYLW7EGaz4uSxKehpoVqpoo3SRYNQoMkhzQc0UMS3k0fFgE7pIJi471NrGCSh3cOnCcdDV+8RlCU
wGuXdeoiT6adamwiZ2ntYZtvNSaxep6tpApScHBLPnOTMgRfjQK9Yqm0BzsF/rOOKGtz0jAvvKCH
2pwRJqCsj4q4RYXAjEfcYOb6okjoXWUWrdcZIk4Wo9YypWvI3pR9mVWYntpwAB2UZr6ua5RcZw2F
h0nEXthwYtkhR9KO0oyOq7FIrwh4XtZh0s9S3r5AW+ecNEFvphDSZZktZ14o7i2l9ZjpPEqEIkA1
yQoKPDF9TnGqHV26UjHr8wKBmB5bnVUsz6XapVTAe2p1eq25edQd0nFsXjpgi15Nfx11hyddbylf
qDWPLCegG0W69I2Ef9DaYlCY5CiEpwPpMLqK2BZpATqbcqBaFqK7KDcO6OpswTeVM6Mbb6Smtd9B
wwYOzJeFmWORlWkfCwI8WBW3xwmSMUVL6aNVm0uxSV0O69rb2+LRswX1yojB1XR1w+QSkgqFV+rz
4qE1qMHHJowQ2JlyvBWmijpImKofFbGvqxTib9EiBTmLE2qYqG0eE2SgLRZpLUdsYwoTfPO2yadB
CsKxwG2yQideZ5ssJ5gWiglXNuxumIWZZ4w+cUuWq32VbDQEAJ+lpEnHOVwfRHGU9jLiEHvyaWVa
t6gA6HoW4UWirsAZAYSRUB+krM2uQ2KlfjzQXMcnod1XlYE2mL4oJzHM0M0bdapmSYir+hzoE/Qj
0xhI+lBDOOT5GHNeZdSk0D5UpVUhPPFNJV+gfi/Ri4nwrL1mqHOnlfQWveUGFPyUoN7RjTU7dUjd
QoIrOfNkMXxYjGzjC9A+CbX8LorURXRVkh5rEzKsSmiDHzxGRXNnwpRX0IJQjcgDBpj6dbjiDtlX
R3iMv81iJAdrrRIqJzgK6HWwCkgzF30+eWslHcIW5LZldKjbU0YrI25WNKNLr/BwN1+fRlxJDDXU
uiZTBEa2gM0QUnxQq7J7EwSU6xR5tIhZ0jZoF+DoZBGUnBJQ//3aH1b4L13/IMhjdDbF9CKrk3Aj
3VU4O7/XtmtstTuOekLFxqTXOAhPVWkgSkaiYAx0NcWQ4zvv6aKXxgPJkFNmyveUxTq4ZuwKU7Uo
aTugql70b2M4v1B20EifTHY5rdtXRttAoLDqUzgoEw2JPMhI7g9G3bK3NPGho9MvtGLoZ002wonk
cUJp9oW1KHe47m1ZqDiSlisAJyN6hgOhc5mDDJUU2CfSVARG0SuP6jQGI+WREfOyc7wIQNux9Hhg
frKdpsqKmjBuVMRphNu68CPDLDiaUvI2JxyrYsxqZLawoAlhNwex0mulyuuAvXYS2+ii43NZR6rJ
L7TvlTIpqHW2H+KkoeaVJCzRuqaTs75JiXiPU1qF60hb3rRQ7ZVzWv3hggGhUDYfcYJWtjJHNCnB
mnc18P+4ofsRxyNpV5E9zMn/cHceO7Jj23b9F/V5QW8EQY2IIBneZkaaDpGW3nt+vQaj3runVHgS
1BZQOJUuHM02a805pnITjL5zRWs06HsQ7vTZ+8ivx6BAqiHA0G4UYjOq4JJM432aRixkFgXgNk+P
WV0/T0G2FhLfvyXaS911X0NkIaIN2EoWlDmgiRIEJlO7lWtxWw8p7hAUJFD70SuY286MD0G1VyTx
vZpAMqSKtTOgDRC6pptob7trbaXdJRb7H6XHRmKSdQdQwdIWtRHHN+LpXvX+XuS59j2ptyyML+lQ
QZPNJtpA0TA3nekE1Rbl1lg9DExIoGib3660unVj0cuDW9Mx00+WC0EJopiEohF+y4cw0VmQIGp3
REyvBDR8thS/MGB1ThuReUqZKNoVXfgV5sl3YfglVd3yXEleu8/QUnbMqsZkflu1KBH+pNKPbKb7
R2tKw1FsBcIfOEhwK3K3VDx0ADYIe/ksVd3aiFP2NH3jZIzgy1Ya9l1HkJvsKyz4g8OUAoWzOoPW
RTGtB+gay2EcsR20gCNCfZPKc81lNib2FUWMsSkoiLclpLiJxZRcnPD40rogngjtrPqaWdaPkgq5
E7X1Z6ZzxuXQK9xx0k9KIlGRjgynFlgVGeztChMrjSrgBmyzEos+gvFBhQRi4dvirHP7qMGqHgy0
HrFGqaALZAZsrAJCPHrHziq+Q9qUTZP+ah4Mx1bHg0oioMBI41nih5AiJ5J8wI1jQh85pBknqDAl
6+ozk3BBkScw1mW+qdSc4VVlK+d1wUtb169DN02nRDtbKU5jIPKJC/MjQ7sIVEkQWDHX1NItnkNI
6ksTVwR09nW7+P+dz2bK/1c+W/YdfmQf/8CzzY/5Tzyb+i/DUhUN3KxF4Vo3wb39B6HNNP8lQsxT
VVEyNe2vX/0noU36l6FZhihSxJBUXTVB/P0noc34l8EvLJhvlmnJ0C//2//8H1/Df/d/ADk96Jj1
P77/O0WThd9MC/wbTRBCmyKZPJ2lKTLLSpk3+HeMZivDjJ+CQYDMZk9q65IXNusLw/TkjUFMuqm4
TJj3j3XE0k2PKPWqI32DUaKLqUbyShlUly1JT/ee4C/yCXWsDombUrRiX/rR1Ck4o1j+1A0wUWom
XSpdVrddHH6URhBQuAkQPTIH7PKcmmCStshAUwRIvY4cgNvKnnJ6myWj6KYZXpsW5omI/a1olW43
9j5ZLXK1itMShKfBuKSk+d5KMq7esdt3hGBi90B8l5jiQYN5RzsUvWFZRp/ks4GUg62+rAeS7Dzm
3KJprwIs0MpS64URsqbxUpRxLQj+RlHMpScDog1IaRs14z0XhsAZU0TyRZXsKCMt+BOsc37vCj7q
w7aTMNDVdlXleBdU4r107S1K0iV18sKOp+K3o3QtOXRHkl2bU+ThdrVWckDVK0oNl+mSOFOBbicZ
ThzigW4rIVpUmCQ7oS4GDhcrcV6kG7H7CFrrB+Q8RjVjnyYoNTPpJPqJ7Jbc1MDzy7tWZquiiElL
bQKwA0NzVKN2X7Uke4dhcCb4Cm1Lrn76atCcAlWHGBbr5Tr3xZtwSwOJRVQNSEohp7JqsnZrBpJN
5cI6Wt4gXsr2N2pOliz7Lz1Qj1UKX3ylGPJXqxoGnPJ2SfOI0c4Kp6MKBiGdjOsY0pQbU1U/lckl
Bq1kdFKEZiZhKJowj9XgTzZpI1wFBXZ8mcffeknTu5sQNFiEkFD37X03NNJr3uHRCSRpQvTAvjKC
YrSSDOVSmyg/gRMxuxXJl5dbCajswgVdQwp038NHMoSa4GHhOYRqYmWVcgkC7AVtl4L6GP2MJRhv
OqOXXd9zUn83MtYSygTSSsn7euMZVIJkvdhLQ2VbtUcpXimJFEMqI2tjvxvF3j9SEbPs1htbfI/6
rY/z4oVZbcQWZiZ+uyqSXGXXA8Si89UJHVTSrCYyxSbWz9RIR3Subb9uhPAeF/mNnOiM4jmOUrmu
HSExMCCJwOt0a5SXUpyVDhOXqKkolhWhBeyu4kQIpqMOubRXh6cWKZvlMelNvjxuIqJ0zVYQV6Ms
uDVzMzS88mRQmV0OGVboNqVjLRvGnjhvB8ILWWRp0q96MQ32oVh/hJPO1DLiuuojQDTtuxyxWx+R
Y5ghfpC4Ka6C6Wv7pLwYfWQe4whpVRQlkLg7Ys074yf2w2jTpx3hF+wJJNXA6dj4nwIa/LgeA9ea
0i+wc8dAEUY3I05S5nyjYgwYacD0KBpbKZHKfYZMNC6gE0h0ThUp0tlkqpTJe7IStFY/j5mIQ1fN
ybYh3s/pw2Xf0GCFLfkajeUuak1MbMh5WnP6yhJTBVyhH0B4o3EcyFbv/ebSau1PLPqk5sgNQo5w
BL8kDPhG2Rg3dD0SWJvX8qBwuFRS2vC5teCQFIJwKCPJ9dGXYIP547EpO+CsMaX9FN+/QYxUkMOo
M4p50a/5pk01fd010UFQIIMpegFvpYPYL2LgLaQcnVkKSbvt9xJXx2bIhjVadJxMvk6JOgMqkRnj
siPfjqhx6rjQlNSEoZ04dGHRsA/tJOUqFsYboRYeHbN01wsvidyG8CXiF0Gl6MOqoiOVjfjAKQZ1
aJU+wx94yhjLpTXQHxKbjDFCxyomWq9BP2g2EYIF+4jOdFlZfvilfOzCgHVhnIO7LAykJqQ9BDGE
ij78kfK8v1hWBvdsMp/STvAcVWjMW45i3qcT5cJDP3tTex1CvF6+DkdLqpp+azGOS6yqUJZHLKmo
g1jmry+FyIDk9rlo5opN+GM2Q+MSt7Aoeq20I2HQ3EhtX6cU1fKkv1IUP5A+f6V2dG3E8ls1oQiH
Xdo4Rm/uvYQpLxzbZjsOJ2IYHFMS6X4XA0tzoehQOw6Y6lvXn0QK/3QxCvHY12FxaiXjOQuk6WBK
wKWnAo2FUr5lokohXBL2SgyKOs6nj6GMCneSgh9lyod9ZPyywYGYYW0yATq3qSubsZDsLJLai6Ek
GAWnk+JF01X1GEPl2LNb8kk4CtG4riaYlmUd4t7vtVNkjdpCM7BREhFOf6OCVVhTFSHRYDlgovUh
bcokmZ50cuCVQaPKk7TU/FoBOL84lfvanD48NZuDKeO7boj90So0IH0ULrViKK7pwAo3NjGtqYwG
NKjok/gaQbjZpZcD1OI1S1Si6fJFVhHDU4vFT2Fl4r6KZUZ/Al7Z4GDPrvRqOyLwN1M5OtDCBg1i
yq2rtZQLElA2EVg4R9eUcSl5Vr5TxP5zUmhdkX52V/TKblXrs6NaazelqblGJNNEI3sdM0p2FjR9
K/nMt6E1fcdd+xmRtY4mHbtxSUjUjkFpG/kK83gakAWr3cbIGlaCJ6IGpRG1bCcJYEpTPokxSxyW
2gBHFPhyEnKYgcb7Ss4mgNmzcbVJzkXKXCiM9dwBFbF2S08B+TqEejOcNcUQHaoZPacL+maoUkQk
UTAui3hGIkewgAbpVx6qwjUL/WA05KZTDV2N9EehcRaLmMSLI+D0SRrXseJTMyx0Vl+KaLgRIF8C
bmL86Y1Jmzij9za+1hWATKK04OD5MflQ6FZZP+3Yp59J9sWlNnXAtiGmbYxO/vBKGky60RoHvxOD
hVoLkkvKCbGbavMt+dqwL+kgrLQkRRTFJ4me8tIqiJGrvgf6l04u5c+6Wr43hUJPrWYa8VVFx1G+
HfMmuYVNhdVPvZoSnT0ifl7YYKsIh0HXjQmenS5TKW7RUiYDVbBlYfoMaxCDUpQdSZ1AjqthN5FC
9S43kkwTBO954nRWdS/Ooie4uZmiPIJYtgKgoTpmA8Mm6hK79UEMiPn0FfT0a2RWethZW1R4eEEL
g5DepCDOoYhLtxix9qST9CaQA8wirmJgi31ESQleiJHyrBWOS24U8vJQXk8SZsRcKLC2dCJ4TEyn
OX4opoh202lhvyRBlpFWhLkjsAbJp+huKiXAjvQQCNYtjBtKzWHTUdccbbXsQcvUuzQyp20zhjhE
JpQxA3tBi8oBA/0ARQ35Su+Qw+N0koQ/Uohkp6IzjVGBVaAB3aRBa7NpPLKU0+JINgk1DDIzRlb5
C42cPDBMMJV3XqCV7iCI6Caym2wgUBkyE5OsUqGqMEa0KpYswgglwhkzLqbTVJBy+lAVKqrWewrV
4Cn02PuPXdXRSp3DKUy1Ihwhx3dqemG71ed/tDk80EHg8R/fP37IGlvaxNVV6ee4iUo1C9yNDKY8
NkIhyucV8pCOmKYOqM76AbjH/OssbERHawknatViyyxSbh9f/Vff/lc/GzpY9laMtO3x2KRKKvS7
erH8Pz7L4++8UsIerw9tgrCbWIc/f63FKajDP983rOFXJMKiGvvzm799+edN+boykb5GPOmfRwsw
NRe+nxNWZ7KY+ut5/18/peQDXdHIXllyC7yPpQ4P5N9H6a9P8HiquMCimyqC9dcLP36WVxlCKiM2
kXZBULPoQpVNrqwfrDSjUvDBPX6Rz1fA46s6ofSOTGr82y9QWJCnMl9lCfGYS6lp5nr3xCUVPMLY
qzkM5/GPF2Ugw2Lo2GR6beeh7m//PH5mKUNAAyqWF2kWTW7TJmt5pq+1czJjnOBEakgaY40uE+0t
ZiVRcmnyLM8nlMAiFK5zTo6VDulWnKNBH1/942eqauIR6lp3NFi37ORSy1xI1Ft1JFy31wooEnNi
qD7fO38lhooVu9+AIGxeYy6ihXh3c58I8/l1/vzzCB/NKUP/7We5Tskc1RhVdNKPHtmn/tQJOG/j
/SM29c/Pu26wnDEn3Toiaag1CnbcFKWWjwdZgX4NpAzroKZasL79krL54zeKAU5N7qr14w0X87F+
fPWPb+VxbJ1J3XFF7x9qvfkdJHUDdWhWXf3RW/3RZAUAzUlUQBSv12O5rWaV2UM69vj2r59x3SH1
X7jx5jw605bgjsU5qrjQUG+qzotoLdyEhkUdXCu7d+J9tjAOL8MW6P9mdMoVgbxuByGVJOF2Sd7x
edq+9I5LT2Wh02K2i4RS2d4igGTaeDe3i7fpnnBq17tVtnaBQ+jsIQEvQSEsaQK507ZeoX+z3+YX
2zM4Qww5x9XqJTKX+5kH9ZIZqxdTcPTT+MUP2hUvCB7gplHmyL8loCTxjRvbTfcv3q1JKB8AumrB
Gi1h6W1YBV94bzj4eHGX52YI+6XIjX1X2k5LMiYWXb+ijZRXq8K6pRNQaI4FlUY+Xf8algc1O3FY
kAzWEwmSXxyeEdP/NG0s7TVhHU2z/pRZPaZItPrytqwB4trIqETBIb6lw+EwEtB21in7wzuaNjT3
WOQceW3vkDS+nbBS78+9wymRsLPSp472SbxGH9r9gnyjZmHMGXdLEWs04fWpG+9bkwL2AkJaNVLU
X2ChZlJAd8bHIi+aILOWFBnf5gu+tVSnmEiIWQ4BFYJFk9rqKUDz2u/oHqZkZlB/Lpa6dTDZMH/R
gJPROfRsh9fSOxFs/JSM+KLHwrWq4lvfAB0Awl1vw8QxsiOL//nFhqNEQypZ5K+T6kTo2dolrw6M
V9BX4Ub38TstlGQlnibmtQPdZyvEv8hyo11mo62j+KDMTJvNvJmncmOap4S4F2+w+Z/6ktuyy3gn
X2YYEQ22ZDU1bnwfRzhmyglPUbGEpkhT4podZGnZHYKtwCcFTLXAlg2wCeGe+SnCX0KcTp/HJab9
nECr6VfdTxkss3eOTjrevSuj4sKScY5/tPbkBE/dKoyX4+e6fhIde2Bk3YNwqA7NXNP+KXK8FJt0
qcDnST6z9BD1iBTiOwK3ChVCXB7Ea7uAq7YSF9Yv8YSgMDhf0/JYHAK818fsOSn2wuZX5cYp+7du
M8C1kNcGUJ+NxohReHB/Bq7oLkCvRYpgqihoYYm/2iq/w6/COyfzJ/qYY2A0EnKMDW2WVWS3N+CK
IKaX1V2KNmbjEhJUYE+llXzXi4s1a1CLJyl1/fJSZ288vKkWQAU5HuoJTjYEdM66xB4bRh8auASe
+YnrkVPWLl+mrfjl8sv2lVrJuxStgT6zeU9AjdtcSMm0zn4t/Diolq9SAS/vxGsDJTcpCv5y+gus
pNw3xNVIF7U4cHH5AaGA80vS1JzMWzYdgjsfjqfkhgg4sUZ9bSBJABkB0UmqvQDsEhIkveSOFDdM
/2xVUATvVAFRy22UfwWs3k37wZVcVxvSGi1hH/gHLsoEsj3NJNXhh/BseTM7s94mj6M0g1DM57J4
soqvVvlGu4ShBv72Jq82IlYyCluVw1OG0V6oPkGnqjyBRiBX5aTyvmNx30GVzSRX6se11H4o3rlT
WALi1C0v8QibYXgvszdRRNKWn+XiYN4maVuizRc4Iz3ZVtzfUoaIPNp07MWBZfIUQf79goI7v6NO
8CsWYivuPWqBBAFzT8aOueC8t6SBLdUvU1qMgJM37XS23s0TZ5jsQ45rt/wIl+apWRzD4Kq54xd3
MORmhiduE4aFvlrT+jTWqXXqVftDueB4wPuBlhHaJPmNkstXnA7D7badPY/djLFvXEq8hitt2y/G
1YFN0dzMYNTNfjW+sXkr++xOnWmkTbdEBc8n9a2PAlrkTfghGZyrh9OGsPVLdAobw2W1VmPW5Ed6
6zf9hKHsMTSR86lQMEhtZctFyDsZtuMrxJQjx4C6G1UMd1JfW2ml+7Z3Gp1eXvhPjJzhnhMHW5Oj
ZbTPvAWVP9aMZWcjAyIxzBmdZOTFGX0YSgfutRadBtOit5a2kjvPHKq/AvK3hMlNLtidwZLOzHyh
UuWL6NHyGQzXDPc6sQvMpFz1wrPauNmv8J4zuQtOt+VkUcaRT7qEUdFON2AMeXwavb+pN+Hwg/xD
/OLQtSvexSituJO4Heenj16opDDsauEG3TB3ML9lqH68vJK6grHM90ax/DDeiTJYCM/GBVPCK07N
d+PC9Md5NFwOUPDRf/GFi0SommcRhPvoLGjpMQ8zsYuc6HkmVLHQEFslPHcBZ4prQ8nOhcwVifIJ
ToUzXSbOKJcW7xVE0TLds7HnciBijdOB/N9lKRmTdkuAkvj1wZXHdGEsERpvyz3zl3niLFkX7vqJ
mbh2piXE80vK8zEfuC/GO9uwfcETBz0svRWDguKKJ+EgPEtbThL/vUT3YfnFQdBvs4WUcA8mEo44
X/L5+Vhc/Eyh3Xa+T7VdYaNxzxbShemF/DQtvyd3+cZpzPdMz97NOAAPQS3JGOVaEUMWx8o4MPtp
F+4yrPU+KNYg28mcv6Xs28K45hUnl6kM2ytOT7e3uGa4WNiT8kiGSuqsDqNo/frGg1mjpFzSVrpj
qPQ32bQO95x4Bp/kzjAobbnz6Jfs+WSMAa9M7toBLepCeefToFJgDuXIAp2zCVThpYz3t6reh0yo
7/xDxXPEnbLyn7js083o22hlBS5oArrmE6QQ6/CRabuaeXLT2CruzvlipefDGzBcjnBarRSwS/Oj
hvkiJUaCyyz55W0x+fMSbMWndVutC+9cf3Fbe4bLWQFCz5Q9IpzCIsa4esDUFW5YRQl7HjkC7DRv
81Wq2onkylzoe0WEyIas+TiwWFAdeFi/1OJNVnv+1QDdSPt1uFE/CCi8ts+zeo8xtXwnHXKhaf2Z
Q5Dvw3M0AvRyW2TeoGvxlmVkH2zmmj5XfYObkwBIzB3gJgwate1BuKJIBXHKIdYgTln1nuJHR62E
kHv+rmodtdN3SRCuJ7x76aYxHJpa8KyL+lzhn9GfCtoHiYyXV1pqhw/zxiZ9gWqZoWGYBzkZIs2y
J+bEeD6P5WsGYhiw+PsMjBSpBix9eFmxAAcDnHLTbAxv2s8HX8oeSzQn7G8vSUpl0WHZVNhMq2a3
QxEu7fX0xBBlUJbov4YtTGsrnIsAxZKOyBvTac/T9CF2zGg2l+4JCrE9J7cORX7XDkSuQERJaIhI
rucRU3i0Blvt5suAlO8CeASv9OzXEgR2KBPOOJ5ZmYs9sIZDwOXKiliFUihC42HwZ+XK+bn6B7J/
FJR06Y/JXv/O1Go8R+wouYB9W+E+hU53KlnTzBfYvmQcYa3/xTU7a5QWfG+k68Fa9WfEmvVbR4Ii
K39tIYluojmkkxAht8HFzGDeriMVyZLDHIg4PTCPDd9eBvMoicu4X3TWSlds13UZ5JrqKjxXMHPI
En5lvOIKGLB2UdMenNY6kJfI2wqLA5ntsHrdHCkiowDDCupFCmCE2+i4uefVyrAUca+6imgL4lPf
7XjD7Di4ttwAQwT7HabXmcMsFwvzCbUydUcW6cwYdbuWjkDoWRskrFNYCPdMUEvlMIwY9Fbpvv4a
6l94wbpwobuHcg6Zt7aVn6T3csVNabge8DlCa6odjXyTpTEDMoZJvCIeVfZEHM4lFWlcOGvj0yKp
qVaDt1KGw/XhQ3VmKxNatySC9nqPXR7os0WF8H+dqh2Hwtyk7wD8BmOraitSOoJ2ETRL2LwJ8vRT
eBFs1pa2xsW1ZmFb2VyATZWwedqLLEiUQ/3WcLsDKjdJolo0V53MTHpwUOyXiF2OGO2/uOXyyOYm
jtCok76Js27OPISe37CQszAYbqh8DdBlqDeN1OMhRFAd+mp+maaMnZXZuIYE8pMWnNxAdZv4kEcr
n2hXaZke+gPFR5qd9UUMl1MKinxRbum00D0JHJECIkuXVFgSuCASzqnbCLArW6cl1lOu1TewfNoe
SOJQ0ag9mspZfCuF+RIauJWJe2q/TStYnEsBBIKTAlrnB8EZIlDW3ns63RoO9VecbNjpBuUglFDe
tyM773veL7TjmDm4XVVGfkjNw+ug4Ygmx34ltlhTf5AvLsa3VltKhRvhI+M3dI/Ip8gcERh3e2mC
ExoQGup8FExLRbb2WT3rKyO3ddFB2/R0JXPYCY6PhYnMrg3KF/B3dDZXS3PTH/95PDPhWQiYwp0q
Ap9/ylHiECncURdg1k0RCLfZPlJYhrggyr59ivTXFlbzLmMahE4H1NsCtPxE3mExW+TbQMlXuZ5s
xcgAGtb0NHsu2rWmMKyuIizNDXcSRK+6fDcYf8p3Epk41+ycAtCDrGEXVrXUrt4FEZXyjYgsvXvv
qsCQQWoDFJQbCrlsoV2tliTWTyT2XbYpSrenGQlXcqGQzmUdpHdvb12bUlrmxKBwWXbrCC+58s5p
VrtN6Jry3msYX4Yt4w+XAtx3lqoCsSTr0thrzbGi0V7txu4Same/f5qSV7Wz82B0g+BN4Q1Q0V0A
b0nVEncVooO9BJHmlHxNyqq9ZG/9e5mwlZ+BxYySO2yjJEGOK1gq1rbeMyvDTe7I9fzk/8EpOcnP
zZlGDH5kKBMUo/XuBGAW2YNHGHW/HBgvIls4pDJ4bbuk0obw4IMRg3S7iFwgAD6UaGukxDYcnz1A
AHfczgI8pOre++QMe20fMLpBGPclRkIEgiwPPkz34K+nJ8g2OJ0sYhp9jki3wZrj6++oFzCGA47Z
Iltkrcx+bzkFH7iHziIFwlWxUZf5u+VIDmMmk7ld3n1zRT7zM0UWW6Y0LB5UjR3GFkAwVCk4J9jp
6LRTuKOPajlIUwv2V+vAkVijACERFlWCoH/mce98FvTWSdjtxnRDG0O/+DuQzs9yuy5BSbnYmDQK
cydGU/UtPgw7kBnKGkaPssY9fiV5ArhtwHCGOWdBnM1JWlHxZlSI+bNhn2f0Oj/A8hJxkC2r12wD
XiQC3VS64pya4M6St23hqgSTIgEszzfvCI9ib5wESgoL45Tb+U4cF8MNmbBgB6xC5X36O7C9g5O9
Gp5CG08fXoLpVX/z39tnFHVisAVVjLV7zehz4GRBN4OBBzq7nCF9xYt0BaGfgyw75vIuN+0K6hrR
K5AEwZzBk0IPHzq0tnphXaHf9VlsufkBNMo8JuIWZ8w/FoB3N4Zdv0YvjKKA6khIdLEFNMomjBi/
dzn0YGNmjrflexE+6eGKu1i6lup5LOb4g0ndmNIvqy6zIj19IVZYrfCVs/knto5qqLh4Y+vE9McK
QejmTUyaI/qogCrQEp7/n8MgFFgUraK9aeNksX1INRvgNDFj5i4YFgl1Fd6Lv0lhwJs42cDkLNt9
/2ogQWBNa76kewj1momzenSrFzQKORi6BP02IP9C2NHMYldFS4dWm4kwiPzIRXtRzdV4kPHi0phB
KaovRKAOzSZr1/IwG997ibs1ema5yQ59fI0xrxN3jBHINizCIy6U+sVNNu/ZUZLYIS8CX1FwqGYI
h9H54CqQAUUyC7i0bcboHbZRssTGdAzW/TetP3ZNYPYM+iYL/znp2HsawNGIaEBisQjvrQFVZK0e
clBs8+jtP8PfY7xyhtf4N3xpCdFb5JTfV9KXRvVkZa0J0PCgIYyQfvfx+A5jC0qGgmKCcRy2Mh8H
mOnFB9m9YIxDXcCKYy+VEOYBvCzkek85QKaMEtjlItnQZkIfRPkABRArBEZ5FB2gN6PX4gYRqXaB
Zmtrc8Mi/zaV8LWAXMx2EscrPvIL+EO87Hq8m8lg08o6BieoYYSNJy8mc1WPyBR/48L7jjLJjjep
2e5rRVNI+CbOcEXu2xtCQipFyrx7Ce6d5LZYyQEQX/EGAdwYrfKtuFNS/WqiCystwU3Vc9usfPVo
5VuppiQM1CGf1gwd8dbqFh6Et27TH6UXEyzdgpwEtvfA9zig3a150d8CRlFa4tDRMcHCPhrWfnSO
W9Rr8OjZuf9wBNgF/qZHOf/RwK816l65Dqwnng244N0h/pDZ9xJTwSWC+Bagd7r0KpsmQU57+aX4
LD7zL+ugbSt29tQ1TsgFUAso5S3hhm6hUS4Gm6XKT4TPA45xeIb9t+PqCNcotk1XOw3FhdjpcNts
RenX2zfkZBQvhT2vyk7eU6asfcJxQdcpC2lA/e79lDVgH30eDJiSEiia8rMZNoufZkF2y7T2Idem
BuHNtmCTvsAWfT4tbBnd7rMBeQ8sEDzMOqDpthvWzXpAi0C68rIj8AJcPsvbg3WEwwaTNT/Gxivk
IdMBM4cwdIF443a1jv47/aoA9L/4Jt6osd0/aADp82h7D15YQiH7hQK3JAyjJKMDNywUPeBtDPsd
vFjModTFTwojebywKH6C85fZxwOT0l6Gb5nC77tyzZ+9DTQw4yXcDk9ciT9ldO4Qz5bRXfW3xvVJ
FfhsX+WSWJGFMVPYARsIx3iL148ZmUvBO8PShgPpdiAXZ7AlksXFKQ7WgKBl8RUG35JoVUyfUKfl
S9N767jfNNaTkQv7RvDP/twA8h+BPY8veyWGC1CNrCFFuM5+T/S62MDY7+dO09gKBgKvjtZHTwfo
8TOrDHcFOh43nltYwThltEZnVZdcUZKMph4O979/k85f/flW9bGtRuJTI2YgXubu3OPxj38ef9qo
uCEY9bUAtWXJOPC/Pz6WK2nj99tQhBrQzGlRj3/8+dvHz7xijqIKTO3DQjNk62yHZxvwnz/9xyMf
v9DmOKY/f5JXEHOTuL5pmon4rwpsGrVrfIQlIXz84z/irh5fajTsJfvxpflIkzLwDANrg3T67z/v
/v02//zM8udcrD/fP/4mTSro3KPv/OPnf77966sgDUA/zM/65zexGpBZXjM1/fmFqTS8yOP7vGdd
JhWFtXo85G8v//jYKELhvs3JXjERX6bMPZ0WVmejjKL4Nddw50SwrsD5XZGOGnXlWtOMwKGzL7qy
QsBqSs8rjKhdTcqT9Mga6281/K12ziCLFXUjYL5ZIcVeVMBXm4apXSe4LPQFLLcNKVEEmhmNO2bo
KBuRMpoATacFTq9U/VKhZWEJQL6DOR9tFIjIRMubYeyCyBRGptulkkTFuFOdDp+PWCEriD3DWisa
MtkgfknmPDa9xr5HQFtPUFvx0PrEHcwVdXhWLGm2IEQ3zI671GN5JpL3RuxbJEG/tGB3s7aEmx2l
r77POoUqR8/mTTOtjVDDyMlBYgZ9Aou+Ir6NmDn8HI4qwbNTCKCbPoin3hotfAItErZqWj0XofAh
EluXaRDC/c++I+dXydg3M+AQcjc90u5ibF1CTgKeThSe0SJX1yeKOoTkDXNa3kBsHlIzPCNVAUMm
Rh3JDoDuK7MIMDvfR6xXqBR0MKgLhyA59gTzjc2A066Qv1GSHETfIFQTCatMmN8Qf0nS1u+Tr2xO
+sOExCJgTv9L298gMz9pI2e7ViQfMJ+TAoM5MlBYT8TBUYRiO93IyHSb7MUgZFBqJFAY4xYxySZN
6bNM3p7Q3ys2+fOIczokrBCwCTmCdIQqYNWEGaYECVW9zlqM4d6rUDWq8nNruZ35pM9ZiDlGr1Yj
qEg3dz41TyITOUyfNaI/iShFSY4+VVZbyWANi0mCm6wu+4KqR8oxUwhjLKIW2jzpjMOkstpjjoef
OKc3jsQ4NnOeo1CR7BhM5Jo0hK2Oc+qjNec/FsOlnPMgpzkYkoBIWC2vaVFRB7VaqqmESBqESUo+
NragFXY9MZODmmcY9g13mBMoNfjwJpGUk8rCErfXiNUi+s7TpSob4spP++fCZHYdG22G3tTDpotJ
J0IPBMoPcr1QkcEnJsUxrMW3qQAAV8qmsOoU9pOpfB9aKd/U6fSOxZAhRZbQytQE9BqQ0tEGvrHX
p/sEDI9YTiOEym4R1MmVZEtSc/cI8GwI8vToSk9zsuckDs/D0O06Ij8rHTas2aU+cWmH0fBvRpBt
U0kBUGxR/lB6+TrcqzlFNJnzRCN6mYXcgEIL1WdlzhwtNfmj/BIV67eMUyJJcw7XUHZMsuNO1iTP
6Uue3BpHJi+yLxsNFIJQEnMaaFsJD/0keg4KX++I+HVnkYsqPQJS2Twkhf6MmrxCiIn6diz9w9Rp
H3qGfGHIWUfTEZtSqwSdA3zIGPPvCKDB6CntKRZzk5yII+Lnk1TGrD8qDL2q7/16Sh/t+/ZVkxjm
CMzdaomu25JCdzsYJShIlQWGOv2tMAY2Vs8sbpqXak6RBakpEiqrEi6L2plYKn+OAfMgq0ZE0Oo4
VcOW3UUq93CXUfTSsabZkZjQZot7IqXANbXpWAjCPZgzbkva5qFuQeMUqMgQg0vWOr1KiIttG72P
vfTSBci/5KrxXVFgxxwGGuYEgnWbGDqAN+c61PDSTQn2MiwXhTDeNCCVNySeN//pquLba+jzaDQg
060yJ/mWakiYiAGyg5DfVgd9IM+5v8acAJxHdFzmTGCLcOB8TgnW5rxggbEH8AoGRuSS54BQYa2o
n8usP3LMj1Mlr0sWtEMb0TUVxBffpOgVW/+Lu/PYjhtp0/StzOn14D8AIuAWs0mmo0+KRiI3OCIl
wgMBFzBXP0+kqrrqr+quPrOdRakoKg1MIOKL93vNU4wsqjJxxUqdMonXlVWzMHTBam/iKvuU86No
ZqzQhY84oklPrhQF1OASRN7GeTEyVgMwTC8sT8Po8kn6lQUKOl1+WE2Iu/w6fEofeKs1scvELxdG
bDWI9D3s1vwSavB8HRDWvDB/lya9WRWI8pmTlmB47Mfsc0CoeXLw9erWBLa6jFBpm1UQ2kOzr0IS
orOSOOi8b78VJj26J0ZanARICLGhm6T66VWue/HDl7QL2vS1HN59zJQupI12v1lsrOuQbELUv3Kr
ByvuiBxp+zvY1YZVCqDuNBjKuXFHogIZAfFQvVjp+O4hLcaqzrS6DFYnCS6rypJ0CvKz8Tt4zkyi
tkVvEtqnS5Itlib0PYnY3k7ETpWYWM0BVikmnbvGZmAyed1qAAQJ4fbORHkLk+kNFReX4njCsCta
NpkktMAkgNez28Op9r7anU3FbnLClUkM97viyV7djwbNa9OPV/g7zCZhXHlUTyZzPHCQX+Umh1wQ
SL4M7D5Tk1HemLRybXLLa2kSzAkNFFfWSL5vTLvJps2QxMSBK6LP8YyJbxMgRzLXq20glo+oBJ2y
eyCjiuh0SwPoF+FdNTbxNtVjxNHSJ6lN4josMYB2RWZcTwqSlpif+T0QQOhe2TFaSyeb520Wo23t
HAIy4Anu+lF9OIV//P9aCebaMgz+SQl2+71biHH68Wcp2G9v+k0KFnj/slG72L5vS5v53fb/UwoW
RP+Ske2JyPPsIHRc7z/+129KMBH9K3CF4wShGwo/cqTzZyVYGAbCwSUhkIEd2OL/RQnmcDb/pgOL
bNsPbViHEeIy1z/rxD6+f8nqpP8//+H879oe865Ki/Wo0O5vR41JzkiDDwYxyZ44FjY4ocAZjzF7
ZC6+0PNEKGWBiCJsMS5f/B9RSvuzHrCrJInzT5fyN9nan2VqDmf514MLRBDaHou/CNHK/btIbSij
dLCQmx8tnikXTR24L3aX3jDdLzhlbKgfXxY6I7LSoF9BulE+XYZ/PghzF/56EGHE3ZAS0b7juvZf
DsLrbd166XyEIp4dbL3Ym1YBsyyKixLETwp1UpWIOwq1n+95U6udpwVo5Fe74BBL9q0ycgjNJYkp
R0Jihxkmnzbp7gN4N6SdqOeYLailF//TgXt/P3THt90oFDJ0GWkRAsV/E/mNS5hpZvOjJ4JtHI1f
dVAiYxUCfAW4Lp/Zf4RVdh2kiKUS9gpbZjXtr6+ZzVkOVnma5glRiLnWawEux94SOG4A13DlsfAa
rGCn6lk79tPspmw7I1AnDfCFMviYV8N1UPM18DkfhkhPmIyAv8xtcUhss4MfWVDdNiROBhE/aZgO
/iykCYwYVgtaBEuDqEuVxboP1ReWPlLnpIMEYSXeICWGeQmQxUdJiVh6JSFCkkIA3pp1u9iuJixO
LQhBGj+xEIfAbon1NiEoUY7qMUmskzUnykgMS6oYgDUXIjQmD8zTmYvNCSdfxiFodaneAlAhXLRw
h9PVIaf43AyrV2y9aLrycSzaCs9cSfPqjlaGn59UVAW8ZswOuZXQqqM8vuhljLKhSK5VIDBxt6Nt
2vvhTpTfkjrAYjBtKadiCYnPTT6jpDmro5DyhKSKuPH4lkzyWxOu1ENmgMduyMDKQFvYCEJSzdXb
lBGgUhXXga8+ShvnN5ET2bJYSbRJvXveTiNBehCc3RbKBIG9uLbQahTKbBpf5Ji0xBNaxzhiyZWN
uEFhQdzPqk6tn0aGcUQTPvcPpN5TVyOmuejfEMGJNLyXwDRti2X9MCm6C+QEewosvRjo4vXK/ekH
OKsNFnG3aFIvlpgWxPkptbT9aWE40od8CY9DEnp4MVqQSILpa+/nb16d3qk6xFyoeOtwKhKtgCJS
RU+jIDKuTb0LFSDYRPK8WYj7ORvjLV1yPWkf0WI+b2aRf529AsY0N61yuE16mugcS6yYuOfRSD4Y
RnEXfYE3cwFgqVMYKolvAaxO/bO0cftbcvliJXjz+zFahNp0t+oGu6L6Ymi5dlB4OZQ1/Qww/59z
eMoSPozlpaiFGhiuYQTWRSO9CCNcdak/g+G+nNgnUjh7F11GvwsXx7vYYSDWE118B2LPIGkal7V9
KfJ6pkCBe6YVin9zBklGzG1TL48Scf5FEjFS846miK2zU2HuO4KPz4mIENlNlBrT07Riu2Q5xviB
W9cUPkS7+uAopqXO6osvEz4AMa0MKw0u62nC1tsn5EuMNq0vhUHK7O4CrAoiag+d8QnYCtZbWbS7
sTEDA03OLlpJOwqSSl8UXQMbB5ekXBOc7Np0veZU36+ZcVqfeT3K9mVtD27gYeTRhjNUO7iCa/mS
ew4NpEm8uw79y3ZZin1SNbTskYWYqIixg/JVWgLa6vRSL15/oSww6nRF62Q3pJLEAWcnGL1ZBCOl
zqrnocLvMyt5Y1Ujm7LoMrd9xC0NQYLO03hjwwDoKxexsKTcGiY0xH5Ii1YzYLjN2EBObEWZ/NoI
0wIrdu8T60Xa4cfo4XVZEmXatZqOPD7hg/HXGV+AJsjKygVcVXNv1Mj4QID6trB/21rhoRH5oe1p
Z6mRhwRqRrTBexSUzlcwT5VzazvyvatYIopycXchz864qI6pmsc5v9fBhEmK0TDKgkf7fEfGgYkZ
PfVuna2f3gwPe2aOWIjmBvVjD1iCyGTH0FHwGRPOrsYat3bpSs4ln55OBTgDBWPNPWrc/LNR52Hq
M44HLopqaMIE3XZuntcp/SFpQq1T8eYIrDLPX0SVwnmyQxwFSQYMduKzs5c+bO9x2ASTN8OEtcHF
JTD5srqEJ9Urj4ZGpeZE33NyFps2+XYeIutkvJXt5LNnX1qVKVk+mLeFjobTmX1JJ44wUPVbVHYF
tkrFp8v+dat6Fo8xn4mkcgsecae89zxMYXTm7fqkwNXH3EDhVxzvtmii+7jAHVzCogdJ2EZmrbCq
ZQvE8JEI297gJEEWKGNfxBUTgUSNh1ktvRebBLF1gCUwya996UA9Mj7RZmDGC4s3AqxPK8Y2yKLB
uoi5INCkfx+wjIAj3G1bPT6eR5GImFYwjvouUvKqupAcB1YJ2+V2tmaA9wVtA7lWN9hwwp1sQUP8
Bj7syK4QNQdpjznzgOU3b24ZlWabse+0/1pz6yKXSaUyU3TTrduqAvKxl/qqbj0YFObfVKWuiqT9
qNOAvOKccEMng5mKAjismIpX5BF2xDW1BvNBugWDyV58881Lw45uLO4rUb8pltWNjmGeYmivbe6K
VyEnbFCFsTYwJdseq6EyC0ek2/1Q4qiJnAGdKj1dx1oxU67VBduzHzLmNVqRSsO1jUPBhm4s1K71
+OvgJjcNS5+fqm0n4fHac4/TbBRgFsDs7UgmuzFKf+Zpv+8RP23LBqKTh6WjjL1nzdlvNXKZcx1g
zYz72WaZ5J6AhrjM9/XdkjQjRDXEamL+CokA/9FC8MD3xSdSmlclg1PlEaHcDDdLoy9yh9llzYvP
en5ym4ZM4pas2ZnBtQQwL/Hv1YjFsZvjuY8A7xIoKKNiInNX6Dz2QkApTUZzzYSdfNdZdzyfCKF0
BcghcYCsQqtNId124Qdt/iwixNLMnPQvmJNcF+N6ACPVc3F/lSAOTXSNWqeOmMdUz7AYQtAuZSzj
8nsl4oPvCqzSeMxReT9qbFboU8480AUNN1HUu0xhKSvtgEJ29qjuo/YofYxKevx8u46BNMYW7C7s
vr0Cgs3d0lo/2JTQSSh5VMZ4KA6YeF0riWXLKGditTqeSDOtOik3CQQHkLtRb1HCbNcK3uje+T3x
liAtzGdci37Ev0pViOgbJ84vsNsBOKC+Eh6HkM9X6RxgfW8eWRcj2iT32ouh4Fm2Ej5MBjBVQvgR
vjQeK2xFLijEwNQ962ckoVgU43wsVtzvdWxK3QtgYSAFp6RjJw03p/wMQpZWL2L8NJlVUWx8st/Y
eypKtx1L8FK734buGCyYYtlB8gAMbMzEu+Wwmjp+lmfzqCdlleteLJxk3STHdMSU3WVWtjzUnaBs
+2GRR/y1KYtSJlC9YJmRF8l949u0aCsGTN1XH/04fnFb7MvbjMdcBFzXnNwdyg0t1jt3fO3NxJ7n
znUWNgT1zuNyGKeXYhRgdPozLnl0Vkn3QswmCYM5KXWH+4FCb4PA+TM031/pIqJ7vcHFbwJ6qU5j
V77lOfRd672cs/bCjaP7Jj+vo81pSFL7GNDvlj6pcGNJikDDOmR1MIbyFNv6xiZ8Z5TXC5CZLfHl
SxzGao+XGVmklIhF83YefpGWsOMseu1656/t92qFIzuHt4GZVM/1XDNXp3MZlLmv5YSb3nkyzp3w
6VyDnCfxvGdxdXL7IRYwi8YCMzS7IGc9QUHDrRxHPAzxZoRUzyMi6vCJzsZprvu3HPqQ7x50MN/N
6bNQuHeslBlRwupc2SgM4r74ONe+gU/eRgybNBTWdaW16Ru0hIeqET5fVn4im+TppuAu++I1Ynuz
cTQlpG/HVxmIWeYUb2ncMV/65LDE4O45ERESZmZ3wu1n34wL61/ITjvPe0IhiwFJLCXqaqb/tSiO
SesTo1yZaiPsNnPgvMaaKaDD/SjtvbeiYiGVi/9YRsVDnXOtdVZiRUiT3odLiLmi7MlCnMInjNue
5lowRw7+9bB4b+fVcbXYuCLIvkPne9VSgrOhQGyXeycpS6jCVDVNsP6gQNkGpoovq/jJTThlc+7z
lOJEqk/a1A1RhV1E0vNQNfknVSLbENY9AMh0s3BCjlkCoqK5AfmgCGhvup42hin+k8z77tY/x4xJ
Ym3867p0T8VBWQWdesZ+4E8ZBqkZrnrmFWW2lQZk1iNVTD1ClWm726A260uxUrRk30y9gGLuqQzZ
dOuMehgjQuyxuDbhtN5iHT8jZtbvzfBWtCyY59u8pg/FuCD/zZN1T6/jlABqW7K8mVLmnnas39ye
Y+3c/JAJFRz6LGr2qv+gZ+IsGf01K/80W6QtmAoT2uO0Mtudx7FZh1spj/bCYVUjZXtRnTQeA5Pz
sNhEBoc5JdLijj8pNd+k75M2o8Ue7+VPHEYQ7yCWWzqzz51QOmeJTvFAQz5lzV+mtJCX03CjbBIM
MHW5thQ3QjbhHrsX62hZ7avIvOfBDr+nUXQXIBspfZ6vxoE+VvrljxqTyEPOyN0D/TPFtPoJLw9k
5ykeZ7QlzebPNruUrHFtk8K9IuzyBmRoEVLyAPl2FNOUi2D4mKLSYABOz3a98SCGSSf5telskr1f
paCPKwWho3Aw8eJv+IDejELBJLIoLVw/fvZZIOF14qXRFyySKz6gDa7cJBKjBGtJf1SZg4tmRDRa
LLG4cUjzSBNxX5fRp46DBRZouc0LuobRu9u0sPyMsRhi8P2soYDO0BlZrG+SkEqsX0tcwsjCibqV
h93DwzwDFuXKLN+RL4eUFPFTYAxjNeRU21fRJqyGRx7G5uospRwCBZ9/LkFWmwZDO1r2tMRm2kTQ
giHlRwHuXQXQ7tV0qsu0Ibq6Ch1ybPy7P6Saf+g17XpGbzC5K7lrSZORIYYmG9cYnAwDD8tGfIxk
q+nF/p7BEOOYiLW7kX6efznGBCI0gZMRdYXEttTZfasTf28vI5obCjF0DSQgJgLpaLEuKEnP8trz
H7bj7rIS55M/fvXrJSEKcpgLhmVw/ierT3mj7WbsgGPYou385485v+SPF//xYdqwIGbzx/l357+e
f/rjd9H5k//45R+v+W9/95dPzaoapAqk5rfTq84nqWkqF2iLfv/u8+H1AVFcw1Bgi/KfRxbb5VWa
Y3HvVFaH5aL5h2KIZPXnixL9aCLCREVj2rcYIqfCt4oeMxyZ40wiYMR0RkYs9BT310UoMI00f08C
/2FUIU60RhAcxb17mEi9x4pivLLTt3EIhj3XkhiLEQ7b3MdEj6Ql9lkBnVIgg8G/4ri9q/Mvz3+0
LVwGLGWsjZcIuuYASeziCuyJcJS7Sso8vDr/xHQaXGXKxnJucI6e058GFct9syQu0R3KvSJOwL2K
Ybu6S6T3Fs7du75rPwpKXxWz4bhMNETieWT3hd+O71Ttzinhx2EvSkCexwnabEUqC71v7NfHBqfA
OBXIXOqCfCap6JJF8rm0/OjHaFR84qrr8DdJ8pAoEOjIjotMwPMrfyfz7FY3bOXRxa7Qz42daEtu
8xLjvuDGFqmHkOeG9M7rY8CUGoEEF/KKZ1Xw0GcUED27Tu095YV+ULoJNk5f31lhCTm2g/qMeUyQ
PSd2cjWVZESLeMyZ0DB57p2V0G4EwouV3hb+hEgmK7Zl4H/0cXFSAkKhEzojCvGVLQ2EDbdIapLt
6IWvcXI/29mDGCEyWIouUzMe19F9HEPSxKcSwvrYEm6AIdhPd5EfYR1gMt+ivdJThd3hqGFDDx8t
Pu2znslsLCUVojo02XDy8vGuVxBk8YK9SVKYjrPPxNt6E3k+dJ9oE9zWuNHrvmFTKqaZEMMfpbPo
L0hUxE7I2GJ3F+zalEP2GRBhGRwb7N6RTKE/GGCVdqVo7ucqwG/IoQJcEhR8XeZsBuUUxyqPDoNP
iKkHdwdsJ6i3bpd+mSvfp2gp5LXtwcpeSpR8WMtAJOkJ1ZrCR2+APx5Vyzc3xQW51giGWirQLOzh
v0TQ1aZEGub9cqcxmTgG+dJvsZHftyM2Z3II+L7ktW11tJO9vo6igcRGLZZLXXbbXk24PJn2sdBv
juxiEBi9naJHNwOGnqiP3UnjilZMN2oQ4W5QIbTjuj0qEVabymeTqeLhB0fAfgVbmUMh1LWHK0it
fXYjGX1jII0QM5eDhLVbRCSbJWk3cBh01LLick2y4SmPXFhya3Cjh20dwwCsi+Y7eBwG/YT3aXsg
M6hFJ6oHusW9+mBreEyU+yZZGg8FlViNYzJOYKRFxGjpdN7xVW22A07FrS4h+NUOwzsNds0AIoOF
xiKXMNu7tj56/roNJpzCvH4gWtNz3kKvhJ2UyHsbO9O6J1rI6c+83+nFH9ITMMKzH4eHUTBZ+Gl7
wp3gtnKCpzgGEunCmHqV2FhrWp6s3n5n4wqk4ufXo9V8dcipgNw5nlQ/g2U500WJpfJFk5F9Vkft
O8ShI6SDFDEZ7FQg1LtgiHKUNnjJDR05fslMCoF4BxoiMgwBlSOurdJnMNR3/h05ryNCZ/okzpSx
GGOB08c3VtkwzxClVs/WQ18V350R99a+Txi2+BX5zh2hFXoz+MBVOF0RaYjbUEhdfuza4OsyB1Dq
vXBv0Lmavu9l27Q/K2S42ux5V3e5KWpQhGqdd3EEjT9fZ2gSsX/qhOqO7SgIoE6fBlXdRjlG2sto
sMfIuZ+0vl3yabxambjxlyfAK1p5UOGEe3l4GfbQRWPYCSPOoTucvslpw98HbOEyJVcvLmz7pi7z
9NbFfSmfkbwNVXGahoLWueWMO9xcuusHoaX3iPIc6ZwPaT6NT/YQATYlZYmjrf/iSe95JpYiZvfS
9HpnjaTbuRNC9uhEJbeNtI8fjuehfgoPa9Z/j9dbr8qfWoJGmOqesgmJ8Qr218RfA5p7FzAYoOeD
97becfDJX9LNVeXOZEBY8BgoSIomIdoKZqsyPlqmwb0ch4xWP62CPGaPWNHrSzPEK0o/ydCHcRKg
rGGLU7CIhd78UPbph0BBkcXIcnERCseFBvUGpmx10SJeKxyclzGTmlpqFTl+5OkMNtFCthmq6GZs
vXdpsAwLhBFonU6JtcUlmC7Z3dq7qNbU0+A7b3Xl3o+mfO8HY4T9HtEh9MyQdpJ8f6NDK73B42Rn
9SSkJjGrdHUzKDra/asTl7s5sE6Z6u5DKW7x+31aLKYNvP9viarC7v89dSmD3bY71rbzMiXuQ+C3
+wTVhieSBVjLa/EnpizHQPNuJjOuyBP6AONR6gFWyUQGWHPMVvcbBusnp0xu3Gy6d33wAw+yxXZt
3KtGDtusrB4Cu7zpEmo1XH+x0kvyot2sDpFsRQpMJXPiscvgi2DPtdE8l+WKQjGdd3nXvVjkDFbg
EbWUL+bWmI/KCCJpmdlM8I/b3ebhN1kgUGpClLKdfo1D/2Nug6ee+I6ROXkOnktuxzir14VnaFrX
Xeg8e3H67vX+EfttrBMwUauIEHPK4DJZUUpYOJ9AvnMKDJN8Od2CwRNv6uxDIPARFr5l/C10sxVA
p3B6dgUxbnJOvoOnfFm+LEnJntHO5RbEU8aSpFyS/tI1+mKRa7JhWhoOJeQZx73GlpucUy78UjKz
ZQGmjhUcZMLkm1MIqFOi1Pfy9s3KR8j1qfW9ZyYbcpAlGVZQmR30IHTub4XlHXBgmN2byYJ53+U2
8oe2+DJ7y08wsa+UKttWqY8uIz+QYVizXGE1QNpj45g0GIjcyBFLVH9Rf72ubbz3nUKzsw0fFgCO
YIKcOyJ+GjvSxOqC0KfSCU5yqYlzZysJKFrdxEGbg4541z7wmhN1VxYP8ySvh5xw97q8o67G8cLv
Vygt8Vs7tz8VshF/QCXUETKzxSa5rSzvel5sJDo1s0E9mC6T2g7h/N4X7bvfs+rXkkFoF7RYPUBl
dUPOESb/9NPSBa/B4Gbup89UKzR6jnvRezizxbViG+Ulr5PFWJtWh8Yq5QGBQrvJwq6wConOtseh
uxiDtN9wOy6tIH8WC/ujtnIP1UzEapHW+MnNbKmqrnyRkwiufQfkOLe+gHA/+JZAaFGy0PszGK0L
DUYu05WTO18WiiSDvBRb+A8AymwHU3TqC8aXsKSu87mQB2Y/uJjxi0eExWFQ+nWsBXkulY3WY4aC
RQM1nbml2alp1ld7rqfNULOmK2xg5VQdPIsVGx9Vq2m+apcxMuXV1zECOC0EAZd1NpGMAdzG4nrr
LoIxPxE7gUHtSFzMJmjw+1ghPhDZZj0nJUrtqmyfLb3c+ln6XNkDTKRg3ixr122GyZiOofT2Capd
3PsiBjcJTBYBHCM0Zeyh5ao/owhchUzFSWwgaT21XnSaqvAZK0lfFPA2qa+p9fwAVAqXVBwsoPbg
1n2YEHZKV71quHqkTobOe7vSeeW/BV4E9TqCUmKfuwkbPf1o031H6zbtIYdu6PGCiuGlu6k8vOOF
3NhTsTNvC1m73d/+LZuJbKa870pg9Jy+E7bxPQPE5it8Pt58WtawE1fY46TfO21tf3+rmypmI8gi
5iURvau5On9d40VH8xFjTZ8zJlciGHcLH0clb/7qCuI9M7JbT+ZzSasxyTnnF8d8x5iGKE2cgpmQ
o5pF/bJiyZEVhL5vO6Q/Cuwsqou9w4KkUrip/CysfHf+2fwb/6kIuQwjRyjUHeY1FKlOO+66HMDC
fp9QWFkQk9Pz/xXtXXYV0HEOZIzwPhQ9vN+8RDnB3vxsHkeMmnDcjG473R+xVsOx35X3zEPkG9O/
H+xPc2D1sBS0KIF5s+lBEecoiAEfeIeTw950MfqJgHDIX54PCiaaeYX5PoVoIyU50xyr1xttYRW/
iSw6mi9HiL47nwCNa1HMl/SSZxSv5uPMcZmvtczpQL49nzuf0XqHhN2WeXca2vcdnWynAjHhpd2E
C85vp2cu4e+nGnFU7kw1B27WYgjkI8LNaKzBRNwxf+/bnNHG73o6YEtQbc3P5jUN/X7bf7fZtsgG
NIOX9sWvl2cmfZOUiJiPKwgRDRG/OuBYIBRtGuzNr8iBwf8nPJqXKHJD15EdCnoT6ZQf5qNs2PIV
xGQf0H3punfofifzkeY1UXNXrvfmFeaY6uZnevf7QSX80hxw0niX5qv4ittJ58zUK7RF5/x15uP8
aTzyMQIvJ7YoX6L1OKUoGyE3+nVzU3Xf8BdEPFvXp9kFWCRj4WoQdPVqGLcYvrZb8m9o+YrsM6DY
FjxV+YRya7V8dUgT22K5X07nBr4a8k+W2ydrZrhWXrtf0+opyd3o2q7s40jH3MWRJMW9mLEEFm3X
DMUwHW7zmFg96AifimzeeTaa6cZGG4TXu4/lKZIyB3pITrzV9xxAj8XGfWC38F7pGWOXILg/0yBk
y0DVKJwNfDuapohsn2TTz7QhyGrt+gUXAkkGGhYUKX6ZlyKpHxtdP8VrCFsHTxYiTCbghvKqb/SD
+Q9usbtThiZmqGC4Qp7cvF/3eu8EWMasLCIXU5p+2rFu9lnwYUUYcHfe8nWIO6PsB6K2M5DvlYrN
E9ANRBc8izV/FXUQXvhYEZdsGCZkrVq9Ld7wWBDlg+AakN136TaJhTVDarZx9mUw194lNq6oEHPH
zCiglL6i9gwT++kMd4cSNB0HwmBrbbuqurFMv9IxHRgAO2LTJP2YTBzRVWTHqCOiB4yV4Q0ovFTL
aRjxlMrL5jYpKWx90zKzkW9c9HXxITtsMJqE3aM7cfz1zyZsaNaK8hX+xM62BiommvuXGHkf7YoG
kptB4rUJ9BnU11o59c0kkbvGmPp2GHKgjyxY39E1ydF+VCWYNs20t7jBMHVta5j5NCkaEjaOrWCv
c25OUjsfsQGmAZICdLvw+jZDLA5rPNCJRSacR4Aq6FgOwm/qvQu13ValvFSdfd1FgBHLlKElNs1M
4tluzhA+OecNh3lmXjVQxXDPmuD/6X029yClMVi2Y9rQkwPvjaAdvDjnX1ybMMCGaqz9XedE3k7O
8YhEBvF1oDPixE1oTaVIATF959EMeWUFZIFPXr732ht/8bDEtbirIyFRU0HdaIXhscZe+zagWqKt
4t3bwVXUWC9rPH9k4erAyyU81pBk2hn+hV9gIj+7OI5pmdSXNvW1h7oMOgMkklk0dz/YCpp9ZQCP
kYcVmpuhg9X1bb6S0tMnJBBmjIvJ9l/KOcROcgI4HTGh0BF1y5rdx02zHLKFdwYkVHs2FRWMsCdh
mBkTc3Se7YeZ4F3DZDjUXvtU1UDN6RRYG3eJcW5wyy1RKeXIvc2+enET4usVPfpzt+5rB9O1af6g
4mxQoS7uAU7D9UCibzy7+L/QnEBlc8M+0LtY5rXYj1N9EilKxRhOEcybiCg0dTXG7Wns0xvHzz/D
8jaKKI3aspOYYoE6m2chxlkfAsT8DNdlvFA+cwCsX4SRbCIce7iJnEsnASecU9hbFa4UCAtgWZzb
qaaheGZJVQ3HQ5FH4nD25k/i1qHeD0ooIsNEeTTkVIM9QwnYJo1SGxsLSiPpT7S6NIVemV2NpOCY
dtG5adBhcG7Kj7eCggnbXjoG5m+2bE7eiugEBiHNHho3PMCjcu9gU794ORu42iKcuXkrdHOjScBi
OUB9TsohRR3iooCOAGmam6HZF/FptkcAXCTy6wovrhZUZeZLJjrR5PZ9LVXzhvX5Y4GtB1tRWDym
705yHW5yNegQDzC6ZjpkYbmPiW4y/bMzMWfVzMN86bUn4E2AFd8mS0yflj2aTNGQZDfsPUCRzD53
TsDfhA6v27x4c53qJBRjoY7SV2tK0RzR1HZHYkbKiRBnd96lw2hvvZgFf1gjpLcDO1B7/pom/Wtq
YCBPw+RBAYHPkuHIQEJ5clYwopoz7GaFHWKKgiBPE5bsBGJllGQ/IIgh/DB0d5jmZBggE6QCD7d+
N2HZiJ+4bMvoprLCvfLcG1noLyutb6BDBoivOYnM3CRJSBHzaLdrWqQvYSMeVR+1VzTZtlkzznhE
wfRAPVFeRr68F433lvvuhxr7dzunhyxWagDk5xdYcr9NETFmhLg6CHTPbca2Sq/S2MUAdMR9EU4P
KWxFl2x0aHhaps00duwe5BjuA3pSFc25Lulfijk65B5XrgvoaQfDZ52HT7/IU1P/vVaf1vRAjlot
x+uiNLxY0/IrM/92dR3MRRnmvWF6FrjNDRmugLhlQqjpO0gjSf1mOnbkfsDAoXmzW5bs0zQF/VC9
9O70WDgRYA37DSJAvQuAYLQSyn9g3HzBJ3tjo9vbn3tnIywRRTJ9N63fppkJqMnpfbYRzlaeozAU
I077n3nBAsL5XwjNju/4bEwwpQ8FvPN/ZwV3Lg8aHNjhGCs4FMt4borS+Q3DvN6ygj6ukEOPVQ+M
KMkBzNcIyQGPej5ykWqLrruhR9kDE9/Mwm64Si0hFnhiNifLMBmDhLIojoj6NH/zYhxjajhwXJP2
Kk38g5sOPil57HBsdZXjR04TnXZkZBp47dhesQH9siZct38+ce/vdPJfpy2IV+HcI3Nh/sR1h8aF
bXLeDke2aceSiWNendsogDxqsTRjhnlbqM9mmcOt63iEtYUO8XSO4VyYnA6fnRysAMqVBv7dYmg+
KUyAHZ0loluD721vCrA1eg9bMod1iBidq3deRQHYcCK0UJKxrLlp9ai7mAcBCnJsZZ+mbErNOC0M
sWkW3I9fXHtDcCBMCcJvu5yosl6RXWHgxwxX+S5bolSTmt5mxyK9Vj/bbL3HgV3+DxdNRP/FaOFE
XeGHJKVEf71oYRAWgbZEf7QyAQFOxU8rPcrAlETnXu7cPQ4ubbEzmfJMj6DrctlI4DiztLBhuQka
VGS1h11cbd2RErA/k2POtKYVG2x6/kvDNq68LoaeK+czaFI7fQAmff3FZpPiWbv0cVe2SIbckExY
cRXdw6BnFtUUbc4+SQGlzRP4z2Mm+PuYMSk+EhVGCJPxbxKEZGwLN8qS/mjbvUuWIL7xBNMFKctE
ZSX0t1BBncn0tpuDCeKvcybpWYJbmVWGBG7Y5PES33tqvRFtsGPyO64+Ux0ywF4ZmY8pGOZ2eZhh
GjRmUUkkPs8hV4YMqqe6rPhCB7gFDgTzj3UdVxM9Itx8ztQhL0+hzLGtKJWdoE0nqjdoruYkhEmV
zzA8yvmIFPuYr8uZh5RPsr3yesxjwhZuoVnbZOpEBy+Tl40hYoWJxvMKieQogI8ytuDkZMH+LN7s
GO5RsjwXUBPWALeG8+pKu0pRkBd4TphRgUp4C48bAExetjCxtv98R1w7+PsEFggX0Yqww0iQSfAX
WYg3WkKVCzaUeYNmUlOsHoYwn7euhLOD6M5ffbEZhoCltMWb3G/dbafTT9ZkNUJsdgf8kAynThme
Vd3iHRZVt6GX+GiMeZOV1V9JOgVcoH/1a1LqnUvpY8Pzf7k7s+W4kSxNv8pY3SMbgANwoK2rLhh7
BEmREkVKvIFRIol93/H087lLXaxMqxmbmctJswzFxiAYEXA/5z//MjbY81j2izmtrzKJnuGe7acu
ebCD/N3PWDgK4ws4CxtqazNDgVWWtZ656Sp5QxrF81qQIrY0IZ+H971RPE4nBBsyxjjZxUuOq4Px
NexjnB/qYfoUSOIO1v5iNHijZ6O99VtM+sjZIxQaumuWieLYMiaJeenrsZjPYTC23FMSD4mpW1I0
nzqwuqOY84zCq7NCihisAwe4s9t6Am7MTRwO2RRnu3pWHHzZYMmXs+ApZpims4keBrorXtWK3+bU
SKpI89r8PQ+ife+zNhFJzr2KSaUft1WcYWvcm2P0XhYYdqUCm5LuVReUUVHfeQYTzLbE1knrLBRx
q5XuAzrna9UXE2ryTZLAFlThV1bKZ9Wa0kVjaKmwoTjvv01IQkOyGzJ3gNI7hkhHgvYADHndrFRc
gUGNsBLgHq3Vd0UMouLfYCxFmeZm786Igpn0E9uMPZpEOPQJRsMo2F+XMnqM2vyomap9/FJFww+C
GnmtmB4icDayRBLhFgXWN45BxgnflDVmYmcOFabSdKJJU163nnzIDBi8itWlKs4u72xFBlG2Nvm1
n8coWDEGNH/x2wbVd5QjJ51ZDPSRbXNM4JD6gAgyBupQBDonZuyUmaCHJYdrI2/Gq8WGe+/U+DnC
52+6ES4OB0Alu+sgRuIkLe79sPoWqlWIrD0sb/rmMWnsb/oEj1vCad1yviceEQYAmdvMO+y7mqzm
c9XS43cADxETvcRvn/xounOFwWJD33PlTunBpSf3jZZSrqD8swLaIkuan+em+lwn1d2idBM9o+Se
9jjo2PyJrcQk0gkfDMDzbYg/QSuU8Z9qu3sD4GS0gAJWyntLUcAqgx9M51OcTNdD9ALSbxj6axvH
F0t5wNrMjHIS4msPhn/ai+TS8iY7aw1Joiy/TahKGx8hWzYxuGYy/nXIKusyQE9zMVmcpgyHSHs6
LYs/HSsbexJfEi0xrSMSa0J2ViJxPlflyH5iYp/mrPGdS295MjIP+8XQZADoT9fTsv5ws8X+kq1g
ydl4bcRowVZELL386sfYQ9GAmwgDQJwS+J5mXCDtxbip7ksA2T7BuDDu7M1kixG3gMDfZggrhiE/
eL1B8Ig3FFiczQol7elUHQZ3KnfjDEmzPMrO3Wl2Esa2DlYVKZ/EjjCJ8AyrjPz5utlnBqZMa+Jt
29kUV7Ox3tig5od4xNhF4LWHdN8+rwHuyaWDM9hq3xmDRSiMU68bBL6Y5KKFFtgGLU3D5t1E+8nt
3mebe13iT9AKWOIMJU2cpex+X2NsaGVY2xu2eb9anr2HvnasTWFvY088eEGF623/ODWEMZYrVJRp
abCv0ldRROcDXvVVnM3wFRvjYsv2AuVhPjbhalwSmcpzu77rG526R19DUccQtEW3TJJsumMfJ3FY
+Ejgm/roODLA+XNND34pnpImyK7nCEmsWAn7RmrOaGoxsSCrbgb6n2M1rTh0yvSYp1gKJjkmQglh
CJfcKI1NNSZYT1eue4lH+w4SHUJ1dZT6KIQktLQU3XsVwmEJq7KF/JAwUvFJBA1pQzfVJDDi88eD
HS3xyUOw7PUN9vwhrkEkdcLZrJJLaZr9sc7B6S2GhzthwePtYAhe/OKxISVP2G50ymTrXWpVhIRW
BZ9u7uYDYjPMh/v+OLn+QVpAKhl1J4OW+TFIzf1KatVs26+I+rNdOtjtxWn69jLH1s8Gcvq+mKvh
EtfzgNt5Ee0rj7jaebRO0ikZ5oASknnsyE0aMTZkLf4SRv5jlox4ZYYmdJYQ0VHhYVdIDylEepmW
e7dfCEDldIkD6w4rId8HMYE/aBA1Pn+JShxt/eS8cgDYTpQAQ6F1gOQ0HjorP0fD0h/MwqNLbogv
P7uG7EAyBBlwDFE26WLdlTCczhDsU5wWQrjHKBfACNFYn2kLM0QmZ5+Vmo0HP2L9GhFU3uOELGNj
yx5H8SS+TWCIU6wAgdKMJVclpVnZWWfNAM46lCgVEZl5TAph20XA6jI+aglX1ffsddn4HnnwdSCs
YcalSjWlzYBe/ZrH3lenWDE20XcsxOKRlTjZjPOivvs2RrAdfcZ9MLnzZ39hmVrnfmsqPYNbAbSn
Tg/Ks9PU6HyekwP5pExoq/3UZj+WKLpoenZp464pKaQZ17WcjIjWJg9nJF/s9VFqwrSCiNawuCNx
A1IjPhLWrUXQLydpt1mHgPFX96DrpHZh+5ii4kAyBQlDSM43xkB3BkxjAXjjJLbeq+1Tc8gRv8Dq
b1n7+StSUIrPawj6W3TZ86SowSa0c8r09mFtimfFh1Xsc0/AQEfYxCgRHw8kAQkiyLBa8ScENSdV
d8uuTynt8Ur1BDWnyq+7EOymR4SILxMy/maTkSWegiteET3MuBfqc0aQ+5UxNLRW3KNFMmtUm1fP
mts/xnTuMtnLHIygyKaDNeDx2Ceo7YsMNz0R37T5VO1V4pfSbGmC8NwiI2hNetERnv1ONijLIFK+
izqCU9KBcxaC/hZvDlyoveJs9ShfU7K8Oeft42w0mD4ED5G7Mqu07+hu0YZ404MLc7fIk/eV2EMn
YgQ1GA/ZDOLgeWgH2uV59GGo9Ljt2Etz10jnWC4eQhP3qBtoqdjGQydxCqs+TUWH/1kHi6uX7SnX
aJrSAwbGqQ3bOzMHvykisiBUNNRAsEtAnFEuvhBfB2tOqWuMFDzGbILLFBMH6Ylr14Y3Rac/dihf
+DeZwCoXiYEig1Bsqpps34SgaDb+3aHIGMggyYjCtzGeqIvVN2KNBVgkZeRVate3FNF4Viql2hzS
n8gxf5JBf0iT9hvSNHyreJOXPpu2ZjqhJOKgO/ICoKs4M9VTGVEXeQgGBNnqSHSL587AnT83nvQv
iEjz0DxuUc7YKrjdgxLtOKwPrLbNk6o9NX4QOlQijRttVX3eNe2XjNE1Ihlq3wLQJk1p62MDx+gW
xz9/kp/zRdw2Rn+TSFjQYQvTuWuDBzNKINUyv/UC3rrArBHOpLcuuaoQ5MElB/dhcvN4E81PpgUf
2pa8Hf3ExxO5iQ0PgScSr4VJ0yJfAbfg809KBIalIp+Q9+aPQbUj9ju47pUUlVhqfrkpODSHOZ1u
EQ1eIpDxjT9Gr0Z0U6E5B63+aorwvTZWDHPgT1bIdwitr6jJp/VuKjnWcEkjpkey3zhj9Sln3srq
g9SF7KXEiH4QH4CclyqVDXvnLfJ5nZrnY7UE382ieLdsxALqvO2t+N7zC+IJ67cszE6WAkAKkF+q
N/OULe3rCHIq1DHO1L+1HPB9DNaeQ8QmJi3pPoq1Cs9rW58KQS5c7zkmjcZxMjh1ghDLYcMgSXYU
iBuHxjm4MWxdMafvGhHxYTpERthtJEDg1mHoru82YowTR+uLn/kv/oyjXeLsVL2E9cXOHH2SXRRU
paVDVfRcug4KySEbAfUumVK//1rLIj7oqUqfgzl78aP4rYzxEhv8GiX1QOamDMv9bO2XmE4ekjjL
YYduAiOYWUwU1SQfVAMNjtLcdSq5dWzkXolWVD+uWhJ3oTGiJuOXEN3WwJ9ZqoVWQenrU/GSZAuC
QaXw0P1RHbNrRzHZBuSpEYwaPGjhlFZgWOpL1SzG15KUhhI5tQbgNG5ta+FEhyiln1DfYKgArxRH
wYnCr1A4szORfis4UTOAyOMwYwU1Z/GvAYDW55joHAmcBfKXI1Ra1XU4eG4m3X4yT62HNbeq7EfL
cNA+33vBLTGMh6Iias2Ce3JKOqxoOs9nipPk52SJS7aWr4Pj8WG4l9SJTpZDzpHoJLmknkc/BvEf
ka5xO67e574uw42rVGVGj31QJ34uapXN6EGnnlxeo4V4Tr+GnsyrOYmw15z3dQyl1Uw8iQXiFqcl
/kgFo5jJwk5UBjvktHOOq6pV0ugXE92ePgQnZcWdwua7E5vo0zm5jdn51BEyP6llPy1oFhsH1b4E
oDU7ioMM98AmxAdnsSBgoLoY1qA8idqUeNggJEKscdYC0Sk6Oi4htX6/RepplFhx09XoJtce0e0J
eT0YGXN20Pe2qL4LfGOiar3tJk5UrboNJfNKt8FdWfwYgvkhwFFt2zsI1JK5dE6piYNN5r1WyCD2
fSGv6xIC7SIB8uvFFKcq/OFUMdiDaaP0DY/apgPXQuxSncc8cvHcnkaEJQrxcSM8e2Xnl9dg02cZ
oD2YWULbZXqvMgP+p8w46ap0k+d3aQJLyKdqqpTEUGuWtfIkXpsTK9pD4DTf9chtWdjr/H75vgbW
dWqu92OxYv7rU3F0QaZYCuW2CdLvGrZCKcq+iqEPbvefZnjbUyUf+mZ+JFUal3DvYQrHG3IBD77q
XwegClhjaLaUr0MYGdWuUCovNW72GsSyHLzuJw0Tv4bJIH81rjIgn6SCcN6QlM5+p3e+tG7vuoHp
MdPMvVIg6rMrE8veabqLX9pQlzLse/lTqrQ5BQMcurC/ylV51/Qsz/qUK9RERg811KBoGH9Iz8IP
G/LuIV8ec4fevefLJdK7xDVfy4Hz0jDi/eixchKM9xwp5NiXcF3NANqH2pL9jARc3ID0CPPXSNpq
cTqXG09poobVuA4N94ue9OrPEKoFs3pMjpqWYX5bk+QimU108oFBEzuLqpEwqFNzLeRy8K9P81zg
Kwxmb5jG2+iM3/pwugcOY+CQRek2PiYepwdJl67+NhhtUu/0eaExBIMBCyMfXhB88rCY8rOqmSFt
Zls9udADrN59Cf3+i9YSBUibSSchmmFNu+2MdRdA4vpI6jiUhjDel9TDYI8cqwNoSJSJu2HUyMtn
QFANCcmc9SRsahCzpyrQoOq8XkfqC1kP9M6qlh4Efgr0oCejLe8CX2l7WXitnMW3o2bCVhHGA2xv
CqH5KNSO50P5RMqd36l6DIutbYF1jdIL4g2hsC9VaVmUnvpdTmPnaaLu9GcAHy3xsr7KlQDTKDOZ
S3YGuxhmV1Q7VjhcFid6V7O+JIafsja39Zge9Gu5aqq71kxS07Z5oPF/Lw0k0bMhzz6fPOmgCIsL
+gi16gPbHfIuOWgMaIZ1ovHmObIgnDKTUFMX+GfexqTaY4Jb71O0h83Ur3s1woRqxszL52Mp2jvk
zd86mtu1Cb4ifWBwAZYBo96+yfL4mz6HGsua9nJuEazgKB9Vy87vUZgojxolifPmiq+/H91pIa2v
BPhKzSuN1xyQAhVTcEBbQpmhzkx/zJ8BjvDCwktWuRsMDLStZd5lFEpzaqs341GPONYCU4La+7LE
X4c3d6mw/nXYe0J5iy7nuaSlxiGe06JjyNuU+buQ5XNSTHcJOWSeGVl6/u3IfSPgHmv9pOGzqdo1
O2fRldeLMhMoZFbu6/ngoAeoHPoG9WVdEmr7XqFTqmxhRpZsl44gYKUqVPVcoqwQCJS/65UCUdNG
XFHsib0HMm4YakOfQq1pHIWsNh6qoF2ZhMDGKd9adWIx9jm7s3NvR8zLTGOZ9g5i56l2jiKq3jVh
AIo9M9Oy304i6rfPbWtYMMqLu2QdKFAi7xktzFG9Zax038xg2at2JlHaWqcr7mJJdayG32rVS+th
B9u/pDmKxNU0568Kg5wGakit4Gb/eIzw0sHJge+1nyENNtH6qDq9Bvod0ImuoXuaPD/Z6D8hHrGh
D4g2aypCi9z4i55g6O/m7IcP2tciQ2bNHgn7t4+OFZ4AWW0Om8y1n4OFdinnvEoq8HQ/Wj/PBoOz
xubt1oZBtCG1jV416gwPMjCaFge1OS1EcxVZzecl9xo6Xpq/gY8lqNHHDi7GrQiJ+VroYgUl1F1J
0ETpx+/qHVW/LRYtHZlSdHS28sFjkSocm0yJVZn7kSwFgkxiRr7XML9JY4o/eFu8DnlyI6mc1owS
jdp2n6cJquKS7w5jlUfTAoYJ0YgWBMfjsv3UDAhwJUCHpwoJ13Ys/DvWi14zOqVLT1MITRn6ySt0
LJewnffA4jsOl0aPYfovWTyVzTxIWmcfLNfCYan1gEmrmZge5VWMpIJuF5M35XwBTMR4RykcirZ/
Mxl4EOcYbPBTTtviHeoo4G5I6IgVgKfQgTlKcOsSOwuXLEUDkq2wMcafXpriH1o86zUxSxN+3ZDu
9TzEM1H955KREiWYLjPN2IfK7/70KyQQQ3GdOuSV+H4ZnplpkjZgeFuFgWvLAj9x9/RRt9qqwFKi
+HgB5a1cxFIFNaQ+f2IhEXAA82JiXAjlJ3itai9HMg+to/V2nrJw0yUtLD75dWk67P79rxpM0DiG
0S0RTCD7izbHaPMFtm3WwfZEDzRmLKOEc9BDC3mO8+pexHxzVjYbz/ajffewOmzdZFiDM2FiPtTv
i4MBUmYgPW1c90vMBPyqNIh26fkOlCUbuxmM1r7KjoOyeSlkdWMMGPIzpnzxpzetUg/xq+ysgPd8
AKvxaVKxP76OUer6/shWsKLrCia72ShiQE9HBAxPmNPIAo+P4PUcsw6JsGG7xtgbc+nYGgi2I++H
6bspQR9Hyt15qh97lmSFrBQYhvJtPDZ0RjKA9Ad5+F030P3afRFieBwn7HdtPp8sywkJQTWM7L//
ZjC1nQaxnSei20Asr7qJBkN62VtG4MuSm5SAeI07UlF9FVAPu+z7khQvdswSwXRu3EyryVoHZcuW
kDMMRDpJs3NqiFxT7l2S0Fyg1Dn3hWJ85NN427SE6i52cuv4cLDaFR5cochTdUTxjj1nCTi7G9la
osVziDgEfWtASbdmEG415aL3fDpPN7r2KFI2TcB6HK5vksIWbg6ql1KWhDyrJs5ci29FgxrDbXEB
aiWvN6fuljMUYlfm7TR5KPbg0i0R7WkXsig5eU4EC5kEzLQ6a3xJ+24zJByybJ+FzUDWhZK7UTu5
molp553EYwBCjGzP1MV4NxxzpwEUPuqGquRJm6skWXNDXusXtW82cNAB7ocLDlXIyFULnzIdkhan
eRflP6vhSS+hej0r0+fEoykQNVxK5ykPkkOYgA94GMRezW17I5m97mnzn43Y3VlFfR83b6M/vNQN
c3U/5TPLbUo2PHGzzSwRYIrsunMUOYmFRluFUIzXJKtswF+fVXdXRsHRT8hIgqgjSg+QJzo067U9
xsoeoAOvgb+8d+rgYhjhobCyH9qUozBY4QoFTaMhuGoV6SMK/YegpwILBRWYz3Ku0C+JKYDmdExr
fJ785BuMQ8C9+UrDnDWjng16wkMwyuSojaE00wsjbAKJcZJXxAE1/Ms8SLR+lL1BeaIyCofwymmy
N20s5HrsKEElyF4ST0PqvKVd/lUZGKlt06wIvArILfer7gYS5ase18H2Oyxd/bT61EG47hDtCCqR
DKCcijM09rAtOya7sTr58MB8QKJ50gNgSzKxA6C5coLgDi/ATyF0vx2iDJbaCM57T6AKe/E8U95X
GDIxkgTMG6VysKI6LBTFb3CKGy8L8BUujTcNDtuekhPPI/AUCbQe9maVy+dudTDhy5bIDJoDGERE
15jM5xAVDfsR8hse4HyfGIyOG3f08ErFsZtB/Ochhj2r3n2+3PB6GEAWfX0NTHituEqoF4669tO9
W2XcJgWRuD4zzdxLMHCGbJ9VhER2ELMFBk1QdJPD7GSHPvWeLJslGbbpD9yaWeAtsjw7mxEpdYho
/c8+Pe05Geun3sJIlfHOJvD6W7hmEOGVlZjq0mZliYTezyH57LvCfLFtxTrAAPxU8HrVPRBYRVKA
ctnpldOYHqMOg/3qOmW5HdzX3J1RFCo7CdXZKHQ0YQcsO/wYxEykieo+cx6WSj6rqCAO1JB09D8t
g0li+gpVQNCfOW5zxq2TZbSUL+qESAuoaTa6GlVFawJc1lFpyTX53nxKWxqKQv2hsaoA+uGTcfTa
otyFs49LiNXda/+ubGW7Tvw9vHmfDpBYHNZI7MqhhneViDmXQ3JyF4TTNiOrDaaxAOveg0LH10q+
lkb7ohytVM/I4OMrmhYsg5s75SlSJe71CugBiEzNODtMT4Mv2JZ+Q0WIDpOVnOWOdeWuWM0H7X2Y
q8MnxHQ2DXPXZGiIO+VGh5MIQYsCmm53AcR80SiLNbNyxN1KI9p+rcD5EZ6SWxUlYqvewmXNag55
/Oyrc7KqQsEABRIMrZbIies09VRdUyhV46nP3FW566keTGNPYBRnQfWSO8VPofBT9S779XpT1P5Z
Yh+frt7PYmqQyUDRNYv3RXkeSefVTuZ79fEI18v2MeNNlnuGAR7fQz4NA5CJmU0jqQ/5TJ3mMxI+
NnTGeOphmxJtRqVx1ajKSr3NuiJWcLrur2fJSa/ditSzF9zhYItTMusOsMdeAeVxdlnUQqF2cDRH
WY/z3jCnkCRw1B4WQ+k2QbaFsXML+mG6hmd0yd/djoXXaD0KbnxqeCdWVWr7Cr7H6/KTN6NXUyzP
dYBx3Tb+Z72TjLB8sDsyKeWZ76c1lQhf0e8ehoUFxtROGOHZxhI13GTl8F2tNXrvd8P1VkA82sET
dZa9smIboONc2VHyHuKDceWaycWq8TZMyvpbX31ZhPugHaRU0euJ9TkvA4zeaRjLSSRXaxQ99bdm
F3+vDfFa3zv7zKmwpK75QFVVoTcbw0cNuix7KJF+qEpVhV7Ytx1mCVfOOJ7Scjohk/oERf+xm/Cg
R13/UE6f44JJMpKIh8a2BYNE8hcpbHR9a5SOsSnCq6Rzv1ZtM/1C4ywLMMB1UTbakfjFgvyPn/N/
Rm/VXZVjiFF2//gvbv+s6qVFO93/5eY/Dm/V7Uvx1v2X+ql/Pusff77JD/1+0e1L//KnG7uyT/rl
fnhrl89v3ZD3+tfx69Uz/08f/B9v+lUelvrt7397eUVLS15m3yY/+3/1FIaxaUNN+49//Q2/f1L9
CX//2+Wl7F66f/Mjv22IA+cPMhikdE3fdZzAtuD5TW9d//e/gYLbf5iuY5uejwWn47jinz7EjvmH
qf6Tnh2IgEc4ho4NLP7734T3R4Ai3vJNRQ20PCyK//vg/vTuf3waf7L6NU3nz0RDk18gTAiplucK
3/a8v/jskljt52k0excrDLG+zE0EEYN5LftpPq/+ytqQYEC61OQyDc14SYa8OTvdzMImXR+qu/Rj
muikAohOyCFQ92XqOframMAr/bhZ2XDY+xYeo3paGT4noVOfoHSUZ0v5n+hrQl1rh0GcyPj4uPvj
MX1frp1HPh7uqw47I5FdWmmT3h37fJsTwnxd1FzE7H0fi8ra59jehY1xWl1q/8zEtV2wqWz8X74o
XYJpn425IwZbDC08qAxtYObgt+ZDGc3z0XKM7RQb8SVnkdx5nqdql4bJ/xg71zhgkeLcIoItXPOs
LzpmPDh35k9WYSLzEDNjQZP3m95rq99HNeYwet84WMpOxs7h5fL7mBj/+eZcE63XReauW+dPMgdk
deM+poIfbvLO6wlwCs8ETXQHprLzWV/k7N4I1AvYCCSH5KEkODdwyZG0McvRF8ZqAdnoq6451Mec
vxleX7cNRzIQPg5DHwsC/t9HpW9yHP2+MyeigrHqaZQ/zseFvq+vmInhAXIsU3h3ALjkt5D6k7ro
dyp88ZEYMbrbOQaqSOH71B2eohvoC1NQjFFJ0hkiS+uLGtl/nxv7dYy/zKx252p2YTGY+8Rq5zMq
ZXiVMSqaeDyTeIB1CFLJ7bAKNOdrAn+L7KCDT7osI8/hnOBUOElRHWdMRcfgHDRg5cJKx105EN0m
qrDamhAOoX6t54T5t1UkEq5MYJ6dGlOMqiERswwT5zxZLsqNxvqBdeN16uNDE6LY+nVhD6jKTB8V
hborqTCL8of4Jq1yH9AyhaujL8Lkv69VizuShfc5XB3ySxZyMzirkhV7aiyYPP8kvFMeDHs/RnlU
shUeg3TYBSFDRzQPJB8aQ3eeauwAs4rBDDL17hxjebXr7eA9aAimTpMoh2AEA6T+9eyaSTU7pnqm
073N3fcQmXtniuOYOswMzeHeGXCxQQ1g7qzR/mmAjvIVbedtZdFXp2k/nRvPms4DJkBbRJXMe+q0
ZsKr0HP1dnjYYK8bDJKqX2+Km1n13qzrz3/528uJXKcolPGB0Q1OxBP8jt5oWATUhb42qHMTt0mM
kvRVolchAJbucZCbQozByUmM13Zs4r1RXCPpDikZfbJ/O0gaDa5cW9zsqMQIPwDvUxYbBpb/8Uh+
I9IhdwuW++DNKQnao/TOsh2VmQ7J6Bhd7uOyOWRZglR13s92WBy7fjLPE+OTM5EQnUnAjF2W9XmV
Y833d0SqZkdI2v2FADu+5MDlKv/BL4mMho+MTzZo9lWSxsqc1J3gpEJQs6b2zOiP7NaSlaJXN+ti
tnZLEb3gFaH4NXV/tpGL7Y05+hEtfEGZOxPj0HvJEcLEMRvhnHWEJGEOrEhSOGhYvH9nSKHNORH2
72v6Pn+yRiZa6U999vsN0VNNk7EarKhJmYijzEJ0QZKFa8Ly6hgONoLeAxnduPNbEhx/HVIGw7nB
nkWvQfouGZDM4hgW4RA5cAVmS0JdZL6y6brKHIqsTVl31VE2Lvl0JR+n/i78uuo0dGKDNx4hibEh
0C8HZSJ2mQh7XGKI7Yns02CvFCcoFZwtgSXUyFkwn9NovI2xKaaGHhacVq1tIvy7wKrtnX4rHeX9
6NiXCV9bgHi8Wuz7tSCFsMoW1pc42Jp5S/X2z6W3jM3L7Hjpr3XZj3E8D2nmrmSblEfgIOOQRdO9
QYIfTDxsGuv6JsHubVMng0M9lTBulHKhR6uQLaxJBBlQNls3bZn4e9PBC5PhbOCARmoZ1wTN1wZX
9WMxBCBwKgnMCsz2HGP7ftY3Q3t4bcxqIL8YnxY8ErpNn8Qse1K8LZmwdlVS5HBKzOxCuNzACedG
StCR5g2VnLqqL+THNbtLd4jJYjS1FVMnD6livCQ1wjKBB2TuVCekCcVlNfPislhDcRkmr6ZtxCqr
6N0JfS7MwXJh8ZjxFDqFBcLtSC0oPSbxZzK6V1EEZ9NkhWUC6u1xBf1cdgOjPFHBEvXviXg64nQK
vR5iF29BV50kEHZgq71A37d4tb0NcvxQiol1vvPlcrBM9yRLFYyDd5GFW1QTH/BFx51ukqfEy29G
hFnHaZpXXNAYhSwpcEDohNu0W2B3YRq/8zPr5Ntw1zDCODQ865LWNh5IMGMb5iUBsdxzjd9EVBlg
D+rzKVrz9yelb8YUQgch57MTbIp+nQ5dNHye6X1Tz7mF5BQd4VLQUve9yM9BR8YLp4C+KP063Yu6
fBxU7Fyiyp5cFTv6olTX/LpITy4oG8AHAMavBwIypTA+L/K3dp4+FQhFr20MhDdxH20yGzJA11qf
0woxJ6at4IckMw4IsOt8fEqiin6T4k3AYttMxiCwJjbBF6ydv8gvJKxZB2sS5rZbsDALEcbM02Pu
ovoNPay7sulpyfJu5w7hNVwdpukxGdSBOqVR0FuxICvVbZ6K0XvAiia7io1uPWB88cNlBNPVnB6c
jCAEyQ3OxrkSIDEUdexDTmYd/MvgsbCS635al6MnBNN08d7Z3m21rO6JXnA3j3gO9FayPrYB1iWR
M+5RKIcs0M2jh9E0PNFH2c/FbUGNJ8gXLpMcrnjKML5Y5W2XmddmUiGajeJnWWHltJKkJqifdmTA
kBpaFsdUruMWt0Zygv3mmDdq4CT7XlF1tlVXqX3gpWYAjyC5IbuNWc6mx53tiIWofddAOcTk/Mxv
lnFRfwoT5s1ur3afgK1lHYFMwxmbNSfw9lCFBgbsY4e11BQzdSseEiRhMDwmEoTX2aJpI40We34P
GuNVkBs/e1N4+zFv8AROPaBYb1FmaBjqea/WyL9J0D9YFshdP2DoEtVIPsvR2qYrRUYwr96uwCcJ
OuUhGjtOOiu6zPUpZH7B8MQrrxKT2WAnvi3kOd2PRPptlLfS7NcovPPosszPjVvFxGQhC1iSiTWt
q3DTkZ9skuJOzrTw9gbhi1+5Z6dHhQOHF+eVArGOuPNQzXzOlP+FLfJ6PxTyJPxF8fNN/NVAgTwo
N/Wc3swes/GQwmEPqodOGZGI3TTwnJc1R+BNYh0aE+LI8n2JS9CmKj2xz2dnG68Sw9K4/D5Wxj5J
UrY8+vFSthYm/xBnCCjMt44xPvsD+fSoXx8nF+kOeN3k1sUR+87v2VIwH3CdW3Tb4qq78WwMBByR
kZY+V9PNQCZAOYzIUBfryhR+v7fW4HvuY78TcKTjwxDdZ15yiT3c01jp3Ks2bu0rwWQVPvQmrzvz
uNKEXiVweHphZZsqCxZIQTx9nnHjcROcbPh/SuseLGTn1lAs11R+9XC52tZres30nZK0QzZQEyQq
JrFCnB/vlyhOt3IBCWkJUZ3d4LWLWhZCByjHQUpzAPYyD4Y5My+ajnPofRrTKuAsxkU9Lxwy/Rhk
9JJYlXqYkfwGKM0tF/wMqQdDLXxropBY7uoqndBoF+OXqnBfDaM+1BZ/uNn5e5GnuyionqK5/AGZ
hMOe/GGDKwqTZz6YK1vGPyoJPiHH4btlOvkPq/deRoKRJ9plvOWHb22AUY4n3XTTl+l+ibDWIkUP
TVMB0Y1COyjm4lw3Hj3Toto1xqPpnpFSS4vl1mFILjpP+LjQT/q4WeqfrFRpqe/8y8P/j/chJL0J
jDqZCTnrBdWRDjDFmZAU3TkkxVTf1heJ6nc+bk6QaX8/zOCPaOVA3rRh2Z6zlWJPX+s9sz5FiMna
zLsxCnoGfbe+KNSzPp76cZ++5nkd1dv/8uGPl0kr9/cvW75kI+/NxwuZcNdOS8zYRB3VxxP/5Rd8
vM6YhapcxJ+a7viff0BF5Xxg+HVaU5wF17p5StUel6gyfiDTElUWSBlmZfib6jv1xcdzPu6rFmWe
+nH7L8+RYwhz3Oi/k2KGVE69/sfFx3Mz3TB83NbPidUhfdxXDnW6IgFVrcW/PbIhEMmGKeb8+0n6
R3OfvMhsSu9rpxUrNtjyzkKxg38AhfbIUP1fLjxVden7yNeAHRiSnZvoWmusFYzy8fiv2//+MbjL
v19FPz9TtLl+hp1OCHtITc7ReQQ3jCZxZroVzss0mz7pq6sjaSrmxoBe1FMbopw+62sfF0lk/+t9
ZjNucxbT48cz9LWSUJaN183TJvvzD+if/3f3ccYw9P54+Y/nEIx1X5PiC6dZWOe4GLloyzfDKxam
xYR2aFzu/1/k0fGB4v43yCMA5vAzW/6MPeof+o09+tYfgUQG5gaElnkqYOs38ugHfyCuhRrnAuIr
4BF48SMBDUJmYAE+Cs+zLRO88gN5hCMNXOhaDvlWluv93yCPQsndf8HDp9e//80lGstEiuS7gRBE
Tdr2X3BHAcO5xYAZp1is9UrVqCAqALfxZuNU1eFNGET0N2t7zqXzUNQ59ZRfxkdzvk8M5AjGNJ/K
vmXc2Kbox6TiCgbV/+TuvJoix9as/Ys0Ibsl3WZKaYGExBTUjQIoSt7vLffr5xF9Zr6emvnOibmd
iO6MbgqoNDKvWetZ4F0ld3mBeo5OBiIdkEkyyXGIIm1+zDXphONUFtgyaFuh1W5GP42OYzt+YRxN
DbW8/+0j+ce89e/zVdPW//vr5J1i/KubAlmKbv7hmp16h5Wg6Ylj1C0Gm0a5m+A6keVMmxfpYOnI
y6VZwMpJKg9dX2zwtbj2cD62PTKLpThUhv5SRdZpcXTuwR3erQUpyTnraNpEFHa+pU7KN56FdFHe
qvqx0vQPWhD7/vuhKBEUrRp6xPvRzhYxrqTxmGprqYu7g9svZA3BgHTH2mkEHoo+YdEUi09AxDMK
NYoCczz7fR7z3O333GooSfPZD3m+T2AfDeYePLCPbk9IPEjW1k/fD9+jkjmv3eOiPfy/L/tut4aj
xlWYSSvofXM5WAgBTt8PSUpbExk+CLZ1jPz98D1GtqLoYaLNZvUlGXMYFI47FmNv9aFxza8BB9sq
HqAC7Wgo47l9hdPkhxmumFOiVr8busggFrp+AhAW7yvk1AwA6LUALzsMKlpkkE6xfBrIVEJZPxT5
lJ9WUu2O5voqioEhKz7Oky0ssuZyrtzV+r+L1JGj/OfD99e0xg16e3YPDTZ5UPb9/bR+Q8/h18N7
OZhTogUZ9RZ2G9Y/uUn15xp8M0lRM16zjsQt5dunthgceNX817xO7vofudbCM2OywmQpkru4okYu
cJDEiHX/MQFFsnTqOR2CUZsGAgTYCtvWgvZQtu9mroxQb2PeEfgKp9kyHnTJlxbd3JVFrMhhcpmf
gisMvx8agVobrVd6HjQnPSuW3zsUoC/fX/p+iOOJPywXbec71sOi49vCUKi00/dD4/026nK9lfg9
7dvPBqLQsR5vBLLMTatPbpCywzwlzdIF9oisLceka3bLObV8FQ6tde7q7qbgpoUKwPzpiTdd9TlQ
HPI7vkee3+NLiPVYsSyCRTSKhmYU2VEiYENlahKuSm5htWQwwjHIceeP2S/jKoSq4/Q+uSxZuYuq
TD/BqmcUtIhjn8nkXCFb2YF8BxHWUco7hdpO94pu9dSlEINVCTDfj4Nkar2D6TvjhnMDyjIwFq2Y
2DaTCUhdIjQ/yCc57wnBuil0DaCj1lpbDbn3keWHspUBgN8j6HQdUVNEdn+N6yYdqJvRAiUj2eZB
W2fsjU8WbqIJSub6Bz/vHvm4MJIytUQyoGDUrLwBAif2MnHsU+ZzipYDfby+YtTNlvFzZu9sf9pG
Amp6C/0eyeZLl8p3Mpu106QOGKtwsHsTeQ/uwLwnKfZJ2j7GMB2B6kCUsOnRxuq5LRfCZhqyTHtJ
dJ6gALFLL0SQ4aO1a96sMbF2JhM8hnxQeUE7bxPNqmHHxAeOYn9vWgZXPKOtXiopyt2UF8txiD/r
GYx6uz4U/pUZ63zMmfBtffbm2+8LJfc+FHMltt3WaffLVD70rnKDkjASthwqJnDsqSt6iKZgPbay
Zvude4R4yWlCL2IMGrOX4vI9x6490zr68TPuS+s05dVZyJwAwHzcEtykctJ3cnP4ImcFPitwW2jY
N70xMl0u/NcEvHhlGMZOj4sXqx7rYzICYpgjsmxJEKVbwQ/spat1OxPvsreYWa8O4qTVTORI+dOI
MNNrLRwlxWmZ2f6wRLqrVdtvSy/6YiwDOOsnubttyJ7o+zCfC4ZEadfvBVJC7KoibJE/nmLfHvD0
u0QLxj2HcCdeNbHwLFeVomtLjgdVEvlFCLJKqO/6eGOaot/FvfkSpVp34Dpxda2X3uhW4o3W7/ya
ESAHxHXI8caYrnNesMUhxC/DptIT1glw0DQdfHynDlmSk+QV6S7aNeXcGYlOkILB/KHS62AugokP
Z3Ry55A2tD7KUSgXLbEync1tN5uH1u0kyZAcXpV1paefgkrot2Vivdl7P8sAGabNl5iTVc+G46PP
VlM11gCjcm6Fwxy0XL37UsEk8JiHN/yENUv3zrC0JLTSQgbA+heAbJhZar0PLZP9A3py1M652e71
2f+YMuB4dMMPS4yoQyecPfCd4dK48dnS82PLeBnnTBF+l8xEBlaH3qwO3bwbZTMfsK3UG8OPLgUh
QAQZtT9MA4qE4zObsbABdinlSzJ0H26XsGqMLQR7k4aUS8skWRDDcsw1ccji5pBYI/Jvnf67SpQB
QX65nboRek2bdwEhmPhi3a2FfDmkxeZ6tBT7CEQ0aXcN+i6/ZTij7N2wlDwNvEpuCroTvZP2IAh+
K/yMoVppnkw85p6GjER8RhEJnlxZyMg06acF329IzDtg4mam802o8qkKC8fE/oUrlS0vsDkUiqlO
ZTZeiT+DZVVb0Jm86H4UZvsomuLWBjQqiwKArmd3YWdpu/VStrMkBHxTlM+V4q/Lf4C7odpDV0O8
liPCoevul5rAgjo/JQvqiSqPb5cmC0bXKDnP1YOud8UeEHd9VsNPRzovaWERbmZj9XNSDkvDzrUA
Yxa5ef6yr+Nu06dqDGvJx9+kmRWmksAX1IFw0xBGtAi4b1oqth9FfXGSayRJth1j7w2GCPx7QARk
wbBJA+Pqu6+Fz3jGRioUqt6y9yaEmK2LDigz/ZhlzogkvhTGPese875Mxr1dR69AJLx904xP7Zhl
QOrt34VLZTKn/U3u6bsMmOmG1bgKEOBj/DWcOejdShwztnJB/1vLpQ04AYypjPbScwwC7+AcVyUj
zNSu3+se3fUokSmnIvMPEwuBjZNH7T4mZWZbapTAKmpYGsXyxvVbbiFPtlmaBwEW2ZjaW8/kjUkz
ALuw09kGHQw2KkiR4vHnrN/a+OdfvLo8epOyQ/wsQSd6jlOoxAPejDPRrCwoil+91yAlWapXNqyM
8Mj9EnZ9KwsD+ZnWs2nDx3vysPiEWCjFu4vsBgXsgnLdtFm096uduwWOVs83jYuRkvIPq0DG+N/h
QWu68tbNtq1Ur3VXfni+hxia2j3rf/GhP9bW8JA7ScKktLwHNMKwvKyAVGQ6eWo2Wb/GM1AO6rwY
skBhBNNc4Sv354+F4S9euwQ2oLVrW6J1YvvBXczLUrnGoQQ/jpSX4Tscs0scIWxarHBAgUTD4EXg
SCAjst38Qo5ptLF4WCZPAFw0bzUmg57Iu10tO4/0XX+3RshOhUctlb/OBUpQN3uHLz1uE2CIgybJ
6CurIBfk7MRlf2/UhPGYY+wEhcekDhu42kfasYImuKlTE59ABxTcLRQqza7+IWfgKQpDTCUIiIPF
MlSk02DkfDbN6QVN5GvVRI+1CTPcl8OHZLe+c5eyO/jTS1O5e3eyvYMFJC9NtG2VkUKQ16sY9ygV
Z3BqoczDWhRYPSPCdXhFACMzWwr9lNNJ7pzZzMLRmPSAycDd0MSHmE95V3lFtcvJgo9bn/gFG7Gn
058tskaxcNy5lh1GMUNL3YiX0B5SMqxjQtsrszobNrIN3/uq1fvYm8/cb/aWX4pAOOo3G5pju0wc
r+mI5XFZuiM1529XFSOBpdWZOOQRaZN/69fxWcsfUEuM155yrLY6geNxuZJvemXyDStSx/qROJ9L
9YYcEPVgRBk0mIAUKExjp7muDket0J9LAgUw4MCwZBrOp5H9aHVnUwt05iL2lmOVDasBGMSPLDvA
1QuOsHYz4xI8DsZy5r6PEi2/M0Dgxnl2A0znA63hFde3vi8Li07OSW/JsCT2Lhf3prTBf49IUI3W
gkRL/aQvULJbMhkywjUWwfofhiWNU5sTa8PkFoY46vTIwP/KSmFD3vPRxEq/mYsW/IVnEZKs445L
Y8Lf8Cizls54q3UKydjLnjF6PVjOOB47437Mqcc7XrODmH8PfuLO71Dei9oh7Mr8tbQIGeBcsMob
1GnC6Rfhg9q7PWPzmJZ7spaAxYwRNklP5BQOhIxjv46glVPEdAkveirtHergLJA440K/8H/aVmPe
slhZFhZXWLKXoCgu1dS+mCWi7MHBJtDFDldyRgPcMb+UdpitdV9SwUtUODurRhpbn/g7OjvtmkR6
t4Pm5e01wuh2i0s8HKPip7xd31KuhavRpo9Q2/tgH9yq95HWlWqrVeJSa4z4SJlKcfp3d54ieHFS
HVPs1HyPKzJjLMO8VAtXL5aH51Zzngth3erkRUasgd2swStYcJWwC7PARvKZGa4TsJ+Cg7SS05IS
9HM9b2Ow8Cd8zbnebVNW3gdVVIfYirdto2fE2gqICIS4aOy57rg4LjGVY2x4sCvlXVFZlIJzs9Wm
34TZvY1pjpfHNF78jhnIDKgjGT/xYDVHbT74lp1ig4BRRQ7HNpRZWp+jcS1KkKGtAV6fK5zUL/3P
OgLLomgR66KOg1od1cgOwddYwPhc/mDNnHGVM5D/PRb9/KRp1By6yX69h1AsqbhL0e27ov50IpbC
uZjvQfqRe6MjmO+1fpM4VsvaROzRXzoAqKfvsA9oPmCCOpWixIy8JEizlHUzMaKJPkwQDA3iBGAS
b72cEt4tEU4AOEuB5aCKloncDxMKfeF3D5qInysrRRiJkx+i/bWpmi9LqC+TXsReQ/v0ne3CeCDD
FGCGy0k/EqjoPaasiQYtv0Niy3PAZIrwh5A1TeBLY0U6okqq0Kpusb2+Fv1yIKHvohVutbW79pFf
TNlEhF3Ye/kr2KWwybEGoYyaAt2jyJN1nuykRFNXy7e0GKH+xGRZzRpJo8IHN8S1SsdlkbuwTyJA
yr0ZY+0WAB9GiOlVUUMiR6qQZQLStpUQzCYTsnMTtB00lwh+yLknV22rU2E7PntZmAgZO0tAMcvS
AE5goyJKM0wMCLkKEz1skeVu/bdERoSeXk1wOEgQyHfSeWOCyOE6pVs5N81GUZDMajmCAnxFJs79
VavPhEqA+eAe22CmQvyXUzFwOlAWqI0sUhUQgsTpv76RhI/+8G6GZuHNcAXWAnbXpB6guM/JL3dW
azWjRyLUyepZEMuQzpOCAmhO/giEoyFmrkjyxybFal58acwC2skBZIv4Pkhs594hKXdTDWsSg7MA
zC31I7X9S1a7e8+JngHXzeHkE/9DEbm1OmKAkzp60IhrtaYox+++anFUcWkX7xcUSIQKV5/0LUhE
JHRh12vHCoNnhgugynuUsQRi4FzBeCgPujlgVGDwyM3xMzVSQulMJGO224LiyE16ee4T6ASnAwCV
ZBONSHny2sMaDHR/hFzJ3K2lI2+mcTO1xCAsykp3doYBgTyLeB/1+OctMjx90Xz4Ji9YS9JrtJ6R
LHDLkPz3c4J6aD9HCeMTkxtS9tLEmMwHWIGT3940o/Y5jj33WPkzTVgzNKRRSfzcjr3N51uuIYPS
Hh3UJTj2y6c5vjTCDqcSUjAqdb5tPJgquutIWF60cReRrvaTnAgY+kuORZ3SItHaK6FZ2E6dadmy
8bK2bLjxMXtorDTgDP4ZpOputngDqfKfJ6M69aC8sKmuJjTOq0zw2XUx+DfJRXSJuNKldAJFm6eE
WmLtH6Pf1FXDXeXP11ZGMYb6KD+ViLharTuprj/0fn1j4jLYFPUwoRZanq12emTBdJGerQO9Sr4a
wicEklAkIM7VKdoXO7EfSMyxHPVSO6AH2N0pUEUTNYU7FWfbzR+lxdlCOtouKc1rSWp1hAmsKiOA
ObF79slp6GB0VRk3hiJ6i+huNJUyqprODqSqNJFfGMfpWnQMgFZ5VMSU+Zq86Ou5ZtVfbVf9qCGR
bRfW184gP5cam01mQOWnK7+XCv/PwEa/q8znyHjUBEEtdq397uV868Uee2TscFuOninALsudt5s+
86U5uIsbb8nfBn6ovU+ajgOr11awvPVBwQY4AB2G6uNXIkeBtINg7ya8IXJI79HjiEz8Nof8zq1z
ZmVG/J5Y/n1Ex5nWzUVU9m9NKx/r9TVro3wWdRaU+EI9Dy4elkUTVxXgYjezEb0ViEAr79b0N8aU
jLvBlr8MezqiPa3vGv0W6LKJvrg55pSpYJu8aNdVvrEDuISMRRM7RCHjbuoYnDHfpwMpAKsR8TGg
TUkZIWbecpqpJFvoKI4xh2aK2TLJpXaMNf8xpVewWp27dPaiRcZyQKhYkmOOGqAlAY+dkjpiBUdz
0De7WM/1S0xO2bAC6CIych1J/p2XztvJBPpZUDJjDucsLTv+XMl+VyzGWz3rCMmaHD1gU51qt8S4
T0xdMOn9ORIL5L3VN8UW9rOUWPsGlUNkdiomkvTmoiQjmqhsqlednu4OGugLLGKEMDTehrnTU/vF
c6hoQHOL7dSQT5NDcYEA+FE0kxbOHEas94B54dRhjDGQLpS2KBuW/EefgZHS+msbFfiyyqR4nHQw
XZMICyxA39OnQ1vXP2tZktRb1zs8vb9sat2t9lCIBKMq6o256tIgAe164yXdL5nE/tZObWMPmDdB
/5e7txFFPrXW8j6V/oSOpLDvgNVRonozJhh7OYOzgGluZrekpG5khzXHnLmHcAUtpXdJElAsOSL3
jYsgfV83Ig0LKx7JpzDmwxrLPcm7dJHM0gxrkyhXALVARTvatybx5HsDM3pSg5CTlb0tZgaVktKS
1402tsf7pVY5STQzbvYXG9Vl/WTqCkiaXYidoaWEgA3Z/az5MIzi6WlMUOTVBhYspuNhxP4j5BoH
pr3i55oR3nUVVdtFDE0wZf4UkKfw6JPMAIjV2iZZdoInOJ+pkrl8zcre9273kZbTL1I06pNbOXhs
ivuiIg8J82mzg1/o7F2IEmGUuR+IpkJ4MdFL5Vl3qPI+JmY/57bGiMxerN9NowY6o+PmiCSFyz0R
u17XZ7ctNZIwJ66CdU/cxExurTmRgMK86Kb3yq9sdoowwkO/MT06AjsiBIIknodeM2xMcMznGF/v
8sxAi8XRK6eiuY4dJ/ckrGM6tOOdriUvMMUBuTXTu8xaEoRRrWEGbBqwfU4ZuCRyWZquXxJC1kiC
Y1hpqy0YZ0uafaibCRKTjirOyhDEzLN1SVu32mOiIevMcKeDclvK/YTgwREiUZbZ83WuL6BYa2hX
jXpIKz3UO/PIbQLFpH5MKts5Vh1kcW0kNiL6NbZZs4f7xTLDR/ljaDcgbNKz62F2dKJ9n1Piu1q7
3KreeYbyWF/85q6ChWjTOCMa2es664QyztGi1KyaPNI5T9PQcYZeyEiTpwg6IAWnuGE0i9kZGyOn
bPvLVfM1nrNrMye3chGvoJpQtKrXXJucfTvyibr0oL6c5F6kX60s7YfGVM+0y9Ep8n4PcJkKVD8b
DMstBTAWUz0fT1AyoJinCL60RV3tOr5ndDQSwjtuHJwBj9WgRTtSMJ8iHxwqIYfjQz+mX2leHSQ9
UuDP3OLHvH4Z04SBF6ek4QNZzy2y6dgWBuk4OSHMt9dU1E+GrOQlmnAVIRveKGuOX0mYpUPJ7Ydl
nCuWLAl0McckHypNfzRsCXbx/CNe8rOMGaIujfumDOvaZwmEQQs4XzFH4agc65YKQnnUhjFBGNu0
ah8ySx/pgYiugG10MD2bcMkRVwlzzIK42G3jjfYmifqTm+dJ2JkIalwjuZ1GMuWc2Au9pm/J0Fvy
sHAjLzBKpE+5s2tki5q2GO9I8eWcbO+ck2aDCMuituMQpOc0XfemIWLUta896U6+ywhcrN0khMsA
SJ1NYh4JJ2XSf9kazzNBelYPWRQI3b7twO4Fg7d8lkjdckVarxXVZ2IYX+3RIocALLsqiebUcjjl
Vp8cbCXuycCrWS7ZC/zyTLDIM4hoz6nKkyrH7bxdkNgiHSZhSo9+R7VRhmQ0HAycY8zr8rtoKT9p
rhIgbfHOFf771JiwleBGMEpUQRan2dHtvnB4ZzCSidAiZUJyDtrunRPdd6Vl3+htdc1ByWzy2eL0
zIaL56ufMUCJoZ91Uie8H205vNcJUeI5227Ci9h2mjVZBbxbA+He7D2g5msSFAGzpUtO2xy2fYSY
U4AjReszWHI+Nk5db4aB6m+0pyeXYPRkwdBqFzvWb+pkOAA/uJWYedXuXH8mfkl3xCEuWUtbfb9K
18cjXsIqgN7zqLT0pSF0zLfJ9WCwWARDw0WgZDxDuhxz+1XGiCQHM1zEul6Q3BO81YyqfySDzU/3
wPzQF4epKuO7Um/Gs5R2kME4hlGC6bwZ2zACmwxDAmx2WpMS2bZGYKbjFVmqOOZPsljziMAkkZ1R
nvEUTDupJ4oLlWY+zGhFxew/54VN8E/amUGro47SSC82TZ3NjZ5+UjYsgfTSGnem9ZDjpg+QIlqb
1KACIR6XFs4tr7k2Utw7foujH1AVazFsvnX+K7YrY1tJ7SoL6fK+uPG9mxdj6A0Gw8YMPWGBTN0W
lyVtiMhb3KtTcjeAcHpn0xBy0YawY7vuyXbNz2qkUJ8mBLORacY/cnnp1G+yiyDCmpV/12sLBCWE
9Auih5kY8q0yFYfbAyq9R2uY24OMGMuNsdVflG58lDNc7DTXLsTnKnLJ1I1mcHseCpnctk1+ECRg
6fbYvnRiATCFjnusDGTY+b4z3ZsCMkCq/K88eR/d/FjqnE2N3VohjMjQre1DPFIDKmO0iWSvOjxS
GsV/Vrpoih0SVHI/kCv737b74uzpxk79yJbmd9WBnh5ksS0668136uqXBQjSKUM1d/VtlrhQliy1
dxejJUqMy0vTFeelNIJGm5Ld4rg0RRGlN+RD3ilIAVwuShQ0W23RRTDUuD+7VNsU43itARqyOCQh
yyEUEPc6FyMr/nDnDAHwYJgBqrHbXOsZw89+vgNtc+OIONllE9koKleEVq2+Su7VEBC0Y9Go4Wzk
y17h571R02tX9f1RpzbayjUvRyT6TV7W8bYsmesBt4uDxvbkeRw08HWjyyc1az8ZGWM7KpcHMeZz
MIzLB9WGBm/mnTAbdJTjuhWqxAnLHliDAvyGCQIV2wU3v9koH6y1vhESPUffpWEzZu4dgVdbXCk0
2INVXCC5uMwYJGnwoZmLA7u1zwxHfoisNsN9SoJOSvthREu8Bfl0cnuClWw2wfz1/a6pimvaL/fL
kA8X+GcZrTEfZ9YuH6wrb1HlZl+Lqx/p8biZxeGc8CoocPrrPCc3OsnOjeO4H1mPCIBs56PQ6/jO
sRX3voXcwRifQ5ZbO7jGwGPoqdi1yYsQMFMXg1MaDkSX8neaXCt6MoUZEjg4VVR9byaMTtxUw4ON
F/gwRM2BrTtLYwh+zHmikjkPsdJG9eZn1cWpyzrozY7lS3ZTTEb+6OLnS6fi5vtB07LyhkxROgvY
8EnDsdCj4aCIRUHs5IiOfSYEVZqpU1fTzKelmbI58urz4kKVLtxh5zbiZ1q77G6Txbr39ZarJntF
VANsIvpWP8vJeY1ldUYPOwTkxlwqJyt/lAWftWT5XgkcerF00JGsm06DfZU5CPMZDq81XzpWhCff
o+CafS/nygzKnaFJdVZCbOAjPFlqdlHn+1rApA7PyUnrGXp5jrlvHUES1QCANx21LeoT1MduPt3n
UDqsSc6AG6YLkJB6n/f48XxrDNs1a9eevybgwoeaOeao1BBaPtsDsRLOPeHUYQMCC9I+BUrHhMg2
xjO6lGXvV+U+NofsLta8a66XTK2XQaNM9hncQZjezkirD800YOVcN4d1uumbHHWgMI9+H7V33w86
FLE0dcLBsdKj3dgzQ3+SnxqApnSiHaQTP+t+QDXfiHmo9msg2rbFIqAqL7pTem/dT4Uyb5LV1WAx
crUGqDtVJEf45AtWUcu/sUpagarq7mOIZlx3T7Ca49dJsgGZ4wP5dObOQE8wgySSWfESw7e5MZMU
TX6PWwkl+jvu4DYsi4bMc3hsQTTjMzHH7EfNYnMucngBg3kzTVyY6oa4zxfQPwbZXOWwY+48HtKe
m7tpRZxkuCD3BWjrkhCL+3ii8o7HAdCpPyxXq5De1lism1jl7qNfLp9g75RpvzQWZW2jwYEh3HuG
cX6TSe+ksMl7Vu7v4elidk/d+5geoTNJkPWtEsRKW2gHZ2p+W3n6y211b9fqog8bt7NDJ51dJijA
npKlbvYLR1NtOh9F6SO0KTOmmMjPwAoBHEKKUsXu0cvFW5WmTJekf4tpMH7MWDxmVbmlLObKWDxD
AhjvEH+ZWR3C3L6wCaGjq7wjvT93GS78rGFXilG15UbCsLCG0OUSpdyX2aEBnLPv6RZIt2Whlnb8
iIq9nTmJnVzie8WCjPHd3Gv7vkUeWOE74C52143YKhLVn+PFJA6aW4LS8b51CTOURiI2Z9xd4Jze
ayC2dqaaeKakeQJTPLIGZFlNeaCx2d119ZU4RdKd0tQ+6JUyAm2u3oT3ZBmshvQhv6kLh31NxXSD
uTpke8eqyp/gOOi2mQH5cr7S8kdHmbGNMXwEDl1ExmbUdVfXI/c8649MW+LAyEbeM9M5jbXPKJ51
BD0yJJNcny9Lgsc5Kx7qvqJTmghwQs63922LCffYD2xBaXoFej8PzT4g7W2R6XNgFPJN5J520B3q
B5VqlxZu8iZyuO4uJWMz3RNhbTfJ0yBGdwtG4sGe+jS0gMAdqxq2vXJ6SrfFP5O9AgKTkffUZBg0
pP3Ln+ntC786DGNt7Cu7w1ZezKesMl5yI8PQuBpL/fXh+7/s1cMngWygctQH0BARC1Nj6oNv5fD3
w7caA2nCAKNYn1hCJ2iMOhAOTKFQKZ3oOFj4pDUFa0I/hTqski35SOQaf7s0v//8+6GfAOxLzXvm
qbPy/Xbx+qTZggfr779NrN9fIh1jh+GMgNxV2oat/DkpXDJIi4UlFdcMBvG53FF1hkvtAxdM+tOy
PqApRACSOTp9mEXHN6vhxIRb/fXwUkhetLeqzyote3I7JSFjiuWvLxFYO/4VKvR/VgKN2Q8mwv9f
An1Tq7RP3ytEuX/RHFZlsfHXT/2HBtr7NyAJps8R7tkuMmh+4T9U0KAZdFTI/IPc2fhLIP0fKmjr
3xDqmjqEYGG6Pl6M/1RBm/xCH6WZ75qmj0ja/1/yF/6QB6MTI3DQsg0Hah/cNXPFM/wtHCudu1HV
HKJHwuLoHpLe33vd/NSSLcg4KmXcI7SwAta5n7tp60zluDMLhBcI9PWEKUeSm7vZ5Wbhi/zGQ0iy
r9rbSSrnoYvKZ84vaq3RgBvnaaxdZR9I6Xn7qGnBJ0/JEcYUnk8KPqbVJ4I93wq7LXd9B/cpbbQ2
UB07UtJILn3S5nu364dNXxKmUb+CLyIvMQN5xKUO3g+6pMlBtqBF7s3ijwpPG612U3LitgBMPaUT
BwF52+94Em353ha2Ogi7e+raXlLd8VprXUJCt5k32eQuxQyQ6Orp/StNfUl30I8KqVTBfTV0MTJy
P5t39AxkcVTFe1PyC7pmxo86lzv0EDUBje10XtOBv/WT3njpZvKkDCKSJoYXYTpwPosJGcsbZKUm
gI0cb+1MaKwhTGuX1ywZSwa229EgoJpIjY1viw4kISOMisHvhqplAQ8Ehy52cX969s85d6zD347o
/0FB/h0L9zedPAeIbaMcBxRiccwxd/qvB0g2e91QD01zbCz/SZdgc74fCq9nrybgQ8WA9EhiUBdd
8aTsgrQw4Pt/vZn//Ln8kUn2/VSAhVi2DbPENf4MgDJBmiD8yiF2aB1NblO9WQYjxUOtqfvYLJ/B
jn+ldvGv3oE/CCXrX+uizXOBnjjYGb6D9f52iixKGEufiOLYaymjDjzbHNhrC5KsgANpdvtZy9Ig
Q6pJWDP2dK0fq300SnhT6O4Zq7788/dhRcD83bvw/YxgZeswU7h+6DrWir+ftJlu9mNZQeC2E94I
ZL/2tvdJmp1HuZ/qGsqOQuEumDyHIsvPYwVtSytQt2ULQmKLpHLEsl/DBBVfiMXY+3Wx//5VIkLd
bJkExUfZ4z9/0tb6pP44kDAzGtBmDM8GePyHESH2vRHHa8aT9mHipv18kJmH0n3QUGZlAg6g66SB
NbZvwmAM1Mach0AGBfA1vWZC96sVc4UkR3K31+oHQX+LPvi5AG3VTuTi1QADmMluizb7kDWwpsLs
8xO8FRjE2vzhq/6OyQdvhJn+AkUs0fHXTDkT80rBKUNER0//4hX/EVi2fky+yzAP1a3u24b9xyue
8rhAe6GnGEXGo0VIH8uglJZjfE68xbyxfC/0K3QuumlnJ+RH+lbTSOsqFpEyPaLpbiz6zmEoGcsx
JdI7hz7EggpugiSb/KeBlRpd8Z2Cdh+Kle/tN6hRqyJ69xuDOZJq8xPUC31XOeq9BTR66AhwQoxa
wTZ3t2lso4GK/tX5ws3pjw/a0XXPdW3d9Xl0/7higF93kcZaqODBmtW+GnnLl0sXFR+aitS+/V0R
jlKZhhZOlMPgxh20mqHbw1tl6cA+S5B4C7CxZJ539y8+kv/puRmGY2L88TyIFn+4frqWQGQJpevY
zge9y93TUtSvNcuNoO3FU6PRiC6aE37fDswBvZVAyV/FNCpWAaN3HEKNYn7TKPNnj8fUXuY8lKjw
OCz7QA2tt60lllJj6X47tg6uznxa/PnkVGfPc+7b2OgOmjnqxK91ZcDA+r5HARLAXUMv2JQnlCg/
ScwSt//8ZRv//RLmIHYwCOUSwneZJP/XCwaj2TGNRZMdFwFfhkHIvd2T9oENqd1iSHioWiuAS7wf
JY3BvxN2Xkty61yWfiJGkKC/TW/LO+mGUVJJBL0BCZqn74+pienT6pn/3GSojLKyWElgY++1vhXx
wQxaCyWYfEoLpziUCTq/f3lJfxUehFLzMigiTUoZFwvuXy8JYAoUEIJ9jjIKuVdNotyl5+xh7B1L
LFdH2QXZIdbmWYSBu+n89i7xaQqowvq3V7Lchv9YmG6vxLUYAUDPMx3X+uv9mjItNVqD27QjWd51
vhSkckhmcb9L0mFYC9ahDFndaaZnyLkPHJ6sD2CBxtMECHVtd/5rHggaDEhodq5wt5Un/uU12sv7
8n+9RoBbocfOx2qyXM1/7EG9l6Our0aWEuXehZ0VAqfJaPVUb4YI1He0djMQvbOfQDuq5Q9fzwCQ
B2HeuQmp76HzlaUqWQX1V+aG6fNoLRBxOKBpUJDTlMebCNbaugqdEqhtAZJCGK99L8nNnoS65iPV
XtDS/vfrf736f20Ly9W3woA93SKb1jP/viM11OCkwVF1NB04Bg3sA9no6ZwEQbwhTi5nqoLCTjAC
6KyGsiLvIYfYE31XVdEP9IfTQDBalhr/cs+4f1UbywsTPmQEzyYtV5jBX29QzVm3miOfgKk03ANG
XSKPqpS9fnpxTTQxI/7WdZLNT0FkW8sFJKeQx52DDhD+EkVozMbGKHajRmS0bphsKtIgjo6YrMOc
q91M+93zh/zeZAKy8zXGOEg6kE8R5SeIml7spbtCjpnxSYAtp3WtmDt3X2Pm1MTegQ6OnB5amkC+
5BaPfVPJ3VTRZ0L/RfdMyAlQ6tBeZNB9RXikzlnf35FmSJ9c83fsskPj1t1nMENBECcuNYJ1mR/C
nJF9GBMKnc3oJSukBDdOVMQLefzPi4D//1gEEExxPPI5IYXm3/A3ytVomH3DODiUH4dhCVUl7AUR
Gb943rveg13oxyj0IpCDukQtTew2rsB651loa61Y7JlS26RTjnBZAE+5smDGHpibSVc1+bDlr8p2
mh1SlvcoD9WB+zlYx2HrbgRlJu7LITkGnUPPJ4tCukv1fa1b5xtpt3j1UNuLC5E7+a6dw480lh7T
HZGs7BJS3aTt6jQrh7ID6HdONgy107I+jOeBJhaDpd+D8ruNO7gLOQSTkmciexqQTAju5U+paJbk
w4RVgfMCSHnI6GF86DLO6YlBPyaOWqZ/pBZbQTWvashOmwHZqhszGyqr6Z5X3BEBUZGOW6UnZx4Z
mbvhnxM73MP/D5/vr/2SmyAALWED/HOpVf8Xnc8MS8B2OVfJSDoCfEp1n0WlSU8UePZkTQRtd7jP
aV00ASNYcyxfvJzWuB9Uj5IMZYanJA4Y1ZJ2C5yUoUO3/c9vodvq/D9XxsBkH6feIBuWBfyvIisx
BG8iQ9F6XWrhZtDPRRTH28pkb0cnRL5jCe4qwTJD7Ngub6l/yNL6PiWUyT4AoVWFdNyZfab25Az/
2/XjeP/Xuh2YRAkIjg4u5uXFUv3PdXsKlKucEX1p0ApnnzAJX8c9GtDUJ5leQMZGjDedDaebzmWR
2Ey6DoSnCAAuy6YnGTb/58tl/znR/3XBbAQuJoZI0+al/XXB8rbGn9WI6DDaudi4tsqeipGyywqO
JUnNH3xph5a7JG8DkXVR/wpzUX/a1Tf6fuDtbbv92dMOJNeEaL05kGen+kU5058jfwByifZwJxP7
ISrmcTvIBjguyyIMdO4KdOn2WtOg7iEAaNltdTbGD61PsAdK7frIn/Kajuqrqqv0ClqhPqhufogE
o2gV43/1uZI7YuyD9Rxqe++1yY82lfIyuog6wBjrbZhSBRNoDdHJf+ipME6SnO2DZgymnOCnCWUL
nJjT1ifHHsNDU8bnPuepEPCqnYuUcpWa8VPozcGRafWATmORlkVFcqrTaFjb1bxkaarf/LnVumFo
tcOP82W3ZIPlecsvVTAHW9RpJU6ig2mba4Fy51zFibXxpZO+iOAbF1tebciokelEO39AKBl3GVwD
DtBscoGFVh+nbpTHw1tEz7dXjLnCst0key8Wm0DU7ZkN9bvhD/OjPaIgIpMYixh4GxKP3FO+dC6Q
iiR7q8q/+ZYxnkm1lARzFNSzRURAqHa+FbSqqfWAYoT+huwX74qTZDzDygf5x+57CHuPHauH3h3K
SO6rNvI+ZsE4T+xbqadjV4iFEyye+jz99GfyLiaGhPsA4zEjimUP8YI9k21n88EieFdYRnhFD3xU
Qxfd5ctwHVoQrMtx4C8ZaIgkqUDuUNT0vqOOLn844KYfm7VDL/OhFgV+Aqc8RAJRGKcbse8Ed/Vc
9vA0HcB/xAKgvaz8t9himjrV5RKxhELHI865MZmiogX4FnRgfdK4rE7whpEfDsFP6aBnw8SYXegB
Lb7QHKUoLfAXjs3FzmOSwf8EdmMZEFEiyB9rWVbd0WuHrwG8zD42PAtNR42FGNsu3Of6nubF1XEV
lE0fxeCI3T6chldnxp9BURVvvLnf6MbqVooz5Fbjc0SR4J2dUNEWGhQ+Q+XvhdNezTSXaElgg4iU
yBuvNDaW1WVoZJilOSD6Dl7iPApbLzkmI3VqzwhnrrBMpSPSsjwq4tNYNA9zv/wIz7/4eWU+mo1F
nCnHRvJ+/xTdbRlhCuvnTWMVaA89PIpZae054ohjldcFiA9rGxtoiGqCpkkwIu6u9e1xj28Kf7qT
v0dWyVBPIXHOdJg85DnDz1mxfdnBW8XU6rG1DEYbWY5/vjL1NSRY681eMgSkeBVGPL6JZVblkHO8
EhRMaI8lQDEdC4JJ1Z7otogcLbL46gCppg1RLhufNTTwKzVQnRYRWld3Rufv3IfI8q9m8VObeHVm
J3I3YxYy/11edKLCeytHfyMrFKsKrcza45S8y2xCBLWMm00o8QzVOFxsGd+J6afH/J4sXOua6dlY
OWSPr1uHKZyRlu7FxG7PYdCK98msXxwsbhKTyUWP+IzAihBAZSJzU4w5sJZetDVeI2/otgLA36Mx
9htr+cVxlxFRqYN266T9+BbUXYZKb37NLHGhfjQOmHHa+0Dw4jImPO+ym99QDITIzELrOgfESWBc
AE2YkDU7zPZb7WO0MSqpz9rmlMtumMiMbCAZ7WrllhfPblGZJpnzXorY2xDeWp4nWMvrylDmtyYi
CC3FEqTQMe45unOdAvoTxNAckoz5G3zmZSIS/CTdVjNac3Cdpx3iPs9/asFHPHu3AMMpFWfLTb+D
zmAQye1KKXk3+cmWQoOjfzN/OC1LTwPiCn8crYnoV6HpGnBq/BJVo3aNa/dHWxn6Hh8rl7AIH3Wm
PN59KEI5ZnPCKYHdhSOZLpODFbQ8uL58KYaxvTfBjm0cTGScx7E6ZcPVj+75U+ZHa8APG+LIrkyr
PmLGQFNraPuONsmHRSFTuB0oU5nIa1HmZzz8+zlvHl3JPVi1NjPr0B1Z6xXpLalSp3xAAJkA5GuH
z7Jy3jrk19csBR2oW7/ZoTo5JWR3QK6a7m7POipMhWYSRITtDu0Ww4bcOdZ3Z2xZqwbSImVuYvJs
1UqXZn2dFarlG0kEVxb0RphUIjxhCOAtjq0EFP1A1JE8z2naPmI/qlYBscyzRbIuVLbntvDSXR7b
zboIWyBwVooIrfJQEbbWvaQd7vdBv2ZKkZ+GGUpuYrfm0Qork0B0hl+GOWyNIaf89rCn5F5+BhyE
lZqma1TBH+zLZroOVfsKyYMa2tYfef/ZFTRvOLHYqzbI7kaJICpt+QMnoFCGwvXwEebtjvUCDw65
OwsA5L5qXfJIvPRCQGhLuTYwC7WZwONkYVdjE2wKMiskk2DHOpMytkW10B5T8uCGsgguSgMpsf2D
0ywKvDk/5lJ8zKFvXaRvVutMnkx/4eYVlICY+oC0h1XHMbLvDmEJtJIwC8npIZy6U2Eoi6wCtlvT
9MDUp1DUOYL6W13Df7OLvj2b3iJVbI1tJIUFhbK2D7iNQJVlvoUgOnjFuoleU5bX0JGgmGly9eQ1
4fDDn5FF03keVLs3dLo1M+ReOnU9zjH9uvLi8T53yhDzFGZ8jfTeTMnfMp5yp5VbVTBDmXCBb/Js
Wte+zk6tclGzjjMOvHQ+OhBo9j4zHDLPerkLigqRijnURwQIb+R+fB+M97HwxhjbLi3iad0Ekfuc
LQMP1vEjdwHRtoSaHNw2eq2HdcsIufT9g0KxsRaxY11EsQ2C5DnpaTNyyyk23QRbMUprxjozlMd6
72XdJ9TD08hOPE7FvUH/e8XJj7YT1lQjb3ZTgMVlhMgwKe8tHmaAnCpy6ZlFj34TnrIC3b3XGQbO
Dnga0xjv+q6+s33CE1pqp11rOaQlu8+U1KjpvOHSY7SMcTzvJj3DKO3zH9M2KvsfdQzIBGEK/jT7
W+xj/xmj/BA42UtLa2RlGv1HP2Ct0WwDxwFhxEp36MoYi4M1mTy1NiLKNgHT26yTDUjHfZZAhDDn
tCHdlZSBMeujLVMB92ATn4CAdGuOeE20qTf1+4BUn/00SzZ1ztYMguplmD8Ens9tRqT2xrErjQ/Y
sQlvKbrt0Exf9WADIcjBK5LelQ6tZOCm0Isb6c4IKCewAuzA2WzBf31LoFw0GeavvFVIN8nJo8NK
mgJCZilGyIijsZ4H48PpFhLI9MnZHqlGE+wl2XVOPh7JPEQiCt9/cQ+TJ2erV8kBjrLCJ2Q+2GnS
tzakkv6wPFx4HijFiU2OBoy86pKWXertUxs3k2pksW3T8FSGHrwUBndzDOhwNO6zchui2V2jP1z5
PiHQGSKOFbNqiK8Ftv0IV5PuEHZ1ZNlks4V7mM7/it3r3o73ZHtEU5utRg5OvUTUtzSDwlp8Jn19
bSZS5zrUla2R/xQo4cP4QqoQzHGCMXnTl1QKfXaHbLhju27NtYx+gAF+8vziufbaA7r6145+A0BL
mhxNyCHdQYuRgZ8oQWeHMQtfSFtmFeXcLmi+fwLc3BRDSW8CUXWHFIheokWYU8bRxAiP3oL9/a6q
onwsgvAgWQo2XoY/Nl26gaYWet/W8rluJ6wOkdteGQFySzSjQWhV+53iiC1bE7bhyfDVS0y2Tqvc
w2vBv7Q86IVATRQX6maYPuhq+fD2hdu33D7883Aj3vk0T1f69k/yNLdY+D9v3+fdOHO3bwwZH/6f
77l9PDUEgLAKnW8f/flGjFrhLhzNy58P//GjlqceMnLekDJF0cECdot/Od3XTcGf4n8+s+hqMW//
+bSTWsi6aEJun7y9ztu//vzPPz/sH88Sh+IZYw0q3xsd//YyTDz4FPIp1qPltdz++1+v7x9P+df3
/HXh/r40f55nedq4L19DRTNqiq/4VZjPdmZxdJXS90yFDzpFHTD442eYw6/Rcb8n9Y6Yl0DOJ6P1
EcuS4rNG8opyjRVtl+LjxIarhwc7oMBPi+GjkP1OZsmnzspr3tIGVfWS2NrtWiezN20n34Zu9Hir
98HW7LJulYBP2lqjfic3LLz6AAkac4hwoJC+S5YDXIcCPV+Z1Wpl2Zo0ygzQcWQURITLkyLH8VIx
e/f8+uIFRfFgh8fRCzLEuRzBOIDILYx3a+UJ8zfZqfFTav5oB5RsIgPyXbYO3uuQHN7gOJfU58Y4
f8LXe8xGuUUGtrZMILAeeuSGbt/GDlhN03y8orgfjrkF5KMdTLhh9mM7LXMI+PHrYLx0UBRIEDYP
lZ79dTPlHKWCrt8Dg9pLx0N/mWN3nsY1tE58tg4KtMB4QEDc0CIhPM3W+WqofQbk9iF2DeMp3rac
2NZx5UTrxsDl2mAf36rIYLrZI0h3sMaYzwmt7k07+z8DTahoZ4eIxCEEe8PR462z8sVXTs0mbK5G
h6EM9mgD1iaPGbkRFT4BZvKFQVhS2bdXGhPUPRpLZmHcFWMT3hvBsSmGK32NT9PS+8rsN3GG6qlQ
nIPkQBCB372mdhRcZFjskparZ4fTt9oiaYpp0r5NLTq5hbHTQ9eTZdAu5PYUnm6XPda4AlZ+HPrA
VacHJ2dBdSDmwtghara9G0o3B/A0MMey34XGgkWgmjw1flbxammng7u+EN5Z3Ae4DePmzjcjSAiE
xGDuwkc2VkGzjwpnPMUKUfc8QdT2Q8z9dF+TmqxtezJfMxRo62A2ksMMuQ1KPZMcz+lPWT6tLHoP
YO6DfdnWeJim9rikD9iSSeaE/9gvsaEV/ZL0aPQwwkyoArd60TM8jcLdAlqNNhpCe5wcaiv5ggVD
ip9pfxFsLvfjtBBDCItboqbWluYVozPB/eCT9jr19QO/mroWTBNK5sp3Roo/NPF/qRyBixFh3xNJ
b61T1+0PvUy3KN7LGjlkZCB9tpvmaCUjlgveWEETp8/++OWYyjzynyQQSwg3xWKZqbzvGsMScR8/
0vkZsV9+wNJLA99W1ylYk5LXbmc0tIh850/XoZIsk+E+L6OXLHa+mCI5rQ9vwl8oU8YpkkT1NkUe
HbQfGPA5YFbWMXrwMHJtpPdhvWWz+xh7cG7BYjhHZg1Mrmvu7RQbE50jiA1ZdomsaitbJgKm67MR
w7hdTU17Fk6Fdnn+EZi0zkpraxeIGFpsEjsz998hoaDnw+7Ivum8KJU9LuOBqR9Gdm0v2dmJeslU
fHHdH5jBI7qmxkM7o2uRBewMfwF15BPGQNMcwQrF+h4I1rTOQXDxp62tQ9O432F6sWg4kBUsF7iY
jzp/LQaEw3bdfQBDOXe+hbLRnr/MdNH8Tc+Y4PbJ7z6KLWjF3kn3oQLXa/3mDTisyTulhkidN8tH
K0edj/DcQYdv+NMuJGp+1cH0Ju2WNyBSFJmTc2TT4OeYjJdwsmjPibzY5j+oMcYuTs4Yl2CZ5bho
O/Rzy/A5Fu1TWEJ3ZcGASA6XO0veQpLVa0HYAh7KdJ+k1hX7wl7PoI2ckC6qo4/ulLwYsK3WzBTj
jd+gWQ8McqJaoDFg66uAItSl0VKmolobhU2ScqFfUtoWdpP+LozgMcADAsbeId52drbJkyqaZpc3
intkyh+LrLhOrjC3DAts3/rqbFtsVdddirh5Dyesd+liLeuH4qWecXqmBT4GsGkItKLOI5GkXige
+c6vZuoZMqtah2aC1W09ix+TTap6QLEWXw3zLjGxd9eK6YQ9fEbIJvDYQpGe+onR9Ry/pZnzSzRT
tFNL62mePTSVlBRwiPwnu5M73yblDhOM2/j2RXEHyNb4ocAOrgb/gygxDiy4ba+6g4zuum++1Z/M
BgCQ2SxRd5rFbzrGyngwm6TZBxYi+Gwxcc8+QDCf2ZmM2n5vlMGbXCCAjVl88yj0mg6YoOiJ81QY
CYmo9l5AfBwsQrkAtwTUmWCHPHDWVVI5AF8GzrMFc9IqHQ9mCow9R+eb9NGnJCt+ldmdhpNRXZPe
/d7TwN2FHej2yd/TFP3QVpecQfb/8kACYmiT67nikJhE4VrVaUP9TV84SHhnytAFsCXKZoUgrz4U
YueVnDeCZALx1qtyp/0THmBk3kiAN5T5TQALIUuy6TIssAprqIA9Nd2T8OhpNE7+ovqd4Rn2ymb1
5KiKQD3X7TFPhXVu5XLEU0qcuqp7qUPO9QE8rXVfu0jjPW3uE4eKn63qZCp4VCS9cx5syapJS39j
mDo/uF38O0J+jlDF31OKsCwPTLZnBbgi7hbHJd3E1dKhGpyoAC/CxmnK6TymBUls+liXeuXggGbh
9DCHbMoMIR4QjVfE1RmZZiPul2R8EM4EKUHTFLYxX1cm3TyW7wFPN6DJbO3HNqJciftrrA6tF3Zb
t0BgnaGP1stNCv493/ITMZAA6gpjcuIBRjpBfMhSWXBhU3xGFh6FgFjSLcwfdwvbaQSpDtsFrWDJ
mO7SxL/g9pOb1PrBNhU1bokge0qR5+97q542GJRmso6/6IvnDYw5ZBakrTCgfQdC9t47WBmRRlMc
Wc3ZWPzbJZD72aUGQlvv4h25x7SE78Xwz9xEX26Fu5DYDvs0ESSBi0/cGUMhMQUDUR61+IitZBec
YpxXB047NOqIbCvUOG5FVd8loZveNb53bAkdIZgiHHbKh4fnNfYuSA8dweOnDQc3vMuFCTQAM/Qk
i/AwmdPTGO1Rzxlb1bZ7L201xxnslsl3HGn4kLZJPXF5rJ7ER4ORUBfqTWv3pNfWzlsTDthk1Vsj
GWcTO/CO2VnsjPm+dyJ4JaK7EtlegTzprqSQnc3YfsCbxBUYfDhh8h5QB6mdrneXurrgZm8iWIX0
O5V6j3pvZGXzsfeScchKYm4azmO8RzAZdOO8dRWiNZJd9cmKL9XYvTAnSNeBERZ4q9On2Xro2mKR
bKJ4auDYrpwp2mCorFY93tTZaC/oA52tHjUlV4jF2fWau8is5ZVAn6fe0vQ+K/qRTN4t4x5zwHOh
vO50c9DQuqUpXZLTuk1ruil/Ptlrxust4iDhVwyWIG6uCsOo2WJr+zUWzKj62CBxV6WCiQxur26u
iLJ0KpitEF3Sgyf9bbVEOt0e/JgwC0dSOqUdHpDlwYvmaiN9IHNub/Ynf3nAf3LyZ9M+wJUC1NqD
JatwW4LSEicykykWO/jF3aCS8+C9ks/CnICYzW+oc8mw6f2DtWTV1GOLAs2uLtEC+709GAsF+PYv
tisiI2gIrW+fA/Hjjk16ykTanjoM66dk+RfWFIao1hB3+wq6lKOm5hTTljoNt9/wvz+2+8LHfgYa
Fgsmqbhun+IYrzubzg8ccGIG4BHd+Nz2gG9l1QXxu8hy8kkpsNIaJ8LyM0tbKr72f398QvdNQcUA
f+gNJ1rWabEitxwE1mw8O0vej/rGoBnh+/L12zeNBGxsRwGkbbYjFuhOLWGG2cKyKd21V3P+iH2z
3uYWQS9Qnkt2RboRrZ4gJpLZvLKTcl02ZCaA8urXpakJTCgpK3gHIPU3l4dMFZgy70BKV6fCgU6w
miHFJHWUHEMyDfa0gw5/vric3/lDMigcf8yBDRQxBed7IpomvjFg2x3D7sdxOX/eHlK2is1I22ol
ljClKYHEXoCyQu17l3oFGtS6SzdUcTCFYhiu4/KANxDJDOPy7tCmWJW7SZD4QrU9GIH4Btm0OwZJ
dkDLDSogiz8brzG2dsn7t+uKXT/h5bo90M/eWL1PqTwQjzTBoKOjAYrr9sXbv/LlwzaomaR0Ic6l
nqGnNKB22ktvzdfjm8prRjlL0PvSwRGSmI3+tfLsiVYagKJs+sYKiIN0hQAKEY3OsSv7ArkAfEVw
FL/jik/PenjMg3MWmW/wcJhmRpour/k2c65dIVl9EKP9bgnrzdVk03RAN4C3PUWJ3k3zCLlI9Edq
4l+k2W7i77HbfwAHc1H18dQE3tz7xvCIAvNNgVdDrvM6elQgxNng8OVnW023MZofvuN8Ir58HFuP
w2Ztjms0S8ciKM8GTf51MNAyFwIvLzACzYmS+9cBcqILSkZWpQpox3TBs8yhbvnUfz8o+lEMHXp5
LKdudft87jfNnpDQ0+1rf31rki9vvttT3r5s9p2/bUfn/a/v0+GSB3b75O37ZuUGQL6ca5UVTIXK
AgDYZOdrRg2/sdxcycim1R4mH+B4kk1Lt6moF54nFcDKL8LupFtzExjnIo2Cc0t40dbLQauAr1gz
F3w0VHAfgSxBZAGapSGMa4j5gxRw5BIdPTn2MglzjV2cgd638W26Nl9SAaMNncBJG4lMf+aWs8zf
PS7A+xrUUTkOW7dqrxaLx8XDbDwQ8BJkcjOFOn2CNZFS0VPclFWWnsARn0dVjHcuTOd1u/Tu4pxk
OKPufjTIPPcVkk+8UwcaCQLbVPPCsd+npmv2rgsWy+3MnUCjvCGvc956vfVspc2Iyz6m6CaM1Q+o
MYjzlXvbu7Nb0JeyUQ8jONRGmVCtI3FsXQkUK4CHmAbjQXJkoVREcS0Rme/pRHLW76zfPljzUwaS
SWVMklI7/SCLgRaNM2999vxpeDetQJ/A4nxaSd7tCM78qfLg6nvqES/Rg9fFX45bmmeI15s4hrwk
9euQib2ZKRe/GjZKk+J3UvvODfSR4+xr0QaC2TCDOquYvioVvDWCgNtmGQSoyr/j7nhNQonewIq7
VWEHu6CTuGGHD1Z7fsXq6NiCs4SUL3CcH0hcronDZToGiKnIuM+6od7pqhmYucz9HsnXL+OLc9ZA
OKH3YnkxfMEEyjzeiRccJ93JdaZ5DZpaQsD0f9fVAD1jxm+nkK219ok5ZhEa6IJbCBTZ/OxwWClc
QWBU8W57zk/C4GNuXWYfzNWm7aKF7pjGjj6vx46SRUsFnLZniNTjuN0nbfFAq5cql8O5LbeDIQ69
6i/lOFc714DmZBA675jJA3EQ331bPgyxfkgRA5Ch1wOfJKYNai2G67ChdZ1tXFKWMXlz0tw2mXee
aozyNsOrDCWJILGKBtL4ElsMgctWfhn2TDZPY5zLBnNW0F/HYvzmYDpdSXt4AFH/2Hr0Kjr3yRz0
u8z1RyklnuXxkNKzd9MaW91UfA989GcAXVa2wW3hDNWlKstP/vokLjnxI9yvn9RaM8xxeRRTdmGh
N5krfXmqupAk/Wu0nF89I3kW6M8xR9CmXDh+Sf8wl0WLxVEtkaTi4hfTj0IFv3FrUhC7mGZak7vT
erDVFxqYH9ryvosXkFEp7R0Wyrmpfk6mx9WXv8Ygo3kGj28NAOJOFva3bF5aAYKZhdJvUyhGzkQp
YoEg5hbt6FBAMUPg/o33ZbJNTUJLKbjvpth86wJPblJ0wvThzV2zPA96EXjAFn7UaczOdtA+WwGu
B8U0kdZJsXYjWHtodRYZoE+tB0TPLAWzW/wCuZgvtm8zpOeFZwo+CQyBl7Tp6n05l4z6m7Psu29d
bpaM/t+TIMuwTlurwiLBktAX4GJQuLK2XnWGey9Hu9lbpaAN2tCjQENulUO4GazxztaYOhEYpFOf
7XXbXLyRwQaH63sZC3Z1CM/YhpzmtaXJ68XupZvoXfnLmiVcUPWRPJrSgbQXxLTWnJ+DiQxHpM1m
Ciy5EXFP7Wv2L4FKnwY1rOBjWmO9wFfJxysNWr84eViteAPC96L9VzQHoyWkEZAVOuFjOqjH3jY+
ozB44goTmTCyt+uHKWbpKeqtMYGUhSJu9N09NPJTFbsHosc4MBDdXgxvNJhs3/yN+LnsQyYEfvZU
VdOz7ub3egD3FVr5CfbKBTJjvzL482gX/aNFA8tKfiIMyXL70c6wqPhd+MNyTbVONPxXOdg7lZgo
alzipctE7Uu7QuWqkJJ8xmjpVqGOvs+DqbdEDhY5d6U0HlxYNoSlIqhhXtnbP2hNnGcXn5IT1T+h
IL479HXSWpEgPv2qe2RorRcxu/JduPjqTSbeK1MLmmg9HWRoib/IjmXPtIJHMAb7vvkWmREWX9+8
MwvjmlqYmkmOI5Z8GzApRBAH7c6dKRrKN6Nlt63C+ucSkKWp/RaKcLPTQWTtFI399RRyPHXUB8Mk
Zz2kQX3AqoDNS2t0bcKkehinoxD6K+o4v2T9/NB6ANUiWZgbZDM0y8vfJm1RNlf9CBKHmxI1wZQ2
uFjly6x+Ggm2oz5rebd03dkie3DF5J7+UfFctBbGsQZRWyXJE8C0vU6Bskyxn1yTsH2PSyjOkAug
DtNNXTFL/mExFDjgfoK4W8BjlqwljsEgAmFCsTFwum1mg+uZAjxDDUoLdBb2pZrps5o+PG0tzbtw
kdGbdXSKA/cuGD3nuZkAfmQo9SrkFRZqPJIkUuYU3pbfEt3P0l4CvvUzoqg5N7PiEg94Rfpo2M99
3BxsDmIE2SXg92zS/aIa+Xrlcb4kU8Zi/Kx+Z9ZwyENkTwSdsL4KUW98tIyruUVaVfZFd0oA9e3G
oG7g8ocvUZDXz12a0UJxlN5TbibbsIfd5XZZci7d6bFhnncJnc6/eEkjdnhLJEIxt7pYRVhvYktc
Q5H/iLU/XyJ8FMeRmdgQ+s2lXx6CKum2o8WfF++edxKL72Qa83M10iI367kE4scBMcuWztJC72/z
PtwtNswpL6wD/bN7L0U9d3sIelhNotgUjRvuM9efTomy0QTR1o+9AeZVzyZqOVCHhkzRH2Mrubs9
WBPKPSNEae7MDwGDe2gMw+JKRPQJAy68LOCpXe6NSygqdC6N6lc0lXMZ2QyxgfcAK6oRRF2vzGdq
Vf3s42825+fAJYM0N11x9vpKEPTB9EuTmfnSWWOxwxVBlZimYh+kvOXizjUe7eo17ivs/ssHXmwR
Kr/M8In3XGnHBcwkuL02jkDRnSk138lZsq96VDO1CSEh7Lg8niidi9TlL+V0yd4WrXfJZ5xVVpsc
PCZ0a69R89qUiH/8yL4L/RHZXE+ygpdhi8jpBK8df3C24H+7vQCcv+pSgJ6DxnI/hQbD9aLj2TSD
4bliyj+Z9Fy68G4M9oNdE18mzI1IO6DADZPuFLKPo60KGZ4mHGXweM49ECvrEk9scVDnETMKg6iA
bDRw5vUcGSR0h6k3D5G2j0aIxUhSTuSplZ77UbNhgTwPm6dutiWNQAtoHj1zTHQMMWYDPL/bbwJJ
7e71KO+Qx3QbbjOHJTU6GGM68yZtJgSj265hZ0oU/9k2453HJdvXHo14o6avqFQXbAaN+gLxACZK
50TiqEE7TlEr+ieSWB+AUx0tGn9UUAaoAfEWmJw9bobevnaStRkrwEKc/GDf4M9jA906Qbq1nHgi
a6W9xmPjX2U65vu5a+/r2bnMClL66LffMm18hc7goCWFERkv8pYKGqsquBDodTi6Rtk5LzEfUwQW
q2BkhZn7H8403c26hAup/4u7M1mOG8m69Lv0HmUYHcCiNzEPZJAMkiFKGxgpiZgHxww8/f85lNal
UqdVWm97kTQmRSkiAPh07znfgSDlQ8khIZOIJfZwVsmyWWBqiV1t69RhvPXyKVRIhs80IPK1pZqH
xGm8uElwVv/NDqtv4kIBlL78EiESo60Z1QPcn8B8qaZ4evAGjdMn878Fomqcoq8gDa5lo61GIwwQ
sqQovEieZXGF70/vDAYTU7VdwqZAALWGwgDCte0U2Cv8yBJwKL41URqYyvk+ib9nheMTeFRQQBUN
2OWauFS7QIYZB1iKNeHcp4VUAC8s2aFPEaxOTxRe4f5ZCaAUcMXMoDo9MvEFl0zy2IbDmwzYfkRd
dyhCDmzzkNz5CQTXPreJ1eyUZRqkoM+WSRgQTsLUCtnNtNHBGjlZJzkZmUCtdqYcgpMlMkalnrVX
KNSHxP4RpH7EHhzF9Uhr9Rwk0WPn9NoxoCfdhgaRGHGBTykyzk0yepvSCxFgZX2+zakRqmdc33YW
peHZT+V5ao2dLFgwptE7Rl1VH3XMV4lj0+zp56fMyB4jmYsDAT4ghVziWgun0mDjuw+sh6/6WH1l
CIHp09B6enPtH12VHl1SyTPN8mbShdqLrv0okoSkcCe+oipWbpPxbkpAEnaxxymY/UVTDLeaHJdZ
DKhO6HmMguKsICklAmC7Fgkdknn+Jvu6o6zo3DU69gG74kRFIgm6JNg6WCmTE89XTC2venRgtY7E
kpCrUOE+L+xjNyOlCZ+KqrfxjztnDx6Kg2iZroTzJUMRYTm9h8Okx9Bd2B/GbGi7IvWoodOR2MZj
tQn89mOxxi9XLC9aUrTjhwhjUtBgC51fK+egQ/VbVZ57bri0m6Ium01ps0XMDOCZKTsrFOa4P2OX
fnhNkcKziZbxnaeeHJT1YqFYzH760DpnwQO+DpxRpZQ688FB0X+p7OvyW3Vbo9D08bSCKUDsXbAH
6aMGBVQkfW46AYlOixDB9PbuIPw9Ngx2BYlHOkpTbnwJwsQukntXp28iSbquUiKRfMRx96XfWPxd
8AKt3C3WTD3UPsIpf+GsT89sjg70Xs6pkbLZxE1Tph/REOoHQ1AMbmZjmzrxR2EjYkXSAnBeee2N
3t4NAw3cIkfCFDACAJ9y7pzbYh9tFbBlnSuUAAZwTJrI9DTbwbPwzaoGbN7IRrflBPguoMHpFZjn
QvdrRjFuzQnzBXhMv4anD7lQBsfM4oqjizrlGK1WDQ7YTqCZjbMXW468dIrVmJrJwa76x85ixwXe
u6eVhVoyqAkt9oNutfymS7brryk1dWS+Du3ga9IHL2E7MdPRQ0K+xmm3I+dm8LVPqwcinUtgNv1M
hybFQF1jDUFnBe5Xo3YF5EXi0GmS9NGoqMWZQ2GtDI/XSGWyiSKkEIMJrD/p72LHencN5iNA8Zcy
Yketw8YKTeb5iP4xckbGgvOgDTY3yXSukodk4l15jfYC0dNfV8n0te04i5H3wWoVc7NtwGvRlLAx
0lCZNc1GXRmakSADPTZ3zQiAbUThQYFz7yIutPLM23RG9LGsJ7NUeVPFcUoee9P5DlcNRa3PX1nK
dyRgciCMPkb2kmPRv0Uz984oNYhAZYEdGhEKLBYFW3+wDavYi2rMz4kP/afGQNB07bjLIw65nsl2
3ssG7VVE7XgaDPsgdf0yN6K5r2XX3pf03CEfZ0c3Lcaj2gOLbJCPUKU5OEz21y4c7MeebaQ+mjWG
v2yrWWb/mLaqwzNv6LUVG7LBk0PRia9E5mbn5YvWd9+iSAvJca6cLTEAd1rY6cSgT8irDQ4hZ9h7
X6KBPHBkI+b9NOrxIZhxgjOPXmm29/vZ1K+V04odc4lztrrgjBiF/RDYmooj/kF68pufGeZaNsZT
BL11007adhAskuqh0hXWIersN42Ah03SqutHee3kTDjTbDLmbIqgfMq70SeNovVJkOc0O7buCoGT
fmy9gyszf0+Rn6A/9H0wBvVNNuj1EdQfZHoluzW63lobJnSEjrvHxoDoRLYJgzqpmbUZbhsaMG1J
64+BGAJVj9+SHiVo6uJmYP/45KTkd4whlrJ5U+PuaUgiVxYgnqVBu5TsZJA4sGnKRPpst06BDOcn
DjtvI4hUZjUc8XuhHeK9VdO6rOFLDuLWVl7NMYjtUoi6p2jkrWZnvJYjc9AyEVFegdrkWz7kZpbj
INMcBvvHXKjTaOdy9o/BfktGv0tfgt49m1u5kiMkOJQRx9yl609lrYfO+pDrIEuGYJIHHUqESnLZ
9KaNogN8H6/GbNw1/RdDw3AdsC0jJ5P6N8dDkpHWbVafcL2gtu1ZVJfrJMSbNqBNsw2VqIhjaHnD
gO+JJmK3pQ/h68xGcMPWlbUeBooBoCimib6LeAQQphg/Ad+NG8bkRitt3FgdYglvCNi0jhQycdVR
UWCsxmCZIKsm1AyYsEyDqSZF7tO2fceuh6ZDRF6T5x4JDyRRr4pOtRt9KPN/22QfecHThJAWsbeh
AWRWtnOvfw6N9jbxWOFRgqTy1yOo1zS9EzzfMH1fDMInmbFSENzrAla3vBBfzfroHWMjesNF32yK
ASMaVAi2JfxS2br7KXc4+gY18OhU/6ljYKda5m30mik/uOQzUdqNGO4pXU9rFxwMQRjtygkRmaAP
aBSFniuA1cXIr5zjL1qIQdCFA7bM5H2z6xFFoNlnJm8mDnwpv27XbPkwiFCqNJMPv5nul5I6NhJi
4DnFI5MoKcEl00azxZ2r6pRM7fMuqBTlIs0fK7e7j5lkVlr+QbaixEbMp6n0fDtDmpb2fMiDJto4
lM+J8OE+/poTu+GkGemw84fkg5gYOI0WZhmShmKzt85ZgoDCGXzCRxnt3vTAmSS6SLpQq5y67Ze+
jyRukTLcZS6M3RzPoT54qpzR/Ywp6BwkUemPXqn/HMfn0C/NbxQqUDwX83wX2yI5ONZcr0PM6huN
AlWpgyQtZXmMHbO7t8b+mPcc/nzCXu9BCIPen9FZl6T9+CRQ4OaFkFIg30Tbz+NcgTxYSZfck3DI
NgTNAUPXig+nMAB4ZIxH9YTURve99adX0yzuYQpchhIcSFCrECrWXb22j9S+OeR0Bm096syDenoc
XTJJsUvU1Uww+inLLJOKRRIcQ4oRZ4fetxnil5vhcxZ2+kXNh4wTVAcueTLxR+QGL2Uqn4rZfmun
6EeWiUM0FMxqCTQ1qhokG1DCB/j7LNleWwMVQitWlf2M7a6tBpEceaGmpLA3O8oKmVcPYQWLHMUP
cRVsO/DdEi87UXzTmZH9DBJ65h6WBTvgbKubZ0xzJC2RD7pJaHh0ybk/m7X3UeneMbV93IHmEdIz
9qy2+h40Hs8sD5feOS+jR5+cOCr8zIWfTytyyeEQYmaZCxZfcuvYxtJIYfFLPgRm6lU4+wc1ds2k
mXc5b2fUvJexZbqr9SRdaVoLtJC9Yqe2E6NFoKvEreyVD0HFYNAL3NINpW4ntC8lOrzV8s7rHpd2
IiYI19pz19sa7Xjsb+wiqtm/mMobPM0sBOCAm1XrM8lFeK1GFwg9j/8ColqGSwhVEoPEvYZ2mtoi
9zfEhNB1RBA5FdMSvN0tho2bUD9mPIyrvrbgVbKqlPhrNzngj9Lw19NkX6ALchVst2YCA4wc23Ox
Vz/XJ6RWbF29TdYjFUIyVAeSO2nTMZ0IJws68t95LfW7DRMceKRVGULIXY47lauba9NiJHXxPY4o
VaVn0YkKsiA8q0VDRTmk0OiWCCbbquOh8PA0ZaLm5uWsYV2efZi5dapTD/uY4mQlcXHIXCqKcOMR
2Ak+9uwn03bKz44HnypSZ/tcgwdbOt+dipNKkLM+R5Sg3ajy95lGYCM7n1sPe16rOdzx9BNXhmVg
seZ6INV5gFSlkMy9gGQ92XAUzzO2CC65Gi7wI5o7GDK0wXqWphOvkLcJVvFalSvI1oBTLtWyycNR
4kmf91g0tO0scZ8B3OeZ+1Zy56Cn+q8Nxhoj1p4AtYZI2X26pjZsTXR366C29b0BY35DKMezPXS3
Vp2ysto9tz2xNnHIMu3ptMuj4THB273J5vhjMBn0tS32naK0ipRtrcTFgQGpPoRI/NFYzkhKZp+S
sXoeh4WPVPY27/Zzmbvx0lFoMFCwj+WhB6vPvpFbNlrWsyer5OJO9s8s/wBjNr7RBtUnoJJOgRA/
Q9OLk/kInnI6SaNOcT/b/sYhkWmNrCF9SKg9QDisKMIIV6WJ+fTAS++Zds66GCJzwz+xwyiMPAj3
ncEIOtpJth388TXtpmjj1ykinKmhxa+38ZriIehsoJ/6YAT32syMZbrTi2ehiWLw49YgK8qT/nzo
m+bR4D2eExch2+TURzse5K6eHhoqXjO6JS8Jbn5h1DC16x06HLHvQ1yDcwVPA2aEAegbq6lf71qr
Y40N2QBhbijB1RfzbpTtI9gjTC1Tml0NC+VNyfSNkYZMSdvskvuGEzyJk/mGKOjiceS0eJ0RcHbo
SX4hff5/hQqaOuv0b579zXv7/hc98PKe//zf/+v+vWnev0dd87Ntm9/Bgn/9zb/AgsL/l0+qkgHF
SGEFTbAqf3EFXetfji6EBXnKMtnEKdDWX1xB2/yXB43K9bBYOlD/LP7or3R12/gXs5Lv665nCZZl
/f8pXf1PbITnGQAGXMsxHBtl5p+4GupbQksrrcJ9OlxKMnEY22oysvAx4dCLPX34B0LO372iqes2
ZAMBrM36A5CTFXYBA8OoDgM6f4uOpFe9mgJ1InqOIYi6fwA7/IH2stUH5IWg0QE3BxykqDa/8XjC
Vgvmukqrg5Ht7Kws1iiPb9Wcvgv5T7S3v3kpz8KBiWSbaD5e7T9fqncz/Jg1QTukhn6mWfpJbNRn
bG1JiPn47UF7/MWA+D0t/k8UDx+KV3IAtHFQw9rzxzVsRQTnDt7uIdAGf+t7UkUZi2ydjqhL//tL
GTzz/wHGUK8lDEiWru+4nvEndClke2uXEZ+KPqC57i395sl6g7n7PHKApB1Mv7T0jkbdqtxShcdx
L1Yot9Dk/wH08yfnZ3knwDRN7qYhbO+P6+v22CpbZMAHnzwPPQ2oCk7XCV+2oU23sRqvje3+RE/w
T1fg7+6rsGCqwOAgcfZPsKJmOCUFTRgXuI6Pid4e0ZKhrRqusuVUr7zuRXiXFPMt8dh+lFr8XoMW
qibEmrFdWytyP18Skb78w43527dlW3hMYLdBC/vjIRB12ZkZ0WyH1m6QbGXOARuOtWqtgQIYJKFO
v+9qdiVtEmQKIIboInuaUqxyMObpBU3s5EiKFCHU1P+DVv2bh/Nvb5MD5MUSFAWZXv5zGMxd0sFs
yauD1smacAOKVRzqNtNE0MxgMyLcloZ3+7XCO7767y9t/MFbVKOdCfPfr63+/LfR7gHQ6rUuqw6j
Yz0MesIOnJo5p2wAVPV4G3WfS4F+fBDiI45fizpo/+Fp+du78ts7+OOuDGkelX3BO5gjIJumO96Q
Or2T4AXNginhv39eUzf+76vte3xsnkvXt03zT4ZfGeQO9uEKMbde7VzpnkWZfg6YyVaT3hvs+fM9
ZbU+i1+7NqDpGGmE23rD1amtA8phIsf16ezxd6ZsgjLCs2NBhR8Hf1c1+q3CFeen/SXUO0Rh3bVM
dqNTfhmZ4PyYjFqD6kuDcHDOdn5R3lW04SGEI67n31G/3wmqsZSTzKHcl5P1PE3BmrySed14d2Ex
nxEzWsRr8ktOS9aYBfZqriVVbCxVA87/AJ2eGlBjP1yhnx57U6wjIzpkBgCQiAMZd7S4d6M4X2s2
EaZyeh+a8ZFC5pqKwCkox+NSayl0sZ7T4pGqP3m5ESls5CdgrovInJAhsnT0DMl8ayX13uZH2iXv
mauf6bZAwfF3sY2drwIpCPnkM3eyz9JMPtXzZPo8wgZMvlVckJHafPfUVKyuDMV9lGQmGPYBz/Zo
ftdQpeAujT5FFO9N171vYHDQxByuxigOw9i/ZG23dZxmU3M9l8mjFeM5qvFcaDUdCCza76heb3bN
BTKZ8QafpJ1hmq5G7HGzCcPV+HAexBK6nauuR8uOMYBgu9Zv16VBtziHnbIqOTrgPjnRpr8ulz9w
kk9CEVCtay+4CbiSZf5Z52S819Fn64b3poXewp5yxBmRfg766ruPicAe+ajawNSDcunWx/0l8ZEU
UUtxvOEWDawTJn3L1mderPyTjIwH4ipo2ti8k8Cbn0aEay6LsO/1V5+tMCrPc5T2/H2ffMOntEHG
LarwHcsvyqwANnz8Q/bj2YaSr16imIcr5B8etBhnJq8XT/IbaZvkUGbv1qyfHXWlVAFirMTFTfUb
gARKO9pnqsR6Sf7ekzSxssablBOIPY5HZUhREGYnzIVr4mFu1Nmry9BpSbXtnlTuBh1BPFgTyG0E
owHOpPIOSWZJhRS8ksjkBgXxbeYdrYsIb0gVA0KUCRFcRCezOj6IsP9JFRG1lsXNqoU/7WV6KX/m
xtZ4dGgJK8PYiXF1t7x7N+XzjUZ/VetuIklHid9NmpsAat4HUqQIE7rzWyw0o0F6pm1yCIv0m3qU
B7U4WzpKtQ6s+Rzkh8Tg3oCt8/Y2jQB8OzerJtKoofN0TJPp1QClcGfj2Vt1GbADXBRqDyNodsBb
C5SrAfVnaCUPy+MonfCTYDEO5rieVpi73ywzfHLbwsTzw0svU4kXZ5+DGG9+xlgpcaUSk9IMN0sB
wAyNuVgGEqHiPO3CkmgR4Ufv+My5oynHSWA6HPOfm5k94TJt9Wqpj3CADiOPEHmWaLkyPB3tdDPU
jVqXof49IE8vdp/0eaTX5XbXdZdGny5ZCQgfmPoIm9u6VYpQNn3XJH2DuP3mxKd+Ygwg/1oZYfru
IUJd4ZGjH8mSRdooQmOPWtUgNWu//IIPTEgODDK3v1EhA5Ck8bZGwVu3LF7K4FVwKWabWrMujSch
ReO4mdq7al6V7gxs0LZ3cz2edWJk4DoF93rHtfFnrdsP+sHx++1YuyaG2XjcQfVwVhqemZ1Tj/ee
05X0YM0bQcKMLlFW/EOE3LaIQx0cROuxjgDfGJQKqtYg9KjF6kre3ya4XzropJDhWPQ8vOYYOkt7
AFMCIFqPhpNlyaPbMosS+cEyWdKuJ3023glde2FsxXuQ17tJQ5Fvto0y9lMRiWhkEZX1HPWgcLWx
8rdZlbyOoTKPFNip6GXktDT1bUIdmIeTayWG6bYU+ZYHctm8UCn5VMuBnmefTigOms6lYYprW3xY
U6v/kIH+nETFuteNJ2gE56lDAEP+yCYQXrv+dYum9ktHatsISWl5+DuKphvvZHUaeVUKIlckxbth
EAtiZPg7mimF/k02rsNjHY19Seew+9lRWEbFLJ4lqaLHIUBR4VvFjtw12IEoR3EZBmS9hfWr7Lgi
YYMFSOZ3ra+5m1oaH4IwuU0wEwhu+Gm7aVpT0pOW5kYfeOatUNtLQXz00tt3TA1EDgGdcTUT3zAK
jAxWeHIHho+jMQ7toN30IQW5LsFlUpWVqsofktkgp0VvJpgVHqW5wj/GBcUUurCkD7rRmoFMAqko
74uKiF6vZ9vuTT+l117MjnmLrpRP/fyn0HPiHSQXiU7YqsrQDnXeWO0shxfrmcxlgiTWi/utQy/0
170rM8ZQP7efhX0DQfAwjjwubV670HbM9zSiuQhGWSPKUG4oe2Y4Orntrmu88xcvpt3Ee2gytPVD
lBpqT2Sb43c/cTgk+YmPyxipU2q16yqbaT2RdQv2mfMFekNKo61G+i572QAz8Lr7Oer5uB7g+BZ8
qMQur0UrbsXIECD79pkA5ydwdCjFxWWGQbB2GoZoOFhvbtGSiqamIKcjdS4hZi1CANi5+AFZ2wAv
3UbX+wlLVVtbnv7qDi7KjCLBgzBXaHRjny7ywHfcFbJpscUji2WnBRWYg2YL+yxEehoOu7brIJWZ
4AHD4qUV+NXcAIe4SHCC2KyLm3kS5WEO7xoXOo3mszHoGMv0QUcHVAo6uOLZbGnBUArmQpXNvTl7
36d8eAKBPnwktHijlBCncBLfwm2nu7um1VDJogTre7yLHL4V7Dx+8xo6NVTwhjsNxF0aZ8HeKpOz
Kfu9DKr4PpQjjScBMKgFHkP+IUJTEjS/x/4kWWqSdE+aih4bNx8xr4DHtjbH7DVmKd3o8Q4Ztzxi
XmYR1GlmyVniUJtjLNgFnIoc0JGsNX2DHm/aTOa0LVNxrCM4AQ2wiEHoKxdAHmdym8d+KKA0dyQ0
NwgxQ2iHtPDucHUxZTrmozPWxcYoSZ0TKMkczYOgC46fsJ5tBMB7G0/ezUCtc0RQvpFpO6/DvHvU
jZ5fBhiYm014tpEOS7uTMNqQ/Yp2osjrY/BEW/wDacoFfQTkdbPdxVbs78eK0q0PmJRc8auf8RTl
N2/AF12pLUM9sqKmekNIYYB3PyrFlnou7Tu2eY77vR1ZPnTYhtRklWSxfKgt4y5w7WKN77ikL7HR
PfZb/Wi/2ZqGMjNkJtdCmLBJyMEEWwZDXzD+J98+9HmKqKmM9i6krbWPqJCYRQekVcoS0JtY4ofY
K9aJy3M5bR0fLdlMrtPeBQS1wnW6QY6kY1gFJDAIJ4fkrjuHaKxxGU/yLjKaE3igjhVpxFREpxpj
xEM64O10SryVBYl58Oxc0kgnh31s/7WJGWkYdklk7ulGWF62KTAq7X0Tyq+HOdB1F1Is+nE9pZ2N
fdcP63g/dEiUNYKua1YYsBDBtBEVAdgQ1Skcs/ODsPLRN6QM48BjglCvLtoWe4SMt46IPq3aPTEG
s/2y0iE85pCJuq0VDb3BMbSPMwIs2O3VgenM3wdFcTUliso5j06xF1qAyKxNxKqwhwGyoYEa3fsC
dFQQgqgn02Lqm49MkqYJLSnaoA75Vmatv7WyNwnWDw9lv0sNwoFli+rYhiblteLFQ+e64/QmdhiZ
7hFAvtIzB5yU93QJY5zCbkDMucneYO68gzeGbBALtulGBzXA4CGg7M3m3YA+g4H+7HB8WHm+cYMC
HKw8hPeos/urE1vM31X2rhbMX9UlLMNKtqWKygm9cnoUBNXr+Isc8zSVZsgWmvuUujMIo1k7l1Ce
yCxjnyVURjHdD32gM5zEkb9ftq1ppML38DYZzZeshf8ecJpJ+rbaAb97HFE/rnUX5LAx8k5B5a/R
3KXs8dbLNZkt76UsykfmpC/oyS7LVrdNOGZ6JrrXJk5upsfmLQ3bK7lopfmznfjctS4B4RO3lLyX
gXkriKawTSAuAgPfPtaJAou1rw5zB5NggIA7LLaz5RzUf77Jh0ah/jnXODn6KCm2YRY8kEfv0Svh
R9VA1zeX3c5ka1cXbDRy4D2GyneDEefVCru8RagIci9GYWCPMHvsjn+f3QWRrkwbSFHRdTNwUThr
hqQpw21M1GGrU7UW9Pmsc6q/Q2b2a9AkH3Op35wE1VFope8AB1pkl2DCcs5pmvBhdHDHsFECU+dE
sjcLLm6ZPbr9eJld5zn3xAXJzGdlIwRLaPYTXloGaog5881hnUYSRSIxQnkc/vLZUceQYUxfKr3A
PCDxhRleM28wkpytvrjTXDsHHeKN2yAuvtIKc0zOly6NiDTgrMfMG3ocTVFDsd1TSfa/tlRt8eTi
16wIRFLyrAlVRbD2ZxZUdSzFQPjNbA+ajQaU7OdfT2jY0Tqr/flMvtLGqwIiEXLutXrbnSdwKyNS
64EXKJHiwbR0Ot1WuREexxeBvX5l0pmNM/+QVqzURt7jGfMx7EbGIbSGqzXAGq/ZHHeoIdXOngPa
Lo/jT833x23S9ddUsu8BB38K8/JelPTnnaY/z6Z5W+5BF+cBxsn5EHXqPah5tSjV2UKdj7HEf7GB
b3UwQ0BnYlPylF7TtUj/W07JVjYfRle76A5bLaFTrJ4Zh0aP+ml5E6YSy6mjbSHye7WZ4jqxEVeH
VRIgz53z6iZ+vSIA7IQR5U7gml81SrCuFXeuO50zgjhNyhCo808aTvB1imaWWJn4U9U/nLD/GMpX
mwxDNAH0lnlGsNs++pT0LFMcys77VvX0+ypjvDMw5QA+iN8tdUQnajvVgy9L+W1584Zacyqb5xUD
3buesEgZsfnZCjRPS8stzanz+t2RyrM675arueGBT2NxCXLqPcZ49nLjCYeIoAQz3lsJKyYuG63P
N1z5VzVhdEX1lunrVGe2cUcD1pFV85ByeTTJQcfLmjs2GghcOet1Hjsr+bxUk2XITFc73zRPUDzD
F0Vy8nRW67LZhji4ip91z5hWh3qybsptZ9CtcEv/zrYdVoA2wk8KvIhIki1bDH+LUvzGE8zfCK14
m4d7AyvoMmqJDEPQqmc/qrZ11ssz71nyTIiaGmg7bzwVXfMNng1kMTUYvxRx/6OW/VVNJequRjOp
RKWDOSt6T4zvSYFqvRHpOssKphntYbJM1A8lzouYj61KEH3D6AnH8eq4L2kXfZcGUFyqKrUwQ1b1
I8J9SHDqmvTB0ziPb+pjCk3VlJkUq1ZcHI9ipqtx71XhskP6XbJrZSF5NRkdUlCoGGwbdlLOyrX0
BqwWWUXQoiMMAtiSmjHfpNZ8Eht/JfloNw+oiyOG/8hGfQWo6jjKUsP1nX4mBnLsGjRFolP06ou3
SSTIoyHGgPthfgujz8mmqiEG3nXUaEdaPXuDTaKrHu3lS1yr4hScK8xFUo+blT5FB5GJy4hrgLoI
DSYaFlsxYFIU2UTLmzpX9JI5U0WguQe3eeDBC2MO4K2fN+uKBxwLQmkia1c7ga4zDHZm1NlTqh55
BoNOVTxo376TAEsGrbnrqZ0IKIlLUc4c832jiX3cUJwbl/IZcBgfo0LkBfcD4q2pYVb3uTiJycfk
I4718EHxcCtr+H0d0vbOYOOHzeyt7Y37ZTxAgOEW1pzsAb5tiVDeiFz8wLfNWQjoCgeadheOm9Dx
vuDYOwA25hFfhl/jviiX+2Y5agcxuW9WdjKoMfYlZzaMJ9kaC3ygjves970MP5HLONgcZ7AxHIvA
gR1JBbtmw7ifKtMi8kTtDxD0ryOS1ZcdNWjW63LSClWpLENbNxWw8/COK7EzY4mGyy8BXa6x6saK
neDcLblNSaSqMCG7t8K3132Fhr6NuCFOxiMpZxC6TLp+HkEGjqsDx1NAkOBPqAxGxITh3q99FCJy
ip8bIf19chws0Gc4r2Ajc0DWLdDzgt0k8mhtFTTIPvm3JdNrn7y2YQlXtWGKQf3wo6h747KcPQvc
R3HiRRvQ/FwbN3+tW8grycAqFXTaOmsJB6Xhii42Z8dwCS37At7kc6nSaBofus7ijazAXgvdw68J
nM6JWNoKSpPLYsdWMd1KyWPrcDT2HRM5RML2dHJ/uJHSEqqSXB7gs44S76eH5GVT5xorZWStl0p2
VVGNri2uXepnlJ3YI68K/7FMcnenppJJnXsrnx5SZBRf7FF8dqNNAREIQUkVIbaiz6R6zCeWkGSm
ojSXb83cPlRoNtYByj04Fg4TKsubFYLO4pB3Xs7MhcVTvaxtsH+Z+lzxUzbQJlSxelalKdNhYBZW
6rJjfKDKsKJZjQIL33sd+vjS2JCYTsKa1eXvdY+8btpFGgbYZSw3mskZtZoflt3c8kHZek2biugf
Dqk4D0CS++qmWy3/qK0hUzDjp9CQV1h2H6RKePtM3huT/jVw2G5DGqSomn1zY1T3VmQpEojxqyYg
bHbXgzyWRYjhnad+TK8yxbqkEQcJibHYNwUkgoC9SuXGl9l/IoKJEFRg5GcLtjsrr1mcuvuGtZSp
tDYP+OdPCR/tZKMG9lDaBPX0I7DcL5pdVDuO53sn7Jjc/KlbSz9/q2R7CqucEAI+FuqeyUEtlRdI
VOT3KtPELnIeSIc9anr1dUZat55czrpB29w1dlgdwSFohKfCKHKm7DyYsXk/6n33POn5a64IPWgf
D3CeMUj4pE2P18qPUPBQvlvHulahFceB2JVafUPZNY/OiZBp/BmzJe8MK0swVNjnnNpDN5rdTu/l
BXbAsNKyvtqlZu/tROdZ2yrsnLWUxJdkBtuGpBsfmtjS78yigNwQzTvdozNXBUF/IHTope4sccwB
MiAGLjgegUsECB94r46d7pwccWVTad/a0lc10jA5zJXnbys9/ZKj/NoPHWnVRjCYe7zuj6g90Wl6
jn4VqLF3QITaU96IFvQGX5zZkccEJVtojhiX1JfA4Ev3FZuQceJZIBRg+eKUsJaSie2/Dir8FBaW
u+un6imTmTgtXxSy6OQwcoYwLI9NWPHPZ8VDpjgwU69tU5JXEeEP1A8i6sV4qhgwcBmpEDLbYZAx
N6LUm12TZd8bXTNPXa5/LSoaCvCOjW2unEqYGvPT8iVOg69+Pflb05LOafSi378sP0NB5G0JQPyI
8fdOGcGiXE371OaDfVq+++N/EYha+9CpT3Epi7MNFGUr/IpKqsr6/PcXzA1wXPwq2fYyoISDark5
JuShl0G1dZClHywtLRn9csDJ4TILWPFdGlrPgIO83eCTsWiNI46P+G7hiyxfOoU2qhs1rij4b//9
B0nAC2UpFQ0Dh/1p+UK53/z1XZemFp4g9SdE4lCg0E0sG5C/Hn1076wC+rVJDf1ayiTcpWDdNlEg
jlFRuHepGb9aApO13bY1B8c4P2iZHp64S9eyJdN81KtnXdR3/PF4EQZOYyvNkqOfoV/2MCuthac0
qUVtPTkG8SpxBAtGJBEuUL8oNq3hNDubHQGTzuQjDuy8lgdK/S+Fdvk48BrL/42I2bdU+AEv+Ioe
1fF2wmGqrrOVV9fJtl1K49Qplp+5HMNaMhYebaBDqV4+zfJCUWzakcf11dbL7CGGRFesBNiDCGMp
UsXUZiGC49J0Glb75Vt8/j+MMTS3wgX7DTPJOi3f9eou/PYzXaBdDu03b4BznyoN42C6XzXdbXeI
YuXZLtzwnDur0Y/HEyLo8bR8N/bRM4WzmdxrVnC30UFCiuwzodG+TWkbnpYfLV90RRdavqtqlKFu
VmVbJr3saNJnMKlJnpzoG2/wKe15ys2yBd+e2ZfpyYfVQreJL940fWc5QojozsHzZO5xCTw7Gv7n
upwOnm1tTTWAXTU628nX9x3mJZmDJsxbTFNaQQbu2N85E6Co3AwVb8HRty1mv65OzwiWUebWfr2O
mWo2kVT703qLTSo81WqINxgcKd39D3dnslw5ci7pV2m7e8iAwBCAWXcvzjxynpIbGMnMxAwEAjOe
vj9Qda+kkkza94bGSmYlyXOAQIT/7p8rktmJaeGYu6d+szv1mYfLvFhWm3xZaKqw2idZF+xpFkqt
NUDveEP5s7cyOVPu81HcxOQaGCWKQ9julKQgAbbymb8LJMXrg1W2/FOe6bq7tPBvu7SNzxkAfLjJ
Y4UKbhCn8sqvuuZ7T3tnQT/1ju5O1fLDRCJjj/H9KY1VlKH6ERmKyod/EibOwodyTt+ffX8IHf3H
fyauErsi8HlydsdJqmmfl3V/+iZ2TrBD/vrZ95+50fMQhfMR9RjLdjgij8cJjM1GJRXWep/6AsN1
qK5o3unuOruJ5BENPACz9FsODoWmdk0vvZ4OcESeRUbiGU9+PE3mNuNiRngYokuY+CdBfGXttaG6
qMBFpPMi3I/WV5mnGCmV+Rn6Dil9UoQmwIbxPajVy+y2r1TGhMRT7MPAvpSTr0hP0+JJxXX/DGeW
+VyCNZXOkFuzRMNoDAPdw3k3BaUHfd/8BHp+bUlY7/NIqO1vmzhhYrncs4PvHuNJeFtLYiOzso3v
SbWpFuhgIJu31C0+G8//5GCycq2lZqaLPsc6/JgcDcK7eSgjnOXV7DIPGXeRER+XX8AUw559mb+Y
pWN7P2fs9dKJzW3n47/GefEEW3aDyLJWfbRLWJA1gLqYNOrasuVNHrPaae89ye0feuYf0XP8m/jB
0nOfrBNSQxvLLV4jFVXMNPwnEUSftmw/7aW9o76nr2Fc5RE7ONfl+D0X+o2ypstsn+ZaMIwTzHsh
SO3cueQwO7XiUlTJG6vQNTNjfQTEs4JDpPai6+5ErQoABN1EeRl8GG04W7sPMdRSwXSaK5ooDYDi
+n4s3WHLblZfZg8FnFHU71QQiv5WecAHbMrKPC+/RrwcBPL0qZd0bWNIZEedf8/ryDmKdVoRe9D3
1tJsITk+fSt6aRD9XqSg8ftAZaKw+EW5bgWoij4r1qk7vGhwH9j+yZFgtzDbkAMktUocdITBJMBJ
awQSqe+yetjaXvaRBOajzWYR7ZAzs1+QqIU/4vfoAu63hISVoEMWypP8Q+BeX9ExEJz+vd/GWSxm
f1/J5AcmpwJsTXQyCdty/uQvauY5ckjV5we7cg/lxFlFWWa8tWZN4IItnCo+2emFHGOgDxdwTr/l
roCBWiegbcSpu23YdSNQJMBKlpPB90sZITM62Njt4RgJjrNseRZZuLkZU48pMxHVVRdy3lYujpHp
N2RJ5lUpe0JTHpKKfo0BtadKPeAVlLL64mN008UEvkgH9LCxXLPlT+HhGhcPG8u/f1GsP1cefr8o
eEgt6biL//HPvjwCh5OPJHLQhfXSYScin4vuxI+UjP7VkrQoHKhy24wjkZh//73Fv/jelAQJvqmF
ASr4c6lY4/RugdSfQx9m4l2EKEZ8Iyt+cZEZaBy7qcT04OEWmUbrxZfiGAwDCL3kN2PRhzCIoOs6
5op9BCPl9qpzINsOks+//ym9fzKFBaZlSjfA6h7YNkPDf7SllXqE1edlXDaLhT9uOSD6TTOsWIY5
TE6LvEaCZq28Dt95gK8Ky1g9ZL8XM0dCaGZVlExHutzfVZyI8Rp82MtZjghksJVV+ZHq4iNHKuSa
2DmCTRkO8feqSdjc3n1bECNzObcvcmBbOzf1WzpJgLoRh8JvnwbHhN8Mgr2NzOOV6DnIiyxX+5QH
bjSP52z5Kak/ITlB6zzP4hyMtnMYJoIJhds/TEX8KymH2x+Blz8sBzZ0ng9PDw80HhDcGV/FIjIm
Xn2kkmgxeVQzo0dtT4/5GB/+/Wtt2f9kjuXFdi1hu5QfmTA+lzfj7zyAakwqg6hCdki8DJal6Wzx
qHL6XfwmelnJaFRl0rgUNc54ILISjEmae+JmyR6D/6l4HKAoA3BiZ5yr5ly2yXBoemOfL0/uibgS
1Ya5LE4xmAoE7/7BCRkAK6sCmAAivDfn38UMaN/FlbLz6gnW9/KexCgWNiDmIv6IYItTJIteDe3q
YxkolgkiWTqw9mvOKCYelRVlMjeTQBC1U3GgKggGVwFtArnN4xG6Tdu7IWYwBUQlWRVV/iZnTsTM
tD8KoTAKwT9UEyuPDuV73kp2hcvX45wP3/PWzviVp5DA0BwMgovbtGy/yD0scn1RCHYKlAIOyT42
y49OIDcWNsXsccvIi8BbSeEr+U9SRyE167uhNJ/Z6KFXofg4SHOZ0BcDkQsPA7+1G7QP31q7Mqob
R2bHWBm/KsHlAxqMzvnQ/WH1bPegqjEYyThgmfjKGnLMmnEvbYTD3igEybOURknGJWRTU3rOP4Sd
TqcB2xTcAvfF5YtMCE5RNXw6AyASr9xRvHm1FfyTxSTgJYwadOAdbG28RwX3+fKj1seoin8Zw/jQ
ZVV/O8FyWllEKSAdjRRfuZg1agi/Q6tPedU8/4fL9V88UWg59iw6ajyXEsc/lfwBtw1Tx2iyg738
ysvTQC7AWyw4P432XAIN8uIYdYnh8yokt7dB1UDTWZx0f+1RbPP/4N/9Z8c3IVkeEi73kUCR/HPv
YDt5g6cSKznkbvRD0dPJ9vm4SN85hFRDT8dwcZxVQ/+yWK8KP/8IzfrV9t3/8Nr8i8XdDvBbCyIS
DpbIP9/JXQIPziur5NDGcKvHjruqW5lpQyZH4WfGKf6lOar1s/vlaeYvEZbzZtE36POwedomZD/n
clOE/pPZJU8keKctSli4Bk3+H5y4wT/Z5APHZM3BIR9Ylu382YfLBtthDD7EhzFLYSMxRcdZsTF7
+GXwSZZhNsf6GRbz1sV6cgYIGItwOEnT0VvB/4hAfZkyMsiQLoot/gm5FosalRBxJDdEIi6eAPg2
GPOqLniBJIHhwRzIn/EKGSvVB81xyMbnYkqrjTnjihWFjpA4nE1guMELhUMJ2XOhH40s19tvTTwC
hsleYz4I4GYofcG2HxDW8lcS6tkhr8tuq7ok3nFbQGJNo2dvwWEXwQ0ksvka9LRQTcwtDHvYRI6C
Kq65bexalWthWTTHB8arVg05Uey7XMHm25Rj1jXsw6I5fltFQUqv/cB4ihngmjwjYhHfQWQDmlaW
j/RBsmraxbQpbOMYmO5d2UW/XQoa9p59ANyqDxVIytVUjemu9r4xEfWlDpR6+MbcexmrVTG1I/iA
5Fc7JNVfdx//vyaauJeX/dH/ePn/KdH0+qtp/9dLAmynTFg0fvFga6fjz//zX3/8n38kmqT8ixSu
bbHv8/9IIP13pMkXf/Fcm72YQ4GJ4C/w8P3vSJP5F1IxbIMIkng2JzKc8X9Emmz5F5qlPZNEEI9j
QbD4v/7v//6H6tvmT//99+EYwRnuz9t0ogeW77isGZazhEX+cQsQTc6QE1qOj4Phpjt0zl/4MJq1
GJJbqn71ebA53uaqosqhowat84vjZFyywWJotJtoMjkOHSe3krZAWp15SGUgxpwCUvQQ7ZQnP5I0
vO0WVnHl4ZJsomgJ2qtwn6ccGDmUXxPvzMOXdkvzJOyJ3GMUcDwHKLalR/l1+PAcV23nrpabbj74
nRo2MuIsay4COiHmnelxM7bUu1NzoX2Io45jFJt+QmMR5fAhIwwJjj/sUq+MyCOOZ3yC82WYJ2BQ
WUAbVH1boFAgGtbr3PKpjwLEmwvrGMRNvC9DkrmVVW+ctOcULR67mMytnXX9znT6a27a893oVURL
qWqi9IvgbNOmmuFbBjSkxeU52sgzrhUXe8fn8FJFMDZzxBZ0/fEx64DXumBpe3i+E4Uja9F96AkE
jcMFd5sGJrFpISOQF1DQwMZ6k7pq+vmom5AwJGpGFBZoLEItbb2J6rrnfUp2A+X2EBEUCGUFbXGe
xie79x8KBoVNBfV0dNtiI9zmuph1rUOhwEK1/XCBvPpkCQsBqXnx4uHeRQboB48lg8IYTdIaz12V
vM70JuB429amcR5UcOtBfcKL88xe7MPhwNWrCYqCTdAym/TGaP3j8lUb3MnCvAa70LwPtNOu6TqM
1i2zkJVpOTcthTHwolqSADmGDAyTqFoQlA1sDVnrnYBz5yv4IexaXFBWFG6K3nxLqobD/wTFVeCw
3CGmkc1l4pcIIyRPjT85yBxrn/YzBBYswZvQAmSWOs2OQDbjqUb0W+pAGYUg3a+J1rvnLsnrN1p9
dVvS4SE1F1yEud03242y5oEa8gKHOpPovCD04Y9ftAM+maJQOwtRazNE2VVoEEahaT8o6gSy0L0X
eXBL8V/EoPbdicjhayt9q1WsaRaBeJhw8DMozoGPKFcuh0Ey07rZGg2RCo0pYDSymIQuePycp8yA
EpKZAj9TWZ+aHqu0M6Dd0WKBl8+jtgiS6r6Lwi2FNK+MgItjFFbptovx6buS22yk8c1A7lE6vITa
uO+FW29krW8Bt15DuGgWzGggS7a7IiC7zQvpb60kfswax1yDu1gectaqVvKGipL6KiHl9m0Lqe4J
M9JDoh/8Qhj7yikxwKn5Z9oCOS0rigIw6IThRALG5F6kGHXf5ToHQ6o6IlYMjiv4vG+DexfmXnsI
Rizf/dzY2zaUB7j+3DZvafpQu+zwukFtekkFgm25N1KDako4MOjptbTGX5PRy33cuze1Nx47S4ud
BOJVuczp5gwfLpLqHZwQ5kIV7ZQ9jqsV6TQcoB3hx6CGBRPda+o+AjO8pxcrFM281eDguPBuQGy4
LAAeUR0lSKw4dHewr2JsXdkFhQAcTOPEPJjNRzDNQOiaD07zxUaaCzfe/AAKyRsUIVlbTANk2O1l
z3FRp010MHwe8m5EGbUw4TUXjrPP9Xys2b5d8HBPDILDh7EOwucYMHudPxZxXW3bpPyY6PHYVNS7
0nmPDqLZpivwRFYw2Le070KLsyUFdGF/GuPhRQY2RzLnJcRvvfJwufcDBJIs9u97ewTf0NOd08+c
vAP6XoKogiIfx+52UO2F5udfXvo7MbyXfCb6X0wBhfCZ+DV0JSdF/AeTtxDmXfNJFkWzHZqvCCve
je1WGT17oLF6qpUw4ljwWz5pTUT8mRhSBzYLFhR9ewmT+IqViY7F/Vj1EYf5hQK8t1C8r60x4chJ
FO+uTop96C6OR8382wiAK9TmJZOMkDP7PIIhOMfQG3TsPBfKTPExq3rTpGDp8uQUUqbnV7nY2kar
TpFl4B+yyK3jAjRpZbzWRfRMwolAwi3BI8ytiv6AtIw2PU/JUIfivggw7Tiq5C4owPMzWkK13Lou
dDQjgP0NETiCR8prMypgyoW58iwaLKbyUed6WucYhFFOg3eP8fah+B3k7VsKD38taWZtJjUercM4
h8h22XSbmzdO7nmscCwvreo2sSM4Trc2XD4TF44Z6b0NmGodBnVMAD861+Dz7iBublPUuUuevPAs
qEFJmNleGpF108f2sdc81gaQonbW+HcVDZQFJQyeI8s3+gnjsxcbeDBlcuxakFMUuVWXxFPX5lDa
nnHroCamsdffSM6NRoVt2jGDx6Qx7FPVG9md0Zl8yIfiaKTQRVQDn1xurRa/uawZlQZPgNEQ27LX
uCqx6/rDa2BxWVpjvRtwbh0rWY/r2rP3BSXNm8EOjjVmaTAAR9ZVGjeN5pTMNSTDuL/P/LPC327X
Ut8Ew4TZh6w0Mi1/T88BPtXgfraN6T4kZ3kC0f2zm0K4QRRk7LjV3hUCTAc9irEo139Q9yDiuTDZ
cwyHJBSYdyf7FMPFqwBBcv3eUv4NUAHrdAeFfFMNIH4c9atynW5Xj9Wvups8WJ34HZbwnWbUscMi
Ye2qwT812bRU+8U/itFmlOxnu95xHiI2IMnCt4E9TN0nqMOgq/y1WZjHkDBMo4kK2jyOGOdMmx6f
CQ+F/ir7t0Qs3Cx4MwWsea+IDi6OpltTM1tNRPReAx/ZJaRxDwy/FyU/fu7REHDbincq7EHYBTzg
03UQNOOrR1fkVtTFk5XJVxfBn3947THQNcODrax4W5NZOlBZ0+3miDe0sqx+N2K5M2aA6mb0VWHT
2MOH3KMIn716aLiBeMVMJqArWwTPfdltZOJ7F+E5YhdEA32S1JesIlfgSWLf5Xn5B7XLRChwRsg6
6pCHK8p1DcxkU/uSd/1MRCcGjktWRy5m+ihoITvhcppl/1wHdrSaU1Yu8FnZtUoZv0o5q2s1QmNh
MCrUpxnW9o2NO5loersZkzE9zVPLPD++TyyF51+5H99NZ5ae7xMsBomLu3aO3iYVsCLW7542nig0
cbBihCBUIk6sDJSaA50k18bJQJ7mQB4TFyOXnbr3oW/9xmMWIaD0SOCzf9Rsn9Z6kOlRUU2Y+8xG
qvA1Wy5ULdKd5H0+slvJLz5tMW7JWkeZDQbOpoa5gTl860c08SRZP+3qaeT6gkcaUic8y880UySw
BgRJZkZ5Jj4NA6xTT+/Y2hDmZxOJd9IR3rExklvcQskZ1q9DCyySp3FLOA//0jAvrOzyIazrWyZC
jGC69CGdb+oqvsfKU4D9QMWKc0dh1YEehqCP5lIVT5JG1Kpx7qeSDltCWmu8sDbgHObbUOxuWvY+
MmaLHvg8xwbI3q5YFvfUqffzcmroHlxzoBit0vfSdi+MLa5hNjsLHKw74CTh8RICF0IBAqbvzjYi
eW+gXCocyM2sfxRO/cqWl71d03drPMk076jmrkO0XA1E6PDHx0fl2PVT1rb+quzT7mrlPfNG2/C5
u3m98eGvFP9PFIy01/Td8yhBqPAL4ar2x3A3U9917o10KbrFszTa0bGdx2ETpqI75cZv1piUPXlX
vLv9UdbWiTbmF41pwkglm1RH3PQRNQYOv/OKjmCxsoCDTj1IvBGWLybXxfDJuiqtgL2ZMfu7ZuLU
3hoS7kpItwT7pPq9VtTalbbqDkvRKyHkKN5CQ8d3Fg4vTiL3syyvkyTRXeGmeMOi8NX77EbTDF9L
3P/q7MbGve1Fm7pw70wOGxcXvp0GUkMizMfe71lHrN93JtdfFTrN0RuSz8buz6bPNZpxA2zwQH7G
+QV7Dt/KqCB9D/Xr5E6/RJ09MN1EgzKwS2C7uTRXx3D3EAuvpeXwMzWNs8HyzciKtJk0Y4hj4J/Z
ibwXDaWK3sRz706nCZYA9cEp6t7rSfAaemcaJYWIyK15/U56p91H1FMh3gYPRR/t3dABkgqB3qTS
Zo7yfj0/YOh/cMfow/ehyQV6q13oPoLaZh1R/tYdA22tXYf4DMcb6QxXpHxYz1a3CXp6TXL/RJXg
MQGkiNLv7V0n3lBEcPDC+DOwnsd5BhlJpzAkLoV2ZXnBswMqddVsgxEA9xR8sfv8IXvWECc014b6
ISzas7ONZtyd8mgBOszZoLybW5Y/Gd7NkTiXsXpJ6CBR2NFmv7lzggjoWS4fXKh3OTALjkpliqEu
wwOJYAacqIn60/JPpXlxr+BX9p59smhDRM1jkiaM8RYHKG0a+i6dxRv41AMzhrXb0wcVskIb4TZ3
q7NZRjfgvGCAjwLjUkGHWswExvfqHV6Me5rlX2wgBblDFijK3E8oPmFVXWfDZyhUZ0+BY19TpW8n
adwJKswa70enqi1mG5Jd4Vo2xkZpQD14/i5vOinTnWWbT3FpHrqUVdk6hhWy9Zw6t6N23utKPZF6
Im8V3nQErgFf+kuH85i9Iw2z36vdz64ILux/SZDFIzq0032NNXXwbHGwLzAyyDGVjjwK2AgwMa6X
gEda3kjRbYsm/qLy/j4Hgm+FKcc+Ie9c39vYqn9KEpCSBaLB8taUlCS5DCoALwUxh3eCxNALH9Mq
IhjBqEeOMoAHO6yVUVAPLk4tfa2xrbB0iVcC5gMz3/B14Im0vObG4D/pytkHUfwUqms/qA9JcV0p
JlKGHjB/Vy5JpLtODC9Rr9aq6bdBmNItRDm74z6zrXhBvcjZRnF6NuLwLvP6XQRMa+X0jvv4QIpR
nxmAdduRYNeqK7I72NzJkUTAsUJxuYK2N4GhNnuzmptjCzGqh9rWD+Dw7Qo+s8/blJveMcLTkXoN
gy2HIgjbJ/7Wllg17PaaRObt2KEA8OACvqqKqzcYj0lFd1qc6IMROndl22jiQFz45IHGbTaF5zIa
L3MmWXcDmrWr+lfl8QOEQNds7qF5lPltU8vXgNoA+AzImx5ONLDspDbToMP6MN/kNG1lRngQneL4
asY4L4P7BL00zCsEXsu/2BFjfRDvqEw2dTlpt8MV7gM6ZVuQxoLDfHxl7/gpe/vTGI6NZhuXDjwt
vBZoF1fPzTTZHcUw5EvHnBZYVX2qpPePhQMME4FvIGwx7OKguVNRjYPeqF49j3oeeMjYcqkVNobp
yUxAwoXkAUIwm/QoPMHjA7xQ3/V2ihnHlHvaRp+83rjt7OFFNEgwVYNaZSqspYm4JWrPc7Ga362s
xrlqx86u9Sfutu7AdbkTRIDWqqAUjgjgNWEIf5NEFiVSIt75Kt7qOYlPKNe7PszUmu4a5CauO9eC
nB8r8W5XEMEa9eX0yPu0PhGGyt2jbcptStJkXWUVySJ8z0MLiwwnWiCqG7LN7VOZZMcwSLcxpIVz
juK5cc2YqefexDq3SpZ5J4YtjD5ZxHxenUsrJBYYgR3LreFnsQwjcslcLp71oVEsG7C4/G2RDRd7
6K3tKMVZuBw5qpEAM23zQRGuAUK/W3D8Vi0bm4ES5cExpqNrqWoNa+A8xQhsbRe+RQ4jLw2ubcjM
HWBtEn0kCA/WgmpiPsN5FHEymSvFiQKLPjdoJyEQK7d/w+/LeWF4zHPovpHW3SqpUlZx7G58R2mf
Az17O6GM+y4XOOcyTM+x4OBXuHI/2sj/QoSc7mb3wDNVrnKfIDOmHE4JbM5glNNbJNv8mLnuYRq9
k47xytaF3DqAFNFRkDcKa+ofxu5nBWlxMzQVbsV2QK2yr3XnAAyKTBhp4MMr0bEvKMZLqxAqGbje
DKm+k2O1t5BiV8MIK602yNzVXzSIQN7x0p/z6EloR3CT2Yl+0WHzqwCEvETljVXnS6iLynzUQXPA
TttsaIW6a03YDolxE/o9V3UgsTkTblWcctgLjt3a8k0Pa0l6p3LnK2mCdEMLwiWpoutshTvGmcst
alNDLWl/rBQhCXKax1I8hTNhNJhHdFM0QDpyGguQL8n23eeV/dQZFeLAZLyXhrA3hTRPbS+ZTdUk
syPTuIZMd0ODuaXpERRP2LeZdrZ3C6ar1HmG7QvAfPTYyNuqIC229HuSBLabdVmgjJZ4MrtmGw+a
YaEpnr2ldsejVnaZys97BFUqC4pDKDl3GAl1rhIjwikiO6siCnOxyEPSlWx+MWaQGAChKI51eMlh
x7a6/sI4JCAUQi7lyHQf5Bga5fIhapQ4xWnu7uBU3Nm0DR1o2F0bWcreovIk/WjNH5/pSM/bYaD/
iTCnceJG4UTIWWfjEpo8fX8oYsy8NF54JzExOsLMw1faIJmAM3Krw7UaTl2EI9dGsDqmtqDDsLNu
EGTcXYWn8KRKM94gzQjmu6o6OcsHO4piQg607FHeSbYFq3xAytGHy9CCk3amZNojJ9cnNfeHoSim
vV3S82b3Dh+Wz4aWTY0/HXPFAyz34mNX3RcL8nDbZPocUueJuW/57jHovRNY1A1juCDfoMn76+/v
+/3DfH+GJF7xtvOz/O3P2IVuxlSJQ7MYa/uixsIcgP4c9AxeIUb3QYYWp5Lx7F8/QPOjVj3wXm2r
oG4Qlxi1iVVAy8fyqfQTBvw1QP+Tn4QFtSk8f0rhXurE5AuN4557vIjEMvgFaZysT7HCpmQlnbO2
Sn6N7w8dd812EObH3/5IuP6JXa7a13jlMAT/z99Vk/3H//X9Z1ReWZupZWn/2xeGigGGXbOZI8N7
RAFs9hwlq9PfPgTwDiAxLH+Y0LxS0zK8TgPuAr8JcK6JzoAxbpzKJmoJ0dNr5Bf1o8zD4loRH5t7
MtPjgIBdF+G5kKV59Akk0hgyby2iQUxfC3uj8fbmHcEPWD+VhSe46BqYARxW0sBgcFpkxp4nwX1R
8uAf6Ch4yEN9kyj2SCnP0tUoZsHzdEguMo1mTFuIvB6p3C3Ii1+zMNoDFbpHzgRk9qdkr9tlfIsq
ZYyPIqqxTbC7RYX0VpHjP+F5zjeWgao4JcXzlGJscMgTSS7Kc+rYX4lYeJYuCkQ2pU9L1cfFUBkC
PdWgrNEnaGfLQ4BuO1csFU9hR6l80JzNGRNaNUEdo399/saQjTYts0hDayWj08zEf80yV63nvhPI
MMTgisw8lOaEXzXsf9RGQUdDI7ZYHSsPOtBQ3HNOtNexi3siD0kDDlquWSRt5kHUHXZ8IIO6EtEn
Z9/8Thm04XphjoEpX3elM2x0qX7WorptzJvIEYeaBCCWnz0U43uvcF8yazHfaPtXYXiPmkN1Xqtz
nk/5cenc6A0nJGyWXmnNfs7qYFq57ooE/NFzOlKUCwU+6senZpKnNHvqRYneYg+3Yec8BFodhyC9
MRPSKXX1ghjPeb+EWd+H5fPksOLO1bzuu/6dwt275dsqH7h1WxBy8Aiux0n6E9fBAslUDOKmt7A2
CfaTx8H58ug68tUxmOD0iLIYtN7KjpW1mvXPQdtvLb+hmyKMtPBz7E40P+IJDbsSj7q9VN3i3oos
uXKmhrar9Lp2kBuumefN+2BuP2Qf4aJnc165/JQxyxD7iRayUuRzcnNWhek+qZD9z8ztgW8brLIy
n+t23Pdi5pSYdD+h+LK94pyLAs6zUhzJ1hvnpgUTPIZb1yxa1jP/KICXJEJvWRt5yte04Q1J8Stz
nJyJCcnnciITXml6BDRPS2zBU4gJ0bamJyWCLy9y53Oj0KCsDoIKXOX2lioyTAwD+YOqpbvCiDWK
w97tkOl9gw5CO6Oiqo4T765ExazcuQAj4N6AZIRColvy8DO/Qslkb3npGBTZHzWsFjLm7zdFxSlV
hAwhZOe+GcBVo9Z7tLp0z5TSuQpGcETUiZ8JNO/QQvAN66v2bCAUvB+6SoidxTrAg9yQQPJfKcf8
YK0EOFzZPwjbLTYlfudaLzCD6Suj2QXr1zbCibxvB8wZuJieYE4jIEwwHiz7NioVGaWh1jv0mmyV
pC6xWzRvT1bmKW/Tz6n0mYU094nX/JYZQigw1xXcrR5d0BjWSTCDa2QQYfIubuwxWpWx/U6ohrcn
8GGJB5eZTqGws38ORa+xe6C5VqQMVEs1q8Mny5eSBKxFljU/BVV6le+8eAk3KQQCbsfqRUvrFjjG
QCljP2w1kay8fuGQBXqb2f2ayiCwIoMmX0FhZpNxpATB9cREnbRbhPgbDJKTm22gNtZbO4XNnzQ9
W+eEAN0PswPx4ha0h6QJb4mvz66sXk3DvXGwrGyQEdJ4fm36+iic4RbrPm2aHt9Z+A60gu5oEME4
9F78lMZuvfM9vWxTGd75hrOHHsDe2KhZONNl785pKxD7iRQhA1Asd/4BNfvNiCnFDH0e5udMWheN
+Zq007pZAtpDkG1C5ZNx9T59yeSGy6YEmC6q+V7Vd5Ie6clBBhxDrsXlCxT7Lsjt8G254HVMwDIJ
KI2MjrZjnMYGlDetC/dZhlduSj+aPjoEXrXjR5s3HX6VhRJ1N4UoMWwWBLGv8TmuFKmrzHgosvyi
+k8jwp6OXfk4uya4lJQ0ko4wI1oMD11/azfdesaovhXKz1e1pMPSNg6ZN92gU9170ruz8/a+7IxV
WXqbKrdvv7/vRJHQyswyKlJagN6yeohpvFkJXAnEwCkCM7H4JJ7EGGgKdkTZtOuc/FnGY8DUNaIk
oJx+GQEF0b6gggVNZYV3GFy3qMnUPzSSe6k3JThhXV6DMnzwsNvb06D3hQOZrVQrz3W/cMTfDZRL
N7p+Tut03+j47JYGSdz+lMSsimNwRwUiYj9CUUSIdM0U9qPJJ6Lu8r31/d9+/mlWIS7T0nsq8T40
1CabpbQo6WTqTuyfxRVOhEZhHc3DPOh3ZFwOi37KMbLdlyy0Rll/pFHxgJniVtNLTh36fGh70Fd9
Iecte5BLTNjIDJwn13ReVcVrVvALsLc84mPKAcnI92mxYk8o7worhWIMg1cyZnqWEeztyRB6W8aB
H7DV8Hbn6jntCeEkD6bbfpkRexyRrduh2dP0ceFBu8/b/tbkYWDFjGyc6agqZGJrRpekhblY1xbT
dg1BJJ2YiSma17QJqx9sx9VPku1kOm/1bC7Tq/BcwYICSbXt5JRzSmSWYrprHP8/IB+8NhllsYJ+
C7BGVF6myf3Qlj99HwUpc7o3P6+3Tdt81pPzTvUMfA22BV3yXHv9D9yY5M3L8Z69Rrnj/Ejva52M
EI6yj7i1dwHTCZh9DBpK/QmY7BT6I7wsBvpjZW393MoO/vQYpUZ7n1bmRY0bYdb1mlmffZuHFo7Q
Oik3nNuoOuVWqqg/kryjqiOPVg4ghyoXs3iRqDcE/Q3GpMVB1jKXtLKPtsYREPKgYCxm77y2vpoF
82KHFwY7QRoz4WV+K6IfhLp35lTj1MUr7fg8KbGQnFFe71zDjFcyPqaj8wHMxuGlfvIn6wPRLF9b
Q78Hu4TaXJRfy/0dVhGtWK1HrUihSBJBEBod78kx5bGPIbkkHlO4wZ4urmTS5mvCXZ6QE0tpd4hk
6942XcYBVBhfVc2/4hovJasmxk6ytgX7Flc7r1gDDk7p6S3e5ekYIxl/b/dl+1MsmaM2MkixGNby
aL4t+5CNSs2SScW4lbVfNN/ii/1/3J3ZcqRK1qXfpe8pAwdnuI0gRo0hKaRM3WBSSskMzujA0/eH
6v/bqnq0tr7rMjvHzsk6UkQQ4L5977W+ZVifHR6ZxdDhEpTcPqiqEfKQziKBwMfWKefnjgak8/Sa
i2qArpdjG/cfzTxLbwYmJXa5js0WJjI1A9I6eglS95eZMBeIo+luzqPX3hxv3M7Pd1bT3UDcwgxT
qe+5qdbg7OVSZcvBI7WRCLj8puY4RFeBUUiPWdazM1RN3ofdpQuhMDL0Jpy9UZcR6DcdK0iHDhN+
cn/ileXpgx3wbX2oDfnWLKk+NR0iZMJQgcSmb41YHgaKyEPkC5NE8vxCCYRGYfZ+Ibw5tuSIbSm3
2m2E5HyNxKC3AN8NEgpu/fuZ5uo4NBNLhvs+0a4gr551hS/X2VdG8tSAm9hZERgCne3dOn6ok+6X
WDILVIW9hAT3YqS26YR6gCNs1OBMT84Buetnpjdbj4krw6Ab1XGqqDt5b0Uj7Hh/unIrtGwmj0Jq
fUL2czG87EoybEXfmq02rdjImogUnAmHOfKwJqRYs6ia+eQsUacK7VA00/chtYBHhWcFBEtOkUfo
D0oE7Jw6g/Wi4hMOknSDkvlsNlDsRs241OodTZ/AfQxmhCG1TO8K+lZg55Bvj1b+JJX9qeI8uzXl
KcjvWw7Zl8HCqZPE9omRWW8SChHDdNtPbFjlyu6RsQ8tXuFWUSYJrypDK0U3Tw0ldWRiIoGfrj1t
IS2qp77Wt80IppUZ/msPiT605S+CVt3eI2GqIzzXFOlTmS5PlU2bDlIG/odYP0X5BfzmzUJPxDNo
i9V0792h0PtiMf62y8JIKSU5jtCcYFuL8STl8FcQHB8WEd67zLw6xnuRu98mEnJdierGrlDO2GN6
u1jxsgtiXDeGae9STWLwUrw6ktu6ChQTDPQESxeiY672hkuCwqDio+76+9ECi+bMYPwJ7dxHxHbs
6Ef7G5E3mDzRa2PUxl1ss4fwrVHbZKcOCiNN0WQ7FxEU3ODgTo5/rCuIZtMr7Rl6hK7hkdc9flZE
3m1KFT3ryftlweShHXEdKsEG1wQtencwGRUJEt38ZbV0ZIuBkqZlahMXBNOUQwRo1jhBpBsOuY8a
3NKxhCTBRmIU3WPmEnWV1Fi5vZwIi0qeGpwvxMDAIi44tQ3lL10gf4qG9y4J0NS3zOUV+bORr+8Y
iJNdxeTAbGL3wmyWgKRvlxSkbR4x9RiGKcOEJ3bxUh67xXvwyV/mYDxa25kt++gu4oFUEQotWp3S
3idQ/0YNDVlN1qeeq1Wtb4UlJnL2vvhQW9chIPiEMTHik4LESduAxVqUj5lMYODZ4yWoxPPofXVZ
GQaQVgkMpoXdD7/cbBuptrwrZEZtw18LkiU8gEVxiCISpM2BY67oug2hGWfG3eQquzvIe/TSO/PI
qc+g77fTHMTaaefW5TVNhw2q4wV2BnEkARRRCGUAB6u/TUViSTDgVvBT99MhqWaTl5m7G1PrKXFM
kmQ1foJudn8Nn34tkmPeME2ixTiQ8LKBA0C7p+fIBW+A8PlrnuurL5u7RLjpAbzzyrZZ2QbXNOqa
Q1Auz64wyKvk+aXgK7JdL5SD4T/p9jgixQ6VzEEQHFwl1dGyew2yrnle4mjNc3mQLZ11K0o/XF+k
p1GMD50BAbGFtxMWU5ltk3SCS+PIQ1CN3pMh563rmrcZQu5dQnsFOWUFf6AFLjc5yBWLI8OcCD6m
Ho/SOAo1Dpc85p2JbEShh99lE6udbU5fP+rj/1/11TT2HZxd/2t99d1HWn3/q676P37iP5Mi3H8E
tisdYhGk69twBf/Lf+qqPesfpm/6lm95rnAxH2I8/E9dtfcPFh2Q515gCt8WJs6E/9BVO/Y/TDTQ
0vRM60dY7f3f6Kp/VNP/Zn70kNCZ/KLAp11kuauV5V+MVb2XQdCdjOU40I1hW2KXJrwaVcRG/LHO
7fvwYpzikOG9PKGa+JcL9T+Byv+PZHecFRwlsFcEfBpp/XcvXleyblwTTDQSWnCG24VpjaYxQFl4
MFPWzK3vfuOM+X982dVs9i+feXAiObYc1o/tL2rmpHygJUnlv6UOjLobqbBD/B9ecjX8/PtV/vcP
+t9p13MXLpE/8oroBoflQrMo7XYxntA07LPX//3Hc7w1SOTfX45IB5JJPCFMz7FQZ/77B+yA2WUx
iexrBE+EuZw5nmM/TP2aI1j5DXlnecIUFTO0S+UTzkT03QUlQ+LEAx5D1vydV1Yc9o3I33PnBluU
KcyGGmZZaGhkSJAFbMXORF3lmW+RN1qbOkOUONNtQybzNa5ZZXzxG1t7FSm4OFFau+wPecUVzhva
rBltPWIxiYTS5DRRa6VLl4US5AKqFJQK/C/sCJbta/Pk1OJpiKlpF0Jhp2mOGRyyI9hueR/R9gYI
34aV077lAag6I52uts8MlEPoM7Pa6PluSAWpdCo9ar2Yu8gzAUQC/baSjm2t/ejmiTvPJqhnof1f
zVfyXag2hp5WpTx37ujhBe/uPF1vhZTnKhlOWvR/7JroLKDAAAntb1kSIqead1uMV5ATYdd1d4bU
b7PQHgU0V5YC1Nt2RFgCbtgOmohlt5so9+VI+tTnkDJydGckfctIE5ut/zp1xBQp1b6bMabphCZ6
lUJqng28hggOEcP6U2jXxyb/g+Xw2zb4OW3zTYgciyjCabq4jFp8v2QYsFxqqz4oDY+rxZyGEDeB
Kjj/qowz0QIMi3psDYNiZlxYuBZhEas6ZexXv3tgDbOUyPdh/s4XOiCuDUNrwuI4XWedJtsiUoex
QrYAjvLbtstrrL4YKHwMXVOEM+z8dbCITQIAWc6wy9PqPZqoZzwmlRU58LY7XqUqv01dw7XukULw
e0p7upqzfJjrRxeMBTnkjrUhUDxVEsIVwwffTZ5iyXKl2glfETaKvK53juhulzSqtl5Z6HBYkY7l
mqhe2AiXyo6r5isRgqf92wk+42kiIwGXpfNteD6cM0KenBJXaW48RkIjtMnSv13OJyi7yCE7ub/N
bQsYhU1PUxTtL4JmJzJDuq+gpr1jJN60A6RyLnP+a2Oxv80CSmsRc8+Jxd0GLjmYJI5sG5830jgu
xWSF3MIc411mZuKuCLxjg08C4gvv2euqS2C1T87CbVJY1m2N/X6LerhgUwZ1XYA46AtzB9RjRbVw
/wDHRY3AgaQmcjKNGH0mOb3MeeYHRpTi6xcd+Cw6UBP8wH/kd8XENrLGg+qhzm8PinhoXr0PrUTf
xUpcAA7+8/atBM3pqKn/WJmLBswvLrTzss0Yd8umd/ynvIXhPGFiYEZi0QleUBdiOkXU6Oan9b6Z
5uolLzXeV0SKdL3erQbdaod+qK4BIzke0zEDDs9mFCYv4GEHlMN3YVTI7RPzOA4lndnlxhOIEQdz
PbXY1Gl5+5hWE7CFARm26q9G1UrQA1y+nzuPHhq0I4JpiZJ+F4LHsEjJzsiyaJe2UbyT6xNXe+Af
vIPZIKIfaSwAy/fo1YrsOBK8OUCpyGOUTSDeeDqpkDatYX6XVv8sdHafC2u7ODypCMYUAhF09R30
18Fp233g6uvocY1Ry4HEInrNC4ZLO7sc7okI8KuYrpQBlnl8jeB5E8+lvU3Z06SA3UwnUSLJxwAU
RhzJ1tvJr1Fuz4LFjGlv6Kn0WtivbYM2H/wVB7rSvcjawD3EA5nQG5jr+bVXHLsik2+eWEvIhCz5
P8tRjjmiw50+o10c0NQhXSceoIz4UMCgTJcXyWLnu+9YqMaZb6TwWfwREFYievI5sIExm67OIr6x
ObIWBwHgVvcpoTOPzZSDI39YBfUlddJLO2LxaKurIfJ2D4UzxRbZ/vz8tPT7tcMcCH1txvnaAgQM
jegBXg66mXTytnE2Xdcw9NhLn2lO71hUwZ1ph6Yv73PQ6xrTlu9tKq9NtRtj5W2YP37XRB8Iyd3I
WkamuX3RTgHMoryUQfM3WDzE8ZyH1/GKcPhGl4nL1Rn53hkxbJuE1m8lunpCDziGIpeKlu5uMLkU
5dpCGsjsTris07q4T0iHlAcqzUM2upE507NY0wpI2X/weEzgBwx2TSjJG3J2v7FCsXZmKcEgD/QS
m4Uc1vw4jayfRsBH4yzXIUicT13Qvq+XZG7YYhggZkRDlgzLinmbj8vPB7SMAujEkJx/bnip+vem
y85VQDBvsOw6XnM7W+yjnDcOXtf/ZkfGwiDQ3WR84UFE9W925cVzuju29nc677/aPLE2qeccYADl
tzPb+OB1eDNSkkOZKoU9PMKhLT4Xy1XbbF3VUO8z5bbokKFCXsF4dElSneKI07iJNQ0ADYumVkhh
exVlCEy6SzZjHqmRNO7oth2sRN62quIRSnAbWMwo24qHQkz6ER3sPWj+u6aSxkZjHyjWnS/pizsb
KYZj1ISr1AkkQoiwE8LcDDFkm4uYGN2rmrxy70isR3nGyYdu9d+VCVe27ABJaarQqkwAPnyEPsFE
ykh0h4xVAs8NYubtRCC4/XwNQO9nbmruWGWNg1Kl4KiIqjsFLTx3N61+WWIUXahee+ZKYUEAWUiH
9lfbIAgZBI2mBP5S440MmMZi480tUOu4K3YmRJiQTfWrk8tOlc5jluFmS/vplsnIbb0OhOaIMbQY
xZtO0BTK8oAEmCzfbLjRWT/cZIhLZCP3Y1WK28VAqekM69QqdRqSqn8ztELXXWteahLv2sL5sYqm
sTdsyTMbTqPb7GodBw9LO12SJTFYY52PKVoHuNjfUNoBUIR7iq/D5kMllc/lLNxynwXMZhc66sJd
Is72xadR4xH03YW9AkEEfWQwbDNghLBxFLoaDL8TiJVzJ3hHo+5PGTzIbQAAliT3y+BGnLyLfJv3
xrvR01FIjJmrMY9H7NL0bhHglJowHCGeDARu8Cf9MKPx43cKcbEx7b2MAo6PosKyxczOEMsHYtze
CjwXtnarG9AQr7HB4jNOpDPYS7aDMjXJ0TxC4y4RvKhQVWkDRshmbtrBOG4sQgQsksyP8JL+LJ6q
zpm9TnpAjI3SBy88vvj94KDTN0J2B9DPiYkh0/TPs82e3jqaBM7ui9VO37jjdBvbi7VKcmgw6+El
sxjapzL6qBs2oH++iZQG0zijzJofhLHc4ih7R9rKVM7U8daxCwR9SUJtUNcwntJAkFkQ7zPDfGMG
BTanV0fXXqcoqi/gY6C5mcDciaxvmQLx1vLEeZnt9MlOPBxeCFfOrXAqhBSWtbPR/4Hgp/xRo90e
psnHxANIOQUlx96bNaRs0pmHSuedptpb0VAyRIMmDoo40WX6Gj0eKnpp6i7NCrTK9Fr6HvyW36fp
JomVeewFUQ5FTpXUdH86Hk1GN18/DNlkTP5A50Q8sTDTywoTo1q0ALAFZJjNkMUmFeZy+lrMVXlX
Mf82kpp1e8l5WlhyGwMRUEG26z/vKBaKFOEMzwt+XXKfwwBziNeO5IVSis23lkb8I4YK4pyzQu17
sok4SVhwO5nBgOhPbycjeizkV1zwZXcubkRZVXcyX4odKD/6t9Oym2jh7GY/YoSapp95PxbgeVNO
IBkspcAlRVguJOgB7906PrD3qAKWtWBn33sxeozB6vDmC/OaMogd0MDgW9T5FrKod8i1/ChLJMvE
OS9+Oz6W6cwyIEvsdtEBYZq/z9a4alv3gGzZiPWUf3IqGplMr+iixqEWLuk12uTSKhWzo8/MG3yd
hb2tKo4+cl+Z4lUKxH+9Beq6jVdzRH1P659wDOYFMDvWCOwkf1Jmv07ho5e8HpJDYDHzaAfKFgHn
dz9mrEewooIkZ1UsxyxE4XDrpPlnUhEw3SynwcN/ihYR+Yvj3Lu1/Bo4sDLhIq6+lVDsfI5b0B6+
yliQPrLk51ZS2qpV1YiVMGVI1iHMdJuTK7t825H9tiXT9q1wxydPMVi2ajR/MkpOsd9yF0A0ubQJ
tiPPWpteGQniw18CdtBIqI6D7ZxdbbNI9sTW6BM16v2KABUF+PvUt+s9oP7mpqO06K29YRKPAts6
21FTupuIgQDSoYHDBgKEhCZ2yElh785pd4i9aG+3E+LRzv/V55YMGcs/4/x7oqmG/tAoGR7ai7uB
aLp3EkXVjBivaTuK2Fl1hyg7BmC+72wZPUd3RSUlsMVVphHlSVgxoGSsDJIQoDWYUXJiF84cTGAA
3VQn/u3TW/oE/ZG718Ho7LAZNWEy01wE5m87b4Gve3jWwbNrYx6isiLxfXIZHUcJglrkaQAJ5S2F
cHkgs0KGgQ4e9EImSErLIBk0bcSuRQ5i+/6+N8WLFM6D4U+fTgu31bME3298nzEsOlVE8OKG1YdS
TZ++lAGLIs+Zxex6p6OKs7tPkDpXl9u9x0CbZbCJnDg49brkROdgjuzdiVNc199O/fq4Za0+uoMb
LiX6TmJyyFOPONqnQY4GOl5TLiRIWr3eaQUxp5Y0D3Yjdrz2XiecGNvVnaJZLbcLZwwybOzzQDj6
YlDrJw2TFL6qpI5DOhDHyjfl1vXoPXT0G4gsMYCRg6Txtn1lLsfAX0di6q5HzbQJ3PkgCJf3UnRc
ibO0oZns1cRkwa3s35Wl8EyPOQrA4tMzEhzkuzz9wxj4TDIOX7psPmoyJlhJrHNuOWeSuG4HQeC8
Px2MsYHtnZeEXTXf+TyfHLbgbYDuCieFObP+c//SLwS3Uf02Z8YhROWc5lpd6tT4UHHpIfvn8FWa
SHtnZwt9lT2NMmfTucFTn4xd+GDV7swd234REwGkSBX0Cir8cF7aYDr2MM4P60CmfhqwqgAaZ6gu
6vwzs5EWmKjAtjNzI2xa+XPl0DnMl/kYRbvR953QHX7SUPybtmIyJV+NyasOiyuTfWSV98AlliOp
UxD2mNuVVSp3aPZRUC17Rw3fZaeexjJ59qro9Seenuw1juxJhc6uYFH1jBvbhBVYJk5L1H39pnop
wqJCtBH5O+QyFDwaCmDg4RHK/eVGYY0vYt4BV/d2au0LuQZ3touPuzXr7JApaz8U9gSHgXdTuMhO
pHMbLHI5kph9Z0R0UjK+NqpaG/FNwbtc4cygpzftjKTF4YTCKAbPRdFczYr+ycTcOZoIys670Qlj
VT66HeI/i27SblYc7/qxCsKBwp7ELBbBSBmArMbHHmoj3SEW8cF0X12KpL215hm2mNNwrbo34MdO
6aNhIreaE0I3ymwgdNBtwuyAy5sGHeLfrcA192R4ANmKxY83UIUPHI5Iom+s6IyDBOocoIEyr45u
XYOi8b2rIvgHI8rIFttA42zeBB0Mwq0SMtNZ3rLMPzCFxZGW8AkadT94PI7JXCS3RUb5M6/Tf1MA
EerWCKZ1soZ6fSzn+9xrAxYUQh/s1D3MqKX2iWTYYVnVVnfw5ueUJQxjJ5kITodDkQyxfBrvpn6C
pomYlWyCBatiOWviE+oJ5kC7JdlYk6qh7Lch826HRuv9YrTVwXGW+qbOGfdkC7ArUxkn3M9PXmyU
J4hUF7uxofNQBEXrUp+b3tmM6j0wio5nDtF04kUWWCE6v2iMkXAYsQTdhCpzXuzPpGtfdKcehJeQ
iBUxnA5moh0s3e6F5zk8zsGdLpllDrpgLiMeiqaWNxMCU4c8uYMq2V3L2QQBltBwam5YcDjYr3u1
OwDX0hzTsoRTE3Za5t5dQqkbYdXJMZyFemne6qU8lAP6LThdTThhteKoNYxb4fpUcpixSHMIS414
vzR5kBT2wBatSz0t88Ok9VuU1ZjWhOlvizk5K1JItrVnt6dG/6yL2XVc3zyOkejsdnRd2zo+6Ggk
EkyUBQozWq2NfIsgVe9QIG2h4n+p0vhd5NxnXT4V5yVnVyhksNPrBRTEnVsdZQVR63v07UjqEUvq
gOAlwFdAOlh7rSSS+64KXn3ZYW91uKZV3nU7ice4xFWPsONczO2NK8tLYtA17AJ2TD3VVCx5mNFp
48rgDHBBlXHXrAgTIueDDuWVaSBAgOM7jwMegfX+6uEmH0x031jFGuLduXMKw+g4vv1xsYmeSyy9
QUz/tqh2XZwmIQo+jka/3dbSt+RsFPNEKlF7qksLob+m+VgtGc+KVfytXHfE04V7R0rK8mjo+11n
cc9zc083dHy/JEoFRgu8M4T3d4VtPIxZC5Buuq0qxELLJPJHRxmfFdDVGCGaMNVH0AIF0TGSErYi
6xy/u8ZfsQA491ZtV9zNiEJron0kwqiNPTJU8DYcgcShABRxZ7XExnbcc3wUqqxBX1KbwBiHA0Sw
WNDDg/yrmljf5wBRV3Wtl2lXeirajtLE7eE1NUIZKjamwria5LS1LUwEnVfeyiChPSe5/3zSKqQH
xC4TlfHiMUSGcK8J6zCTZLdEDjtji2uhdekEBXCmGDmjaqlQ8Ky/2ez9l86f+93UcHlF/kfjJcmD
ubyk8wewvexAF+XONVARIMRnNSk+UwNHc7ASVroFxuYgsbJ5axNwoTde6+ZBCzR/HPaQZhOponvH
2CBNJ5PUYpew0GYFhXD3WNEftEEDujdPBb60cixfjC8ZRTfIVD1iZhao74m8EG+w75WNNs1w9nJM
yPxUp8FpPhp5mtucJIaGI3kno083SvdR5t9TXO0DqF8LVA3KAti9sUs0xIS5vMADiKyERATr1nBp
YzcdDmmed82n8Ov2I2/RB2AdcyD14yPHPNOOX4GgpcyU9h7g1VbmMYV71pGz9jS5t7Y7A9QRk7Hr
JZkglcee17dkHbndbawidH2D9WIQZif8Dg7EeshIDJTzMrnEVXKSbQ0RpU5qamn7LULM5JA86ouZ
oc1gXKhQPxQ+Jhgtb2iUb5kTXDqLxU4bZwVsb7OI9mPKZ7XVqj4S8gOHfao/aAy+pYACFsN50Xi6
0l7fGcwcoesE+DBVpkLu+I/OXZ5RWv92Wv4gN9qboBvMcAZKQQNM7VwDzpdKCmzx3iZfpLGD8dnT
x/rVN/B3VRrcltwLqILqP7ZhWnxu1rPW5m9Q6yzrHZQBlwWPC1NNTok5IjevZiUfymUF5+NSR0z7
s++0KWfgwgPVMh/NyGEXabKOc4wuyXNJ7sYg2lkca8lGmULIkPFWOk+16wTPdtSjL+QQaLC6kGEL
FAdN1aEFsN5Lxixu1rrbsRewkk4zj+Q2gMd/MCEdIG0sva3KMn2px+boedO7ACzHQfuho7+0yxxU
YcqdHjlIevTPjyCU6TUJ947g3OVu7ry3RaLpcsc0FCWlExBfdEHVfdJrPEQJ8YdjxsndjAeKTpxx
bs42k7goTn4OebCIaVSjQ+pNGCZG+tnm83TfSZb9dMXGId/gPXD2W+amCwEKEdkS1M/WaPsXmdPR
w6qQhRVkp5Mg9gxrQE9OQ3kwy289Bp+Vbz8agsdcBs3vaWS16FEujv4L5DxeLwMMXQSogGUMxp3C
CA2iWfjwvrnrgT7SU14Ptr19lBFOfYvHqrAte+OVF7/o+QozFsgpqc9+jlgmGChLPMt7Ga34qW0G
GqijTsJZnX8KlqahRYQWsLiRxqWrMuBOjfc4ZQRaE4ikLq55Gm3ztdQ4HLrWXCnZ6Vs2NPHZsIhX
yGd7j8sruYHJCLmzda+y0Q6e4kfaAikmLhdzCrWLw4ipabD8tGX+hLegwcU5nOq+aA9LBzdl5Tn5
i3EHu/AlmaevjnzajUHT/4ZiD3k1+ZzGVAYhTthpgyNrM0zkt8uuZtON+SIEmP2fa+YTiEQDsH1p
5bU00lXDLMHwvDVtOFs9rYLWP0eK/lWz1qk/eyEwkpEm7RMKAHaDyb2PJVu2P+T39gpjLmmq4qe+
a2wftqGsyOxV3ot07I7nGY2ODCA6RR2zURhMvsmX97PQo1iARq6jSy8hfaH9//y5dY1syxHfLKS5
yZu1AkVxs9HG38JyKITs4NYskSpaVR8SlnGfLvEeo1XPODBCRqnGd2fy7v3RpKGwPuecV/7aLd+7
yD7b1KKv3Ki/A/QAP+LXBh1ZoZlCdhrNyeHnbhiL4CVY32O9lltNvoQoiCHe1GtFRB+xyeo6JMSO
mdhMI7QPtq5i3Itw4zilK1dSsZslxK+Fmb3sBwLpkciQtiey4CPQjEnBmO5U4c/HLKcCyDy0lqY1
rAtRhhLWod9REPA0OM82jcWzV0O7r4sdy0+/SwuoAXSHk63p74KFXXnpBkbfLbgyrlA26vlszYQ5
VlAD4N/yDNrlQn3CmxScN8SijWOPZjtoOD5x9lqzykiZncy/cECsXZAE3nn0zlbvfi0Iv852F2Mx
EQ6JiB78/Z9/GrrRCrlRLQb6U7oPIjxLg4/tt6AUSE22iD4eCXG1HcSwVMdbZfsVunh1BRuZn1AE
e9NFGDyzILLw6SQ4C6ppxorns1rH1ptIoxvmlWQdjQZPckKbQgAjfVAm7Ilaj/F2tcIlGf6RiP0R
mdj0KH28vHFQpg+9WXxj2Eef6LYDLQU/dCNBOGNmI59GjlQ4v2GSTZdFzhwl08eEzsw+XvD0mB5j
UuEztbHIkx0igBaGx7jf9reqfJ81oYyjLqgavbsqwcIw4Bhx++we7jSS/AWAVJw2b2A96EZxmDLO
ZFp1xItkv2beOc/kkN3IlrOdioMQcewPjum2Js+cvr7d7wbywA9e7f7RDOClgOaA1ABgnB/vK50V
v726edTrhrbIB1u1JhseceaJnWGYT8F1kG36d+jHm6zHi4Qu4nHkHIESuvtdVc2B1v/XmuZq9JWF
Vdmk9Zag0SoD5hppjK7ci6O3uDeMd29ceSwE0S4vdUO0Bkz874C5PPpMWp30e1XvtXi0abUACKRA
ZrQKKjB1970n30UqlrOZ14gqU477Fa1zK21uVQULhbzL7tSo/L5UjThUohkoSIDS2QywkMd+GLqq
XqaBVmyQFwf6WtdqVvVJQydAUUr73s7trRkw/0xt84wUDo2ZgsaEG+4oiTs6UN2sXXDCIxzlJMRg
7SrMl1fB8UwhztwYUfICry4K2fh8ysDZwY7vnBBC3jMdP0cukXZAagLCZPw78oH6G1USTtwPdPCK
wjpo7kbYhNRyUY5stPZGnA4Gw0+nym/tfP4rGIiEwzgvZ0Fv6eDk1a8qYdgZiInmEFN+ki0wqbua
eN0AnWEdHYhlozoS4jBlwEHMhSzIzK2Rn8egYjKQUqhN0oybZtVOWDvpeDRK50o/K5P8TZc0tBOF
TbCFknTy4QM9ec4uGRr3MNTBoxY0Ol28oUxd3GNl2Pm+z8aH3NEW5tZyjQgWuwqmyjHlPBQ3+EKt
wnvAFEiOXwYN8vzzN7Lpu7NtVYnYoTT4b/8oTG4wq3OwFyjlgEysuvt//ijzQ/6vn/+26dvF/vXz
G1LzJUODWCBW4GSBG7V3xnTT8j3Sj+fXZmWf7u0supqxkqelusN/77cPhbaJR6hi+8DJBuDXKAIU
KAQ7QXDCNaKsmUwGFRwtQC0GwMspix+CpDU+ntzV5NJ1QXQ/Y1tA5/lZ9d53fpljwzqlfVHu1Rw9
qE4DMQ+WRz5DejbVwH0td56P2lOZY/BgCuALgU9mUCzSSwWBC/l4kiOA+ZaSdaw0HQ9hGyCpnNd7
ttjQF994jvTGzovg1tDOqZKwvjOlfudJ3tNJ0L8zksjKKRrvTGKHDtonDT3noEVdY9/FrdPv54Lv
0E6X66T0sGeuX23tIc1vynI6BClXpASIsBF4ue+aOiM0WE1HVXPWE5RMZUYqeWDftGmUU1nnT2VZ
t3vAJNdJIMzIMAEv6L5Ym1fbbjm89XV06+bqec4NxrSifwSM1W+0C0kBNiKklAHN5zKSC1+M8mwI
NLgJUOOTje5vK81pPWHB4nbWMNn6L61FinRZvAUovMvU22sZKb5eAloGOqXNBqstce7rk44FiRTJ
KUXwXd+PeMpgJRAkbJH1e2aKf2pMpsta1PuewAgG9nGYwR/fxKaLpG9mF0b9iztR+3uP6OP7YaGC
ipFn28ApD8tCqCZttODQMVaj+yCHKyod2K0L6WWpUCcagOlDYgZHXWx7TqTn2pi/ceflbwgq8BtZ
5zGJp1PVof1IE6bNzWoVnSW9vGrsR3j1hGzlFTc7aq1NU5AfPXQJoy+Vxzs3csVmIAo2zJX6WhIC
qlTiPyml6UwoprjERD862SpDGhOZ3TiT3Bdli+FduGVIDuFf0PhIbYE8B8zuvKX+m9nyVer5z5A0
yIpSMEbAO5m9hTSGaEZadrN2lrD8cH6Oh+qFmxjP3WxFVNAQkftkcZ7dR99Ih8uQmhy7YxqWJlnT
tgkLu6sjN3Qt7Z2qEgQZNENYXY44t+hReVRG7y4KHH2QXkHTjAP5sSUokEBXMz0lnRGcxzECWWd3
Cdh1Pga3PxhOeL83tVnD0ItgOrpDBOMwF5BzsODtcxuXZx0xYYfU0jVOdI8eSuxa1N6PnhVVu6qx
q+PCtAeFC6GkPcSDJ4s+ZCgtsgXowAIfNaTxZGs/HA3KeT8up+feYbTeGn360jiGszXaxnwZggYv
jkMoIJKddtt4NQVw4jLkZFB+siIOVA5PGLHCUfuqOcZsyyxvX4O25Q6XqXqNI2rTyRyq175hiKQm
t3i1fB+egmYubLaqwBfVZa9ACTA2zW3ySi8U0ZyVx6/RzHypp0i9ThUigiIL/CsLEw35TnlX5FUE
fsPMeyR0jKDyWtDhRh7ltygSf/4Vu6S4l1Ft7qb01wAYkeRiZusRXqBd1xiPZIfIE25SfR9BH7nv
CSW415Wyb4eEOeb6532jezAR5cicypN3ndXftJl3tAbXf+1z/9rr/0rZeS03jm1b9l/6HRHw5hUk
SNCLImVfELLw3uPr74C6I7pSqUjFfTgZeSqrUjAb26w155izj2h6TYY+XLbx3F7AZeWkpv8UTYSg
JgGmItWvjSWuBYmnFA3A/cLKqduU2nrHixAwfS3RuuFvoi8QVhVO325GBOf0RitRGg8y+xIKI7Hi
xE36IozTXhSlHD9C1K+n4tgT+btOcGfdTFwxEMV95kdbKyqT21SbxfcUwqm9WsxnXYYuiuv34srY
kYeNo7GmI6gWKCVgsM6CHRIRc7gtK0lwqjDQ0QUY3UFTO7onvWduEe1g8a3a28aPdk0FepMYcro1
WnwDEdxtqz4ixY3v3puY5LuOfjIJnHsvB33UTFuvNHSHwj47O7ZTLALNMzS5yaXJVkNGrt5NL6Lg
FhMjxKztJwUcHFxe4BNTzkeVRm90PtfSJVn0yEGZ3JlEsq7elxVLgx6UdP309eQjxEIIBtBpjuI0
A2JrUVHqtpLXbNgTSCCNYWJm0HT9ELHZ5NBkrUy4uDtJ7VU7owR8MvJoT+drV1e4tFXPzFeFGcob
JoTBZfhpXBj5vEOJiHVa9R0R5YNBvGs21khBDJIitCTQ3FbXOdMP2VIc2YcE8BXY59JYVKO7WpfK
G3/E+qdQFGPantZKXo5bjkKyH95PUzfd+pQR9kaJtiVTRO9QBz0GHKjsrSVaWyRxC9zWRAoGCVOJ
Xy1iSJRkK1AT4CanTRI0040xSTKVuoMpSvGxNgFf9a0K6RP/cmYY5lbtdCC5YUComjiuO5+MOl2T
T3QFEaoqygOxEB9jUt0FCJkZWeNJL2iWA1RQDsLEjBvUX2g8klgSHyfPkFOrbSu8UF5NUYBUFHLV
+hNCiwHwH9oIPd2y9nvOqAfZQhy7h3ygPzKKcDdCDJH0d9R+p3ocPWTj1Kgt8QwBDZu2kNOtEHSg
X4J2Dxoi35gYsQGQ5ITf9dLRn7xu1TLeaK3HC0UM8ivHOgm1kb6rBvLZmkEFt1119bogjJx2LJ4v
NBFbzRAIUh5R4uU+qXDQvU1KxuuxLW+gJrI0VJLqsoY+yjLHoACWKsUft5oJorIgLtQ6iVZZaeKP
iZUSDBfiqkb3txDQWTyL6lwrnIAJi4J01fbUUHGlL6dhmN334p6dzchg7Aisblb9kFTEO+mnr4Mj
T9KuUl1YB+XkGiCkKRegIOi0NZpU/SzopICUrZY4LfezAv590IDR0JCDPx6DG1+VoowyXPCPE+kl
+xpCgyMoY+qkukpZx7OoEiLGW8BqoUYaRfdgf5NtPGUbXZT1naU3+zHSGleNohstH6mSJNgLlVJt
N0bYcxZq/ETa+Xkr7aaO/mAxL/5f/+zrF/hj0s6bLGRpWjVSrE5rbZnqhuJWeu36miHukLGZJK9U
0Ur1ynSjDKO4C+c/+PodLssEfy4Iy3KA4mkeCCdXz12z1gjzguzJOAXsaqMSNc8dLGhbuUIq3IRL
6SZ7NJ+7N2sPukANHiRhJVD4ddhWqfccF9RzyUBQnf5sjgfvRcEY359nixBaQugllFXGRa1C77Kl
J79bwTZzRTdZ4wh94x+c8guO5TMyepy4MC7Se/kc1sfpyYB1Ei8Q2RGqYNlgTqo7Yx+upoMgrgT3
HmJGHlHktqcTdiHrSotQfDU28jECZnyJX3VjpebLqbDF9bAs42X2XlxjCm3lwShOXbDUz/69ijms
fO2KAxMCVm3wHzWtzGwn1c4IG0Netv4K83p7QBmNiZWyNcPMMtegV+wqWUV7L1kjhZFvy1cYSq2b
JgfTuArCG7eOOG+l3MUwbGOHGlP/Xm4QlmDVCl7AqQ9HFZkWUelbfI/xNb2w61azzUjmI3JF5o4z
HpJ2k91H98IzUgJKSdgenHzdao5yr74mMLtEm8y7KfhoDsqdtYVmmrgtzCjD9Wkm2t2u3KNvI943
eu5e0s5WzsHSvOHmxoX6Nqz7hwJj+GNwbe+lVaUskNoe8G4Wkz1eWNWQEK05cUoOcpGOQBy7WFQJ
Kgw7u4PjiJpEuEYCJER76JyuWXrNcTrV/TLaW2S3zmGnlCsJRl7AuK2306V3sb/kK5o9QuTQ3dph
WefdkDS/T++lk3bN+oWqn1vZBWXhHdQtJICu3Q70IS7i2biSdS0zcISNyLgul4/tFm/ARG04Wgj7
dGceKBxzkLxGm2SYR4DPiWN0/Qcadt2KSPZD+SSch22CQn+dbiZH3d0hnHSCQ8rNPJApi6CGavJb
zZb3BVr7UTxK7wAIECIvS2wOp4o17hk7xAMTcKpsQHNLUHzVNUqMhkX1aG0CxNf1wtiAWhCVTXRn
iouWkyxBlhSZ+VSX7bVcZUfO4WgJxoUgboP7ZNZVL3kjNS2WalnvZTva+pfhTlhHR20dboy7KrvR
wg3QUM9fPkhn+cbbsDeFQpk9NI0df1S7dME0WFMsoba68lXWHbt+qpf5IxQoyoAPhMEvhVsoGKQA
NHbjBsEKNUlwHF6SbXUwbor1yxAs6r2yJu8htculuRwe4mcMIRfjjMYlfwQGSy3ax7ML7N0JwEd9
Rp8E9yGeIBEIEeJRVG4aV9pR9OmfmcqUV/p8s6AeBfia6neCLO+o8GBQarrEprxq8aJ8zu+EBS2T
Yq1em53ZI3dwsY0/i7FDoxW2xaHciC3QLttaDAvzsdyYFylY9G/wrpbVuj2ll9nRgxR3skU3viS9
K1ypFUXQlh4oB4lXdSW/1Y/RC/kXpWOstfNk2NVDkSzNC+fE6ROkZpO46V68KGfrHIAZqW1vM1FA
PvKEOKxHBL/a9augLps1243MoU2kb4NtftIf+5Xx7O2rnb/O3OKzxjO5iF7LudNkW+nOoHvCX45L
026J8c1d+nS71rhNzgm1rhUBWskddftHkUjuE+RUjU0TThs3ZQLCPIMa6NMXDyp63ZYl0Tbe0XGO
IwaYY4+0RlmAgK+ueBZK1hoGDSQ9YBAW0rylxt4ztT1lw5O3i/vgRTDwGi3qN06sg9OMNupEmrEk
wTq1K90EqI/XpGTqu3YfVrxsBlNGFClL06x9sM1TcQYMbeZLjyUr3JFwACoHATTyOt2pt96dWgCq
W4jVLYJIELLCRabveBvdoecWKAXbSQpUy5EOhD3SnHPpmTYLZt03/2geSMroluSq7oXLcANQ5kQI
ZcyO4WDtfe3gfYAqi/YC7DmQvSxIrIgSe7dH7WrcGE/+hSXhydgo78K+dvn+Ig71FAxS/GiLwK3u
icMa7BCl6EI8WQ5mhkXwpH/6O2TiPs1XW36SKPSDzmeo0iN1pSN0x3BNI9fa1j46hQUCYBGXreWY
lwqy3qfoO8I2ehZ5pbfSRjqV7Uu0Tx88hjZ7cPTKhEsuOLUhk8mX/J+8OSVMZaPnlsyHIiytTU1e
yCYdV9Gn1dyDBwPn2LNkqgTWLWj0CkSjaEu+LBV17bJ9Sjd14dJSQlNBdq64EQ60YFFZj0sFsQwN
EHc6BxnZoHbm+MumXwSOgTT7rIy2vGrurYMkrosdJkjNsMv1sNfXFp+JdBIeY6dx2brLN+GHfyCS
yXwXu43OnHozSuDvV+3SSNfohNkEqW+Z2+zocabcYnnXNfbYL+RsMeyQ+QZOfsyerEf26NK+nFk8
izlf6oU6P3Jc7107xr0t30C2qDwATaLdvFrYqHH3iIfKY1pYCmf94ndnfdhOu2QJg23hYwBalwff
xoX+IF/Hx5Q2yiuln2Br7rJjqjpgq+6L0anf+OQkYFY70KK3PN0V9OdgyQMz+hMPYioXYb0Mr3Hg
WtY56u1W2si00RrKmrwlvmlbeRDDrW46w2ZOCLc7V1pPiDQeGxd0jmWS2m7r78A04mFZL3Rx54lL
49B9NqLrUfuCvJaus/saweCiuxOeJp5050DFSk/mLlToNznZeJvskmznuRZnf7vcB676qlrn9oQw
MR/Gxbiq37yNIiyscNXeRpor9Kv6DuoK/kVgoUhUUx7eDoPi6ACAnWN4Tlq71wMAZwt5b3zmjG2A
a5ptHOjJa+eW5V4g9XiJkFi7r849MvnXDM2lA954uBFWPpIalLUGymRbzR0+zGxdrE03bSBWnBhh
9Q3pgxLsAHFBwwr5Q7tLmqWJFSnbyrf8+waYH9wGnTPeDt3OiFeztpJQVDyTIEeClZKtTG3LmT3U
z+wUovxOVw9Ns6zNKwdJoT2wYSs+qtvGujQR6cZr7TlKN9KZCQr5kxzeURTMbutTeMrwVG770vEv
7UNcrmMaLxpzFMahpbEBw7Iq3kQCxVn077XTQHwMude6gzJAd/38WMZEWcPLsVEhhUeY1M/ygUki
+YjO3bNB7c7tHOU535ebYNvumif1tkjWIx1hNKUXJQ8gwtp4oILJDdIliRKGaz036dpEUZTucgWe
wCkzllgAA1LUTv50yd+L5yLAuQHlAHw5W/MPX3Owe2SfeLtS9QNv2fiIdxEbVqLbqOQQDs6Cb7A4
K+NUyba4pUx6zdZhu6svdDu9ByiA02H6zPf6JSeuYuG55tVn+7XN7vGgLpRmgdk/ORQaODl8T8sI
PgwfK2+JwXYupUWFAmWR3LGPa7IXHw4JpdHDQF3vgevEHIp5gOVrG6PrhnB0S8fNKx607izcpBec
MoNqsx2nex0hFX1F7Dl9sLCVGCN2PlsJ2/R24gO6lUvNqWMrKLZGr/1oujWCaeqKgHXO2gEdfXQ/
rjz2qK8MfGHbJVv2rRh+wIQusuewXFYf7b5eSnwyLE+o6hDk30PmFLaey75lmZ7jnVItoWpukxXJ
KQdzX+AFM9kFL4wDIc2x4z/zzSSgJLcFFhh13Yh2cdGnbRGtZr9tjILdqaCEY41htGlbMmxSe9hR
V6dOoQIjRcpPmpxDx7O40P71nyUmLHZUQNqZZ3exuU7uPWk55e9PwnMxPJO23iXL8pGqsy9sYNWz
+qyRKCCkZns2VNcB0L552xYOaOLk3GS03RY8Oeudl8GqGrON50CzkW3hkF6HOxOq37NlLMnLCGyq
7O8jXJwrhha6kxJEyZsZErcqH0SX1+gRELvg1B7Wu4CNn7yiEGzKbnDHB5qjHF+p2/QMwQlCMfPn
Ntkk+/ylM21/l1z9I+FLucVeqUWw80Eh4FZ9pT/DQZQNq+lgk7H2KJZ9O0Ysvg1vslsuW7oRn8Wz
cqWYwY/FHcUZAb46PpIFe3Fxly95ucIueaZ2x0Eh+ai9HQKSuct+9d+ZjVNhi6KqOZoPGHZfo8/K
hQNubgpHffP2JmZNjzMfe2Q7P1i3eBmp6xX7fktGFAkvTgDPmB4W5yG3sVHJPFbbyGGNYry0j5QK
WK/bR0ofTbkAF8KhYemf1FvhKV2Jb+K4KnwbLp1wEzMfIvzkkTcvMDnUt+qTVasvl+CU8nrZb+Ag
K4735u3qB7/aRYh5N/JeWBrbFJtbsITx25obcVWSJ8tMxBfKw/5EQi9otrXFGGSglVh6wwp+xbk6
N3eIOR8gXuT4HxF+8q2iCF1B+3phVx19MvtBTdeJHHsdKfD59kcH24lVQXVmJC7w44f2HCj75F17
ZHTehi/eOnUtjxiNpbUzjhL+wnd6C4gurOk+oIAJDwUpvK0+C3sRpKGtOPApQ3hBtr6jdbIMDgyr
oXbgwWwDLPA30mWebGaRGGc4YyPdFPMh1qTDsKae5x/HO+nxkWQFqVlS9qFpi+echbF8JopUXgwr
9cjA4SUFZ3kXfGB/NW8TEl4/ieR+YxEQLtIqe8quY7rOWSfO3nrYGBfmKD4KqCnbaK/sRziZtvEE
5Y7U1enCXzY8NT7pcxsV/hchilBBNuyIvQ+U4xzX0d5GH4QPQIak3cjaExywV4m3zPI+yV42tUg8
MNf8mL8gR7f2c31ToOvjeLf+JeB7sr2H5IMx3AH24iiKHlM8hyemI5D1ApYzm3ZX/VA/aE/1A9Nj
cCvuMBLckJPzwNlVPWR7aWXsNvFZdIzHiq8NmkyVr5g8mSy1J/bWd91z79KNeSiA7S2EJcyTfAu7
ErvdIwd20IT1vkAnSUDSSqTlR7Pv3toyml6rcylQllnEiMKyZX81H8dhZy27o/fWDw+EKAvpWhOJ
+uJsaaPqd41jTOmfzwaHD4c4aFeSLT7NH9BwLPtd8emtNNmd1BUo/aFdiaXrr/kX87W2G4/FiVkQ
zaG1HbnYal3datthzRMQ94pDNkFyh8c4sGPqQdk9KRg5dSEWSppbx3n7jJfwNWNbFjiDI76X5jqu
HSbwB4GJfBYu2IVrHIqX+hE7hczBUzoLd6E2k8Q7PqVWXRuIoHsrIXqd1sz263fxQG6LFhfWsp7E
aGlUfNKI9zE0PfskGOX0NYnyoOsmhTu8soEY78Kvfx4jwkrjpmSoWPGuljrTicjl4u/iYBdGGKaU
KXkUEqVewUPjvvUajLGogZnGsArQRqV2Vka4S0L2XqiUUYj27U0sRuU6ybieoOiwOo98DAAFpW2E
7GbR0tnA4z0pyODqvSoNbJeG/P/9MpjVAaqxviYjLtlC4aFFqbKhhLNWbq0P6yOvrW5vCa3Z2si5
KMKiT3DSQuCk8vWLPt1BcPfXNBcoYiIwLpymgkGcBOYDIsvKDWAEz7pHLIgUnlW8pyg5KNHC/xK1
6EoslE/Foi98E9GAhPW5Ovaq/C7HEKKyiMOcbp497ncblrT/yrQl7Yczlydw/rZwd5f++KEU3sFr
PJktrN9iHnuMdLnmUyFfDQOl3aqyi14ZjHc/sTwOZwPS3HrCakFlhsaZV9yr9cOool6df0+uC2kX
Yf0uRNHVSopLNdS3jTDFzJHqIh+Sl14vKKGOD2MhKOtGFV0q6ytpNG7i0XcLQT4qHDytzrsl3uRi
eByODFmzwVFyYqkUV068s0dzx+kb875oJ20V+6iBvGG666E/8TrYwOSqR52oeDeFDgZf1y4rcXgz
oeFvLS/A0Re4nlLt62yoNy0uK+aZJNlUBltXYyAKcwyOlYDpBDPGuPbKdt2BaV6E6tzFrI2DmVjD
rsvYZFodxcAypRwkTMRQkApMaqXimDLUyxBxxtKXPPyjD1OrfapwJBGJ8NXFbbIiLCjGRtFuMbAf
ozLgNCyZi//z/xE/P5Fr/oqoNxEvGZoOL9yS+KHfgC6g3eSsE8zK7VX4ELkFpqBjvZA9Ih2g8aZp
ua7UaFtANgdRMf4Sovw332X+6YSMiaZOh0j9xncxBm1otNyoXDHuP71BXYq1T+kgooohzAIlr9Kp
dol4pX+57b8Ckblt8qMNi1AQRBLfU6TFWi8GeZAIV/HTOSX91Ff6OjT6m1HHCz+JqOnT6oAN76Bb
6DlpJ3OyzZWNavXbXy5lvsc/kDpfl2LIiqpaFlf07Q1IsUYekMKleCJYhKgUwEIIH0Fuooo8BSe/
oD85A2EYvgPds+6OnIGJOCbCNP3xl+HwVzQt1yJLaFEVU9Vk6/u1aKEnyUQL0SsvMwxVEQv8jBVI
xuIlwIvmEV3/y5tQfhqAMhYPA4uJqKv6PET+wzCK6dhNRSFUrp5R7jP69I4oKnSS7LTaqUG8yeM3
pOa5KEiYSbN1jRO1HNjaIwfAZZJslcSDkUkRjXROkCcye30VxC0lmRW2WxxXVXUPgH5VjChTSWdC
ddLSAi8hR3AgQhzmhGZz/vdL/emdyopiYJE1Z+rVt3E9EjjNquTXrpmyEOrgYWyy2X75eL4G6feR
Q6ybaGoi/C3DkP98dGSvNmNjyZXbVdoVNs0ZlOyuNyh+N3wxBSVYo8/OUwEk0bf4TW9uhkg74P8Y
sK8nZz1gRCV1cdPvPdXc8+7Xhal+WM3MLCmek7I6kPIKQkcv12Lt3Yht8JlXsBf//bBk8GB/fQGK
rGuyaJmSJanzEPnPELA0dZB8WeE4YLE19Y0cWoGOxolWy5jyTqcqTN3UUDYDtCcY4euK+IAqufel
HoFjDGFEHz58S/4w4+qunpkLig+tYOr9Gy81q1++EemnuUNRadyxeBmy/vXn/7lcpQaubIRcLiNr
0UpQbTBcLaYZOyWl3R0YZvQIdfE8aLtIoXbpI4CjJkNKidj8di0/fT0KE7eooqhHGPptCPgISyTB
HCs31uieGDDJyTOnBgvVEONxufY1vqemo8Xu08bog/T93+/ux89XsTRZFeG86QzEb+8Ov8n/HYMD
gqJlJZGrFHchItHxzmwjeP0KaVnzl4cvKwYIMr+cTr5EJnWlGSczYJPDxj58eDMQZULsvyBu4KMx
Ygqu/qFICtg9Cadsq8HeP167wHuFE7HDRknBNOq2M2WpmTFU/74x6ecna+oGq7Gsmn/NS2hQGUAi
TMx8p7WU2HUFVyCqtdUAaqaJ0BJPkrVJKJxHkF/+/dN/WhcZYTPxjMwCWfm2JqiDp7Zqypowzpwe
gdJED9iUjzZaS75xF2kZBZK++eWef5q1VBFiEiHDgG6Mbzi5eGizbkz6yp0G3iWCm2fdzJ//fWe/
/YxvdxZqjYxPlAGLyO8w6RUJ3ekvk++PY5KPQVIsvgua3N/HpBXBapEbPopSWik9LYCRWcQaGGBa
np2HL0yQGjpa2R7wy5wxNdGMRz+cJPvEK0n87A6diD/UlKVlPxLtqBpUDIIxeA7nBIAaBXCnMJJb
YbwLCtbmcQZG+cZtEXqvM3DM9FBp/PvBSfOn/Odsr4iiZhJBpIoWkv1va4qqFa0iAAtyfcTpdsMy
bqtJ6siIoBZRymdm1Mkd7m5aDuBufKGka1Kw9S2sbPnvS7F+uhLDtNisarJkfJ90St0QzbFQSrfM
PgWfZnsgU782Gok+7ngeqsbbKQArAmX375/79+4E1aSJsM4ADaqYX0/oPxOv5UvNVMVJ6U5TsISS
P9o1D5u8ow4/GpNu5f22H5pH/Ldnzv2ZmoFxXlPU77tjqw7DaRxN3GGqCT8CZTZb2ceiiu7/fWc/
/hxVFiVeMLO5Ot/5f+6MHGHMZfDxXZPazeTJa6HHzFB6v+w1zb+XLkUy/vNzvm22BCXRPYQjuQuS
ohHIIUXzzSmf3I8BWYCUq/QVb5Mw3+R1RDjmWDyp0YZMqSu3T62ha7uVYM2aKyV1FPRYkhKIq4id
kD2RVgI7mvxdlRKU2qNgK1UAN61PzUi1Buz3hZit4YcKzqCJKHqh+7TgcpfkO1z8FB+Y7HHMj5SN
Vtb+aupW+ZwI2Kt06KQOxr/lqwjg88YJ8ukNn7mw6TlQ4pkkWFGjl1+0b50pIi8g8p0DMX4xgCIv
PbRvFY+B6Q8NejXziUxrMmWVtsDcRN5avkGGJF3xMW5NP3jqU11EuApdRxvUs18EnyJMvGXs0cE2
iFInMEcyVpWmPYorOZpuODSX4L8puVo0wDsduw2ZnwjlhuA+nKarH57+PVKkHxYmNpSGxmQgogzT
vu+WkmQSFI5pREoSKkRNpb90SXZWevliVtYr1YjOFsf4jJ2HaL/oprYCFUhTj9V/n4fadszUC+b1
R02CLh4Ud5OQPEs6GXKy0swBEfJ6GgMKO6VO0LV/X3WkwE6B1y4wJa4HT3yvavzVRnzG1kaXSg3u
847WqTAHiVuvSd9ftMY6Tk17kWNKrp23UqOMhkhqHasycFRshA0JmwBywoUykKvd4+WMzqms7vGS
nOWmu2CZ86v3aMw2iiK9j7609gTjCA8mtpVKfmkzaV0MtB5DHrvn0cUKw4RSk1NWE+IKPAuL+TpJ
9oiXtdFeAl16//rvOn1f5/UZ9e2y7iBUyMj5msTaDornarQF2zl4Jepcb2BOk9RHRc42+Cy2SZgd
pkC+8TX15MewIYLqTpjyA26XOQgnuAv6+KkKimnfkKQke75w22T1QW2Nd0vTqeab1UOOHfEm7iy8
W9kN1rj8ljMoY8rDcPXLCPlhoZAtaKkUnzRUmca3ycRLoZbK1Yg6GgxZ7lfjtoFcutAt6pBppa3C
1HonUVJHklEhZxF57XE90AT1lN795Vrm5fzbBKrIhgpuwoLlYX0/olBl6bq+SHMXHAjy9G0sCOFs
VEsdE71cq0vdFuH9nNTavwxG8ybl4qWuUNYEgak6eVfQTTQFf9M3wy+LmPT3qUPhhCbquiyZUDG/
z+2VP3ZC0OqZ62MZoN5VmEhlabwgLvd33lA9eekEndCQE7c24GwFxFe2rej9sqjNcOTvjwi+LeuZ
aWr87/tZsRljs/fGFryseQcRIF3j/0sF54sbgqnDHqJh3GUkkLZKvqlmmgbRlI2jdhay4oQ8WlF/
09Jdgp2AsvxwA+9vOuTkHPodxhKZfHvZQjnrVc1y0oUbpUu4l7CRIc7B1lLzaeW1uo1lI/nfH04U
zkcKSAaN2oYsf9uH1XFTJDGeKgit7bGRLVrv1QsMKrtLqmvZZ9ekJV6sVCZgMfnLv0fe3ztodV5N
JQMktGFp2rd9ZtwVuJukCDuKSbsJv9JyGMcr1bpVqJf7Xk5vJwHx0L9/6A9jil07uGvDYGOkiPq3
Oy7qPG/9rk1csnf2I1rCIq5fJr0F+hGdtBn6nuGRG17SyDijon7/94//2gL++bWposJty5Iq6br2
fWPmh6SkqEmZuJPWqPQWO0aHLiO9I6doUk9Rop87zAG0tzV60gJoi57qRNmp9iCaD1WrXNv5j80w
Po01Xv5iMKmY5C/jeKu0BzB+2yjHom9Uv72tv6cJLpxDB5t2TePy5yntP/ufUqNurbcpF47pPlBw
A0/me4QJHwTlL6eDnwaGQtFP5zGxE9K+/agAqbBnNlbsxjFcAwOHh2+sU609GOi8sYxxomysh3+/
mL83zNwexHRFtox5svm+7VILwJqCGaME4q+3ipd8lK4gGZZiQbzA/Mhjj/hM2fhlPP69rVRFjuSK
OG/W+cHfPgKtpojReEbsCm27HZPOVdX4FALT//ftST89U02k3KWYkAXl72Vctl1DGPJ3u36mnfWO
M3zOh0bBjaUyJ71P2ceqvIpEjbTcCCwWs2yl4LRqx02IKBBIlQYHbjIeBO+3kfXDdolnIBFXw1oo
6pwI/xxagyAPWRRh+63wAZHTe1G0gTnA2zdhs2u7J8KoEflEMKKk34aaNq+037/HeeozNCBhrDTf
fjYLSGNBOYpdSwMuoWL0owICa4HIKub1vN80MN1sDJrgGiCRZArhjeDtcdX5pwATvN3PETvABw9f
wFtTwgho8lErEt7jIY0h1rASkLfIZ0/BTJKrJc44RCFFm628OrtNVEzkw0yQ+YKONYWKgR43CT6x
ZHa0Xb9YBkJpOloPvOjrXweIZ8FOAvo0h9OWMw6u75+bWttWHUiGKSeFOAn8VWAqJdG+WICF8JW6
Hsq3AbifkHcuIC5rIUvlC4DnVTEfA34ZcPNH+teDNa25NCOZlvp9wE0RDNdAZaIbe+HZi9DLBZqj
j9u0Qo1WAkTxNJIjM0gkmKbecec4SlHf/Psifvy4iBygfWHJ8P+/TSSpWrJ58HPiJxrEZjm3LcbS
1TSaXw5tP9QbGcGWzrmXSV2n1vfnCMbtRohLmSVur9B0QptokjU+Y1LrstuyhbrCPEAPzrtpFO0c
tPK+8rp9b06/XcjfO5W5Qi/RJjIpfvL0/7yQKRKxEYNmdaUa7kXLL8uhWtf+S5yOj9ps5SQS6LUq
teNshE/N1//9A+cpqCzoqimK3ytyfAZ6FwfMZiRAvc/Pu0JfllbeL5O1/PchmSIYMyN9Bsr38vev
dqjjjHQ6Zgw9psVgwfm3SbNEnWWc41GC8sCcFSmNG3a6ZfcNoxwgOTl040quoIjHGB44ObiTxZZ3
bt+FqvWQwsyRvTnoHHlgLSFw+n0a/mm2IZ1B5YRPE+evsoypVyYIvy5G2dluhb7ZCgVh92jjM1ne
j+Kvs/6Pz0lWYN2BvTD/6twkPCRDp/pFxPZJIO6SIPDipaVsChLSRFmThK9t8qoCfumJq+x7dqR6
uQ0zBDD/HhjG/AV8nw54UTR5VUkhnOTbOme1MoAnv4xdTMa4dAD9m4AfIFCWUCtDtF+YpPKmvgnY
TbAlOFtmvRbNJ8NUrynamvxj8LGuhGnn1myXIhZIUNMBUQ780lkSyvZBO2iWdxgb+WoOFDMKBoOo
FC9qE99bSnNJi/zFGkiYA1Rv1ygn1eqpMjWn9AXUteyXKFVTgrSuk1TeKtCaCiucwcMfYU6zPTBT
xcllfY/H+LZTQMAURrULWgLuPHFFh3/pEXbp5/pDFnLMZdiLKE4HEaylvA8YDnashbB2nr9+b+ip
8/WUiTiCrJO/RuJvq6r647s3qLAy/+Ht+761r7x6LimkrGxltSX38WzG3banybmcP4iq79EHBaOr
SeTKDdGrzpOOLOkaVRkpiNUbiW2bSVSvQsgus+mZsMuqvMDiuJnUqmdbahE/GrxFr5IFcqQNECXo
4w0OLzeHRRbPnCkj0VFGC/p7x+AyC61edAq6x3kuVgz+SISAD16qwK3T4STI/dumpp9lCL8sAz9t
MCRR5RiJwduaj3F/zoqJQeAUiUUccRvJlobs1h+8rRg5kl/e5dX4IhZodbzkbOXjL2cc+YclSGIy
nDfNNGuV7/t9WeKrVrFvu5MnvYNrewT2f29IgVNa2SUqnltJcRV3/NBnY5mGcCd4FHNjn3vKC1mf
l6wEqGcWdP2KuVK1rgcEFLJHRnOANku0mktQJZt/f6s/za7UtCSd/T77sb+O3R201aHy89ztIxRt
RrYpW+o7aX+p4ozAsHgr9sZKCXBoodIcMy4OHYndi+0laVBHGAHWmeCUGNNbNKiPqSm+T7DgIvNO
SseXuBZ/OVP9+HolibYkvRjOdN9XX1WworAy69zFTncs9b5CNHTvN8VOFMOzz2YrSwZnjPz1aGq/
5gr9sLHmZ8+VZ1nSLObqP8cWU17f1GrJ2CI8ZSEzmqVB3fPVrLV8qQnRBWf9NpjE9yIR36lTryC2
rbP+f0g7s+a4kSzN/pW2fEc1dsDbOush9p1biJT0AqNECvvqjvXXzwGzplvJokljNi+ypJRSMBiA
w/3e754TXByzfWA0f5Eqnxgz8GlLL86//iQ/OuzyzXGcsdiDcXJ7t+rmQWMDnOeTnFT5GdzYZpyc
z4nDchlG3oLz6UnH3IZR2Lm4oTjYQ/j4m+/gg3MVn4wuLN/lgOW/3wZWnh2rvKC6VI/dw/z59K7Y
hRKIufpsi+5B19PHMndPQ+pfYubJyHmUifU5kdOLQvStFfbnAsg+Nu8DM8W/uTs/eBwbFqkaYdk8
k/6tO9/Btywm6tAkoVvO1eWr49TXTHIBxWF957eY5n794/joYrHQbJmOYZJueb8QcWUEpSknlGs2
Y30haXh4JgvIq6vKjR6SaOQ3h9/czvNn/O7JS79edyyLDrRtinmF+ungXk390OgY6OaJ5aeJHOPA
bLinzmFZ/K7w7X30af/8Wu+uN6EhebbtuVAm4GPNssYqMSB1ccIx4ud6KAGw+cQabWsb6fVlqkqP
IRz/6I+Cm9ZdMbJ+DTz/mNveJqSf11TjXi/tJ0D1OZ187CTglrJpWxltDIZH30utujISG4HQtxTF
WigSR+9Ytc31jXxMRDOn/Qibr3q1C2M3WuwLnQ7sSoLDLzL2deGti7K7GeOX0PTWQhYk6byDzww2
JRdzKHeqHLd6LY5V011EDvRFG7fNJC9aX19TAD6txqgpA6BZd8Ytu7daptTq9keSqGsn+S7DAg0j
BJM8mB6cjE6JKVAalQxpL2MPhE02IAv85u8jvNhYjQXMl0D/jMrmSyrdXQOyTButcQlIWwyrTkeS
Y0Gk2dTMo70RLgVvZWOTkmQaD0chmSAvCetNPpCU1vPnimgWlUWJB0sdp3DMYKEWPEfcGpNPyRUI
XmBrWyg7fRHGB+5gJkFptWyTsCe4qXrYdICi+jFBENGm923OJtESNmCQTM/4J2bqPrFEWAnOJRq8
aAtZiMg4FewFEobPQU3OOhHWtkAL5GvVHRg9ZnS46ie/uAN1vrIq9mOePuxlwaPQgRqXMi/c4Q4S
6atgPMiL5dUP/KPjN69dXN6FTXGnSUWWIiDzZDPSXn6XvvFkZswtYll8TIY9LMOF54K7pXHw5AFH
CiqGvIEUi2gXOfxbaXDWkVohJ95bkbNR2n6+JAa3vsPifPTdkSFSvsl5HQCSviXfurVSuIdBdOrj
9nPphcOqaMftr9eHD+8fw/MMFgeL2Mq7A6tby1qNLguSKYNV47IiR/3tWGG8ICVko45vJ3HkLf5m
Hfxok0L9g9MrYQqySu9e1olGGCrhyBQZ7R9DF5cizannF79ZiT58HDnsMOlwUnIGfPP3pcgmHAS8
XhS7fhS7tm+ZiYIEnzOtSzWlJE4HdDO6E415jtHi1Mbvdwofrfg8VD2XnzFV2PcHR1HldV71Dh0F
ZjiymsRpS/6919wTv30hKMChz18E4XTP4r+OYhKvIBFPegMg2af42CLkUaq5TU2UWr57DHKTDpYD
LDlARNNDzlzkRsEtKINdmBUvZaju2yg8wBU/irEDpoBtqnMaJhQKqvkhohA8mPu8b1dj6V6tFgxc
ynLZjnOPMNOWZgOtNBrnSSd9fLaKaVdMCHcib2kI75JHOkH+F1Pi4J46BvDxeuFPju/r6q7xSzLs
NkMDupqe50+zhAzG/NeQrvzEfeQoleYu0IYRfFZy18BbgtzLTuRroPUEF+aOXcS6YcHRWxlhTKGm
S84+m1RcBQk4BapQMvfUyky6kCoDGEcDhHAWxFuUH1gICKirrHplkAowKVbueOjA8hOM6EMbpYGy
r9XQ15uRzL9XqRC8g2BC24BDQe/R69yD1BmizJpw0Q7M2HbJ45RWHcLoOSTOzGcc8AIzVvDX9+BH
z0vX4oguyLtxqc736E/Py1iXTl6kXQH9kB6T+Sl3s+PY69vUQFfz//VS749oXQVvuAT5uIs8SIoF
fOGCGjuYxGWvtN+8rQ93yS7nKnIpxNE4zv39fem1WZW13fC+0p2MsOmFxToays28b0+M8YsRohdj
kh3c8G/e5ke7Hqo0lKTYanEOe7dFdhtiBUXG8oL0eoCAnueMvCh18SJxNCo+X77+9Q/241d0qOTP
YtN/qzYApybdAsdw1yQNA2DNFarMsxGMT2XWvCqeIVCd1r9+ybel4/0+a87HUuskrey9D/9MsoLq
j0FhlwwZhmEkhx0ZR4YtBaJRvVlMyn2QsJlwwfXZg+9f6xSKYzOyR2hwITvMvKeVutN4UEmGXZkz
zRU70njaipFog6OVUCcwj3i5c0wJvVHoChiKm/Zu5bnLqZm2YVAhPfe533qm0nANUNs+dnB0V9wr
xziGL0XzVi6N4KFBKt4pmHC5sHZlbn4aRH1baMW4CKjEEmheRSqCJiy0dGXiT6A22zN1PE+f1xJo
EgFAJGHlktNnsYTj/yXxoU44wPF+/VP98KrlmrVoBdGaFu+fiP0Q4EqLRL7r6+o1Gx8FtJE0mPbg
6y6mvVbtKmHecfpdIfOjCwgeEIVMCrr2v50MZKeNUWW6+Q5C9Wsy8fGJST6PmXrO5wzG0FR3cH+u
v36zHz396TyReNfnX9521z+tPLpoUgLJkA9THiEluJqlIKc1P/qb0jkkvnGTlfV13p/8+nU/WvF+
et335+dksrOudPScweZh62dcY4kvL71pPDVld/n1a4kPKtRYiF1CYhxLWRXelcpV7yP0QMq0s4rk
fhi6fhUTWw+pxppNptC4VD8cZG50n6btqEfMsvswM6gbGnzQQSC9hSN3VviSldCPXHe4SULrDlbl
kGMuN6yMkJ9mvIQus1jSBpYXOF8SMpJr0ySWN6DdkzAGowRwjjN9Ui1Ikyl9YG2E3Qt5ahMVe/a0
jEUzbSKZ1sbc9vQ2XOL62MUF3PCFuKQl00i1xnnDAH+94ORFwbhkr68VVzQbkpEQ6s6BsQ07B8ed
ktj0EEMSpVoXTv+lm+weCRzHHkM5W+Jel8ANITn3wC9xmvAIVjAm0mVowhBOreHOzqLDvG+uG+vJ
Z0c8SK4NlArrMBqe7HBCg6WuSdle0D0gW0+145A66x78bKxFP7SpGddOpA44ZtXFaSJsUQy/Yuj9
zSPmo5tGzAJqGg/cre9DnVlWSXKXFXX1itNVaT114CiUbj85lXOk4fukUJT9ZqU3P7p4BZkMpiE8
WsXvryfOlyHeQhYIN/MuJsB7YreBuTLksoaEG892KGNuwclY7NwgQWmYB5chTpJdmOQPTUtbszJp
++ZYO8zkRxFUn8nbI7fqphktkR5h8cJLaAGqg81aZx0jwIYDDeLX98UHkwI2MxbkPEyWG2qV7+6L
UBszMpUZzKMg35CfYsJdp+I9NMbFznlX+LeqRcxQn4ZFHbxHhGxPCILZY0mFPGQQURNq27Wswqp4
wKpHfotRpy3WAiZx4bej9MgeO2sTuBbw+AripdIQUGT6rIbW8b7GXbT79Zv6d+M36EdCA8a8mfIp
/8xXzE8rmnBHP1emle0GM1nXFNVBqflXVaKyaMxhY4igWpU56PDcNK4RfAXO8AXjvSFuEFWk2zjl
GAC10o/836xDHwUxCG3TOpp3Cd6/FWbDwZmqoGOxrfzo1MbZs5bVd1HJYLRjM4iscJw0cLylM1yB
P95Egzo7tL4WXcDJU0nvsd/kUfGqUj4oKPXE3PLXEVuB1/NPtIV/RFpD2sfWfvzmZ6p/sIKSjSAq
QMCNxs77rqaeBKFL2Sgnn90gUkqZ92tHlo1AP2B+JiPCT3eYynjfRwfRgx4ok3Q6Cx12Qx+96GNt
3tBAo7udQQyygtnP2dak3ozxOZy4XcbsG37IYt0X6gY6KtwTzIqiosZRuNwtTtxpqwSuKt5ObrYR
6rjjx/csVgAqi9LbZamwse0WnKV861CaGHKsiLrw3PmCmxIdAKgB6csoUHTdzDUNXplTvH+StRWR
NRTaWq8rkqeade878VNBDGlhtbax6Cv2Sr7mn1Lx3etZgt2kfQkdfRU47GaKbkeQbVW7XyGWvoZB
eBhC2E9h4qxCq7ybnyed9wkN5td5U6gy60k2zdVo2xeTXh9986cuNg26//zDlq6uEXv+vu/2olI0
yKMj1PpuFcb9j3OgWxfB0yC0k3RLtZCR9KZGmSK8O3TIHB8hArLEdjC/KrWbspk7Oupfi3L8/ptr
4aNLgUCapRNa4VD7vqs20kzIpLLy3ZCUGVhIawHe9z4P5bDlPMfPJxZ3na0h8ZzXL+Zs0tz4TbLk
g00LA4I+OXNnfqK/L/Ciu67rfN6giZKPr8+qR9cDMdyJmp8NcdKdGOv1xBzpIoa1/Lu7+IPVn1IJ
PR3KuOwQ31ffC3rsbZ/HxS5tkUhWRbKzSxhmHqD7lVUzXlUyjHTynQeHe2CTBxHwULkLqhLvc6T8
rVkkl6Ctzb01zgrATgAhxMulO/uuHYIztMwVwqRr7CMOZW+xZVfDnrBp/nqK/ef34b/C1/L2r2OC
/Od/8/X3skK8Gkbq3Zf/3L6Wl+f8Vf73/Lf+5//659+/5C/96x9dPavnv32xLojDjHftazPev8o2
U28vx8vP/+f/6x/+x+vbv3Idq9c//3h+4ScHRJhp5e/qj3/90f7lzz+YepnnDv/z51f41x/Pb+HP
P87x9ygOn4sP/tLrs1R//qH55j9Yubhs2SvMsZ85c9m/vv2R0P9Bd99gpozoLblEl0uuKBsV/fmH
7f+DRgYftMs+g7zW/MCRZfv2R8Y/XDEnnPz56M7y6Pzxf7+9v/38//fz+I+izW/LuFDyzz+M+UV+
LpubtEy4qDgvc2HZtC7mK++nR1c9aIOqM2kctcB4UE1dnhFVOocSzHHZi2+DMTQHvYW85mVKpzMc
TzdNPUZHxEeXt69apFSHPBN38ERtDpz5Z3p5/fHtK2fIjIVmRPnGqMLviOBfC1PelZpGwroA9zcZ
YNDSIogPZk/Rb4zyY5i6eKNrXLhazrU+Ormxs+qinvfQXwhxukfP7e5lI8MbHgvWpyABwKcNujyQ
jBnYXOY3/KxvpdKGe4ae443rBqVcCL0h6dXmwVElw86JTHljm8q9BPo2N8PwznBaROAjM8exIwHz
TH307Kp6l7NzpwfY4dMZjOKhTolojYFvruOhsPcqCoKF8Cz7joYDqt7Ave0CU3vIE+fZIvN2N3R2
A/1S45uuv7tl2D94OdjoKYERnKANKGtz/BrqOjPksHGppzkd3DTAa7Y5HJVJiSLLpEtTTyeLDnEp
rH1x8tsBGEJE7TLocAXy8TGEQ8D4Ajt1RpfMc6lGEp1QFNxUtrNsCjXuDaV1FySErPFh8Up4BG51
L8UDWpBla5rltutSbyHTRL8pMaSw1Ef5Mu5SYDax7E4up3pXj4KtaQO6rFwD4BBo/tSbe1oKG7WM
/VMvYQFFlrNsnc7foHoJLglz+VqIUh4Z6WTAJBMJQkxTs+SSd7fX/dC9dSc+lsgJ8Vrr6Tn3uvsp
0L17p1fb0TXVxa7DAcgpAgutd4hMoB9ARZecI+zGGXK8tVKiPgYjXKisfgwpJxyNbpqWkV7d97Vg
KMPjIDB2qc95AWycOXjmvvPnmViYMX4CWdYedYP5BFhEfYefD1sik1TWTWtUvx2ytt7fcPY8ITmf
Gxjhp0b17obzJXTjoJmaY++iWuuC0l3lhKQsRcmIds8Z5SLUKCt+wMRr7AukFXBzGS61wYYZjIj/
pp5DonV+xZ8qOiYPM52tq830ue8yz/quYqbFmVVpcHKPIoz6fZbmCe61ClJT1d+3aW7v9Y5UEUeO
FIiu+xVnm0ZHA9g69MtaWPNEQe0ugxobc4aRBhPttIzzIPza2/0Jhvgit/P+i8fntpBWEl7F94oU
4op+9njs2oRqjcNUsm2k7pY572CdSIezYactO2IM5Jijs5u5q7oU40a1/MXQrdihCFppoSn7PaNl
QEs8aLDKaacbb0zOXct+dxy9fd3hUSuqGyOz3WPUWfFaN5A5J7QfL7a+V1aQf9O6yVnpzHVsXS06
N/aUXMN2zkxH3hGig0+svVPrNDWYuTfQRmlGCN9MJ8xeAdFqq0idCfs9oJX5inhwvPcba+00+mNq
JvaptOTBRZNxOzXBNgogRzoJhH4hupVKKvOKgqBEtGcng743wv5+QBO2izizLsIks6GHwGNnp7br
+h95YKltnbSfjMbl5o7no5/FnD5jNZexwALQenQFwzA54ZgUayv/kucqXMd94aztTKiVwuBB3kgu
ymICA9K2T5474DqaZTQJ2CEsCtleo6i9eKtTUxlb4dkF8jflR1uS9vfDstk1gOrvCq9dS2ZS+JbK
HWX7Zu2n4zpJZv5b3Q8nxkrMdeDBTajaut0lnrEwje7FEz2S7qRkcCCaloYR2ms6BWAbNe8E9r88
ksnY+Z4EJJViQuwcLDkOF0irGiJSMAQ1F8MMxGJ3iz0TUJKatKWjpT0jV/yjyXyPNI62o5DFX6cO
2kXgD7sx2Si2hwyajaI81rbIKS2YwXIkO5iJSqwVfUKgwrZ9NKfxynu6mbzgwWaftE5sIODScC/Z
VJM2bQfjktnxTBSbYW4+Gu4IbFoi7HhjBk28NczHrh7hsXJ3MO0ZeBuPcWe3UbhES6GOka7vShxu
Jyfw7iI3AQ3QW9DOMlq+dSB8iJPxTWPALlL+p9rhGvjLVWUFzwAI4m1Is6+pjGhr9DFVk+BBazWk
8pFXnzm/0PYACe8Uy8hVJZxlBFc4YMCswbtetq3fbQGBAReTV6mM4d4HEeQB/F5SfRzPI6qyAqz5
XrNJLQ2Vg3jJsG+QZ1XGZO2lZX7XqCBx6OJ9pnFwJSzyWDq0YjWr2BIij9ezE+oEMK0yBiTF9XBL
jlcuUUleqqTRVgFz9+ugiB85d1nLzq24HSI6S6jph7WH7oJBv46aRFNtEEaLdURgAQdZjEjOZC/g
VwUTJ9AUaFzAiuUpVQ+N84DWsdnVmtTQQ92xJ5HrgpjUilgbQDW6LGsyM5/Cbvxm0zBHxxTeJo2A
p1br8TZmlznEdIprO/sqNIiZbytPPTVfI51yWhdpJkN9zSOS2U+ydbSFgS1mOxRE5vv551A2zlFP
NGyLJSXxbCIPE1y99nMjSEc7xq3SNVBpxuAtwjZEnmMRQRauWsOtoTWox6cyYgIiyjRn21f29yrO
7Iv1PQdZw54BXG/db2zH+NHTaGZhDGab6UssY3ct5puxCILbyGWEuUDvbXU90Dc6Hm9rXIXaZtHY
bDKkZ52qoVPHUcW7bADplBtODfq/+UoFMtlpOeYuiYENcD8DUgDwfOBoU43dNenMLU4hZmpHB5zw
fOea9jhbOaZ11SNdYmhs4+T3ToDRo9WpWk6Dc1F9AeRiviNzK14yrIwI3WsOlWRD1UgYK11DDW9C
Gdc1gCXtqTlh7R4XNIXrNQ8OF2mmes1RLV7ytt0YXqvtArO6BI3h3wo9FLc+oIFlFfZyASWes7XV
nsZ2VfO94SjIrYPL8TgeOXUz/pzeE7472tUoj1nIFraMo70S1bj05gZNrXXmkm3zFXcB3LkKRA7K
ylMNkbmOTRwOGhy6sDDPwZjYCzkhqUQgFYHgS/a5P+m0qXtnM7bej77n/iNiP62Iuusgd6xXl9V4
l2KoXQNjAg4hGFEGLjCt2JVAOgyc4pCF/mw8CF8IWRR3FLEocJTlF+yJyaGx2rvSS9WxYDG5NJlj
HuN2AjZQkeHl9LDPyLnvlY6VTyrB+IiqNlrvXsrikuoxVDWAd1aeHSQW9zXjq+VREZ3ZMGL5rE3t
SJzCIhc8eeGtF4oz1TE2ZJjbTx3Q8zFdKB5GN3CBRnQApr8a9ZrbpLXBWdCfXRb5WK5LA1WFHtVn
Tu8UQ8L+uVXI6WrFTdipebIrtMcjVJOTy5q28cEGUEZK+6XeoR2WAQrC3I94QNhwVGrL471p3Iy2
hhXUa5BKa0nNgTfAY0U84w4gDJTL+aseOw+U8Sre8qgBTccj9iEzo50zTaDmnC7e0opbdHkIX6QJ
0pXesZYbhI6S1gzuQjh+OmJz3w+ecobZl2NX5xtFjJVR134xJaZYT47/nHlVtqaz1K6bkWNJJyHz
FaH9aWy+VoFQ63JeYON5qW2ROqzdyaF2zq20N9rxs5VP0cn0ERjYSLF7aeLqSSSM47rlEd8wtB9F
90r5r9Qmy2NqasZVdsahFeyaMra07FuaF4MJFlopxqWyjCvfTrIr0piQsK5uO9fZW2nEJzi4+TYk
4ykrA3SQrSg/DdD8+lpOq27+2OPejC9TPzymfVutWIr0uF+HuSNwoWh7jFQ3tpX+QFlXweUmB8S1
amt6c4ez8NLJlIfBZHwPaRA7qU9ABPmVxk3GTbjiGyVzOP9wxyTZZF6h3fPost3RuBSNfquz7O7s
SdIHH6AMN1Hm7R2Rf/Eguhzn9PAU1cV9RUOIOeWWMcu8rdl3UgF2xHAf6yYKpoTFwsoo8qca9TQf
Rz3RIuuT9My1IKEbi1Ld5gO1io460CYq6wIfNL+0hf5SJqiBGUThAMaU5TFSqzCFmJq0wuHpjz/M
nLo9g8oNysgZhhbxToDED84WtAKIaNeBdvp2gGxib7oviAPEmApgYtn7Kp455djvVjG7wZVeBHIx
Npa9DqJ82EUTXL3EN8MdldSbrImKTdVDnvUqSpJmRWE9H12qZnn2GgSuWGoU9fhf045SXmTvY4/w
+mCqhYjb6svbVZmH4XiLj/OU6s4NcsXqNqoxa8sBRbTpDN8iTkjLBH3Lpmx0c9MLdt6VPVabyquf
TE53tFISuWB3XR38uDSWXeHaz3xnfHuq6le0VZ1V66b5NulGaIqorTeT1R+8eelXRAiZRgfsWpjp
nma+yzG0WjEwFPDcslCFF9a08opKbSk+zVf6tBNa/i3QhYQYtmhpfl4afz/qab3GD+ftZefe45hN
1r6WHUNNfEdsrh+QUL3acfmNI66NNQPQrWFybuh8+HkVwYGhSbJVn6J5FJGVfu1Ro2ej49ND0j0e
ctzK/L5Ljmk2wgWtsSgsALi109JEovrVdcapa81vBhPdWmiLpTWa5rqtJh0CWg9nElUYQaygXnWR
7S80nb2V40cxoW8XjnZnZus6glJng+62ewFTnLHyk/PVZ2XDMmTcWxQiYKMxpxEU4UYv/X1Gx/vR
KWP4nMXcHm8862ZAUjt3m++QivgI2dtpWw7mRTQzPwBgtWY3i9HIa8xBbD94VliH754x6JesC0Ee
CCbiC4bhLRMsZayzuaax9gWyW/OQKvOBodxt29bZKRx7DxkfpRUO+CYBlhD8UoKOxQsTAxy6/YNP
JT7A+cOaNZc1w2ZvTwY++BZmgSlluXei/K6tk8cgLt2l2REiStz5LhDuRJGBBUDk9bcgldbJaYls
S9s7GmkyXoB6F4V/zvqMsGJE811vNHkis3Eu2yAlaOI9QxHz7pwAOVk7KQ6JpqOfSVV0GxRQ2I3t
W1WmdPZkE62dmtvbymP7kV3uAzTSzjOb/VCoC3uAlLonQZ5Y3oxAIDaRk463WNoWhseUdxVTZoqK
xFhybXL+z85O3lTH3hHpKgeM59S2cwZ8Rm173s1hXAbinITnLPD0jeNyctAaigeKvTt2MKzn3igR
r4Kd72lUU3DmlyleN/M4YxAZ+rpJzGndKoTRXqlDEuNQm5j9S2pyJ/UdL2GytxqcSLvvISccqap3
c/24PMfVXPiaRMZegeINDA5MtY2x18qxOzYlwzOBn4LvHNzoGJPzP779V20wkdHFMIxt5a6qEtdJ
5CPPYYfm7yzDuIljPbmnPlncOG3OCY2FYBkmAEtMfm/lDe2zFSTpLfdKejvoUbOyWg6PtAo3XmhW
N3XaB6fAVPTpOmNgL0pD7shWPz0WsMDA28LNNfQpQPuMV7w3lcTL4CffJzexAWwX+T0FUGNnjK2x
NhXM5rKHJpJDNSiCL4TS8hlUwJ1VuGJlt4l/aB2OEZ1XD8ytmNq1T2FHoKOZW2Tw7fOadBeFKUzj
wRpL6Hhj5FOzDkljLbupzo8ptYfQGtJ7rQTxmv2lyWSysRDG0Y/M/Kafi17aYF06gqY0sNwQwnUY
X8OhcA6F4nvRYj26skpPp7EMX8B+xN6DXnveQ8QwEVv5wt1Ho9MsG0+ZWx7jCd2QdBmbVnfUy4yT
SsPaOOKRg2vxtZyAcdD576iZdeVWi3PztvWDh44T+4apr2SXRa22HIdS26epv3970wlyyhJO2nIk
Imj5jXF+u1aUYZCXye969sK3VTUrHOYiJPmN9IjBK1jZgfkSILJesE/OdnXQ3UwomfSiv+X0RY4l
lQcjGUh99/7IfhklCMVAtsFSP0f1p8lrplNDNeDcaO49s7r9sqYRSKNB3xi1sE815HRCIlF5inuW
JUJCiuKeyYO3yZNtw9Zr5ZC+OZa4ppej2KOUD88YoRdUCdOTZybDMvXTYDm0Q7UKfQXcOuQtGTHc
LVEiNJW+vBZsKHbNwHyNbKaL65HCibKgP+dTGyxts44v+OrlMius/mzpyAB06derYupzexFjXJhg
ceYtxcjUtmEqsqDztNWHbTQZr0UuqqPsYXhFMcekrDO0bdCiPksE1AJ8RJRdR0asMgW8bv7FLk21
nWaQSGd6x67XkYHnQ7t724D4WnOYQoQMUg4GTlDFi08GSksnXMpCBxTmlqwXJpWYBBbp1L/CP7of
vPrYox9dsqI+h5ZE0EBtfG3yhNoI5bfLNNxJih4Lu7P8veZQ+9ETOGrdhBzCtpx6FySXVqbyUWT1
JyJn55YZpU9FfjbRZy4c4iOXvDCMs6PFG2yU3o5HBljvkRW0TqV/OylIDWPn37WeAK7tTekJgfKC
3qZF8KK6aSKnPA61/GxVENt90Z9dDPXLYAjtPY7Pg+2U1yBPN28HyVLmnBvb/DPDHRM+Dg63GkMQ
vq0KQp+8fTlSSS3d8jmW02sZYXsSEiIv4+2uizPDis9BqBOO9Nnu5GTEl0niTtup1NzliFp0N5WH
OJRizYdMHnvo9pWmMyandTDMo/jshMXnKEZUkHni2ZmPeDn84XkrPRTAwIM4p6OQoA8KVgFP+UNx
lAyLYWfhrG7XJvWmgIs2xzPCkZdiHq2aDQuNRLg024BtFR7tGBA0kAW0FX5tMjaecQLMtHXLTvlT
Qgc0MVzib6WlX0NnRntXhaRCg5/w7fNn6zauAm1CPG1XT1qniq1vThyFsi7ZGG7Dvtl6HHM2YWOe
XTqqoCfh4bQOQ/M0ZbQXxjGeNdnSOiPj3Bgtuh9NFDaHCgqZTepQMzFkddJsbBY8K2+icd2nZrrg
5whSBZTsLar2FVjLagvDFFe4O/7oTbc+S1Ym2TKpY1DpnB1xIZ6F3jnkQwEsN0921JJAZ/UshE1L
oLawfLg0AMcY8vWpEXQuAjQKlVVsXd2e48zADBUYJ/J0YYvLL/RREZrRlmMCaI0mp1KXJs0uHvnm
ICe3uugOMij4KYRUMdnpxIc1+TgIK5312U/16dLY7n2Rp1DgwP84YD/5aAU5pL/0lyrc2TJ4SZNu
xXmYZ5aeNwBdwF8Lpwa6WVDmWlBs15Zp4vHcdSkv+VSGf3iFUZ+0LNQeWpo7Lha0v4opbVB/pu1x
Xw1pt546IAX5hC0gR8k2Ink85I9uRDU85Ke0sBq2VrZbvlhNfBhHE0udxemi0DTv4NQqXwE02gkG
C+cqqL6LQnDyeUnotxZYv3Kf7X9sb7OBKV3PpWzj2tR3qL+367yO5KqtmErQ3K9pLy3c6qw7vekV
dx054rByDuy8bCJf+K71Lu/hUVEKSgybLEPNLEr5HKmu/yqUcy1ZOaaCRlQSnK2xK+50JGutD2PJ
SmvBMdOovvhmj1hBFKgDMyMmqxCymTKvqoIpGNoqPg6trCn0TNhY8+gzSCktpgr6Vrm3uK49kM8X
S8X30uWgLSaakYpjrihNNGNxIB474V+adOLsMIMEuqbXjm0pSXbNR9PWYg33EnZbfjJhaJmhfz39
rzB8SmImQzwdNL5vD1S8iVstmIGPd51tBQfRsfFj+aLGxUxRERr+wiLdzzEmJDBntdGDHG0GcRjp
XDvgCo7e/IsTe+dMD0Hdz5uWyIQQXUptI2bSjsmlowx/6qgaqXwTGjLh+/ZrlDMxchJTYPUVbrp3
+FITZn6CSpefCld7dEsGfFSD2NsQvX4pEU+2EUu1UsZdakApk9YPX1PWrvC6r1bY+FQzUK9htpzJ
0IAqMxl6R8qkt0FvF4chreqTNMEijVVI2MX9qmthvS1LREVuPQR3so8RSE3fylqJh5SVi34Jkkh7
ZnGlky2XVG2yq4voQFNJt5ySYi4fCSYY6ZsuKmYa2b101lM0qe/pHKpnV2QczIRYtN1gVR5ShOFi
KBYM+PsLJsYlz3Fmee1mrFfJUObXSc8Ptenne6UxPayGlv5vQIs1rXDJsgXadZ6E9Y0Gdz0RvTon
bUN9xowP/MvWTFubrtJn0w9ndZ0Ir9v1juffqiT/2lQ9QAfdxFf7IiEKrbzQ02+npD6JPs42tRnn
qDGsEmUSVTBrUp9cpwg21v+h7Dx3IzfWdX1FBFgsxr+do9QKk/SH0HhmijmTRfLqz8P2wTm2ZsOD
jQUIspatbrHJqvre2FSAHULLs7DKT6bP7RyQ48EKF9I0Mc5fKZFut9L5ikXeZUvVFXQtPidyZyxG
cQ4oxGPvc8jAk9lW6wRcE9foxkXf8jzD0l7mwL4p6shhZM3xi67DX2E6Mw6Cul38YdyZLKVfi8p6
VgnYTVpU0ZbUTipQusBYuvra22APHFGcC0+HuCax0W/CsEuRYnKqnWNi17OeXPOCXuSRqmBSxU3C
51K/2hG7NBH5F301ukntvYFqKJFl9O62cukv8RrAOFbJoOOE6VIUvhvDuvpW9Zl/DsJZb+7/L3sm
vKi5BsYsLq5RknEO+biuZuYJm8h3mlIf+5whLenLfe1Mt7CPhqMyIus6ZHRzuJO+8RzGex71NbQY
xnKfEukweq+NqVtbIqRC3gc0YSZqkFUH1ZXwY3DqgLN8X0RYG8I2+eKUP6ZIJXBt5OcloU1VVFxH
Z0WNM3t/Pp4pOqXfsvafGN+Wjj8a9hCPb918puvA7XaZRt246hODp9Ej9n1s8ss0iRTKhkLKeE44
kNRN+4gnXF5M8csKCINYaO004YQfpP1r2MXNi6+/4Am+uX0Mtckyspli/68hw+HSxLO/QsjVvWCT
Cs6AOTcS3H/ovuieldwC4Acbx6bboJsp1RpE8mtkodo0tXwvLPPVVWhiHTNId5vRVjn2LkSJk5rU
uhvlo90i/ssicx9TzZ44/YttDceE4WM79CHqa25z1zV+hKq1NxGtw1DCjBK1w0xutNeO2ZZrSb2U
cSCWwjuNLY9PZIoz8w1tGATRuiVqN7/I272nsdUNT16adEgAEt7JkP8QpqDrg+MOVIorZr0TBfYw
kZtvncHRHPLdpzUeLXJOl+yqMRBqFhUCPwYSIp3ejCq2eGQ4uhDmlVROsHJ1fTFzbGZUyQbX+3dK
GZe01cGxc8fe3MgMNyL6jq9a+Z+0AiVwZAglVkcKap8v9+/uX4y5NU+DZRwKjNkPqiD6fuyiH7WU
KdLjrI4eqlAjuR3oybj/rF9+plv6QzubfQK2NSGC2RVbXXoVnTacwB/uX0xLql2PHufvn4XzhDG1
gyHx7DF5MJWfPHD0n49K5beUmJ6H///z+3fCLF3OBPRQ+t7OjA3glL7yk5PjlhcbS/JVl/VPNnKW
2NqbljNkuu6MAgUh4Qg7fr9HCBppXBJAmC5HSaZkn5qnILDfrGlJqBEUzpkmgjIjJZcIu8/Gmutm
KwIOv2ZMg4DhYyAyrVC/pECTlyGuNljYnl0X8+dkxwldAxSVduB9YPE3MmGitcEi2PrZQ1yAkMnQ
fdNMXiuCSj8hKv9V6Piz1JQL9OkJPJm+wmBieK6BcrpJ7huJMcpo7LMYoVawA6z8sjt5ZQ49rX8U
xTfXHd4F5F+vGoFtYW+JZp1k3pdMONBqUYvH170QOmRtme04tbkEMESFem7hUVPH60kCr5P1DHK2
EkxxNGP1pYtOwwhwgjnRukzN92LEZhqRHvDdgy9ikrJPpR7xstYmrM2gaFRJ0gcyTvy1PbjminZZ
Y2UlhP8EaDupBT3Ydjk+2o0wAaW/zSLDXo0zdxY5kgrfe8rcDIq3ah4cYj4ZW3sMmY0JtmaHOXR0
QJlSSMNMvyDRkdM/hUDixCBR8hNl/YNxGLMx+iKdykO3wvkg4dBodDY4XkfFc8QvRMPwrcDxZ05F
y7Jbb9k01kDHDsHc/E4zW6bC9pCii14V5fdsoFUscWRJnUXRbQwKGRJvy/twNlKk5M9PtzH4Tq4n
NSFltByk0c5jgxJrHaTANjtYK87DuZdtrJ5uQfg8hhz5Y6ZvnXPevLIG5yWovE08xz9Ggbh1eS6w
/a2TOIoJhvL+muOaqk1KlPeRr5+zKn0o8/AJ7hjbf2eZKzMd653bhGeLzD2ID4Yz26c+blEA1LXz
6kMTEcELxBMJvfYi52eQ/kh7avzGVi2AnixWYMfxxindQ64kHYJhsXcrXOgTzsKt2Xcn/u0XPdTt
2ujrs5VMmGwLupZ1Zr9EVmythNua2yqhYI7Ee+C05gvRDPvRIYCYveOn45kHju07qkVoVO3SIys8
YHy0s4qCT6BA9ZvP9bPVODiIKeXwQ4gkaXhPgadhFJRXgf92GAEVHSdF9EOM8tY3oI821ZayiLqt
SYdyV8c/icTgg4xp6/Fbf+eNyQZ3n9p0WH/ZJJu95RSPLQCPdEcXlp7yjS413yAlv3Fd44oKbRog
I5ebCn84x/kOgr43trDW7DElMErVUqmlNKd6g88nRBKx7XGAjFbaHhFfUuxWFbBsDiRMBWifDhbJ
cfpQGiWu5Sm5US/BTJo6Yl3VQbABQWPDsUoCqGXbvCyJlKuWctrE7raYjuENCd8qWgq65xxhUsZ2
qOmEZSqnlXdkq1BefVFNnNLMRVmoBdiEbj2vXTq5uZ1j5E3bxK/WwkifSj+xib/K5vVsBFsvhtaZ
esNmISzgygrwLdzBD9Ch5K8LGqW1S8y+DszvXUbBo6g52qfU/eITL9ZG9WOi9WKdV4D2s3u3j38q
A2wtOVhKI+hOhnB/6UVdrJpdXtp/5YoMP4I4UDa9p6xoK8+pSQhDUJO1jbvToflWT0A+IBirepSf
e01chPea96LbzWSWWf548MgPKHOo2tAFiLOnfF0I0i6W86atne5IDNTKmjnEm75O9wOF70heMDVG
PpenfZl0TJ9zgZKyzNXJiflQXdPFmpMeGey+JEn6XUS6XDksxgXmlSDWEWlAwes0nmsZfrNYiTYd
dNTOH+1nE7g+8gGXbfo47Dj9Ws7YmFVl/VWV6nPPU5egXl4R+stBvZzf8iD/6Q1tta/Kczj4R1U1
33K3V5tZYvEH6yMZD+g0sgAjaNfs886hEXa4iTaPGOPD+Eqg5fc8pMk2s+HNq6S8gJf+QB3wpspB
H93O/zXMAXn5bLh1Zux045t/8L18tFZYJFB7kv9h8yW/AgfMB31qmUs/yarwtATBxZP/pXJx/6EZ
xbWrFX3ykvLMvrEozuvDbZrhSkiNa8qgv+k9kHk7dVvEkrRUKk5H/xD7/l817b/Usx9s1vc3t+jB
ySATFuFG1r/fnB3OkRfBJZyS1pfHZoG/3CCmQJGgYyB68PwsuAayjxdEK1sPfuTt5niduxCzhuBc
pmfMvS1i9a5HiWpNz394gx+E8/c3SBgVEWkoDS0ieP79BoeodPs2UOHJZsxDJd5wmiiiXTrHxr7m
jeN81oRShTCO5qLfzyjcpSfhD/L13zTGfIaeaQo+RyGxcnz4DIXdt4ZCenhCTQNJMZOVHbsYYpy3
0uXQmS0fZkVUdliSLfvfV2D51f/WNvpUefDJYB7A//IxfLVWgVehDnZPcqGkW+jCJI6XjMGAdrfl
L1YuJrzWI1n7v1/YWj77D68siKMS3LlE1Tkf3YbCL5OyyHIHCiquH5F9nTptEDHeikNHwtGkc5at
dnwtZv9X6c3Nxrdv0/20l/c+iGH8Kx+zdDMFA/hbMUo4eJq8EgoBHKd8z10O8Wgd/iRPlR8yErhj
uFKLMZMWIG6Zj/LUKQfywWZnn2TfgK8Y80kvME0J6bBJpT3cJPZppBkHBHr2TO5iaM3ZBQEusSW0
KexQJSbaKi8qhXM3qPpu+nY6pFbzVHUVMZdmte0b9HuepK9NlojI5x+59vu9bhMIB6iJVY7g4lJZ
EVo5HL9A0QnqicTaQ01fOXiL1//+pH6/O30cTdwlJv5XSMYPjrSysGuTK+2eenDjVcsDvDJlva2H
/msrOQnGDQCw8JIvjZuau/9+7d+lt7w2npaAmcSxkAT/+/nMQkujfm/dkzDdbTGP7Q6RZr+taJf1
Ftj0v1/t9+WK/gDieMggDggi/riWup20atSS7im2jJ+6rD6h8SZDEHQ/FfmvsQp//vfrfTSfLTfT
kjWLIw5pMZaFD5c2rfMa5ANTbxqG3jY26E4Mm71obXy//QJ2LBRBXAL7E1ReVZj2Q4vagbBcWsAW
erRuPPsoVfV8F43mFZXshWSq0lgViXnYpSxYc6ecR9XWJHqD5P7hL/h9AfUxenoeF4zsJP6Kf39A
RTyEk85c+xQlNJiDWRT7pG1uovfxXXnBeBDC+IqNinWft4ugauldH8HYFjkiwZe0DlIUFWLoymzC
QObSvZIO89miveN1Lj6FTj3/77JVlmseYCAXhD4TAvfbuhNYOjbnyrFOQA0A/A5sB20BtMNDnoiw
FJtiMToAhavc/IPB+m7J+7DmcSdj0AKAxtz5cT/0AG957dw6EZORr+tinlbCR7kzNOlZSNj8sBmm
q+goebSTDq5r0dQ2Iz1ZaPz+lDrx0VN/vxJEEfjEQjn/Qwb1YMaFjAKXrA63Zr1a1EPzovm5cf9F
+7n6xFTOA8f50PCM8g9P9j3R+N/XIsClg0nYxhC39GL9+85ZuC7fLCLzVJnmNzBBWpsjSTipv89l
9jzHUNDSofEtDxcKx0woI6YBzkC5++bF1iHMDPG9Ed6BgH7ncZAnkPt1LJpq0+B+JL8yGXYxxOXj
aIvbHHHEqEL7pALy9dKBNFbHIcXFGsx9h21z1UVL/BKa2gcVq60EZ1lhGHF2ed2w+01usI3LLNjQ
dvc8kCfak9p3hpRYlgZnIs09ZAU72BWqWTGpaO1GFtKvlmN60Aj2MlG8JaZ6tggaIwQJolALcmG6
NQUyYhOTIXRRieXu9UgTjKqMi5DDRDevPBgJqiQjT58bg4Mbh9pLO+gZXgyPrN0yUSW9SVyxP/iX
wsteOpXeevKsmM4K8YfF8X/YsAntYGTFZWcxQNwXs384oYqY6XEyQuektO2f59TZozT4nkStT4SE
efYVMoyUNrc+EQwyLS0NRVK8Yp9zjubcQC4DwaoaXbHVZ3s6psAJ0DJCllTNsa+dT85cGCscCtYf
3rjz+wa25NBijqQpiVKe+534jzeusgHZCmfA010m6qAxmY3pV6+U853qwDffmE5Z5njXdJ5pl4gy
OOmiv3WBTaVuxXaKhCbn/MWaFZuXkFQe0GeJerAZ15CdkuKJElwx+axgq7YDLN/eDpfenwqugeDd
XARfZaKR1wsjt88yg8knZU+dxFjd7ierjrn/kt8QK7AwBqO1zawYDBlu+Wzn8mk04EKy5i/87OV5
M2YxTCFL5qEGwWuIUNoZb76kOtvJY7lBh8Xfx+lecoUfc7KnVw1usEPZofNyLP3tvzeAj5HHLCK4
Ph3ccSyoPMTWh8fYrNtoHny2sMw/BIA9D63X1VvkbPiLAoKOVZfTp7uoRtPSphG89sR6jBBFEK6u
9k36h9VdLCf2fy0rruTqL5ZoFDzk3H14P3XcQlw203zi49VHr0VS4XnbsTSbB6KLkP0/pR1ZQV6F
7nE0q100o1QvPIi3OCpbHOAi+sNJ9/dVn7fkYx0kVjxgt/y40vkzxlkFeHiyolgiM3VXYPQQhvAN
aSSAZyzkdZ5rTlfw/unoEn+Rm4N1XuKz/hAv8DH/3fKX94LWWCyhnmzYy6n8H89CjjunakNzOjlK
4AvEnXBsyTSLoQFXuudDCy0L6Su856ZzDbHxet6boSvaVLKCqpn8Bq8f8t/09qZm2mWYjJPzPM5v
f7ivft+diAynqI3TGNeO0Mjlg/7HO81kFI9E2uiT0VgBLbzYkXJlXlDHBsxpqX8AgCWGBs3/YxgG
ByPY1yWPdkAfLLGbz3LGhKI951OkmubYDHFP4ayfX7JJX6PdiND3uarHnMYN66GjR/GFFSI/w1hi
ONLV1upZhsu0rTaTnTbbuQy+hUX305yRf5aTDHeG2eXorKqCquECQbiTkJt/F1ZHNckNg++gLHTb
vUSpb7ck/Dk1RWPNlHvbzqoJm8AsdHYioG2UaTu7971932aLiswrDoAFEnmQG+zmsog3fTJPjzzT
mHRnfQIbDZE3Gj4xgU5xHiW08P1LRb/fbphKe38fQEoIPdSvsrvMuCVxhxTu4zwhQRi2ee9Zn8TE
cT5J1afcqr5lLSMurRRbw+7EEQfnr8ZEDzLImVDqormqyCGMpO+Dx/simgAank1/eJnq/ptZzngj
jK1GaXWJhfHcWh1GnBEthWerq6q+QPgneA6C4OQ20+E+Scdh82ukGhJr0MDVYCdYF7MSDyKL2ePy
8NDapP//903127BLMAOTPn7jwCEN+eOwG9N5VaHmak9xKpnWmvX9DF3pLXWN5BvWEAh6+t8//Y7g
sbc9G5LC+y2VtlOm1Q1jRGlVmnY7o7SvWT8E58QosmMyUCc/+zQndzEoDaqsHDPP33oFp3f9P3j0
rQ8DDq1oHLWsJSbAF4752zNVYP0QdePYUNPGa+35xYWHiC3YAbBF9rvHvmEf3Si8GnY/bRa/xuxx
J9L7G3xOUmMXNRqqzNfXOC6+cxABOKZPrkLoOBo5Z6elcGyOnqjCqjclyuz1TMy3Q894OY7Wn1Z6
X/z257DGS9eV/C0W0dbOYiX9xxJhZzCV9Jclp2isY3oZInGac8c85W0Crn3/ZyyL4nT/Li2ydVtN
xGF44XxKOpzQq/u3Pn2WOZWfebabpPF5HNP5dP8Sc4pH4j5y8Gyczf1HpG8BHgJdrFTdzSeLIKG6
7rqDRAgHCVLLTZpioHikLqOpZ8iUxJWn2Elo3I6q8f99a6JMMRTAM85xeUoin2Aet/2VB5Nxist5
ZH9ve0Jh29ChGZ7QPxkOyJYyEh5sJz0kRgWvnZCFmyHXDv2KP3uk9a5bvp0wC0FInIrly/07uvEY
KM3C5CvuZA6r0iTNssMs0yQvXUjHB12K6sAsSkKLa+8t30RmM0Yvdc+mxSqGYq5+zbscobHBLhBZ
896jSytXzt6rsbPBJaAXN9x4ZTXR692Z+bf9Cr0gljvVr50RP1A/QctUmV3fjPhddM2JrjbSX22q
uMgeGHcSm9bKbEt1yMM0W49oSSzIjedEDOK1IFq8RctC+VUKVUBoyVpMdnMmYCLeZ6zS6yn3/YuX
yw3Yc7iriNa9H88mXd3sRGWrSqX+LrO76NBhFLu/SzjwawH3fuzjZin7KJwXklziTZByNzC+wMwj
Edq4mdFdDFn2lwTxE8NFheTesud1Qyf2e1cMtzCsSW1SZrBXaIcbOwhf8Pyv05pnyDRqyb7UVsaG
ToRF7WdfyeXJHusEwWyZosBytese73Ydti1jpTTUlUGJxyrrCuztE3Z53FoH7kG1GosI8ao0in1E
/tiKkA+1ChxFCmP7F97ZQye1eNV2KlcpmfZ4QIHkp9LJL6hcFrWTc3FSlGcKH8W+Q+S6x7m1pFMx
PwV1uzToua8IxqxtgrpmX+b4IdO+xG4ZG/A/6jMY0SNWK2AoYR/8jPRcK7cPimEfjfpsbbuwOU2x
XkN9pEUtvha589ku8q9+qxCW9uRwT7jij1bf7IzBcwjxElj5VHl0TSz+VYSrrxmsLwhnOTsXmb3V
jR0TVbjVvGjSN+ONt7nqXOzxfyOUZors0G+eS+KRNEay57sxdVpkuWMdvFrouyBhwDIdjn6XYuwf
SzH368JIiq2vkVcNWfwFJWy9H3xuo7u7OERhe7MHGCYjduO/mujdVLO7D1qR7XWEvm8yM2tdJFGJ
rZVxHZcB9+tsPc0oY141GnHqDJaMm+UfM9pLMfIIVlvTRTcCuuD1GlFLJMdb3HDql0PS7vLYTw5t
bV4CxygOcsD3TA8Umj0Mf1ubJDpc2KF8Ri/Ay8/Ny2Rl3sZ0zG1ipJi9SI1aJey8a59g56A8khNb
vZDMoNZVU/eQJ3a2ljMMa5Et+iOst5uOJ9/EcoqAIDvYqgwQDall650UYlsTCWQTXQBLoqOdsAq1
Jg9EIXtj18i03XSoRjYDBNbVtVrAHI/zk/bZ8D0YamJgUOjhLDjr/ZT+rFKkomj7qosZx4syBcNJ
hrDyQts1k0p3AerNtgCQwbr2ErnzS9tbZ3QBHP2B0svUVfUr59p16Rf2EycmLCtBey26XjwE0kjw
RDxj3MlXmKFYY9p2zjZDFwCo2KM+8/dHRCJb69j0xxuVvBQU+FC6BZarQXv1jm5E/2aoVjxWPEw1
4+xaIcY8xfjgFwBXn4bauNCxnoYKkqw3v5bVCCZX6NfUIhZMY6bfdJV6REDsv6TpX2wMMKyt9E9d
ztTDJFkrC9smYl5732GyGMIBIdQtGAWhxp4jdmY9yXUaFdlpzNQ5H09TGntYS7p3EjObfZzTOKSq
lDg6ZElnQnKfW5Pa6jp4j3p1DPDJUFeFCG5C/L6LobVXbiZofWyG/FOefupbuR5xWxH/OI4EJFUn
WEaSXh22uCZwQjwgFbpGz+ZYWbGkPBup2lUG+g9REsXemd6O+PBmH6bJk10A9XUVD35ZFfbGMPGk
9SjMj3FemEc15Z/Y8lmo0KhytU2AvqDtMSShb1tzJg6wII3DJoMM3qulz06V+s6mJhUqIttvzxUe
3HjVB3ujrniaTYeYJfkrVe5mkhF8rAVLEzqjs41RTRUKvhvhbHmeco7LdbhxC/strCcaI3vH2nU+
FcxxllLqhhi5Tipz05L0AAOscX4Ze0VN5wq32PwAJQnQZs7BRuAm3kXYlre4YvJ9ONd4JQKRnhvz
avXEPjG2oFUjn+ZRNxInP7JWtEmW3Ppg9vuxazYlgaQXBHT9tnTKaId0y9xzXQ9Dl027sk7HoyNr
POfLr4YUjtdiSWtBuuPzcIwvmlVo67GE+qxB5BIqqqRUPyKeuNmOdF5qlsrca4vbPJXFXhPQTfSn
i+GE3p0dHaD+ug5NseVKJluCkPFSTu1iGYkp09Ko8uYxeTeDz276YMe9980lb6N16gy/VmmvklEP
L6jU1nftb5nG0CyR8557LqrCJIuOgdFt69Cwr3lhT9tmaG6MlD+suD74QzAfBfXbHKUYjMYfyDlw
H+btE0nM7coshXOgbfMhS9WDBcb9aLXTt8muwk2msovVmsHBanJzPUuktgp74rpXmtYJR2/7eHap
+HZCMoDNGCyOqSOiJcudlj6ldoiYmt1jTpP0hoDblzst03cyPbpG4/K+izdJ/jruT/fSFfXZXsTW
o0K3k6UXOj+bo5VSJN2FCqP10NkI8/R4kLyKIBP67BblPlaRuDiDe5797EfdJcFDiCxIAvDsu7m5
1aMkJlpRbVyGM2VCItxE87mYguoBfRmSYpsINJhnQl7MJtimXI6YkAagIBIEpuS5JBjy6mCfEJPw
SfGi1XqWzqYJ9fvdWU7u08onZGvbzO2l9jt/RdHNQxIQE3knQ7qK6vp+SDd1LcRmRNpKzCwYUQkQ
vYXPR9Nq6mOaVGRY5+KpAh1J+r+oeqsRI9hNGBxjNCUr6sxo3zYx3NsF1nu3wvquFwsjDlF8wo2E
qIu+Iy0eD1UnbyhaqThPmgoRQB+eGPLQyWONXovaby4h9sx9bDnvcSjl1ZnbxaiUHC0z+xqO2t7B
h4pVlGNe8PD6xNRQnBvPfQnI70ztxDiFeV2j2WMCTSv9UsjWPPe22kCiTutusgvA4vYgsP1aHM2f
wfZe88kyz9mMXkWHKaXvmQO9PQzbyaOTCznJTs/Ymwko8S6i7zCe6CE+gT+KLaaM7AQsmDMwOzfX
iD+zjDcnDXj0OLMZS+StR+lHLCBd+tDPTvAIdOLGCChjGEEEltB+dTu8gf5VT+7TPeCEytLxdj+H
IpreZYGMLpz3Jcs4km6j7pqtwZO/MZrZRF2o0BT23JyzvbHtrj8i8miJrfOHJyPQRxNf87XrjRYl
vEPKkOOm+yLyHhPTbvZGnmGamRHekVmAUKWNv3tDSpa97nGsBvlzI1I2tNx4MZVd7RPZBiz3CeIT
R2MGj8NjMNbVczETlCAMd9k5FQlpvNY4pF8G2b7U+fjZFTp8Bi1CD1Wl1uOAyRp4iICZKWkR86XE
orUpUwveJqx5w3yOW3N+tHqCBxoqA94mmT3iROpdw/sVRgl/LU2+zMPGhhr4S9zAjtYzKGiXiiM1
M5xvbO6NbDFV4QBrK0xHg9vqi8QfenBr/zvpABbOsXPdwZLN4ZSf0rKutrYTSIwbpDv9LQJuCSdA
PAqdirlo5daTPpHj86l2rG0UVBTL009O6Y4/QgX0T77MvXfNAxbM2IL6rC1OCnHkc+WiuWE1OcbK
x3489gkG9XDZMxi1xjw6JfZXtzY4DxYtkuSqrcSmQ7J2aqs6Pkb5dFP1XO5sew6/uhFqm9Fd6TIZ
bmqweeaSVj54M7tyg/R7iiPrFkr7MSBldCe0zC4TXuogzoJXX+JxRN537Wv7XOmpeXLaqn0aBhSR
QzXb62V+uN+3Gk34WjdkuLQ9yt/ek+PzqAkTJWE2+MzuE2ydCT08Rp/dVBFIMKCP3TQeVSSBno6z
wZzHhP3ZDrR9NnITg6VpFXs+mS9jUzhwdKy2YWKuqwB1aNHk6mmJlKkaxPFTOtoENMnxJe8ILdDp
QDgrxm5gQ/+Ffu9wdghAEcGLJn7l71wRHutm3c4x2/pCF/QWtifuNsyLZQiNWBDc0trVlprqZgVw
huaqGI+5SUOD35CibQ/DSBzAsCWUuTxntSTgIktJzs406QZZaV/YaibyISwESFXxCygj2MKqWOu2
yamessbpaApcEeHoyF2CSO8qS7lDzJOec8imY+d1F2uM6tMIyeI7zY1fh/g3mZAwp2m17wKkGqPZ
GftmmjrKpMyXAg7gPAFI3+GtuY3+KgY43ADn6yrvw+SCxZql2XJfoeBfdTE9NDRWn2xOcFPRJjge
HYyibdRQmYbXU+yNjOzubskyahPnM7X3tLi1WbsNF1cTVv32saqHdl+oAJ+V8M8sJMMef7W/swC/
NnHfvltdT9x3O8ywCSh3VoNa1rBiMj6ZyJeVw2TgTuYm860HyLLxW+ZgQZl2eZa5HG0pog018nZV
FcxbBRHRXZeeRBee8i4rz36dflddbewzNeLosGHBSgkfdo9I6tDPbpFt0SWWLs0nfvFAJs6ucNqG
HnQOkmHSfJ+iYOKojS7Ljwn6D3O8nxa8ixuP2YaAlO48qE6e8tgBMCud/sRxOL7QrFyFs7qOdaR3
mADIcIQqQQJOzIkLyepEXMMCFdUa3AK72UhJtNe4hzgcHxSCy8NoWb+8ZnKuuelfJqpGsGvjSamn
RB8iZJkb05BvNorjrctEwdA0zGsqmsXBaz5rn6XBkmzrvdbP9yAozkYmD36wEiSz3WMmkJqLh3CK
V0MdNVfD6V9rVItrghfzbeW7IQN73G8HJbIrEHKoy/GinfHkM0OcKiLAepR1WxS/KalabnP2EutR
aL99Zj7n9lwMsnn8MPj5ieoU+xFf7rnssxHRra1u4PebIQnqraeUuek8ZJWTEdWXpq5oGmjqR1H1
05d+h6Z8VZmqeWwRotu41ryBlhuvd85qiPjkiYfYkbP6phv+xbv10NFzsRn74pFy7paGCNSXNa6K
Vep3n+tevg7YkLEZTYSd2GsvCYkJI4Nozcr/PTciPGiZVV81r3kMtPPZKIM3ziqr2vazPbZajrmA
GvusKTDQZMm1JkT7PmU2xfQ3UJpVrjwWnti1Aup1dti7zAW1DIbsobYiDrx99hLKn4IwLuzh9cSx
yjmYdWl98cN3UhS/qxHPjO1pynGsDH+kYOwfLelvsVmKTdh2aoez7aBwx6SzbCn0JjsmCqIrzsEf
ds9BzgMYWLmidlZhhyMIwTRuNes1lUBiQvTuj3ntFm/GLNW1jAqmHV+8Bpm7apX7TQ7O8GjF2bEx
veyc1Pmzahi8bGmT+xKOT3qyDRRYRrrtUtdft3HlHykFP7e9mratls77IGJna0zO0U0L+cgseuGW
L13qA6DOrI0R4zG+n+BKVlcRw17EqI75kwIEbYQwekOBpqRT+9n0fkUCPApXJkbvHlmAnnhWWxSr
kcf8WmqWnaCVX1vu9VWkpu4oZwJuGQmLbWBOW5aJeBd3tJlPUKCDqB/+DoJcBGSEP42bhNRcDA6g
EiNlsBuP6o1dOHFvDj0646LEzpICVubJS+Au9soW4SBq371f28YG/Vu1lkbYcXIOaa8KkyuuMU11
LAnXdY9FaJ7Hn55LON9sJgGI4BgtXsFlQW9/VNTDHcgSwXo+zN+NPbk8OH4CEu57fXK1pWkJigiE
XYIOSBUgO4lekr2yuuqkLcDau2gSojg9uYCXFDkS6OKocW97DSgsY51fVO3e1hy7g4xxii3IHdDz
FhjLV92Qbi26tk5Dl773nRtfOcrT++BK9i7OTceo7J50F8ijpMN+lU7mHTQFyVt+ZjbTReRCbaRT
DDulh2/abrqd7qhdSFMX7NPzmm3gawa9cbGodBqhTdSah/uO33ckSdDDumuYtmqJL4x7EhsqoXZj
luuvbmsdYxvXs2c+YKI1nbE6FiOU2UTgEKEra8JNxxsST49GcZhSs9mOvSWPIYts77vteTbNp9lP
xYNuCAjpGwPHttY8Owyi/jLsZF34vdGkJvhNz91cE7LhO21JdaFOTjbRX+vZd/fZQiaaePMYozRy
+rLew5/I4//h7rx2XLe2bftFNEhOxleKVFaVKocXolaazDl//WmU7b3sjYsLnNeDZciSSiWpJHKG
MXpvvcIeRLAN+fThgrFKC+tPfob5Re+DLo61czvWd/o4WQdlxgBOLf3qHst70p5Mi2pRRXUKp8sh
SdXWb7XK8XWrfaoyvX3MmsQ45EZHKVHJr82dNZrGg5nKM7E531Unc4JqMEisQpxAocLpt1R8teea
qepQ0PUom/KambDcxhg3HxxxkGbJAUnz/Bhn4C3S2Vn1G/ElecxqxzxZfab5DB9X25rBBYy13IBu
nrwlmq0zK9FhvqeG7AuiF70E2ikZqCpNuhqwuGmNLWdjOt8LXG4YhyuyyKtaPCgOg62ht84+BDKz
qXocjeyVTVoR65Fbr3EyZdXvgJ8C6DILSSO8NTYlUy4+7DEK8km3t6nWM68pOuVqN7Y+xvmHE+HO
UqqQLaY+ZXdqk3+FbvHZmxRN5uy5zXX9RR8W3KboH8F6VCfdHH6w5498TFPAs1H/3jNb+YalF+cW
UMlW4Nr2KGvDVJDGY2OawcLA+VQyGM2RczRZNG2jyfhW1XP8it7g3dEIhbLd5qdJvVOmL07hiHPf
q9HFYEAmcrQ866SyY72x9b1ZLD/HuIywNmR0rsRgvIbhBzui55yK0WMpU+HHUXrf9ZlKJ4OYwSWK
MJiOcbpnQX8eCS3wlCScn5pK5fTpZhOPd917YTgSXLlQk4os2T7g8Xol9wm+QnVW9FjdaQVg3OMc
pT3doPo1NUnxrtOm/nBWK0I4VtN9XZfqw6gV7/jpqutctr+KHhqZPibZLh0V+22Z9ZVQtyh35Yz3
Ix0XY6uz9dq3vQtFXCjtnZyuPRSkcmdnoS9scqMqSmwbCCSMVVDYU4xJdXpuUE8fw3ihADjrxwWL
DH4eZLIHlJwUutyMFFu9eBqT6S0slWkbgdA9h9p4EmtpxJqHgdU2m7mcSNQ7dHTznc5Q5ivTRFW3
n1/SXhrXYeaJPYO3Vtcjq90MGv7U18NThGVzbw0qJ8d6c67C/kl1D4aVqcSWRLvSLrUXGY2Brav5
R0N3ZZeBqdg2pda92HV+YOHvDxZudy8I8SpzPEKoARWpfGnV/DECPXmNXGzgBF0GQ+6bWZee8wUZ
Gal8B7uDPsUu3rG6Uxn1wId5bRwgqbe2pBP8DuDreivYPfLv58/r4A0e/nf+MV8HaC138EJO5p1+
dZ6zN+sH1WC98trRGwUGf0gutI38jhVE7BOijkUncBmFoQPMe/DGzXl07uPxCR17Bau48VHN7gw/
CO6Cu487nGXel+Npm9CbginQt+aRnNdrfB1enXfxC+wNq14yrXAlr1BVNmCMAY91F/RkeJhBmm+d
bxPtqr16IInqOl715/aD1CSakSmeKBv204bCddj6OMGUbtuPJAHtca+iBMFBot5FM2lqZhU9R321
bQGi4ZaiUdlXTrUHhDjswqQ3sOI37iYRs3IgceYO21155/TRx1jmEyeqFdC3Ft9SFgIey1kFNGhq
72VRnrN0GL/KChhAPynlZUZyd+1H9XWRxbYdh+yNKwnKpFKyxoyzNyrJG7NBgpCaUY233DDexGBR
MUtYbibFSWD4KHgTT29NYHl4bObttRt9HJnHawq4Kny62g/4KutqtHyznevj7aI2qvpYg/v886a9
RrzICtdPoifN0Ybadgzrtjnebt6upS2HRp/nZ4122pHO11mJzjmV221N8OPRraySfjnX/utmQ3dk
v5iDnziiOJa5DckjkjWXGv2y7ZQ5j7efLKFlbmKzoUKs5cUxTMTZpkG4vf0wLIfiCKC+PK7vYBx1
5R/3V4VNEQ4PTjFq+fF2IZMw5+Tm4vd9t2tgbdZhnzk7w7Wsra/ZFszX4RLWy+b21s24Yl9JT3cj
tQobTl8dw1aWu7nLmvakVnq/K8G7Lab517O3bVz8+Tr/dV9SA3DSmmwNEshelqKOto1NIOemjeLO
Z0KDCKXUxZGdT3GEUQ9nJll26Bh1hh49wiFEo1rP1H9e3O6TZAZQ0itPxF+Vx9sF/Vhqp7GbcjlZ
E7gbBYmEUBn1B1KxqGl35TFdX2ikvf+ndvD/LpCf3fo/NDEr8v+/gPxF8bMtu69/E/lvv/U3kd/9
Ay064lbTQCWN8ApN/t9EfvsPdj3YNRxLhc5kWggu/ibyu3+QCSpMKNn6Kqu20d78TeQXfxhYkyj4
CZSCLs/8vyHy8zL/VviproZQHlg9vUBwJ/pNOPYP1YcgIZXQwAKyqKqUUd1vKpui9Kk0wF4Ec4v5
9IQFSvzEiroAdnHszBEeAaqR/Vwnei5/2ZoYzR8cQKXyYoQUEV/HqunaX3I2svJrscWg/BgAbTde
sjBSLGKBQjJVAy2X2nHY5XnMWmBPy8rK2qfGtGedNmzbvsZ6wSo/aauoB5LIXLwOplq5dYHZhN/N
qJ+I17F0qZ+qaMjuU8UhBz0cFVxPQ6l0uWeocP3OPUgACpoFC1tPdaIZ8V2PJXpnZY6p73QsuHQo
El3GvtpnxafqODi3SElOMdlnGK43RC24hgd5wWBxgnRB+6nPEy3iForxhPpS5pUX1VO3AmrwHlFX
6VvrDE8oHaL7vkAthpiry9y25dWSWcVJKU2czHmSmbH2lUMujQ6RltJPU9tMBcw8pmlCzkw+0iGM
jEdjxBeSiKVmG1raWrdiBCu6xmWYfgNJTm6BYrhZdOnkkMMXyOyQjrRqGBmEiSUCd4Xaxw0/cOmD
A1DDlsij1hQ5HNJYm9cwG5H4A/P9alq2Z/fa4zMbX8To1OJpWiyNPHoDi6N0x+y7ijix3bVpDXMl
aZoKvoBJC20zm6L7tFizEW0JQfAudxnTdD0Uz4WGuzrWWCnDa8YjR8ESUCGYwUk/poZuPBRWJlDu
U0KoN5VWFummrUP7pbdx32+LoeqmB7cHy8hQlSSJr+vQ849Nw59K71igEPK1VqeMaZAFWF1xtZhx
EFszs3RTt9Xa5dR7YDAtGLotgomlnQnwGoorRCvF+WXao2g9xV3GNbyHMhoYkhJThWfHjc2SfYhl
rJxgNuEcznWLnbZBarwD5Noa7G6D/3a0Ua/YhrNLnJGSRZVBVw5Ctc1hClAF0veQZXJ9S2oSq4aq
GrQnLOB6QgXXHOtLhlxZXpRJTvZrYQJ62QPtcZxjyIgiDPp1Vr+kQaxWfCtEIEE6YFfVs+CZ6UVa
OGKP6SKV98rI56fBFuJRA7oS4KdkxoLJfFXtWZ45A2hwdKZJXUql0jR1WfwjM/T0WWnacTcWgJNQ
M8ff6gFC3aTo5omqXUVR0wjZB+fFTq+mLrCRTgfsLMvKW9SiCaKsEyej0eoLib50GQvqJUq64DuL
lek5ayx9RzJ1ecrt2j5PkZru3HDMfanZFssGIz80phyfrFoSy9vRVYVcRoBYL/SDGkrzlVClMPII
sDKx0omfRj7OX6g6mztDGQySAsfwYRwWVqiaVjxUxSD5PNqIav3QPjil7L8NmVYdejUWTxF7VQQ0
vR1dnGzigfBZdu00au950cZEfiQ0NmdOFShgxDe5MWQbJ8lbkDQFCo5YpkhiWULBqpNnWYax46Fv
ZBvKCHmPRaL4LCaDMK7elVfLalCfNkkY2KbdYZvAAbjMUwNiTm9p19IfcWnc41TomovgUNwNQOa2
Bh6A62CEypcewyev+7J6BbvQXZ0+YaNcKDPYsQTIHuKrg5WoGWOD1YHwjI0r/nAdqFpk5HcpNgA/
ShL1V64mxVPT5+2dNjkR7AycKxZqi1w/GO2ivKFIhfEx2Bn7+XnGW6xGKZRXkWFMH6iYAjOXvk7v
hpaZi8p1oO2RlOi0KGJQthPkFAA/4DTHwzw9Llbdb60Qv57FDgpfAojtfSh1Z6PTLtiluUM7vzUh
mufs9z3a5HgxqAN87zU94QjBe9yQRfFEg966ayazhWsUlUHI97PHv2QSPk2XX686BRhIomyrSIhj
HWvTPs1GkxasPl2URM+YrWagZx0U5TB3V36zaX9vRkMBhVDHZ9LfqLw3FVoEXVS70SEQQ8QuQW4U
5O6cpqPhN1fRS9hm8yXqkRISjpds6fBPuw46d+BiET6SV7SunDIqsBOy7jyLqVvFBrCnfHZeESAk
4NsS84QRhrpEii8G1cv0EObo5vkMbIbkIknYqpblzlXX9jssZcoR6L1c4l52c0MpqNSXakvpLvaL
xoi2itSKQ62X6P+tkJjXucJqlc39kWiWEKQ70JaOcTOYpE1tvRy0/WINIbw+OaDExIjEhOAARTBw
k8sl3NVVRSHPIAOlA/z4gxIRWIqkpfdkA4UonDLfoeqJN1WaoErJoSA6zjgdlBRAXLL0NJ4SfIvC
7vnG53k4RDQu90XeQzISglW/SpB8jnLrzUaf9pI2jn6vhHbvM2Hau9El6zjvMH6GCk5rTm8G0W4O
qWwxWyCRmre1IZxfkaHKkxar6VZZlOYRuBvlaBO6ZzKCrEHISMM/J1IwXRxC6WeLJhAYuWO/4HBN
hn68B/dbBUqfD3caI8dugT4aEAkYbpaJOOWE+KmgiG0ADSrBA6YCjJXqQDxRwRADOYcyOeJpby+V
m8VYT0S/shwzf3JD4YuSMBi3x23moZxbTrK0WG0vESg+1HuQ74YVBWYthz6hFm4thBTY0BB9WvMU
/DTOjNwo5i3EN3IIC5djOG6abZeQH2sVI7ylRO130ZivE8iIHof5jn6AakK+0zhKcwKksylE5pQs
mEgBBCRBMqjMoY2aneO57x8VBZa+mS9kR2qldehmzOKKOfG11wuSzYZhphWusqfebgaoH6YgLqx+
t6TW4HrGnLZfZVOB4FIHY1eUk4ANMfUjxsS6ih4GK6sOmeNEmC+ctnmDwL9sxbhUd0aWjNkWIqZu
kyPLLmzbpm0bXqYYNbyvxjLrt5FmOeaevKdxOTt8SPT56sXqnidjqdj+EPbWAQerxguTelZuhLZW
ly1jppIHU6KPt4nharXuoZ+fzbDyGtkrs3ruCbL6JpfB0Omi3Jb2/3c3L8i4//+bF5Z7/FdV8b+3
L7ff+3v74vxBeIWmYZ2zNYsEMNxgf29fiAYzWNppOluKv/YtwvyDXobAwGryLBhD0Zj/tW8R6h+U
Fm0Nzwf+eMs2nf/NvkWHDPLvjQvOA9N113dmCeGiWvsv701sx7WZVsAtiNmN9+7YffaGdcdmBtll
MYVHh5PERTOxI5rd4RQqDnKCnGt2kbpvdJ0s9or4PAg3KfAtrCrLvRt2yGaV6iubSmTJWv9zykPG
YSKZkTcQSjTK8ddQruVXdhFMxhifJAF49K2AP4E5lfNutps+iJThTiTv6lxuU1jYPmtSx1cbexW7
EgbfiV8N2/vtZMqTMeZw7q80n8B6VO1nXiNaodZnb2c0BchpvKj/LiMRbTrHeLKKiYzPGE0BIdip
Hy5QV9Rw2bOH2E19xfpqDR6jfavsrVVpmKR08BelKLYJDllXCbO7VDHTK9NrT5g2fe0YTRPDFxYm
LZfflUZz6ZV34rnrRLxnPvmIRBLfueUQ3dkhe6ROY7ayp3A+s5YfEasNKvCu/ICzDpJy0VY6TGpF
CVoXDxj6ZpVAihaZZWzz5nC3BaaI9g4QKC8m9/miY7KfXVi2ZjpcZkbofUnfPw/j8ZpFy5NjkdGg
J2n65KjfpqE84MQcfjbo2JY2pGnTo/JxEfgrWkhFHkGKX5NVSRN/O5akg9Clz/3U0l+L0DF8XZuf
taqYd27b8ERlTRrHbKMuG0KfJDQiocfputh8oZWI5l05peVh1ROai5KdGWzwSfHEwlEE9tXmS0Ql
aAIePXfRnVku7mmKH/MwOzmhUVNsURxP5QmTvDZp2gAAH7HeA1hISk9Uirufm/QYunqzw8quwADQ
jnNGedF2pKQTFX8fiChiAcGFGo1/XVAQwij0n5u3n94ed7vv/3Xz9oPQSFRwRSQwrr+q4F7e5APT
QJP0qxT9369xe77q9pPb1SWnulZL6/H3697ehpE4Hbkt/VstCH/+/S5+vxWTo5oOLjaO3/f9ftzv
l73dd7uJzJ6INBUn+e03fv/gdlMmkk7s7eo/3t+fj1SWV9PCUydlOkOd/88D/3H19sDbyyzAIrHe
ki2k56StO6V6vl20mg59ZnHwZo1MJiPpDYhg6OsOc9odTddkayBhaORnGvfpPy4UDBMgp5E+wtwq
NzIz1noz9yHK07Yi3Nn1+HH7ndu9vYNVXQDmRZ1gHE3gPEzZZVDrOoVZkdTtfh7OkcK2aioL+lgc
SpqaK2dCcnEzr9cEbKeA3LoG/+/UnVD/Hkd3XA40jsaAqCGvSMvcU7U9IENxZj8pzsp64ZqxfqaH
Kln8+pQS32BX4aZYf6R3OvxTwvdCW5lPhWLyUVNd2Q7VaJyltIzz7Ro90hAP9/y4qtJbNu6hwoG1
QEE7y0IZNiEGLXgif99nw5gVPWXiaX0EIdLfGzeieZ2KPUok61TlBVFpI903LUrRcq2f+zJFEMmS
CsFjRByLm2yRsZAu0Zpo0jJHPd8edbtQkWX/eRMlYbKrxvQdk1PJ4Jl9jWGd7wQJVV7ozsVxsSFp
O655atndtsTL7HPSTDpN0jE3iu8wI4BU1Um+LVStgq+WvhIvQbZDPebbFoc68LNcBxdGK18saEls
y57OM+rDnZsTFl3M07lcL6ZEx4Gn0aWFxTGd9ebKJlWcCGLMj6MZ3UXXeDQsWGuwJlUS4g9TXIJ4
L1AyrhfDlMDgJXBKnRBRZuh+nVaQg2HzhEPMWtOK0/Iiik/cntmZdbw64nho6I9v0eItZ2XWlrNK
5N+5TfL0QBzzMVq463Y/iNDaUw2HnIH1Ycl65N+ufatBsLgOaVrZYVRAl7GhZ5xaNaeFOxJ/nVaE
8xgqROwutzYqZG2NZOvNQITaOXR5J3JRkj2NAZxQT8RQeinjxnmeQJTP+bg3iJ6ofGIQRFCgsAOq
jNmpEubr7cBqBI0zKyK8AaledqmNMr8sLUZGrBMNGwFuGkrbbmec4N6gzvkFaEzpj3ZJXhciR6sN
pQfi8gGkwbXpM6JybMCHZToMXiphukP9zQ59ijQPANpK/pPavW3iPcWp8RbTg9kTS3AP0lzb62vt
e8JjRvvBTMvjNC/FkZ1TcZxDkDGyGYftgr4mqDuBCypZHzO2FM1v1/688/ft2y8mahn99cj/evjt
ps7XswXbdH97aVvvbCDXMSS+9al//8I/nvrPqwXNgjbUI8LL/vNObq93e/klB0mGoT2sNtKKoZ3+
fhP/eHxTtNpGxz61kSpRhZ5SU6K9XThrb+f3TdoGDc6/f913+2k/GNHOMGh7kvuraPqmCYGOFdK+
E32NjCabAhSNnHDWN0qo3xCE175Kioe12J+0iIZLn4D8SgmVoKH4boL+mvhrDtkEJcI0QAWssCkf
dcsOR+gAYzS1/Wqy+A0d9WRnZMG0xDTgsmw+5JX2RpnmYFEMgQAPMQjenB5pkkzO6nGwin1UzI+d
BoQKvzh/sxLdK7TE+9SAESliEi000JEDjXpATYElc22DPZEkP20hfyvD6xWH3Z4A1NYOS1/Tjm7S
4ragUnpAbIG6lpZb2/H0JUJey0Y5a0r9fSwSGr5RYm+xK+fo8S+2XuPM6dpn/OrAxd4icpE95uVu
D9kdq6hRT5QrnLsEw2eaRlBrc+Uzr/IBVytiOzk5+zpKdawXWu4Dt8auiSX73OPWg47D7KnCVtZK
beBrP6B/7b1iaF1a1kO7gT4bb8wyPKSA41iiUC0N6+mAmR71RBxBcqzZHgsQGiwkxSEyh5lKujoF
Wt0qHhQ4ANltN3k1Amc/bkcInKzAwlW3kQr7QeF7aOI22UMij708lSrnSIt+Nor4EMbsqxraQzqb
u15iN0nFj3g1dOTqk6WBM0RLfZkVQb0kb99RB2A/CY0hiOcUDQ+G5zDLmwMBTpkfK8oaY5Q+Vzo2
qmmh6d0t1id7PwnJqWm3I4cnazHrOhNFckbi+lm82j3RnguJ06NSthgcYC7dKOKT/W20keHoREWk
mCd3lUWJxqVRQdd29PVRYVExAUMmT4i/vvqkJhT57sV2xmtFnToIe8IsNXKMKCPv0bdWmyxBn+d0
b1Awfka9u0fNV/s223VcCtbBXcSeT0xcmkJOnnrSAMBfOg7HLnZVJOcumwbqlOw9Si8jQcko1eYF
yCmR4NLryl82VVcIZr16wsc2jsVXCdjJb9Vy3xD+QWu6O7uJdaZqHF0Ih9hRu2R2s6YNBkgwKkA7
B9SVJxEPyAfRWtaa+JyWeX6wKIY3Udpc4pFjCRUlxQEi78yOA9Sp1PtGGZ7y/oiXRsMmabF8XkwQ
uyG2LctYx2T3xY2UPqjJioOwHAI3F9kuRkEiBA9UTaf0oiRX1pQ76adyOqejLeA9u7vI5P8uoQO6
fNFq+9VIGk6pUO6HRhX7ftT3UW/FMGGpaRT2Rc5F7bvqEaV7FpRaSRQr79FE4lGYEhAQ0XO5TPp9
L8a9BsZShKyyCYj0hbofkKW8umb3gl7sa7JgeYDkkpRsdLEDtFoLw/KUjmHFxNtOLSySkEBIYsA6
agdELL5MrcDC3ZJIUmVkPTXEsqMysxI+26UATKuPO7MQOAiIrVvFAcYpSe8tMme9OoocnHNE2lVk
nE6YItkcEWvjyvcQJc1hbKf3kVYIXsruLkLSe4ai++F0JOoAUiPzlpxUDYr73ppc5WuKmmxb4GQJ
Icb7+cz7TpDob8w6j4OcMOIcXvPWlOmrmZH/q0dlvNGriFxFl8+nn+dgFomCoruhM6RGlR87Ug/I
FrusSxxqghvLzLIdNJzOg7MPywuhWynlKsueF8SAygVpVBwy7KfKsNW6EovsKB/RBTrIZQeiJGyO
RwWlJXUaAOeaXeIxwx7ISr6Y7HQzfTmyKDwADO7eZAyhhktKZUHSAzFns1foiAjCxj046i/SksJ9
bOeIF6TEfJ3W/O19cq/hAmMTzkera7uizShd24ipFb6NxBzlRsTVD2mek+6bIyCqGzih/SKePtmx
0uYBqY2mkLHKiZBLsrQL90vlokcJS45gMVwamzBVegG+Ylg8a6uKi9bnHmHuA8mOC2LQdHyMFvsD
2T/SBMOBKbeOeO2qQ+jq5F0rmi7IQnQ0rJ8WWadrql+0siFyBnbCTuDsBGYD6hl94w/ZH50lDJ/Q
G5BLdc2JNCZtWjreLI1fxCPexDf9Hs0cnQ7ryEg1Rp77IVYuR0aCHk2aT11pkuOMBwdtF0Nz/dEU
TEpG1/2qYuzjOR80jpRB96N1OxrpQDwUtJpLFj+TM8TOIs+vYk1PjNX8e6gxA7qIXrWGnKvaJKtj
BLxeEpK2auok1GKBFswAx4UqrvfLFQ5OPFexyVs8BVpB1ysjGcwhKz12HiltXqT6KMf+oqKXhKCq
4N2QDbmTGcOJanxIPXvFc079Wks8d6I6nhHIsQwENlsj3RIi/Nh51iaRd4VZlT60e9hu0JtwqAAp
CZNgLqxPI++7zarASLR2VW9+10mL9Xtj7DBmx6fQrouN2rpEUJSbOhUIOKwr+WqbXiGppEkcmwqo
Vm2vlVPSuaitp8JRH9JijSmOohHkfvsjK+QeRwge1Mn8blH5fTSUn04+7HsQRI9Tbcbewm7IIuBP
1Nq+Mof3JmFh4aA30iUr/1x+FXjGN0paD14eSZbIC2jeNbIPM1eJXH/WifxZqvjnWBsfVkfdhEFk
wi4UpoRE8PAwPGVrIlQmdb5EAnhcBykZE2PhWwPDbrVa6nNn2sDmBFecRB92jP8dh5InJgpbuiie
o4KijXyp8uVHtFRpkBpzvwWY8b5gzd+X0ZqHutyXJd9rJKGBsW1AgjN9dqjL6JDN+KyRqEREKNbd
RpPFd6tY/CZBZVzxrMqeUKhPLAypb3ZrFNFAyk7SIK1PYoTf2Cby1KDrbczL3RA28BDT8hP+MpLQ
9HEeEXqbONLiDnjMMDc7uhUmlTj5Qn+OLOd1yaVjlPKMhglaS9idZuvedzFdAu1c52jXcgd6AtWP
eaGPRQu/Br/mmsO2tqx668p466aAeYnL25ALFQdNu7yRWV15g8UWaMIeQmChez87M4BVU5wGG4Ej
DTzc3W7o1Y277CaiacAphPSUp/t5/GWKrtlOuVJA502NrbPQqyX+9a1H7EdZ23gqevV1jhqxcyK2
8El/wU4jTlIc0XKPh880XRDbWUQ5xw2mKwBh+jQCp9HxZM9G/e7aTKq5af9UuvKnJI5xRQa7XhXF
dMnbMgmiXC+JbLkrifck6odSh+KGGFANdp+REx8M52BUjrN3JM7ikCwUAAZjd24eknZR/TgmQipz
ygUpgEFoJ8G3dk36Xkl8w4na/8teqOVnZQVyycRBGZNrbEhw8UTcbXIUzYWL0ooAdQNLzmo9bLuQ
9XW4p0su70dBu6YaNm3eWE9xb/zSwTN5UyxNVIUAzxiKB3jqantmXVem2reIRVMPQQBOZWNuk9p2
vIxN6ZbApGm59Pisa87+IzJc6g786XMy7cbefktDZBupng9+jxU5SMVZg3Caw6s8lkszBUU+xgdY
NRdVkS9FWSOkX5zGa5BS+LaVfyjm/NQNdIetqUbh6jYfFMOtAxigBMRQqn/vqcz4pr7Eh07or+Nc
nxqUob7WCIfA1/tMg9YNrI5Ztz+5Sc+kqEhEGhUhpwNOELhaHvFWRiCqmuRW1LFJWJKb5vrzZEmc
bDMNPvyl3lBfBz16VF0j9x2Udpti6p5Veba0YoC7CHyhnZYg12kw5bpi4v0kB0HmUKuNaWW7gpKg
VPrWhsSbdrAsU5MdDrLuO7ulEgiX5t7KkZ0sNIJTaV5RMp3MvLtoEW+HRdWFz4nInvBej4AyWZ3z
NqOx8Keyfa3c8TGtjNda9Kx4O3fwCyV9zDQiHKJqNoMs0GLgXNFnRlMef1I2+GlCtAxyFEobu3ka
QW2Gzr5Soovq1PZp6RPL9xAzJMfWgXSgb1XRFjiL9HErgDt6VmMeam0glKwv7rIW99Q6WlQVgRdS
hGLfUuWPtuOgv2PfTzbIDaKgEvrdVIB9HKJUsJSWTuAq+o8K1+SJTRDwfYr/FVI5dzFLmN+HZuLp
7Kg60Zt0oKcgI8Xj9DpQu36zoq46TsJZkAd6+DSKHyJ76usUrryUzq5z0sdYJ7JnbsjVQplp+JX8
ServeK5lT1+1p29aTb5qkwbjVA6bL3xVAVrmgm+xyLcQqvZTzqRIvCyrorWE1e0d6uQBux5rk7Im
NnJSkWuLROB+KvdhS3HBYugAiJtuhkgnjze8l7ZxSRNn2HIk0zufxmcdY2TjtM4mnCGjZq7ybLuy
BRFOBzxtDyVaF3fpWR11hzHJ92joT04Jlh5JQs7UuuaDWTbWOaMny7ZBMTrqJst8SqS4N+0d28oD
AWa/QnXI9jFWU0ZyJNgFSALYUSw+FvdY9wsuKOTMu4G5kN5pOm1qF1NiX3bPSdvqxzZi00MsjnbK
hwbnO9AjQ0UcJrEgASDY4h571iwB1KnuHicbuqQcVqJyb1GLw1nurbAwbHB+GzK99/Zx6Ntia8cz
i+A1FyHjgNLIHYZJWJMIYWKxiY08AGrDFFgl+A6BN2C6R3bLbFkTvuPBfvppq3qMM1R+xMneQSPE
ZGckiInMTyx6jB/kMGhpiLnStr9mWWUbJ+tZB5OJ0qP6dqk3bySe2c2MDEc1INnwibG1EZY3L+N+
mKznJoQzq/UQMKuOOF2ToR+lzofETHUKC+dVhk3PZ1xQrVkTXkTP5lktUFARkgsJIXqotAXXBWbR
SaUHvNSfgpK11r42GZZvZGnlZYmVma/oPZ0jdrON8q2hSKGpkzi3Wg3HZAHjJ7dOXtuPSgYllOr7
sSumijLgHFKGMH66i3ydW+LG8ghuD+cQhCKxypTbfOU7vC71HehReSF+uLwCiai3C2vzoGheCzLA
mE8o5NhKtu0MICEZDGKSaFAs54nj14sa7oYxfxYy7IOpY1mqq8VbK6gBLzAcl3QhpgY1ra4GBU2j
as4eIr4xatwJ8/xVjCyhO5UaxDQRoOFaD0ad/MIyez/kwzMOMDuwLVoeWkdwE2dlwoZrCMRXC9IR
MIaFi5luv78Iq9kYc/ycsTM7gD97hKB5LOxpFzv6pVHDZEf/j0RjbFdJjDdB5Fuak69URcGwGN1j
t56k1CP9mf0i2nnjOMLfPqERS78R6LIeagYmtnGmTSdCdxvjkEt6BVVcZCC8WvYOajXkvqS6uB1H
pktLdafa43ZMjNfRkgRJmy27smj5tSBcCzoFCUWNi6f+HsphJ6LxaY046eX0w1z6aRfBwGqcGjwA
ghiMKzDYxRpRFLq/wNZN26o2PxeRaXumTWTtWTtvaJ7cc1h0QT5jcUCNDY8nxwvYrrOjMyuojUDB
uPU3YsQw9lTPAoDENg7BffSQnJo2fVBV43nMpjUpvs2p2dtvtZ7ShETv4OVaYJNQs4mXb5oBI26q
m1PUuDjVTLaKsjF0jwiGIDOs5IzsHWTKxE5nLO+JTQ45r11INiOwpUpk740QVRBVmsBlaPwPd+e1
3LqSZdsvwrlIeNy40Q8kQSuvLfuC0JbOhvceX38HUlWHOurdVVGv/SAFQAuSMJlrzTlmsxIaVVtq
LAowYNfdZx24BhVuV2BPB722GVqrCBKMDxQ4P+q0u04RukGMGt9yAopWYnIqz9IxVbbNJeXJDQib
dK9k933zM8YFS0iC/or3GgwIvVcRdYDE1EY9WOMHY8z43rboNppdD8+iOCALoQpYukzKB68PYy8x
TSZtEWqZgCrYCh97s3RF/5z7JZPPwCRhMyKvmobKS34DBsddhVCKNkDi2DTO2CVYWug8hdibMR8/
VfWPJEBtg3D8o4VsvUe8C8cbt9Zm6nwaVwwvVzYnz9WoQDtOOaFtlFahLhnkUH0Lcs2w96rWVJPb
yPgQ7+uudIIdB9BKxEN3RPISHWAObZ0IYlSS4juNq+lhasF90a+H70bCdhtVOM76mGRmgx5U4VS7
sGOLC3MmwT4X0YWhXDbQgxleZ9dG3FxMOcXD2k4w3lA6PiIPZnfUnwpcQR6puPQfEGJFDF9NyD1G
h+OvVQYQZ8Lec8RQNWgT9KAx18yhrvEHt4DMMmVbxWJxebrYxIV706bqi2Wq/VqAlOr7wr3QrYc0
wgOSNsv0KAZNkKvdhvPTLlPzN2ZWl7N60GbFuR4q92rEabNxR+W1LamF9VQKdpODYlZPm0sF1sB6
BH/gTSb50QWBWCszv+rzjwiv0QpOKirEls9EWGEPdrx3jffI6rJNWNzr6c3QTRjUkT15pR+0XqkA
VFVyw19X5kTyCFUGRblz9D0CJ+ahqJYYBGYbikDUzdUbh2rpLieSkx1qYFCf6peRYf3Ar7gznbbb
1VNab8p+toHbY5kDL8oM+mLJlF9jCS02eiluc2c6mTFKmhKv6iFKx0sNZPemhE1LpG6BXbWkGo1x
qRkjT4/y2znR3uhNaSubLJdpRD+HvUYkEVXoAaZJpP6sQze449xMZohPEcWl0b+EP29TJkoesdIR
uvGbKAM7gT8eeBXgsC4gj1PJDmIGTaDp/Q2d/4YuDsroOBaMGnBabaeUQnVfJRyLOXlfY/9ECn3r
zW3CF5x0eJZakm6qNnxkJKJvNHZqPH7rsEqjw9xQUp2UVx/stt8Y/bM9WTtF7YebqAHeZVhICSeV
3GaUYPCBoTTsCickgYCo9jXtgW7HVXzRRo1vqPxeaUjsWzXs2T8a9A5GGqwt7cIED7cKpuKhW/pE
0qbRLT4PMyMh6dO2IdflPfXi4jg/Rj7FCRQnWcnHyPXzo8+3RXSxsWJHKocCr5Cj+p3X2YyETnG0
+y8v8/muv31JJyUISZ0abfP5IPnqXA2X/PBlg7+8yuIXAugYM0qDPRH6/r5PnIAB7/IRz9v3+To5
Dh+SW1x4ycsnlnfXdUemrxrBYP37K8v1zwfKT9I45luI0dOTLx1SeuIV/nqX81vJL06uhlkeEq4O
FUiunr9R1RT5LtLFKaqVB5/gIrqN1CqjuHwF0AY9SbXI90PkSPGuD1d9qjBz6blijprGTDLhoqvB
+cl6JsWMmW+vYGWqG2fU3EOsEyCowhYPWiphYEMeUs5wMVJRQwTvTPlBjxRxhaO1G0i7mzjNZynR
QrTv4Vgqfhdvxgn5sZXnD25X7ScdPYuJeLhHoYzv1ZxRk5pdcqWqS8tkgmo4KTaxVcEFXshTX8Xv
Swujngh1ibvystTnN1LZiOGszItBM3YuWhLom2QObQmBu9IzvIXpTMCQjvxuQ15dvGTnrobMv1F1
TqixjUJAJz2b+RFgsbm0sRoxAHSvIWlTc+0X1Cg0tNg9wnrLvEg32nVk7Tp68ascp8EYzf3astBH
g98/DW32E1xWsSloceml7QUqvBJXbx7aHDR1kNCusdlpV3o6Hriw7ZXS2VFIA1VkTW86tbxpUJ7R
6SjrQBsvkOasiWpm3usQ9mRG9a5E9e6Fob7Fk/aCLIeZQ7tFdEgKE7A6Y2x8LxpqWuZG+Zil1kcx
6OOmr6aPwc5gsSYGJ2696FdxwDUQTFHm9fNzGGg/ipThbcmZDMN8SUTlU6dSBR0JqCZjCOFvtMY5
ae6HxdaQCyiETk0DPY7mEt2Rs6tUvKVwzHw/Ept6ojJg6HBRu5azaZ8y3ehsIQ7tYLirWemeq4E8
M9tIfgw+4wqrjNc0e15mMMUU0mzaUbA6NkGX/py4qEH7W+K7wOuIyBrwuGmbyIBURomzIq4Q+ghd
eaSdV5zGgAohXjBbRVnHmcnGVy4Af/8WNrVJjwwD49hYjwMppnBNLUB9abVtpy330mYimwkjanHd
zu4j1pAjWMe3bIxAodG1NEKAxCMWT1OkBloem0ShRfNklXbzaQ57H/9v8Gdx8wkV/xpv9J2ITx/X
0uATGBifGCqh60Pw98WJFPqoO6OO4hR5Efoq6xX3aCd0FiKR3qQq6o7I8H+YeLQ9JcvJGG9Dfwsm
39plXSHWin5AX0/AOkYRqFPdSWSKe2uM02oM7ew6YUco7OaeU0HwbzZcWqS+QNLlhlsquwPBI7pF
3f/vGz5HeW1N1GgPNIKTg2KZyDUo561GaH/w+8lnbWKHnn4aXptxSICzTnbfF+nmb76871T0ZRuo
f/C3SCEdRnl/34aoimJrDDN4vF07XWPGPyQiDg+M/MTaBTu8L0B2AkG5d8CnXkadegRfDaXw3wDs
vwf6yO0AzuzigVPR7VrfEkySYpqMOrEDfLA+dhs4QofFmd2onASHJn7uZyySRWr9EE5QXcI4QGpN
saUvcQr7jXLZu211wYB+JcHIAYIZrlcpV3SBydkIOE2jCBWXPgHKvmECcxkQZyuNhmqdfji5DtUm
x7LpFTirLKfv9yPUg8Qt7Av5L1qW2nR+/tdf/2/23cU/Zwiwe0uakf1NjNqprUMKdhgcLKEBSgd/
5cUuCYUisLclJurQmKFaVANzSzz+plYeyD2nv5/ODNvHizwLiP9WB2MvzKw/wBCGahPg2ahLv9/B
69KANw33nQ8+SW75/15Vs+0gQf4///X/Ps8r/92SWeTtW/7NkCmf8w9FM3LmP+BbW7ahCqHpqoFE
+R+KZiGsPxgmCCRviMc1ofJOZ0MmwmasGBqydBP46xdDpvGHzvyMkrummiS/GOI/EjYTO8Ch+uV0
opqWagnOIzTEnSVV5huqv5wLgML+FF5bU3PrU01eGiL5PseDssoU9TDnhb2NUyRlnRN7aR+9UtVr
j/poCSazIb3fkOArwCZixl7f5b8cyiQp7q8XzWnvgOnEzEtI7Z56eJ6CMYXduvkeyfFjYxa32WBe
u6EGn6WgyvEjmdqfM8HThR3PFHOpHCGXfgmT8T0HXGahFb5OoavcLqXwnPDIREkozwMqgbAx77lo
jAzRDQLlYbfpyU01z4+KmT1hiI92xa9gKDx4a7vaoR4iOiOHiQ5grMJmsA78dBfwNISB1KniKHhO
UwYmkT19jAasO769NacXakJAPlWDedJEKETQv42zmtxmbeF1Ln7+Zq5jpJn2SelDY9/NvsZUeKLS
MzCHidzoo+qcU96nS0sIzHm/EVqj7lSHs9QI3Cpa4AhEKIKmKkZccDR8TCKt1BCXe0gE9soQxsZ0
+OTG2AG0juBim9YWSUFEWGLmbLoBUg2Ttk2swcmlYU1Z5LrKs41WJuamNZZKiO7eKzDgiZ5Wb9oe
YXKnEE86JyGorfK+YR8Aa0jCjmakz9j7MIdp6ZvoLLRKURjQ5cKwE0LTI+TE2epx84K7RltZs154
NJqOmlsMFyWuckQRXixsKqxpXWwji5JiwDeQ0q4dvBE9VtrfWTPCANrd6pr8lAlgqkZQ6jzT9Xem
62oI61PkpL/A1yurMUNVTcQGcFUDxSqvwVTukdY73lYb1WyYam9BYY57nWLvGJPvnYLk3SB19RG/
VMsPO14peoVKidjwMVoEmDkAzXx0xI4+/5Yj5TKb3Z8CHQd5bPZrPrf5usA+u+onmEFAGCi8rAe9
fMPDHFPeAJKsNvFVJepkY9Gt2lLd1DXrCB5+ID0oHiDYVdE61X65qB1gCHbPapTOXj0CIubq7o0F
fisdTQlI7ODUWiBS3xPMxMc4hwdnheBhDd2cLlTVZnIRare0DPHb1TSlw/DRJ6TlZFRo6trIHNge
msVxJpgVCQRTsMPG6G5s1gDb8Aoa72YFcJL6hVpf2woR8IAEHLRmiAI4vm2xMW0HGgUqrrA2ksPk
FE+uvgDFmNxAa/PXNdg76gX2W1b7Hy0nsLU6C2VdT9o2mqmqTCOE1onydT5e6mrOa8ckscJg6ei3
DezqCxS7b0S+LiM8hoKQod4tyz0aZhjnqA9yxEBCP4Yifq5MZzzYTD1u6gGjLPHkm7qvAs9AiFxH
lO/8sCDZAwPYBkIBvxps+tEOdioIvZXjqK8RLIOCWc3k6FvOwOTVmh984zlQdsr9yXDT4r6oCTDB
CGb32N0Ij8+Nw8g+WwfoMy20pWqhnZJoeMP2vS0aAL5mF8GmsSgy4rFnsBVldML7YjjEWvgMRPEK
qzHx8A6VRaS21SpKABYbKc4Khxa1Sz8UoVbhUdMKtgD9xx3cE1KAMR67ituQS/wcYPMk2WLUIWL5
18ybcCF7Xd1Mh5FCR2oYYEz6dqsZyhucy7skDd/MPLrOM928VuxlXgbxjInndBt3OAofoshLUzFt
yONs16OKKyNoCcdsiq1qRUgomRW11O/2NUhWUDcbpTt0Zlpfh7GWHFurdWkhEe29yqNpAdrPQ03G
gVkfU/hU6IuXLlagns43yUc0lFS16vj5nM/7lid+WdfCEFnNTOEndpQeT3ExHOUSqMybWbE+9MTf
xaEudhI0gXKTmcLfuRNJbRFpgEil7ecBSIbdjLupca+xnVLvTAoy1ZE0Q7gagutmblBp0jvq/QEl
ZIiCnBP1xgrxKTqarVyFVNDUmQJeBGaD5F5QH06rUR6Qi/Jfgw5wPfM1UBqBsSH/SXgHpifk3n/d
hjuVGDo05uDqZvsWtSJzZTpf4XImjOf6To+KY5n5kMC0+QdI9JWeFM7VbDI2a6J0PxndNaxCcZT/
ShSdILbCQ9dkCFJqMLCVeWK/So6had1YQfDU+tktMQItRucRxWRwCVzYPei2St23LoNsXydw/cXy
y5migoEV3I9AeanuLLc11fJr1tNwGNqHjOLCkXaWkxBrGWT0orU82I6j89ZGfKk4ME+4X38x6gZZ
51jxLraba0Qh6JabBeQRaMVRta/yvKQ7R8hBsSeTujza2rvbL9o+1GmBFcwbKmjmKhBufZT/3EXo
i3OYDZaLouX0WAcFnGp9svcKOclVSwC6PbpcwJMMxbJRcMY917JkeQdzfnI0bmn/3Rtq1h+z4hii
iV8hIsO9LFRiO9FQcXC+qiTeb7MWFOxQZVuVfkSW99o6GxpKMkYA+85PcIbIPUAH67BujR7I9yLL
lu90/vftNi2AvdrApFtllClUL1q+ERJNsEWVNOPkt1TjkaNVW/0pv5vzv9nuy+N59XMJu+bWNtU7
NO7dUf6b24mSe1RTX5gLZVobVChXMR3SEnDDiJvJHVb98mtEi6Bb/tOx53u20J7zZEzl7jArHL6B
QTuDrPlf2kQXl1xSGiH+bnCA1/4M0/BdGck2WVfL7j0uu7ezkGvOq1nS59le3jPaYz178i7SspF8
0nuirGRPSGM+HyHvqxVja/RNGK+bydifX6nPYUEhhiSsd3kffTn85NLny3y+xXKPXPryNnK9y7oH
UAjsp389RC7Jl/ncnPNbnR8jbyt80zMmhT5EFtuv3+78H1flHd9e83NTP99O3v95g/zOvnyML4vy
Ub7TzYxAxgT5Y60QErJ8hvNLf3n4bz/J7+//7UO/vbJctTODjhdgPCNlYI6zKjzBFQhPxSTGYFup
sNvrGSz2coePPI3a97KYBZhCaCiyKNfN7IGDhEM+NO/thmpPMI/tEf6exkX9t4tNyRBPqeKFpgAQ
UrjpsNHHlratXVjtUdFSG1rX8lS5Lv8JzHgI8oGji17U+zJ12k3ZjGgIqlM+LB8CMy+2HU3dqFxG
AX32brVKKetbCztpgm2HGpML0SaIyms7q4g9ZYcuFjyTs+xycnUkDIT80L/W5Y3KsufLpW9PKYa0
JRWAYdGCgpL/6kWHKZe0JAauGTMOAPCRHeWLFNA+JmJJeL3eDxfa/PL2mbxVLn65dXD055yANc9a
AFno0REGFtWLJWZOxmFDvS9W0kPbl3DAY8dVvDHRHrDJvJFWwTxoOW7lv3ZZihkML8LpGJRH+jMH
LufGdJMBrJwS+CCrxu320oEiAKW0vUsDsGzpIQWev3wXevuRDbRP5AsyMWXzl1eFV4ZR1D5Y0fAx
D+5NlQHelZ+DnJ97H7TMNpcnBHmb/Bo499oHnnfePm25YhJ9VhBp989vsZRErmSBc2VOZm58M8Ou
s4C8GCk99yTkeeXs0n+VDzGWH7imQ1uOwvTUOm1mVCOcA1UqNLTSbELR9LsRjSBDgnHTYncBhzPu
pdsGXAtihEgs2ndbE7QW+bHcpL0iJ0XfyteX2+VDMD602vWs5y2jN/3284F//bRyNe+6d/hr0Wos
CurqRZzMa/ku3dJKAbzHXtKETD3kejJPLIpsXxbJEoTQDKonkODSdW/z4bJTbWOfdml1dJaxz0Dg
wJF94VcZZtSUl+9f/hKNfOm/VuUdkaP/mS5WismtNybUJY4SAgk/bTlO71docQukSumz/GXkbh2o
PVJuphc+MRLy08j75L9p+cnPq/Lezx162X9/tyofLB/yr1+KAKaRscelPOTkviY3Rq5mRcoY7Lwu
lz5vnCPk2mpgp5+/V6B01l6lCSwfIt+WuSZHslwkA55D7XNRHt9y4xj5/fMATOQbnTc5KHM4rIwT
Fbf7IV1O0hkVKr4ye/IwoWxSkOw8Ga+QvcudG/YJ/JoQHIN8+OciVJ3sSNsDayrDp+XEIPdUuXT+
d75twsW2nUhvKgVJQH8/B8kP1vaCS75cdOXoRC5+bn05jxR8L8cCeXrPclNMVM5HN2NwnDZYzY2f
jtwQoz5qjqYe5JeN15rDeHmr83d/vg3LGzPzAI7K+cHyLc+r5+fKpfPPeL7j/HrfnhvlD12iNJzD
+GrkibOzQ4Ky5bo88vjGk/Yk1z83fobZtIqUQYU6w0lU/qZf9sv5LVCU/CB310iDRsShxG8QdrBV
1nJH/P2ifInPU9UIPXjvlAvGlsFbvPyT5xK5KpfkbedVeZu1jIL/o8fJBw/++4DQ/SDfX25fL3fQ
8zHjO8tu/Lkzy1tdLe9m7/wEufT5KLn4ff3Lq3551Pc3+P4sgi0i8vN+CFjMa3makZcRuSSf+7vb
zg+R92pyFCgXz//k73FelUvyef/jq5bkcSd4efgd5T/5wG9v9bvbvr3qt3cKlhP+qHp1RzadPGZb
Kgl6T2b52Qopl2ZIbzNV9n+6Ls93n2/DwsAhLtc/7ZKfD5IuSPni54d+uUcu+kbQrwTp9Z97tDXn
NLbPB8qX9c9FeVx9uVWuy8fL4+wfz0S3NJIe0SWzoKTH4Lh6V2EEa6pxk0JcYfLUolEsCb+pKL65
w0Mywh9Wm0594HQyIuMo7Vvqwmhy5656oCd6MCpcGbOwppfcyMnv0JUHTfguauGi2mh+f496ONoW
9eh6apyEBxq+o2qZd/mIuU/oPkW9Ji0v5inKN3bQYnE0SGsBfOYp1EmwkTXB2umzajfYVOuQKW4V
eY77/oE/Tycz4q5umVQRnwiPaVEDyMurvLCe/6EN+efV9sslVy7+7uHfbpOXbnnb5zv87nmf7zAk
7gWJsbiamPotQzo5rJTH7nndXcZ9I6VzymLyurmsD8uO/Xnjb+//9nTLBGGLGxzacbuc1OTTM8fO
42v5yB5Y3lYbq1t5xyQPwd8vQsbBqpoW7yIiYwn/x0gNb0Du1uJzRmK/jofw3c4vOqXkhy4e0QTa
aG2fwYYa26ghEDxv7OOg6ilUC/PYO63x2JTRjaitC2d0r/S8fyMVr3xdGBZak5kvZmfe+aP6Xmp0
ipfTsxcx9N8PwinQ+9loo6N8QJJPbk4niOpRAgUYcwPlEB9QusnixQhKnXHXKt2pfiUE0dxqASND
0Hotb3ETpCq5N7ggvHQq6lU0E/E0hJCCorTZuz64KWEmJ8F1ds8lfhEBIM8sbHOjKP6j1XUvQTgi
C0gzdCukzI7U2ajygSfKKYSviG2iAu+TreDamDXscdSpFExXdOKoUlg6rG41K7Z+QmofOmtvKlky
ASYawTAjm23ildH4IKCM4kMR7rWBxYupcruzSuVXpoyTlyFy9UpMGiQfPaYAiGjgMwUvC/sGVd9b
OPXB3p71NcUBryn8p86qbp0sRqeP5zq1+FaJQ1xrP3U3b6+6qZ1RLqNFjs2tXfuWl2b5BzG6B1Pp
y1UBqxGVe9Z5U5LfgLgmKm4S7zaGyqOKox0PKcgRjfq1GFID7k1YgpKnzpuX28qgvDZb8Vbz8wyH
TtpQuUk9pm1UzpsQWl1u7Yl9Pipxb22zUQUXAOQmVmkiANTMtqLE/YeGJO8dZZcElC0EEAt9YUko
uX4/FJVzMqfKQMmBfLBqHtwZBpZtB0S+OO59PLbTeoHs3cZm9xzSrU+yUflRuKiPZ+IZFCx9a3qo
xooTVHzqhH+Zz3W+hW9IQVsf1lMYwSCtzdnLe0Hi0WDsHLd6w7uCwQsBGqZvAw8cmpMLW8AstJT8
pXOu8gnFqgZEkexl6BPU9B6ySbwx+2RWaaRimzf0gH3yeMj/oOicU2bqFFT+ov9pDSkcSqM4Igay
Liodi4FdJiSx9KuQKFUKL0h8xnydYntrp5R43y7YhYbokHTg0SJbQAUrp5TRC+FOI6GJx7zq6j0y
xxaIT2rRq3BF/ULGxUfmmo2XCuuHAcJ8bvIPuxThz0lXf2IGgNLXE4+YmwVesUJs2OXEVUu2NCTQ
ECLvcHLnyLkfQF2QqgHOwii3xRBcEBkEw97kulLQYeu0IthN3Z+BHeU3yZB8OGLYR2RNeKT50Zxr
rasJjYxmDfdap/6cSXC85EyRUEHoBsTWxksy4jjBu1B7dVU9LwZmL3JrcF94Dnqyc8yJnS3pwrcF
tIm+Jz26RRp7tW88k9tZDNhHrObVGmglxNNzMNjTam61C7IgXhWHhMpCiajf9p7a3E3le16Z4S3J
wvWqJHZoGzQ1xSacqRiT6wsbEt9aWMOLZlvsJNSIpygimFWx3wXYQ4ySGX7aRXto6bVnF4IgC9X+
gUUyW2ig9P/9MV0rGLLdhjMGUnL8aOg0+6WXmJYZlLTS/cgotWXjsEOqMF+kIblVFaGEbTB6tn1I
LOaaIn1yI66G/crJSZedlFq5dwLew4VUpFH3zE2Y0npyqznkj9TRFZc/yyROyarsQ8Dv6E3VPd5t
7T3IV2VfPA156G8MUs+2Q+qvm5QvUhHpaYgBNdW83SaYHjWzf3IHNK0p/lwkZPwoeXeTkcgzACj1
dAKNgFdl4d4xWmslKo7aztB1NtrEo1Kox8rHdk77KLU9PWse0SqCQXDtAZewdnJqjHhG7N9qfuQV
tR9vna4l6nUuT3W6FMlVhS+hEJdOF+1BsI1Xxqj4iI8arhAT16WM1K01DYDpgvEM4X41sHXD2leo
6lp4gbOPuqvXITdEaJVaY84PbY2rLxs6+IUGM0JLM5A3CY7yAK0unoxp2LX8qFM1DJd+2WKxp8lM
nCTVf7es9xEYX6JqF9xrBLQPfTH9bAq7EHBR3c22QVN2NNqN476ULT1TraYVFKjBLyVo3wECzOtW
v+0H3T4gAgMoUWvb0UiIph0zfr8wuNRn7cFUS2Q7U5KcMIAe9ekNdqxylWozu0uYXg6KghUli/sD
TTnUzb21JK4sXsIdhYJ8ZWc9xhH4u6sW+rcT2OYKUkz6xPnxZGHah6/BjppPxA7pnKw0AXdCt5M7
qvEbvAPRTuUb2yS6G+/0JHyNRXEVO/iRUb4hI62LGZCJdqkp/c3cxieXuJ9N51s/mTHvmopirRuR
4UD1zkR/uKKtRyPUDy41SyvXXeVc+SoWA71G2IYgiG6VNd6akYmIPsXOQ4jiXs9z93QUJb3gkcPx
pCoPKc4KsmCEunJ9y1jr0ZPaDI6XvvmE2XnK3KXbcQmCxlGMhuexV61y3Su3VZpER820bsdJ39GY
S0IIOxSP9JWjTRfuwCFeOQSooVkEwti90t3mAPV5ocLIcJqi3zIz8YBLpb3F9UIyWaFhkxwOXco3
lHNyqd0xPsELdtFWenV5MYyNexdEwXCojVURZbOnWQgpbVSQQ4bn13eHfQzhDOa/maIcizG5TRbo
g3YgYpIr1FEDV7weSALzEI56uYYIGkfH6KHr49Q3R/cduN3VlFmMpmVmd45MUiiAdjUFUkRTVQ++
uLFn8GpDj7ziVXdnUmR0snxaDUgmFhZPtcal8GOa9KIw9ZnRtOy2ytK07E5mT2pZmZwM5XkaEnsX
6CTOaKlSk/vcvMzEA1S1Pv8YcV9ETcXXkC8hBYJ4Qq5dO0zywOkc82VCqTFm5WlQUthBsG5W+phh
x+oHoKThXth5dWjjelxbiPi4yB1wQSt09sPu4FoTitmAAXMUEn6g3IQdEeiMm0oSKHVRznfkCFMZ
TkPFWM2Bis+cpC9/wEELzcPTkDutatScE8bi3gw/yny+GHXb9+jX8k1EYhseCjuY+YFg2GbqptTv
UUmQChaZymZsuaCSzoxYFBpmVc5Hrkp0gruKQzACMgUOpEd9sQlMYAhmf3CRVoLLdjauG/7KpuQF
pQlmD+oSF3Xe3mlo7LagS8w9MTM/wyz5YRKC7iGIgUxrOy28mJFhkjDvQ/spY/5DO9qBxED6lQfN
/yIzL23l1Q7Cahd1zB0m5aQM83AxLL2qSbG2TcG4JSAeWnA2hVkd3kV9c7KL2T7AyaNrH7ZQSzgp
V1qVbiZh0/UdsCN0qyTNbjRdB/A9dI/O5PyqK0usywzniUteaB9Olz0yAAJPwrXltNMOqMAQzsgX
8HodIuUGuiI+NYtrsaMRs2ovZkssRABKiAFvXCTBpsmcAViM6R9Hfqo9Vl5jqzzng8ZAvXCLk0bI
b56RkmSZxn3E2cF2DpzRH7LZ2ViUqU5qfZOMiLqJM3qf8ej6OY6SCAkQxu0Ybullm4bxZi77faz0
LuaLYmN1GDkK050OAyE3agMLKqgOuFxTL6LfOUcdwZhxVQODI1MsiFQAFfpyBuLkpzfDTTeOR5dx
EKOqdAeku4WWAjymcgcG4Ym6U0ZcLHqr7sc4M26zeYPohUZouHeV8CWfFrBuUF+1+YSUJKyV6zQQ
27rM4UqV5VXLBBrlXn6VROMWDgJTExKR4sl5zTKNBiFmuXVpYV6BUPAQWtVmYgQw+uVdbEMCFMCH
+jbddDp8mBCSOEFfw0Waz15AW3ITQxicKvFhz0Syl2bMZMH2U3R/erZOs3jHtOG5KkhV7NAcYHtr
8PtDUXVAB6zEXO1dEqnHDiWBC72X7T9qSMwHRAvHPL7pVH0ZoSNld/LsDZ3whR1RAMLdjgNvQmXR
CbPHHl4Q4BAc0o69cCDn8cpNs/uxc95NxxyeC8d9qgiYwJSSfkSxYhElJVDb2MT06exfqXFVJ6b2
mNb2U4Oyhwap8NrASo9zDiQix3CptM2wRdfdAo8N9iKP8bwZ2T20I3OTpRkEHsROcaQ85EtmWaOC
JCmmzFPxHTBXm5+skJA/dUzRhPJbWmbMnlOQxloDvvTHLtxajAfqqSg3DsK0dUHtToSbXtGvBh2H
Z6VD7SlJ04EagnUaZsMAEn4X2O60t+aYVFEk57UFlwMMM8PZcRwIHVedjQ2OEszeLQlqQITtgT5M
yiU3QfMlzJVKeROxCuazGdQdacgdlzMySMeqcVYBBI8VQQeJN1ANTRdTcj1MqMHLlkMfq8/UUnxO
nYtErQBOda35lDFdigNa+QWqtLVZ19A9kLDNfYUIRm0zrAFg9mvaYmM94AiIm36TBajHGAdftzGo
iJTJB2eyNGmORCGYWwAheKWzCUT6PKREW83WygJvu+mdZpehkk+zbNpPTXybWXYBLHA8cFAjP/Uj
NqW1r3M/Qyc9YoqzSLS2y7q/jTErmgsSM7QNOic16jTVNeMNs3MOOPZA4G6c/YPcFMfQ1cMlUu5R
jXVO81y0oI5AjLFB8zXAf491QQRq8+hEd6HRPsIDx3cbJMUaIAeZ6NaBX6MOCJ33wVy4AT+e4cwY
jkcEVl3FAQ39Ry8Q+oMofwxLfAj0vW9hAFk7FGX5ziaI1BRxQgwafigxC3GNxBY5HXlYEEk0SMiB
N9nhr5Tvcg3R092VUfJnNFg/6d/vlk08xFb3alLlWvlW+lCPA9Wwqd2bRPS5WZyBKMrrzdA9a36D
edi9iNxtYIJ6TqrWPP2qAFccfT/gE9jOncYUZAUcqwSinTE6gj6A001Fk4XZiatwgBf3qivseWWO
uOIoDKPBAwkLs/hh1rpnUuc0qAw2pKe5vlIxUtARKGyqIHnjJQRQbN1avycugx6sZQPxapcaxHTd
VaDAGjJBNlGFZyHXReDZXQxtVLSfWvL/rZJgdJ5Ibv+FJPjpDR5pjjcn/8o5/sfT/qkKRvrrEoEG
+tQhXMX8qgrWjD9sIMMawOAz6dhw/0AMbDjovTWgReKrINj8g8gLobs6EX4G+s//SBAsFuX+WQ5s
kPFiOcJFJGUJeJvC+KaonyGukVHdWbeJai4o+GQ6EKF5IMmPM1yXgS7XTQghKHZbVyQ7C1R4rqKm
kf2DpnQYoNVAcNJOvVTS5NeXb/I3vgONjJrvWweF2bURRxto281vwvfAHI3UDlvjFt7wijRm4xKy
AFhNRzFxForbwvDvTODjhObFHaLCRW5sCbHvOOmt7Qz+QRKQZO8DBgjxRF0Q9e5iU6PyqIshvO78
aJtBQyhg2a/1wv/5bzZ/+fK+fbl06VFGkjRjW/z+3P/Fc1IHbTIw1zVuZ8rrL7hi0Y7OYAASuyzX
RD9raLhC9yZUmbYNL1Ogtjet0E6cakMYrEZ0oQXpsWrJ3bULTmFLqqjTigdmrYeoUJxNngEkiLQK
4HDf3Gm21pz8AJm2T4lQL1X7IlPS23/zmZav/O+fydYM1OtEtvHZyBX6+2fS9AivJPpwUibMfFc3
qr2m5oy+ccCVQSVhZYfCvEjYP7ZlAgPGZ0pzNEXIfN7wB4zu1YMzAjOxM32Ly1VcGc4PjSgsIFiJ
cWchHebKIFYjwkXvX2/6ctD8903n2MFIITiq9G97U17mfhdgmr5FCItKVonvJrEbsqrmKhf50Lb7
8JTPy8V2Si5RQY6vhFG2zrA1KaDC+BYUmf4/Yee1HLeSZdEvQgS8eS3vDY0o6QVBOZiET7jE189C
qad5r6b7TiiigkWxyDJA4uQ5e6/doMweUapsrA4MEGyuZDvDR2pewhG42Fmb3Z7KAwNqNkVMQIC1
xuyoH2M7kPQzZwN8IoJDWHrAtRsIo64dTzOtl+uUgfa6zc1gXSdTSlRgHAMRon7VhqrcedbViSAj
ZRBGdhOXpztpj6s6ZGfTaeS314qsyNjFFjjfCIIAejffOm7c0fnRz2ok1NxJiJoz8NXZoW5DOSrV
1wD9DRjC5K3Xyu6cahAvWSrGrYQfQdapgQGObc/18RWh4DeR0iPC5iefLNjjF70O93RZYDGBQ4e4
uxhc8YLIm7TKEUmdZtgtafNNvR+lzlVQq34oRtT7PJGfkRrS+0eAe4+NaufkDBj++fP+wzYzr20e
OF4P24TpoBCx9b8fqj6Cmm70UFFrZnfqPVwDmd8QeoSYn2uhjTTQpPwDVsQE+DVO0GeTI8IWMirx
w5qhcY7LatsF2pL0JDp4nXEftBVbyBneCJ5uaoJz4BTB2//ztOen9ecZ5gYszERn8cz/NHy5ZFuk
o9MYd+KR4ZO48RNCxivtHFT9Lq69ujBTPvgIvyAsEhoz8pBo4lkG71hMzKOrJ7/8qGx2A1a4vczp
Y5C/ubZQvazmoL/tPz/dP7xhj3cZb5iFbZW0L93/c43uA2TitRiNO1qg+oYHeOkr8TUZslPclR2x
HoAU08JHZ2qfjKkQJ/T2rwmB0/t/fiLW7Fz5433DoIZGBjyGTwLAH5eyUHktlyY+pa7on2th2Kfm
jX2keyoTaxHrWvcp77/gdWFPOgGJM8dg2Q6meX28lUqSpaOG7ML+3l5NCocIvcrU3Fc1hIpGGnAI
Uw0AN4DmmGzbfsyxqyf9Uy/s8lLU6jCEBpVdaJCWjQH2hCxBMQ7JPjMa1Zb//FLN/3CIWLT/KSkM
z7H+z0rGmIrRhx7qCIGT7zYdy+NADBsOD8tb0Vl/UlL8ckv/rqG5AwQwZl9TF66g6t21mVgg6FPM
/Mqfmj2S6KOJdLXHQzpupwBODC2o/8/E6P7fCzneNSY1j3+eY/7hOjKqVE80qzfvjWxJ9M2Tfssi
vZ287nul2Eb4DjMGbPV0ED3hrDuP6Op8jvuVjOU64dwMMNNruxzZcfb+CZo3Dmy//Grr+Be4AEPN
9i2xj830OkwWHT+3t/a+/ea2kb/TY6s5iDKmsOUvgM/DcxC49ipnP7CB/klbxPBy+LYqh2nKyR2V
R88cn4Ru+qdW9MHaR3C700YvXwhYE5PfX2qfXq3W+9d0nNoVrJxbISPnlwY3sUigIGjQgYAoRocy
NZ6NILJeGVg1MERK++CQpWwV+XgOXUs75HHDjIsXRWO53/zzgWLPV+M/zgmyWWc3GlkaAQvK35dA
0IaYpVRg3IOgIvLRm/onFU/lcfKaZufSXXzSgn7A9lRmJ4X3fBEPau+WChq4ljNs0snz6aR9YMi2
JTccLpaFmdweZ+Jz1O8Bl6win44OJD56A8uQRMJNVXfVyrUAWIUttSFd6eeocINNn6bE6BXuCxl4
TL3M42R15tkvwaiAABpIa7BhX4td5ZfZM7oMOlYtlFU6hagZmL8OqYeQ2hEBmIimW/zzO/VHUuFj
GfMsGz+cbvN+Ofof75RGPDWaddu406B+Q2QNsbOLP4uMA1Fii175LpTecGjqZZjkOcPKdhF3+bAQ
9lgdSbunGVqpc2F56ncyzH91Lj9MrX/9DF3dYU1j46AbtBSMP59Z3kZmCqxU3oeKsE08NvIWOA4W
ePEaMgg/NZ52GjUbqBfDtZVBTsGWBB5n4TNmXj4O38oS/c6ZyYatqUEF9mdzWtfrJxUG58kEeRux
dwWBTe6f3YpkI+QkVm0Xk+pq7aLO1p8G641YbtbEYW5nVK69E177Dtt82BshpLIp2UKwrtelDe17
pJui6gnGTA1632YM78j54LeQOup9ZS3pLKwQ6TH4TAKMY17Z4AcTzjKOgmpj5fq4GhwikOY8YyHe
U6G6U9JBe2VppvbAwF+an0RuGJveJ9q+ryo4ScAXlnGAjEFGJokfpT1BFykjJsroYv75YGFwjFnz
bycW2yWdE8piVTNtDOV/LGiTLwKPVOroTrOtvOTa1G9sDcKoU8RgRrWT49Q/knBsN96k4NikySGw
ivilJWdqPzgiW8beN39sxMVR9OYWpjcBFK8YOlB67+Gt+CTNtQrNToSXMnVnGhJ7m7QP1yoY9EtJ
1mLXCnHTjS9tWxtPIhxf2x5HW1feaJZf9V6LVrxh+jZOm+9Aobc56icoy44TPw296T7nrXYQVsQg
AJQKGoX12NO99Dml6Zgk3blQvKTeNqhV4YMQPYfOOtQZrqdEQ43ZkwdcajXFVEk97BKXhKzUx7ZT
xUg4XZ+UNL3BDZWPtjmH2w4gchC9//7K7O5jbh+8cLTWURKGJyORgBRGcXVq+rGloHOjEXPnZXBj
Ivo40oHZVPmjsYuE+USaYnhXS8vtTiBbwxUU3Ddj8JpdinZvbBC6TiK06YMpjrSMQMkYz2BWe8k1
iv1gUadVv/VSyWzL0S36cCmq5iFkM9bRDRIOoHC4LQA3KHovdfZZNWAWcKTJ5SR1wv0QTPd0gk5B
ZYDNk4TRUA804UACm19FSyPt0gtuOshIYeCuGZHQ4xZqVzQxr9OxL6PdnTSHZ5Mt8y5qrrgs66Uu
8KL01jD7+snjzHUcpqNBiJfT/0zNITvqg7zkfaZvXT8cVw3BwC7Uh7s9cPTw8WZbJNQ/jFQLt02s
4CbTgHag5V3SPrBufZt+lXA9Cr+INykQsbtCTsU1w9j3vnuzm/Bzk8bTLSmHDXkIyaoxOCBSW9to
lSx3tXCzjVPKH3ZmmvvRoyPa9Nh3SfPdl1KfjnxsyVLzywOFsYEhE9h7JsWFnMZpnVYTWSEiq46Z
cm8Vp8purIL2jB6EjNFtQCqFX3Y/faP06SXI9Ix/DTMqqPANzXB5CVUiL1kTrKa8ayBq+vnRDPC+
68wpMlKwkbwwLpvkkDPdlecu8ZjU2P54hz/ZrSqwH33By3ITyAV+ZtYgZeNqkySgp0qHrElvQCQw
qM5d9SG7sGjae7ohLkP2q8w4wcbMC3aMAy8Bzzmk5CojOZ6VFUarDiv3ihxZlEc1FTgLcuOvNMvF
2Nl324FB4vwtzHVTJK92NrXk3Ju8rbGeMQyvonXp2HT8EQWNvj5+Al3IgQGlhdaA5r+NGq8fO38l
AwIyJlu/ZW2r39SkhhtqiSKHn9zyJskUuliXW+YiD6qCgWgSXao+PLSl7Zzy2H3vQrCzjjcBuR3d
Ky7cepuVAK1DB5ondMWKeR3OILMJvqvYxuBofR1DZDp9KkOmHcgk0QRKkhNGMR2sKWKtjdufXpuO
l2C+8SodLYlPU4i9nXdEey22/Zj9UHkUMU8e2r1mhrfSD3GATPZLWchz0zA+RlyBXy9ooBvGzae8
FuazG5nHWIPUSxauR+9h0Vv4YjUO22/JNP1QoeZtywkssAEN9IQ2eEExFi8NoxmPlfMaV+yFxBQL
ZkgGgfeTd3vUMlGaXOWoMYrymksUhzFqsDzcRgIRDK0M6ru+tmeGoruOJfzggfRIYgq8W1eOX2sM
Klk9xs+2sNdwTZniWkRJxKreADMMMJYDkKp7r3wZ7GtFtDvLl3FlnYoBmMMuNuHFe7EMN57oV5ab
58hsXR7Wk9kZ99rPuDWsfQfd1yrLePZl2K+gBV61eao7+iDJFHnk0HjY0h3+8iW7d+5vyRgqDuxm
60M/2wXYFlW/75pyxGP7+B8/Da6syoSABgm+ysKf9PU0Wyx/35/TuQmPQqz09/R0pHFn05PeZpzd
Y9CAMO39+6aBATPnZnqFzfExssquPd/8EeqY/GyLusj1QoI3GDLgSeOG2aw6hBWIT9fsdzV690f4
ezwASTLNfJ9GGq1o1b///nacnGIcnNuqLbpDM9/kVtgecODiPLcZJmR1Lg+5DZKOLf0uGUeFQ1/r
5OFxExuWPGg6N0wSv7tEHW+YaGZE9UgiN0tdbYYie43s6JWhTrP1kTQsAhJP1unsQMlUxgUojoOV
1RvJ0Ss4Waampw0/qWcznk2DZo7+ZzgU3ejgkUEp/OG+++PuNKTFatJqZwHrK10PNibYXhafzNmS
7c0q8sfNww34cRcak71DFQWqOCbua77hWlxh4vnfr6IBGNDicT8dy02DXmBpecW1GY3nNLOjvdZy
Sfbg8m8HFvuVCVyhic1g1bkwEEq3fDFs+qCAyPDmCHXTmb2ukFUem7okvtT4qVfueRgIsbNgSrCn
BfUifHdYtPVUo2Krw9Vou0QG1Gjzs2Fg4JiWlyx4aUm42EQe83BsXe9DILfTkDgL1koIjj1S5HCo
4MaSlxBXIWBKB/C1woEiMxgFQ53zRtGvOAyN/ksjgyAwBWkcHqdnzA5XtBkpVCTDtdFuJIF4FfXD
2qPEOflCFXtICHu/5tqf2UaNdvW90JLN4BfgUieZU0aAp8fcczLH7LFXzzB5as8uOQwMXlvamVHF
vNFAGqQseaQ1tCtmEyhzavQHyezmEfMNl699EDXk28330gc1bf65x1eP73387O/HPn7Nf/rvj9/g
xDQH216L4Xr+/W/mD03zx5+pauBngRqPf/nd4vEzZt1nW6PwDpWanUYfv7yaq6Iwrn82cmayPf6j
ZHmalqInUGvA9ff7rzz+5+Nxj6fyuIto06TmZ2YUKbjUhLvByR43acoZUuK05+xjg+SX7Q9yORin
ox2nTptWsCax+blh0h0eN5NpNkCKseg7acuCr4yNqfoWY6Bfwz0k4sd3BNtLx9OPuiv8lQh6dhy2
STOsMr/HaYKNVwceW/S1cxCDA1i0cAId8Xj8PPg+Z/Ljvx83Hfugg+8FYmnWFRPwwkps4jF4NFdB
56DS9Ejc37R9/NzjW4+bx93cKeydhqBGzr/k8X2HUPffX1WZTtdAT4PVxwOo5JFqsVte5pXyd04I
atDX2n0u2ungQB4hjVaHJZRN2tLPJ2eXomIMn53c8de0n8oDqdQoeB9fFjmhzUvmKwzxH9943Ayu
TjTUw44CLJ2xdG0Fq//ku/nwCHjwttF0/tvw81/9Ov/yEXA1+bDvjCBK1wFDzhrZ92SvAGXTRDDn
w1OQn0umpBhfonZINr+tHw9XxsfNb3/Nx/2HFeS/3n38x4eH43E3UrMl+Z8fQjnQg3EV+Ck+XD+/
HZaPB04P/f3H35aJaLcOlxzHhnASm+Hut03m8cMfP/bxRx+eo4+7/+nnHtOwj8f+5YU//uePhwxB
ra0n6xxY1a2hfdr+y343dh5SqN8OpiqcZPv88LAQTZ3nu8c7Uz082BM4dZl7zu7xmX18oo+7v31i
v01zf/GMffzoxwedlD3cxd8/1D+cZoWXT1srTXa9blL3D1NQrWUH2ZCNeDcvc4AD0FA/joBxMlP5
+eGY+G2JIFAgWqMXZeMjJczSIt8LSfFUkCH4+6aRs0X4437oRNoSfySx9oZbrb3JYYfBwfX4pQ/b
nWMa5CuYpFBoiB8drdkkuj/8dtE+PpeGwndj1uVLxa5uD0udzIn5A55agKzQ+WazxR9v/+N7f/mI
qodj9fHp/eXLUFTYNpKu++p30XdPS5higS89qhLCw9T5SJRrr7h3Y3gcQ20g2NEZn0qQBNGiYsel
+xtfk/4GQqS3dcOwWwJQQliLdBolbQc2vm3ltg+6mTjDZjM1J1KRHOs8Iul6c24aYecnv4DQ5ER7
gewJxakHNzGaNSPGt8mQ9gUN/4sz9MneRPwv9OYIJfdOqJ65o9HyDWiydNTF9kS2tlmCueYxJZJ1
sy7N2gXSFr9MjeZRItgv6VADoaz9byWLFWoXdGwQXAiRSbjWj0nwtW4K41LO6cyjbYV7RGrHLKxo
jbn61yD2kUyb6bRrfeOLI6IJDDVyJDNH/IeS5SomMBRdMZDeGI4kZbCh12z1nkzjVzIdy2OS0oHS
dTZPTJhMaoPA3TRSsMMXnrkYrRKuozF+nxgAbxAuB9swktENOWXsrWRhEyuBrNlxS2y/hfcDRYra
YGwKdqGDtMfTgyei4ZInT071turT1z632zXD4WxlqAr1oSr9dQqY6t3saZhZcK22Mkr2AyfDNSrp
VhFbRpxHUp7JjXhzlO1wiQ2BN+Uk2PO24xLwIUc1xXet0AvkdSMC4iLd0Qe90Xytj/bkxvssyS5p
CpAic8UdFm7+0vWzvMO2v42m0iGp73TLKY8lxF7wMHq58k217dzep3bp033oR8CsBJfCFP6itOgZ
8Hl8nzzrAlUHRgjS/yIcMWCb6a+8pE8p9DlLUQJ1d2r0r4ecOdAJqlfxyRfsxayXUTb+exYliPvM
ztwZZZQRJYo2dexOwqWN4xiyvplyToqQxjaTRnCqS3/ht9pInR2CgCj7a6+AjoLRVk9J3OycDkeH
53R3sx1poVgoi+rcF0fEjJJDLWWjx4VO873LZIfRvkgZYqYFsS8wO7r23nazFqe3/VPWV5+i3jP2
dpns6x7FW4c+Hltg5a+I6cuxjinnOA7a126XCfuuRhxZGcglxE5xf0yMb5qmwTDuGSfgNMMaPZHd
HLq1s7dcZ4uNDWym6WssF9UloIm9Dkt/tlJEySUNjE/Mb6hg2aFvDGNYc3aXl7HmwFJDvrTypjga
jfccV5Z5yt8nRs6f2uCbWakn1J7h3UjsrxYhZbdoxCkFP+XMCC+/OB4EL2qVft+UIwAiMi6asXGe
zVqcwcimJ6lDPmvoUUVd7BJVlw8QvpgjBXq7mhiuvxA4vx70dI4XgWtcSFxaFgYf9qd7RBE6iFoI
p7ZifoEAGQQY+9+iOfbGFAAcTXl2vMELLBXaLlPTK7mVzYsAyhOa4w3zO7AWefdzuKQlUKvEyWgV
MxU1Mo8SKTMBaeHFahJbRyvXEq7QZ7BpQSmd/NiduYvMD9B3RccAw33hwPcwMXI2onVWFtKTYzsF
b2NvZidSRaZlb3bTSp/oESp9ylZWaFtHCq9xWeRmujNqMpMgx4YGmRaEQiFc5pmz29cWTtN+1kps
CWafhWdQtj9VW3yOK2/DjxQbC7wdo7uuOtYjKfVID8BymvQTuEumdWUxbdGQf3rfAii2l6LyL12M
3VF5GjDSBjVnhZhSxUAfLTc5iGwikDf3v5t6+RKM8qWNlL+JKnjhznRO8+pzqTUX12nGrQ4FlziU
L3qLbLNESgOlsSEolPGjYf3U0eRi7Hg3UIIV01mLtTWhWpXXGS+J+pp4lrUve/srMBl316X9U+uk
vwhoaXZjxtxk9illCNN69rIvkgk18krY6rl68hPyY3BPkhhEMNLz0NNhtGYOq4U/0WPXmrmp9gpQ
c+d5JzNLzZfY8lcj44CTg24Mehbe0VwDXKr8nsS/SN+XcbPpHfU2ARtbV5FsLw5iu3VZ1sE68J4h
STbE8SLfHuOR8Mze32ohO0ClQeRK6UctXKDFRTKcCAfUzg5+27arnk3p09KyqisWC6JmEqM75dO3
EkLf3addNyMoKeXc9cD0YMwG9dmS4mxZ2UlaafwcYOXaGnFag0tpKrkohvhVs8L+7uk0wqYA+c/k
dvdefU9Mu/mmSWS2VT3hmBActHQjITGkA5Bxb1RLvOcDPSBR3VU7a2UzIjS6edDHCdGA8btDFewO
j++EVtQcrbH4KVKsiy6GBkL33C1a1ZNvO9puktRQpPTEhAdwwuBQ3SYVf8dO++ocpWO3GZyB86KD
HYbQMH1VuGqAHcVLkO/ptQ27hsMaT+sQNNyMxXXMnezQJBnOIzL+pGseO9CJR8+t5Kpq1Q8coRdV
GjMYPHkHpYQVqJiX7ZxeNEwzzm+KSkqvBoF1O9K6V4geunY3UUPdPLfdHshXIh7M10gb7MnUIk9B
e85IDyTV8FehuuETMuODgBiGUCRLnmSGdVom0NbKdLrFgXgnwbw8y77AFcic+tDeNY8hoFvbm5SF
fsvYha287W1rVUT0u9HutnRFTXffl+7wSmuFw1cjmaVxrGVpkVLtw3qlVhreac6ToZWyhfdrGNc2
kGjHmEz8yWK8NMM9qr7wJ6f9wLsAOgHQsostQ+mYFXHoSSb3llqGNi1T4qs9UhC917YUlBea06wA
2XmQ5cVblJEZ5eMGXcaDKTcAdmnN6cx2qzCGYy7j5USl+tm2s9d+sCleabEGYd0CYhpc6oHxRTiF
ibjMFpsB4NjY0P1M0YIvU83yljAMd4OlQDgnGs0V5L26+87wzrjoGCZ5I608H75YpOOuXSf6GTVM
5krmTPcRolcALevkBbcxmrPHiuy5jDiU+8TvVxKe5poShqNCTVdjslLAJTWDIk9eJwMPoBuNnxJ2
zXSQp+QldLtzFGESrR01bQmPWhIeT7Rf8AOVZ7bVe07XFgHRGqzXRSOZdIWpZp1K23vTCQP03WwX
mIO3KpyCw6WrfjLMeXI6U/9haQmN5MB94+pVrYXyVoaNroogvtd4yqf3OHJDcDUTmR9WTc3YC/9o
CwwYlYmlidCReKE5Q7CX0YFLqP5Jr4tvHpisIJHDAVvMRA7ZpNFmC7vTBKn2VLn5FcUqdT3qkXWS
YR6Tgp1GQy19YiveBcK7a3KuvKBfd2EntsLw71NdNDtMphigpoQpm1GRW5bV1WYg4zeOQK/JEadF
nA8IIFLBRlmk7pcgyr76MFcWTubWp8HoyUAdo6PeghEVYtB3raiD5RBZN0Tz/s0phm3o0cHIhuTI
SHBHK5u+ij19qcnuPsLlxjs71KDBacOV1ux4QgROXJH1lKKZWWYOyby1JqmWXZHtGVbx6JGBXUax
H2fWuNQD84QogX7xbENJXyvcMYtWJ5m09XSESIF/q0bwpKQTfMGRU60ygwuKx1C1GHvwv9T0kgvf
rvLGH7VjXEe1qQaXtRrj1LEWwQ0V6NU0aLYYdbEXMLiXLYmUCRlwN8wXX2CYHxPSOLc6+NKFNpEl
kjJ928qBp0NZlaKJaPt9bORPqdKwz/idWI2a/4uCxzqSoR0umsCeYBoOe5dr29V0gz3R51QVPfg5
zx/fXckAxta6BKucuMJEPYxjSNnkSszcTU1qIMHVZCU6nPTg4tvMvRTYaPHyfXUq5f0sZPhul18S
Sx+f3JR4tM76QlRkcPWC6g3CgnFoTQJvzEoq6k1Sw+rUcXaa0R1LMZDykiD1iwsjP7sAISwuLMgt
+/yCFusQz78zd9psaS7dOjBekPjvLC3MmbRN/gG2HaMv3X/CW4QNvXNITGwJaVVo5xAX5lu96s2t
QVjaGrXtL3rjsDwL3qzS4+PDI+5WQP2nyPhSDuGZ8kgeoJdvmzSaLiDiw6QZb704eVH+pbYH42bG
QYUtsybNsSynK4Hu7qKymnDtY3wJsXOURmttQ9XeVOt3e5LxDqX97NaZfTba1lmOkVGezbi/Z6kL
htdNzkGYqWWFamqTGdUhCgwyEHw/3j7kmVGSmWtbgy3L+rqkXyIZcjgN0yBn9pT31aqZi3GhjZdv
vcX8pkujxUNekkPa9yGZXgYlvxtY/m0G1KfeH3a6L6d95+I3511QjICngt+crB7HODJZknvJSRuS
4RcyxG1s1DxW2Ez7GdYsSFQgsnmkptTtY91lPwHiTStkODrFUSkOLupRN8yNJxxUn2JfOzGlKS/R
+FWrEGqSOZzcEEQT+lVzvX/cCMSu5zpXb3jjuh2VH5iK3Nnl/hzaV8R4OlOUSPDHAG2rfMf25kUS
NNyKz7KxkUoGc1iyW4UQyUCWDgN7kMfYqTT7QzqE1jkN60//ag1kkOQjoR1LvjmKEz/XbyDSk3Nb
BaeC/QhWVBOrJhebnQj8H0z8dywG3bGW4l4LYRyj1LU3YaqOCtA9VzlHO9sBRMywNt2VMWpP9qB+
sr+WO00538yxyFapVsQ7uAjGgj3RMXOczwz4/L0v4gBBrv6jnKoBbVChwbly5LHrwGNy3uywFAsm
Yhj9mKqEKx1Yr5nirrUKm75QSQ/ebogbs4daLLIgr/e0gM193XI3rkYbHYHSD5oXJFzdyFWQRQmM
l8HHlh1xM9OmuUCzBzkWpU6qaj7d3Izs5llo0zXMboqkJggmgC+CPgH11Vr23Y5BhPXmlD/0ifpI
gR5u2Y3tqcPfOGbkUVpPLV2NuxDBhSCIimVSzzddrI83RW57ixMYDzjqHlKT7bsTaEf6CwuSZItz
1loky+fWziWIizXajzdTFVAihF2+NOm8HswUm26fSep5ZF2bqMjblbSTN5Cg4uw0Rbh0oradG1xg
WGOP0GmliyU6zGGLN4gXi+r3yC9TNnAUT9Vq50oXtVtjEho0N0ggDfyokj48j1V0M0nKipMw+DS2
BhLlQjeOXHeBP1Y+STbsFnWEgYcCYgAqBzvfBQgFcf3izbSdbs3Ut77kGXz6VliYY1SVrzULQl2p
Fi6glSdbpT/LgRlrJCHTCqBVpyAXxCQzKFsWrfHrkUXsyXw9dU19HYaBOL8kmT1bsLJIfd8VLuNz
Yp7kNcZXe9HynZBlfKoYeSGEBHfNfGg8lF4w3OIpPbj0Z7R4uA7Sfa0q7ezi5tzYntGuukDfI+5Q
5zYN7EWbR93Zi7KrVpNT584bkqh20ks+dW8TVi6vF+aPofcWeR6Q5mV35uvAkhi0bvLSNy2D3967
1NKsvwZ5v2ns7LtpBhH7cfO5djSypkJUFPD2MY1bXX7vZr8Rzs5NqBG1XgYT7HKfJDPEJzfkl7hY
G84GbNprijFAEK2brj16D0vUOpgUN48tw9AluPI9aSKg8/ozPBZEUaW59kI4qGD2MTizpqH4LiaO
SMVufS5KUsNID1HFHoHxJZP2CvZijPhyShA7gq14sRzFK2TMz8AgNKFc48Vo8QuNhLWbob+yzQ5u
bmd0TDCwMMjWTpjf6e8BFZRTN7zHovrcC6EdOsdMn4At+2jofLtRy4clwZ+Dd4gMdDlfye3qo+ib
7YieMeNTxHJxibUC+yu+b4stuS9GpDxkxK9Vj+BSdqBA/In0hIat3pI5iraBRnKIUnjmXjGkJ5De
miL9tyzxdbmxMW19+aqlRbAWfqLtGcFbqJkmb9GGJvzIkpm9zG3vIFrAsZnozA2JOAYDJ+yl3r1A
KMmJ2jDLC7WriVFP9I29xnPbHXWw8E6Muim7Re0Y76t5mR0UpseWoM1t2dfPIiPsvPfOFiP8HTpv
8igLMsof/TVdPqUBFXVTBeqqJrYLjZalm6kI31TVVOvIJG3Fzip5tYYbV6PkpEnv86MFk3mDvXRi
09iJL8R/G0xzEQSVy5bTbSI75kh83UpGottqzc+kcYg2Twb7VvT9Dyd3j0EWDmsJp2LrQNpdeqPz
7EiS2+vSQTZBHiVXkuDeB4bai6phz2qNIV3S6hcv+27VyWteROZK0jJdWvgBF0XlUByBg1sOs4Qj
DvWvrZECjImEjux2Dle0Ro6duHCvcDoOibI349Qk2woR9wrK1LTR4rDemV5J+8+jsiYDL3sij+3V
75OnYIzsfRQl49ruKUBcvQcpCed6U+bOZZRed6zUkkRuuwzVwamsnx0Si5MB0HGESI2bGvVEojcc
boE7kCajjViyucIlVCqrKQHeW+McXeLVocDo0TjKyjnHos8JuA+vQ6FvfK903ofqbE6xf7Jy+kiQ
XCOQN9MPoTURMTcdx1Mz1fsuSUJq7vLnQwwfjv63onLl24JeVbqIHT8k+HC+vHHCX90BezqUBnyd
v+DaLxU7JsRxdr/rjW8UXAl+OpI3rGbMzpZf3no3odlYZtYmLZGnCs5mqH8DROGuOZeDf3Iio3ii
b2suydfxVlRTr21aJ1vGzagHEsc/ITj6YldVc6wjPBKdZxMNnYXgA2TWgvWQKB78kdEHcCU3dJdK
z9EkpeUx7DudyXbAbD+I4hfFSAKpLvqQgpiatHZhZ6K93UndIFK1ss8hsmhIFIOtnlUWwwKKifeh
rYQddm49puA2IEvdTDHSpdeUQAAKjp3N8Cl1tU99yPzFR/N5jER1lcksXgy0lWkxPYWGHR2G4Kny
Uu/4uMlIl9vGMn/KADKg3LR/xuxREQ6jnlsMWvGu0gtVcnkqSBl/E4mH7pRkKEj9V6sQwUtlB88Z
J8IxksHalcF8VguacWNGiwvP+xUlnLyaEECCUM9Y4zEA03bVMNl4QfarDnp97VUTFzJZnSFe6EeG
LO1eTYDSY9JmDw6af0NopxrK5msypuLefDMlnPykFK9cnY1TASlo0dRbWzPTZx1l/To3FCMbw1Zn
cDtLbRJyO0rIAr1sJvzuLBZG88QWRdvpQ5VspwSFYcz8Q/ebZKf/GGMNbC4Zllthac9Fyz2zc1aq
NYKzygn0KRMPyX0D6tMwvyZ1568NEvA2pV+nUBfo8pLztRgoaj27GHd4HOhhxaa1FGa9pGGT7BSG
W5YggyA1u0IupHJ6S7nvL3siwVZsRtyVFtbPurRIrjbiTRtb3lOB89xq0eqVvnHJi//h7syV41ba
LfsqHe3jRiaQmIx2akKNrGJxFB0ERR1hnmc8/V2o8zvX6Yh222FIIVEiWagc9rf32slXOy8Omr5s
7nkCeIZKTGynXXwqC9M5xDlCoYyK9lRpoVeMurhSwvrOj6Dcqpkj+GTImxHy7edMKNeY27Nd5cTW
ustttTE4EXt4dOsjjcFlOEJcryi3m1LttzbQsEQ/5ryz4Wruyui9DbJxH/rDRG2V1SOsRhcfAAKQ
rr4903pFCe/YZQTKf7tFvqE3NfuOWU0pI6s3JH6CS5m0A5ANI94R7GU1sqJiY46EOLRBGp8mIBWk
jg+gd/6RtsZXo2zLpyZg3bKV9L2qlptwdOfneuzzmz/+hYbZbvuQ2wWSz3SzQj++jgnNsHb+WYuy
OVLmXmHNE9ho6C3DI5u3ly4vdWAf3B90ZyWH3rwQOjIvlpv8wLdJD4UzaVeG/S8uHIE1cl39NA5E
uH3YF3X9wp7jrqYqs0+NvvWXBmaNlOa+d+/o3smLpv1Np7bwmBkubcxcdYYyOY8oI5dUpDhxgoin
LY7Cs5UY11gVxdWVdkah9du/v9F7ngss2SBSMexZKqe/xMCwquUDUCal+CFzOXuN9IGHRAb92WiX
8oZuKldDPdv7R+BCHzhB6Q03SkZFhUf+nNGU5ZyrnpGVHmjFeZjij25AyYMBfCsYWDUhXV/pCBQE
QFWNEqXvHzdFvgVcv7G2t5uW1zdmvXfMFoOtZXt6RAO5LSafOzri3RiPNzPgxhn4z3UoxytfASd0
Z9qlRPa3iV+MWzy/XsGLteZMIze4Q20KV6vvGb7ODmiBeawCae0okvoVLOuJbfs5JY/aM4l82Jf9
NO7xMWobjpH2vp+qLZfq5zQ3hgtzA82rBnhB1TJ2hD0t94OLZ0+VK4ZYnFhzjsVYYuJV2bE5IHY5
K438xVIryrG0KSDfWIhP7MOVbPBk2TlR+uZUmQCsmhLbHBBrbc33hCex7T2nQ5ALRvneF1zLquEH
ATOhMmAiND9kzlqWtQ1EDzu/obfGuRzkqRRzfOWevACAInPthCaziLwsCIuCR6lbU74i6Pco3Wis
e9MeplcVq/g5YMkKJug+wp5ehoZOlRJaBb4yue7L5XgGbQrA0xlxgaBRrDEiKSb63+sOXw4RGngK
+itpe3zS8SVTOvEaA5l3cMp/IOWpg8a5+CmHAIUQt0m0yPoyyCjaFpH9zmhZmDrnBOnaXWW26PaC
102r9HVdTmAhcXcA2Ioo8qSbKE2zU4+bjxRtaOKRXuKTERIhQ6xjEVTxrUfPWFsjUm/Txu2xxG7B
TNN6Kp022sxcuM61pX/41tcYWCAFJGm0wRmYV9TDimA+7gIy8yspQrULlf7WG8VvpVfDk09/RuY2
3J+5AJW+y/nDyu5zSCB5rL3c7Ep4Ytp2yKKXTB9AJHVWe5sL2jypii/MMF0/JnNJylu9pA9338qJ
V0+HPFZXunzSVXyyp9dOYUCnH8VlgUynK9g+DFqwykzH4Jt0/Y1eGHuNm9I5Vb817Lhe0AUbhhIV
22Znb5hgBusptcJTC/gA/lfiv2fwYpyQ9EguW8bE1TxsozpCDQlwMKezCjbNZJReniHBtsOpm/rh
9hpgVjqZYBGy+J2jU7XBzByzIddi29G+5PgGoxIwiAc9z96wSo8nV43DaWJSNDamcaSbqLpQXZN5
rjP/to0gPwndyE6PXxVmmZ+GRL4HVV3ufKOY6Sfgw+NX42yQDNUmtCQacW0NYdsiaNua+ARqCcRZ
17GNORHUhLEr7gPxISbJvMx5D/9sjF2xoguGvAI01NepDmrqQoix14GjVmMejpea8f0jXpYzXn2Z
4x+MWNdK+davhvtK6MpftMt0dyONypNN18CqHUDNW5p9MpIlVBAhBjbFfNH7dng24i9sieZLqxIP
/jZYMQFFOTsVZdNtgCjp66T9W0TZZ8jJ32P8gKqLe51NebZ3nG2PjMw4f2XRMQrGT6osWOZCZ9y4
jsElMou/H/6IMZiQp4eousxqCKhZ1nGXDzlCpuOUEKz619CN9bMWslIiQ313fCExXr0Vboq/sjXh
XJi8jWthLX6V9tQr9Z7J8Y49z90EcfFD72TmSV/bTDpgDrATF+UDLWpa0ruu6qCvTFwMnf5UMy46
uX52LiFxbIaSGK8qOHUbbUdcw6XYyzTeAnLvR45J1qZlyo16yu7Qwq14+GT7Wn+KysnYRYtxOdcc
sCxR2q5TSkHWJTm6Lf5uZ9dkqCfRAFuEemBmyeVrlzrVNnBYJXLhEzxnOrWO86ldJwu/jVYU3kqu
RFYcWnhpdRJvm6zrGe0V5nMUWSn+VPMQX/BA+m9GUzGMZ7VfuxaOlMhO0Ubz6RtreLUX5jHQNOuC
lMWxX9e2USP0Nye1/8kqfFHsm17G5CXrmgrXuxORukTTnU2qxPKp2GOsGsCc/kZ3Q3iu+r0xCLHX
st8EXQqvL6JriCC7IlnS7JvG2jbW4CVdbP8MNELVW1hQ3b3Q6ytgsnpTm1oKQAT9E7CERclQb2zC
xJWctHV5rfr2EgM9WWXFZ4akBqxPUZgiy3Kll3a7G3xueTamicnNq+3eTVtyLxbd7GPgjjj6svQy
5t3PGEt0ST850MDyVklGJJWdUMJFp/ZKtbSMtyXVn8wtiAjCBbMcV164oDxT0FAfS7P+FRjiSS+a
7NbS+2ZEQ3BpHHmbunBGqE39DQvhdAwDAvUiF8zDmD9x/1s8j8MTJVPiUM/N/ZEnaJV8xaJZHNqW
c5FS8QuIyX4/59Z7q+yUqzX19arQ/pgDO0UWJtUWLotL3GYgpsfUaW2l0jjnbfsd1FV7ivppMZCa
/waf/38FmVBKKP+vIJOnom7D/7X+rguM1v+z4vDfT/0PzMQ2/0uZukUk0TJtXbcWAsR/Kg4dygp1
aSkhpLKIUhpEsEm/tOH/+d+G9V8ksiUdpo4wdD6Nz2qK7vFHxn/xV6Xj6oZrCumaxv9LxSEYlP+J
qMDQSibPIJxH7p+4JKrn/wy92slYZXRCxPtImMqjJOfNdCau+zEyckn2LDbs8DmIse9nksewDSgP
LIVxz7sMPROZ8WhmjJOH3LqXGpaHudFzKs+0nBNtGa4GnqVb71OgXPY3qwt2QZDHL7hA4AtEQ3Zu
urL8MGqui8k6icT85Xfcw3J3qJ70Ni9PCSH4FSoZN5xI2s+VO8MfxS38YidQgfDgrCdJfYWja9Ou
1eGBmEUE5rFv6VAjlcKpsTJ35Uj+B27B+NO62iV0pMZXblEPlzO1nUeGU72chk9R1xu/icZfEVK4
VrXmtqzTlsGfVXxME1tIFVLSbqTk5lBd38bJWhw9U3npWhyUTeYwTirx76CkA4YSMnzjmLvBoOCl
2ZydyJg8TfPz5IeKIFn17dpuvmGO6kkGzLuHzhFbc+hxSGROvi2LVj4ZoB5dboFb2wo31Zz1yM5M
hZLp1JDBwymZvwtG0bDyjEPszq+FldHJa/b0d1nqHw1GJDkZdRCUfG1wFtog7zhQVT3gwzLc5/Nw
f/g2bP1loO4rgtm6Qzpvdppi6eVWEmMNfBen+BkoVX4LuvGTo/Swy2BjMYOIsbHUXbF3vWQI+l0z
kP1wZb4fx17e1Njf87rnwtzF48rKUmZkfAu6ddacFBMrK1FbaPm6rUW2Z/qmHxubvapTdfxODnuj
GHTdNKcGfF3JYl+qP7yPqn0Cco6yLEtcI46uG2pYX5tE85lvNCSAwubKJVdf26ZfHtwS21ptQtrj
TD6SySvbXeuGnhLMkSxX1IfH9SoAV8zRAVFZi6uOeTXJIo0F/CQH7S+Jvd+lJqb9FFTGs9BotfSN
g9Rz98w1pDyM/KMk6yLIJcIKjoZOkhuTUUo8MSIQ6MdA5C0nXz+ShQbNGVB32bex+X/Vi27EQJ9x
5dye/KSP9mGOE+sR/+MSL1yy96ASCb2495n6lYuDuoHJx8w2TapIerDaJxHxPJ6so+NzwRji6ego
P75FC2OsciB/GlxTaAfit2zh6zojDM6XgVNdRD4TvYbjtZrGWwwpfJNhpzxqPfEAlS3ZD8SWkNwk
p5LpnVYc7BnLbcHG5+oxkOM1xasT+0QC9Iy5kDFZ/c7uSqiN5B1eced0p7EOf5NFIoeCH5UeUgb/
TpxuwPDSGIq74XGjneb7EKGWVKV9s0WWQ4Revv1lBJUbDPJHonCbVjkt05nFduRzNYGhrbB4lAn6
On6JaEg+uIPUN7dYgnHJMfIN46IHzjslGQXFbDiOiGmveitg5y+kZ9dNjuvLMS+8dz7gj0WsXNLe
yXR+nvGYHoRt8nBH8Sn3y3DHkDvcouKkGxPWKwahpNzEMXTOTvTzSkwplzuMlQehWCbqorQ2Qzrq
T0bEETQGrRjX+RcDz2pTOEV8FNzuxzfNxZKgCA8Xeiw53tQOKM2Y1kyjPYZOtDBA5/ccMeZqq2JN
gbVY4yHoqRN3Px0X59CM6XYVm9kviS+0sKAPVI7GWD8mXyLsHYEHTFVZSy+5O473MpIwEO0Svwzm
L07CYbtWjrTXVk5kSWlZd22pNn9WibjqVZtfncF+nh/6fjEHLOAITJXrkwit7N+L3xnZ/RCU8Xsw
YGJ2stLZ5psCbsFhwty1QpqODogCzQb3vbtNa2SWKEQvjHQN4GCp/TbjYnjhInotUnOnQqO7WAJp
PoZqRG64LM5WbTzjsPoQMDufyVih5F1Lnv5tKCLxBF4Tj6NjL7TNfmlPnXUgXDUyV69A4ZEdUZX9
TWLafTf8yX9StTzWiUFIs/QHTIMaKmucjdgVNX03CdPdAS+EjsvwE7m8+IpNIoo2PQ6TMMBrWN0b
HoRGx3m5kjaijUQgEW33N47cbqcJNL/HQM/MKzYPHDT7LFHTqXKSzzSSL4wBtJPj40lM0uS1nn5I
nV67UHfeYk37zJZhAKrwhvaJEGfKAJY47PQ1cch5m2X2Mjms6iedqFcw9fxmmL5mkX9NFn+zz7Jw
x9TRPQQAdtZBAFWmiNpo7z7ABL5bP7vawVDGH4x07nsVVOZ+FsEN49Vi5HPCl3hK9PUwUYgqEvRd
FN08j7VLFhpE0g0GA6Xbn1Sjh/uoyj/90MRGlWBNLhNMAr3DVWictdjr/bLbWXWsexYt2Q0uYO4g
nbHOm2z0MPS7V8foUSvwbNs1HiCYsOLsViAcC/J3njNbxNPGbMaiJ4aNEzLiqhdP3KC56oL54ou4
P0WpFiNMWYzHKJa3OYLnXCuKNBTPUDAQXS5kf2x9SVrO1E2Pnbrc6KnmboZK/6tP03fWcZGe5En0
ufs+pcOdg9H3nIfIWhNKukqat6B3w2UY3jXnmfQJaK5vzAzDsdCGT0RMTXILtCgeWDdumVx0JU//
biT2FB9Ch8jFFNsMlpnI7uuGPbHrWp0zQCs3oGTxzyhO/m4KA3TWv/VKmM/4pOSBlJRx1hMj2sUV
O3XIxRQcRO7s67YDVCnD4rVYuK8uyu2202uDW8xU71MDpaxGwj0UWUBGOJmOwk+dPW93PO7Dj5Xe
U3/GujT6sddKamxxCMFASKE9tL17MiouWeSvj41J5SXkLJL94t62jKjK4KRkdKypHzugFAO2L7RT
P/rzjikEqZWmbJ4b1z+5LEDnAuVvHSZZ4jV1g3UlD49WJdp1XHJHpxvhH6KQnAq45a274blCYFvc
suM9EN1L22jmaw0+MW0BY+aSXgYHJCRGyfacxV8pjbkH+Lt/amHCcHT9dhsu3bwUaFxGaLar9uFy
JU2Re5OAE9Y7qe/xOq/wE2Zfg8IvqYt5XQ5UPFsYv56ilGe/KOt8H06j2PFK0x8X/HKgLrM0Fl2z
NVotOAxzLHE3upu+cLprj0UwdOLh7IOYpUnD5xZdm/QuO5VDxl9HQjaLf7p69HfFKKHdthRCKJUf
msGpb4amfQyYhSklfmltrXiJvccxIhGFtZ7lPc5yuRMV+egh6fLPvtp2DPxGbb5JM/mxY44dSgfI
rEr74nAuBPZQ1l44g6Cw3V+5eddCNVyVr76RoTovm3EOVRQcy7iB4Yn407b2yUnTXcUN5iyQaVSa
n+hB+wuCIDy3fsAkI5jZFOwImkzU0sjK1PbUynLTRT50E3opOK3F7S3jqDUirDBP7m6cWbNzxk+R
ZPw4rxDE031I3SguUlK02EfkLrWt90wn56Qls9hneMHXmN3N1diL9pQw5kU2jNYqBdY2OdObagBv
4Ux/hVgc/etINOPhGnJ2W+X1fMjLzl/PLe/5lq/I0rXXuDsy4a8/7arkX9jg+qyupcq3RjA8u3pU
MQ8+yi4u9iIhBc2AWBxNBNDlhF3FFkPGAXt9DaIYa1KPf02V7zDoVklnlgdad9g7gW4nErcrteuX
AvvCGIzjDefuuoOnfWhG6GEa3hsAkphjNQ7h9VAQfm8SsQvT/E+es+X6mhGdk5zRUTQxewpbWz21
Tt+x21mM+ycykCDwKq4Zmr1rnJmh0mIRaZL+41/9bTkM8fWuygJ/XN/SR47RcLkFULwXlGuSqe7Z
TsjxdCnTpVovX+zRD9aQ0+NdFabPSabiC39+TOFcbizGOox3GNVGJv4gJi8I0mqq1o9D2WAP4zkO
MTNT91ytSjRUsBrZV1y0lA3CsjlXXVwdsDXjSaRN4myi4ubciTC9T9gmrGrauhhH9t1ILNrqk21c
BfxXI+JfbTjMzxdwkmC33JqocMx+i+G+EDGeanSbxx9GvRPyZZWrmYyol/uUOLpmdg9cjfcuy3Fo
ifZQBBgIGMXhGuewvetMTCMRoO/9NLsHzeDg26FLCq3GFhJlxX7MeCorTdEZb+hMCJ1L7tYDYVqz
2VAfvXUmBxNG99XrnLBM7gEryyRGqsa/toMw1ECT36Rt8qN0wRvSKIlTliVvlQVcliuA0gHsECoc
sAm4LoXXbPcLCzc7pm5/0IMpXkdNC3e2lDH0vCr0cUfqPAIhHVdpEH/GCdklv3FStliWAV66bZO+
xzgtaWrWTfJNTo0hBmB/iLm3LYZhb9Ugl3Q9eELizF9lmX+6NSfgonf3AQfGDWG2YONPY3hS4/iS
Cav3ilY4XuobVPZwXCF9lNIFT0wj66LXeUmTRQm19KZtLW7hEXTzC3YAsJNYpWHjdxkbOKY0GFC1
Z2tajwl9+ng4IP0W0SldWBju8ljWOsOBweiPWZJcyqn8YPhg8fiBvnTIF5/KfPrVZNRCPNT+uPCt
nbMYk4cZ7ayKks/ORYbuXSvaJN0ME9ixLqau5UeTFhxe8WXEYcXBUY1QpHVVHWRl/pFOTck9nHQS
deBhQBppsOcpEo+rxthM+PR4kf41FkTg99Z+m71gK+Qn3su/BeeXbR/TCh8G/c9klrzcqYtBiJhV
y+VzHTaKby6rnH23GBvEMseOcFKshkkLdnVlw9NPcrDzCaO9IoTcOekOftnaQb0s872SbriJbGHv
k1LnYCetS8K0+KIpA9cXpxUV+WInVRcAuDB/CCkRBayKrT4EujdBCdtbnisbyjfAteLRo7/MV9W3
ZU4/GEVb7p3ELEb3UvZJtC7okrhUPv6hMWn2Nf5XVExjvEt9tHgNJyYQIFPonGYRLkE95vqMn87v
v7i58hdS0Ciz037QC20dSt1sb3Vxw8DksYu3V5/9iNk/UcSq5OeCaOV1gKhmpjEzljPQHbwXTbzA
cK0J+YhgdDdRM//jxDSijBWTG/BhayDlzjnVNflqBZZxjnBJeWiwRPK4m7J75PfQrw8Gevw1hZ5P
JX0QwvWhLcLJmkOdP42Frs5Y79MDabKmwk4F/V7aUMMx/jdbCaR/hdYKc8uP4YMq+PNJw/RwMolp
irbcEUPatFnov4ey8TpRJrsgJiIjDU47AFjMtTufZzfzIprFn7gRtF7npvqqTAOxdSKQMO3k1GvL
oDdCLlvgSILqTLXSm1W34xnuythPyX6e6tuUtdMpY+o8M8h8pR4ka0DE2aFrXrh3eHGbO7d2FPeH
JSt23xNqf1fCcqxDF/gFZ6KMRTWkmsaNk+qj8JGufZxsXTR7FZ7EbdEMrC810BCba2aWU9Whzc6z
zBoJU+arb7qlCqW4AWPayWVuCh+Gfi+2g4MkPlN3ivxlru1hYODPoZpkl5SIVLbSYLAM0WGSl47r
8CVKhs+01Zr3ypkRDPLfraZFLyqNPh/zaIwqX48dK06zlQ/Gaivxyu+KWXvrEWKoyatfwoT1xaiN
S6LPAjocA1wWOf2weF2D8tkI2vQ9NIwQ/P9mMFy+t3pi3s0EDx6ifh2EYvZIeZ9X8JCj3Aty91ZB
OaUr5evM+IeLiKCQgIeavfrpMSUeNUNwa1bRwY2H1jNCuzpEk2ePnPeCQcKT91uTQjKOc9QvozXJ
4K8129MtTSlQNeC4Yi6+6BMGd+aXQPM3ThujHWFX3DljijalipOZx39jVYsLBSNbMwsrppaAoGIg
UQRzdESMRoRP1la5nXOoRoAeFp3ffuVl4aAdGnCbp4hM2jpI3HYXjJV9yYtC21dO91JAM/Pw54hD
D2/Q1I3c60OGnCSlig1z7uiCL06nxyGhW3oiuuWOJGaJzq4qdSjNofmUsHaVRNUEzzJfVTaGe/JD
HPEbfFeF5l5E8ccZW28kvrmuF/xkKNxfocZPy0GfweWCFEBhW31rcFKIOYlWRsdthpPNcKu+HLWk
jo262tSgYZTvF2fGLCYefijxjfgI+9b4CrRP36ejLjLMoyst/2DpdnCKnfTINzNcrUYdEHJrT8UO
fRkR6zy7uLbBjY0Yk4lnLWa4UkZMyEmbHOJ0QM01nOQl7yrPnXMMymY5bnufZ7ZYxFpjaO5mVCNm
On3KmTa0t3OsEyVXOYuFyN8xi48WGK3YtH50IxyOPTnJq1IFauTwGkE+uqrhEKChn132ZV0O/t5s
KC1pLGbStgtNcLa0jIv4iAPKwSyHcI6Kldv8J9C+j0vmfR0MybjWgkDbAxYm8ddNwS5PiLSUPQkL
vW0w5pXQOx6KRT8D/c8GO/O0qKBJBwvLtg80jEI13QllVLiezVt9xtWDCBTeCm26Fwa3cQounjrq
Od7pNp4P7M9Pg3J+erNwaaCU7guusXUwok046jZY9OVKSUYcyTlmgmgdtE6ALXRwQIWYWB4R7SFI
PhrsnLCQABFl6AzP6CPrYsQPOMxjRjbOotWcaSLWVWNPG85GY0BwnOQUrDQjgxBNrsMZ9F86qjmO
fWvbpW30YdF4gWPrvTJ/+p5OFRQOZ9ML8ddK3BjJEvnDCTg5YzA62BaNbkVZPT1G20h36TMcnxeL
KSleqWA8pJN64qgTkPxPqCGh9G4VYgM5+6kGPrOAcbg4/g+9prvrrmNiS0AILZg0nN+TGtX6VU1L
JOcj9oqYcA8UvuZ3XxLNHUp6gRiK3caMSnAHX56jYVyek8CLIOix44AKojcMkQEYQzvaE91+TLFT
9iMLhGMV2IMXB/YT/tDm2NfrsYOjR+6TOWx61xjeG4k7HuXyAQNchDSYAcDT7b48tpGJrS7tdq3v
f2nVqAF1ZZnsYCNwuGd0V6O4Ej1+0fJYHEFw7rGyYTFesBJNL66cQIwd+dPuaDcKA1xHiVHTaAXB
82prga1HNO9CqtyABUWLJWC2umsXcKoeQwebKCQFA6vlaBTDsQuC4TjiL3T4saHd4hK06/DGtWJT
4xT3jEw9icA1dyK2nsgnJd4wV8/K17nwYv5caVlQbB9fJ7HVme+XBJ6RYg0QOCM0t3izO2IeCocX
/FJAMc6450jN4lroJr5QIr2BMML1T8uivRR9V8d4mgePvqFDVc3N8fEh4LieFMxH8aRyiIT+uc2C
bV+2/s7sk4+iTv+URRGxFgXn7IHbiLg6Gmb6lzLnedvBd+Ja7NjoNDkF70TXVuT1vIGC2NFks2Zw
VGiYPWv31+x/PuAgOqVne9D68Dbs5mgvH4KEZtggnPQNVV7lUWhEEJDA/tOk+4B2IPm2eKpn3isu
TgFlFonnd/050WNAZaM+bItw+N2Gbr0L9OQFFwhAqQA6/zQtcwlVHJRw1mQqYGkEPTdCKXmlc0rM
phr7eJRD4qF0xOqsI+pgsaNDuj7OWXaenNHwOOoaI0HLfKISqndICSV4XMBr7bTc/Y3n7g9AUI/R
8escp/9QWLYTDOkZ3jDIYJe0eFaWdEJzlEYQ4o8W79QW9UddwaOf+ukL3lsP2GPDKTD1YMndmtGR
h6kEYe7oeKRCZtmTGLuVH4zUl05wT6r8TRgLNUcI8hokh4/OCGqxYwsszMsDp2KpONvREXoqhg6M
HahEPDhYPllT33vV62/FTJ4hTOw9qbjwYFd2R/S88AmmTG9uahibx4xkbgoyyvnyfz3BmJzEk0YC
7xcwJqI/nD5Mu9GOpTRfQzC3O6HZxlHk07tOCnIropYxP/xlxhiBl2gDa3YXqM/JAmAnxTGQPg5O
qIJwwPKJGjHGJ9xlLGetQlK2TQbHUJpjtu0KcBY4HqeFQzcsH6amhLtmivu/z6U+tqygxsIjt95U
1F/qyX7N3D9m+15H4Z2oAPbHrvq2XTmgXLjdKsel7mTCXM9d8ncU04Zc70Q+iKy65gprRYPGAVlY
WzVNawG7gzgH9dDYk/rVj5CGryGQeQRHXmMrb+1lM6ZorlhKdvQYMC0a4g7vx8b64ZjiWgasI+Bu
kabONKDeURxxpGBQ0ZT77ejll4h63rz5qU84AFsvY3ObiZUxjmYpAIK4Q2741PLyo/lxwqdMWh0t
eWfRkIfru+VSrb/VonnBw3GE/bbyp/5eYnvP9JEOpJArEVqQ1XUbIYmEV5n7ltThFlTGG2X2/ZFa
he1gxMneXCB+lEdhMAEklY1PQVUZhK4WRl6Iw2eycoVI1zERwsuWzShkVbUgUL2RIfPaAsSxcs5D
y3WwkpBnzKl4Jtoh1zqTpGxj4nHbcGEVqyzZQa4M0O4AKhZRcMdxjBqRL3kj4J5L8eXMFj5FL0QG
J44vAYQtth3a5eZNaPSMjmdXLJKGgEtIQSX1qtCExj+xyQAw35chpYp1jWSgEebwQ3i1k5HhA1H7
sDZdL+BCJK122BsTxdakdemFYu15FLGLWB27qhw9kzzZ3taMdaCnOyt2IbMP7NtlhTmcZ+1PFuIe
04OZMzOmPC75SF/oA2vNgnI0u9QlWPYnB2KQtn51dRYeX/egbo2m3Ad1AFJjYQmm/vSLyQRXjNiJ
1uYU8N5YYLjMUAKScAsMLCMo7pZVtpsnce4xV46cJ9HwOkHfXnGcTdqMSAYHu9FW+LfG8SOTbr8z
nOm9XD4NqA0bXsWr02jPnBBo0kj9q2D9eWx3jw/lsrarKMY1ajq3SoSnER7hVveLZlWrsjrSwEXI
yWSJ9Q0OxEUIVFYFW9a6iruKzr0w7XEsE+/lq618fu5hACMBw/YV1wKGJp9DX9EFT0LwT7jBsVTd
tWxnml8S3uhJMX07xGWDiDlaS7HYv7v08pU/fjWk331EiMFuiAqNhfbJALNYizx7H5+NHFcmOLOy
XDxTHHxLjjPIs3BB9byh67Jel4oUdmbf2a8WxF91d4tYEbAK4KeJjiGAlBHKmX1xRzmu+7j/0O3s
uwswkcLun9dayvE302GsStf47S6nE3PrGizPRs5QzVHuRuN4CgteOkff7vNDTfer0qXhdXJ4N032
DJbzYjX7CXo8fsdVTbJulZWV2qaOQzFaCvw4dX22rnSiEJh6umMq9b+VMg+KdswV1kXvsW8jYHUH
rfk2hPaqohHDF08Kjr5TENBmKtW9wYfj2Y3tY05NZtQypgjkyq4d5YEeval0qTOcLC1PGdX71McB
j3f9lLTjyUAROikRbiejVnejpm82Ln2WYms880q2GAGGV8CIV062z9zWnA15mnqbuRZ9ElH+15Qs
ENyVN65QZI7m9MPhnVR1JYDzfrqAqNxjkBedfpibyV7nA43fVtDnWyX+odiO01MBzIeVzveiHjGP
Rr6XmivgKnGa+ooiWvsRV5aG8hesoSs3Lcfj0AHhSCtWwUWYM+yCEMprteQp8zB8Zp3wkRWRMQBd
pA7KdilZGWXQQEYd/G2TKIJ3VKMi3ma3IhOCN7Dm1Uble2bSpPtAEiZBsVNrXdN2XWaKAyFj4pwN
ckHm/IpSJzkIudTbT9eekcipjhzUBBw3XTRc2wATAAeTtO6+/Tj/LXiJF4j1tDYlfEz8G8Zq6Kuv
3NK/tHidGlR3iZKeARH/JjTenwv8+FQQaMNhNBeWqKQGIudmDRQghEGEmW84cOOR7JIr7KmQtSND
x/HNbNdNgD5QXtFvODm/uwR19rL7I6S2b6TuH4wSL0xFItOV5i2O+eG1dlJ7MrPjFW7nV5uB7R5E
054clTwO5j9+saA1AYCa3CXXtYWv0i3+/jd357EdO5Ju51fR6rHQggsYLfUdpDdMZjLpOcGiOwh4
jwDw9PrAalXfrturWppqwiJZhyaTyEDEv/f+Nqjl9MXHLlo2GT2OMnnztxXpg2XMDnKnbLJwkyW+
/RI3Ytw0ZKjGBdP74BhBXFw49LTQFVrurcag/M3X6ftxGJARFoQaQ4kfAijMAB+eLoSCgVCm88RF
sCTnOy4kdkvORxgDwngFSsLhTpedKQgJd2Z7hUDCI6/z5ZhEbPDgt89TZz18t9iwznLKJ6kJf6Xz
AQUARCPDcZu2Hgtu0DFqJEy20UI1R072vnDmbDk8+mBUIZOm+5oUPbTIaVziZGhuQQ9cQrehmGiG
JRtfjO/FxcMDyVHq1E4kUfsQyoGKGNd1DUP3ND0bHLBJ6jmE+MItCxQ5yKIkhmljuugIGupfQU1z
HsE8wC8+JT+IX+U2oBspYDDEasUuRYdXO508qBeB7/Zw7sbjMMD0td1xodV1A1QN15ZlYxsz7WJF
bXJOu4VDs7Bw251pud/9aVoPEfO/OqMqk2CjgUs9RiyfVnS/IqCRCLffzPrBcq16D6cNegMNwrN+
hfMH9we12E4G+0S9FHCZnCS/w1zhbYDD0Q4JWi/KvF0C75upA3w4TN++IHeBKsMxvkN0bKntM0l9
akluHwd9Pq3h0KGcKHbT8OjoxYsLUiNzOn/BKuhWPQJJFEtOHTC1C5KKa81GbGqS7MNX9Uh8hl+M
zHu2qMbxxswBk0RNVcFWMb885sGVftRI7axDmTykZWXA3RNLq9I43/VJsyAwtYPoAivOXmEHq6lu
l8s4Jhyah9Uc5uQmraf4/qNpTXRrlUbduLdTfEBUuayFpmbmR77E8nxHYTttWVH/4RKHm9q6XzLm
X5UlyLWz41m0cVvIRswdl6nf7fVabjx7qA8F0RyHePcO1zMQztTcxEQ5wxgqQmqD5R4SnrvQUFdS
if5ScnWA4zogjKbLKii3sNWNLXCrvRj0conPMlmFrjkSxjY+kX6tpVO61qqJaSebgHPpcZythisn
nPogommJx4TstDe9VRHZp2KmBaTx8OIUp9Cn6twt7Y9UWRWJKFffdBGv86zoXzH/ZLNGB74j9Y8I
wdo2rbO1x5dsUm+41vnQsdMbsCHN30U5ur2pyHhXNi6ntqDwm1bX2NLKOyfLL3Ha+gf0G7gdwfir
0OWwgztFPtLPFxwhKP1OmpVlSm68CRFRM5TnRFWLIGjtXYc9L0t7KFKesSBnSTk2V2tZlWqlawVC
M7rFKqS2rWaQsihVtg618LU27/I2nx7LbDtxRdmKrbUyTWODQ75cNi73IpHpzHpdpdN24N/gG7NW
aOJkgmAI9bnzkkPoWHpNh9FluA+zmMO9MOVyIMG/1LP5amhcVHhgZwKaV61aIKd6/NA5xrOHfAQ6
kPkKNlFw9WRw4kdanacNFg2O6VwfmMis5s6SnjwiU50IrBq02tDr7JvGEfTEs/SLYNW1LpykISJ5
RS9NJuRunuK3jYMxpgutZcz+n56I1WSgGGUjSbzBlskaX9aFPo1z4JLgNQwuGw9w/wyj0TYV6YGs
VvK2LsfX+Ja+108r5eU6lvlj2VaovL3/FsHo2UgfAr5MR2xwxjyGzI4pJQ7rnCQDxUYFBaHwXLtD
aFEcVB1bpPjI5L7sI4Wxn4+eiE/DarBMCP8hc05dtAeVz6/EgT00ax9htShkilTpXd8eS+fRc912
r88793/grX/70OXg5IwkUERUFgdtrBKGHOlCZRm4QmuePf28MX5/7//2c1mM7txy8Jz8lBpSj8Ft
UPT5oY8hTugD58zR6QiQ1N69zpEwIa2M26jdBnWiDnHcwiCa35O/v/fz4b/63M8/+cdX/Kt/YtsD
h4UIClpjk2OyomoO+dbyTF7DW4cGWW29IEUHsXlaaQ3jGWAJ61zWj7ayv8j21OcojtQ6cMhl2pV3
zEkwE0bR842NHXnp8K/sHptpSx6PvRIeovLgmT0DwRHZtWuZFqo+vuHK27LE0k5PDnjZ+XI4q7lL
UWY2hKcRurnZolQy5hBItQu7i44h/5+idDrRjXbZTaR96uDtzUiIrtrpL9bMYVnoLHNdQ0e3U4HV
hUSyMI33MKbgdAyacJWTqdKMmFXSctlCkR6gRexQBOarx9KxD5xVPlhv5DEuYxjQ+MERfhaxtU59
mKVjHIEfrIwWEdRxmQuNxEITea792GJmaGF+7HEUmY5HOoQdJVDxpy77pTd+dq+MV/JV3+SG5GrS
g8ewgruWWAQam7Y8QGMBnzzgq5lq017W3jYpO7AqipO9GoqvaYxP7F24DerNE35o5tITS8Hopbds
F8jmYbyUBt29UOyuGbCgXrviIrJWPKhHVTtbTunRHPOpySpFnw0DikU80q8y+H22M2vvIdeouG0V
wXOji4gwWv3ZmrJXr1P3Q8bGgTpOdjyZn+LpsRm2hOGRInVrSw+COFhz/rqfo4x24T2QKe/Y83Ki
G7KBWqLEHVZQ7rzNUNe3addph8p3u2XQkbkP2q9K8MJtK75h0dA/VczRj/EOKtCictv6WJCpRKte
sGh29ZpIegQIKpHE/XyiUUN2RznavfS9Bnnd7Fd1T6pHMwb34BCNWXhjVq0b0Nn7GLkliRinKj/d
JqyC/HbM0ukT3vo1DCzfN/e08qbHETR5m2RqZ89nvL4owZf15HdCSnDWfsFzYYSZebTd6ZmD4syb
Mtahr+SuDIielAmeb4phfh6/UZ8tx2WEMui3qOVUXY8OJ+/s2aXJQwzWJVb43uQTodnk6OnAtAPk
RXz44kpuBDMA46efb0TPuUUIlEENI2fpaJuWmUEva2eHb2NcgAOFEOPC/alHj6oNzdxmg6+gd/Qg
A0axtYQ+IlpRiggBLAF/b6W3cR4fiqzj5/bM9MeFG7rOUgPP5FYaFw77YTyunP4Tf8Mm77WWnAVt
t8GdquDRl2zf0pnVGZ08YTy3gyBn7QfvTWncWLGzbVP3dcrTl6Hu8TQOFEaq4NWijAMVO+7ue0su
9EmXh05mnGqQzGzLxvJM00HTBS9G1ekb14oZ7kfja1KWI4o/86g+pnQ0iGmh8HSp3xei+iafBvgq
ia8dRoaFXjnLWKVbldjRNZcoW92UPrkw1+mDZb/O8QHeMQUho/Dic5bEO10L5EYrbHkCpeLvh5yu
Dz9j6qLsm2LwtR0oFRTHGlgrQQc83vJsdAbHmXfHTJObnBYb/EVj5V4HRjkhimOJqWPTjPIunU9R
yi0KJlP4FjyUB3THeIWg9uClzDlSMlbLZlYditL/iEkf4Obq8rXhpePBnC+/VjCq9xue9jCHBIO8
fJQmJVYhrL+lzo50GbDP2AZ5cwvkDt2qjJ/jsrTI4tHzQJqiOkxuy10sG8OJ1c9k/TOcbBmH+IBB
XilG4WsqR2A5z5klFYuQ5Z+7rOzVa+9Hw8HqBvXbG39mvMMDDdcUe51yg6oMAyXCg+C3Sat9ngLV
CVpTR0Yo73pD0NqLoPHzpisxqAidOFjvBU8DBKkFuQPKbgQ9WlY/fGU6tdCej9W56qYjW6Yime8g
SQtTJnzIMzaKJCfIIzOwPjidzthpfjMVPSPCFmWxa6L8YJjR01Tyb7Om567mmN0RMAuHnvoLCnfO
cJWvwQHAwWpe0xzd/OV7cLRUZD/Z9UDozkXQriw0z74+efibXiEDEdzGaAbM+LmeFezCo+xPVwlk
Z03ue6/Uz32D+93tbIaBkfaEXzGbwHphMm6XNKEpThd0ycEZarhrUshNpX2xLD1qIBjHyeOk/RqZ
13OSsI9OEzlnv0XSziej/vbKdQ6Qrw+XoNa4q1gvqkMo1nXMWEJ50Tmxqxvm5+kWR0bOvqw7Zfz2
tZ8X18AVH0Nj3Yc0ur5qRXH0XTV8ZxaAtQvUdPlaZ2jakyYiFJwSd7IXNytUuydT0go7CQXfjAn+
SGRgItG+9M0yejE7/9VSov4am2cXoBoYKBA3tsNpSYmVnVu/AhczalyEkMNqL14HvcnZMMewZZFF
WRkylMy8g28ahPBR0y8gR2yAYTHlJ2pqMfXBBr53Zwu4X9TeG4S+tmwurS6uThV1FD2Eyb7xoJln
1SMzKoSrdE4LZNMGZ9y7iC/2EMmHvDYYo0eUZCLq88pgZXOr+N1M6/AoAtyUbWtBOWoYIYgQU0lS
FPdQgQg+6A3+4oZKe6e6Kmyjtm/1n17rgUNA730oZXmI2dkCYrs6Y9feBMa0rkaDso0IXEMvMXaN
VQkkXqdweODv6Ei33IceM1hz/PbBx+ZhvC0SZf8yK7mHji53HN6dTaR4ovzOEufOM4w9S2G3tXFY
3JP54pxLpulbhDtj0srdxA53RYNNdwylIDHTGZdaYNUeamRF13FuzK7YwiKrTr20pkvndHJL/w8j
YMZtJ8/R71rs0tiXm/wUVgnqaswwta91KETUyr428GM3UWK6B3eWKX7eZJwJD8mzkm15ypO4PGV1
5Ky9kunqbx8yyN8CfIKSzl4FXKa6eK18kSMZr8xD4elK8xp7AZw8f4ZbVVG5TrVqjolAGACmsgw0
4bLeDclaDAALk8Bp9wAJX1x3Sm5CMT/nJZMbO6FJtUq0R9FRTcwcIF+38pfhkqO3nPEJOajnjDrh
h7RxSwvk4C5AbmLLWoLvSTC5ptOhkSK47fEDWKk6YDhNLt69chIsRPQELL2iwyDhDykoKWPdKOyY
hDfYEps2s6SS0AyQjYb8bO6tvYCS7z+v8xP/XKfKptSwBXlGk9igCcnF/ENzbAe+LAL6HO8cGMUw
rRrz1LfEZs3Wv+PpgjyeRHPjBRQb5jZrB7ged3GU/yknlMJWCjN7OkYpjpb4qSf3yn0+NQ9REsHZ
VoLKJ8+htEqV1t+jUFYKXrqo3XQVlg20iSg+jGzhcQykzkOb0pkT+h24N6CHxwJ0M4MEfVozT5I7
swxef2AUjV/Fe7OzzlRFQD35/Y2X5c0uDbuH0KjQtWz2ST0OOFrPnQl9rSkBOxjXzvWDf/M02vTV
/6dOxJ+n0bOM+dl0PYun8g+diEoSiJhMqICtcr/KPjReuzrul+DnvAWhG4cJRx+9TC/l2OD5cVML
KtRgXXE7gr9N02Lf2al1RX+FyWFPGzwLBFjsjPgLw+57XriEcTr3QR8bjUqEeoG/JLzAYnHA8qbN
unCcz9SoaUM2InlHnTg1YVK+pTWFmP0wZU9GNOQru4CQzBINjc9pglvX6EDPjdURS+ilNcnp2U21
b9Gd2Z81xpNno5//+eVmEbv94/PkU0crdNMhJuu6f+wht7qgkPgCdp0JrSDP+rUTNNtSFTzcGOh/
NogY1hTR5V7Hyir7Tcw1sFVWF+0ZD98Gua/fSBQKd0xrqDDMrmPRVjsRCn+doTcuv0SZhWdvXQ3T
SPFsdDvoEKaDBC8j3NJXLY77e03ZRzw8f/7Y+Ln/8sE5PEAHu7Bh/6FHNR9Jseb9hO0dRsceeynj
040qrOhNlg0RyLCoeCnxh0C9sjdW1QyLknKND6+CL9IXbIKpxtvZsUjX1L6BjGjifkFkSn+sfaFW
bp0x6uaygmhbYF5BsT2HQA//03uJkLeuabW3Izj4hWYm7WfPEunoY/7stEG98baYf4YDqVzjdqIJ
bxWGuvsalNk+s1Hj8gEgcRu/RmYfPbK76bYpCZid7XYmYCsYOHiRMGKq0cGirj0z9XHuiUokiy6O
7HXNmWNZgJ5dVugmO0Ace8cCj+wZR1Neas+cFuBnvHtuevScoBCoKoWZ6DvylsMsC0JAlrKOqRVp
qvy5b5z+u0fsCuz2rejGEY87VlBTXFtgqN+JK6qFIVr7vmSWvy2zIadne+CvbBAkzSrsfC61ti/V
UJyNehLfLK07pp/B0XEGArV0by7azgsfAG6n684Qzi0xOxIXsBwJXUbcJ5hByg337XozaURU1AaS
cPNK7A3jeLPntUt+V/ntjRmTcrF7bkeqLl9yl4o7H5MCXiz7EEtBgY1Vj1vRYsXsY5OWvKK11inb
DBkUxuufX4XWf12JhOsawrV8E8Cs8cdXGAIPbdNkcnc/RFkd67LFaPPk9s9pb14iysmwRNbOmmGi
eUyNBGJElIQ7LPSc+D3VgmJDc4x08yMTzHlttLstldR3nj4KlN5xhLlMvMNsSAp0s6t+ar2F2zYZ
cHhmkPRqrC1Ikss2kK8Y2zBtMB1d2tl00lv+ZeopscvQKv/Nw57vU6hGYZHvv/72l3kBxk1B6s2x
bBeOtPGHhUUTlTZ1piuhKhXnKBnNszlGITgEqg9D0R2z3Mx2eZg/FKaPTb7XuwdONGdNwcgY66a7
NDYZy941UX9EeNKC1JmHlRY2GTLLZY/7O8x6nIOzEXIa3g3SfwtLIwEYxvEjL6Jy5aOJgXi7dSx5
MAuxYxydbNIhQJ92K7FKzUxsKrGFmsqRFznr3zwFPOB/8Rw4tvABxhtMH425Efvz/Roh9f3tL8Z/
p/CgJBFcyV1vlv15TEPvBEwWvcx8gR/e3k2hIwFARZ+ujXfDjspnBSewdsNh47g6AzlaNF/T5Nz2
xn06JriYM9N6yNzQBvqUMveNhqOo6v7Zj14DbAqXXvUf1aDrO7OCZxprtv5kxRTTtA6vtCYmrzIW
59YKsO8jY8sifcoR3s5TVD9rwPKXEczxQ6PV3b3vHoIgh3LCRGhVZUO567rikpa6OtdIyDcgYN48
vaHcBNteU464w4Xz1IyxOLembZ9ZL19SO9JXjmlwmbZRe8U/ZN3AGrg1q05wNMyIhyjt1JEqWk6h
LdaRmuD6IdWs2tE8/XhLWLP3TcqRv9cHAHwUOV9LYVy9jr6frqqvltV6NwOGqGvGYRBCLo5j/JJb
tNajBvSGeV0ega4SpCkmb9tN/rHVK6QCpUcsed6dMMCza06rL2Ub2mulYUglphiWNg50UCU3pmio
+cCLtx6wlm2Yf3y5o6+vSVMnCyJg+VJ1aXBJM+PMxCHdxj1lCaWHk7jJwxpWC8F53ciq1eC5mO8M
LdlEZpJf9KjbYTnFvhdxLg8mht3CCJPFJFV8xNPdQMZlaC6kF6yNyjC3wFZZCp7YXLH/S5noaZLg
c/MhjJLJ10Q/czj1r7prUXIoMaGQjGTv1xFwLHNICn3MuaGe5K8qNS/4Nk8Glq2zAju7skmYehhz
FhXHrkudwv9yXLpWhpGBSzQaCdI6XPnMxW0xRvoDOfPiLpVDtFQOXykDh7365D3hFFtYLuc+HKYO
7T4jAk8ZaI9/vrIY5j/3Xf8sLa7p2o7h2Ybt+PYftsjS0BgM9ZRJoqYCF0U7OgN5DJY4us3FONlf
PYfoa17GwWo0aI0roRUelDTe+tylqnFgcKfFcCUK3x8ujWbKfedzW8uk/yB8L9rVIAs2vasgElrO
c5vry6Ecs5MoRHNuRw3rXtVTsS7T9tYPtKUvvIID3mWQiaTveozu2JCSrTBMdx3luH4DxHlPN2O6
PUEPZW3P14WMUwY3T7kLWcnJoR932dPNsVJEpU/CzpDNC8NAGS7ekc2ZVHvFqZOUBdO2pUEuMtxb
M20riqcjuokVMKzRILqdje1zpkz3oujZtUibzTm9TSYPmdY1n+7Y7CMKCDFaXkzzg/FFv9MK1PIC
wCybiFuXHS53EqV2wEPwnzjxSrEgryn2anBKOgJdKph2lhNe2jzGcsMRDGkOIGwKBP0nBy/gUjmM
9ajkmnYZExs6X5T/RIz2lIwVdAr7Lp/wXLHxtg5S+MQBW7faEZ8H7hX6NOIQw15QlmCdk5ytOcYk
WgPU0tBKNhsEveoUZ4wimnR08lDfYGOfTW2zEwJzNX4X8RCTvGHy5WW0KOPFjJNi2vkeCOoIP8gE
tmJth4TxcEnGYZx9+gnGAHhVC6MOzKPpklX8uWL/P6bzzMel//Ef/+tz+J/hd7F6b9//23fOEj3e
vmfff/vLb3Se1XtStH9k88xf+Hc2jw9lx4Gi45qGbQnBC/V3No+h23/VbcfzdVN4Lv/hxvh3No/t
/xViI3QQmwGcLnSXF/ff2Ty2+Cv+KBg6fBlnOjb0/y9sHujY7j/dnm26hGzLJTfEbyhYSqw/bFFs
38NhMrjmDWjMVC8PP2/wzltslqyJ1cU1t+bscNTmKj9I35wf/vHxzydbPWRsi71z1eABPow1ztel
qA/0uhl7LIc0caf1vDSpce5X6+ggx61NnZlr0G5ZJ7MKIzV8Vgwwf94o5cFriaze38+lc7PcGNbs
vnc/sLKfjwUVhNZQyW0XZuG+4qSOCfKa98igk8yeUpJIcrSuepjqu7y/HUpjwmUWrR1WiH3QnxMs
jqs8RtAmZP9IZdBDpqvuRqkMMKK59uEEIYUm5SYG5cOoCcdqaHt3ClgHrHisgFCJFwk3YGiW4AD5
67GdsHetYWSrcKQfgdL2Hv22+rRYW1DE3AvtVS+gGq5NFd6NevucispdmYIbv5XGaxAHEIQz0mFa
FNGpLIKbKqcFqY38X85AU05GyAicBZ9Aoc/L9gTIY+Vl6mS3Qltrk3imMeGM2enO4GwnSielBTi7
y0v6Ykw6WCb96iDlbzxypz4V2JZtwqmAFUeiBJcz37CVzTPbCPyMmIjA8mGzyZpFoub8UOiP4INK
IiGC9Bk1czYI3GuBNWDJcaHmqLWwY+tGtvlbOdsEEJ+zJS31AbeA6Sij+rX0vAdC7fdGVV+8xn0k
Y/bUeG5F1Cfe+ZkDningeWcJcqs7k2Y5DcdDYvfLaSiPisV9JcPqq2pxyxRW/jWTAyHUovwEa7Ke
TAjUp1I4fa2AWf/s6U62El8mRtND0AiyBdFm0MqNpUeQ/DhmJa6zr3XmWY0h0S1zAWvern6ZJgcl
CtCmreyQG8M73zXPaWt8i5S/Vlo+ZD3uojYHYSal+IUyTm+uc4zbEKXFnWfqqmTp5kGTIVr5nGUW
o9tx4dXyLQKMuHDdYtzUJt0GbkFsJXWXSvkfJZT/Va3qc56/KJ0eFR+JYWlwPSxgXNwbzwwjK2xs
mY8C4Gz0PrixBn8zX0+lDt9O9xAMx2aB/UHSfpVeonSfK42qR5tRPwZn1zmbPdQOaxKcNCJMVTME
nhju12QMt/TqECdoY0avug4ChxRExxS/NzK4uyMxWT15AvT4bOX+bQugf9npc02IJlBEQQhopfll
t/pFIwXSGmhWiUGG14t3grp4CDCy4IJA3y8hfynnqysaQss0h2t9gMmhTu89nfkS5Wp7fxrOlscY
tlBFtTKtiOifWlaVAwanAdPuBrhf0uBWpNUuIzVU+bQ0dMmOegrkoJFzhRlRktc+KIo9MYBkazvn
SnZMyq0gcT2VbcioYJk52DnSArhUSyV8fa96jz+yi55PYEWN7D64+a66xMFaL8K7drCOgPWPknkq
T6qeMzH3EpK1aTn+4ge8ZpF90WTVLpI6+iDytgfEjpRZ3wdO/MH7EeMJZ+dp5MWGmN93T6lEsrGC
+CaqQk7cq77bqr7Aej0/nkaA5bNMRu6WTaCLnpxqKQSglBFkCLnfc2OAAAirX3GrcaC7JV3+0Nb6
1Q+RaluD1zSVVJdOnlImmpjmmjvHip6UTZCnwURTtd1eacpZ6IW6mPl4pQMLi5TL5RW/9Rb0DvIB
vxoPRO4EhGgRasPRSfV7P+ZiNgUuJs4s37q4DfyR0LN3pin8OzAGg7iqujJWoJUpbx+Mgu4be8RI
RWIOshFGRm/iliK74L6X/WdjFVe97N+Gkl/SmvJbm97pZUtUjEe+8lybZrN8r2Lm226XvWtD/Wgo
a9Wb9mNBCKCxJ29JeKYyiOP1qX4NuAm4oCYgXjwoBTE8in8NME5potloZtkSveFu0qLVLPE5wwFb
uWnXLgxcCzGEALO4ZUtNhkHMadf8Uefbm54br/UAW0xikRPMnHUddNuKjt5PJ2at6NjreuJzGu1h
TZyJbxIhLqFdrgXFJVgUcm/RTvYtuKBjmOZzePM5iPRvd0bjFjbzm4n2Fmm7N4HZb3xgre4IVaan
eSUKIFvp9dqevVimKNl04rCmwF2qja6HV33e1WXtDS2FQ5Jd7CwgKerio+tKsa47n2w+3tuWltA0
v0v79BsLCA4KjGV+P7x71qCvvAFwfmUso/nVNdPmIVDNqTj5PdEp3CuK4AMGJvhja7bkmIS1N6dh
dJw0PoN1nCqh6ldJQh8k+5VbLw8++5ziIIhZHuLdR2uGT8MQXUOP+VsfYwCCFrUD+kkYwtVf8qAl
/2XRbKN5436ooPy7oO/Mqr4ZtOQySrYTigIXl0U+14KVdNRWF9PV4ExFdLbfYbLDTTvwfRP7pOcQ
BOKWRFjs7EplMNNwn9EGJCDpbo9yZ2wbALmAVUcCr+ZrqJjDgFH4yKz6joQCkcgY1fsll9QyjsO3
P7RrDWM7pr1Hgjr3+YC3gBDva4wjZjt56tBMFjE/sv8Fmd0qHOW8NOxbf2c0Hv61obizCvNqT/II
SEsujGxhUSu68WvnQvIUjz3/yMsffCIcqDLvtjLz2aH5VE5ciDr+ZgwGx0bTu5UrStY7wmEcU6pt
kdMEkU0ci3PBdQO7FHt3C1N1miR9G9WLoOQKtwqfR1cgbg+Y6oYtxVIVOnc3rhDLrrdhTndiaR9w
FB56h18YY+ajP2THGrc5f/HXyKDHOJ6cL5nAWnIZhMZK+/BRGpalOItY+nuVWKc2xfvUVOlbq4S+
LUrOd4217RPl0WIImESR9Nrafm4eI2Guug4vfxnlDw7DgRX+lHfLjh+o6wUYVFff1shsyqserUT3
13GpQLGk6Q1CEJ0r5OQH3Xosel6usvSeXCDypfcY9fhMLTd4TqBarelSeDW99DxShLMKi/jqZMF3
ngNIJmfBLSiGwDIycyZsENkBXOCI9Ua1CysbPqyyJHcb6rel9TEVlNao9MHwMRK4r9ktUhp7AQR/
huGsiJndPID657iV6c+aBtXZgu1P91O46Ru+RC+8Z+hiDpsfd6FDUWEWqQ4YzyiW6BT+UAwIyNT3
hld+MrGyfP1NCe+rkSRBmkbdJPRyL3wbGVFm4KWLR6JIuLqkfmnINS1izE6ehcnWbB20dSirGlUw
hMbCM2Iqos2+02nXG5LwNbUSbBXhOw14t9KKrygqtwRlTtAN/SVJ56PVAHhoMqYiqB3wa7EJy+Fp
zImSZVN1P3nWW645x0JgUTHS9L5LnZvC4DE2Q1As4Q9CaLyoInwWxQC/J5EM4yzWXSb9LH8rLbcf
GC7oC81hFO8jsOfR8EI7SMDiVV4CNtY8FAKiIyAD2ILchGR4LgTjoAFOtUn7ET4DA2wT898wA9ui
e+NnTOhVD0mQ1EwPNtgUFmMjjuzINaotGQwU0BXGTaWCB0ZP7dJrdSj2RNd1f9YIJSWXbn8391xC
v2GBG2V6ncVXKotCfsCMd8G8/44o9eB4+FS1PLDIGAEUAVn5nNDLvHGqz7yxr7GGeTBN5fvgqRdX
9l8o4t/m5Mym2Y/IJ+xW6jxXdBRcO5Q/xGXO7n6/7e2WSt2gA5KRbUehbjh2Hx1TBMsxrN/w6nrs
O+hWL7aMwssmhmYXuS9mnB2DqvolW26xo5G+KdNbCQNw+cCGfjKTO6OjKAkb5adsAcLruToZekLZ
QE+GXDoftPQtg9zt1lMy3/CGJffxoptTnqqeI5HZ3nOwTo16xe2/u8fL9mHFAOXIHW9ZcOGmYSYk
55DoNvt/nLmEDYZPFpyrJQWFnHcKG0WC+z9vMT4UeGShiSUrN6nucOOQ9WO2tpNEn0X8ONj5wxiG
3P6XAfzSpZ8R+08UOo2cbTJaDCfCZKfcCbGoxMBIE8NEAe9lku4ZiDK1I4w2KWbBOjdwCGroAfUy
es87OrEVFcNqDnoUu24yV57uf9rheG2sVOzqrrqMynjSSw+NKb7RsMnw0p3bipink0tcpAC6pkll
S6WZ+z7iNdUmDoYP4y7RvG09dOwHpuhGUnnLuPDJNOCjFA0zPysiCKO79rm2kGpa4wkk/trxBOSM
flj0KtvFbgbum353G+hPOu9qbaguTswNMGLQqUWnDivqBiJLt7QKDNwja5Tvo1EEr4Ey2n0HV9sI
Zyj6g6aDlcqZoS+a2fTmZDcUe7i4od1Hy5ZPHtgOWplvS57XsOxmv/h3h2xpVFRQms+22X9HMvgK
J/UCduCjk85TaLPf9r0D5+8LDLBfVVLeUUyHezGiApg55hJ3zgLPNK4T8QngYG8Yw00dndGN2zX4
kK1XIGQARjOovKlMNgvUXwKnU2OxjhxkH/rbH5qK2HnMHC3JOdT6OkEzxOf3DNgTL85B48QnX2V9
BpMnlmHJbd7XgIdFydWcrGbtj/I79qiKCh8E9z3TWX92ysgOeDvcHbmFxU9m+ucN9CnGDD/vxkBs
Fo5jROufD7OMCGbJtY4OTYVgTt9eGIyzo7bCljxPIvyQsrcK900OJs0vy6+fr0uHkJl4XYUr5qz/
53sX84+ngR6lyanD337ez+cGIA3bWBvwE5E4xb8cZAdvHnr0vYGrCuMvYRGzfg/mz/28UbzSAEw2
0HOduFhklXLwP1QAj0YEyrUW8R1CP2KkIPXwrVc4Jv1GIp/9JJfbpLnvxyk/OIl3ZmYJB+W3YYyK
EuJHyaKdBzRopi02Y4y8ze+PNp8flxAYhHUhskM7PwM/75WGxw/7edfPhgzBxAQn9b+5O6/lxrUs
2/5K/wAq4M0rSdCTEuWVLwgpJcF7j6+/A5unSlnq0xXR97FfmADFpIHde605x+SgdWYBt0OhOmZc
Mi/OD7lEallMJgflaW7ePbmr4mcR7KJP7h+L4tXWCNqGsxY5+HWRBoBrEhCzFZ831DV91noe1j3j
mLluuetWCiWyLo1ZND9vUrFV4oZ7ft0oVF3m58T2F9taLInnroeDWBcPWoKaFzrBtsSI2IB4Fzs+
BNgV4/nkQPg+GsRfqgEJDb2iCRUpm0J8SbWr2D6Nn0PSbCh3jEb53gy1a9cJrdr5TfTM6ibcNto6
dTyDo44SSNbsfC0gpTWHOgvshQssL5wf0si0NpM/Qbso2a3I4bMtbtnWJOghy//bB//xHcQiIo5s
oajBLHTlK173Xhig98w6TV0N88ERzHbftoLRYMKqGu6SBDWN2FQD5b4YusG/zhpbtUh3EBvv5xbU
yuCM3ciWQGZpJLVObmQHv6Q2ld3vLcwpslctG2TifFSJr5TjmkA/RvLL/F06TL6JOcnrQjZAdNUp
J3qvSuvrS+fzSvxP8Y7/43NOW0xznlS8EkcCjXhqCajrxVeGQmVtYUTQKfznSTa/ANgZL9AZFhf+
SAOAg3dojR4s0exuL93Moizl2fOZ9j9+rpknO0jbxdLJNBzw87kpPlJ82yk64VyFSqHlJg4wcaaJ
XyzKnN9H1/xcbunufEUy1MlyPavs14GV3Fq+xIEojjzx8H22/nGIXhfF3yfKoABZZ1ksG/v6XwjD
3UhPTU0mmtirWenXG9Wvdt9nuPh54r+I58SqPx+Fcgdvu4nZTFa4Fn/TxcEuXvH9/38egmJd7DWx
dP0/Yv26+OPvYvXHc9fDtihN869LT54yijISsu4K+FKJulVowy/lzjSv20d1jHbhqyBtR3xfNShh
o2Y2NO/xHvQPrbwbEpEvVgSJLaefmTAMxDPX9PEls7VtX7UHg7CuPbVGcg3R4QOOAOrVUCPC0bjV
JIBrpdRupRFmgnjIEcLvK6WCJSrWrYSAckZ7PpKY3CJcQ8WTbJN/QhW05C/i9X+/mNkeAdi2eh8n
xYSC42HUo+DQzw9eSMQc9sJ5UTVRY4rFVq2qbVjNCqQBPAQ2S/8g/uD73ChMG0JuyhU6nU8f8eDM
h+b36vdzgzawicWfr4viT7Y47L9f/x/+/v3OJFflW71So+FoDNW0/v7vf7zdddGav84fz14/+o8n
vr/g97v83XPfny7+OpjGr8yrwGZoNT7z//yj1fng+PH2U5X5kI+ax+vbfW+cH6/746t+vw1A4AF1
OHMp8Wrx8REHl5LIr0GGZRjWJ3WrPxaHGcqhpqNDQLqxkP/VflGGCsf1/CCeE0uiLyNW6yFetwBT
NjKJioyf5r5MOZs/xcMonvRB/DJD830Ig/NtRFiu+DJc/L/X47QwlxSqGISK6z75gQxj5gcawFz3
/Pk+6lQojQhJv4jOjJH23O+b+eolc4NDWcOkphLXNnBzjMUInBIvtPsy2g/Xnk4phhBw1f2tHtsu
82U6QlkdBLIrGjr+fD+SW7g3YWZuhSktwSjI9pp9a2Jd+NPEKhrkXym9A1eZ6UXqfNKKJUYSmz6Y
KiqV5DfRFA+hurTMzKtMxquO+nFFzBJR3jOEoPjX0o/nqkoGBRf1KTUNOliNAq5YPPSz0fP6XCQP
G8jUS3kiGnd+Qac7+iYoGUvO+xMfebkXSwob5roknkPfzDFgQEwYxwhgb1Uz+jUMzPUD5D+6avP+
F+tmpT55ee65or0mum10rNkgYg9/d9/GooqXzK6pGM/junJ+EEtiT/94DhNkTWGw/B2JG8G1A3dd
Fju6y6ipNbZD1Cp7V+zi746cKW5F1/X5hmVODL0yJI6iGRcKl6FYHIVXsKubfB+H5ScW9QJ7NRAP
XYJK/sceFU9GWU5tlrFqK8lsgSmo6o3JVV6KIO3p8771OjAVTAZZh2sKYjZNHo2ZzJR0Td4ThhgR
J2m+erJT7WFM/fnwd89RgdlKYU1Uj6LVe0K0/3poMsoAtaWB+v/XcyM55jTHqS4DQ9BXlV80+yl8
13yn2FGDNNy+7l4MItL4fvM56ItdJBYxkD16+GsBINYc6997QuyY770TVES7SxZYA7ELvh+s+eL0
vXo9KRszd+Mx/hS7Qeygv9tV7bx/+lwttj7lLrFTCtNZ60VqbsSZdt1F4syzo85YwmGkJTIbZVAH
LWFRjSQyZ8QIRzMoah6d7wwJwZ5gtoRx8ZtYH9QQ83byFTY7mVJY8sX6ddHxrW4pB8yfxSaU5+14
3d7zklhVdFgfEEkX1zMjUm2QEvazuECKc8cZyXwkmpcT6nou5Wa4M3PqZ4VNa9ok6mipsfdBlWBk
DSRFXcroX5gVqfF2yHqX/iWFZvHXab5SeBkmI3MqnsSxVOqwWfL54XtVLInnDEmi8cAAQhxpwbwZ
pPk9/m8rIlR7Vi/8B0XE53v1Vsf/roa4/qd/qiGMfyBA1nUmhQZSwP+mhjAsxBIWeRCaPUv+/6mG
0FBD0O2SEVKYf4UY/VMNIf+v1A+q9UNFJdu6gSRRx94la6bBV/t3cWKiceHBWEJBhIrcQA2/9DB2
zbdAbx49fN8R/z+fE6fw9W76/V5/99aVHkjrnDtWpcM3SKO1eFEuRsDif1KBjhadFWIxBsnkJRcv
6UGzOHMYp9pvSptmedNXD0H/RP6HuoP7ZrmdxugOM80r+RM73ovKvgErkor4c7pHCL+OCnqW+huW
VIDUUGUNyjua2XabuRw2aR33VKd48OzgpWijGNgFDTRJe2yAo6V12d5SgtfIIrH9ZV/lIydZd0qi
7snOyL1JKnr6UUV52YkMUh+tnapV0jog1h0QkuxS8kSbSpo8GtYnyzHfaNppMMAI1KatsoROZeGY
6/EmqdJrCnQE1Zij7FpkZWOrfSjYh1Nq6Rmfs2jpM6/1gagf2c9PjmTnOJr0ZuHZVnsj5163bkIQ
sEQfLXVuvgTx1dDr1lZkt0ijdHpZRfakRv62No12x73qq9cDfeUTRhgTU0XVHlgvHbd0beDntQfg
WVry5LOjXAt8EdPLVa6RIDlkHYwsbjGLwpCMddZn56wD7Uw4ikvhG5fa+OEFvbPubCdHMaEn68nw
j5ZhPzl+6mC6Ik+vqx4y0/xofEdeEu3VnNAbIvHLk9sqmBUvzXpKucJVmvPcRcr9ZObkUujFprbw
AlPU7HKY/Doc/CXsjWxRUQdaOJUFd6SraRZKJzvSdlqJv1BztN9dCEUd+mCzCBX9V+Tg7cN1TWvD
fJJ7LV/nGWA3Xa7mTGwiSQMLZDzKE8nyqSkoZ6+SjwCSaL6hoEQRw1UbvHuMHA3wslvKzltnKvz4
IlDXHrifClDiSpF/5x2Zt5HxJllBvU7ktFiFs/CiissjCNWUsFd2nzIjZ9okZu/lxU0BMGlFtg9C
QiUoqSfqN9OQQR9ESW1pKabHRttBDyqotNq565v5U5ZDAG3VokRF3fWQq6SdCTi/LtEFlKSAqpNx
N4wYC32sfGqCQ0wzRk4BeCJFWQFns3p4iJD0lu3cbkxNmX6wCkzOn4g8gvmtmFG75KtCFCCyBnjH
e1C2K4QkHToN6y5qkk9ZptQXGLuWzE4XhDZSKv0tg/IElSs0XFxxCPaNHSDpjwjLuqs1F51azVLC
nDjECWjlGA+/n/wC+4aKdninSvYaDGW1NWICj4oGXGgB8x3vGSxU7RFLmkH8BftKUkvDjZqD5LwP
SnE/X18x8ekOO02nA5KdnLIfIAFQYvTUjjxmXd5kkOwOjReCSKWq30ru5Mx2vRayZgibSzIhj/QB
bbze1VvtQUUeXcWZt5WgAsbzBOP6YIEETPXnMB3noEr1NqrMS0xvf0U7ATFDPVGlQmuyN9VN5Enh
rRV3mx4cxgIN+YHU2ZZwUOzzOeeEFQ2kzWa2Ac+WoKP4oUnb3xFnly5B+iBoGi20BDhAa2mqocM7
EKeiTeGzMTUdAgawQVHZUz+tk0OSJtUq3PuT2tJ67plzRf14jGB88ls+Jr/TT7QCz0PocWgAZ25L
PJrNcFtia53tR9bWwj66tOLHUSLP0bcKbRUC1vYt+90q5f5YGdvBnj3VmJKx39p3eWgnax+V/aIv
Lddo8Twb2g0aJHsRwSh1/dgeXTznnGJTPV7Crs9uPFzWcrMqZHTVphq96k63p/5BxLKE1V1GkxVh
B1hSeEK8ZXtrYhzoL0+fRWpsza7tNzWiWhcB+q/CG6hvwnUkGKHSVoVOpFQxYk8KUuNWDxetUlmw
vJEcqFSLUQMZ6VmrwjsFG0w52sQZtNUsmJbeW92G9FYwzFL1Gt+2F4YrtUMWX9jObeatvE7y90mO
8qvRwPGi5V9Q4TZnPgHg/RaFRyCv1QnCoNbqGuE13no+tYap7Y+JYQIJjT7UVN55hr6vJnrjipnR
086lz7LvCIQreJYwJEx4xzzIIaz2N9wMjpUPGSMKuOgGenJx5IQuRH50ojFHTPUVqhResrT6DEzk
tI3Xc6tsvkZvbPd1HDxETV1sO3CTuUK9tTGbr2ho4Cfb9qpBfnIMDXwzhuLGVkjIpYT5lv4BR3lE
1V7y7K+pSUmzoPHVM7Xd1U23jVIIrqhIqB0ZbN3EuJEtyTyjDGUsPAT5KdCV935Q7yoYS8gn2l3Q
jRlwwjUm8XrhqMmT0ujKPou1btNkpE4Q8npre9ljKWdAyWZ+rgH3xZhM8qQ82nFAvxZj750a9Fu1
DYGGVAQtNgYXTAOlxPTTCTMQWKXE2AF7LXPWgxNzLmf28Er1Swaxor15pbfUW97bt9ovEFAWiKzw
SE49TPo6vIzpk6366OgpSerTzLNOIA+O5heiBGuNAxEnCuAJDyHXEkDWHW+5KckIWga9HN2GMvor
RfWPsIakY4fdW4b3vihRmlMOGEA6q8TojDDNynI82M0d+jkEIyjEugJXfjrX6GXOp0XZwuQO8+7c
jlC9CkX5LElqc3S1QIJfvKSlEYIgzL6cTiHETC43DUO65WTg5aevu+3qelzVqPcOYxgu5Qo5nV5h
jo2BfyCsTldxrSQru6y7pcmFzU/DQ+jnEjbgiml66Kp84aUWkzBp6OQSDUG4cjJyPsgi6Nw67Jk7
D2/oZWgj5rW17rT+0yfGKbe2dQYvDTD9qxqBFRpqgrgYK5iLJtELbvaOw4/RmlU5gGZM4vJdSeYh
nt1sPcmMj8yMqUfaN2OjwvTXgIFCT3YtU1JWbUrfQnemzUgE21ajYT42pCHV7CxSiZBP2nqxkscI
ndqss2H7RcvILj/blguGpuVkboSWseJaRkoAeeHn0kCl35XlsNA1wrYaK81RhRYLRckoEpkyB9AQ
AaHQ0k9r1Ii4D4FtN1u5Dz9oIC3KSR0ZX6X9zhrDdt0niAjswRuPvVVpa9vwCzqcKqeRpMKLgMrR
T9xZC99yowgCXMLnOoR5MiOFSCmjskMBlMHXg/iYG4N8kWqtgLgTNOvKVKoNCRp3GSWQIxEqKg1Y
BgwYw04cA4xBkl05ybFb+h6HZ4ZfpY4/pkh+ryvr3gtwNhdAw6jItb/KYLLdcWa3VBHN35H7u2sY
46ME3HNrZumcTq09OFNfQDYblSVEGsPrPnSieCRgPSsu6gSkJTxUI8GPDmBlMyTZW2t/q41v3DgW
fAGHSHWzkB7S1C4uuElDz9jhsMRXnVXZ2nfsU5mH+SpSuJGTs0PAj43lYtL89liTDWxGcrksa2tG
D4bSIRnBBqDuvTFIMdsYlonzoQ/gPE6M6X0M4A/SYNzk0GbiJMAzr+nEEiVgBjLuazIMZuDlGRfE
JjxHhPrBeAeAbUlkI8OYZ+5eKJy8ednOtvRgpZkBDKwMZYFihsVRjsjh7GLAI05cHupIKw9iqVX7
Gzy2yk6VBoaNVq+huOlHRgvoLfy8f5bGFNlpPB51ozXOgcWJbYTNdoxG9IjcNhfw+bNNJHcwyEeY
WWms7Sx7HrZbuNiYORZbNQ+ot/veaVTaYRV1BVZWyC+RPnpbbhTHCrnHATZsuK296TJGnbcdYg/Q
kWztB4ugC6Jop33TWXdJV4B6DPV450Wl/JTasGgUHW8SFPyY0o2rRpY7KmAN52y+thgiMk7sU8qF
BDb6kbBx+Rb9+VJTxuDYauYrzBp/IZNHsI2H/KGsJ/sApvTecApwR5m1VdO7Wran24nSpAvopFzb
WYri2ckzKO8m1BYStGkDwBBBYHsvp3249JhZrLMunGuDynNDaAwjt0UF2vaMXCy/yfojmTM18WEM
TvOsZJwwP0x98NfDj+fsOPkdosdzPRmWdmF33Bb91kO+L1XwtcSzMoLxNOd6VhTZsDcHr6cKncXp
4nsdPSvFGHWeP6hUWPFf0i/L/K9IxlK2nObKkHggLG6cpVHqgWDTt7ABRwALGfWEVNZU6px0Xpwr
d9f1piTrW4O8Otf3lFiiWqpzr0X1H6yquT4l/iAeQkSoUue3iJ2GgNzAqjO2Bs0da0jBzgoicSpK
yGKxS33S7JT6WXQ+RZv1+6Gfa5VidZSkS6kju2lrT162foZTcy5dive4Uo65sDMBsTbfT10/oCoR
TnaBdG2winfzRJlbLIpOp1hy9HCbq6CIRHdOdL0Ya9FiFYsVjqidrxzT7wbsHyoD0fkuZ7fEiFtC
dPKZeEiT29SDiTpDWsczbt5pPdRcgQSlT+sU4mLmoluWycw3yrmEmRPisrDaoF0Fc/VOPEhzod08
xiXdfTeeGDFSPF0LULwz7yqxBC1qUtxQIkxg8PfV3HHQZmOIWLq2b/XBemm5gkPdp5ZtzrXtvGin
fDvaE/oKR95yX6AFMpfIY9ESEevqXChnfIKpCs+eYCo2c/ldLOlV3G4NGFLtXGuv5wexlFSN7jbq
8NrNL/XkVUO+DqgB6rri4BNLIW0BDlBi5JdKlFAsn482n7GO4oofzk6aD0RCpKO5+BvOpb5mPtRa
x8Du2acJTWSFwmk8F6DnB9EmLObKYV97+14mDvDaOcTiu3KYhqJ9fjREsVuQ+QXBWnCyxWqmF5U7
aO0HsdzNGu/IBUeDzxh27oFEoo5+XZzXR1Cvq9hJSVyca/KOKMJ/CxPEk2J1Ipx4YVSZkx0BwaQL
IamQp/bIJM5biwMHl5rhBl76EgS0rRfV/AvEDxK/ZbgDTx7vSy2iDD9eS6dzxZPLBLgXqqgbszX3
gqMs4geq0IF0YOsRlxL1zoDNkyyAclAvz5uGeQAPMSfKqsojzCpzx1s8cE7/tQSPnwv+97r4syye
dFCPIvJhjvyv/2ciJZ1csd60alq9/Hi3qYZTXsufQzHw20p97qmIRR21Blfxdk6n4cmoAzUIt4Xr
/Pcru5qu3DA/iCXxwm7gPkz1hsK8zCGhRq1bGGa6FWuyw0EjlhyteikxZLtirYoptbmyj9gCEy8Z
3VJGDEQOiEljOHv9H8a89GPVVLKNY3JV6W0mqYvvt9e0WlrFegHJYN62YrM6NukPYlU89PMfvld/
vCTIJ2PbzRYg0VeizFTw4eg/XQm3PULnYJ5m6+kN+IuYe1/ZUz/zIUaKjoUFNPSvxRIvcmgR14VZ
NB+NbmfPgglYV+xETClADsQiZdxyNZXcEzDHYijmr6JZ8cfiNGsT7IqZdBh0G1o29Ee4hfOI9UEH
eRstRRdAMzvbLST5+bstJr6+WA3nRqpYEg9BUb5Ofau5362xn0Y1D08pFmhp892LEUsZ18+hU2fF
kVLhxiJjTTwvHuAGAMOgBrXqQTdSoaH2N19fOIGCWcfIInFPOfpjm4Du+eJLdgDnwLwkVge/Ygaa
zpD4ZlbukyUk+F3iQeOuz7VJh+fVKxLBu4ufB+F8TJp+W+7FMWlQfyPSQL/94/gWi5gWISn2JECI
1UIL4k2iKIc/XieObJkoSsWQtPUfB794zfdnlEoBNSKdKZbz54bgvZlBD4xgQ1w81y8o/kttFuCQ
kdZAXpWJF4iECI24lGwfzid5MC/9WBV/0MhOuTIG/u9aS2UHF+Z/aqT0/7V9S4saW9wnVlLhOp2B
Eqom/udf3RRL/oepKEAVdBll8L98pZb6D07m2XSqmrAVFfuPTgr9FzShhsN9iD6MMYNw/tlJUf9h
YlO1HU2D02FjLP3fdFYM7d9cpYZuWxbvZNo6djGbzs0Pd7oumYNf2haWY+RGcWhSVgvIsXOlx/KY
bIGREX1QQldQXVxe7UPzpv/2H5onnfyBbDU6G/ivw8SM5LkpDi1qUnPBNZIJiFGhat46ETHyK4hA
wWPcQIHYFd5dskEpv87e6JJomouMPcUy8qh8ABJaWTtnxSzhj31ye6V4/FfWQq8Ps2ZGVfwE64jf
6NAUw3pl8c8P5yw+6RH1tj1t5cl6ahXlLmiJyJvnEb3+u63aL9LEei4f4asRKnf/+cOx4f7NFtbZ
U5ahy5Zs/PTt5qk3lJGvTVv70ekP8ld+h2CWRPtfzTr94i4HWb79su71O/jG+mGG6t5La/vk3NuQ
Dm/wO+kXpTopR66jb+l52sUX0Pv1mdjZ/tLCbnbDM9ESOhX5hXFvRZspWhFs+jt/Co7arbwp7E/f
ME18FdNT/MkN27zVXyFMI1YirYH/c4IZNlmLBXVgptiP6WNHQoG2M6jSW67lEOG4UIolzlEKSj5R
Usf0iLHpA5W0tm2sBeGtmYWtYWGvqvvyjGRcOdQbe48J7lf+qJDm9zt64Oesh+fsa9pIdzOw7eRt
TSLSAUu/+fa2P7Y3VOvtdfQ5btNVu5pGN8T3WSy+1AMdksYhUlXakVJcv5MN1loLaZW+U7cFty3t
ql+IwVPVrR5tmHD6QlVdrtD+AyxL5xE6VBJdxtvJWvon3wRX+5Bf4k+QJANTqVP+YGymO5wNGRyC
B5w6OTQPZlrH8SV7M9cYEz3KwF/AVqyTSWKYso99l6m5z+TSXvdIkYmtxKFr4X/FhfzS4R3CvMUY
K1HcTL7o8hpPpnWpfvUH8z2/9W6a/KzeM+GmG4fkHWsTODnnLtxI53Tfn306+1v/1jx0xNiuAJ7X
2rJ4S/aljadkEVzylfYVuf6aqnhaUWBeEAsFwKJbB8zJoUEvvRe1dov8NnxogpN9gN9uofFnyuo2
bnaYNvo6cPV6iQAaRq7xqnx4pwIP82l6QYrnrNIbb5n8Ck7qSfPZtHWBLWQ5AXYwYH4soo11xDuY
RRvKfyS8LjJ9Rf02+awucK6Hsxou9Bv5Ve1c487fWRUtqAVFeAS3PbzABxDGsyOBiEvrSBNL3UZv
7a5apjfqncLN6dF/N89tfWgARjx7j/aFCjyHNvDYZtWCgd2Z5/Sm38mNm2pH61LrrgQsY5u99+uM
LMJtuSWmYcX1xNni/oxARzpPU0kky8YqloPbLFPOjkXy2Z11tuZBjR7waJc3+c7EFklzb8GIAvun
Fe972JHsNL1eUWpXIUOviGB4AxxJTWehuE6wnNxaWuZr52Ls8akEJ+zfQGaNfkfQO/XR39WSEYi6
Ndc4IncA/QGaSvRRyH47jVsPSJe1qJbVGbwdheVTHC0VYNuPlBaJieo6Jv3L1lx1RGrLC+UjeQxc
Mg5eyVRJNiBDtsMtAh1zMxvZdtFj82tcbcdt8KhTcCmIhVn6N1az8puF8QDk9ktiFIoB6dR1u/GZ
4bZLdcm5tB5AvoW0GaudHC6GzeBTjVzYN1r76Fy6U/Ma7Oc0gtfxTn6WVylV+4V8p9yANvzP18ef
0CHbVlTuQhB/FYXbnPEDOqQmk43RmA5O7TerjAqpmlrPdlhfoRZX5MPf3AP+20V4/hjDQVeAfMBW
zR9staqS4KB5CqQ3pX+YPwLZym70h0/K5tTl04aCe8kt/l9jgb/5TBVH7c9rvw0TUSYCDFgdGTny
zLP7A6mk+fD/B0BrW8rWz9oYeq4xZNG2YLiJyRmbpmLgBHeStVc8Rb6DosB+oz2drTyyo2HGmDu9
GB9yz+u2c7oO4cPIsEi1hrusyce4HW4GoDxLNAVw7TVaTSF2MtceVBvjugJ+ZcohI5b1uRm4ZCQT
WbG5fpDBGKCy1cqj3hOQDnNpH5twLuv6SS1awMFWSDVNbh2YqTktOnu6a1KmpxzldAuJIyQperTz
R1oI7b0P5uvkEB5fIt1bpfHs9dL9Yuc09ZHuVkjJmxuZJxevTpfvqLImmMPWifG7xX1UZm1CiRgL
AjJeCSpdXqI7SmNlo8nTzmqzaW1C8Jxrr2CPPJBvFVlHjgTLp084N7LuNsSUuGK34wJNcLM69bqs
FNjcMlZsINnPalFJq8qZipVShV+w6uOzKjxUuXwfm55+CrtSxwVr4sFRMYrnhkRndNxCqrqgUCTb
YEzXJDEGC93INL6k/aU+BIrHNZXosRWHnLfwkwaTo69A5pAmfaOXKQRxKPMQ9CjfR7J1amqLPENs
dpbcc+PDeAR8Y9yYkv7ek8t6dhpXn3uPHg24bdep6C0ao97R6XCHProlfPi3o/LNMmN6MNQ3CMvE
GNvpR0XY4BaEBPezSb2JuuYUSLSwmtw01mpoPrWkubs6Hffeg5GQmAwSOjxTSqVDtDTNe2Py78F+
Ia0g/dgOkE0bt8rwUQ7G3VRI2gYv1vNgFk/FwKzoppUDcsgGkm+D7D7y/Ac1rD8ieyiJfSqecEjj
F6uf52W9d5U+tN0pJEvUSLHzDsQ8g1XmJ8b6tuOWkBHjS3tMo0+prnQ1bd00iogdjvxzUBiPoTqd
EKC2YG3Z0zY27CiXNlKiS9sqr9yoo5qK/ZRafts/ZSTqyPYc91D49loaPkcOdVlKHvD1fHjWuO/H
DIe2Q3FUBqAVY0xm2sTMsDVvgbqAD+fO0Jw79sCI+yhh6xA7o4w0YQt/DVie2gsAAoTqmOSLNlmR
r7vJcPzO+0z2pPWQfIIRXFs6ZrDAWPWkHFcTTTa73Oq3ZkF8K65MeO/LLCdaJSZeJIVQQN5OP9B+
xnVQkaY615GVX0YnLS0w7zEDr8z4jIK3abifOmi0Q/do4zl1NGC8hJPoxdzgnsA5gv1giNYNoXlI
rco8aL6vE0Oe3owBIJIF8QCqizmIm0bVakfidm00+NZ50ih6jP0OCqKHIt7oVmOmlDvVzEYapGQj
xR4WY0MZ2kMGvUzKfW+j5+TaQQ6tlrlBF8KvJ4WkM4cMBA2uvQ3WZTt23V6BAUGq4EBEF+ISW4Ff
NubhmjRFlfhRHsxRVfdJWDFmU3Fdb8rGvsUcTQK4ZGAkUuiJ6aNWuH0gx4dB7+O9Zb5F8SxMEU+F
9nPWUc7IwzQ5iGcMUseuS536mzMiOkDIpVniU1pNS4SQfqXR3G4SLp+Dk3j7oFU/Sx8Liwqu0r0N
lwk9+5vprqZ7Zy0ZAhRbSI2n/OJQp9sQYc6Q0XtVH6et+hoVbr2qTslpOClvCcLRQx0vTWfl3E40
QOpl/Drec+6XxwHz+BehUy7NSmx/Z/t1kV8C6O+vEr27m+CtPurr4dTKC++cv6cHhuwy/omF+sI+
Ml/sQ30PdRmOKzgSrvM3VrEBtsaVPlVWxE9ENPpw4yJ6rZfWWb5Fe6UwPEWGYe4ZzhL2TI3ItnbK
xV4xwEdgXb0SsDVaRzpa/DeLAeKSppTxbt/aH0RQf4bdazCt4milN7Sa+Y/dV6m5xlMPqpl+H/GR
yyxm1INrcpWcwcw85Q8M5P1bezE8EUOxkW/CjVURvL7yiPO6aF/JrynagCp+n35F08LakC+Yq4y0
6YQxbCaocNUcmq1SMlVZdwd12OcIFHAdyRhkozPF2srYmMqhj12fXnqPbmNNQh/NO60+KPqOHt3I
2dYcwPLKp6qjh+wa8oKgZBJBCtRHVIZAISC5cXvz1oBqx8+7lFybDqkL4dxeB9LC6rkgcD8Bo7wc
Ssid2Bld/zlpNgXu9YV9tvnmpPPuCgzwL2qx0RQ0Y8t8hC6ySIylhAT1BuNbuOPhlPHzoLYRAwuC
D672qn9hG8ecX+OmkReVtiVx2jaPQ7umVUyfFpDtKC0alF1ueMnZWowuP/EYa9WheicZgN1D2gAW
xHhB+FNy45h7gBrMQszsru92g/MqnbmEOWfD2JuvEs3qLYdFKu3YxBb6Hv/eOgOaa7j6uUzJiPEg
6wBN/HJizGg/WOesIoX4bBOs82G40mV68m6YP9WA15m13zUPIE/5bP8XQ9+X7Fjsug/mZBnitU9t
HZ7NE1mC6OyJ5XjuH0MyBc2lc+a0id0m39o9zaRl/lisCXpnqkWr+ZUzAKIDk7UIdM2yBZiDi50D
/LH0XX1lnONHg6HqtFKVA6E5TuECmnzGG+3T7eL77/m+cntSodIx7GZTuxj2LXmBwgkEzQL4QvkI
oY1SID+Tt+6621x5yXOSWhe2DaJ7FcYuhVQ2osVE8hxXS+OolK518PaA2FqbeQ17as17lPGKHZSt
ZO+pjZ/8aZOaS/KMk/YgveuZCzWDBA0oWs4Gd2x5dm7G1JUnWE2nYUeEb72Y8/pcJpxoKMtNdWjj
9bCn6H4iDnHu93+MzjJ6IXEpOXoZ6U4L04MGiyN8l79XZD4xm4NjvMyBWrxwXNFPHkJSUZekW0pb
lWtG+x65+hZKYH0MtkQIWPYqfkk2jblkMMAEDIX1UwiN5oaUnnQp9asYJAAaMuhDGOZtYPocIkvf
dPsjFnm0ftPJ4ahhikpdwE1+VRITl+WAjOnCjBzZWPzQbRjlOQ9YENrnnBHOsLGX2q5eKi/KGgbF
Y7KhmPOayuiQFsYuOYVr7TGjruBaR6Dc7nRPKhVaLXlR3iYX5jOvzTraofXQTzGXMdJMVw4X7g+S
c/1tetZ53+5F39i/+A0XZrp2tg32WPMn3NL8ajSIk+vsckR4NyQjjxXG7nWWr+Wzd9cgGF22zOqQ
nqyYljd39Y30Wh4M8AiL5sW+IO78FezqA4Zpl2HCxRtc8kNRzQ7dPWQCG6Tfwts5a+ddddMnbqHN
7aySOQ7r/Oyfq99EdhP7rp5izN839MQwz+qPxTv4/9OsGXjQzuFjfMBPoxIMtdfpwoxY39AubEnk
KJpdId+aF/1k3edPyMUYYIaEuPsoWJFcbqsPpgYorA7VTnmhmzDdMKU7c4ehFMIcMXxvSJ6AP4F5
iJPVgli8TPRlClrU27Pd0Wa+lIcMiStEhxdFczXa6jf22WiWlbKGSEnTPZC2g7JmPxEtwm/J44s8
HHOY8tGSSSqmA69dZyfKKj2ah/zIrFL5qMt3RhUOcqzmqF+wt5PfuAAadVE3zr0SrGgHQ9Tw5SVk
Zx1MK2aWRbXD6QpmaDiG25ARgXMuz7ARZP1MDAqyTvurq1aoCLSF/zz9Ts/iMqe7/j79RXWlp2n7
i44+wyLHHW/TDaaVix/uNeWdzMPIvvj9KYTMseqTwzQ3BhG7HGySJxLzxMWfdBI/Png9fFiOdOkL
5czGttw8uuX64yDVS5yHeN/dj27wW/l/3J3ZbuPIuqVfpV+AGwzOBBp9oXnwJFseb4i008l5DM5P
3x/pqlKWT+0+Z982kCBEilLKGhgR/7/Wt57RPrIi6K6TVyoQ+ou4pQACgFHcJvtxU54EeUTM507+
G+MSFwNd/0EYLWqW2/yeCFrzA6IZ3KpnAAOOu8J16PIGdIuIoYzrIxoPxmFLrJPHvngEcTVay9jc
uowt+YZBRXC1e43eansZ32rMS0/9CxmhyJRjJqB7nW9spBEtsYIMQWL2GwxTYO2g/4v38jF/y70r
46kI76M7pzi6dNp30es08UQc9aNHxkwXI1wh9I4P0e2o70YGimexKzbGtllO/FMKIjt1i+UZTtx1
iFav2hJ71Xw65qrOFlw2YaepxD+9Og/qeOM9ZDuka6/NJ9yUglnAGVwTbUkdZhi5LzfqOn201aV3
l59QZ94XVygM4x8I3ctf+qYBP7f2fw2H9Iemn9IQYAFwVN72FoYcX+kFrLFyEZ7c5XDXqlsz3NeH
cD28Gc2qfOSqjsoy41mpjd3Ex+qB7iejiL5znizKlFDZbiko/dA36ic7AgGTv0euDr/LmCJiEZqu
E4B4Z7pg2dG8LyiWBJsgOaWfxH847Tr9NG3SIohXPcZio6ydbKPbN0BC2rsWRCrD4qC+GZRbEuO9
HVUWJypEspfRoqMfM0AZ61wiyKaCxcIWte6i7OBtNKiCmAKVAONClGGoQmVEoiAotIVxPbBAfyHS
wbuu9F+y+qjQUtzxNxE0jUvH2/ufzGGyW+TdIYnApKUvE2YJYNzWJNSCSS1e6X3ywRnkmLKwPpgQ
xvjqP3bAwVCDn9srtFUf3RsK1hj24nv5yaoRfV5eLb1f0qLXxNSaNfOBWrL57Peg/hmFlsReHMbr
YZVepduU2eWqsxbdTcw0oyLxxdgivBPtCiVyuwBZukYENIiN8VPdM0UMtyiz/aNxXe4o+HF5Kdf+
TfKa7aNtgN71vcFyRlnzXKKbI2ptwUhx62zLG8c5qtv+s/10bvhWKkQwnsfr4Dr7cM/+bX2dgjB8
d/fhU3XV8i3wFuVTP2yG7JcY76CMk5bM0muI9hjCwmrTf9jOtqBN4bKUWfgOX3RFrvow1Zet42tL
ox8QMmvQZxc9AV+HkVVsYNrqsfMTQUr0dIdA208OD05OOVTrOmG0peMqjvNmPm++NT/M7hCIZnEs
uSiTROH2Idqk+e7cHrE3DXeJXyNYiIKTVIlqNIHO6466CAOuM3UpjZWjVtoakQVkKd3vt2kBPSTq
U+byztI2o1s/6PlhExy0TAsRrkw7PoVucETFwWtDQbkCrqNugMya4MxVd+FlpbGCDwcTro1T6kca
Fw8rh+wMxcdX7Bq9v7qW9uRMqVSKUa7Jn+wF/rqO6lcRw2sqG9k9CPTCYQrHp9SosKsuE+6axtaq
9KKelXD1IKXurHLP+aEh8mVaDdpp0IG3Vf7Kr4j00ly7WncJhMhe89KNHvbBUxhuzNIwENHDHQx9
4lRanaQBNKLoA9AqrfIyr+9LZkeAlFaEKZLk2vss1nqD5RrgbKNhXC/ikUKK0x2DKDkpHuC3VhXe
dSD1V8sYUZdP6ogmDvbZQCXTUKJ7hMkHp7CPNoMTSvdjq6srMRL5W5bMkLvcOyWh92bosTzUAL/a
vGf5HHH9k6O5wegw+0zJztvH/pH19V1dqMlKM6A4DlqKOzFMWYkMTCrSGjN85z4GqU3QKmrLoHUO
0vavvILY0TgDXNORo5rW1p0X/UiaCo2MKz6NImFZ1jr9mgiGaKt6k0JB2UZAo14Nh8WKF7cuerJC
Af9UV+ic+/vRP6VZZr6kzYtUckDQav2aNSPl5W4VRt65NH8BJq5wCCZPbZAwrpZQC7vK/VVm9lFI
dJYK6PqVmvEa0JmSggFkXHMUlr7js1I7+E57/MoEUPwaMUILQM6YuJNV0BGd5lHLIxLrsSQwZtdE
ilyWCrww3+roMPjdMymVIBI1VqeIFjWXoMm+T8xFNbprC6WoIUjXCSNNxeKo7dSC8nSou9sxRmwb
Z6hiK+3YjM9ok5/bLLhB4b1uXVSwVZs/1zWLsfmx5JL+Up19LAou1h3rd+ppoY0NqE8AR1rEzVeD
eq5V4yXrY2wDawT0isH0vmTUIUXriatysCDYgVdgfwhPPucmeZbEr62KjCmqntePWUmQTmbAN7U7
973qyaj03g2LqXHYYnDJmTAXKR0EA6WE8QpZ9KVqoDbFhNfLOuwmvO5V3hJtgHMFuhwtlKgMoW8n
yVZUQHLvA3NSW2M+JrIRjpwIWcwQEq6V9skdbIyRHcsmu2I+rb7GRfceEQXHrNjbDi71oLTeo9ZE
7dVkNHpaE23eYzlJiSKdS0pCnA2IxyRfBST8IowfCIXS6h2Rb9bCzULr0AoGANs/N70RbG0YcaxL
o7pFoKaoJxijGyndeqmEZy+IfphzNvGU5+jU9V6DYoalH8dFormIsFvqFoqPLxVD9mMY0kHkErnW
h5KAWKKCVZ1+m98UtwTfnsIObGQ5TGWywQETBrZV1PduJxGUq91jCoiLQFWccTFItAUBEiHQQxL0
ctrJKqR0gvdMn7zBQgD0463l26llu8pgSmtWCMHbuHnGRc18JKEXwzU8vXLLJ1KbJev+6NWuXdpX
kTfcGNkUOuec2y66Gi258jQD2B107zxnLd23KO/wnQ6raIqJKOgDKmrebiwXR15i63DdwTihl39A
wE1JIXF/lAkr1zxIH3syzIHTM6tEjwS5l0wxA9B3QZmhrj3MD8ZKb5tn3LKYhOBEAJ6KCJMdaKzB
v8UxfnCk9hb0TGSL+lW1jr4obuhr7AobK4NTS2iINO5TAibRZdtKdp2TN7sAvHy9vM8dc5+W5YPq
OlCWEWV3MFPDWu32aVX9LJKDO6g/fD9lOM0anFshzHdFJhSb7OQ1VjYypvtbmbBKJ6EUvQQmPCxx
htcf1uASjFgysZdYhrKWOqmuaFd1Q1WkUqa1qtPdh07GxCMKT2rlL82EWBO9pO3b5w2iZvfBr6J0
kzSAcZu42Ek57murPXhRpR7zSsFeoSb3fVu/tgWuijIdmZ5o8BAs5kRpBiJOUX70U7hhoN/6bXZE
OnHb9a7Pp9EA5o1YSgLodRQU2okMyEoz2bVSrdp5WCsCmzVxhrGDeRTw4NxNH/O+41BBWa3q2iPa
7EeVbFCZE8okTbHFp5TQWu2o/rbaVnI1W1iE7a3rVr8Ro/aUtIO1RbMMvSQBFUD04miGR9wryj5S
xQkz0FRwLh67PpnCDeuHXqeC63X2qeF7CjyEC7zmbnVDxiunAYLS02v1DZZVrU0GCBiSuNRXXlgA
/SdZoKDQByMJQii52HpSHFsnfFD4+59CiudxHr/ENoE0dhIwW2QgE5ke023r1L3RqojCFXIf9ZQS
cqRznaqMcBMULOxtWbHA9CyGfaXJ96SEr/BFTdbNKNxgIYXOjba0jRx7ZXV+y0fiEo4M01Onr7Mc
KAARF8HS0Bp+GKQsLDsYY4SyxvtRFbs0d/ZGVDdrRxHkBzRxTHHcWlljv+pQbKw6WFzxqMmlBNG3
tLwReBHrMoGIZelFyt1g1OneLAy0i+QTLpo0J3HbRpbeab+6sqWMm8hld27xu60dVNvlELF0wGQl
NRwhTRusRyND71o/yNShrllXe69xdokdUoOozFOXMuQWY7MPe/cm5i3CCmBfFSTlrgqfwYamVZKE
D+Ug+cVI81nrCbJW4/Q19tTHrgqI7LFMGnXus03g2UaD8YWTDZalK9N961svhJBTdYiUlQnZliYN
zg3ywcB+J90mF9oLwmHQcxY1AWeqWZtacj8qyjEoxocqpgPBhd001qLgZ5wa3dnJgL35jvjZpE11
bUQAGjIilzCflZvWq+99uSeH/N3SiDmRmDH9dPhF+CGh7Aj4Fh7vUG4Y66anviZIXqfkTNIaGu5l
STYgmYQfdok5SVh8JQKJchl2lrWKNyKNy6XWZmKZaeLRUxsf6xALBQN1RO417TKJwoc4jZoNDRpg
ZM4UW0krO26RQIybMPHcVU9HY+ioa/i1fa3pzAy4sF3bKjzzxj15QNuXBGfCuM/a21bfKA4eSG2K
9AUDYxxk2hmH+da33T7Jhz2kzgXJge8hnaG10En/7Zzg9818zKkGl7BL/+2CcihbfgFcsMQ6JckK
ba72qja5fpBW9mHmqty4saut2gmBOJMSzKClwheAqvQFC9mJHbHqcUggqqKmmbBym0Tdre/ne4Oq
k5mg053DfedNMxQnJdXtDRR+6yCjAT+tZub2QQt062uTZehP6lfCP2zsSn9uQuQFBt6p/UXMOGsb
TeSuG9tU79POoSqmm4S4eJ22bRszvkrK2NjO3e7/f7V9Qvy32r7DZyU/h78L++aH/Sns0/9FugOm
FiJ/ddPV7d/EfSbiPo47dC+h5nDHn5AE8S/dErbtaJMcwdYnksEf0j7d+ZfLs6kq96gGKVTWfyLt
I6BlgiL8LdVqiqQwHUEyLHdyZfy7/ABCc0ZijlntZN8vuSIp17hs+Tm4dKWiqoJG4zNByyq9XuPy
OyuV5QFmS1N+UmhuYq88+2593/iluorqiARh2RXLsGM+iNUOT6gjqV0DZ99IYhsWTmO9QVT3YGGp
N1XemxsxjPqB2Pu9UGW8L12LvskLzJ7q6Mp8WOQ4P9jgTRV1m24Q+6crXZv6GKE+PJTAFqP3yskj
tD4aF0jq9Fk6dld5FT9prAqBfrrlMZGtR56aW3ChUYAWkNu4bZLizsnq+gaD+tkpKF+YrQQHyiUQ
hy9OFvUJUSZQ79gNl0E//AozTIxYx0v05xrqjCWN+UNt0EAqieTc+n16S8ikd24y40PporcSPuoW
lH97V0JNBc2Q7+uEq6giyIkc6FXGXLVVLYyW11WaL3JNj66jSglXUq3okuJJwt+E3GEgfHZfGdk5
GoW9KY04XZvMDD2jhFxI2su28rvHoangXnZbHKPZVut4ZiIjOmZ1lIoHooXIzFMPuHpf/IJiNUP2
ubIo7Qf2OS8j/IJdeJVyxT7QGFGyIMTdVm3SxqDbEgqXwOCxppvunU1BY1HpEBxmjQl3AUabUiGr
CHDStTgv1hlv4qpqqegmftYylGpvhLRGC1XPls1AUH1ncKNkmi7rulk6DL9w+xe13acbu+DJEy8+
JpMBy22yra7DPK3z+1wNed/Slgioqq3Xrc/Qkar056dHdJatrLGd44aP0Ii5EcfSPpcrxBF3dT3s
VI23o3IRnMoeVUhr+KuxelKVng+FMQUk6Gq2T/ausRub8SkLCjyiY7LGG8TwM9jVQ40BmCCzazHa
1pUT10SLiHwDDr9bDSZiAF2wzo4xXWkxbmIkLduh5e1t00fN7u/dqrI2xDNRuI8Pg+NOLipRr8eO
n0bBlw5zyxUWIuKNsJuNpYOU7ZAH45PW81WrjGTLd7jfaInmLT00H6NzqNMIbzTRYDq4qKh3HRJN
yQxm7UR3nkm3TclHw2dKtb9aWp2u3A5h/JKNtzli3yOuw35p1wlWZtKmTESSXc9UN3bxPZVdyHe+
7d4t66WIRPvQKM9gkZhAtcZ4MBqFD9WixFBFpJTVvEnxGLw0zFAOekdMbTX46JFYsq1TLcdto+VP
pR1vcNtjagq7bNfnfARWmZl7gkYekKXXVw7CHzrUzkYwlT9pNC3SSrRbK61PedVoW0/zWmScMlrY
aT1eA7h0FoGlrhBsFTie6TLp/VKEcbzNvVzfujQLuoIvD1SItsUBrolxV6XF1WSrCVrqYwlhG1T4
qnANLWFV5O4O2+8KSdibqM1TBX1kHRJjwWzDv+Kl2Ev/jnpgsyTjWj44wCHtgfx0YbfJ2msGQlj4
SFlNNZ9WzkQlclh1dian4fE1N7FioYCmtzSyJEv8hHlyD3ncSwIkliGU7l7SUhEtimijOPU2oluI
Ry6xAcl72LIMIfPwZ+6j/zP88hxLVBieSQlqVPl4o6qjkDwmYOWx+0NH6xUmkMtWEc3O+OU7yCm8
js/Zccfd0IvDaFPYN7H7XA31JBu1A1atdvuQJADxE70gKKAydDiJRJ9ZBDWOjhhPcbbuOuUzVuNH
QBnOSijtXk9pFAdSqqA1t36Zfzp5tiu8zDxqKpXwIHxX+hQEfpBAWy60vSUFy4c8fq+kAnrCB/VA
RCF++pYvtGiXZsEPqNLi27wu6fEFhGO2fYpgqnE2mOSOZF+ka2s6iYgKikLZxFHFsO+UibuNTbFi
5cjavouMdYQ5fJG9aTrLAp8J4IL8WWOBouzsTFqxTh9Qx/BVyPK1sofzSzUPOwTw8bK5joV746Qs
ybvOQ92QF96myewQll0HQyWXaKJD/zMitLpppotq+NMP2msKCe0SHVJLMGi+lg6m00xJWZ1YOKpl
b2zrlnSI2G+4bEEfZwnj38Qq0h0rM82NFTq/Qpu1sJVr7XbMrFdZqNZVKaS2SYgyX/S6p0KxKFnp
pUDfUpj5pL+KKy8EgNPobbJJtbq8I4xyKTMoJn5VnFCPFbd2q4RXGcmlgUx1SkOyJrzDPvWN2u47
7rxy/PKQiio+VbJAYsSoouQKWRu+4p1asrNcPaINaofxJgudn7hjDr6iYdetgx4mgPZr1CLzCt43
bByNSqQWlvK6lBQGx5hLU83PM9MMViVhqK9LpznKvH9Vp/CheCTlKOx2aUBMYU9/I20zomWmcauh
jeJG8sag9EHBkvOGkmsd01kFQUCQWzeBBVqayAvkMME7o307xbvT3U/bh7760ao0XtqY+orT9nSX
VWIamqoXSzsP792xnnQp1w1g9i1TM/7gMHiUJZDuFBAJ/jAye+cf44iWui1qDfIE2ZI5Kj7T8ddF
bIw7o+1RUuNosHrxmmi+u7US98b26C+41ZMmFUKAXERn+PhJoeZSg4kMO2c49Vj6mwbzJqAZ74PI
AZXoXYd6Yecg8e8kTSjDJj3JhDthR+qO0th9rUAx15sHu7e3hpVoQN5DRDeu+WPUHJJR6Ktk9QRR
cjoWrA1kIsegwQ+fkTQPIKerMiMBy5HiFwOzIcRwEzWDgp6yuUkjsRuAqFPgoUEs0upV12u+GFxt
Y6+4kiIeNoZTkdk0iPfUi59z7PBXHtPCaSiDElwfNIQzSsEEyQSIsuoZzW1iBRAwattMt7yDCDCB
dDUyn8FFIUPAQBi9ylDFYRzRUoY8dXYNeYPqNdh0+CeXBKT0ZKVPtoOc8llSGM+FwuqlU3ITI6Rp
7nvntqKWfZ0LE+usdlCDYCm5yDE3oULBhWEduFqzToq90FaWgbAzoHfDWBguI4tqUFFY+RUwEz7Q
puuXqoVyCe1xt2dQRDyNb/+2kppH8Wpw71n5f0Cqf7AKr70TZrSpZOTcp9lDXqPFYZksaf2F3bGj
nOU25lXO2JwyNt6jnOUtigkQoVmib/16E6qRi3bcDu8Ko2zoNY9cUf2lY1TFSrPoO1eO7mLa1X9G
XjY+xPnV0Ev1oelxoPnted5AcnocMDPedLZszwa4pCUDbrvzyOVYkz4HZ3r0sHNUqNbDAFWSxTPV
RpGdFIWBPkdEiehTcA0MeSMIJNx7RW1i8lAZtE3vzJCY32B6Vzd+C5OJErN9Vn3N3scGKFoniumk
jbW91z0NS0g5vlo9mdgiG5S1hNp+z1wZvnJqnlVzQIUQxxs1ExJt3HTIDTADdGp2HKg4mEFtnGOf
H4ckfmyXBxkFh64krYCqKYbjho5yUPePkMcpHyTeJBDlTwh648McQEMHHR+uhg2gKD9k4Zorrdey
60wtENoWVoiuSDtUJlQee0RfcwhHbBpWjwCjU2OQG4ig25KeuIpIMgfnzee2uCqdwLkXYuwAT7SP
SULvI9erATKh2NDiOw12fGs3VGeUUYGAVuEp9QWQMYA3y7Grz5i4lu4kkLb60F5W8d7KXNCKDSFN
Y1NA1cnCp8QfKnQe9FshywQ7hrhwg0xZgEIRz51KZzboyi19MkrKTU7rx0vWij4VulptV2vbakTR
72NkjBqK/u4xgzPdM2rthZs9dgsFmClVQb8IdmZjoTzgHRJMF3YZlf4bFhynjDJTKojRKN1WRcSU
In7BpWrQz46Kxt4EITD+yKD+B1fhTOJ1sulCuEJjnUO0Tv0NZuEBOK14B9CIltuocX7oMkdFYRxJ
XCdMzaHumo3FJqNp4vCOQNmhMBO9hA197SpvcAUVNV3eUFUWPT7HoW/qVYT3daH27c/oTVpjemIu
grSEL7MTV1emfrZMVx5tOpurepqhtEpxVWn2OUvd8rYcsW0H5juTcyTSI6A1q28Osdu9y7jQT1xu
jlVJskysdTpAZVQKrvCrK1ZTPYAq5j2avmsVDfcHCjzXjn+lAcLh3uInYJXxgxoRmmgOuGRRCjku
ZTZfdz5Ni9+GymoylT1okxIhqEKZP+1OcNfTXa/x06WlFAb6sDBefNPALhPKLZDrfFVLxDr+QH4N
s7iVmUUP6GRfyC7FRUH0zboF2qM7kx6s9a+zsWe62CYPXt5eKZX35liwXsJePrTgkVf4WH/6jLtj
R5hPnWJzwXv/4pQsUOOCqhIQbKS/QRDvwtZ+GwokNC1C/z2Vw3FtGhiJlLoh2o5AUodgDGR5rCLU
xFGvAIsX/HU+vRUtaq7CkZSyTrH30tkkvq/fAyCYhkH0Zp3DXNYPfxV+vtHk2G7LcE52y1dF8NO2
O3NbJwjrgGr3u8gy2p3NK0bUydDtxQHcKxJpF8s+YZlmoB6npGWvOxfkKPiDx3jyBrRxte9H9BYh
oSLHitg1twFlozFInAGdbj38CqvJQbLzSE3uChdpi19cWSKtb7vceHU0nTymQLsxaNDs4twnuxp8
nJT1NeVIdLfWYK+MiT5UuzYWotG6Rd8e8kXJfzA9+IhtdEr42wIXo3VP+ipt+qNqy7Mf06xjCkeo
1iz1iJt66ZuCn7yhPJmZCSOFHxeqAS4XZI8w4qcYSYwKK0FUCvSFgoukpO+t+KiDsyKMtyJG524J
CDCRTa1z1LRrOYaAcap3y27qoxE013rpHMIIg06mEW2faQ1KV4Ll9m7I9aEpR2ffdDBVKC2ByfKY
UjulAquCWV5cX+OluA4Yj/Z8Iz2+oeLaU4ght4W1b4SHQUIAYoMjxG+0cR8BbmIDN5XPLCreR6WP
91yAraXGL3YVtMzCOiKdlg0p0WT7qmez/HAq2lLe2GQ7ekkU67EJKgUvDu7zNpcWbaUGdggLGWOk
y+aP2MEy4R56Fzmp2enaJg4Yyv2GWaPhGfoxM+SdrzViWVbJKykFwCTzpVLl+cbyV5pzPzTS2hmq
na+TCkV0EfTwydAAQvnDQTdK8jEM5tmjD4SiXRclooBBHgnd9ZbMwoR6Hgo/WGjA5NoOchMtWDuR
dJUJL2KeQuxPLsU1FVhxupFDT6+1emLk+tXCXltQ4D2VOtbvCGsY5dV85fkNJaqOOlWPCFHmBADX
XYqGVjUe0gpJjm0wJR/VQCy1/jkJVBUIZL8VggpaVdONVMdPQ0PdG1rhGzibY6Zk7pbpyA8gyXJJ
yFqxOkW5hwkAv6xDNB1tHRYTpnS4aozGR8s6vImaaq1bhQTd+26QPLnQnF5ZNQpTNAeZwlqX4Was
mRqy9FuDdiFrp7mdvDp1lUPd7gk0mhFGhsRLJ8y7sUe/BVwTM2IZPYWStUzD1GDRZDE6wphifm6/
oSSpXuPbzAAf6OWIkxJr4lsqBBhRlpL+G+wif+kyz0e9nK9Eh7zL1cc7O8Oe2SIawMLAFVqzWBzA
O0YXTb8jopy1nkrvWW8aG1aUaEhHJk26VGkWKcraT6J3MsbdCYaEGi6PjplVu8sUdMpUX6OMVnjn
wQRFheDieV7FRSXyXUW/8RjMyOcAa2iiVDd4n+elhCM9npUZY1A+EsVIom1uu+vO7w/BeOo0yjYg
CpWlxEw0QGZMJY1OPwLwx2yi2hoY+Itp3l9EI9+i0juyPDM3Xs3Pt2RWONXQVKJcFimlmtTOCgI/
E2SsDP1rWXaCnqPVQqAz3iOlZXnfqQcjYI2caXmK4HZvJw+KMF/gUyGntlkSZyWuBEtb+VOpcmiJ
yesBP+zG1Hpw6xjoREcz1k9KsfON8jw4tn9sovTOI9l2kQSTElNOxM7Cu01YOF23+ZBtfc//6JIm
IG41eTCaIcEMGZ1IKLuiK6aBZkK6VbPwXlMlwYPSU3Rx42C4h6j43MDL1KelRiKLo4SOeMwt1LJD
XnabRjQHzyOcLUgRThtF/xAC7KKv8yEjgCf+AOLUEebxP288nPOUf/97alZ85MVQhX5Qz4HQl73r
8KPKZf6r/n+etf3Mp9Ro+f2kvz2z/D/z3X+ETf9tZz0jAE7NZzXcf8om+XoVf5z5P73zD5AAlybi
q3/8nOq4oayr8KP+1orQcbL/5Uj8r8HXn93/uv7sw4/8Hx72RweDgGqYzYZlojhQrQlQ8BeeQKiE
W2OYx7zDctUGbPVXD0O3pwephs2j7Km5gN3yzx4G7Q3NFZajC1DNmiDu/s9k7j8sk7x7/9626X7n
PrsunRATB6VpCss1jW8tjBLw7tj5WXQlGej80vLyhQ6oaEuE+1U088xnmHyguSVTQ5d6W2ALCjbI
GIJQlusyMD+MNMDFyAquq/oD3X8iIaeNboQ9YAMHI3E6vKUC1JFewDdysxK4y3wzc2AUruebjUft
Y741b2JG3qUS0/efAST5BFkq9PKuTJtuc4HHixkrP+8Xrp3tw/TnDGSZUSzzxp6gLJfdJtV9ODgo
J2au9GgCYZmx0jldJlY1HcTrejQQ4qd4d77g/xPB44Kan7Hy8x0uuv1gysq6hDfMlPnLxmyQ+DSG
eZwTG/oJsDVvwgkz1SmmshlDbJzTcVi1PZl3XDjLlvkVRoEJ227N/KQ2z+8TLFubrxAAo/0rD8CG
NbeP+3uzqCi86xMvrKQh/bWZd6OQ7GcRKr8qxWm6ow/jYTFKG68MLPv+aDu4XgMmLqbnrcai/Vmn
w53S6IRSjlm2kG4K97C5rSISHQfZbh0o8wtbiSeaclhvk76dZEpbAf14J5z03ARcmoqguukEsuvB
LtdqEfl3YFTKujqOWVwdjelWk/r5thXiByvdta0rk4abWF49jpUFwOZ0nXdjAhN/ESUSW+sUwDF/
NpFVPiZjXXojLiDjaf78/BHmQSypt9R3Rt5ZzI4n4E7XUBzzjIGwPNX6rPNMri0vbA6QrprDfAt8
0R+3Lsf0okPGfdmfz7nsXh43H1NdjyIQAiRG2aaA/fvnE/43T/P97vlpfS3AmTbf/Lof4fUYVb+9
VnN+cd9ew7z7nx+rWPoj/BtR1kzvyrxJK/WPW9+Oteiqt4rpQjPcfPuvvt6Cb2/Tt11M2cRzNhRR
5wfD/ym2FS2zZAr6CmdWzrTJ/tqNZ4rOZX8+p8oiUN7zY+Z7vk6a75r3DZJPhhoVaMCkYfFPT/vt
2OW/L4aBcJhvd8+7l3MuryarkVsrEI5W8ynzHf903uX5FFYDmyp2ry6HLg+9HLv8bZdjsdRuK9ZY
fMOneDsa3I/EvfsoiIjaUHI2hcwJdm0El8hKUzBLfb+pOdDplMG/jaCzbDSrpPegClQLluL7zMd4
jsuzfdudnwt1U8SPYjrR5ceGzXP6zwcvMnY1EOX5nH963Hzs68HzOfML+XqGy/7l0d+O5Wmv7VFM
5/tu4jgWyIXXHav0A9K14kAnpieifNoPE4uS8veb5jAhC5PpMvr9rqLZMdna1hNX7Ss3bJj6RmGI
M+wSLlbNQ8JvJ/n2dF25EAsvp87UwsYyxGaITcrE8KqSaeNMoLF5I0XIFRrlT7MZB3maj83nzbdM
OfHaLvvzgy+7l6fpJmzgvBsgc0BQCq90plx+412axE/iZyWF+rc7alj/YUyBuBHA0rhC/775p2Nk
nhHTCrhmIlnN8Mb51hzSN9+Kx+l3M9/ji35XGK3Y9nVMmxYofUPD1qE1mYU330/+etx8VJm/1nRm
NxHceXT3TB3mTdN6vPrCJwp9AhHOuMt5g66ei+I01s13fAEyi/xZrfp2ryqBPMwbDRYAzK6ISBXT
9V/66a3SJX2fQuoKELoS554DwtsQlJnsjouT2XD562YO2V+b+ViQm+8Ea0/0EW2En+qNh3ba0LIX
26yVezlpj2bq5HyLjM1FSwtsP9N0uwmpK/oaHgGapACgKSLZVqs2vjHeVx5O2gHp+XL+zOfPd2ZB
Jt7IF2Y+2MzfHXMaBPFfgWDn8boGsTmzEDUSdkHFcXqL5jfGQx2OaNjeeiOR1m7jGof5VoBK9+vW
YDXk5zQ5q680w/A4wyu10ZhMRQiZD+oUuKUFOeUJQ41WzlDKndZTbOuNsXvgjcoP4JFpmRZ4pk2z
glTqghVYhykliThA09AjZ0TIH7qHJG1YkDq0hnpC2YmhGQEhK2Q2TBFNxjx7mzn58z51tT8PzvsX
jH6GbCteFPTxUYj3lG7m/cv9862vg/OTzPtUqSzM5/X11/8zMjNcuV6EXlXRHxzRwZ1Q6nGcFoLQ
AKf4nHlDu3DpFZ2+E+nOEr6516b7540+zbzmW3IGRM7784Mu59RwqvGXz8/51+mXcyqLjqo2qh6V
rwLW6LQZ56iy+SbfMhzlxTTd/cf7BwtmTZ5DlPx2znz2/+DYfMrX/zI/xAu7n77rV6Ca/3w5863L
n9r25AMAs6ZIMP1R87t1+XO/7c5/KLmn5niqpwHpshHTIHTZpdWQH7xpRBG1t9Gr3uILOw0tLDIZ
zS4nzrd6O2FcuzzmcvfX04akfe6+HSRUgqf79t/O5/zbYxaw0SUVoY1FegpVLb7p86b2K57q+815
P6Nv/XXS97ulafJR/vv7f3vS76f+tv9187fn7rWeX53SWF9P/V/un08dwzzfS0F0yj+98N+O/vP/
dHnR8SDO9B+jzW+vYL55OeW3p5jv+b4/H/zt4V/3//Ya9GRrSNZdsC+13zbJX7spmhijVKBmTIcu
xy8PsA0VJ/eYvF0OeUatHTQzwYc235zvaRJHfP0X+cC6MAWfw1T1MG96EvUOdC6h/EYTm/n/Unce
S44jWZd+l9mjzR0ai9lQa4aOitzAUhUcWsunnw+o6j+qsm2qbZazQZKMCCYJ4XC/95zvLA+XF5cf
IyenTPv5m8sjlSi5GZOsxMHxPz+2SRAQyLN547+8nZ6l9UnvC7iSy8Pl53/8T8vzqJpepgJDck3G
DrWh//nz5dFf3vPzIy3vvvyYw/2kyaxBLky6V1fpb8u18nlFLE/NAMLq4Y/rwu4iIpM/f4vgGQfB
O7OQhUXbLwGnapkB9fMi+XOD8k8R9NoKINMlUCzcVH/ibhfmrdZNoD6Xh+kUW6Sn5UBwvZ9Va4XU
qefwu2S+ZiCVsxqep2+fT9NhF0Uny51zcmd4du2qL0x2qCCMBtIYZEJja/6gg4qgZG7e5QHi7ucg
zatT3nbkzq/Sc1hjkGxI8FEEvGyXtXXM29Dw80jk2FbzVGZZvn9uliX9FFaw2wJuM1qbRWfRol+I
Aya4KjZOtsHN3J5dw2WE8EG0ZLTgw+e7WNZwBri/E4IpKueOrFLUb7ieJs1CYxTfP9euSyliWcWm
g9VvS5tqudcjOv5/L9j9/1Vns+F2/XOd7QPR6S9VtvmP/q0Tlv9yLam7MMAk+ViLHLj/WTf/+39p
jvcvx6aWZhM9Kfln5oP+Wyls/UvMpS8hgIMaru1Q7fs3BFT8y/Q8JMfSgC62CI9/qar9U5VNzhiy
v+qEXcs2TMdCw8ycHC/EL0U22dklzR6E6aMIkntHOMuTT3BQhE6mB1O9maRPUINnglr3f7fsmPpz
grfuLzvtz9rf3zCdv6qV50/helKwm9gXcsah/hWW1tVCQyCJgSVLvHJXWP5zR3Vn6kZ5s4jT2KHq
u1Y2/UI1+wklzQGLjJihUHtl4VUyydr9L3A6HUX4rzuGMqfOTNwxdQ8X7t8/UqUZulO4sDh0mqur
ONGajWgnyRrf+ZE2kXhIhvZQ5nWDnDX4ZlpEbrWWTYHH1WE3aU9+Rrezzfp2b1gWRMsE67LjTTQD
BWOEgyJpT9Fw1i81wXaOg9rkTnXQ+vrQ69I/acHw+l928szT++VQownnbHM5oaDT/bKTS02wkqur
7Ci8SZwNhzWDq+BpFSG0mQKVrO5X4b6OB5KbC5P4VFRutG3ypri4Q/YS5o5+z3T33deFt/0vn41T
/T8+Gye6Yc75VkBbOd//egI0dYPm0XXSYxP0Tz51st4QyZHi2LgPBIlYtUdXZDRKkAYt3GZLhx3V
l+QwYyY3/Hi6p9o9EHST/svn+o8T05ZchHwqchAFB+oXRmGEnLjQ0VWTgnMsm8xZG4KWh6UBUytk
dmksskhU420nfIREdvdvRQotg0QHkvmsSV5TcAX//JGs/+AZ4tyYQYYQgjmW1Kj/vqtwR4op8Ifu
YESy37Hy0s52BXgGry4wvrB6TvxrrBvBI0a16CWT9nYkCGc9mXYIObQbgJYVwy0zc3QwHUqybkjM
02gEeOYn8V71tElJsLhORgIJDdvc2orNFxuZ6cXuaFm15i6TEVTa4R4twq1ZwjUV+oR2AVGfOxgE
YIzf8pZoKFfzhl2d5xcE/B1rsvpoGfmHmnVpyGO52SJVMzSEYj2Zg3lejTcw3u6IKD8q9a1AEbgZ
HNCCzqJ9m1VwtleFm4mcl1Wf9RSKEcv98+7VTawWv5yLjiUlr3Pdg3EnguvvOxjtiYv+vmkPOqYl
W0/zmxH45zLzPJplRnWMStyQcYkDYPDJIcvM6TzFWfYQqYzyNPQS5DlY7IB9nL2u+llRrd+NJTto
bH/0Cv4VylX/HPuTf1a+870oCRwKw9Fj/8L3sE3q245WfPgNMALlQmIc9BoNtO6cet18iF39xRtV
d1S1I25axWZ5FHtBQPWpfeg8MBiGIter1qS6L5tEeTckAFSrAMtvAQCcnTp74jC2t6QZhkPdWPKl
M7PxUfl3vM3tQ9akci/iSb5MNcCvulJ3jyDKFYh2DfZDPm3qAKlWTjwMqvV9IaxqLXFeI0fDfwqS
HOBzFh1Nc4qvjVfEV936NrY6vqhBBleqKQJCZZscucFtBMrPHRc3iU96FR/UWJsXTIWb6BJLODM2
LMdbUybhVeLPS/UAq3v0Pmp1e+DWVuMVnsZzVnXyhr1WJ37thtHmwbVKbdMVFcJmPfMuvSorxHC4
qhIx4LbLC3nkxo7uSODW780xP0t3ZgPSOrq0IeaWZhpPmjIHkhMLFLutcUCl/RXn46tb5O5pOUY2
jPl1qQyJIbRudoYhPmDRwcYrqeyxNrUuEf4QI9VuFGEAwmqJM4c/HL3SCR+p2J2RpxoXJePw0dc6
DLKRp1a5KAl4YxKpaaV8RqjsMzK7xMwN5k7qdnCxKAnfSjcbbzheesgD40CO2XjRnQjjOc3gR88O
oyMqNzQIRfMlbILsUg9ypna39bp1TJq61nAaHfhcxshdPtKCdOt2Jq6/IYku6MTouo3COPi9usWT
4++YSFO8ziXDrDs8RX2WnTRLhvdBqGAXUUxYTy0C+cyuEsBbNP8hoIgHH892GEbhsRzbr0NVjg8t
er+HrknfyLA8T20DiUYOxpMpSu0eQqVbnhmmeEEfxU6WOVQtmsdIHryTlUzHNvCc+7KxWD8ePRfl
/fJ08jIiquefxhbfo+l6MG/za+Rz9A4jFDQNPZ8uy68YngCe4Wbm1kuhwKWO6Ii4qoPHat4k6Sy0
sfEALk/HksG0MtRwNSsbWw6/YZKXRpyqPNUGAits1Wqv63HwDKwA3XzMyoMBRntaNoJgVUUY1I3U
4+BZuaI9JC5FOAObY23YD8sGzkR2Gs3x+/IsrdzpxtfbDEwcT/S2SMsMVfK8bIbO/3AnJ9uNDNqr
GpGJT/a2kCsH9EyVYOGahrJ48JIess3gNc8BREpusNNFK8D9t4b3JomSxxwE18Og7iTz4K2gp3jA
oD8eWitqYDjVLS4KiHfCqzXQzLiZ20kHsumXxYeLLj60f/RhHL42IyexgBtuJtYbSFvAfXkKdNDE
dk0yI4QQffie5K33ULmrxNG/uKkBSIcI2XZ8w/18Nm0ozYqoBpsyPtCP7jA2KLIAkWyi1iMO0o+O
A9fFVgMribY3OeIgL7d131hU9axLWyHEDJ2q2scmmpfAmfr16IJIIzdz3CdpjHq2F4gT0WQdRRH+
rjO07Ty6VYxcyEUSqBKbiojktdwjTkbBgHkzrQb/USXpl8Zo1c5k8D2kkJ+yqnVvOYFiG80H4CO6
dE8LEYDJqL9GjT2uGLrKB1tliBP7F3/QIKsFngtBTfk0evMMiq+ntr4bXBMVtn/sTYij2nGCaict
HchgbParMHq32rZ5EI0NHwKcxTI+TYlrvIycy1X9myu04pE71Y28n/6M4QRajzs8O3Yf7lvrTEET
unnCq0zdbVJoh+LU98MXszannRnWN3qzeN56BgmbJEXElSh2C5R5ZjQdlOuWB2modccbfATJ9GwD
Fb2EQY1YJzPyfQwDRwy9txVeqOEtWysawGtPyfTM8XtwA6TTTeA8OAVe/ZjELDATsQaS1zlYSc4a
VbrrlqnwPvPp45quDz3BNUYScyHKDwT6QajLcC1q8pvQsor5KskuUZQCjm3zc9QZQGTCRl0GQ54b
5fYXM9gaMptusu3OWR5p7xO+GA9GZg9iA7xFEh+MsLhNswmBBVmyd8os3JmaIoVrBKDevYc5vg9i
8F6EEUMpEdZzHIwbs0XZx+movQVt4G7UkO+9tnPoTwfTg1s+VlYkUdKE0F+LoeC/1yd8L6iNo246
uwNaYTUiuR1I3rmL1LVPHmjZEMJDQL7wMS5TIpfdlBn4zKwYcSxd1DwPSIHKNuQl2YFpnaYa/CgJ
RlH+Xbh5vBGoxQ9GW1zLRM9vwvupegNagg+tDA72Mbaqn+Fcsi+FbRy1xrvL1iCjeZyqbWan1iyr
6mENGsMTdBx5zhyT27FLU3LSYwiezVA9VLPEqsts8yv6+uIjdNQbcT/WyahJYexhz27aJNXWtjSM
o9kiv2v9U2VXxd6tgbq4YRcfRWnfyg7OVTizIjF8ajVGxth+kFGaY3wDrlvk2EIRsTbOnHEYRRGw
Ur86Lh9ea4L6sWi9ax4U2kmUISh+5Ozrpg3F1UtjxF2p3CnA8l1ZMQx0Ib4U4IjMlpFIY0YoZ8dr
A9/D5JuNWtXczUjBSTTD9Dyowd14qCyhdNGIagkz8IzynhA0eRhqECdaccy7ojt0w8/KyvJrn7v9
ZvKr34sJ43ofcAOPrGKdYtSTUUliQ5BXhyQ3jBM3tWxrcvDWnqR9YwdU31TsOLhUGQpbf3jXu8JY
q5GvEOO23cQ4c456xNk0v0fj01bKAPHuOYOORmtYK2+KyNvWgwYXIaLKPra2Q9Bw7wk8b9cn9oUe
2hbllXZJuibBAWkhhK+dLaeJvmkaYAX2z4Tu8wP4Bz10yPdusBVWEdYpc3RPbdFiFw3daB9Sq1h1
KKVrD+ds2yMqBJQaFFUJlG3j5Mp4qVqcvmDGUmAm7z5Zi0Q+ey96i+sqnAgE7zHm8nEAzXhZBVvA
jV7bUfxewWZZ+aMTPVVIKNt6NL52nTYRLpAWO6k1+VppHZS8pivOCcLqFwghQKtaoKmyiW527TA3
JcX7oClChpenLXHZICs54gAMzqrhHtVZcFfaND3Gmrftyt6+upnqz4VtdatktElfTcHnofdNf5PK
f8DK2/00nPpI7eHqVgV4IhjR6yrN7LOOGhybcttuRaeDIpVcILwS9r19dnVEeeUEtSFKQnhKy0+K
5a/a4lx1HoipmfaUZCFJw21QbFoBvy9LG2IgnDFAl8syyax0nmr+D0/qKPH7QuxCK/1SsSA7d0EY
XJZHy8bB27jphQMzOsi1CiCOqZ29CDir3hHDO/9Fjf90KEGUDZP3u9Po4aYT402zIoqDmq3/sckS
jl7ZlT5yWGcm2lIwxhAeQebOk7s7hR8Cy/BOEzc5aFD7yochse0HjcBEiFjFk0h061BSwSGhfCye
ltdaa6iwLXTuvi4Mjam0BuFzVNVTHitk57jXlmfwE+TJdvH7LE+Dg5XhnOE0zjCdpuHWdq1iyylj
PMY2QMAxDsE+JWCx1USERkW15VgaCKAHWw430TcXJKrlM8FoSM+NJ0e6wSkfy/Rgkha6ripZXlwv
fpUgVS6ycY+u2SMCF9C8RaDkUxNL8aRsuUYDWwKe9sxd3gtWYHqwpTTVr/R2vnxc0pkL58ByI7+4
jL9ry7PQMWvaXdaeOI2TECeiUbFdL8+dAtsX7jzw3pBaIhZIZ40W81pPk3FdU0Q7mVrwZLRutZ8M
pJOomftTx8QOt9J0WjYECrbpX56rEW67Cz19q7OfuWWO9s9Q1iMi8gOSU3TypfWYFG13criIzszL
gZ1Bnk7TwqMhWkVnRwXVfqjLm+5PJIeE1m+agIiWOCIj26U/4jSKiLx3k20bpECek9+q3P6GXio4
a0THCY8ciDQNLx1ObQ5s8Cj66OZN4a2ClWw3+gszvEMkW2yMfNRRmrx3KhkijeTScBdwrV5bRePw
pUwUdF49ekctTQq2IKo0Cl/IbaUqQMw9c7TOJ+KU9m3IJeh9R9X71ZmcQ+92rxjXSW+fYMra08bO
QrCCL6ognKVropwodI0VoAsMs4dXIuv+EJnNI5OTdzXfYRKz32PlrQW0x6I86DICA3DUK/VAg9rf
N7B4hE7+iZz11n4PMCQZg4tmjke8WNg/upOoxde8fWKe7299iC+raWBWQya3PEYYptZWNxw60wQL
jD33kNhcU6UkllgAVxRu+9PUnHZH8+7rEE/FCuL8u57bzRGpGqmdCL2DxD5SakPgmwAFltnJmYfL
ZZNaG7tS9kFG3s964ntGbb1HlX6UbiO2pmk92gBqVg3kYz3HI69lhYvzTOz6DjNtbGjgaiKyVmzt
STMUUMqyczA9Jt8GD4xnOZd3UvLIYvdN6J629W0Xvls9QC6FhkZUIUaQnGRl0FgKYxXLoTyVv/vs
6qL3YQWTh4AzlolAE5df4w8jKtKHQpC9EJTY/ucKclZMzQ8GjjvDENI71KN3V4Nsk/VOeTDS/Pee
vj1EH0vfycGz3gLbuHklHvKw8aiA2oRsJ8pkfaWMV9srYKmFySnE/nIxYcitlQemSy8BsJeFgzd2
nn1l1Zcwy4t3DslVS/y3qiSZNazKr0jW4S7Z5bSve0Ko7S6Bx6MAdlqMISza4zP2+gHejkHBzDHU
TUu8DRaI6tYAhtrVjfbWMfxkIav2aJxz7wpuX65fkEgnDUCala8OTaIhDRcYUm9tEeb72imKxzCk
Yoi3K21jEuRtx2FRbkNjkeOqyP300iUFlK/2VchGXERvFBtOYbzOWclO1P8UJRYAAzZWUpUziq07
elbzJaNwtMKjc0KBqnaMe4xflrgbiXQeFAXqTLMf3IgwO+BehYDvOQWOeY4Sj2alyL6UzKX2oHge
xUQIkK+HwGihpbpSyVXSeVjce6AMyUtPUfmghVG3oUpNaE4ZPjtmvNEm371w1DC8WNSTfFLRtm5M
STmCyua0k302Y67+ozPEJZhQYmmW+wZO41dvtIwjE4VLHgcwqWs+fWJGj67d+695lO2Qeb8RXdZD
Q9bR5o2g+lxV5esJvSjugvhRaqQYEWZNgx6DhCwmPDg9iUm176/xvgEYD8p7l9e3WINspSJ+HpPE
vgqF77MsKg99XeprP0NbSm2ib2LsrvnUb4JiMMgvgPRjp06+853pddEzWZSup/Xy8A+tVI0DJWyK
LwCbCNMRL3nm7bS4NwHr13RxizTRka2xpiwck+Sgb+6UfEMH7yKn8HGPdbrlnpbnGTijQYXq+KmR
qP4usDDlrDz4v/7Yn7UKn/qI3iEFhZjpZ1fP9rIgZqWzP5yYlOiakBF7C9xkl45ZfOjKFBPr/Auz
PGhCtcHdZISnUZHlPQt2lk0X0bAcfyjW4AaObiZrFz9pw2OiEZdk39uCbk0bdo8ZxmIoX+4J6Eyy
Jhr965jCMdSM2uW0b7UTCSV16rWsNDV368QzWNxW/S7ADvLklyAFkCylO9kHj86svkyfQ6d7rYQL
gnAWwom5zTsE3mqoQEGOctoYJM31znNb0VbxOvdd4Ll88XAYv0wOCmkYtrh+joj8yHQy3PGmxrDc
WA741zgvwOCAAC67hEhaJQ4BlnYOXEslY8yOk+kjIJqaVMd3qZGDidKX4qr5PDBwFUV88vLpBwfb
YcjWrCOuFxDWeoTgshh/0/vGu/VqMvYJyBsWimA/J+7GVZ2zAhzNTZe7lHUTKittEuR3K6qvbp4T
oQMXxeNM3mgi8/gtHFzGgJdI1FvdneLf7BR0jp9RbPDDOtvU9MsucZLdDJlrbwX4053DHOGYNEH3
6BH4Nrcfmu9DDMZxauClN+az46h8zyWQHXylsrc8889ZFmlfW6I+1qYrO9K8VXLjFs1CCYtrwWT8
a1BQ42lJ8nIG86ML1CMqWecnTspNB69VZ4y5J77RXTKMMqtKjIfSrO1vaQYW3GzwVDqCQjqGkydv
oKHTtRR5WVAD2sMXRwh5jz8txXyPm3YCksDQMaJx4d7SAOSjMJkXPQDUcthT4qDnnkELQfNt34IS
/DPFBLnR7Fa7OJUWbMaaFCUW+78biMJYUNpHTOBASJ3sHstOvlBsQ1qHDixJvfFssYIbjVw9V41P
Gg3PgJyRR5A2zq3RDbmCe0rejNniPR2zF8UaYR21rIKDCmJ15Hb53hQNfrcxwnmca49DcB0ji6yf
CsSP0EgCc+vxaH3JBmhEcOjlMABdtIR+LgxSYRxPmsc+guxRFZ1z7av06kZZeIEamdAeHM50J/Mj
Y+a1k1H7qKf21xj+DnTddJNT8X2IBEFkuuImJQd3VdrtU1tzM64D4WJRm37UZdodMNqBcqS4isRZ
ZWiHaOBWYBGiCmucM4T1FQpmv4l6tNUaAGeS36sZgvGhVMMUva/mNFLKUp5l7Gkb2U9SfC0NExdw
nnMLa9zf7CIuNqpQBpEuE6bzoti1OvRNf6joegbTWziW2UEf+2eO1jibp1kDxd0EW6Il2cQlpsLD
KrCPAzHtJCcYQ0RCLgmA25jqMEY74MdG9e41eNU72kjlKNpzlzQXypwWoXQfTpveM2JgH9UEDDCz
g+aqpcCCTG5pVV8Pe2v8GL3+5mWeuAQxESHs3tMYZr+RQNafse6eIz2yb9nYvwcY2CBv+xdH4cI0
epsQqIGWTTzad6+Auh3roCynoL5PlLYDh46N2bd47vJSnZuwfZpIc9661o/SGKAmwZjvA43JdgT+
vzayeaXeUJnUXObH6bbtDWdv2xaxOn3zXfSjOiPNABXVDfkB+3zVhPs0H9qrKolNSgjz2WrTtS9d
a28QIrURRUFi51w5qNPU3vhNCa8gwGvo9Nmxi8Fvhi72sDFmd5imeQtT1/moXmGsppbf3Ee9Q1/U
xc/BoIc38A/6OW7kxi5NsUXJYyGYLHJMpGvpsYr0dN0+aDMfcmThqSjo9W0r9lPN8p9ScfHOaM8s
XESECUTZl2Y6jmF4arHa3GyNXjOTJOKnBKnl9zBgJuTQeXpQNcOhUTXaJao03lQPHnqLYsBQTVfX
9MnXwJKIcohVYkBXgqx39h8TW/uscsgjbe69wvok80OvfIIqM+PVIfiQgYc/goEA9b31OjoqkX4e
/OhnZyT2DroyaVrtEw629rduFL+1DXdYJ8NuriSH2ExMCWxhUnDMAVEq+vMIssZHGdnGPkdnCG1A
dDcbrkRBfpYfNeZlCgoCTIf8zZSRupCLNiObdA9ehW/AJKoDTkItfnR5i03oDhPMzcjfCxw4UwAS
xzmErP/PdaMIfPFG+5wzZ/QbCkdxpzd7Vrjl1ULacxqIDc6sXF5DZb+J1GyhBxhvtCo0iud5WUM0
YGohKxq+ultTX9I5+3SXjCxv7EkKAzMyx4FqDU2TmMKJL0k3mhens3i4MONub4bjRTKhuBjzJtQZ
kaugJUGBGWEh4PK3tKVOoU2zuQjlC+nrhItE8M208kwlNT3D/JXrutd+T3ywY3XrFy8GHIK7BsnJ
cj8WhkQNb+5loujf9PFHKLrm6iQSIEDrH5weBjdkKv/EHgGFxjqxGQvrRq45/Ty87CjB0vScJmZ6
Vrg511kFd7GUZXYeNOgRGfErWsSUT4kZeWTZ+KX1IPxpR2UCfMIyT7ZIXDLq3rD50DmQEXJXJ4bS
YnNjp9yq87BKgukUxgXhM5QsVnbNgMEHHEhIpysAOh90RBdQ9HMiPDy6FnTHiLpQ1Zd+dSjautz4
nTUQqTHoYHK4v0y6j6vWbIr+pixX7qKERnyXNa+6AS8nA0s00tGmxZRkRn8NsMx6DMlx7dyrsqrv
zbxZhp2EKxgdSnxwhjtNS+bqZeNmN2duU5vgvq7WQHiEpQ5uxAiPyzmhfybju5ofOSG8p5xFd9b0
9gE+Bb1Rr9t0VcJrfna1866+mFGyd5nGniswIAgX4+SowNHFnVJ0WR1WoB6RLlXCbdIUhJSbPsGz
WWBf+wZ7MZboa0y+tldn6dnrwa6TNA7KxAdCZWAepBibEsyaT1+VYwSskFPvGQ35NWsq8eEbxOSp
3s6I0ZEPbc3CP01bAjbZkYRElNnerHIgHSL50ktd4YD1zkVmZXPX3HnzMnwgaXFyhBG8VI2kYDeM
58BCLaciB/6o4X4HAV/tUff1W03pZ0Xf6ANT7WayMfdWTElvsgj8qzlEhNFb3dakgHLqmOpJJ5ff
4r7EFJfSPWASmrlU/1CQV/Q2dSo7+87QAfyUtfcSYTj2CHftmbtehoR6Qge3RMoKpoXI6U9W2zjW
C6jF4qcVtCBFs/zge/X4UlCeprTwEhZGeOgbikvL+bCcGeDU9iZTjm0BdWGjk8p4TALwF5zcnPF1
/GpWSDtdyhn7OjOrRwjGG0g6oOUMCDwlpTL6UF86RfST5L6xohlfXYJIvtAAF5sEk8m2Y+22o7LF
so9257oN6ydSA8xjCa5vZkJgMAHu+JZ51k+tnngpSYjnmBqC0VpmrdmkT2DMGYSNnK5SCJ5sbw3N
9x5ZyjWtagE+r8xJmqOzWUW6tm81x7ri+HtTed68ZMIzr8rQ3+Ly0ab//2zHVvjiVZIKdRZKsHMe
MoFZe2ouUlXEG3/KYw1kTadPVeryFIklMqswhM5jNdwSwsg7GqZHDt8SXb9ssqx/h5OVbAYkGKaH
CLx1Cjr3IhH/fhjT1j7245Vicw4fhY01i9G9edm1PBKLQD5vKIBzyRMvAvwVFwzFZMolDg6UPx5D
V8cLXhmRhUQhOS4Oz0VvuWw8N8ThaZdn2ZTiWBvtj7hJy220WFj62X+2KEKXRzLO50hn+z1yZhF3
N3se/ni4CEoX/2bpMBqp2oKPPnsHYNoVQOJmq8D89HNjOSrcljG92sUnurzB8oZ/vBWS8z9MoZXp
bSYnyA8pCzB8bnEyx5n2b8uvxctryxvEIucjLR/hlzeMC8RZUFTfFg9obvccCC1Sf9pB89kYGiiN
EBhEGZusM+AZJFm2Xhy29O7y0/Lo86mvNCaqBMf+8vqy+3957fPp598bi7/j852TwMIsBk2aqT0H
UH0exeW5phWzCa8OTpz8gsZliGHFxLWS9Iocy8ZKEWR48b7vXY/S4fPyCyR8enpdHAdnKOrzYvRd
3teZMs6O5SHwlz8twMsjqdx6K6Lm+/LLy0vLZjEOL49qz63xrubHz7dbXv/jPfOBwp9ZoJ9bQMBU
8JA/1zaJAPOjZbP8oA1ZgSdxa67D4tmj+Xkk4ZIKbmcn28VUnUCSPzEvWumBkRyXw6yW0+3zsBKE
0c0X1XIlDbP3a9l08yPTBvtTTqHaakE/nMoiG0465XmKejz93CyvpWpiZQjoM4ob+DJNkubb5Yt8
ApmBdZIYFFcDchE3eyXaAKkTegHg2NlMc6pWs64JQIgRVzvHJoRgDCn3eWLcuqmzB+GEYst9wWZc
rWg376M0G7hF2ztIJpjw1avMsicjpgTbD9uRVv6K0rm2mgKJ7GDcM0HTzy4siVDGpIyxwlvROnxN
Qv2e6pG708f4h+ux3qER/mrn/IdpM3cWuaa1LH93R+PYZbVJXo0K9rVhXEGFsFQqEeoFQBWogr7p
pXVv9Ci4BCb+yWkuNof+xY9tdXL4gCti2cb6G7U4euU0RlcIwOBfcGR4QzQZK5A347bxqf6DRaS6
Cbw1SVJELTGZRbZx9U2oeEZ7HebecNsAi7Wju3A8csJrf021rmtKeqQttMW6fTeT6oGK2R5OjxSB
hLXmfi+s9waExTpvPDxl8XdG6w1NQL5PEO4jzUWvVY7fiR1eaaCATxCIt+7ouaugsF713vmqCSJ0
0mg9OMDXGvoso+fgupL0C/wa82w60sFROosFbuMhRmdlkWIRtmD+NR8PKTWga+CHX8qwTFh6ANeS
+nAEMfYY0bnpUtaWvv8QuvQTwU3sVQZh2CkgdJJjnxDOSjeHggxEg11PAdVsCOFEjwJdNZcNUgcX
WibpuAZ7rmYlBh2gO2KNhVFXj2pXqIT+uSc/cnsPb2DOoGKKX1QkI3f+Y9jcMuIWtnkK7dBrQeIx
r9k0EDtZ0yY1jiimXzQCSV0yDbn3EduADiqBeZpUJXU9vHqV8Tw2urf2bfi5aCOeKFFd+e71qhhD
FMVwfXYOUOGh8uQqssAzFXb2xtX5u2w2zUSdNKppcDPBP5oBJ5eU+sGfyDGvDbWfunBOOxHfWEDA
4zjqstpwbkcb5ofAnChwDXBMivexIV2qyEOI6f0IqkpsUEj6WwBN5Gul8ml0rB8+oGhiUYqYePiK
9NhVWwl96+vpSBMl9ffVYB7MGeomZrybmEFvzYx802f4G1yXETc9QLhsRsNVMyQumnFx5gyOGyDI
YUAkrN4DKufOeLlpAc1BnJtm9NzyEjgUDP69fBIzoM4aQNXVMOv0GV5HHI5zdGagXTSj7aYZchfM
uDuthfplzAg8+ooIOqHiDaiLj94MystnZB6cGmK/ZoyeOQP1fL5BPSP2zBm2p4Dz5DN+Txthl1HD
mXbeDOcrZ0yfQRuNygTovmGG+BFT8cqNontZNs1wGmbgHwF64QwAjCABljMSEFZk/+KYEG/gF3Ar
nH4mIV53PezDh9DQXIzBO6PwdcaqxDs4Dvktfq2ROamckzKNS05j1u2s7lxOFj2ChtyO1HkyGsN5
GmS4G5Ope8Ao8lxm1Xd8nR4/GqlVj0Z2t82mYqEu+6MrYzBGfoXYJpeE2aQEe6Vetc/NmjALVnZd
njVnhN9fme/Eu4gyInW/IWS6aPYXJ3pLi4icxKyvtj4Zpb7evyD0IKG1I1JHuh5Tp4JpYSKupe2a
V0sfTdgIyBUHdA07G14jV3IEVQisNWV/Zw3dRV5MaT6WHewgzQ6GLeUqkjS1dzKQ7avRuJcB3dVh
mspwk6YzwJOy6aYKm1mtnioiHJufY6I/o6xQzw3leeU36avdn8ep9gCy2Ywr8Xsqx/7ie2NxjTQA
h7PqpqyoSobwtIOpOnQ2//0/K4vl7Bj4m/7eRXXlGBDkdGnDjv/FUTB1euSFjlEcYunGh76j6d2k
RIOiGXx1ES0+D2ldwY4bd9Ys7hjsJvwvH0H/D7cHpmYGVCEtCdlFGL/I2T1fNS2ep+KQasid/Fa/
O4QSbLT/w92ZrMeJtdn6Xmp8yAc2mw0MahJB9OotyZImPLJs0/c9V18vOCuV6fNXnVPTGhgTQfSi
2fv71nrXQCwGF7LXVDA+RxBQ7t2iD28kKSquyICqlKSfNJWZoYwLwssiNtV7AzK6Ezy2NJdPTFf1
m0UFulaj/vsfTiyC699+OEKtddwT6PAlqvd/CrJxM6RmXIz8cG6rdqllOKeg928MExYH4gV5sHpQ
IWNvnHpFODfTpuR1xiMriX4gb8lvpPs+7krDCb8poT8XFHMo/lg/EKhYkvMXQ2CqMXdNARkuI6ro
l+npvyTZLD6e/+vzL1h/5biKr7EKzj/eH6I8aP7934z/MzUxnhlDFZzqcobuEkZW1DZ8CaumyTbp
J1QZ+RbJU7+fU/ulVxGnB3kdE+hGXHIhd2j7rwbnm0X29nFWzou7VECquHzlyLuLx7I8kOAH0j8L
QfLF8ka2abdd/wj/azMepDA5vv5r59ZtGP2TjfTrCX+6thz9D8uAfqQTH2UZFLc5kP50bTnyD8fg
CGY/tByhm4b56doy/nBtSygX1pfiP4tN/8lGcv4wgSIZjjQFERCLw+l/4NqSvNA/9ijbdfERWdZi
DkNE/LsHxB+oOIVQpk+QeDysZ9Ot747kXFmUvbPA+mZ2E/OYb05vPJQuurnUpWPbN85L5SKBtMDx
btsh8He17E9VQB+6ZjtY6HmfYGtIi8wiN270zxAb52OOKtNy6/uSXXhD6FVOKHAmtrSME89klhpE
oXua45uiFcl2Aga0sfTXJNHDnZ07zqZ5zIsD+ufwCGeJ9MmGUkjTif+HU0f8i59E6Pzm/CrCVMr4
zUHkoqzxjcGVpxnj3TEQkUlCqHaTltF0ICKKRBxBHaEpwT7P5g1KoKOYkzfNUOiMS6I7J75pWyIB
61x6gAzE3RJROKOljWDCvXd6hqWBq14mphenv+15d7/OZP+wv/Hn++0P6mDAw5KlLIUCREnzN2+W
H4q0VF1UnfzAf8kqisalmd1nI5q8rCVwYpqNW4oVOUSQ7VSSoVbZFSO92vmK3HWg6BIAREdKsoU6
S2JPIXZqQMvdJjs1xgwYbVC6Dcy8rPrWl7hpTUGGUeEEhEsza2qs9GKSirbJQOkYYr4ntxIBglb/
yCw0lKXfXrBfpORRj5epD75KMV/T7e43KClfRB882WULyihCYD1TWepRqJCec1HOXQCeYtOUXbeP
kGTNiBT9+aj14pRpMPUjhwhcrdlx4SBswR29hLK3PstvdTgjnFT9xwTeqnIINuZ52yFEPmLUuyZA
B2eo3t2o9rsIUeKnsE8cAtwQ95DkFYrsmEr1tRoo0RtN1VGIJVCNPmlFNHYvtA/EheRO2a11G6bd
0Rb2tNVxHBJ4FRJA1OlXZLaKDWQXyvG6fSKT6zEXRLbVI3qClhfRiqBibiLvyW76QM0LJX0gGjsm
gNSdjPdkehx7Ji7JKN+dEL2OCdSrau8iy6GvV8rNjMZ2Q1vmkmTOHknu6zyrnUt6wKaoJaAXSTJx
lDXXlZwJsg1Nos5ncbDz/H1OJmerLMiTDIG8rq9fSouw8GKISmacWKSqQnSIqgHqhpcMoM0WDCsV
0lil24gi4K3wO0QkJDL7Bly+qrtPNNIPGJGkRI8uGZvZTMWN+vQ5s1vEYLgIQliAkMegCOfvmspG
XhJJna/3ObOn+T5wctj15fSa0bPvp2qbVvlzOcm3um2+2Sl1LNm92A5dyr7NvzcEwYmwLjdGFN3W
SUuYddd/VRVXMwu0MCHZrT0xdtfmXeBAcJT+pZx1Uhx1+UI9DwGTuK4ALZIwIg7RhCoWOQGaJCM4
2KWRsf+Q4gqGApkmMi49pGYbEpXc9rdT3x1C0V5hejy0Wozeezg1Sf1hi3vT7c9k0Dyh1Et3gT6+
g2LcVR0leDPezaRVIwFmMU+ESSLoDgqQwZONj9tOPS3sThZmcdgX4Zau7VcnsR/TJELxN1/FZahT
mIgzatCBfsylosU8ESlTPMSqeS9E8xqmdF2CdG9xJDEY7N5a52jSaNgUyPk3uXNsDKNDguAbtJVj
z2ZGZue0TwoqUnb6rXGcn6hr3+p0OpNM+Q60ptyKlhO63ZAlOLp3UW+9xPw9aU3dJn50Sar40NbV
Ez60c9UHd7ZlffgWXyCX73Ia6oNt0GXJ/QcnZny8xJ+R+sa03npIJTGzEskFfYNwExAPt52z/pAF
xg8CCUjZC9Gj9TJ96oDMMwbGbK9sn2Mogg41I/03MatEjb5ElhcPZJXsjQQZ59wSM8DYLduUqXlb
5MqDw7nhlYFzO3fRmNzHaokt0I6l7XpG6aBdtbpgZ6c9p2sXIFtzQxIKLOCgkFBYxKnxu1O8TBxS
/5uwsitEhF8A0ZOaMo1PZQpVkxBTXCaDfvfrfZN29nyCcUG0HIOZMNbE9pbje2oKog85lOj6n3zK
nmas7wzsn7MMXqlmT8BNxx8EOpAX5JOBrZmM6o07vzTulw2xa78kRIKpkRT51n8IVAoQHUho5Ddb
03HenNG8CpyLn5zsxg32ftW/0DjVmapVhltx6j0U6TzuIujXIUm8EPMJ4dZLdSiE32xsnJ+o2CxU
OCp89AfLOBIzexLo4OlbKkwdRrA35HCru/Upb42vprWTMRIfNOm45IqvgVtfEnShbbrMuGcJ1/dd
t/PIA5t/Rd4fbHeXwkcHHzYOkennDXHfncOoubUfSe0B+W6EW+rS8WnAXo5wAVy1hXqF69ezGYVH
OLSwjHIx7E1p3qZl/eyH452yMTXgS3o2Gp2yX/OdTkwFat/8bqKfLFo6OTkrNa2+TZ/19bppcquH
UrpXOY6aqXTaTRaabwKZ0VymuYeiwQtd0p8ZX0P0yQpYxzQsVDJD9J/7n6PZIZdcgkayb0of9TMC
2eEYKXXlDrR/aaLU+8LsS4p51m3Q4pqZEJMXafeIHJrIJX3i/MK1Z0JoaSXGR1bV4FD9wrPR0G2Y
9r0meFq92GeurPlf6xCaM83nDYaZHK2zTswHHQBfv87sCH6LsDSaKRO1ONxtrsu8uBSUjyfnS2yN
nubYLyQTupsuc0PvLS4jBFUzxk3LfLcYiMQtgj9NtDAERwJsIryFSW3fSAdf9NyxK5atupsdviC9
MBCuJWeWAWdl1NZ3krBSQEjZxo4wMTml2d6GgrRvOnHlNfpa/dI2wffZ0R+rsZ83fAfkruzwWoPJ
xzY2facXHjABaqWq+BHptMFSAyDTZDa7bIoPgeHi4oZCl7WmjxTisV0E7b2PEjBF7pvZd7oc+GPL
4fscmS069ukgMFCFdUN/j5IbJ5cKk6L9OFAvAxN+Fi3SJELWw/KsCos6CKUnh/OWP7fvaNRpMrFL
XO+tNL4e/O7r7EiszUWm4OBdDQif0tHy7DZpX5efDskvSa78PXBnvgRV9x0d68SupL8M9oC+Ox82
NBO/Bkb2JbNRrXatsWsK48WuRbm3ZbRpZfq9z2mZlYy22whROAKEi5tqd0PXv0kuiHit0UD7+RMp
jCOlRcrFVVU8O8GMrT0l6KQ6oeV+0MRwG6MzQA7zyPDzjHcYYGVkbSxJmdqfF/r/puFZ1KGtp/Xb
cXnc0vXdICqnKs/bmkruReJ+QVjwo4kRgE+j/VxiLu35hko2uyGRR8e/UVN1q7k1HxzDaIjAyE8X
4bAT7UfXTe+6/tvcZwhaEhTGdXNwMQ/tVEnj02qGE9xN+9SO9Dn6AYT/AkbiVG9MYlfl5Ji20+tc
2R0iduM4ahJDfjqJDWj9YpsPRCa0NXCVAvy8jDRMHIqRj1sX+5IUjz2+g50sM2pM7nBHOVbstAJV
a5WLxisFYsyaBhXYEvhnPRJDmT6i6O/BsTGDSaRJITk2LkM2UkynFE1z9gnKIGMFLSKZWjqPcULB
J5+Jlm0huBP4+sXocNhEKHGs+NAVAYc/dTDGJd0RfdCPKKj9XT4vCR4xP3wykKA2iVmgUq0psZYk
oGZ+fUMUsv6Q57T7jCC6rzKoUsSEEluRy4oTFibb0kBt3JzGgDinhc6NSsb0UIQa3khw1UIe5Y9I
CGtla5dU0lpATAhwOZCeSv3s2s4qio52Qjkobb2l9d6lNEwb2sUbDWEXpzRg6am/BDGBVoOvOkXo
whoknDDXSnrWLPQVa/XXzXWDgbikXlyC68YBHSMtirzy1o2/nmDepfU8MjKiCfr5EuvahH1gT8TQ
XdVBG8M24XpTpXNtNw9hMKuT1tkG+esRfT2kQzEhXcH0C+K44hZXxuL6QuvNchR3eRz3+2rReI59
Tb9kXcUzyPzCL8k0dV7HRfuZhyYBS9ZQ7mwax6dSGEQXQ8o1bbs6RHjwT3aN9YYJHF6QNkehDBkw
nvxHaVG5XV9+eZl1bX2LYMUHra+dLtgd8C1k/PqcmMDs4CWZFP4tI9P5e1XDFaVc+9TbgHEy/E8E
qOUnt9b1i+8S5ZaGuHVjd5kxmRYxh1qD5RAowGqax8QY3o5OaOy1ybY5DzQ5oiCEhoHRxDehH6S7
cYBRX1Ly46icv6BZIHPdb8UDpbmUPjkGVEYwjOZSDHXBMFmeVEVJXBf6f0sY0ZnMeYOAYBTN0yJO
snFg7Mgk2GQFHrjCd7DjE9G2bZJYvwXBv1N98cZ4hCzSwI2uorB+bhdTNunUOzyF+8nIqmu9xcKt
kQtiOBnRO9Cc9ppRogk3eP/GGoMr6pev1Bc+5npOTlnGKLWp/XOn0e8gpAdnbrmRWikfQiM+u1PX
bSxrjq5Uw/khL7lUtFnJKDC00reZC5ITIxhNSbG4oK0o99LpiZYK6vuMttWFdoW9M4b6i6Tjcz3M
TKbQ0jb7tsuNi6LUEao6uDVGev2CBDrm+PJEWya+p4CmNgGHDEON/FuPZBBz2LmQXMAaLcsvucFI
DJxD8xTQL9yEmsvoEjPN1g/79MW2g3uiBmwKAPG4L6I+eBzmHHUp5++hKbfGWLcnd/BNNHTDa5Vk
48GmrX3NLuJ4jmhzJuPw2pXA7wyQ5TIozb6gX6QZ+TC1JcWTNH+hCsN0r3SnW6n6uySJyT3rgm8W
SUSnspDf0tEOYUX0yW5UyIpKdAw3rd9GN5qJnssPRnKZhTpPczU9akozvCSni2ml4gF+iPMYaE2O
iLQjskrgcqkadTeiHNw6SYkRqI8ZseaxI64o44urXpd3E/I7jBVGslt1HbgC7xKMwceoG68bwiPu
XNe/GWIjPTpm21yCcXhK7bQ4My6HkWffOV6edzj9DFocsE+PISaSkKnJAy5+uYlryzgPpXyJVI0W
MEv6PZF6zinEDEbiYyDosXFV1asXn9GIx0XMPDUWHau0L3aS7sRNWcEhllkgT6QZbCPLvMMTqR+B
QZDY66btMW1QaA6PBtVcxugKTVMY3IL5aUDlk12IbOscyTzfh5n/HY9S+WCMRJzmvX1AG0SWl2Hx
gxnza1+PZKu0B20E8kocwsXs9eJiseciY8QmZz5lUX8OQ6wM9oBt1A5zPJFG8mDnnQdzuiE9iimo
npEkbbND9LOpMZwLLgFVGZsEEkwHbe4PNxZ9jZOjxvtoMoAYW3OzrWRiHfWZebxhlZbXNsScCC3U
Lr68tL0z7boa0kbQdT/itA1vu9F59TPzuXcZyYxzfaB7V0MssDdhFWRngwo/AZjmycADVPYhoqpp
ZnAkfUEdInozo6J/qIJgp5GihgEyuEcKeuOTBbiDyE22B31kWvSemWuX0iFUwcCMuZPz86ynLqFu
WX6IYtTYjqD0QuQnBYVNUExY+4eku2Ahyut7K8ruIoY0xtZ35HhQ+OS3TmeWh3DM9UuoTbeMp+M9
9GDn5GuHOencW10vSUcg+g5T/3QD5IfsJ1R/7DbCPeAQUjeWGjjL1Pl00HUfNI3KnyxteGl7Q7+u
v1a1Fj12Y+clVDnuaH1sxMiAMdOtBz0wMXIFqQRlYuwqgU3dZnROSEbNIHtIvMxsxG60yLpuRud7
kGXTYR666jKms2db814s4lJqpXuipSmtKfmE37w90o9jekQFDoCGeyx1ImjqNr+qk6daxNdwdVAx
tIOPVmnrtOUlK5C9zGlzEUWj31Oz3AB9JVmvnAYasW7lumd7WaxrUXRVVlyStUqzmRotq2N9xRTY
5+oYQo3tUd9NtMZiXNU7X6eWpNW4qraphqplMjvKNhpuaqIhfkJIRI+sazANqRdvyAPodtFqkVnd
L79Wo8UNw4AmPRPy4uSD7t+KdBHnk4TI+INjDUvVfsDXdpYuE3gMthndGXs6h430QpveOTMMcjmX
u9YFCv1nwk/TfdIWw5oQv8BqRf/naoK36KT3SK4zC4flsljXsD+ihOtbEjPW2+2URp4eI4RPFiq3
XFiY61rOPJwRvkS2pMbAZL6TYyTlIV0UONtixM5YLwOXSi1SqFi5no7c6Nd9/jp0+dysuPbvMCm8
cZpXMJBcuAt/PXd9gXXx232fN3Wdxu2GODGxrQPmoJ9PqWzGswF5gb+/ICnOPGV94K9Vo6Rka4VB
5n0++28PWu90NDKHOJzS7e/fYN38+YHWm65jlEyBodasG8LKV5t2oXZ+vsFvz/hXr/L5EGPkyI1a
fV8uo0VOhMFGotPe+UVkIvBSVrhpijDerZsrCXFaEKHDBLZ+iAJbPym8kEzqWNgL6Z3iKdrR9TY2
2ha1AtEvhKUVO5A3TN5wwfSe6rvFBaB9SXPnUblZsRXLHsBx9eFS8iFnClQAUZ2AHGlrsCFYQKM0
uYl0FSnZKfM580fwOrSLp0sK3QtnMWr3YJGZxVJ/G/P5VPfD9zArhr0gHwBJaCdKzE12umFgwQVy
svAE2ETbsBdt4Et4tdU/keEcbeqk/BJF9s+wKG9dq/IC070rjOCd/nmxMfrkhkrsz7pDtxbdVWR2
bsYusr1SRSem3S99VJL7YzlbIzO/qQaNCgWfdqPX2HSIlVGI8LbxDM2/Gj+SjKRUuDajF2oouWwC
GjZ1O12bhfYTNy0AR+NLPsinOBkew2oqd51w7tYOAuo0Krzp8GEOlhcUzIyUKL/W8gect2RjIdYG
6XIU2anXl5DnekDAErY/JOlFoUkwQ5hcMi04CCN4w08fUfRawNVbYTgXotx8Bogh7zZ4LeO/uCNn
pyusbRDkXwhnuKDXJ9AMf2qF3sKSt8LqCB6CWEUxPa2e+8l6gCGFelLKQxtp3xsa2Z7bRLeiGkEj
z09JgeXWkDl4Hre4auvmWGr1OWXsliR+ci5bPzji8HkoA9Xf9P5Pu5gYFlWkBIZLAJbfYG9CEVWh
bPMi4hj4JUycKNgYajmjtMKDS/Lv02g6iIAH4oouNYOtbZk4roeLifPybG5tzknQUhj+B1r10FZP
UzINPwVTUxppIJ7fJm3YV6N/Mjr/prKGo9u71y2WzU1rLsPzG92JH6XhYhov3C/26MVoTC0kYm1/
jb/jqKLJc9u3fmgk5U0NDS1+r94gDDmQz2X8XIr46+iHNUXYzjw4ZXwBSprt3IFEW4oID44Qvueo
8lthZnxk0C09J5KDGZv41jqTeMJKWXv2nmEziMrgZdzJ82kmLS2vbVfShMhwRyEmtMajSYxwgrIA
aQwD+WCZyKii8L0q+15rpG3Ooi+2zRGZFcI0LaflACprM8f8gOWAOMadmAsyUz87xBpND64GJRyW
xne7S2+lLdutGP1kiw+QndG/x8qBDihPgFwwgnVMNe1sy3+CP3jI9eaZSdmJuQTOdOxHG6m7ZIpJ
C80MX7gcEfr59XxBhvqDDMYkTL4UqfvTGcgm7YsSQAeRTCaadgBD4q1BIbGRzejNSUkQMxXVrUjz
LYGDQHN1SdAa9XvxtUhripKZTSEojehINKrb6DCWNpxSkmNS4gig/zTKztmUM7gMYBnYcJIXFMmn
boy2FIpKgk/jbZkDXh3zt5SL3F4sx1qpMiYt59IybpZ/2ACIWGfoSoHT3CUt11fNqh/Z4TnTKAIy
3boFRgm2qC4o2ZFdRnF65uIIbYuBEK6PUQfcA/RjS9J4QIkBqcFQdnRvFBofEdxktAq4msGm9PXg
akmYVW7u6ZNGZFjAlTvFOZS3rw3lHnJ9k3A/Q+bh29ajVyTQneYGQLqTvABVR9Cf1XDr6+qLn9qo
wWR6mzQz5SbtJRttGlQDx5WyKdipN1G4Pp+XHxK0Cf0vBLPMVuhqgfqU01tjuR819RD+GsYbsef1
iKaMIJ94Hn+09CHrJHmI3GKHsclBIxc8LQ1pul0YTFCXHRyVHpCVgZLICL+yE2A+uKTGre8zpDeS
GaSdhfRwAnhkkmLtkdYnN267fP3WjjynYqReQ1sZXfuQVj4zZsl8cMQKbjM/2TaWftdqoOGhpX6I
KmwOsZiC3SLVppGGe4JdUEh6fvJn7zAbrqyL1Wu341Kwb5cjMu8gm0IEFl2kFhXoJnS1DxECuEuL
D6BSYNd7ADglpcLLtYPqxuqJF4KpER1sdXTHtjz5YvqoOIJqys6aYTz3EaWbdope/fHnqE0lxH3T
g09+M+CuNDVK3wk7nU7pVFc/E0oG+7KkdUBFZtumOayvOT8yc6q3GZMZZO1OQdxpmCV7SQ1200XW
a2TQNY6TDzMV6c5KZyqCMRItNxju59r5SDiHlpr1ZCfGBRQOqY2GuNWyftx1hnxvGyyPHN/1tm34
TATwerlmRpiu1S36PIIC88bdOOSUcLTz68Me2DKCiKv1TyEfaayRH+DWGSeqiR3C1+t95moPDofl
JisxMbQ9xi6Cvg+j6SZeqx1T7UedLqI8dDWbzkLAZ2TACrKxek7S27RwITDOgwDqtjXNUlx3XYUQ
rbTJG7jRdTA6ZTftcjSyyIY58cUMkqqZwYFIg+Pa8P9fLKZxkVv8N2KaJH0Pi+z9HxjkhZr7FwbZ
lX+gbGWHwTnronVw0XD9Kagx9CWHTCm0cUJfUsPY9CcGeQ0bg4BsKwfFjLSXHLL/FNSYf4BmtSxH
CSmW5/6PBDWCGc0/FRjcQZ6ZQFfDxzDMRaDzDwJt3SdODmCmOmuRfUkLKtjDxIjWTlyPMuvzgO2h
HGeNYQC5sJ32JXEMc1t0VA3DJNusfB/O9xzdmky345S054oeix5LeXJ9DYiVBBou5Rm7Wm0yFDuF
Qx5duHaXuoUFsvfldqjbb2Ol09Bq6DhlEfEXzuzJyTi68Cn2UrkABMzMhT0e9F4cMhaBJWKfS2U9
l5QIt3WDr6DGe3zum9E+r2ufC01u8XnifF3Yh7aLuXl5pKAQyXRyWa0G8JhJFkAK0ZJnlyr+uZyC
PxdBU4ozkAsmXYgcN+tNRqC4/VH0bD8fvG5YF9HyjHVtfZV1bcoZfZG1uzPGIEZM+DNsBuYJToYw
SE+zy7rQjS4jXspXRytGyDIJgZ2MueqvtbYgTRfCEt29niqq3Z588hfieU4vtLBoLbuudo/P3N4X
/pV0ZgPhk6LCaAb55XMRGz0QEJXQSkz8GPYLTXKvx7VF40KUF9w6V/Rz511zkykLSkIj4kOekEsS
19mdGJwPfM+Yb+g67PAT4iRmThdGECEWzJE72ff+ENceCFsHmLaTcy3NmXwGtuc42mvnYLYw+3Tf
V1qCu3acj4XKrkwHAeJQd9CKxkpcB60wrscBKiTqBZq9bqB0jNvxUQ+n5KSBIrNB14wUHIyQ6POf
+C7z695lMsKnuR6aHMybvNSx2V35U7eLW/EtGMjmjUYoXznat+tK46aBAd4zrYKzeW3N0J0GhxlN
/2WiyDwm7nSlxs7d1VZDVUezwmtMw+yd7Qy3KnWhVUvz2ICPvJGhS5AuhOGDOQRc4o2kRzpSA2Ek
H+EwSuQzDrDQjciGK5imEoMpoElKZ5DyCuuKrEx1sJ35ed0Gn5FfT9N3GTp8LhM8QMXKgdyjHQy+
+vWEqeLaWD5124TPvSYmIqxDcGJsgzFhXqsow+Bs2V6oz08qiJF8LFSViVixq5pQ+qtBRfweVnpw
EQTZcxvs54kL7ID3FLNud626xerULDPImFHzvlHNP+4b6tc6TG6Aqy6GqDC7aMLVj7Dm9gK81Zm5
SXtuePN0maa0mK6483OB6HenZdQyOTW2sKXwnhmSd47b6bLeEiMdnASNOxU92/EUnRRsEf6uqu9n
K3gaI4Z37Bvigj4BPUp9xnxGQw6gaIphA0z1BCkn1fZJ0N+YiTueOwv+kNvW0hNVhDJDUfo6OeNd
giTmvNR/d72TvYVLks8gJtznLgP3VjCyLQYSMH6tLjyTGgfaEYh0Om8/UiftKbzBshLLYkjfpcVf
znFp7OaU287Z6j7q8WkR23hc73JrZkEGsCi4lKi5OCXkmIoH5tEUJ2kqM9nQC3i0dZWQYU5fhdQL
QaxSquKPZOz7HR7B6hwvi2kxG61r632j0x/iJLUOjaHhcPEpzc2GOmatio5l7847WTYVMz333ayX
NIvFFLV+pDkL3o2oNmDrLb9kR2m9cEZtS+hPTQmMeaI5DkcMK5UnwHoz1EEIQ1gkvV92bMa1odjq
LTBkMyjE1l6TEfXFb7dmzrR6pTCnAN7EZN3ouX5uYzMDSTnsdSs4RjnR8J0b7jONKLU+bp/MeeJs
7DjjXhT5o/L50aN+6ahrBJjryBzxIeg5bWmiQFRrut5APX0jJpMWUkNqXgDut6/CvcX0OTd79xSh
5+xy66gtqoOlG6aygUvFugrnLz+vcWHrGuNmnB8RSc2Fhj/dzUbaZssOMK0NtGUNovdDq3fl3l8C
LKPFKqcsdNNbROP5mYB7Ll4pyog10AgR2eRFcTuctToZzjKXHcHGTCeC1pzOohcfwrb1HdZvuTfn
5n4taFZDYx6Zak7Nq9X8CAyzOdN5mwg+WaI37K2wOFJz105g0oTwFB31E4ZhvVsfmRYYv0d0r78e
naiUma1fNBs/7nZ2FhPpPojoaJntvp5OVT45tKsGSjucDrEsTRpsI/lVpA8DAojTb999vdnDz2V8
PUP8aELn18/QxP2SVDwf1x9lXWjLz2GN6ioV07chp/M84/8/yx4QhMUEHj0ZJDmRRaQhV8DsdPaO
ZNlBE4uK/TRTcRQUZv2KiAMQie55vhltszgycdo3dKzPDg7ewSpgj9Ed2HSwm3edGxueb6DujBQp
ZwSk2UhrzvFiXtcp040knUwuowC9D7/o8Kr2HTlm6P4G+pqj3R11q/fw2vODL4sZEAO5RznYNttK
cVcsZI7yFPb0mZdELASj6HciH/AZ14ISN8sa4vQJJFrX1vuaubvXg7rdr6e3dWEup73Pm2u4VxZp
lBgCu/bCIuDaSnTlevQH4LEIgFlOBOsCIiNh0L69yCXaqzhAuFjqBqRosGpUf1m0BmIGQZTjeg7K
Zk7pYQuULHejTSMAEpRqRs2mv/0KFVvOt+tn+e3m7OvaAXTqHj04A0J3a/hABf2kVBxA1cRc1km/
NhZl+7VCvS4aLZVek/GLFDroXAO0zEG01s+M8dduDLXwIqTmzXk5HkX+qPkq0UFEsmeGoGwL0XMs
rcemuwbQyUXl5bRRu105SINf0QG3NnFPVxmO72taQaPkicA+hn1jC07MlZkAx2iSw5p/t4biZauZ
eF2VS0183fK52ciOTdcBdP1r2/rQ9QExhKCT3b+Ziy/aHmLrOBCtuN5aoVhrGuDnzV9rpkpO5sCp
vVLYKNf74H0R4rP+jiXQsP4SV1B0chucCd84F7hEoQ/oVzGESmAQ7qkvNeZ+djbtojr/AefVOBua
aZyrsgAW47rI86j8pktk7boWL2t5tNR719X1zs/H/Kv77GYctoUWIF1fXutzkeXkcRgVIQN/3f/b
89cNaiYraF3rxkrbaho1j/XQK8ssGm7X1apWMDGcUSwD9tUCKb2OcnRFl+Y4mgWnxb8uoZ8317V+
lkiS183r7fUy+3kzMysv6yHVw+2Fvm7o42695KwhaGhxEauut4flOLJQBfdZM2CtNIgDWheOjjuN
natzQIIN24GE5at1Mdo2Vn2uyNtURYhxjHLckEGA9NLlFH2eJriTPhrU5gjv1z9M6K676rgmJ6kS
aCU6pSVEyf1nqNLfNv1tNeriAeTMEri0PivfoTErT7PN2We3GuSb5aL16ZfvMr35c0uZqLm+rJuY
taDcWFfX8F0jVAVOseW6NZkjh+vnqwhK1MDZxj69BAV1taJiLkB5fpGg/Hrxv9/z+ZKrb399xfW+
sRHOqbNhcjFq+u1R4RQ6068tv1bXd//1QdaHrrejyuZR6+1f7/j5UnqcV1vhqja/2PbECWK59q7v
/dun+PWxPzd/vvr/x31FdontSq/7PROh0+xPU8N8NIKpIpQHZ70056M+UNvKUW7M0SC80ahuZKzP
aIZwX/dz/hxHTu8VbvmclGbPYHa29nmtS6KX7TvyZMoXpsI/GaK/k4Bb7eYQLBI0F0B/gocbhQxI
dbAQsjbh02jhC+3ixD8rIGYy7NDm+RaVrYYycBq57b4FFWEWEVcap+lo4iJQV33/OA9AmrtK/6oK
iVrdIFmnty9wsy9aGNWbWOTulnJXv5cYZaaha/apxoVP2ft2mJJdxfh0O7ZxzbHQNl7c5PDP6zI9
lHn7A51ztKjF/W2o96+iHSk0qhcnbm0cxnECL7LfyrreT6PxZmopErB9D7aJgTZVrVlpSAQ6RdNp
LsiQSM6UyIGQNfIC9YJ4oCh6DZ02vwnD78P0LXX9Q2zmhHTGWr8P8vBrSxcGgWl4khUT0rwYz4Fp
Hsy2vAVWAuE5gO7VBN135adeqbvWQfhUJGKV74OamVtXt181W323wNyrpYCRTVxbeeoGkfZDMvok
W++tGlVhU8IPk6nCOm5+o+t271KaeO6zb/Sxdx1DrtupS9+z+j+4O4/muLU1y/6Vjp7jBrwZ9CS9
YaaSntIEQUoicA68N7++1oHee6x3u7ojaloDZWRCZDINcMz37b02a90KSoMl9Fs1eRMdfhzE3KvX
VI/ZcdggWyL3xxxgILbzoDkWCcpPPbUjkKljAym+3aswiFXmapT8MerS1weZ4rfv+tzEm7GOXtCt
y3NCv2hN4aTdlGwft7nR7zUbdNQIx3yk3LwTZQz43vLfJWf6STJTr/E2zTgmxNM8Gs+hp5oCpnYB
8DKciBQlFtU1iIENT/iMAYvR4j4MkfHoD7W9t9LiGGeV/SBs/9Ev0+sAs5+JJEk4n6JvXYNsvhpB
gZvaNqCcgWA8TPfCDfbaUJXbKOvuciHDXxoUHf5Va6rWGSgk0JUosPRtYxsNNVaGScHaaoXVUhYY
bhwb8cSsfwtErR+TqK1PuifxV07TtwBoFFaZFNkL8KaG89UwwmJto//uq4rkhrTZ2gM9Ax99x240
vRY9/HAzwQTaKMJOTdt+mGqR5eveiBf3VbN9hlW6NakFHkbaiLXR0rAmap2LPwM6S/u4WplBIs+2
2Vt7iLEP+dqSk77TUiOEPZW8VZbz4TTOg+3r+lvZFK8lQxQwRFiqfkX0HkDjem/OQ3/R9YvAyrL2
RnaRtgkRF30C1AY6ArRjr+QhkP4AJycx7t2ia25T/qnP4rGYGpoPpk/bIWbse/LuKj1IHmpFjI9G
AjF07ddMCTwX4S6N40NQYkZwpU84TOS2+ySFWzEljVgTf/sLiaSzCW2sv17VHKpzJxt7b9sFmlwX
yR66JpxLWqpUvyGXG8B9qlos8/ztoCmRZh8SAEMiGsri3yxyCRsbIZOCK6Qj1CNjS0GndzQ7MgJK
MvwPKHjktQqNdutGyY8i0ZkDcDbBjaqVMwH/RsUilIQggARQ0pM4fM3CXq5rVyZrJz3Eg/5YehoB
5G2yg7kRbNvKPie6V91rI7piCQB1B6/qF6TJZh8yRq31KUO+0bLHtUd20W1zzeVwi3rLxRawh17/
NHQYoAI3b9Gl6b+Ea56dyTLX5iDeZ8Cpth+TlWgCjMJqEu7yoL+EZv1i1Q4NEn0iaqTngzZf+j79
LAXCSGAX3gGFPUFnnL7lO2UK3lNPf8E2ku9BOGJTLZ6MGKEKTaRfXUHbupjjdC/tEZ2dbSGudv1d
QM8Wv3KH8vcO87a7b4r0gdC3HDmjS6B21KbbFo7uLpgQz8oSqIUxl1sxvnfR8GP0K0gJw3MLCpL6
Fbachu6+6J9RWiarzEQy18TnSRtJLXM/8Cq1KNXWwkOP2CNvrmi/Fd4ALFH/HOJS3wxG/0kG3SGJ
e/JbAq/fgYQ7e6L0sKyUpEuoDyj342SXRhnWtwB6c2KHW80gf7ZLyhySQm5uAtZHG5r6H+Ww9cmC
3Mqu36OEArkGxYtGkTj4TFUphNDuklq6v7UCgF+lsKu1nhu/phzJnBRvtl1h2ypsjdjZ/qNraHno
Qcl1AeJbABpR5JuN+aP3FMq2TLwDdajFpu129jVqhGrw4dyZoP3R8nNb2h5BBs9w1uLvNtilLLyO
pU/5eijEnjiW77aVnAp2w7t6cM4dZuyrkceXWgeKHQV2v0NJc6XeTBh21o5s0egbdpSHV2Iq7+lE
HpiFq23Q2jvpCWtLqMEryg8g5RLTdu8S/RSzaFwNtGFXYkgwYyhrIDV2UFPvtkmTX/KNNE36gvsP
Nodm/jaLW+RQhrKLaSALZ2IofHET89y8l7F8tmftvQ0E3JmwI3xqBjjOdvWKIwxdWxR/s3rjYsdG
vnfKb1lu3Py5bjd5IKtdr43bOVCgkDYycPcxGMc0/UiCeAahSAZ5zLxMAeHB1gAKhgyQiSj1+zLK
u32dS4syj/ZgF+i4MxwefY8Yr2uhgsYFnshRjiuwnJAR2+YGsoa8ZcToYzffCT27QZ2gWM1XlpHF
MEUTowO8wa3heWctj+JjUZTOwa7TXSjX+AGTb6z82nXkec9lUp+7PL55AuJ10dsfSgFhlMSL2kKs
RYscH8QhNGHpw/rIklVo6DkKxvCnEY9P3cznqNFeQzSOH4F5TMknIAQGFSvY3nwwHOvkRPI6Ew5g
alZL/JpH7Eojow2+sY3d5x9pMRQ7p6oHzECQ3oMGA4zjv4eyFxRRWQJaQfNNn+qMrhpeAdiW0key
7BTRb/YcVPHtqAteay1/CIhOXxmgBikJlzddnAY8wkPupaiyBMsnnYRBMux2ZTc8sMtlouaqqw38
X7YDGWMCMjXaEWm1xvTEZu8RG11yNwhjO9DeJ+p7ZDQPLrHahszZA8EJOJ504iT8ZL5MVnlPAJJx
1mil05E/NxjtAbqX3VonHmKFrbK8D/qaWrNPnEGE9AO6I93zqjhTEkcylbC69djzaW+w3VEEsffC
jIDdoUj8HdWm/BYJcqgmzBVtEfxgOAKfwmJ+R9sSJGQ3Gte+Ts61rp8wXzRbYUQjM21O5zQVdGCG
rTchKy3MCb8TpFfP0gEd4HzdUAMXYNlKmtdUJg+2K+XO6A4mGdlRnhXnqUk+kSdCE2dO2uhd/rOQ
9i+hsdZKPbTZyIWpGpOA9m0Yh20yPOUsCfdmUUKGTrtjOejxusiNGaZJ6TMgBvo9VL+7OKnMb7Pv
HLFsbPwUUhzLJI0mdUKLNGTuc0Bt2+Acc552VfQUKAMPeTeJk2Lfg7GQwq6Pg1HLveXWKQ3oksb2
iNXBstfkVbi7gs4Nc8dH5wJVXxJGhYlzwmnCO4magoVW/AmsVubGLmN+ZRkZHpysfLDcR0C6xlNY
G5BWh2YX+BB/rGTjVNX3pqdw3rXmi22yuA886x5v/Cvi8w0FvHvDd3FMVDmR8MYMgbUJQuSA80Nh
wsYYM9S6Op/4FCMHN0KSzWUJyHg89x1ZWBBkKSaPD2hFdfwNA8Tz8eR1MSKSzLy1NDrXrT7+dHJ/
2vT+gKaj45AWatD46vmFGFT2BaG5ReaJbgO9DjKv5kcX0ZmDAd1uvJIsNZwTPjqtjEjBdT4x2wxt
+jQRTQXWLvtl5Z4BAMVz2Y/5zcYQGuHrlUnZ7rcZZ+2ucsJx0ybdCbYJJFls7rVHyTdBl3YwQuSC
Ejb9NgWkzi4HZTYRfPQWL6nLX04LB2xSg+prsL7piBhYdSVbxIgSh7YBVlJ0PzrG/rXViXkfJ+73
upUdA56P8A/zlVF37+7YPqHivbcrqurVTI0BL886nJFPG0hwpvF9yjPenRm89hmWH93TEbNVLjlj
OMokETmc2WAaU/vsKfs0LSZK+hSAMghrOH7VuzRXkSO/heXe6/FzNVl/Ks69EB8OsnXcdQigHfNl
kMNnjXkZX52zc6P+t00WW5aoLxAnP98Z2zY7X6dZPe2GoHj2MR+tpix4TWYwsF7/u8ugF8XREeXV
nmX9e5jEGM0DFst54D7oTX6JtfEpkeHKJSX21DrdPi+cCe7Nzkl0nNuYnFbFaBPLYo0kGg2nIgyR
CHvv5gz+qRwi8kNL5PkCI/kLWuMG11thkHJigr50q/Hc2ldaQ+QtkjO5iufsWU/gLs0kkvGVWZsp
naD+F1SCHA3z3rZlFA4o1+ht9zLjP7yySzHxEKyamY+snLD95bW9m2I4c+n0GXdYAZqZwmOE4hyU
5jOjxC+olgBfM2tv9FHFhUHybhswaoeOv2F+xtGn9Uyikb+RdNZXUUtrIQCZGWjVixvp/U6FCvoP
XD2DUybsUtDXTT4NvVT80ueYBJrM+Y7mpJlmVG+QTjeB+PBqh6If52TjIX0caVeDccecn8/wZQ2K
iU1dfMIGUMmYE/Le6YNgcROSuzyGoXoBep8fjLgmNQblb6W9ddGIiB6zK2uEV+BIjzVuDITs9z7Z
hYHkW8pkRCk1QwsJrbJqmZ/YyFedhblAxM+Rh+uaYK6dFSX+KZ6AyrlazA45jm6BWQClzGLWfeC9
1h0BO1sgAjkrcGyCDaPaZJjrEcGSReYCrkZW792Y84GETJGQPDdD4bSocendxASErvSp6FYCJ9Jd
QoVBOOR9p97wDs78u99p5E25UO1LjOHpIF+gDMSm8T3K0A21DW4b8NXYlyH69UZzNbCkpmS3mqN7
McEuniGLKoVauEJOgfBYP1N9wrRfBSmOCb269rgp7K57FpMTXurhlPpo4HrT/Cg6wHFJ13c7jW08
94aHqfR2ZFXo2z5JPoOa/rRW6afQy6MdtLFoG3spa01rQDc24eTNWoNK4uRtUq0odp3zMBbaczd8
BqRvrF3jeXCIJ0jxQisxkecyy1k9SXSFdwhTdov0iRASMQJ4EX+/TiUEeWKZ49K7OqVOqkURGXf5
1PNDrFQrabNyQOs5FqVYkwezRT/rrTO/ucUaTcEqsRke5C2A6AXo4cOIQoCwvAQce4x8vObY8ott
Rc/cYDlaB/pF7VGxY4YrIzQqLkje0qiPr10HQ9HVYflqpom61WH5DXB+VeJYb8nL0YZ00wVRuTXm
4Bkv2GerAk9Y7zqZ+NbnhbFipxLyHTeVeImROm5M4a8TkbI6197wTuP+xc938cRPO81uwJCdI3ok
dJmsO3GTTCuzsi5A4J/xJNMldqE89CHs5JcsJFqQrQCDMTxdo41/aoRK7arkMLK7R3xbPjFpXqxy
vvciTs9sa6nvCWZHALPW4j1CL1j3lYnLPVKhKrG+0jxhbiMyh3odlNhgfC8IEiEVdNyQR1NKV6IM
9h5jCtArQF+Jg8QgDWkORvGNehzG2iGBM0D7FJlF1QxP7iSfRD8/jKO4j8R0JE3j2jYZMSZXJzG/
F7yFsI9g8v8sAZREg3ZrsF00lnY3Kol0Pns7tTGduwJwCMxBFvLfrCR6N0PrGeOMgciz23ey+pSx
R4INu4Q+a/2doz375J+Ujn7pO0h6tVAqspC361Qu5t3+3uTbskJ7i69aj+1Hf56fKhuwsfGdpgJS
uIQTEv+s7LNdm3HG1HZeEA1SA+ELtkKvf8ye9wMZIiUE46Ib2WfXBD+srvvI84+hCdE80+DIdMCK
YXtfadU6c/NPkxebzuVnhF41dYonAKjzmool4VK5B0Q0Ubnc3fecBfZqFgxJspqSldUW76msj3UN
cJRcJN9OKRSMR3siaNIsHx1HnqHuvnpG8zh42S5GKbcp/PAeADmV5b7+TPzkPoheBrv7ZjbaXUzS
VqenP0udrlKtnKlat0MyogIIY3tXExqCIRhjlmlUr5q4lbP4nrTN7yy6Wk2NlKksURK3/oVEmlXR
xd9CqJyVZuF8cT4dI2vWka2KVaZ17XvSROmhUUVipY1cHB3mKWxfLbvBM/ZWj5F2zNrpXgvZCnoY
F1PxMIv9/2wdnkP82f9Ph3f7nefNlPbvufh3Ld6fX/wH3Mqz/3IDLEkBMwnlhf+sxVu4V6yX+W9T
8av+M9zK/ItDLjW9f0r4vrR4wV+eAfcKrBW2Plcp+P4bcCvD1L1/1+LZvmfbluUZuknmkgEZ8N+1
eCnuqzkrCRMZ0/KR9duMFlg+wsQp0LZjNXCDXaQBRKJjvjN1ICm+aTe7zNfXTZ46B9KV04eStWWj
VkjtYO+Dua23rqBHmrnYQb2RC9cFcXNXeM39AKR3m2ktcqcYO6VP4lR8l/WuD3+CNWfW8c/CHheR
mTkOtO0C4zUPka+FAl9PwRnNc6GU9i3tSrB1e7KvVeqEt+JD1r041vgVVk5Dn3gI4oOII3dLjT1G
r2vLTVORnmEj6IbpyyK0SaLXgAAnqh8Ohnq42TDlXXmm+vMs4wchCdmcgn7PhdrDuPK+k29Q7422
oXkZfQ4NFTRLgXAVg2cqgztqFIBvzVFbaWl6SueYWqwyf2d9qmP5sUi7REi00vMQ37PIyZjA/wLy
wZg2M8v6ta6NgEnM+gN7+WeMlXhTWNoz9A66OFLvV92E5xZ26pGcezQqrnkBLIC9X5I7JezmkliX
YaRLklD6z2MUd1YeDOi353HT2Z5/HBPsNV7QVcfZ1BGWB4m4TjHwE4nrrXD7C32o9my4H7BNkzur
ty+WZnkXgIDZepRkFNcE8uwRjuMZcyuTLHsv2Snrnu3i0vGmStGyUvwPLRVW7K34BVTJ0pLi1TYd
zAojaPQiIrqGTkKzIc2Pzb7XPBEzce7rYaa07B9iFPe+k6x0rf0ZGsV7jYYCURbxR4GXfSNsGs+1
y/KGfAawak17mdNUOyL3/uYULGI8AdQ2wME5FvZ3z8jab2FU3qFPKc9w4VW50DhgJwWnMft7q9Cm
p7Bjnm1Guca5E8CtdDzgHTW0d59OI0jeMSCpF8ywR0chzrYT9fQdRk0m6SQmvhDayZrACJKOXLs/
ZL45Hrq0YJJCy76v4l81poBaKI9F1vR7g4nBybXfLIyadTIClgUTvUI4bT0wX8aD5h3l3JOQLOlu
NDB+wmEsd7qbGnf8ChXYlvOEhdqA7KntNviObl2PN2AYze444+je0M3/0VLAOegjSm84Z9G2qYgw
nVv9baQ5AZHL9NdIHi8UuX8NecivjM1j4JIvFzXhD1RPTJj54xwbnHG5uNg+FbkhYypNEhc4oq5v
jN56I7rqsZn1hriHad50DRNjCGqxTstmX0zupXgXMxnN/UgC12Q+TpTjDlE+EJfk73SjOnSuaW6a
KYv2qQifWHL89slVhuEFFMBypqMBb8qrksfJpYmZtbqCPOSfGQZCEPYtFtnQ4nxhBaZ7O9+IiLOg
q7fysUKv84ZxC6HbmRdr3fMpfwjJNhCq/Zq8mm6bmt5H5RV7yiDVNysInmqjvmtqdExIn+UGk1t7
bpPnIEHvA4DWLtEGte6c3St7Yv8roYNJLiF9ssn16TXp2mooW5q3RTeqnT0EkXmWb2FlYMPCXEY/
Kp/J6cl9QihICMhc+xz6eMEp7BJ8lJAINFX2h+Wm88lAR5aPfbUfPNYBYQizyTGDpxzVKxsrQac3
MViL2QLMD5XThMwPURn0cEWE3intd3rh4EVGhViOcXbAy0n2l+3th1kcGkDK0bSnRBrkz6nZBMci
qyi8npOu2seUTjWd8cEJ9jZ2pkNtzhuBVndLTPSbQ0TFZkital+QRl3pFi4dFh/tRBhP10/xYcDl
A5zIgRI/0sQUfbgZGsEend7Itm+OpBJ5NHyd5gWX+Fof2qfWcaEmDn50oJYsKRzG574ySAexlJLU
vvd60NHFMK2JawYwIydAUjhIQPL5D29zCsAgQYm8JTt+6lsaEJ6DGwduw8jqcrL0hFrnyVLylpxw
RdsikDuh3DoRBd8RIHVJXOGSXPMTNzIb2c7aBKQEb4LM+6kFDjIh2Mqaoiz3irfcKPJypRjMLsI6
kMyz5/yyQTTritXcEciyJaFy47oQy6pCfMyK7NyJ/LXdwgshL97D9KMI0CgwN22IsjY8eGyHdEWK
bkFGI4FD9FEah6jAnRKA09JidvCOZC1vthsL8HTl5i8JWLrVpJjUFnmtM3m9ECNYn3aOTk0dhHUI
ytosJk6FhW4N5toCdw3ULWPzWXUHTbGwWYjse0XHBpm6wUko8atDwQXKN4GcLaoW6BTy9kIxtmV7
bUFuV6C3qbVVa0vRuBUPKzBIfYbSPSpedxTjPtbM/tiiXTixUSb1CRH4AOZbV7zvTJG/HcUAhyZ8
nBUV3Crhg1OLZ+NB0iFVRKEI4pFb7KuEhYcbRve1MR9zMyYWpLzHCX4sCOxcTXlHaDxg8h511iVC
sywVs1woenlNx2lFGiYNFOuaBTmcAkjnlmFg3FT080Bx0INh+On3FS1Af2/K8B1/HRGJkNOtirKu
A0tdZ4OTAFdPFGW9Vbx1DdqNAYC9BcQ+BN6Ruqm7rpxXAajdiTNj09Uvja/Rd2pv8L9eIzRC8Nmb
b5q8Y1AgKwn0ewsCPuQFtqTAsfm/aMA2VtpijYQaLxQ/3gOHnjMWrDtMS8xtE7RorD6sNvZEGx1F
f3RqaJSRku/6U/PB7k/R6jXFrad+fmeUFcsRkPadCVIza6G79f1LMkGwIX4JiTsnVwsQv1BkfInG
ZE1U0zEqildk8Gy/Gd2gWXp7cm+fA0XYt0Dtm2PlgxK3vpVA+GdF45eKyx84VFRGSP1RCxAAzZmv
GP5VWfK9k8BD/s+GcI+HnLJODvZfA/+fqByAIHT3UQByKfWfbJUUwDW3D4kOIKFQrqyYs88mVkCM
MAbDbWmRNpCp3IFOJRDQ/DjpRBJEvj5YB2Z2ymhKp7PcDORCkPNHnkGyRBsMGuVNaq9QPofxVKtU
hK+b5dgiXFyOcQKw5HT7hAE8rU7pv24WxV2tc8lq0W4RnkkHjbpY4hmWx1ycBCrQBM9UikOo6fVp
VskOncp4CAVpD7J8zFT6Qy+oYSwK6EULvdwkSrH9JY12StIkljeiLWLwRdm6CH0XqfjU5kela9gv
x30lCF7uLTfLTzRd9RMfR7P9OrTcW57jz3N+PZ1RhsyS5ZSUR1l9LHLZon+MhB4cXZoz+1JLrjFd
egvpp7BPyw9480R8sw9gbEldWVS3/hKx8edP/BElS2oizFlrvLn5qVba1XqJZ1nuLge/bv52bHnG
vx0jhXGTNVZ9+Nvxr4d+CH2AIKqGcYuBHETDvCpVzkm9hJ0kMJLKJQZleWx7zkuqMlKGL7Wh+loX
yWG6xKosX3O6hK0sX7M7Di+ZSmLJl2O6ymdpCGr5OieWe397wlqlvbgq92URBn7d6Es+zL9E66Ih
PaZWOTJfqsdkOceWJ/xzFwLkq8LjbheZ6KIfX+4li9Y0VRk2LWE2f7SsaWxs5mHganVzarqLntwt
0mMECclZeRI3/Z+vLYrosf3j/vLZS5fRnFopDZp8pPe3SI8XUfFyb9EYLzdDe0lK/MHmbFMr/CPk
Xe5GFdCy1CeGDccNb6t9XS6j5cbzJGE0pbqicgexui/Y1Bgl5Azk2TUSfi6iaUIwuTxc7unqod1L
ApeWx0EvMfSSmxTm+DWtsviuBcTTKWbQauQIapT6xuF1o5X1EwycvGYoMVuMr1W4T6Z5fDBI3prq
5MEXzt6pw7c6rFOCvclrq1hKQ8yo6l3phRKhB91Su4SqbMFj8rP73KL/7KB028fFxHTZWYkaL9nM
YSLfFrNaeZjUGW0HNSjqI/CAfioPzez+NA1DHvrO3VgolUhd8+gBS/1aka5BOd7y18AR5NEYWUVE
iXZEcCfW+GCS86AKskYfZlfTLJghwZFtWo+tdYnsl1Iw9UgnKr/pDk0+h8jLbuy/92YudnYJz4xU
rWYrU9PaAJ9OTu6Qf3KFP9lM9McaXfdK00R86HQ93ZEeO21SmHU53fS20VUv0I2OkwYxMfDDNRIS
qudRL66mxYrQqJHBEsmD7jMx2woPOlvNUolHMzUqw/xDC7qoPJe7Xwf/9jPL/wZK1fn1c0VDn6v2
y3VtBZfl/9JFNbrcnXu/2xUAzUKFx5t9NFeGulke/rlhW4JPLmGe72CQSLYzGIdmrCExqL5ypLAY
dMEf0gdi/9uoWGvLE6EgI75JPVutKBuJorO54+3r/0JFcOsVy205Vi18N0Bvyy926re/nuLrYU51
GdMI3LhmQcgliiandLwLMqVcWCrL3a+b1JfNfnAH0u7wvtgOluNRXQqc7FwjaV6pLSjINHXs6z++
Hrp1gBKgRuGy73Lvz48s/xsl07vZgFb9+tmyKe21wToPg9s/mS34j8magYJULg4MREJ3qWb4O1CW
OJTUDT5iJf5RX3aUFcG0Xu6aal7SLefVsGjsYHYEJaRupq6wTibNHLSes7/uAy/cdMpCXjv4HgfM
/wefhdMS9MW6/P8K//o6ZgO/QE9lgsUs7HADBBPjkJp+g2F5y4g3KhBDkkDB+4KQgaMGwaAULCIJ
FzOXVK6ed7nc6xVuKNWGQ6Q8TnQpp73Tmwc2rtG25tJYscmhGL28qnkZEKm3/iOdrB5sU/k14s3y
10d3cnZFaV2tmtRGmWrN0e9/TJJwwaGbKNjq5n7JjzJdUYNd8++/IrFqiRjxvDweUwCOMAzpzMkx
EvAMab7TkEF4TlTQePQTXPrYiJYb5BR2duhUapmeaYCwIjkVICXTE5zY/M9N0yJIqz0+bkP5DZbf
W/63c6Rqey3zx5/4sy6pp01MXDiiOf7En5/6VyTacmz5W8t/LA//q2P+4qT4eoavn/k6tjzN8vDr
5uvlfR2TFRcroHbgA558Cb+eeflhb7FW/XntX78Tp358AKy9/Tr050c006Nq4rTIwxBPn2alqwfX
SkxpncBb4novJk9sO6ZetvhcythWihPFq7g42ErauRws5hEQJ1RYW0r3MA90TpQvoYjw3dvY7FZ/
YuqW2LrlpP26GT3/CmjX3NWzLPXtcC8tPDa+EvkLn+l/mDECzHmmmLyFRrNRzcOl9JhMQCOh2Fcv
Qq/7x8FEcuxDJ4sE7jZgdzi1cljzvk/Dxs8gFfIWyLRtT1YG6Cm2a+mtNaIvj0smGfizG5EzgVgz
eyO4xUG9PAezOBakYXbafW2kpzKNe+hf2WfdolT9n90PwBBPafz/7ct/iItfv//XsUnf81//5s3/
84v/7AcYf1GDNw3Xor5v+pjU/+XN94y//MCGocJ20PU9gk3+4cy3zb/4Dcz6rm+4tu6a/BfVpDb+
P//b5ulsR19SMzj83+gEuN5/EZnjW7pt8Rp4XZb3t1CHiuTZOguC4sDJlK/QX/5gM+/qT5Pfmns9
LG60t9rtZNX9us+x2w/BiJYol6wiDGPXkVEq112U3fyqf/KL+SxM580nNHNliTu/UYJbY9UkyXsW
Jhev0HeDZoOivAB+OjYqJQq2a+6BOwzKtTOM+96ARB1ga67It9xD63zAS03cbnlPk2GXUTLfzMWA
jwQCUZSlVzgvhHP5BaZyi810lVA8STv9pZsvIAEpmMN/WleaDWU+Re0j8f7poP57w/lsK/2ca+iH
6X6msf6iEVAd5O1Mqh7O2janBUj/vuipLeWm/JQTwiu/8a5lyo7RHI1bkoKGtb1fPZXpOlD77WYw
1/A3DwEyHxPjQGLagEKGfVV3T63N35bNhor272GaHjRKD2Dzf0P79CyqmKFDEkJHCJ3QHj2XklVo
9pckLM5Rw6fpjRrYx/5+0NOLaNNLkduHjjjiFfBVG0qKNkw3UXtXuD9noUPnCfRbEOovseYcrHy6
hUQ0DAxAmfFSaw2qGTjbxO4JN73Urfg0kJLBDHoNG3J7/O7JjJ23LqGXc2rCZusV/tWzxn02Jhc3
ke+GM5/JOj4ESX5B0vsQ6+HRjI5B0mLA7XZowS4M9DdbTmfpDvugTk5DIE61xBo7y4ugi+QQSFsa
WCFQWiN8wDi+gT50MNNh78BIRO97HdBzwed/q+CQetp002f30k6vekrVMbDjTyvjPKB4dB6dmAA+
4xxW9mHIiZKWAPc01B+4bIm35i8XTTiv0tEgFAisa2u9kUP4HjnpXTRs4bXdytg5lG18khQ60SAz
1iYX9Q0b4fDSNXDI5uSD7c6nE8WfVTs+qI+x1OaXyuektucno9qzbvw5kQC/MuA16ON+UjAC3yDG
KzlWSbdG5PgQ5MB56mI4k2xO3QuAbGMFp9EYbvQ6mM7FCdxYYjjXYnauZswnWI5nI7YPUTSdRZx+
+hGTmE7fXIwWBeHkYjlI3Tgn5wqapa6vbbynoTP+9IGv+P52TMYnN54ehtJ+i9Eez4OxtsrkUlfy
ffkbUwdVabJuJP8qBQD5nFX0GTY+EYj5uI/G9J0g97NrN1ubbwWx+QYiBG7tC/DUW69Ks7p4czr5
WScNg0S7y9B+61NKoSs5WVzn2SQOYYH7q55eVEs8I/RrlPNNzAn8YTR0knNVqx+TgmjccV9X/YMN
EL7WskuvhgP/Y4znl2DuHgZrVUTjg8lXUrvpe9N/J23g1A7zi1fNL+ob7PTprKUJiuTsXX0w6nw0
ouHBE8NGK+aXBrBmj46jh1Cj3lJodZvRITHBsw+OyVejVfNtaAARmQMQsJ05ZsfIqnm+ekO6zwlA
4Za222oYnLdmbLaYsA74WD5Abs4xY0Jod4+dFm/UuZ0k41m9tjRiLBv69kkYIwQNsuZkfpGCoaCL
57PrdKQkqPJ01u2yJv0cbXsrxBuxxltDjE8UVXfqZMKhv4Mo8BK26NGzl5ZPyuq9t7FEDIPM7kWH
xqsFj1HZ7GpHnjSpQPtslvL55tVEwDvjE0zODQz7MhtvWje9eHLYE8XKKFOIdz/SXvsgur9rRudq
1/rPGMuDCKNNT/Lx2tLdq+WNPwMIYfChkaDJzzafzkhA1sQWn7VIbNuJhRBq9m1UardwKO6sAorg
YOwmsz1Uc6LETlfbwUNW6Te0tdi+uevgEJ/PUPhkcq8X8tTW1qEy00tWLRs90lJjTgk+aZdeav2D
WtC3rpvPJAo+NQ2xkimu7nA8U364qH+aELsCuozF6TXiOnMi41w53c8mHG+jsqLb3VNlcolJu9yH
MTpJDyE4g5XAxAOWFqq5MjoQ5fukBmybTnVUyG8BM1sr5xdDZu9tVT2b4Qt6xSfCXXAJ2COQqd+N
CI7R6F7VJanGBD3wrrHku+MiakyuMYMkFlAH/lvXlRWKE2aawH6rOufAnEicj94+uDbXPAPVKulv
NJ/fW/5GmjO64WGIqXCsBsvlUsveZTBwfcR3dUwgbnLJTO+6XHHGiH8CC0Ko2T9aTcNaECpNc0wS
So2mTrItjCcl3aG3GuGNP40aui+QBmhuo3CtO1RsZPWODLaHCmP8lBFVAFDKK4/M2DtL6fXMwT1J
htg79JnpVkyTvkUwZyWegty0z6mYp4PsKdvFVYMgNwFSNt6CIpnOEybI1mjw7pEHZ4V+S71WY9LL
B8IZpGg10OMEm7DHm4+p/jQSDESYCnuoxd273FuOTTNhU0PWYgl170Uszd1SoPwqVS4PNbv+R+US
EQQvm/a72ieqLfSfPbMXvcJEG5GLtneIisMTIZzE9WppCHYwJtgqqGfjtNwMClmSSbvdhTO7W5+K
x9SFp5CUr7FIX2NU1BBnMcP7SO7p0hNvlf4HZee1GzuWZulXafQ9GzR70wDTcxHB8AqjkBSSzg0h
S+89n74/qqpnsk7lZE0DVZk4SClOSEFu/matb3XlelTDGyllwW5MMakEE0dIq25JR2J7o6ymjEz4
KYaNq6wwSi54BgCDeLHrb7NiZg5lYMzkMhobd1iQQ+XC6lqNjX6nFEG/SmtG42WrzFPcvPnbP1p9
YItvl9OW5frJYrO3piiilcDmGCCTT5TgkuUix3IlbvbCSeTbJJ1twFNgVQb2W5VpNpK8zt6HWfuL
xcEyIzt6hQEcyLuF2t0ceBon4mYSLsvWCto5LA0cAxI5HP0KQAwu7CnSPxIl3neZPNmiwIeEzyeu
7G1ejC80X/RX3OZRxeHBLZCN7ZX4pKtfjeymwZR4FDq4D14TlRW+GoFaXGAPrFc2x9+glx6WM+vF
UsyTTPtHvRofY5GfEpM1nUdEpgzfQrFVeqI6GZD9oaj/k/yw39BVdOWUAQy6gFcZDmX5b1Vy76N3
aXqUr72dubXTAW20KMr6fjMfbEYzXIS59wr/8Nd/rfbP1bmjY4Qz2b6yhrZ+zzWEMigwbgODYVXz
XcYI/JPHzOofPXs4ofWelPFQUr4NVvkvwt60f86xdHSHpsWQ5Ckh1P8tSpPskDZDcpGxcNEuGDpY
6CfmLnFNhO/MrRZhVINg9hbEpJ/mCu1f/OCz/ugfAylnhplt8Q5UnVi/3/763rIGAiOLfKs39A4c
cVnQrJWyYMhxjbX+ahrhW50TmXEfSkhWgsOUejqIxr/p1/6fyZLaDCX7pzdi65ZJrejM/+a//yFZ
0kdOE9i1l+GF6B8BiV8lBVGiHIjTPI8F9UjSXC1MeHYpl61GkE/SXlnn4aTloZdQJzsC/IxYFdbz
X/+K5tbwn98ZEYmqhTRMs8RvOLUiBjUVjXa2dVo6NzJ9jcC4V2pUikPfU/tKVFBx+/5zVxU1bUEy
flAAPvr1BQPlm+oMH0bAufNTldpyuoCbNZVnoEO3hicmjtSlOVL9UFKaTMusctjMlY/p9JsYPkXA
fTc3BypyeDsZrmkQ7e1UvUyG3FZ8Fj26dRTzyMi7a9RWK028JLa6Lnnmejb6fWZjlV1fy7HfJo3E
3YP6FzFW0OGONKu1ypS0NNg1p/5N8VnMTuqzOYgTPsWlZVQXW2uvXpF+l07Ly0dvFT4THp1L9G7o
lLlqFokKQSOh7Uxzhklt3z0GFfLlv/4U/uzyEKjopGZqqtT1365THb98musC2qNew25VLyjK9mny
/lPQDzetqf5VkqHxZ587ssJ5WGAL7pHfPnen12xaYu5M3xwPdRI9RIBTIuMW5f215nm7tkX8Ng6c
pdNshmm7R7rsfSnSvUE7kXRypxG3TGhBlmNR7K6Ow95Oz86oBbkYVOrgpBsvRu/Rv+jnWj+EjU28
VoYApuWJ1WdkPFgvLRXg/Lq9Xawx8sjO3Arq3rkZIehq7wRQ8fXhQGgtmRnTraOZSyVEpwiVTvrL
rEm8bfsNY4UNPJJjFnbrsH63A4RAWty6jolSYCAjTbeKbTjqrL96zFGRhsVeFGDSkE/pAJCrBLug
7R09knahGMQfWgM4lgJOxy2etv45i4dbb3mPYdguOzo/Cn/jRU8oyqsckrrxWtEF50n4NtfKTdFv
IpmcSL5gOT5+dDpVYBYyKQiuZbULQxp0f8eQGM9kdMR4cgxs8aLnwFq6fSrGu0GJgDAUuMWka/vt
GmXcm5Z4e0tHU3AZCmML1hqA2XgArPtidtpl7jIplA7jSuF2ldbf2rPc3OrtxLEb7MvsftB5VvJz
oAA4OaZ/6o0ccUHrWlp36G31A97/ydKYTvz1pf0nzzwDhSDiONW2dGn/dmlPlpKXuDMzZp3acu4k
Bz527WZ5xfP8I2dmsc3+xWn7Z6e+VKl0yXG2HPkTU/yHw7ZiVWIlaKu3MqYPrOmH83/1JOfN//O5
aZlYQYBdkqFHTts/nugk5wA9UzFuEoGSLXpZMztKpsdqiDelD96LCdR9rJbXaaIksWu8a1g5gvh7
Lu4rZzrMZtvQcFaO1OYBz9ZR9FNMt9XppCdyEFpZso8Cvgczfh1F77bJX1N28dGmkBTMdOeDmCiT
W+vj9444qqsqBto3QWBPjyhv2We2V4PPv/XiN90ZD03THEgJh4nWrC1jugWOOMWFgGtDJ4A5SlrX
qR+2kv5qfpOS8oe12Wk0zMecWQlqwM4unvA/UaMibgdIZ0RHp28fNUu++OlwsM3omFXGMdD9lVJD
bKeoaYLwqE4WLMrqjsvjMPln22PiUjOm0CtmFwwVF0OXP2steigvgCgzUPGpevgteVwoI61QGB+7
Id7ruoPhLd7biYF1SGznv06tOGi6SL5kZvtIKvcqLq0XwG1oSJurMxAyx3vxCHCfT3BBm/jXF7em
/kmBwyXmgFCgvBBC/lbSZXrRDCxzMTMlPD6ztFvmZVThLKJdqyxBekesHnLsZkst4DNShhD/G1yu
QXnQnWXi4mQ4VXSXHR1pK8xTK2xgEDfJFqdkMDB3jF13qdPhGij+XU34S2lHr84stMpYm7IDZh3/
PNrxW6Tz+gRzAUaHYixALuTMGzPZLlqdM69k8tBx51MEz0VFW2GK9ORpPlXLqfuAD4SIrz4QBPFh
cfLj/noDYXYUBX/TaO8JMaL4GDYaMw2Ghp4yXB27u2pt67ZyWKf5r7k3tuJoXynDhkiadcFMpjba
TSqpdhj7sDm9lYF6oa8cesIfmdHN1ZgXd65PD4lD8JQ1a19ryYmor2nXf4ztsJmLIFnPkxJ0oxi2
TYP/exaJYP0N3ifLGJ9bwvDuCyaDjf0eSwzfRdO4f/1B6/L32OK5dqeO5VGpaTpyg9/OsVIYgBhE
m22bQN7SKjnODxybKOekXfUqv5UkPXp9487zszjqXM8Q24rKoxgZvDDh1LlijVriBtTdrGVkRbUb
M9asVAA4FEVop+fANZFXi7lwsRmUWqyOmW5ksf3SOTV85Wg/37t9eGzJSa47E+w+3QP9UILw0EtH
Am7NU8C2XjDci8YKTVVylKl6mw/AiE8/ImAEJS3hfnLVIjuN0uPotC68v6tP9cGDPS8nOH88FTJ+
rZG4M9H0I5I8ZphxYchdh2Q8pBY38Hwz+Ub8Nv/MxqTeJk29RZN6LFtam/hdsZLjKGj7+N44hAdB
JKNucgwilpgrDpT9h4brr6ZznYBslcmpQdIvvRfmgdw6nf0yTyj8Tl0gSea5J07FlH7P4xC7AxRB
ifyZl86mS4ejBmlWwzuaRCCC0qM5pxaO0/SRqivD40iIlaWZLZVwOKFtpDekvpokAb0qO4V+PPsB
2RpEHeLYLLXFhFuqpt0FT7kfVbEIbPVYJExiI+uEQPWtHa3TPLXWmNfN06ax9EkME6t5CEcT9DH/
0I5B6RBrl1IJ96rFNC1qr/OjNuQiJY7r5HvjZf5zoY8HFSch46KqDY8EQr11+ACR0CONAK0QxmiS
PLwATSK28zE4T9ZAYTwKQnKJ6/xpYsf20R77Dy2PHiaGM1qrPij7+fjDd3pUveioszqAlfomwuio
ZS1dX/AmsGFUiuSoZPqadoh8vAiRin+A5PwyT9rSjC/gNspU+cKz9BAlnOOUeUXwEJXm3Vy5aMl4
Q4b5EvnBKscjDb79g9Ciq8FjvcvSvdJF+8BhjuhAWjUn2AjsKf31PGtrmoTxIonk+ZYyc18U4+Hn
gmfpMddzIc/Doef3yTEimAoQA4VRgE4IKyHRUS4zxCV0WnKSxDYTDa2cPHV152b+h/oDVOeCm6ev
EU+3YqCIr0ukD0PKCoLxQm11t2RiwwN4f9WVnMJTB6WHqTPn4jwnnArv66+PD834J6fMfHxYUkJi
MjlEfsqJP9QkyWjAkhASdp81fmQ1v8ip3xneE3MuBh6tCBZzV2i3KfjcmB1Nj4EzI6CigWZIBkng
INtsKMYbOG2LvE+uSSx/zs+fF7D09zKi0qzCb6QUH5GtsNIZTjxFHxy42CimSL/DmnDHPKhf1QQ/
AetVc8yXIeIK0XH4Z5UiVmrSLJyhHbdGWaSYxttLatEt+/DwVFlQu9rTMcvDF22eIpkTt8lgptVa
08u3oiIA1WcxvbCYLlQ5s9AmZ7apGkW/OGU0y0szaBeDDj8CTIXDlBuE7o3o3KDrvtXKKADPpN/z
+RIQgZVH0bIvVOym5skUzWGlczjNZ84Dwt0TWCsW1MGbalMOdP3NUHH8RGJLWBvIvH03p0PxME3C
hnMYSrbZuASEHOYj0GmTI1Kk9Xz/1ZbzoBkPHXuNJFIv86vN9Yqvzz1quI/PCnl2OTuB+aqILexC
vIjDvL9ivDy36ArrBFw7+7nkF3X3qMWgsPPxA/P/qmVun45gAxxtva0KypG8vap3cORwQYz9pkNg
bGbQqMr6O2naRwOl0HxDN9Z/1+D/I4z9Y57yv/81f88Hc7IKQ2fzs/L9v3/afOWnt/Sr/ssvOoYf
VV7n383vX/UPr1z/75//7H/l7lvz9g9/WGUAMMf79qsar191m/ztXfz9K/9//+O/ff28yuNYfP3n
v799pmHmMl6vwo/mj+tzQ6Op/sOdOr+Xv3/n/IP+578/zJvwf1vS1ickov/Jt/735t3+D8lLsY3H
J4xHj2b671B82/gPA6Y9/R4DNlvHV/d/Vu+G/A9dxbiAS5J0VwjWtBB/X70bbOUpGSUHAnB83RD/
IyOebui/d1mOJVWpCsY3BL5iFvytOmlDPc6qKMy33Hg+OL/O4kKjIhYYdqzhuWIVdOWkgXQ2dB2B
q5q8Y63awRbCAWDam7OVOvla2OgE4Vd5YK1cZ8Jnnyva3mBh5orA81beeBqrotpiLf6IIvYmHLaY
XghxXRrEMCzCeSPVm0Pu+ic7ZabgxOqKUYDxNHqJ7aaDoay1qfXcwUTmP8bGpgF95ErSQ5dJxbNB
gA4DbQU9T7WYDiLejrY6uTDrYnDW2NblgXaP5rvkrtO0FdhChSSlIF85SLF3uRfu7YGYpUrt8RtU
vrPJinAV80hes/NiV0rrWwNIqusieeCYQh8Oe2vLun8bKl1OlrZWHNQBWk7ZY5XDYr/Rg+GJ0R08
KQy8d4rckOEXHghENZej09evijEMwA6MjR9FRG8moTh5zYyp53qZ9ZKfVcxqImPR6Xa5rs3uYEks
CA4czZTY38L6hciNu7FTgltD3EcUoco3wtJgW+fsdK4q8LCWtk96472CBLC06zLbaf7OCjX5SDVP
6lBYYnaAE5GlQXrnA1xpQYRBKceW7a0YW41vE6C71CCLRToHQ8m1VeT1VwNu5XZKePQgt7ax/i78
jowVx0yv5FYyS1NqcYZcnu5qxwcoEJB84PmWepCtcojNMdkHMfmWUecMK9UpnjqovWujHUt3Iun8
LikIOQwCMDqQ2by6QqAEzwJCSL+uMgEcPcedWUzlnVpZtyHHmGVIZjajp1pX3BBu0pFnj+BgnLPH
4NS0XbQae/DLJjwovNXy5rU8Y/CRAwDyr7g7jXWZREu7LIJVmWYXFRgNucslTzk9jAHEmMxRY9jq
mInuK8sAVFdDq3BmGRZG90JxkmXtIFNREqgXSReZ7lTA2I/jHI537BtgGj8JxSEHyDKti8CFv8iN
1yLVircR9N5d4nXZvdLNGFi1JlBQ70wWO4x1IsY1WaFmbm4lZwvw0ArWps91b4LML8djGljY5rtH
cBzFIRjSq53pq7BtHoQDiHysgtkhERwKzbxzas/Yh0ovt6VlEF5QgC7WU3+nZf62FWV1Fw48PoxG
GLtg0mb5Z7tqbKQSA8fnwpJtfWiU6b7Mu3g7OXF5mD4jttp7K1RpDNP0ARwM5thwvM997zNt7ZTh
GTxqAw/aDK8kj7Mk8SZKSWHUwjmUtUcNLnSi0Ius3yp00AfdO2jKL2t0HsuwKs+xR+dQyg0fVNCT
iDRG9p3iAHzINaIK2KY5KGXjJzUVS0U6zh3y1LM6Cy1toz0P+pCcs41/AjhxyM0hOhD3pcDShGoh
In3fajYzFAV/JKCIfo2Rc+8NRbuJO/ZO9aBX534a8D6Wa8fIgsdKv0FSgjIBTy1TtfAEwFpbRg74
D02xZk3wI0eQden7lsQLA+lkRtZUmOMMYXpt3s0syrQrjJXTorAOVGFuohKEiR3n8C3N8oTo0rrL
G9igiU28/RiSt9g2rYIXkjVVUfb7KDQD12Zhuez91lhRBgOGKZyQ34/+iwG9WCZl7GzUoP2sWY35
QJM3ip/E28hgwtCI6stqWZsOwBjdhsXsqo/s9EIsdUxybaU8JSTbr0MjxjtVzGE+JhQfgvYmxNfK
ZWK3sZqGYGbz29/C8W6VEaSzP9JYhIopNvnzqLR4e20CeaLS83jfw5lfLWbFMb2W2VdKrfJUtdoM
yoFLSeOpCnDtIkOWDkRzsPtl40fdrtL0dKV4YBh6dh0uRMJhdnW5EFQT1xq/vCKDlVBaA96hYFo3
dfkcSQ2gbVeZLrxz18mylyquyoWNX4Kk1eEps8gDJnfQWtTSu4Ospy+Bg35Mdrlv8Yq5RMJ/pJqf
LvWYzW4VdeC5ID3lSbIyNHJl00TbMIQH7gL7dRkSKuRpjc+2flwzMuSmRL5Fu07PZcTIsCb4fbOw
d81b3w5OsGNPbt2RujSwNghwbk67oTLVfWsBviKKvFnBYWTV4Pcpxzy0yknAw66VZxH6TyP+bVjy
jrEbHfyoY/8uh3TAsmgzHjDrdGdM5avuTwyvE+++qtCNi+6K1oRtpby3sW3CKtMQ+zddvQAnJt0R
GCapF+E9yesccSO3ZoX93W0nZZXFGLC9QS66zHLWWuzPWnhm5eRL7BOtwScoHPqcJJ3nFUe7k9O5
saJs6ReZurWz6H0iusLtmZMvJrFSOOk2uWqjKitHgmJkdiLueeaTpBMb29noiSMXDSmMNZlFcoUz
HE3oVK4IRBjRdwlghkb1bNDAbPUm1JAuEOwe9dkbaCO8nVgXpimWs1OWjFY5cJVwgSUlAz98/5hN
i4tpRv7TkCpbUqJmwduELUJ8EnAXHKcoMECVSg6f5ntMbe0xq7dqnr5oVl8wSPKf56FGZpDpCukP
oN9IrE4u63NJjhfI3wgo3hz8o7XVq23G5bZM/N51ip4hjqQNsWrL3DjWlD5oerOLPQUYKef3DO7C
RcAPYKDQundMcxVlSvhC5AuuaG+LEzZe6YzF1yIbvL00/eY57gCVhMN9nWnBS6djKpbghIqolY+E
sT1xLDFsC5pnS/M/A9HVSzOO2cOHLL4cKhgwiLm6jbHIuHHTJg94eXMwb9ASS5UzTy2NdBkFtfeC
mvyXPjbNSWNp6DrRnUns2Vunskzrrd7DUKid7BKRXwDFdIGPzHqTgf3iFd4bQSj9ThWpeMxa0MO5
D/IzqCbx2FkVagdCj0DsdsiHS/8q2eItqgC38DQmGoZVkosYEjJdlMNVpF13NLoqc/VJKbYmSsvJ
C74gqQCZMavoAXBxizRL08gFMuQ56vl9SJGba4e5MB1osCviXnzj+udoTO7IOvliGHNnBVaxg4pI
hwvTBwagv+mDeATIA/a2gkm6V+DuWGPb3JnZNU6rflEGBApidXh0ZhunZDzzMeTmTAFCpghVHTRe
vQO3tcJ9/8CvimVTHYIcwxK1Nr2JwJ+k8g82crfQt8xlVNotH4pEjqaVrhzC4NGMLnOd1aVwLhJs
ioRMSyie5RPP3jWh58AZShIJW1Ve26Iml2jn5ZX9y/aYftdwhx7QWxgrdBTZMZwnSIFPCk8CcIs5
LgA1P1iKJlfcIjMmV5kvHOQQ0SrO8U0q1mzMzYzvqO6lGzSCHJVMvdgBVVL9LHpZfRqt8+rpRfii
goZYdmChLn0k3HiS/dpgvGT6+W3AMcIApYAZrchwVadRjqxtCl69S2aER4/I2C+/yA+BCKbXsTYe
FEu+106WXwkuAc3ZHjmPOEFsA2CqKBkc2uFZ47IkN7VvNmb/Ilk5YsikKs2XToHfSau+vFkbboHg
OtudOBBrp6A1+jYAKxxKhGVupEY56bQwEIea6aFmxeDQFIE6l2k3tDEvvJjCTf1Qudmt2FPHEUxj
F+o595RgB4H3s7Dj2K17bdzm3vBcogMpCwV/zzg5r3FXHb2Stx9ZlrqV+NiHUNw8226Wlqp/IxAa
4BjYYP5atd0bYZytaRM+DbCVsam3B+Y4iIJmYpeuh7cf8xytB5iOHF6EnL/n5xt7UbX7QKSIc1K+
lgr9oQAjiAQ5ZpGyAdDEpFwNbpmaW0vRDZ/ESxEDBe2RM7BBsmV7N1MFG0jh0e1bHzDdzz84n7Ek
Ffd4M1U3TybGbeHOtrjidETIudZ1GwqwI3wHdiAF2SQ/cQQ//0BIO+zDrn/VclzZArAlAj38XGw6
iB2tVp1J1kHsmwzHOj2Fq8m4LBv9yVWtpsQYFBBVQnAWQs6iMBgzR88aMV/rtilPSo31R5NDtgxi
H8qZXmAKqNuDb7W4UQJR03GWGNnm4CPdTsZ9T21JQmU/l83mO8BThZ0rjgMnAcfXec1jOYwAWOyQ
nm7y176ewD+A5O42Y3BfSstEotfaKKSuU2ld847smODdjLv4rvkMECTSP0TnVLZy2YS9s/Q0qKxD
4hNfLsXdQEJCFqqbuDER3xUiOGqKB0ghjsgjsKMzAg2UZQQjw2+zFiwcnWM3Jbc8QDQ9xCK8xn2y
0UpzCaWKAjmIo6uGK7mQ5ZcDjutBiTyQ1FhlVknG+I4IM0J2pu5V6RUQTVOmMnS1XzId5Wz+A8Bh
Q9BzS9ZRPQuJGfj1RvMwRY6zhNL3Gg35dqy6YKtmyQuy+VcRsQUotDurD94D6QDTS8WzUh0DgeSr
gUsFSwI5Q8RDq/Omc9uMr03srKFvLNQ+8Wk/FMP1TW9vzydboI4zmm9HY3KIs4g9IzM0ufAglpaJ
7uImQDZHV1wxs9tm4E22raJv6tFGycYzawH6jHKXHpB0ZewtbVksk8CccabqWaD5QlV816W92Btt
+dZFUwsjVV6VGvu2o+JpIcc9RqJ8i3sbLqVx4d69ZG387BmFuXcaxACDehImozsK+58Xwk+jbcsi
3pYeRs+64MFRGBpIZRAI1vSs+6l+8HLu46CyaQu7xlv2eYGfYL782jjt6YIYH0BAOHiOo++8Cjrn
bOsaUxSNZWLuq95JNuwQziiJl43MiAkcsctas/uMSaG1h146ITrROzd0AHyqY/vAwXMftqQHRSlF
JNFoICWRyg8rowdP16fnEKM6dqt8MZ6LIdJ2sBSUPapp/4ChzdspzacCsnRZOVa7xFmp0ARWJ3uA
+RzG8FjHFDr3z8+fKlpL1zOTw225F0YpMSxOEuUEiYWS1ysK2PEClfpSnbO2xvlMc9r+QUzpa2I2
Z70lrqbt+9HNFeooahl06LgyCW3qkc+wi8Xx/0E1RECo7wNBDeQGIctTP3iQLzrlmnnLCBUNyKmY
IFx2N52VwtZITupEFIA/EdjL4/WmmiO4ATM4EiPwmdqgk9ibCyJNN6SakmERJ1gL0Hws2D5inWT1
JzqAACoANqsPAxfU0VefvdZAGh50/cucnFs6hMirYzjDXUnuMXZaqAO2vkmCczr2WCZNCxq1ku/a
pHa9YNAI0GjetVLbsngk2EK3Ng1J25Gv/Wo1t85auROt+towA9znNpl4c7JT07bRNsew6dW+G0QM
fw3tzWEisZBls2nqUa7AHdLFjOWw9PWvQimd46kdHeeXzqQM1n05y7J7JmO+7R/Meg5mqaEglnoD
gn5UEVb6gpAttNyx0Z+bISAXGLjCWiJHHMI0utMp9ZfEZ/vM55GydjVWM7GCTrgghAVouNQ++yEh
/6WaewAmI1yX5sFTfAt9HWDn3NDKc89XRTJ/UosmWuEcWJSpnNyawD6w/t2wTACprxQBjtuqgY/a
bOHcrtVbF+ZeuIjz3GCDNhJuSAdccllvq2RYFVNyibMSAV3+VdLrArUmJs3q7KWSDOfiKbCaTT+g
1w+qm4OcFodMcqlnlHId/tIDsstUmeACneKNTK2noOFAyxmFTPqJ+3odjcWeWLOvouFy0I3yILxy
XBJVCMi1I13Wi91Bh4BFfM5CFNmbim65LM2HUo0gfbAoij2DJB8B61CKFo7tsO0MnnKOUeNCnmOX
aeMsU66UBqOPJXku5NQsBpEB9B+h+LSj4JO5oRNEDwOpEavYMPiAqpfYjF9x137VzU5UfHJaWayF
1W6kJ++BWTNmZZWXBxq6BfYgGVyRxOvdOFB2qKC3vpp92lW5G/IhW6Fa24NSAKeB9gFSOkgn1cQl
1ag7MSumaaoOaqRcihyVfVGf/WrmMRYPdlCE8wm/jqhvKI6u3CONX9yjgfoy9TSirDShiRDeYPLL
YURRRcWVAdM+1JX30JvztBOxLljYq3YL0pljHsj61iP9QivTNYeasmCRdakakyCQgRO3Exhk8ufJ
qRAAii+ACU+pMAFvD/gZ+ltNDKiTDR+hFxN4UY0I6Y13ZSjZSqbLLgo/O1W7WlPvqg4glzh77RKN
9JOc+ZGMIdSTWDIorI+cfvhko4txqeH24XOgUTkJnbEpbcLOCc18gST/yTDlbizinR/iOarTBRuW
17yUjz1dQJ9H64TDHLXItu7QGvhgXAJlA4XZDaycqSvCQ5TSJHcbQBbiQouWkL0+7cDB4qGRSkMW
G2Ob5Eb4Fe/Rq68WXYhKiuiiYbcGtLF2R7t4Zwx8CXYiZRVtLJSqOhpVz4NVjYm060duKjHicSnf
Gx1uE2SqvJeMVYbshukeFKYGJTKmLmtU5p558jWKXaZ4XOHJ3N3Y6XYUG6DRn5XXv4qODMpIo37M
M7jxRXYuJ8BkxgUoPVbVW8bPngORcbimfFChZeh6JQa4qeeDjT19IeHwzJDQBmgmTEkAwjX0f5P0
KHizSbAg86Be4HhnLyqVhyygC/IicYuNpxiiroM7qsz59okZdJMRbEf093chYIoVsfPE8pCUGHt6
DWwcbNIzpp0RqXDRmLY4ffBdZ8apkcAkSqbard2CVGhhGgUZgoH8i5z71bwKC9GeIum0la3ZXssp
FTuV/AZmHLiY43El4GrfZHutZ2FPYnfernGCoxfXAV15sk4mL1vh3jgTBUJhyjAnK8NiHSocvUhf
TQK2kFt0qsHeuKvAeg/vfhz8yuZ8+DA4QNqAzOkxVNFgpNljtScgqEXERAmzFUXJjlj1iHLH0BKl
4NKVirGUKLjrlJaEDjUi48jhiWfX9JhVAO80HFtGVV4+3incVnpS2m6YlsxkoXvVViF26DP1xZC2
FJ6wpJUsejMDv98NKtzkFH+twqXPHhf6LirOcKGH0rxDX2YM9mLSFYWBecqA39qnoU0N1KKv7+ST
r/Fb7k+m1N6y5INsXOPJDtgQVIQw6Z4aHaDQYjWyJHCA3M/IyAC2oiRsRNuugjqjU2NozCUNsQoy
Kq2si4x1rUP1jNqccblodn7J8LNEbOlUvrIKPGg1lSwgrFTtSZ6n9kMt4MX3U27zlBspGwPy75Qx
d3vyn0ZdnbkR16kAYFtbjCRUywkQXQNABLjFYofdN1C+RUiC84bnotjqQ4tgs4mxPUp4T4aX3UgL
uVS+/1jgQVgEYALjpmL61Itzx6HlaKWOK9G5qKUg3QTNqU6a/NGsgGOjtjCWTSevRQ2SdQwEbUvc
vVeB/9hAr1+I2ufcQdPQ53q1Uuv6wU4am9PAsVzQyOiDaSZ3Dekf0GS5r6KCJ0TBoB5fNnen7YCi
q4VKLWIEzkWgo5Aa1doInLvhOrhD/EfWQqNvY+xPvC/7O4ucdJlxVpmTlqFIMLdBmZOkFz1Xo1Jc
hG8CaucybHAlEjyAWDpFUEM2UOioYMj1amkVFvo4ZiJUIMlHmyugBfQnP7bKXezQhEknhQ/vT79q
mZpc10Z+6gJy2pPyiWTGem1IRM5yJFwn6wtXSb23op0AHWrIZToDo0IxQiYn6QNtNP122d2Y9rdu
335F9bgfjJSQm86tdXSCk2K+CjM7T4A4zbzYlJ0BSKabXrI6hmfjZA+DxZtS722LaB8cSVS8pO+J
X7rVP9gZIwxHI4KpkAwUfEyzSjaVa7qKkrSutBhMV7BYX1c+3OJqVIuFGq4jkSVbbai37PS58RVl
IZoR3pcHFeXBY6QTwrWHW0MDpxKhm/YetFrroTY8oJDcuwNAYMaYgCMjw7W4x51a7+k1I5ZhMQMF
9hDXsRIw3ixm6bVKxjpfDCrzOx0/JeJ2S/V08gBY+wFhuOohhheiiX2xScfoVKTVr6pvuGKTV0m5
aw7DHXDRJfPfZaEAWpSmFXIqd5d47g0M9FY4H5v02RzYHAL3pOZSyy8IfbQpKV0K4y5jE6vtvT70
z2wXcfIYKBIshDbt98SvpJPiyx4ScpkLXqX3tynXXmi8Gejs9Tj9hDo2+M49qMVhqelAMZ3+TldN
tq9es4Knel9h8pvqeOn48coyfRSY9a/ailcIA25UeWIdtjZiKOuomJHrV2BbFyqij65tXgrp7efX
qiSasVwcqFg3OGVLp8JPMK+chr3GszUU/Qbs0sFPz6WVvTj6eOlV84oHAcjdBjDmi65bd3ySMDlc
fSQaJvLcGr6mCDl9DHxN2kbniAQ9jxojl//F3XksOY5k2/aLUAYtpgCoGREMLSawSAWtNb7+Lnhk
FetWd1+znj17OUA6QBIMQjjcz9ln7U1GJ9V06/xEXtCGLEx1qhlyNl1lnGMbNi9PcVu8TQQ6OrB1
kzWcc7M6aWP5nOlPHDXqLacDWOhNTz6kmZw7Y+zv1vPV4+yV5MkdX3kLoUcuzfugaz/GiqjWkkCl
xsaHwBEyqtXPTgr2wTjuwbAm6IEbHi0oul2d2Do8MrwE5vrezPrX2gbi0bQ8AdQH1bRdqYNtby4X
E2/cRiu3pLPfE0NroRfW961zXyhrfUx0aOx5a0bZrmBY7I618RL36pbiDsx8ixvKDaGapxIWgA06
HgARCZEqCb61W0ZYemRZ8jJJ0w+yil6Wt51XdeFF69MHuGgwTrJhP3WUPWXkDVpJ96M00N1q0O9q
FdVWH/0oMxKuUV3ZhMleiD2jNFUaUSZBvbqs3pm3gf5BYOuUzQMiR2qxwC3tZSfcFaO6L5kl54s/
0j3q/SU0p03HNSIp802sK7s4iQ59Ej2pCQNvSdsu3bxL22ofBNKWMnNQtGRdKphl1URWCedcO0DS
ZPSPAUHgDjwg3e5u0iH40ime1TLeoBl5XC/8TqJKOSPqwTOtHG5HEIEDZpyNZr0BAz41knOLlmrT
dvYzifY3yqR8HChOzLDprmr5VaFkwJXnX4WGiGrK2/uZW95VTAir5TBK3qgUJ4Ye53rQD6rc7PJW
QR0ZPKlEHyrGL2Wu3k5xjNVX9Un6+r2d7L2C9MmN1Hxnjd8LvcDsCASwtPgNAxeU00e7k74tSvuj
z/XnWbWfsSdn1pWZP4rOfJphqUqSejC7+oU85sfCWLEPPmQjuMcg6Vdag80r0m1qpPfknA9jvnjp
TKIVfYVTJHcy3nxlTUF375Ok2sZO9k2VyQOb2mNBDS44xO+EYfaYm1DW/dlI8kOTte85d71UVOc+
St7UanwfO0wLQrinA4ZWGLFdFlKwWknuO1SxZUh5AOWQbHOHcm8AzBY4GzN8VjXlUnJONNv+wd/q
1mPkRW0DTvVZJpNm8vyslfySTE/kl34Gs31bh+ptm6UfWUUyzkr2WRSe42W6tfHX0aTiZtH0E9qx
nzEVk006nAypf9O4qUzYeOas5H5MzjSV77M2fsfG5Jg1KvE8Jrg9nQk32KshGWcjjn387NzKQo0W
V7eR5ey1gWSK3I132lLdjWpz7BbtVsqpRQZ8wKUA0iA998r4RHDpseGZ4i5kREoFH4QZt+KSS5ve
01Dk1UzjGOA2A9XvEDwgwJNcjKJyQpFm353w02P21TSbDHqkdWfMKnYOeP0x0Z4jb71YAjW/BCEU
gWYbVYBgY+JX9DMQXqwWj56gIGgF8yXItRn1RLUtV018eKcP2d7piifYIJtBgyddGhqSPEBvcnWX
AYjsrUctGQ8GpbvIZG6CUH0z5kKDz0AIyJofLXONxozwFo3mbhn0m2RWL7iGfNOmaB8CuI7y5RyQ
RW2X1ael/cj7+AEVmhNF4B8tC1X6R+DMhwmSQClVZFIUFeuA9CHw7JWCo9SfI/UOTXse2/Yt0ud3
C2OOPHVeIptbrtDdTG+77zMYUp0oOGmRXQUTFEk/wymtKQ9Tp/qxFO5Ty8pJjZHZQBeD7u00OsTi
cpLRaXmTRMsuSBkj0WNsTI3TNEK5sajsdtHcqJteKdBiSxU8gkdFmqlWt5Rnsls3Du4yqAOOzHH2
sZ696AO3/biE7H05yYQf8CfaF0rD5UfgydAvjHl/zrweUAPrOPN2Uu7MGlFe1uxC7X5a4lfgXo+m
YcAlZ6gu94TLcXGq4OQl1VaSIgLUuAiaiv5r/d50Nu9lzTlFdXQTAXFxGxWpzvqFua48YsoS+1hP
nKewf3Ci4si0Y48/0bOaq9tuKF8sDwjqjaFEoRtMOvMQaDyZYWOySv55fdOU16+9FTLdi3+qbUTt
QE6hh1rd99HWijy8E7OyeLSRlOj94qe58w2LbgDLmvEgLxQIYwm4MIGj9D8hMoxXa2suL6uZQ2K0
20pqdy0uGaZOUETCPZGsfAUURSXA3KYSvI8cUir0Z3yo9o013MH2JEyoH4KxvZsl62YOtQMKxl2C
FlR/G3qC2PPTgLvMFM/Y8vV3evwerqHMsfyZjPY3oq0HE9e31QLDDIE0O8+kaPZhkP0MdPsmiLBp
m836YMvt5xKYD3DqN2MfHeyCCE6vUXRJKkdqM39e6CKrPN0RwvMQe38AVJJ9gwx5lpVHJR05lBA5
NwtPLc8qLMm3SKt6SYct7oBsgAxU4eHQx9g2V9/XLjNspzczrwuP7A/Wbu2daXeUhidyfaQk18Fp
MkA1cWPAQoYWPxwL6asE67+Sf/4nbef/o6pNpJL/mZb0pdr0P9Oy+xfNJh/8rdl0zD903UZFZzua
YejmWuH4W7SpyPof1IfZmr7ms1TToBz3T16S8QcMI5k8jq1iN2Rp1HX9Fm2CUtLt1T3B1ByFGDCf
+i+YSYpmraLMvxUFyw77UGUZ4wR8HFCKrprxv2nCHRypOgympFMixZC6oqDaFFzaXk+hBHqt9NBS
msBF2b4x0VwZy8ERZcHbkkuXbA4s8tB4liYjrikDnAp1WMDG7LFInjOdR284XsLez6x4wVUVvmFj
E6CQqX7XCnLIVJBty9UCSEmIMjsABnsHPHOZP7QmT9Cl3YUIAYgHYXc8Fbu6ti/KelFjvGYctEZh
QNYHa9D4XW6sR8hPz6QdbkdAFozSGJnp9G75fNILBjO4jFIBczZSherKyLpJ1+pbWU0fyi7+piUL
hHmeQCB3a7l9SEnbuGodW5uqx+ChM0oilxng9ck4g5WvWp7Vdk6xxiAVv6Is28n6dMJ5tKhwuWr7
Sz+hS1WzlgJLu/EDnHwi3hxncYV2Sn/uR51pa/oiWcQEsWlBd4/VSzq26BEJycEzN5n2qN8XRQeV
MCI0rdWHOkNmbhqP3UgkWQPY7iYAIO1G+ugolqvq4rND4NTBZ5yBcCZN46kaYNS0XDbS1DwrMvpz
eWRORb9voGP0zHgEd2XeSJbVAWd7kZPhZiiBK0nUrxg5PzflKMAgLZDKDBdkKqVXqcxMK3CbqXww
ieV2RLPtBX2v0qfnhSGrZ49BBks7/mSmMLjSjGHEYqcM2y9paNyRJH3U+3Brso9tugJE+jhu/JHc
saphoBsOIQhjiB/BaoYcG9O3Jk/PUgRfo86yeAtiAWuXyvwuU6IyVtl47DgIc1VOD/OEcHUe0o3z
zU7jE+hU2av64MmYlguwEE+FZbwbVwa1jEWzPdXWQdEBQSMs2jQK3Ksoi557bcTCoVnBsGp1qqi+
BWjeYnHdg3k30u1gMSA3WpwwOJnu0OKsNifKa55NwPc1kV5JzybVd1ul8SodkU1EWMBoo1ttUCoG
JDxhoqF4y+3qLUUw4hbyi26lr1VaARseMARFrPOSFsX3eQC9Utyoebq1U9I1tQ47XTEttFjTturK
x3I0H5bcPpSRDuOxGo9NKPutmfdEmoOLicmiWtxaEG18hfQmWL4JxM3eWBzGCVrTb2SehFqZnrpp
JSl1GgSmvxYt7id+Waz2mHborNCzght6nN/ILYKVIrVpdz/JFCFBsIGLLRn61rnOn6uKU4TidEOW
Do9V/b1e4zZdhFysQI3iVxky5EG7z7oBEpQsMVEi4l0PTeLjyeU7DYNToyN/RPUkUgd0pxQ8L1+t
6zapZi5JNmNlQYpFr8M+Fq12ba2d8WbS7bffL66MyFoASnv92paWyvBziHG/X/vb7nIeoXqF5Vql
6v1xGjvA9tjnirW04TBtlJgUuqaurLYpILdR5xYGE0bneDpjnKPdx98tmdll1VMlsm9DFDkzEdwc
n3joo8BKknWQTgavO+Ic2x3DZfrdGrXqMs8poe2/Nol3JI16G0+xtb2+nynI70/OPEv8xchzVypX
3qMNZLHSll2+WOquEbxWsU1eXxBvEYsiDIxDSPJz/dD1k+JdgFEBloP/LujcFPIzfPJrT1gC8IrY
MMTJQ+gMVAo2XN3GUD62PSH+tIj1pzGXTjPQ0BHKGrN1i3QF3Y2tvRPtCBZSKk4d27u6tOqLso7p
xm7ST8i1dn3dJSeMf59AyzU3vRqpe1Mpbs0VUYm2IyTLUsQHmB0FoyVkScsnUtIHxNWEP4nuEc7a
gowkZF1jmJAHyCvm4SmPpXJTDKXpBtYioQbL7GNjqfVeDcvndlXJ4psKk6ZCqQw3dpMBX+2i7tQv
hGuIFoCrR16wvDHOZtYmvS+ajQOl1Cy7acJkoEzbQ6rK5bFa2s+6Vay9RLHiPp/Lb/oEqroz6mgf
tYP9HDsBJl5WukeoZm4qyc4PcPrf67n/WUR9+2CuoEIV8wyNpOlqkvK0FH18XMri0gcTHnK4xBKV
Szf5HD3kSRRspdakwjMyVx9E+W3omGukYW3D+OKB2yq9H/3oK6yO1ei+4erajoBqEOPW7VEp0LTM
RV/7QdjhPYF/Ig44ozuEiLmxWIl2JjJqfb3PkhUvHjXo/vdi3R68RBucAywDjFGE6kgs0MTfDQNZ
e0YT+XES4N2uayngtPU1MDRQNae3LXekZQ3KIUuO5uSswYEVtL70mFrATkLbsyJqxSJYAaYJFvO/
N4r1uYJEW4HdiCbSQZ46NcBw1wUVvPZQkV4ESmq2M27PLZUFklQcKrInR1It/4uovm5r/nrBWqoX
3IBRf1nsQ1vV33PB0x3ThhGzNjWlvtoKiAxh1Che1asyQVsElinvYjzYTKV1q2KOD1f+vqFoNiK6
lccv8OE2WGHTHOzNHPf10WBUoGKWfFDqsDsyd++OpD04MX+tUrCdrwUPA3JxcyC3LQF++moyH4Ob
vK5Loz5skrT6rodLm/F7EzfheHJFchgw1gM5ls3WvMczyOtW1RQO2YCTkgEu03pelzyntiJam0aF
sXqNZZY4y1Gy+Bzhaj+sCN3rWRbs9nYF7IqWeCGb058oCdCxEBY8Xm0NxIVwXRWthYoKr6uwqhXn
XWDbxSJeLwOxrRK8/aAxw21u1s/iWtCVhfS+aCqMG4hySO0beWtjg3SuOsjxtxatyDGQA3SFYUH+
UxzH9RAt66Kj3mLTF+RXxKpYiOMdJq2yM6aOknIY7teFJHOIr6uiJbYt5ntdJt3B7kYyPuKYistN
tJB7moisqCcS19t1cb0GrxcikIiDzI21GyR59a/M7Lu0KJetvXZ3YoH2nvMiDTDqxfoYr1a8cf1T
oPW/zt3XPSrA/6IZU5e/V1Pqff46cVYo2ehiVrq5WFzPIcpMRvBWj8IEEPYg7tmvO/erbSTVdyuB
DSZOzPUUiTP2j21W4QxeDSmSyhNuYXG3fhH3xbkT6+IVFYcYcF3yi7JSi79u3qblCIj1VhCDcXPN
Dwz7cHpBBeWKW0bcStGKuhat6zYlVHZWq5KsDsuGwBhFkXiqGFYLt04Z0WWtTGvx2tcb1m1lCAZ2
MHC/JrvRHilkgEL8V+sf26SmDn0qg3VXt20gwzEzh62VxQRkYaKdHMyNVdFxDMx0RAveEp7gTvMh
TqEiyknW0ypWcz2gTxNntIoLc98m0tctKG7Jso0ieROGCj2lkdobsoPhvlFs6/cpXG6dtRRfnEnN
tDSCQgmppvWWNPH5cpU2izbiFJsE+X5/CFHaPUp5iIrriS5q0wSpsd6tYhEIGHpTU4ie9qTUhR+G
c3XJ+Ns6VE1yoRm+eMhZCB1dPRWEz8KX70I+dBKSxmT75aywds+GoD//1RKr4tSLtwQl8oqidvbX
7jILFpSbouf8arL/98IJqahIW33rrA+ZfP0x5pyiF7PFT5i0af1h4jXMzpeNeMekMD7ai6Z4SVDg
r6shxoOzBzXq21DhfPIt6NJ8F8ZVeRwolDuK1nXx77YVEhUyGOPxka9Fvh4a0fzH2yfmKhsAwL/E
9kx8DtNw6t61eAfE5M+P/bvP/mNbGuGlsLQal+NfXyxn1qc1UmMt3ltOnWe2eNErTfdDGdfHUaGs
pPiQB5BYDC1Pp+u2kXqtjCCZtJVJ6O2mMTvlUp/vNHM9F+IT4RzTFB8RH/53uxEv/O0zzmxtjETD
fJcfHzXaqxKpBIXX7/7a3dd7hwoUoWtzNBRtSHfidbHA+QxbVvHqsOiunHOhSBhEZES7uLQqRZYX
nm71eGhh4G8G/H2b/aD8CQaPI3iAAPN3y3qPAsasjpN4uFdaQq9DmThM2cdyHQxICaOEWgwL8Ibg
FAb5WyPDHhHse0ojgq1djeRawrWDU5H95HFQnGcpaFw6meJ4pbaLVVv0vGIjSXYs05AK+PH6tP1a
iG5bNCvsmvjxc3dPjS2QDdxQcr0CWrF2HaIcTYDaxaounghJ8WxbUKBRCZa+vvY8FFgUHLYAeR6/
RWwSP0gswkQxwVVku84xpmrfroOBaB0lxOujEexjBDuZR6BwJJB4MKwqVp6BaNmAQU7F7EV2TN8X
raMUirTao2i1XR4dMQZZ1g7UyOR3A57Gpq8NOuJ1IVqKMfiUmvb7bu16p/WtotWYOmHiYNnja8Yf
snbt6ahyCSprjy3WRz0jqIQYSO8MudzH63AKpBjCPNXQ6SWDt25YxsUTtPsr936RjfC4Fknl2kK5
6fo74S82R9Gi3gLd2tLfJLVBCF5dcw/cueugSizMnuRUEYCuwcGNhH0h87vldUBRMpenXmO16LH7
IPcTaleOYyRtIyKAuyUbQ0TE6904S+GlNsppKy4cR8FWArU1vbFoBug+1yTduXbC5bAYmI3IxLNm
TzT79UFdEKreFWg/tXUMLjwLRItzxHPhulEeIsnvmxr1yvojrovcTqzd0lrEvv/cbqxPoC5EOdK1
ASES3Wi2kyTdi70Nq5+QaF0X4XqlAjx97fPQ3ogdZeLZJZrmlHPgdejoWjMYQMSZjJ0wY+73EQlO
Yx2Di0UtLjUj8jG1m/ZyKnGCxQtSidrA7urPYD014mqznZwqLrGO1JlmRBEMJ1f7VAf1VOQhUktx
8YkFjHDIbHkR/iLYV2/gZMnsmrKtBenVoa7wzXJCHLRkWce25rpOXnbcp5XtB6BnjknS4bFor4Wz
mBiSAxRb4zjmjzOK73imDEcSScMRbgrh8XX1X7YljSdRj42LyBn7mvKuRh192weN7raQSTKZQNEA
igE+4HbJx9jrTOlxsCmZiOXA2kaqaXq2UxY7C/s+ZK35il5d4k0j28tFyR8wMrdwcaj8rKofq3ax
TyjxnxY9CPZtjKav08x3VZmj81qg3GDlc+l7pTxn4b4K7BuG28lNP8vaaVLQoiUAoEHkb9ARdZtY
oeDTRrJENPfFRhd+SIcKhM5gPSTIVojCdJo7yNZxTAlUTskQ7BusSdIAJHbdWoBbx+E8aGawH2vS
gigMtxTHTv5iSje9xfRjbpN6j49UiIUDalhnasmotNltESjShjrcYqfPXNFmbfYHxM57J0QHF9YG
mBprOSdxLxEKnl9HzdG80RpnD3Ko5ioS/roqFVgHQCt3RLbqU5Og0BUtzCV/tlo+bI26hfkbiUFu
rlFRPsEIIc7pLdWqUuuxA6ACDpelEA9GKUCYaGR6fIuhHYFPZuPbHHvHjHooWdPLfULyd18ghF8G
i/wPNdtaH9vAoUH244tAfUshj7swQ19PasmL1GYNg4Stj1USklxr2s5a2J9Ve+WDVf3ga7qaeBTJ
Imuz7RsNrvrWIv/sRsRm9ASNhF3dG5X0lDlat7Mx96Bc1LjLNTLkcXnSHHXcEGrd9RmpbJJkWK52
Ue5rk7PRg+FHqVD3PyskO9FU1YH2ZKDauAmqONnrxvw8yRgU1glAtmmV7lfRYmNI2H+UQGypOgIA
3xBZnxP5m9kSxC2GHwjNFLfCJmozO/sFP2BPM/ubotURe2grlh/vyvOSJQ+1qTQ7Cuiga601zDCR
5ftW52E5Fpm/yIXqwyastzZPCi8lgTt0oboypHCrL0NvqqnwMCTgBBLybwt7KLeUZw0PvnI5h3PY
uyZD/60GkvhQLSrOPVNIVhWBL0YGIBE1hrDnRUp+ykoYwSQnxinjjk4GErNcKy9vNE1KCDXxxZUB
9DGblegW6e/MWNai/lPDTrbrSWbEdv2zM9bxpkZ6MmWCSS1w6fdpy8NeDXmad3JHBCLfxVrXYRGr
7AIKyH2tpFYliJWNVreOT5Z4xNfVvgvk/ORAG4ag1u3lrMoPaVp/qxCNeKWi/SaG/X+bdNMxEv+/
km7P3Wf0vwApXx/4nWxTZOcPACQ2JIE/gSZ/JduUNdkmq4AMZazMgZRck23qH7JC12qbskMODFrL
X8k2zfpD5h9FZ9ADLVv57wxKVMP+B79NtnVQwHQT8FF01TG1fxB4S8xVo3K25xtTkQCmpSGjSzGO
+VuTED9CimEND301//kGPdsx4LPWco50yfGVgBEfGdR9EUjeIZYlvDg6L0NJXWVf6twsdQzBTrpE
lkKau7fPTSONR52M9IYi1V9TKcWXYl4aT5lnquGnNEG9IZEk1rn8zSkkFAnNcpdY4W2+rFZQUfLO
2OeNrJ21lhTE+0qn707xOFDzvsY3wdE9R8flMavNlBB7SnVvPBoLPHKGbMhxeDSKpqSU9vIomnqO
tvBkL+XoU22HGyxDud8fEKO9r0Pxt92IT/3tKF3HhICmdnG7KDukXIO8ESNmhXrl4U00g37Mtroe
PYmBkNgkFmI0cx1j/2Mbsm9m62Lj1+BHNL/G4OKTYl18/Loqtl2/BodY9iHW/6X5f3+72NF1v8zr
qDuIm+lA+ImJwRqbF61hXRWt6wvt6gJ3XRWt0FjnTaJ5/ch1N+IjYpXoZ+TJMU/wf/dmstMLc671
S/+2x6+t4uMGdVa/UwXoLYeljr7+2H/8TdfvE/v6x1eJ1Wi9KCRipXD9/vw99JrExMQ6JcWqR/YV
EfQ8k/UsxDJeg1+jyPmIpkjxoIIgANOUO7Hp643FOry+vuVrH+LdX2/6K9MkVv/2MrJ/vk3kn76a
4kP/2J1Y/c8vi33+7a+EwB/ihhxT7+WsJnnJOqVkLPH7L6zFbNIZpcpvOpLRX+vlOl0QbxJvF6vM
xpLj+CC2ig3XPS1mx9xDrGfr7kXr+slCxIyun7EpBOQhqiJ3jqQ7jfIyJgTFqnW/NvugaI75GlkQ
r08FNqYVKDp3lEgGQtVAptdbJL4lafBT/T6H8gcxBjMDGNrtsYjbswWBaGt10ryH7OpVYqpkr2Gc
r6YiJlAcTUTSq02rIZpiK0VbJx0G4E6siYX4oHjfdfVvuxQbxcvijdfPiW0gQ4CoUvq6rUPKCClz
LL8Ncx1hcdKclr7UmI1numsa5EyCrPv4iu2v3ZtGNVvmlqJrRxZCqCHHgaTEycy7Fj3r5IH30Dr8
dK5vF71+Ko1spripIbwnYnGmcW7ydj4IT1zhkyta14XYVpha5ZMAIc++Ho+lQVVB0U1Cx058RcfD
mOeEgpK/AeUURsyBhG1wZir1Nl6UpzifKHi2wxZt4BA8OaZxj+l571VAF49d3IBjGSnhEas5EBS9
41eoQ4+KaUoXptEj4dPYVkpS1zjmiiigCABaDVRMDCq3XUw8RulfDG341KijwhkmrE8xVIeT0zaI
ux3yTrmsBQjVlkf4XJ5JynRf1wseF2sg1sDL66vV2o2+t1TS2yKOGgMkMsyWCOQ6ZRUR1bayyQmI
5nVjPMh3GiDLrbCaFQuR6LiuihZFDgppQx2E458B8nSNyluFcnCsbGY8bsryUQrvapmwJtYWlChQ
j8pEFK0t8IK2pXoL+mPTX1RnAHa5XqzaurheftdtdQaKyhr0DG2MfJLKMtshummP1UxcxWhWE8jr
umjVKqISF34EyjMt8yVrmI5pZa1nGBsktygoD4/FegSb9DjVAWdlVFeLI6vTN21Alo8J5OL29igx
GF706fjVJFOA5F0F1bRsgxG3kbCxqROtZBPpIUqJqICNVCokFNdFDdYXH5Gj2Sc2LjctpGBtwZzM
LlC8i/DVtIBptQCSYmNMsTE3MoWpjO/jvTLft8l2fqSaXYsO7eP0YTNxCVybMqXCw2FoL/0qI4SK
fo3sVaXWzkt/oGFPL/Gwq8K3Hv3eClbbz/3b5rtW3dbk6du9GvlytBkm1dtYQ7whUYG5Faj2fWF7
8XIbyhdl3tT6jz6AjbHumnm65niUuWST371QXNGQ84s+c+1M+RLIa3s69fY+C7dIFhLHN8u3aD7k
y09V3SS4BlXRMYbyBD7dhFNBCssdU2+wh+2oP5s686qDpp0gvlg/zeowG8/oKcsejcm+SW5K84XC
iTo7B/C0VBACJz09F9FNIx8qqDeN33abcvD0aLcgnOmRIGi7lsOpSm5Lh6PzZ8U3Su31DmljykM8
6ddUta6FoHjs35rJBzvCHoPqjkBGDihLBk5/nu2HItuN/WtOCX4fXqruhznsiIadrNSn9MwedkZ8
xCWBsu4iO+C05tn2Hu0D1e5h+mBlPOJQRt6Gw9G09y0ZSXuvfY7hwuRyB2GCEkg1PefonWqvlG8j
x2sHl1LSTHuKtRfiZvllDnezyhh1J1Nz+EulEvytebGl4yTvoYZQXMR47U65yVtfyvaBgZ36Jg7c
0tllize8QNzC7PpuFbM8dzcx2m2ql7wUvDRpnu4wm4dJ2yFtpuTUaH52FhP2U1je2KmnxDA3tuZy
ttVvycKQmm6yRy18lik+kfzS3NnNLloQA1zS/pTEx2HhvgAHDjMrSQG/vOjtTch1dKqc9XgnkDUw
n+e3gdX+hcqM2SJ9mMRlOkVHvJVDygg5gcOOykgDlCg2MD8waIomv1Z9uzsqv8rmHie1ipmzvB4w
jpNE5C7ojlydqrWv7UMCfQL0ae3BZmNn3UfZn9BWxRM+WNu581ayquMV+M/1m8LxIFlb9knuqD/y
5XP1YEhYVDzh3rDIez3y20NOZrOhQHdrlZQJbMaGoQO0BtRdjU99e0bkACeE2d1MH9Nz1LjJXnGw
FLjv1ANxTXcYzka3nZPtRIkEPnWha2T7vjsAIjWJkfxMPkzoxqiRx3aHkmtUH8b8DBJDflJJE0nv
MkAZ6w53NYRry87EDok6H93L3x3t2HIrhLtcuVQ4O8kU+E05uCeoBvKlSUjpVl4Y+Yq+1XuX/EyW
++N4UhFIkypSXNz4aBPFQd/V924nnZPmW5ejf9DdRHnq7TsYXk2yzwkGQpj5gejaeQasYmy0W0AY
JIKp5CsdYn1HspGVvh3f09E1rV2CFLHYVvmOaVH5tlZ20HGi34IKVvvspZV2uD9g38sxh1TnWTfO
rXbKd8Uetou0MsgJDbtQvdyWA6Z5kwU+2Y+pZsYcrntm4qSFbnXq3wzKkvo9lkjdvn9QfwRUAzd7
/jSUdxWVL5l9i8advylod3Z+ppDVpJbVC5+r19aAy7NDm01pdk+UHtL6IxiETvZwQXEVQpDj2ZS3
0TdIaotDafNB+sw4XXVHNQDk7vh2cIEcUZLmxc/Fa35DJuBOf5I23fIQxdsFAWP9Qal5hMlxSbiF
XKqykRN/qHdadqNMZ0m/aYJTuFbEPc/ltraRq5yc7H6IgJJ4+T0xVEXfQ4yhAGkmKnNxXhEoOd+R
hZ9ASU97fdNQ4ovN/SG8X06p7hKkn15RhtvzDk7hmML6d3PuZclP3mQNmNcmRg8/OPsWx67KC2IP
3G9KvROjYO6+M1EyQ/L65UkHWDjfj0xK208qcbqGB4NHIYEGPx7AH8XBCaXD3rzA4X586qOneTmu
cv+u8+Lk2GcUnBF2fwyTX+P8PugpdpiLG0evOeq3ocMP826IJk9mBSjh4MnQhmwE6ZBy9mlwNqnw
p2eJj5Xsx9QXVGdFOrVYMhA951FIPWrtxpMLy5CKZzSDDo5ttBV3+GFT1efeRW+xfmLv6YkJTQQP
YwD14wJ48urd+FCuxo7+0m2KxIVXUTDP9rV6QyQLroTllruo2cGwfJJr1/TMo+pJbrK1KEP0vxtE
Gl+r2Tcv1NEd9Hst3S5btHen+YKGSPsIEH97wBisDVeatUlHT/5R0R28hE9J7MmPq7vphr9c8bgZ
otfJ8Yk9Uz8ePusX+0e1D2/Cm5/Na4+Jym2CqBStVuABGZS4Ylkh1OtBtHho/ckL9hB93NiNPMWN
tsbDd/cnJijf263pwxNy1Yt2W+zVy0ynwADgmYpw7pjiNXmVifsSRXw1HobA0yw31/2p2gRP0CT4
P4KJP7pjCTuA2iSfOuXSDy6BtRlUPN22dgItw0ODZOSgWaAgeVCgGUKVfjdscdA8ZFxxKLU6r/xo
d9VdvJkwYZF3IZpgMAFuEYAQb7bUxR51f/DIUamGB/V0KG6RKVoeVY3fHLdGS5xQ1aFulVdoHv74
EYA2OuN1jEee295K35E9lIyI3PYz5DZALnNv7PN7+Tk8pjdOwiPBzSlFSG6JZJbP5S7hr9rF9/a7
xMyQHvc1Tzc1aK1vFn81bHk3oUizPJQeM63IZtjmsS12Ez++B+NuUFbBYX8FJM91xgb5WXlScTF/
VF/aWwq/tsPFOE9U2V7Sk+lpPhf7lnC5zkHzjLN2bm+HS3MIdh+wMpbzcq5vta1Nme8eMt+Zsukb
bm8ofGnLKuDa5gkbSGoStxCbEAg88o7SlVxmOmdjG713B4MKhc95Yx+D40f7OZ3z28k3ShcNuF+c
1WNxpkJ62VKZ5aWetIHC6OZu7yY3KOdc3uKXN9nW2apecukOpu1VT+lt9SS9xQ+T338mT46bPFFl
+6t+GTfVwXArHzlA9x6+motLZe+ThoUgdVdAg7l6sCzxlS1PjVd6Mi4djrDOfUWOwuOKJahMHz5e
lofmbEdedUhvpb3hW2fjqaIQO/CKnXMpPHQgwJQooPQj6ru95b33qOh1QYR6DgaxoWvC6N2jh+fh
8p7zq3bhjkHJITtxObwkT915/JXe2rvhXH9iRIbvhvUm/3rLb+OHeRP8it6LH/le5kjQxxgn49Tf
OJK3YMD6WDwSfFe9bf8hP8f3ZumZ9C1uy00Vu0/yT+jtkidP3vyMzcDkPjnf+o9O5cymp/oevcSn
/ty8A1SmMpkxy2fznnynZv42Cf3pMT2lJ/UZqNSlvtef043scVB36g1LD/E+X/Dtf7g7k+XGlWzL
fhGeoXdgSoI9KTYS1U1gUoQCfd/j62sBui9181bmoKZlEUZjLxIEHO7n7L02DCNGnzVSTIdaoXEU
W3OJTPB12um20kuPCX0iykwjXPEOMLk5BQt8YXyS5AoA58wpcV98sa9igE0XO+Do6+pOpANjTP2S
RavsxNkp+pr3+/olPOPx53/PUeRgjuT3Cp0J8W7uNRc+6hJwx2ScZk36VY9O/cJjHEwg70jUnQKU
2TT6gpdhCjSlxQTP+hw/w0cJeFC0dLuF0q6xyunDxiDwweIwkT7lE+OyuTTW/Y4EKo6Wi7n3tv2u
5wcZHvrf5RsxD9VCW7O/p08dU/JfOOWHZfYsncc1Kt4t2JwmVLa0C+TnTnuNNvIOg9iuBzaxIFxx
XGl76aSdatyi4pZ8DUztKse3f0MTROuaIC+wSbl5sQS+9bV/HW7yRpzHYzNcyfA5MKWAzcCxIr8B
tFu1W/fyFVw7NjWiRMI6MTcxVd6H5+A6vvTzADiPEu4kEURUvqju2RdWianVtTA+G15YkLRIAQO7
wkp8difwa/pzvUudfqewVPuoz8Xe/sQeAPuhu9nAoD+4Vr75r2C1zri5+dS0aMJldWuBOpVLfvf2
UbzI9/Ic5csIVfJ1mh+8K5/FOx8xzNFCOMVXOxzHF06I7efIzxhCopgGYwY2pgjdqWJYIlhqoZaL
YT+sPtstMzzkkDftwXI8QrSYRy+9VXlmLOU0+T4mp27YVPf4zJAXn7sT2zXa0rVfSYfGWyhnde9z
hDIFWirv8g4KN1jjlUVgJ8pv7sxXhZNusVQ7YDfP8kZ+yLYkURhP3ku5zp2BetUCf0P17G0/fSdf
GRvEjO62v5rHdgEtcBme+dxgQhUGScDHa1ZjLwVnnE/xe3yru6XxW3kzzhbn7nBtP6Qv+cHc1Qcf
zM1NxRUmVk244pSmXpgOUodhp733W43hudyB5HKkA37yTbFhhso7by6WYxAvvui+rOnbe/v2kG1Q
VHy1jBNbAh+WxVLZhuvwMbhGV+OQrrvbulSXyovKLkBwMpLoO9lO1ZVj1gWsQIrCUv/SQPcGK/l5
+Bg+8kv5FN2Sh/qIsPRB/LLP/pN4VM64P8eduzc3yYN1lVehE759ho506w8th7O2nf6ZoM+6RVAu
zWf1I75IxirMAW1ti2pRt0vpVY63iKTxgLOeDRavln+aqEzQfI5WvWZevDf30WoipC7yHeuFK/YK
2BHTXqveMZbHa8bpDGbJk7eHjDY6abhGWzSKL3kIMCFdAYXzK+ImFk/1E805b2+yHxFy85Td7Bc+
xKe3YYIfhu161syRqc2MVxUAimLWR3PZ7R861u/7yLjVLNWkVoC84ketOUv95vu+q1EWfLSsC6+s
QijjzgrNb33tJK34uTlf8yZtrtrBLplLUfPnseR43/h0/juhPEbApHcgWogK7fIdyRZLpa4ws3TM
BdvgUEnvLcUcZWxJFW6hzanBFlkugVkc1ZNUDnA3kApcf7LsnVVq8psy9lgATxcsXYA8muANUF3P
Os35WlVp5XbEjTmL9b7FmbNOkwLQ/0o2o1oOOAt0DJcxcZapb8KKsahgWnfPKqGxeRoVkjS9ZWMB
RQgULornkH7SoBWXUqc2GJhUHH7ycX3gyuAVo0+lNqm+EP8R+syo896jQdX306R8ctcS8ZObTIOm
T0xVi46AHMpiaUSBvYBdFWz6MQO0pTHgFtKZQu229MqYgZPPBJMJY3H20rdCLJtogIY4KRRrMbVH
5qtNb1LSCPSc0XTq1s2F3rmuO18Tc7OuK4pD4nrJJpzES/PFrEul9//Xzfm+HKj1FsTL2sPsQkll
kkHVkzyqnTVS0835PjmncNV2rMDmOuh8kUtSoa7mq6brXusGYcNcl/2u1aqjimSPXG0wl74pbZHn
QSURiKn7qTI8/Ouagcjq+775gX/cnJ83vyySchobSTq8K1ZGobv6iuTqS+6tJb1VBoCo4VAl4QB+
VHZQalXd2+VDXOeTRJ0i5X4gfXFfKARIhRnGbHfXNV7oqI3GSKRTFc+nLk4/if/ma5FlH8bUj5xw
7C+ZbKbozgqqjMRnixYlYHNuilJZt5JZ7EcVXVtBVZ1fw3wWqtXsvm/ND9iTFSbwqNn/7c75dd+3
56ttv7JTAXljpOZqMOCrJUXk2iupH1eG4dMbm6/Pd88XwKaoMk8XPzd/Hi2Q2/VFCxLjX8+YH/x+
F60pS0SX/3qIRIar1QjIe+Dzl60cKOBwZeMU2HRBF2o1RFQZ2skxbbJ5JxX17M/RW3VlK/1bFhvA
Cmx99/PYfM2bnBLWOEnk5xeQOlDJq/mh+aJQJX40VDfZIsthY8xPml9E9RrSrzK3Eae/14uYZ36/
1c+937fnF8wvnd80nG1C89Wf9/t+5nznz8t/XvP99v98OjQyjF9l+/iPl8x/sBP4GbuSmvbP2/w8
75+f7G+3/+Mn+/nThRHBFLJDOs/Tdpvf8m+f/m/f7vvq/Er3Zxv/7S99X52f8P0FbaxQSzOmavvz
mf/rNpn/ssBX+teP97e//PM9//Fl5rf9vz7Bz58Y38dav9Ome6tmMeE0+M/awvniH/f94+Z/egrl
f+pa6b+/jTI3rX6ePl/7ec78ttmsNP95zs/D/+m+f/6Z+S3+8bbfzyFA8lbTb1vPYklr7sV64ZBt
iir8FuE20/l2fnSW3/7cFHOH80et+63RnR//m1w3o9ZEDl+z+U9v8Q+V78/Nv32a//q6n0/y87qf
T/P9YacfbX7ez1Pm9/u5r5+6YLOg5v9byZChmbjj/7tP/zkovSAN/t2j//2iv2RDgogk3eQutML/
m570l0efYCVTCF3oRBsZFkx27Pt/efQ1+390HP2oymXNNFW0Rz+yIfN/eDcMgCSwWKqKtuj/xaOv
zn/l7x59HdmQgFXCe/IxZFRE/+7RtwBhZ9ngKdt6hNwEV26hR2m4ogpRB0xePcBOdoNstCjologD
q4tIb5WNmRg6rZdpojVMEy2knsTUiIcML6sCt4t2AcqNLC+jbRtxbsH2tk9y6V6VwYpO/H0kjACr
eOPYONRjLe6XjTw4sUkkgdLfBMxLr6EhKFePpnofLVo+Fdpcimmsmc0JgP0Q/RnH8iV3+1dX5JRK
bYUWpte/d9UleC6Nigp+dxiDVqKBlb+HlffZT7qnhAYSw/4tUM0jhmPFsUxt1Uq74U9AFZMwXHft
VSkzPTyEw5bc32UQgR7ryHGCPUdPxk3Nc5YKdV9lura1AAhGxmTT1Yk8pSht7UadcyvIM3g++Tg4
NhAQKU3/iEQ2UBKb56K0WQAAgYM/VHyEUzp8C1W7lJ9j+zf01ictaE9hYN97RaM6BQxmH08qcH6+
W+BiiJ0yO76164mxSKRQAzJL9l+Z5B7NQOSLek3/LvNHlrRyOsiwh4GASpNzrbf3pi5oSpJQ9BpK
nbcGArepR4SpUcDnZy5rrkp2+7vrF6+Z4TR6TAVXVH96W+THPDAPccHXnpHNKvwEIyO4Q22qksJn
mh1a8EQL6JPeGiPNVhs8YJVy/RsJb4OfEsefj0P5edAH5XkgvScfFEctZJ81SYIIv3NB/o9e4kDd
VLZWSA1Z0Me0OxoAPuDDoXR3tOFZr5cEjEb2ZegwRDcSGLFxahTn6T0f2FK2R8aJ6UNjUHTv0AY9
eQLFlOTQW8qu7CVex3wqswn9glPMzv/euOAsZ1V2UqnPRoA4w5wkAkFf4kM1Qf7y81ux7DmY1jdD
GH8Znf3U+cqm87LfoyV9+kjf150adSsZrNOi1FchAVH7KqdGbQD9tNJjOc3CVSXN1pNhxGLREYwV
PnG+Fjkm0CIUBRGq19L8S5IOgDwT4k4HAzT4h6jU6QiUsbLMzOQR1j2hf8rw2fdIdGfLAfFRR6jm
0UZMh5rR652TqtTJf7T2ZQJKbpSIdFUnlQNp8arjFVOteDKy1NOFTnU96Uitn00EffwWlPabLidH
tzSAOtkLPal/RZYFtTJCPFSmtVPpzIkT8gMJWJTHlWrEf5IgbL532aDyjgwvARs6+x2L5KVMZHft
xiv8NtWqL8AehpmQdx1IZ3NSY8wXIEp3CJe6zazhn30kCL9h8Sz7xM0cIZl4S33YeVFrQd7IhaNN
G0ZKihMGtHsU1tuwhKAqR0a1IhJxhD8cTogqL1t1k7IoCzwQ+XJ1LRszgnFnQtsKzXUdGQ9FYaDA
oPkm5eFFFCXRmgaFkw40A9yBbt9p5AaoegDWOB53dWava0+emsTN2Q/tAoiFThcJ9+li6IhnjTtw
d5WUbUUjUaGoCJVpp7CEsLXA+SEfKQrQ8IHpgdpp/O335wyMRyBP3brNmCmnMg1LLWs3gKhAkXb+
h+VXzRpR/qMyGY1gWGC+JTpg/C1HwAfV6cIdtYWFOquj6dQ1U1eDLIlJ96IJ6yH3BJuWnluUhcmu
BxZa9Rh4lUmIVkhK7CRuRYuyIVKkK72NAIoppPQDo0uybgbl4nWgRhqGgmWZVp+DUIM1iVKDUzUq
eTxKcTUURhoJ7DQI1Ujscf9kS1UNh1tsWUcT4bNjJNK4qXeZZ5YXXbWos8kTc0GMB4XKFDvv2upL
uum591ROdJYYf+AC7KBgRLCcsBsUPFT6xvQrfgwj+q0OHTBO00sdA/zdoa7iwCmmBiVZNfOJqC/1
U0V4pzN4aXdkgf+YRq67cavoGoETe+gVObuVNsIipSyfhzJj3Cqqt/mW5yMsERqYGa1+6VJVOalK
pT+MBjWnIpa8DfYuZduQWLFM0UDdIpf8K8+WKXtFin5UCvWrbv19UtKbj6xjp4P7ba16/FD97MEv
I4DYyeRb6Eog7oWtvbBp6fAO9WGQ8/6YJiQIqVF9anwC4NJRbRalnedEZ2gU5WCOIW3Xu5CWCcUn
a1DzjRW2OqFuNXtdD8w31SVA9zHgRiwL5nLM0Cmw41dru6L9VaGIv3j+p+6O4MELPV6TgKggKWgu
5ThaDPlFwG43gPHkmDplvfeZuyHE/T7C4aJYO8PIxF5Fd743/eBYopDeiLLLnLSPXqpal48G3su1
ZKYasWFhSz50FTmWpZNMl5HI6pImQ+5aDbmzCp8J3YMfjc7N6Qy32XNOL5zEh6dgF/6LaSTp0Wuk
epEHgDyjvDO3JAao+zqjot63dv1oDI7uxtXZTRGp2BlkfFAZGEXRKuFmBOqjUIJJ4t+pxlmkxlbr
FFOqWKA3OyWxn4JOkbcdMzLGiSY7jJZibGOpJcsw9eKTzHs58wNswnQlSCRiUIISGUQXP1AvGL7a
x1RLzU1WebdGcmvw9PXwABM2PVFLwUYph7e4geiKFenJgwAmSdozblD3vTIQ8cPXyk+gh9o2jB5b
bcRKqLcohsbGUXql3uPQqD/KYRPLnbT3x4oiUxW7m1AHSrNMAJFC33TXchke6lan2NnmZn/rtGon
iN8Lu8y+6h3yk7otykNFzit12Kat6EQJeBIZsXXLsSmZxin2trNq8DRNsmoT+r3WEH9IjX3TJBPr
CV2oxmiLo2eJ4TghE22FKjKoYJLC+pOoW9PxS1tfZ55+HkXVEelwbnrN21kkNq7KlieNJvOyHOp3
M1qQ/+p0k6qFvTJg3KUEB6ZAnR/5ifajbx6ZndY3acjHNcr21xbunQM1I7knnn6Kw3DjRWF5dLsI
X1JfQa4rH7FMS7hjuvhBd32ZMAnqSGqlPxoy8pIgKaUzOSDUgU2GVusd0LF3YRJBrHkEyYmo4k0Y
ItLIKcpB/BDNvdVxDDVlCB6tCpp7Y0XwrftOXY4j3F1skCAQM0jDyuvYKOXW6/h5KGwRCiBOSmaQ
h2kN/Byq0Hsn1sgNCY3xsQ4C5VhHQbSp5Ux9CdSNpTXmAcI2QXsCGFReQxqyVU6+TZ0cw3A8uWkr
7fMKom3r2+O6GaOSA4OPoEl+vsn1QDt2LWm+bm8f5V7WHc2otXvB/oUY0hhWvul9lCxGzgHRZFOk
qLENPTgzldalMOWDbBfriXXt2/Jsh8O1xV7+NPpqv6KW1JwigD97fx2WUnzIQxQ7ah6Ke6mp7wx9
Cy0P6nvQE5DpIWicAx+ZhVGa7el9Jn4QH0WREKpKy0qTYLYA2zZeI9Cn3jvRru3ZZ4q4GkgJWial
XjvEUFpnsOk3Yq2MFQM+2Q1ZFaL69YnDCfJ6w7y53JDFM0WhewgLewPtkl6XWwVloTNGGsxySOCP
Wc7bRWnlXvuMtl3lU/33RH6X1Z4PBvP/t9HmHHq5dS9HYS4S+sK9KO9pCGYp6XtGdUD0b1UIqypV
JO+QGDF6cGFS5WqzT5GU+PYGZBRmlhrrtCruAAqsXPE/IZedjQxC58BAr2eq6bhDHoNMahDKWabg
7JGPeHxY6IRm8+wngK9cDQeTYeTZNhpBKTPaMUyhpCFhZESR9VUlJo43WjgQVDid1xET4tZk72C7
Qli0ibhkkuyWL4OrADb0PJZyjdRO1U1tZyQDohmSWtXQB0ttj5HjJWnMAk9Yr37iHoIYme4wtOjD
rPIYZRVNMhtHL5xtchbs8IN3cQ+Y+wndBbf5QfiQetb8tloFdudtWPetoM4rrzVrw2L0bl4PhGxs
U6RLiY97TJarnaKw3UNPX+W1GC7xlAQupZW3tAnHcmQCoNYxbpKNEdd/enirj9GUNKiJ7iUt285J
NCaHMsksOoc/oXraiahCks0Lnd2Y5AtsWu6lJWGw8Q2DIwcZHSbsnSntmjzbeWFjrxCPg02q4WCw
o7XLoJaIzPNIvLeGHDdjJREoPxxDTp8Vg/1ZhG5OP9MfnJQAsAP2zcKp2KKBjAGR2dcZ3gYrIxWN
UWlVO04SuLybLNilhvHpd6OyrkLEAATIUpb3KrEhlQrqd4NPrI/NKymoT51Nvg/TX2vVt7nNKtg7
5kWOSUxVM94Z3TVRv+QB8s6i0P4AdGs2hSqXjq3Du2W4Yb6RK9WtDHvkUL4P0CWsbSDdeO9qN3T3
qSaQFHgJ/TBmGI7peg99Qsab+0YJAho9eultQhGD7jnKnjQhXLUexDWopHrb91jbvBbMrDBzCfFh
FB9JBx+NAjj12KirqslAa/niddD8TVKK+J668lkihnjO6/XHouH3iTY6QRA+sPZdmId8N6NvnaxL
i5UR0Q0QpYw4o8gOktdyqBOkue+gs9mj7h+aaGQjYw6Vwqi5SoIdM1SQa8nqClbdF+HyxaFVIfJW
qflBFF2CaLEtHJHWiKrhWJEv1tk7BSydF7oIGwAAXsk3fAMSgOovDzxmfeQUKBnuJylEqdMOBFAl
cPfDKNS2g2tojpW3/RZ/GJEkQ4InCspOnmWIcGBdYiGwftWDnR0MTMPLJiWRyVBIvSii7ijc7qyn
NV3X0b7acdic2ix6kpKboTX+o2l5wanQlYss0SHL2+wmlWgGLdurTPz++qlP2mMSMtHzdWJXfZPO
qEEuU0o0AQkYmwHk30ESv+WsHg5q5KHGIa6Vz17s5eyxayptH7U8RF7yqjHJBEtIcN5ZKt02oNeH
ypPMNVl37hPprQuowNmqH/P3OsFnHCqXtBT+GyAsqjjFuvcBFbduz3Yq0wc1k0M0pmWytqFXO9Z0
xhWuQvIsqZ/bmqbgMvaaay8q9t4ulLeehf9Lh/vomwJ8XdnANNPVQ0sOEcpYzVGwKB4zq3oaMEIj
wEURYcY2aVPtZKCXSexLoyRf11q8rQQqnNoI3zlVq6sE0hSKcWJXfK/ZEabhhKwCd4pu3j0fYGpE
uBD91jRB3C3R7b3H0rLvyaxIof6text6f0QA5tKO/GezjJnWxBxPKtt7zSlgkX92kddfewhoy7Ft
fyt9++Rnjb4JI2OrQSiHtqR/FbL9ZcS9itg0+WWYUYnivV7beWieWAwjjDRTLkpTfdZ0+qe2fVft
9CPq0DqPNiqCXsm9tdXs1dEsTnVK51BPqvQAuxfafdXkH/QrH9kSr3qFKTULDkwF/Ws6Ignl9EMp
IX7164dCTYcX1wNgyTGHpqHQk1uiWTs784adJMJj2zbPCrUPJLwEtRp+djY4xA+S1KmLskS0PtaW
hXQZ6SDpMp4BnZgLUqIjbLS5ePSn/IC4XUswYOEilezxLZ504izRyUXemXx0ULntEKw9yk4mjNxI
Z4sOHWVD1yzfTIFK0ydYgHRefcJdjzcSRR/7lqnnUErupnnFzd2yfMeBCPYN8TwlIQptGCDSfA02
JIYsufYiFF1eTXRXXeOhl+g3+yqCkITiiuMmyHHTsSNjNUPU35sU/Frlg7SVbHVRyYpvOwQoos84
FTYkWDWjvOQnHx6aztIvDP3GJU7MFlYQJ0qzya9ulVkHU8b8qErghYFbOEWZB2+q3+5YUMXvyeCt
dCEp8CZBGSe2Rkq7IF2g6gvInwUiy7KkElP1TUX4EvUXwJquY/rub1r0KBxKM1nqJYmyg5SEuzas
r6k1apdK0rRlYUmJ02uUPWQbvMUY8qXNQJKJrhwqpjWKD7kn+VVkSICEvoDB9pV4rPoVIOSKXrVO
QYH1AkOl23TkqHL21zrORYFxwrCar0gRFavaQjgx2ouy8E5xGvebgRM6DSZ0xshAyVqix430FKde
dgitdFNpTYLDseX4N4N10+iPQYfNoqjVQ4lovLUJ6ilGQrH3aHHocfu3drrwzfS9EHVyNRJ2UFZ9
ppev4w6EjNXanBsr5WwDG272VYhBCpPJsPB8zA+DdwLMjJ0BqXJtIiWqMg3ZZ8RBatpEGZS5WGYS
e1iWB59Si/zFLl6URn8ABPbRB+p76TWb0jWqRV+m57Ij4SwfGbFsFHVxq93ZyqTlTGEIav7Wu/o2
6ql1J4iaOA8yz0GNk1rayRhx1WjRJ9JOzp330rAvuYVuVgUWsHCn6rNnVn/0wCSNOsOAQbQcDlZZ
xi+onntTXUaqsWm65kDZulxY7IkAOlGNBP7d64YTFKq7H+se2l7pnsYtEvyi8Snd4nAZfZ9DrnnT
BuKPW+MkAiZNWdAF1ABMY93aASqbMHnpVCbWZJi+GNRGJOYbRpdsiqE9NinKTaXnVXk2vqnBxfeZ
KeTxK/vku54AfW1TzVvnZvVWg/zcqIr7bLvhr6iP9E0kyYd8aDro22LZcQJQdQVoL6lceOP1BYEG
N2PowKVE7JokmToRgFox7by6T3lFugkFG4jRaeJA8e3ZGwi4iv00p0KAfrVMVPgMuQ1cL7zrWbVT
YywDFLRZZGYkBgCroaMg9asGANUyo2aZlfx8chq+NdQHSSkxQZ63JN50fNk6Gf/EknWMSPKEEcaE
vV9Z+dG0VkpEwBDYGgTxFYos6pefjdV/CuRIeUr5IMoZaodB3paJZBzAkFaKZzqiruxlQTW57Isv
M3DfR7MixaCP+J3ihya0xMoDLcmcQUWYIOxiq+jGQdXBOugj+HyPeHCY8yBEFHHJIqo0banTb6i7
rdUBLBmz6t2NrKtQwILKI6t3IrMOA+0QVDTwOPZFB3WWjiS1MspGdpipyyo4lHn+yxNM5MYgWJdF
m54UcbC78VOOE8mhmmKviWs6GF3w6ekd+EhCy6nfXUJ5UOABovcrgpCgGcYoS2hHk4c0U/HIECQF
L8qrL7cgs2bENZEo3q8Oa+wrMxXk0iI9GYHYdG73LJhzL3UJzIfsMrPLNDZtmROt0eVN8R65yEkb
SUTneqDkUEijtbamODB7CiQ3qHgPNkcAP1zrqHm5Q0hDgleInq/zLODJuvpAug/2JfodsIKeLSAa
ZrsTRZO8y+AVnET6I4Vqs29G9jgQud7OAJ/ZSeCP5BrrU2j1kFAgXiwGoSDKb5u7b/f9psiriy0E
RRs1PtaaZO3VGH1lhsnwFNfsCLQ3iieDKW2vSJw5UlazGa/RW8j8UdU2y8Bn9ZnqxQtLMkStmApX
Q99KGItGzTEkzHq9i+cmoeQFk7JvtlIEU8pO6pOlGUc7za/M7lC5X6TRtR1V6ooN4e24OeTEXxS2
BSaCOKsKnknao/1O8+EGmJPOgFosB9aeDkCMq9mhSiOLgDAYVtu2FXAOQ2vid5a0UiUq7AUxg1r2
oFQMvGqeUc/NzmMX30a5zldhF0XL8CEpEawaqkYUimn5hyr0z17hmbuqHd9dVf5sVARgZc8iiXXM
J8ONUrsZcZbEKGnVp9cp8br1T0HbTCf1dlgLD5h1VXUgBKvCW4EEKde26YsNiWHLMPbiYyrH6Q6K
JXOdCg5k9+IP5AbGJD+2zRjutA5NXZ2W7O4puOLS/eMG458h0vUrJJYGxW1/jRpWkkHESWGqWunm
kC1EwBggjySBG6X0JIr3PufEYIzeq294VN1R7xf9VRmsYlWp6gdx1cYBaOsljaop2THcg8+pHR0u
vUJa8oOt5p/sEQnEzdbN8xPBJThZZYXAH5sZBY0l3AJjfe9aFBVDM9bEZ+e7rradjvA8ENbF6CRZ
+Rza9c0skIwSJQ4YHD8rnSBm6GZMcBmxqVTmn4cM4Xg/ForTBINKWMRgHkVeY8EQ96qQFViPWb0y
5azaloF60ORww7ku3WiS/WlnSfcay++Z37ZraCjVdijSZgp7ULbj2PoMTcS0F7spaDXOO5JExYtG
YIOg5rxy7ap/6bpwCodaBm6A1lN97zLXwBvt35WW1OQQQOC2FMRnBYHqvRPRtYLIlJxFQuKSSnK0
X1nOUPrbNHhtmVaeQhTRg0QNdjTjAzX4yctXHscE/yEUdjKxidBztWZVaHQJCX3mL6g3iTGS9aHy
FLou5yMicDzX3A9+gWfW7hHEYnMrdP4STFay+PrsKyXUap2Zv8m5oHZOpLGTRVJGiZSpf5Gg5mKL
ET+jeSr9OxxtCb2kbZPhSjD6Zim3IxJxN5fo3jS3WpXfBz7c2m1xIuqi+52YPsl4iTxcSY2/thXj
VtEXa700OImZzdQM6ZCjKQIr0UH21eY6qBmlKvhS8IzWZbQzab1u9dTaUVIfHbNTNx69t2XnJcPO
qPJ1HrYE/XbNi12G1kLHKFG1w6LuxRN4mrtaN48mBKUgr7ZeZG4JUkl2XitHl7yVokvItHBvyPaj
l7cyynPqcr7ZPhgMq5lmSmd6X2Z+StCcHduak6wsgp3wJapkKktp9AjpawrxPIfKpEeVdemT4sJU
u3AI3dpZkqc8SJEcbYKcc1USPEeGph4Tqial4coXjmEmwJNVnRPNstJJPyPWcaGZ/bSgH1x6BDXD
eYItRaZWbuQPBJ6dO3ILF5xYh7zfmXFxbcH4LHu9eG1+BYncYlY33w3bgCQiJ6QANPHjoBpstwC9
NOv0ldS2ltNQhrQyShQK+Wz9iH8IrUAx2Kx+RmBKCWGMLtky11IhLy0NPKJ7I7oUSbuxJH6eamu6
9lOk99gbaDEkZSOvO9el7hCDDYkkZdVonBNC299XgrZ/SAZmTnuk8PW7R1IhJzXGjEgjYZepl4ye
XKIjWoQYppjJOTQh4d4pDHW+MS067Kg8DeuEYf0KoZixPYCcLPfFabRVPCED3peRLgDtA+bw7Jh+
/RnmiuIIP0V/2oF/VhihM6XqHjobaqRHI3McnsyMHcXTOjDKLCr1SP2KB6ax0Uh70pfMZyP804Ta
VzeWx1yY+qonFWBlwWPjy1DUs4KSRWzYE0ukiKvwxG7wEHGMVGhtAjZLdstaq59FrrT73jDOAatS
ei1E64FRXmmd+zsSag2FypB2hSQ0p++ijyaJslVh3BSFcbTq3Ls1WrfexYM+eLJ6zK1+p5odUXFK
S+2zzH6NTcjSYYxIIYSLs0zVGpC3xq/BdLciU3wVNP1Hq5iO0uaJk4uPXhBtXsUfNhn3vVXYyFBh
04gMCFjbYGRtgjGHWaNoS01D7p9JeJsSHJRqNdJtOFuye2ULEs/jXqDxFZs2Ini1cZ2yGwl/9pR0
yf4bOfFQXyRv6lwZhJC1do4ROlJph0EZIBppGDKxEVbzJUUvBV7cVFj5ujS1hzHqg1UzZlh+CBKG
QE/t9xUbdeUKFpeVtrL6QHJssqi3rXFJrdp/7ceyw8mbYyuN0bjLrOo3QLu8ZWL0cA3yh7Aff0sw
Isjl6n7zhQjo0hoJ990tk9ObfR1Hr7vT8FobppWfzNp4MGghDpHRLi2dBa3hurcoERbFTtJgGYfQ
mRcUfaICBzy+i6I8062FzV37NyXwTqSk4/zTerInDbGvfZQwSRiuVMKzdk1QvQAcXtHn6DZBww80
Mieh02pv6pYCtp8CVfSxlGcu/gsTd74V430YhMfCvzcXYcLomhGJrJi4FKkBLUJBIlxdlN1Wwic8
kAh1bjP/lZafuQqC9yyyJWQ24hyTNlwo6pHo2ltTREwy9fhkeMgYFJVaUJN4T3b/C8B0sMwHFV0G
IY9KzArQlNva0WyTVACF4y3ldCQNy6bWpmSEAZcT2ibmrqhVm6ojP7qdPCFDuW7YIzalLJOBXTS5
44tO2fSkYzIjM11HiG4KHADzTjYleUaUGFjtYYj3h9fKqk9Z2sWHIoHq79WwIrAOeQHGCIVll973
SFBi5MxmXa2boMQQpOgPTUKEgUn/admHdoY1r3pvfBZPPj6jMv4/3J1XbxvZuqb/ysG+L6HCqjSY
PRfMpLJky7JvCrItV865fv08q+jdktW7e59uAXOIQaMLTKLJxRW+8AaaKx7kcw9cEloem8qBhtwP
aMXhBC2fDfvhUlT2dam45yRea0p7C197iPjkloH2mEVFopdsaMA5QX87NPWDSmtzChQ8vWDwJoX+
Qd3VCBe2QXWpGbQq6tjNsKmrl+hO3rloeHzwEgjfQYwNog7zoSyDjS8dcH0/h6zsd9QHOmy4lUZT
YEbwAe2xuJxaGgEyBNbtuZcXrkjNx+vOCmiK+U9Ih+BtNrYoQIWrpDWdTTN094NGkOS7Ql0LFStM
PEVgvtYm0lFx5EKtBdJUxz7UirSWP5sq1lofKnAo6wn7j/bS7imKemEQrnT93gT2saYmXq5yL8Mc
qQ7oF+naPpRu9RocCKAaWQdACje8a9WOUVEjve/9ZLrQveE85jdZmk6/wSY1vcBW96kfaTubgmJM
7Qz5vnPyPbXvVYxYgGG4mGMDoV8aWgZ9OGadVTsEscGKu1Ox9j978fCp9ZJ4bURCISbCysFCPD1A
1dTqz/3MuQxGdyC7CrytXLVLZDWABA1qto4i77rJzCe15mcwYWRNMmkYS4rZlbnJOyjgo9pZ+wqm
Jua0lnYRVGq6D53qadAQxyJfT9axiKtzHUZGi7EvFsDJs8AFaiPU4XtQsK5J1YyoQw7BJ0c2iq69
BeZfAJLa5frorSMt2UU0Ybq8apdNDiXRTjy0Do0eLrMK6mjEow05R1WY25CIaxW0YcSri26lOlq4
nMzmGjBjuMcmheDbGVdNdZ0Z1MVY+fe6IUs3QbYzGiwRDGdbJzQVuiFgnejFbBUSraOcT4ZQRQyK
Z7rHr7rcWuXHdsrGlTraINmDiEJvfanW40c3NT9GOuXCMWq2AAqk4Zm6SJDYQZ0PZ3s92HVfm9F6
HOk+wNoDvtOH2l2SRtbaHKmLYMH9NXASbRWGZb5u8xKlheWgyOZthhdLgjLVoiQbsXH1qwcO2egS
RlDpaPTq0LvZte60T0JrndFeJtLKJvMpjgYYZhwSh4iO1zrAj4LyV3aJaYc0UATcYiTZYwyHrcii
7xlyrVXv2+eGRdfJJQgcOK5q6qBrcuJ9Trj4MJaXdTV2X8zAhEkdq8As98RiLre7aTmY+WWJWCJi
QOQC7n3m5rdGq9cXOlwEr+ILCD+X/qcGySeKmSTJtrPLW6YTYVe1MMYixxoRalhe6WuT3WuvhO62
RU7DieCPf8vIT1dqq5h7swC4aaV6sAyBILAJgOWKMQv2A7O6CJDsnDTtRzh40ium/YDoJeUDy35s
MU4LU0u70ZRWu6E6B0XdpzBs0BamtTdhTEDQQH29WqMSDQSmMx9VHJlpfsAtIuUOMg6p3vycamF/
nei3g3sVNpn+iXOC7x1BCwthdY/m1FJTcfS1b4OmilG+WoumhISL/WbO74qdqLfS6pZsyWUjA3cG
1T4yHprui0fL8HxSq2Q7Du0tsyjddk24sqGOJUpFcGrLYi2NprpARGay1k7VoBZAfreIq/AT8g+a
0qQfqyG9bqgTb7Le22QcM+uAdt7St9BGHaNLfoLyHmTUzeiNJbIP+Nmlyd1oOZddmX1ubCdZWpjL
xiYeJ008ZFCNCIl1hADMEURsUyQ4zhnGCvl78KUeoit29a2OErrT45Iw/GDCOmFjCKikTsptN6DF
4Rc4mk9QYobc2JgNduDCSsKlnsvMABbHNotdAqx0QNuntDlTsYWmy0MoBHvRmy4xBtB2qoBR2Wgl
E1tl3xvN3Win0z4NcOGNdJPicsue2gE4XDY2Elcc+IfJgTGpYGvbRpR3hZ59wtgcSorrXYNGyRe9
Gow7qgZ1leKEiSHI7MwSW9QzLNchsMd+Kgf74jbXas2aMDAwWYylSWvNSzcgr76mASISsQ55v0o7
9mWG26goN+kk6piCKzU+ZOi/2EFkX6EQhRcCNOIYPJX0u6fAErAER1dc4ma6z23XXPmdxU5gKpd1
mT57ksZHJj2on6tgojs3oRlU3Znt2J1XdtXsFcSkq1xy29PJWrK34fmOyozvOmKXAIyR/otRl69y
s9NWJpJanRWZV0HTAWKkjsaRSgKXActj2i2SgWmZNsmaFhDZWEPkMtE3G4forsjgxhm191Gvn160
rJNkLDCwr+1VHdIBDQTByohjsTT+BDshMX9ZGO5xe8SjKdKepxGyv29IqHKEFNpInaocrX6vFI25
T6vgCnybtQHADR22Uit0YnVs6KVHSaUyX+aGWgeA0B+8+KCWwyrucNuhKRtukqQM9qbbQMmCUgUy
CuJqSXFuCB5EeG9r2kRH3rszkNvezBBPbOqXiVfrO9MZ8BEWOFrOYEtOgmsxASFznfhgGTo29W6I
PlUVXlJ6prjSFB9qKZfejXgpBWoNfKK/tvFL2XoeBfBFjavZocIAbgo8fz9/HE+6GpTcXcXRfV9B
F6OHI1apPWLyMqO/Z6HvsGvuKHaXm1n7W9ERG1E7T8UKTQqCI5ZCN5VOBgo9ZnvbegXkboKAMQLZ
UTr5UnXl0kz5Va0xCJeWhsCwkBxAP9PNjaOU19iVgeNVw2+Fk+/6nsVhKWa4TIIQdjkKtthsfu9q
mNxjB2QctbU+CilM1ogGx0zEOk3vWs5hKGUSVJpL3K1iZ0+5murYaAVQITuBi6XTRWukpT9LJAZt
GvvDpLYOqEPQnEut8sXWNvMdttDpup6ULxoVCNor2W2jeeaqbzN7zbK9BIcOyS7Qv2STqx7oF3Ep
+3wfljSIg7xeCZ8YBp8kbeGJmMDLdFaWfgcXD9lfgR4UjcPjpYwRMyqKYYv63Xjo4/DRyoC8auqV
1cTn/Uhdu/WHQxRqm8HM6NWBOfF5aA3g8bpygo+T/YRBLSIcEjKcuGJrmKg8FcLcx5r+w1c6l2N2
BPLnetpSJCgOgFlG7rgoxboE4kSYGRNIenGzBj6Yo6IEbBu9+AdD1xDQYpNzbYxzIuruBw+zlQMk
jpWOFebCMTRtSU1KYmmD0fqa6LqEMGYwxEemROPDUdeb4okU95MzaIgjpPYlB2CIbXc7HnLJg3Xy
SGzKprwDOo33T2rfuaQDJhlJ2jdbdNCxHcyoao4jEg4FMsYmZUZAV0vtHj7SwxSg59vnyqNVo0rW
hh544+RpRg7bRB9HrPNIEXUrIveWxIHgaXwyY0kOaKZ4m4v2WnFdHwGnTdb6V6C1M0CZTYlQQX7t
+9Im2MuGJY1mgQz50nP53YCdblCyLTctRzTtLW2luJQyCxOB98pI7udVpXlUQ3o9qNeFGpwrwrsx
eO/1PC1n1PN8maqczr537Q/QIBrl1i7hmVARV2GLlCnc6vEB10WktQfqk7ZAP6CM/c1oBt5BgQit
ea267etUO7QeuLtRvWDbBpgsP22Vg15B5tunJaFG52JE3kmNqI0PVi9Ph/Hz7CiglPiS9SaUl1nU
bxZA7b3y2pxIV8rce8wM5dKzonBnsCdZXXqXwE/YaLMBUhIofL/Of3aznnOuiogxADiDGk03HW4D
ItKVXVPK2R2Jo1r+rNzaBL7YYdS2VC2aP5gOUDDzvW05CZCXRrp3iacozKH847XTwvWalbsLJYW7
aofvFMg5901cj6VQ4LwAYTzjpqj3dDIVitWhL5Z+Jzc5Pb5vtXYtdafr+KrVzHZZjwPAsNC/6/AF
XLpd4gP/2NiAfRZugYI0OEiwV3ZMjvqKDnVztPr8r6xNb3JMf+p//kPTf3UAFa5qoFQM/pOqnAbv
BY7TawdQ3+1bEvOhAqEePU+m8LAeR2Izs2gmjVgaLJB7x2jNMcUB4IlOCYWu2Wg9uZTxtn/+Wfij
330YYWiOqQucSoWpm/LDvrIjTYJuxEm+luR04NO2KaoN4otAjmL1Et7vPRnJKvAqNJ9AX1EKQqxM
awyk6jVnAreMXFue38csrQs7xO5TIqEpNd8VQRxfWVTKsq5eRWIMqD4N3roPnGxl62iaCsJJOJeU
xcPQODRJ2qwgFtQXnrABUTZ0OrWwqZaNE40Q6Qmc+hhFHk3Ed02jI3c8XRWeF/6gc/9V7VRnp+kF
koT4piw5cloWPP1YNZX6XEorPo7mBkqAvwQTrN4qRcju3nfmPonpGpg5sb0wiX98+NQffIFgVB9p
iAsmymeEEk2j3OeyitKXypU+0CxMgwE70kINP00uoaWVZGugIzBUAn8fWU63b0Wz99TCQq++eNQr
xNn8QMnPQ4PEZvSyO7wynQNlCGgFVaddZQ7zvKiQYNXNoca3W56Yk2Ncq7K/mA3ehRsp/gNFlMSn
Z07WjRyQGV31NjJDVk1XAsitsU0SD0BbHjl71cyRMyPx2epspWsKP80W8IO2yRX1MTGn9E4xnTtR
JtNlTjF61RQCrntYdMzpCA1OgMMEG9XX2Mv88wG0LxyJDHUxPVEuqBx+56jQEL/lY8YRRcReS51z
4Rnb0O6HCztjE8zHZrgEKagsU2Few1vPvw5B7C+cW06J7AmgAbaeQbCja2k+uYAeV45ePITegPko
XUpQbYJ5j9l6ICYOekqLearrH3QFnlMyRZ+hnewQDXDWoNoaEIJi+pS6ebWEh//DKHR9q+JNfgEf
ZQQ/HVcPrt180RKtp/ZJKawfE/VSWFW6F15608p7kdX1FDvkzYwJdWnoTbJxihxpFKdMSuaLPVER
pNuvDpgI4BCnI34kXz7/DVsBFSPc644vVG3FXlndOO48i6oE8LP4IJqCEB8u22JC3pu+SdjS1TGN
fWC6w109VNVOaMDchpqSj/MgIvADGY3owLHFMvftCcxscp+PeXmZu5a6UuNIZVVSS52IpECBxLgm
Es3c1/052KH0Rk1tnCgslPoiZ7xw3d5dJBbgsaCx9pZWVhtdqZ5L7NA52esaP0qqGFUsHfLyStwR
b4Kq9q6TkqnfYqqxTANdbPzcgw7FwF430njW7WPnUq2yiEgcv3GTYuEd+PMcH1M32nsCZavWg7XX
oZmkFVFxHZs/Sr/rPzogaUycFdZ1TJUOZKZ5HkbqJvEgvsROI0UtQPjaVkQtcLS/OljV7By9E4gX
tve14heXQ2fRx9SGTVgY/aYpKmiLLYp2U14lK8as2nhiopVLIUcBUwGVaFp7g4XGM3FxkBlXkaX2
ByPP8d1F7jEyqrnG1JAjpiis5dKHeOj7cxtlhRXN6WoDYDTc2tb0lRIvMoVqhA/xmO+cxAlXGCaI
1Z9vzpq0gn5lFc1BYZuWEOjrm0KFFvvmoIgrTfesGv8dEAVLQl+kfbQsOqh6Gl2Yve6RoMTPFfMY
xkwCZMDBEZnWP8acphpe6J1yrZUkSlkGiYReyw+qif/hI+qSCfu7j+haQndgcRr627PMqSyKfGCg
doMWGevar7Rl79DAA+uln6sJcsFtmkbPHlu5iNMSUUad6BQDiJsu6leaeptklN4DyofLbnKabVcN
9qUFWC3MHYTeekOj0E2/ipohPhIE9JQ6c/0/nIIa1OE338JRDcd1LUeoruGab2wCCgUovToOObCx
rLwUvnkDAW9hkXysTM3MLmsUsfPuwmcPpIZVbsMhE3Q0AeSx+/Tg24uPosKi2h2eaCeBmstLpPf6
FE7Yn08J8cbQgCmBl4KuOi4+5Yb7u/GGhqh4uVeBhI8sgFC4I63qQrUgzferzC9hyNT9t8GvbsvG
qR4b6xtiyyiPWnW1bfBndBwvPbcQdF4NXqds89T9lJX2ObIjw4UDiHtdxRz1ZlW6BNi6vhi8lIQl
K8xDJ+CQmTRAFxhFGtuur3SE/NKtTk7xybOG5266VkZnuC0KHww0epN+6FqwZYH6q+hBBrENMILK
fkg1aVdhCX0Mq/6/5dFbrs56/2Me/acxT8PM/8V94/g3v7lvYLFhErwJOtu6bUvT+p80ek3TeAo3
e8rsDpEdQd+L072qGcJy+U8VwtWJ9/7ldK+eua5L2Vd1DFWly2j8FRa93JtebQxMU8AngrWk6YJ/
x5Bx56u4Upv0Oq7csr8ySlC4OFG04J022UC/gIPpPyyL2cfjz/61Nwu49A1YgT3/mnc5/kAR0XrI
B8BoC++W/AC4k4m43bl/aWzzD6xJ8Visw2d/G+7FJoU5CIt5iYnTg3YxrOy9umAzgsA2ocyar/Pz
Vz/izfEz/RL943Lydmg0NnRD0w1D4OZoquqvQzNqtZbgeKRd2rVKK1mmzTMP1e0NqV4s8/fOJ9Ao
Gt1ZGNkH4OKI4aWzhBGlX1jJUrhI3op8hP7IJMAq6aa2KgVy43obIiMoL51GP8MT6pfZgosu7oA+
+tSDYi/y5fxY5vUIQVsjTkURRMk4rMOlV5YIWTmgSBppVDBfnFnpI5somZDRwGua7RtebPTm+53U
hZ+zs0LtaOmW/dEEzTLxLMq1gvaWlGd6ucz2c6MNydhHMSqWHnPzBbKOti1Mf/fyEJkPyM0JROCC
QXKBtVTYcEgj03aWjoKYG68Bi8Bkk8Jgpt3rO1k7m9PYo2mINdv3zQ/MueckunAZJGgZ907lbQ3g
Qm8M/OjtQveV3oSzlV9dwdXUdNAqUifJCDD+nWt082V2W9PwMwLkATFh9vSbrdXs2U/t5T7dWpSe
B+8TQSUpMbbKnSSZg01BnctUL9UQt8P5oWYCVAYmFvEBnEI/OyrUeyjmPyhclYCfuDc/NF9e7mpl
9GjiKLlQygYQmPSemw1QosYfpuWLX4pT+Rd2nYbbl28534JkiBvOfFN14mKTTtH9yzfUY2kjN9+3
sQlB+gvHxEJm/16JmZwzFOhRvXzZ+ZYmEtTmNH09m8fRtv5pZEgfibKlmPaUNv0NgiAP83NJSEGy
LoxFp9f0g5QaZoLUqAhmS1pXbyQnIH843jWkffHIIcRMgMOHDay8Nc8O3VR1SgqIz8rH54f4xfFj
dpnzJDAMUSkdcwlvKYLDl6KQVXf2cvAVmv1uaZITSp3xoAzThUHz9tD3NjfREivX4YToxSBLrqFW
DYde2BDHYR7MJjnztJ2dco63phbvDa/ZvJqvkAQRPJs/VJ3nzqb2qsv50+TzR/rtAqkvP7hSZ2p+
1qul72g+mbtuZNJ4RFmHNGfmzHfnyyCfeLn75iXAIWO4PiMq4ZAkDqpUDvPTmM68Ca9la7k5nS+E
xOZnqWZWhzd3Mw9RedetUS/AzXpVJwbWAoZHB33+E0ub7HWRtI8vbz/fapDW2bWo4833qqBm1Q0j
7VopTdZLVbJRXuZb82PAoti+sypEg6MLPKQjeCH6KP7CLN1kfXz61Ssb9VnplBQh9395t8y3BhEV
FZoePAjJHan++eZ8KR3zKeDIIGilLb14eWK2bzmavMwPzvdfnsZAHgHEzAFtK0c+/m34LQH2k+rT
XRvgwVFyzv5i1aNJ/1S814ACy69mo/Zw/L7zl9YNVCpcXz0/Pissaf0ajHLXOz4vvVvDyviUSzdX
KzIuPGnvKt/k+Nr5VfP9XFrCvNydb82PHd/u1d9k0mV2BJ+hVbq9NWCSDLMV7b97m5fH9NnSVsfc
1pYutwbtjEBOU7Db/RrD9qf5XiQfUuV8TaRj7vxYL7XO5lsvl7ePpdKMF/GgcKswGuls1Tu/JsO+
d5ytbOU7v32/+c9e3jWf/+7l/tuX/5u38CFOqS7DMMKLh3j3I2c3W89KgQau0vZQ4JaRqY/CC1HT
lEXI+dLLU69E9MVOFH0otp2OrCth+SKecuA1U1iBYW+gpfSyGzFfHFO9wwOXfFJKjrxc0Ch5fXd+
IsN2vA7xHx/lv6MWeYSrXTQsI3nMZdjBIDjXo36AxWG1mqUr54suD+iXu68ek6cezLWB/Ur6+kS2
p9KTB/FG5Ra87QhiozZR0+5l2RnNOydp801c4YjgDN1e0dQLEo9kG1qSqsHZQnJ2UNTuXlyLOI5f
2dMf7c9LkdNQBb9BXQMiXWgyPFWFl6FZYhcShs1ab9CvnY3eSbt7QjaFXQc22M9L1QTgtCyoCw6a
90M/erui+zaPDVlklu/yrJj2tX51FP6Uo3Rsj9r1deROMOHr2lynvSlBgOV5K9HJg/NU0qrf9NRH
3Lged262wrgTLVP/o4SE7WsZYc2u5a7dptI30rsLc1pO82NyOhi6SHbVEPGBa2Vy971+0WscIXVp
Iybsxbc0th4aYl2sKGPcS87zCr/jDqbyFq+UfWn6+kFTDO14mWg/kJUiC9WMOxHnzlWBeGigTx/K
1Os20YhLfF/chRoBTq7ZFYh6hHtAg93SRCporgzaSjUBSMwXudkeHcZfHlND2fqRNvEvlkbHGTDf
Dy3kSJy4h/kb0GXTbeXKDmx9KdH8qyoQF5AbaH7rEDKaCdcRp/evm8HUYLDExMs6cavV2tfWBFGq
UE3AFlqq/aCWnq5nBdP5MguYziKf890MV9/tZDnbLBffiwFmZWJ0h5jK/WG+VUYpvMoA2F2QE+um
fAMwBBO/zKv7rspmh169fDh2YX/Pz0k3684Eo/Dy0PyK43ukbYfFLepRLhobOShKebbMIpmYieE4
Mt9sRdQuPJqdK1tIf0C1h/NNBYKXzgKa84vmW8NvopovT8yvO/4Jlp3fkwiPnPkxu8SoyUHA3iqy
9uDIi8ToM3zyJpNdQ0IaWiYxW3OYH7MVwdNFddGNmrmfH5qfRJC2laEd9shKjLZ8ycdL2go5MEdd
V5Ao91lr3gyeJTbMFI50PUB12YPyZvmxujw+1lTPvuNXa70gMp8fMlNAa6rhwtSVf/XyxMvd/hr6
lSsgA4JIWnT92lFWTAANKthWc7qrZItgbGOcY2liUqD9lD07GurQ6F9yOm7rlfUhuSLtuFPA2+vB
YkUvCT5JMGybaM0N3TsvrQPKVWN1V/cXVXglsyRkjv3D2D20+lOH9kgQ4wCxRkQtiKmUXmvRVtJz
lfM8uraxHNBZM1sbEfIOEzscE7KLLLoqh4t2uICWA1gMXn+j7BEyg9vvgwhDojjcx5iDjvmywj+a
77WxEManJDhxYi+bbxNtsHX6Qzr9NltQubbyhaYd4j79fWPvzShaquM1Esdp/AnNbCTv/VXwEWmN
8qumoJu+7HR8L9Y0AAQ0F5hpC7QYGmWDUr4w0KfaWCm9fxzkNzDGSnHtpIvoYxXd1OrX5FLdFIsL
3GKfkB64AsTIEkXpHgOEA6JPX8YLWiw/xo3xBAgQ4OZKuQGGXWeL4Yu7HZbOXv+u3Wbrfh8/oub7
UK6cFQpRYFSvjV23a4BjhTf22oIQfEPSCWdy76zSS21XfA1JLJsrmB3QY6Dy4+fgKfsaTf0LGEoF
GCIi7GYFldhbfUWT/Trbm5vpAz6SYLJulSv/efwePBQ/8osSeaEF9bx1+pihakWa/bFBl+hK/1A/
itVzs5vO9+0XDynpBaSLbbjkAxOTHvKbgzHs7C0kiVGsVdlm5chaAd1FPSwF9fPYRLswuEPpSC8B
nWyscudtXMCMSbpNsdR17aV1PyUr0SzV7yK/DfCp+uwDVFXXlrFCiW5A7l0SHXcoWhsQP2z00dfE
9VAHQHxSTi60ZqFWX6rzC/vW5Wtle2uZ3VvDwenW7jpEBnqleJ8MWMdIWo9rdsiJyfGx3UzeRbBz
b6EmXfqb4Qv4xvq7jk77Asul2KU8tsJba7wH6YPOfAM/HMMlbx/Vi9y6kyC5J6M4V6fN5wbDcx0D
o12RX6FZ9K1QsKperwNOUvk/GgQjGuc24vZABs3zGKiseu4RCvdL45qGQvxQjstz80OnLBAxR0sd
KuR3tEdwylnWzKQL785XV/bnLluOdNm/gJ1XDPmkOBdi130ZP7jFhS526gUYvdvki/Ys/XdR6//q
Zsvk0D2pzMryAlM6oh9AUqsCCN0etl5kLQOa/c4ixAsBObtPGdhoRBkW9oP1tbtNb5zHcj9cpuqi
gIOZXbD8lW7veKv+Hrm31Fu03/1l9QzuWWjrDHsOTAi0TZID3t3yCXn7BIQCrMBL42DcZiMM9rWb
AgfBjoC2zJPyLbkR63xJkvZBf/S/xx9QZwAq1+Kct2iW3hWY9U/5uXqLsCHWY2u4gcXCQnceyPD0
mOzF1cN4Z94rO+MmegYVaeMpQj9hpf4Is5V1wBtqXTYLNprqI4XrW30HBnAfY7jwAPW7A428iPc4
ryzEGsH1fGlvvFWzaFctikoo1C60JSlgBBgsWcF0aoJlzJZNAnHbfUn3sGF1CP3WQoQL0KQr9tRP
gp7bwr/P6Rfj+rBOF1D0dLLffkG3eOPsslv3M7X/B4S3V9Mu/pJuzbWCiotzjRagWq/dJZsmUuwZ
0m20t5f4Xlyw3KINRTpYNRTJmIcXsCZgsq4pSQDH9mGybqcrrJecYYPk/u03b+dfkHnust3EQk1Q
dbnBV3nfs/NUGyF7WwhggvJZ6KvynjFFY39Ad2ul50twNqO/g5brd6tEXUUs6xv3sUS6ZVjgQF0a
G/jPKA9gOVRe2VAHl5AkASxBg95iuoIXT/S5v8yrj+ReEQ43vCNl6k8axpHMPeRZLnAm2JcX3iY9
WA+Cz7yFvLaDbw07a2mfl7CMdgZnyhLxG3vpU4706I2tn8drRDWexE380b/0t8FX7HbMqyEBAfhy
/DlZScFnPiINto20S5odxaODKmzszAzv6kU1eJYJFjI3ant40CHSGutQdx4t6F61CTsPYQGjKMDT
S23wTiZF8y1fZiXzrR5KHNhf+XTvqiEi/3j1xqKOgBLzmmTObv74r424JIqpdZISFCFWeWstET6r
0Uf4EaDSKSXLXUiiv12iSgUjZQBpmW/NT9R1gfuMSlO7dGDC9NKmEL9C2vr6vqZy5fSYGk4TpobH
m+CycTczC5CflqjxP0RFko45AtK+gz1iMDslguxFyk7aJ0bzfU+aKtq4K44xgn1WJW0YVelQ6kKF
xPGTWw1ydpSUfrtf5TL7CNRzS5o5FtLWUZemj6q82NK7dL718hiwmR4FlvbGU7tVqDH5rZEfmPSE
SlaZoacwRpqy9fzrGUcCIosYBD30fSTtKNtZE1heGimECItw00uJ45eLL1PBl7u6tL4MEDGc3YMH
mY/Mt6oZVvPyoLDojdkhcsKz8KSFz6YqwL3M5eBZd3K+NaO5EFtVd1KjVbO0+0SadzrSxrMYung5
FhwTgHLL80rVtI3A91NtH3Bz7wFw9xvFHNztSwFJdbJ2OcbY1mRZCEM1LJvpgDYEsiWNtBp1AQEH
OpFn24FKNFvjeFftQzg0hEourqUzoCqYnUyDSfsAlKHc0AMYDvQBBtTpMAY0QmfnTzZemZUwP6Uj
aLcuGXDZiWS9TsQIQ9meU6wcqZU/y2q+XF4e6zp1BB5/MatXH2WvRZuPqxH/VrWur2yyHkMau87Y
x7lEJ7sgS7OT2lWynCzAhrFo5+LxSzFZ10GISyNZVUGQTMkH45AhLEjuG7Czll/HJnZZI20TbPLa
+ATbUSNz46LidpipfbuuK0tbz2XV+QeeLy93Haxl+JIkhiox+fzzzqqUCqRrEqPShU4qPSdGwLWS
xinV9edLYJcHs5A6+76vrVLQTwujbLylMmlU6OYK6yxrerzvqOjbzs2J/+ke2s9/f/XUPK2zJmzG
2/a5Gu+e6zZp6v/zv78N/8t/zuWzM2TqQ/73XvTnb/Rfz/O//GEsnv/5j6fvtNZWYd1U4bfmdYdN
cwWNql+acvNnmj/wn71F8sT3ar/z3oY4Q1Fap/NF00uVItb/+K8kz/yfTyuyN2dZgvxfCNORjbbX
v9GfjcKff8HjcP75a/7sGxzHZ//9n/8wTZfP/L5BsM8Q9wYwrKpCM0kXtbeD4J5Zmq2DnTChpAup
880/+Gqi/NFU+PMv+JcH4VveZo2ci36YZ69nAjvWf28M3rzDq4ngnvHNTVMCIzRT6C7t3tcTwXXP
VI1Wq+6iWElX3zoO+v/7MfjD1WBoQqM5+b6ZYJyBd3QNIWzHNl0bbfZfRsFRzxz4aw7LwrSRbpfY
i/+RmfCHo6Br9LDfOwrOmWHZtHoNAMG2SXP911Fw9TNh28DmTY5wdNXk86c1CpqL5PB7RwGEgaOp
KHmhri+1/3nDX1aExlzQHFBPpqVJiY3jEjyhFcFHPv4yb86sv3I+sOxVlgKYLuAXGrd+HQTcEYAE
WxKV6wj0oK3jqJ/QIGiqeO+uYIkzkM+m4Tg2eCtuvFkP/PpnuiMs1XINEJEzguW01oOuOz837L8/
FYR2xumnqYbQwfex+b3ZGzkhWC4mMC9TY/tgQpzcrsCO9t5NQT/jUBC6pTLp9d9vjY51BirPMHQV
jMAxODultQDA6b0DINj1XACIbP2Wjq8Ju94vuyJnAwGUSUriWCd5Nuig4987CoI4wXAsR3+1978e
BU1Xz0BqsBzYHeWeeVrbgQ3Y7p3zQO4GNnBSW7PMOSh+Mw9sFgrehs4JrgIZKL776wumuYUSHKx3
gR+H3Fh+mQCqeqYbqnA1y3CIm2VedVpzgD36Z/T6948ETeZFhAfshoZhC1V/OwqmKc8M4Vo87bjq
6UUHtiXRmfwyf38QDAckqmOaP3PH+Uv+OhUYBPIJjmCbOAkW1alNBZ0F8d6cQVhnAERfMgJ5+L0e
BZcYCoQv+F+w9zKEOrlAEYrbewNFORUooVusB13OLJtRfT0Itk0SbenEkaYN5gIXhlObChrx3Xun
gu6cofVFGmq4oLeJBPmWr0fBIURAkxIWhsyzTzGJ5vhW/5sFlTeJ+KuCin5mCRa9wzd0VGLGN0kD
5nGUmOWu6ZzqKGD08hb0/1fri0I/Q7TYMm0hKB/hiPe2rGRQdkJIjmlHMGGdYMgs7J9b1d8/IYQ4
g69DzkTcoWs6VYNfF4SmiTOLvNGiwqhD6zm9gJGqoPPebQFLRJdiCjVUqs2mpGz8OgqkToSLtuvK
M1I9yangqO+OG9UzKCact5QKqCFSNXozCC6lBocjgmewLTzB0hps8J8RzDsWhH0mKBzaRAGO+EkG
en1CHNMnDlDTtSybFXFypQRie1khf1fgSBJpOeSidF4oqVBTf7M32jLFmsOIY93txPIHS9OPkezf
nwfES7iX2jQbLMiM5u+yKJdCNKq8VBtMaKXHSOLURoEf7p3zwLBlksRaJ36WFRXZXnq9GhyTjdEm
jJpjpdM7ImkcSmLe+9YC7EBbCjqYhu6aDjzAX8eAcoJlYQZgOZBk5lTy1CJnDEwk//V9o6Cf0Wak
C0cJVQZLsmb7eiawI1gwFakvmsdS8zFIPaEKo64S2r9zFGQWJReE6crWgywbvBkF68xWNdrWcyn+
FNfD702n/2rcLPcEviL9N+jT1E8kLfOXmeCcWeya5JCqJbu1p9eOJQH+nfX2Xx0FiowyFHIZg2N5
6e2uwAlJn0G1ODtMzZ0bMyd2PrCTvfd8ECalFZlAoqvw70qtlnumU42nKXOsRJ5eaUXXNPe9ZTaS
KGQwbJdCGi29Ixf89YrglATA4ZI/gFWRbbjT2xvBlrz3nDQoq7MaGAiyA9tiyv+6LzhUZAkpT7gf
ixSEcyx7/f24UVBH4ycmIkJvhF/9beRMEEXxhb3TosoktQZOby7QPHh39ExdGayKbf4BTMMml6Rv
T6HRoMgkO5InFzNR8jj+NO+aC6iS4aSusebnlPnXFQFzFYgCGDed2ORnZHlaZ4ROJeC9MZOgrkC5
lf2A/gMKN7+Ln6kw2Q4r4mfh+QQzaqKY98bPBitCFpXRgKPo+m+qjURV/9ILOb24kXnw7to7eE7a
ChTd2f7Y/X7XgUBz/YyOHVOFWpZsTx8n3illEAbZ/nszCPeMDInWO3V8MsY5FngdK2iaxTFJOMWI
c5zOdYeT2xPeD1LQASm4zCpaEIARfjcKYLcs2ehATxFuNOiu47F8SnNBUGd751xgZyRyNmlOUm6c
O4+/ng90o2xqLiZhJfZiJ3lK0hd5787IKDjUUmV4LMG7v8fx2WdUVhxs06gvUJo/vd3RAHv87n3B
BJ2l04Lg+wOZpgz/Zi7IJrYBFhzJMqowpwhyZg6/exQ0AiKDVhN4ftDO8sx5vTmC4zN4EJS3oCN+
3DZOa3MkG9bfm07SjYL2QHkdOBjh14xWfD0KM/GBXHMGeZ/gapAF8/fujMSEhuvSm6XvKIPDN3U2
ckmq0jzDMTpTP04ufyB9+L/Mndtu2kAQhl/Fj9AE9TZSRaSSttCqh1S9HOwNXmG8aNeE0KfvvwcH
j22UROOLSrkC59thWfYw88+sOCIHb2NQcuLIDL27T+/gPwdI/qFjRPnCqGX4D4Ozs5HifG/2tGGv
gIqS11Cyx5Bbz9949Q5bZySHxE3l2+JRr9hQPOdVofhOVYSMKq3cWOLVpQdaBdfw/ZRG5HOFfJoM
e9AnWMW2zwlXN0zSEbJ8Om+2WT+hnfTv6QMOm2ZttZ+qfXGhlSWbl6fwximZuaId0rI+VLSmHXVT
fHCOxSbgbMkgLwxzdDxFvwB22x7XOyjFXKv/mpqDQ3aaHLyl2pFrTfRfIzy9mIqk5DlV+gEX3Wtm
dUwnE7NNZSwVprXSWx2lhnJyXau80fmhYfCg6JXCb1VFR7KqS45JJGJySl/MzEM2N9Vht+bdHsV3
0lZQTsHqgn2fSdAmJX9Uxm64yUkkJiUv0ONad3s8KXOl4LuCSjYAr6KUScytKl0bzX+RiIIjai1G
14Wm3iwSlUdisjnyYRG1bVLs5+HcFGURYjAAh3x7avs0THtw600wVX8xuO5x0M0xYU5q9pJ0zWYP
aH6nWF6WZE+4UrnodkcKNctNdo7y8uAUrnHl/BDQF/N1XuoN8XTdGA+To7EWONOwkZ3E3HK2cxp/
+z2bm+Ak8TGsKejmYPtor0IXo03d9OaQFHKSkldqbam3e0qJdXL0I/F1C44v7waVg4/ZgnZ7V2q+
rCcB2xT8T8o6xWaqFNGYAr5UTzpny1hyk08B/2Pstu3jcD7wWW3tC6PFF161yV6hbkeZzckarJT8
xxnDfmLbQwO3hHKtfbyPp0nxX0vNezy6YcXYbYUdCT/VQMDioz5iNCr/9SsihCw/Kfibwn0Tp+qR
eseE6+iTleK/l6ZQ2R1uvu6tbVE8I8X/MCj7MjoQU7GEaRoYDsSUYifF/0TvK+cU21IkR7Cc/cRP
lbPoWpVyfzVUtgPazynJWSnF3iu7w8rGyFF3KSZrnGx6w3v2PkjYpOjfhHWn3uBCYW53UJCL4co1
2f2Y8dErKOZrl5saxbKY7dHvKmZfvi7jcuGfsxOeeZqeC9GwVzu+sxcfgAfMu7DySpG9+QcAAP//
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>
              <a:solidFill>
                <a:sysClr val="windowText" lastClr="000000"/>
              </a:solidFill>
            </a:defRPr>
          </a:pPr>
          <a:endParaRPr lang="en-US" sz="1200" b="1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2800" b="1"/>
            </a:pPr>
            <a:r>
              <a:rPr lang="en-US" sz="2800" b="1" i="0" u="none" strike="noStrike" baseline="0">
                <a:solidFill>
                  <a:sysClr val="windowText" lastClr="000000"/>
                </a:solidFill>
                <a:latin typeface="Calibri" panose="020F0502020204030204"/>
              </a:rPr>
              <a:t>Diabetic Distribution </a:t>
            </a:r>
          </a:p>
          <a:p>
            <a:pPr algn="ctr" rtl="0">
              <a:defRPr sz="2800" b="1"/>
            </a:pPr>
            <a:r>
              <a:rPr lang="en-US" sz="2800" b="1" i="0" u="none" strike="noStrike" baseline="0">
                <a:solidFill>
                  <a:sysClr val="windowText" lastClr="000000"/>
                </a:solidFill>
                <a:latin typeface="Calibri" panose="020F0502020204030204"/>
              </a:rPr>
              <a:t>(co-vary with impressions)</a:t>
            </a:r>
          </a:p>
        </cx:rich>
      </cx:tx>
    </cx:title>
    <cx:plotArea>
      <cx:plotAreaRegion>
        <cx:series layoutId="regionMap" uniqueId="{DCCD6288-4781-44FE-987C-12E888A2891A}">
          <cx:tx>
            <cx:txData>
              <cx:f>_xlchart.v5.10</cx:f>
              <cx:v>Diabetic Distribution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>
                    <a:solidFill>
                      <a:sysClr val="windowText" lastClr="000000"/>
                    </a:solidFill>
                  </a:defRPr>
                </a:pPr>
                <a:endParaRPr lang="en-US" sz="12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1H1Zb9y4tu5fCfJ85RbFeeP0AVqqwTV5TOKkX4SK7dY8z/r1d4llp8pKtfe1YVyg0A1GXOSSRH1F
rpH0/9y3/7kPH7f5pzYK4+I/9+2fn92yTP/zxx/FvfsYbYuzyLvPkyL5pzy7T6I/kn/+8e4f/3jI
t40XO38YOiJ/3LvbvHxsP//v/8DdnMdkndxvSy+Jr6vHvLt5LKqwLF5pO9r0afsQefHEK8rcuy/R
n5//Wn3+9BiXXtl96dLHPz+/aP/86Y/xXX574qcQXqqsHoCXkTNECMVCcIklXKDPn8Ikdp6aNUSN
M0MQpjOJMZWY0+dnX2wj4P8r3BbB9pl27H3U22wfHvLHooChqH/3fC/efTe0+6SKy+FrOfDh/vz8
NfbKx4dPt+W2fCw+f/KKxNp1sJJhAF9v1Yj/ePm9//d/RgT4BiPKASTjD/bfmn5HZP3aF3gbItg4
44wRg+kCSsrFCBHBzgTRMTZ0jIzf0fi5jd4Hx45xjAcM7ATxWP/1gXjoZ1IgHUnJ4ddPhMAvZ4hE
Z0IioXNKGcwWTMjzs3czZJ1UXuFt43egcsA6wmUY4AniYn15/jbHVoq3zROCziiniHLEKDW4+u6H
KxeHeYSFIX6bJFYSx4/3pXdfla+9zfF16wXzCJRhdCcIyl83r32Gt4GCCUwGKWBpYogZSJcwGQ5B
kcYZwRJRCusaQxjQeX72kzjJg21cbGGd/3cBdxyYv35xjlAZhneCqFx+ICoEn0ksmDAOlqhDVJCh
n1EKixwlTIwl/GX+6CTx2wF55hvBMYzrBOHYTF77Am+cJOJMDisWlbouuJA6ezlJODvjOjKe9LGx
jN9s8y7cxg+vvc/xKbLnHGEyDO4EMbE+UsrzMwN+/RzrOkFUhzXqJSYIyTOGuMGlroQNFs/ff7dw
WdvQ+yfJY2/7TD8m4Y7jcsg7QmYY4gki89ffr32FN84WcgZTwcASrA+qU0HlGBl0BvoyQxLsGKHr
fITMX7nXJ+/Rvn4xjjAZBneCmFx84ApG+BkhDOsCwSImGMjxESa6fkbAYjQMQwdQpCDPv4fdbLlI
8tL9NNkGSfmO+fKSe4TOMMwTRMe6fP5Cx9aNN84YkC9SUPq0kulsZLGAnD+jhINuzDgBTY3AWrdT
t57WsiRM8u1D8kw99kb/spL94hyhMgzvBFG5sF77Bm9EBT46HhwoWKeI/27Xc3mGBCXYIJjoYrDu
n599OGesbZ6E3nuWs92s2fOPEBqGeoIITT4SIZg3OgHnC3x+zjDjxstVjfMzHawacJVRDjAZCCTR
4bx5dtF9Sv75ZCVhFf18jzZw/C4jtIZhnyJa0+cvdmxNeeN8kmeD+gwKASHSQMpuOTRqOAURBC40
jIQAUOmwCr5A6zHcNtv88Zl67I2Or3KTX5xjVGB4J4jK7AO9l4Y4o5JSBPqajmAKDXPkEBUBDgAB
zhpDgMOGGwDL8/ffrXIzED3ewzuUgl+MI0yGwZ0gJneL5+9y7Hf5tplCyBnDUlJOwHzhgqKRvSkk
eMoMaAGpoxTokeS584r7JC68dzgBDlhHuAwDPEFc5n99HC7g6WcEtDAB80DoYMPAd38xVzBo2QRz
UAeOzpX5Y5I77xExvxhHmAyDO0FMzj9wrigzH8QK6AB4+PIGSI1DTMB1eQYOACIZNA+um5FUOQeZ
4nmv/UaOy5RnvhEiw9BOEJHNByICq5fgZFi4wJ88iPqRViYorF665FKCB2CIUY5szY1373rO9h2L
155zhMowvBNEZfGBaxcxznROGMgUooPZAubky3ki8RnVdZ0hHUOMho2dmIuk2b59kuy4RmAMozpB
MO6+vTb+twl4LECQQKgYdF0d60Ms7CUYQgffJebPKtlvLv67x6L89M0DYfIu/+WIfYTPMNATxGcB
fqR/j0G9DR9YwjDICm4QBIuYAeHil/ggBBoauDcZ6GeG/D0Es3jYuu/wxjyxjfAYBnaCeFyefyAe
4J0EQY4JhPRV9ssIDzBSuA7eZgCL7hItnp+9M1IuXe8dcOy4RmgMwzpBNBYfaDIS/QzBzCAIHMZI
ZVC8nB1gniAiwO8CuRXK1wxoHRryixAcYolXPFOPGUzHla495wiVYXgniMqX7699g7etWRiB+wTD
egQWoRzSjV6CIuUZBiIngiCIA/ymdX15bN8TxX9iG8ExjOsE4VhcfCAc8gz0WwnRRwiEUQhyjZcs
Bml6CJTgwZ+v/65vxQ/vS0FaPDOOIBnGdoKQrG4/EBIBrizwYUnwGAtCuT4yFaUAqQ/KMWjAQkCo
ZewuXr0z0+WZb4TIMLRTROTHByLCB9scopFEoiH5aAjSHxrvYCoaggMQyvE4tklWIFSq+6B77X2O
y5E95xgTGNwJYrL567Vv8DY5AoYipE1gyDyiyk5k8iUmHKL3OpiKYLnvUozH5vu2KLb3blU8luU7
RPzmJfsIn2GgJ4jPxebj8IGMPYhkgaeeEWocCXohnZ0hcIZJcA2rDDEw9A+1r4vH5tPmsfXu36ER
H/KOkBmGeILIbD4wwEXoGSaDV5iSXc7RyKpn8syANEsCfhiug/RBIH8Okdlsvfgd0a0nthEew8BO
EY8PVMEIAzwgdxW+ucpcHeTHoXSRsJVCCgg3ErEzKsd4eJB3XLwr42WzZx3jcpp62AbyQXa/1WPW
2tskDHi/YPkaRMjxxIoh55gPvpdfyD0/e2fNb7yiSKrce6Yee6Pjcn/POUYFhneCs+Vi+do3eBsq
g1UPQkNCugsEHyHONVq9OLi8hlgkuC1VLoUAXe1w9Rpkw/IxLx7foY8d8o6QGYZ4gshsQLn/sPkC
3i0I9ILUAG8KZ4DQy3UM/C0Qlkf/mjgx/OqH/9P0nVPmF/MIm2GQp4jNl4/DBhIrB00YLBQypElA
NtJLbMCoAVc/zBoGKRR8t+nlcNZskrh811ajX4xjTGBwJ4jJxUfqYbDRyOAQWSEG6FqGwUbpE+AK
GxRjCcksKuPl95XsZ/6+TZIXj8+cI1SG4Z0iKucfOFPwGROwTIGbHnARv80UsCspV1l8u9Sww1ky
yIfzbZQWrvee/K8R+xgbGOQpYvOR8UhwDlNIyYd8Ip2JXUj+UFNGiIGIAbMGbBYQRcpz9hKfevue
HLCLxx3fGJHTjEBe/PjA2WLADjBpgHHCYRPYzl1/iAgkSzIAiwhqGHJIp5TPz35KPoYZ8yPJg2fq
/7uOPEyWHecYFRjeCc6TLx9oUWIKW7kNcOpDRN4gQwjspbSHrd4YEsJhoghY5mB70giVL4+DRVk8
Pr4dlgPWES7DAE8Ql8sPPBQBcKFDfiqjOmTmHUluAT8zuMSGvUa/7S6+DEII1r9nD/6ec4TIMLQT
ROTqI73IOuwrZmzI8gJRv8uQeLF+8TMBZ1hIzsGXfASVK5gpRRfW23cluLzkHqEzDPME0blZvLZo
vNHWBx8+hOclWJW7nMmxrQ+6GGTh62C5wI59MDhhnTuU9zcuHOXxaVG8b1vrS+4ROsMwTxCdW+v5
Cx2TtG9DB8Pub9jQOuTbg5wZopUjKTPMLRAxCJIvBvNmnJJ/m1SwWW+/cWiH3LH3Ou4lG/OPEBqG
eooITT4OIcgPIxg8LrApzNj58l8ihGA7pQHOAIkYFmhQqJ+fvdPOdl/4vdspX3KP0YFhniA6X8Ft
8e+/0zfOH7BmDAy2pAGOF8RhIRuhg2D5A+TU1BkHlb+WW/e1Vzk+ZXZcIyiGMZ0gFN8+UA3AoHjB
wQjg5wdRAzn4OkyEF2oAJMLCAgd783QGbgE5Vpjfn+O65xyhMgzvFFH5wAkCyxecfmTAf7CL6Gm3
9wtUYJ8LMxgktmLQD3bnXRyK/2+PeQR+y7dPk1+MY0xOc6bcfeBMGXboQ5gS8lsxmJiDp/jlTNkd
+QLxfgpqNQdoYFE7xORuC86x2Cnfc/LLIe8ImWGIJzhb7n48f51jas/bxAkkxEAeH8wH9PTpR2sY
0mGRo6AMqGyM352Xd10CxwE6r73QcaHyi3GMCQzuBDB5/RUPhf2Lnm88DxFLMO3B1wIZxxgSLyC5
7+W8AWc/pPTBJguJIPcVTFFA73DejE4r/PfXOo7RiP3FSP4/HYX478ck/jpHcrItt1N1AOXBSYmv
t6rhwoGYI9bXlLTdt1s8/PkZ9n3pBzgO93jx0V8eQrnneNwW5Z+fNdAYziDlTzCpQmpqrWtgywvc
GA6JGzYw6RKk17D1AtCMh7NJ/vwM8QNINx8icOAUVXuYPn8qBkvoz88UmigcbQY7BJ/N3efhXSVh
B6dl/foWT/VPcRVdJV5cFn9+xhzGku76Da8K3gzwIsFvDfJK4AcFJjTYZ+n99gYmOXRH/0fwuoui
SiePfVH+k7eds3Z76l3UVRhOZI76reczM0Cl/5DFlWEyF+Hr3C/8BeK8nid5YrVu0147bt1Pqypq
p5BBnNzmeV1cV55h2iJMb1XhVCW1qjCic9fp0lsnS8mmouIKUib91CprWZpFoNfLXWdNdMuKtIXZ
905oiTRMZ9irnU2fmnYRJpt9wdM62Qi3dFuz8zRpFU0WTfbN6kr1UVd1zbW1XexuosixYX/LeVTN
iKM1k8LN0PeQowua5dUjCtpVh6rqR5e38aRuKbsInSBcBjqO5g4tvVui172ZcaOe8j5mZqwn+SYy
7GxDSjs9txP7656k6KrY0zIRTouMyqWiax4r1k11reGE2VaYpe0qHooicNqVqsIvLTyXefQbXRhB
ZjZJGmbwGaG3Knb1pA2gTd3IE80iD5vqHEwKoMEmlIErjttFTHFl8ryoTTiFtrh2GsexSKe5VhSS
aKXVFU1MN6ijVdA57PdL24uiFUm1cCEtzINpHotmw+Ko3airvkmCzhRF4a+GVtVQZokzj2kpZrqv
uWYe5NkPr7eNiV3XzpJIR3xPA8uJZPpD2qkzbxNkcVm1F24bdWbT8fQHQp604pwUK+FX5BsyEos3
afajNVh8znHuzFS3xtOvk4TgG+6z5oA9c2piadhx5ymvKJ/EGvKWQmRXu6rtBeSC2VpmRjar5yzW
NcMk4hL0TRsmSFrDLyLTJhmR4pKjRF7SoZAMrdwKkdWeXrmxveSGc61Iqqj6Xl6SMKgnXtQ83cOV
Tm8mThvNithv1tVQ1Dqt131Uh1Othd/XqEF12dMKL+pN7BbJNOU+XxWYuHNUZHeqVvWkzE11Oa67
WghNcHwwX4VhxM24Iniy7xnnkeFOaG3w1Z4IBwRP7cwJzBpO+71RhR6W85xr/CKKq/KmSlG5gjPL
rrNI+g81Ki463Y22OPWQGabS+doVEZ54CTcujdTt56xF0cr2m3TFPaed00RWK0dPtearW1Z2PrWN
SLtwCz02taxD523deVe7IoyDdRyi5QFpaNRERi0aOHK6b/Bq6V09GG3rPvEOHSO/sKd+HBLLN5LI
zMpMTH0kv9QwoBtVEANwrphLpnuaZ/dr6Wt4E1VteZOTsFrrQtsx2Z7vLLgXxWaXGGQtqz5eB9Fc
VTy/9+odfXfpdgVZdzIVUyfHTy3NwOYbmlubxLXbaYcRN/NCdy9E50S6mZGNX8G6V4WZe1EOdOog
oNuCOGbcBWS+61f19lN7VOgPOELLrnbLuVYS/abIw+6GT9T1rmiMdO4UHbeyLEA3itZzWB0DO18n
A6l1onhd8uD7nql0c2qNbmrvbpA49WXmIAwwuvGVCMtprxvVxu6htiMFVTHzG15bqhqiIr6SnRHt
++7ptIuLWaRptYVhTi+jPvbMntT2pvENabktje5FMtG0sP+plyybaFUUbEQXQgf6JBX+ewfqT5KU
OuaBPnBEyILHbCRkIRUNQ7osbOkDzwD4c0ZCNikYSsqip4/gQKjOS/j66xbnaG1QWbMZDymbZ1H5
VYN9BZUZkTSYlnCu3DwdvnkltEnXGvTSqQA0VNNkoXcxMfOhUdFcB5Umb2N32Tce3aDIX0QkD8Qi
9v2fYU9dS9Pzedo728CAX2hYZ+112sUzVVNFUy9CVkVfdpXUW+tu712VbqN9oSUNTV3Kaq0a08hp
rDjO84Wq6llsFiyRJvdFfBmGVFvivtOmaaj7d32YXTlu5D8g3fseBBX6mjAPz2Iv4LMOiXXk1sxK
G1+/8nzC53mIvaVd1GhDoj6dMluPv6I4TU23aIN5F3rVxK+MYGk0cWm6dU1utAoKCMjUJqxa9qJr
/aFahxdR76xVTXUTRZhNwhQe3RWc3Oy6LSrkBaZrYNCdREHmLfO1uSw9/hU221yy3Kl/2k6ATPh1
9Vd9lverSjr2RERt8tO+aDiqpigq+KQPU1B/yoBBZPPX4ehHfjQQ+h7/aDiHhF8OR9jB8UGwbXf0
o+G+0UZJkTsPDRzYOQnrPLipHdRfY2ca+EYdWFktW7MvsysmumjW2UU5xX4bfdHTqFzzuHLMxvHb
Fc5C+AX0xF7BeqKtQBeVph1paJIltb3aN6grRVP9VHVE2/OOGo513tNAwzTMuuWL0DPiaeoRuklJ
oC0QFfY8qEl9FWmZsFyike8dr24lbsg/eeOYaYGd+8qNUB6bDqbrxg3wkvICL5tcF5Gp6i6oCJHJ
B+ruUlFZSYu54XrrXfeBUdGl0bRm4FXhuvGZf54ZerFI7Si9lD4OJ1GA5XeRlJcdSuxHT4vnqM7S
RSRZZCHZ6BehUfXTxq8Lq6gjqJZRb5jqsg2zSz9lwVL1U6TOZsmURj6IuYBHIBrozzYL5LrEMNf6
JHKnRVLjqe3rwbUTQKGnpQ400ApykgTXuNaCa0HcaB54PLMUTfUjWqadR6IuTVVVRSMybVn53fc9
ibR1tOE9XmD45BMjb4xzeIrfmGmAvwZ5akUtYytVEJw1UztEuRkPqsO+QV0pWuFV+fHmKg8MszVc
bTLiKw2nyE1W4G0fNvmaSeeRhC26aEVFv/FQWg52vC+od5pbt0umkU+1m1TXknUqsWOh0kU/4RTB
c9sRxh3vIzpzaydcNI6r34JwuVcdjCB8TCktbiX1sgXpiD5LNazd5ZWYk7RBP6Xt+BY4D5tLFoh0
DdKnn6iGcO7EwdzpjciKIURiJXbvbIIudjcdM5JiQl1j0RSGcwGqsXub2eWVl7j6JiPMvUWJJs99
XruWalRFreVXXY70jarte2TYA/aB69c9VA8jju3dPUrfIWZjRMY0s7M+NkVgi+Xu0k+QWGpYAPXg
sr3qm06b8wq704xW2je7dvsJmHH0HLtC+wZ5njGoqiANVCvL24nGhXbrBrF200TVnA696rjP5v9t
2Xq5akE61WBODpFyCLYysGtf2pO2G7SeFoTxY2DI+iox6tRsfLv4mQbuqg7yzjWDC+RFuWvWTr32
S258FVVClqWvrd1Q9JHl4Vaf2GmYzJR0E0GIl0XnhkuvjhM588umm/U8CE0WxA3kKr626g6ex0Nz
GF4fMmDhoJdhwxgsumKQ5AfmcBdGmexZaz9ojb/JZJx8a7sYzFaBvxc4rRZx44gJHM9Dvvs6WKx1
nYFBAQbzlyyJFr2dku/ghvbOvQSLqaraVfIQ4iK/wkLTrjl1bnfcacxnpHTdubp3JpPrQt8Qr1rG
zd9e2xdLB1IIV3pudKmpLnf1khcrdRXQLI1mNO2KVZlU2jTp4nqSJIlfX7qysgrqMtOvKLwEqRaB
oHVutnUgVl7I+a7w26LJTVVvfJFN+tRAZh1pnaWkH7GdqVeW4jtBbjFrjaRdyCTNb2EOPagOOcxu
k+uauOn7kC9syOCaFa0sfoRUWMSTAeyOc4NZ0MISR/vS+NrDkdSzuEjxVK/ZYZV0zDF9rN1GnDgb
H3nuRl2pwk3B3IQ9rtVs1OD1TgQJ96/Bz8AxPYYfbF6sg+QZstNV+wH8CDudLlufPdSFyNkF9SrT
qVm+aSP9svC87gbLEgouycT1DHdGh6pqCLVy6hus23VzisZeuE5YmawJTYn0RWhqpSGufS2wr4Pc
lSu9ir7VibCvSd/Y1x1Kgzl1JLLqMOG+pccNtgLme3PFoTr2jnMHCzZdKQ5FZ6Yc7qoIsUOEuquq
KQ511wi5hrW/i9vl2PJp5s1VPy9IlplTzDDO6BIFZUCs3eVQV1eqaIRLlw0D/d9Ul5XfT/Qc0/Mq
COLZ6yjAAQy/wQCOLwLptbDDGXb/DWdhHs5Cw4vDIPWo8RCmRW55dhZcRnl4I4UXLnnqBJeqqDsU
XPoe9q0kFelM0VRfdZWXHE8bJGtr1NBmTbmo3e77iN61eXCRNrcjcjA83XD8dZl07mp/f9Wt0Hxs
GiHWdk9XtF2B62BaVKW2e/q+odDi/twoI5g6vwairuLCCTYO2Dd7+v5hGkrnIkbaSjUqukfKaOmK
PJxHcVaD6u9CUQYyNHf18aXqYENOc2iOLw/YXJxkyPrtZsPNSy3VJizV5KTKW75heig26opHlkGq
dkP96tZrnVvs5GKdJUVmiqZKZtQtu9o0ElesVQscISDWqtqBf2pWNl5mBr4ITKm5zdfCQHe9LJwb
8EC1Fzzhusm1Xv8RRrKwUB2gde+I+EsaGitFB2PanzWlSM8j10M/DHbTGXX+nYGXapGiXJuoXkfu
iuKsn7z+w4X8vN9+uBK258Efz4GUSnDoKkPwYP3wkwQFTW1ED+D0AISZ3fZmVRliEzT5rLTzYKVq
iW+4+sQ1onAKHtfSUsSDlsY/b+0w2yhS2emePoFDLSWooKSZ7Du3vSN3fYo0iNadb5ula1dzvYF1
ywiquYfa8gL1jbiGIBzoP5xbksfyWpHiMi6WhAa+SWIhro2hSHuWzyJfiyaKpvoFpagsOEGwmita
EzqrCOTxQuQxXcWooSt1tS8UjbluPIMl2jFVAzeyMN9dHuM7aKZB051rEoxZzybj+//r4/ZPzwoQ
iR2bHOsqy5IvQ/hGq15vtXXCY22trjyv+FYHVJuP6O3QbU/DOWjAMiGDagJ+5D3/qF9DnNTKG0Yn
o4YkyezaVDcsnLiaCHhb64Co7sjARXYuwY/mVpSs7KAhK3BR+aterpwiyIuZVgJdNYo28HIzwh7d
9dtzgPft2rb1br4n7dnUPV0y9+xb8O7qawHvMtW1svlWGvQHHlzfQcsmJfgZtqz2awucCNncBs/l
VeuE05yJ7G/RiX4SdjlYGFXG127B6UQjNvshwVGjzH4WuqmpuXp42xpNcM4zvzyPfXfShJl9adj9
eSp4+k0rCucyDcsfkZ1k33wnSNdVVnfgc4Vq5bl8EQW5Ye36RpUxz6venwZDa5MvNL6OvCSz3Lhq
rnDr54tOZ/08pZp32yTg0o55yB90+cMXbQEedQQhCc3rb0TWi0Xtiwr8zniQ6FV/k8JOTpP5uXau
aNQv+qvOEzsGRQJnfzWL3ayaOI7f36g72Q6+lmniblSPuk1ggODimjp21lhM+uAl7nInn+xWvJa2
tclt8AJ1KANTHlZKVajW/cq4bwhAtlAD/NJ7UqNusl9Q90/a01Rv9Ov29jlaKLnt9D3I8VIGsank
+q4+CPcOUYhpIHuzJ+3FPzqiDah+e+VgdLs9L3yC8OlpBDXuf1EWhvTNlyobxZAmDWdlwS4p+LMm
Q7DuUFfQkKPxJOT43sHaisEB5sJMvaA+DyKRmru69Fz3qshIYbZ+mZzviCIT6abt8ykvu0CYrovd
q17v2aTrwDeiWMoA2Vae9MQC29m/zEhUT2LQyCdYY/6loqmChZLNC09PTdVAh1aeG868Fr3dNf/F
nTicfjQaMRhXcG4F0w3YMgF/WufliHEeFrn0g+Ke5M7CYF66DlPbmFWZ/9jmstdnNCvS9e7SkXdl
qvElyAb93tHsLwnIrW/IxfrUbqlcFZIXG1DpySTKE2OSB5m74hViplGwetO3WH5hkTHzXF18j1Ec
n9dwMOO05a78XpJqm9oFuwoTJ7x2pPMD3PrXr0vUIQY6HiukKkDyKKiDcP752HOKZCCM1tDje+a3
xMr9lt3YgW32gcuuVA2O6TbmMXgurFDrstiKWHLtIIBWtUYNy5ehEeWmDbseZ0Hmu1Zg9/aq7TJ7
pa5S3FzWeg+OqIEOEU+Wm+pSFbQrJqzv9GXjUBuCEsxeZlqdr8qg1Od1UpZw8FoLSgZ4Ib4IN3Os
SqbErPLYtdxCaPBc6jlrh0EBnlRtpa4UrSeGv6i4Pd+T9t1U3yqoncJURC0f7uV59YXTedlXUDvp
jAsvnvV+pn0ru0i3QmIXS1WFzbV3mibpparpxiRr+/KbbHV8VWX9NWig/vnrMKFxGBky3yExDvJK
4Myh4XD6sbPS1pDepjnVfnoaTedVrP2Nwzq+VoVN2xACNP4VvKYEt44X6RtPj8+rjsXXHvXj67xy
osuARpbUMtuxStthV56waq/2Oogqb2mj2ZfqXmi4qyAVhBJIfrF/BvUAUwEqprqfomte/tVB8aQM
jP66Sp0K4LflqrIpWiV+2c9Cmxk3oR+5ltfUzbYp0XkUJuQfETbzOGRiazRMmg6Vzm3n9+WsRrG9
0gNeTus8FxPCkot9OIj0GbwqRsFhiChnN3A0Nl6rEFEn42oTouwok1eVemh5wMAHBnVfTbTVZnhK
6YYotNIuOHwC1bIrjzaNlWZJeRNFWbXJvfzCC/TyRpFgUnTTzMXBVFVRLZMZuFGcNplkHWdrYueP
cZAmVw325HWLxW0Ds+p7zop+VrUg72O7Yt8zt9rUtfRv28gNL/NGxGY60Ouo9aakE+EitrvO9IPQ
m4DnLlmRLpyxstE2+8LV2VM1L9uvdlCDj/3WNWq8Aj/2U2HYBK/CisrMtJ2CLEIaThRNdenKCK/c
wkXzQAdfQe4n1Z1xn/Ma3+ll1m2iTIfA9VDVtLSd5bhjM5Z7+C4HlcBs6ti5eOJJnIzcIMdlc7dx
swuBM2KFMIz7gm16PdX/9qLEbJhWr+u8Sm5ZB+4N3Y//zjraTainkSVvyu4rJD+cRxBz+RtD9GWq
4SBawJ9i9L77kIag+kcu4jA7UwIqJbBLag7MP2IMayg4citITH/Nc4Egh24sCWHWwUkUgwyUcLD3
Lgp1YHxQp0nzqMqTn6IAGw6ngl2ioch6t7XKSPdnitZUaQ7BRN04zwXIiX0/V6TNyg7tddbgciXA
+WNWvEVzp6vkXe00U782+q0vo2LS6MJZk8TulriLF45m5FcxZSCQYrbgrldcKVJJfDmvaYHMPU01
0J7BBA7rjW0DZ5ZLz4QsTTSDLVFgDEYY0i4gXNCskCsIBJ4hj0RVHSf1M5DpXbPaXSoqY4VhWwcd
1GWaQszH99uFqpXD3Xa9B26Z573p2wFb1UQDR6lmp7ekdb3zIhCgOXSxfuPkrDTjnpcW9Xk384vE
XavCho7rLo0zCwIZ8WRPU1diaP1XGg6aYGWzL/teqivEyDpL6LWcuGmhQwiy4lNNy3TfIiHPzIrZ
xoIO5pk9GG8sLWeFjSBFZSB1PEwutaif4KGmSEUdh0sITISmZ9j+lcEbEPtgiOKk6H5keeicEwdn
sypl3Q/Xc1cGKJBf7DAgEPbDmaW6ATDUjEXgXTSxjW/qnNwoOmTDNNO8485CVQ2w6fw++kF9YUIC
kyn9JFj5tCjMunPdL+VQ1AgC8LK83VHcCJtO2KZLl+X0MoijdOXScmW0VQ4QQKERwCZ0G3/ZI5bf
Fq6jL3MfFaZqdfsashv0Ll1oAtFJ5zveBaSp5MuiDZN5GQfVjdHr0gQT3f7ZZKXllcR+ZCy7g5h2
ftcUDZ3oA1PmaoXFHObPQserYtPIAzAN1SWPwUrcFRrE4S11iXXbnqd+3prgw87wBDZOCohCyXOH
lIE+T524MIUWnavYTlxDxJFCntNcBX70KG4WkACzFJCVcwdKxP/l68uWJNWVbL8IM+bhFWIeMyKH
yqwXWY0gBAgJAYKvvwtF9c596p7uFxk+SFEVCcK1fLlHlek5qc6kiOdnQLiXZoEuctIEa6YsvfLn
uDwEeo6eCl8lJyew9kYSLY+ezFVs8yyxeXiJK4qsRKw3zJ7InJo9N6bTsFMu/TD7btCQ5I/ByPWs
V/PUuse/9mcaePex10Fal7TFO6om6yLh4y3iJV/l0qWvVYJEr2J18eHz8GfE7PaH5tNhiGuSp8l4
s9g8ZD2DEKqBXMwQi7A+lSRc29EQeA+DZQXkwhvnnc4ektnGYPWJe2nFsE2axD6RacYQ187JiLGq
5h7cBsiyC7udiNqnh9+ieliNjMfDfkwxfrjFnsxSuquuVFZ85RSln82lPTybwUGgD9rXPeTIQJFS
VKsxZHJrbDkv+Ll1hlcj9aQZnoUsvwdVYWeOB9CzjQNyNUMiym4Vg4ay/tT1IbOuI0k2ed2Fp099
xKLl1Dr8widZV9cWOHNiL6+zSQfOxiiNs90M5V6WzYVFXO1BBKneJy/ZqaBG7gug8lPfl9+NuqQ+
27Ja9RsjDrjR0xKb2TVsSPySKGtl9CqO+AFZdLbC79lU70wXTjYxOm5iJ8dBN+TOV261CbBUbASN
npKntqlBDnMS+Y0wpOFB38lv4D6BtuCNBP/eYdz400BXmljqaAYGWnGbfsrampssH0W+Ghaf2pjz
su2PLHTV0Wmjat9XrrUWpdU8RYlVZ5206E81Z5FW+gdyvDrzCe2vvOxCZFZ7vMNYFb3pWt+MJ3Xt
t3JM4tfAmaaNVZHqkBT2X2vlsc8AprdP0Tg7x7FyIrExl75mnkjNpfbptm37fI86decYDj/6CH+Z
LgmHfZSH4lXUjlqF1Uh3Aw6Nrzahaj3iDbJB2Cpf+RTjiyw6Z22sST3ivU8Ce2WsUSzZvgsbPzNi
V2NL8x1tpUYsBrs59QPiFCM2+INFlR/e81kUgOaG4leSgJ1Fxi5PbQKwBr/p8bUkTZ5RJ26e566z
1gFxCJ6NgR+suMh3o5O5feZULLqIqS3WY8LdF79RTqqidgJx1T720rO+MtffIyWWv4RdET/N3rRG
hVjZZdxiHyTs6rNrlcULt+mwDno/x+8T+80eKdjpyAO8Yab6ZAYH+b7HlRF7J6pP4zJ8ulgk1Gsn
aAB+qXzaOE25tkHvPJoByLc6+kWJVJeKQyS06tjaWtLvdx4Ag6sZeFLT/YAGNJ8qczVb0tn4lDs7
q67Vivre9LV2kyuIOOxFRVQcjT5f9KVtXS02PetBescRlJ2VzBnJiqngFwDK/GKu7EjySzVMf6zT
IhqdsSYVqDAjkfO73xVt5k52cPFC3Z0lUl6Z1Xbi+yCtbG7D+mPKe7np3HrYB61wn1sv/+bOiIBB
F90ViZIXPpXyYq5c4H0rHLLDDFgZ/k5WDLOxxGGJdF4eSGzH0H0azOSpC0TqRVOzNQaje6wQuPQ5
Qoi29d3ulOA1BoYuvYJfh5y1iL2HOHX5+BAJoPo0tNrTKDU58FlOR9WOAohQxJ7mdhiBQNv4p+O4
nIa97p86FZUr5tAAcEvpvTZxIIBJ1kEq/1O0ZDhuyARYr/5GYo6bWNTei+1y+jF4vs7qBoxiX1Xh
RgvlH3lld8ekn+i2iu32BrqGl80iBABOC77Fk1tdh8R/a2hj771FMirQmatrFfVlFval3DQBUuH4
WmCuCybWqGvEFyvFOW7D4u6Mw7xVYWRvQGnuP4q6Ap0s7F8cOkSn1q545tZi+FBRZaW6p/pM3XB+
Vq5/Tuq4/3AbXm80dUEeWaaDv5NaQ1PehFVuTeIeAEV8MMl6M0RFkzxEY+Amw//p41ekWDWBWDtW
7z+7frkZqkF9qfB8HmvQrTLiF+pL6Y3tZiys+GHFn9JJOzFGJ2O1my5rvDp+8ZUgT40Ar6+c7DO3
SQkqFidPSMuWZx4if71IRmWGpvmYdOhdfRAFn2YrafesSp5s1tCVcGu+J6Lr3tw68FNVy+hoxMrV
39Q0BhcjNcTd2bYo70aKrXUe6f7ZrkOalUKsvDYMT900hqclRzekYrk0shnoqEkqZFetPx2N4S+x
j7gHblj7r/U+F/nL97+tqQRyoPbYF4hDquDauzndeZKqlAJYYesKcXNG/bJe2+zLFPbhTzXgsfI9
mqcA066CVtZHlwQymz0vv4/L3TqM9nScqhbIOx+djTPZbEc0cG7tNPUxaJGOl9hFvuZBeZW51b4Y
PS3oH33jVNcAcdLdHb6pmhZPQgN2a1stv6tAXKJS528B6RCsNziDdVM8vUngD8bBCqtl9/f1lU6l
cwrnvsXzkXffm4CmGty0r7UV+mtZxvzgFNV4D3VZPtaOy/Jn7tbts847b+/3UbXpcI9/zHzIzNqe
tEim1dwiGelHl9YDqbpZ/lVj5e8KTscUqc0ytUpwwQ0h3AyG/22o4ubq0/CX31+icRa0YFkc6nz1
uZS5+mu9z89AmywBZt7crmhos03AJ73rxKQ+YrnhQ8++dmhhto0r/JlKJ2ZfAfJkA4kmYKHeDA6H
EGvjVnN1SgCivJCwoofGs+yUqkke9RjJI7VZd/wUh0XHYqtHgLNcGvnh+M+UT13L9ZhyJsnqvzkX
StKdDChIZZynlHm4C1D089J35Y+iDZozaoOcFznFQcbGYN4pi3ipRfHKKlKu6igzgBK+nmAVhJT8
C3KKNT0KGhYPkClOgLyVHf3yQJA+Jzzk0sqP3eJsz629wiNdHKzBzpDh6wucHec/V4vO8kvx2/fa
DCSI5ISWmDiWLIMRPweeg/iunF+fmr+8Zl8H2ayqETS3Pm0l7+5s4cZN4BKBzqf6gxEdZfkILlmy
SlCd8BLKuAHvyvooR8D7wpuTjPLKOVsOs1cWT5qPSshDwUj4c9LRmxfm41uTh8Hal517LOvIPvdU
2KsOBTTp2NbWwY1qMLSJQ9PGC61r6A9/Bo3eeOmIU8s2dKr8yRiUNaqr3W+MMJU+idJokuMGoN2h
S8qsUblMvdxmvxx1aIuk+j3Q4he1Y2S3LIZTQTHP5wLJuIOcx3o7x2N7BzWxyGa8oL9XuoIHJiFG
elJtEr7bnV+ukiaYrn0IIrmn/bVD5aYgSbcqrFl9F8PGMJ6piKNM14JewoXV56AsZ+Izv/lWNaau
37jf1WxdC8XIq6Oovw1sH/Erc+SrH5N714TtVx0Fr7Nd83vEhuZuRzECBeFVWyMagyW7XY2ajItR
WVGN7D0Sgcr7gtMyeA9O+9Nh3RdZExS7RJ3aeEmuD/bM5iuOhjorqW5++PwYz0z8rAeBJHXisFtF
LLHHP73bJkiYvxSqpKlx6aZw6yln/EApR7jKRUROM34p4jTidbfqh1l9BEO9M58LQBw3KmLUexvI
cN01ZLzocP4zcNC7jnU+oJzif/RJrEuASSUY/gLHpuzT+dNnGpEu4JND0p4FN0rscltqUbwh1LNX
rS7q3UOMuzirCvwnjDg7ZZOVpJoPRgyYZ6dDZydHgGnFW6DAbxAOk2djpYq8A5COLthK6RuOwZdW
R/3TYyEk2vM6Z3czEU3/UjKq+tZPOnu8t2uksEZmOal5aRtdP5bImsrw/KkyepDkRgE0WYX5Hge+
Ut192Rdb0DW/OWoAfVRMldjzav4B4vC86+2uvnKBB0VwD8nXySlTxrrk54Qks4vSUMRuXnfpgSR/
pU3QZPYs+jshy0HQAtU2JGNzTABebFunUTeg6nZmg3C6quaYrEIygcsjwLVuk6C8myHpq70NJtTl
IdEOOG1o7cO5Yg+H2ArmrVcOfRYpnua9e7ACps9mIK6qptRcTsn7MJebucvJGydRcRw7FJX5bE7e
qDslG7eJio27iMlIogy3V7I3VulVP9vGjy9malANaW8DLgPw0d69Kng4hXHrnlqPzamZw/Ow2jV1
k69tla+Jj9BkHn15GvmUOJupjcRaY3dKvbKLHZwKaXeyS46qNGPiCXdS4++ZP0E9tc4qr2o36xAI
XZ0+Hg6lV9+MxINcXf9Tb7vjFCD2g69bVaPx9Qq3e7iBs/qvNYzeqDSdxhOgqldu12tzGEIWy10P
PXLokVvTL3quHvra1u465Fzuk0X/n/5GP0jOX2SOI0fokWM/9GCRL1duDXq5W6FWx2IAy/VkzTsu
ZmxM/wSdgY/kxjyKo1HFqNd/MresJAeFDN9etMKSSK+MX/7X8M4YXBX8ajunQFz0H/HkZyjYs9EB
9txXaRe+AzQZP4CADzsSlMk6WsSCjlfgowiEqtI95x1SPUbvsQQ3tpzxbrPD5mVAnC9x3shd79Uq
aooiNx/VJbVtfTDX+irJENzQ/4ZdaCJxEFj0YYxADkfzFoBWMqxdPoSH0U7IAbcegO5/6jY6J6qy
ik1qZ4iuiDesJ+IK3OUo9DC1H21py808unpldHUUuOu57Lu1I4Y1yCjuk9QyeC6rqF0FiRRbfL3B
M0Bz+yhCj6V5a/nPxuWfCRp0ThyVS1A0E7t+0W63nt2I3tD4AvUfEnsir8uX0hrntOuiwxDOgO0a
pcmljmqCMqP6SQcuP4DncGiqSh2HPEwRP6jztNDxzOAuBy8WRO9kHLq9UZXLAa1YhhCgVgbGJ0OC
Bik8ayZWOlv5lKwa3jsHj+jzQzT4oc/aM21D92AkObvYUONYoAaMbBEEkWczgNL5xdOhQFlBQp5n
5sxrBO/RWi5iTxCx+K311WcqklnethtEV9OT8eU0SbJy7q3Hah5dcOeoDFBLKqxnzx3c5/mHHu1Q
ZtbE7TT06XDQagw2iUzCvV++NeDn/LYJalWSQL3nRZuvoib8GdLOX7lljeM1ZQpJDD+82E7Z3WTj
y5tT9A9V0ww4jy8eSqvoYozGbVHFxDmgtqPd4QQICt3yW62nKOSFXFGHPtvS5jsENDPIdQvRw5gf
nsKZ55X2vC7710zjFOT5Tzb2VqYBq91l591q35/eZxtHfcBHw8aIqBf4WmHzeuro/PByFDC1WIF2
TnFQXAbENLgZ5wHE4X90Td4Ue2RIBcoYlW+ldjWngw1ury4Rlo4dPRIdFkcjmmHmeYO0UsVTwVuE
wkbpVFZRbMwlAwcnzMylmak2yG+2O9WFYlcVQ3fPRYH6Wz8afoIahQt3+G5XNsgA0uuuivTjIXfw
eiJjCGrhYH1FamL46ZbugTDnVle2fajzus+3/RAghU6R7Y8bWZyB1SGgGvr5yRvtce3KxnsdUMFQ
V4H9FDS296ohsUUythEVN8ZmL56LrZXMedj+/3nG5iwc6H/m+UkFNnnBiqxjbZd5ukFGbSL9Hizz
cYvXQPvMvaRL+UJnCq089YEJlqFa9zX1v4/gRaVTX7tP1iz5cWSCrx3wYb4KxGbt7H3v8+VPbgPL
GAbKLqCZupkxOF6RhQ5OTHLEQyO7wjvQQOEGFRFehcvaVTledW7Rt8IBbOKODt85ilknkJgYgl4/
OJSiDg5dNfy50iHfEWssdh6vF+LP4vJpNVef0wq/tVFPRsoLwvVUCy98zyN32raM6a1OKvKuayct
Gr/+hteUWrtOzQ4htucXfE1PITa+NC9IlYpyHl6ILEBOY729SSZreLFKpoGcd01mrIPdoR4RcITX
REQBA+uysffYPUB57Qvq5AEE2/58/Fypi8BX58vC8E9RniaPkrD+VOOHsLJ8KK2sNWIX4Y+/DAN6
nqvUXD4cFyWzyjcHd9LW6D8HMec3sO1Qat/KN2z73W+5YA6obPiJkHdIB5pUL20Y5SDQ9u2p09Q+
+rQss9bSFyYjfRuierrpSiIkAlHAqMwQaJG5RddfjQQEW98eVjOhkIgQBltln2vIBNt3JfThcw3q
x9MxKeSbUdXYSi5OO4IktJQCg6AeHYelXFgtw6dYW/kXaiu6zU1FsTGA12+rjb9UDxvZDB0jDMVK
IjML/L3qv+SS5neBFswoSA/qnQMS8cqJLPsNbWfUOlTOsCW5ct4GRwhQb3RwELNT7acFXM9dMJWK
hvJN1RT1axEl87bqQ2dVhE31WjbC3YeF7LJptKvXIWDFKWw8mT7EAlVKbsJfjSQssHcTIVU2J0wc
ZemJo7n6HCwaI0Vi5BK5rPjh2eW9OJZKlSlte2cdWv0LSYI6rXM1vtKu7A5SxywzYhkG1bFxmyAV
dq1feYFWDMT3UQ+6OEfaik+Drqq0CoPxdaRxcEZLiR/NIjWAOy5lOb0ZmxKVd01o+2Qmspx4T1Ne
HI2t8mlwE5G1MTbettGd5Og0sKySNHjjqeaXMWm/YK8OdqO8pFNWsl0T1f6L8WumPi0lEFHz2dHo
r5Bmj1f4FSX0aOjD5pWM054FSFWiWoC/zoX6YvOkuxhbXIIG7JaanYwRj3md1YksD8ZqRZSvfETU
OyPyAThBo7W98UsHef82Pjakpef2P4dpWg326JyMeu5lC4Tan/+4lQ7qp9DCYdXn1O1Wxgf9BuAz
q3neVa68/RHNRGM3s8u+tDek8OsUiExyaMPRPiAcAOaEVzYoPUHlnbw+1pmFZPpKES/Bn2pRjkIS
8E6NU0zBpLZngIujO58/h1nn9tkt/eoAht/eWSRjNHo2Af9GhXgit+PsF6lRNg6q2NNPJ+DndN3J
fglorN9DC3YbUr5g6o4OW3EdViczFDmI4cOD+2jGuFf1w1SL5k6naOnH8Y+PubSssj5F+LJ5NOkr
i6Yhc2neHoRfdm9U4O2ukyAHHgNRuuI+M7t8MpLfV6vZG6ZnRC84avATywVaNUjBV8RFgpzOlrfs
WP6tEGzaTLTOV2VSFmWGUKdZeQPnG+bjnsvqCJn23Ebe7CE7MrkWdTyfat/1b2aduMULvPGe5mU9
XlJ1CSYCyjk+wqhQcDUfJqZ+G9VDP1foWVL4XWb+EUY3xBxlvUPer4vB4RsnGX1ETdgj2Zx313xG
tahPvLNaDlxyGYzeQguKAm37z8bVF+MYpPimHrpPNzPrH1+jr+NJnBwX933f0ukrIWho4HD7XdNI
7XSfqE2J2j6jz0k4v8dyVrvAFv0m8QVNEagUJ1+UY6aE8Ld9PQz3KarHe+Hsilj5N6NBhOLugHNa
aTQnpMrKxraRUwq6vZVHw90Hie/Jwfn/YQUhCMVHtEgyM7mo2a8BVOJV2E/srddir5vavXl9xVBY
GKJwBRuFU9P4tfhmlB2N+2c5REi+YEKjAVfwUB2NLUS8f02s6Yux5YBrz67bNWmvqHuPh+Atn+VP
l/DhpRR5+NyGm85Sicqw3KuVEOvsL7aw6qIsZlztjOsQe/MWzUo6bBaw1jNJTv+s406dWadkiFdH
itLhznGv3nIyEstpqW28Z6ccvbORclsBC1J6XFsch6WEEnlZ/I2RL/52F/ztD/x2XBsj8WZ5iSb/
GtUFSEsVKdM51vEhbAOWtmPr3/GS8u9oVxCk5ZTwvZJFcG8cN79OLd0Zo3ErHO2vuhxw/OesYHzm
KFa7mTlu6/XbmU1B9jlJO/IeE7c8mznE4vEhXj7YXz7zrw82Yl6WJybpaxgOzlUGslvZrCBvaJfy
O5He/KvwXrjlVai8RuUxfk96/lA078FW8UA+wmtmI2QwHxknANYsHII4GJI3Gk0qG/F7O2+krXd5
M6D9g66fu2WQ+YiaEwsMmYZX9TN+wqq7uDQ4Gcl4RKKL0iTx1d7MSoa6PMkp+Y6fkAk4luU4MjPR
g6kVjXtUA7epywp2GWLt7utouIIRoe1UmpGSJD879ofxeKhQeskuRhbIMoEZZx+dRWX04YzDSVMK
vbJ5P1y51+EIUjHxMXeeXAnbmQ5d55Evo3yJa7f9mEeb7MZB9euAMgEMskJRDJs7bKGWnYmkbe98
GXyi7LSYi3ZvdJ7jAPDFMaiP8zsKAPmdAIQFu4MPqbEZrxaNHlCYIc7BOHhXbxmCJhiyMVDlxug6
h3lXNJPwrlER3XBwcQ+fKuH1/oU6N7dDXJCa6S2o4njg6wxPNEpqfs4hC05msOIEUJe55IPAJffz
aVXjdJR9OnW6/+OOfG+ACPR/xCLv9xqZ2b1Pyh/YN35pNOsB7jnPJ4cUFE8wH55R8BshnW+Tb00Y
bR3Xs34HQ7Kxclt8n8LQS2tVB89TwZL1bEXhqfQ650DRT2mhVec3tFw4lEEOnlaw8nQXfRRVHW+c
MtBbZxEtJO/QJSn4Ensk2peDk685Q5KdF2hJUc3E2wWV5X1J8uYVJYbBk6ub8mVGdtWoO1aUR6to
dGbE3CPJqh5q//+c5LWsyYJZgr0FcLp1iu9hEbirVikPT8OUX/MmTyG07zhXfvg2WDWDHwR3IcjJ
qKWDuoRJym7d00q8NyzUaavHEAlmTd+QiXnM1q4LGDGq+6cqrg8ayZgPQDHo4AGe0KZqp/zDm4on
MoKTZ2EbvQLGF2ipAz263TgrPBgLuJkXH2LejGXQvheNEyLQmMtVwTXB0cV31uBbnmwCAGXAifE8
OC7NrCW7LUdAQNPglWcwZ9kLXi9Hk+aWtBg2c6yCrUmOo74tG5HleVNgvR+nVuYr4+ah+gd1b7K5
+ujkcZum4N0sKzir12iBBCrT8in9Ou6J+Ogq9KOKQlWuTWZ9mMkHMtsjsM+uw446i9QsOrcWXQVg
B+y76Xsw2OWUOt70XLLC27XITfJt4cbFrkHN02kOkEdgvUq2tip8lDWoQV3UgBIGXY5HgKuOgzvP
6Dg9q7xCQg1S4A/DBvEw21vhZB1ly9FHa6yTFyom6xok1clIzPPnl6XnyWKKh7E/cl6rBbZANRFK
9E5cIk9Pe9QvEvx4Iu4uXrzXcfKjHQLrJyFdhmQFLVKFQCce5fQDfUYqtKMYgzf0jqELwUiAmquH
9Ui1fJ4tPaGVlkDLiUUcUJn8lNjFanIcBXjbA1uzQcHCuvAIubRuPDznoFZhI79TPUIYa7FiHpoc
GJtVtPpc+AJFmjAWHYMHc36yZGInhpKCDT4XSS3mqawdcL6YRe1f2952HiQwV4vfjT3V6B+ApFqE
AHdlyGHOoDcNDv1fHNm1O88PwHnTXvghOSBX/L4qnmK9rgqUk2Nr/e2SYkJdjKjQwgX9jladN2EH
ZhRBkI4OZkD5BgiZ5hKOuORTGB3EMvxt/5fr53xP9cOf+UZppj/MUgEvEI17i3vgRrplw7fIBi0k
svnSmCAW6C0BonZxpYlVfHPzxk3F4CcvUqDiG0wY+wp43NkmqJhFBzbZHa2yK1L8Cl11kHVAbmg5
NWyLpEDErBW5Gd2IaogM97K3GRobwHA14D6s0H+naWex7UF5fp9k+C1Gh6UniRKG56b2tgU2CJxW
+zljcwgmMva9cN1rgERgMfQn4nZjfJ5a0BiSYlwFExKQDbgfdwWSxM4uXL4D78a6FyOeoRZx06vH
nBhPTVcjt0bkl7nVOnXDgJ2DRbQSKxUxp69o+QOK6RDdjVo1Otmzti5WBLHCF7zjCUj53rAz1jgJ
fqMsN7kYo1EZUfHx6KPi/1Xrcd4lI4vX/tg7H0DEzv1Agme3cfJzVHQvTMdRyu2hXEgO+HDXKTc9
18naXURw7OROkoahGBUiChOsg0WQCUeDK/rq0Ta/OAVwfSv4aHjxxQ6m4KXrGncDrhhfd/gCXjyy
MGkjWWRDZwUvMZITF78tX6uxS1JXjXpjSe/UB1H/PCwMzwYNakDwLdlxWkii6CaV7+fKZmAPwGr8
SkUziQDwZqRxctEPogblMhbJDSTh9gCeXfhUgAqA+7bTP5xe4HjR1F+JXxZrxPYIb/C795e+DdzM
eLToKmfx8ocCapV1MfLxZAarI5KRu5oTtG3q+igdrfkSCnoismveo9IpwBZj/SHwSP0++nE24jX0
2kfhcBnbAjkEfBHvQxWQNSJRd+vJSaZFDnwETb/ydHZAceFDsa4EbnPqoswt8j3rUoLZedAtXjN4
/oMXN3fy1BNte/OrotzVnmWdk9H5M9iVuAfoybH/1CswLytfq/3UjC4qELT+sGZ+7cFx/k1qtpKh
Xf1oKBC9UILshKpLthl6nBNtbY/HcMYH224d3lXrktRF45bvUetuSjeYfns5OUxAY752LpeZPeXJ
KQjKPLWY7FMb5dVv1GvKA1rzTJkRZRGGW3BWkKVbrC5DR46iJsEG/DT5hsQtX0VOFO+mxRq6AIxC
XwDcWawIhlC3rPCXsABOvM3gvHLRsptZqe1Rg8C78QU0nell8vjCeMMHeG6zIy0Pr73W30Do6n+T
eO/bqvuFZHCdaua0ryHKadbd5Dfn2gG4HxR1s52A895s0CWzqQj4NxbLHWr01O9aBPsRQMvXsshl
1lA535hLUdRt1erQtMV09m3G0eCjd1+9JVUbo1j1V9hniP/Ub2wBP+uQ2W+qqiKQCRKOOw418RWK
b7canRueggQMYLeMNkGH7xE0/uFgNS8gjTp0LyIlj+hW0wHTmqISKRKfyaMZjOlTDF0KUlWMvmX/
mtNUqKpwRGLt8PrgF7kMHTgnK0eOwwo9J/kF+BIobMbsdDH7l4XiTIeIHT7GiqqW1wQnCaX3PMa7
+DEEPEd0NKqNGCvwVRfDKAiIGU3nfqBhFtn3RpRlGaMLIQiri4sdzD7aY5IByReHHpERlzw1l1Pu
LJdz0205GS4PixgIPQ4DEcXGXP7Lv4ivEwCWW+J3Gwp05Mtse80ZOUVQyhaRqrzbefi1+JVDhvyL
3bveCqDJvDNWvKlFOvN+PBsrkuro3GXZz8EkxPOypFaO9WaWpP2sUiOaJUdkv1ZGzBHePJY0IrpD
bANfRDs8g/ahU0CrcpRjoUmZTdNPnbkaIzIfglHq+mExyr98/psOAcuuS9QZGR4fzQReVVujINwb
4qc+j+KnGLVcVcjn06fe19pN6wqcCePx/zj7siVJdWXZL8KMQQj0Ss5zZs3VL1hXdzVIzAgh4OuP
o+zVtXaffa9duy8yFAqUIyBFuHtgfxte8xmV2CESiwzVP6e6Lb4al/Y6Mn7DnnhIyuL+nG10qsJT
Ox85ofh9ZGzYKv0e/cvvv40ClBDe56vy5BRDzTXL3GDfDeATQokIDFmUKSFkYQ4JmbDqMId3B+OL
ZJ4bpWEv76caW2vON4f/OgnpkmBfO363HNOgAFHAare8B1C3yNvkOhVJAs6Gg2VlC5hOUzIkH/8M
jFmQnEGfXxi3LzvLoDGL+wXg9ghVh5EZ7oh7AqpYH778LOHyveTj2+D7wa6Lmb0OpD3s3YwN+94n
JaTS5v4U5uOe21VMVl/jpC4xblyN8e5/77skcYELBAgUqk+RsC9lWE7fk4q2Kzsvu33KuX50ne7N
2OO2jvxxHKQLaj6WebmbJLdCOta1DKGghj97t2wltbDsSD25RerRhlrdANHZqenoASjLu7c5BYtL
dsnqJ9NB7g9nad9aM6S4TsZmGi8HthgQXtxV7DSO+lDOwdOZJRtpWRIEeTKGK6u09r3OQE1NxufY
K7pbbbvNLa+zF1LX4xs0E6BOuG7S2n7unts46J9l3Hs4drO+fzZY59/H1IPwZJFMF9C0w4WglbvW
Xu1ifwWhKECWPltPBUeX58MTb4HQTG3snriIhycsdZOtwgp8aUYtWeUnObEPM5g3noMl0gG4hFwt
+NSuHS+5eGMPRCNp2Mk0hUKSO/Ljsdv0FhPRvf81bo6CRm1tkrt7pTJbbTqLx8u6RHSVibo/+D1i
FVEcW+pg+sFsNEd/2cLcBZUekUksxFCqBGIvwPuEHj92fZBcVKh/N34AueBBTM36rwEQBqBz1YR2
9DWA+F5yKUgpTvi/LP6ymznjtHocodWxM72BuvrYxggkz9wgw/aZHF3tfFKBq/UP7cfYfWzSQEX7
IhLBZ+fB78t0PwrBHvqaztjMnH98jemv2d00OTi0kVsyTJkFNjPEOvxYbVlWiBpMBDUiTaerateH
2XyIvjkqoZQaeTk/ummNu08Qe2dIeJEzcacEGkLj0umt+kzHGELEDi+dpbBECdD9PEqwftA9i+SE
Pwqwyvh07chfRxd/o5L0xcp0y9ivlhBvaXbADYtXzxGf7gxtMoOZ/4CrJHiGT3xFgvHaOBZ/BZaR
7WkPOUPjlAxNi9tV4wLdgPlxWecL4CHlwTgPaXxqkY6+hZQin4b/hDHLwm8hS0v5/U25BHs569sd
+lCX701Gs6uBNGCNIm+wgMGTX7+QDsCg/2WpnHeR9dkVYGF5x0v8n+e5v470377m0APIYqAr71U5
AlOAQHN6aO14pAsA6AENmxswG7tlOeW4T5S1Al3RUuJYgLB6NEedMU4Txebc7VLs3GYnM86l2/32
v3uZE7ICGXVInQGa+9ckZvh+kgjS7Kj2FXZEh4wpuekVe0KA1zqkZPDbkznkukzAsIJxxAWJmwZI
DUD7BT0wdiA64n/AY0RDRGwdOKIjUVWeB/azC2OxnMOIdWSSjiYT+d+TkmYIgIDmYDwtL113ui33
hA0QSAFBtXFnNGmL/fldhu3e/zMsbW3p85/uwKFTHRltNgf6R3KZZ8NCN352GBzRJZsvJbfOG+8v
IHxkWc5/uvcZoGA0QC6n0CB1TvrmvKOIq3czTUtddRIkBdw+xd2rT6W140Fb4LdT3q2UObllTQLG
iBXbiy8bwz14KbMAidd5KjNQBW0cjS4yjF821JF9Y9nUHcxMxo776lICPw4aEc70nEpcraC9v54x
tSEpkZ5VD+YcEYBw23fujmOPBfJ+PRy9DverPmY9VqiNiEoIdii8sBZo7dZHsmt2GONkadVi2Cfz
ibVxModxgsSjI0K5+lqItfPK7qv7/7Bg+7+7yEx2EQBdaj302PhMwDckKmkvMeDMUBueG6qvyegP
e4XHvA9gGmxNFbwgAkt2phdkbXspPae5BKz5OfgNUNV/TMZjdL0cSJKp3o4+pIizvrZOUFnlUZz2
42s+gU45qLh7GHRBV3ltxSfW9c6WODLfuxBwPspwSjZe1bVXi/h6KQpePE9Tg01z74cvuRr6g6Vs
4KOQIAkB00STFENxrJuDU3J2dOMEg5AK/j1oPFx3FEfippGNjbGd++JazYlFwUVwDmm/Mj3TWLgL
7HOv+9mPSSYAQ+V6U7NGgrEQ06WkOdnLBGTzhKfWhoxT+NRbLTatpXvofGAKkdK+Mn4OfD+D/COa
DE/jWwfp3iIMuovp3e0J22MvaB2RgJhmrp38FlPu742Hnef5LYT4coTUtb8lQWInCxA0AEmQbbr5
mt0uIASqSyTOv2yVzK3V5OXF0kxjJlSNGjdIq+MTzW/Kn5uhzLpdnaZVdH8LqOyHtQF1noicxmRB
oUxxSrt+8/WeFfXKa4Xw6X9+Oj2MEJApAJqf37Zxhw77/dN9mf58wq93IEiIlIhI6Pb+kiW2GwCq
YPnw9ZoiCKDAUyID9/WqPbfiFahwvz+hmbDl5e9PeP+2eBpC6nf+dPe5XT/Begefznib+c0nlBBO
+3qTev6ERXf//e5fi65BAs+G35/OnI0SVXsrCYGKmr8Ic3ZVlN+E2/r7r+kDpB2jobXEEjC85hG4
o5nvatenmqrwAamyR+kG7B3kG2jslTEAlk7cvFZOuaipVZwrVE9esQmlBLqguuDG5D+WLiJy6RTj
LsMzZD1z4h4tx/tuBk3TAIzh+Wy8+7c9SPMdAqBrkw/VIlXHsM5+fvkzB/FDPPOx4AztpfIsrPWa
Waa9GIalFKHzkCaV+wANrWM4dNZJzL2xCfQ+FfhqzaBxozEk67HaTqGDCZe4SyFHEULyeJ7DNG5X
D6uiD+p/2eJMrhkN5OX+KqOQiPnHbmRexpzVEY6qILQu9qY7OKM8A9x875mzhg5yRg1tIEf65/2m
rgb6wAmvxiQg+LCFmES1+Hq/0Az/Vdm5PBiPvBPpKXDl/Z0aE7TdEQcdshTZPnwgY/Pes6RX968E
YP96Y4sCMH7v28BOXlyWZ2k5ILCOCb+YIz8vQJ3Sbb013cDPoeTeuEAgcNKJ5V/eLLOHXQu249cE
xsM0eIW4HH+/wpeZZrUAGf+fV/gayBv1+1UqkFCgH4/1kN1DI9lOixWgzAhtY9Gxdn3LA6U+yXZY
zkPMemLDAVnnEOn2tjkzhlIJg512Nw/ogiXyOfTJSsNk0Xvl8OZLnUbO4I0foupObdjHv9iEXE2Z
DlgT9sgqY2mWRHnoAj5lpz8C4nx2QWK9pQULoUemymcXvJ5lAX3VG6hL2Jp6nn3G23U2NO2DQ2D1
4Y6VYbsbLPxzvSowZViw8nLiH7i4xiOgWrWKpGkdLPk7ry92ZmTw2Mw4KpFLjty+GI93a+CxaMCD
YAVERYmfoMOvXC647BDvt5x8rRwsTxZNOaeznVuZSfLQQH9ow2W9463DETNlycVmwIMAX2xBgLLP
F5lbdKdJUvtB2PLZ2MMk85Ziars97u4OOJXesqwD6x14VmfN3JgikYzTB32qXAXRXU3SHS4NZ2XM
2CEedDPYT+LmT2kIGhjNO4i/MvAs11gmIgiJjG9+0APJD1LWHTjK8+HkQrUi9J29dpIK8cV0ycO+
Xk1jWTwzivSZGlAcIQxo/lxbKKtAK+A7TLdXoFyJyv5lepPVhVBIZydzJjRf/AeopC+gjYxn8dyE
5RbIku7JdHRWb6Dc3t3MuYWYnknC7bPp4ZNAiThOxdG45hogQIVQ/Q7hA+upwP5zh0uhtiNSS45Y
PRpvcPjCDkpvNXH+2zYV4HNB4VoCKOwj7GccxeD+Mzw7UjXV+3isgDf+Y6/9OdDQ2xlupNNLhmor
gFU3+WtvjS7k//HkN12vRszTEyTZJwBpvWIN8GL7jbiCrj69KH9pnJyS5Rev7vE/xgyhK8Bnog5W
AvMpeegjnW/FQAnMo6ODm6MOpvBkRifkv4FDSp5HoKtuvted2y4vXokT8sPU8RbheJxU9VO1psBY
rM1Jfm1bQPlybB5QYeUA9f54nWSgYZpGmLo8jKMOTz6X7DFGD1hCREchBTMlbfsoENYaM+XeVOa1
UFvm2arCN7w2g3oM4wvyjPeeMbVKJ4syH3EJzaczpLQPTucj4zXUSEBCCPXZUonANgEzIRDMdgLk
AiCYfzm+/ICyA2A/fKaJk6C+ZqTxNzSeZs7cANlDC49spqicmdUsgrR3/V0GoE85cxrdUSgWBejS
Dxo3dZQVlf1cpxSpFuK6CGQTttVQiNoxa5rxJDVfQUu2epY5tmb4U+ofiK8t7zM1ZbardU++ZwRM
BQpi+KPqEPXqcl6cPLtC5i4bki23g/iSBl61DJ2seOXU+lkEgf+ZD7f7PCh6dbNQauVd+boD+Kq3
bgyqD8t4mlClacifJ5S1euKoB/HUS1SCyoLywZiEJFME1gaQ1fNgo4pmXSGcvjKjuDdmx55oQETn
0Rp6yk/d4Wsu5OPmqFbWHc14wIpipQL8yaz3kqn+aeyLZQMB51flhw7gF9yLTNer/WBNU9VAuruT
r9iJoZRTNoA+MTt7RbxG4qN/dOKifQC16m4eaJEeympGR89eqLPprUAfGTajrfyDtro8Ir6lT7M+
xdKWqV4QOg0nYzMNoAjDKZ+bSXR0iZJOcJnP0JDuHYFdxYjpuzYkWr+Gjc2MQg4O6KmSHmyZi4XS
U3yWNAlOXRUMi9Gbwu8Iwe2TIZ5e6gkFHKpYNhtwMvlbQibUlsjD7xYIzcvSnciR9464lkjfgNbr
Bt9LMb6i9uEpQWYjSuNSA9eo+fWrCbr4JLHQOYDM2IRRFrJsN1k0jYxLzoPfzgmH6jKxy1NGQW2K
KEJ1UeN3Ete/6WN3sW4KfD3cL8erhKDZftKA8hh2QD/mP9oJykqGOdChB0hPCjUnsApGxn/YVPGz
YQfMY93s+f9xnpmF+MMudFp+sSdQBSyJRHzsZ+wh9TV7CCXgIyG9GctoI+gDmZxuacaMjYbdemDd
dDG93M+yrdRQLktRBK5c0FheIdM7nMQ8WRW74XpCFSnu+vQhRY0VSGgW2Jh4HX1wqym85QFgLhgz
Fkl9axWDz77MKwnVRpGJlQcCyMkBKjtsW7EQImtfnKr8fWRsoFmpx3GoF8BQ8G9M//Jo1b4FNS13
AQhuK2OOE35ggSJI9uJuhdIxkDIoNP8mJvsHKPv9Lc1UdR69MYiMvyw9SEVUgT4zzy5usUs+jd1n
dYx1QEMhW4PrjIXN0dhxb+2gnVmonfCL5E0QJOfnt2NpK9/kkGDbmC7enf/n3WkdDqtqfhdQmDk0
Kvj97nospRbajdcSUiqi0dVnEzgXRGSrt0lU/pJmg32KO9YcGhT4W2vNs+epB0QBcZrqE2zwRdYN
5KI8t1gq4sWQukxQBGQ++moKZY0b2mdHRtW/7caX2OQlIWH63Pfk4OTUfYuHBjpkZZaeGkeBHm/H
1cot4uB1cPNLzEPnp/CqB6DiilcvwcfSbWUdhDfpE9QpwBwlqXwHVn6XYO3904nrbyjNRZ7t1irX
YY3gu8c7+6yTic+imfG3zEpWxhVySKjoxGr5VIH9ve6JSvY2qOwXqEcNC9cZcRGPpIf4+BgD1TaR
YOcJtsUGIzNiQa9T2XaRnsb8m1/zj7qQ8QciCecKAh2fjTutbNz204j1J4ieVCJSFPI3YIxEoH6s
SVW0nyy1ryimpj68nn9OfepvLcr02kblkccY4L2qfoRcRPXYtw02oGPsrI2tn0h7AXFsW1a6untA
rjBZsJwgjIEKc2PFH9JSsEvNfaCY5yMw8eVS5RVfdSHkRFYpFMfwC7BD6yIpjccr9o1+kz3cR7sY
vCQRdnyVBRAvQrpbYZ5/Trnb8K3eTzHzp07lrMTAu3Ue9lYkrNy6xKF2D/kIoFyWVO33XrwAfxx8
5K2KFxAbd074weiJQGh50c4DavxRgIf8XVAtVkmLfQAdAVGpbQ15tUwEHxOpwchQ6Vuts37NQ2Hv
rNq3H0KRomTU7DH09MkDB/OZlyTZQh80BHiPts+qcB6NAySJigiifoCcSdluXIu7+AqQLwIUE/A6
+RYAk7218qJetygEE6gsfYHiv7vLCdOrcLD9b3RUSx6U42vcDmQbuqgbYuyt/dENPH9XKOe2UYAf
bRzG6be8KPxvXoiIwpDbwaZROn8f8w8zloHjvMa22tuiZMv0OnpyaeyOj42qkIWLmNeQviCgvDUv
gfhOsOQW33g0txatn6LUGfYSB3NUz90vmxkgafu/XDRhBHwKRZZ/nTsAab+Hjj0qWkLizzStAE65
4bX3L1tZ6OqCNyE2yBSgFtEf53weQH2CEDrb/s+/7G4Hym2adKe/7DEKjJ4UEP99RseFBGt5obV+
LX3Z3pqZuRhCw+fwxwTWu7yhOM3dhCxbiyASWLEWtrUpGZ1ljYp6t6TyvVVHBgie9Iyta4/UJ4ad
3has2OFgd/g9kRaPdwll9aGo0n4rofJ58mMo6nRZjQyGhSp+GbSQr6mQ0ASI2+SxcHooxAosRoVr
nwEDqC4t9ew1dfo4Kks/xsb6/l3Y4xYaCdiZUlpejM0cxTnz92AGnU3PYyKBlFGRNieJhBTPdXm5
20RboIRgYefLdBztR5DBk303tQCwxmRssNdLFwBA65sZ9fOuWQYc5UFN18tCfazH6qNqC/tRklad
IbZ4zJMYqr2u4Mjo+tnWdAlxdFTWIr6Pcj1tCMviB2RPk6fOVUvjFU5Yv7QE63gbbEUAv6A1M/oT
8oQ6Fse0Jd0LJ+0iGz3IMQeIFE6kVyvTVV32E9z48RoWfXYrsff0uxwgUUa8VU2bDrqXOKlAtaoK
GZOtXaG+a0B9+dCGiAKTnJ+UjYKIWefzU4+HvxkzTaK7dqXctF1R6kw5gNDqSnxqbxIgSHYlj4uL
aRzSZEu7oSho51Xl3ca7qQBbKUlRBZQCzjg7G5s5AoOz3doKCc4vW2yl8RJqL04E5GE9rfp8QG5k
1uApmCr2AqSmTY7+FedBzq5XCjco9sxcL/7F8z0eGOGnaOJfrhrsl6K1JsCSZHrpKhluoQjPobVI
yVk74O/WXt28OKLmyG80/SewvL7nsV9eK57EU9naBE+okd6brgigUNcXtyarUNL0P+39PPiXDbEN
VFxRUe6nvxo/ke6ZAc8MSoY9rQiABadq8hxgI8UnBM5HqLqM48EcfTWB7xQbJ1NgUaO8G5ubFOsQ
sB7nQ+G1T72LDPFXoTdjdy3w9I3t7vzHz4x+OQ+t06xym8RbC2y0DYqtjkAbUf7qOpYF7UDb3wmZ
8Nc0K75zyuQFD27+SuYseC5fkjgYEBouHs0pUyPdPVKGemGccuxggfwC2wNRWDxTRjw2Jg1mkT8E
3jMVxFkW2SgvuePmW8duCuAXPHpsRJ6v03ZwHgKQxBYadJJ3PQUPCLLPQH4sv5C0imIw2XmMZUhK
vHYBumP3QCSeIEXj2EcHWrX7MrSS7dTY06VOy3E5opDpi9bYJddvuOcUR+LXSAEIqSMEuOxsCXhr
fkxmmhRToEJGpm8aQPIEEA5qQo3G7J8RM4dxNz73c0zftaDYqvv3UZLils7S186gq+NQNhdjErMJ
CAT/JHS3MSbTaOKqC2IFkTnny26O3FkT+26Dx931z/yQBtvcJ7QLxOmKTF7CtKyOxt+euLWO/UkC
iOWxjY/A1mFqRLPvKs0QglfpKZSetwa+LbtCFz9cYuMyPlaj3yFh7DXzM7dGcSYvWYYKvDOSEecA
xRaIGBSzWojTdtnaGIVThs39MEyg0BwjmjYe7NEFBM3BfrpKlHzsdQ4kOIkRrC7sYmMrDWHEoSa7
sWibXTlHJgUUGdcTa/NrbZlQtps8EbsqFtSWzRvqCKfQCUVosYcwKdicJZbK4yaeN1ERgIWrXjeQ
GourYBOEY+TPgI++sfgeG3DUe5u7QariCHwJ6yjyon/546YCoAvDAYyZKvV+u8WSxihaBjeG2Yzd
zEZnN+Ba/u2GVQgFTmDKj1nXtRsrD5Hcz0b3kVPa3lLcwWmX+s0idkEK6KFIsG9Z7j4GtHS3VeKD
yT87hyhu81iC2jO7krqoFg6wblvj6thdvlcW4NqmS4IOBS9Z4251gJQQZIPsxyKFsqbP/OylTrDr
UZNL3zqBxTB+fud7NkFKIu2cn1bZY82VQ2gbsYooRJhLREm7wTYDRVeBp1nJrGhuliXJQipQzVvR
Q6NJFQgdIgnwHSTyU5UqxC1EuE3aKvyF/NxzPIjmvS78ehFYDXnwgJJbd9BRPVGReTs1Ft4WJRj6
s5kRUj8lRLliqGb3Q/q9rbA6xbNrjh3fZ2wKoHfmGUnP6sU4ixQSwKJ2Zo/z33ZBf9mQEWv2aYHQ
9uRvU5AURUWGEhV2xmJVQH8IKt2WVxc33tXVc6Oa50p77nmM+/IZ77ICuNFHRGYenKwKUneh1+7N
aKCkgH6n32/NKLIeDdSdYor6nDgXYVh/LRHrHqQ6A0PTAP/u5e8ht4/+XHWFBtieJDF7Kwmd5Ua5
OjMhAczsnRjb8w6EsKzpI+kF3ee0jhOr/mzzfABABJJYdq3fQe1gx9hqfzedkuMqr3Iv+mvgry5t
JXZbIEca+8QraIcwlBAsJsKOaYcwNMTXsWkVPnb4DR9+YkUGQeZB/4Ly4QsKiqdvrIBOMHhF+iLy
wd9K8HLAdQnrS4GE8BIy23RDycgWeLzha58bBYLBgTohdOQGD+XFjbFCVVQUlh4zZKb9GM+viUec
JOSopYyf4kTPF4rboTAjukXP2lWrfJS8mJ1RJYBuJo9AbmPupopBxxnFkO9TBTVT59RSz+bUCbvi
BwgeLYLZlXZKL7D04esc+wnwIpMpW9Y5Np6VZw3eqypw+5FL7BuGNAIkeUDlBw7RAX9ZZ6P+tGvn
sUSW8XvcUxm5AWUvqGA2LlBzt3i0lc1XEJ4+sCKATmA6QrNVTNVuABIHyieOVS26tt9jqRECz45R
JyD5xvLDfFllcflYzM2IzAIyDTdjsePkyIJpZ2PolKaUnVyn8ifU7QZ92qZxsQRESNtLM96OiAhX
PfSKpYpPAnH5RUOGMCpT+ykLwL6ikGTYjEg/rWlctgujLGSEg8RMgO2qei4dD1irPUnUV8ndl4Dg
44WZezE9GyF0IK+fUFNVXh1oDu/bqmyXSRn472Nf/QwKv7jVTFpnyEMj6e1rXEeo8zBHI2/IJsuP
IlU/fXxn73i4KNS+BCxAeIovoNh8RbV5fa5AYlrxMASSmAUomelouWsT0K1j6E2OqBaEAkP2dMTV
8s2ZcINEHRBUvOv6ZE0ZEJbQe+M/GX4Yr7WcbeYIa4sA4MfYQti8IBAgb6CH/pvLAoXI0q2DVzKS
eINSJ+WGNrW6pbQ+5fHoogyZh61/W/ywOyi7IOicXgPR3LSVit0wcHqAiDcUIefGzy9J/b1q0i6J
Eg2+aMX7X9pd2569GXjD3tIq1qvOs9tDiA3EJcFbXAiFRZYHBYc1qm6TSzupZKERiwRbqBFQimZp
FnUqC0D7tC+eo6bvzlxiFeIpZRQHdY1/1Liu7PA1hdbuRxhyKKtoEM7wQBEb2kIZJbZ9/coo4Fot
SfsfiT9u2qRB4k55T31JGFh61i2h5bYjEFsYA4iOjJm76DoUmdZFGm4yaJIfqkEOWxpa+3iqypUz
ssOUyz6yEfRAIEYN6557dF3F6i0Nyg4V3kMeyXLkH9BluoZ+E3zWuHgg5YwasJBBXzOr6/aQft0z
8JvPcJiLmYOhcC5H4NIzwECGJBU300CgzDlYGVTpZ1NmWZAVK0J/hdyOc9LB6JxsXb8NYX1taIlo
fNU+gT6eXyDsbD9XlvMClcLg7Ipanka/vWoBKE9dCHHg7FPYqjzaEJ1gYhh3SQAFFMD7K3K0zrEC
UzGlxbsGKmMDbDqkmeauNdLLHNl6oG6vz4p2IK5bALURS/Bla6v04DJ1cjoVQrN+RhzOwMSU4QhL
hJ9ZnQIjNUK+wNhNAzIW8PTGxfRZKr9h0V9CRXt8HlBN6dLk4rlzKnlGoBVX0qSR4dOyf7HDUkQg
WRSblvc/Q2RCbigT7J2GIQC1kaR8gdVGdcTRzQxCNF7fUBcBcOUp+0BYHx7a8ccd41kd3fvcDYZo
lG4OUF3Zr+ohbF4aT6gVymDWG9OlHsXjhznQl00m8N9YPS50BxooomxeebgfBti1HmICpt9iBlUc
soQ8IBVsLVKNsosp25dyvDaj8C9hAVSr7laEeT+xr2siW3Qfmvj9deoKpJ0qyHy2/H1qcR0Ky12M
SshfmjzqMIDKT5ayY4M0UwQVqn45ZCDPKIFS5NxS8Ral8RBwwuV8LaDkeS3nI6Shr4WbNyBxwmQG
+wpEKa1xrzRd2yXF2XLajwyongqVzp7azO7xDIIslOkGPJlOY4hgGZ5zT8B86odCVQvQIOhTXdlF
xAETQOJ8+Hc1uWnu5pmHp25Kv/+3YnLGwwwwPB523ohX/1OzLoBS9sjzX01ch/uhgfZjqFDfBqyb
YssJGFbgZ4KZ3EKbDFvuce3VXnOZwjYA2dJWiOEkV9Y11bbCUv1QhsjLpbj8t3iGIDlXQUoBgofT
BaLM1Srm3H5QUxagypC2n+r81rZYgM7lem99L8S2J6gILxLWXUY+J19Y3r67cXmyG1zpWT6g2jrg
TIhyeQsaoOS6p3yyVfFkb4GVRiXzys1Xjh80O4diNoC750eGbpCZxroUrOWVa7f0M6yLR2dEmSBZ
2TbK1lgr7Yv6F3Z55xT3wvekxzvUaVZBoomrbTt25xCX0iZzQ70Z/HC82kGYLKEB7b7aSFC6tBC/
SnpCJgvQcVzMVzp0wXuQQue06R35gASTWjd5VwHr0gIbjTAW1lzyWkmiFqUMso+mGhZp1eafdtqi
CELJ82cKaOC6h/TJYZo8qLT4wPKmTDvI6Y8ntyPhU8iYg1v2GlGu5jtPfdA7Q7vZx0QHwBPqTyfJ
cKMMA0DxfUkBhFfiAClisULkZjwXjNZR7/sfwqmTJ1ARx60D4dQNRE/ZM/bokIoskx+QsQCAsCzG
h7EgGrSf1l63Za9eoYu6Nx6cdhNYa4jPuVpWGzXIrR0k+Q6aEHTnIP9wxG+ZIfXX0QukJ9iSQ8h/
pQYE3UeXj8cSYd9o4Cx+8glBOKgd9jP2RHtQCG4GoAWHLj9xAPXAqGm7VeujTHWC73JJUfFzh4eL
9aLElEZhHyL9PY9KFaLijE+ebHvWIo0rLIo6PEhbQCo80uudUoheT6FTvrM8+NRAml4bJsi18tKf
KNZeggDNoho46gV4fFBYYDbdoYjUuBn6rHxI3DlyXSn5g0I8q+DK+cQu57OxefDcQPpp5TjZezi2
9RJ5T3Yt5gaYZSipIne0janlWtD3kM5yaoFZSuOWXY0jYxTQfIEk9pettgaK6C9uLPMsxi1HXOka
3ue+T5ZTFNdRl6HXCDZbSboKq7o8WYlEAYIph/BT7+VHoC6+BQBMnrjnr6pUPkKCmi/cyT1Okh1I
gThuwELnVKOo+2IaU2fpd92wZbl0d6hDMl7queHbckTIBSgDvq0TxpeEKveVjtDTb4fhF8hwU6qx
Y4es1XOLeHskO1atNASScLvMk2mPDMIiJZaPQlG1t7VHgNjyhjqI1STBNs6scoG/PK5XJ39LmQsZ
mBBFYDy7Ho8TyKqLwkM6WlBvWGo/Q4TeHgNQ6pTqo6xTjxALKrbG9tWAFfaPiwxdvdKB9iKsRk4E
qYLXUGqEYQLCX2Y1ymVf+N41YylbpyBnx4W/QUZqOoJgVG4THxVvtNtA8Yd3J916xSMUFbCuRpU9
YK/IsDM2pwD0BeqygINa4RVbgeDTcRGGmuZyZOFD4mGVjGoT323LGvcpqaY98Nj4dmJkMDhI/UcF
7BEWgtmbJZF20CDhrnoIMG+LZgj/h7XzapIbV6L0L2IEvXktb7vayc0LQ5qrofeev34/oCSxp3d0
TezqAQFkJsBSdzVJJE6e86QiaKo6es+mB6V56l7JlUbsccKoW6dBFl3ADOfHaCZh4QLz2FTOrG+M
0PMhdxmeA7LhnmVzhD/Hin1tQSj61Ks9KUVQPPEuLaqdkY2Ybd6aAtC7H2yEABA3DHnJS9v6Aypf
JNET85Xvjw1GZw3De/7odkJJufvgUIz8SOYzuzcV59KbCoaw7SSipCOuGv+hLf+UA6Rd1S0HpsnG
cer5EYYpb2Vo7cgpizE/3m2qZe/11DXBvxIiHewWzJsFRFJYyiFO1qqFgHurdPVl9Jzq0nXpj14K
1QIM3dAwQnoNSFnG3LvcifhepWq/S3kSXmsLPWNFtcp9pnk+VZU0fA28Y9c65O/z+WrVNg+ALH5q
KyXhz5/bIm+wDhq4MHQjbEIJSW05T9LWugWJxgba0tjV2SY1Pod0ZHVB/e1nNc83RTU9dNABPaow
G6wNPwyeQj71ntRcymnhAGt+MD+6gIku/NE1g7aBV9DkMe2bZ6/Us30bm1/6sE+uYf8vkuD1Q9pN
5c5zfdhiIhSIGh/STdmDUxmaHNldmtZ5GKtxInWK/MhoqzZCEw581Ur6xYcV5Q8LeYuVZSrtR+73
2rqN/eClcmuU2uLav9kqX4oogbQnSs52hxqx3lk8WsRQNgOkHlRBesVYrKRLH8lb58NGGVL90Wie
I0nOpNop8jz8gO/cTSrpuCNVYRxfzBSVsOvVRaoPATdJsCSbKtR4LQjtbqcFqnEncKrbDvnVUYdf
SFA4ybgBXSv4ou1LUsAjUMZBuukczTy1EfX6HmCuVy20m2e20yt1zIpXmB+3wCSVJ/Gi7neN9slI
vepSZ5F/H1pllq3jaYh3ELigsZL3o7JFrlXZp8B0nxuz+JPSCTBi+TCc+FuLVgMnVU9WkYCX89J5
b3k+gKta+RiibfU8TNna7OrmNZim+rXI3McSMuGHMlDqV88YrHU/TR13WIauq/l7jijijd/6D1ZR
Dte+nPyHHHl5+DnjT0EW18dIDUsKN4Lkk52QmyQPGR2kN6GOGow8R2XS6ysIV+WJ8qK6pvrM8+Mg
zaPT55c0LEA2sdEEIDmHkDdwgmkZTbqhHsL+YKUJBN463OFUVNkfsobcN0AzdeOKoTWp2r4seLwr
iWN9yKhSAhKqpVs5V/f6YA/Dd7e9z+1ADvO0N2D4JZg3vGZXzH4ATxpLJf0YQdpO/Zcc6ohUbmHm
V3cyOB/ApJvQjt69apDkpG7Ccn+fO47+BsIfdS+DDYopNnXo+ndvajfdxqHM/iCD1WgA9NSLY1h5
3TlU1mbbJntwowfL8fpbH0zOLovm8uIm54IM3StqX72mDq+ikuY1q8ePnM951wJmgQMMD7DrG+Nw
69r0SEm7d3YMBTYWaWu1r9VMZdbd1BtD8mCCVPDVUo+gLs3NM6cjJ3dAX1vG53WUbtg/Rwi2o27i
5AOveBHnxGqcIlvH2UWmjX/mpdV/LctQRxjdsG7UpceHCN6oluOwx85KPnQqUmG2l+sncur9OvbG
4FNN6nhnwHOwk16tQfajrVLURYS3MIH0NUX/GESu8bH72lRZcNDDAtLygbRdnNn1plGqeg9ymeeW
G8zTyUOmwtrGlvOzm4quqWWVvn4T8KZrZlq5S0S1V2A9I24bfLT571G0PG0UaIA+GnzbnvwUISIx
UqzBvMXB9CxH8ZwXDxXoPDkCY2VdDBR6VpGgV59rSJ7ccYTvXKyKQKexE+xam9hWjNvkqz8aUzk6
CiWHi5kX/vKU+oApRdBiT004F8MpstfvHEUQq6vKz6b9EixDyEew17Hhmv91Ob9nw2jVmvYBYYId
9d3TF3e2/c3cesNl0nL1quqkuzod4GDMHjmcIJuIhKKQbCohKyR7qWEJHgyEYWcHRSFp03710kIc
MvfI075zyGDphbUX0Q+xspyG5m8AjwJEFtsZEPV91YbcMrAnDqW6FUjmTTLN+alooh8NtYH5icx3
fpK9xbHELY53cf9FyLI8cDMI7+X6yzw5XGKWK/0XIe+WWub+9lP+9mrLJ1hC3i3fBMrPj//bKy3L
LCHvlllC/refx2+X+fdXktPkz0PrJ/Qdw+hZmpaPsQx/e4nfhiyOdz/y/32p5b/xbql/+qTvQv7p
au9s/x8/6W+X+vef1A3CmrdDo0C0d+LVLhJ/hrL5N+M3rqQJmZVzRnifdR93ZlK8Hd8nvJn2j1eQ
RrnUfZX/FL9cdfnU6oAKzXbxvF3pP633n67PZoat92DGvJ0vV7yv+v7n8Nb6/3rd+xXf/k/k1dtp
frSqod8t/9vlU72zLcP3H/S3U6TjzUdflpCeVPzK39mk47+w/Rch//tSrldDnVsbXyfFis6d0guG
RMBm5/RXIz3JNFUn3XiUZmmRvUZOWGJtv47P0l1zgHT0UmTZjCF4LozOXAeNRW1VaylPRZRCoNaO
r+yCIbIVo7SkkrAH3yL8cs4cmfaJ0/e/pF/afXiidnMNI5a0yaYZYcuwTUBgLWT7F+iib5B6pLfK
VdLj4HoIPg/U+bp2cm9gqEyvZQ4DqYgykgQlOemNHAU4W6Be7jbp1hPzew+AisxZB7WMXKoMR+qc
S13d3gN9WCU3jRW58CRb1JcUMxI77OzBYSKmugsTtFxd+G4s6ueH6maSNODcPqa6RwynyKlulZZW
N03rjH1gVkDX5ezeaKaDX4FseDPbGT2AyXn3BXJBVpQTG7tElshqn5a15NLhYDQkNYPzfb0oq7pL
nKfQ8v68pAzLx2G86rxY3MPMmS2aox88tR4pYkYvKBDq9nexeuiRKVF/I1zfqdRfzdOwt/i9nQHl
BpewEVr2vsUkaZTTF3cFTsRTPPOUDR2oCresKDrNYfoonGNZOeF94GmRBxpG2EvguBBckby6z5DG
ZZrizMmaQ492+2bOPbKZ6u2QZvn5/cRZm8JjFytP79aSQ6uwr2S6raPWWGjVpwitzeoQPERdFjzI
HmCvAN3WOtj7QGY518a7OGTc4M3JdaayVIQuM+8LGf2z6yYpedPIPMlmJnV2QhnZPMkegmnTMVOy
lXRmv8Lk0DfNIKfghBkFxdGIzSqr3lOBl6E2FkI81lX6Q68o2oO09ojJbcHUGmvpuHtFuOwNs0rK
Ww8uMnaJ4MTJ3ikllB7gNX7ELt5EC18QGdJJ2P7NacyFeTB19+tit8ET6vBp5QWnPL66l57lYh4a
hqDqBihMxKf+9bnuw5xSPUoN3a38EJYT6PxE6gyGLdc/ycYqChTr7+1iHRIba0FNCNlCEZuBbEH4
ekL5bk4H5c0CZlWSMEiHVLkveJ/0ZsF6hOtVgaFho8OMfjZFE8dld5ZD2Vuadzbq9KCNZSO2Xhz/
0wLLtPs19NHbFVDb5Wx86vGSsUVEAVnPHkM1zB9jK2d3FSMoIR3k2xI0qBGpLeBIh5fWPVEKMOcr
OQZ7+sPoWOErQgvqTtpBj3mnZcYSW0thS7mMnLvEvBuWwUg1htceZzX5onQ5JxmlBZObGScvEQC1
o+uQNFD5hn2qeuMgIyjg8thze+GjI2DseUF1XWmnNZAqBwp/ASfpBZykmwD1lHNpc/QoutLYCo/s
LTFySjPunBH5piVUmv9pGEmIyrJSqs4Pft9OT7NnPZptNrxWbLhPpanX26lO86+BaXGkBMCK1NkE
yZs4glIT/3NlAVxNKujX4rb1V0o7HSXYWKKQZdM2rr+2LC/bLjYJW86pqttm4LfW0nGHJ/ueH+8N
l6/+G9Bz0PbJEebFb/fAjiruJoIxF4Er/+RVnndi52rmK9mVDVzsFhCCBk37u7WmTHusdGtnLJGQ
nfrIcIoYzo2QiRWNnO5WbQTAkrRAaTcjjKE5hOrqHLTI5kTNQ13C+yx7simnjGrb3ATV4Tc/HMmv
XhoAcoDJ2dzLYNUwkINOQjhRW6e5jXn6MfY9B/LhFMipkk7ohvy0xRxl3aQjFL3f2bMx/5j+WiPp
X0lblpfWK5Mr3P/JtaudTeOR+oTU64dJOudqmMGTNFp5hIT2os7uNKxkTDOAoObcE2X43EuoDxRr
ZX3bRHvZTTvruxvpxf6NTV4q/quEF/wi+wop03E0MojuTO+UiWa0NRgpl7HsoROMLondHN7bld47
/ZNttEL/pCD6hKa7iLmvKq1yLOfIpp8oPVlLT1VN6oFT5d6ytUfTDMuPLfnmUAXIbqeh+YGsR2t3
5ccgyFUU1Adw/WrxUUNC/mYN9oucEZdueq1LXhpLk2yt3XGjMSm5Pod56J9lLxvKP6bAtXdyNEyV
fw4aIMk83H+GxL96i20AZooajo/6hPAujvtkuY5c8d3lWqp1NnmbCU78v81bgn/MjVRUKJxop4ZR
sa9mM3hS1BoW+spLP5O9+2KNpvYX4tqeZXL06wbxS+ok7RevTzjSifvwOYxd7plWrJzt1k7P79bp
IP06h0MN3w1f4oumNs5xUEryT9AOrFrEcy4R8hLTtYMVcNfHQC/BItj1pzhRvG0KW9fKIVHOgWmW
bOEd6y6daDise9ssNhmiqdo2qV3luNjlhGUow6QtLw37MCceWm1/W9Iq57dXWOYbMccRbZY9+pZF
IVSKuIMDK/leDlO1zB68LH0AYJuU6y5HzSIIUdsKjRaerxEFLs2IxhWkWgMH539rCvR60Xu14PZe
SVc8aPBYy24ZZKjAVqTV3hj9qrC3xhCDcvOabhdpiSZKDsIX2XQmBBJo3T/JUVBBgLNEDCJsICJy
5p8RvDWBf9SQ99aqvNlw7Bhca0mSVLUpr+1+MW6lEerM8DpJQqRUBEnj72OWOUtMI2iXpCOOjeCg
gtWDQag0PsAVkvha+aFvUKL7OfjpqZRK2eVUR1EMI+57RlBsY6gc1vI2uNwViwlm3FA4Ftv9Pioc
5uSTSBe3VdksSy2OZdqy1BJcINhEvjbLua+38wu1/uPK5cT9NCfoxeiZE3DWSklR6vhdtW7gKgk7
/XkUTogx3HWngcyWsaNiW+eoEXq3hdFXHKtEZ7fWo5v0RiW/kTyDxlwOHU7mH8xgPCMcpL7U07an
PqYBSQdkQcidu4Wx8Ts7POYIXVwyBxYu9kRlspFdiMWnZuUWIDspQ6137ZSPzaoy1B+hd/8yVfaG
SHAwTOxV5JAsO9VMIyC8RCmeXaqNH/zW0F4nDj3XRuKYR1BT2mtYOy5s94GP4nQJVZhqDmtbnL5a
SL4eLaP6s5pVl+2qsIFpDACBdfVxFuewsjEDzTxGbfunHHXizFbGRpTu/GOsWHOZLntyXa1Q6iMs
Xel5TIaK+nXepzR+DjezBjAjbb1GtWbr+d5+rgrloaROdzu1PWpzY1CuxybTTrNs0gaAUyHkBFfS
8MYl/AVcH6cg63/0ZMibaCOJPueFWh9A79QnXYVY8pfaoJQclMMiKs4ci4RnaWqlKmGTcXRmq7mg
4P+pTyiDa5vKOWXUgR4jWfhmxqiVZ8t2gvN9AelZVplz6K43vz7G1DcclM9Burai8jtHqeULJ1DV
i6Kkf3DW319MMdJUazwAmUTKSkSUlV69FFG3gfp8fpTxWjUjRDxSIiWdimU3T3pL6l5Ml5N8P9UA
HKH1fb+Am2bXLLeo7TfKcj2QKlnZiVecZTAogvmoT1QKyeujEKEeJ5djSYirnd741DW1cXUU4LFy
6ASQKs8tVTlyWHlOs1LNxLnmgaJ++jGn7zXjqmTwjPuVZ3xa5vASGz/qOmp/IZyWkZN+y8Dg3ArR
cISp3UI9s7ajUC9dbNKRmQU6CQkqP3IoGxkSmtHLCDrxtJhkj5rR0SY5s6zD2aF78nMof39d7h6p
U2vujx5YV/ERZDM6JgzqebgffKU9W+w9S9gG9Pasj/XBHoLp4GptCz0tplS3DapW5Fh2pfU+R063
Gw4RgeJWzTacwT93bfEPEwqVms8kUg5axxZCNmkf+KCuxLhRFf1upNzlh3sJfGebxYzO7rwfk6Xb
NFJ9r4HLf7+0lXpuhrbn35YtKX05GBP8jfCCpJsExZnPWucNPGlNRDrtoPisuR8gRXY+QnRWX5sY
yUBnTPPPuT+VWzegvJwtNkTPtbpyClXbeAKZjxR0frYEclP2pG0GiA6sWHhkU/zqySE0abg9K4WW
ZxAP3mI4qrwzX+Cl7h61MOsfdc3yN8OA4s1is9UquDalv5emgaJLWGYFpasxueNRGmUTQwyxtwF0
CJ7r7nFp7Je49YtH0JkOW0WLIs6iqT0A91ywim31mlmg2Sgx3cTQax5KTqs/dg0/oSa2kBwWSszU
/1Jd7Xft2RTDoQXBSoWwf5Fe2w2/DpM3PcipIGBvWa1Xj9LnmuW+M+30WfoipV2BwElfNU/zPgzI
D8Pw4tnKawRT3iOAzeZc+CBSxSiD2uDe67wUEQKtb47SMVpB/ejVbneASYv3ERG8OLpQOaqa2SF4
QZiMBccW7LoAYMoSK1dHRK5KwvA+++4La+AYiqFtlSDwd94QwkOQBsVNNqqFNNTcIqArhwga/3A0
ZQM1jaoGuyU4F14kJ4ZNmJRQz/1aJRm14haEurcduhKBoF8OOcMayNrFigMZk6nsbJi2j1zHPuYa
qjGCnFIVUnvIcqEVLGktl/HiRrgQwks5ntq2OjQmxcthMu8Lzv9heQr6R9/Q+b6JnpFcYzQAb5wp
/7DEfjGIrA+/IBkgHH3Z1lQwACYlW7z1lZQ6/diDJxAC2uPgtc7jJBqqclEBrsmOpVrkPIaZ5Txa
mu/s2zFxVovN1BTtQoXTWZrkVBkLjc2qzfUQjCKrSacWBNH9MottuYzXU3Hcw01z9kKnP1KYTXF6
Ws6fbF65N5nZkY8UQxc2Ksr2zaexV5qXxHT2garPYE364JyCMF1Hcmg6yTbtguYgvVE1fo19cVQP
OudDxbdXRsGtAvE9G0JEK1i6arR8By1HtJfDOa5AUWqhd5VDrQbxqeSfciPsHnhSpfdJ6LPAPAxT
w1ZGlYalrOoaPL8c5g6EnTqC22bF19YuC5QWoAM6NqWT77npGi8cNnAnh0jgX5EN/TaE+N/gCBzX
DlLft3exJjwBaLEQm6eovPP6uKF419u06myce9HInmwipKjOThX6FRzoeBTgVqveSFoINxkmdfNs
eG38aUhaL34t8679VKrdd62Ldq5TVU/loOqvlKUDj6wb3hSj0HgdQXtsAmvw99Ibmez3US0xAGAQ
PKH8fU58YFKJCK7JIT5SAn6STjk/rv5MXXZD0hKW8ZegVmC4FtFKCbH/DLG8alnqJuVP7Vk2FF+p
Vvg8WH35TDHnTC5Jhexy9pN07aZsV3PThBj1V3zbF3sjtKwH3dG/+xmCZOOgpbeh4E7J6yTs+KAR
b51opGPMc/sYjNmH1q5+msSEPHfLa23H63t8ZwenOJyvnaQoFeTzsrc07T/Ypsz6T3HLtDjm+18o
7bgx0yABK+3DuDOZVAyLmlO9CXUYg2hkry85J1nJ8Ts3WNDoEEb+RdrvK8gp7+IW25uYEq6OHX8P
3zW10nnJ4MJvrrRMkb33nyY3yQ2NvNatfhsoV1zWlnFGqFjbirsKTN1oBKwHF1ZpvrVJubMEt7Qc
Q20SAR4G0LjYhtFAw+jNWEzspFHOWZradeJTWQ7KE8BB66Vv8j+VwhouckTKVd+xN7M2Pd+bF4RD
DlFSjJe8czVUcqjUmOxYR98012/SJps+tyC5dPViK4elMoPdrfr5SM6W739Xhx9BQ0dUqGkdWoFF
vjO9qbsmSeNRpxIFJ0Uwv7IoiWsAQuFcB2DQg/Ame5bO06bQOtiR/+5AZYzssW99knZ7zmJoKESI
lv7VDBwkyTWywg0hhxh1bnOKjYIstaH3hWVsPXFg4P+ZIkxyztq0ODtj/BSZVraPf5mkvbLrsFy9
745UtGPlB32fLf1vgn6tJm2/X7L0vZ+rt2WwB+TkbrXBy69NGvUQLVBpUFJjsorsPvyeA/OkiOgv
fjOfDbixPs1a0W58zU1vRQGTIOR++mGyK+1m8462sfuuXFO673H40M6X0ASevatDSomcxhk3b4yy
KxsjAKDet4YPXAvMNthufb4s7gmK+27V+fyY0E3+ujgi6GFRYkPzUs2KZ5623I6hI5UjKiXMc1PM
X+RINkNpii/NUG/1ZiqepU2NIIKpZ5c/bkw+otkc1UZb6TOFCfoTfT8rRrdebFnWuqupB6y+LDQm
33wN7fL7qpSDnSiTi1dyDWnLPbhl/XSMd9LGy1G0rvSoPcAzcivKCYkPZJaee88er/BmXmMxoky+
ep5g4d9BmjZv5FA25PC/A5SPyU4SljaWd/M58ZaTpKml2noPs0G/riGGpk54nECS+UgzjqV+S0HH
m+UcPbRiJO16aJtn3h1OcuSqswlKUZ+qvYPk1koa702j6jdfRyrM6GCak7ZwUI0Hc4pXTVbHW9tT
qoeotDidhZr3kDqa8cD/2wXw7GgfepsDFLU3w39NpbbOIEOhmLs3T7kZFV/DisJVF1YqyI4UZZvM
lXMxYSg5eY1q7h2SIo899ZAbKFjUT1YRfeOEq/7LifcoagQ77jP13qF67rHzdHtdVAE2u+u8VcG7
+aVrvZP02koC43068RVHa9Q+qGAhjykSNxtDr+0LZfPfoVQIKaDQkPQWpqVZbDYc7YdC7ag3J0La
lXEqe7isf06jdvP/Zbl/uqq0iU/IvkvfBiDla3F82YqmEyevsqHYaBMD+L0sJhkR6JO263SVX6iI
lTY5Xw4pBH0G724d5WhZlyqZHC6QfUG51KkDVi5klrPXqk8pFnX+gMreuzWcsE1NXh0KXY0e8qGl
+tcy7CeyQShPeT7kSuiQrpDFsP4Yre5lSPgGK2OztgbOONnln+/8qm+oVmV38jJ9W1cmpTKCWVU3
LBrZE40MmQU7ayey1tGc/TXr5XTjjgbN9Rj23yhWOVWUVX4KIDfaU1/eH6rIj5GxUb9ZfMcOuetA
v1M4xceRAqS9587TVg6bse23CDXlezn05yHeqJYRH+XQ0wX5FUIX54lb5ccAJivKjaDeqlRVuaL/
DK45h36tUl39w6jlP4a1yLfKoZd4PlRk/Q+vHGaPpbmdAvV7P88ezK+2iupQaoL1bfMEdPTADsbW
UCzhP7PJlF69ypFssjATRBb693gw8mw7OkfdJtFP2sCgHEY17j3xsk5hTDVwCEShmXSYSDncvfyp
mZQoiei0tvRtqQ9wz/5ye5VllBu54n1ZKmtXU+4r2xapmHWf9sXJSjJ0ApGL3czgz7+pFiQMuveH
Mg/WdtbC6NTVbv5iJMY3RDyzfRkE4HS6oLjKxvXH9jK4NzmYmqrqNovTUAJtbdVILI1dNRwgNPzo
5xXFhF6trzzdUR5aIRjCaUBwy1PYlizNeGMvqzwwV4ML+WTUduQNCJOzYKDtj3OP0iXHF/GXToej
0rbcr+0Q8KBLSnjie+oyuqHt4YwovK/QBH3Vyr5+MY0pOfGqpG2heB6+Jrwep4b31SRTx0ltqYKF
1bVnc3a/y3nsA3h8U3byNFLxyHlEZ/Lcjaw7JZk6vpiarf1BRSnanUBEjnLrKJuMrVDolDymxG5S
NlFF2afaVgiE544L03A5O9fSszdyE+rGQq4tD9aa36q3JonVW9H4X+oo0I5yJBvpjBN/NVAbd13s
hq6bl6405gqpSrXxPtqzMV9tP5pWvYqo4AzJ3NbTR3cvh5lifUDVeY0aK5oYgrbG1OKQn5oeXmQv
mcOsWcluELhJs1pcqtuyaak1kOFMeRP4o4vs38psbQ82x3m8xKIJyMLkm9oYPjuF3e2lA/UtH+mT
qPhkmzkVh2UdNvyuB9BDshsK2p1YiFqIB87l3ggmn/v4HtRx5Kah9QUhlsBMS1R0A5+bxvYzdNAY
hZdaIVWMnuusH1qh3dMAl+epHhuHNtP1D2rv//BCfRefpgFlON4T3BW1dMG32Un2dWyaf8Gwf2zi
jiQfJA1sH/2j3TjFo0zkp3o1r9QgD89yGGhhuK1UqMncxPnQjDP6SMn8h+275S5tR5KPnlN/Fvai
0qc/KJmFlpWvMMc76wqE1KlQx+iz6SaQGXvNazfBAplF/XdpdrMh3JfGuLKyg80e7QRzN0zNomf+
fTgp4yDkC3Hfu/fwELgV0uGQ5/6a826de7SGvEC+WtYMPOfJoQ5iX+fOcFGCYkDwHikra9BuHVrm
JmK+2KQ3UcfhIpuizl+VMXD2SRPb/lXaoAYBQ6OX9UrOAGQSkZ4Wq1b5nBw0zn9KxF/R+qYmqUyH
XfKrmItfoDOvpNeK4i9Fo3aHudV0qhrEjChsOQkq7YgqvV+BsgoMSh8bgNlXtrFJArVlzwtNyUtI
3XKIsVfqxN6V8JnBdq1r6iYI2r/KklS+klboBFL3QmXFT7F3/q/IvnfDD4cUgL/bBEPGO4ebOxS/
LsvIaKkSfxeO//v6/7TMYrvLx/+akVswq/C3y6eJxKeJhDy0jF4+qxXqz4GZGytNaaoNOYbiEYWx
/NERPfAFFDDZN2mRzRyiIlcPtvMm1Evbif3Q4T7l1wpjNWXcxvxuK2fKpU1X7R8mclnSZGZ9iOKF
ZZJGjsJ4N8dW4K00nqvX0h22mhzKeVmZFhxnquZODSgbp8yv7y4RiNDlk8mrU+/rcMOf+/3i8Nqu
PzckHe8fw1SFCJiyQcjZecpIO3UeiVLdqtyntPHMK7iXk/SpwlQMDkQdxsTbkRhKR1t2w7bWPG+j
x7yHr9nB+asGv1CDdu4x/FJvNuQ9F7kKd4XuCTWbxQ/2rz3C6nJ13OTgRp310FpFyvM14whUa1Qg
OjAbPMSzaT3InhvUxjFo25d7nJwSDOm/cj+fDxn/DBLfzHD4kzi0jRGtbLGqjFuWErjQySmL0/2S
GlwZEVVZm0GcNg59F1CCV5YHOUTrHCFgi1IkOXQzqD7q7gXBAPeMvoRzb94NpUPaei+OduUUxjAP
gv0z4iFdoW9TP6ExVz9FMWdeZqlT8TVMNT9mGupM3tpkME/BdpMOsHXIoYyTc9uYdw+TBPN97rv1
miZs92VDLbaG6vnZLPofjdc554GXBkrgYVqimOqnQ0iWVwghQMdpxU1R7+Auh3MCmsFKq4KNXOFN
Vy4ro6XHh0GEPzSkkWYV8SjEN5HELDM04dvYu1AyTZJtsFBLL4dM3dzHVKG6l3vU5AUwWNjhtzce
S04qxHxYz9l+UyfIa3jK+4pZ+8p5pqqQ9ysaKykVZJg59YPQR9dOyVhGl4g6V9jnjVOcpbuAHOch
diirmsvKOnFmax8Cc3hWjIEqa1iRV8bctzs2UNMfCVkE6k+nz3oAJwLfkHZXp/3dntv1fLcPmf7G
LuNn4CT3eDPtlCuqilCyjNAnDVX1UAt13TRhe9yWU3Sahfbu4CAtoCGgt2uE2K7BxuXAX1S4kd4A
ataLbyc8oMTcKp/sR1WJDp2IRfrAPbmB/xEK0/mpsXtj1dSw9sAFt4Kx2/hqaB3yGEEfQWduUuKq
N/oqjb3koY/K9AXFpVsFm/gXYFb5zg4aBYI1r/ziUclM/qik2A+Ndg78UU3MrpRo1leoqxEQqhAB
Gtz6bgrsEIIiTvLrq1Yr5NIy4NkyWMZIhxzKpnSoY/cDFHmCUHC+LIGypwhK52L4c1lemuUii20I
oz8650s6FvOuNppA21WzTdGiwnZtgxBpteY+2vAaJVxWnFSXsTO4i2denO5IIGWr/2sWWKr4ZHjG
5r6IXO8eZCb9J00x6kNsxNHD0tgFKOphWi8W6JGiB3gs0UqYI+uVlGRwlLYlRPaa0p3XvqYpm8Wh
TS7TyJoGe6vPqDsUF7sbZbeoQXbA3rQxUvPtpzAcUnFd2X1162Q4Bf7UnzzV+dFImxxKxzJ8ExJX
Srp6M/61jDL75tpHVmstvcvk367liAsrbRke0Gw+Qu0x76PRCVe1oNBqYfaHCsAtN6XiGec89KDe
klRbCaRR14TznfVkRSR7/XpSUblkjlrwS5lm/SxDoB+IYFZCgCkISuswpo7D22OtfBkG7UjlHGzc
ajhy+CW4y4W9mqvvRgJTRxSH+kPZmqcm7HaD0p/ixiq+hZnb8JQ0lA9RbFabsVGGR1u1or0Dt8bZ
RXpi3aVTibSdDvl9237NGif+YJSK81hQSJxD9/bB5zzmtQhO0iUbqB+ANKsNuoFE817x1DTmCs3d
Pyu0gl8TQ+f5aShrObIQM3p1Rv7I3KTbTLxrbxxjZStR8hKEXf+SjFm8cTO/3aeZ3b+oRRFfuQN+
lE7ZjIH/h8vb4kWOoONw9o1J7WaskhZas5grFvOc8Mdic5N2exLB16lrOfCbC95hBIlPD0M2mBMx
hPlk67T6vkphA4oiZeAh/FOJRwrjaGkDsbMFvnRxVE35FZkXB4plsgBKFnLKNCaPEmkFyvBWtVny
KEFYwteIkfQFcXxr1FRdTS1vHY7VlhwXJuoKrH757BRm8cy7NMUS+Zzv5VA6jII64Th2HqSpsfr6
orfO6z1eTAoUIZcasOlJpz5O14PZfou9oDvLEE4y3Fs72+tlgqa2a5Wb5KXRzFXi8BKclFFvQRWc
+kcvU25xHShslgB+PiBZ1j9kQ8P5v5pStOJD5bk3HGoW0Ciq976vGfwQ/WZdWSFHZOJhmuoJ3MYx
sj9iJBvpLETEEvbvbVOPCt/YUNybKNvCdmEnZE/tQjeyneLMPY9jWN3QKKnWqLRmf/7niIw1xr+v
0WkVmiRGERyqJG1fmkn57PMZL4UY1XkXHuZh1NaKYjYvRjG2L0n6WTfT5FlaLDRGUDK0hp30RZPn
PJgjPElB0z6lsQ6suTIf2JuizJ31/beBR3ZoKfHn1vGMXeMZ0bFIVPuh42ZgD65/rnnM1ZTr0h1n
T9m6JQDI/0PYeS1Hjmtr+lVO7OthDAn6iTlzkT5TqZRXSXXDKNf0ngTN089HZHepqnfHPjcsYgFg
qtKQwFq/wfXdQw5zxmxp7sTLhPTStSmkI156Gbi/ND961eB/mluQ+zugeZvPojurg6+jfMBDt0TK
8a+YOtN7FC9IBQdUQYoF4Dnl2OrqKEtursF+QZMmvXvIHXM+zRXq2EqUvccBiWeS+yyNWTtMsgeq
X4j4Xa/NNaKf0VeAk8DBYu9FuAkWiRUYnFQi7GrGF3vQxCVFQQZyEz+Tcx5W22unk3Tu0Qn1TxGU
Bko9wWvZcovwnbnfSwxsNqU/m891ZLU3lD/kSjUF4uD3cZti0tNo/do0Pxmi6p9UX4PAQqrV0UW1
jGqq1t5ljrmV36OB491MqZauAQBgLzI5062sZ3ON3VL01TXdHSsl+5PsKlRFBApZzqRFr9ViCLYM
UDPTxZikGVF0UjNZWsdf59reFZNrfxqGodrLdBuFSH/PIIab73GNz+HUGdqrI4evjd2kd6qli9e2
7/QXIHX9A8W12ywrcf7uAyqZIgvXqimKId8DBXa24PTecvjxx7pxihmUvTYfKlDXIiM1pC8HOxrR
nPp5NuYoZbAZGHaqQx2MKnOu41wEP24QDVt/zM9aiijYH/UtChBBtHMLXLRGr2dn3Ezpxe91wR0z
Mx5Rah7WadV6vOlzuGrdxkKOyxzXlReWN05f1971NA+q8sbwbFLQboUio/atN1HnJuFWYjU0AgOf
eEqV5oAtTt8NTyJYPMNzK/mWBcGa1GP/R57Iewsxqvd54gdjmXV13/lpdZCDQ47QyMXFTGp9ExkU
7NHs/qImTd6xQoXoh2sP+SrSi+alkBitN24gV02IAzj1QYmiKL+5drKaQ5c6/TM5icVrDGy76m3K
KKTIY31TnW4Z+k+8MapLHbA7f8W/279VLdNpvbXpDSDOlksjXfyP11KdtTZ7v18rxvDEMg3/1lom
q2sl4jnMcmuj0m7S7jPcjeLuz3zdL205at4671Ecape1dSfQ/pjRgzmgFWE/Z0bi7mpZpNtuWWvL
pEH6VuMOLJemPprzhaw1dV9amlGJpzF9UBPVxVy7OuLgMfDMox+DoBq2Vu7fqGvp5vjPrxS+VGHM
o8cMg+shFJ0NdDRK410v236lenxZ/9mtmtcxet4aR3Aex4/JScXOIkQ/aGVMJrfRBozbjXDwNgPG
Si0w4/66hIJF9lyPjCnGlonT6+g8BlyrGclpRiJP94x3W4+AGXd9sBvCcvpszmhP/RXua5R2VVh3
/zH822h1kWLJ6f02WoWjJPnul2gbj7onD+yc7H2KGv2zNYXfpNNM3xAJedQQIHq1RGJDrrJ1mJsN
259+nldqBDKLu0H6sDmDqALQ3n8yE2Ncm1Tgb1lNoryqa115q9o9uPFh0YXyh28srbHtKq0/irC6
4CvjvQ+iwe2oJqvtkk/dN+jsnNy2185S+mI7l0P7jLD5gK5cO34rG3O58Vh/kBjaozq86gt/fpYA
W9An0cF4Le+a3QD3+Ic4Hmq3nVXpz6GHFuxg23+OjzGK+hj/EV/Gy2V84DJeXV+9ob+P/3jdkOv8
bbz6e34f/w/XV39/s/z97lRuRwooz6Zv/4jMfvjWowI9pxn+MN4KJl2M4L9dHEgZiG/4p38fE8s9
IXIrWXDa9gH1oGQXeMH0Gb02pNga7ZMr0DyulzjmxdNnFHnW1s94AdHuGl/Gz54lD2RPulWO4cpN
a6VNs8pyzbmpB9PFwEOKjepRB9Xx0VRnTWsy5W/dZdKf+mgcDx/xyRhsMmWR/oStM7pMeSreK9m+
eFRV/0BvN9dc9Mb6eTiMeNSsR2RYdlnlN0j7ccBPqzmrpjpTB22gXB5aXYsSCo8kDYpWNXe36pBW
fncbLwfVDOzRXiPx0m0+Yo3Vk8dW7VCbk51phfNKzVNTVMdUoSoLp7NB3t/V3+VsYvXWhC+lZ8dn
ObjGNT4lSJyMmYOdpo4jCXsD6yIH5F/SLD/Vbo+Legaaa+8XGHej3a6dSfTCm3OhIs/mon9XzE9j
zPbGL9luudMT7iDzk4d3AZRSifniEoN2M2HsyoIjdqD5OeIectv01I0+ErjAMlA+9pt6HY4ejIJM
XFSvEy88K1BiW8OM5qceIa5lN8xislubuum/JdH0yUCX8I8svXdRMgxXjgM+Yl54gsjqb/uMdYso
gR1Ivf8sYLgNe5znogsSUMsW0xyw8kWJazzobgQywEDYTa+rk2qNpEbu1Fl918p6vJ5rPGM3tsh4
z0aAQHD4YQ3lIdTzGmbibVNUY7lv5MSSGUG9NcXJ8daGtlWgBYXSjym/Bm25HqvJQu+20rahnsen
1Bjmx9ZOkJxFWO4w6ra/9bqo3XkjjrGGFo6vXboIPnZFdBRJP75OXmKs2AAW+DDQO9cpTxQM8Kw8
HnEpqXli/DxgAvlnk/1RctL8Gj16tIAu0KDkS+v2a9YiVE0Sg9tGGuKJszTh2SN6J4tNMpr8l0x3
UdcswRKTgt86VSveKm3xEG9T/46CW3NjgS7BG0qT8CWjaMfFu1XdwY4oPE88qAOL+ztTN5AyDNEu
u8aRHbC06r4Fuf1QZhBTYjEju/3XFCuuB/KG0dtHaEak86CbJLQ/LkOdFGMbnozXqS3ClOts7ouN
EWCE3ADGuU1nYX5Cir8O9e5TaYvw4iHmuVJhPRU4aFjOm4GqJfV+b4cFO7iplITiRhMLXFkvjk3a
+NqmTxr2SGVh7WZp5HdeGhbXQ47VCcbQSGA7QFEuJcjKvW7iw2a3/XSXh9KBfWO4n5Fo3lVWWP4o
h+6tbIzx1XL1YauJpD3j8Dacy66sN4Pou2dZ58GGEnl8aI14fiW/AIwmbCBfDMb0Gnn9Zw2sCTRB
Wnpos77Jhyer6KxnHewUH+/8WuDMcx/N/qMaVC9fGTgPxsqNUVoWRb/X9DHd1Rb6fXBfxhdT+meN
5+4Xx0MH0xwB58QxrpNQMtGlG4fuSz1BoSvdzHsYURa7GQxwABNI7S81yTfTd6tPKO9nh9AN433b
2d37UjJSA3DpRQN3KuSpkUI8ibh+7cm77kNyAYdmEX7tfMN4XhBHu7Rx4xOmv5AgEbNaY/Ylvo7a
H7XQpu8ASrn7wRd/jHw3PphVbB68NtAfuhBtb4TH5u/ghxDQ0r41oZeBu2nFfehiW91KF8tZoA5F
2SY3/qIgrQ7BNOtnsD/5blqgFR+x65mHyLTX8YW69tjLwMjgLXZNi6D78zq8Nw5GqNir1VUxnsLZ
JbX491PVVgdhWeNJh0by74P0TtMpO4fDeLKTmqsAYIzACCGVoAMyM2NDXsImth+qZpT3if8lsUxs
1bM8Ks7hFDyqPtfv7IeokvqhKcCkDlAKknVqR9ZWlo5BDWtph6jMrrk1l8i+Mdy30HisvH1eo/I3
VcI4zA0lacjsLutgg4pPO4P/xsBS9vdtGwP714eLaiF4299XjkeGuUjFVsXUYdFTwKvAuGBkwqVU
rAvEW25o3ek6wn4TeXgiQzGjJSrhbpVgLfCOWfCPtXAfqN4nd5nuYzITeQ+5WbsPRW53Jzy145Vq
hu4o7nBTJIUnvflLawynUYB00fx0PnSaZe1YdOjvABCRP9WO7ag9kHmSD6NbpyfPFv4qDMI/rCpd
lnyLh7X95NSsTTrqZqsRBeUXkSbZpg3qltfPMAIAJXjrtixYXBfKup433k0f6S0V21LeBYtdARKx
01PfgxKcLC1/C0Nsm10XoTrHQV0AnvdDFbTpV1z8wpXMLYw9BiTVUq8VmEEkQDNcmT8jF4sXVp+4
Dz2Jv+00Aj+ENm7surqFjQHw4OAUwryRLHqPoeRt9PTlHqE73cGah/QW+je3ImdM77Ba5LHILuBh
WsxM6rCan7A300mPYMg2up6N9spovOGfkMI45EftImTbRW793dKnY1UsIvyBDWO4n7E4yKNp5UjD
fZkd7HHjvmFTHTYwpEW68duweQOBhDOEWSI+bLrNW5Wt2AuFb5PulGekRLK1GpW5cL7NzMN2ZJmE
5MvGywpkUUUrL3YbNPymnQYr1Fp79SIfUqRPdqIU8skOtbU+nSP7IrMqxrNmLE4CC6VvZlV8t3U7
edcN4Itx4uErazjUXbNsBijrIHWRh81F2fUIRPtdx6src6UPrbzzFhqZYtIqxi1YTIkcvnz0Fjqu
Cg1piDpLJsXJ97LqaYa7eMJkWq7qJpWHEUzcDnsk/S7t4hj9CuOiWiBlAaYsB5QLu32KPjFPyNBK
trU5iJVW5c4jcixiNY1O8Fn29R0uEF644lHrLIK2vOptXKQwR+oi3hVmyZNyMFMNcFSGp6tIXIgZ
nXtLmsqcNyGEK9aJ/fnarGUgdp2NIJNHWZqPIUl2Xmro+klPW3y2kBldZSKob9UhX4o3De/8eA2m
xQH1GuusOvXcQn2EHNm2tjHzyDxQIZ0VJpfMzHeOhvT9BA6Mn3Fp3SfSN++jUtYXCIaouv4Vapez
DoXJYJzcm4/4mGrW2mlltTPiNEQnGsPOw/Vy3BHB7kz29VLqwliO9ue2Gf4w2hlt/TEqf+SXdvC6
H1pq9yvLq6cnr5l9/qfWcGJn62+GrvzKCsDBRYMSstSLiEoYFDvV/Oi4NilepX5b3P4tPlq9vknQ
1d6oYR+HsiSFYRX3KmJ5eeVtxsno18Lyi+0YnHQRykd1iDze2kBI/aiaKJUbKP6ixDO28lHjW/iI
zGWxDz0Pd/llloqhpgl73Uj8kxo3dBBf0jnYXScsw0oRFbt2DqaNmjU0lnxsGv0VS9LyrEKjh9es
bJOLmgR2r8RtJDpUVCguxkAibjJwrjSbgWQssvzcPcW7FubhznLM8ERa2Xg0ZuRd1YjRbb+S3dKf
Wt1rjo3dDrugwytYL5NjW1a2icmLCC51B9+/9+0zqiRIuOIlsLGtRaQKa8INMrDNkbyl9+bwcIkr
13qNYiM5D2DQ1lXgeG9m1HIr1JuEXXZpv9oB9ie5F627EsS8YXjpsc1N4ww+Ld4nSTLclV1XbVEb
1R/J1jtrq22T17qODfRlcnTpnemzhiHEt1Ymxyo1TZ5t3rSPgzmAV8Khj7g5+8Uk2N2QjXcChPWz
6T2wM2/dzf58U6fSfYkzZxtVM3H0V/bGjG6qXZjjeyHISktkXQMyEbiQm5RAlulTCSwsqsbqrq/m
5iGIhi9qeuUJZ5PbyLILqtdpnN+SbDaPvg/UvK9GeTFdt9hGuO0+27VhQ2Et4i+tg3u02vI0wzGW
g/MHIgcvtpOW73FZ1mu9NcRjMU7hTl1xYOtxvaKLbutFywfMp0anfK7H0Qbab8Rf7EjeilSwieKK
BaiK7wYVr+nb4j1jish7d2KTz2NwzLOZR9ZTNADDGDL3fTCBsmioDxwtVKSf9DBjF4lAwVzpBYZe
xRVFFxZWf8Odo18rFB2o1n49FV8Dr44xoAq8dWM04hD6NAeZIZY0DLgmk68BQ91Z+1jDIlz1jik7
tAhI9lr1mjWkdhdqId5+9o3mC2+DZnH4NYu2PPyNr3VvdJh25frZjtvsbtKsYqGqjc8LwqwqxbFp
nemFvX51CkUSbRWw7Pd4vMQVEO33eMV64Z/iarw2Vg0Vydw+6FkS7nLfiLCgN5OXSJravk/RP3CD
JH0ZhFadHIH5peotjUxj3zHxRFp6fV/gpj5mt7OxFHG69quCe1iazE7DgEzBB/pDxah3Uo7/if7Q
Ris7qZgCiKiO1qYu0AIOdU2Ejn0c2m692aSMrCXivfa4s7fCwfKkeu9wvH5tFgF9koAonC1Dsx92
uutLUI0qU2BNvXVRZ2I5Q9D/btTm7KRCH/GycLr98HOW6qAg/ufUoLN/mSWi+Xszt9ZBGEZy1+ep
uymh+2zsCpV1FVOHEGrDQVQ+rlaQeO7aRvYscOH+wfOy1nJOJf/Dn1NwB9v7de/dXMepawUBpMlu
Ia78EtT0wNm4M3iH3m5jbSOtsjk0CN2uMr+NMNxcXiHlFdS11XWus5dXsCrpbvLAIO9k9v6DMxsw
7Yyx+e6bP6oyGb/aVWGueRvyO0rL9inCIGwnsNu9i4zUxiOtdbda7rOzNGTx6ugSdk4t+sO4NAu7
QXo59ZqT6kXMQQJliobzpMfFq93nn/1kcC5wuotXK2Erz6/q1EV8bfSMV21nvXoHw4e8UWQll0Tz
8yeYQ3cqbntlCUID0vCMo9K7O1SbyXeKV2zfrZtqiP+cHuRIjMWoqF9MJ/vH6SGglndnLq/TEWG3
bkLXF2s3N0FjmHGwTn2yPak5sRfw+uRT27/5iBq9dE2r3YcZhfTcSz71ZuSdSPF0eNpU6aeRXetO
d1vQUnwmK19z2r2YAhzmzCa6jB3u7CP60Id2wiJJCye56aLKfp1j548qw52izh6gJrPEXkgY8DVW
iVNePNMaz8ppV/nxLiG+79hx2H9Z9P4MNTWehUOeBEBYm/7YZPVjgjq1vocT0P3SxDumP2IV9Vj3
enmJ0gaGYeDnG9OyUEBcDnnef86QSzlOssY4cOqS/M5AcXyduG6/U001Tl868klQRGzM4nqBZmw2
vpmBwpPm9DwGZBESs33DgbCmQj7ZG9BIS0IBwW00ubPbkYfaq91lq9ROuzfLdPRTMHraWs0KQ9Gv
cxubaNWrv03I+72RaInPeYaTGhzvjtV7km+mNqhObaw7G9Ka0U5mPMHRGJAOPEZ2YK51PS0R6m4B
5J7BD5ElkVT/06jNj+Yik7Nh7e2tuqHh+Y5G2ZrsY/LidSnILLxSf+QtSL3A+Z4AQyBt7M5PZoEN
7Tha4Y1lw2dDKiLeai6ce7sp8SuaSTdTTUcf0f46cBemNBgibYltwn4MKvcId9u5tLFfb/wpE2+N
sO/UC1lxdEjhQmINx4O00megBmWQ3Kkzp62/a1rkUgj8LV43nY+BPe7iOanPw6ix4ZS6Lc/SaYez
OuuL5M8zd7C1Gz0GKs6Aj/DfhuKOPlx7e7noqjgVicmUslnaR/nBx8rqWjYb+IBua5G8qc5qgYuU
8WrKvOxZFb9czfrCUqm4VV34BxQbgb/FXnWyBMmu16pjXzvlI+XkKBXhPSZ29gajJqBNMWx2FQuW
M/LuW00XlItxKbzG60C0B0n1dqVGfEzIYqSlfHesQWn+dZE450/xYkR+lpdRcTUrlZ618VPsyFXH
L1fnBa27ONGrB7YS/UtbeLfxJEGCLC3PyF80PfYvquW25fcgXzQ5ply+uDi64zVZzWd7aVbgmVe1
5Q1AJ5ipI1qzFqEvT307y5dURtM6xyfvqOaS8cZaMrHmg5o76tywpyGy9te/wUBhJJC4Jqi5HkWu
XW/q2U71DmlgA31c/PVqLDib3MFCUQ7Va+Akh1kX7mfH0pxNBvgB8lBUPcMfvL/GUeXYpOznz/pY
dI+eJb6ouLpOPLWoc/rdfO8UcK9lN3ufx94yuNt2zV0Up/7FEbZDGsJAQ7DLx007YitZe9FwDwtz
uNcWen7DY3LWfSBnP+O2sKMNhUubFRojVEdoG5hVFCiwLKGw0jUfYdfprsCs5EbFcitNVtwx7U19
7BLA3war+G3ti+mYUth8Hsr5oWsGfII6coGT28pnx4WMiEPAeVha11CEmkmD5qxqJfDV8DLPhhvV
nIKk2IZZNO2CFAyi1/fOrlDMHT0K+lW1nGIev7MaGS1LGGL9wu4xwPVWmy6JAOEsOFxjTve5P5+K
ytXeO26pds6KnK31AZFRvl0gIt+73D9gola+8JBob1CIXRx2iaMR9G3C9UY3nuyhKKPNdB/VtXET
s8y+MeHJeD0ZcsFNe2UPY/NYaIV/iKZk3I9JNj3nYvxG6t/5ljjcR9BL+FRWVrbzQF6cSKbH90jg
IifjpM43r3h09LH/2gksft3AyS6+ASigbUG9am5u3aCN0K4C1j3c5miqQ5AO1s2SmAHuvwR/OfVV
1OzrfEd9GM3Hpb+zjXTtL1tNlvdrDAmCM/lry9sMrh5vYk1zN33euRccvHv2PAm/lqiqD9I0XfA1
dIR2C2BU2iMkRW7WBxWkouVdu+0ogmziO3I1otS16Q30TnTTmR/xzrX3i7EUFl5Tl3M3Hn9g7tJg
05DMj6HPhhORlYtqqQlUD/XNuGxVda3qcxa2/brO2uZeDQl4hh3n0nBWJmrAj/ZyCAXiG2GR+kfV
NGWYXSL9AOP5Hso9af3m1UZ9IVxBnH/U+ZPfozBNsUuKyycd7spWz7EYqFBlObrBHB3ZLYWXzI/x
QyL38hSFtbbih999lnX25xUFNZC/rtiim7X350LfYhUqDpaRomnRNMEbQsw/Gsds7iOYBNg9+q8q
PJk66ZV89vfeMqpyzb0tYuOZ3faM6buw+ayJS/RxNyNY7hPOVO1bkW/Uv3F2HkbHZMsLnc4tK7jY
2fhrE3dLbUURylnn04zR0mA150SDcLqbllO5WAGpQ2vULt4hjKkQQOlWKvgxxkS5d29Xub6OC9KO
yhnYENOh6ChUJfwmVzYYzZfJzQR1oBkecFiG26HpvNfOWb5B5SeMxfxLOMR/XFuANg8tq71NZPXl
p6nOO26tQXEMAy3eeEEgd1oN7lr4OHXlkidVMMg9X9nyrUD0pF8StxYUmE1apdh/IkT7YIduusLa
bP7SgyTlCZZnDyJNM8qnIWzFn1KN6kwJLl5VGa89bLRZ5Qa7j3EyGfJ17OTmusCbb+iL4X5aDlnt
kUcPqx99jgaIaqm4GcawSOuJtSj6y9dhftbUd5X9pkZ9hLuJBY4tyvzw0VFXJLASFwCjupp6vVaX
BnhXs0i/VEO4tbg1XLJ2xOeqn+LHAizPWjigUKcGAMMQlfVnw+heMb2MfxQm1VDRc9f1jX3RGxVb
QCs8Ca/FVEqzf5hTZL759RSRwcnHZzGk46aoauteIgGzE23S3vYCRokYrIXQOcjNB15eRmO/9iof
ih4FMyosQ9Tequ4WPijOMMOPlg3iviYdjBRPmWITVz7MvYOPjgGMq9Aqcu+pwPwNo0k+7bg79eDx
3mDmqeEJeZZjKtto3bRDeeAuhexim1ibaLnhqkPXJVV0bad2UzQrs4VJ/q//+t//7/9+G/9P+KO8
J5USlsV/FX1+X8ZF1/73vxzvX/9VXcPH7//9L8s1WG1SH/ZN3ReubVg6/d++PMaADv/7X8b/8lgZ
DwGOtl8zg9XNWHB/UgfbQ1pRaO0xLJvxVrNNa9gYpTHeGmVyaf2iO36MVXG9Ei98UcndewGfi13r
EM9G9xlPlOxAATnbqGZv2OKmwXyHt5xekAnBnRkkZ9Ua2sB9hvYO3ujaa7KyRPLyTnWUYoRaVZfo
mnkIdVky2/adWb2FXuwdvTnrNqqJ1mCxbrw8OY9WVb31GxDV+VtqUgzKZiNbq0F6KuXGJxV6tIr4
pfCKy9yNzb1hBdXBD0u5MswS+rgKFrUHXS0KzqpFSrW5bwxt2hatn268Om/uS1d++c+fi3rf//65
eMh8ep5lCM91xe+fy1ShhkJqtvvaoZwDpq58qKZGPgxa+aJM4c0CTFEx285OWcwnUn9Vo9hNZGym
2RGERvGjWjgz6mBLo8fTJ/0BNK954CMnnqT96ecoe8mU/AzpoWOhyqv36ypMxtcM3Yo5oFygWmCD
IaPEr1GX9Y/F7EHmZUyoBe0lsS2yIvf/+c1w3H/7krqGJ4RveoYwPFNfvsS/fEkFoMdZslX8Ojdt
tzOsPt9ZrA2PpDGzl2Qo7zwr0b8UXk6Bpbdj8tlRchf5mbZSHZVnvaCtGzxBN05OMvenbTrW2Ow1
3RPmo1hWzln0KLskO16b0VI6UPUDnYTsvtcSjGeirIeD+bNH1Rgm9NzTAauyj4qDOhOa6d5+zFWz
Pi76y2Dmq9dVIz7iwQicFelAvu9AOW6qYgpvXJjm5bUdmdhY8m7tVa+zDPkYh0BedJ3hqxkf3VmS
F84a0/nwf7iLCLHcJn7/uvqma5i2cJfNs2c6v39CrW606JlD7pZaXO+GXPdxD0L/x/MhVJJmYF+K
NdolCRp5rjofkr4suze3FfGNmcniIbaT4sHIcP/MBt86qtj1IGF+hFGFIekyTsUQt83JXch+r5r9
5BQPQyU8kqhZt5vUiwdBRVG3rOUWSkiADAY05dQyi241Nhq6zGbKaQ2inhSp165T16jOflbBg/nl
tENw+JDMwX2gt6Ddk4J3fMjsA79N5zyPdbofBzO+K5NMbIGNDg8Jv4gNRozpcyhJUbFLD161aoBi
Ns7aexZFXzUd8LkmvDN60/MzXKzHxjK6wwwwijRnn94Lcp336gyuzHcugDLjz1DZIXKYdPmr5c+j
d51Q1SHMzBxc6Mf8TkIrDEjDxRq/xnIRfJudsk6/kFaBmOwishTqtbu27AGfX2FD+13OUndGql2d
tnPsX4OqCdDcOnV/2Cm133ANVjtd0oHZ1u8iIMzqEKYHy5u0I8XNFAVrrTXXhhdhAQCJ/owEfnDO
tE7ekG+GAE9LxZ2wYQ39yymg5i1q7PPpY0zps2jbqLYjnK+JFbb7oOyOsV5FL5HeVxub3Pu5nC3v
4lMfXptLsrvPF0PJzH7jEVPuqB5aRwy5qY8GPfXKxpmuMH2FzB+DEIs+DyrnAuSfpE+etQVupDoB
3yZ3QwPf3w7mam01+bSa9AT7q2Ww2fmUWYv4Mxjv7jz7g34BLfnnoSgwoGGv6+7Zp85i1cpcvyQG
sDxk23dqnGP80KcuunO71LudCqzZx8CJPvsDrI90stluyNa+d0d03PzSjD83soR4FHgZ+BhLe6LM
dLFkELyQk5ErPzlRI5ouWtDo4VbiHUlZExiZX1d3pgZvAElarLPzub5RsQIsJ1qXRnVHpuJlqNCO
aNiBhlu2eCR2wHYeJkSKw21ls2jTCnARap6aos78KIFIk/G/+bjW7CEIn/Fj2WZRxhubgC3bWnMQ
bVyWy1ujEzy5UY2/wHIob+ygce5aVzh3UwKa7j8/OSzz7/cl0xS6YfmGbloGDG7r9/vS2AR5Fw6u
/WUMgq25+CgYy4HMW8+2nzMbcbsAbNpfwdobo01DefyXmBrdgw67SUvNQm1kma3a6iwakZXX55zi
02wiLdj1O7LfGVtIJ700Ebc9dZBjkeCXoc6RVdB1hHgYpdph48MqCuWNmqPi1yFAiF7QswpR1GkN
fVXaBXw2E6Pr//w+qeXEb/dv03FN37MdzzeE5all4i9PWLtOcDfWnOqLZiXF2iUrtC/rCm9RgEzv
0kbBDl2719Lz+hvyyegXLHEvQSlRr+z5Lpu14D60re9D5Uz41LJ/YTnRnmwx6p+SulqpeBSY8YFs
aLVTTaPAIhQExzNZO/NsRWNzvWxtVCzIOz2/zHaU7zJhDBgvZPFOeKHHvTd1Pw3IG6ULKPZv8Txc
W1Vffg6n1NsOGAMdM3QXP8V6eQUYJ2iVXuO4mfefMvLJCuj7t/EFcQUY9mMtQcfhJm688mmpS26q
IrZ2qqlNXXkHK/WQku+qEF4WMLwjWR6TvqyeMMimwtK1P6ZJM7b/+dPy/m09xLPWpRBm83nZgjLG
79/qpm5Njypm9EVGPU7QRvlpdtrgIclr9zKUzbDq7H54H/sI/EDoO7CVPeMFjZwdltjDuy3HbO/1
It7bVt5t2wikiwm+5MZYDh6VtRvVVGcqFtmCWo3rnhKRFvesd5B00fnZ1Hgh3yMWiF3syM1lqPXq
HBjTcK4wy3jpJvsuapL5DlGi8sUX9g/qHd2takVLkrKrovZGNfM+HtaN7w7HZplZh2zVwtl096o3
Bje+NfOm3YW+yE/RAjkDA9mf5cInchbt+H7dtUN7BrUH1FJFVN/HqHoQyIh77BaKFqWpPhm+c9N3
lvpeLhzqY+Q2H3mOVYc0aUmmZDopjFRnqJnKZWjbhQc3gJzZ+pN76yLlNq9sq3Rvy8a6NKU9Heul
Q/WquNE57v/wwasP9tefqSBHaRu6a+oWmzXj7wvhASlqOfih+XkSYbMpnQpEra0N10PKFx41Ev+1
bBJnx5YiuXVqz3nIZ4R3XQQWVYs6eHZnSws4KFvgxVRKbsvAildFC65mGpAyUwe0ooqL53LvDztL
YzGK57iH6hSplvEiWRIf//OX+t9u1cI2db7Opg4T1jRN429LyNSya880EuOzawSfWkjNtx13mV8O
44A6H3xHg4Xc7K5yxKVvQY0MG6sI/Ps6F+UuZXuPkRIapHZRBqfai52TDoTmILN5vg3k2OwqrJnv
oZ8Nq8GcupsqNsjFW1V7AHQNSiibt16QB8f/z9l5LcmpZGv4iYiAxN+W99Xe6IZQy+C95+nPR7Zm
eqs1oR1xdEGkg2pVQZK51m8M8HsHWSrUqHsvZf8t/a/ej7aPcSTW4n95pf3x8AvTtYSjGY5uuvPm
/dMrjQXcxJ59rL5Eafojy66E573zEEXWJZyxPBKfY4o0XqF4ZK4+2mQpbh1x0jDYej+hRKNmIYvR
NIOI9XLcyAvIwbIDJZs5+uEdR5LW4y+od4fCQBmMAVorTn9+h3/LojrUs1TTmKx7YqDgDiCMCgA9
cMNEfbWljsncZoetdn4fAurrvarPQ3w0VxZozY7IwNbZTVWnD8IxjYM0G8KJOLvxVbPZmYjoQsCi
Kg9ybJ7G72NT8P7OwiyDducrw6aPRA3d12m1RTuUZ5DyzpdATbCndwDjESGx2cSaL0bju1+s3m6W
MBdQF9F656ZKEGMVcwdiQ4SD8yC7gqzxr8XkIbo5d2Qja7zGGzEDN4P83A7qHB6iI5qKZwNA5N8f
E1s+B7/NARZrGhdgq207gBD1z5EBJCsTDS3bL9YAcrysQ4JfuAusI6W3n0rD61dmXVu7YK4qPRhu
VW+ys+zl1Y17L1HhsTDNh4wlpmweLbBTvNzeUAO1n1oN/IeTG+pSdroCGxaPR4XD3Ovkt0HfP+BO
VF7M0rTPph+KZYuy8hswdxhV+vgy1QWoP1xT9lnoFw+VUj3LAZ2S1QurHZtb5B7jY+BPyTrxBuVr
Ey7kgFxk7qpwg/HoFZmLT7zHq3++NH56D+wDrAdWMfpu0BXcyCTx0kktwn5+z++LzNFW1aL6dpwP
0H9+tVWZUd3KA1Ip/2yTgz/OVaKufh/30SYilJJYU/x2rc/XL21QQWwnBdnze9tWLwGckNdEx14o
Lodsn9eK/dJH6MbX9mvXwKFLOrVCrcmzXu0SO3AoiyzgO3AlGIwgckY79EqoCXVm3XTZgOZ1AjXU
dct9V5D4Qygk4THRfeyioftH0OeqsT+y8OiDJzdv7h0B9kXk9ZMLQeA8GY1zD5xNX/cu4m4hbsT3
o1912NzhexQhXbFk4QLCfGivcuww4eCVVIoHa5WxvkYyrMqnZCF73w95szTcaLpN2DiezEHTt+K/
QilS7+ST/MmHyApG2tMWK+abjyZ5wqfzP1U/Xa6F0bcqTWEt5LlSZuXjeimWYwe1wNIot5t11+f6
jVloDQkOPlafS8PcJnvVwhXvpb+Py9EM37gqOTZvxrhbEu4ui37uPeqtZbx3EJvWTq5EyMteZx4t
S8XgA05hXEyOaNIhQUysxUBRq9GtPOReg5iBF6bLGU3z3taYxrS3sxkuPI9r54PatPBbYnH9ODWy
W+UipnbZR6NYo270aDjueGurU73U+q7eyqo8DJnWLvrOSfddU0y3sk1LgQcrkJ5kTbYXo7vPnWI8
fzS1ZoR+fhvdZLrZ3JjZD08jVVwnOBoRah1fsPX6Qb7Rv3EVzbgbtODSjPbwYpaWDpoG9SYcUv45
qo+ZaaBWXsa0AJcPY3AZjXpaLhP/4iFtdueqynBf+xHRBlKGW7+bhntRjvpp5h86bpeVxCfxgALn
AlKQsV2uOJBReDlp8b3gHYEu/3jLdrm4V4e0XVtaL9ayOrpxeJuN5VLW3keMpbY0fKFsYSwTYvSJ
JSDsZVcb3TP0Yyg6Vn99tsMm0t6ZhtXXe9khD0kP7HPjmvqsZdVXCzla9jS2eg6SorzTXMSzy8bs
z7HtaBevBZAEiLR8SxAgS5F1fM7TNNtm6CnuTDUvHrH+upUDvoTCtw+BXSshanTwOtzGOA+OMxB7
GocrFNj0Ahlg8T5CYyVzVGLj9DFCDvOLDBc1qwGZbKgOi+XKIYoQYE0+mMP8nSXVUfMRkQ9SqonV
ePss6/U1ag0lypoEdOzBS990BHTK2Bq+Y1QEsBhLzbtu8pHHSRtr50XqyNzr2O9DEp4517K/WSSV
JbviJsvScc/7OEWx4rmF6YVJ34AAYJ3/Orhz9aOtSA1+xplouQHh5i4CcrkvWPUtpXJAWtno7qkA
MaMyt6+BymtZKgZMY3Jnp6U4FT3f8lT0KD6j2vhlcmbKkqYMl1QlpGdgJiIMNqkgv5dFo5Vf4A2B
PgrcHC5N275CzbWSrPwyAfLfevVUbGU1EYdi8ICHDWO5m0aj3siTkYRc5vDcnntFQd7Ji8e1bA/q
cNdEmvlYTGp3SHrDXMnLaJV9URPChV7WIx3QojuZmJYBW9AbXg1sjBelLQ2KpvEWI/cvsl3zwW6D
75bGBsNLPByDebhoFHXnYti3lqMK1bwatUXKFwT0WbcKBcXOfngdzQYJgHIR47e27GPHfLTU1l4M
TT29NH4d4/YUjl/NyIe3XonvepTtSJP4gDCVnzncyIiAzrVkxx4sSHNv+jytfsR+eqsMnX47+WEG
Y9ocbjJg80sIE94mjsWs7au03m4UTc5abwjqtRcliwr9xKtrKpm30DUYghVf6SbOfFTyo1cRqC47
rLJSzl6vKefBRgcsFuVRNn20y5Laez3/KRacnzqMQFfWEx+2rQYLh64pvjpJiGyPoXiPY6YnIJpd
5cbNC/+WHY6z0KFwkImlzfL77GKK4JYU5SlS9f6oD5pxVRvfvOIXEs+ybGvZJA8pQBtsWob2QCqS
CHbLksFVteCxjwHcAn2JQZG04SNKHfY17krmKzotLx7uff1HXobhY6GKauWMKZ5H7tCch/lQiAh5
h6zaqV7WnFXH5jCXZKccVhp6sTQh8a1l26dxZTJge2k9QNrRTpVQp2PvpiUGOnX0MA2kwX3AFz9C
fDMaw/vRmUG48JCeIt/qT2sfxNj7SRD4yk2UaAsTqPTRFgjHajDSOgQr9W6nGM3NexVVeeM01qjD
LOy1Ad/usckwMKgKHpPITKvHEqLgGmOwYOv4VvmY6chZMqvbuMVQFaWBkaiTI3o5V0PbtncBWtJL
WXXarjywwIzeqygqukd4ieCP5sHpZKlnUfjfE/HgxZP6FSj4twiI5utQl97Cr0z7IalEvcodK7iF
/Zdvon5Qz4NSDgT5R/WQjPxIiVUgsYKfz9JSRXsDwzbeqfzbW9rYXCDlmSu/GjU22d13TQv6nzwa
SpUkPyNWdosYa4SnMhyDdVUAEf7pZCJdxVbCE6BGlnvqS7HDZpEHoDCsp6zM9EPhjePNXCubgm/K
D7JHUMDJQtH0CRFTNX20fQNItK9UB9nrahmai+jaA4mnV3RDj8qdO21klaxxtO0J6K2nMUsf0aMy
FmmrxCc3r4OrENpPJsPuOQzSfFfAs1lbCFM++7mrEfYrVFRZ6HW74CSCJr9rMmYQ00fYZm62S6M6
wmaWE2r33KB3uy6GWt3KXm4WVO6TKgGfxSX7flUBU3oykNG72r3xj8+FFJiu5Tl6O2wE9oyW2tV3
OI7lQJNLLLtiK7z4SC2unCqtn5FLf4aZxP0Z9Usy3u6bM3kAteaTTLgn2yEwsQqfTwockFo6tsbP
U5C8n2Q5/dKpCufN71MEKuyovvPnT0pF8M9PAgRXP2eV/2wpvvIjLbt/fBKs3t2kWAvmUhOU6JyM
lyl6eajSZvMvm7w51pHLZP17Vp40mjBUi8AZAKQ/4zxt5hWBosKnsKNAR/izjY+iysRTKqLXyY/q
K8J/4inQYxCsdfUwlCx9+tFbyUFwsbE1Bmr9fkrQjIfIAFUkqzNgcosKnc4PxyWcQelXaJPoO3lF
JCJBWRQxSbq5dwyja4wFzY3GrvxA9Ce85LmX7YIEnwVWawh/mFN48t0kXwQRW8o8HGCXpgPOWIn1
IEf4wzOab9297A+wHeGzm4ushRqvonRUk8PoBk9O7VoIpujsxlVr61W6MgMJnRPcUuhBc7VWsmgX
x1EE3oiqm5QD8pquvZNVo7FghhaNOAbOeM9E/CQcK7uz4y67i9lygMQkk9EVPAtLP+LhDbP0KHtB
jLTnv/+Cmv458zBnQl1XNYnVWLCEzE/hrMhmNilrp2eHN4xbAoSTTvZ2YmL0UsSxGsy0o3NrqsbR
qjJuKv6vEO08Es3WaN542ZtQneiuqPL4rsTEeu/EZkMaMYJY7qIlqiJMvK3VUFmPedG9qB0v5jbV
m6tfO6itFNM+UUT3MnX9tJtMYJwB4nAvpY7yxkQI7GIZOOSAD38/HXpIs3dqHp1+vlrRwpB1Has8
99iTPI3As+XpdTHlh4IsOgZcDCtnOEVmpNUpBX367Pz6TNet46PjZsZSjvJNBP00ZsejvAaaSCQ1
x5XiRMNyIBJ4I1CYuykwX/CZ3i4fTa4JJkYfEG2TbfLgYcWzMVDXfT8VOWftZJTWs4qJ7snHX3GX
6yl6b3Ppo+1/lf4+zo7cX9dz/1v6dJU4dM0t0Glyrept3SneNgrCcMkGbZp3adOtlgbJxmy7fPXR
5mvttOpaTV/L02RHZ4hyaaR2t/1os00HwbRRlBuzn76DA0ces9ZMnjxf3Zs6YazJ7FGqrkPnDv33
fGllQfsqOvMB/FgACEdZ0wCBSXXKi1529Ze/399/JPx1nT0CaTULFjphW9n/j4RRZrHJCUUTvCJU
E8YHy97VevYAwav5YTnt1hxr7YvqO+YyELZ+LdHU31fBZG0h++enHPX7RQ5wcAHCipt8PijI+q+s
GCSorIq6ufz9T9Y/Z0102zVtneCmpTuGY5ifAmeWpvphQFbqyzQOq8idaiAiHIykwPPZtpsd2+R4
0averzZ1sLH4xs9uIVKje7Wz+gi1D7i5BsWKNALkqTTtX33w+ovUTNVzj2bYvTKmVytV+9ei4gcS
WMrs0mAFbbrwM3Eem4rQ5mDgr50nvOQt19GwTaRHluRBDgSp0ONbFeb/AtXQnU8TE/9xx7YQUbZs
g6woecbfk0ew6EFiZLP9gMWEaSZlfiI/489G3hTt+ZAKPz95BZxzAtj7T+2yKkd8jJVtiZmj1ZoY
eP3NF/k07qP6cW7uQtyB1RShCWv0dzri5sfAdF8hDhADqY0RgwbbNzeOUdM7D4EJuhxgzt/IJtBa
w56ZdEKblk55kV7Fxql2QmOHHN1wpxZlj5jGjRnlXFLpuDf9qkW1ZT5BXkTxymABfMI/yovAMBsv
MdZxstOs23jtFb0hEyXHhBghS05gDPF8kKWmNvIFMsvt+lNHlqLVvpADLR6VpdAQkq3awkZOL56W
gR52D3ZijRe+kLs27VD3mg/l8ApjKr5/77cIjbJIrk+yDxCLyLLmlCd43lhlg5arH2h4NujqKdHK
XyXZJg/x3PtpsGyTvXVj2HvTR52mn/ziqLotwYcxuTW1oiAu/p+D7JwcBO83uTEWR1n/6FYjJI1J
GgwkaV38dpVJ2ejzm1ebDyr4lUhr04szv4eB0cTnqcmu/ftrGJD8BrPWFpzC3Du7+SDBmZFJBFUh
L9KVqXprthvZJ0eF6VTtUV0dWajM7/L/9alaN+5Dz/j1qVE6qEtnMIFspNOEgi4GjQmSe681iB9Y
aYV7hbjpXGW1F6PyKnqi+DoCDKduENk1zZqv+AvrF1TljYssWZ7BDhCXDKssDLaJEyAc2RGxz8dG
oi7XsvpxkGdU6Lp+NKkkHxatFiOT0vTKGSAQYmwiczaBailn2fZxCCw/WPpFmByIHsdHNLxwAJxL
8lAr3pgvZJGsVbJBG/UatUFyivwMBSynyNYOP8OqiopqnSKzgaoEetAEuQaIb+1Pv8zRz+i77L5u
iFv3o1DX79W6bW9dbIOEbnj50swqQi9l0eFHx+DA7dtLFk0ngj/J2SeHh+yp6Sy8xtCfh0FY69as
p62s5pgDLoxpjK9lUPtPFSsWzU2M52QaOwjLv51ldTcpJBmWm01EXEDUbzzNhxFw37Nn5dU279n+
5HlQoGgZ3skBKL2NCzvwrJshdLujWeRICA9u8QYadL6AUyjOKgM4dURYSNy0ozEtZAdQsVsiJc1j
5/kF6jIIysYZ6PXQEQc5wCzRpFYIunQOfqrFMk49o3voXTatHhpt7JyrzUzC+TqsEE4EZBVDYGPJ
rO+8UBhPRg00a+6OnBg0t8V+Je0ra+0E5nCYwcXwvpCeUwLlWErFuUFdZTbiWZKY4RfxPqiLFF6u
2xyH3P9F2BBD9518QnGLB9p4qcqS9BQQzNfamNZa2ChX9BbGu9ElrlSAId3FmRjuBCqLt61xkn2y
pdLsAnRSYC1lldjFrWEY1gFPxWBfh7q+iVUtfxmzeiO/C2tou2XQTPUlTUpSeKNpvn+9CDGvsizP
XjWdhxpXHnU/BEN5b2L4JM/MtBgJtMKEk1ADVFIM3127wxh8gavx/kMID5G93kGjU8er46omZba0
KoQRlA7Jy8xA27Qu4clBbi3d98IoCzgJvRf+2zWq/58xf34E18nqtpqXBR8fofjC/JfXsvjzrYwz
la4CcjVs3XI/v5VN02/c1GqHR8OYnGuctFfsO8pXrcUfs0OjZSurGbIdViUImFVkBpd9Swhy7Fde
7itdzNdjF8sMQTxIgkoEJP4/JcWwXVYZY7SVpffe0vqX1CQyJb9vW+eVFWlJy8YgFwiR/nnPw96h
Lgsw1A9G1SO8iequWunazjYQ45Sljzb3f7TJcW5+xTV0MSopWSk0Y5J9SHD60E0lkcfE9Q6dKPZj
NkX6Vhs8ezO2vHne67jTbNAzRhNlSF67tklWel3Zh9JFUNSs7yNbSViVWdk+DMKU6ZlqNHbfcV/U
bqAy6ZD+wu9yFBGAdK07OJnJauU92EBangtglZuudirrkgxZidZcWDyLlvVHHTT4P87VsMhXvu5V
D346Gbc8f6z5ZoDOaOO8lLs4bgbs9JzYS7YBSk7XnizvyfaGjayNceteZalqHRWVMfz0Yhv56YVs
VKz0FQUtb/8xWJ5PlGqjzqe+j5XnJi1vY9nYDbiOh74OS1bXvK0fqiVrlb54JgRsgwQokoP8n0Su
e0fm0iB4G3aPXZMR4eV/ZOFXsIRTPqC4ldnma5GGX4NoSr+FU/RqVLnBsn/wuEEdEKCYQz7MA0Le
E4+hWTLV9S6QuXm59F6Uaygxxvyy2tjWS0Pnj/hYWFVaW3jLj6UUCqV4LsCO206tkW6ccCr3rMed
B9LEt7oe6l8L04tRTPT1i64HxcUva15Cc0cbTJeCB+vRVTN/b4dVtyl7Jpw6+ib7ST0H6ynBkt5o
1NmbwevXOsv/S5Kwrug1t/gq3OgZlleHrJ8wDyRylZVs51tfRtgDv8xaqtu+teutXbjKS4B4jRyQ
4B+1Fr1eHdBXjx6ykADNfEHVN6qlM07OGfawfq2LjpTM3NF6JHxRslJuhVd7xylNy5WVmu5N1MNw
QZf0qa7yGvmywn802RsUvjY+d7ZdnMbKQD9pzMZnaB7hpgn1DEQ+vWGBsKqC9dNF9lZwnmwje0Zl
abhU2CawJWFUHE7TdvQVxJDacHpuojZeqtjfHOVJtuuvW6TbHpS6V27sDCdZ+cHwXva2G3QreRKm
i8mq8Rxrj6RZfa4itFmmcQLYUc+7pjDSHz+q+ET9qpaFVx0JLf2zKnvDipCDPLeZ3ZXC0iekm5J7
dA0S/2bgHUK/M38VefV1sz916R00aNzK+o8+eYbimWs9tlQwIfs48zzzpRzqCskOBOcAqhKyj0nQ
dMLaJ/ksTecVKr5SdnQsRs+8jyfn7r09cS2ibiCJnWbwbllN/5DtNUuSZVojCABpKblJm6JZBDPU
RBmxa0kDx7haU9lfwMniBxEhq9u1AGsQ513bWWMf3ov41dgHWfdIxmyx3UQjh5csYjjGORuRsaxL
rHre28rSOofqpBz+Aa6Z23ztdgTS7jFZsHwF5dZF4VvV+3d25IU/ur7c4lScB4sifUsxCI8WRXtl
Z2wGizyOULTwpx/16F2tyunfcN/5PlW59iomY0AVDIG7gbD3ApV4ZHY920ZSMGEHAYHN5T2keuhp
dg5BrrkoB8lSrTd4RTlOupRtSgVlZqEEXCOV1yCDEG7R7/wpuz/Oc3qsx4Jgytedlw4LF5lzuKax
v1as0riwx1Vhs2raPnOj9gxuC5k4M6jvlYC1sjNV3ReU4q6eD1pxoaz8rOve2U3hTGqSzCbJYvL9
VDsGE8ifmf/UjFhTWHqaL7pqsAGgcSDYB02kwLPO9SMWIpBZBZe/QUGtO/hB/aLN/mzy4M5M4tZP
zxjEK0fZJIdaAaKQHjqnq4+xdoDzoGYGuySqzJUQo38VaTPhXmWNONMlxrmJ1G4t3Dx7wBdLwL3V
/Td9AAJTs4ZedHGxipH1+ZYP8azApxmPboj4obxS5Wu/rpTPBq26pYitpVTmmdBWbobB2ZkrCcvQ
c9pPCcJufRlualuZfRHosRMjgoeIP+cSJCRRk6jZUUhPw1yKtDI9+UXV7HIcCN9LwX/bPvXmft2v
Vaj8oAPUg0tsFPbNXAwsVT0oJgdZlQdTdzJr/T4IZUNTYLTBUCe2tGWuFeFNh/Rm4ujJM5AfcXCM
tl4JC6ozehkogwVEB6CrpTdOouPDOnegh1aserd1DqUfuE9V0i4TyxjwSIEikfXduJFVcF97nOTM
B7x9ItLFEMAS1Ldb/Fz5qll952HtfcG0PVym+SxQpujVJkvC7IQsL1hmZHe35eR3t5o7jcsggL2u
JiQf9DnC5M+xpqYPjb2TVc8fTbLklL2xCmc3QxXDHy1OnROO5A6bfnhzKM2ZSzFXZZs8TAUrlwWc
QywiHcT5UAy6rQiALTXyYQjpFkgpyPo014faB8Uk67zF/1P30+rZUDM0vzL1RQU/nFZq9pMNIqKd
mcl+CaBBEBvWHVhhaxM4RXi07NQ/t86ccFKa6rHNM9QvUPb90b4lSZz/zAQY0qoSzqPCtAdwIGnO
fl+JQ26n8TYp2/KOXScSH2mZvHUYbsqztK64+iOzFcA9b8nUuv175E+Yv9OTyBIari1UwsKuaeoq
t9PvMS9ilEHnqIX3zcxn+YNJ948psT44MD9F7ddvaTytX8wWmesIg/VlHJ5HgTWeVkMrVkwtvLZi
2OOEhOVf6emsyPJLGFX1vnVXul2E27TIg7sgu0vi5prrvnFQFVM/EC3A0CUvkmXYtSBgDEgZ7JqM
Va6OqH4NicrUweVg0KLxuWmfNUMxVs2Ifhtxu2YL/YRwsl5BqWkCbC20gzWDb2wV9hSC0i9CQ1wr
01+iHyBn9Zspf8SMzgXpg4KxIL+Jc5STnVTN07Zp1T4q7oRRkU8CE669uSObmi4hVipHO7on6IGq
t+jrqznixOV10JFCVKSPimqTckchdZHh07pJQaaueg9/KidIlp6p5Ruobuqm9xJ9M5nfWkNk+45Q
y9omPr40ETLdEAEflnZVsPY22703hckOLi5YmQncUGzmCyR6IXTioaaE/Ml1To4nNtFwTsvFoIbT
fY9odKTg3jgGvPOh96IpImJ7DY5JWQO8Kzaj7ohFHPSk7uOmXKkIsuH8gJaM0ouvcY5kX2dl5Trz
vWyhKGW6Sn1R3EWgAYEUiDMi1uLcwAWLtbDFkSFYonAzHAAcu0ccDBE+ryGSkTMM7mNIk8tkEIQc
8XUDhFhWe3T4VuhhksyPmv2Ejj1iDcXCGogYRFP7LVVL/QR85s0P9K0dsGayyjzKFl43lgei4X7j
p6dUN56GyNIPfqPaq9hEvpdVi7+MNLfBO9KqybE8sKtLT5D501PJJD0GiL62MDKqyCvuA6N4MM0m
PZghqWrPOBK+viKLZb0w9+4DB3N3fMedIDvnuhU9V0qy1ey+x9QqrJc56chbAzBdVxmLJLBBPxQB
BnA46MGUjRZd1zXn1jpMwCDWs5rnBlPfc5s40znIAagoNllxKGynwsNlVoW5trEHwzwUZfSUp15/
9kaCsjGaGY5Webt2FLcO+9EFU7KzR7YUUWgx3GtR1V7kQdgoJw5lhgVfUAG6KlX9qI81UDndPhVk
Y689SJTVaAXI99vY0AK2XfbetGjUs1865hM0zYUTBMeSKPZBSZVhP7rdawp//GyIAWy0zs+oA3Bd
Ch1jYXb0gBvBT666CoEEb3LEdmAlu0qFvQwV/Zval2sRCl4v4zCc1Sy9aeAu4k4PvhaSPPIYo96s
4qzFCD0N1gQs3G3i2/kKEeWVNfhfLaF3/zKtab/HDJjVoALopmYCBoei8Afpksiam8fw0b6nyGsd
UAC0juBHVriaR1gEJagzYR3iLTJYqguChx4+3AkG28KBL2g6y79Psq722+Zf/jW4hCPY6roaqc/P
TPIByLnouL2/u6yJUeFoK+yk8x+dE8wUmrFZTYYbL6wI3RBncH7qSvytbZrh1PbutM8NZ1uqNito
glg7VirDwVMC4E9NaG+0oETlfELbsO2CFxBJ6qWegktc2xpQgy48p61Iti2+EOZabsYxTnxW8tBb
iCJ6CNvynjnVXftFn+KvlZjbStWfwwTbwchAQ8ywYjTM5nB31LotXxeSOG1pqWvN7/ZpWotlYKrd
cvS1CucoG1LLXK0sK1nXvX30ISLhQpAu0gFvQmQjf7pNGGzNsHkV2YTQX5Hf5Y7hHoSvHfpQuUep
KnqKuYcWmuO+pTnSdfrYqkdQIsYu85nOciWJtqYnqmPkr6sZZdu2P83RuHJ3wsmqkvXYo2ZaeXF7
EmrTgPB0sRBQi2NTts05STEHtvy8XaKeGy9i1QmJWmg3SPkrZBNCfDPrcfr5999f++Mdy50434+g
0w1h286nd2yObqddmn72PbPV4aar3AKzJ8/ol2QZ7utAsEgviPGK+e4syjy4NZ3oX/gx2u8BKHkP
mrYJUZw4GqZIn7HxaPNltlu52XeAeOI5H0EY4qZkdwoUtcZWCENA40dVbV14fLNGZxY/cZKxtwFr
PJyD4pOmxvEhBnfSht0Ij5633d+/JvHHYzInSwF18Kzo5CA/J041xa4HeLLTdy1PvmGD1pyAOyTI
saU+sE6kVWQ2V8TVGWTEli2Lvw9GbVgTAwYv3OfOJjTFG0r+7XnAXRYtlVE5JpDwozFTV33fidPU
46P59z9b+xTb46tFqluFSekIzZ2Th5/wDFrM/gsgkP09rHg+1Nj86ra9WOHUh6qG55f7zLbAlEzN
kxmsiXbvURvXv+TOsOddBwsW4z7e2kV/UbpiQbjSPdT2mCwiBzF/1P+XGrcVa0dHewhLTV2PQb5D
UEldNbV/1BzEGjw8/6w6XWE4Yu0Hf6pXhBqdbe8QHOubBGGSFINN3IxmXezk2VOGbGP3yBcHJHeP
JXjLdel5SJf4YXeyrZEECHlXOL54eLZ5VC/KaHzLDJKBARTCZayM7Xr0B3uTm07Axi3vVnXUldAH
R3fjt/omyM3qVu+bFFJ+Yq8HjK42nmFEvMJdlnem3xMOmxoIYnq5qgy/WXoFKz03+gqTLqjLN8Uw
zHOZsCBTFPxuNQenzRL++8KOwpHgkfcAt8zd90b4s2WhBM1HLjaHcY9mbbEr6gb4LWGKLa9Y7YDo
bIjK7jdVxwcXRQ296jCiyptgb83JKYP9KXaRIZaMgbGve39Y92h+LV3LzO5dZMx3btf+MNEeTFkF
CG2nwSC7KWqWdlcQO2yIVICmB288uaKId0HZa4uxM8KJ8EK2NMtkOeIVfqPbCj6sJeKPveoG2YJQ
v3IbZi+ZQcYf6wYtPWJQyWIq01Z+/xN17vS+zg1rZ3T1tGyI2aqmdoMi/OwLBP0un5r6X95Unxg0
77eygZ6ETbzaRafuE4OqVT2X59L2vltVGLD86LJFbCvuJgays9HUsCVL23UXyzK7i+FrGGJG/jFP
4Mwzt2wGo7vvZoc+qH4PKT/K35808Tv2S/51BNBh+GiC5L1tfCJ3aqpIqrQsoh8DZoq4YGDT26v5
LfdJjs372O+EjfFYQepkWRBu3SRavdB7wMlSeb+YELKKRnw49GSja1a9AaNApC9s0ttczdy1OgVi
M83bkyzuQ37+RF8bqYltXh48N0w5//Lf+WO+s0kumC6AA80S9h8CM7ropyke+vhHH7ZXYMPaveYC
d69AGC893pSrsa2SmwY1NHAS3VITI4w0zdGWjcmErei4ete1ln8ZnBYEbWzrgCCj7t7uH9zceRv9
sXjwyfn/G1jE/bya4YvXBZkYXXdcg4nk9x2jpYV1WmNZ8EPxEb6ZkFTsc/uxSSKWCsiXbqxBDItA
8fI9nB3SQ8Bi71EbvrET95BplrmXm6lO1c9KPYDXy/aixy0rb9nvaPhTLHzQlXbT12ddK/YRgcOt
5vizYAnEGhTT3EPVT+pC9+ot1kDfRpBir3rsAFxpqnOUetWW2HD8kHYVYTMm06Ydnv/+y31CsMkb
0THYvDmqKcC6up/wMlPaopwwxNEPJxX12o2t/6PuzJYrN65t+ysn9A7dRA9EHPsBwO7Zd8XiC6JU
IoEEEn2Pr78DlI7tkn3k68cbodhBikXuBols1ppzzIQVPMb23Xn3pqzzizPrzg6v1PuiERQ1zGdt
6exLMbc73EsAiKf02pxFe2UXaQ3fWn91Ca6/Mz3tRGLhqPXWC2Zf0iAxa0SoF2XQdGoMKarAPsmS
5mYt47dBDMzRMYcqfK7PMb6eSzvAIv/z98r4+afrjf6HTYvhMUgd3fnDnNBOhd15SVm+K9sWEUra
6QY3sE/Q9pi4J8k287aQeYROprz21+TR6tOPuFmNMBeGvVeWn1x/PlQ+pV3IPcAebJSV2K2yYcjv
mXnjU+11X4lgnq80yr1eX+yk1t4QqDwDqqA8irvxxuK13VkAhyRj6+hbCZn2SrPuZtp9N3n5Vbon
1mlFmiU5DlANSt8M7NrD7irM58YZdjE9ejO39Auh5Gj5+1FA2iUlbEA3U2KPr12WRupexzjJ0nAg
NCToknJrfnDEWh/sogwWy9EINSlApWDQuQX7UF71G/UoKfyGCHuA4GhpeGH2oL1oi2oiWhS36Ber
G2N+6vtVHjlyJtTpHUzdRVmTMjyqECG4Ea7mM1tCJJ7d9D44w8VvWrJ8WHyAgQc0FfNbxTY6WBG0
7jIST4Ji4/A7dktUcVPesGf3L55TyQtNrCroc8s+6mk8nxdv+ZjlYNB1KPVzvCW6xkb5ng4NqAvq
mAGhAfNVTUpH3JBL2cP2m5nZ9za7LixyFDwEcJ+tFGrZWwVuHN2A6JnLPLZAxTL14lgtmZZbAq/h
UXNDM4Q3Rr906dJdW+MHDfr+VrEZCsCInGC9TQcrbvMXhP7nuKVGXC2/eEpLrpjBm/2cQPVukdYF
2QI7gtq4uNjbAw7pgITW+iqJ619gFL23+MCPemXfAHa2HqxhmI8uNNUJLu2tIZFUznbxvRzaa8uB
St97yd1EztYdsNSw04sHkiOqDzdhaXduqO27X0p9dYKF1sOlFMbNbOvG46Knh8Wr87uJMybMs6U/
Mi1R357SiQihFCcter2jIyn9gydlb1EX/i5jZ3JB8b5cJwOlqtXzu7uE/LN/s6N3/+lU4Tq6bdos
hq6vozf8wzw8kkzJqLOGd4f4mDBPF3ZxBb4szx+YQ9kB3Xpew4Ds9gZZ7nWQJQBPHD2JUoIZD45c
vxeztA8qBzif2YDH36h6uAGYLP+UZ1uFipMTy/kVCZGYQUDhMcUl13gzgtwpJ9JfYicwTGzSybR4
kZ4s4PuLabkS3VuuyqOJ6PMBREBFgGA5XMMgsfdZpX98UnNwjRzILjFP9kwPCHxZ/rXoRhVhHWMV
GVKOITzXVEh7jyfGOGAewBuayOoyAdXKt7zPsmuHxyEz9HAdnwo6X3DX5mwnShBK6Vq+zx5KI2ce
+0MS01DKtyEct/JmzMblWjr2Xb/W7W9nmP/zAzWu+6TIfa/AiiEG6//w7V8P79XNt+K9++/tt/72
r/7647f80u9/NPrWf/vhm13Zy365H97b5eG9G1T/P9C67V/+v/7wv94//8rTUr//5advvxayjGTX
t/J7/9PvP9rk9Iweg7Xrb1i87Rl+//H2Fv7y08t7W1Tlv/qd929d/5efNFf/GVWG6SPQ0A0HDx+r
B4C/zx+ZP28NauE6TM1Ctx2KNGXV9ilwPftn9jwWglPbFSYX/qf/6kgb3X5i/MwWj3PUNpnowrbc
n/7n7f/O7Pvt4/5fGH4/LF2cdkFC+L7LC2S15pD2h6XL00FRSKLsjonjf/fwcpnyftWnmXsBUdA/
fDC/P/c/8gLN7Y/93ZlgUzvWIek4nANNH1vdH+/HGAvOFoCMl6vV871BayBwR4CcemNKYibCVvza
deKEarIRy7Vfeq9M5SdVCBXIsXgr3OKMHtEO2qmboqlHDwWQAgRt4gdeKZ+lJ55qZRFw7GC4VJzl
aihE0QBMq0WzRp4grJGM1L4KFMzUERyrjTQaRq29+/M36v5YSvjtjdqgzOAi+hx1/rghSB3FKpl7
/pEZ+jj3pKGb6LeoC9gdIrYw15UKQVJ/t4T6YF041nN7B32+CPu4rHewivdJXBxTUXwUVnGlFOyY
TfSBoMneIbUqwsWR1BQr1MVVNwVtoX+BeF2djW2ttk4U6U6jY3XhmljGruphPSf5tcqYiIS504mI
O2uGqPa+m71IxxrOak09hUqkQBqQmiK0FLDjVl+pxPm8UouX3Y8EgE0u5CE/x0DvJv0ryXhwFJLm
mEKIKSVypwTTFrNrdsw8GoxsjzdEufzQM1CoNYmtDhcg7UxAIIG+rPDkm7tcJB9ObnQB+RqP9bBE
xjSPIW/LixYr/1o1FUFJ/vhtbOwsLBw1Rf/mWm2LwB8HJY4ZvFf0x7hD/7BIiNaqTdqmAIlTzQv0
Jn7KzPzNx2yIeR4FF+3+gHjuISRgyI7GZuO7tlO0OgBaNbcK4qE/6Cqlu2kSlp0D020pZsSTYUSG
nM51Sj/SbrzXmUBGAmyokwuSttF1FGHsJIe2JsCmVX2y95Z7/csoFB3YRH7YgIzDWloE7REwAaKb
cd+gzG+RxOyohhLMQeaZ2TavCjilVVUeSRKEfHmceVI7vxRG/TJM5V1RMfDcmUoeQkmp52+dXd7F
3dLtkaSQlbIQmmLoG11Po1HVX9noaeaC0IBuDPsRLCr/AHUuV9EqBVICz78XOoK2eOHomJIxT75K
5Frqae7yDw/SGRfqofAZMf/mOv2Ly4T23Nc9qJbwi/5QIewscxgWKJVHadaYwwRAATBGC0BHtnLG
Y2/lr3/+hH+oB/52E3seRUnLs2kGe38YGEAvO5TdPCMt80vtOHerhwqcsgsYinL4Usvyhjp0Gkhv
eMU11QWy4gq7lZHvhtI7sTJ+dPouaZLjOHz989f2r8YsKmXY5kymW8WSD+sfDBQGdJOSsCr/6BpX
PuZnOkO8NFayDjOBa4dD5YxhCaf+P37arYyHTM+jJ2b+sUrvt9Ck1KR5x8JWH7PtPYma+QDN5UfX
DPEumXMi27ynP39SXfy4jfu8EDbtV5bJbZn6pzWKXZnhT9y4R9HrI1q0W2wIeOgmhc2AYrpb6wqg
aw5T4jnu3Kc8s1TQzMYIdUp86Lp/KcZ13IDezP7EMHLWuDRYgcJY5KQV8WeU7hN0iuGlzKgq8kJU
SCR5HimnuLM6fDlqkbj7tPsScWs58lEvbgLs0al2Dc+7U3PqBMpy9lk99YzNO4dA8ch1iC4n/fWE
4LELEpNdc8UOHb4Y/SK3TKDEoXEN3TUOmsrEzuG133vxDLEZUeYw3fq0iwMymmguNe5bT8Mwt3ll
U45rPScig2kx90PMKh/zYF8gMuVRJvsxrIt55yECDWriSSXV4W3iUfN6BZ1gVwlrhFHDZaubveZ4
yMZmx0ZlsDyZY/U86Nu/ZWkN/GWhxMCa02ijCAbpP1n0QKLY58O1G5OMKZJym211AEOPXrbZIhP2
wgNQ0hYqqIZBYFVJkJW3xb+rwRnWjyduhoQnhA4yFF6B5/hYc368AWIjVgj02pmgIwOgibnPyvF2
WBCjAZKtwtG/98SM+Eevr00zJq+hd6/XadUChTxnmS3k2Ds10svactiD2BNHCqhDoIps2BcZCxF7
ldCeJlSyBdpYMSRXlaE/DxmEInpVQCb2AxN61A9ZCaJ79OlwD1Sc7O8S/0q4FGu4dIUR2t6URIXq
oe9hQY91IqzoRbGCJOk+LZYPLLJnTPoismz/l0pgc5rI/yV5Xo56zcGkPxg06a7BU/6aa50NvHF5
mutYI5INRzvDCZamrNdHU6RXyi4fvIY4B2duyQuraIPXuvHqD2raG5bLcbV0A4SdxK5n9EZxwYbr
wBaLoyw+GD0OAdHvtbIc9umofaGACe00XQ5eYT53a/U1pvwUtp39pSXJJCiUfMwyImCaBMMC6WNZ
7F55Kq9Dp9NumnU4zUUso7F373neDtuef0zo6vWFBwAinR5NitC03yh3FBLrFpG/SzZE1OMhQvJR
WS/9pDrauOND2dgfSyMRvrf1noRAnPK1n0WOy+uOs/Q+ZWMdujaZBU6u73Mfnp5aDX4XtcYcG6xO
6xzxWUVqqVAnajafnlypdpj+SUvYfCGSn+eCkczvAgwHYECbExs9msF+UdvuVN9bekxnIBuDVU+9
yEub85A4Iwi/mvbYKsswz9qoyUikmVE2MhoYEqh5U4a/JaFImWwBzQL5f845M8nBWJfEq9fb4mzK
rQmQ9jvPAtlNkft1sYErzTAT10Q9ZnazISdPGL+NsMkXMgVIXymG5qgaE90kQETXPqQWg2EprUhw
NmSTS5sadHYDSpfRTTPPWPx7P3FADWrjY9I1fljrLbaAFCa8bkJlcjUaA/lF74z1WzmcCUDboPW2
c6hj68Vu7BtHNPmu01ONaQjhE8xKJtmGWdBIjINIsUnbS2RXALGBSmQ6eZXkYZpBpern2WjcaPUV
hcC5MnGU42kojPZo5ayl4EcQxmkuIuYp0BJ0/l65MKMsaRqOq3tbyfqypubtMg67WtO+FdV8z6Y1
YLVxA2lSSW1nxB56PH4djfIhERtPsRUURdqZNpE4GSM7VJvdSgWhf18O2iOFUaTUJVMs6PtjJ9NQ
ZfI+QzmG+Wt66KADh8OgkQCm0RBruzRwdO5qAvmOALzWEGnJV5PbJpjRlWLBJ3Nyyq7xFjNFF4em
qb62ZtUFnTRIoi4WCmIoCQgHN7/5/TlOh18bZptTO3Ef+3N36Oz4RjXNY+nZp/v95KfX9WIS5aGV
1wLoHJF+Ue2mL3kxvjdus4XmxEdmtptuvgxO85W27ZPfGW+5dc6b9dwsBllefpWRX+1mQd+WWbi6
0xdqk9HQx2y6+4OdUyCd+5UPwW2DbNzCR4YqqEEutIrqlaH8bzlZQNTM50dFyTIoXDNE1kgobzWO
YDX9fal5xi3t5DVaRqKskxzOYT7rB82w8j3cvMhV6mos46cJ4PI0V+vNCIwnqA2E86QGI5F7oVCK
eKWVVQA9VIRsbb8AmicSjZC4+1rzy6OLaSPw9ebeShxtj28NqUx61Oa+iKClxJwboWovBDUZTs0K
3PP3xfTsTV3H6WN8aFKDNj03M4FzftBY/bPrl/fEH2xdKSwntAYzdDpb3W3XdLBeqNo/u5xvTmtZ
WEE9E7QF7aImJjHOD51HKlWfqp2+KYmh136L5VPb+X04LUyaKVHciRAcuoYAZhEwi/SgI9+msQ0m
r3VoDRP2IOu4P9bgyHZ9LjDyNlVE9pNLZAH5idJrVTBNzxT67KAjniD01+E86CdJUgw7eO0gZ65V
7i+/aPKNu3xjoUD9QlbxMnT+/QxsK0j8/Lmr24M161x+gXr1nkYZqtSuOOSNdHdmulRRWjdtWI+Y
4yCMCKpShCuivEAPGeA2f6196ys+bqOmVutVrJvIeS62U55rM/luGtGoku+FZSJObjQC6ufxuUe5
H/aqzqLans7o0L+Qh/M9LuSRVCaOEbH2kjuQE129ijjr0wylP3AchPU6tvTCmF62QKbbzKWE27sk
Lo1+lE8cI3N1Hnz3I8sMEdheywsdqy+Tb2oB5b/dVKY3lZm+xslrZ1wUwbpIiKyKTqV/0GsMUn1q
HD9/dyK9N5Isbx16jmVWgEt9tgaTbqO3tMO1yVGaJdOX1EEr22IxD8ZMo3RAs+fYDuuzNijEkWN6
LH2lAHVnAc13osfyD3t0JL7VfDrqi/6lWtGqNsLeGY2l74TVnVfmOGoRAlmc513m1v8A/z2HIAS5
1RL1khJORLo1uWpN8pwaHNfAlOjZ9LXXiBSO3VfUH/ar1t5nUjwgt20Jt+kJLtFWP5zoHgRlWxRf
4QsfSMuhGwLEwxm9eWfX6LM1X39PCZY/D8u3snfupkkjtYkqwkmr59feTa56JPFjOe79UkvDyiYv
YwFCMwsikqeakBo2PDvdWq2IZUBFAx6PvL4YfXmyWq05a5xcO2sfO7Y4CC3ttgMgKb7bgw08AMRa
QY6cY9+zXV33lWnOGFjoHQ/EiirQr/SGDdh0vN0B0Rwouc+v/v6QbAWKAuVcJIZxCmag5ufRSw7w
2r2DY3v12VSC6MeG/Xe/VjfLnK9nRD/rOStkFvrkNmyfJUDO3nAPg5oPCE2gjfuXxCu8QCmAEsC1
mDvLl5ZokH3Z9v1ZxgYrx4RoK3UxQuSZjkbIuMaBhoDLjMrJwPzZG9cZ+QJM+s8McZZdKzeDPgEq
OCTsRuwRSrwGTFMY/QWw9b7pdHSjGjkKrbyb1sKka1C+27q6dtP7WnL2WJfkLo6RkRc0Cnw3vZuq
7rns8scml5diqN7baYYlBoDVM755g/NmnWHZvtIH6pGSVe+GSu6MXtAJJZwF6YJPO5CQeS+/HgeH
dX14ngf1zh7qMjbbNsVKo0ysLH0Uw9C4Bu1CHKy2oAdXPc+yysLe1X7xxrlvOdtiWM6TOZRA4Mlu
I/m8wAOOqrI3Sus0amo81zXSN/B5g9aUpHHO8c4eqheHndAZPkHFh3zSc/p8ScEtqslKRt3ixefP
h5LGxFnggWDfHe9jjSFLaMrBUhOiK6tuzq3I/TWUBS0+Oj9PWd5/73r2Kp9X9/Orz7EiV1uP5IIO
D8jhkB5ivSjPaRYX58+vkHwjYWucYkeLLuxa/8kxWi+yixVhTAEf1iHVqBVfiaXAB0hgZOzFh3Ir
aIgsB9QTP3FgOlrorUK/tK+MPnn2zUEeFsfn9Qr7KGdWt1LQAoO9ffYW6jtJP3FwHeGocBPQsGUT
J6uULF62biHugFAToLcwAv9qLdPps4YJqtWDGYploNNCr9I5sFHpX9vhlVMb2yOhiZ2zXmMIZT9I
jj3z5m5yOJ7EfDxtn32MFgU5AL/v85j56Kp5A72h0fCb9SBZCzY3bDGxkILScmNuxAX0X+N85Nuy
vpX+Pg+JcZ2FtVNXAbDnI1xPPfg8cq8jf1uXDqDVsT/VRkE+8/Z0MjafdX3Z+R4enq2E91nmIorz
qRHqrVlpSmf5p7I9+97F+Yc1r6DL1YlmMD9pSaLSMCYmin6HEOlO9uIhMzxqbGh0Tu6Cl5NeiV+x
ujqpXoYD8+FuiEn8lnoIIBGKUVmHY6+vke74KVL0u7gfJcszWzhoTt+8Pn4EwHPMFmxjrZkfXTV8
K5wFyeNonBQl8itDXim0qVERG6TRlOj3HGM6utRT+29dxQlqGzEwLp2o2eqYzmrsCtIcdaoHbV/U
O9ueI6tFKpMIABafl9IjmylEeKhOs809PmxlxalKfd7WfN+77a+xQ0WgnJYLIAH26yOFCifrvkAA
OLgLFQ54fi+wP7C7NTE1jHy6tBZEanIBOKC21q4y2TRRcy8jkHZ0lTVelKP1d/MIPvQyoArZfV6e
lJkG+2IfIjZ+67kQu3EtXwxYMUFGZXCyq9vMR1yci3WKtHh6WK15Cggu4PbIzRvN9O4FfsoQkRXP
53sPmqTVNeO2CHs+FTejigHd56sc5L0WU+v9HHU5RrlCF9h6ZnYnE3Z6vvtYaa5ZMMA+CyF5y+BB
WI+umYoj/QcRpLH3hGCCxtv2M05tDQPqBNH88wKY6Xak3ioxbmHft631XdXUhvBdIZAQ71ITN+BU
AapnKJ19OrR8pDJrsOghDaZQSfQR+5ySJOvtcmK7/rTs2CvoKrfY6rjaity0EwgzRyiEff5YzPNN
VlGdH2EHBmTjesEgiPOCDQ0HrdCvFcKmkmJDYLNQ7FYGfDD3XNfP4nZJMY7K9nTCxIGvkgoPbswS
Jt1gHIu1YL8wZTtc2UtA9J086r3qN8oAZaPCPg39hNZ7yd4SiyqMrl2BQcvRFVVn/IMPJD/nGCwU
y3GKVG3S012pVahNR2/vFxLds1X2Rz9+TDt0Imm8ctPSC+P4VQ5VQTBJle8VDf+NG3fS5XJqNfs1
ofXAqYDw75Lw2yQnHTQfT/mAjxbd9kchnvttANsphTWSzd8kwjaQfByPS54kp26mt+J+qt0DgeKU
1DLKSqstM+pClCwYeNQv7BCG/2dPBgPnB+UVLvPkPUll3KjV3gCmxo4NVKfgzLv1wHYHEc/nGEOp
OUVzZu71uCEJFcXZTgzNfddZnASq/EOszLT0tU2mykDIAqXhYlMN042LYVhaRMFeFM3BMHAZzLRU
C5B84aRhDc5xQouUSwfw7DsK1OutihvnV32zPKRj8kVgmAkx8WiRwsvvj91WR2MXnIzeyYmJiFy4
n3mH3XtT5224yPRi63XJqQQrc2ZRICVc+Kgxp2DxWXXqD7TaimQk78sHmTLJB9iY39oGz7LbRbFF
TuSSXPlTVRLIlxSBcNklzhxz4JvEB6iNWIOORSVPVXNshdFEMxxzazokdV2d6BR8kVZ/L7oJnxUc
JQMrEkXsnq5bUx30MuV6vID0ZDOWJOg/na+tjr0pUcuzs7pHvXC/jZ72ve3hCZBaZYUGO7jGxCLA
tlBmklIURvKW8w2kwS+1SvNQLvOba09a0I35aTTVVV7onGtKnYARNUJbdrobFHRHuzeemrbEZydv
RKNuzEXeD5WQO1VIklAyJ4hVC1ZdJHANnF/0QQGY5LAoPXJjRpHtMsV4dEUZQUsicUvarzr98P3U
NTeabzUHSrbZpVgzP9IEa10PhIKBWl3mhW2K099Li3pmIIfjshboJW3zPV6NBtMzwpwddeY0iM1q
PX8+YPUZ8Jz97fvWp6zZVNNZ6yrv0jZ6ezC15KHlFeAiVUuI488Lx1lbLt1qg2jIm8hkXiK7BrPa
FsFVBIvTCnJq+N5P41sErFWQD1gcjcIsr2Iasiv4LHp17k5QLMAyCaOxnMTBmRTuDc1Es5/nJiNi
+xKjsoFtiK8+H/Jco2PK2r1T/WKcPx/igST3psvZraW5+dv/+/zBSlQxNf95l2TUCVs0wlliPqJR
lVd1lDRTA8RcyysD6uU4HIHL7bBnb0djHEwsRzboF56oYtUO4jLDi/e3B9uvJS7wAf1x1ZQXuHrn
z9bAf6QleKoK/vtROvCj+uCv1/J7W3XVR/+n/+r/J1ECrAcEAf+7KOEJdv97172//yBl+O23fpcl
ePrPIALRHhhbQwfgMCLG32UJvvjZRDdDk41yK42eTe/2uyzBdH52EB04dJ4EBCgqq3/TJZjWz/T1
Kca7RMGw2fCs/0SXgKz9RxUlNX4QnA6lFKGbjvD/qf/mLnD60skuTykunXCd2/qsbw8TG+ZTL16G
7YhZmQaVo1XglNSaSoXd9j8/f/L5oBXLqIJen37/n/N2QP37jz9/8Pn/ymHMQ85GcQDMK7C3A0u3
HVhEAjH/t+9/+9Iz2xPlsf5QOrFzVPCiiNguzhSjy/PnV58Pg8SPEgxDRkW9MW8zzyzPOnkvqOq2
L6e48tfd55fN57HIyrb52azROdsaJb9GDud00k4casl8nJOcBTN/sYEJB02B2s3mjNmDYzXz3Yw9
74w8UbH4xqSF4cjUd65TXuSqN0HRNUtEgDdnU9/Y52nyTZ9hMyxz/dzqJmEvuftdI1Nd4J900htS
5DCEzxqLyEqRkcCisBg2QHGtbnsx3k1Wmu/UMlXhoscD81AbyaGlq5CYIesju/E2Owj61yCuoRfA
B7r0vbv3gY1EokxfawxZy5xkewS0OqWBFWWCkhfNHO5n1R1YrTgPHWZOCntjes7TMd0X28o9zRab
g3oPvOELjoenjuC9HaTdQLJdCItydkMOozjXZR52rgN1X6tBf/mPHvz5fbYS0r7q3mtJjlZNw31n
xxnaUeFfLSPTsl542lEslEwlBf2Q8EZ9P1EyCzRIqFDVs0pQ/kkfpj7D9lvuSqgHwUaWbmKhR7k5
6vgRBzp+PvTldG2CydNgM7nTlZHYjwXC5qOQbWB48jaPB2vv6qQLJhJes66wH4M7pDHpXVtdPR8t
S//QSFOKSmn450bVd2beNiS1nu2xdXcLOWioP+ghCNciGXdqA/qJVlTqOnGL2vrg+l27T7typ2H4
P0hFmaPHxzW3dBkGE9KzrJMwr8hiRSjd4L5wfpm2v+IsFLDn1zJuKE/KkYAAb32jCiL3OgjGzxtl
fewUO8bFmO9gPJSBtBMiR2EPhFZqfU96joOjSXNSuQybmJZFKUvjsBTtoRtoJPaGc9ZxOdMe9Dnw
0ugSHI3nJsYm0AA7w9O3K7BBzGnv0xECCJJgp/N6pz2LUe5tbJkr2jcgLPOVBJQfxfe+kZ9sirgU
csdNHPNoyPEXRb5MtKzVfd+LElbbHGgDO0mmtX3d4iIk3T7Sqb3qcQ3rQ8OQ7cruoWynIVpmGVKV
JCeaYjnFP27E/lg6BE9kg9J3c2WHpMToF9oUT/jASkS4+kWsx8ayfpXG0IRFjjnWqWA29xxmOout
x4wZiMNZ9QujowySYZI7IR3W8ISg7LLh7ElsuGEutBBnN5KyfR3tIblY6qChcGY/UQdxXloXXRBn
0S8TcCjCSCo0gZ69DmG5OV8MaNKdlhwkMhZFTRzWUXtwhPKxhNT3FWm69bIQZkdLq7U4nSzbC2tK
ShgY3zDXpUl3KqynQnfecpeOko5PiP1gU7w5HWzfElRx4McjBZX9REPVfR9skIdIblcuR1xGOECr
qM27L4phdnRNmj/JhKFyHUARl+IS+ym2sUKCbLxG5c/lKQJ/hL0DpvOALBSFN+DPCOdedvBbDEju
pP/aLKekaF/zhL6jXpvZkQnkoLZUeNzx9BDLWyjba1A1xQFSqXZIXadnN4j8koaDObf2HcXlXxUn
xorI3kHOnIdlf7MoawnHtk0AyT/Gs5+8dC5M1HqR83HVy1PLGKPQ5exXtVDjM+hxUjheDmNGxk0L
pJiuezSN4js2qzIoRPItIdIMoU4I4yaKtz1tocYoTh8WwpoPRsrMOQqwHxiho17tkq5mNLIHZPbA
QgG7GZ0794FEVTUnCVJrqg5gojd9C5HeWukme7Jvqt06NSen35IqY0WHp5niC+2NsUSRak8LYvrJ
e7dmppfRWdRxIS8rrE/DMuZvCmxRHbNSeW3xalsfWoEnUtdsFD5KnuJKJmFVfxDvZ5zzGCJ3C3cS
KOETLdwsmLW2PZQ5x6RMpc4dqWrUMjhV5lp8WnXmzeFXUiTXY7yaL2QbjNGc6/QIyTqIqtI3dozq
kX1lkNQc5jhanFz3AbF0SEIIKcm6Tp/QZldqeNp0KolFI7unGK/W7Je1psRPn4b86k35ZbyNY/Nm
thl2JB1jbDOYC0dp+pGULH6Z/enbvOzpQXCY0ebbAlZvZAr/nKUNkWT+raDvQIM0p45kxF/bSkwn
LyXJeUr1U1xgubQNK7TQmYfKXNVRU5yvWmRdk02YjU/B7E6DARegxww4mMa7wqUckS7OEKV9e/bn
Cz4TrPezE0dtmt0vczaG3Qvq7WSvsQeJ6pXYo8lcDoDW8afabKs7G21RBiqkagikM9vbMqXwgaXz
qSlYi1ZMXAclyKXNwaXuJvoMybhl0kNMWTqkxBn2hlP3ZbSIHUawWw81E82yHJwVuoVAB1k3Q6Qs
d9u/lB+l72ihb7ctcNcGmB2LStItJBKtT61DMm7ugKUZtZjySwMaEiXnQ6JLkoFWAMPpihu6u5FO
nexts3nhtOocFuHcaBnuUGrqWiduoRqkaMY4PyHy1ELoPfLgWM6DptlH396Ya5Wx37YvFDNiPKYF
bWJx45b2I3fOK3TU5dzU9Xxo83TDfIy/PaB/OOcdyaOu8YAHNNIsTlN2ioPMGu2ZeaDqoqwxaERN
1YmkeA5Y24OZGm8FS3okPO96Hkp3Z+dM6muu7tO6ZuSl/tuYFsWuzqvjTCDeIU7EzFyHgSKg7P0k
xrKkCrV8Fd6YkUjFQRJ9tOIoX9DthMhXy4zenMXua8w1Kl+cox9Eno37hWi0JMPxImv72HhAk92q
2cf+r/GC3hokNlIxX6cQNVHiZT9xJPDhF+b8bk/YLSFWo71PGqZ+R7NoutIPpiZtsWb5ihpL41Wh
tWQM0yUkhg/2vt3dl7hLYgRhpz5ohT2uodjmb8KNqegbM7rQcmzoPrQPpi/ZQOcGAQrgQvsglq6J
n51ddW4+OJmdUJdyTRYJyu0ijTHt8JydKMW56KupgCs/IIy3p1spaPCaSj/m235WlOWTmekONAp5
PflyPruAbA5zh5/RSe39NKe3M5qo82IZbQgLvyEGVkGzb+qwT93mbAHq2hvKw9vRrydTPi7pS9Jm
cuv5kO2wvRyHPivjJIUcRZNGjTE9/2aOUrDX56w1wpLMw3O54P0vNJ09oW+oPZ3eJ3KrebfL1h4a
Zu169XP7hOd7Yt6zgmrbuyc1gUdE69LlyvT3xtb6HZoEzH1OGdJwR2rS6HGgYh9esxwhRMjOjYiC
rVkYhuacmkZzLuI3q4ufCYnq9p1FQY+bRJjeQ9Gb7XFKxYtpYKfrQcGkRnWeOoWhfqGokLvWhsMZ
dit+iH3fOq/exqvpSneKUjh3SEOT9VwJ4excDwm0bLsD1LHzqg3dmfaO1hcMqaR8+7/Mncd23Mi2
pl+lXwBnwZtpektPUeIES6IkeO/x9PeLSBVTYlXX6TvrSQhhgFQyAUTE3r+p+scsdiHK8b4I1QJd
TU3ZFnp68CrjeSTUkVQJ7FhFX2Lb1h86ULiAku2vuFRiYS1UsWA7gg+e/GqFBAxrcx4njeTk7HUa
/3FzCYPnM+vAcOPp8anIbfQ3ChUoQP+jT3yMMnJkeJJhOanhz3ZMjxJmXILIBkm4D1pjOphiE2EW
yia0gTKlblkDVJww4yxUZ5l7RYVR4JNldgQ6VNZgalk6q3xM7pUKKTi0ktaWq1Y7RSVZ56dFs2TR
B5cxb6Z95j3Uk+0cSlEMwVvquEgg+ZhWYqv1yTA0ESiZQfmFSbBDkoHcUwC3262sZmuwcTOH0Ng4
afmFFQVRzYyXjYOYSgtvpyoh99TZ7K6CMceBwiw3tkH2fELBN6oe8alLt0Xn9EeFjN0E53s/dTtn
JpXVRO1XVg+fiBRFPFbN0fLI6XWxuckASAzhdIAuAJrYK6tVF2JT103WNsJzY9dYxExypwPNkGEW
Q/QF5lbxEin2uE55l18eanPI7vVKByMwenChxV2o1yRkbbPAWzp1JlSSCm3j9K8Oke89zBtjmalK
vQw6II9jy6vDVjxeK4SekN3n6XbjXGFHGOz8VhcIwIjEtwd+rcuiLTurc+QP0WG6A/2JVVTL5fBz
fiqmgMRr3IbHDhcNkGRiySfiQHacbbzQ+RQgLbUMnZkXnkgNAmeyUWA8oM8JJ4rP7nBsbbsp3gc+
e+ai8fDA0FgvaAaZc3Gbo1WSL3jxJGvP/uJE+muYlGD8pvIEteVoG7gmGfV8TCFGWgN6oADiasRT
ZouMIUtqxwItWg6nKiFkGJqvWe414ObJSlfuzwycz0EWJJxYgfmWcY/HMfeo2LuCX/xVpGX3qS8a
DAEV61cTKg94BoR9CaCCwreJ/OZpgOqJqstF+no2tHsm0uagVUF7QDVEWytt9dUyZm/hRZG9HDG+
4ca02lUGYuwArOkvLD7Y0t1ASMLOzHYTYlaAymHVb9qXiJfRwZ9V8xBVmXU5SgYblS2QjTnzEOkb
q6nXQa4i16CA6jHGkJB3MHS7pjLX7VCzrTSrOy8Pwq1qV85uruyVU3neoRd910K2pXGakrMey7Un
hlTQxQ/IpzzAU3U2iF4lBxgjukkMNcj96c0kuLKcOtc6kFdgAi1s76ZSgmArxboKz/FXbaVnIBZI
sps1uBszKT4PWtIyN3iodBYEkbVI/QFF3Te+lB2xggxiUg6QLuRmxmebrVh1IARVXgpfzJJayGo3
lkl/UeC1OZPe0NHwJM9rgVC+4AYkeECZ7ysyA3s5rckWWSCyXVo8Q1NmqQdVFHNXPuWt6a0Tt6tW
U2R+Rf0wIOmgD8fZ4aZCx7Jaz9yjuyAr9lCVh2Nu9xkKtnmcr8tRIEHtFFxFvw8UZemDmuIdoDK7
gBc2wsy8k0WmqN/UDquU1mmWmMQ8VySUmTj9dVR7iymJo2NRWzDr9bbc1o0OTMLCOQ1fIkepENHh
zluaWpCvECE0T2pMMjBFJGQygi9j/qCAU+laBBvzAmKbo0Vfzb5TF01qNbgt+fdhXjuPZcnSQHVh
f6CP1OQ+JhIeqSBMCL63tbKFgOEeorIbl5U5w7kcIYnbSVIsW1YRT11ooPIU+BjYsDEY9SI41vrr
rGb4TnjdlxzlA3J1ZLZi46UpY31B8pJYuAFVLVEr/lgBgplxMyw7QLt72CY/2i59gv3i7axOnTaj
gcjGwPbMD4vxYY4i0Fn5Vz/LtLe8Kg4EBV4mPTMe6tQOyGcBggSSGB4Gt1+weRpvyqj6rnruvIpm
tpYFkiLECtFiHwpvTx7COfdqCxkmw1w+cwfvFJXfNKLsx/J2FAk2diD6qi6yYVNH3soMeSMW0wwg
U2fnG5RaJhBfPV6KrCcmG1WIenC6LbvbVV3lFQ7PdX0a/BHZfzN+sIav0xgmrzqCiK3a2ut4NJ5s
z/7qvqSB5t0wKwarurW0pxCcatZ6+n7ENhpoXj6d8AVsoN97FmnhxjuR6sLrumk1iLLGygsyZ9uH
IxgM8A99CbbdMX7WYT7vbSsetsgvuWxAXGWdNohDzKT7A8Dg4OfM8Vw1zbQ2Wrtfhe7wLVUitLzy
5iVEe2Yp0TESjtF5gbMiask6UEzCCivKAwYO2S5QGxw+O8AHnjYAi+D1n/T2jKxE1yJIE2MsQRNr
oelwV6VeR1yLYpq6/hBjsbZI9RnetIjSStxQK4K4SuGuvAa+E+zQjTHNCfp93ICpBnEpNoPnRLy5
694bdgEa8krR5wdPFJNe37GrHy5Nugy6lrr93I5VsNGdvjzIQhVHrl1tihb5iUjMOFV410TFtJf9
BjP9oWF7RmY+ZK2QqSPYZr1hcW3PPqnXgHWcLHDmBBrM7auq5PE6O6xBxQiojFz0+A1fWh6lWpzi
UKZ9kjudgm2Nk4Xadhy1fIcg8M7WtO9a5YbbMsr2QhJzByrSO+oBEltFT8CQdOPS13TCLRNeNmXA
j4cbt80q1+t2fD2CIt2WBwYEuB/y/lDuRuThl73faiB5qmFhjvaPfhq142S6R9eNNcJ/cwnisFun
xUMYxIcQu8cDVwfL5CdP9owI4uwQPY50cFqGryVI0lW3ccVn9aDbKKy7QA98FDbtBirA4J+5W0sB
teYVWegr5KySaF27c3jrtojC5/22wOcefZcCujCGMDWes14pXjXBXWc4d3Fvwp9JglVa6freiR38
d+KfBLWSLb93Mo6bMlTrdYqD63Iq++ckznbs2YL1JDQeSGsoi5qfAADflKyjKQfX1IBrr+NniHY/
uinP2RwlxWIIwq/s42+7YNwmXkKkp/HbDXpJS53gIq/HfjNWTNEo7vgLfqVEM3aeomKUg43D2oCX
sSCzNRw8Tedd7k75qoz4YzszAnFOk4ApRX1iY1h4HLqnBL+mVTc73/LE27deesqqaSClwdf35hdr
cA4xnEe0xW5hVBCjg9a8KhtwZ3jPlwR5V3wyi5vE5uxOvMPm+dhNWrJ1uvlx1DD+YfFKTjQiet0Y
AclJozzpCYBMR4m122LSECNTuEHd6GTwx7E1k1c5wJYN6Qzg6B40eWKl5OF/jCox3cGrEOokjG7U
Gbl9WM46XGoEKdPV3M43WqMcUc0zUNhSHgn0PyKOQ/6l1D4LbRkk7bZRPnxV2V1jCKg2D9kcgShQ
9Yem5Gs3FZrXZpsRcGY5GKXBIxuB2Di3UzYQFQ8fMUpUlqbPjDcLkECZPdl6cHZYE/f4C2BdyQ9d
TWZ1cuIlmva4uNr6m1O5M0L6nwBnwsXJnGdSP58s5PPXYWeaW1BG58EhFOLhmsfCr7ypAtcnsaAI
CIQWs59z9k2o6WQ4wXLEzGa5ksCJUDduPb6ANHL2ijY9uW660ewJainvLGa1+lT11mqcumGXGGNL
MF8rN50WLkMl9nf4MT7oOgmBqPf8tRoM61mzwWyhZ9eABk2zsj5kEDjzLEUN2D93k9ItZr0GNkrW
RAU3hEydma8mSOv2MFhrxUr6papBdQpI9WSe4a1044fitZgIhzd6XpTLQCkwbtC/BOFdiIXafkJU
j6ghbj4sD0BsDASwLATuLBsxy2Y4aZmBowkSq042kK6t54o/lspLxT+g5Ppq1fCL3nKyhIs0yM/K
pFqIXYUvefzGThWxQ6uFUAK3dRbyO6i4rPLybooAM88eUStT2YxYVj01aHkpzvxYWarLfgnX9MBE
Oil6hfTMkzbYAK3tz7EG5UabjE3boOQSJ/jUd6l9KBN7pZbFtOkHQgIm0C+mLkNb+YRZ6oqvksWr
Wv9cxDF47sR4Nlv9G0LWoFcGoBwIAH/KM0LlWhclqGSHiIDUxaYdARonRBPzSXuaCYfX2Jf7PHNl
Zz75kVfvfKdHODF5SswOrF885yt0MVd25uGxEU8hL4r8a6CNi760bKE1OC8NMifwRR4QXd8NrHqa
1hg2do7DWcSEZZIeisrdnKMG5TrKg6r6LdKLQmvM+5In5UjULfS2La/0JrRvdD/6iV4wzl5DgKpu
ieabi25hquXMRiErqDhoMPZ1M0BUoBEXzRQeGoi7+VpPlH03EDf2plhbQ0bDgQK9KaDOYIWZ2ADx
RMq3RmnQifNRwmqCDei4cu3gUbl2Iaws8JNi/fHGw74Ka1AZZj7ahBV0NtehsnT0WwN3I2zaFlX8
XLE/W9h1WWwLlWRFE2if0GpBi2x297OLHEVu7c1oFAG8pFiZRX0CxtluhxTV+um20d11ndb2UjVC
iJX1GbB0yR8CyGtp/NRrHMhImXDvDF8GB2FGP/S6PQqw5/ApwTu9G45oUJEBqmz+DB6X6EG2n31l
WDRK+grUisVK1L6QRLCWlaHfxgQH93GBXYaFO4459+7SMFmBpO3tGIYFuJUZqYiscDbzurSgJpQm
aB+e+roO7WXr5MZ6zLHVg+Wx6VPvrfUL/jJziXJ2PEOh4YFqiBH5Sl0uvHrhVCXbAQvPtoR5AkvV
iowNLxcLSPeiGdmDTl3DHkjFD8R2V0Pud2u25dyFwBtT55Xo5ltV5PXGjEokVfYOAkhPUeGQDkoh
64tFYmC8RVN7TCb4Y7xrVvOY7bFl1RYwGtfudwegT6Yu09xxIFaIkBEYymxAo1hVb1M9BhTJKihq
MUAhem+tTCV+xDjOhv2TPPQTt5g6krDLeaRXLQop67REki3JAWTbzfhkOsUhy+p441bjiLMsGcgQ
8fMMqQWerpCXquMWGwuYVuvCN7McTDidDTY29cKcCOSoLNerMUO5QvtcpTj64p4ZL3D6PEckOIc0
/2q+xVZq3Ohl/0UBOL2okRTZW+izzgNEayAJgL7yplhbo2svOrf5yTsGq2QVlf187I+g10is8M7Y
aj2R1xDml5tBtiNE5cAgXMdDTbTHvSGXa28wItWXRW8WYMvbHgKHL9a418IRqORYj//Wdh2izKD3
FmzHIMbl4HEjhJYPeWsEQHLEIdozIAqIIlTAf/0SrmBGFzNbAZDdZUK8jq99nfx3lj6X8nQ55rfD
y+XE8EIEE2ydx0MTl3CN7labtZksnvhAUchzr9XLf+L6eb9d+sPwy+dBBFDXSILzqoZwAl2UTxlE
NCcQFx+sGGSD/GgNYC6IRrUD1aY/q7MRbZ0AnWgU7N4Iik27rkWbpCrcYpezul6Xsf1mT8mu71+i
qmA2BKAZot934zj1AQ+XL/E8TK8hmKc8dGAY6p21U/SZiJXA7HuDx2ro42FeZc2hctngtF336out
CuunX0Xs2iBCZB3Ugaet5SF2sBVpHjGqUZ34kFnEe3tzX2THj/3yek5OxPpylVR8mhwkC1uP/7rS
pdGcWVvaBStn5uDruOt/63Kta/2fxvxTGyra7t5ptpUIoFsNesADocaFY07GSlZDcZ82773ySLbJ
XlmVhbzAtfpP5/7TpaAjDKzb+C2Q81kpJNqIKxGoD/i23OCi/o+NRlmz57j2F+Kk6HqSrMtuu2L3
07n7QaQO6o5bmnw1h37hTL8OZZcsrGhFiExBDZbLXa8uj65tGDb8kjX5X6HQ/v8Dj70VXd4KfRwU
f/LfYWC6iSzL/x06hlBH++P7/3lsv7Y/mr+d9ws8Ztv/8RzVAOoFakhzHcBoF+yY5uj/YRnjYMtu
CR1CgSr7BR1DBwcpBcewDdbAAr72S89Gc//jGbqFCo2mOxpS6/8rPRu0UKF+X/U8THwgNF0FOGbo
qEUI9Nqf1HB22XWuDYn1ozKKs5Q2g6Wqr8pwhhDW2/rzgPPwCh84byt7VbA6l148bo1LL8ryv3r/
6Vx5KTn4n87VvK+RgHYEfck+VxQofFYAdt7rqC9WR2H+fumWHbItDubyr4FKc7LzFoK7UMa+FikK
Xb9VIzNTjkWyIzZrvARlmp1A6AWEt6hWaLquhwGrV92uzBfdab8nGEPeBuO8wFYZ3ThmbfSHp1cL
IEzeat5LH4xEKPGmwSPWgfCVEiA8ThMey/KIcIR/RK/VZusiemQ98TXj0KPznUxI1JvYs8I5NeJg
5Q6zdhyxH6oQ6XC1o6yHdnerFL76rUwi2LSxmZ/iOSxOKNAUJ8TYyGuqJeavf3bIqizsqC5OSCQo
rBXFIanvYEhOsi8dR2Ud4IpBLG5ipoJpfxM3GPcEpe/ehOJoHmEE1p7FtlrbFo3RfPLUSrlrU1Im
icLybyz74qYXhU/a5cZ3AJhbZQ5Qrh0CMn5mhosWeAcP4bX2RgvYDQelYj5q2DusdUzgNjXIk8cQ
rYRzUDbPFczRFYhyq3+A+t0cxnDp2FbzAHegfeB79Ls8QmBCtslCPCskB+JgL6vwS4KHfztJXii1
+p1RF0C+ybJWpPu7CRWw5PdCtpW6M/7WIduIcz3/+s1d42aK+51J9PO2NtiJ+75ibUHVE2E07fBx
bCZCPkODkKQ+tNsqaY0jomXdoXSGHtvmKrqx0KFf5+5cPOijaywtBFJektTBlXH0+mOZV+qq0EcY
owM61vIofT9qBiW6tF2PyCND3wR4gjloHS010AJbANNduJR14knWlsQkGiv4Qa36WZgWNUP46Izo
9s91X+2CUXUfykZo8SlZ/D3Ef6Ktwuy1RcEG6QYlOhMDJjiL8OHKbycf7zET6UDE6LWFoRJ24aYv
Nmz3ixu5MFGdGpKhKCpngNnroUogO2p3CjWeG3qUsLUWblW+EbQ4V376qscZJhqlVykHUc0xk4Fq
6WC/Y3TFK48nX+i9Wudmfd/MezzcsyPJIQKkplBljPOUuFibFO3agAR6abz0o0vxzS6zcOdgYrRG
9NNedr0Su1s2caSIxzOwLuMmG72li7n0/KlPWTepVQSOAZiRWK9agEdYzE133myNl4KVOWdEv7cE
I8rHVY0po8nQMcWF2dSnbeoE0X3hF/pCn2q8vYZgN8aIipKIAt9RbRPxtpAFbz0fe0XeI7KayZfJ
tc4PeOvPxLudWotPLUSXc4iMIWIP1vw58NWT3ej29xBfBxM6yQu2hljDAOY8FXOdnSPAyZehfT6f
YjMr/ousKRIjH2YXD0kv07OQ3bHRIgIE/efs4mhZ1IV26P7ALx53OYkt0AWoQoL12OSBNZCHH+sf
h/5W/9vhx3MRXE/I9I/m2jRm9bmrgofKmgA5RVH8zCIMU3DEpADV/GYbqgm3UR/26SlPUaiRP78O
9eDiIOqKM0B2+Ws57uoq+n7Gtf3iTyrP+O+fUeX1GXfn/HFCC4rNdDHcRzoJEN8OoanbbfkVItEh
GI3gU+Yp0d7EcHQT1G75lZ1aFCRfmww5RqyL3Z2dJs0nRSEWjhjpMLePEPzyO8Vu0ZcKuzNiih1K
GfgfzbZtrjWn7T4Dc4GxhWDDLYqswa4OHLi/tQbYsMa6je0fIS9VHZElcKdHZFzuHNHeuDDU1Gz2
91Vk5S+QOHEcob3zYiwC21jf+lkSvmrt7TCNzmdcyhQkneDdyeaAbUIbl9Fz4LntsTVnoDhDEL0a
erz6bSH2D/p5cHg/3n0I9fHGgz2CnqDGrfjn3YdvodvYqh19h66H9S3aPHdIJcyvpjrbsBx11gxk
TR+62WUqL6ZXEKB40ARtc5oJqBHhV14QvyE7PQCMmrCZO9WGmpwIQ/46km1ga++SfA52H9rl2LGz
xwamPudeu2O7uquNmr/4P1xOtqlNvC3D7t6xzGI9dt1wUtvMOiU1evpZMQefWzu+dcTDbfnWXWWb
6oscqofmr6H9rP82tEAl5nuhGHdxifidjX/tWiu1EOwdUBWhY6DMZX7ndsOeRxL9FRPqkzhSU+QC
QeGGv47+7P04ThmjzYgFzOXca29BTgGwBWFBVwhnK9P8e+GV2j427Hr/of06NoFFe5JV2ypOLTjL
XZSQDkP65O+Xk21Wkd/qA9gQeaq8sGz/eFrmqQ9KokOPg9bnA2F9YvJETADrFCSbiHgRhhm+BWV7
nnHaQEsmacHQK10EKRAhX8urHzQY1hgX5c9aPMa3OlG/5/fa7AXGM7iXZ73HI5hwoiH7ZE1nprqO
/H86bxaf8H6V6+cFfIKsvfddP0/0XWvv/zMrT519UqJ+B+M9PJNGNZejpRerzDGDs2yTR9cC6BUd
QWoubW38Ne6fBoMw83f//iR/EIhE8tNAyQzlKoNMC1qezocHeQwjRQ/ht3xHFPexnWv33nXi+NwA
vwXWyRPNkuCtw7v7nqVPdK7e213am/d2lIcGDJX1SY4fncj7bbxsNwLnLfW/AiR48Egfdwsebu3k
v99mlyPRps6AE2MgKCibNMRv5D0mu2Uh7zZ5JAcyO6JwYJhcUTZeLu5qPpC5OVRXSsGiuEIPapH3
Xn6sxKI4Kwx1G6pGRMCPKjK06T2aOpcaRqoWwjyCkzdmxTGyXkkoLF2Im8e0apvbQR/ACpJsfqss
PMB8e3zNWCbjovzXCNv67luwdjCSREeO2LBms8i61kvjv6wGBNnp962m+BXFZlfXEYmF+/TxVyy7
qXB4B7nflQAjBrj1WqWv5caw0LZppytPspIkoIhL5amM7OIxmr72mXP0mzg423bNqvC9Wvoq/+EY
XLfs9SKnvveCCeKMsrPmSj8ZZhrsmlLVcYvlyBBt8ki2XXsLFMK213HyaIiGBy2fo9NAlByCoj5u
2go3yGQOfhWyA+7LyKbwrzY5hCwcq1PRUVrpiPyqOE8TjfIycrQc6CWwGP79SbH/lFIVTwr6KuwP
8Ta2XGwXPliHBFYfKeoYGt+tvA2WiPFpp+69sJuIO1XWAeuxOiwDUAwRFC8xRDZVOT8M6jXGeo4s
80aJEhPzH4GXCxHfnjrzRheFbI9QDlx7iJ+AsP2jQ/YKlF1b69G67Tyl3RczUm83atHHK7Ljn6sx
0vZWYTW3zdg1t4Y4Eu2FaU+7y1iECZNbs0uOvdnrz7NeeHeOEx3roTSejWRy70Rfpbq/9TWiZprD
U1Gk07oAToj7Rhkf5VGM0svlKH0/uvZejwLY3UckVuvtv/828PD+9gC46O+ZqKyoHuGgj4KQSKP4
aTyp9fekzefGhKbtbdCMUzCGrO5KwG0I2lG7NDnQYxcoqU5YHLveMr3U3/vjJEJdxKnxZ3aVs5GF
Vo8oY/HbZWSHvBaS+sAziwEAc1nHy7iYlS8W4l9FWWvoMJwCaNj8Gxh3sOGqV8LswTJtc/VRDWeQ
lYXin8F1xnsyeNXetUPjnDBprrUhrh/Bg5Jya8LgVVwxhGMsrmiCbX1wyZ1vYZYh8gI35s1U1W01
DtNnxIn99UyK6kBKzL+TI0hpDTepkATDL517Vtyeo9mpJ0fes0MFucQiKbC59lwHFjpeYAZo/2U+
GM09qmmk9Mfw0US05VEfALZhwtpsZNv7CBAgyQpb64dK7B+tOcw3uo8eUCOqsi1KnWxTIQ0G3E/s
OIP3es5O7V4OlG2KR6Jx1mKQ5aLjeq1MblzhHC3AAADgq+AU49dzA4qC/bA4cvSswDg5R5ESUMaH
djlCdooz5dDrSZY4sxZnvl9WjpDtcpgejZfLyqYPp/95WdzN/suc7f7tZsfJQsgSuLYFlNz6KLra
2pEaT6gBvyWAPTTNsYGugvY4zkjhHW3NzY6yWlk+afYa99OCrGCxkN0fBsJ/cZzlZbgcNIpryJHX
4fKSsiov6ZYW6Toj20SoEt5EpiCLos/Z3ZTIA9IyD8Z0k8hmp4z9TTDAKgIwBjXi2k/UtoPhmibb
GakHdBZE96+raESRFnWN4k8RrMva7bB8JuF20mIoVit5KAvyqv4xC9ayog4mxn3Xwddhk+gJVXSW
FFzVoVy0C9l0OfThY21ax0DoB1LhGT1byDus2RcOsbezbJMFuMJoXMhDHI5OpTrVeztsw19t14Gh
1/66gmzzSsu7sM3/EK7/Xb7c+ZOQbDpEA1QhP2tpmOexdPuw9+8G363Vah6/jTURTqShRwDDtjla
Z+an+8LKyOY5rfnT6EPvOMdq/0i4qtklACuWsiqLvnwC/1w9yIoeQdExHcffyCpZSos8snUva52f
4xYU+T+TtOqOeo/LJjEl80bu1qdJWRdoeR1l7bJHT10PWdE+TUC2/zXOEObmeCX668rDKyo9yMkH
6yFlm5SpupLzTfFn1Zu8bNU68AAd3TpjCfUog5qyKJPsLujr8kbW/AnZoRQqOQZ5IgqKzN11fAGS
AzWe1jwgNWSs5FFmj+5TNYGIFPtT2W5OKBd6GIA/tW75sd0YVKaBOKqxVFcD/7/NYOaHeI6jovoN
41GEdJh0DPeDrDTGujEyBa3yLQFe3hKOIrVfw4vVim5cyWn/ujxwcVu5cV9lQ5SXDJXLhCnDoiuZ
ERmV42WbPJqjebzp35gcxFXFwuNyrT+vf/nQKHZ+OjzFCWiZ+0wUvfMQqgKnLZeBoiCqcm1BvCy5
K+OT2ekQiXjDJ21qPXpKH6waszBxdPCsx3y246Nd6QiYid5RG61HcYLp82qXTQTROQEaZdo0+VYu
V5HJEA5kZGhlNci4RXUMpHaqyI+E+AZeemUy5dorkymyVxWDP5wL4TZ/BkOb7edy/IlkZnYXqmF+
KZSg/z6XibaXTbKzcwHrx3r9M0Pr+i5V9Xk1ejochwVuDN0mNoJVLzYDMaKly0mfrNtqUruj0wC1
sBo/eG3QDKj90Pg8z/4qCNA78ccuXLFeCB/7yggftWRcewEKKrJpRLWLvQkCrCSzWbZ0g7722i7f
hAqQHqxqvdsKAelbWITeLXIbwYIAWbq/dowY/50rBXFQMezaLi/StXn/WwfhXyxgVYX1Y+Sb87Gv
KwJWCQv0uCzuVMV+a3muPk99gQsd8oRbuyynz35X3NqdOzwkYfhf5jYcOj+s5DTg+jiaqTa6DVgL
fny3uZXetAhFF9+aaYAc6PtCqre7iccpmRbS2fzqeA6wv9nbdYPuotpYBzlYVLPBj7FlNR5SsCln
D5+fXel54aFVhuzsxDMUpjwbH5ks0COLouyrk43HpCvReKxTF8xRon93JgjRCM3f6MQEzwTxcyJc
7kReiRVJhc4D0ljplN/lUEU8Z952QqcrxNE3+qGT2VxBAAOPLaaeayHM00+uKK5tGE8vVG0MFsJr
Y+2xvGsfit7e5369y/TReMGbRXgLmtbeShXjpbXdE/j98qFD/eAhbv0jz0vyqXRuHWdOTvxXkpM8
koU7I5K8iPv2WDRAwWRbDXx3resBEi5y20zi6Qlvb3973WjLvfm1et13v4+VTXKErUA5QWFw35QB
MjPvxdyX0zFLs12WtfrOMIKyWlx7L3Un5FVt+/MeXLh5C35+hQVpdTZETTa1vKKOajueZY0b8ld7
j0LPZopVsM7vbXIIOZxXrZua7UCMt/4WG2q+HtrR3hs5flBpOQVf0LUxlsQup2MxZfmLhimgbC9w
ndpPOAmAggrCLwjnEotCF+TWzHL7XjPbZ1u0WwRIEHce0eJTHKjF+hQiJupXozYde/CDjzkwN1Sp
NjLwBO5TVmT8yAzdUPTISiqGBTCSRVxLDguiTRV74frfN0c4g//tkWKN4Oi2gyuYatkfjSVGY8Dc
PJ+NbxnwJJy3VPckC8Wd4001pcgwvbeZYYslu04g/DImT1P1xJNnvY+QYz9U5XhLAL5TNKQ2TgWc
UJmnQ9x7BEZFgZI0jgVMW9cmO0K0aoI3tqv0wrwMCw072dhq4y5lG6Z0GmKfXrWBNjGirNdke22s
vKfKFqqDBtLxslrOZr1LWjdk20FvPOXkA4sS4UNRhQSk3faqeZY1KMTFU2BdTpQtmd3v/Dh27gIv
eovVLD9iRRzsOhPAtUyBTWID8qFNFW3oyP4+7tqmWGSuL7m2D+d1QLSP1qAni1kJvnRJlnxqeuw0
ND1kaQVT/2zPar9KrUT9os7BXtU6+/ufQ3Go7Y6mGGpVfb+KxnHYunXokHnpwxtXFJVKOBci2TLE
IfjGhuSNUYbokPXBHW/YBpp7pdZTFO7EGK+3wptawbzACMHW/XYeVE1nm7rgAKoQDQFjbl+B4quf
Yps53cwIjslqXQ6gm5MwX8tqo6fR2nBhjl8Gpz441bSvQeNzbqBUnx0r7FBOqLVPYQKH0rB+dD4S
LqZlWI+TVUXn0tY+y9WcbCI3d2R/G906kLdOgTASmwrynHJDpoH0EiLz4+a6U7tuy2SvXhE3+rBf
U3wVnXQtcg/e7PP2Eey/QxWZ+3CEUofiIyn3Cda+KIKshDkpjuYiKXjbeatrkzySw+QIWZUF8GnY
Tb7WbMm6oxENimir+46BZn4UfbaLAjziPM3nZAh8VAtuQ6eHge5b/nH2YQjIqu5lJiYO0JhktWjz
Y59r/kNcx1/8xv6aaJOzgqU1HrywyJ4Rhj4inj29yvZItOum+o/tDu+eAzRUIbJJOnS00eSXVZkT
ldlQ2XFNm17bwFnvylndQ7g3zr4agkLVE5WkN9Vr4b1XfRUcvVWZkaDoG+eA2Md0GV1Xenye0X9A
we4ce3G1DkYzXxuzAWGebTimZUP1hcABmquhjekikcnnEiEfbYyqL2aimNtYT1vklNXyS6Wb54iZ
/dGFIHU5fRbDPpyedQr4VNrZMphrBAFPUeUCKBaQCFkYsMQWceYYB1llJaDdNrPG78CIKXfapTWz
W3K7ILl1uudoFDKT7MpZSZJsXKGiUa/7mASWbLNsLb7VnWevK/4YllufkZbGOSZEZfzenB5mgnvF
UkMBeZXoBmIzRhc+ql7li85KYB/83r799xlCsz6k85gbMOmG3IXClWVbbEGYQX6zcXEyBdZn3pev
aOz3y4z11xGlG9TVjAiQNz5B4hhZQevYO6hc6aFtYhslui4DZNelqK1yGw8RYq7QRrZ9lqeXQLRg
kWylaLlcnwNWLreF0qBhLqBQ4Nl/9cbQFu89HlWJX5B4BnnUNd1z7XTR/tp+hUIMf3XK8ZNAPlyH
eQixx3PzUOhYMuZJBFNnXDt9Nn/WNUxRwihTCHHV02dvQKLHI8Z7k8AYkMOU2enP2QhZXS54WF2o
G99CyfiahbiuhD5kNK6DPyyn/oey81qOG2m67RMhAt7ctm+2b3rdIESRgvceT/8vFDVqDWfOfHFu
EKhCoUWRjUJV5s61vzRvn8x7KvjMYtw+FBbnvsa06+T09VHkJZOguyhS1D3rpVEs9TCu944UOXvJ
GyhyksLkpdLKY1AR4G9EgBg3du/qTgavSl4XJ91g7dupMlbu/Ke1ykg21QC5UjTFMBUp0z5XcBTO
3KEgrN0n59t32RuSxzbv4QWKL7NmAovSEjZEYog41NMXHyHlY9Nl8t2t/zZWfObnQyMZ2efnhRm0
2mqkxo0dTYQfIbqYHjbJMneM8CoOahJ8GxN92ImW2yn22Y1eREPc41uuutVq6qpvfV8+p09BLv33
A2RMqsG/JWBUxIS4djmIjLQpLPclIhP1UZVQFJp/A/Ke3BGX8z+NVPsKwHjE5gMhLHWMQFAc7/Bv
l8WFOjdeYYfmOxFwqZ1TY3rtVTSisgTQ5VKUJ5pS3ygH2e2vn8GeKJI/igyCelsCbBwUjDPdvse6
NXSaiQCRZ4sOLsGmCJtn3N2wag1Aw9fj6JwMvVMs4ofas53i+i36zGlvGQ4SuTi3WIvWOOi40sBs
bUAO5cyAWVbpsxQXnovtj7CPiRAlKttUGWz1UkSN8GnxL6Sq52bmdfdiRImf2zyjDGUrmoVl2nfd
FBUQTUWL9Rl88Q640pjuc71f1KyWjibMqONY1MQZFV/ull4Desy3m9RciEuVJH9zclsHNeSNcw9Q
3iYbKMXwqGi8+lbVLkYiAVcP47FFP51RmNwuMtdWD5JYtluR4vCODEilxz5gIZW0yXSoCvJLop9N
31m0RkDPv/xbI+s8Si3+GzxFVQbzuc2lZK2Unbdr6tDc+ql7qeO+OgjJGmjyaOs7pTszpyldHKSE
YqvIqg6idRshJG/irt+fIUaAsRvgWKLsuc2LYrLDh8s/1O77l27RtFrVPxDXEI3blCnmR3HNbd5v
k6U4K/RDW9klbqu8rHI7jPYaubo79o2IYUKjg2yVIZax457gkB/wSzXCpwb3IeqEi+x7kdRnByDh
T7N+a1Oq96C15MsMBeE7NcLfUtNJXz2MmCGl+NodxNZwoUqadYD5Zx1CamsOgVFl21SJLnaUAknz
pz5xIbXvTZ81YCtL0wYcgN88bVVvfYvj9Gm8ypz2wLfgYnsTDu6vk9gLP3vCv06mS7VinSS/xQda
ju0DVMZmnHW4Vs8awT+cOh0FBeeimBxuYFwFlyA0jLtc7oOZ39QyqEd9wtXAhF+JxQGzDwYJwymW
7HWBiG1/m/8sfhsr1nvJ/HPqa6tr7VMIjZGrt+2CKH5gPPxYvXlrApPSVoVkj6E71Z0l59oSTm3x
zcIDVozIGgWOV1lGB7AR1tF0gd1FhYWdgp3x0rUdY5ezc91hXmzuRPN2KAt5Db7J3966GryP1ho+
quOTUlbNmoD3kiA0xXxkI889meyzLYUmW6qR8m5LB9CU2UCGfPATc3FZnwYGvR+y8/BIZBbh2ob7
R6EXFhhhXE5M2jTdx1GtUJlY8uXRdX2O6Yz1XFjGj3400o8c4wKsHkmajd6wkYqyf4sktBRqU+F7
RAR1ZrdZeZ/hieOoqnmJK7u4z8IGll0TRStxUQtq6+RKzkpcFF2eMgFFiF5tRVOS425neAYb/C6q
c+I08WMMNPwwFjn1swZ6XChFMt7WMLF3UC+Snayb5FDEqegUh2i6/HkGKJUSrZTky22MaDLdmmtb
76kZdn3VwousDO78IHzBTdc5uUXinDAoJ6pHuS8YsXyA7kezizI4A6UnAYUcrXnkBkwrdj+8qKCr
nN56zlvV3Xl9Xs0nl6Ii0cPxaUyBSDaGGl7FwZMeG7zbzhIRymttpP1OGcpvt+taqdvLLu/Vheij
Qva7nfUhCwWrG/qJXEymxMu/10ZiLhxTzfZBJ1tHwPpU3kz6yn8ZkXsyzMpcf9HYnl098gDaFOAQ
rdDw/mhN11hpkHKeRmaKtLy1pmuDaUYfCcmMXZw14blBM/f5vBUxEeKejMDncl0Ij9Oq3bkgj3hI
k+NQK9KTYWOZUo7tgytV7VUGqBfHmfSkp0a/L7RYmXXTKIzyrHVY+PlSXI1Dv1r4VY66OEdCID4a
d9P4DOvwj81Bi6f8unTDXz8BnOJkTXkXNGwoVPt+VK9NAnqHv0wQL+EP9GR07eoqDuRLj32eGcva
hW0gInBlRYbMD2oivZMe5rMzHoxs3aqkUjE55xVmSuzN1Cg9Q01KkcJK3SnEIGLquXXfhmJGlnxe
iBOln4bKluSsYS4Z+ibIJhK/Dz8edWn8USEuUzL3w0rsgHByXT8asYNkH9T/vs8VZWdJs76Zs0iU
Fp9inji4c8yxfZQ9C1SCZ//Rr+MZg09c9pZ4oDB4+czlWHMeRKQls925A9TpKlo4tb1QCud+xmVU
gqDztoGjIS62HvBNEnHxWjQDzQR/GljqQnyaOZQDfnUSxEEbbGergKlTVczYRrc09rJOGL60FHPW
ubX/xrN3aZXIe9Q1XmA5hI6VHGTFYZjSIeym11UpBe9WDE6CKbi5B98trRt/GDaokNprPNqw4qch
YUS0BRXIN7wn+Yu0PuI1NWn/Ry5I/5fFpCVblmJjyWwamvJlN6ah6/QUJ4+/BZQJm23RnBVNqq5R
DXs1ryLIu+T9rqIvtyjsi4q4WYumuDBq1te7eknZDJkzFclTnZqOc7t3IPfr0Of+OkFbkVw0GWdG
olFIAiytrnbi4CYGcApD/j5KUrVLPavPZ6qlVjuQzr+GiCZ0f+4Tp7eb/7hHfE4/lK//vfgGy/l1
8W3xHqL6Bx009Oh//L6qUq78LtG6V7VNk1Xi4TalTesJZTqIs9yPea0Hcn0tAyvcir5gWlR0hcEF
8gAVCBsYE6KziQL7kKh4cERYkKEm99iMmtAL/n7WqrH62Yfp+q+z//9xnVquasMb1yKpZSAIxpCM
wJrYFosmtJZoJ7JYohnpffhHU1y9Db7dW2dgUr8MvjW9quQfiiV3DmuQcsYsy0425Y/JpO4QB+L1
YLocTVsTgPXv49FJTyD55roqF28lFmBUkab1hToNdZNHbCJ9W4/YF1BwjwuX+R7BFuCv/W5GDfyY
uA/vcoUp2cyrfGb3cfriDUz5ko9Tm2iC53yQMiu9pNQOk3HUjpqjJS8BgDX4zw2lBqIJTmtmYvJw
oKx9eNLSD4DV6QvluelO0wEEi8+i0iBYZLZcYb3E1UEHOAleCMGo3LOd4CcQHyYnAVDM6Sf4bOJq
kdltemmctLhWrXGEL4AbjhEG2wZh3aLsLYOURu6eg3DSyGJi9sbD8RrYmYbzZYghAYXzq8oIy2+2
9SbVlv/25Ua3UZ7/+/uvml+//4SowBmgBTGAl8Or/jJfjBqzpuSYyZPZsxZ50vFyp24/NMEI4JLV
Nu5OMjUYrW1x8T1PX4uW6CezBivs1qaahsg7MrBN1+nJdjBD9ng4OuJuolLHjeNVtdVao78WhZmf
MxOLhjIerqIrzfp21UppvRBNcUFXnXuzbBAMTjdZFOfsK398FC1x6F0FRotLVKVF8ruEZARjdqys
dda447IPkUqyyITRKtfx3iBz/dwHpLDtZHhESedtixD0ht+2Rj3JoUZsrS17IR7iz0dePMpBna11
vdx5jazC1POSdeiM1Ukn6fV5yCMdFlRsxH9c8Kch4g5rukMMTnMMIDQXhK6TUx/Xeg3JKScqKO3+
6wweKVdEG8GDbc9t2/rRYxNKBoOBUi8fa9k8f4kDiOatLxhmIyq2vejJeB39ETKoVa8gy+bqOGCn
/h0VINKTFwJ9ZO4/iVZTn2I9sx8T1U0usuWfSDtJT2rj9ztZ1jHQMBrpiSIlmKiEWqsOdeqVApz0
ylwdXir+IH4kG/d4Hxr3GKTic5SHxU70JbmzzgCmrIFqAxp0pWYnAU7cObEKN/vWFme3MfY0WjTZ
9h19gsxqq/Sbz02cT/DiznfzR5FzF1l2cab7DfaWmYPSfMjZ7HmEkm/jDFAygBXCkeWBop+w3TDg
brOC0qamOMi1Z5xSPb9Mit67oTQCa1ZDiDyUrQuL7m/DwgLqwGd1nDy6+i6qSv8kDmlfRkd7OIsG
0UDCzkSWn7JGHbfp2GHOKK5YwZR8whNnIZoOX6adXYcHZpzw2lf43WZdfBat3IwS8hfBNBuFV3EA
RF6sRuqrWF781YcHK2v53Abl3fqHtBzeK7fVHiMzt0UL6qv2CBT3jxY5t89WlajqYxS5f1xrKYpa
EHpNIIUBxDJw4oM3ylnd9ePnmeijDhP4ZjeBnSe8nTXh7bRMcUm3WU0azz7PMTuP1kkI488i5721
i2HAZxeco2q71ONJg3tsoBcuJVKd1yzJgaVgiPiYGgXgjI68BQTsj5D95A8jVfg69wBJQ1x59DZg
01GV8CoiD+79EDcgiiT7zfSrn65Z2y/gOZ2ZnivJY0aV2MK1KUb67wn1H5W7tob8hs0jkyqTKZe/
aHEiqFVpV1TWo19DNxGv3i4Hqh53YXwnwte9RKVqLsvxnXj1iqtYHP26Kk8mreLq7V5xVTX6baNm
+eXf7r/d4OPlNjfKUh12adGj76rBDn6pCDAbJPdshls8X0UQyw6dbq+rQYWdXYNzZ+kC2HTM7lFn
094gdpUk9aRD73jGeWe86y0cHUWTSKG8tD1tYJLkqulZSOmLujiMtZI9G0Y2L4YiXjdG7Sy92jc3
1P6AQW1BmTWjcRUbwaEGXGMjeL4PO8PYVJ5crL06BH7UaldwofXGM3x9o2H0JmNe9mpISPMDlrkH
XUvVne+oxhI7tfYpqcwnEeX+PTSp0l9DrdZVPofaTv+cdTnm0RM1T7cpS14o2MrIYdbsasdnTdcM
nn1QScEetLqz39RkvJo8lG+yVnxYfm++apOjqJO44zNVa5REmmb72FsUYQDsbe7jMB0gexOkkKW6
XdqFr5/SVGrxOC79o1vm8rpv9Hpvdrq1UaXemai1yZ0mZf3W6jp5Z8Nl2QwmxYAO7oLrps+tYx4a
0tK0h/EMIcMjBdg11zTMAJoHdv1QlXhFp2raPTFxabMm6ZWXwMJAp8o76Zs1ji/8T8ofLAAOwL2s
D6NLVnqTAVgjabMpOv47rZ7GpyEbikuaF28YUymviqfLC1A4BexqCiGVGGOOqT/pa2stYIK9Z8mv
vmds/Nj2H7rm1PNwb0eQPZucUmkqpSpQGNgo/dCLZuYXUfMxFCAkGrPJHwM3BmZnSNquLlLvYHtG
sozlwnsGBfrUYUbxIUXhqmkMfWVmoboZ2NPMMwik1yRztZXWyO3OQs3KhOjBqyr9/L5KANzHvpa8
GcW4UvISpEwWxHMryu0diX+8xaaDaJpk41iD4Hcl+hQLdN9MnMoJPBVmEe75PHWmU60e0x0OlreP
EWd2UHdzS87irSqB/+87uTy6cqDeNRNG0UPi9oA6Dh8FSU8/NP+1G/3xB8g6UPtlKl/UYkw3Uog9
qy556lnybR49gM1vlVfOxT2pbf9sVDl7zBNMiRu+ejtDozJbUlILCa+PL7hbyrwWw+SO2fA+EKuP
6aBNqxTRj/XrPTLBX123frKS96LVuSpFEXFQfX7G/7NPfIj4F/Ace0mwbJ+bgW0sKIHwHpq2qI64
fp5VgBUPoss06ruKZPJJnrpsp4RUhgZ5LS6Ghp0gqyQZIJqOOhCPM9e6JYfVHK4QALHkqMVjfTJr
qb6v/WDnxRFhLKXFFhxM3hKD2OGF0mlsblWnOhVgdO9VjCduw/AOeB8T51mLrGGTE6ZL8HGpZ2ph
l3ucDH8dRDOJBv5+hgGqzDS1s6tk3jkM7ijNJV4puqTO+AaPv/7VN5o86MgAiqW4yioj3/33+4Q4
w983qDYFI7ClVVKrPJyKIk+atz/Sq4UG9SsLU/WR/CfJmBVzLfDzEddY4m6XYnqRj46zpmzzV2u6
dmtN18TIenqt938b+c/7xMhq+szf/8Lv+4JIKtddmY54O7qkU9ymI73i7OWqRTtsm8NR9IjDgChq
LYUgw75cqMyYXYAIFNt2Ii+cElfTyKCSYUrT8YBnR6N0N6IlDnoVAOLDRm2uQH2LUOLazRwjxGHt
pwq0NcumBrBxTtYQuHeBFl6CNHROokucAQFtF403Srwx/rpAdKtcpYk3HEMHbFUyqmdvWrUOSZHj
2SIVyE7g+ftKKO9YP0SzIVHfSuK8D4Fif4y16mM71HarAcreHdxC46jrmo+8FAOSPOucJdEoqrdq
42rlSX4f5ekaFHv2bKZduDcaYoOi2aNXZNYyADb2af48jJi4SMqdmeXNUYpTrBadUEV/n5k85tha
Hr0S8l6FdLqSpC1LiXrZJhTBrodx/G6oWTfD+a9eEpm2H5tcvWokW3+A4MS9JaMkBGkQVk8amfR/
GUF0M1vUcDnXFPIoqzGvSWqoSXJgD5wvk1xOnniXvVMo4n6o6mtTN9U5prJYhy9XYu6k5wbRm9g4
d3GmQLLHoJuiC+NFzoFQ90byQ5GwqhYj+OllKOGZhb8T6asq12G9JxFL8EkfSki9AcDPXlnNEbmg
vQZk2e0+JXKu33h7zPn2vezh616RRamlinrQKjQgd3TqT0/Rj4SZo7eS2l6cZx332c6BdLMojR6G
NgC3x3/mHAdOvUrRGR9wAhk2fY2UZQhaf+f2RraB62QfCDfGq7AECcBfDCiDRkJ58BL496zBx4NW
DNRGqBlUeFkaXqKed0DeO8TM3fLQU3+AtxH9uluNC83vGTZNXD0I7NswOcJ0sJ5mMGlI+bTa+DUs
iijxjpyfvNqjZ51fIRCF8tUDd7CMTdvf12FRHmMFsqNHgd6bAnnEk80fgSxn87GOHJRRjnoHvCzg
h1WL5yhLjokZmT+SOP5Ipa58sIoi/19LX+OLDJ2pysFQQ1UIp8mGTrnb36eqGryoFQPDf0St41xL
/QmEFxMvuAxsnxzk5XFUvGJnnc9MqW5ObVdol15VQGvQH43Rsh3wC6AOAwRhH23FRkQ0g8r4symu
mlm9K4L84ox2vHeVoFv5ZZ9f4xLHyp5ox6uWjJdA6HIde4tvTfGzMvPvGvbszxIlnvME14QtyZ+f
dV3JO0muSN40OZguK71WEIPuy6nfR7m98HRt+Nbui9DNTp1M6F3s6LNolFfdmHlzsd8XcQESXP0h
UHNja2IgVa+NDOp7YWjhGisQVpYUjpOrtNPyVzAdi6AFVQMtFNDUY4Ek991etKHed3uvNxqyEv2E
ufvbBTHEzE1uEQNrBwZcYvePtW6ehZJQaA+pco/3Uxe01+ri51YMYsLuFhRfygfbqoulJU+bIVkG
y4fhxXsdULmK3ddPyy6uoWtLLwAFsIsKS+U8UqzO/K8Qi/t9e+CiGRO385v7vN3ET+tnGbTXURu8
U6O7+A4HfXqq0KDjYWSmL2UZ1CvbMpO1VFbpC45Hr42rd+egGIN7h7JZ0T04qb0BngDiZ7opHdj9
6Wrp7nVfBiCfbXTNTV6cLDd3ZIlLDKhpYlZ5T/0NfESAQGnpHq3QKB68ro53naLB1Zz6gdqdENUV
D1o9LFJnVEDC5iu9rlmCs5LfIx7/83Drk626W4J+1KBUMuR2QTRRinaQ4FzYoV01QBBP4otTpM6S
5YbMizJo10GYFHuvGLJtxLIQYr9L4JEHFAOdpoERkigr2WsR3odjshySsL/GsePOczutHqM6wwAN
g7QX2a+iWRIO2nfVnXLAOYbqebUaItfFdthY2wZa1Jk2AIaNvABkakYSxrXqH40X3GuYJWOrjZhi
KzJm+Ajf5W4TXeQpm5bZwZ3L/HYR18jofF7TpqL439dETu6f9zlR6S/aDlaxN1XRODo0PxwC/Y1Q
YFIbq91luU9x1lQjXXuWtNK7OEfqyjeyuXdkb8sy3vtJpeLWx83plViIwkTRR8fYibU7wK94ToSq
dW+XZLED0CwfoTnn6bfeS6XAeVlNpautjNm6ZjFw13vgkryC9WahxsNrVni7wInrQyVH2toikjcj
8On9RHKapLr2U8rr14zk8rPVRPmisJvxpFn5sBk1Nd9qk98ddqT+DhcWbFv8StlppRIcZLDbS0Rf
0bPWxU9wAJoPVC6rJtL970MEtyM3B/9MgRAzTZH6G69stYvlRz7bYtV4s7pvLJkpN4hTrTsEokzB
7PNuN+Unu9TvD+ICiqBfZ7oC3r02snEmD4Z5brv6tcyd/qXFMQl/LZ1Y46QoqRUdzxnJeRjirthT
BINdc60HL00WIlfj67ERTWcsD03lddfSretLl0X36jTKybR4k2DSxvKbJsE7Ip+S/yM1uuZIPoFf
RU7lyk0kNQYDzMYkIJb/W2wFFX0hgZw6iS6sv4INRlRrcgXaLo56Ci48y1nrecXMIMfSolKa5gHb
YHMml233rfbyS8i3w5vl0jIC0u/P0jCH19x6b/WoUNjvBTpkxuPnwkCKfjBRP7m1rj3nOKdvmiT1
l6LpOG0zlySetM+r/Le61DOP/71ON//x7sOhgwCxioIfeOk/KryVbqRE2iykh85JFbRNmjYfirE9
yV0S3VVd6a4ol8we3Ixlia4m1nuOLtCreYhvYwfqGnFvPrIsYHiQpw95AWUzzzTzNjyRIVKJj44p
cL37HDt9tDFVk4D/Bv0pirrTsUFSH8e7mojvR1krd32TRd/qqgXgW4fpWY9KzIvYd2xwWAnPHlWj
c1PKPBynwp3Holzc1HZWRBQUncaIbkKdZoLcSIIHywtn6pSdx+EzeIigLovKBHHtdwtfrq/XpvtQ
uVj/AyuDZO7rRomKEw2GgYycTgat8kVGR/jG1ZETWg8aqd1F1AxR/hzjiYfELFojFKt2ttxRmylO
y4Z0ZD0dPq+k+uDMRWcXV2Qix8HGKshASWqOB6FzEXIYcfZFE/OlCeB6gB5Rm/qGokHYQA02lD35
tHtLUVl02m2zU6TC2teR2S4r0BqPoEq82bQL+kjyPTAG413clEgBN1lhs5I19vziJqw7eCx9W3uE
lc5SPz6pau6/N123tNWKp6Twsrk5IIahFOy7VZvji6PUFYRL2bjKQ0RZbBSYhzrUpQ3FavI2wnzu
YCAXWOljJ905vv7kuwTUYkQ2e0J0DuhQgjBSMnYPKbWhvCu74QNHvbDW+YKgx0Pv0YaPXeQYS3jT
v24iEB583sS2tfh90yCUAiWorjJWg8+bwulfmrZNn/+Sq0rdg+xiDtoiAFq3upMsU4SdwdNY4/tq
2Moew9jwbsxDh8UuUcbKZS1b9b230acYZKHJ2cwoBuczBgleajbtNx/z2Fh0MvpNSVLMl7z9WU06
97qp+1VJPGVjG6E1dRdamJ09PXpJrMQFj0atblWpz2AM3aPoEgfRdJJ4ReA93H/p1ytVnTcJTN50
uEaNNuz8CYBIBoRi4unsdhB9kdfmmwjH7Fq3W/Zt8n0aTYLj2DX2ylSvaJnoaVU7NffqpHgWV4cG
iHnp3HtlX23VJNKeo9HB8ccz7+Xe8i+l393HUxFYplcONujgx6VR1ZZSAw8oy0sc24i/L8RTq9hD
unEwH/hsiquJmW9dZVgbef3TmLZmPUL9FWEcky6aMPkPBfrPq5u9a4Ml7SuMEw9igYvHTWDJxeFz
zavaZg0rv1Xx5VBrljMRdLdODqGnVT7qapZk7DK9BbgCf5+HfnJvjOGf/SO7vj41kvtpvNEkzquu
7uMBhX+COSoeGv5SFz9RkORblv4QqLVW3pijwR8g8cdZUtf2oY787FGqvaXYZw5pk28T4sNzjOSa
e+xM8nVua+FKJArdKNFmCazzfcSvDEz8OZeV4Qn12cOnCAatl7YYNUlesTa2ME5rpIPdYlHhhnXx
YtTR2ZtinW2Y35lJarx2UR8iFHeCE36Z7taRKnyCPUe/xmmszmy0Ku+1utKj6mdKrcNrml0JBmP4
8/tEkr72/HkpRb2ABesfY9Kitl5livtEygHty5QjAqYukgppRcpIDRRsEFNZe2wpkyyy4c22wMiz
V3f5c84pJaiPcWBF+8bIcLS3Kuu1ScplFdfKjyTDfMdRovESs0hCCGjaqxiLhcekbh/EiDIJ2LAG
8WOdx8W6sdNgq8RNcW2m4JsYYQGeyI3J8pE5bVFPvJFyOnQyxTTYLigLW/EH9vVmSKdlavO4scLH
pA+OmhoXZ/HyyWhxQ34WX+Pp2q0FbvqP1u/7XJcv4n+//R3Z+uf7f5LbkPlRSNT9k4WkGRLWtXI/
PIzOXSkpXbMNEjRJjqO3izYLzZ0ojBBnXuOyAdKpcVqElSuhJWvdVYNdEWL3jqJtYhO7Qu9tsufy
Q2RFztJkqloPeh2uTBduvhATC5FxODFuagwS04KCtQCo0c5kZn2ydOcptSP1JFqyh6dnGj5EAVEb
xUzdO+btcuGllvFKee67hVDukjuVdIzGFvsgKsyOAy6OxCD6i1+3FcV/zbsBqfa1JLKGdqEdnkOt
CeZBGZ+jweuOWUjJcmDb2bHEHQsvwK7aluxOE/aQy6HB169X5XEfB803ZVTb+6FI1XlY4ytqOmQV
ct51745Z4dyA2ihSQmlTuPXbUMKBS/Qk5/fhYfGoOOV3hac9VXPrWR90d005cLo2i7y5+GZ+iJHy
vsbYCIm8klzDJcLl2z9jHXfpJD/c9n1g7tyUWhRx4PWJQjErwK1NdUJTXVX7s1N535KhCQrnxc9c
QJuaXO5sa6hPpMR4lTYBLkNGX6zKyNVPJbPTvHMLe2V3KApm0Asmon9kXW1XPmnI4L4rCGYwjsow
ZrPynA3PsMpk+9kH+f9m29D5i66sluHYhGuzlPEfko3u2TFNKPG63/7wqJ0uvaLzZ4320Ka689No
pQub4k1Ndn4xYJZN5E+d17VSz7rEt9eRXju7rK/6jWlLuKtl6VIZoDnEFUZtqKufx7TpVy26uFXm
NuzA0/qk5uj3KkSHb03UnW2SrR+knIjZANvHUcLG1hOzsxhZjKj2Y8BfZYHpMLaULcT73vPDizgU
hYy/dISEb+qKJPz6gsQ2lrmRKTiYDNQfdPlLb+dn7CnzB1S5D0rpxCcgSvJjJilPmadYRzXMq8Ng
lGcKAZD0J2HIFu4jlJt0Lwfe1aGue+tZSaBTiJ3pe4kAtLMcfTN57UyixnkjlyvRlAbzhPWEdDXV
tjs2Jp7NnpSmr7qEE0cpN/5OdZoDMk0b/TMUMVFB4zucFTCbotz31snQ/eoXFyOCmIRrpiGiDW3s
m2Rl6aJ1h0cyI+mpiMNHVifVERNdnqSxU+66rmrxTWKmRi+erAmSvPPe7S6J3WqHvrc2Rqzj/AlQ
i4CejgR9uoiXZXdpewtfyDF6I8fIiI5y+q0TwCX7bAcQcWcDVZMzt0/bZU5k+YllDI6ClsNrbWqa
munMZUdptil85lXg5MO8qysJ/IuppbvPU0tv2Cax4rLn3dQbebygbDx3/O6Yd75zh03lGbNv42Qn
9Zrd51J3tPesU1jhhfVbpxvteayTfK5mdonR2OtYIvQN2ekMTVj97PT7zra6xyrynX3hjtQOF5hM
91FDEUnIlA7Cz93IuH/iFMacnkhNfk6nM0tXzgmT/k50iYv4GCbrrtPwh55GIG5KjpJSvkWkhLPK
Mh7KSG63XWWWc9G0Am8k8hZ9D6XUfIAt3F1hv+MWRCvPqNgMvLZZ9nIv7cfpgJrs11kcaS2eZOb3
W9dt2G2sQ0UxqQ3+9d93Wma1Q8X7s3Bz+64vqnBrN65DSShWEQFmd4cuCKq1X2rRkVTisNJyrTiN
dmktnQQORNd5Z4c38yZLQPjDI67vfB7/TRNk9l6DlLpSB3k89UWdLV3EH9dmjEBP6538kMeXsjRQ
HdhjcoFrHW5avSy3oefUJ/xeA+JecfmK99tBLnjSoxhtgZJW38Kywa3X0pKzRtp1g5BK3rR5E80L
XFiXClHUrYJxIig4aXpldMXctjTlu8nGQpVL88POk3uFNcS8Iip47jRpCYki/6lTVOYzF756LT9h
50fZ2UiDZlMO9dHmUVpHqt2tewOtDI4XxBZMX32WjepNNZPwZ2oeUGkCWOBhPpvknl8tX8vnRatU
V9ggDf7wdba3+3LnhOQEXU+qzlQYYStfkQkosn7uZ2X8Iftss5yUNYlp6+mK8kLsvUbNOKjoSBa+
0ykvejcciIHYJCodhSl7Vclm8T3wjXHZ2XJxR5jSwt23+6C2gomSrD074sq8JFUT7rTAg+SXtMMx
cabti2G8hUruUZZRDxvFr5u1iTHrI8iiCw5e3g8HmdwMW5PhOiR6h8K8lFdl2jbPhCdIkDAimBbO
Nm6VF7WrMnQA1Ua2vHhrjY65VcYw2/O3jLCwrs2ToxcOnrcTrqoPnc2Aq/I+zZHj94HjPhi6Xp2t
sr+LqEzttG6mFaR7vb6ODwEAvjUZ5HopxF0ev8uF2QXFVki/GsDmKEXsGqgV0q+qsWcNTNMHbOLS
q4yF3P/RdmbLjRtLt34iRGAebjlKlKipZ98g2t025nnG0/8fkrIgc9ve3nHi3CBQmVkFiiJBVGau
tYwSbXOr7lMUaPrhtuu0YD+7Wv4NIMZvVF3Gp8oD2lEY4U/E4eneQFWs7BXUcXTysJOn2rd91KMo
3if5S6CjXKsWXfPDRnYGlmLtN4WSRaVGzqdKNee9piXf3KkuUWU3vKdsOQCwHzZ6zAfVtxVd2ZAI
Qimudsp96NfekwR6nm0e3dj00ML+wwazG/gWixvLsoqEpdZoP7mXtS+LpbZ2DOhq6If5y4Tc7t4t
SvSjAhKAYAZ5fu6N9N6LvV+cxPDOkcH+Omw+zAYCIPqsQ1jrgXKv/ZPjudq5BKCyneHXpvUEUnwv
bfTbvE+nx3I5RDf5lOUHNsfRTclOYWfanf4FutPvRj2Ov1Ofm+lU5kGF3XatILDWtF6xH8h9c7tc
9JWVlBu1qVjPI/eRG3VSkFmqbO2THQfOjZ8oOSSNOd9XLf1KzwwiaG7DA5daTvezT/dIZljOIbaN
EfKYpDi46uTcF1XX9dDudB+swsluxLYetMb9I6RxdfJqDu1fPI3ASNg0X9xmaJCuNKPPPaTuuz6z
jKfEC9mi0gtBP/cR1Q0gAgAS6O+BCHLQEfebo/Y81AZbQDJUHzLqTBtA2eOt2LTMsDf9jCYPCK6n
2Iic36hFoYKwbf3AfQkMnpIjXf2uKsp0ovN0PpkKSJOND3dyNC2piUoZeBBMvipNlH4b1JCGddqB
lsZllwR4eKIrvYcAzbC3yejWe5seeiuMKEgGWXSvlmN+G80534dSVXaVMyPNGnr+y+QML4EdnMFG
Bwj6xAoJlqQ7+lpdPJNPA5KsVDk4thbYuM1TE5Da+pNdTPF5JK9BKqStPyEG7D54ifmRz4/9cZ5A
8wAH/wMh7ixsMSsUrGIXt6sQ/NwLQFwccdX4D235QwZ2GKr7whmSnePU81MCj9LG0NoRZIIxP11s
sH0c9dSl92IJEQe7BThSFDhgsJRDnGxVK+cBeCFQGz2nuu+69PUsNcpkD22kBSfU0LTUYYm5nHIn
4nOVqv0Bynx4Ey0oJ1H+K4+Z5vlnOfAx8G47kFYG3CJnq7b5Acji57ZCgUctuC3yBOs8a/MIOQrv
zK1VW86z2FoXIfikmW+K2NVhIwLZ1SGupvkjbHAouIMxmR6oOhlP6jRZW8MPg+eQV32cnClFi3Kg
HBDMoNGmJYXwSAfrrrdUk59pOje9UgeLE5vfekB957D/ORkFhdZuKg+eS+IWcUTn1PgNz2LLmZZA
n3MxylgOrfNAlReVty5q96RNKVGUICEHJf3mJ2imIiawMKIo7Wfu99q2jf3gA70oqJPFtf9oq3wo
ouQ7mysK8F1N835n8dOyDOUweDpdtZZHdgBcGy59dOxTPuyUIdWfjOYlMhuAjaoN9YrPGwwlAszJ
qlentz5SieA3NCXaljP5ADOxUtRkFeNZDlUIJJCnre6gBeqrrW67joKNXt2OaW1e4gZNe6CgZ98n
heUdSriHd52jmac2ItPiwWH9UQvt5mVoho0KCS7aWv3eS1TleXlQ97tG+2LQsXpPgsC/DK0yy7bx
NKCRrJcx8tM9Chgl9P9HKJhSarHFD9ePC5QDhuHEdy1ix2yOzxZMGtvJS+ej5fnuXVIrn0Pkml8G
EJJmVzcfg2mqPxZ0I5VGqz2UgVJ/9IzB2vZwVHOHZYgKi3/UelIzfus/WAVNVUC3fGTn7Z/aPMdf
giyubyM1pCLkBckXG7TM3hya6Ea8ICLg7gzNku4VvMhMwHKbKB9U11Rf+P2gjQXz6PTgFsPC3ths
NO8cZaZhsLeMG8to0h0sIjaIqaSBsInuMXDg9qeMVAL6Fa66I6+Pd1K1Y1nw864kjkWKJYS/kzbR
vczVvT44llrZ7S9zO5rO+LUnz7cE84TXHIqZznjxJj25P3Oaq8uQNi1+sKYRocQlOB9S6pujCZ3h
cl0VzbF93ZEYu8wdRx8Z8kI9SrDRtwgKh65/8aZ208FvkVWLvjFzo4HCW09JSP6EZEZwjworWp+e
eWM5Xv/YQ31/yKK5vHeTO7pPoo9Ks+01dfioaE7/MavHz6CovHOBat8NivV07hvj8Ni18JUhRAm8
SInsi63VvlczvIIXUw9ZwYNJsdlXS3huY3bMNJqHJ3dwh0dZI6+jFM6TPDq6+bjNHGQ+ozBydrRP
p3dBAPAb1NuPnOTU97IMkYMoDOsx8634BgHAU9vO2VNnJZ86NQm+gEfWT+hawHjtjcGXOmnbA7n2
6SBemgcQw0Yn+CRe5HI/ZE3RPwWRa3zuvjdVFtzoYaHuygFlwziz610DbvXYxBQ50bSABskrUQfZ
x5bzx2m6nJpaVunbdwHvTs0M9c5kIn0QWC8+IMzPNn8eBVnaeNEU/mzwaXv20+IkI8UazMc4mF5k
hD4kFKj58ENGNX808O0I6c+xCj/PNdxB7kiNTlaN29lAMHmRqbcV43Hy1deDqdw6yhA8rmYe+MtT
6gefJGi1pyZq8uFEpfjKUQSxuql80AJrsISQj2CvA4/Z8HY5v2fDaNWa9gk8/CEa2umbO9s+Iq80
NU9arp5VnXQXvdM7F64X8O91uI0WeTY5VIsoipylhoWSO3VXSIlgARGb9naWFpm3H3sAJVcOCRbv
0CnBOy9gH+RX7KEhK0Hu9bJq06BB2sw07nWAikmwLAJ00IW9HmIeFU5IgOUnOVsda9zquIr7FyHr
8jMN8clG1l/nyXCNWa/0L0Kullrn/u2r/Nurra9gDblavgmWxrwr99WV1mXWF3O1zBryv70ff7vM
P19Jpsmr1PoJ0fgweln/BLGvw7+9xN+GrI6rN+J/X2r9M66WWt+w/+lqV6/gf5r7z+/L3y71z68U
eoeap0Oj2EIQwqNdtHwN5fAP43cuSlHMykXrcpl6GXfmIlW5ji8T3k37yyuIUZa6rPLf4terykw5
qNSd5/3qeb/Sf1vvv12fzQxb78Fc9DHXK15WvX4f3lv/X697ueL7v0Su3oKBsKqhP6x/7fqqrmzr
8PqF/u0Ucbx76esS4kmXf/mVTRz/wvYvQv73peip73YTCj8bM56ah24MnX1NR/xWhmG/UAaYeUPn
Dl56tKytWrn+TnGbQj+mDaJ+Te3xRLm4JXCcAnriaF65B6Ren/QCzaaduIN+b5qpd6bnFwSdmPrZ
S+8qj6fAUi/1oz4Zzs6kqLQF97elzEDr5SLXdhFzE103kXQDswelp5xa45wo21XoTXdeJ66mVQrO
940YStwm/e5HjXJrwg+8zbMsOVKTIh+lZsULXZk3ZpW3D5At5S8K2Zd7y2ufxCdRFd/cg2fX4w5Y
eP4iYXqClFhIsuUkIbqv8oiU82jKqhKQlgU9XGZMs+ByEXH8y6vrbv/kWLpPEvUvruxNMC/p/q9B
bpCBy93hPNOJNW1suD/OMkZsMtyiXvzqXh3mW4htKoQUIyHF8DpN5spB4ry3VawqCQ+FCXhXK0G0
GHVMFUBO5UCWEJLSdfwuKHHdM92X0/HdHDpP/wh/Z4VcMXW3o6EO0PTB4Y/0m/3Qa5HzIGcp2hV9
n3fnKzsPRNGO51M+Q1cTxja875MAtoY/1pAIOZRsb2GBsvvjapOzMHX6G2CQv13ZZZGyce/qcrZP
4hSTkw6HTJ2G24p+e3omqRMi5GTxFjnb3K69i12cYpez9UB7nX0nw1lI7+TUpZji1/HrXJnWmJG/
i4y6RfMsGw+0APTbKJ51bwO/XvO0qTSSJIgaKXxqaaEmbWePh9gr2qchUNunWiudk9O7H8W02qHf
+mhlrcteg1A5ZLQjH2wz6LfTMlNsl2vISqtRruM6wXS5jjjUcv6aFXVzFJiunMED9fyK172C7kLC
56EVLljey7lgdgW9Cy0s3Q7tzoOXM6SGe1Jbw0ghwV5Eh5VKsTn3FVSL35+3mlGrWwn327of71oN
7fGg6bNdExuv2OlE6TyX7Abo6PVglA1knWTzxfQu5Bp5Lf4gdgFdvws1FH+Q6QLEhr5gE8Hzj3Aa
OWvTACjdpK59Fy5NEShEqr9kBexAi5LGGhHamgZp8JBt9durpp8ko/n8IEZnUQsF/2qRANkVb71B
cBrd5XZA5WjJAPJNeYmookJcCS2eHGDvztCVa/sLaV4pfNJLXEs17BJHq8Wwh/WkgTqubJ4XhgLE
0et4F8ILHm7pFMxpB8ni3eB79XM5TPWz2LTF1gHqRnKIHO1BxuK+WmdU48em84Pb3kYsvlet/h4Z
awWxhWUcQ1l+5+oPRVeM+e7iIPlEP8DodL+GiNtQuNd7+JeDcreu0OXx61pXtnBZz9cfrsy2GilH
RR+fuzeV0He/K68qorU/b8khaO9+YS4/O5QA7y4xMn438/IjM/iRug1oetqC8IMfV6FimqXRlwFc
2DFfxObkkL6dTSIqt47F3Q/JZcaVXYbsoPsjnf9fm6Fz5w2JT1BTHiDmzIyU83rI/eZ1iAL5pqNN
5F6cYr/M7UHjbIO5nvfrNLLq/q4vK217Ybs1ARwCgxogAzSNKKIJWKv2itN8M6YuC05t7gz3eZyz
MY2a6jae0+o2QSRdfRkscgfq6OZbiamXwEQQCZNHZ3RH1Y085IOY3FAvtjyMDtCDNJqabT3dhq94
dOYbfua0R8Cs+qOcZeiA6nPUnVe7jnTbfaZbcBcR6qk01W60sbSODi8biB/G9UBaj7+Eru9dpHhL
ZWBxR6YHVeXb1cTWLJccC4WSDFdbX0BY581935iXq72z52lFdwy6eMOs385pVMHxge6O12UQVSq+
/VNHziPssuFXt82HbQ2o/8l/i40MZ76KHZyvNZdJK/iUA40SQNdAjpZ6DemkPLgx4GsaLu7KjshI
0unwaisAVhVjhcLOMuMyWdYZwiWpV4Xuplk8NTxm2k5WtMfwRkKupyxrA62NYH1nhngLq9qluuOM
9iM96/nebSAa5l9n/7RDcCJaUn0P7RheD6tJH6s6QfsXMcODBc7lo8QKXcufY9V+tijT0Pqg6LWy
cTR+kgQz0KD+ARgmYbi0EasGvGriFbSBeB2XRgfxytyiow6peobp1VufdbYmdfJNvehJka8nA1/R
P7UOxVstSlTizQpUZWqThqZGg+XX6zamnzaPEJWA4FnOVsdqCxcvHRza0Y5BK0icHAbYmC8OsBs/
Zyp88zBQRF0nyCWuVpJLTLCdwAjNwhK8XjtdXhTdV825oq3JcMxyb0+040X2GH8DB4UcjPot4A2g
WBhBNTx02rfK0miyKqcPUzGAz1OSlEp4oH1zctWh+Kn65yCdVQQQ+cAu02XVvM3r25F8779b1R91
uDEUBX0fHh5vrcG1jprfg8ymP2sDf1h/H+lR8CUs59ugItvfuvH8saiK7bgQo4GfKx70DtmoYIkC
tMizs40giXi9RK/4U1hSvLIkqLzhXryRqb5bMp9yCsWs4bbFT0oKKRUGr6CD3uleVAjHbzs3tA+I
XdmflTl6kN/hNSKl8fO2jBzrEDYWpMsm7FTDpp6t6ijPyXMcGXemk2+vnpUBVfIEPquqcWfFr95X
m3iipn7nmUZ+fjaXR3UKPjdG0XxIFvlGI01h0TGbU6sOyvDwNqQoGpzlMOfOLeDo8mwr6NmxUHHT
aG70IgePBo8yoRdPRnBb6OfKbO+M3kQtJJuy8Zh1Q89Nlgkz3/8XJ0vb7aK/dSygokNRpFVPZds5
ZwmZdH94sN35uE7Q7Tm54Q4Kql4m+GphbVvo0y8xl+vOyWNZFOFlEQN6x8dwovApr8KhDR/Zdt/a
SKwc6JpOd/Q2DQdzWX5W3HI7oorwQUl3aoyeUNE1w4cpqPVtNCB8K7aRjtt7uqJ+egvfq5iqwoQq
KFPPzmIa6E4/JLXNU+QyLNn0vRjWV/FJuBmDI/UyIDut6punKfO/wR0y3HlBMNxN/kgXupzKgdu7
oqBr8RZwHVW9eSRGhn7RBtVGxlCdRXvdmvvLmmtMVsSTv11ny7pWPb2+jssSMi4z56M61MHxKsRu
VH5RA+9TaNUoCnWeeXJ7JaJ3cFY5lcM6Fr9EituBKus1Usb2GnlxSSgFiWmrBfCMSJCsIWfrJdEm
UIztX15NItmjhrAO0pmo6s346EAwuItHLdnLsPdCbL0xPvbu7GwGOCgOVw5/SH+G1Ftur+3FeArL
TLur8zq1kVNhkdH9oE/l8BDoQUtzUuYcPHaWz5Da1xu/nodbGcoh6dwX1ezjexlVcaw9d9a4y1Gb
eSyWkWcGwTPAzHVKBQvHueusG39q5mjrdS0sA172XQP+HW3heJn5iuiQ/cn05cKjGQ6HJsroU6rq
Le09w3PtqOEHgAD0Vfof5GDEdksHkeWf0sXmNjSqzrOCuMsypFrfPeaBfqpM73WC3tPCYCE0KCag
aNnemXtoY5d4em/z+75wfl/jgQbS3mWjbrcEVH01bYM+nG5kOLdlRzOaHW1lqLip8ZKXn7Mkfb0a
rEgV6UvbuTXSNqHrpjBI2riLbhlcojF/WRzsoFgvzmKLCosm4nVs3hoA5eDqJ8BfJkmUDOVgRHZM
H00R7K4c6xDtFvMQWjY9gp8NzUUnZzICpFJcik0jPPYWjY+7dmjmA1V4qOvdKHxWI3cTT2X2H16Z
ayLJI7Gp4QYfZD7g/uv5EhFCTnuJWK/wdn1xrmvQFIysCE3oHlT/ByuEwyupkdDb2IB3zq7S7kFm
BBAJWMOPuo2DU7z0WG8kurMjZzuFxvgkhxbW1HPpN9Dat9NTbgPyyGI/O8prgmIaSQarvr+MXMpo
jWKNm0TejjevvLrsL7wpKbF3c7tl7rC8dbmaWDfUqgMQTinQm6SsT7QLxi8jDbAvY7hNo6Xgv1gK
NfZO9pj/Lq5LUO13+7Ryo/06JxiKdDP1wes64oDM+P/jOuu1x//+erp+VreGBUNZlVrGfdHoxz7W
rdvWN3jeSvveuJ8qluHRKzXuU9uITyMQYGQhjXsxDeK9xEh4BShnr7UeWJJlikTK2jJURtQjdlUA
4VObVNNejOK+XFHCR0BIe8BX9SZyo+T1Ll1O9PlsStOYbtDE2COVFplbkhrmKaoyi9Zt7vltwE8e
EhOMPbm/i59czuTuy6ptb16fa/wxuiXLpzzwBQke3S51D2PRIpv3ZlMXB2JpIHNq/WLPYd5BLHkJ
QcH8a69b5a3MF5NM0Pj47PikQIuyzBfH0Gfuva1PyiHORvAcQ3lPr0R1P2tWef9XQ3FIyASrtV3P
QGv/e6yslEbBd8eGEa22P5SKoWzlzKRp5XKWL7YyVVCKe/P+cxx6sApdwSQz3XR/xY0lQ502XiWP
aJhdnuPEJIc67IN3MtwprQWpb0DblgVnzQkAn1FfNs2MHufRNGhgjj8Yi9nPuuQ0sZfeytCqgN7D
kaTQwDwXX3SNJDxZIAhHl2Ce6C9rzDzTPMVO+CEArPSFQ8LX1uQ5BoULOytT9ViUzkvj26hJrkN4
52/7AEKTo9J4F28AWdlzbJvWPRTh49MMTYo1Gd0dJGjTk29yaCIFFuwq0ndOX3LzGmM7uZ/d1wky
Sw6ukV6mykjmj1YS7x1aaXalW6XkOrvpWGiR8VwCtNp3JXky07KQllxsvmK227Kwm0uIOCYW2MDM
lp9KffqtCyztRGrYeIbU9KTGoXrWutaNtsWXCazYc7u4pq5Vzpo93rSG40UIaWfTKVH03y+RJmAt
utPNYivXXF9MGsD1HdPpUtLDfif2tPXabYXEx/Gy1PpixC0vMHbSywtZlyu+aF7i3OaxHkCYwMbO
WPaTbqT0N7T6g9tS2NJvVqM2zfTdyn5Rwun5JhLS+kvMusTqWG3rMqj9xJuZ7yla9+NnUmhfAFQq
H9tiso5FZ5Y3bVanH5UZzjIaH3/8OWCMELyoA9IyQgU0qeBkDIi8hAxQDW1jZ1fZ+6G5DCVYvBK8
DsV7NbewaU9v6bHeDp1lnLOEfqDRd7/S36r5p0CDLh0QDyxfdalMpGli80xu1zhLdDO2u6Q2hrui
/T0tLPMUQvF0B5KUf1WlIGoIMrSoIRHDio75eEdKSLzTEiJncqgbQFIXz/XYjlrjZPc/kDSzwUUv
cbKcjEkidUChq1M8BdC1B0mfAYPmYMxaqNyMFQn7md+RbW9Vuft7mprZHd3AJanPKMvuGjqitonj
a1uZ1Lipt4+6LuLZKncU84xWM6j1YQIBuCikL0NYo6ZHL/RRMUbY6uK11L5+npEGOAPA+8Kus/ja
ZfG80YrI/9J1tCNpfTF98avI2nhtk3/xHWQHiyLwUFFolI1igdntDBBNlA28k4Y67QWnbcaxfxlq
QvUAW8274eoVXN2/nZumQbR1Brbk7YL+NDraY4w60nhW8JyzvbCdUD6ji32iZng3BNVebCMtl/Pu
4l6mZH2h7etlBRNA197T9Hrv1kp5A32Ku0+A7X7Tk/hzA8TgWe0r/XHIqnQj9jzrzV2m0kbuLU29
wJ95NNO++nPVnngDGpRKsuQb6LZm0wSe/0Av4PxSKu2z2AM9qw6pb1okxrhI1LSHzqSdqIVn80v0
ixHG489hDpAr4Lb23JftfIP6SXWjmlnwwnaQHno7t39Gv+gt/CcSCb3Z9GzH0MK8PlnDNwnyCU3H
HRQWKRioN/l5MQI1SPfT5KRnuvGcx7xSlK0SWPyavZ0FOalSsUVvZ6v3chaPxbnLIceKAvs55On1
ls+i8SAHQOzmgxX7qDaiHLi5cshwiv3nsszcW4ldI+B5JxNm0XPap8EL5H75B61O472v0vZfNADH
YqUst1bvpD/aMd7O5jT+EqAutp/r5H1Es5RI/jFCeKLSONpmUYiqbqAA+Mih2jzCbpPxLVLU8NEX
neXQc3aWCifYRUQ5lM2Js2ouB+AblMi68+AM7Xbe4hCvl7p8adL6PCllDShk2dO8m7asTQ14vGvq
c7vosuo9CV+j8sqXicbE28FV9MM4l8pnMliXCAPQzyabIB6yYyBROfVhbeFbRwX8O6Vn7Q5m3fYF
HsXpAe7zGyPnZW/VYioO1qQPO4mVg6Gm36Gw0+5kVHXRDKayv4HPvXlic7nt55qypI+Ym6iqtg15
uMIgOzI37fTJ0fOdQKChR2U7jJzKTlDOru5oG9e21TMAxW0aar3yIfKnaQ/rfmGDlIEWVw6hraon
xVoO9Jpn3EU4pbfW1IEUdL9m3BupFCweCV8w7X93mgeIQNbAYcG9VtP4HC33a8i+LGo4qcW2HuBC
/tvst/lhlfSc6btF3a9CK3BybsR+rfopIXlsjHfpFJqbGRaOnQSKY11KzoKkOcZvS12FJe6j4mlZ
Ex2hXNHjXZtZu7a18yerTNlomkl8rPU23TV6xE5TTQHOdyo6o2b961Bm3kHv1RkpAsSMRehYbK3X
z9tRGZtncfytTV3mgvADmrrGyJS0boZtN43aTgqPK0H0pWz5ro4Zol508Ifhk1QtL+4Ld/R/nl/K
m6aBJN2Fc7orOvvQF90nN9pBfrmx9DE9D1Pfh/tEAerp5P8xTBaUcT6QoUv79iijt9CWx83Hejm8
2WVFGYldIt7ixW4uAklv8XJJCfV+sSsImMqFtVoORenb+6av581qk7OFP/OsFx40thJjufASgtd/
nde6A6AgiRySKjiPQ+Lsiyp5H7Ou2EK8dqQa9RO9BPtUVdbD5f2QIaxXwKJ5A9a/iCrbJUxMbu5Q
BXibehmK58pGxve7H9TVRtMHdd+03NmEXaBsjJ801PePAa3F9LBqG+EgaIIquzdNeEIlSiY5QQ/7
wkJl/p+T2iY5v5ZKtEhDFtrMgbuVyYSGFDLlm6S0x7OMA+RxDv1EKVFsyhLzPhDU9Z67lXOZLW5y
whqVRfJv9F4bEA/Fv5lU3m6VfDKe5DC3vbNzhibYr7YaeB0lRDXYZLlqsi1G13tYhMPkQLYavtWa
nHc++jA4LsJhoZ0YiLL/IgHvzF2vHaCzzbZiW9cgJ0ffU+M4lzXEYeead9YDHjWXS3Vv16MLKD3M
szlcO3jm+EHptb9dF688vgal2fHh8/QbGJSghFlEWyE1rJ8NvQBn7ZiPTY5kOeKQ9fMSICYJkEPs
vDdJ6DKRZmXrMvHPa63L/3mtqWi/elGsnVw93Di29SoxGWsF8uia373q2rQFpEj67Jm3nZq2L32f
eU99Fi45KrRkhgB9VV8l+jImcUUtPtdeox3gOE8FW5nr6PV6MkNd1hfbZI7e08j6MupK7UuUhV/G
JHKex4HHvSoxwlsZCnTHm507UGjNWTA8WewFz7F2JwMJCmGmB8tofowW3I/YifaPSU/XVG0BBtt2
SOfttIZvjsyQGBDIr5dal1ou5ZDERXabF6O1Rfjs1+D8ljVUkFf3A5fJvKWypfr5IVj021P69J/C
rH+o53S6E5McSlidjohi65A5EkbmES75mDjVonkgUZzqVI1m7KAkjOz2jWwlEvmJk1M5wOHo71pN
0zayTRGbbEvkbLWtM65ssoBJ1W+jukW3DwGA0jIEX9g70jDAos5traZ3Fzox4K6vhGHFVO8tS4ci
s0dc8KCAnzzUS4F0TsrsAMwgOVRLNXX1ToH+Y9TooKGkF23BKTn7qzZ5GYq3pOR48a5t8tJOT5U2
vMy9clyWWrzJzCcZbUOyW6CI0DT6PJcwdfkajP5ur1mf/U7/BUGm/FGcXatvIMnTP1ZZ7b1MengU
c5ghxGcM4HBHPbI/j4Xa3OZqmezEawWNsg+8mDracgEf7ePLBS5Ljs7VBSgmvrtA5DbuASpTul6B
ubT3VphsGZJ2kSFa97C4afo2TfoTBJ7ufedP0a6xoujXCiDHrMN/ihCceRj0wobUokg+jUr9LAE0
UDqQXQTG4zoTecDw10pjE+z55td0zqwD4i58rCxY69Mxgx9m6Vnpl2aX9SC2HOEV6G3z42r3ono4
VDRKkudCHOxqqgwVaaZc5oLTRS/qbeHpJY74MFldUJebbtGnkINddCSq5LSOacFql8PqFts0B+Fu
HkgEieN6ics6ZU2hmCz0ztBreBTfDkPXN6e+pHXpzRTQjXRvjBDt7f44BXLYz827mKKNxmPSer/2
wVg8wJWsn2vlIAOooZF5tnkcv9ir7Ch2schZu8wZkkY/82yzmgMEJeG0o8j6p0Xfrbfa/7RogCBW
nzeR62x1kFPLnkI2IJbv2sdxTH4R03q42n8AFP6K6Bf9tMtM+sv0QxSPZIuX4RrrLKtVYfTLZQck
3st+pq+GHQ1N7l1sZBUpnbz+0KQA+FRlBoySVQ48wpXzcbJBpkNY8zsSdu4njfsnOTzNv5/jur7T
DRoh0S8yPvCeD5tQadWfSvsoOl/LHKvSX+f4muLfN0GENHdSTHttmLZTVrArJqP9S8v9edND4vJY
Nz10HmrA7ivM5l8aB+4H+CKnbdrA5egMU7GjohI/0no83trupBx1pymeXc2r2PmAwzI86JYX8rAp
Gp7GvtG/Xk3S2lqBbdUsntsa3gN30p1bc/CmDNUJHiDBB9XOIbFy43NSjw/p5KY/EiMBScnT2wv8
mjUYUyJCRTU+10P/IPmzv4p4W+NvIwCxudscFPDO7ZJP8FJkT9Lo0O1VqluframpAYCFH6WhoghV
+zTCsXVpc8hKg1ZP1DAOxgh7VQff7rE08n5bFCZq20snRJxHl0VlfruTRSe6JWVR6aEA2OlcFu20
qdvHiJbQWsxjiuoMT4Fa5fdoG7ADQZzsMhSReuGN1TCRO4FhZXncEftiqmM1v5cl3tYRE4KeWydW
NN5m6Pttmh4BXkHyEdzPtp48NouQXheG+Y8upGOq9bxfpln1dykbrUuE1ar9JqRJx6PT7mA3MQCq
t3wqdADNY1GmGg5k5CbJn65GCx5sZC4Vti4ym6JNtdHhfFh+kAN7V4wz6bUpyx6zEi5R0TXvqnik
oeo/HbWtsJdYHAEZtcuMpPf4FC+OIC7Ne92Ah/g8kqrKikZtPrzmdwbDyQ4jBWrRu9v5/aR+b5Mv
KIVmP8j0qdvIm+YHjf6mewDsUIS9BuR9tK9ThX4+JXaPU9sdLLV17uzJt5wd6ZLkkEOkSJcRGvPi
jhTduYv4e6AfQq8yBXp3m+qA2OUvo816b9D9/6UbYfpY7XDj7M00Cb/8Rby92PXIK+hsbOAiK6D3
SJOab+mSk5Sx6gb1hrKxhaAduQuv1MaNaWctkrGV8aWh8lK3JCFJDjyEdVduhGUTnhUorRT4DmVo
2uY/T6o0k+a8fDqTpCqgv10OCjyVtBein9HOf9gWR4xMGYowA21Pqr2fYDcuNbe6j5tpeg6XQz5a
+6YsYHdfRnKg4d+MGh46F4uXdepjR61YRlA6wsdBZx+SyMHdaorHOrsbevWbmORgd15x66p6e5nZ
RHV4m9fWb0j0dHdwfyJj1I1Jjzho0W0hQreoMQ0l+fbFKB6JlLNLuIzNIPstT1WVfplkvGfLpO2r
uR820mupDaBveC7HI2OJkTM5wJIGb0Fyv5qh76WBs+y61wl1g8R2NauPie4gZaS0nsM9WdF557ra
309V4O7ixJg+Nn1IHtXynnWVXq5wLGEPtTXlTpzzoKoAKhFaF68L/dMNotX+VrwuPzVne3K+gyye
PlpwQX9ADqCo67rbFrXyWA1wi0lkYYHOrqZcvZV19JqvTmMN0168etMNJw28K2yYvCL6OOKnWC9P
sqxE0AkJYZ9SvcgoyiGiZMtZ3ctq5Kw6SOyrCRotG71REz08S+vZhs2h/skHzErBI4ImCiXSm4EP
8q0Bje4ZVDa35jooP1aQY2zUAWW2gjfNJ+ETIBfU7NQgHm+6IKfhYsmpsp3WtlEUVrDiMcz0IjRQ
uDeTMz9K8LWUJmAbxXR2cRtr29TP/hQYOogA+FV2UPMKFeClBKcsJTh/Kc2l5IC8fmwfxCROu4HA
RvXM4SAR4rA7iJxkvtjWRTSro0c36x7ErjbKgCQNmlng9bX7uqvymzL0n/1ZMaH+EkqrINMhstLg
SJ39+EfGbznkKosnbDxO0YJJDjbawRsxwt1MuJxeQqGuzPddR1kKeeqd530Ji3Z6XFMAk2ICC/Aj
5UYSB+KIGnNECLupd9xgjf9j7cqW5NSV7RcRARLja41dYw/Vk/uFsL1txDwIEPD1dylpd7W9fe6J
G3FfCJRKiepqCqTMlWvdUUfGJHLepfUCgoxs75VlgQdfwLZ23gXnqoWuQe7EEFQIp2lpNl7y0iq/
XHhTHn6t/fqsFALyi2F6q7Dhw7datqgg6esfqZ0/Oyot3joD/1rUL49P2A/kK1Fk8r7rSwQEbMc6
+WKYbsbI6/a1GSio8rJ/Xbkc7M9XdvSVDVGdq7FEnKXM3pC0/3zlvkufkyo3l0lh97dTXGxAYgY2
7sk2tnY5Gl+5wn0edCkDGXbjr0HxHxxR89/vkUeHqKBKzLsUhGZLT9bVqyO7Fw3axvifoDZCpnNK
vxqWYb5EvZeuGH70d1EWGlvUbyf7OE3kaWiTae0EU/noiRCE0cK2vkFI4/1jWPgYRhhF3zqOIOAf
H2Ocgn99jNj2y98+RoOFzYljnbzsBvyeawX5CiQh8kdQwZb3vMVjRbfswMQBWL7CG4szmbDakqtA
8m5LTRouJmCVqNnyYR6Oum5PLvVQFAagxhykyN5kx6ueC+cSllZ+j60WgAmtc4GegHPpIx2EgQjS
gWxNFGnUr+a6AsnxBQij/N4N34dDEgz5xNhBNMHuzGPX2u8Hqc9SwN9dowe6VLfcuJ8QW8k4Aqe6
B+Q8UO2xzJ0JlsoV6TrYFqILSIFMR7DBQlPP/E5mqItCKkZ7kU4NeRXTOB6r2rzHuiVcxlUFPsxR
2c2x1wwqdGBt32N9DDLoGPSPu2sHpBHgbX54j0OzLtvwBnKd3ZIjfraj5F2WgvsKDBM+yFCBs6Ze
cF4HO0r85WyCHK8Pelk3DNczcGBSQizCUPnbMrYaviK9d0sboangb0nYncTi6Yx6GVjcFq3urVtg
ZzrVQnUdJGG3k+CPjFhqdWt0zUeisKU+3br2aU/zw/P3cRAYnj0r3nAUkgEWFipnXKctOJRoCTiv
Bsk4xBV0QvRikVLldJi97Zajyhep+eshGI1xPVZY/Srh3iS2wQFSiMc3ALtWVRakL2PcVCj1g524
adM4AJNFnc12f9QMY344vmn71d9i9g8s3xSeYYi9DJqxnQ5tylAtoroY4TbYrr2R9su9dgLYgXaL
RZaLc2ThxdW2CpUWoze8BkEYrQaesz1ld7zybppG+fKHl/ISnVvcZ9jB3xv4p3XcReLCjz175RcC
CU4tzKq4HO7rEf9SSmv0DHs2Sq8N3PDuM9vkF7DsrA28b6CZ4nRHI8N+jZRqWGZhOccEioi0jg1k
XwpA04U8UG+bOfsRtBUPUSRsmoPMPaRFjyLHHDQlRxwMeKQ0X+SiTKFg1YlLNdY16HcAVKp5LC4l
iPtB1uIvpwHss8ua99A0DENvU9vue2+KbTUNJdPfxmsP6vRQYLd2oEmD2oHGayv9p8iZwNwr7fqI
P0XOnOWmI5oj9U46M069yI7DWYDf/NpLvyZqCo99Hvs3Z/qt4amWHtWhiL1hWbiB8WhE47/OxoG9
29TH2R9+RgIt90E2w1YWKT+IwQfpjr5pgYN4GKthvDh9yw9VN2ZQNcTN2YDum2P38slON3P4y18l
4AKd+lK55rpyPQSIQGJymKRgh5G17gqS8HxBtmvH35qIJbB6QeOu3byY3FUroJD9R4el58/wxl21
PofEl2GJWzrkZfaI+lUPiMdfJjoDr1uwBKd8ti5JL5OMVSJBm+L6oED73TsWALtn7rermY9RfL1C
7pXvV/AcYLc0a1ywZJHI1jTi6uwa+SVS+c4wwLKJ6qVkUedDsmmh8gktOZ/t2smsz6bO9BoiDw5m
B4iBzvTiTSsfJGJOkFmooduqPagjl/bOQg3ZPAjlxd1KQtxstKbwDDnSdmFkQfWlrZCOdFguDnnY
Vy/QI5vtzQiVIggS2es6beovFdaqllWWD7wIwVaUj0Aaa3uvh6MCKroOryG5eonc7hkiF+UK2nvp
RZkIt9AZ2ZS2jdpGZ/8/fkaJ8EJhgrp8GIS1DPgEun39RHO2Uz+2rzYT42E0gVkma5rl1nJQeKJU
gkO/Yt1NIMEOIMJjgCBv08jE2pLQxeTxs2OV5kOaD+ldLNk/ZCYvP/bNbWHb46v2MgNvy3PgYUrD
vmCtWRwsBw8B5OOdC9lKIVYDihzvucOdSwKh5pUH1PWWPGiAPSLcqQVgL2TTA3oX7K1zHMBnUQwQ
X7oGa7d4AVy62YV9w9ZCh7482J3W+WwvsS160/5/s6spg/psHS7EILpzWih/k7K+XJeFyJ9AWchv
oEsZLEXY5k9KNCha9iJvYQRoJlOIoEQFekxytjj4fPpcnakzrZLpIQUJWYSlk4LO1iqPSvbIOhXf
K69VN33q+ibCcG67r/CyzBbKisKdzbeWI2X/D3UYJeiuDjkb2v3sDtk+6M1AhAroqRosLFM1nO24
7F7alTvY6sU0ZAvBqSFbUDOqOs0waUAGVvdClbSCuAJKWaiZD1Awixx1QWY6uPc790RmfLtgKIoA
cq/SBlP6UEHLIQRzQ72eNb6F9thu0gz7u+vrFtGRbFzEiJBAC+DTa5jetteXbzisdVHvJwfqE6TA
gs4JMi/zu5oGMsSgY5AhHW2wu2MPaalNr7NseTe0D/EUbtpORLdk6kwfesei+Yf6yHQddLX9Pqgd
pvpgdeof8v+/Doo7oMXA9oCP1kkfcVJvuA2SCFCPSipefxub6GAkWG1eirAtH4s0/GnpVVftNfHC
x2LyBDpBPjfd35vUe3VGxEqerk2VouLMyqJ6FRi70NaVxQP3pzu0Iqoz7v/a4l5RLFTm1g+AhLCl
kwt27zNr3EBWujmCCK7fKwmxnMDz5S3iy3xlADDxNNUQ0hjLuvnm12InLeBtFyXg3OAngFBozr9B
eUe8usxjyxTptnnK3tC0j17xPqWaAFjqlPM+JUrKjxHu3biV6tUoWQ9qRpyNqMFbQOdAvRYS16Qz
pW1/9Sv5BJrYAISly6HNxYa0wUKEVU6uB4qLGsTJa2o2XQOhcChyklIYaYZVOfNOH3aSFnMRwMDL
OE2wFjz5BWSDFzixQ7x/FpDqmE8+d/0vPiYAP/t+ivkm6ni3EpMX7uIgGF89yFl3qqyepVUmpwwM
0YsBuh6v5BbHqbEDRzB0Nm1vUbE+uElSFm4FihVXKEy217Gq8L+usqlb8TKD7ge1x9buQCti2+sB
okLQBXWnNTe9LbBM/4TOGO2Itx6gq/aWzj7sVxPZJ8ea/YninkyOBowMsOOtGu3ITibq/K/2P+bH
Pf7p8/w+P33OgBAdH3Mr5mwCVLVtLMO1cUP+OvQgsh1Zd9sVKXjfa+UjdVEk3xruheka2HbEf5oO
JCN6wOzDpwRCL4kHVZgET+l/T3W1fEw3D09A6esOORTCtRqCXTr6LpLVMrD8bEM20k7owHx6Vpm5
4D0DLzZepdyOrB1So+aMG1N+Zi8c6XcnDyzzT3HN31/ASfXuNsPItFvQlt0JrCHuU/rLbWqHf832
uxsNL8MI/2IXdz+fsDGGAtNtWznQpOe1dx/L2L4H2lOhfhg3emkesxbMFuQpbd7euC73wZXIsCnR
/s0Ug+pQNOC6JZ/RcNxFI4GmY8ixzD76CmBfdj5dwVzN7pkKpyNoI+7Im6YdAjy3+JwcMuWwHzyg
VuzQyG8y6GA+mxVSEqEXRidqgupv2+RtfDGgSHfJR74adY1rmnGGqidZLqg5TRa/ARmzOfdmgwAQ
ZiiKG+qlKQUEN07U1FOOGTj5aMoC9DpZF7UnJwpBi2IECFaIJaO4iT7IJgdMHHJwR4qldFE1QRMv
jjbUtFKhDsyEZlFfi+IxQt7oYmdzKIUcmhqUz9fhUtbmMvC6tdVyqBRGSXA/1ChVY1ottFI9aCe8
FkDjrgf7w789lN8emgGv+j88gJxCWFynPP4yh4f9+2qIOfThsWbJ2RpIHIRUXG7jOGna/T4xNkSk
P9vmfpDqg2S/bsAC6xSGtXVqG1kJBlZT5MHqo0dNpEzmJiFsCFMjlDObrpiaj0GE1iGvDxO1yPVj
IEM5wlFEKKVOWHnbZekB8oPeBdBg7+Ix9owyruYEklgPkuW1v0Z8e1hTZ+sZwWlEyKrVnWQqiuxc
ehkDKy1Gp7GTrFFS32xouG9KCzvR5ts8Wg+ClMYW8P74jkym32NRBeLnLX2Cofe7g4Ae8IJ6aQ6G
HFxhsv6eTKoyUEGkvPSGPgLUteu9w1wTAJBfnwikP1D9Mh7I0po5VJ+mb2ES9zsKwEkQ5G6nuqvm
AJ6KeXvGi/aeOukmQzYWou+JuKcbTKQtyj5+Hy7zqloJl4G+uUj9XYz3ALC7/q4N6vzRYUnxmGOd
xId0uI1qjnvcYfbSYULeUCcQ0tMNB1HCkgZ8DMfzKgeJ6+itfbdMzpxfCDTB8BJaAdI7gX0HfPdp
jaRyo4b4G2hwv7od9H1ANBLscgE1Ri/LrDcMpH4aOFaGv3ISgGaKlWEmbOdoCL5l1OMN0uKWhl7I
e+SFnUVYNdnGB2uBggzSa5fGHGynGTIYmVaS0lIu2g5kLftk/90fOcMTCxrR7VC6PADCmgKpoCN/
f8QAKy+uljxGQuPa8SlY2FAk0FNg1SxiPMP7vgSXhgrvoeIV3rsWsixYHgfbHjK29+AIQMzfRemX
8oMjebAwse6G7us0Ok6yzALhavrwH6Gn3GTpaHbgRk9JvjQHTenUDTT79BXqniF420G9O+xR9KZ3
dnguuZDxi9odNRtmrgRYYZ9i7DywbPm3G70qegcK2kHe/tWt1rMRkPnDTe9j5tnIThc1OlteL0qz
dT0YlftUATgBYbJtO6XpAbpg2SG3DHs7AoVwK1QJGHtp+ZcuROi6Zk75hcXiSyxU9aNOoHeXeoNY
8AEQ6EaUP7qg/jIaoviS10UCaZzUu4wMP+bKENktBCrer1Jbw+eruHacrJEHa0B//FZz8501BkrT
6gDMFnHEfDJDG3KmlfmbjQZpCg4/siCxEfjrDLG3C0Riyr2DlA2EeRz7QrZIvrbK7h+UhddB4EB2
uJnAhXX1h/QVII3SxCq1sZr7+fDStxNES0v7zhkHd8/1YtUFdmNjpWOCNPYkb5FsH4B2/d04i8eT
kWvPZG3vB+n7/5SpeTTBcnI98VxrtgS/Tn7zKZNgfI7b+o3WyLRapoXy2ENsXobmjuwq8G8F94F9
yKYvXQTZgWt4l8LA2m4ziJ3bbrShyoNRPVcRlCogFWGtYuQZITmXTGceSnNJDk7wnLa1vRQFitUb
GWVLOZnRZood+2wAcTsfrICJYyDtdZ+HCG9RB7koyC0tC/zINmTrUf+3Mp04gjBdJ297BbqQ1kmH
TVlIfH91aSAAKcc9Fo3jK9hzPUhUOsa+003GNnUweC8VyGsOjg/1PqG1o6188padBIX/5BkFmLCq
H9XIjTd94qfV+4kFftxUQhDEsZBdLKzMeq79tl2JTtq3yoK2QNrE+R4JAzA6hFOwrhhUERIrLJZZ
BfKdSMvTFfqs84H2BpAHbdNC0i8ZTGv9n33IkQ5JArYTob2vk9GZyL8WRRtgu8WPtOXsSzHdMWM6
kgxZmrDxTvfRDpP6Goa7RW9OP/r+t3HgQwHL/WC/NZBlWID4SFwED/3N6ANjo0BjeGJJEK+7WlrP
pdF9zcsBauYxePCwqvsOume+GPQgg/0aBPDtcEJBTwJmTcN8noZhHgRZ1XlQUyKgBbiJEfbpIa4d
Y5lNKlki5pQeonAASTv1tGEyvp9S15SaCKA4+bTnAxJohS6rLA0UgscWhNehBRYfgxAMGkYumwfD
TqplWUnxNubq1nNQ67Xo1dde+u0PlEz9FL7jP3sZBw+zP9i3qWem0H2SYo9vtjqlI2drafvehSXy
JQ6j7aTzR3RQ5RgAWyNQN07tjCNdnDrD3qIM1Cefj27hi3FPrdaE4nw7BtOWIEHlAJ3yvkFEb0YI
afgQKFn+bpMuGChIlJqcyW/4GEuoI5qP/P7jfE6DNbqftkfwb6A8xfSM1TXC0tvmI1jSgbnRQZrC
BiiwdFxQlWl0tD7QoBDaTuurbUqCs2W81dh272M/qLBLNo0B32G0mpuDyt3bUeUJKnfjAOECECfF
+kAdYLILF9wpxPaTN1bLq2bM+tPV2fE0sXdaXT65Qcg9Xg9O3oAL/AUEMcFJlpXDFy3iAbuAhy8V
Y+F5lNi3rAC/37gcDGSzC2qupkUShwaeLmO+Ap4IogbX59PAsgpk1mt6MLVkt8fOPhdZm6+Udqae
MEMGbmFKAAQTOTv/8fCj2XPGLZAtoixdsx26mh4xYgXqMunUJOLDaxcZlZXYQPUBm6GHkAbeJz/R
W6VYkaMTWygP4pXHd8xWs22egY/VTQOZNlss8iqH3IRl2XdxOtU3Ttxmu4I74+0EIUhoxCX1lwFy
j54RGT98Vd+4JfPeWi8fljQod5P6RmUWmEeCbrzlmHIelJvuiZ4IdtHeIEbkzoNC4NrugmRcMyj0
LXJdqeDqSgU6VEO9RNAqOHFbWcDV6K09uDYE6K9QegBCxnc/7JrAXCKrGnhzhHwWH4PNMlZb6KNB
3hjpnFtghofbPFX1iblQqJcsdyG+AwoUM27GfRmY99RytYnOwFuS3XSuLk/QQ2kS6iiMKN2YFeB3
XtgU77MEWdauWIdIamz5YbwubGw0h5SBkPB6KeSW8GmAoLmh2YYxuQmTRJ4lSBXWvq/iNf2iSv2z
MuPiAiU3dqRWEwbtqag78P6hjw5Bbaq1C8TFOimDdxsqV+/D0vDn3yKqaotTNfFb8qefIsjj5ToS
ql5fJ1KhvOOQLT7RPAgOg35j9BIEmUCpUmn+KyuNf0qVeHdOD/FuGYK1nuzSdbyl1Vjs0ETF8MQS
sW1H3/qSKQtK1kUzbsktRQo9s7Cxb6ae7f/TtBMzqoWrQMNF0+ahKvacYIGN0fEbVA2G69yZ2g2x
kFEzQWz9U1PoJlGWmU0drq+9oUJQwix+RngtPPXQFNrLFH8lNW2BaHnp+ihE0L2JozkiRQVcom6a
CbCHUtP0UxMpg/iUVm06N6NRmaeoMn7MMyHjcU6i4iu1Iuk45741n71pmp7aQra3BnTEqE9YXNw1
WXCmvgHIxbtm5OAMwBXBqFHfY4F1E4Jg5Sk2JgOYonFDfXnPrAcXhIE0rnO65jK28ZL6qimKH938
Z4U7b6sSYN27sOgvKi9S0HJl/cHV5E6ADfObhNkVtHTAFzW7oJqm5o5zT62kyBgwgLG1oWZvAcNd
pMGZWjSowAJ9gQBBf6AmTen53b2XJo+jpj3J+iZ9MHTUtqiEvcUCo4fcjah2A2r3z+SCpIw4Q4Ni
dx3Q5tLcohAACAo9CR26PJbzJFFe9zsO6PICDBMBUtmVu0jqAGjmyraNBTMcAZEtGazsbgrvqqwM
71Atmd3EkDdamORTM5TZFVV3pl46kPO4L4LIvZud0gYPlwb3wDxvGoApyXTS6OY66HqtQl/GSkBh
G6SFs0LBFTAkQWSyg4Mv52MtkKsYaG1qf3r7D/GYrTsPQfCqNbdJl/U3LqqFLpFw/hHJlH8vzACZ
A698ykGX9jeHtPGegrGsZge8ePubasSmS8+QYbP04IFHZhG70LQvrKg6eZnBX5jcTGEev1T1UJ+H
OAJOW5u7QoltCuD4Bsko/nId9N7Eaj1BJGuaysP8ZhxYgN9ILEqU90Ee6dOhCwF4E/0IlV90NPrd
SmeQeffO2PDEfAhWZAkYwzonLcttmBVQw3PsALKumVw7kiVPMsdSMG6j9p8SsSqD2fZPiTRW5Y3J
F6dFUCMDPhs77Q7bQyy/91bVoNhODw8hdjMPn3yzeULKo18nGVb7jcZCuBofIRsbr0uvO1PLM8Gm
MLWpXFqjBXyH7u189d4bRSiXr50SiCk99GN84A/FxgzAYBqDwhqxABTC97pGJeOgVcEP5IK8vQ+u
KOwFeo+Zb516pP4Q3G4rxoPpQAMzPbCl4pZpeKyzeNx7uqyibv3i7OgzakZuiN9p2B+tCVrbYOEA
P2NdqiO5kcdkROW27UAWuwP4qFv6Tl4j4zkac21AmCXlIrZMdWf1fnUG9sUAmhWpU1dVJe7PSouT
/hrBozS4ByEgOMwz+7snfXmgl1PXxMEZMmjbVuBNv2xY1G/ApNesrks9PcBVWXsgkwJN38b0OUDS
CI/KxB3ewqzagXjH+GE51hHCpdMXCWaBpYd6/1vwZhk3Tmf2NygvBWpTD/Ic1C0mZr2bBlHeTqFd
LNKxEKdMV6WmMeDRCpJAc+vD7kinkKtc5fuCg0vxSjIDWCh0fYzOA7uqWeypI8PttS4zGzl+FkLJ
tTPHUw2GtJfuZ6Ws7iViQwSOXLCiBXXAXyT4vzaJpYYNOYG19X0Mc2v7xfpuR9mNqov4vqu5uLCc
AxifmaCvapL4ksmyOeKJ84U6JyGqEyiqT8XgZkc+ptkKyrgQWNTNoMMbcEGndAiNBI8w3TMOKXo8
CHdqoR53Tcbe+QZIXHZvj159zoAfXbR9YL6KZjBWZc2KHTVTZCygjqmeUktvwYCzXQgww7yGST0A
W2H6O0/4yQFVp+4Sy6FFl0r5POWROJnGGIBAFzAACMm2K6P0o32pm9pNajczqsUJ8UpookUNkmFA
Ya1AZSP21Pxws/RsAIuBG41ABVPzDZUdYNiqyq+Bi5i6jpgnZqOAtOr88xAU5REVce7qwwMpCZQA
JEotXe0RtqCUJw9oEpVfo/p9DvIwoDgHLiJwJOOBZD60SKatpxo1IENZWw8opbceMhlsGkQpb8kj
jxMOxEEwLBCdAs+ul7jTAk+bcUfONkdNthwbYK4wlEY0ek6EI5u1XaopX1ausRl65wuDptYuBR3T
otXMMM4UVgdqQqSGPzmdfG9GwxhvYpQqr4ZaujdVAcEw2qu7+KtvZKniFW3kqZeatFu/OtutCg8I
6iQLymq1dguq4KToN3HjGwAp591e2tw/mEBtzdmxNAQl14AMKw0gO6XOmnGItyMwQPNM1wF/zolI
EVQJV6nAsodlALqJvE/vghRvtGHy7uuwgAkYgsPA/LerqU9cSCLYuVpGbdYlS0/kcpUYbbqZ21U0
ac7ymO/mthXi5VuXxZmmKHM3vRuHDvtDPRh4u3n+DCW2IKkb9ll8yCOVHrHaeT9MfgKwz59tUVb9
IW8OZKcRbRhw0KiaRDXDz54Gm099CMFgD7WUPDTYgmyO7sC/v1wWAEWtrzQgdIYwOtKoQNqJOL9M
zug8DhIwmTG+7aThPJKFG9MO9BHdndSmnpv1Iqk670AeBTISq0ZCCa0xGhcrKpRKyhocUjRUQEp2
j2KsYEFNlMRa5/9yJY/X3V0MiEuDLHzQZQ4qpac6P7T6EA8c7W4UOTBDU36gM+ou7W4AOTEfwNv4
MSYid+onz2qqwOfz5yn1G01fryGlFW/tLEpXpBu+y3V1WIX7ZMUaU506APBPTpalq8xk/DC45Q8Z
pt3RUt37IUrs7kg21we/nmNnB+qctEcHtgbE0T5cqGdABR0oncGrlhv31zTV1HviYI71F/lRWW4j
zUAmSlPRwWhBUam9qEWuNHAS7Txwzmj9mus6/e9zkf3jite52K8r0sysKPgBtdh4fOJhVKeovCUE
r//RxHaHPSUtHivXXiwnPjepFwlxkbHmZDuGOg1Mhju82vYtS4DYIdt86gOgskssa082OhRuhXpm
fUCZAUhKX0SLHQR4u6Q3PhmA3/uJ8VK1dfmt4P6LjxvhG6ig5xPgSeeT37rMcPCeIZWx192FHvlf
pvh/94EEGKq8wN+9djrHOdaDay+I6CEXmdg00Kmd2SG4B2WXqjKdc4s/+Zn5j/HE+MvfBoU+a2Z2
iH8PGpKKv0Tcjo+qQPFllxvDHR3a2Muglbm8WiYE4u7cWC/IU6FFX03NZllU1taKsUd1lTV+Gpp1
SyOsy3CesrfA1WEOOiihr6Bjend1KKxtGoIIlmw2MpSLpvUKUIMW1bpHTf0u9GT2PBrTtqgZQK3a
bvI0uNpVVL7bPTC27Wrg656dEnvID/vV/3d7WaN+jbJXc+JLZ69AeQlN5nFOltWgrT12QfN4zZ9l
Pau3veMPy2v+TCGFiShs7G+uSbHOjr5kkT0cyDTbxbIMUVFGObfJCNOj4NXj9dIdHjjbuhbj8jpN
E/afp6aO0crmqWkiE1TOd53LlpOFCkHpTggMZoCknLPKdZdGI3PUAQzhee7BE2rcoa7lKdc28mtY
CAVFIEi2NMM8lib4mEWB3QcFTXrSjwOWp/NMV9N1zjpOt3jfeAfqBA7sIXGy7tijjH815B5W3Hoh
M6888OKrRhupWW3ywTN9U2YjqLp0k5YrThEh16bC9EA21wfBAUDht9Q5u+l5XaTCN1dbwX5epzVG
//O0NCgwEMxKlEyxj8IyiKbtwWhNnXRoP6YNJbYKY4VV1dAazq5qsbKj9YwfAQdBTVrPUNP1e4VC
JKQmrk3qRS0bfi/p0Y+w6+lRQbwNh+lr0GJLFHlmfwShONZ41Pa0kc7oEIcFJGLTZktDQ7Cs47Wh
h1D7OkNYguCf983DH/Z55k8XGbMgXnh+oTYIcfS7wYsuzO7NNw9CrEHoxN/zLumXzZD4Zwj+tkfQ
eKCccCyDr1Z9IgcHqsTL0gOnfD1U1amAjsiKOtwth8bUNyg71yu3VvEpEFF+FhOwB0htxd9d9thX
1vSVoyh9BR3bQi+bwy1SxIg9SAh34p07vuWmLRdxyqO7onDtM3VgC4DaCt1hoMRu7qgM8C+HDHUU
Q733LAFqRUdDoAapHsimWgcou7EfH2pEBjc8MtRtmAl2azXmvdSL2gSpJGqp1hAbA4z5UASGyGPk
eWyPqMqOilquhS7UhLqzswf5+dxJ/mSnw4jU0t6J3Zs/7XpasEMb+9Jqbz75aztdIJ0McUBBztz5
x3BU7yJ/bKr5413rbcgNkMjiMFXZ9jotA6b+lPhqWRtyOLkuEjoDMPm3fYjXNQrN4geZBoD9llBs
GJqgWFq2Vb14skEZn2qyN98HCkCp4nuQgjypcLufnV2s0jT3oB/6gGRQgl1KJpdVwMOfSJ0Bxp2l
34b4H9To1U92141rgUfjsTaL8mAhu7qZfBuLSpAPLKLcb79zFi2NKct/goP7uXNG+yUwBgT3EXk/
u4Zp7kobpfse9mT3SeH3S9Wa1tto9zvlWtlP05v23RjUbwBtQqAL7IdeJxdC9dPFZEWyDe063dee
TG9tX0QrK+jVG5D027FKsx/mKF67LBmfezWM2H1axTGwOvuIX3a59nqvfPE6hAO1K2+nXez54lA3
sbOsoqQDBbYjD7FvTZdWWhfwdDhv0GiGmlNot0foh1UPoGn7Rnb8MYjK9LU6FaCtu2+kAJA69ldG
gOI6EGBGZyMv4lNtCWz2Oe+/Nc7aTeLiO8A1kMnSDky64xY1lGKdsLS4Q/FLcVeGKPBCwKFCvN7J
7yxor/mLKscnnrJbMqGGy0BmWgVcLAajvImMNtkoDfrAv9q4Z34WLxA2Vnuu33tzR4hqgSks76gl
3LA85UycroOyEm/9UcQg8fyYqEDCeIUfU7IxCCKCBfX7xOTjCUsucr/5TmRvk+bjrNJuPLT5onA0
5dtM/DYfyYcOn9rVEE0HCaxrZ/l7SNgsHBcsHmXGzzNmYYI0BoIDyYYwDlHB5AkFGs/USSZXWCfG
+3d/CYQ70mSRczAa31kSHYVdNq9lbFsPDEGz41/sfV18tiesfXUy+e5fAwC0JPYK3DevQZiwhyFC
NdUcySrCXr7zuyIJcvRccIMSJoFK1XLwL7RNC+6J0L7DF1M+9ZBkumlRwr1pR269TnjwRp0nvuEV
BvoUmRrHsXOmW6hU+yDKQEGyHomcbvk06JGyRGAocqt5JDk4IYrAaCQHouK2SyA67v0aSdc0PUAU
aaQjfPNVAnxEDljpofYiWudRYz8AIZ5s8M8IjiqNwTcM8eobLnmFvIDgUAvvTOhRc9CrcpZ+h3TR
Zqy8KUJNoliDo8v6ntioLARiNnl2JlOtAqbYbakiY9tPfbt363Y8Is8O8XGvrB9qPOZRntcXX7CM
eAxTgHsX4mHqGjCGVV6lVUXsL9Iwi+XfPtvU8X99tqgyP3222DAgsqtrv6h0SwwyX0ou2v1cnKWb
QM23eyr7ksx4QB2J3FUqTdUCkVVQyFG4zm+8es1jMAbMRhdp27U/CGOBNHaBXWvrbQaImS3FEOJb
J6MsY7yjI+c4aRWvQR+KzvQ2MoLYuVcNWz54xd4AJOSk3G440RkduqQEQ1nouqtrR12H32Jphou8
8YYNTyK+871KPPijLmkbQfUL5MkRJZ7VC3mMNmfIb/InVP+oJfTYo/2ARwm/pvU/xfjnU3Ka4EQp
AC+JnY0aBLb9YKMbEdx1PB81KGG2rjWsWHLZLqwWyMAesKBH1wFE2k6nV3ILTdCcOlWFCFyPvUYc
t+251W59hFo+PfxvbgN++dsCUETIWHndU5PnW5RyI6+HX96GOWLa5rqpsmqZQDfkJS1qc58yF7Lj
xmR+MZ3hx5gE/h0SzcMt2LRRsa79uRW4S9l5yFzpafOu2JL//1B2Zctx40r2V27c52EMuAAEJ2bm
ofZdKpVkWX5hyJbNneAGbl8/h1nqLtnt2zcmwsEgEgtpqggCmXnOGWL3fVgFv/FmzIBsB7U2GHZX
Ejljc0QXoy1tbalYsDjeXje+Uy0QG9GHInyZ0TYuGSLRJdClkhJXg4i3M9Ns+dLLPXbglO2Kj0Qr
VoBn3L9fEeo0+6CBnyYdreYAkAnoJTIQVR8g0Olbq6AAqFy5fbeiejoYbvQai8Ja97mlgWHBIcqD
9qjqUgHKn3IwyEjRz8gYqfq9jS20nhd1jejv1JoqtBv04L+E0kJSIHgLrXV91J2PZELoS80bBYnG
LkE2P0L3OMXKq1mB8a2ZSbgm+xkZq6mGziQyZbaqdO9u9sK0QP1xrdX2wiyQaNhjZcDxGd/X9KLh
FQqPTeLgnaPTUF4KO42hcAa/OR0Qo0o7uHT/KDfgF8rB60+WDz2pPCaRCc3yOY116wMhIbjip4OV
ufbS6VORnkAP1qwYuMBPhenbR6afzCndiw5kprMx7Oy5iId8GWGl4mIP4svDGGRzapKQbfDyCvo9
obO8jVBF7Am7kxA0fVLnMwOqZDtvOtBZkPAmB5OCgBH7OW9J1masHKTvTq2460DpvB421IZMDld/
9KYhb2VqQ0WlMu7MbzXCdNXCFBCUrDoEjLo8ej/E8EZWwMujnPayBOFQ8P1qS6mGmvPKVas2M36Q
B/KDkzKJIqj8hCBPb5DNfsDe8aM38xfnJnWWPHgyIuMTsqDto2WAH7CzwwFK8UN8LIc0B/eSNs4A
oVnzsgkt+HjSYAbGyPytD5IlkhRz5H5EEK7hfvhdx+VXFYjmczUgbm+IkD1gwSPBPVkz/B1VssVH
qwULTgU0v5ssBT6ueB94jmcRd8PhemrY2tiZFdZUeVICSTTV0EF0yMwaQIvXYzfYRBZAe6DDeEHi
5RlindVFjoV3AFiwmpPd0CBfVFVY3iW+Pd57vMf6ZeoQgisAESPF9w7wxY9SQU63Y/lToMZq1oOR
70CHoTOyA5sONxsVdafrOU+tlRqREN7l9bEWgXrykAX7UEt/zqwqRF7LohJ5+sT7Rj3B84r0xkI/
UMNApSdkSck7KlVx9dbn5XAdBHp1oFVNQ7yH05hq2tBiIuq2VExHPi6QC+SsqdjIAuFBOLhXVBwi
v8ZurJILe7oouEKjLaIb9pxqEYk3dqUCvQXVStFGx6bBCpVqWW9Vd3AZnKkSS9doVvCBbTLDsEew
LScVABnVrsHiAK6kLPGP+G35RzozuuIz+LK7jWUqPs6s0m/hgB/ABG9m2BhmUGaezugQQBVg50c4
3Iq/a3frRj2oCXW7Ff//Q90u+ctQv9zB7Rq/tKMKt+70tjUvfgiRZQMqIWpGp7cDiD/4QtlFP4NQ
Qrq/VbgRKOlLlf3Rhcq3ajmNeCvS2a8XSBtEJE0XLId/P0xY/nljdBW6k6vxdlUyiqp01Ew45nnU
EfZu003culDx2oROqUtRxM9Q3iy3hh2p+wbSkByhoEM+MXbSoRg4skAMv5gPlv1u6+gsTlYGRI2O
w/QGIDda16tKJ8BK/NmXeqgY2XK9ax1v9pEBuz2mmInoqreKAfQ6neiSUy5DrMx12IplUkTe/HrF
PweGlwrAbXB4d3TtVOfYJZdmvLgORZ1D/ZK6XXh3HSrVZrEMI6O8NvEM72SDhGgNhgm9E5rp3fXM
Tdv3s9/YqEkvHTfFi41+dMj/PLvZxDTMbVSquNlKsITOYwdvPOjdvIeidcFNFYJJnYo+T7wHbUFC
u0usu3BqUUJebRM2vJ1TZelI70HB35KVHTteO3UaSoEA8cDzhRTRXNf5nbTtE2hSyrdi5CdDsOLN
0e4pdHGSwyL9uD64UQpuJo/5W7fqnyghndLQgykXHZ6Aq/1mohZkz8rxDijzGRuwIUh5fA8CPecc
R7F7woS0pBIdjBFszqndvLVDkCDS1yAjr/DKei6FDxYDNwv2VepM+/lSvDR/niWx+W6jszZ1xEsY
DumMqcx9udYGa2Z6l0Tr5Mw5T87gvRaHuhn3ZII4RHJukIh/52Mug2peH8ypWdueQ5Ax3VMrOjRV
vUls1R2p1Edxcq5y9azcHEwa08hk6mtwVgjDCrY3W6vsai5jlqypCVWkOgPoQgHEQzYaMywhJxo0
TrK4XTVwtb1OejBQ38YL7NTaumaPfC1T4oZjNcq9I5ozdaP/EvIiSiiVFh9GN0vQ8MbXW7j9FxLs
KDuwf51uptyv7nvPDQ+3O9OuH81M0CQCk4oHRm1rUfkzwxDuh/9VaflII7VAV0VN6OCN4ACpzdq8
/q9oULf1ILqXZXp+uyxrcrkxSuSt3/6nbdUaOya7z7cHBwcpeP91ur3dXZ9z704FLzTW9W/o9cXk
dR3ursWxcHZg2OgmME23dS2IJBgq61/junm00ix5jCHZuHMZQ4buZIeenW2o5jRiHY7kT1mvGlAZ
bWVWOE8aRHfUiAnLnDeCVcfI5sbC4CqbaQjwXdre/NQ1Q37sppIovHGFXBEwJ5eeealEX91LkF41
MjEvZGpNUHsFWRDtyda3QbHJIsXm1w7cCi69ufK1NsHEiRQ9rKvbeEuDgxM32cErYs6oSB08/FgM
YfZnMrUjXIlp31ZrGhxok+wQ2/l3qqTbNSJzjxBucHe9emN3yDaLxJIGk27SnZhTnKg9Hbw4flWJ
ax6o1GN5uPZdqwWdCP5Do9EHZ2SqLKiSTAoSmTOn8vsdFZOxsDduBGcdNaFb6ICMY+OFDIYLjRev
HNmGbgC0HmwX6B5bSeypuuiZRXZ7Hh1X3xdj9+Z3nvcZ0u7DEoqAwyboUQy1sQDpFnI0Y887FFUG
BT4gqD+Dp9ABJW7W7Is2Quqadb6aWyjw6bIEXwh8NPP3HTco1DbXPL1bbn6C0Me+zYvZh0Q9O64h
Jm7aDwZuuwj8Z4pfByz/qmutHgsE2Ta6hsQPvLTe49SAQttYA3516i8GnJxfY44EyKRzfiR2etek
g/Wi42aAHqiVn4UdtWtZWv3OL0UCP0XCwBro9I/JAGXcHAKd36bu0Ch1fkTo7mZwBuMn6q98O8VP
I2WAJEw48kgaYLYwE4DP0rD/BI0KcDnDfmvWTejz1HMRRoRD7dpMAHtPzYCOeB9tmJrdRovibz4R
HUDyeADNN+Adxiwb3jI3RHapZz1DdrhEUqKZbeq+ST6VrXNwCzP8CjxPOi+QHn3SrsWOyhwQWrOH
6OufPbsUYhTUU4kAadu2zRZGHCNAFOTpJzrLA5Fcz7rf2H7XLmAmw7xZpB/ibIawhz2YwTYfonrX
GBsfLgYfxZbCa9daF1GyJTdKwEz+jNFRYxolLesN2fs4neUjArunoi2KtQD9wLOVFVc+K5FKc5nY
stoiCwnivKm68llhLQ173IBA2/KMT1N7CT8ZUGpIU+CDAo+yVXTWcsqdn4fCAw92GSb/otzNYz3z
I+3vvQSyI0iVSdQpGzkCLma3oArECdUpgoagvYjHfoEcKn9/a+YPPFwNQerOewdozg6JGnudte1j
2Fn5Eixl/epaHEHE5ogKt2S57aPuzBEErumBKunQuSAMA6jrTCUarU/M99Ecs3sfLbCNYNXqvIHH
S1rJjDizID906KRZnahUs7TexF5WzalIBzh5QcwZ1Cen9JCwObWoQSA2dyYpEbL9Zoxri6nDz2P8
7ip2Ce3XogX3ZDg4xcVIzD1xM/hQJ90kwFot++mlgEZfNPmiu7sSot0Xpxv3DOKvS0yO7j6sg3De
yNE51ImyPzHQpV9p63SudmChLBYBsuY+UzM/LZ2DyYK1tFQLUL34Sm9MXUO4ooTP4tww1uyboJUL
FiTRV50dVWl7X9oEtKtjM0Y7lqX5ZepI9VWioKFjIV3IjhKxTVKMI2pLvAVw+IRh031FtLSbt44X
3ifSNCHmOoJl1FYjRJST97Yciiwacoz5wkTwtAVDL7g/HLbo6czGVrXLtYS7AGfX2unMDl9500PF
XQImNB1AiqmDdY2E3jVvHARlNWaiBssI8Pu749rDPHMuXYTWJ7606x8jbIZFLeB0pb9lGrbxGcpy
kwbXPfcY/5KCaxdiit0Xa+zZXCdxBy29oNs0ojU2DJHOuw6Q8DnicuNL2fcH4tD2crB3Rqr7wsoU
cpDAXxhdnD3mgN4Duo2zoCogG4op+dGI9bvtVktnOWP1sssrMAM5mCgB0ch2dMu+SNODKKvX6x1P
/xVRgOyLWmSh3kCxIH7ysuKglOE9xiB82mFGmd7Cbvgy2VOGr4UVhs5OuKBK+dk+IpAxU2ZdbjD9
9Ucs+PvjyEUHfWhHrROriGYl6+NhRjVuGI2zpuThWnUDdM0M6CBIb3JqTcWbzU3SYYPcturcToca
xPqIXsBGRaq42VTt1qvSt9o5ZblRvhv2wGfXEf6W8ttudsONxzVD7vAsJZrWm7KVZ1dnxNbqZa4x
ewSGad3lCTeW0XQWiOH9jGy/q0ViKehzkCu5jvHr2UmEDlb16BZPVZW/2fAyvkVlvYIjrvtiZn6y
QP7UcNJSwrNnqnqVp66YW/lozHyZmQdJjAjkKKYyh0cO65xgRyY6uJMXmc4QpoCWazFCiBbJq6vY
1UArT4A7SuIiGwgAoH9jiyMcOerkTdNvrq0Xa2zYJnY4puTC6JOtwwx8JcoEGuhtHTgQ0zHjNx9v
hbQEfy28MF6YnGcnL2FyH46qXvY618B6Ay8ONc83p85+DKptHmUYNWvfV9k2yDiU0qbBqMVoQ3E9
qvkrXPvxwnfHfOEyOWxAIUg56nTw8rxc+i63llTsAN57EO8NHJuvRZYhXXxoLmPuA9qfRNkWMQ0A
DKHwcIYyyLutdI+GH2/zUCx/p1nh2/jUTpXjFIp385AtkLLYGRd41/AUuigoFoT9TxC62iDWa+ET
BpUnEClW5xDOmKuNilSB7PZmY88NFwQIrdNaT4CBtzvHKiZuagn3YQVpiFtRgEARz9U+xnaADGkp
vHkyMYxDqvWTqKvg4vImPbRD4s+J0Vv8YdfKTg/KnuSZ4IFfgss3hShhMcNra34F34ZGzr+V3rta
DOB6wR8i5VF7YbIC4dA01Q7he9s2BKOxbenwITRBXq19BLKwNxy/OAzKPL0eniEX826nRAxwZF7t
1H7MY38ZGCMwBk2TbJwuClcIciCuJ0fMi4iVg90GoJAkTTdmkjWfqUXYRM46hjjfDIutbH6lnm8M
1q9/WybiecTLgJLh0ttYAtRwoaihfkaPVFcfi1QLj3+3pedfRt1fan/pe2vcTkOV0tDrMRh33YCg
K6TQy30PD8Aqr0z7kiMlDDLH+fim/Lui7/zv9lj+sLmUTzo1sbMMev+ALPDq2kdnhbHMByCV6H1j
g1OtYyNU8D1NayA9LXi66ZB6oz1n7PWGmb7hqguQSWyzEuI+DpDXnchqCBQP+h2JfWsHTQaszdvs
yWE1w++0q8BNk9mrlCO5OErK4ggQfL5E2lP5qXLNbwRtNMQ3TFvJ260Pi8ZwYfj8RQv8MQm1hgzj
cnUrenVfriCPHK5SNwgOfAD0ivfPlP2uVAtputAfTtKR3cHS2MhEpW++1sm1gd1fWG/OEC0okSGC
V0JhhQm3sFMcSIYmm4p8KlKt3QLbSbXYK1pPVPu7vokIEbnIchCoGvkJywSsKyFAa5W93JeaYak5
2btKgDBgaF5KLZX9QyeufIAe7QIMt0F2DoMJwKCjA5i6ufMtB4Z4AVoN584ooPo3GG7yFKSqWkJJ
ajwC8pXuRJGI9Vgo+96OCz5vuQhfWit/yFLl/ACwH/mNnn4Lyz+6u6FG+kabWCDyx7cC/AgeXDFe
duBN6yN7oP9Erz/ZLScXa7eorupD3mBl98B27/Mcwkg3QaKsCJs11yHIcEcIEt0qzMKB4IdxDwYb
MFEVyNqHc2VW8qjbU7EZ1HuRoIf4OnysHX4uUm3MAA/7l33ViBydMs8WoLY98NrNt960wEI2IhTZ
ZJmFRyrTYWriqzHfxokbHUwsPonPINbdd5+r8F50vfPAxuREZAh23tlrpI3GK2o1ZON3oPSCe6xt
r63IbA02WvUpWk0r1z/HAn/FtVVeF2KlZW0v4aFEgnBfsefIBjcc3mv/nIc1+Lgx+R+BkUEMym9D
OF06+zgiVRziiLX90Ki6mSsz7z/Hnv3aem7y3SobdJ/iUDwtsVViyZvwILTaB5xBkC3AOx3U4Ebp
BoRJWjM6+qbxmhq+c11QtomZHVQcvtIyjTYIEijXmbTbZEeLNc/BbxBg+GJJbF7E66V7Pz0aFT4V
E/MX2ZteA9ox2Z1Ozm9NyQ6ZzhQfBq+cgbB3XAM0kz27kBfPTRl+zXzAoF1wsZ3iNOxOEgBqpBo0
4dcY0gCcgXvDciN//XPPxIzG+zyzn3OsbI6gYMqPWPXmR+xA4g3vjU/SjqK9HUerwMrKS5rG7b1I
XCS0dFAG7eFzmVc+YxuqNVreHIJAfrnWskG81QB/7LE4wq5FOAYkL+Eho7Z0AHHdine5cUelqPTE
4p//+M///e9v/X8F39U90kgDlf8j19m9ivKm/p9/CvbPfxRX8/btf/7peNKWnDvgsOAe2EeEkKj/
9vqAIDham/8RNuAbgxqRdXFqVV8aawEBguwtzv0A2LSghOvWcza2N7EqAEn/0CQDYLhau28InSN8
nn9rjcV1Hxt0YbIHYmWd0Aqr47zdINWMpycxhtlaEq8c5FKdWTiU0fqqMphEzU9l4IhPIRJhbsuM
OOHxAtGYDAIhYCaiQ5D4H23UuMzSBcNvfAd5YmTPTgeeZ/3Rng593FQrhUkPjEx/1KaV/gwy/WzD
W4YVO89EhXwk2V6bUF9qTANATYHN/v7RO9ZfH70QjsAvi3PEoIXz86MHPZ4yutoVl6aLhg2CwAGy
psxxmTlG+VIlCJpMy4luBA66lE51Ty0EME+AajOkif2+VZX7xi4L5YdxOjbRbNi9hlixseO8Dl/S
qLIWsZ10RxeSmPuyAE/GgNjUpxGkz3i84m1qCv5p5HhPTZkPpZEgHQ70mpnVcKfD2N45joU5F5AG
99/8Lj3714fjMHh98XQcpIYILvjPD6eTSSmROp9frot0UXDg8pXzCREKdYaibHsGVP+JpsOozo0V
TXlUnFohXSs/DwW0iq3Qe4UPWC8Fz3KwpmFiCvMaYg2cN58tXR3daY2Ij+JDHjP1zI0CkkFFh6aD
cva1ex8aqrpHov0KAXt+URObfgluW9AdJP6ebKAMS9ZNAf5HqqUOVdSv+MTLD68ZVGuryAFuz87m
cE7F29HNwdrv54A89j44M+wuqea1DxRh2FygXc8vv7R1zPtaWFsJ5Y5flvakMGdp7u2mSpKfG9sA
6KQOTg8sf9nBdKLvVedlj810gKewqHgMAjAUski0sxbQw13mFfmjpc1qZZijWlIt9e669Npbgbz3
7upvdAqLLS2nST6Qy7eNO83KZrOiitJi4b/5RTjeT78Izpg08Y9DMdsFDNm1p9fpw0yFmcUaQCUT
XDg+UZCPY/2pM0GvTDjDqPxkerX1Soswx2j7Q8D9/mSEHpZoRgUpyDg5kqrsVSWWxGOv8rB0WnlF
UcyaSe0tQhIgtHfKGOIySbmnTlRBxX9puw4WsMRf17VEls1gy3TjdqO5Z44093Tm9IldzvJoQLYV
AkVs48h4e6v+S5urwan0+t/MPT9P+9PDBAGUcJiQngUiOk/8/DCTsGJmmjH/we3rAaHYzJuZwC/c
W5HhIek7M5dt6uUvivElrXWpRVWFQOl1TgeGWxDPIoxYSGCP22JTI84wzbPVNLt+OABkdGw1xNvQ
gMzQ+IDTyQzhTgvGfF4lJuhdLZadTS+JZuRsoQqWGe8ViM5E8BKA1t1wdD6PiwJcNr6XngXyXP7+
qXjuX35ituMy7poWKHeZY//yVLCicoK8ScUDg1zu0Z4EM0BtkiCFbVK5JU7UQMTxoi/OkRjTxQfq
ZQVBA6JLJhv48wCMlaCSJ2pl3x2QB9eLZlFXsQEu7qyeUyqg4qDngBRysOdTxmAcrF1duM+3VrVA
dprLIN3YTa6hwo9BihEZwYaKerJ1EgilcLD/YqN2xeRqujae2pFtqCWW2o7xUk303jM3GJ0LpmHo
ilhBDKYuUW6pJiqhseVXkOGi2g+tPaeuIZDreIdQW9NPYPiCn1Oxiq163OQciSqTnaleYI6AUxGs
Kdjxg7BfIhmfy1lbe/3FmgAkBYDICN1ipzSVprpugIJS2sAtB4mwMMhB79yZ/hbi3sVJNxFo5sfG
38vM/Zzmunkgk8Kna5EihrGiIlWYKSBUzHz9+9+Ixf/y6njQ2/BMiAt43MEufKr/MA8NHsPnbrDL
hzA0J69z/hzXVfQ175B06PeC3SPyEyE9DwnA4NcLvxZgxEB8338pEFZaQTcVLBmuiB5/7ulVLcMG
Zjh4mREB4wouFtHFFXxSoKuloozGZVjo8dKGLlhFgnwVTYp4hTLUETSxSDWdithhNBvpTiw3UzGr
QD5aSt5vqAig0fuQVIQU8jJCqtlS2viVEyIo8q16GY2i+QC9BlocK6OqugKH4Kgat6kDqNsVes0z
EElACcy8Qq+hNqfufJt/gF4XQV8vdZfp6yXoOgOAOcj7thL3xbJcfRaWF9wlLfCvPUA8L7a2oBTO
WHZAhoL7aAbl1g8L8wWsIs0Kc6q/pmZxDP7zArGurpHId2qxgyC7cJrX27B2MMIDPHWnYQutArji
i0OtnRF5o5BuHMo2fATnuoP8HHjrKrfeDjUiAoAVuHOwX0RvWD7ls2ws/aekHa2Fb/TpXY7c0I1W
rbWlkXiDCOBtpI5lwYNX9AAnQyer9fu5BdE4OKeBTZbTgey8aoZlzW09N8X4bqMKatejl82YfR1D
RmuIWNV3MoAHJXd09gUE8DtShmziZs/70XtBEqOYx+4QAj8B+VS3qcxNH8Fhb1q2jTuQ2RcZ1bva
z58AZkjuGKbD84CNETQvIHDNVfuIOFcAObtAPapsrCETULRrKooy1du6ReI4FSHCbN/XNVvF2lZn
eNjNhWKp+2CVKr1jpbs2h959IFMf+c3Ct/xxZU82yylrKHdcm/tdmp+sIt+SsxaiQWA3TMWWHEYh
RcgmW9O7yI1uGQDhWCxJULe9GLl5jioOp56qt7ZflT9aK3m141EC81r7c2zTnfvStOu1k9YG8oFG
0DUAxbkqIq0efjdOmmz7rCjXcFi0y7KFJF4eFQ/FhEZBGiRUkicgSm4oiDbWaY5XCjY6cAgHUFsx
YpaSUYmYfD98lkotxkENT3ECgIYshYlYC3bsWN06AGgofEgnckOeFgsAi/pdVzUVInBd2yXHOlbl
vDaZdwY/abi2ZRFBcUYNh8SCdx4pie5FWAgUCBXKr8BULdMscH4E2tu3DSIy1B3pAN7ZCcJojYSm
cfX3M6Fpw9n88weTM0u6WEjYFnZWjpS/7h4Z1DSVG4X1OtWJs9OQ6Z0jQo/MkY4Hn6PMA/UUEj6l
WwGh5PQRkBKwI/LursCBhsBPlIefPTCTQmSEi5MJX99ThngENcsVz/dBiO0OFRUHHWwddwxkahG+
Un1T7OCp/ookh/hHVpwwWeOXkAc2PMG+fJkoPufYkesHx0+bVcbK8tCkrbtD8KZbN5Uz3gMTGSzw
CK3naZy28aMf4/g+jmWAYU3AiV8UJzMI8YcDc1t7QoLrUQaJ2lkOdnTTtkyD+SXQx9F4qoB3P1Er
MlNx0OW4Aerwlexkoko6DG3pL0x8bufXK5Cxnoaszb6d6TwP1mT7cDHpNms9xPX+gy1r8+zQsHLB
uxI6b9SFLsUBulhbaZV9tFEbg1dq0h5qsVH4611DAhZrMcm8NWa4chswsI+lQGxAPc0ELkqm+QIo
G4sfYvDj78vE9EFPpY12T2UlVTBvAjPCV2VYpn4toGY0JsMcxKXRxhVNdnF16B5Hx78TTojSZNKp
b87qhnFw9PMMftPA2RtO9uPWouPsB8hnXfCiOQnmafSEA9zdNi7kTWkMbxoIhMUAC2t+pBZOWiYb
+KTg+JkqyWYnzhJbxvD+eqXMG1bZMIyL6xgRvjTxGN+51TqqEzA0Tf2sWuZL0zPd5XUE5ZdnG7py
t0Fdc4wWAFgVaxrVGQv/FKXBTnLG1RwwHDDBF/6wSdn1Ok3gOwdIJjxTcxqnRzht1oDAbkdFP5TO
lC2PfKrpFuhQBsCxp8I6UK9ABsamKvA3obsim20hDRgxphO1j5wIoHjfDBf0bIbe/2KrOjpIcDLd
VWW7skLHeQDBmvNgj6CgAY+7t2wED/N5D+VvKCVkZ2qC2J4N6AhUACPLUksrdpq114LFExrbaZem
q350oq1jWMWndPQ3Jji/X5F5VC9Eo6w91P76B6Ntv5qln7wiHyGAvGpjnmTgJXf4KogZVeSi/9GW
rnGOfJUcxrpJF3QBeKT2ckojUu1wAkUW6KN7/CnoIqn/qIDOBOthn67TovPWtWMUnyF5Ox9Y5a+s
tAaky4P71Gj2XVzC56exCZ9jdom3JuhCgW3EI8OOn82KPmLl3Mck5ptBfqZaU0TtQmDFvaZiaHjI
I4Dg4XWoCr/hEnujk/Q0u4CIPlr5FjbQVCzzit0BSrS5tm164CJB0a1Wfm1/o9HcwjXWELfkc6x+
zYtlwBec2Xuqu1pyZCBnyDS53qo0mnyHtQIkDqY7t1OsawDeR7p+DQUh+EHe73nyRcRwkq/pPrRi
zsF28vd77oS8Qxpffr3n6eewAqZYLemqKUfm6Oi6iGBNF5gOdN/w83TX+/q7e6ZOfW385Z6DpAJR
Nvzdd03erzoj4WtdedsCPnFgP3SBgKrRKsBEptMh1RXSxeCLLCKXbzyqkYYCSihPIad0bdkgmTrm
MoBa0hSPnTp2yGRc+ZF8TuwQAq5kY6D1Cw90erUWrcVmSHHxcyNZhBE+AHZyiesSedQV2JWA8kwv
wDullzKDElznnakBgnX2kgHCsKRiwRLrAZ2pIXWB8o5cdGGXr8hWSwRpdDSHBOGwVW06f++Gceuw
QTxcQzc9str0Al3w5m4wxfrWIisHjf+mVhsaS4+Nd8QTgRB2WRR7akddq6CHDBLr6y3Z8p51h8GJ
X8Zy1Ftpl+kCHpV47TQ937Ekz45BX9VzOG79vNjKREFWhuXZLA2L4Xs4rtLcrX8M6fgNK1frk1Rw
6sWVnyMXE4RTY+1gQWc1wbn3wd+Qt1b2xTIlYjTohEQ1rDAa6zXmNgiwmzF7oCv3g+K7OO7FFpRc
60IK0HpYo7tv4vC73VklwhMGSOWE5McIX42VUwQmUCyQqh2S0pszH7FGo16WDgDxKaKbrzJgJ1DX
TmEH7JZkj4ccI0AXRpZ6M3TwrYSi4mfRs2TudIN/qcELtwD9OUO69fh+baBni90v1410IM/IQwZc
JQy7T8jOA7DQRCTvp+tBGhc4GlUXK28owBwM1uFVBez9wk8hXZG3potMsdZ8BSBm5rdW/eLVgLiG
YGvaMOwhPnmO2JXZNGrlmXM5QmDE7lvzLo8S+FCpJ3wAflgOF98zi50LEdcldcjy9WjF8gtSulMI
U3T1Fumx8nH0xD3VjyKGL8Usu1NYwC0GVBF0hqcrZV4Agh3HfcRr12x7Fiar0qr8L361una0Zbu0
9Kh2JsPOEuJan683gmy1mZHjwSVQJDpa8JvO1TQgEgZ2KtL5p1GGw8YCBHOVNVq/JMUwowaGDVwM
NLOyPUhPygdPQvSFLlVzgCZrrBruA8QeDwLMcwuqMHi98jBrPmsJvXcJisB1mPTGs3Lwl5+uCWqp
cjGGMkXoBJF2aJOW18elIGg8Q5w5eBAGlCH8SbyTelQxIu3YwL00owjW/VhUG7D/D59GBX2D6UEn
GfDMIJ7LjmI0PKS+xNZsxCfpCU7ip3IAc36EON5GBQnkeq4BJ0SdODDL2EcKhAwmAgaqMAP3YvQQ
xZu+ppUR84diOsgUa7vSjo0lfT4jr0WF/BaKvr5+UIssGtcKfBtz6kStWmTNDVhOHqkkeu2B7b7D
Z1gpa41lrrkDcmHmIhr9lDqGcU6CYm/6bfDcuwoPByCrqw+gqkykF7CsX1KtyIJ0YcBlvqVNPzK4
fqSFZCcqTSNaiF4+5dOIoIUCoTH8BrzEdf8AaaYhdN6QjH1Azpc8aN5iddqWvbXpXH1nTRXAmAC8
8aHa6IsNJn2xHYsY2lHIh5AHn1t/nA6hgLrF2L8F5pfOCUCyq9sMm0/PTuahGzZziW/kurSZk8wh
g7a2WmmfauR5P4wVC492xu7eG+cGHO29zhbXsoV9OpBRZQOFiWmwOof+H4vPaeSlDwhJwdEWet+1
SFFnaZktrabGz4wuVDvqmy4ac4kMULZEnqENBhwRP6eBIZaZ4SkISqBYdqBC9sOkOFCxt60Ncj+w
ilI+v+RjsVRDnjwHYfV/lJ1Xj9xGF6Z/EQHmcMtmx+kwUZrRDSHZMos5x1+/D6tlj+A1PuzeEKzE
jmRVnfMGIoirmQ4L6fQrKuXuvlHDX61JNqUBSinzUbYOqvPdLEVzk0OVaLsYKkjhrK4eEZd8k6+T
F2Z9km8qX68PVfO/35Rszdn1yzeloKzHYiGt9+G8qGeJrrrjrNZiQeLJD9nJ3Em6ssudvvsbIitS
QgJbaydHkng/L3TvJK8Zr52sPF+Cuou28zJtgAMkL+RflzcDlGnawcqTJXUsWaKhgixLrmYcjUVN
76Wsms9GVI6Psi3svBs6Oe5NlvRIfamRdLuXQDN97SdHu8q2Isp/aMKK72q9WNlHxCTN8XJ/CbXJ
fO6N8Cw1eRE2bPzCm0nErm8u7Eu4wlrmPsjWgnne13KT+KhsxXeZeyoD4dZH6pvteNkmVy+d3aRH
QtLl62I7yT5VVC2QxShTu4vbhO+Oasf8i/EHjGZUfmSj2vFSpdF6p6JVytcpHcpdkRAak61jaOTn
duaJdh/boU/gZq+ya14gEUyAjIX7+qKiH4ctSusZWS8u5MF8PoG6zZqxvWYGkt5ZmmsBea32atX4
a5IM5zQR5DZnlNJ398paeDRhB/CY5IN51KNixoppvYZKAjY38vdmFEd0AhGmSsPiRfPG/FrH4qpi
vV0C0lrYsGkGNh5rqxW33UM4g/TA8b18kXUYzHyzcFg/y6rYGzFrXjdCs7zArIEW1suWpy/jJw3I
QigwVZNFOUKvdiId1GdZownWerOVpTvZJuZ0fOyH+d5d9hgnjGb7ykoPsuiKbkAwe3henOkbEhXd
WVZ3CnAi/qDDSRajtjZB+APTlUV5GBv91eiy7CJfyVuANcfMXlAFeKPyoFoBmvcBf5TscTQndWuo
/bDlSVPviq50AjlwKDXlefx5/7Rt7S3BDMkTOAxXWRJDv6VZstfFXLzI7lZBQkRXF/3X23cjkz2Q
9dVL8XnZwNOCBxttcFRBUdcxjMfUWRGRinv6rJJn6eTsQNBMF1m6VyF0T7h+mvYQ2X4NR1/bALI5
DxsYxkdRTc42M8EXz6DPHofEze+HsHVXofPw5PUl8g55i8zUNBW/+hleP+56B0MtT1RxMKaRdiGP
1F1A4ORBOmXij/DYjXX+x2e7ag7/s12OZ2rO2fxl5Y7oshPUhGYf+g5OrHQl/ixK8YrPIpB9ZB/W
ztCD6Mzy++2zVY5tgUMFjadOR5fI8a01tL9kKsZ2BdJITWPvZSqGVdtlRgD8uWMVKnuFifM2j+iE
Rvno7e7eJbr2NvRx9+SZXv2UGdkXmYGuksjdOVXl7XqmTlIh/mxDZ4LcV+4/9W0ypcnPgm1Lmsai
Ivv+dxepbZNOog6QoJi281ims+94xSN6Y8lRAhPudRKeYE9dG9xNlfDaJTFbTSgP26rLl4aAqVhM
oHIFgHX0tow32Yq1D8ai6Kln6Rjtpog4XaWMqNhpeqleROptNaLSj8Z6mGGdP0Z59WPWm/QkS7Le
7fVfQ2WdPKi2MgUzm7abZaAxGiMK+zA77fBqpX277WrR7sa1aCqac7STKN7I1tJMvFvdmCfZKKuq
YQg8Q9WeZAmfCmQx57x8wPv496up2i6OGvsJh9ruWUkvvV6MT9pqOzzmpK68sFN92Sbr7EjBPiYe
CQit/WWdl166ptfPQ5JfPwfa86T6svivgUZhkY5iEDyMkTDF8uuV5IAkL8JDqbtudi1YJ0B21ghh
Rc5BUQr9oQhH+/86Y4W/05wQ1EVH9IhIGlGKFf1LWm6sB+ssS/2kWA8I0n+XJXkAajtvEhyG90Y+
IpA7uNHzQDx1HSwvE8adst7dcTC0KWq36xU7YVnncVTEsy0AJ2QF3mvLF11+pAQ52cAUtov0IF+f
PCRN85AZhnKRpXmEvzaN2hdZapxxODelu+wzItbnOBI4ua2H9J8zK/b6fZfWH7JHptW/esjinGUb
y6wS7MDMDulHwPcLVpG+h0rtdawz76auDfnaUJqAyBBihB5bjt4Nkt+vEbDM/loqHZi8lR2HNTVo
aIv5ZKI6t+jtc76mBx0e7Ye2IowiO8i6cRXhUMCg3Qe1pWI+Od6ucC62NW3sVI8BKRbmVR5Gb8L+
CO/K3YCRCRt6GoS7AgzntcWENzQZhNRkP9kKqOd1wA3pIBVtCs/GisB2H6Sgjaehbe3LBlleW5Uw
+gOsFbxXgYdH4Y36y+dZpMwiqNY6JaLVTL3fWz/7TaV1xmTihxjH+oPg7OSP/PxX8h36c00WQNY3
eD8TNmurgzrF9Ydgm5RPlf1l6FnwIH3Hlnut/xxe4A7x0ACJfOx0lCIW/FO+spFAeHg9a9Y6eSbr
ZKvsNw6N+Her642/xpZN2Gy8Ueh7ZTEgp3QCcRIUsE8kfrey6rNenpV2F11612z3npUur2YWXhTE
8f9cT4AqjfIEM+Z7jdPgoHm3AA75JfqkFyel0R6zkD1ELH85edp6CyYZ7jwSIOE3tdeDbDAWXZy8
v0e4fNLrHYLvYJhAbtVYAr2cuv3o1torP6WyH7OoCGQxa0H4WYRtfFlsp5RtGiuFqIn1fmMo+m4c
k4ScPUM9kEV+zZ33oHSG9iov3CQ1gdW1KGwu7BXE2kMivOhzzu4jwj7bSujT1VtB+emENZ9qRcEA
24AUUtiZxleUepASS/Nqo3mZ+VWxC6K1SlHDL6mNr03VfsyWkT1GxD9f/2OQos1qUJS6fSmws1WU
JGWtFEQRaCfumCCWJ+MSMGPZB9uwrV2u6MV+BltJfJzJVxaN1mRntU6+stjhY7hZclE/zXNmnvTM
UzbIr8zvKmIlm6G38jMhl+ErWBDpYC57icpUoHl407vnIpaJ0Ep+NgZF9pKD/6uXoYDBLjRbEA1J
h6+mcpFXqLr+18vK4r9ell5tNpa7Whm1YNZ1jOn/OSQGOkyVevmsyTXmcR8sxKZprOosG1D1L66Q
TvuziqDme5FzLzPPvOHOYx/yubZ2qala70PTBtmKFUgcxMOjqnPPCQqMt2nAavgOImBk2CTpW1Z3
v0ZqYX4fKTtk/4ys9dy4j5QoA6zdnuayO8RoxH9vi/2EUMxfDQ5wfl0N9psFO35bDmN8aWolfWiU
Sd95ll2+EGkht+UM5h/90vtyVFrOH71Y4q8dwfgANIe4CjOsTppF/A7yWfqctKHYRHlW/4hHF3Y1
mbM0ZEZVqvZ9ib0arYRW3JBpG45uU36w6M+DejKJRWF4gs7K7H5jwQmWrY//Wg0GUtgmH0WuOZuw
tOJHrQv1g+um9qE0NJJE4F6xxxynD9MusY9gbsUY+wNBsWuvWd41rLXydQC6u6nQ5j9oXlm+qqSq
oFl5y6YyRfU6zqN663Ap474rX2UPa3IP0TJnj7LKbrx2k7iuOMr+SzRY+zrXskC2EsTvrsgSPcmX
klWumAIsLvonWeqE4YHzxz9AXjuOG2Vn42WKJCNvxo6MEvBZ9U32ncq8ueaxBdMyVgxMLOL8ldDV
dciK8psRg000kdI4Na4Lpm0BTI1N9bc5nFHR603+FGjov1fqD9ld0cAETC4Le1mED+2U3fhRGn19
wNGq3clq/AODzkxyMMy5fix1UW/lRQfFOpXcjK920UGFMcwj2I30OS1N/DJMQJWtM+ALUw4hU2HN
XE00+bnqyO6LeYBcUYzpxo6a/oB6jkKCdC3/Pw6+X2p9tf+8gBbhvpd0JaoHK1O6g1ELj/wtQeDn
0muV5cv6QpuWoIpG496tKabfunVu9ns3m8XSUWWdfJljacVLEvHPOO08v3U0dMq7xfyq4nhZoMP6
RVU9cbPtWvjL+hBlfTDsPTDRW1m0a8vyUwIFZ1kMjbchsrsvwmjM65RHKWlMLjbYFiS+HmmxZPDt
fO7/gEUaqHpBcAJAwUOied4308DFCcsy9RmRhGE3pZ3yEHp1/wCp0t0ZcaU8JTNCSwJu5Tdr6K+6
HL+kyK+McfNnVSANPzndiDIinp9V6BVXp5r7I/Kx8yEJ2+6WzwpqnlgAfCFB9DPHp/6vSD1YusH7
qDX9zc3cCRcI7j1lJXckSa3tQeT2p04suCQOBQ7naO69quuDgt379EOxWzRkiYnh0zYcUkMND7PS
REHX6sZbEXfuoaoJQsjiDJTjkCppci9iLmgcdK9N78Ux4i7NsRwK1DIx3zJ1IltuFAXzK8XOSiaK
dnnv7JCuPtQYmN1b7SbqDg4RoftYUTqs8zKBxdc6trLJnrSzhu3a+q6A1efYNSnDvTW3IHD1ror6
29rqeVV8iDRlvrdmXqjso0HDNXxtXbIk3JNiBwS9XrlxSIRgxWvcWy0Nh1VLR+hXdhaxauzVDv1C
WWRu0/ZL30IXXscW07jsdSvErGC9sjbo0x7bJCgSc3ts3ao7hHPxhufHNPmwm9qLPPDz/jpLjJvT
LtP53z1kNwHVzCeRl+1lsa0w9yyEhVnJatuWm7p78ZZuA1wzvDH5Gg6iBHa8qyNEB2Wl7CcPUZn8
cGIQXbIkG20F3bc+H3fJOv6za5IRi8oScmGfdfKs09VXvcBK8PPaLY6ID66wTm0cMuPJbmEC161G
oyKQF9ZyHj5+DGszh9348PliYYnsf62Ujykb8t9eH+h0i7hIkWxl388Xc/T0aLltdf6s7yMlP6EZ
+0W+8ue140J3NwTGtPs1nJfQ0aBorTYH8qDEOBwID3faeWVz/F2dZcLqfFnWkaj/59QilYZuAlRf
Q8kDFYDF+X4qu3ZVpviiwwdLtvyPy3VZvNfDiNTC+pLzeh076tkVybI5Ky7Ufk/faonL2gz9SW/U
vGMd8S+XRdtKHfZNoryolhd9afBOkvXa5BrHulFZxo7z8q61UDDsFpgh6ELzLScaIOvT3JuOi5gg
5ciLY4dBjgSGEzEQFrQaqQB5qLrEOzfrQRa7zqp3aghBU9aNdU2Smhx/5au6ahKZSpxL4nTOJc3a
oPeM5YFJ2CQ2tjbYoTNsCXwxr6QF62zZUbZoMXZpa2+xjv2sl2deqP0aJov3sU1kncwSrcMfddbu
51lXzkAaMtfML/IwmzFCMetBnsm6mIRRAP6w2fyrAYlfiD/rWNk5UYb9rFbl6V/1soccSpo83DUs
l++v+F8vJsdqjfeDAOIamSP0m43hvFNXW7JP42tpkF1J47IMODeu9eq2kcXPPqMRqRvVU8a93jqJ
b2lWjJFrEx2dKs/2o4iyL3GYPkko99KGCX+L7vceHiDQ/90jVOoumJcOWUYP5T6v7whedVFx1lVn
axp4XH5WOVkCKfmz/Dmi0dP+YJT1BVh6fpb1987OrDrBkOMkZfV994jGM4hyE6X8idiJR7qvcQ7Y
wZR+PVvd472yKtr9qOurgCJ15XpomyzessdWA3mZe4Pm4NuQomK7qKt9yuqpMimzusmysN981iWu
cJx7uZSeKZ9NmoaMoS9Hysrf2mW5beGg/+ty/9lxWt+BbJEHeUVbc3/VfRa565jYZR+3wL8aOwGI
H4FHxmXyq2iuLhMuaGR2ylp9qMGEq4agKFv6sNX7IOoaOE38yjtZaTf2KsY/G0mQNmgOGmP7XMcq
zxI9do6ulxIuGZv0SXffZZusqRF6PjhEHjefdbaFfn5cwGLRUqt5FmAFnstn2V0eMsNj2a66zv01
ZJ0p1ASyPv72eumOB5ztwcDkeXYhGJddWmIfBwH7ug5LbeS/63KULbJPPE0dOMgB/dS1t2yAs6Tt
ysFAqifP9FNppUP7GuYYbVo1FlSeG73kVjx9aDlY0cbKO/LQNWZQWQRAosB5eq4hs7JwjB4RsMMY
TYH5lLJ19sfcnP+E4LoB/D1GftaPYI0MD8ySCZE3i/tXJSSJNxgNlHkHyVs1S5Ojsq674AyUW2Oa
p9eqBcQZ2yhaa256vF8Jg0GCKyFCaz23X5YX13DJES/sqgfD0snjOnNWkR36uyzP5KGN2/JgtgYi
K1F0sf85EFqDczrxWMtjV9+rbvshGz/r/9V3mWqxYtv+8xqfQ0XqDie8sLby2p/18uyzbqnc+Bwj
V7u+g3+90medfDPpguSpi/vXP13dwoz3tV0gcBNZ7QVBRgyincjYTW7ebptkATebP3kOBCql7NzX
qtAfK2xPbiqJ1Ne21xZ/cbrsYRhz73UJ+zYg7uLwHdBqtqO9M1j+b/W16K0elosCBEdeKRkaDb8G
8V02Wkh0PIfcLqy5z01qVdgfRdzqeB5zDFcZSTJQYBlkWZ4iTzyeQLSueOvJe8tD/HWzabzKEhSq
l7xQx9u9JEwCW+70eC/ZziFfSvVJlryUCIkNX7cwnK+qXkLXG7vlJg86QNhtERoqEAXqitr81dCA
qMTqwHW3nWr1NszatQUxAz/iCXX4vEINP/eWRGJfZDEm0P9cGVKqty0M0Jce5nfQDHJzi+aP/dgB
unk0Syc5zKYDo2OogJasB4OoyCXH8lkP2Y2wKqWuN6K90SwTy1NKsm8Sm7rf2DE0UWw1HnvMShJl
OqvxPAY5ka0fqF/Umv2jQeEqUNNcPxtK5VzngbSabKhheeKXp34MowV3asHdO1fc/dx25SlHJB3x
rc/TxAKCS1q3XTZJpJenTrPxzJmU8IiUOjFniEy21VSvYshKMmZFcyS4V73mLHD2DRa0gWzNIfVc
mjH/QjA66zb9uPhuH7fP1ZpURd1h8S0H97Qh8hDjhpmAnH9fqKdWC5f7IS3G34s/lMXOEdhUogei
QuDB17NwKcVvRdnwr7ps7Ve5BdaPcoi2dFueLdahAQ40CUHGY87F1hFqAxstTp40qwGBXrf1j3aw
X71JNV7TfjIPqWOGu6wawq9KjuQhUJof9YLUXzHM3TVRc+Myke3c1M1U3KZYqO0+imCAFKC84KGP
4VFrUzzaWj181NcDu6b6Oq4EkoRw/xYMLIv0dsStgUbZjSn6J+Hr5CSvIQ/CjgGBRzvoYODShLng
KYyEmGnM34yqQuGORDpuLH2yjwcQ4eFgiWsCf/pa1gKtxTa0iURQ/GwQazE3O6BPBuYnnw2KbdUX
BeCmAyti4xat825EIRqnonEebAh9X8f+h71Wh3ivHPs1OEiWoPZBMEcHDY4ZyjOjgiuhrZwh7Znb
McpJ/KwNsk62WhrbXESS6QMctt6g/eUr+eLcvA6EuOuY8Q91zp7bulZeK6Bdh3Yx9V1WF8p7YSkb
2WHG2Tbo69Q8y5FhAVRHWh4g7/+cayr53V8S7J2VMdulxi2xLf1GRHLcRbmCcv8/dfKsSUS9WcMZ
u9mbB7g77IyGeXL5YzJWHqwm069e+SoLRskDws8B/R2n0vnTaeY+3bLuzrYmzJngc1S9jo+MavDb
OXT2skG+lRDsA9YZEeLOqxutAwVW6VvxZcZr+TZUWuST0Cfg3Czz3qlbZyu7uSEpAtv0mHfX1v/v
UdYQ1289pieKoQ+PiIIMj7ARoNgb+JOSSTp/1vdxQaJ4WVy2g3STDWmmqmdCrHjI/z2czwvZuhvX
EJdj3Mh2E2EfXfuraqnvUswi8fbwfZ2fStQim6251RenVexg8MDXGZHoji1OLQeQWcbNqtpfo/lG
30EP/2VE/U8uF13u+lpSectZJSGEhXtKHGKk9ynJJRu6AevyLFUDPdMAA7fuZdZQM5JKMMmg7yM1
di+yJOvXKtnLW0S4vyd+9aIE8Gfa4qWa9fBJyZ8BCYsXeViwQgmSeop3sghcdLUvred9nSwIyrn9
udW6+WYtOQJyZN03LkjAo2yMnWne4X5abGUrPpPTQ17gfyFbmxwlnRkcl2yUVTAtgNqa802WrJAY
Q9ieQ7Y3hR6sPq/ZKmM/ACgNMgDpG1n89Im9G0zI8rT2aWul20gvWdVxJziJ2vziusjl6QoGgix5
lxdFzdfNxPQ2ryVZper6F+QZs4vs3/KX3WPPzKyz9nCBET0NwiSAz8U8yBSQ20GK6dhX6PEVWxqW
gBNPnyp7mlWb1aMZX8hLqQFvaHxCTkpnYevz3HyamqECXKmnmzmf8blSBtS5+/eos7zH9GTzsHly
4FRm80y2NcudvUl0fec6nr0zy+y9SioFkL6tbATpyQPp2CMCnPGTF/Jw1+AGfXMJdJsdyqiabhpw
y83pKs8UC7hRXSGcptv8rIky5tgmV6vYqLch/sQsTSiWyBlT8qiGuIy2oRm4pU4UN12R5Adnepq9
dUXkIakZ8fpQz+fyZOjNsnnTY9iV0NZP3P+TD4ztjxJpq+dKNaJj5OYf3hB9F0nk7cNY8w5pqBDb
YjvMLBnzL1rerHjO9vaKZnDb6Zg0FZ8V3Qo3xh7UtPwZGZfHqja8nYBunIagz2vttTe0b56mu74K
Iiww+5Bop+L4jUGCSJ0B/oxRvxlG7h6iBAVeLx12OXD11UfPU5EdJk+I9bWAAEQiYgvo2YHwVU1t
QKZjO44987KaJQ8TsEVflN2lJxwfEbH/M7UKpB1ro9tGpVbvqk7J/dEEYKpnwwY9N4BO8Ydm98v3
ru73+IYd28W6GVWjPngt2FYmp2HrxU3ha/H8V9h/bwpUT9n7/kSClu+i/UDda594xdchB0yiVz0U
uPJZB63mjw2mzrryNSrSjdXUTCt1h+2PML9nxTt6OzuDb6bwMKuanPanyjIhsMwvsAHqE5BjdieY
LPhmMhAyUJRxoy9FBsDK+qbH+gLgmzWlF5diQ4cP2L3bqmCCnXNMXuoqvcY2yOolIm9npWiDT2W/
By36XRmL4rUP/6qRrtzXTfumEB1lnbBcq4kAUh6vQi9TxuSxOAGyIlfwmHySpUYNhfACEMnxZ5ZE
zVWbDUyIstd+GLQ3wzkNICg3SiheNXghQQmjOJh4BhDxNI/Y+l7NZTqVQsUBJ82vY4fXigZFZruk
/Bgkeod9DJ70FEdHr+62jo5pWVg2WFOY41OvxQ2Lz67exzZiX8PQPwL9CMxmHkEhmyetdBVfjeMc
pF3/4iwlCcu5XII+LJqTSMZj04PNReKE1CzwdaVXD+MIx6w0C4Cv4LqQiybbHztYF1Skiboel6YB
NfQ4tK+uA8wZtwrR1/a+62M062J1Y4OAFFCeD8sCj8HEesPXwkI7sS13N2OvsHQPmyMxbN/EFQgU
h3pKPAEvs65jfVvPdXvqUwSLb/K0hveW+b+1LbpKRVHaw75V+2NZEegCHckoeRVNNt8vEOHNkYS6
n0/LuIfsUcAyNBsfi+UJ/vrSnoQX6zurV2+qXtUngOQLd1jsYlPA/jhoZ0AmvT7/ZK6yocks3lMr
VhVnVgY+s190snVIzUW0CSsH75fM/fMZH5WPxGUDh8l17Bf6D912XkTY+zo5vWNk9ChzJsMfVcvP
I7zlsTJthDMrNFPJwJfFKk47eLcmS2N0OzE8tMVrES/1NusBIjf9z9xBKwCgroNcYVVtFyV2b0MT
HvPFVV5ChDXDOX7QjP6tsLpyh2LAR1dkytYJW348BNVQ3Rguqi0GUvgkqrW2fGnj4VvUmB0KYrG9
T20SKtXY78KhKTa83/Qhz6e9F/OF5BVaCXpuDZe65MvSMvGaj+T19ZqtSyj2aZLvFgLKB1u05zwv
kdRIy7exUjdi9WTAHw57FryKyGimu64Mz00FmzvlZlS14bEKtfdYdwjVtM2Dyn5j0y/DsIW5aJ0U
XRHE7FPzmAnI5U1X/yW0svTxgjXU5i/UMRJ/MhMsgdsMo8LoqSsM7YAyZhP1VoDyaOm0L2omvtSm
GvueMbH1dfNr7NjRrjFGdD0jsKmNlx91jUVC6qbvXeMtfp+688Zpz1WX+a49277wCoyW88rdlaR7
rj2QxSZqu2th9URzkQFAxAgeVidUtODa/o2YfuKLwXo3yghGFiGnm1C9w5ihNeC2p1KZf3oOujOW
92GNObZ7xngsyDz5sSBdzOQ8bWYLOF+pe+6GMPR0YOeVkV1DRSLL64dk7HgGu5O5Q7Re9/vVYc/I
tC9ZVk1gV5uzObtekFQDmvUp5FQxJg/yMAgreSA7+pDlDbwj6ITAeIcXN4VgQWTJz23F77vmr8Sw
vljj/Eejd+TAYvMMGPuhgoXozMQRTdutA/jHX1tM/rZOkb0i52tdJ6Z7v2uy5lBFbf6Yz+DwlLh/
Ev3im32ebXMWdYEOMQsxmgRnHW0ES5vbm17D0bTWhYEQh5semtyNzthBhKhsGPHD4uXWMWSldhJx
qp2S0YChGRfLQ5mk46FAfPQMNNzYa0LMlyHOIxaz0FqBx9S7YcSQjFyTtq2S1HnMuyjeRs2l7qH1
mMImmYrxGpx1lsRFjb9YjOjmZkVBbrpUJW9uAom3hLBebcPDpmsR9VvbHgbFRue7SNy3jqT9pnGs
HpXrGG3PHhiQMWOFgjS1+nWp2Tlp9VC+KzU5US/tpmNlmVYA5bX1Ox6X75MF0wcjbPsdWnEHOBns
AzhV3LZ6YbwzgeFoBlXrfbL7Hu9MoeJpZ6FbT1zkPUKIwOexPr4TT2fDltbDu+aFg5+Dknr3LCRI
rMVt3qOSRwT6YfU7FLIJMVuklSLFOGH0pV/RffMISDhhIIuJWPRrocAimuL3pUurDbwkE0x31O1q
c2KSNc1TbLMnDiNzuGJNPV5bPuvD5DY7AGfslZmAgsrLoVpmjnVhrU1EyXtUlkZ57VK+stHcDDbv
EmmPFAndaUSbFDGGPjLWKCgqGkCjgP1GOFfZk6ltbCDjO1VVWgwL2u/ukJFihpO/rdXyhZzOvBvg
8QcghewNLjSGP2hGdqut0fFnkRrblBCwb1jDXi9TDy/gZNwt1XVI6/nQt0l4XfgsSmKfwSy+ZXEo
Hgmk9j5aMExZjaLekCBGSatYHm1zZsIum3lDIAF0HYq5JKbYyapD0m8gM3Q7YzUf7ItkY+JPfLPH
vjx6Cw6HSKrhfVAt38q+RN+/XPY1bljbufK+AA4O+mZMIL5w/4cLiN+5dgUfxQYbgtFnt4DWduxt
mMaRH2YEWtsG/QnB6S5JoAyJEG0dbcwebSW96uujO8oIXNl53wQ9mn0K+kdM3ALiAwEBNBBDa9N7
ueOreUkikumhS0L7eaw8gupWvmt7o/LHkqBG6UVukGK85LdklrdtXNnB7DbDybBs+5IIDavqdAG3
0BIu00weqAVL6JtTJufCqAHpGucZSajtYM3JA9yOes/C3+Kd3dArqg/anF6F0oYPHbcqoizVH6az
9BggCeswIAERxwkh5NnRtl0XlvsyEtnGTN5aW6sfo3nSfSJq33h6k2EexXwqLH+Yh8qP20i52VXb
Xyd7UvyCdP2lFaPYoJXKB1e9U4zkfVES5km75pFoN+CGHuBP2aD8VlgY1zqahiI0WnM+YpCuqqVX
6I07/hLTtWvJNmJf5p2i0MWpMHcvCCjvh0jJ/MFVbyYBna1hz7Ovdcqp88o3IWznXHTKz2bih5os
zbiYVV1s2zn9szXA7zSI+eJY8Vj2TXLOhnHylWR2/Al1745534F67nuqnZ8w0A23c4hrhxhgSvdh
iNlRlQfCUX6akzk+mCHwramKN3E/WZtW8D/pKz0/KWKAAmoQGJ2n8ujOA4r8blmf0fq5qg1bKgOo
iIEVmY7UPWBZVmQitx+aycNJYWLxpDVDu4dku40nBcpaLZZDbmUt0MrqtWvLJ0UF8Iawbbt32vZD
w/h9YzSayR2WcfN55m3pJ1hyS3R0I9xC1phoP8TpFhlWVvCRNgcqu4/Ki8UJjpJK9mr51rYGWDmW
BQE3BRwK/I03yzTh+tF7H1lYmH7nDMQ6kEeZMjRZW/tGqnS6ToAM0Qppd5kbfXEQidhOno6LoMi2
yxTZbIYHvqBhEDs7CtWtcLIvGHFMQU3IbIvUobrNYtCEpRJdl1yvzsWEDk0bMkXltmn4DlJMOyXB
w7vLk24jwnhPDC47pUhe2qpuP7DGP2My1yEfnDwamqbsK24kP5wfMwAcY56Ip5b9bGSRaDZc8iYC
XklXt+xY1UZnpc/OrjKiaZ9XthYkAGx84SLjmNwiMVksb9phk4OQDCwnfYo98WBbbrPtkKYkb52r
uwE63mFxVA/Gb40UW1pBpRnSfNcjuLz0domMToIGOjrGu3BWt63jNj505WwXehZPklBEW9RVPjRk
V7d1344vWk5YKId9U+s6Fjueh1eggeBOHSZTgOnaCz+VS4zF/U74M9sJBYX52QicDIxMRFAOtL7T
4CTQICSlhzkwn0l8iYnPwHPdKGADAbV3zWZgSbFDxBTSOEoQoMPL7rnOoHAZJAI9cv7NBII+m8z/
Q9d5LDeObGn4iRABb7YEPSlKJCVVV28QVaVqeJ+wTz8fkn0vO3pmNhnIhBEFk+ac30wrlZm02WHJ
Q//zE5mF4RQl2RVn+tnvVS14iVrju22Sh5/76ph0aXQoJrprUwHOVZLNqJyTwyoT6ukJz8u1hvuT
X9caSiRlAHUuAKeUtkehF4C8xgwttbBeBQgb7lSFNUtfW82jsGZQEGaZY0liW9fAS+ctHE1E6FMI
qd2ssFIf8wQggFcfsJrrjuMQ9Ue59SxC2+yOeQJ0Ck4NI7VDuB18+24qMnfHw62ORqZWR5t411bM
5WVCZPMY1QwMSc6izYOX5MuruYJkQJeNu5oEI5JOJ6IX7opQ/yXSvOaY1sVn4+YEUApzaPZznLNE
9mA1u9mEHGg3HQejQ0PYafGgtLU8X1lWseImmIdeWYyoqt04zcWRUaRgETQGG6srP+0YVIDow5Lr
E2pp8bfMzdJX4jJmLeUGR1kwfWUeGqcXi7D7NlDU5jh3DTo1g7Vr6A6PjZqCXYyZlq7qpnxPUvGr
FUX3uFdyS96meLbQHJ6C2V0ReIx2weICJ9cZcstdqoslFs973VTFyI+msMdgONrhB6Smio5uoyGx
zeqCrKznJJ9GERaa36p1ehBiJuE+r7UhvWqKl+AizT9G8s1C/g0lCGbwbRsEPp3U8gNqDOvbS6rQ
XSBd6cfpFOSrWA2C3ZzV+6GtEVYocCNL4sMg4CUqTNaAwY7GUf4CxDzICzvzB2m7Cp14w519udlq
ccXyNzBWsQBEiVQI9O/3svBYWg0m8RqMYI4AHfRjBMfcrxx4bPVPd85+EndxubMB2k29brmsjqnj
PYP9YBwd5LOq9LE8Nkshq7IwEfPgNV8e5f+1O8AA+h9HD47XbqchIrhY7LQKM/Le/s7ipPNbEzWm
ja2YCIwU6b6vc4+kDgeEFb67pZsgUjytGq8Bnxk5NZA7ih7E33b6itByJwM4aoo4B1kXHzIlR0b5
tcOea9vF/bUIqnNKP3BEnRZnoir/gYxTSKC8habV4e04668tmsyEwxV346SNsgIYTTohTOZbUOcF
ffecb7UhvDpkxYL8jt/xR6O6xq5fwgSqZeXHMUSerWn006RhKbGDiODcu4Zv2Otd8JJ5+e5JGiSy
30UIkbIfDkppp3w67nSJJoSQLEdpmTURZ/QQb6j77BioEXq4QmFaBRnrxK05oAWjWKuZrPNKGQFp
uYa+Sr3QvCO7V1RVevTK+YuHjS8EoNWDORR42umJWMekyPRBeJchmo0dQeUK1pifsIRYW01bvqo5
pMaeZZQfZVWy6rKwfLUSMs5lWSCWXewg2s9rsjAeRyG0aowoSuItobtz+geo/+YUFInpY0VarFtl
rs8pwhmGViqfFd3s1hkb95DhB3LFs46ctDWLX2Ma7ZxZ4PkszLvjROWOT6DYB8TRP8siQDEhUX50
gVn5yEL2IEaj7KKorHtar99UWRz9CKv4g0iSj/Ot+b0PoytChM7vPCKexrigF4r9mgVMX4owqVeN
il2S2do/icy7xALooxxVdHuCJTdSg3BcuhqiFdGSdRm26UFH6Xnt5Oa8Rz1w3s2kDtagNI31rIh2
w/RxXVZDslPrJd7hEZEqiLSKqLMvAP2xCYv6WwGfxEjK+HugVDZMcJIJ+j2t1HIhr8Qb1bDnWzuo
30Wr/VEMokYVGMIk2X7yMHgkJG7ioQM0FGu0TtNrlKQ55NZ0opPaiCnPTnVeDSdrid5NQH0Ho6n3
Xt8oH1jObiLPIKQKY28ddNlmDJPwA6TgzwiDlxez0ZV3Q7UUZOvVYeN2OchGq4y3WTO63xvi143n
gq1vg+lE4DNcZyZySj0Z5D1K2GsXBeUfrTcYvpM62isrAOPQVHG7a+Ge3WNTwHonE/67QbbT8pKv
BiNQ5tOacfXKrFo0/829Z/TR1agDQhtKVPzKqt/ICsTkSONqNTe2dwdtHGzD2IEwXM9428zp/EqI
4WvSxWGeInEfWuFeO4Qt4gI8MwavzQ4FXrojmf/O+LFHmfNOyaVlq2f9sVseKRtlXRby8OfZz7b/
8xJytz0Hsp8P9Fw5hEQ+YX8sZqKPzXLAZlTW5ZYcb/pY5SBZ/8fmc//zcNkmi3+1yevItkkTxdpQ
q3HF2i7LVkCCKwbVZVN1mMIQTv1Pq9GbTAiW/ZkCZHeDD9Lf9cepjzKaSAMqlrIN06g+yqJahtnB
LBEfk3Wznf5TRzWWWWSfnMtJD2+WpvI5uLnhAyIKb7Ktym1698QcdrJNFircdDUegvOjKbfTt5Bu
7HmSwDHtYKKi/WiTO4p2bsjvLBqjy8UfbYnSLtbZ6uHZxorTR0TaeC3NTNvEbhXurAqJ31KprYta
meolyL2YoW8UPxpX+8QtfNEjUsbjHET5xsb441pOM8uncFohEF5+j0Fc7BKM1/YkRmAtw07E3Gqt
6V6/7puMWEpQvNhl357NJNu5jLEnHPSYIs1pdoA5tktZ8p8KpBJ3iLt8FE3mXKAfqhuFZRfdSmi/
DGJMmOGrL+kojoih5CdcMyOsLAByg6KaN4an2ZgN5OjHlfOPyDFCnxvt3QnovxSiUb+jt1aso8Eu
NuqsvZFu7lhidpWP9uvot3Fd7MymJNOjIsik6RDlmHqv075XP2pnADAq0oVNQSQpw5cF65fQ+COp
voy2a1kpA2jsQutzHsxqncOdu2UxIgXVWP4klj+dZFMT6t3Fy/KDrMkConC4baF+r+Xxsk10+odn
9c1Z1vq4nMkwjS9CTB44NRGtyzwdbkUUFNBg42GjhMNwk21xyWQXcNRF1jzc8E5xnf9GhubvA+YR
iViikmBQlmvIItf/igcrusrLeBVu7CqWYavnAX2HzLqpNNlBttV8t2ehBBevJYc/lesR9u6bNucq
5nnptHXccAlP0G3LttCKr3lBBlU2WWUP6jYrf8l+XTbFwzz5aqXpO1lNpra8TUTFH1cosJ7VASpJ
zKsEuQIHfUuqxNknLf0rki3/Ad0+Dmln5uda8O3Z/u/jCPEXwCENfSuv9zyw1+L7SDaOlU0++Cg4
lS9IBpoHY1z0c+p4XMk2WfSlWuLVThEmCnBOfZoXzSeoOf/d8TxYS2dnX+nq27NJbk1ZUL4829wk
/616DbOfJvZWbtMmL6VOyjjCJPOx9WyzFQGIoPGO8giFDNPjsCKss72iA4YROmq/SWViQqDm4iMk
ELQJmDNsZVWLyhwV8g7etWO1H1EQLCCfJVa4HBwPUb5PoghQ9VIdoq7CqROcCVJNrL0i+8PwMvBt
pUmEeamaJNX3egtyXwyd/TEWzbCPFGZscm82tuleNNW0Dk248r3Aqj1omJTYKdE5VdEiRNIy+93p
C5ZgXvQpa1aupfclTyBrsRvY74ZpoZIk8qtsKruQ2URezWdZBTFl+ninfa/ReVjrY+29W3GvIAkW
KxvL89x3janRXi2Y1MlqidQL+mtMcuTBBt3FGwyGk9wZgOh4/6bzWvf+MBl8V1X1pi4XTQXTXeF5
xVkeiB0oc7qpw5EEw7CVbBsYeTZRiwqVx/rei6seEg1D3igHNjk2uboTEO5c0jiihy7iG7Y+752s
3UZOn4H9DONdgVrIezhcq6rJt56CIWs2LLqXAzL/C13SgJOyKUFlfShpT3QqU791YcroPhX5h6WN
E/N8ejnMGjLm4oZzmmPozs5S7ZWRZIsXfCLDivT9iOiq15k7WauroXl3jAO9Y7yx8ZBzQAUdHV33
oG+lSMAWQfTRjkSyspqUFDQafa8VoeNH5ASWKJ/j9yBdNnFmdlvCWEtszGU6n9+nzih8U8/Dvaev
7YWFai8+DLLQs71hKq9G0XzrdAULDLeeXvnRyHCUI/HqjLWLYkCLTEge+6FdQTXU0RBENav8IYr+
LQhq9R0HMYm4WTWmF9xz4lppzVxdVWruz6SBLloKuRUtcwy7NF/CIsweTdoYxEesrm9Jm/2qbNfY
t8jHXyILfbiJKe4pr/M/mHu3v1wzuvRjrv1G3n6beq3FYum1neYVE/KCHLYQwCWsdOXpqE+FC/46
KppViCb9h5m0hxgg7y8tRxhOecuwD7jpdnlqNLXYlhpx2kJJio07JBVJ7/gbk75617sQGSLhRehC
p+LN7MuGQIAd/2qiH2o42zuv1RZ0fuGuJ5UYYZFEJYa1LkFbFWSsPevXORmK96FLFnZhFh1lNavR
GwU0cYZ5b78F3UQeqhtquBrG+BY35sIvS9otqOBk39ZohFhKscdmBfH0zG72BP2ajbnQylmZGzem
/vz5mRwkCYo1IKhNopDoJ6mVrRJdxARv7JWpX3H7uoUzPZBBV7sNA73EZbcA9aVo1YfuCOxZ8uJq
sVr76GdXu4pW38p9SJ96pw7v2tVof3V0zh9m5Hj3vEIWG2n6j94yJtxrMT9d9o0IwRFrxk1wqano
Ld7qnsj9UutJFt8KHDBlbWry6tZ66TYKKutDlDUml0W+k/s6z1KvTtDsH7XKrK9imDF8S1VkLfR9
WmfzJV8KoQ6nORE64RpqVdf2295VbLSMdPsy6prDmnfKV0R00AyQjcayJ7EYY6YpP+V6Y1/UQWNv
MIl5Y8Zxj2DtUpe7ZEECE3uV/iIrj0vldWuRVC0Jo+ZDtB/6nLBkG2FU5FpNBGEI5TBZLZc/QBLA
5uwF9kzWAjgR1VHoHD276nzooun9UZV7tKbqj7GVXvKs/8Msk/KQE/G69H39d4ECprPBz6n2/7Vj
UL3xReenPI8VhqMZK6wd6hUAcqRFlqvEgmDQqCcIBphB+Gqk7riNesiUWqaGr3xJkATsfp7Oi3eI
bJPHuVhyvMqqW5tvMO6IMiznP9vnukW+qLEVdBnDhqlcoK2jKYhgnFIUiSgAGEOxHLKKJPLSFpv0
nggBhcA5bPGeW8VHFdTRRdY8bwoWaCVOwMvOQSTKThnshIV00b2rdqG/2OjtgxgRgF44ogaWyuL4
LitRQ44Jnej5LKuaAMoBGS/byWo1FckhGDyQw8uZyHjmr/MQP/6wbLKtyY+bLLzJmpUPhFgHNFFk
NcZzeWObSyB6OT2yreoIF8NeyWqmO9ZbAwVX1uTvE6G+z+y8eZO/PV9wXqOVKPjYLb97ARZNulZt
ZLXC1JlXE3drWfXsHBmkBCGo5Vh5tTjo37KKEC+JZVJrllaovlK3zdEmWUAgearpq82y3as2maEQ
070PZyynVRKGzg8AxKeGLbyg+J5aa/6LuMXnRCT0e9VBFyEpH93x12WoZ2q4whuvuoDgyPZVaQdH
YczRKQiUeE8estiXiHi+6nnymSHP9iUm52ZO+CQ7bvVV5KWN1Wk6HrUKM1E3AX1D7Cf+OpCIb4ng
szDQQje5ZGORgMQJwxMp0l0yzu/2XBgr5DiBb1SZ/SLmrsRmvtZ4vflS+yx/lYVi29kr0VCcbIMf
DgqPfp/CQHeHmnxaWPcAroCew6FT0djsYLF4YjwBlp8PTVv/xK5OOVhaPr1bXc1rN75p+DB/4nf0
q5hdnwT9Sz9VwTayo991l6evcRKjW5s5yhaavvpZWYnGpFVsNVe3PyJ7R0os+2bM87A1lDjZuEp2
ChXvF9N19Wg28W8zLn92Y2SS3qmdvQZilCybi2ENQmNjk2QoMEF+8CIj/XMgSZRNlgsUqSZZ6fBh
p/XorfWI9FINEOBWljsi8gkpP8yGRZFguoA6MVkC7Vs9h97e8sh8AnzPNnWEPKbpAFbCNmbXtn1w
tv50YX1fhkK7GWp7hIher8hChVu1JCJmIXdJ4GUk3qsyN28c43Uc/9RxGjCupbDd/ZR3yB+OAJQb
nzijstcU8mpwmuot3HkdeZDAOP4C6qFeMiJga/SV7HVhF4t/43xgeERi0w6/17nb3GedQZsm/dUh
cQ+424mImFIo5hidRy/5NRWYnY0D2rlYnP01Q4OphO7hwoUXutVH4kryVttZOLUeQ6sgKh9X7jos
VOMT5OfPwUqqv0xUMMkF/Y67rob8HRGsLyvEIQbRrVRE6g44Zg34hmjxWw1KRdZkUVtC20KcJzi2
HCGLoNJBuozeKYCsckNGRQP2l+zBRmwSG1H+XjPV+0RqdePp5Lpl1UJI8ZIn3ous9YvB/WBAxh7t
/iybDNgHO+zj63Xr4gfv9YYA5QmAaKnJJm2xq68FfuLyhGX0ORiMzMxd4n2pBYvaZ9XdpwBIqxlX
V1nDCybcZG6AdcWyc2RlQ75aHGXN07XuHisZCAGnnx5tOtr8h94rbFg0nCALJiVbPg1s/ZYTQleZ
NmmNobrcyaw6eet0sg/LTmUpxoHAnwJp4CCPINQ9HIMSFajnJUM3OyK+mj5+cx4PpR97031KCHdM
lqbf2wBLoqKJjlkeMdKVIvnLFja60sydbk5k37Lhq8KL8p2Ypj8Z1oglQGG8V2P1K0oRmpD7CNGq
PuKU3h7EqPlua/iIKb03bOSxhaGHxxp7CF/uHVQyPdgeW7vAfGO8rwDDNFN+9CJmEFDR4pssEEcp
N3UalJv0v236FGNLXXuId9t6fJvCEZRX4KH9be6yKDbubtkZ93RW6PTBtBxkNVG87qDNwEPkIdpg
G3cGsMnJ48fxRUsaeUSldW8vp9dhswXuHiCIDretVjrnJos0aent2mE8OGHi3ATa6JcxUaCZ6wDQ
SjOEHY0TxE4eTEQwuqIlx5omEIUP6rfdcIPGDcDmv6/XdH+VuRJsYPYDjMKu4AaXTsdaqu0eVdkm
zGbdaIxnsoZ5YLmbawB2j6oecNac7wKAG6+yaTRm0nldovqGXod32TbNwVEr+DBkrRFKvxdWU3IE
f1QWvT29VoBDXh5NsCBxkhm8leEU8Zvj8pkLtLPsSTdX5HbJFBtDeJOFp0Y7tTTmi6yNgdte4sbd
lXoWp/7cLlHgpnZWcm8ZM8pnlk7orE2T7bPN8NLfnqoy6PVVe9ViWGW/HTz9xla9yYL3CAWPnmz1
sy0wh48mVsczij7qDUvv5Nxo9h/PA1LWKShvtO3u2eZiEyTGx0XbfkCwAhkh3xrt6azHyZsYvfzC
GJhfSKEfe0gQR1nDoM5WV3LTy6KbJkxx+EebPM1qy5+NCMK1VtU5IJ/CucrCbYgSOhACYKjTVqkK
IF1yMc2wTuGo3pskqO5BWhFe85J4J9vyuCBWmQAxj4qy8qc6UFe8+8FBHmwaeCOWqBQbJvCfSsWG
JqOb3YRd3NybuboJAoUv6L029zJF5NaMlMBXoYPi9TCcnM7suQHsjIBPrUmkgpTS7OauTk3y2ibu
Qe6UTfj7aATvW++gTUN1mczxZDdRz/McjI/WHKqjNzYdqKApzF+asNoU1UZRh2rdtk6z1qxwBngU
YHGtGM5Ln0LRSPogXWx/NvgnfWuNoIQP35+Dqn+x+hDF9oicFLyEn0GXbK0IwYPUYqVTMgPwKq3e
j7H9NbsFCLbmoPYhzAklAtOt9vpaMAfxW2YfhYevh56vZlDC/hgrEEkDRnOZ7QMfA7veBIOuKsMR
xMSH1jjxLmRAIMCtAkkHpNz3+kmd0ZoTmmKQXICd5Cq7bNQ/WXfR2YBeWFeGesm77IAJrHKuuwp6
bD+4h7yHAGcYH0k7JCz/XNbJoD3zPnLvc25pqLYrR+IdgmCiUa7yYhJwplbqiIMl6sSkbyfcALyq
T1diZoxkMfyi9lctar23RYRvgsRgT7UJ7zE0zmabqFsFi8hVGX/O8/xORmgdC63alrZwT31uTPgY
LZvPYhpQgLeN+oRo2TcQFiPuT6LfVk6Ef6KuB5e++OIy0RG5FWOF7vPgO6ZB5rZUtHPOXDW3RvVq
ZFx5qPP5ZCE4G0aARHIFq7NUh5M3pftWG5pj0wXNBtu2Yd06TnjO3GZeq0L/Fo74B4CY6jbhDEVD
naurBfzjWuvmh5LE9T5HrfGMTCK4EsaUTdY64lyVJVESfYC/NQd+WE/9GSDBvmsQZBRN6hdNtfPy
0TsUxlSvM+YNLK3MaGXgYuM3fbe36gURGHbaxhzsdAtA+CdSTT8WE7+9SZbc5271PnC4zkedjQge
743dKsD1UiFOGiU6CcC10JJgxd4ZjPaGDdtG/Vmn+gSvzmxOA0CDg7IEPIz2KmfU2jKtZorCa9SR
B8kihFmKFMmIeBDqh57/6G3lkmXwfBFH8bPkCnr5r9k16iP5N5WRMG3QXFOPU1lrNxOGh8lrT7rX
boYU/I1T+0YRxeeuqMNjODLDyDW+3ykqfeidFXJ7w/L2VjkhK6dHk8KJPzDIZIKZEkO166bZRfb0
0zVV9zy6qfAJBYqIUOgD7ICnEbkl2zmEfYQjRAiZRiswCyqbJVLyDSJA4Q9J/NXmFe60sblnLO9T
ECvIWzVbbuhfTYZFzEgYnuwDphyitt4IjOirBHTZOkjau+e2cMzcFtcl1SgPUUM/mCimPw9961cd
MYGmeEPTVD33caydxVI4JkZxDiTMrFhFehhszA6kXqTprFAUp6PvtdpNmKauDyhrG5fhl0LmASWG
GEUhQhm/emuoPgWy5gza+67APspx4TTpITkQdYSe6jE9fglbgDzzlRWJ8Ml71pV5wU44X+EG8JEl
asSfd6wFQr2eIBe/jh4B9kbvJrLC4Q1hFYZPUYNQCtQOHL6ZnEeQl6sIHzts/fA9SFU4PKYgeD1n
4db2FvXZuv8K3SBHoMwA3ujqGSAGswB4GOyiGYs0HcL8qtOgMonfA6TBGNjvpvWA8zW2Q9TZwWFQ
qD5C0+VGLTsQyp2CAYumKshHohcThgGJhcq9T/V0GyO7PRNqzP25mxBFy8Ur7OUbkeZ2ZaEnf/Am
HRSoHlgHx3aPStB7RyUN3KO14HTqpPvRut65iulmzVahG8vqej+jsIR14Z8DQNRd3XV/4n1gwAm2
w41SpdPLgFfR2SF4XC4E4jDT75njnsA/TMyyx4A7OPw5smonuhECX0qSjW50waotIVHkSU2gQoQm
WbfK2tduXa6s1BY7oOsloDjPAnTDYLCFzHx0CpJSeonmFtKx98rqXKI8pbZOk2RXTcLc9U3t/ZF5
73CZOlUEv2a7WcN5Zyz1FoiM8is2er+w8vCoY8Tt67Xarlmpe/se4NnOAgcK7oSUlBKweOsg3DtW
SdBDNdfMGV+80RresgGNIocaYjLpRpjhe5Er9ulZ1EPpPKo2M/+D3UARa2brYgXMHb3BAsfo5gA9
a8/bBmHg+ZGH+ppG1+ezZF7pasinGJjGaW4S0qbMPr6yQt8UYTod8cvedwhFXbUk/G0tDlFQdc7o
FsuXkdUZA/FSLOI5ZjFqZ9VsxHXoxXQRydJzU/OqUFybmKlu3WS7KnTUyM8cHiOYsIMiWH90fcbM
w4o/00xH59As3yxjtLdjEbP+XorAfZm9Dh6a0JJN210zp02PEcuDYxY48dooIQDAxo5Plm1e9dCA
veGNvFHYrA0grojvJZtBaa4zxnAE9licdYvAmZbvJQbMXjLSUIWBJZrW4nUFAvO/hdKRL8Lffl96
2GUYEZJaQQVSY8w9QZgFvwYH2fMlEaDM+kYPsFPEcAuOBCZ8HhzrsAeNNYXDxIoz4FxCI2cEpQ+8
qOWpNac3NZpHqB2BvR5RpfGnpYpMweT3Jg/LzFyAZk6UwSvpkJ6cNdBFnlmeQGTshwlGCnClS2d2
V0Xg/1SYSbrWMa+bfYmZixYCvwX+bOMMUwGnYHYvY6ZpTAW7/NUjNXdM2vpzBm70gdcGaMPyRzTE
2Yda4BLjiS+3DHi5ZZTAWUIFzayz0sl4oRzP1V5kMTGEAbDylHUgj0YDPGRSKUsFsGcAUmBqCvMo
L4Nb3HvchMUhTyq67LFz1hjlAg8hpQAIrpz9EsW02CltvgvbN+nyXgYNSm8DUEDpAFalLX8PyZHg
JSHAuk/n6DNCCg7x0e0UBtXacUYI7gveCID2OtV4uuj/ZgrqW81frGvESQz5rhkbhklQgamDlaya
QhIS8Dib5uBE38uiMr4hIY8i53jT09DaZ4NymwkCLPRWdVebi/FA8qfaGfvEGyOy9Wsvmb1DFFuX
hFSan+nIKgm1QPjPADFun1xTn85alryPKqtUvLeRUYygDC8mTXWArk3a8veAAn0+FCDCvOm2Nglv
sFyV/RCOyKa/usHR7sB2XaSxlYmFgEk/rS24+iLr23WZ2d4bLADnVZ3eZxB8bwZgBLsI222dpN8q
JgbIV8ZAKyuSqbI6Z3rOnA/j76RQlF3auRHzJyMD/mKti7Az/Loq+z3siPK9M5t2P8IW8WVVT50W
vHFj4dOntC9Ml/l/RGev9Sr8mmxl2pVJNp8Q/njrZ8DepmunryFSLq9hqzVkhpHCdHon21iNXe8q
aOBGCDtDSZGYy/l5C1PDHZAKdiKSjGW4cuYx37CKfjWIc9CLr/Mcg2zAYj8K+x3TMnHIF8xMteDq
IhAWB9N5jRfcaGNM6gFgRLQgSWUx6fGnohjBJvlvk2yXh+fLZ9ccq5D76gnodKu8zCgl0LPVQU5r
TR2ug+2kGkwMo/ekBSkQ3Mc2zLYhdF5bGHCLhvGOUDnqhnjePXQ1JEZI4oZykwWDmzgoeS+CG3JH
F2SQJMefk9uGR3BZ1rxhssovkZvyi7ZquGR7uZnORJBgYfHvDU0J2tcVOgpClbKbFkghc9n8WPbA
rcMWr4dglSraEkegNQSLtSGr8t1RinWqhjhTfpn9AIp5uXHtckW59cQn2lqqzhsJVZSN45xP+V4e
GTuCO4MsYvj3+WK5iDxKi9RpZTs4xstfmaI1TQIW4bPF1W8XtupOKow4ng/JfTiA4fzVLc9vNGNn
X6BGLXPAskjl/ZebCUtkUloY38lqnte7qFJ0/GeW31SA+wzxztjLPyl/Bo6nUVwPiJP09QYD6i95
XjaGcMyXx/h4wrJR4qWKgKyLtZBGn21jpXc7pFbwZAL08cD+yrcB2i0Z6nHKxo2qNz8kHlgWAzDq
roFfRzwVyZG8HmzMiGono493241Mej9wXpEa/tnDXNx4bcQTtZEQ3Yq0vctnb6fu60DcZzs3Bt26
NcTo7TF1J71VHjOH5Z+I0Gx7PjSwwzoQ6jZcy8cln4bcqjSXtK7clG+BFekBeeVu5ZV9ccTX0QN9
JjeXAiIC74ayq/FYpm8Z0hkgAjBnLD7NefOPTXm2gyMFSGTXKI6PzTnrQUPZ8V7+vbFtiVG360Sk
3+ZRP8o797hLUEtXpZVNa3mv5V1JRcn6X2iIrywYAPlM5BlyS7Y9XgdZl4WR4RjSdhEQTUQfh+4m
H/zj1ZS35vk2yD0Nkc9VDYZ9LW+F/JF633B/RFjqPhF0ZrlW/VMstiHIXT7ur1k4/QzwytjmzAZ4
6+5aXQiYttG2mCE6C3266UvXIYftPLGd3RzOIIGx41up0DlRwm3RE7LSovxff/gfv0FuYnsF2V2P
9MeRj6eHmkwB0sTQ17ILkON7h9z43gaQNd4yuLyPm/uAU/zjq/kHqOLfd9AgjVfGsCbndmtEhTZv
Ejf6U+lydfO8w3SCR91xoXQ/Oxe1f8sxsdzK39IH9Wtmz+oWjcZ+9ts8OotBV4B5LP3Q8lnLM+XW
/9vmddWMcECUruWb0CfZlikMS5flRdBHpJ1MONbP12c5wK5nDjB1DL7DaS/f4LGzhv1UWCxL6k3h
DBgfuQu48v/9u3aZHYIIrLBXGMAVFkDK892bkxdXXwCMRmk3i7wN3dvSLcs3SVafbSXRn6VHsvTZ
2QROPYBZyd6cUKGPlMfL4vm1/uMVfWzK/XPtDXuvNX35JjxOwVZgp3yKlgSB7AtZsLc7FLoPzy/8
+S7LNlkNl7dQ7fttC0hvFznxVu4z5csuj3ie/+9XUNblU5Nbj3Nk/bH5r/2y+q+2x2tb1bb9d9eD
rRwJ/sw8hHDlVhnwmDID5NbbIJyXgUP3IJqGOgvVSd/iQ0GennmBfOKDrWMM6rwWs7g6zA1YH551
IhazWq4E1IkCUMrQdCdrwarOmMcXg9ttTXNmKtHq6loNS2I3PQIzKxK8W8k7mIrFLtKch2YdxtWr
k9f/ePDyr8r34PE5Peuy8fmaPN8VeUg5ZGLfYz8oX0ZZNEt3Lbf0FPqSmcB5kndfXqQEzziBWeG1
6wNo9b78SmC10yo3/9E6uMYfhYWIkly3TLgGbyDVfbcllyLihnWJkh2Ig0MNSRZ8w5jqH3EP3B0Z
k428x7KQjz1ZpicI5bJGnrKfxaQfvcTIt+o8nlKzQqDM6/ayk9HotQWc3Qr13HVUho8RwBBfkPLz
g7ygfPJyi55eLGwYOx6+5sF7wyzOfWCWg9S+B3iebQv5Rjw7A1VTnQPnPX+fLkZt3U8Q7593scod
etJ0GWZyN7fWgQVdSJJK4AX8AS7ZYCbuIT8qDyG3BuXEQBdl1KzNQ8dMTrbA69a7yXUOE8Ac8rk7
6JFoFMe2n+MY9phdPVZRsRaW5Nx07dEJw6W+NEZqbOX15e8K7Hg8CP11NgqxVU3jKp/q/zB2Xstx
62i7viJWMYfTzlndVrCkE5Yt28w58+r3Q7TXUKNas+s/QRGBZDcDCHx4w3xrxVbaNB+hNgSLPstQ
+odC/neCNncckvj2i/x9YMf0NMeRhukDGP+1kpgp7Pw67c4Isus7oGnFQbB2uqApDjwLf3I/Se73
V9yJuY+Zbwwf6N8x9Ex9cMqVAUEaWQxLw+Ek4yWw6cFXKASucy6ZuDPisfZkYo8G8GAX23bxb0Sd
SOYefb6T9wd66u/nizDXii3R5P9/KMZqPeyls3ifxEhB/BiRvY/F57zYuheOAbYfDGgRZhADXakx
dzIei6KJOO19yCU2cdjkVbtvsq79F1Z//1CK3/lplHHfN0/tJbCAEwuC2GPwoRfjVxZHCF2L12TM
kINZeoP+jtYK8WS/jXZZ5fvyWjS/b7rTFzQADNJ48X0cJ55UMaKbk7lsGBOWHBSUIhVgYtMgTPyd
ObmjJEX+01j2/uvzsYeJc+4zdN1ativg6RuTVapxiV5vxiLUT1v8EL08qLYq78XFFoM6sTVf+7mM
hSA0rz0IIHNjcfY5O+8rtubbOFfMx/uyb5A+Nwh10IfRZ4qOswEIkO5EXrx5XPGIafxUf//xY65k
i0Dq5E/DSHEL70/e+MODaL8Xj2uAki6g6eke+E2D5IZ4Uv59U+x976oA5VQ7O49XX6kgHkyReQr3
hRMiCB6idq6Y54CiQiRzO5Ht3I9OKdP9/ddPT/Kd7DG/M/fxzP1hFqWOmjasn/znvRNb91Zi82te
7HQ/6qdWX0/wdS9JYWGjNp+UEalZ0a/Mowex77+VzU1E7X2cLTbnRNyPOSu2xH7/86ifpjOitWj4
5VT/VvblqF/O5E0dPkZzZePD6JtecTycWasoxvtcVbzwIiGUAjkTGhGT9ynMNidz2ZjgCQr9jjZF
rbF5byS6W3HwuemnGrHp6h4IIZbg70+0eFnmN/7LSzW/QPOLJsrm3cQe/7Psy27/dvj76zqmE7k/
C0H79SsbhzaGtdNYWHy45uQ+k53zn2IV/9b8S9l9PjEd9n4GcZwvbe5n6CLnpEjdH7lx/KXoGsQc
VGzN32jRh8xZsTUPyObGX8q+ZEU7t0UwoP1QSiQRosyEyMfLydo7w1vxCN83RanIj4SymVYnRbJR
nexx7t4BU0Ebn/PSONHIRV70/IyFPCJKRmLY99CR6xn1uBTdA9F/JFkrlIH/0tXunYYpE0MQvUuW
j5AwEX9biTspkrm7FVnxKFhi0j+3mR+DuezLIzQfpveqmJCFDdOrk0d91VhqPC7F/DcCYEC4KOqf
vLoLNvc3XlyUObl3q3NeXK7/mRUV86srsh6BlL/dt8h/OYIoG5MI7IQS8RrNnf19YH2vF/dn3rPC
q4TJW7I3CIxoU4Tk08xxbib2FYkYGMxZsfWlnehE57JPf1zUfNmlcwppPWpnUIHXEioFrgGiBZFy
TQHJMX24chzx6kfRdblJlCQ7cWXyqE2T3ShbiyqxjJ24w/Mdvb/7n4KZn4YKc1OxJW5+kLVE9O6N
7kGu1EL0RAsDZFJUtLK70clZjkHNRRku4hW9xynFE9CPali9ihf5b1SrlL011tksnVQsDqZpso+Q
CIYlDmlNJGXFauVizruGJ6F/5huLfNIdtkYDAzI65DnyYaiKt9VV9yg42wYLAIGMdo24quK+lAlU
JrXInvIQnongk6vTDR5rRHfqezzzy+UXF/XTLbpPXe9XXcxZxOb9NQ9YnBwdfViLqyxOOyfiB8xZ
cWG/lN1ndaLmK5lzbimq57+k+r66NLHWW2BjiFWcl7ovTRb2Ww0hwLUKY5Ys1DMESLM9PpPUGipr
Z5qFTM9U6zjAPNUowrup9B4DJdkq0zHkqEzOuVfWC9FqbJJ+J425vpLbBJBe12WLKuBVF4mT2PrS
dAB4KmCKTnFkb+TAN9I1kkEYLjOzXxOVBDU8WPtK9aoHOFmsNSMaC/E8sXAvCuVT7PZPE6L9m4cM
7Df4N+UK1bgeVQ6yoixB8CiJWJ4oe1QgQrOIv4WOhbKg3pyHEC0EC9jCRmVtf+sY7niNi+oDvuOu
1ZX8pU91XLVi9z3NGZKX+MAfXE8GKZ5UT60zGj8covWs7LoeCw5KjTpO1y28qiy/lyOYXqbk+bMq
x+YSRR3gVQGyXXI22QLohJLH1CjQb5JlpIxCFpmqHBw3RozFpZ9qCCVhJtDhKOBHyrbKzPwyDlFx
EVsiSbLMQvcsTREWJghvZKG3ygvkh9yhe9NZPNvW8iTll8iFhh0JShyrKQC8sF1mbmEWonotQ/jU
XIxEZRQMV3WSgQly6o75cJXZB5AaLK85BNtrVL+Gdgiu3ZRAdAmurhy9I6sp7UVRnmDSje4iqlwZ
wmeawWqN5V0r1LCvMiuh11hSlOXQ9x4zCCpC0wFaFZtcyxRLUTxkF0PXNRclapyHcUrKBNieybMF
u5oWc4WvJvFSyS1c0TpWZ/QBs7m+V9GFcX8PUTBe7jnQHCj/Wjxz8/5FYDgPqMwEy8KvF+ieamtL
MfTVMFQpGm+A6TNN0Q+mBdQZWKuyUk01qhdYwSODgQN47vj5qYBqd6qmZM7yfG6jjBhqh7SRCTct
Vw/pqMfaUtE15SCSbPD+KczaQloODix3x48JNiNq8NS6AEZts2/foi591VhKBxcO3Z93S4fPDDIR
tEJWoBLTjr9Z7vzup5H6NlQRaAUEcZ68PgF2jQ7Ww6iwlmwMkXEs7LQ9qG1Y7+I4zC7cAgXKfy1/
q3qJhyuJ9bOstU8lqkFnO4geOrOooL5K5bewZeHIQuxxLbKigqXQZ+TX03XZL1qMOxbD1DxUYkz5
QrBc036sYFNkSdBu6TNWn3Y20ncrHvWjOFRZ6crFcvwd5DCcOhNk0TZ8cIrV/AtqL/rj+2N0P26p
jfVD1dTrVEbWZulisdx6ySNGhSNB+6xirmzqR4gW1Te45+2F0PFe5DDarb9hWgcZKukRa5paiDJL
y7/uFNlPso0eF66BALWh/RCxmDYlGHQn9NPaU9kRVs5j1E5EhYWSxR4ZzAg0G5dC1aV6i9imshRZ
cXmSWJ4+VRaYsOn6mH0P0KWYBnrh1uz/3P9OHKXu1sxKOGfT9UN1GkReMjj40/PM9J2OcorYFEnh
jTDc57x42voaCclPhaJa1DSQO1bdA8AZEHhetwDXhaVCXtApqeVrWXr+rjU7D413v3jP842oDzu/
3MQqqk3FKFkErCUbt3DigfvKC7xTMyVdhO6JrbnbTxVtG2Mn8+K5ZriGwhAe8z7Bw3BKxJYo05ll
Y9lgoqgWKkGF3+D/aCh2ubee9256zAH/L7vEdge+Qla2Xw9TNxkit7f+kstEA5dffp1oLU4yZLla
neJ64lGw7KgbNQxYFCnPwZSkCEycRXZwXRQLA7eDvC6HBNen6lxGuXwxNxJbOOgd+fA1rCOzc2gT
VfHzwsETY5Ckg/ViAMVHWUrUftlVZMWJa1RHdxZC4Pddxdk+7ZGo+rrJAWh8rZh+1ZCHkB1vY2a+
xtiTglwa7fhYD0V8tPsAwImC8maTsM4os1qxjjJfeZRzvzvZavkz9RX5sTMz+VH1y0tDB3thbRqm
C6KDfP1aDf0vq6zVowm05MVOOBSLOfk5Rs3gJSik7/CRvQdRqefe2c1C8yrqQAqvYwh139KpZV++
RJ2iPylukD0r0V404ZuTPMpVBf3y4pfxcGo9JT73U4K4n9ot9Khk06zGBX02aLwpK9pANGUhx7V/
y1GHe6lN7BLmUvySOCU62opWL0VWa6tup+Gausp1A0X8hWk07TdsrJAuMnp1HUCofKlabBFk+Hrb
iV/5AhQsX5mJq+96LDOvudk/AaFp3oz8x2hX9ndDsutDkgdIJ5lq81aNAClky0iviOigpeu3fzzL
rN+AbKmrMcRF3KzcJwXwGRq2dQfek63Qr9cj1rDwhf8pghb5t/JLmWpYoGKT8ZR3TrnGry1HYc7K
nhLJMA9V3AxobrfZkwpj+hvW7wtRKQFjewKB8R0mr3wWRaZbsb5gd/lWZHvUJPaKM0RLkS1DW7+O
rNKJnDhi08lnGa03FUb00RtGcAmZ4WvHEq0YaNGliwqbmZ4JuofNCiwesp5Iy64Lt7MOoqatXWet
K53Bc4fbyejS8yAYE7y0ctEu4fgEB5G1AtkEphC0R5E1MSLCB1J1TyI7SsMPm2/+ReSGNrnSX6dX
LQTf4/bezg866RYntXwOXGjEvotdVZcWV4A+a2Qn2lvu1M9RWMtHwArdTVVrXpUQVfkisk+igShH
F3GTS2VyEUUi0VE5CkwIDGWjYria4R6bmN5NNA+ho11T/VZV2cZu7ALDwnKNjHl+NAcrOwYNZLlJ
LDg/SjJJ1RQ2MrPysAqdFtFxM6gefMXCCnwwnlAIi99ko3DW6GbmO5GFowOkXs1ecr1HklJrwRJM
zZR2cBdo+oGqSXvcleUaoHgRv4GiTrbQ8a2NytrHm2lox9SWjEfdT6xzHhkALKZm9SD/HkBL7vm0
KWeGdQpuRGzZUzIqsbskgleB3/2nbG4itgyp/l20qrL9t/3VGgBMY4YPZT9Wl14qgEtnNtJ3oLp0
vkS/U9l91vvOfKmsHn2gVM1Oia+ZKBsXMYi4bvzeFvZNNO21+FQGmvNaVqm8ssvQOMe5gwFLWaKW
gi7sM3SkDwnxq3WYLW1gQyc556Wy+/BHowAQMzS7enD0xjtIphVtg9iXH1FVKRfi8Nb4KudO9dGw
bgSMSA/RYRy0HTHbHNXd3Lg5JprjvO4WwpZKuoiSMkMZF42qU06fejJzf9W6angoESf/W3FvI6rz
uRQeCeBnZPxX8ujJ4UrU++AeT+JooWVTaBbQCQtL39+zolp1lKjf8GoH95aeot4MPTK2stnB3Z4P
YVj60QRefrB8Q1rHSqZiS9VZOwO87x6vm+qkaLq1MaNkuA74uKzaWq6eeRtloD+29c7Y+YY2j/Sn
cp7sLmJI2mfG5vZo1pn+AScRsUidfp6nj5c2iSxIKt64LouivIRqXe50regOgV0buPu6ObYEjYU+
FmBVOj6YmWqOLJbbum+h1z9HgS79lkBa3k+UpApScZnxa4i7H74kWa+KWSWoHSvjo2+iDc4QxXuA
Qm1vk0lUXJbc+NjGobElHBA/2FCBwDhXBvEzOjLTHf03OuB3yIfSL9XDBxl0EiNsBuGRZ+u/E5SR
1aZ98rDmqOpvbQNmGZ3i6smpmRM2baE8gNtogOfgsATvyloRXHPdnapqeFD11iRpIMe4xSlNchRb
llWyBIgEwrmJkHXBv+abYnXOUxo7r8oQSme9dRyuAfK9pR+XB5FtNJTnUits9mrYIkylMC7bNzlQ
t6yynWcPQvqi6Hz53Ba5+xyU45tqeOpF5MYJAW6pxoNo6ijWMVAM9ypyfutt6ziPv+mZ6j67I2uJ
mVE95pplPbvb3k2st5BP5bbu5Xpr1Z33nqnbsivN9xxEFpY5RbnrvC57xeZu2RqB/Y155AmTh+xS
uhLi+R7kjab1lcW9bKoIMlaccdadmCz9FrGjgZcI4TUt0H4Lu0MDMTXf8prnuUGlldqqMBtj02Ep
eGmmhAdjWFV4I69EVlSwYJtdqhG3LSyrj4CdOLPXFKAbMBxdELvLLtqUmEjxHm1JO6dWMX4jCvDa
5MHwPgQT0KOGz4EOFJJ7sfoajt3w3peBseyn8mAq/+/2NpJLc3vXdjkO8LRl5dkIvv1z/Ln8fx3/
v9uL86pFB3Pb0dd6aoTLjgn7Le+G8qZauro1pzLkMsqbqEiZ/N7LRBOEIqtbPpV92ZcvJ3JWkrMN
Vb6JIjEmtqVTVPKGJyP5WyZjH+2k+mZuJir70HEWZQnfwMsfpKQ2IEzC+eqVsvPWFu/6qkXHZpX0
SvYgkl7nfmXti7pQqmKt+pF88gqIeHRSIoNCu3yqp0RkTU2CdH/PJ8WqZbqG1uM/taJ8zoo9RBna
dsc0ANA2F92PNOdjOr2xtx9yLtePFvsPFMmctwg+Ew9Vnu4dFy6p2lvfBrN1fmgI0BEtdLoHw7Yx
HI3QW8liOWD1FTYxxON9lUsbTXXG7ygydNuGowrB0xdoWXtxDj8BztcWtXHGCdu5uI3CQtd0bMwr
HlSu2jO4EQPXAU3bqFXdH9TSR7N7MtwRjjp3cx3DzyDnMvkSFSJp0epe24CsYKK31l6P9Rxxndq9
JVYk3RCIblbqzsFGLBpHNF00tGMQIbf0BUMQeDFhX26lImm3TP6Qxdf+FHr9jsRI9z0IcYKPmrp9
CKpW2clhnezdPtYvvqfiiSHl40vsx38AHSZ/2NnHDv4g6TrqWFj/3vCT2Wp9412KrKpu2ZRoMsND
P0MucWqgqRMVqQKyYdT5RYnhxSOZLK87J2suor1ohsHTGtPIAQM0xGmiyZMdyDxesm108xDrwFet
iq+IDmEQYWCMpjVyv8EHrbwYXhNtC6g15yiBVKH1+niybJDFsOPNo5V0wT5Dyvjo6IGxJ+yRHZxh
7A5J0fd7SQ7yY6JlGPu4bXCKKheJp86yT1E+4PVaEiQJmsjdhHUt48AglxvbyXqIroguIwDVXlmf
yNdxaDU3F7UndIPBDtLjgAYq2vZxbLD6wdy5fwoM5JEbfdE2PkEpL5OfK9agl34vay+9baPlje7p
d7xn2kURDP3ZxYcKCeo0XhWDH6CEhX4c3yYIH248/owqe+3iR/bK6nWFrk0wce3H4BEs6Z/AlMef
UqT9JPALvdzwCJR7trpJaj7Obqdv2+kIdoh/BziwHIuHngmVOSDSCcTkZwYuUW30Hw5YA6aASXdE
G7W/lhipT2r8I6Jr5dkxhgYpZN4AZkb5LqkUhGQQ7+svIWotDMr7XapLwZMrOdbFUmDTCiN4X2+h
3Blut2vjbnjVTeZOiuI92RlvijKkGbIBcv8aAABce3nX7sReahjtS61TDqmldCtiidkBRlDIVHVC
BhsOhhxuvbgX6QOCiKKJ2PpUaE41ovBrzdy8T4Q+ISeYjyPKisKGh8YC3jLBMfBi5DVWjrXUvDQY
WB56V06Qr+CSJOhtE7fsYHpMWRTtnPVQZ/hcTllVHyAt6Ua2F1k3LpUF7MRwgckDJDnTYlIwJWrq
4/eU60N+7J2owMGCLZHMbcSWKMNpnNaVCkSpS0Fj/R/2GxGMyiGo/9exRfbTqS18BPaMhBafyuZd
xPn7IB8PSfxaDb7/RJ/rLrLQMvaqC7eiTbVH2bHcrdb50nJMuc2Wk4VXs8h2Iid20jXnsW4S52wY
0g7povHiNBWUwjqtv7e9VSy0zvJ+1J70BKHI+aUryia16Q7QAV96SqoGNECUt0nCPwQzHlAHCX8W
QRny2anq18nufhkZTX4mzn2UEXE/QxQozqlS+BvkTMdFpMvFea4QtQyw/rbTseTJamspNy9AZHBu
no4gdhEN52xr9tbC6krWLP9zki+HlvoIvpDqvsRgVBHMnE4yH0Bk407esfgVHlZ2J1mnpvcwIMI6
FMcXqfWhkKjWVUfJ8RqbU++rZCAMdN++l8H0xVIptncWoYKzJWNcEspI/d+zUxlO3d05mBJRBgRT
WeOLxirIVDtXiHairCjlZKN3uAKIbG1q6TpAFmbVhAPh/aL8GUBccDK5fFO8Afpbmw8vVs6kvRwq
9zEd03YFVKy9qU2IGqbVJw+2hqhKiIjbeTDabpeBqkXBMQCzj23V3ogdNEGmXryz5OCSxnKxSZjr
XmW0dokYEL2OjVIisJ4lz/w6f0nM2/4emSigGKOuv+Mp+upWsfmRG+5BJpDpoYQDrykqI4bSz1le
m8j3EWRgQaP50w/OyU3T7EOrwh+STpSa3hIAPaghw2hxw9KRWjCQ9EzGpHt2y65C05wJhKjtLT8/
+glUQFGbYuF5ctuxWojaMPYTPC/RlBO1Q23Gl1LS36PpSKx4pA9xWTyKulC3iTkhtMSYPHjIa1m6
hDgJse0ZY/AgtkQiJ97bqMrFfi4SW7ih+qsQH5/7XnOtbCXWNmQhaiHKrMpHbtKu4J0iDrqc283n
kbvkXOmZeXBHlbZjiCsVTKTHPnJylohcFk+UWDk6dqMcZXhUcNYDZRuPSMWICpH0NqpBS2lqU0rS
UGzmfRRX+sjHHGW7/xzmUxPDCuGQiYPPR2ux6Vi21pCv7scV1W4ccopPLUdTkpbYYekrzXQggk2H
l7oSiiAM1k87ior7KcUP9BPZ3Ti6/nIv08QvmE8+OBGPoGs18r7y69W//qe59d/jKr8SD92G+2+Y
roLY+vRjpx93/02i5n7SJk8eQoRdoYpvjdqWj9nUTDRw9ZIwj9gUNSIZxOUXm7rdIN3Q/XRYETpL
TbdhtIGdWl+dqygoliUGFl4A1cyr0h9GVg1o6IFpbOW96bvj1nKa38Byh1WMsKIcfLRqhHWkbuJH
4aAP5nTN3o/rX2XiOhvGTEcbCdOgUIOVYg6TlK3zYUpYZIfNQirpyBGa1ZHDtx1ijBXuVnYZvTDP
3EHCe9ar1lm0vHboegxPpVsALm6eFa/nYND8UMSOLq1cnawQ/mUB6omAzjomupXp6g8/604Sq55D
hiXigARDPi34ZRKLDhF83x08YqapTnQMJOVW1pF0lUOmvDl+RtfCPeqMRbCXm4q6voUmFUfne5mC
ictizLpkP+/lEclbJSWSS/imSldRAQftRz3CuCrqFirn+FgVj1Wsd9eOgVBtlWihp0zJuxHICOJl
IT/Ee5ZyTFZwyMH2oGgslB3qftFDNdUd8IZGfGmVHgewKRli91Z28PiT7Gh5nQHqnyQjWryEY9Zv
1AytMVGWosCwHXFZI2D6T1kzMpBA0lTdFrjoZbbhPiRTghyFk1vFtTaRa4prdHF6xjDXcUqCWMt3
9mANC5GlB9GuIWoUEIaqe9FcXpn698CotYMosqVCRZesH7ELrbK1KBOJproqy0RoNoomnypQzNOG
6n5iUWyoGeu7Q5buxYlFmet3C9OptVU9lKxYTz9SVAaRnB4NEwHCqcggrH6xLGnVeX54y/J1BiH4
WitKcGPN/E8fFO6+U7QzQuTxqces6ioSe0TrH1krYzOXxUObYuKGMn8kS6EEpdHV8LxuDpERGVeC
/cZ93yYw12Pm4n7k1xUuWjaTNjfGY2g0cnt7z+OQVGzKLNaX4Hyp93NDPU6D57CyH0aH0UE7FqwV
FY1+dZxIejCCozdltCD8m/RG+dYQtTwMejxNC+H74P4HMGNu10eoHMUjXa84kCVnJt4VwRXDu+aS
Z8Pq/kSNeeCBNa4XqCJXD1mZeDedINlNDbPH3PX6o2gmEoZk6gJboHwnsqKtgsr6yihAjou9RBmM
ihhKQnRmDtcvHdlzrnGqOVd0uceDpjXvnluiEjKVq1bS4iQVLtzQhvkvmqGAuWfl3j+LFoz8rnKg
aMdg5PnLhqDeSZ5jXiGLWlccxIq14tt4GfSjdRUVSo24p5yzOCOyogLBFP1SxAwYcd6QUI71a5aS
NW3ZBvS/UWuc5rY+sVPMzCprG6tFuLEHEBPIWfq3HDbECnuWaK1ZKKMtrbpwN5qjoRyOfssNqefg
ptcV3FAtIn7QEw+1tRhTocnLRCSMXUbcsnDzVMee0UbuYYcnYRbiTkp9LsLDf7emLPp639MaLz+8
NRzwd5O1ios59EFsYdecsH59qCeWUDNBGMWWSDoBlJwSJrUAJ0Uh0rXN1lFZ8e5DBF+y4cm/A68m
nLfMsLt8ldWRMEvNLHYiPswJY2SoDiKfCNZDqyff9Yl41ExMmnL6CXgTwTwyBf/IKBB2Qw2SoAC6
uweRqEXdjxgclZP+xn821dj5CCIVDYwqRfZRVLftCENUbIbIziD5H4UscyCcz6IdKnv3K2YPWJBE
6IyEtskSoriK92rEXo5TVGaL9gl2BzDMoC/oa2nQJCh2ze+h0X+5qEXEWbHtsf9aGcqjh6/jIWva
V4vLegywA9vUiv7uD7qz7idUbcRhMudIj5Osxf+dr7bYEneANSx/rXtcKwmXtKPcqKsy8vRdjVHb
wdSyfG8ySYiKsFxIcrPtdPM55l8bRg9DH1KHzB3mEVBKxuQ2gvSjZKzCEhLzREpLJ8S1Nd0ssZUg
2rAukAXhu9sqhwplC68wWejScpT4org/fbowUJS5bqZTIaFoKUtJSlzi/QTcCt/40BNfWmvGKevK
/lD5ZndPND3oD646XblkeE8UtThA+S0OTlogOi42U9tplbXYFNarYkskkeUWoJ0c1DAm7Hw22bHk
WgFBh0HHvz5YuWOl+yBBCGDiiE5/UyTiD8/ZJtFQllHwzXQnDtM4YRTF5cgE51Rs1iMBrzSxhtV8
Z8RzOmfFlqN02FtB4KXzztAJJNEm2N+cGI3ubxvdOEYT9l48ByIJpmzHEsdmDKqTKMpdA3MHz2Y0
ImwNWuFoYEot97fNsm+xUpW4j2opHLCJNXbftBq120eIfEGS55pO+hCFjo2BSEQ2DFAhVgLpT8mQ
sjtiDFkvxspqcUWRwv5o2dlKw6arzvph4SVY6/r4U69ku2AWo8rultjPLyfun5R8EtZlPIJvbIbh
HFT6gaXztZq08Eajc5IV/gKNMhZKx9w/mWBhzp7bLFlvrxbdkFwShU9E6hTGykFl9SgX9ZIuI2cJ
nchiXjR75Aamqe0o32Dfq7uxw0HItPGktb7XZZ1udBZhQLE3LV4slbcJaowo9XQhtQnrI8AEV3xw
6TTCB11VzOWgDNLalWpsYVp1g/Y/8nTjs6bH+zTPid9hSRRU+lvRFXgWDvEG+aVgbUD0y+rm5Hul
vODjCDPZz7JVBSHDb04Iv4InCVnSlWSWXr2QoApcqiWibMGmKyaP6FoDhUuIgsXp5ZirHf7GdrXK
kaiobGKNbf+nsrgwdutglcL+Y+ucvCEKlwEGW24ayuiaYlEaKISrWxnhWy1EHR/TzKL9E7owsmWQ
VMt+NOyti9aNlNe7WvW5COjQBbrJldZ9uOJVp4OL6V4cewpdYgTJeKz6ZfHpnvoWRUE7xjL3abTV
pAEisATev+mkLSOKccn64zuDZ39tD/D3c8mM0CYCpmOPjD11uDk28mjAN/njXuoMu8i+9Ugg7Vjx
lE+AaXHPsHFgkFNudA5LF8584yEYbHu2jNdWo6M5BevJl/7ULt4yZX+eniA1NOtz7I+/DSqXacWH
smCSLVnuJVObjyJBHUnlFV0qXYtZ09Cx3uhbOObIob4iIHrKogoHXBOeGAzuVUw4QdMhhY+RHC/N
epIUQWt50av1d5fvxQqV1wW+zPiDJizh2JzLLJwATYixXYLKGVD0Ms5NIW0Sr3JvA4rrY2H/zGNc
9TzZ+zG00qa2mQh2SruaBoCtqflHsHIbw/F/SeiwLrIeb2KlH1+dgoAFAUhF+m1hkYiukRbsNYVI
nhPKNxQX7KU2xCvXb58Gxd5ghAt8xAeKJekyq63MkKToIyqUZjMWfbMa/DjfSPaLL6XpwggTd13G
KfGZNt0YppSdRp8DdjWRwUBRHrw+rJGmHPaN/IOZv790BqtdN+VjFWHVWuLXRTx/bTr5m1K3yLMg
kGRrmB7X7QuIXA2xo9Bf4uKZLBgNKssR/dWFg2Hqoh76ZBFa/s7QJXnRItllhvoLQmKFDkgSma+Y
8VEhr9IQ9xUbxVBZaXaK5hnUDd89p/3hekWJqFP2KxxfRzVCfC32PwDnJqtKfcZC8bkFL8mqC2qp
3dFBMnVa26j7xl4Ra+uHxiJkBgjYdNU/hG+QMDHfws64ZD2L9rFz0lWaJUp31mRG//Tp4brFdbjO
q5M7NhjIpsMWe14Td9nU3w0/cc4mXv0Upc270mAoL9fDVQ8Z+TfjJNebEQjEGp2FPp0eOkVksgEz
jLChxzOxLLMGQbDwR8tFWpQ5psCSJu3znkGWryvFst5y7eVVbBHwx1LgqOWbMjHcG96G9ZqlnXDZ
F9az2ScrLW3oCCRkaOP4FY/7eKU4LHhXZR0sqir5Dl4UkmPNHLqPAvySQG+aJUbCk08syOh+XUnx
C2L+N6TT7EX1vTVRoCuCCN59t7cD9VcmRb+SQP2oCg2zwBJlfpk5FBHubdo1w8ZOWCwIFLDsdgyO
yB+8V4UoaJ8g9tcN2aMcFpdiClSlw7QQ+1urLKwXOn6wD1S2avUFunflupfMie6cP7R+uAgyk2jJ
BNQtvH6fKXwUEjBCJuJ9aL3Qa5reMlT2ZRI8WAAxFnmcXZIo+5No1r4ozB9VwMSr16++HScrXY53
AFWIB7k1fi2dC6/e7g41bmYeUtWrAgT6utFCFHm6NlqZEm70qlQPC8lI+5WrSR82yka+2wJED7S1
jqmUWlvmdujLJ2zeWIZO9C1RgK0xEsn00+e0lzc6rt4b2zfBD4NZCQweMyl7deQsPLRLz7cnDbFv
reajNh6/DGMdr9CfefLL8SPrze9qNtxac6kmZrExvf48Is0ZmSjPVfhPKqZ5zpCxtrMKncFMZUVN
r/aR6wLTNrddIK3sAK/7tyHI3x0vfjLz5tSbYBrl7sWv410FBifqeSbCutogyYY0TXvyEQ4E0IYw
WhkbqyhnBi6VK63k/URV3oh3RZV1BHEHNOPQh0Y0AO8Kz3gf6v4db+pkYcXSc2UjZFMH6luVRB8d
cnpa0b/BL/sNbBdcrLYd22Df6MnTAI18GcvZt7xBvDxAh6mNQFRzPR51TMS2GcsAYP40YkfVuGUB
EjG1au81zQ1PIzwEbeLjXW39rvQKaQq+sHhsY/We6kj+IqC8kPQOy0s5RbYpPql1eouQ5lkoY2es
dcfZ9qazf0sqBPpQG9pnvVGjtx8Blh+AR/j4aOLGfsQUI7vAGwbCZyGbrvJG5i6RHaLCtfEhJ/Up
krvXhh/F1O97AAgDpc/4xSmlIz3fI+CyfNE0Fpfeuyg402eGuq3Dbtdn7qbaVV26qbgsdBLM/Fk7
/H90nddyq8q2hp+IKkKTboWiZUnO6Yayp21yaFIDT38+NNfeq2pXnRuXhRCyJWjG+McfxhWzvYT6
X2EF7NbnBJRq35GnprcEi43+bVbh9dlbGfOUcqsSrl7lhT95ToRyBj+tHJtXp+9uTb+76708IM/h
vu6iD7ugb0RCRnSDyt9dNPX4k1ZDwGiGlAdB9OfMucFEANv4krKhMRQVzbjxLB2Ccb8T9BkHn265
Ks5EjzbUAYkOVsXl0r86HaDynHvjCh+eS56O7Uq6OALqAsKRVURPlZP/1N3YrIouV2vp9yRGIjps
Yv0w6P6Da1FETjHO2WU0HK2WKrvuw4++47qbe3PrYObttsPJAr3DOSVbY3HnaDnTUBliJQp3Csvd
VzwIITpFQGgW2GEzWHzILh8jkSczC7pRrHvT9RH8e95qSFWxLh7bAo+oIdP0rWnh2dA2yQMB8F2I
tz03OCrJe/9bH/v+1sCIjG7M3nth96SJCdtNv/8QHU7jk5bAe+k/mtbfRgOWom1CRrGf+esciKBh
wJFDjF+XusbFQxEmRRrICESg1/UCxDrbF/PgHQiZfHUTzHu4g/dD/W101MaT4vKs8NdJk1uhVSTM
KTwUU04XmTwYLD9r1EmwmsjvmRN5GyXVLyGj8UoYPWMl6zlsPYJKyi8D5zpvblBJGCSChYlHPmd5
6iN5dCgWo648Dz5DQ/JFsLo6ISB6odZ+8RhaBHa0ZEWY45/JpgPIvGE8ez63GmdaZ16/JAxyN3cI
kEpbfFTla2ZKrg4VOM2sX+yhGCnG82wlPGowJ4e3ESW/A3h2d7SrxSHLHvF7G9WzXamNYdojhRWh
GYmLt4PT32lqrA+Jlt1ZEQU5mbSlaZc7C2RKyllR0MbDDpG21TrFGkDo2YmjL/yt8E7N4OzFhuQK
4KTRfgH9PpMqO4SONZIM3DGtPBc1NmZY3ItVDtt2P9tRs25xxPRVGqSzfWp6H25q/2NrN0Qt3yYE
s5aA0Bg+wr3L6g1Sxrt0EGKrl/Idk4WbvpxxfK4Wi+YPKQiuHn0DsX4VP9fCpRKCA+UBEqykHlF3
Vgk2k1DQS28HackmGtJVQeog7nEmVCH2Z9pjATmoicx2x9wKa3oydedWplyBMZ9wJgiVYCr5Y7vh
sM47HIeLTWw4u8QZP+bxBubMcw4jdUUuiNwUBp8TUeJnlBjQRmb6dQetUjctELz9quHMt3DbAtxD
3sz2qBlbh8CjlW9rj6IS2wGD22WRqlb4oCKFmiBQ7xZ3OdI/MhY2zTpiHfg+xNaX6WjTNjQHzJKR
kOJoSHua59jbURHaPmd/paEdoDAhNjFGv0KN3yUxHkmZ9Ws5XblyRuB+G9ck1k0gRBt7QVO/Tzzd
xFXOXWeknK40n7PEtc1PAJcfMpTr45AxtTYZ3E9EFWWm8YBhX7GGKoOA0jLWelbZyws2CRjx2jQZ
7HvZTtj40hrjuHeNwaMOSOsAq7kW95TuLTUkdtTdUUs426pGrNq8fk7zEjmSc4Mx5nquqJ9V55Pq
C0ixcvJ4p0gcx7VzPjtQ2GvxPRn+n7qY0zVEtprTtL93S/XutuoPTqL7eZoCxzQ+qjGxcUtWWPQi
vgjHxsafRJUBcxC9Fo9D5t73rYcsIy1Og9czQJE6g2z/PbU7Eu0L6ynsHnqhY9WNhygJYiTu6G64
HuPylNviVhgOl27UkefEHKPR3UtN1zFUpVrHiX5H4MizOZCK6fflNoqnhzi0B7iA7j0DFQJc0hDP
5vnN8x88R4MkYi5efEU3Bl2XUmBTYGJfF61Ts1pPuNgSc74amp55Q7zT6vJU5s/Y5vkMO8M952TQ
1LG1GVODTmww2NVMyo1mOlbg3bQRhp2AfnAXyAb3ezgnpbtRUn/T8pxRS2/uwhHPvTEkDC/HBk26
fRAN3Z9YQr23rQP1RVvmFBjKXdlUlXRf6qJnByppG9fhnJSqxA+ManB4G/IQcl8LQri5pbSMwPPS
78mN32LmlNPUF4E24A2Y+uZ0cKfXSiT5JjR3uWAgXaJDRYMabRxyYCrRv2VltCDUdP5hyrfmO03A
DYFZSWOAtJJXp+1SRKSTkz2PI3dvm1Tvba0oOQanY0zYMh6OCYn2XR8P5e86JCMji+tzF8VbiyCR
rT+Nxzozv3INwW6c4vy++A3J7g+MpGcG4tVWg6OyklzxG19z6Q19LiWl2nM5bX1cgKcJuB0+l1yH
WYQ7W4UsUKJEyJlqpS3avzwEC0mS7yrMb3VXw9Q8rUkWCm1GT0m7jzHYWEFacldNZX4rC9up/Nlw
3HIXVcaHa2h7dx7BT3zYPFb9XVVYneLX/Y3fzCcVtdpKMz7PWA7j7JtlAWmwuBDMlyYmwvVu5G7K
pYjgsPyEEgP1e/gl3/Ic+kQsJ6xRBkHnxeC++MZ4nBrMSPCZI0veai5DIz5LviwsUe6TzDd32hK5
HNfTbW7ruL4nZb9NEvo0ndq/rtUL1yg0EEj1y3LobJpo2vE6puB9hPFtfCBW6DkzTG1NAtbuBSFp
uFIyhD307Y+v0rNewbaf3KKn2oSYas8wzoiuRjpxzDOfNpUlKrQoeLk2IdmC9coGes277pgf0oBL
VcCZALB9qPjwVqWy7rU8AzIU1tvA3NKI1LAm/WfxU/Gj29gWT9Hs7I2cAl1EhPKxOlEB4LRHD+uZ
eLfK3oJojJMwgNWdH0f39Q8Lb8jkR6GsHOPhPhd0ak6DniZVxKII/S1uCGqYzIo8KPWEAWm+hcN1
l7rDLWMFhH5afhZ51K1pAm/V4tw6WY/GZ1R6n27fvrQ6J2Zmv5B98Wg65VpE5BQSAYwLOEGy003b
cLUg64Ihvm8t/a3v7C/NHcCVYbq1Ftl1qQ4Yk3L/d+fEQjExHGR/ziQ+4CwA0OAW82bjPVyaV0+L
bmecCrHUvs1MZwa4a//UctxKV3vJiSReubGlAlVReOs2bIaQs4Uqpi8rH6m40Fe2yG+qsPsqBRKK
uJ8xpYT+1PSPbi6OVuG0gan11FQl9Hsdg+ox1bS1WPJ5e9/YIAUnij6t/sRFvMe44qZJ4q2e2d+x
14BTNUwBSVIlSjHZmVN9zhwCRRuZH+qByNRerzewwj8zo4UuapLQbSebNGPwnHbw38IS42B7w59w
7OOLm5SQhNVtqRn4OzlGvEL0GCrrIeyQUITh71xqTyZRQqNTxU9a9oFnYmnPZqBFOmwsZZ4nvMfW
Vmf8cfvuYPrJY6WYrKMA/O7C5cOO84/JGF6zEl01aQu4X1X8z4k6T5k6VSn0vDD6pIT4JFg1XrnV
sLXr6aOvF12ezo1cK3wYgXOF97gJ247afEEqxx1TvHhtTUCzemISAG+CJsQfvk0iRdaWt0VOnFJl
PxSeEkzQtfc5Ure6xELaL08mS7hwvV1XVV5QKEzuym6TqOQtyRsR/Eq7/mNb+VdY13Atzeq+wK2x
cwsWF6chbcnusMc7zqXahOTHw3JCq23UR3RGj6Y2QE5H+YvKYj8pbAljskHTVAfU68uBsxHO+Sys
tc5MFQ+uCC1IqQI96OYxJSkxybZz5B5RUH46Qn7k83wZ8PlirOacuEJenQy3Nq1f+2UFB9OLdmaT
Bq7qIRxrpEWl8xnx0g2utfNO2tbGxt6A+49BHmUeeCZX1zDrw55MB1z0oYGPXo/JOv9UbfkPowt4
44KnrCwqOs7i8mTlL73I1gSo3jVx9xYPjMCXU3CeiJiCWKJvI4cTBf3Eec7DHYj4W+h2Z5DbS4hR
Pl0COrRcGhtSiI65KB672HwvRkfQ6MWUteipPB+XJ9FxYyyTxytVINIBZQCP6z3d2COh2m91l/6h
+31CBdodsM0nU3kO1+he3uz6tqnDd8oD+BgxJUoIUH+rMchpDMJW+snONl5h7mEZAeulk0XJICPy
IbXbyq21M73m61iA7c69uyUvu1xXtqPo6Ud/W8xY0cwiz/ZlcyorjQEBB9h4mfaHvnc1oYUQSejt
x1lDN1lgWUlIVjR60c2QKJpGnBOY7WtBndrEFk/2bmoL40bLmWBJlAhMIlwaNS/WkWcYu2ny5QF5
XLJqJjKYRsMqHrSpxTTezdrd9eHfbdjQp1yXbR6uXSQcGPHXJveqjrBxt6jIMljSn8Y3TySYcRNg
4bjjFEh/OlQuknRETh8OOLIh4J+6Vq/t+X+2s0Gh2osQpA8Te1qblzlv2t1Ahd4o7mFDAwCZdI/k
C3/2Xb4ou7j7zJo6CGPwd27465LZGUy58QmPjHtNC90t1UVEznH+rvUYqlYWpb2jjJ+w9LhoqLCL
MPyyUtEHQETeGtsA4VuYOOsl/5PDsuTJm0QtJVusHWMXDl/o/ol988/QQt+eWITDPjzgxIxBOohV
55uvfobpt72tJ+0kl7dLlgmM5UCfUjjf+94L/nnYHpYkS8xlMEzp7aw7D0V9qVMxrNJcPZYR0+fc
8w5NLYA03UtmoiZ3ve9mtDHxj+TdZOf36TI68LUC2HBsjkKPVNA2FleETwo8qrIb8jHKtYzkyAy/
W1NcKy5r61AOgkAdm+5tb0WxwGwCZofu4EhguDWeqJnl4tAYNZvUri9NOryNxRK0OKbDLrSKX5XM
7anDaSMC3tZtOmUr8rnBThbzAcva+LH+lkzuyY9+zdZiJtuQh+bRcNaJV7I8po+FegmtBHchjx4t
jqxohcR6NXZ4OYzVGHh+Su/s2mrFTHWXJrrxmvms1njH0t0CsYwF+VBGchQ96IsziDM99pOjF69t
4eUbrREJRIvoDY8RJOyeuUPNpAcQPVgGF9KhS+wQyCEgVR8ssOdmMBGrm3zH5jJtnTWCIe0s2xFk
yqvMo8UsbKt7zueMkr9QQJXhwHAFCxUk7kzcVTfSw2nkLnll7gWZ4xgomoYnI8cQULewfBmqGloV
gJVdf2epxPulVPt8Amc2cts/mOLQFV2/miIGU+0M+OS62WcPyMfdptJWJaSHNq/iQ5QOSwFtvttI
XFaglRF2J2NzpxcFgxXT/qqW0VP4IUFYAiPTqF272xbMEppscxMhDewpRu5Dh7OyrAA7ex3dyXAe
0NcFcFTqjV/auKRPjD2cJbGmlyB+ydwr5mWcMDgjZLsmxqWC8m41Nll/L8lMX7fEGy2G/Edw+VNk
yyDvwW1GHDUMBaxJLVUf0kHi+MEdIZYiDGSf6KdO6duCmnI1uSink5nEcqFf/FpYO6H3cotD5GGW
qbtysnITmwS2zBE3hygS7VGBt2ceBPc0G1+cEpKp3j0zNeP7L2eoPyCyYdKmN3kFrE7fik9t6hC9
MmzxYsBFQpbJbecyP5UNoH1tjRqiWPwgc7/YzJ3FzVi1b1j0bEp7qT8rpHHzcLAzVtI8qV5KZ7b2
rlnBZhbVdCPaZSbUQKchfgMOn5s11LU5eeJoNzYi5rTQlECA3QIEcqHRZjn2S5E3ReAaZRhguVLC
5UT1WqcBkW0lBlDLJXnJR94im7iErbyxAyHEkqcgb22RvnYOn21odM4+TTIITFz2yHxeGof/WNq8
JXoikJjIYVljJON4w6vt2xCLs+IWq8/xGFX3OhAKZ1S5CvlWNnHWYvfdNrR7vLdRT1uCRgamzlRZ
LrOejePVVZBGw17QuBMvXBCx2otyx7DYwiNm6w+nKia8Ba3sp+6I7qEww82QTq+WQnU5uMNzG6L1
hAbU7EqCaFiiu8uYzOyk/QpSgoB1oq/acvq16/U3ETNUgEPfxBglmoDNnfob/2Y+oim9G/ReI3za
QwEzeMRulAgTZA2f1gShMwkb6UnYLDmT7RC7NS4kVP/1SUwdy81YmgeMSqqZssLmnBO18T1G9qdu
/g7j/I31DOEWGIXb8m5uHR1nnBAcOvzEfItXC9PZ6jkKCkaGuNe0iEzAPTQ1nBUzZocUnzQeNm2s
vfuN8Da90RC4lmTVicmfu8lnj3Q8wUyHsVegG1Q69DmIe6lY6Wt3GPuIAE+MbM1t+5Ba4XTjhDqz
DVofUULJcaNq3Gp4wcNDfuy0XN823h0eFxSG+vQyjMZ+bnVQ4bF57gYmIo7qAjMq22BUvkGhmM/8
9dEpbrv33GFEZv2aQ3Ln0e3TBHNXHIYRqhHtQD8ygI59jZp936Abv0TkkWgVYdaEO61Vq3031fBu
ReR65eEp6+FWiv5beQD6dQoED7vyqQMUIO/Nx/e3dAA/rOchpD1McW/YIND51Bb1WuxOx9EluqBI
03tN1Ljn2xOn3FxXqwoqytoY6PncxRO/rcsf3VJf3aBTsThqb7D27BbTbVXlX3A3SK/E/ZR5L52x
6TYP/EcpZ1WcAr/Y+S7GAhey4TrT0n2hE+jchNadbP30pmo5ty25jviQV1PtQw9kCG5I397EnVLn
2ttYsGfX3ihI2+g/p6m6cIdNqYKtlaiRzzVVCQ+k3k7pItjt6DsIbYMgP9ffKSIrWoX00dT9MIgl
0Gtc2Qm/AZzkUdVfSgdlrvYHrF19aNGe6auOtZM4Dy1jtnks/7ju4s0iaI2aFmLdwLdi6PMu8uf2
kiw/bNC3AibtzXWTk0uijEAe6szhv22XCJpw3BfQH+HkmqylBKt7mo+LfzNM61qyDoe18ZT2Scp5
oL+22EusDdN0g8jae45jr8Xsv0ZJLFC5gWlXbaE2TUgjUyh0EOmqGSt5kGP7NLj1vDNTK9kMTX4e
oYwxO2Y6ZzW53HHxEGzs9Rk+wiOzWiZxlHCssaj0sakAHd5YTdufh9p7yEs+0HLOV0VtNOfO72oy
vLceN32vxpOlY7yB69ilCSdAfmDGLh6/VG/gIu4ylk9748VyYBbW7UctcXJB0UUpVGz8xr0UTMTW
9SzagKJ1EyIdHBix4pmzBG2on7SZ1qEzdMQX3mRNP24x/oa5GJ79OTpFDr0Kbdk2M+s4UFoGHmOo
G4P8AYqc8YclF/Mo17szrOZe9hkwjBO95BPzT8F9KcJButGm35H84DS0jHNiW8O6K4toq+UkI0jD
+3VtOJpF9zJ2Q7gS2CAH7qQHbjuxPlvztxi9fWMRk53+ug4n6Fzkf+SItlZ3O2o/jRCjcoqOyqqf
mwwyRcfJZbZP6DiOfgPDJwrjTZg0uHj05sr1xZ9FcUIhjjtJ65tWEJrurQnzOmf+shki5+BD+blB
qPhsLDHjUa0xba/4AFzx3eaILdERVYCv2zH0MLVJ8yffYU5tumQU4QVy41TTZbCYHtgifI/vYKCw
qgShmje9CXV/aE5Tn+U7aBmHaQgvxIUgfQGLyIwRqo7LMaNpei1K+6eZx5MQ/YUqFdvi+JiF7MHZ
qUEIareZ6Dm7l+qMOcrFSWNBOdsWICfWXtrdwRjJQS/GR22ajVMPF8iEB7ytkn3RUOJ2vvVjZla/
Kp32Vau6GZwr42bA52aizJSQnhovPnbM0sDcPk3RdbcGYbFp7E1brev8dTtXgS9izpbkPseZIYhY
66tmh63SAc4kt/JMN9H31x+5Q5xYOFokTms/kd1/ZiL76pp45uw3d0ryvYiE8ELy1rfO3H5EFiBk
mi5y+pQJmkXGk1l5USCwKANhYGJr8zEPzbCF+MQKe5N26TPf/4P71dSNv47AC4BpAf1bX19pirbK
jn7GdnxoTfenzrtXb2ofmUKEgZlq+OS7BGf5OErJkHZAGAt7hzmqRmqwI6BkE3ngrfpilrT8OlNn
N7SOGKV9GaHyAlnCE1umWWWHPJ9OLV8Tu3MYRgfzh5vJmnYuV1AZVbuChTt0tDerT34xNytBnuW4
q3Robcjf4+andNtXcqZAo8vqIsXWCLlzsqbjruzvCzHgflx+mZkHN33c9F4CpU4XNbkM6E7rJX5G
myDYhca3a/4w0PQ28eyfRihp69LAGgHqdSJ1OL1+fDPas7FKk/hUVxqplVZx66BWy0pZ7LrJ1jfQ
5myqCxX0pbMz1BjhNlZLIljkg8mBcVjj8s/ETUNTGqHoJN0xRnjty44VfjfV6U9cycV0qjtYpcb/
TSqncEBxKG9pwpYMtEm9GHPsH0E2grEle9yzE2MzuuVTXDd3Vk8QBDbV/BnJWhVwXT3QcvTe9snJ
aIUk4/IgmXSCq6zsFk+9e+jfmP6NNROrkSHGSLgTzKmd7LR6o+pLN+vGsSyGrSq1aC0zirK63Vel
Qd0KJpyUCd/eWG68eD4lBQtQGMtyo9fdTeQR3B7pxC7AODJ8rd34uYZceXjLx2bTDC0lQBfdaQZF
vyqr74iBnkwJo/QjLVlrk/npdPIi9G5f+Pm06Qzq3bzLHPAgC7FQjiNLqO66yPqqxTGyWDXJCXQZ
h/36cBwqYSNzH/wfMlI+Ab+E9F6YoOxGYuDQtBwtmtI4oowYI/OCYOUSK/2SqB62h3Goo7zYGsAD
TuHcjaa/UHkoR2tJkOIE17VuzNd2TJ5gWFKO4kNldwNCjdI5l7P1GFrpg2BN2Xpuv8uaeefXxk3I
nRyxaNBXDMiIptykKWgkiZ1p0qxMOVpraJQ88iKKnRpeTFuAmqPlTqp4Nw3G1u06qhLARp/MglWt
5bdibL7DdPjOWmYV6bwy5EMu+56LBslfWL2ZsfOdjPZPP1T49ZtrS8/rHeb3zMsmjBUkXbsTfwHJ
MrCvywbwTLtY1fwU2+5L6o573bQOMqZU1TrzFvsd5B4Cjk7PDdFuvX51+2sIbSP1mhsG1hCDL7a2
5A6rq6+mxDYw+xKWIIctOwDq3jsuSFzeVa9z6K+baRa7uDOefXJYpfTf435hxCfxraYgUkC0IwWi
GG/tgtzTygTgLrxnHRe3PqwuGB4NMK+GRzmAxXQRYtjKdU4Ixwi0C+uHAiHDyp+n27L318lsk6LE
LkxMbi18Uhizelvbax4su/hsWrLKNN3Fax9Cmj48+QJ42fKRFdjeo+oMCjZ7zZLLBBqPBGi44jkj
oBO5CfZittV8lnq/1mCpSlJDx8S8OIZLZii+gSmYe1+H++WWx1zgdS4zeyXiEm06Up9Q2vfSas92
M3oBs0babkLrVpq07vLeaTclnB7lwXwcu6PZMw2OGKc02h+cHIh6BFtdqQYHSXippstXq5iX57lB
X+oegOBZGxOj5r4273qjfyl0IDBckRZF+k5D2N36DkUJhaJCrbKMAfGTSrCd0KMJcIDqN2w/pGds
+0bc9q6LH0pNMmTGmo2hhVsBaPbdSdWiOxlV0p8AIGbGekrbQx9Rq1arx0PRivohFVr2QFu9/H7d
ULXoH/Ep4rbphHhBhnFkBI2tt7t/nmZHbRw2xBrKy3UTdADmELZ4//cgqYpS1nFv3NhzWz+Aw8gH
6GKPtY55x3WTRbzrWfr6/u8Oy145AaZb/tp4/e+BANJR6StTO1z3g2w93o+S+PrlqNcfaEv2MYJK
xtb8ZddtrdN2AQw7GxuX/2zLEy8wMPW5XPfAu2uC7ZICaNuZuohx+OcHvd29J0p18z/bBbUBVjqK
gdZ/9jekg4uFuGVOap7/3ZwTrXaOYBhdD3rdnlcT0VOxfUcvsq1NGd6lZHo+yRDiVFWr7ub60PGr
bMmAmzfJmPZPfhPlR1OCJZaR6rlzdN49GQhBjvymC0p3PCmdxff60qnx2yCCrHe4PkxzP90hbBDr
vweOQnVLViGg2fK2TY7rXGb83fX6Vp5fvzJ1EafrO6mEyMY59CIACXZXvSz2tNNacH2YoDw9Kd98
LqTG36HrF0sa7eP1OAavBMpo5O31QHYJqU+Wfri9PtuldjDB6UVVk1f31x92Lptt1nBpYZUVx0Hv
VHhdqKINrk/DaK7uecNk35DBzCq+7FMkcwzriqHWv8fJ2mmkHyh3gBTmtuus5ALEHm8rNeZ3jOAX
5kBd32NR566rKBkeMiw11y2uCo9TI50gRH3zRO3VBJFy8pcO9I3rzlav8YyfnZvb7ls52uUq1/rq
QzT1D6GyyCWb8tUb0uLPWJfIBlPru5whsude9duNVBQFMxUmHFUw6DULx6zfhSMVzaq5Ba2Cklvg
QiOcFPoB0cSUOwN7z9UuZhbywyDiaHWz/M4b996F4f+VqPTdK+PmU6cnoHpr/XeT2e0qS/Npm9QR
0Si+Ie8Jk8dXM3dZgpbA5eu2KKuRVM4axc8g5f31CSMyXBaJsN5cH16faBLAoTTKNcodDvV3vzoa
Nw4Us/X1YbccoHJNbzOMHo56/30Psp4r6NPM0WwlqziYG1ffapaBC/Gyz/X4PjPB3Sjt4e+fen2i
bMN+V7bMtK67XI8/ajo8/yFm3l9J+Gwo0vfzkBEXyQj0QlpQse+lnRIJWscnLjNt02lj+oiJQRI0
ht19FLl2Nu1aRcyI72cvjH9lYX9C8PZflWN6RCB3yGaVm4Oq+PKolZV1dE3lbWleB67/wmQubg1v
Khze7Aorl9jeoB7gC5qz+b50a+d9dMwqiCI1P/hGUm19p8Bup2iHG9j93o7U5vBCrGm7tmSmv8Ao
TDFMiu+knj2Us2merbrAaMFyFKMJZoF9FsszJw6DoqjKzhmt087Ca+GUZSLf9RKXlLxkwFVkajpl
ttXtrBJWQSkY/vfCKE5GP5k7nG2ik+Gbzo4Lxb3NMoQAFQsuV9lNCelkVyPt31t2Gt9TjVDSGa7z
J8pv8JVwvjv68FXbRdPDddfEnjVQmf/sOg7t/+xqIXN+0Mn43g2dzerbZ4+wp9Jbss92KsTbFLdl
4IzrNgDP3SBrFW8UcaHrutGZ+oXqvjBbkpXTcN6Yyazurz+Il3UDCzuJ7fWhsexnDChxI6u2dzVL
G8HdKVg2rj7RwUzk+Pd1cQqo7Jlhc8MQ/HsmzQ+jKpB+uP53Xe1je4NOiW7Q21ekqMCxVIiB0SXc
W7gKryHtjJvrNlV54T3VPRx9HDeZCbHfdZurrLWasGe6PlJxWJyxKNtfH10PhD7N36ek50Fn5hjX
H7awQ4KbuYb+3Qafs2GU65iH/r/7Mf9Ym1jbXa6bat8rsXRr9lVDhPqY591aNxXsCgCUbqulgu+O
OMh4gxoRPaY2Z2BZZntxuS1ABFg2gk1mwd/HrWww4APH/bvn9SHG+UBNy49/D3F9orKj7uIwUsdz
2sMGRrUXI5z0/RW4L7WcP4IT8//ZGNmOvtcMIP7rC687Xn9cn0CHyjh4efE819DHM985REsDKuPG
Og/gP5eokNBacA38ADVsGfLY1Z1ZY1Rhz+hxqp6Bo+WWP6VZ+fdJhPDGl+Dp1+2F6z9i96E/+ku5
KyWyGC3u2b+sjlWNK5Q9kTYdTqXcXLf3MR2R6utXpjgu5kQj8aopo8vCJnLWiJV2bF3OptX1124i
ubQcB6zMbe143dSkGc9eH//99br13+cHH+FaXmi//7P9+vB/ttmmZxwKmW2UB4ZK7tV0jM3pnx+6
3t4nPf/rLOCLF7Frvxkp4gO9zuoPhnbftqidT80tXzrD6A7CscTOM9J44xcWrh94wL+IymB8hsKj
ND3W08jAl6nJk1cSLwk1ZsGElaFtWms6erhshVNqrWGFs/6V43mSsviZakw9+9Z8i+xWh0FaeXTs
SrtRr3vTGLAV1Rndr3RlRfuwKGmtO6Rdnll81r7xTj659oBhdnUsTWwGE3eGkDD2W1nU+eugM0Sb
tNzYaki4Ppww4ADFpn8dmqi+MWSTb3UEYoeqj4oXb5oOgJHlp6GsCtVTGB6LeEgfQhH9Xt9uNj2+
QTlWF7cqhnMYMWUYlxcsfwcMSmZaKdzA0onEDjvJrxRL0tP1h1WO/UmKHnqt7WFxoNGlSwiSJ8tM
xLi67oOWc/kVmjYaOHH85+F/D3Hdvajr16LIq/2/h84taMFCG7pNL5EGjON8wLfFP18flRkCNHfA
9v76MG1gsUBPPSivPbsMBLtDCwICO0xPgkpqzes0MFdNSyHf3Zm5dTLm7WeVF6/QPNQfIppPPfXo
Tzs4SLLKiAT7al5VHjKBlUYjv8DRfoS+pRhhyHiRWOT2BTrxDp3yYi5XuRKHOdOoVwnR0rvrw3+f
yHKtIAcZnuUA3H1JXrSBGHELQ+pbz4mlv21rKL5qdNpDbPU310fXH9dd7GW/60O5qIuEisDLOvc+
GXXtUHrougpU6nTpAyYKJuKrdbI8fd2n0UI9yHMw0ca22Yfb6h9aeu3m70tMIw8aM7Ivf3fmezob
JEvYje3eIxjiIP99j7+vV2HRcGbxHi2UguNYd2ob/B9zZ9bcNrKm6b9yoq4H1YkdmOg6Ec2dFClR
m2X7BiHJMvZ9x6+fBymXafvUqe6JmIuJcMDIDQQhEMj8vndpwGHf+XGa3XnzkiMUFVid73VO3Tar
mBAY0B0k4WCuaOdKOM6x1KLqCJfliTWx+SCgVaE3Zp2L2kZSNgJPbnMjHmWjiar9ChxIsRMFOMGm
04ttZoN3TRrdfwy93F4XHeIIWjTAo4LeiXlOB9VtSK2HKQFl4+a+8rYhv+a9ZR1TUr1qzIeUY60B
yMbHwdSDVRElEIhACtwTzVwPHOusm7p5P1UegVNbY4UJyY61OaLuutFEC9lq62Q6x8b2jqTnERgN
w+S6qK3q2gaxRgq9Cl9KOz1UWWR+qPTChlPhIwcypeFToRBAmDvYP48kl1oTVHeCF/Ai7yMtnljL
Yqy1M7klIu52mTz0CQwlBDzD28jz0I1Sm5wUSWJv+9HSriLeEcBh0paMdpQfeb412zEV9rXB9Vnb
cazf5gn2d6FQ7IdhlixCj3dRloazrVtvGhfp7MHQ2qN6ItWZELhEdWuuykDwn4p5896vqYwcbwvl
2wjZ0owjDsm94WFBCLmdHPcaRGJ7Z+ltcF9YaFaECL2tZVFu6GDYVnvHzH5mASE8dOkg6+igGoQD
iYD0e89tDZxpO//KypLq1Ad9uo7TpPmghdGr/FOr+tfQ7IMvEfcqwfQRo4t5jINU0ZUxj0lsYgpV
ZNQfJn1OH/Tem5G9j8ncRF1oTvptTGmBS4mT7ApKlXulNqN7RcqT/FavkZAoo8zfxLwbKtywacpk
06+7TIL1ldKGm2Qo0xaTAgMeH666i5pvj8ozPuqjjwjDwhQO22yuuGyaJMQAGNTrwwSRdt0OOK7X
4aAf80yL16EZKU+Q5G967sIvZtidjbrXn+AtZKTF63/p6qXtjZy6GsFwLtzwW9dfjmpMAo/1vIwJ
Iz5rVaY/Cq8qHvzuh0LYPaudpb23qO4PLb+OKdyi39aVBwhlKjucxWsx8I6F8U9CVBhruRurCAKE
86ZwIxQmnRuBbtdVFc/rNbmboUGr4Kn6c60sowxfHSadkLU7KofM9K+gjBjbhFTxgay8cpD1EN8J
nspKNR0cdJHn3iT93Gwhe7WW2po72aGWtXJXbkrHJFdmt9GiQDnjW3/ZMqr+59atgquR5/zZ56ex
SwYCc2paZmcvU7Oz3GMW+qEhmXq41A+er+4cncS9HPpzX9Cm3/o2aPcu0DhokR12/JPcmAh9ch+l
xtouU7RLmhbut9y99KlH0h2/9pHNljARa+kwlgmBGfoPCuLvV1nWCOLT866mgPiSe3JT+7y7gCcF
i0tdpzljebqUY2uKN1GKjpkcDMURpaZfjkO4kiRNXVs8rhxyZD8cg4mTvczGQYCvKeBqIdfXueEZ
IYPs7IsgO5fJaMMR9/SVO2rpjw27pkPA71Jb6Lq9ItOqr+RAuUFaOTvXu2ruKSvqHnyYxZRjC08j
xWnmaSLdeMIMoVzIIlSmfFvrKC3JomZAGVXgah5lMbTCFS9I7aFwNe0cp8aDrO5DtFsbAw+5aMzG
p1ol1csSwt7LVsUUNzhpTrcYZRv3dTa9H9pNjPaqj9oCPSUGkfEY1+gKsR6dT0tNUBPMTUW/7vFV
etI8nEn+9WyN+WyZhgUbMknD0+Vs5SFjzjatEWguYelvpRJ6yuti0+Q+uOhZLP1dHX3WU78UyzqA
ieYCoZGtsmEaEp7sspyI7FOiJtlOlsa0vOJRCcUnUdduxFwXWmAYntF2G1Y18ez1UNsjUKYgXXoI
FVznTIWwTvJM0g8V8lmy9/tAWw/ATpfO7OsRnk2lDs/gzXyWFv1tjP/FEQH5q1YZnCeh8fGjO8A6
ct1z2cWP9VydufBsqph0etPGztPQ6NGSQHx4lK2NFeGJMcYffBX0dGNgsTP0ivNUQRrbZFU0bOQo
TesJR7ZRdO0qifthio7yIx2lE0eUXskAzh/lRRGJ3CpTtrI4xuOnCd9ZNKzq4qH2vbX8SLchN6ZO
OF+3XaJ9MGCNxaFzahKdjIcQkIsxsjrhlG2f+tIk9xKplgcu1Lgfx8RAbuh786CAYbgMmaZp5CGK
xL7Jq1U3YZ0E3b0ftN09RkuEDhPAoZ5PEckbDGT68fnSQ229xz7Sk5Psj+tJvdU7iJayWM0HnLO4
87HkmL5KzSWaIu7W1c1t047VzZDBt2cCANS+Uvi1CkQyW93yvwS3bdDlX/BwSsEJ+rPXgAHbdmoc
iP599Gha9YurK9mX2NOAv1jlR10zy3WDMuGRaKR1Kia1xAPJtT9HSrmSXUuHPJ/WC+duSvCGG0XI
m8Ss+rupcLuF/DwLkmLSWeWzVwBVVMqByZgSm1c1pMp1HlrOE8CBk+zaRNqnzhFwEDVL5aSI6Mjv
kHt9ubRZR/35HWLWUO/fIU+ZU8nvUMEaegyz8gX4brfxytjYJCKedoAD0pWGsMejLHZVnK20QGiP
RlN/a51cX/+hKGKt3JE0SjewncmT6Er0QeCTvhKjqK4Bw/f7Uo3rHbLJ6IgqYbKy0c37OI7dExBo
46tTX9WJMr01JY8JRMgjCOWMnlyvuq6JZ+Ytggu9nj33aRls0ctKkb9L+uJIZA7LqHnvl2KLyDM2
w0azZB1A77LsR9gR2EB7TWpdJ6q+9gYlPJI2cpYJcde1rC8dDSwQROfsqJv5Om96LCP8lhG6G2L8
4g7O+wH6vW4buGqps72ebYujYYAFnUtl5IPiyavxvbGrAnVdVR2KBHOD7CJb3U7Lr0ggoKIfkaBC
CWyTVL55Mohvnqx5I4tB0ltXE+aSsiTrZQ81JX9E0sdGmTqLoL7PY/scj6PATDcBrjdLKcAO0/Wx
QOj/PvQBTNYqOAsphG5P9aPlOvE96fTgvb5I7GWravVn1DZgm3dfUBvnHQb85dYvDG/nIx20dYIk
u497khyNIrovei+WCEC3zwLVphUyjuo10qk4oLVJuBlKpf5QCfXRr+IeSR2MssbMfTIjPFQi1Y6P
bVH2eIDoI6r9o39mjQEZO/NvoZX3R11rrFtz3hgauEUzvx2j0JoVxdoTEMwr+H9gLSsjrvbaxLTi
0r+t63AjGpZssk4O6wJQ+GPYpltZlA0irN6QrTcPl242SCq7ztMbyJvWbVJ69Y3TKctLB5RlmJpF
4+vlMLVul9tmgtQnB8mGtg2HVZwEHpQLDiTr1CYbMLsO070sdrlnbbKwAA0h8MZxffPJYUl31buA
AGSxHsdgjVKN2MmiHeePDemuM2Qq7x6G+qZuWvOpGH0IbO6dOkTGidQFEvy++AoMS2yjqmBJI+vk
Jgyz+gjnCtoyfcWU6xtvqop902WfwAJDPXc9baUKJ7rrx8w8G9pLS2wB4gx2FXtkzKC8zo15lcd3
wgjFSpAdWsu69wav+KSPmnolS0gpmmc3e5HdZU1oqmLPpPXH40RJLkBFNMq6srsOImlTf/LhUL0f
g8UFcO1y+gT5xVlWLpnpiNS/Oj+AQvRe7y8lz3svyWfVgMrFpa37qfR9nHzIfe8px5Fz6u+1nlz1
/AD83vP98+a2WXDnL8a5gw/60e/3fj/GJ5iN8cmMvbs2Hbsdcizx6VIv997ryoGEWQ+yge6X6qzi
Sb+Q5XrqXhMfYD7+DCcvNfOT3JObuhzRVNGSFgOxPxs8VYTDD2XDDne58NND1OND+X6YyxG6WhnX
ajRr983Hlxt5LCYF3eK3f/zHP//zdfjf/lt+zpPRz7N/wFY85+hp1X/8Zqm//aN4r95/+eM3G3Sj
a7mGo+lCQCI1VYv21+e7MPPprf6vTDSBFw2F+yoizbQ+D94AX2FeenWrqmzEowmu+3GEgMa+XKwR
F3OHG82KYYoDvfjkzVPmYJ5Gp/OEGprZg0vo7xDLuXamdR0vGOC1sovcOGnpLLMKvG+5UMLeZaKC
SUCy8aPYuK4mU3/fpJN6bfBoPZAb5lqjlmRcg8ovtorqt4tLP9lAzg0DzTxEMrkICYqa2a7MnP5k
Zulwknv69725B8opGdM4cKcBS5OTp6n7Jmzz2yIESusZ4w8lNxN7M3DHzd9fed3+6cqbLIMsQ+gw
OUyL94tj/3LlY8JzjTYooJtHgnvw5VsfLjCmCJU60y5bdafmbgjDaq7r6nIfNN3D1CDdUuquskc2
XeWRnPUgP8r0NQ/rg9XHBmuNP3sIV/eXhSBba2spzMx509aqv0yg9azLhpRG6w/5tdxL6juUnJc+
0j4L+SrSZ7ZCi0bkdRs02lk2CFaK57+/DKr7F5fBFIbN/UdQ2rLEzzegPQwFityivZ7SyuSOsGEK
JMDeroWGWXTeAv7Ei4QbwCmRWJAt/PRWxqCXR2uuutTLEUVCFEs2BAUKHWGO+MLfn7Lx82/GFLbq
qI7DXw4CGQ90y/j5lPXeU9WsC6NrD8y+cj95drVsRj/8XKlMEd3xsy1ScHKuJ0C4vVfXSTfSLP6q
2kea4723AK/32YBv9L13HaHJYYaELIUJbMghzW+74aNmrvMEw7oxqBU42eSqMgw+7hQfHR+5N851
JFOCu8xXcfyc9y79shxqwt9fFPPnvyMPEtvQLctwXC6LremO8/NFCc0RWKof2l8qXIlP1nyz9a1I
rjFrmfcRI6hJ18015docMdoDhcTN182bb9VR5aKCWdbeSSFXv0oNvjPOnfWtG9oViiDUDZ5lgo4W
XQBJ9c9y0VavZVK1mCkFH0rYJzch4I4PQvuQxE37qMMBvIuhJshap22ik+rBmJXFRCVHOOgKXhDz
GBMqzdpP6gotitb8AHQoWU52llzJ1iyPfzj+UPxwfEUX+76t4A17Kia+ntegPVN3J5Ipf3+hXf2n
H8x8oS1V8Ni2De5CXRi/3H2tkzmsv/zsjQBfj/wR109eYT91uagmyizwVBF/lNf40tznqPzWWXZ4
7xfULcR3ZHEPgTFVR6KU0Ltjnp+pNbZ4wM6VnTPD4eWu5xnzrq1961WY1ltXsowo/cLdI8Gmrzun
mZ6bZjHWpHcm/I42ItXafZsazoPpqWfZnrJoJwGkFRCTPeu6Qq17WXfO9OzV8cNAyuSBV9ovB0xA
09zxMAM3uxwSZHgnczh3th0c2744yRKal+P5W313xrYcQcmuyLxFpyNkCmpLX3nGpQtDGyN7H6op
RrWamG7v8gjQUoASDo4M4XAnvPJhHFQVv8KO0KjTzN/FVz7a9npsTfFJYGaxA/tmvRetMbzOoGTf
6w6eV2Fupvj/MvqvjjoPr3SkPf7+1tC1n24Nkx+fUDEss3WddzpUw19+g6jlDnhimTH+j5UA3YMG
xdBNwbYA/7+Ho23f9VOPPOdYpa99G5+7xKg+XHp4ijGth1ZDM8r3isOogekJB/4qS5xpX9Ct8o+j
ngf3pkgxsJ9bZVFuIJ28jHhdHgNDBPeX8VmPHOkyVtUX0V/9/dfV5jv9MneZvy4vUB42loOUHz+L
X34JqaelY+tb/q5pmQRjMbLsx64L1m2iuieoOdgeVPVNNW/iya9vZH0HjjMzE9LyhBXHA/GL8ZCD
71/ovqaDGgWmRP6MOfUP5Uu7zJbjSSO/yX/8NA2r5bTsNS/GKvSD5pfiP7dv+fVz+lb/5zzqe6+f
x/zzIU/597ddTuFrldcgmn7t9dNx+fRvZ7d6bp5/KqyzJmzG2/atGu/e6jZp/pxOzj3/p43/eJNH
eRiLtz9+e0bHj3QPJtHha/Pbt6Z5+qkKwdPt+3x1/oBvrfOl+OO3/0qeX57T538d8vZcN3/8BtP7
d8d10BBzHZTuuX/N3/7Rv703Ob8boDh13tUEWdjyW8iQYQz++E03fxfYjtquI3TDwt2amVkNY3Bu
Er9rGjrcrslMxBS6q/7257f/Npl+/7P99eRa/WWiYHAYh9+jqgH71bhVf/k9RmqhGbVuKDt4qO5G
w4FxicEqAkB9viv8jZoW2Q4pQoGJ+gzFRmplOXVe/N88Fv7yNGxXt4mn6kwRtF9OY0Kxd+ymDr2w
AmOMMdGcK5bqL3aNoi6a534ZabCpC2VNRNNeNqjCrwJt0Hc//On+Yqmh8sf46efK1XBVVdcNTXf5
sZrzi+2HpYZjqFHtdrq3E5VRrDyUOWcBZG2veEsde6++zz/Glne2Qvcjj3zE5PNmWagpshAZMdBa
75gqExhb/zenZRjzTPvH54hr2jpQN1OovFJ1W8x/xh9ODPqOWaIH4+2IM5DyFm2+NaLyRs0D55ja
prsYBmNYySxONWlk/Xiwr4ZIQ525rFtyDZ2Vr03LsLbM4Q9dkbtHdUiqo21vY5g7R5T1pp3pYs+a
a8Zx/L5JChsEudnjsT064zrrc5PFVTDcgCMYD6EyPnlAMq4GD76IHir5yR9Ba1q5eFNKxzoYt6Z/
V+IFtnSHfjvOSlfK1Ct7XIK+up4zwHhFYQBg2bpu6h153ZOnJvXaEnqwJHzYnERaf+kGTGGnvljy
tbOTiKZ7B4zTRhlfPb9BLCDKN0OztgHqdH2zdewkX8UjdrTxXnUIe3bdsrFSfVMq5bUdfcE0F63S
PkC5JiGWi1z8Qie7As6kf4AuigZ921rr2r0i8buMNAJ6iTCsjepG7cK0ocM5/TEP42hfBaRQOuS5
49ExNsBWERHaOwHpr4jTitOvYylwOilw3tUD962Z/yBZAAQ3fEpNa9wOTZuuJr+D04bofYwhxrKv
jYML5HAVNs6271RvW47hG7lQf0GUeA2h5KudTWd8084levqR4WmLoStvo/ssKV+QX6iYqWAOE+Vg
8Xmc3AByXeA50NMLipJvjktTh3pqA7lHwHqLYglkiJZ8t4Kkm17hQOFVOzuLoe255r3KbHqrqdEe
f7Ro9sjtFwWqGWbaPzoaEnm4yLRrZSB2XAzlC1NCPFnO6mR/9u1J2RQmigRK4D2BgE8QJUODnxno
bTM013acvKnGaCyalKRllU72klwTUgR9F6wy+5NaEHtHRg9ec3gTiRe/K3Qso2AGA0gP0pgfwCCQ
xOvfBnjvJtFuyKwuUopALBYRy6sNHGL0HbLh1I4qjA2/1c9GmiH4VCF25IxASitkEEnYvY6+SqIA
/MAyH/uviaXhKA6AcJG0GKwjOOqtoDSnWxVpoA1m1PYqMgrzlHkVkIfeW4Ul9DGWh9XOTXRU7XVz
FVgGXnwmG0i/szPCvIvt0Y+btAnMVRnhHyobFLN8GcNkWqPd3HA1gxvLr80NcCbcqueqzides5Bl
uWna7BHUJrS0713kXjx3liMuDbLuUpR7lTlM20gxd1KsnRBIOGElbTxBD7TejQakyL5sleYDxpg8
oZ6tTuBmcSDoQyNHwGd2JJAdVZh/i7yyrXcdeNkH/m4wgcqmO7cMRBAuabVE6Qew1zzwvfJ9K3uF
bkxOrIddIovVPFLuyc1ktY6ONMo89IczGYUIdt6orptaIOFRqtg0zQMv5+aA1EY8QZ6CrB3lycvD
o0HAicndUp4ujxD0QuFxGVaCjFLkvrUweCA/cHsqvvrSx3BVNTLPW99sCDqhJ9kEvrNBMe6M4sy2
7wUKgKgqVkMFI2DoHkKj/gLqoAMi98GytGOWWsjoZ90tfqQfDL0F+N0fkPFF49pEP9ErsBcnVJTu
9AnrdH4XYq/wYEcly3dIiVQ7T/h3hmJpazNEMLizozuo4ovI0m+8WLi7sWxuNd9B3QHwHqoGa7sN
9IVVV8YqmEXRTL+AxObgJJmN3jHLPhNgPQ2FAy03gjHH8xs6sFu8NZ2NaaBV7TIdOqKnVVArzQg5
OYGBYSbCbd4V18rgBYcpSPZGN04Pmp5vPaV+JdeJbSTR9yrrhyUxxpjHc3mbkQDDrhDN8SIwWrCy
aGPAkzZXwh6VRTgW/mqcSPEQ6fKaMOJxIGrI9NhSAlZDGG9ASC8cnbUdphqP3+kG5uNbye/3U9ne
WEGbr0JFnzbNl9j2rSNAmwK8XxaRgxraddvMLy3URFqLJUTloDBQtwAKkQQQzSZF65tYZojCZz48
jpbK6yzTqk3HBA8O8lU9QMWwJ38H7sVbabDQNmH7perTN2OaXjpRPZpKld0pnV3uNMXduTGvOp+E
+A162+gF+fVsWBflV8ZX5nvuwkNkOUeqZoFzdQIwrXuuBxKzdtWqS90O8zW8ViREKu0qiIl2uuIA
HJwHAMIkXePniw7CojKho5MiOrDA1LtDjWaFF6cjiJtoKuSeogi+hnl3SEv1yqzKL6pT9BtcE9ZF
eQNj+GMI3Xel2ai/2WV7QMBojXKsjpLuM4Ej7Up1TJhhSTnsAH7dqy1Euc6AaaGGkDtV60VLyzcL
U1t4z2W5JocHgxN3qVVeXKnWcEocY1oic3M9KQRPJxP2o6Ygzkd0dIkq4sIV3AFaqW9qW9+rkbkb
Te0YJ+OWKcZOoGG24sa+sbRg3Aif+aZh+cVOyzeqhj5x2w1rfwyQgm2wgcqZzey74W2yub1iz582
oMM3rPY+h7mYUGpLxoUf3CZh+spPfN+RVgljO13bhYnKWrpCBunRa7KI2Vz1YEGF6+4cw1w7AyIW
HogXpdKeq67Y6QEgU6UgAx06wUc9JIYnHBSNsgkiSXETTaielB2C5RovqMFbxi5B5A6rs2NY+WcR
gL81p7vO0u/GFJyspztL28G6i+j2Rul8e6lZZ2Z++xiDVixZ8p0SBgkuL8NdpZIhtWZWojLpX0m+
cW+ROM4hj2d26q67Ah2rVHweSkKjgVu8GhkiowgnNQtJKClD3mJxeA8HBwuTDjgW/An7ZOnFzRCh
ZsTrJ0DzwV0TtlYWwx4xqYOWOmfHLs+1hWDloGA5NsafBq8/ESj9UMU8mtyU+1A54MKJWmI/nofQ
50KPzq1X1WtT7R7gERDdnWUD4CWh7qMge+zBJPOCABKVD0rdRmgxwpYQjIW2K+zuCZE8c+mgDhbp
CAN1QQKpu9w0GerUaLAfLdRcbFhzVhcizjgerWZAD1YRxyyBIDt17VU13WlToK0dDSYHIYLPhY48
NXyHDxGUQlB5+oM9XTnhrDTnBSeBmscYWW/OIJ7HYRkr3qMSWIfYwMGWKW2ALxNeuhVWFuPRcJ0v
WZ8+5YWO1mi4c69G3JSB0dgIwaHbdG0j5S8WwHjS66S09HWYjaym5hZZ996sJhZzKQuQS148lLxk
QCJpH2Uvr0irddFiOT/y+r+G/d5uNcFt02gkvnwPKjb+mNn1hJfEURtwAgzS8Roi+7rRFELSeC4R
MXBnNTEsG8Kq4NdIXHplly6Cg6QkkfCtlp4jvtq7Li/Ho46Y6DoIM5CH6J2CPT3pjQYIQ2Wml+Nf
sLHJioRFoi2tiVeaByfppCoPoW3zDeczMUQzrXGKT3mq2ly+TsRrF6lPTDfJTLYmSjHhV7+ZsptB
z9mgGIwlS/eMZ3qHSI2LU2yOh2DsDN6MtsQbgr/3xP85mJhGwxPRLbQ3ze2JpSrDZ6XQVwmCWCyR
vGPUDM4+BWxSh0idZBlUNBOZbG1qr500DtcIuH1VFOsmtnVUCRv/ptd0nZdeo1+ryMLYXpKcXgRU
Kobke5Fbey3v2kNvVicD2S9Eg8WtmWhiT3I5PRZjugocpWasjSTY/Ecs0hRvJ1K1iDmiKTjW6rh2
SvSEC7Pbj5W9xgAsXyhQ31ujdPdNWaD3iPr5NUiyPvPia/wiyp06li9h7h90A91dN+rjgztMd16L
6TJaD+Bm7JJ4aPw1sDhHFxuSuuNjUu6seDKJS5vxScUFh0mj+VRmPPeBF+5UrVzhkfrJMfmrYFxQ
sPaDO6lViI/HYsd7aTwEDnaXserBUaiqJT6bHjHG0uTdD/tXxdgmrfPyyh2DfdY4/XUyb1ytfwNl
bmxSwY1u4UHtjunC3MHdZDHUMHMx7HhcCmLLSNuFL64/9Ds06uKjXeWrNBEwBbQJ36HhbLov4LK4
LfqD3HTznpIDuQVlw27dqhOxwXlX91uHlxQruqA8FIjEHOReFFh5sriUZaUh3X3kLoYVtLOQ/9b/
Lytrw13FOtLQWZv3yybgaluzNZDcCwFp//ui7IKCzbfOl7Fy2KX4y6EcAxXAIUFWWn6QPADPbxP/
nb03+5Mp0ppMOpV93/zbOiebEVx/Na6ESRhaeUxYeSree8huNrAR+PzfD52WaX2QxfdjXT4qlE5W
sskIrlKvM/YlwtXChkY3D/+h3Tdm3VBZG0uPMLkrN/J4bYtavDNqSItWDciP+TPjEjLRWu4mXb1P
fO0RBz1mBV50g2NLwsRTR3HSRIQh99UbfDPcRROPSJeyxNtHPoTdLMbhBiy8tyqJEgJnJ88bIeww
ICVcTdzVLUlurCggfhg5GuCtDagNyt2mREfiBMOh2ihBDfJ7Lna+mpxCBTF6JTAHnOh746jW+oeI
MPZ2wiFqkZiehkYtYm4rpLZ2YVape8dx9KMNrGUS1T2meX1gRLsWxskxCsLkWATV7IfLO0wNrOXU
193eqcRNZLvkISZzrI4jp4dRjhZsRmSBmyk/Yjv3yEJ8OnaZMh3lnlNpTBJylzft3KDOm0xHPZrJ
A2yP8Fs3f1Kno26NMGRVFVVsHSkMzmQyP4WplZ0i5OAX08iaoMZBdVHo3oqMiLoWDVoSuqUdusTz
j828UYld1JFv7qOyVBcBqsEr9HEV5aSxUjn4iEdfaYgB8GLjGnFAlvO8XqZ8OPI0heHvpw+lZto8
l+lR+Up/jJUevTfcvQBJYlmnoKPJMj0hwjCEH2ytKvD6gFQPnB9tCSN7DVwEWrwWF223LndOAHlm
EuYVnJidV7LAmxLUoHM3SrfWED57EHg2TRR+rFwr3GKrJI4iccRR7smN3o9wv0wxLbWEtEuEwDSx
H4VMw7GbYoS8Za9idDMQkCmeGeQRr8o0s65MXUWC07FXo2q/uiznj6jbQI9EXVyZS+18p7C+IE5p
WB1vqj/rApvQCsSCuuvvCsBWpK1T4yhvLLnndL2/iUxEioFPjUwcG/JFrbUz00k/un2jb+Moeppc
NLlW+PjEpnq05ybZbvWFfnRAegYJkz6NrxL2WFKKfNpDYz0UY46Ou8CAwjbRHhv4kRw1kSpHuZf4
oIwxV0J9Oy1Q+DjaDXrXYWsCN9RNJVsnSfmE1u2hspDq0WYQnBl38dHSkvio2w25oa1rDOpG1sJ/
qFaWnhLhyZ3oaH/vKbvLje1cRVb7QDw63rRj3Bz0LnVXxsibGNKQOAYz5M6Zr2Ez3/Ryo5Iax0ZJ
LXi3FiwEzehqCvpvGyX0O1Tk5vL7LvI447xqR6NamT7IhnYekkdt+1NH2SSPJttlEaoUPMNYV98/
5tJw+VRZdym6TUmKv2XKe6m7fGih1+lhbJ/0yGlyaKdh/MOpQ7xmCWC4mx/O7/KJl9Mr5ZknHZEz
j1zAUrb03Fw4Cojtpd/lYy+n8svZyi6/nIbsLPt1TfiKrPSpwvtw6xuJ4L2LEJBZxPcxPi5OH5Dq
rpoGhegwO+cEnHd6oX/EVBVX7ErLlj6RH+CrRrjEu9E8uciw9TaiZB42jroYXkWlFMsJvsEChlG7
IrmlHvJE044EH+EMIPbNrD4Ymwn7xafaFtuEmMVaq+JXjXnu2rFcl4cUK10D9iv2Khj7+cRjC8Ar
89oS18lsG+aJDRm+dtZ9P0wHI9SQiWsK7mBN3RotMKBsFAAkk48B65ot0Q2WozqWxhS1PSeBzlzN
dNB0I2ejqICuR/80ednnVIzOUxc8F02wKapBRbR6kVZdtVOq7jZDb3TRAMzBRY8w9+R01TrO4k+B
wmsZb01UFEoCSX2rv6Kw8hq3ibGfIx1oIyL03QwREOzuU+0559QU1kYxgByj1RWpT6zTzKtkTNZ4
CptrnucInOcqIVUHuc3SQYW6Ddx7zxTaMo9GnkSpQwJgQOse/S/m/Yh14Ro1eTVLJ9d4gUWGwIXo
9xk/wTstj00i6MDRGzCWW1egh1LA2x0qqjLgq0SDh6VqwJCYWmi0Wi1e+rL+3AhT3aCkuEJAUUdC
4OMUmf59WsdbVAStDTfJqe+xCM2N6NwByt3Y1XADG+26Gwno8FM2DsluGoyYJRiSmY1V3Qq3WVcx
tlVtp2Q7COz9lTlhchTeIPNWbyExHXLXsI6DM04rJPZRC0Cv9Lr5HHmWc+y7sXho3PDQEL7c511k
YObj1UuCX+YmgLy4VIvcujFalkt5amQLo542XVeYd2rkg3fHB7HLrVOv9OrJw8MxKlL9gPocvnhe
4FyVYf+mobyzZQN+YEzG3dD07ZrYWQwOaJq2XqopWGq39QJZLWXPhARZHkw+Y5bEa5GKZhlhLLAJ
jA4Z43FSbosxuG5hEe+tLCXK0VqzNHeh7fIx+moETnwjjBxTH+4oIm1IaIf9FsBBu3EVDAWgAJkk
j/sXVn2QL61pHTumtkdHZx/jePGelvt/kvT9/zBXa5oukJ9/n6tdPifh17zKwp/Ste+jvqVrVdX4
XcVjj5QZFBnTNEi8fkvXQtT9HcSCwI7CUg3mLpd0raH9Lkjiuq4qNNuZ86iXdK32u6nr6Do7sDp1
2/m/S9dqP0OYJCJP1VTLsWydzDBxxp/zgA1WO6hTtcM1JgpMunKxKZrBOM5qIVu/CLrH3BgyjMZC
PCFDVK0R74WO3oTFNvRapO5J3qciefXT/EhaLdh4enYdWsGqDFbMQ7KbVLjKAXDh51Bxim1QJd1+
cI1d7RaPPdI8NwCY/w9h57UkKbJl0S/CDEfzGlpkRGr5gmVWVaM17oivnwXZM1XTc236BYsMHSQ4
7ufsvfZw63ee8y9SQ3sWQvzR4PyWGvqzRsLS0XouItA/GpxWAYsIRaG6InHI99Ci1kZn/Zisxj5E
XVhAS6fKInKZ7AtsvWtJOMxN0w/iSin5VxdN0KoGdVs6VCjw9RYHrAmAtQzlXBpii/S+kXfuXIki
+CU9EOyuVs085w+84KdK+/igD8VD6UpBykXZrBGzq22QVOoMubrbO3rxV1dG/blxwEDM/kWtqFHs
KoKHUTgl57QDezYQFAJGPSUhZRCgWKL+LtA0ELzkzz5TXfNWCKZIvtzaMNeOxehpjyBmzENhgS4P
wyb+l33q/Cf5puM6jLy0j+mq/0O3aMVuxJVzhIc/QXegiUekirIk9FU3fFKhTucMecliYqN3G4OA
Sz6AkP70rLDdx35tnMHcgTBK9VtFLMyhI+91WzjKwPi5p79hPyZOlj5AvF+xo41n3/fqVRPYb3Au
FWsJQPaqUsWZSso2tDycyD08syLW+6e0JN4icpLHAQ+Fs8rSMIYcX0GinJV4TCyjfW3jPOako9Bd
etmtAoqhS9UlGxrhM6SlF0+my770p7s5bfBlDG1qxnm/6WwQLym+9JFyjluBqI+JGYRGYT9gO5oO
SdTlL0Z3xWpU37DEfGRt1J9+b3DeDQDhYIb8Mdj8J3XB/z15UXHpLkc5Uw7HXMRCfxzjNDnCXqsy
4mnsrzScyrOXNjSTVKIxiQcflARGfFaW7VwGZREjgS7MwcdKiMwZmVByMgr7KjtLv4m7YmtG2t7v
Nn5d6y////f8h9YA7aiLGAW9AYrreTMfVn98TVtHkV5BUEPeqrUnkFiXwsntrR318UaOjv8vH7do
O/489efP83UKmWQVC9/1/qFtqDj+p7qJyiu2ehHdavR0WOavNA0JqaD0fR07KOCQVfzHmhNqpVvt
BqtTefZ1qqJkQD24D+bohy+dyaIVoATDmfuV1BKDfKy9lFFGc6QJqn0Z6GDo6fRcSpS8ULVc+mt6
4Fz+Zf/9Q1Mzi2+R09iodOjlzFeT/70DEb/FiB9zCCSW+eFmUXR2oyXsApRthXpvHTqpDundBhWt
Ku0GOV5G4ZrUP8iND3FshBsCjUEj8iJzZDRsK3G3bFLL/yUKHJVmzCk4iind9PpE0shExHBL8rAh
G0Z2wa9DKNDvegmelyBHivQAx+Oc6Af6MeKkxwA128bNrmRmEb81Je4r5fwIFd2JqOroKhIJ7xN+
JxN/wosXKo+q2l1YETUdYPa/aORYio7eXCGMgSolHXqtpZnZ6tFVa5j2wCa0EDfHxPB5IIArAtgO
oZO15wBnCGU7Evj+//1uzyKh/30gIVHn8oi00EBiaM3n3x8Hru5Iu7BtWGOjt+6CwVgJze7vPbt5
6yONgVclwN0br6chOP5MhZf8MnOxMZKy/6xTF2JdajlUnhL9CGBD7SmFBw/JqA2reH4uQANEuONP
KdOrlZrHwXCSj6T0sP4jKLhNo3HEpos4obHJEVWFY31aIpi7ig9QKm2kB62/ReREn6ce75hn9jeQ
oeTGtpDKh4V47A2MdCP4tkPEMmI91XpxwDRb7wprsCg2Oczx0eoOxB5CDy2yKx3olQqad5UO1W1m
Vs2L5d4vDlivtdHOiH/RIRm++38ObdMyGRFYb/mCtbr7D4GU0xDcQBKLeenygPh1kYmz70lx1tuB
glIYi302Od5heWDZDB7wtzVMbnFuNAQju9+vEYH2o5qq5o+7/niK7RJGt1re/Pe7qTZP1sqlZfD9
vsvDQZbwEX88c3IwsUFEszYcKSZUZb6lhn/zSC9u98cLlwe+P3L5glGuBzvfsl6+7zOXb/D7w0ef
ohkSF6kf8att/uNv+v3sv99X/MxDbzx9f4d5Lyy3/viy85f7/k7LI98fKqv8NhEb0Si5tztPP5fz
05YnBFbjad97fnlk2YzL7l9uWpyyaX2NuMbvhUKvEbThjWYG51gY/oGk67KVFyUY+pQ/mNtEq2ak
iJTrnnnsi7KnvyZwrLuxex61/i9Vwi+WqXmTWNNf+tA5GxZyT10afWZDN22idPiqct3eJBJSau/S
DqWhKX29eg6keyVDA9VH6xBWAffOoB27K+3pUkh9Gzci3Msih6EGLECKTO0wZG1NIzBXUYDKueoa
upw10wRMslfsyHRYhvte43Ie0kWKM4Ice9IC+iBGktgFGowAAsc9cr1AMJUrTx8e+4JhlFoshXDP
Lek7/2J2BjmcLuo2j09Wge6oN5zX1jOuTvyzTgjESN3kEs+4j9DrdqnT3All3MrQp2GXkLCndwVC
NIdQaVdq1BfyYFP4HjlYZvkQmcjS6U3uOH0/rOzDA861sUcAB7HyUF611p5oa4zuFoK8Obku9jAi
5g5wOY1uZ5pWRGTWiM/iyKcEKt4mTHIrzzyRy3INwzY6ax1ighkN6dm+PDROs20RdN/YRL1wd/qW
AvyIWrxwIht+EuLyiBVebkrHeEjC5oLYzcMbmz9M1ClXVVth6QAal6mTVgRPaD6CTUg9pNT7bSHV
D3cYNnCQ0n0nqK2DeDdvTesj7ap1QAsU3wgs8Aj2EdCO9aA5xd4LHXEudUZGAUp9jAmxOWi1c24i
BziuL88pAqCNjHB4Jl6zsVOgrGoWlCbDj7jOHnK3oL7sMUrCz6MdPOxCoenH0SXpUBs4wAoP90LQ
3eSyBNqq7OMQgSpHaECDvTugIuDyHtU3tT3uaXcFhJgkGD3Tgj3dUYnFvGisjJbcxkkmzG4g/Bqp
+0xiKvXBRYxNYQeK8VozWtQQEz1I1KpEmynkJq5mrPJeG9eTMfzl0qbLhhfLTn46pdyVQ6O2BHPg
ZCmbG5puyLVpg5WYgHdgi7aJob5MFP0s3rO1Fj90XOfn3OebooaApxPOVrVwi4p0JfoR/Hd2CDRx
hmH4MtAivO0rInQiWrFVq+5gT5Iwwkpv0svHyKwM2MOOsw0bxDi2IbdEmlFSbUV/cUN/p2orPPkB
kW5J8YS9fa97MXbbcs54oM6w6VB4rMahAG9N+hsO3+znZBELasA22tKIniqdFn7hIlYTZN7nIJ+s
nqo6iSVVo2V7fXRwbenNDg0zFfPIWKHhCk+9GHdF4n4pLbxlwCLHsk1fRqmlrOyq8UDiyWkEq7a1
U/2Uh4ZNGhokPlj591YZwPWRyTYKPnMHz4vJZGNHqtWO1Xp30nEuek44XtWTm2S3Jjw7nQGRCA2y
VKYJnRcI435rU1eTrUXGk7QaSv3tE7CybkdH8UZziQMZXE7loagOE/PLFRTVZyZbsNz8594Jkx0U
ahogbX7sjPqdYwgFZ+F5BzPNa3RkFdzint4kzdJ3zWP/DbZKt1WVElhbws3OJQW/IYVuVTZbN0Ok
U0rr0WCGSnm6KA5KN+K1odXaJvG9X31bE6xit8VGi90zy6EvO8vX5bynyf2YtpanvWixyejnhK/K
BYqoyEyrps5fW9PejpPLMBcD0Y/oDJDZJikjFkrjaJ1taA6rjFXRlFjJfebFW2WM7V2rJ5uksY4S
bBj/AHQ9jgP2ABhniizJ93cTktShI6yFZPEP6ln9ih3Zwipfw4qP2vQ4pNIjlMqaCH4g7saX3RW/
LqQx44i6CwRfBeq4nxC8Rs59B19ta44sGrvcPzcjeeC+D89bR5UDToPAHyFBt9TaWd32yjPOebWm
OWY/xnpGzGZak5ZCQLkVALIzmvyxCIj/Cjpiu1gXzeXCYi/sD+mrG0PSOSIW9Ak03o0b8B+euujo
qchbj4Gfbtp4ejRqOuQDqFUwoegblPnJCaYoN8fPKQPnemxagwTWeh8xq57SuFjT20G4m4b7HIj/
4JOsPjY0pZqEPxu3egEq9rCCM/0OdoMeCcTmwk8EUlfnramHa8TQWeUAmwND7ly32tXlbFrMbdov
UUaZHBEpvH9tjxCHTB9tGPHJkpalx/6xB4W6kab5KDRydgF9MQLAlNnQ2XmSsBKY2dCuIRzQ3fmd
j2Ae2CWFiTu454+Jmg5licBFBb9kkf4SskVCqAbYyVMOcGB402HzQCpENBlbPVllVTRXFAHaURHe
WD09k1Ai37SLV4dguvXEQU6JE71Lw6opsjF75jet3+wYYOLKtH70MdrDMRBvhq2pLfqu/qxCX7sW
bUmI3PyMZbP8mWLWv9WdaDgH9qRInuVl8+sFO+YHat1Z4DZpD90gh0OloHqFaZg8xZ3+1/IeLURT
DbHGK8SuaGflunHqfVe7hQlYrKf5PQrvXsHE+iKLIiZST0RXQsbam0zS8jT9RntXSG2W93InYptc
ruH3hjaUR5Zi+V7mlNiTqKC5QNqDq1XNTyMXZwf/yJtGwDvqIq28oezSXzQ9Gja+LvMPzQl3y1PZ
9dlKpiHlkUiNrN769BhNU3PfWBy63++mLgkmtB+Gq/XrDNfprY5l7uRF8DQEpZbnoPLf7PlzdZle
VEBC7ygRQw56GN30ZIte4PO2m8rCyUky1rYnjOLnAIaPVMBaPjLlOQ+smjH5Kf+glBD3ugzggs9P
061X06qsLzKG5nCiorkdw0GcbGJyd73ezL1Y72V5pj1Z1wQY+asMoXLH7kALVmvDa0SqjFVshK+0
j4LeelnbzU8vhLqtO2by6DeNtgdFadDNdrR7qzbw/M2/xUKu2uhF+zVQ0F83kxfdSrf0Tw7xPrtZ
GMAK3ntadpDI6jsuV/VrZrfmlvOgP9dpjSjL7ZNNSUDjZ0le3PJUiGrYKsvSfqjSIDs4paUOhYzr
h8xEZLk8xWe260Ve8KnZRCF7gnAd33QANmoZWhevtF8CP3pcnhrK8KFP5rIBVtZtA9DtnHPcXRsz
15iqSeuzI9Loe0d6GsFSYBkfRDC1B4+E8oPoO/0hKFElLO/WqxzyuuevZMh72C0xclKMQEf02rp2
I8GIkZ6XP3rrVZsy4xPEEfExqtFvsM52V1jN6OTmJxRklCFD/kriDi691gQ3StMiOJugDYLRLOC+
sb7sxVfuEDxhWX15Ga0eOVUpos3yDjk2Ow443cHSl9H0vwSO20J9IESedAb3C1ne91dpJNXVzvUv
Hl6pi6gk8bulxzW5NbObQB2WZzHlIzSFz7qWg2beLE/Q6Zt9jtrD8n2cAF8H6n39mmZWd+O3Ns7a
aWo/FUDk7y8EJ3smgATXsRIJ0aiuvyk62/tw+Wctz6AO0RBQnde3DJ72ORoNpN1waj9ahMDLp9h+
TwhyLMRtxnL63PlutY0Y8d4jjsrlPdomjNfsoOguRM96zuehaV7cvztobJdnoEmGy+AH7V0aIqiY
MmJaRiuL3otR7pZPQahpr3B6H+JEwzZp1hMBm4W/5WAa35KBxIP5X9QhRl7VrpPeI+pAccQ1l3wP
LXkjnww8Kv+jCKMwisJmuG8NsLIjYVQ7YMnGK9MDILM8AxwjsmhOifuprqyjgc1hh+NzLQ23fCmx
xaPaHz5jL/U3tj7G5xrZ5INd6z9IIho+OXl06gHkt3kRs30Ep8SBzC/QkaBSl7SfM2O2NjksbILI
6D8EYXrzCw07GbYddY0T1/Nsa+pRS2Zc8bw8WJVeRAG1cpCaed11qHCNLu8KdR6/ti6fkqZ1jja8
6W2ZxuOn0zO5ccJPQAj5TupRefQzvX42KPAtX193un5NWWvGjQTDrchisj/nr0n62Ednu+mjbE3z
FKMk2C73FxFxRG3XvyNpYHZSJN2hH2zjZXKtw/IVS3MMN304CjSBsXlnY238fkcnJc6UWFko+AlU
SDUyVi9v6RBWYdBjfkPki21EI80D9ET6psO/X95SDRhdvCmmcKA3BGGPRbzyHRZpmtf6d1UhIAO1
tYDXGZs3U9cTgjT/9qGKjpR5ppcS2MyhEYO7SwZ/eq/ISwG3Pd3R5pCA2IN0O1SNcYoTMmmlp71/
f6uZRBuAA7jVY9u6eBp9geWBNpquaYhMWU0O0BU/ZY07yPSzo7E8/wPl1GO9b2P7SFIuMXVwUG9i
o3z43jugVxHgVi1jeeBe7aiNvt+1EfK5pzD66Io+Q4SXAYmaf0SmnQ0u9B9eWMudaRYcMkPpPHtN
zPKUxzWhERw/H2Iy7IPb5bAbMRl+GMkeGdMP3LraQ0i81wnhCqRXru1d4LnEFiDG6mRWHZvE+aA1
Wx1y067JDQQ5KwpT7R043hdSy2wyVmj21kpxVZUPRJaWx8Q1kTRDFzoJS+x7HWB048sMN5rybpNu
ehi7xrqUfrvVvcpHdyQVl5gvZ0QhDo6XdKUeCYVqexKoBofsX0/7cL2K9owA0JT3Xvlcev4xTvqB
PO3aPA1kCzYFa8AFTOaarKpDSxprP6bxNhnqUcusD8oY+L08+0UaM3reACUinc7YRS7naGtXwzZS
jUR+mtbnoHar702YG2j9qSfN/7Ti5Hpk7HI8cXOw7fwklXFuBoBVXhzkp9/3//N5y5OXjSnyv187
SCvah8V0Xl62vMHyjEk1fMZy8/edDOM+OFWbnrmV4DdoLXjnqQqRV8APVlpLucBrxwvvVa4HR8u2
Ki1eCpcggjhmBRRp3bQvve4ljt5yOlxMiPMMz4WqTq20qlM9b1KpM9etAByOgItPImj7U9/F7Fxd
29jeZK/QTMhd5ny6nT4eNV90sMiAH0xWWW2VzCQXgSHZeurWtaTz/QQ1S4jSssPsNG+WW+lZpzh1
MAfjMYWphCykPXX6r1KDhLSK4qo8LZvRr9GM+NAcw97YobLaRsB2tnGt3uI2LM+oOwjdxfLjtv3W
suvb3EXgFxJHvOwezrJ2a6R9sirTJlg5GguGpFbPy4+jOlqd8MnmejWXHMvp1FlfAFLLs8ZKZVe4
8bNQ1exW6570JBrW6PAqpAsN+won8rROyKaJRUnm1nzf8ihBB2Q3mNUmQje1ISVoHblgGovC3TBR
CKvOXC9fDJC+j/uCVRxuGX7xRJgX/7Q907GnlojGldlqdxEqzm1pqKuVAEWULC1x5W5FgRzT82SL
asxsT2XIhbcsdIXsSAanII3IyjRb+/v4+H53u+nK0/K5eSz8dTIQ7UOM9lEEyYFo6PQwCVlsQ4Yq
Wiw6hAq61hvHpuSQxJmGEcIltlslCDW65p4gUbnXZylXIgn+NVr3xkFShv8EmsuKLjQNkconJrrp
X2ILUUlZg+QPff/EYtHq7PgU6Sh1sck0p0YNFCFV7KxtbyDVa+7tVRW6R5EY41ZEpnPCtPSjb9uf
iYtw3ZNNSnvNvFqqqPYNWpGMcOyNMfQvaj4j9fmMbGdH2XKroXM2G8Z6VIJoOrYkV02IA82XKfad
S5DdEHDo3mmEzpwnI2N+mFSE6fLSS9vjRM1a4pSaWmOdntjWNnHnyEURyz2AlkMrHUwLgeGsDZWO
eywU/tZUQl61eEqO4aRe4BxO5w5o4bmYU2oIC0s38Rg6F2KBzV1iEns8ohZa04R0d0EZmCclhXkK
hg77BtgkuLgsjbk0rEG/mohaEeUDEdkh5wyQVzOzruCD6+NTaPXBXYq6ckuYFc5hPZsetIIqI5+D
pEpSs00hkp1wSrrUVyDwZ70QhyrPDGgd/mXsKpf0uoDhxLVxsci6zPatmZ4TlsinZZMP5p3f6oQ5
lMaNNw9gEfKzPzbp7BTsS5Aauqv9CNP4Wfe9bs0ELEAoLl/IAkHHOtBsmEPk9bo96Yh5T676sL1U
7MbBuItMoz65rc0S3EsOkclCZ1sz8+e8VjFS3ZQdZIhmDxr+Ju9G4/R7UzpoBKYG0oSWl19BlPsE
JxMLGjne9/fvCezkIpGZK1lhWwXLJE/LhpKTPMXui1+qAYgnFs6uS27jIrN32WzPXO4q/ueW8hN0
GK79MmmcgNkwjNkqFJyG8bwxRlPb6u7wFkLP2VOtgWEV65yJYbXJZJBQDm5nAehynBOCgUrvRLSn
OsFMRds1gXzx0vFsk7qVYgvGqhAwOXK5jNaZL783y586GhZCxedHdMrnTtmXx37+JcsmNzV7ExTk
0g12FJymeVOFKtvmAPtWQsfQU0wl1imdECJG+SjgKywbT3f/vhX8zy3ezCTbml5+mnT9qXPI0Fxu
WRiM/vhzeUCv3E2eONUhrJ3ytGxgKnJdqfPn0EIWHQm/OS2b31L23/cRL09nPQqttQZj+hSYqNOi
BF4gsr9qxXDwDJ9jogVqjitvVrWns+g/whKwtvN6WGuWOxynOdJHVFjbfAjkxJCH+YauG6VRj7Hd
0HvK0LRAjd3Uly+WmijUWPo9pjKTuURVnnuBkakbGS/CuQdLYiRyh2ZulLKvlo3DbH1V6jF2tHmX
yDz1KeL7VCnno2L5OWnDORSwXNc1pPGe3A1x+qlLJK6kzGzqUfQHOY9Ty7CFY5vCBzVDGiHBHeU1
OXvHsm0Y9cPJtqzhhNAFx4ffA3Oe8BeSMBke05YQOE0xaOcup5pR6Pnff/sY4cJAZkejT+asW+hG
Vm4SjelXJwCw28wMuBZHBge7NPBHkSZU7KJAPiHrL0/jfK4sw8Fy6x/3hQ4HInpaOq4cF7Ir/W2F
2uCCRjrZZrOAPi3T4oZeod9SZMZTE6FenvRw2LsI7OjushgzSusJ4WW90wdYoUTt7ODhTJ/0YPJN
PkcHYskkCgMS37GvtRsU/+SADkBUpybkflIoHHdC24yK5xTULflTUf3h58YlpsX6lOMGO3sKpCDg
S9sfHkhy868FGoPS1NQp8WkImhG9JYuWOJ490e5H7HC3fV2Na6fTik3ggUBCXOrU29boadNkKqIW
a9g3wiYNE9baXd6nucfsPe82UR5SUk7m5YprX1G89Hh6XX1LgJK+UVnf37u2zTJK6MEhIiHMmLTi
Lm8KqsSOeRd4dbE2fFo3pMbN+u/qTfgWZsB6Hq0TTJuLbFugE1sJ2Di7b4l2FU50Zzxjo/LQf8pU
8rPRg+qy/EUtnikgWfekYfjpuvVt63UgOI6QLfEhsSNvTUugvjBA+w8WhtD5frdSdBGMiAhUM21e
mrzZl2ViP/h9+d6MobHxU5OaUt05B2NEAGNM9lOl280rOHziGmORbSTx1a+lmMjbDguaQvOjXgoz
Aj7OCgNxMcNrIQlkItIwSHFtdtXYvLoOqlHP979qS/D/MNFJ5mW612EJUsrZxXk/PHTX1Eng7swb
s61ixBODj98BaC+TRfHZaQ3igdx+CmUgWRgw8WjtbLyTtNtZe7zUnea9mGMbHyBdXmikAEMoIzh0
860RAiTWOlycjYW1lFZ9ynTOGu+jrNHWcAzH9TiNJQp41bGrIQcPWTKuVKIjc6um4OROjECZHJsj
JGPj0BbZr7yROurWqnrxVUpvg5T7R9+atI1hIjrzPEvtmDd0K51r5ZcKH/1UHcLK1F8GLz61Qxqt
Eyesn1xjyOZgmmaNgot6sn5tW83mS7hcRvDuopFrJ2R/Q3eJsmwgySsDh5CAEVhBGL1vgPifif0I
fpkpUd5ti5RoK1p57Ju6emlocMiwzIjcShB9DebV8fFF24bxFEdm9wQhPXOTArd3B0JjkO1twa9w
3DE/dGZHjOJ8poMqNs9xsXOxFXQjr+G/xqWueMiKTJKu0lyWv4SLaE/Tazo3LpxGM4zWREFGtwdt
yKxXd8hImijzr96nzhaoJLyqbHivhwrzJIlnK2Gb7tH1bOPenjeTmm7shDp6rltwCFj1rY2ag8xP
su4O7dNaIq1YiabpN3HgjPemPRFsG9FtC0xMViVikWKkoW0EzD0DVZhvBsXKFdHTa7cS0ZfXMpUg
/oe+tnxHd0WMTtvaJzL2yiffp2zh1N4HrmWi7SOvgpBWyzXmXmdXpbZO62Mcf+CW2XpTNL37Pryv
OItyTCum3FR62SIdH7vHLsehJesp/jGE8carXOcXqcEDqehYTXAsZt6prLotA1n0jgAy3OVelJ96
qfv3ckxYF4Fcnwmpta3HNBC5EBgzwNkO6r//XB6lw0mT1GaqWLZB/egMDM7DaL1Bc5n2dRAiWZn/
rJvhTTUCxZ3R/9XivLmSz7YKlZ/djogBzh7sOoYNKsC2k6e3VC3ztdOE9ErjkboJ5V3d+YH7ljlx
lkRPVkAjgC7JeAh1OGGT0Oc2DHmcljn1T8XetkPrL71TXyXN5FeMR2qDeCe/zUJmSTGxXasc7NU+
H9OEZgPe/kolz1Y8vOtpmaw4P7xPo/Xua8+of/VOSWuGZJHVVB4o/gCEaMnKtCubYbnMKJECaYX8
Eran0XWcp2Dq4QIyI9hr7mRsQiTfW3NQEFoz8Z7F4XS0pra7WJO7EU5SvYCFd/PEelaO0z/mnPOF
aXW3sRbioh89ceQgwt5re+W2ASK+ka3sTqPl2OdKdY8l+SeiNrttYk4fmVGCd4Ce6pzaLn5oNeLR
GqT0UJcr9cpr3tKGBKKu5sRoaBWva3cK1mNHfWv0K5ZooMlfsWx5KwJgASA6byYd/rw4DrUuCGps
91kY6bvaIlUMNurBpJR0oMwUr22ntw6FKvT5+lputS61t0vk10IgoyvMgnEO5LbSoNuS1uE+NqPl
r9qycE5ZCvjTskv31EEYP1I9mvZkyVySVI/eIzCrqynTviKh0aNLBtaucIU2IyPyj3b4aQ09Pdje
rC6mZpVwWpXASytfBm32Bpe5fZPI9qNpRPOYhVVFSC/1TcdriPN7H8oq3LedLZ56YWRnv8sF6XqQ
CRhNM2a+ZH1Mk/uZVIIoMIK3HZAd2ykwwqMwUOq3SUJM5kRhzivrDpaA6WFg91mddV62py3CRYy4
1RukMtQV4tLd0/0qYXP7JApb2iVBpL2lX1w9VI3Z7DAHGeu//4OdkWEjN56cHEAGcVLtJyEcO9TI
2p4wl+zolfNe0c3HOo3No55m1bkK6OMKQWKgsoeHaBq0q+jUfvnLdsiP55rSXloAWqUzFWQ3BRiu
3dj8mU7lz8YW+Hj5729D8lRYRrif3/T9lKkYMXCkC3YdjYy6np7bAeGF8GLr3VfPRYQZ3um9EUFl
q11M3crP49jOUiId1vz035um3Lua/EUn465PwISw4mRqEU/DWSvHGxJFgchro3vWkM+toiLxb8dU
+reclSPib1G22MjzX4ONHYk49+lAmyp5zPJj07TeqRkd9xTq2mNrhhyFLWaj1DGma1mk+MBZirXA
ltYTeeg7PDfTzohqAvzmxXSby+4cZAY0r9Z/zISGAIagBZkjexgcv70yRLklqJWeZVU1/0L0T9ql
Dphg1f026Z8xBMkLxQvv2nZuzrpCkW4URXsgIhN8E1EdaRpXm6luSxgAvLaza//E2z2nev8as6h6
MYaZF9wX2yGoq/e58/gZk7C9sZIeWGM7MkPLaSDwa7KLVfVq1VFfOGmk3OztqvhBhfeWYBzjvk9h
z2CfJyCxxRMmPRseQg9JpHPaE4Ff7QssrVNMCPcay5K4qrYoV0sAYjraX3oFi2ZJS0Rin58tpvZk
94p4E5btvlMUeFMzeA5NoqQzdKw/gnlGqQ0HBwEsZC1rXXr3pgkFulFKfXlcWBzgYFvqRRnyIBHf
kcBJ/z7QiCKc5LMG5wtTecylDqKHPZXhGsIUppYiTW7s1ny0XLosTqxNt8bM+u8RYR9Cfwh2Gb0P
WvjtZ97TBJJN/hc1Grpqws1veo/ZkuHED7VXxZvMSsqDjbFyXZgM2JNjZ2crL8eVNEP3qOmkrLWe
EOx7iVxs0voJyCogOSuyNjAos1do0pRYqNcXHeBPirn+F7j3HTjT/LECSdLApNtYyvEhuJIqVZE4
cR7LOCTaLYSrU9JPNSS9LEe952UNFplAZDIexL71O65hcfhmh27PFw5QfWubUlTtBaLzNtNxnAC5
UMWdkdgSxl1K/0mwFOJnL4hrOAod+obwvkpSseWrZ1sKWOIhrxP9gRO4GVZpR2fUslj4WQ2OVKTi
OfGvWy1uSWKZlGBciYJ9VOlqz/UDWZQ0mrNZd825irnKl814DBHg75lxBFBnjGyrkxcFeqtszo03
NGfWylfNQZMVdP3z0GSXOpXmkblJsSksgzJfEplnpllc3dr3qKuTu0Ha9VlPtUsWGenVS7OOK5wV
Xah85as00yOoL9neyrv2LOLgiO9Yu4PhIkCWcSpnVMNeG7AOSSFfunAXQ3G5dp6ZXbV6AohtR2SN
cFeeCuS0ZLAaVTZeKyN9CmPdfVJ6J5CX+q8qbqC+1K9q2A+UTh5wQlMAdmpjj7uy3VZWuvVK6iSu
OHRRyQlTTRtlkg4cakx1cnvGoJGc6NDxTUr7w3Zk/ZCQbbCCiuh86TXUnjIMH9PRNdZmh40GpnIi
lb+rbac4dGE3vHbokpJi8Nd5bmVHTbPax9TmgKX9cfD8sCUP1SaR18jNGrVL8cjeoCgFLvKMEgau
ylcn5+Wu+TGEWA6TIQgO/eQPpzhO/4u7M1lunEmz7BMhDbMDW4AzRZHULG1gkkKBeYY7hqfvQ2VW
Z1q19aK2taGJiv+P0ADA3e9377kkxtnn1ESUQ/Yy3eeArRgUR4XFTphHmUwLwQ9+Etksp1eCJzSs
4KdgwCSmV/YsGCmj7kFCoKWHOr9yhqhWY9X5a7cG/+QgYNy0g5i6I16o3uLvrQy18sHcddT7PP2+
5Ei7s0kxWFpOr2OJGYreimybQvKLY5f45qjphyiRxamPWI5tOrgx5A35rhgS/ZBTnrcqy775QKm6
DFb0pjnajrO4YmvFoyCTHF896YFS+TBnHneZpJHQdr160zPOwZBSaNi2VLGdIUrxm53zp2FhUONz
ElCtFrBKGfcRBSUo9jZn9bR80vy8PuqotVmMdXvgQOPnGlBD2Y+hB0biaGqAdtJYx0MON2Y/YNqj
8cU4zT3HTNKmLXsTygUx2Tpck5zbprG4gpeiHlL5d7FLH5Epa0xmJQNnaqDR3WgnGpq2PNBxRz0Z
N1qurIMN1PgkACatETH9Bw+wgV/EH9RD+C+yFs2hYDuCR7SOXhYqpTcvHPIr0i1FdcZgslbUEN8l
W0Ov43OctPmzk6QrZejjqTVv00Aqq89dbFPv51VvRpcYZ3wsR+Co7d4iffgsKuNQTW3GQKaN1+k8
Qb70svRrmg9DRl29GT2R/x6fzCXnGJL/YY41nDQgRVdOwCXzPT8Ceg2OtizrmrBP1p7EyOBVp4kN
b5ZkBKEP1Fv1VArk9dwFPDyK3TD4HRsMXtw+RxyzpiPJoBKqXpft2APhip4m5LMaiIwYdecpGYZz
XNnlp296FuYvDCld/NhYSxEqmdfvIPgZ4Ajnx2LMTj12Q6DbYRfv+Fvo+tkBDJlxQqbSTyWjlhN2
vOEwdhpR83ZNMfLwLhTG2nZI0mMdR68DmvCOCR5yH8d3NOdL2hFjaq3yKRpMebXAAzplxZSefWip
d/onwED8dhozY2lQEzUxNd074CixY5fWiw4PZZPOGvJ/7pgvpotdYJpF8TjS6hzVXv8nXYpn0WDT
UTJdOL72zYahtr1B14O3H9G1orzHUjSnJC/XiFbOYaoRyeZu3qUOT7oA0YNmFz22NiaqznlSesyZ
oH91+9o+/34qSYhHV4Dbdk5ToxmyahYpwDqW1TwcmhFVE5vl3Ww63zaSVkh/ziv1utMhku14Se14
ulCcE298IoBMbiQmIqbJmePh+5/04oUT3z1RpXbVpZKYna9D8cF4uWP6bqF8QGXLzPZMJvg6eGZ8
GolrPQzoGSQatWchh83SOzbAcD3bWLfSJ1emRwzOzYPrcDNVWr2Che0gbRUMRWbEyQpRdecZCbS7
qDZXtMQ/m0vBzbeUl5Zkytq2fZ6xnvHspmm7o0qdDYNxw+bMzY6pGGZEGszXdbTEp98Wg9+X1O/8
Q14tZclzqvmkUtU9/r5o/YAZglwgkgvwIuzYyAh1+4jZ37gKWec7PS1g0sSFWwYd51AMECm79smz
qXJhdtAN1+z20pZBq5GC1kQLMpGp6sowjsmo5+8GQJdwng21dufFOAzsVpC6rQwXp5bhuZFxYJVZ
tWMWbawLr3XCbmrMc9pZRUjab9gpDdlwHrVxS8O9WHcoqQR4Kg/oYOJtjLR9lK7wjkja3tGPk2zV
Zwv9xm5d0lTe13epVi2PffZk3567sZF6W1WO3RPWEA7y/WCG2gDQEDDm2Z6ThdT41BycArOG6/Xl
Dpf6wW9uLpjqEy5UfJrVrxl0lucx5caM9GdLyeEUUQu7zltT29OV8UAuWtxPtXSf5oH7PSUo9s9z
NXi8BawUT7EFD9zQffitWt6nGwzOiaxs8/sWg8idWy94xJEIAgB4ycGcDPvcWHOLvXSxw8pp3qx+
sC7j+GccDXlZ+pgoQ40bSCLBnjhLQkwBQc6es+B06rcrD3eJY4MvzWiL3+SjrlMcLi/caEzyTYp3
iHwr5IpIbI3bpZrALWamsxxG1fbrSN0G2GlkH6ffl+ke1QdQEKPVGliHAK4cyYObm/p9OabDqhur
l9KkewujsfXutsuuXCz32roEB+p6X9eW+8eOY3zFMpseILvdsTvwd2OqY7et8+yZcaB/n97s5HQB
HZyOvbVn+/ZDFfk4tdH0cis5lMhRHRgSEWV4Ia0GCtw8MeM3qz9pe6NLpv19kY2w3uJE7Q0ElYOQ
KrBs03/AN02WPk/s3e9bzF5qJYjmXhbPuJuaCs+a6qC0etwrlqafcDPXa5RSNyQ1r59qXemnAgRX
UGYsiQZExMdJvpeamT6You8fa7bIWmy+V66uP6cuP4pYq/710e/nNOUB2SmtrRg07JOErh6twj8h
o6j3ZUbiamaFsckAMToBgaHSnEeGgQeJMKpkhBjPHwijj9bYTY9QW0dk9JwAgIthWY5ld3Z6OsSy
YrHCpVfOs+1h1pxrd3jjW2Iwlmb1pxy85y6GL8Stvk2cBX1RHy5yIX7CmIVj+xC5C7Xqk/d1S8ma
mcChncTFvtDxPFFq2OxR46Inu8c7bcKZE0kx3Vs6YbMk7W/JgbrYE7LtDqZuRId8U1j2eJcVqoLT
I6PPwcnwxjfum8ocsakH988oUH4NoBKn2sSABWpCe0BChrG4AKHAuPgaM5w8UhfLlo7T+N4dsCfU
vhZfeX5it6eRCwNq6qBRMioA95g8/r5oMxzJePHFwRzLdrXAOliNjUih1/BCt3i/bRPr81fBTfBZ
GlocQ3yTPyaPyH0bXwaeXrtcm+QuQ39lnq68deQyZrY0bV0zacNebZCCTNsMN7tRwkMm79VGJUNd
NSjmWTmACMNG2B7EsNUzDf3J1pyty+xrB/OvDfOOMV6b+ByBmEzuvC8yaP51QOCinoSqR8YB/ZpH
mhXWDoKyYR2dmzzc2qP5z2qR/62gBAvDLOSA/z8p4eln+uz/k2n/r//jX5QE3/qHA87A013DMUkE
/gfU3tDdf7iWaQrdI0/mebe0739B7d1/0OQEJZFuEEgJhkPwuP8n1N50/uGxsbAB5SPd0hHh/k+g
9o7t/LecomGYjk1SSJiMdyiv/+Uo/GcUdNA01dZkkeysUzu3V48tLZz0uWBcqIV7IheIUhc1DyWd
yoG/zHeV9Ffp4sD44D8xi+aOUQIjYN/bOF73YDnlZ0cmOtB0scPtv8Fm+kREC2XST66N4z2OOHc6
KCpwaR3k/4SA0mI/56yrYa6b/Z1jdZ+VjnvX5iqf29WUmmdaAaCmGwfjpmLLJtp1ALCE7F+5eZ3A
ThiHNOwpo9a5tlZ/I1KyGlQj6rM/0ZbYWpdCsroyi2Sbnm+caTiacoCPuSxhp30jr8cb1hiBkCYC
hrOBSRHAaiSjUBQ0QC9iz3wQWHxqNGtaAbfSkC+lngaLAQPY8un81tKn3ncTon24x2WGHN6O2PDS
ydwic4aNLDde1H+0nrGRHRAscYtXmMneFfw8Qmtk9m90h1oJzlVFWx7rUeMLMGMm5yo2T2U560eR
EYC7vbOn1jz9fmR0rsVDUz+xChv3y8zPuapTf1vj0eW7sPs73TGmY0/KYjVPCyFe19fOlHPHl8ha
4lsWZVvVI1S02crWmMnw6OOThenjLMATIQX/vpV11F4YHuakLTaWSWle6qT2k1C9eaiFstngqwQT
dQQXu9LOuh83G86duDI1Lzr/vgC1086NWT8q66v0J7GLwNCaAZMayhzjWtJkbW4b5A0Tmi/brIjf
MvbyzA6tsnF/d1xEnGoLDphpJEeiVlYouLxBYOfQbSoh7rrZCRJtahjzTwIsWN2tCv6eVXqbIE+d
SO9THuL0jLBgDQlJzk43p20xVhff1bWTm8/ysZ/TZEvRU7+Swhkeq86xr4Z+r/x9Yhvds67VvOgf
5LooCLy9MR2SHWOtLsLBnDlm7rNiNk1EM33T0QKhOik2Zm6fvRERa1az7rjrrLfeUFPmp8gaXtiP
q6+MtSOYFtu+KjcC+dRWGCIjfQwnqcvjzDUtNLrpW1fjAp6ae9USx1IFYw9dj6uDD8TnyXSte9/N
hntXB0DAaeBxQj/+47UllXkN2+Eampuhucl7PXKLA/Unx13ie5jch2TMsw8DcGrApt97nIlEQkgT
yaYfgTB7lVr2RTbEu5bf8xXWExX28HQ+vCXeNyqPvpRJjl2DeAL057kX9bJLcHFDjrb6NzT0dRG5
5tm5FdJBGLG2kwakwp/H+CXP6QRoyhp21QSZoMwtbw0fSN/8/qk/mluG7zlJUOHt8kbOr6I3Xlnx
6ktvg96aOmJWXuTg+O57+jTx3DbRQ770VogD4FiUyr/vpzLFKOT6HL1S7y4xSJXZVd88JS6h4Yx/
uugN4g3Zop68qKN7TYHoMG305CL+LLUUVkdsL5eawypHSk57ZgkkyeNmO7aNJQ6Th48FgPj0WGvj
9FiZ5k46lE2NdOlustvnx4QqqiEFvv77XwjspLtO9WQboUgxTp6veSemq2MP46lK08O/P8XvMt/G
enpMXRc3E1G8V70B/LJ4Nev/7S35kYm6gYivitr6DqjUq2Pk56jO+6uzyPx5RtR18/GDselCb3BS
PTEjv6eoEtLr7d0Uj9j4OHTuOOaFExvdJ55A4L7KmZKgNNdfUelWTIUcOpRGeekc/8XBjiZ0t3gA
tFVch7oCR01tse3OzlrPivJkd1Nx0nKSC5akKiKmZDBoJivlSPBkm9Z4ILzFzkxEzmNju0gdRdT+
cDoliaruVCvMlas1frgUeXWq8COd+f1pjERVshVzVO10v36Jba1/1CqjPEqWyxVB+2YjmibdNSDe
Y12lfzzPOHts9b6njTTcPV6b+ZVEjnOQPsOS37erWqFod7Ilutrb4q3gqmLkkr/aRPuPgjRXOJel
9zaCdgh1Lq8gHRtrLdy4fpNrlvzuTV/G6FikLf20zfBXAbJ9gNtzRiVQL65maRs9xfHRqchBD+gB
+8ZadK1wswR+T14xGoRYeaq1L93cV6HSuYURYmAd+mW1UpIyE5c09Iuo+aWUYkg5KlUQ4xr/PJLh
AhBNpcfvlIgSBZxaxfxmRuTN2BKmjExrefUUc91bl1M72jyrIzxiTl0Xd2Y23OWtpy523mjc5pl8
7RzYyWldHVyNqN/UM86yRdXvsTtSVde1+TrV+Y5+/xSrv0AIBNS/7Dly4UtxRbcwtJBXI17k8Z+f
u72tVFZjLdRfIvKYJ+/28vvRSN9zMCoHhseUK9R/Ux1/P8oLPGP5wnCxTKKJEidW36ni8aSToVh5
KVvw1AT2COYZE7FftjS9jzuR93+RrIytr6hJL2yLeFzMGAfY4SGtGOIbHkS8hR8C1w8xVerTQi58
yj/bdwtv3T5PY0a2utyXdbqZtYyFfXTY5XQiums4MoMUye7NQ5N3l1IbyqvGU5bIEiZKzf0xFjZE
NovCttSXGW903x5V3hShm+qPpO85FWaRsVusyF0JjxLxOm/2TIXeAWdvIS2b6wnC0s4Zuy8ewksw
t5p/Rtei96QmwSfy7KTs6RNEMrjWBs+Dw/ogc1eEzfyYqgKoiUIUs4aBf5YZh7Bt6JHiW8zZ05K1
PFHzcNQSI+iRlQxnifmg/RtR3i1lR5zKRRnrB+OiDVEdWCbVw9O8Z1jS43EzYIDiYwjA1XF+yIQd
Onb/RkSeWg6JsqIX5ka4E8G4tMGIjFjSQFePe3wR3K0v2uCQg7bWFA5WwRyXa7IBL1ZrfhslQz+h
32t6NIXSfveaZDsa3lUyuueMOf4IKRImq6UMgVc/x7J/wSe77d3I3bYSe1Mz/+QNIwGnoI6Z4QEi
/DecOkWzXHxkqyGs0VhRkr0iZYOPNbmCE6KfZqOPOuAqFX1wxOuD6o+E1i9oGAz9rum3GJlUqHcG
RjtII+OchKBKUKLT+NtEdg300rnSyTC0xXeadW+LTXa4UIgEnbzp+neRURzasUEocozXetAfI5E/
1JLMcOlyP+l/R7r3xvmFMNOaGcyqiZ1dZGqHWA3naNEY2ooVV9N6Yf+3qMvUeyFcGqa9ifagLO0z
H/urHoPXyOUq09zdjE6S8yTG3jA9YXGIw1pr+iCnWzhIboFWTtt1zNhLFQ+VQKHGdEVigcyblbUr
7n7cO5777Y5pAguMW7LL9q1JF4GVgbgcS+5sy71rcwtwa/tc07A2+Kz1DEwbOhJiG0hY0t+xf8q3
PNUEftZgMqZ7sxp9Bo1jv4JinkQOoXea+LaJL86A0gILGaQSVXQ0Wz66bbtTnQdMyeRPRtV94at3
UbbHeqm+KXZtaOGZn3Tux9XQUQRqC2tXmgvn7DYKnJYbkUa9kIMYCro/X4wZ76CV5VU4eBEYHX49
XSIf55xwm55lQeXpHYG3pgJ5ZGy41AH7ewDellh/0WvrPtfhyU++RQutk70vrSUoROf77r2YZEu2
XnxzYiOnXvrSeu9vfw9V6dQqF/eWjMZw9vI0mJOf1uYesbT2W93ahXrZZ6H7jFuJSI3xlXl/WAEu
UdfxpTbEu1p88L331yvnL9s178yBCYde0VaUoKhRbQUXuHAp75g/leW9zIb9o9zxZ07bO7v56Xtb
D8u6vLOrZO/0N4GFUXTipNdhzJnDOM2nUbv1nUhmlq+ZRh3WIpU2H/hsfNoDvK3nTDsaVLDoqTdj
VK+xdB56170nJ3QtTALXtVUGc4kRyJOnGh+5TRqdrZFJo03yJzGs9vcCLO1bLRBOKyUzlKjGPXc5
bPdlXscOUyWGA2j9CPkXxuTclF3FRbIQi7As3mnjhcQT2B/7A2sVzFO0Qw1LRj0t9Ub18i7u7V2r
rAT6RwqphIh+eVEqarYSYtASV5DMy/KMVZZHVrLpOmYmAEDR8Ee8596HDUw/aJflB7RkH3TEjXom
tfhnMdVHIZsGDLOLm+8suJp9YQ5b11AXb8a/WnQfkS/3tSayja2MloxCj38rPcmWmo2BgdfWhRlh
2K1Ot4yz7rX6EwuP3GOMNoJK1xwgUj4x8IbSG4mfxUaLZUniZ+AvU3KyERxnOCMX6sue0rr7C8Ib
j5oCIWEVmwgDynf8kD160nrEKpiChrNeo4ilPabvbaVhCFcEZzfssvq943NJVT6pcDTLs90Or0Zi
F3djd+s/SeccnXY9dauWo9zO18ZTfxuNa8VTajHzNJ3GXhUWEEAJKTCihzaeeZrECnmqhSCKnO1v
YC9GYYu+tqXK+tYu7L4kA1lRB1q+yOdso3wSsXokjjm/taPGd3oTvGZLxetGL86axiCzdbzzCCcf
oxq9HZmfsWnpfGx6IHM8Hv0hI6oPtxNyzzmR5mba3heCrrvOQbPLaqjLJad4gj9/jIHMYVNAERx9
BPrGsgEjljOGiKF968F8DZ23njn4P+YlTkQKSz9pOUDwr3n2fTgabVaQs5cdI3OTh91I24GlL0Gd
imsyRxuOtV7Ydt6DiwodxMRYdNNlueyg62gdGurgnXunus4RD3iBjNtLJHNI1owOtOPI8uqVPrn1
DqJN1czacx/NoQZAb9X56ZtT0MTVOeMJDs/fZGZAIYe02jV5iWbZ2hysIZT0t4xYd4uMZQV2U54l
//X+95O04r3m5iLWv58fy6o5gM3/f/+73z/O9PTAaazd/v6vHXHDmlLc/X/7K3//UI/YEdqTfvf7
V/5+amzVakI8DBYI9mFkxdWRYiL09RLl22acYjl4XOv7bEZIqsafpGQzO8z6G4LHKd0Tp+8Dk5LP
uh/O9tDtPWQfwDMA6qX75qTqK2+WH5HNP63VkYihR6j3rb01jj9LjtEQWsMTi9gRqw5m+CnEylkE
jkmjyGKbP/MccqZMVl1jnOqZOJ76g0FYbAp4uWAZjLu2cVd2WlXM7Cwcp4OfhL3H2Pjf+bh/Z+aW
IvICNbbI31LInRzxlN8Cdb8vzFlLcgzOc5tPGsiQ9LNMmInozGzVaLccV0VQTERuJhMHCZkSetvs
WF/9hshaPNQs17co2e/73zxZI3f5UFzBMOjbPisZt/Y1LTCoSbMPcC6H2b22HHZni1m+FvaSbBZh
VQcMHvSgJtkHoABAZ3jjCPhZsMZuL+b//QjDu81WKuYmnkq4wsrM9/PYBJV5c4uBROgtqlScP6aL
Bqc/Dmb8UozxscdWOaTGyXe676SPnkU67RLoz+Z0T0p/vM0JLX1NZ9EBQMlWZcvJMkZyMbZ5F2sA
2KiWN6UOTkttU6DLSq6KhEMP1waHlNDni4VzF4d9Y64x2eWhSK+02Cmg4OvBFevB1z7aGzlzFBBY
J/9PM3v7tI+C2xbBcdjOdtFK+PgJDOcoqu4wtNcplqemaomDMYEFNGPo2scQjSu0P7b4dFbXuPVk
8mEs+glTD/cS9YJodBFqSgeH2NYvXsVoi8ZtEo47S1LoMZlomiBwloLZq31U0HVwxuRac2fr2bYk
wx1I3C2zZ55vvQx5DDplyqQbdNW4VRyowc6DZ+kFV3CFL7WWCJd1cXA4RXnFExwaDoZm9Gow44i0
jPMFsWDzbItu3OgAOiKP3CkzKcBkTYHzaW9h2cHR2/zNSU74hXbwZq8/moPEJIwi4OFfg1xb37iv
RTCxa8EkuzfxGwdFo5p975SEJBrcqPKuLaPnunH1FYbucwb5Jayb82xX3raz3+m/JsGbVCFL06HO
LtJJKNrpyb0mDiQUVOzDIoctpYHsL/tsgzn5NZLeejIsJyxSmu3AqT819laW+OZVyymADQeXfg+X
vHtc2O4Hns+4tHOx+vX2/JxAiAptaGQrrX1PkB084GycmLAl998kn8mK5u06S7PvrC69FcItyuQM
rXA82XnxMUXMhawbQqKKu7U9NjsADNj6bi6kOkr+zLMl71PAWaVFQilnGSs8/xV8J+1FkpR+qjjK
QHSxq/GtLVKipgU25/7VsOctWf7vwW9x1Gl5vXFMwZOBoEy5PBZmR0xDl1po46J3dO2Z/CPgfkxS
ySzNoJPOkS64okjBd+nnmBEvM/mrihttbwxvtt3vtOFVivRgJc16lO1eL+yHrJrBsQnjnllsGhZt
2oeecv52mnXS4JzXbXamnyhgh44DrDcCwlkWGsp9X6gfzO3vcXaxDOAgNTbLih6e22zN2owuTzQo
URs1Jne+iuJ32dTfhpvvrZ7eA1ueo/jF40a0FLsQD59V40VXw5/8VcxWxDX6x7bXX6F6HZ2pesQJ
t+qLkTUaeD/tnPAyH8us29tD/ZkznqLbCK5lbRFKwsT8nuCY2DaL/RVlDP8FtHJ8Y/VTkuSP5dL8
TXhQmEv7t9Fa+nGGa6HzzBGMTnsyOXX1taTTF9U7H4ZR/vV84zRI6q2F+JjxnUmcTDynVr1d1WFT
o/0roy43o8FjJceVk6aB+Y7LO9tBJH/CMcAMDw+ZvebuegbnBvzJ+2iiW5F5iqN3pKuFL3A50T62
8+dnsF7eJp7rA4UrXCwNsGONiZspjcCKrOeOJUDGxtn2qcmheTYw5mrDPH4zpxwFM5wTLH0b1LZr
QW2e5nybLGGMt0Ou4HfLAMTFJmiu7utl3A9TfIWP8+DabMoWlGKJ7OG0K3fML3ZNQUiaaudpIHHr
0Azq26fU0KcgtcRjm7mw3Oa9Y40rFF8Pddp4H3X/IQEPEXupuRbsDfWYIoyxxYcmCr7dmiwvlrgM
PWRmB12s3ZgND2736+1HTIr1yS98etx4IhDA2phD8q1xLlvNTc02h28hec+wIhY+eC4MrXQ9gAgz
J+M0ury5tWF2S8fTs1ycPdiui5d+q96ZT3aa+IHjaG9FWrxbqXc7WvnwJPKXLqbGb3weq9rgf0vP
vzfSUHDpN3/ZfDyXt7F5fON4DTpnNO/SuiQ6xtlHbddMk5yrwfmj04JZn14FFFCmWOzZNXD/KFIs
k/lyMg3ORW5+x3iMv0sFBS0HyEMO0CumXdtE6uRZmxXD/Es6Gl+F8HjI++0lNrBpmaTe5xrgU2Hy
A+wyFOzbcbueFc6K2LhzGyavRu7f89vfq6pKQ+8WE9EmPQmIYwI+4huMPQr9WDtCV0Cri5xnp3U/
JueWaDGeowSBQ41/2eO+yOLRkarGGOWtIkIXK64t6ows+kYYO7GupJ62kmD+2EfOB+zuPBTy/K8z
uvq6HbE+T/ND3PDvF1LJTUP0NhhN86v08OrBGchmJzo5Uj6P9M+VUHful9bHe9Zjyun1o1lQNFC4
HLT9kcijnB0kV/alPeKT7gWJogbMWUKAqzXkfZPRYUU1XWoa74uBFTl7mRnBBGUeoTPcnpBt/w6n
8NO14NB5oOlcwp53XsE+lHE0JdEdX95UOwPP0QHLHGurmgD3mqZtcTpzZtYfQT4DuoawN66keK9z
yEqpAqsPknaM0uaVq2ZIjC2E4Yugqg6/3nCTXnOPyipvMxbESLM0ee6kBV2g6zbd4L8u+ry1xuFb
tp4dTPYC2sSJz6LwIdGgkg7W49BOr43l36uYWUbRam8oto5eyWBK6mpXgvwI3CRlnWVBS9P5K00w
nS1tHnLM+7sQLsACzpmVOR8QOnwUg2AhgOK+Rl/391H6hWwvuIXw4tDzUlnmO81FLNlF+mfy9LVd
Cn5xSZ6vlwaUnSEeArcf1CYx65cEYnk98AWoBDsZGAs0JF+ujbKGawriXvpc4hRhMxdUcbvCa7dt
beVsBsP/ZnvzDPxcshPSVuDMFHuS+e+UDN9lZ2+GVLB39VMziAyXA2S00SurJkIhXwyf8xPhtKlc
8+s9ihg9aQbMQsCP8kSQPpxTfCzX+TOhUcSoFZslad8Lt52O8P1QaePaoNQGg0JGp+6L3pg3amBM
3mmJSgTyT3txsbjcCOWROlWTna4gpPODSybktX7D45mm5ZFzOjMo8Il4tbXpSc+bG9bxIfFrDmgg
h/fCbz5tk3FSEu+HckLEUj9eo2+Zq7zmIA+C0SifpzGfNyk84VAl2cbBhlLl+rKujfl+rvufSmsp
A+mtjY3ObzQvxsBc2k0FYl6afjXHqS/VwVP6VqMSwKGVE3fvrfX6Bwg/+j9zvQq5WgOFFtAqzQh6
JAIwlxvi2HQ4qtLFta4HWYNjtzL9V+qa2DfE6rOScwrKb+1jSg0HS9ILVusECsWVA+1TEo2fJm3v
wTwAEASPth10670rxbyNBhmHauo++gJ9C3wCbfB0imCEIaA3G2eHQaET6Q3VLjz5LC0/acQ7YfrQ
5co1mTNNWZsRSzpbdmyAwmeI07lsQQtv1yxEuqQzrUr4JxsXi42tHxopdAA+Vk8HouGuMtcwVqrP
/rSMzMKxyp5EwbH5Zn0JOwqOAxcRkH/ZZCKwws1Iz53WfzhRAo3IYmOsUyPmQ3MJjW55iTUC6qU0
9XD0SBm6lTevJJ05UvAppzQvHlnu0JsO8a8/0x35LOFVSBBrkWAzSOojVuJd0xEximA7AffrVuCV
tBssUIVI7g9zj0UXWjgOnbYa1qYH9Qvr2M1UwGbSeY2EdbWnuAijFJXQM7yVL6r3GnSWL19kJqtV
UvszRZWRcYQXaVRYn20TFk73ROhdrBQPmEO5YM4GfZMy1nfvo4I7mcmTtcuE5sBasWkHt5S1kROL
TON2M+uP8ZNy+AuTiYXWp+66rnlkB9pYFvt8nu+SsR93ZbEU68J296PPEpdV3Z699BWrYEPrYHLS
LKYNaTHt09xnRlfo+7ggcbh4bENc2w6FuYST30dbTRI5yfDgVj1bBLubNp6SNQvMQF+6y4F86bU3
GqwPaQuNrmlWcDmPetxMIYZaktadZ6ztOTPpNVBDEOULzyJoQ4CS5y8T88SpwBPI9KxY6eVDGk83
zLA4AdWcGNJyY8S0GJPguqui9JF2RzYeHl/ZDBujtbHCM6rdpdQmZUwniYjKB86xmEd1LOwZk1pV
ieKgqnq7kOQ1qwttjUBAOWcDpCoeRkCLr+Tv0XDqxtH+oM6tl8El2GSGxo2jYvv9OTJx7GmZSrf8
e58J6ccA1CBP6pJxvN3UG6In9GEmq5ret9WSUAiMsXFYzygitC3dOxV4jF5/aIS7V6IqV84gE1aT
ug6ogWhhxdguaBqJ2EZLmgG83IFiwFM989YGa5Rb94SGzIihAwrPyDwyFsYXVRj0iDfauc27YyLE
szff2PFRkZ+xuzpdsWn4lnYxxsk9x5KjZmNzWzDsI7GLPQbSEMsR3By9vMyS7juBafWWhNGHnjx8
zqgDQrFhCsXq0KahUFTdSaKb/KaX9ZInj5ZX4SaPAdAUaaNfycQyStSsZ6qiH1RC5kK2WDaVsp7T
qN0sxDjBddr0aNIrFHb+uF7Q/Dd6T2g/qpZLodGSN1RbrruTlWv3mApwfkwdMD+FLsEZ7v8Qdl7L
rULbtv0iqogTeBVCWXKOL5TDMjnDJHz9bWjVvd531T51Xly2LCsZJmOO0XvriHfi+mDNykcdJU/O
Kw39Y6Y8D+a0N4igB2Rm4QJxufSof4xBYt1ss2fIBtdeEBOH/gOm2kHgCiaWD7eGRHiK07tnkzRS
uTq58E3M+ium0S9Sx6g1FsZmmqsacQsK3qm6k1jvVxGa4HWad7joS+HQR3IukYuDvL0GSBfROW8y
+6Kk9jFE372xjJTWWv8Wox7aThVAQDUPaFScYa680R1kJ9I1oSd0L9V7Z8WOovBMAiyYfJiXDAHm
0JP67hD0lePSyRkuAzEXsl13Op1sLrdHyZDOg3D8KUoTQJCJG84AydSzqdYK7VtrnZooJQK6cgMy
Y+7253zrBHI9NGBglQJmbUr9m/Zy62ZlTXXoT33MloqmfG0UOA/Tqlizp3M9NzUDX0tZsS3gJQ1B
01wTofPWQTBdjIIYsSTMj2OlofvtycpEarIz7fYn1BLaXOmPidNmXfEfcSQpv6KODz2SGK4DGzuC
qxkPN66lHHAM+cGEU8SJ5VNXJg+JSdsSyNEBs/DTxLvRZfc+xag6u4q8vQTDqKqDzLWLjVkUmV9O
Koe6HJZ/U3LfGbnY5uh/NOTLgQsskf8a2/38ITXB+1SEsG9laYdeV6bf+hI2rYryMQggvmrpW8/4
HQczC5Fbtx+4tHZU0qo927sshIRjl+UPg6rnGXa5yu6O2B0adGH/bGvjuZ2cABIi7bpB5lAdcWn3
cfYhJkNn5dSPrq5+BwKTKUg6ELml8yjFNpKG2JTJcDtN9QW7gFihQNohrOn9gCYuXB+93TppSw7D
kLL5pALOVLu+62vzGJPO5ANA3tS2EhwyTX/okLUzVWFQqCZctIMXBlPNhmYF/5suouGkg5JpK5xa
XDxNOhpePObvwrExHi+XJScaWffdQ8J13OuzJbtXtr6ymHJH9pOVwDGJT+YPo7iS3QfCqxBog6RP
V0xudghhKImRyfbAsAvVkukJyQHHQ7MyJGDdm6OwazodpvugRKQ/lLL9RkzPJooIkpUusG1OhgFb
pRUR57GyhRO9UTXteVaV7yYczUNblftGddN75+Q8amNUHNvQWQ1lIuh3hg/C+CPw8t6WyXwX9jXO
jHgdjNF4GfEv9suOqyXa2RisdDWJmQTe+hzMuTyXXdtsHaOCwOuE6qoWXeFhS32xHFV9Fa113xjW
Z2mlr2GuBVszmSD0wzu37y0arFvDTZMj0ihyGGYKzhI+51nkLJCp6Xi0mZq1imnGCy1nP1YvZIKP
+6AC0qNa9WfZyho8l+EBz7jtKqNjYaDELHsaPlWjNH7TEWoZWtuoQyJJwGPo17W5KpTsEkxKutfk
NN1odnLKwg5sT9yoezGrNzQOoL0lSK8hidUsxmrU17vO1Fr2JYPqd3TooarB8Aghay9fTmWcBN9R
zohtrCs/Ee5WEQEkHeZL+FIVv6/HYU1zZDtawUVRQq5ZBoeBI5PLNIkHSBfGvZmBsRwaczuG2kPM
LGo3qgUpRB2YEUuAkARfJRnsH0gNPSu2DoJ71J40OoQWOKANXH7FS4tBO+iGg7mctuMEDXgzkasT
WinWPw1HpkmYtmb2Hed7hdV86Wa7avyszW2EI6v7aDGnbCNWmkIoORhqOmRB1AGFgoeqZSaatZSo
GxKR2j06EJWl5D1DUuHlQ6FsmL03hLEzBuI7gjJj9batc8AVAyTzPvuQVq3daL30h/wzUK30OQuy
uzgzwJET7VhBv3UzAjebANfGklw53ONxWRS1XbNWrrtfZR3Y4rtruhel7l0/FgVYK9J0s1K3tjXX
ZRUGsAhzClPXbtkHVjdDp3OllIehrGZf1uGedYrdVBG9DAko5BT4JBV7sB2XHed37JAZY8bxW4VG
fpvTrsarUuBcTw85B/WOGLaDijJpb9TU1kM59uvGJ4wHwn04vxtshkebsSv2WV8tmWLE3WugN7EP
Geit1ZvAC2jheVTIf4amws3f4iAnprdduzFNu7qgQO6HKfVte5MrHK/z0LeIbltWroYXqxcuMFoo
yHjZGUPYx4rFxi6R+stafVGp7te2lI9q2AAPXdrE0OKrdQ/MO4/dbtO1hMIXAaBcC9LfEi7I2pIG
hwnz7zppo6dCt3Kw5SbaWd1Y4JZKgS2ZlQ8tSe2HxvTRdPlPh+cCoZR9WzaquRXuDHWMuYOHcOWZ
+Cuul3Px3A98bqbRz+vMLi9YWujx6vOI7XF4VCXocLDigNkyg1vIjbdSwjuDfeSGI2+UDDM3H/Ew
LmS863f0UxBr/u+36VcI5e8dp+URfh+mohTyRB11xVFLitq73vF6n6oWCO2uP9PHdybv9xmDFLcR
NRKvIJ4ifnX9g//49vfx//7GYrHRnf3/+Cr+vsi/z8j1riX+9vqy/94SmgEejNrss6No8LZeH+b6
7H9fyPXZsHaU+e73iSsFC+DuetcaXmDz9/P7++DXW38f5fqdao8N5wMH6d6V76Ew+wNZ1eW+yEd9
32ljyTITw41cviMrpfz73e9tzox3C1LW/71PgsiKrtr/u+f1u3BZqX9va4PMG4PEhBjE7X8f4frb
v3/8+1y/f/fPw1hYQIjrDTVPE/TRfUwiOBun8Ob3heD3Wpjyy+v+j2/LlmOVcFOe9/rgRVOEG320
ntJ8YGsuU3XaOL0KHgW62fVLMs3gApcv/9z2++P1O6KySCMu3M0/t1///nrb9UF+f5ypQtn7FB3t
Fp7s9xe/T/Z72/Uu4PeIHfhvj3W97Z+Huf4IX6Neaa0VeXRAtr+P9/ftXn++Pl3RVwnZJv//u/57
p//2sNe/SWf34LZ9tcW73R3agrJMMxXJ7osf7SBmjLZ8+edHcCUw2/759aBuktnZJO7ScVEhAV7/
6PfLP7epJcARY8Se+fsM/zzN79/+81T/7X6aG/Cafh8LfWF9aA7z9ebrH5hgNrK/7+z3Af7j9/88
yfXHf3+tkH+9m5Le/68fwe/D/r6O//ow1zv+c5/rbdDrWn+wjT993JseOl9khFeEaDEQpgT2EmLj
LdSnePN3uRiMZ8UCoDqfI716uq4GJS08sJjYAE2QFiAtl+5D7uspBimUr3IjDGW5iKU+J9xHh+tg
y/S3OUKkbY7W8h3dusZkiy3g6WqpteU9X/SU1pnq5I9q0Kg7N0q26Sgf6z6m5bj43u2iYIzYov7r
CTaoAnnTauXZmrlwBD01Mxym26mS32YQrNMIPYGRdOw9mMPSA6wXue4EJrBGkaYTq4vl+tvNxket
ctNNVCOKyMcScVFjrcibi309p0oK0zPIDLjOsVrinqmik0AFdQY76EWlAQ5mAvSgoQVgiG2tXVEg
CKAUZope+WbaBXdV3e9HdbIxjM/qHXGD+m4mr84QbFdH+4XShK1Nl2pI2Cl0dKcFKNEtlRgzcJmz
1eczXWOro2OT3Ji6Jgh1nhQfbzuzXPoxmFoQ+s9PoPj3YNjOqHQrL27Nt3qoD2U5ZRsKKEJVuLZT
oZxAZNP2JElkzY69XLfFfop6kA4pe4yENqACtmsdJtpKNZgCkGkSb4aaz87qjF3gRNFjyAxxrnSi
ngOHtAfGMK0z3aRy/GltPhhHum/M1BmPLrgBsFZeDF0jKBL1AKty3DI7O+kkCSJ6Sti3NNFLLX+S
gAJSVakIRvhSWxzjtlJ1u05n/K00zjY2BZ+0STu9agcchePwTC05btpahUeH9deOb/OQoT26QP5W
0EreGso03esLZrkfFCrzbPbsIH1vJTAYxvf5rlJoEFQ9AYXOrA1bs8s2DhoNXzd54yG6xl3q3I3Y
rndOy4seQecyQyqVg1rwj642RmS7HjNIQFehozI24FzqdHb2kfLTkQyzbsbzcgTpiegAjcx/GGFT
JreMB2rzvVPs4FLq/Vedg6PSOf08ZIAS+z1SuSiyYQiricl+ygZw3g4ArN2V2WLnzJBvGWaqbOcU
hLGAAr80ZJnh6N1LEKeI+QXO0ALh1UTKT+jwXAIl2broyDboRzlByrXQ0SmbPGyDuwlq/Fw7n1VW
kFSmhh+TBPTsKIo3gNMYNONMP4GcwgIrlxt9K4vyFRMrfe1xfnXrCZChudOUP/bCMtNjI97Df8w9
N1HvcKA6QPWzdRDJx0lz8Ke5px6226pU6LymssFvnn6ltdZv5prCmMZjtYFfGC0VtAUZHpdU0QO2
KeiFEG4yc0p7QzfQFNe0G6AOnZ8zfe3VD6smwIYQTazTzUOb1k+I6TPPpVMp3OpN6+SFGRpcZaNb
nLfPpRoYntkmdMYDwsvQw7Pf0EYVj3EZIJ9i3JHYEVZrhfCCWrsXifmsJDRFsa1lGXukNgd5CUb5
YDha6Ktav8M8bPG76SV05Qe0uYapcfmdzK8zXG5katGXGoPGa/Unp46eJO4D0BLgT4ajq21UId2P
buydNe2qcUKMl5QU5CLQf4oMPbUq3pLBItdifpGABEydu+XacDZU9HfdbCa+RNLSVe0pQB9Ca2ra
plEkVjGArd30KSQkggwSaf8OAJu5UDfdwlZfDz2eQUEnEZMEa7fJIKyWBSIpUJFoYdYhx4TXlD3q
uORD8iGtmgohDDaLfQVyF7Y2U96OPSIJIZlt4/dpyyOu9Sa3gjvUKJ0/BIQmLyNkMeZro+hZCBQ6
Dln2OoR9RloLCVttQzuibfOXytIMzyLFLhsJyAnTYV6LRqUhMzIRQ2Xvt0r2LBL9To5Lc/pFCqa+
dZxipUQQEevfpZJ+57H+1dYGXQ4M5jCuw1Vv5zhmesq1PCB2V0NI42RMtaIpfNVQKYw5us5hKh/U
pL7U7QRnbjpVPY3OloaVPvCCI5jsLdY7FZSRP4L/h3lW3TC3WsWlINHRDtm3huO+BD/Pf6RICblH
L0J7tBOhl2j7hqk6ScyYh7ISLhCNLTCPdS3AqVV+OZq3kZPla1PNdpEGNjIMum7dDwH6D2c4dEzW
Q1GY65qrrt8bCbr2QQJPUpjdIO4jltYiGz4wlC+nZsAXABQyYoPJwIBGyRZbpt6PIAcwqefmtjT1
rTUP5zQqnopR3ZhggDdLWDEmiOwttjjMlPLVVcvkQAJ0BFCkqu/RAIObzZ7JLM7WZtM+Rs38VY7i
RS/R1SyAIFFvRDieZ2dtwzzztBYpqybEuayQ0ZQtk9SSoYww2z0EQ41YtS3oBdwlKNXemNq/u2H2
KKr+NAoSn9QBgWu2a83sLR05JpKu3eg9tYEhTxGkwGzC56Y2NLXSSr+NCfAzGs5PUDBWtmPXjfow
Y9YXDwKJfTl5nJvvUze+hy0zQTtDEuoAoeliJr55+jVAwDfq8U3W85+EIa0MoZDLeN+b+SPz1cWL
Xt5XuEr7WGE6nmp8MaIHIKfdtpxjwls0eJc5hlfTDT9ap92HPbYcupt+4ZAQNnT2nxZ8KU58BucE
mMVeAfuXKy3nkjms6oIAr2DxCHXFXRoCVtIQRviYorajcPdveQsCrWasWY6M6TGphR60KpANMddm
RT/WWc9+OUDQbtr6btFR11VQrCobhrz1peYYj9ThtedF7dXqJa7SGpp69kzi1JGV7yEmhnjV9zYf
fXghWwf1ur7tEkJdy2DT7lpayC0fC4sEUokYy9WKTM34PZoW/KhdXWJnUS90ZFy0E/xQF1xq+UCo
FWoGvcCkwtk7OMEfqK2HMh2shYTwgirkpLtgCpzMs/vhrupCIEuICUC1FV4yZG82+FH0IaX0WnK5
wD3QG545NlJTFfBmKRsabaCiGX3iEE+ckluTLJM9nCXy5C94A1DbYAbCM8Pp0r+IjrbcnDnjijiF
myyhQYLLh0+T5CzYJeFjKbI/xNYjfOuyAel1/xTTiN81EVMVBD02rgU8BujOi1AekW5FKzSM79hg
1iy5+kbk9cZu5dlo3HNXEl1XB2jpsxjPF6N1Q0FXgIU6T1GnOqEN+mm2aPIbfMg2H6Nt4yDIUVmt
e53MwhYPO30WyDf5A3rqimMOMRMa6pXVNiQ1QvgPBIRejDeDc+d+q2Pfn7SJtOWutHZO0D3CXWU3
5/bvaH5X06SAVB7696Z1N6F0mGrEwBFcJHMZTZqGqUhWlvUa2TwnD0VYjSawhhjM+qkiSM1TwB/S
2Ttz9mJT1FdcwXtZoQOnNp4ItUhKycUwPpn4sWQ43IxuwuFSx/cay8+67TnXgiBlTFifwrj8sckS
XSFgxXVGqFjrXBCcfGojqpS5aSm9MQkFsbNh3Hvuw/ooKBZDmmzSDS+UIKAtrbMep8/U2s+OMCrP
CjX00fr4RVeKYYsjx4vjcqkhUCV1+o+wAqFhizslTGiPixrpds3ZMcBJoXdryZxpE5HxK9OhBhOZ
uUnC+EeSudsdrVIjk9IaFahgAyi6wdd0a6SwUri22uyDRX+LDZVhr5LeGvTGmbl+0hIrtozZboBU
MsWcI7lFl2u0zLc1AoxQEH2yU649K62RvRL06dkcNMqPHugfcZnuAVKgLou6Y2Ve8ko1PTdCTJzl
FKKzRQxemzqeiyknma1z07uPOTxLRjuGa56IUvCRvMM8Q2CJ1cjvZHibSNNERFK/jcS198V8T8LC
oZPVe23CEBldRGNqGT1VJpLRsQqenGEBAakhdSemfLSyGMAdtBwqCAHEKYxX5p0U0yourI+kz6OV
HCbPDIGbm8b0qKuYlxLOwIhPOAUtuEjO/lgIStZZB/sQALUmUIKM7xCcmPs8ZTZnaZ4PtZ9rfE7m
YF7CMT+TzI0zTjhENE7gQlPrRYExYGIjQ64qX/X2qGgboY6MASzlwSwhNEH6XRapEmOggw90ega3
MTtDAK0wZWFTjKMRtW8yMj51kjw2AXE56hT4U6cl3hRmmRc3VISWy9FfKpPrU5iEnCEpBZXBxQJJ
X5kaPwbjipUY+z8Mta/r5iquLd2bdPUuRl2/imp7nbrM7hWXo8S29A/Lcf7EzJewCpZ7Qx92ctJd
Jg/afW25SKc0F1GxgXUuLcGKWUDEYqtbI8DajU7KYFyfPA1RpK0BAw3R83qai4QHcccradT7JuiO
CgLFukT012bVU5IV50gVBwnyai6pn4fOZQav6QRlENk4ELa2KkGT0gp4rczvCUkSYZDJmoEVPrG2
v7OL4c1uh68473YzQ22ha+/oO611ZQwpkQpks48Ntr55YCDAwVOZDyQU3/UMQ1dTkp8ljiWFGeWq
TNy3xEJ/gv4JQBk0PxiPLlv3VdE4QJFsGG1Rcc4s82RqTD6JGvPFPGLUUG1ASdFRApZYR0wFXHN4
0qVC2EZfbMJousfhBuxvtO9yWEJSJsGerdarA6iOXjsik9xeFcyRva5LKLApMIWNLynR4QEO1gHZ
2Ip8n21nR+iHcD1nT6QRuAc1CXYck15TRYY/Jho7MYngDb9BAcxf0HlegjIQuUMYI1h89t0e72lh
+0OtvioZkbJNr2+DEQotgNASJr4X1naPpKr7iggMnixjT32BJ5wCgyxQi6qS3RfZWumeStraK4vy
RJIHqJVS8DTCp95X8H24r8ShoMFzku/Jjl6jLiKgEkOyQjCjl7g6oqvppTTjzA/0bQaGZAUEOYcE
GfoiYbRn9q9QOunSMO1cBwn/NZLD0MK4YAUbDQunveNuySK+EukTkDtq1xJBazVQckgB/M9pqxVD
gAKRkHswy+8qsInBjqpLF0YbA2okptfxWKX6JyCIXRAlPZs29Mh19xUP0xMZqOVGWQKma85431Vs
9oYupxLE20sxbdwMtyrxBGg9u5rJV8gotAxCrw58M5Pw7jDZrcnwIVsm/i6D7ET+Ck6vpIISFFgV
XKt2F43AkR3qbDBn+vdgYOrInjRm12S2Av5HzWLPI/0TN9+nRvVdMgPagFf9TjKsvoMcNqS3XuYQ
oWrNF69d5vfqfNNE7s6+HbmacipecCp/xHqw0S35A5LlErj4vGLWKM1u/Fzaz642HqdGQclRs4sv
jeZGNia6MqZ/NtOr1NW3ytIKjyqAw4gu/Swu+k2MgFEwbF5V1fDMOYoaBOT+shwKuHrTlr9b5XMf
EsUR7bVMfcKDqqxjpn/Ppo52ZKiDuy76dseX2jFe0M882nlPtQl1BSZ87bUBuHBEHSiS0FLa7BYo
eDk30eyW9bZuxMZ4U4WO/8N4HvNe4QNt7ks+vFUxGHdKlk7rzjReJdwPLRzkekarxX/GDU9YCB7D
Wey0RfdmhhHZjC2AegQjDntYXLL4u3ojpw+H61Hqt24U3lV/WHiDEDFfbZzGSN5lJjs10ejodoYa
CYH6GjWtvpp0Avqy4XFEp7CZovg2seXJcNGRwb+6mIxh12wCTwM273EyHrQPpNQfNs7lVuXATK1n
OxIPMLLX+PPPkTtv0w4LSjYd2oazJcQ67Yy71lBf+876VGwkIbyvPaaqDW5cmjEJ1397jo2Vqst9
3V9IQj+3LACuGede02lvwbJ5dZTwRGLHqtbKU6oT3KLI9quqx0Ur8Jz1IOnpkA4M/yi8VQuxSMDR
QhXTF+DSZhU3lcUEuQy6z8KUd6RqkwyaWOxp+gc7M4+ILFriCzGxhEjtHSaWvDBFWZt58ocCgBxt
Ve9WMIa/ojzaJRaRiXiL1dT6jpyGPlXTEL8JrXgzEgk/VTCpU/LD62xfyRE/iVr5dWl9pFp7aHQm
sa4VQ43Hf5t0xmcUFHdNbPm8BJitNzY0hHYeToUC/SYVSDdi8BeDcR90BEgEwc9cKI/64lnDsfOo
pO8SjYM1w+cL1YqaS0fbmVdro9O+ICvudTd+gIgT7ssi/e7ApPFBZe+TJl/SAqtKYeA0bkveczxc
pnQ4l0n8gIXigxLig9Q9YkRKubGq6b2vwgHaGRdyJScJJJpLk0x0G3lzf+1UjtuRJXMNe4+SP9YP
qNbpJkTvLpagZaZ6yrPwiAr6PncGc2WrytscDuR/uofILc46SzhQlG1XlkgMBh1VTefHQ/waZ43p
/dRW9WUZ2WdQEVbf6+Ud6ccrJGwsLgJ3TID5Q9THuRj8ANuroKOXpVp1NLKcpAuceDYakgL1y0Ty
KY146H4Jqlirh/wyD/YxnoHgqsRvrJQy3Iq6gNrmdfNIWp8dp5s5tI9ZWXwIs35HOn4j88AhOE5A
0s1ecDvYvtKv3aI8x70TbvUm8eyhD31bKTwjmS9KUBxg1BKRYBm+1UP64ZKn+GTCA8NEKDqrckeU
D1I59NSjs6Ra8aYqw70fl3h0ME3syqnoOIqLs5E9Q5BZQ+K/baLuNZJoX5dDkEwwfVVQHm1CwYFC
L/+C3W9LR/w1sLsLnduboA1Udgn6wOqk+VZSHTNiKLtIf8tHYbLRiyhrh2rruDPItY4LYxE/oF7g
Okzyrk/zuNqxG3vopvy16pIvdr+Pg9N1exs/iFHMwRqCwKtVnZoqeKM86PdRRIkS0Kg/KY7pN+io
PMT2MJdzHQg2jDc1mQxKhjo85ZNygnmrXNhrvow5vd25tzckUBdrlBYDe3qEOBhq6IybWUr02rko
FQYEPAAMK+WLfS8hyPLRjANnN87KpWJXvg/Jlwhxix1kPLBpVJqNMbWKVyWI7qvJ2k5tTixThpa5
hizOJMJmo+ZE6jYPtO1EZODeUhzk+JPreDjA8ntlIuCW2MZ2e/3x721Bvks4LxnfrO0sTtECVzrX
qs5iGw9VO4ucdViMr45JsG5u9Bth46mq3Wlf2nmK48B+F/SRNQzUK9volR3vZzNrFKq9GdDp03KP
rc3znDXtVlKhNwPXMNnQgIy7hwqEfN+BgIoFVx/o4HtTk+7WDn5sm7iCKWM0VNM3nttaIpdERdDi
TVF68mJKg9JeDNof3MCcNFTYxCR9GgkgUlpEJGQSXO9ikY9UJFiNYFly6gPOkaV5riDadHZ2YH9F
ro75xVwlE4tw0Ad7Y45PqknHqnP1Fze99EgR8Aif6+Xp4mUCYwiQf0P0PrjOs2NCxHCKnYn/xpNT
cppVcZ9XN1UChgFlzUMR4nDHyLRvKpOWpn2Dh3HV2M53M1o2F0NIXlZ2lyyjA1fJaRuCKzfVcMAF
YXBGuMUE67M79BLdYx3W44oo4TXF9cBpbewLaf4hZ5TdG/wUdOJ1GtEJFUG/0uyq5cgy7JU+YbwD
IXXTJPJ1zFvKoTHB1mjkP0M8t+cu7bYh7W3VYqdshC4X2AkIC64q343U13iyz274gwoqOarN4kVg
w1ktYe+tkjzkw3NgYEuRZEgizkQeW2L9JrUclTBR146bsHe2keXBkNkmsaq9pC6rddoBqUtpsUCD
srZafDR7ui9Cmhf22I9CzV/a3Ml8pcFgIDUQFCEZgbmjb+NFCpegyOSfCE7cVncmnUOaVOg0aXti
/AWsrPM/1iulPsyKuIxWSoISWpCk1Y8Gs7CN6oiPGUNiPtCqDCTDFRnyV+3CeOsISSIuCsJSkTle
KoTmB7N81DKiGFWjxlkM6Wdl0LCyqu80qW8btxh22bS4izI8I7q573LikKeQwVQ703yy7fSjp8nH
1aZUMJvSMQOevg8TuRTQ+psl8L/SrQy33Lu5VSH2eoOOvG0ZPQXvNR0WjEsKtWt3wjiAaRBDZbhk
uVCM3AVgXoDM0ezsVQWc8EUqC4Im7yvfLayGmp+xh5ADaY5EQdDu7wfmZRwwrhGSihA1a8RzwO+a
tIfuyxCotVr+NQTJ05c/hxZchZ6+zUiikDbQ1qSWqvaJxELDbmobka/iMXxVzx1jdxylLGK2buOx
ic+Fqd64lWlsTbUHOT6V+7lOMGikxd+4FQLg0VKHZnsc6LenDpYGkmie4WTCwuiemJrx/y9mYHN0
ZANCow5ZSVudfWuO8VUcG0NuCtVovKEu4lNnMz+tG5r2lTESO85RDAMMWGCH3JMNxKvrFn5hLfVn
2VlghPdWykqaxeVzIWZjh+csYQkrp4PZLjOhRl0wnjm+LTslzcnMrBVMSOmbEYeFMpj6kXlj3nGi
sc0S1nOeYRuztSKAX+sVOpQIa6jwzXKKtpWznJI32chTpBOnsJGRQ26apoGKrj7hr30hMpA3qXUC
yl6KhobTfp2Pz43gHZMZ5nh6isFsDAXLGiMZ4cgXy7WIU8Dw7dCUPIblnUoLhSOKQTf/FT9K2yU7
tWG7x3Nr1bQxapZQbamybGY9cI9Rgieh3Jls3FeqAsFU781iy7DYiMC1u8gwo0jyfPWHCh3+PtcD
n5CTF3AMp0raEmpCUqKnxFpRTIyIZgACYzxzJ+XHzBU+ASv8rAzRr22nP4TMUGkcurrbALCgbS6q
b73L+Iim5FYuTl0ncJ6zSDo7fEokDtZVterQoK71ut71xbEpOJKtANcUJxJklupMchTLzVjoe1vH
2UlZYXHMmZX2PYbWh6r/yHH+7ov6zq0S37Lq27kV6qEFnK22wQfaPf7a1AWG7scAstR6rFgyMyoe
8hLkZWDGLPBPJZH020h5cxsyZ3qtUT3WOyQFpmL72ex8RanJTIexl4cyllpjphaZqFjZ1271krUy
HwnA5bK9T4xgOgisOKuYrQ/hsRSzYTlulIowlyp+6JRM3TTOrQ4vdmOr07McAVS1Kl3hsXnqCIfd
igHfHdlyYIBc8DojETFqFp4jOPAZcQKt8aPL+NZht88mmKuilOOLqbMd6PGrrSIX3D3A/NKKbsIS
V0JpMDagVhla9LylfAMegaY7OJO7K1dm/z04NPSrhBa8DJXHjqYAvF53FeqFoPlhPEmCarjKkaeG
FuRDYeveRPYEOSw293mS3ClmBYQGaDlbJOIYSpf+tSbZ80GNo/lfFX9UY/jspErFIoadxtqzTYsS
1mf2iaMcPLGFuURx2BnrdnPPO0o4qvAVNZWVbSMDjOdcr1Ml2eXkRjCqNW6JIkgOJbpkz6jhI+EF
nCr3yHFUeFqN1ybqhuFSYc0yG4QsI+isqP+YpvKGK2xCFWysMJXEMFGXuMhqMyVle8JZRtffTapb
da6+kxYtSBclD7rqBl5U03qNSgtCX03jBANdf1MIL86VL3rtw7sS7pi+ImNXTGJsGLPNY/Fl2/BB
bZOtUdNe6sWZk2jqvA2h2t3EyxeL7luugDG+3oRP5UtadB4IGefdts4j4IJxlyMQX7JTFrxpunHI
T2V/LKd1VbMOB5X2mPRLTm+svrRVNKw1Xbe90Ng5As+YObsvYRwBlVniN8o2H/wmYCOTDzO10KoZ
y3pfj+2jtKt5q2NA8iUwpTE1Q2bHTOdggQApx6u0Eg4Wpc7B+6sxiaOEY40VqOzZeaWlbzRtf5GV
QwYeH2gx41ettObSuR1RvDFISv4eAbzSMd6oB3JqgokmP21GHIWfQ6/BJLUZyye99myI2kbd8V7V
BWEw5BSgfffdxr7JmYitsbAjJ0Y5H1TKRjJi1TKlXZdAyxJMW4GQWMOJ9W36cZPnNfCw4AKU7BwK
9ipsy9DBVvBilZR+DLGuODsqipzxD0suMDbbudWM5q7uCbeJBSSOifmnyXUpzDp2AngzA3mbBLjG
Y8uQ667Iw42SgX+rNefHtiTew+557FCamUTzevaEwradWJ+N+dscyRQ3oLMmP7bgAJ3z7AueNfIa
u6P2I6mjKqbwOBjVU5Mipug4uPT2cUzbo9ug8MGn6aMzf9JSuAa2a36ZhNdRiJMW1Lq64QW6fdIJ
es2Yv/gyFHsXyc+BkM7/w915LUeObFn2V9rqeVAGuEOOzR2zCS0Y1En1AmMyM6G1xtfPcrDqMvv2
tf6AfoEBwSAZAnC4n7P32t+MGQtfUGp02ws+AMf8ATdg34XaGqdIuhuJ09gMcfoIIYK+qYOTHxk5
crrphriFmoqE/xreokBhVFn7w7ztRLvR+voCeCzdI8s4Tr1/UzY0iB1qEYkxItVx+JvYoJ6z3PpZ
z+PFBG/ALHUT+uEZQ3K+4uzUEAQ1u8TEp5Wo2Rl9lBubLC2msw2GzV4eKqs9GhCTumx80CB2Xzq0
QKK0uA1EB7gUFpN3+VMkEpwxrAitIEO1mxNuBnxuoiL/FdFT7Ybnll4aNbd3YbbtFfpPRnt32mlt
620aOMqeGXK2RHfkxhnrgLG+qPeNSS5on3IrB5C8TY3yLbUjrHUjdiWh/Qys7j0xk+8tRGXOfrEf
Kr4XMxrWMHGSnT034GopQhJcu9XAqjNtxc8nCpAgJi42Kgx0bC0+5h7NMsInRthT3Mbf+P7vne81
fslNQL2AMi1F/8bT8R2yrLKCn2Mz3jfC+Vmm7bM7NQ90IaCQxlrAh97Sd8ZdVvksB0xDqXfoo2p4
rm0TvJEeeu6qy4hTcDTS75AdyXNZGd8NfwCzlKMTU92svA0QvqQusLC8PPajfe7r0ySnvcMVlKPe
yxi4fVt7kV30qxY4sWFZj/sCUPPg456vf+ZO8+yVAdXovLipSAjxuXMypqfw6w6Z2V9GgBJ4Zwea
J9vOjZDU6Wa5I/2CdrWTbi1lc2Hw+eGInzQ03W04e5cRSdomN8wP0uOJStLDEwyh02jNi6H8UgII
Y+KeXdmAApO8yvbtZOlbZHMWswuIjTnpV8MYXDVtWe2CprrHB7bVrYLLPzFPNYvSoK00jPKgBzKv
ahnhMZLFP0OIa5gW2qNU+R4+OEXTporD9JZFmB1stWnAAhF6Zyob67Ehgtq1ImM7OvljWNa3spOb
EagDLyPaDPhoNy7V8nVNzc8GmLuqaJevowmGniOTq9iu7gJYt0Q1lHSsRpoYYxZTrEr3VasBKClv
2lk3oDb3O1wT4NUSJmVlcyhyUB8dNeGIMMhVO+ZbN5wvEfxqEtOqfKuX7Slw46MfEB0GLuJsAGDc
wq95jlgspiN+l75hCkBggmYw6QcA8YNUtlUVA1bwAi3aaJN4t9vqxtTbQ+al07Y1mO+mBMxTD5La
Ok8LWNvDbRvI76V5DiSj5hgNDu2wXyrfuDAtiJW999OZ2neKX2blPtFB2Y95QK8kOUsWpWHANGIM
xI0TjzfEjdxEQ4fag6zdIM12BuUBO7NvR4EZjvJUvS8r/QRXBrRZLZ6bEd5NRcHUysCstH289nL7
Op/lA0kc9yZjys51un1Sz3uvNEhdhEfsxuuuoEFmg0yKY6qRWOBiLBKiGuUGGSVHbsBkp0QX08Az
1tvsSDTXfuqNndO2zEooNnr5iARAS6/Msf7hx/2PpKFXEc8ro7ona7fjopmwwhQv6O5/RKP1s+uL
rQ/pXOppude1kX7ZBMiwYtVuh98pydKwx0BG8Uy7kcX8GFrOU+yMB13II6bMaqO14ioaNIWXRaPT
cUO0Gry2V7/QUm8rveSG0dTr3jN3VsUdVh++I1m/TZPvplSAg+RIUfcOS5jg+yueZ9/b1KAPsDoZ
37yiRo3kvYYd0nY6nVcamAQSuAAFBoS0W5n7gNeKAnfmftPr/qrzi5sF5f8/NazAYPm1vMGP8X8H
P4vNe/v+Hz9Jp2qn6/fs5z/++H918p4Thvl7XMHn7/yVVuB6f9qmZTqO8ExPqTuJPhh+Nu0//tA8
80/bsD3bFiZ52S795t/TCiys7qZreFJaHqWVf6YVSPknKxCe7fLwZ8bB//0/n6/utkinoMibfzn+
D1pOt0WUt80//hCG+C9pBfw5XbKsRDNrmZbNqyg/3u+jPOD5xv+qokqYJWtGGDIurbrM5NaUNecw
sp5S00EdJaJgO9jmh5xRvqxtisBH26tfnbHStx0Sk0NgTw+4+l8bLw1J+gMqhcpEqlSObx660gK8
H/W4btwKGdmnEDOWG1w6fYL1ifR6E/ueip1ynoMpHveeBjbSRHC8UEWgV02WM182oRuzxMrIvUqN
ydoJUqe3EeLOMjG+u+Paj/XmSkcMC2GbKWXrIEzJDAmSrHB+EXNmPzTcuwdhbgRBAjep5R/SpvU3
eZdyi/DA8Mejbu0z+iJ8LePa1mG8OFN4a+aeIAxgWyfZG8U/5BPlbJ/dSnESKhS8/Yx4wy3mWxY6
BjbQWd80dyELPIrNDBK6g02tKBLvAJYM7nfMABMTTWkxOxqA/+AdHW+s4sYjWX7Xxl289fTMYJKh
VMAZNvugK37mlvMTSgJ3iZoJ6ySgM2OhOg/zeQLcghIx19d0SfzVtdGjkCy6U+n54kxj7dL0FFeZ
+O9B/z0NmXhgDiA3eRY+e9RxtmObwOLNaBHYsq0B7/3y0/Gmrf1bIrf9TaUn+t7sQ20V9WTp1Fl2
SLrIPNsEV1qV7t0wUW1IrClXQ8dkvzeNZxDp0bbN4cD6CcbdINpR/ah2dPEhcmjFzvRAeRSDdbHQ
CbtVsI8999QXstqVIZGnZMbi46iJMjYSFxByTkKVO4XTOrC8x9LKwbnWdb3HCL4J8NKhsM/fCj25
R3h4dAjwq92OLmTmzde+5kCXbXVK+KRsHYGAXougOnlxgoHWDtPNrOdvlYYMoAy+NfHeyecNa/KP
mM5RF473LUp/lwjQLocjEFvjW+gW4M1t9PuZSWuPfGLaK0cKIMahtd0Xvba6XVr3ybb1jB9aFX3z
SGLyyseaRIGTk8L7lYbzDifr1XQnUBsd325lFe+OmoUGAylcALN8zDyac8gCOBYFbGl79v0zQNYE
gBamC/LRnbZLVmNlvupl9HMWdbYRBRpwWZrMOLkdUKlIUyDeMzaHGNw2Lzd470Vgoce81eJg3HrZ
9BJLcUDLuZ+Y7A8Vrcq2geziZP1BIuKZQ/2+Ga2PPkpNVvLBIc6bH37I6jOh98sHKu6awX2gzCO3
T0XMAjvnVS+s35WOFmLs7Ns6kTRC0YdSjSRojAoFdt7epPIhcZMgFf+gEYkN0XQZPyi7VEK+mbGF
wtkfyHYletxgRekYSbGp8bYwlSpWQ35f2EO/J03U3hNU9xQCX8ltJNG4Zw+hSJ9K3XwlHJFKTnsO
0CR5JcoDfTsUA1KZ+2JILkbk3sdcca3rXlmRuPZrJ0ZO2ucQjpGAjLAUZTrUe5YdG83Vjn3q3Jma
tzUp5k9VFx9Gs4JMBBdOzDXiYj37ED1R6wDtbysHWsyURo+BRsktgJ0XeHGxysiC22SVR/G1T4AR
5MMvTc7QytLq1ep0koLJ69YQbbmaCVUmDK/Nuj76r5U90vYaiWoy424t26g7RFShVkZr/YLt4a5E
Ovrn4N5VGPXEr5BHiROF2x8sEt0dlRtzG2Upl06bQao24SEETP48vT9mfnoSed1uyYcgYgreJfcA
TnPK9iuStKx1NDuvQz7dIxABEk8sF5O0nJa9Ly+xq+W8m5rgZ05Q2Y+XQLT4GksvWou58A9OiN41
m/GY2D2NWkHKOQHX49uAs3qjQ9VgbfKdLlRt1T8SawjWSogxOwASioaJYB0KwBmKEw0WMuviG5lU
aAISJLV20NREEsSqOUUFgxLvESbLKeRSgcwF4aceNYrIWNDJ+PUPSYr+L/1RjDReA/CZRUBVLqK/
NZPusvESwbooxZRb0g3SbM89d0NwL2jQIb3DABz7gm7Kpi+1y6RPM7GdEdKxMVoHpUF6Vla22N2b
FOc2Z0YxXqluf0gqw3YmA2vjpnW0GyVim3aaiAJFm2eULMqNkPTydAAq1lbZk4+/lpsZ+qWwiUiz
HMjY6G2byNNYbAoWpFMIhURkQnsfjVQcxrzgFqtDrUJSc9OP5WsUocf3hvZ6rABPsHx80TpANGP3
AgmkoY+oFyz1tDX9s3ldhqG7BsmAqjEhljMwMYNODMp0iShHDHsLbPYaASOrCDpAY4I/kCTWvh5Z
MEnrCTH1E3EpzrbqSQ+OrQwys0WtLSY4QVHUYC111ylxi/shTYLNgDB2JYLkHUz3N4wO89PsovX2
wGZJJQBKtkoYC9WsOwiXz6fNlTakP0CGHlfmWN0QkcJ60TsFsoGonjsXu9C4I9rRyXfloSatDiBs
RBAdyKXR8J56O/wWEZoUWJJOpEevWmLaKfurOlYQ6S7gm52BqQtV+AgZdlkjA66wQLH3wuLTSXGg
V0+Vy+3FVsmi5cwTS/IB131Cc9QXpzyZ6EaLG7vlNWoMJPQ8Iug5vbnptba+2FW7ShN/upsy+y2o
qD7X43CcI8M7W8FAYYCJd61Pa7/mQi70dI8QO7xAbbyKJgTcDWjuViegD1IPlKTqfUIbHItz7jvk
7pbmL0+SPm9MO4r6zbewokNPGINOssOKWnKx6SJP33RaeAPxJb0Y5yYPuPjgTEBkkAdgVfbRZdaE
UL/aRJ130GeCZ9vnLLYwgKjlMqpzWlTUm0bCzkli8reaM91aN93EiZcY1ZutIyvXBm7Qg4ZRnMEM
WjgCphZ5LQVnlCeccAOoGcYW83utwrYJf3jptaKhD4w1tIO2Pr84OviRwsyudN8FLKE35MpMzW4g
IPlsJd6bEVclMi2HGdCQPKKC8dAjcNfuAr86wo8Ap8EH6Phmv3WwN21kRnSCJvV9aEIpM0aM6cFj
lfToY7KfokpAodFpB41x9If03UwyLHEld9KcqiPjEYNVQ3Pq4OjzkejCOyG8kYIaM8HInJ6niCq0
04CrQRSJnrFqaAHqI4DyHF1k0IpjXCNS8zsDG3/oJhsRkhnuVeMRfT8iG+B4NKz8o4vEaF3MhJ7M
WJaOzAI7Wq7HUfKtJxMLfkNSC+4zufH6qLsqmznatBbV9jrE7xX43oG4AzKcpcInyfA9pU+8JnN5
RwfjmvsSbcpCTpvAsVvOSE7QNPefhQLsdo/92HtrvxkIQnS2qPacXZ/HBXop8WI5oClyNPfwY4EX
qTlXQk1gom9wdGM8aaN/oktcYgJcGVbaHSAcXhHSEx8Hm1sgXVNcVSEzi5puqQFEgvmSjDZ6l+Br
g4brhzcelCjuYBMvqdLv5xR+rF/fhxGpCtR4yHbCNUEDcFU37bEz5HPTtdOR1OtyF+d0uXQJpsMY
HAqTSNpAiPYkN1t7mmfY4Pgy6c6Q8kytID3apr5N5peUuQvg5Bh9LdiAC7CZNyOrvnc4tjYsl7/T
Qt0S7QGyLXbz/ZhgREMdeJ66wCMA1XLWmeh/GU3goMVqiq0jGZSnwQFvVCFztQqT6SZTTd9EXVcM
8nr4RWnvfQrtXVXISyZgukTkkq7CTr5UKAu6pDU3ZtyeSnIuGdzcHVNE91QVHl5CrFFxuWuG0jkK
YwBb1wF3HsL53qlGjIBZTSKtU5ysZnxM+rKjxVUpy5GZb+vRlaw6iC+p9R47MpEYTcHwbtHUn53e
guSJbQgCTrXLRPwe6fpNzmRF3Q2RmXiUaD1nNdpwhvKj88N1gq2ld8aq13KukxpZ/QD5JO3PRfaD
KhhkpB50he26Z1au+uM0HK2oRIQJDycqmg/mSm/M9HJiolj0gE706HRapD5s66lrtu0IpEwE1LJA
gVIBL6p1qFk2iJpq29uAODmt/QwNqM6yZeNEE75S/RgbnX2hEGHTAPY/ZnsodhP3nM7JJTB40PAk
BqQYGTeGDxFH7pKwd3YuMpn1FNLPzFKA6MrXirOBIQ4VX1JoZ5zq+hFpxk3YUbgKYoqtIW6HpI/f
smZYObFWXoAl0i+CE0WzKlcd1OFMBd2766b4ooWkFowOQvfAHV71Dm+HrOdDXcpfqUwfiP8D7Gpc
3DBlieghQwFVvk0TGMUNinVVyfWbKyI5WcbUpHMNAqzZVF/5hNBrBMLt3Uo+BQ6906obir2dpjoR
Sd9mVmG0fc/kfvUBcwkUUSeZo3QNanitE4D/wNI+ZLHXW6ayOU62LaRxjGecyDvlla61Br2O9j1G
eLqiFoBfo1A9AMmchMUOpjOofjtBdLO5bVnMt1N4cgEdrxq6zismtdzPDZoaIROxdRIkG7ep8BDk
Cf22jHIbt9NfuCuuw8bZxUaoMvNg2JWT9xqZ4tkAPfzgOdq9Tgr0Ji4PIGVMmtffHMqL9JH8YRew
ZM8n1ibVvVmymvfmHjsvyTSboJxWQiduIxFIIVDJ7mwQOqyx8w1aIRNnS/LoIRr1lJGXqtmj5oWI
bOsJOSlNUP0xjiFhj/Qmqq6GqErend5FyQqRFwE1bvVEqZFgnQkcVhChEW2sb2Uc87WLF8+iShvG
Nfc9plEI+CGk59thiKMNHLZpR6WYPFf7lCS4Nqj2yRVSWaTSxrDui9e20XyISXq/E8MbYTDFuWAo
iHLX3ceheACDjO/MLB/NbI++MwJdY0umCLd64yq4IeIWOnMYwpKtR77xuog/8iB8jt3KuiqL9EKn
zl1xvxyNX55Wv5Gyc3Jb3H71XO1dFawgYOqKDP2Eb3RXnmWTkYBkyQ7RPxq8xlUn3GAFqx1kB7eo
oLnNk7ehnXCpDU2JMDG+dvSBnssvMQD+QsWJNIlMM98iiMwa8K+N8GmQ7uWb2Vd64dbZ5fZoEDkT
94g6wZIO/h2d+VUIWOSUCIkb2NBWWude9GjcsnrTtiTxcoW69Bd9krk62FUw3ErqA6Bqh6kbDhOo
5iJtr1oT33fYUaNqQohnrv4ohso5unJ+zog+0xJ/ncE8hUluYJBvxaFlxmPHWCF6Kqq4bl1kWy5i
bjUvCSD9oeLIL4almfuW8DnGU/2p7L1vteRKs9snm3y3nbTFx1AgYgYCXU4mMmSapdi82vBiU9Wy
CBPPyuyx1xmiIhXf1KODCLL4YQwrJA4hZZl1nAYPKcgQ1mLTpSUXDxcvlqpQ18V9PkcvidCbewNm
KzGHw/ts7YcmLo+OlC+4hNYXOq0P0Rw+ztKVfKMMYJFZrnH9FKem47v+3F2O4+xH0oGl16I2PlTI
08u65bajNgasaZtrbr8cpYGAhGLk7d41/VsB+XCCon70w9w7ASfWdj7Ykz7Sochl3bHJ6Jj5Bqgp
a3KjmbOJ3SFFLEvtbR8aGHlRH2GlZzHp1qa3SwMcnaHd9HfhgF+kGn7lkmBBJL31NhDhbeOIp64B
SF+6fX6QLO+MvodCzIj8MWi3dmh134e0PFYpeco9QSDnhj10U/gZsnRAf4PIklc2MjBVKZ9nUH+g
aTza2kzBwoL05RrWlk863xoZTGRDJAhoWCmGXjJttQfdQWmn68Ot9J2LNtjMISein6KgPOptRxHI
iFjSochr2une14qRyQkK7LS916zqg6GIiGJpX0w3O5Fj/GYjSCgCDT64pq/rJLgWzrmOTDp+eHvm
qMMlA34jg22dlS7mKJBHkBDeIiT+vIkeOVxKG52og/vUc8WmdcpXbg9nA9VgFceolOJ5JkzIugKR
zoxOSwC/4ShC6+leJ6396pXipfSyewQ3REyV/Uc3eugbi3NUZPratMmRiMmpWDU98SoyZViZSxyL
TPU4afXbzqsvxkTWuVM4BvVZfyVycvnKqrmmzy0PVpo/zBo80PKut7RkX7StRpm1f8ngEDnSD1ZD
liWnYeiOaRTTQZC7GoIVwWJARt1q9vcBJHvKCdemFFc4Faud1SsUpyfb1diF3QaaW3mClfnXRoIA
OUn1lOUxK/SbtQZkcu3OfnEaMHPD0NBwNKXiZM/BTcOpBFmPI7/KvqE7/B71VE2qJm3IEUNAslwc
dlQWJ1N3SZNs8CuTYEtoYiJP7QlMZnnKyRPR0sHdoBJ9kanO65s94u2YQ5anPoWK3JjAvZdXro3z
sI9m1n6zY8wUQnipba/SYRyy7vcR5uKgT95AcN3VMVN+13LL07JB6VDwofzz2OCL0mM7PC4vcdlM
dJ1oqKrrOxbIUit5xMZwbmXs7apgg/yAH3gKrEQLF4WyX1+CRihgj7r+WG1Wx9Z9Xi5G6VDREn19
MNV7X/6kEQR//3X1v2USUSAN3Kw7V/yTVMuz/fKOLadDr7Z8DstxHhKB6Ijp3pLdd68XOAUonwwN
367V1Xt6kRG4124cTsSuMp1iPabjCZY5i7FgOJleexwidKpaAX1geaXLKLIcFrWc165aN9XqXS8v
vZbpS8XdilsMmS6eQB2KuPRAv6U95H6xpeNHpGs3MG0U3V3b+OZutGLwIEi34YGMitGEnCnfVbl3
T6cCTN5kHkL4+nvmYIwJmeeVhzCeKUsBA5uyUdtLG6TEOor1MwkL5tmo0S8Abx7QqCTDSQ9aQAy1
g+x0VuKn0EqK0/J/5gBWg5XOJP8ZpNk4mtOcQLniMGzEwdZMW19TXJzg/TDDWMbfJASu7eXNdTst
XyGKVBNtE+WwsDoRUFOdlr1ls5xxeqT9mnWo4FOuwooE1infBSXweaks14vaoJJiwCyJ0ZjQLp26
0sWEFKvB3uOXsSUDQy+juOPMlz6cktxexZ1kohcBsimO5VQhYCitn1nQAd1NrWuXSsFOR9d+WjbS
qYmkarnkHSftT7Ks8PjhmwZm4dXUjfwmoN7NaNPOp6hhqs7iqgB86QP5iQna5Ma2MVpWPcvFuGxK
dT4veyEm/wNcv41W55D1LQ+MWFApOJfazOrU+Ojsjrus0RUSZBeBeZ39Tc/j9rh8DyJ187++Eao5
rtA+tB6VWW9H36vBm65Y6s1XjdnS9g/ieh/o87dRWM7GirKbSXMlTFk2FcaaThPTDgPgEzoCeRnd
6a+fGbVGxK3tHh1kHlcp9lLkUvrWLVkwZVQkrmyXSleKzm95Qj6MRMjgelx+ZmTDFUmLvwZ4i2jb
tL1ZD9NeTxCPiSHoQbNkdb+XXGj0pfPsGrPrAWsg9nyqoYju0ExqvhVeKosahDWCOhwS9a6KkoZy
/0BtgQpuzSRJqBet1/S4Sg0gTMZE4xKOLEu1nkPNnL97pAFVsexQ3ZpYxfMDYKcLIa6UL3Ijv/jT
r6IzwitbNNSQKLit5nBKjnhnDy5yql3csnoehgm/Pqe4cWHIFBfMls5GoJHAlZxehUk1HzrYL9Bm
U+QqIUYeV3utAmUWj6lyFtnZRfdPLGvtV5tytO50FeZqwE8tgcRsLD196XBXby0Vs2AM7kdUZ7dw
Nag6ND3U+4o5tn4VkX66De3oisT48tx5SmIxldaGUJWY5UkYKDxNTbKdkNn5a+OMAlY6UKBN7sMq
cuxd6Hp3FG6RUvdAMs6ZMZFoNbfMQQKYOhG3OrctNtYkBFR8TTAVYs+MxVYzhH3Q9TQ7y9kloFpt
gCdQBLKYnHXOz3Fyok1IPlDkFbjTgSCfDFNCr1d7ldose18/CJtSnEYAzuuEjul6+YEeQqpFIJVt
vp63/JXlyaYRYYcjOrvSNVzByPpOyKEbIhzUrudgi0RGTny3NZzQvy6Pfm3qgRCg5TCvsXMWFqYQ
o5dM0UbnlLetvnJndSehTn4KfN09jbpIdkOmHxD7bVJmhJPicQwYyrGFtN9Vbip/wEBiPuy9AWFY
iXd19JDYcCvge2F4DCSQJW6cx5JRFbhle8pAbFOUHwh8gwtzNqYUv9swAvxiMomS6WgKxrV2CQpi
FFhJy/iwcMr0dvMckSlEdWVd2O2LLCouL7fddUXzGKkYooQ8omEJJkKZzud4oNzaXedkF6UqxAiT
UwjCtqT1Vm9Fg69A1TBPkuwj+DsxaGwroZLW29CXNZF+jHpVbSUfGX6YD3D69colS2CUj7H3Yk4U
xiMVuNSa0zdu2UrRR3bFNFDpKuoHx6Xx5arAprplna0inApzX4XRY6hDr6KYYa1ZHm1HUp9S0p98
Kag8SoK1O0Y8FRDVNCWfggqNyuNblwwpX4VJYRt57LO3KOtdxrUbOWnKRZjdFEJDWUkeFdEFXOwQ
Vcx0yzhYHg0VXeVVTBbmkHwPByC1k5fXLmVto7a56n2yF0TanlVZVs360fH8AtlF88s52FV8Kydi
WoXDrXQmT4s7wwCI5SZVOVvkbeEd2Q9x+FJN9Ni89BHImDqxuGKI8Bryx9ohuAuWFeTGgjOAkXLv
eaO9YulQrSWJXzN/DC4TFSU48kUb7VEEUzFO0ZSh/jaJkk4p9gM1tvLVXE4Qd4gWSx+bNqo3vRS3
MwMgVzB8KRVGJio8ofqsX2Btv7YGZUpyy4oqO44g2sosei/pBDhZuCvIOSNr8xJqt5ooT1DZzzZp
aBXesi41Vi0pabbhkf3gHEPS0wDSXyMJoqXQR+8IN7Zjt+1K4tbs6M533WSdNJhwVCBbacizRkKb
NgWrjMS2odtQjdh0bk8ku74pYrgIXrm1THJKVeBb7eqXwe/33cD0k0Q4uhBXlM9NcuLSX5roD4S2
ffMJkRtLApXydJMMhMsRMlfbxoNhX/lEz9XyOlFJdNT/Hkai6VjcYEIH3XGeNHvcWDbK57kn1Y6r
3cBS8femk8TITS5jaRbGb+UMP2VSyXiJSUYeIoRnoVLzoO/nVPpJ0vNgdMMJJZA1DyDCDh1EpyaG
qX3wXGZv4+TVENW47G3A9WpyxnHTODMpdsy6BwExJVHJfjEVxk5l/cUWI+8QJPI1ZO6BmGlipGSu
JtU6k1oFX2ZLtfRUq40IB8pS5RRzdTb1Ngqca0S3m0iK6tQFRY0WmHUsWGDCLNW0cNk4jnPXZHO9
K1tKx6tITeYmgNXzuhm/27PCfWcsYhy14uj7EuKKM+3D0ldyApwpps/8e/nheBM3WXqi4lqeDLUZ
lxlapvftOqPUjFQVha2IQN7EXCt5KCYgY/gMnJxrODHq8aTZ+HMtGnTIEa11n88ZUrfEIzTFwojq
zQCsBrDPdHTt4RSoTcaS56S/STXfbmftwc15J2C3uOUtT6pBJhxCO4dqFfNRhw5IbMAYJPOp3TEu
/SPKQCNJ/S0BvM9iaHk7WVQzW7TUOx4/Z480g8wOVYaWYgs8jwGTPUHsHGkOzFBlM1XcNQg+pxn2
9zEx7Ed9CNq91w50e7/+faxeCI09Ot2MLTonQKZg3mQg2djmdCTc6rFlb9loorgquPSZH3njiamK
A0YHnXQ6v0qzaZWQ8ckC3HC2yCuiBEeRqcgdmnSF9Am+7F70JqIk3KtmIdNfu9O7E6VAbCwO1p4p
smgC2ejEl00wc8ESIbfPqQ2flo0VOlsXyCGIb/UO0RLnm5QpD5WAWKxbwlNW5OpGu6iU31KNYXE7
plCQDKeoN2WNCBefocYJwFybtRfLDVTn26ZhRGWXB9MGLirUjof/0Ro7x5b2f6exIyitqN9/FL9r
7D5/5y+NnaGLP2nlup5nSduQwkXi9pfGztC9P5Fq6Y50uQlIT+c/5SD1wn/8YRoI6Wjb8Ju6x4pf
l18aO/tPzzME8dwI86TDH/njXzR1/53GjpeBhO5Ti3f88Y8/UPI5FL3pzDnEhFvU19z/LLHTs7DU
fW3Wzmkd4i8Luuo0NGnFBOjvvc/HsNGyUpsIo1wNy/7yrP/ys9Gn0l+TbbD67efq7y2Hy0ZRYE4U
dqmoD95tm3TmvG2G9I7eSLvDE8kwvqCDm6Yhm4wEOxS+PBgtVGO1KSe1vP18Up0T0YiMmYeXZxHX
8ftTf/tzX8/5+kvL3qhl3M264bUnTwiKBn/q3z13oBjMKP3PH/+753y+skZzqJt5MGS+npMbzbMe
995WS9tj6bCOanzkIfnM/UE3bYLfhkTdNZZHl41jN//pGDAPI6X6JSRQCBit4Lj89vIQBu3sZDwu
+19PXA6XzdczP5+u/u1v/+Df/fhfHgP74O6axEarhAaaG8Lx6y8te9JzLo5esVBRtRzgLcxyl91l
E6sHvw7F6PNjk7vf54Od1LFheqS8LR/Z17f4L1/qcpgv3z9qlnlDdQJdmV3i7cE8V54mdaohFQpx
7UF4iUNVzVpOUpAPkDYNAh+WJy6PLXufv7ec0oKiyA4r1vVynk7LY8uPwaKdKxliZ1X/hCUAsvoI
HO5vv7vsisG8tTtn2C1HnxeHekXL4ecfVYcS5ZShXQ8m7GgzErBSl91lg328PxI7kKtBGF+1Go/V
UJyoTS5G1iFqz3QItJo0WawjQzYnCDJhfVh2W2VcD4gMoGJPOKObo31Qhbdlw4qpY5pJNcDwu+gA
MX67PL4UvJY9PfH3yK/0/VLHW1IrPot5X8eyLuQ2tfPXpfC2bHDDU9xRlcilIkfh+K9D6pLPM7E4
28+SYkCXwsuBSi2lMF/TuaSwYUBkqp3DUuhaSmHBUgH7bVdGd6PFgquZiBROipSJCvnt2SlbdqFF
M2uqRiy32a0dkJhVWfpleTvcK/kXy65rdUyk0oxYp8LzYzy0jshuNDwRDny+Q2xOnr79evkOaw6c
oZAQv8pAS4VyOVw2S9Vy2WMWe2GtQxyQKgpRIFc1MPyizOnVh5JlZguAorlbPoW44xxY9pb/pnfa
hHKPEpWaa01exHRC4QbDfEI0NTh/1y2DSJUwLbptmzJBbZrC1YBHT7RrGZXkXsYNZZvP12UsbJ+Y
M7QQHp4E9aKW78TUiFnyqfotDy1f2Nd35e/mkuInjG0G+STNnkqmy7vPw1S9ZqyKGhZI1XMFMpZF
fnDERN2cmMo/eSN4iMGcj3FFCXNWRdHlZ8ueaQjQrmlKHhEzKU3NpJY9byxp22oVk8UqxBZiyO6H
u0zMWjUPBGCHpAXDZ0WGI5t8jh8MNyk/y/PYtKgAL9XHpSK57CmzBCdTQDoKsypD1RyTVoWOoVZV
9H42xEwQV43tjApe8KJrYXOa1GbZ+zp0Z1Y7rCd+LQ/hcHkF6mdvw6LjlFhKqC7C2Z0M5stXVTVE
cANYrjiMiftcgibafr1ZNyccAeLm329+pMVI9V4rkdD8/Q4/3+YyE7bV9LVsDXHUs6uvuuvyLr/q
riX+1xMwut3o1v4+QoAOTrInQE+98+XtOlqvipXLdnmgqOj/O4M4LHXXbgSh1QmiP347X5ezA+Sz
R00FKZNs1M3/8wpWFzqpJvsslAY9H46WDWTj60pl1YkaKgIS3t83sA/gS1qs0ZdvpXCrgUJQfwsm
iHaJmsqb6ra9HMZwACmsqGPLwAtazD3C82VC0Cng/7LR3azktKn6HYoV9Mr9/+fuvLYcx7E1/UQ8
Q28uJ2RDCh+ZkeaGKzOrit57Pv182KpqRUdX95q+PTdcIAiClESBwN6/sYJtbeKb46ln3p1DViBe
Bvm8GCeYvOV8krqwXL57VZ/C7MHKWDaILpKeq3QDTEuBiu4K8W1Qi7ZZLcyk5PkRDyma8fNt670a
Ezltr/TdDWGc7oTH8szjAOyKCDabcQbupmLZu0g3eH9nalkhD/hl327gzJXIT4FTMLZujZ/K5QFv
1Q8pm3XxqWyAOMEGUjF3yeFIpkmi6b2mk/aB6R/0VcIbj69PHm4pXXd71tk7PI6HnQ/gwltW4ySb
KDK+OCP4hVVlOnQ1dMrGSxhPr3Wyi+RIAJJNHZE2cvi6K3VWGsVIOmHHpLqyeUMTcFFdX4pS+66f
S9EnNooKz3J0ldR32zV3plp+y8LbBN59q3fPlemO22HwwCYZAJ5H5aJROfARJ2DvW1HfwAKLoUHN
iTqjZDlnK0mOS1GOM6g8ooKegkJs4ReqLMuksiltpHGXUpRK2dTqsJQ0Zs28NNTjdj1Hdsdna3CS
SydySGqlo8VVWZsMcONN3bk1UxO1n6hOrj3FYdqgUO6UrAbVH08OVzKfkaJYVUjp6nbx0f3ibw8X
6g9zaSl9/Hv3jXeHP1wNLx3m1dK9Azb80A/1Oy+Rd3d5aXi5hNe0UHzhipJY5qWPjjSjTTfx0pP9
0LRBm4ekNKRONoM6et1dfd5O0lhK13Nld1ib+IQ2huzYMGkxpFQn6I6LrJw0RgOAWileaq/9XC/F
G1HfILAJov0f15NT/q7xux6vhz/copz8rn/Vq9TNCSOFnxxNNQRLxEU21wDMh11rwXqPQAmidpJh
VsnaRiWdrhvbKdpd6Cz4qlIPNog4SKDsaK5NPuzKgX9bV1UxGoZDhvGZ6tCS+cKHvi5X+dvjA7Bk
TApxJbvc8T8+qKnuXepwPmeQkuK1jRxurfSvI9fm0sYxYIKMxOTqyQI4jQ+g6lg28uVNWs9P7hlT
sdcy97Wu0UbEAnrcVjLJK8bxPo6A2nQqE+eoBYcnUz7Zv24ulW1pIKHX4JP5sZGlzrx0KZ3Ivpx+
qZR9xKvnnVEirO2jpBz72rSpJ11jIdsGpx72PnonTr9rWoI8fptGO9shibyDZewh2YLx6yivPTyn
p1dj7rbegk3eiN3CVgmAMF7xX7LVtG2QuSSaTXwTcczn91uFazV0mJxDYJ+CVbdPUoqbwrmU7GT0
Diz1oZ38FV27hLtSYH3IvJotcOco0Tfa2TAZtAuZ8c0JK/64zJlySWgyUi9xqXQ1hGxGEw0rABgv
psq053o0o/MV+4AT+gXCi++cIEw7p8HGnCnpgTJFMH9RzOwZbSnhK3gLzM04tHqpn3q1mbxwPSFC
Zeyiyvkpwa9RLYmuG6lzmSFsLcOCR+F3mIOgVbqrOtIzZkdmINdcB92N9Ova+rhfyuvYV29i2QCp
H2+r6ovOEMwQoeZZjppXyRcjJdnIgbwmDo+CQom0BiHMy8bMY9Kb/j6UsbFXo3kq2XUJ0l6KUgvB
7wGd4mC/TPF4CojBs9ZI+LxRuxw/NjbUaC2nyREp4WVQW/wYRIj6d5vin3flqNQlKD2i7zs727Js
xlMYLMQIU7vk9wV5LXXXA1Ka1VcVzGioZGo2L7+vlK4boN1//uZSJ7vgNdV6QJ0i+5fSOjzH6zLg
4CerBXVUDsgDI+1UnLt3bWO/qlcuwLnyxNywPF13NXlFxrLY69TxBpKqQq/91TROwBOF+hJs3jXK
reSQJJiCjixV8V8Mu+OsAAC+yvgHJHyYHBm4lGdu0gEWGBHd8LyKnAvK/rKBHKmoaqiz6TNidZHB
jFw2A/haJhG2v0UuqL4M4I3AZq5jGIY9866G4IUAvL+cctD3k4U9s4S6DRXvvu4OgjS57ktJ2khr
2a1DUBL/q2OspqVbRCX/z19hzH8hMj/8Pv747cf7EOufp/wVYzXs/9Ety/Vcw/YAqyiy8l8xVlO/
BlWJxOo+SWDbVi6engrFdkhqEW+1HA45LrW+bQIBMNz/JqhqwKH+EFV1DfIzLkwMywpchEsI7b4n
Lse9PY8liGteSFAdYa3tPN57N0jfjTdRPMDV0hCuTgv9po5/DMNKOjaLnbu2mZAnN9vPYQU9bHSi
ee9q4QH38HYHk7DWQAf3Loiuvm1YGplI1WvG/MOIxz2u8N1uGDo4oBgrrjqueKO2HvPBKPdMNT+T
cVl2QRrqm8Aon8KuQhTPZ9oVdfcjmByzAmeytjX20WuSAj5kZLZidGPS/pWHtblD0e2Tb0XGoRnC
fs87KoKPM3rQpEcwiZqOs5JT7Xm4uzfQjp9AYb21eFZ8sYJpDw78IfDD7jZgvrS1xgnvcC1lOW43
jzGeoPCoURFDQv+XpwURCqWInCWTZ5yZPZ5g6BRPmo9nhgHJE6AVXDgXZLee5qg/IRWQFe0WL60v
A/aTqbGeA/w3UG2uv1VV95Toyz2GWfF2IlcLbnA6+Yz9N0kLQAld5eds+qbcyW54JLodaA5gI6vx
EkQjaT91hhuhAObjFrkxfWRAmCsEW7g+RMo7APf9jFY2oocjjOInZ01q5FmLbkcQcUoOBoA/HFhs
vuz6j2EwTm2lo8fZQ0mOknK/4uGJwP9vrgbuskNJK48t9wxiJnxIqo1LunPpnMdJR/qqzB5ZN6LT
Vi7z1g4m3Aumb7NTNEctjHZRmnjISk1M6GZvm6ZJvG1T0tBJmXe3K7gzJ9PBBWIeuEEpEHY0fhbx
ZAJLt4dgU+kQBYhOlR0RgN4fT+NQpEDQIrB3Pa4H6YqvyKgZT3ULQxWoSrrz2+DeRZAQblJGIJB4
Gypgp/ApSrXkPs9G7AH4bqo1RdALiE+Ocv1K+HWfTyP/A38ZkMIuMxbrZp4/oaRxDp2qv/NefTOL
jlGHjbI7/OG0Y3jPK+5nmdjZodNLMOopaFvERyfklPQv6PqhrONjxVVm4XnVA+BhOOjcaBFQCGzJ
HyxQlBCMWwQ+GqaIk/Ulq3GGjhAPbB3wnkhs5l5gnVMmpJsytNetYZcLQjrR5wAmLxwpi8e21+tt
WOgPZjx3h7gzCwQ05vG+VcRysGeHOGE2NWrZvHUbKz/qFjSfyUHUtUNnjbtGDAsQVjTlzg4Ia0bU
rvyC8W5351cV0vXWJyuPh2/NUL7mUflZ1zWms2PuHAkDAg6dz/NI2rw1tBqPtNbDygT7qcWY1jc3
QS4ELwbth2YhmzrBhcpBKO1qgzEE/++joWm3GQmmhzYZJvzMNKgnCalxFFchAfkVlKlxBCeXOoc8
jK0Hv8A8yTaLoxqucBktLMDQ0ap903Pjvtf94fdmAOLg6eHd6qN5DMITp3UD9AzRQGaUZlxtda1H
5FfzQV2H1TfTqeEANyDpwZmBQOwywIN+b92AArS3qzbnj2GQdUeXkMJtQrgM8d5s4sUKHSZqu3Hr
9Nq4c7oO9++xAhHmxuY2bNG616CM3eiGw3RyhAuZFlB1vTB863s7/TQUFcEZIjRo5tubrHD9U6Vr
hy7q1ic+Z79YfBMmyigJWp4EUoo7rKndyyZP0/vSCW87D2mtkp9cA6h1Y0x9/xhY8+/MTJxX2Lw2
zMd+B+9jPA/YHhGUZc2mu98XrbYPPibpjP2En+wQPAWCN1tDRTdkY6nSEKuJxnVfSqWF6BNgNiKn
l+PI6xInVfty/Lp7aSmVngAW5NC7ohya4VPsu9l4ki6kidR/6BGTHFaAGZ5gP0y1hh2UCWkgRqmx
WmJeipoyIZV9KUkj2VzPycRMVQ4zT2eFej10PedaJ2fLAdb0zPIG1pSLl2ODKpV/fwea3Jc0uFxO
enlXvJwmV7kULcAk/N3R8lMf5mPXsi99/O1nvXTx4XPKOTNh8M3ste3m2u+1XdeOr4sTIXF5/R7l
tMsHlIbXS1+/k4/NpeG7TyfnvLvT6xUvZ77rXjqFfkpO4HqHdT2aW1w0yXei5Q74T/3WsgE6jjOt
9P/uJuTQ9UbrwL6tcwc0tTF/i5wRbKF6LC6tZhuKdYh/ZW9hC5b1rI1bM3TuUxSioPhHNgjqZNg3
c402ucHafCEWn9Z5h45vqWDAUns91JP6OrihBu6O1td6KTnqZOnhevTSSxcpkMi7HkF+36Q1WYq5
yZozTuipzqI4GVWQVYpaw4Lwsr8kGpgQRMK37yrLMBtvs+rLpYkckPPCeDH2sz49YpEeMA5oLmuq
IqiMXbmsDP2EWHI/ODcqLCZ5SSlJKhBtLuXznadbE4ZGtT4kQTgrOW2wQGp8QNOUoaA2H8zeNPl+
q3OLJgrvDn4z5sDlrd8Fm64bf/e63xnJcYcnsp1rCHEQciHXt6rNooKwsnFVnvXvdq/t5DR+DTQT
kZsgSjEc57kGEN15tzZ0kkSffwrEvm1BE2F7HwO9saZvYeG+AncKtwnYdO6Y50lSUJIpk91m7jcI
l5VIy4MdtlxIezAb9AAcaOClHWxuGFuCwZdNp9D4fpVFKMkUYwS/ADU0tbwL1PJOQN6yW/ercRgV
lwjpqrNsJrRsNgj1oCiBfHwFc9VXxBxEFZi6+dgPsOiWjbcCVZ1C7ziqbP78jw3ean/UhjPt6qqu
qhsMdZODO6MXMnXJebGwEFg00H9z7W/dPNSOeARie7eWt7YdeOum1OD2D26VQY1j6gghot02pmGd
PK+zTlqkQdmcUuznJTvSmggtT8h+umPzzajd+5YZCa8zfqp0fikMe7mNYf2bOytDxAzufriZYje8
1ZHIV8H8QIsNcLpnzwY457FwRvSAkVySOpfECiKcrWVVxwsRwMSqIFdho5J1y0kA9IBx/ywFLslt
1gT3o8IGym/Ak930R1AgyPeptJJ8/4Kqn3rfAHb8ItkkXcUsLzmmMLeORF6mg9yDZCIuHBsCODx/
agPNjKkB0zxJ4wge3mlCjFBZgwPjUJzrq4O5mPzKJlpiDMzRf3qYtBIBNIAsfPPq+b4QvnRzGY9p
HGyuGdlrqvZD3QJOchvPEf4WajQMPDIpWrRHfJzn+krqebePbQ+6QUCdsQ9Qg8s12yLpLNlcOAw1
/OVinbAUUs+UfDx54D4SMvzw1o7hs0nGWz6wlK4bqeszzdxBUfkqTBTJd7N+hDbSm2QWJOktlcQG
x5uxRzZBPrQ8QlK6bq78Gt4mTFexM5ccn6VCjFcOw3V3yfVvUxThFbvoT30yOQQeVbLvUrTsGccj
H2GGRQWMPuT8PuxWnb0vrCg89A0IFkmpXTeSeZXdyPSbA4/FyZ8sUmrZZP7e60u7K60Q4IPaICtR
7+aQ3wvKb3i0kZKOuuGPOsngEqvIknx/ghqQktRdd/u8PHVmC1PQsd3D4Lj7MSt5jFbLRE/Aa8/u
4Jq4j0EBSSeTcGHkGN1h4Z0nH8jmL+3AVt5O+tiRS2IRiAuNmW9NBAr5Z5G7NzWM22zgvbr5CB4T
VCXAfcBENh4gizlgB63n59lKcaBLP01Tn+yirs53Rmu3N3KzCOdE0BfVgO4r0L4KnF3+BaCkxxL6
eY4GNqpIUXQecPJso0U7ytPRW0W2h5f1SaAO8sNL6foweI2VnuzXci6VjDF6trNaG9k54i2VdQra
0jl7aqOxGNQaAIxORVq+l7daMCUnxMhwGghQZ238Y6LH+zEe3oY60PYYHaIHmYNrbMYYMLRpOHfJ
gBr/Gk/pGSmA4eB19XOTAT6wVw95sSSHIOLYGGE1w4DTFibCJOQgjHkVov+41R5jPTkadXdrpebA
gmDCq0xiprCATnaoYCOyb8ARvwkyXrUBolWnstTHjW34Daxpps0C6ZWcomfiNZAP2psFMbo0x4cc
NdCd1wVPftryX2rbT5N7sFj2Yu+mercrqhFL8ZGV4rUxrZW1afS7ovSQsIBtXcyA0nugGK5b4TUE
JkrSQ5IAio1Kwz/buKsNXf8zR3VJHqUxpjdd/ykeGGvWNfoMyzeErRJV587+udraQlA7Ms4F8i8J
04a5hNeVNONnBxoL9JsyvBnynnRmtnY7ubESEYzDkJl3VVA9tsQFdvrqgTL4I8Zj8hyj7Ai/ftn5
E7LF0WTuR98FfASxLlJZDtmgjwUuptN/tztQEH5LZrjTX/2wSY7tKYVMiSw+GykNiggRYmZ2cm3Y
y9746PlzCs4qHshq4yNLFhblWGnAv/c2c3948G6QjyO9NerhduwT/6ij9XH5bDEy7xt9JtWNlgH5
M7UZsak7IZeTb3N4ohgXfKmW9i0i+cNiGw4b6XC+Hjd762M33y0ZAXsLQYb7tAdAbUE+8HveDvLt
FJJZBWIFjBzfL+gewOQkfy0l38eohHfyX5WBSnRr3XIuND0+SL2pktpSum6kmXs9V/al1ywp40MN
WEwav2snRd10s53jun9czpW6AvmqpNSxtHN+ZXox7Ko8J6Jc4fpnLzaaQE76Srp7vQ9WI3tZ2nA9
ptNL2gbazjJLnJI8FULDSdAKlfMg+oLOEvyMpuINzgFyT4owCg3ZRSloxONkbVz48PWXaCgPhW/s
CFlgOxNDGUd4xLxprDGEKz2fJ9wGfoVzR36rDr5X2PnACyKmFKJxsrGRm7ghkNoCbsnm0zSu2stq
xr+M9IDkh/29s1CC76MpfMTvrr0PDQ2WRJYsP7w2uVvnyv1sEvs6EmIaoI054/dMO8vxCXWzHaDn
/DTCtX/Fk/uzO6/4osWICyRF6D00Ud09lN2AEwohlx+xWb2UZqjfRTn+niTwHdgi0P7lYAdKch6y
H12Q5fthdXGViLzyM6rJD9Ir3xqPOlyY+yCppkeHuDDQES6HYMe3OMX5Z0Ld9YQIdbYrFjxp9YF5
PYp+Nwn6X98aY0ZNoHQG/EqD9W2qYxzf+ZBLPyFv3SUWGjmN8cTqR0kpq5HGxbcEvVWUWfQ2fEZv
xzgPM5ZCcrcrMYU1cLOvhYZOrDf3xsHIh/irg0aq3BXWwzNKD655nuBVPztoO11uF7uz/ibpE+tp
jBbjrrSW6NLl4tnHcXbMtwUG4rFaqmCfdf30Dcjv5cy48tNd31nWqXO87HUY5+9yKT3Hr6GIwvnR
XArrfnX7aWOrbwaBsAc/15vPRAarW7Tm0cbV3OgHKmPy2e2GxylpOxRDJn2A3LS+SIcTvLDN6Pj9
Q7zU7gMWVvHlB3QwIzX1uGNZmOW7bhiyk+Gk8+UHRHgpiBGmWF3IUogzhEdT95zPGNncSa9r7CFe
rB6xQTlQyGMn36Xd6L+IRpsvtr4kZ0SPgq3cfgmDtze96i1BscVAjHO/NLV9G3tV8JxGBFiDxSp/
lYMNCyg2v8yA6/YslKMTbMz5OZq1+dJiiMpbzODTr1pip3t7aQFqMSA9d5qD271eVL+S2T6g87t8
HZIy2MVWs55iFR01KvcYgAe/9FOQP5vtPP7GbMvcpZHlQwUJu6el9wltqn6cpNqlkzZ+ywFwIXfl
FMwfyvipbSO03lSLCLWoSB9DFE69epfVxXRmYWA8EiYucKPn87Rzt+nw9PkeLSY/d2jyoveL5lFH
MfvSh+utLNsd/ztgwoCUmZHe4QoXPuQxdEy5ygD7foTA+cPvHPyocrvHjyrRH5yQBJpcZWYMCFL/
R15BWCpnzYJKGtcPXodin3SBLpLbWfmdNNDrgZx33yb3PQLpipoZXlp5002dLt7PccCqNnC9Dhhn
v/IIIpMxjV3+C81A9bGHyoAJbE/WvWVP1X3OtbZZOyG4Wm0v99PogHQ1LUZtsw3vSBjCZ0JY+Weh
naUHY60tpR3dP9RjqyMnHOvYKOfmj9H+Ig3Ami5IFzX2Q28s9Z2tiHewf3V0j/l5xpEwtVa3vzEl
JxQ59fqLF8U177a1w6q4HF9WQAE3o+E2iN4HWKUO9o/GwnonT+ij4fk8l9wjhieJ9qb10cultyB+
rf3KeQu1XMNW2s3OkCPtBx4mVMZiP/yBUBcSC1w4Q7MKeYakeUHyaTxWWQjdusI/rnJJaEiTEoOk
kuDsD9ub8BnMmvbBNOzpnDmwvsyxbr7oefMkTfn3fBqgpL0RWsn2MPECHL/8+HGq0MFp9LL7aYGO
t9WFLRa1CJC42rOxLOaRyZN2WF0rffUiQtIls/zfCp5KPRi176mG+AqmFVoXPcTebJ/7yJ8hCvH3
spGnla/HNf23UW+TN3gzzX6OZuMEHal9nAGRINFYq5nRF2m5DqGN7bNhPGOHEJBWR3mmH9vzPDTD
6+TBJJNmGOnuKjtYviMM1m1HfBXvJz2K7+ZBJ0cWevHXdcju5bMEdfAVTRTrsxcjq7iWPkhrHSUq
wwPRgaNm/ssY7+ULaljJ4b2yts9jN8E1jsfl0GeR85qgBHj5ukM32vukq76HOmO1bwbTvWdq1R0q
9OXOSbr+q1EYZ+mNSN2PJC55TxboYHhhXhwMba5u3TLwn90VW6C4tuxfA7gf/Gy0b9lghdupxyqk
dIz4wUmzBG8CeI2F/4wHq/Nr1nJeiigYPVoF0kt1g7FAWI3DFzjc99JX3Ot/ILKafiK/4B0Ags9H
nDk1HtsBtIrqA9NXUumhgarQOu5WN57PCon8CHVOJ4rI/chGdhEjw4pO52FCoWbcyWnqfGlhRaf/
1SltJDP/Y0b7/7YJfKx/SmlfTvkro62oQbZukKj2bEjf9ruMNsluZJ5d3fEM04c0BDXoT9aQ5akE
t04a27c9w/UCstJ/JbiN/4F75OsBZCPDQbH5v8pvuyo//0+socB38PdQEt86onm2Ikm9z28XjQc5
J3OnO9/KB5welZyC2sxztp6MxFxPJhO9TakgNRf2nMJ4C4UulJLaJGv+pez5z0x9FqBvpYAzAmOR
EniYoiswW1Are2ZefwJmrqgZqfOKicm+VGpNNhwCM77V5zTdR9XyKa6wXSPfzRRe593fftXN9c6M
e5ZcihFx3eClzJpP9gvBko128cU2V2/3DosiMBVYeMRenMZFYcfAzk0wWrIxmx6YuQC1SNb+VcTM
6FeSmR0rfaUZIYfHcZ3+bJkWxIo3eZYu23QciAWaKXp38o35S94cccPZpb4KBkvd5fDUFIhnQnKH
4s5SSWLhvVo5XXfBOQKJLLU4PQEUyNT6rVwzR0eRkWI0MYe61Mq+ptZrPsLNeDaUg66QwYh5KRTO
dYM3Nh88EoBOpn4NHH1JYRW1B2KNqK8kGbwxrVGbkOyPE7lGyXDwV4Lg2mpqzTdnsrTdCjqDKVjz
IpFvyYxdY+BSSgYLOYAPh8HNh6gSE7Dba7PxSfJZWa+YBNJQ9s1RfZHvDl17f9fnJZG29A2x9aUw
th+ufgnDXyulj8uVpCixejksm6I+1AvPWqZlJoo8vnEpaXZvniwnLyykLSjKYdk0a/7dt/Vwd62S
UqE6kJLTgJEuq/TS4lp/PcHpWL1W9UHyIP8mBXLNkUjK5JIikcq/3X/XlRSTZkr3mWN9up4ipUs/
H7t4l3r5l2Ia/Gbxvrv9eIV3PeXkhlHbwkjq3dnvjv+Hm393wrvi9abfnfq3x6Xlx1v72DJxUc22
c4sgNASDa+pOHm/Z/Nu6j1nRyylJbpVoDP+VeZVKSavJX+ddRu96hbqrWpJ1klu029k9mAxp13Ou
DT90Kwfc9TlOaudWovcSu5aSEEauux/qKuGTS+D7X4rS9EqvufZ75aBIv+8oKIV0Jy0doXb/56tL
w+tlHBtb52HK91Jl4oc9fpXiiJMe+b2OzJA+eQdhVwkzbRGlLOFdSaVs/Ny0UQaRQ9JKai8Bbm/F
e6dr0mlr91o6nuXQihDW+ipF3WHd9fiuG9NFq5eVU7a9KGhd+tLQLyD93CbhPksqZ4vZ7D1KiFhI
uvPPpLW/AZ5Ew4AkUBkX5mZuh59ZjjZH2yPgO+a/LZO+KZBTRoSwQzO0RnFl8pNzjZvWLp+VinmK
rdLJ8iIcMCABlbx3UBvHDzdsGw+ToX/c5eVjLIoZuSRtjOsXb1VJf0mAXHb/bd0lNi3vYTlNvRnk
3MsZf7N7Iex86Pr/oxuWxsMBAOYlP4T9D+8cudKlKNeTbpCP5L0vF/i3d1LoCavupTq8vxuoTPva
XF5qeZNdI+xSuqZiJOr+sc318PW8a13d4M2EWQFfzvXwh27ROiPiKJXXNv/dZeTOrle5diN1eEh8
KzIi1pAZITGpjPKVWSN1sssb/Amz6WUvLaR+FEzKu6IcSuW9Kud86FF2C0lUy+FLSzlpVZeV0uX4
df/SZ0xgc9EcZP6MHnpRpT2gjeSgJ/g9hox9jtfiriLLwuwCLZJ5QHql0yfrxmJGuseZYVv5mY6i
pzUAYQPQnsb1z2x0V9w40Pnn/dzvXNaa5G+y4IAxyF0XBNVxJKIW1OQHssz/btkIxNYJrNrvruYj
Jl4Xt0hKm5sqRMLV9l6Q8UU9G+ofAlLNr3RVGurMMHYJOCk3Wp+QT0fwZfbx+0N1JU+aT7qHUGdc
dV/zRPuVFl1yWAwksKrVeYgmYhEpooqR86ULyuCAEGywcyaYmVl8sHFnQxafWEFejqyrl13X4EAR
VuAiJxeNR8zvnHDCeSbbF/WM0OOcT/uS4B4L+qdQS/7AghxzjhUjtNR171giEKidwMp1WfZjyRE8
dvysxMN9rrbICpxywJKFlc0PRVLf6Uu3q5i7Kyr16zhV6a3T7IO4Jd1RNcGuCLR5Z/e4KYxT8gL0
VNu6qCXe/BjLqtjGA8rri6YbextMG85Q69cqT354/WrtDLSHu9chqp8amxBQc0TrsdjVnhrnnPiw
tljngZ8iUp/o+Kr6CD4OIdY43oqRyLPt5sfGReXINFsTdW6wcgiHfq8mNCx81C0YFkP8d2Lr2bR+
y8fAgsQQj59zD+xbFi8vRe/elQkeFk44bweUVYflOSoiFAvrc1rPf9SFQSJVcZecuhn4LWpAraj0
3eTxst6EZZzc9kTbcdPFR31BPLJnUG10q9zbwAqLAaAdHu3DxmuCX6lRxQifmv7dYqmgFSKITlAl
xBXNb2P8jG9BAUU3QfDRRqGprvuDEeJdEyEeaG3QqGHuD9FkPyR8LHedbkmHfEOGJX0ch3p9Hr76
r3jRjQdyHNON02m/a/ExbErwlLH+VgGAPyCxiC4RKkvdaj2hn7mpSqSH0KpB0goNbwcPUgP76rGO
1xtb4UB7H9nT0rb20D2620bQogo32vittyVptNWwbtiGgEsnhTK1gv5blJFpVfhTSyFRcY0fdZCp
i8KoOsYZvaBRIVdrq8eBKALJFUD5nOvfiA6H+ynI93mhFKMVArYHChsAiS2BxjpDaOzrmsdhFytI
rq0wtEH21ChMrQMCaOMqLClCnVi8F3WAw0aSbAEqQOjNWdnYyhcefiZ/HmC7tcLv2grJaytMbzp9
69f5mUhVu+sSWICDCd9enbEoRHAMNLgEIlwqrLAPaDgBPNwDIi74f6BN3W5D4MVdik4Qs32yC7l/
dhUGGbzCTaZQyQHw5KZajLOZprA6EajEisX4NSs0M04x+caJlvppLt3bZQ6WY5tjgFD72GjM+fBc
869CRaAYedtX+A4bSfG0JORYbIuIW7H4n1eFr9YV0hqb7n7vCfoaGLap8NgNwOxWIbTX9VQIZHtR
6G1D4bgHptCNQnbr/qmIY+cwW/kTBDOE1TJ72REj/BxrQ7lv1+U4TugqQkNC2B3sONDtblcTbl/T
8YfdIgc3T1DREaFZUYsEfQ6IHeniducASx8UPh3baJDqQ/0ZxreH8Ltl34WNssBbvltMRlwLm0Yb
DhMJXrDvbksHiQKYRgDjO7vZG/4ZJffmFi26m8EZt4ujXMtbMNHA5L9U2FFYE/Ep/AFBjtvdPUKJ
SMyOfXOjKyWKFTlAgKDz174nIOuk07Hmx70B7PL7Ooa/Y0lyT3zu6Kbza1g2T11YOwfygwiJNt6+
NjQwE5ql3cxV/wkpMh6KsGqhbuXxobesVwSnyMokwS34oXLHULg8TagpIe+rHUYMKLCIzwmWFo5/
U1fKBt2r9wTYh31V4LWbw/9q5ofQcr9i7WtsyF1jzoQ8ZFWt37ZLab40Xv3Gvw+PoHYATxzoaPiw
1wfhvpps1qMkFOH/RufUbA5zSw5YX8pxQ+b+c8Lf9DBYP4zKmAmgAEsyGg9cX7K+zoBqt96IncrS
x7djCsCbLM1dFhmfjAGIWB+Md7rzPcjD8lCb8THobVSgQsKbRlu8WhBmb9BLjjZamaGCjw+IG/TO
K/n/cfTRVX10m0Y7A36+4Z9mHZo0WW58VAYalSPriuAMGMe8cdCd2UXu87jOxjap+U9OYQduotHM
29l58of+gZwPACmPZ29CFfomQoE567/gyYV4ElnhkOGODPt3FgjVZgFzEfRBsK9wF7px3Drb2hlG
jD32KWSc7NtWUefMpXsiL7ZbUjt9Jja7ZbRLwV4sNlLDMbCcWbl0eIit4KMCWChFSP9QrT38yxF5
L7jGGCyGb6u7VCS8grfF1NedneNogP7Bpl/CH+3gnEcoidsJmw6SXu7vRZtrW2/GNot/SnkMWQlg
eWsCtEgMAJFJu8s9NDbRbLGbMIAyEBj7Pm6yXWokqLa75rfGH4xN0OLGhixjg7am7h8XlOxAMVbf
iKgVt+vIjAhvmT2WBJ/ncdm7RvG5XGf7Bn2PYx7xC3s46yIfvd41PgAOAvyfyGPhym2BWoMR9pD5
1bQbFye7aYwkhHBQ+jfrFO2sEkvkF71Htg39yL2XojBS8d/wMiTvGUh6QEU/oDvtIvwkQPmFT5aX
R7xuMKWxM/3UgPTEgc48TSQ/j8mgwPpp8hYWKZpjqfbgDfZPe5wRtV+jkw75gicDMVlTx9JtIRXY
avnBToBhu8tdqL7p2hgfUMpisVQz8k39xqj7aVf6rY8eZvJbbSTpBqIdAlZJ3mAxCYqkrfAfx51a
Q8uzPgxp+cknQDQwHqOaFezjDplEvImR4nXMYWdP5cMQ6+4usmoQfXr12jFzaBq33fZ9/xRYTXsT
jRZah2b96Ljmm9nq5yo8zC42u66FIZSn0goDGj8NSdPMuKMRP5uFRImRb9YiukvM8WcN8x4+p78n
u79AMvVOMBqaO8OMX+wZ+dcl7fcIEP6WzW/ulJ0Wc/4jn7Rl03iaeVNGxm2H5uDGsjMP7yuAAQUA
y838h7UwgOgNEF7Tsz/7QextLJ0k1+hjAODj9NJ4KJWXZRoAm9GSTZKV4W3DFFpvq7u6RnEc1Sls
W8dN7iFu6mnW7RDnYGyyO48rbtahTdGUQZnabiz9tvHm/VohSckYtyvITt67Zfri22h4e9iYZgbZ
cJ8vLs6TfTpoLTMflJpj10Xq2j039bHMl+Q2sPRt1N1mzmSc+2Atmc83mzydAYxm2iaoauvA8oFc
z/cJOenHzlBDZ15moC/nLQrkv0p9YjCJ0arD+m+N/E9zcapZ1h3wYT8sEdBjvpaX2QYBopX1fWTp
L+ZUIAmql6/OMPwWdWO20WvoViR/8jSob/w5Nu80u9npiTkc42LerQ0KxFWcxmeyzA/ZeFrmVQPn
YHxtkzhAAKJxd2lW3/EeZLqFBFDs18rFFT4lFBUMkOIaSGyHWiaWJxjN1wQQlBeg/n3sSUXhMhhZ
Q4+xQfVSBH5ywNQek0cHLKQS7yZLh8NRuCIwmKTrTh/Nx9Rtn/KIl3FsabfD/+PuvJbjxtYs/Son
+h412PCYmO4LZCK9o0hKlG4QFA2893j6+QCqSlJ1z4k5fTcTUQWlTzDh9v7/tb4Vm9G5iLqLHr5W
lnKpesX4omYm7cQDFF0VaCa17il6GyecBzTFGBzZegB3Z2If7fDFmBoVE5T2DNEkrLReQDqjoCkK
nJCOIbkqYczI5E4oROORL3ah1YfHrKmodJNw4kSkMzpd5BG/m1Bp6EGEtnJ8pK/qb81qcnt/PHtV
IG8yP/kStJO/zaoJMyfzH4V6xWOTHzVFI5WtZAezRauDq6PcMcALq2NMcGP4IPu5Ae+2f1cQT5l2
J/Zg398N/5FyPDzXenzvYa1+1oOyXcWonRlYDqrbCzqiUV63Z2MdQU7b+Zp3pN94Kppucu1W9reW
dE7t/rs91vGZytEm1FXtgO36XMfYzAFw7n2qwniPsmdUbxiNm2mWK+2NwEOLYbdvhVUAkvVcZGkv
nRITE6EZFG3sUHNssPJB0rzOSENkDMPRGklcLhUCOAwuCoVpvxjEO+RR60gYp3Sz3mrAKCwboVTt
+XdEEH/OQYP2wnrU6o7OMpNkRzXHB7jDbNX2UfigxISH+s+U40sn1yfO0uGK1EHUWpGbKPnnXFOe
g7w/SbnpIPROVqOVOUUcTpdcIuYlbkSw6xRN2VY2m0wSdxXi0psc6d6tIDbqVnpHggRxsi8P9ZCU
qiGZW6TzY8L0Cxxcfbr/+S5f8YJ1Wg0BfEo+aXmim9TnZjKHddl0azWY7uvyvk60/taLftuYlQJt
m9DAfoo7pzeiiBXxH6Wi8yXHYxQbla3pdh1JVkN4ROELiUJP6BAP/l0zL8bEuwN/bmUpDVO/12/L
gnLktAKWwUg0N388lhljuZ3agEP+r8faicQj8v6UbWlJTm7p3jWdFy07Y2GWNw4KhVM+SaNDqkBn
nReUZgFrjuboLHcJ1VBvUWWGpGvWHw/9fLw2tC8hw9/D8pAllcotKYZpnfZENC2PLQtV8ZR97RMm
t7zklydIg1MZvvx8RFdyaJljnu2XL16e8AKiy+1GXTM5LdbLQ8uTYSxnkCbH++UhnSiHi2lK694P
ojtqhbkZj7dGiPCuL4f3ISy9fS9AcI9RchoGXbstC+Qu7SpvDH3z87Fk7LKth25jFWPZlJCReepJ
ldpDrMf6DSqp/vHeNjRo56CUGjE44j63AjZqQi7JpBfW9uN+lc96mjzRVsXyfFDoCiOj4RbV1pUk
1MlFN99z7LTazbZj6aqHuMe4o+JI/VgwtfpKSO50GJHNSIxCJizemcrF4a/XDTHKgGTC8rh8kCnn
xtFPwxsxKO2FjI31xx41FRCwB5RTdpLW15zRF1Galn+nRPl94fnDcXnZsjDKXEHClRW75e7yWmFl
zVovsZMs71oeU0bUwFIen9EtDmRZ+vYtyVT7Bq1pOqhq+833Kvu2PI4Jr7vCoHK8yJL5O+aXee0I
GVAJzssrmAXeZIBulG3Y//IxbHaSbxu3ssjNW5EFpSsCC+DsMJm35QnRRPVeLnTEn/Prlif8WNYu
ZQKwOIrnTAw7aDZ1SqBiF46M3Dr99PO1QVmaSGlrc5soZbQhcsnHoucFd0WmW0htxthVTQ9QsNmU
YK9sqm/IsEMguiy0pm721JQyJxgG2fn/uvlvEn39z+zsVF+yt5cmfGmbXz3tH2/7IQAwxR8mzX2a
+IpqqFBD6fL/sLSb6h8m0H9ZVk3GHqZt2H8JADQc7rouVAikGqzxRTbwQwCgyX+Qyk0bQ9U/hAPi
X1EAWHPI968CAM0i3sdWZEWzhKnL8myz/1UAoAN8sg3CfSlqyDs66j4WnvKkhQwKA6BRK71pnhrp
Pa7UT5bcYV1nluVm6HlXcWQwDZwHIqFUW6vOyr4wd77KjfVgdVZ88DNMo135PrTJqbO0miGqgSOa
2Y0cknYtZQy/iQscWw01nm9zt/OI7oNSnhH+s8oMimHZRNZmS/CtmC4ikO5QqXMlVs1nRAuPJhHB
eJKBrPg9VzgE6+ZNdqmwksdXEGDJkJc+Nys5l477HsS5eI5EVhCkSkbs8OhZ2PVxlt7Z4yfiDx6q
Xl9LE8RwWHFBZVwMPfre9vYV/du5R3o2NLSE5eoSC9R0RcPsuoWfuSq66mkKigcqDp+YGHytk2o7
wpaogWBT5jI/a2pwa834nTxTEGd68ZTk4XvuNyrVCn5m8AN3BlXzShfAs/idYp91Rpz+pOVuQUaE
mipbz6vRD2aXxgZKLrCm6miu7IgIQkJvBPBmhOQMzTM0XZFbVdY+lPnZoANEjspbIk8nOtv2XKJF
VMdMOAUY45kx++AYBltVi3eEozpxkJYruWQdEvxDszN/J8+yL6WfE4ItlwntXhuMb57ZvHgV76Mk
g5UhQifbp8cwSwkK95TaMZY9hYI7FptvgoJ+pFUFoXnEEMWDvzdKI5wrWHco3MmLJSZ6/mBMtpaz
bG2vll41tM0k3zpFojKFGKwvEUUBiniDtQYFelf7AGAARZLEtQrnqPCYs9te75FcdwP1KGo7Yd1f
2gyFvMpcqV2yhAuDDY9aHyAebGiztdYQ099rdSI3L8p2eehfQpNdh/+3DQpJpzXnWlpufqlw1B/t
xH/xEqZmTWU/RJgsCHJiioJBLaHUHSCmruUoWgXEKG00sp8ZcI03qRMvSvUiiMT7pBAiKhI7cPy2
kBlZrUvb8OgJHLRJjjeVaYY7GNS9VdEjqVnXXjf3nQcAHivfcrB4oOtXcoCmqxTaapLfC7OT12JU
7+Dxh4gc7Ydy8L8gyLnEIduXULBU1u+6kNq7Ivy7ssnCTTx6yVpLSSstM/7MYuNHlLxGrxj2c+hA
560gMpGiSF3LZhzl+J+AzzUrNEkXRjIM3LDUtIn95oFuCdNPhUKPIBu3iSa/E6I3wL2YD7wy3ie4
swiG1S/DGL8PNgF+MDss3KT5F73fBUx9KcxyJMhfBOIS9tEB2R/Bz1p10np2EbMj4TAFwEs+ZkWi
cu8/iby21k1udOymWCerunrqI0M40h7AMPXLhENM4qAjk2BbFunJIzsaCtKDaVM/6op454vpMMXf
YyCXhL+vlJLfmlrHuyz8d60SayYV1K4f6LFsRCxuxIkUK8vkoKk6UDRBSshDnu5LbQAWlXqEJZmx
mwQ8b1jRd1WYtcO50SKiwnvKqmDctWxCUzMflEqVVhZxlTzDiJ7GEcOaAWepwfkUFT0q4IBavt4n
rm3WT2bM9xpYfUCMD+AKxpPF2TM2TLLWi1uGCWCV1pbYlClRnkWcfpdmi3zUlPsUzryTmaDIKEYn
Sq27hV/KDmhqp5CJDqXN9alF7UUmYknKKkE5K2W2u/UVKnpbmY/ZtiBLLTQvQ8TJMq+qZyW33xXm
ESupTgjFK4e1VzKWITB+m2vSkZiSYdv46m0eH1W4Il215A+yg881rXc3NnPKM71KW4kAtqzN63VZ
k3hEuXJD1S/jYgCQgh/C0VPr7JNFjwjesUP1HpmNOzQSjuNJox9ATLscxe8qNoZVIGU5ziUdIyFb
sNN0Bqu+QdRtlplOQNFdbvVdbgncPbpTnuW0gtTXIvnAm1HPZkFObyleFkSTrk9u9bb3iLVnzOl2
IsOjRZlt1Wv2DRT4RlOvUsqmkLzspBTeC7xWYENIBIIiIrQwuVd7tlasP/VNnzoTbI4NhSx7SyH1
e8GAHpOZ/tBx8V0ZKm4Y9KfE2Shk1WrsLvO5xK+Vu7GKo7VvN58ICbmXq/YVXedjZRCkZhGMAr/T
v5nx67KXD/YOF2PgRFUHM3nbaz0FlXpEjWDm11ANNzTVOd1mWrUvVSj4ywWLcLNwNUmsKGlR3qqr
AdN4tkpqoB5+V7viOozNM1lc7wEhkdHUfgUvWpK0m7yS9EKgnEpx1VfSbaopuksU9R7FeLeybBBo
iRwcy8gucRkT0jXo25Kz/ei1e8mnpEwh9TL15rlHA+FFtAhlr1NWZeC5bagzFGU6503ym0wSojWR
rx4k492kIpydsvJr2FJIKXwuRpIgE1odhIxlaK4Fd1XFxSm5SDW9YvS+jC+i9Jlo6S/UXQ9iwuqM
dp9+Kbu9/IbUJFpZ3vCNqj46Oi3xV9gdNE3r6Kad9P5r0OTJuqr02vFEOQdqNxSXDU42dmzsbYDi
DJebbCOIMGISIq+xEq8k2Gsr0xcNSRycfHpTeqiZO5Oo4atwEJQ7lICrkjnEZppPkDiQifmquRLL
KkY5Em/LAaudT04jImjKzi2Eiigg9nrUTCcRF9VkuyZys0nNRHWWyyEHj+rkjDiSefQVEYw7SNin
Q06I+JIfprF5QrkZHwbSSVcZpVZwP3f44NahwOlnt1wpA/WsN3io4ohhg6QX91LP3xLYZ7WGpAeT
GWMzOvFTPePckN3PQ5ewUM4oRSXHVMRlnOSnZc+xUamzB1QrC79bkEmGaw7YtVsuccS945GKJyrX
5MFe+877EkYpYaw6jrUL6taYHQnGmT6YzXoIiIaceqJgI5PtL3tORIy9myOLr8LszeoFvn5aBbBm
veem1fEFdQGZbB72MYca9+c0Z6gUSwyzjBhyMwErwGEdo+iiTSO0T/zkKLMMozlSHf+xKMe8OVY4
EfBZVRS+K9cgvPqg4hS1mkLsGIF/DUo0rTE5YXVNBBGDYzKNKlu4fZ58SWRMPFI9f9onPTCffVNn
rlUUSup41SQOMErE4eO+TKzWOuvIo1GYdR+CPLlGETX4VpXvrdneWIxQDRYNYm5uGsuP3LAVlFZm
hp4+R0ksSWrL3WVBP6A9eJsR0yz2ve/9X1lwmMshDo2IUttQCY5xal01Y9RxC0Hvsy2C06pIGEQc
YshRKuKhm41hARCeQKwPtXYRaYDiKjTAwcSUhTStpNsVxdBxUoVar9aQXrvwzBd++ZAmj3pFS7hc
nkC1q60IxaHOVPrNYWqEfyD9C9fjvD19nyPJm/YhsB+rreJjkF3wIMpupuBXM0bhn0gUPxFU366q
xKMMn1L5g6RPKUyRfwEO2JpKDJc2kHfXYHbL7j39zRgy756eOQMwu3vJ86o74cruTtNdEhiXolRB
HycwDfmWRyP4VpAtdlA9qnsAgff4MBO3rNhhrFoeCC/0sLktN2NTYYhjEDc8PwE8jypoS41SgK+O
ZrTgAvpebiW0TDPTP5p0Do9RDh9jUMyvmTRRl2VnpRpvPJmyUW9yBY5AH8TqwZDVuYX4131l8BXX
yILXdA6hQRtLZNPHTS3Gn00fZ06fNik+FspBSJ6RonGwcSjW4Zphzuxms2iCpcoJcLd0rCIQnr5O
YtN8T4E3VDHNIqllsLpi3VmJdFwW9fz0x92++Ezeqbcx8sZ0magQpJQ2PYX+RrhKj0pYNo3uSOAM
c0OTQUCchf3J8ALTURVdc8bKv6STjP7HsvVjmWbGxy1PQ4yAbk11lseWl7QlJt8aiTmkQ3d5hOgN
/WhkOGPNijzntpbPQtXPXh91JG5Jx2KQq69x5WVrS5eNS++hM+nstjv2ZW+cR0k6RbPgZNL6+5A4
5AvN3GPWE2pVqn1yLM1WPEh1Zq+V3PC3y119Ci4qHjrXRMM8Uz+VB2JFxameBoqbXUKzEln0hqhU
f40rryefiAr5YMZ3sa7EYHKHr2lrQldvbd1NMgYI0NwZntPeUFt+7cA0Hn6pL9w+0jz+kSE4yMOs
qf/938Q8G/8l5GOerWsG8buGwc5iAfj8fbae2JIy4Whud01aZ1tlzpwK3sN4xC+bYfuB5+/QKVmH
HfwsLeTq9d/5fk1YOFwt8k7kv1ULbBzwo90U7a42h0d9Ki+VyWCSiaAaxq8M9pWaZL3WICtMTNt/
/t1zfsl/+tMhAxqKRuy7bf3tqxn8S7QXs3aXjMwT5wlj3doPQzLi1NPG1aTJO/yH/mr51v/xMvxP
/y3/8ZN/BK285AX5fHgs/3b3P7Zv+eU5fav/1/yuv171H7/f5U0/PnTGHv52x82asBnv2rdq/PRW
4+v+FZD4f/vkP96WT3kYi7d//7fn1zRkK9b46l5+qz3ZlDt++Vn/E4Hxz/f8I3//B5E3bfo9/M28
8vH+P2tXJNTIlKUszVpKVwq1oz9rV+YfQlDYMmdcoy20XyJvVItcG82mSKUKC/+KgaXkT/OK9QfO
FVXhSUM3Fa64/0rtav763/YIG9SjrKlCVzSd4tr8l/9auhpFFotgHOSdRPgdoqTUf9enI/CZjcz0
nxBMR9aidWRZa0+86XXg1N19i6ROnl4Vqk81ev2QfZYQ7V1PbwPLX3htyieh0Y0Ob7/8zD92o1+P
XDzG/8XactwKym22pszOnd/WNscvXliWz9oODE8Dxqt1WtxkE3KZpz2NdnGiten6E8kQ5k5KcSEi
mS2my2h1u1Ii65AJe6dxrU5lgs9i1AzeOSTKpVdRJVG76Zl6oI2gWczM6mqqbzVh9jGd0MC78jEl
jOXYw5yZFbf540YDbfH8GK/Ab7nRyvxlfg0TH6cpZp4RCZI61jzbW8m0T+evanyUfurJQoI2PzS/
ZP7IshCMWDUwLP1m/qheBwBgta5cvGh8+p8rVVJJmtdpXsFlhQkPyGXdNcx0Nb8m5ON8ppVeb6zJ
n0YcRueBiFIlVLC9Sk7J7br3VszT+Op4U/uxG1oy5DlOtanhVsw7At7K0xoyL7/gLfNLfR4jSWss
uXI0Vy2mytEiAURlVFatO79bw+4mp943oy4ZCfAZIRlcZUAon0TINO9F+Mjwm4ICcpHUPs8fp0TH
tqt3mtpt5lfEYX9X8mrGrDENPTYHJj2FxEbkdszzrnp91PJNzTvijA/gO5b14stLAej6x586fx9z
ace0xZYwzBLq4PwUBcTl32Gny99rAqcVlI7LH8DnaIh10I5u559n/tvnL5//Bk2K3DKLN/Pt+Sf0
5ts8B5bRsfN1FD/IrBq+4s8asAGlCmpHSZh3KL68hfJCUYRDg8unwe0uv0XKAyOONXnFK7k5gLly
DLDY8935xbUYHCozu1FeRFdOicxPi7pNC8OpbbPj/Lg3VZhtYfxN30K+Y/7cOu42YZyuUBwuH6Fw
20YDkxGsPq+VoQh0HR9vtZRmRcAdPBmGx7RrPW7Pz5Xzx7qFxl/Gp8VaiIdeNPcyve2Ut89rML8N
l4FhfxWYlWLD23XluOnIrwHpmj+nkXBsAwyWYaJLQNlTnBQiCmTqc8/dkK6qNv40SN4D0vXGoZP4
La5TNxHEyY3qzUsTkAEGKYAwozJLh2RjHuvRPJcVhAsflWQUUxtUzi1A5XWGQoiY+i0YwhmrZz3E
2ZNSoxSTQq9kRkZhYJT7l0zz12mQMYXxOWAkEdyoc7ugy9nPWlftmzuw4qtZi9XmE7+geuUk9t+5
9D3kKf/9fqVbrl4/L4Pn8AX5YP7e/NNX/T90DeVqYkAU/j9jjK/VG1zTX1s+P97yp+lTGH9ohmHL
qsF17nfTp6L9oRu6zvBNGAZcy1+i4ow/FIPnIA0rgIZV+yfVmBQ5gt00GkGW8QFG/leum8I2tN+v
RbKuqawCYXUyWXEM5v525Yzrdor71g6RzH5b8OrZHIFiJAyg637cwZTHctx+BnfgHSabgCqtih+t
IXz1GWKtrHCGk89mzJ8LNKEZeeLqaTB0sU4GdW4p58zaWVRqfGzKnLRuE/3vj9zHpjA3YpDOyRwA
vixyk47FlEYK9d3Ktbuq3BtC5C7N+t6JEsOggDJZXOUDTphxB9ytTuNdq3ZHD0NzlEjerWTwtWlU
+zM0HTyaOtkGnnkz7HXl9+NtaXBS9N1zmryIwbJOSp2e9Tau9lmnfg8ZthbQVY8+xWenhOu8+cCY
L5zzvxHPDWX4XPQduKTcuKpdVmx1QszjDiENXk0M3HX96g3eixwAyhso+LmQ6JiizbNGzRoE84vQ
AN/UbjLR60dYr/rR7gaV2K3nhXVbzmQneFLIRvlrpOgjB2GJLOA88CMWYbmF5ephiJt4domTc+Ib
0q6hAN/NbCm6Qs16asfCyToSqGdAzvLX2IZh7EaKqs0Cqlr+OJlvmyeXidstRKs8eehBXEUz6wo8
QLsec0vhQhGbB6sNdHRzyjUEkgXVADMH1Cwx87PkmaSVLlCtbuZric6AtEXPBHQhTuHG2JMxUm8z
MMa4ThsixfXWgNbVm9XRmwleZox2kDLnRkl9cyubiIdU+1fY/N+2xM+tk8/8MKlq31WAYnIxejOM
jqBvayjcqsnaw7IYBq1yATO8ySYkHKftybcyCGlvZ6iZQVfhsNz6uRjmTCmUT95Wo5Si8vWHZbH8
QX+7u+QtVLCaV5UibCeQ5kC7Baf/cXMalFufxGDDhfJ1cRt/+IxnetvPu2KoCtCPlbazUrTnS4zF
DGRcbv1cLDvDcncaSVNDqdY5yxG5HIzmEvkTzP7o5cFl7+gj/UlNQ64ls7tp+el+Ln4+ps5Muzj6
CLDFfTPz/uaoRoooGfljM0drdg4nMyGPUR99wDmkK/5rMcyIwCXf9SPqFV1YyLAW+p7SUZVAOw42
6wPF//M+AmxjbO60uu4n15oJToHWDpNbJc/IH1oKM7m2Bkk8YFrAoY4/fjro82K5uywUO8I3MI/8
Uv1rJKARCm9LFBptH7oia2uYYZCKBeaBjhRO6ariZpmN2TajLlj13hcrH7imKvLaDFvpYKnqw2hN
KbrshdQ3rxRh2mDPDvJ8sC1rKeYz4bJQ/7q13LXrHKcSCXwLkxM1FyRBItu2aRSeuUCskzITe0LN
8iNWBnR9suS7BAFCmNFYyBJFVbvsw82kDU9hShxJKBGBrE1MvL1YrHwNjqansugCm4hBDviNF+hP
Rd0Amja1BytS082yiuW8tQM4Oc5gKOl6mHF0yxMdRdmSwpRd7se+NMRF9NHDODYTR7Rcr+PprrZB
tKNhL1yGuxdKLN+bioaMStHYocIW+mgo5yvdSlG819AWyX5iPkBfiia8V90nFvw3xsCfZcKWbYiA
ZMHYzylwzvXUp3f2prWr5BCm8qlPw2STlbyiRCLjT/lELw7xaz0m58Iys601DF+HHrj3EH/1tdze
q0OkruvUmvBrTutEmXeFYbiqVZytSLr+6o3Cc3Mx+5Ta9hIqub/JI4QJStYadK7DmrEa7eHGL0Bn
jYY/8+SucZCdkmJKOUV04WmeSNCASPFfnttcX8lUcI+hLq0HBpr7sVHOohzuLYTJq173KJClaKJ7
WtXu2HJ9061hV+r9cYp6irgWzXiEdtRe4/HzUGHzGSOEtlaQvcaqhhrAal8k2dcOUyFwFFno+MG2
TkxVSPiWAvgh3WM4lfEWsM5Viqxm7489A+ghE7TJR4K4pOCKm149mrWeArGyGieib5CQrpKlzJB0
D023XkROpGjNYRzzI0JG2gnEjlCIr8tt3TIAV2sau3rYKmu/v+Z+pLi6VjazgBlfK+N9a0A20ekU
KFq1hYITWYJzOFi9SlPVjQoSd2Wl8RuSDXnr2+NDm4xXUrv6h0SjMzip0qbJVZPg+UbdyHi0RtQC
a5Jy250SedT4Cz4UXssN6WbmsOGHo5LFEj3kgDf7r8GYGLCrpGRdekW7zbz0cSiagS5jJDYi177l
UQGJYpJgTYLaDYzGv41JcVQbS95MFW4IqZIuNApkYO5WvWrTDomoHg/3fVTVG11rx7VP99RkqH62
Cr1Yp5D3uIrI5ffEQBwwCdYrVNtkQx64srIs9UuPhrg95raMvDJT9nnQrWU5fI39oHV6QnkoBUrn
lq6XGMtx1XE93zUDB1CXBV/rlHIsSZ7mGoyP2EsZ0c8qeYNKbEhnVubV1EZa14qQXKGuam16FZl6
M1PvLivMc5zwmxpy/q2x66/E8TneYJ/7nNOUyXEb097GOetf+tlgpCTmDh6JWAUxR2cQULfVvfZU
pwIWl+lJmxGnoqL7EvCa4jEeo32rS4cWnO3G0KQWKj2Be1GExIJcGvpLwefcsF8SJeJyIhOCZ8m6
dKGbDbY92pojso9EpFCre5lMCICJYNfamz0pktvZ+swG6F/8TINfkXjRbkr0eNXsA0N86cHQrwtJ
+zoYXGhQ+TjG8NiEybQeJA0lkqnfZdVDNQanwvYH1/SbeF/FxrhmXDrncnesbuTtwKFBaNNjvIrE
X0jKcFNi+54VvYUh87Ja6stzpMKjG/09SKi3aFSfpsKnSQsfUpU9y9XkDrCWWqzDQLvQ1Wo2naEw
P0xbifaEjBaZrA7HSsKjrJbvBW5WVAK02fIEYXaEkgGnazDrS0v6S+b3AZVqJNmQkeTyHHpT5ILn
AOOH8aBphwui0XDVZvGdYsafKplue901Dxra9zq4JjRWjgEl/8pMTQyx+bDv4w5fiqgndpVQX1UW
8iVO/T4KxxIgYIEeqhvqL31MD6K4hjnmBYP2ArWXkfZWnWzVuJXOlq4+6/o3dQy9IzrlDItez6WI
o74p8aWncXzrTYYysubj4GDkDUCqawHxmZP0PGX1Jmizp8APGYlPWrgm+4JX2V8CC4ZTG9bMHzSi
I4K+3SF5OUpDTMQFkGW6deVrNtnNnh8CT1l0LQhstAlGuU0WjQ08EGakgwNDMTUVXI6kkM5HXA5O
nw/jWiWsgojG0FHUgnRFrthHshRcTk/thWvpbLS7VRYqWOGF0hq+Ij8sfJbewKGPmzzfmWHENEfu
3Bgb+ZI6GvT/RQrpz7jOvo5W9SgxJPsrf5Sx6Y9ozuUxLokZ2vbs86AVDL/TLHJZ6I6M6gFjKIOo
ZbEwlP92N29JSvQHYoEZ7xEaKtblNN6rIFMQ6gPtXrjVZmtiOi0xFi3AZOTWSEUg32Lqa6ttoPmP
Q5Y8qjjtNpJdj24ZgzguRVFt2iR48ed813BeLEGuyyIaBkbAFsOgXcZWSkuI5aamU/yrQ2JhA+UH
rxcibAPOr4u3YRCeKq0gwXXsnmNfGoFXpvuw77rt8nAl0LGYSrdLiYFW83LEtzONB2C44yGUdZS2
YEPYvbCVgyR6HaHguh9xqmRT6ftO/jtWeEENK3MYHNO680IkXxbFPB5OkR+vKGBTnCsREC3Q40bT
Rwqk8318ceMmTs3rAjz+wDksNxemw8/wXjEHEHsbbR7Z93FDnNrCCebcFcgrmYEhqRvJANx9rIk4
CTVxr6v5Z4+AlB1XEcFRJiMD68rzpKXag4ZpNlKtG2Hk7Ny5kK40tV/bgI43LhLzONZtTqMYVYjX
RLNXi4UXNG9TYmCu1c3xIPWUeEXF/GgKWps0EERRxHDI38KM4ZMwXkLcqK42doijQlPHLMkuEoR5
uR371LiKbtx5EIPcLDCe21zTT3RgD0mAuC2zC6amqYqAH8oY47a+3tSV8gxR3zHRt386cWlAEFDm
K+iVX1Ai+w+GJZmUxEJ9zWycWqSe6Y+dZ8QHQwkdoXXvyPnzcyMaBRlc4bsLG1lWFY2kvI5D2hTV
NWj96tob6LsGOW+3VaQf2fMszqucMo2QyE8nzSfqrobuU7gMhrNij3dDUp+hDtGVnuxdnujRTRNv
al3FF63cR9mkOshuDDpfUeX0XOIpBRrpJq1NCq32WDplEY7XCHbxRqCy62I8MnWOMSal8U5eb3nu
+pT5PzsMsiu8+UWplFgHB1eWp/Qo+Wm1H/B5e+hoLvYY1pc2H+pNgeYRcTSWQ3Sh1kbuqzd9pGhg
A8Y2V005NecGRSH8Ne1Wh1YOcoTKfCQxk0lrVl0HjQ7STuzIkDoYjO9XRS1PR2ZM+7qz5IfRxOCs
J4qyN/KanMgp2URKnO+kHjRMF2huXgbhegw7jnKBjdU2n9AX34J2EHvcE45EiOldNATBxgKsWtn+
NymjTtmMZXfJNNjPZiaddVklcq3VXsNmStBwydRSmWPdqfLA9VDHq8WoZcvwAdtGlhwzvWM8Z4Eg
bHJ3NGFm9SocBxFzpoqgia9aVZTXdOUTAHOlGXbSUfVeIkU6ym087ugCvODCNVzM5BEZi1F0USwU
OBls6TuUeNmu4yLds2DWPJ7MgfY3Iwq3o0m6mioh9lXyNFoR05Oc7ZroQ7QOWto0be+RKFNH9brh
L3JAKJvsXEW3DQLIjsDNwiuiVCfjNLOtp1FdEYo+96lt1CJMWBWKDru2jL7kBhPZKW5O4HWl2LvT
fPlTSZVmx8dmbum3JVd5dIlSZW6zHB0S280V8RBflbBGBOl5J7RFqjum2sEU9V0MCflEvE1/Wm4x
RaFDIJEYYBhVtk2YUTuwoArmPf4q6Ucb3ON0lgI/ASzzqYsQ7AMWiI6dTQ1IyqnsEhYtDvnYzXiG
9mxHZYBnl3j6aHS9qO9cubQbRzHsg5aWxn0ct8EnzEbOlzLWt6QLvyTAXrfxPMeR/Oja2teh6eWz
LLrHYPDkT3L2FbZidCNOdENfQb50Ru65nF3BGVffhTwRcmFUZEvZMpIkJZ32Pf5gzNktY7JeJNc6
8dOrVQTxJam/g2hMVkOjVvugMf0HuuYHKSmtfVnxEUmUv/bilMCvpheF6ZEMRNKf/Sq/yJq+jTr6
uUFVNse8QY5G2fuE/nta2W2lYQrT2aqJV7jUOtqdnkuvbWGOm1YzyTbIjM9xlXc7XYvuW3TSCMb1
fN9qgMXmc2w91Z8gNciI0vT+IqKU6f0Yb4c5u7LJKhxG6XjQ5IQdoQ2mNdEINy3s/XOrKxs1r1MS
h6B9YlupPVEdMmu4oz8qaMGxBzYevssC0J0OBdLF1Irm3IyJck+GYoNf4JETTYIHTtkzBYZoWyXn
/03emSy5jWTb9ocuyuCAAw5M2TPYRa9mAgs1gb7v8fV3gZn1UgrJFJbTdwfFipBMSRIE3Y+fs/fa
o+8Oq8bGlekljdruJzcr15EikSLvjRvDCdpN4mA9THWHmQxrJHfMx1hy2K265hTWhriEMWOiKO7M
FV1jEuIhXm00O4ZcEZDOVhiAN6e+vZ+7qQP5cZH62tj4t2oMPpWod6GNjrfPw/kezrd+9kX2us7X
odv5OYkUg/hCidEzrxrzGWC/SKMg208gr1dZW5eb2VM+aOGwzcp85ybqe0TZ/iSp7tuSU2SgafZJ
WODk4E6M2fgSqcRaejZfJbsbh6Wsy5BtxfCeYix91j4KbTxicW7dUV53yx415DrsycrQdPiDIDhf
6ynyF5ndNJS6wSybt1BhamgBvJwCm3i8x5KR0jiN6GyDHuz9YDCyTG25HsIQcq5BAQvdtFgh7SLk
qa/MDQC787UUIzttWmR4HRYI7J6bxLFXQZWDt7DMp5J1WjZttrLyFhJH4feLsoU6w1Z27PzQRz04
HPBM04yhWEcwXe4tD3qtPVmnybBgoHraCgdfuvVb5NXVCPxi7O5VYzwnttEcTE0e3KglFgG/DqkT
1YJwjmLvWJH3iPgLmVn/IvspOPRJyfo0ounW4zC9dFOxEr4L9RqtJMIMh5ozqFa6gNyo3EOm59VJ
1EBxc0Xh63Uby+nGB99U27gGr0AriuGoq7p1XqMMDSBWnBOL2hsff7xxOb6Wob6ocF0s2yJ9xZbv
o5By+xerKu5DODtrC+PRAiN5gwfXQ3oYm7Q1tQh1ZYT3iVjFNSHfxzacvDVMnWA/Uf4QGeByajUe
OEm9dpM+YFZG7MuJsV7mufHqNgZtE8Pc94j29VELV36cSvYM0njMhkZHa1gm075wOLSttnHhJy/Q
IUAD1/XhAlv1YsuXJoraD7KN2NmmpFqg5P9KKEGApdptzhqe/Z2bWaiDamjruuzuygo6hWbhOY6E
RMEaVxpj1YomZy3uMzY6v0zdo98FH8bEpUYsrXDRazwoLy/RQ83KAqmRKoJb7cThiP1wSPJ1YJAO
n7eJdvQtnfRIt652qQBsITDwZvMNa1bGKpYDSS7FcJJurW3jrPiol04FNwn/suLVD5oCK2Snxqqj
bYYhzntJ/aJ4wiODzsdhkbXc4V4r++1UaP5D5GW7vra4xzLmHyISHEBrJ99a0INCF0dKn/ZyhVa/
W6e6by0bNpp14FUDIwsmvnHfEdnsZt0hqOJ03uY1JuqmcQrnZ6ln6kcmJjbSnGIen+MiTqOO7rol
Hk20NRDOawwCDGs4PpTtTRjd55Bw1xlPunS62tgFIRVqXIIf989DUmF7QdO1aMok2Tdxcie0sN+4
PR+AglWB71HjCNSS2si0rVw6o9buCQFYBn6QzDk7aJ9djWmuUR/MPmtg+gCP7IIhYhSkxL6x86+G
RVEkOqfZeprlnW2XlkRSCn9HVbQxe58rMtWgJyYUGRLswN7KHc5ryN5X9CC7leo1c4W4NdteL7TA
jGoKMZ61khG46ekHhU5OhAfVsRNN2CtkRK5GY+M9CFV1J1B990XBcovYfLQ/a9Itl5mTP+pJNO0s
39RI+sErPBrNCXPFpy6ZBKssOmhvkHQU03YyNtTKNEjr+KMsh2lrpZN59PBFbMsx/dKkMTP30VU7
t9MT+pEZkxMzO4Y2xQV50hXI9Co65D2hnlqh0fpmYrmPVaHvLbR6bh5d2JP9g9N4yclOJXSUOD83
qI5N3tm2wLKclpZ/79HbPGU6V6r/GM7CPwdA18L2zHItnca+IYKRQ1qu3VtRpA7XBweLEP85bOK6
KdOLVRTxRvbgNtBfZogBnWob9kqdjNDOTrxth9ymi4xsYE+tu/fm3xoVfRq4Hw4c6jsa+KwFCF4+
pErLzmWr5+fINO4Lf6gOUdh0y5Ez61rFwxoyXE+iAA8DhKcka+/djpNqNkTVpZTPmLnbg7TycsXh
AXyAauA9lESQxElUHgD6R/vcjftVlohbI9CGB30KuNfHiTn/MJlbIQVRMXxwS6Js1F5rI2cZ6nJT
WAwsu6ki2NihdnVZuxCAe9FNnE5gsPn+5vnwRXZEchh8qOfML7GrjOHJ9VtnKQMBgixqv/ZYee8i
bkOXLfmh8wpE8fpZ83Nx5sy7n+AaHEvoKhJi9SFL9jK36guSo2RTFUrHbtBeaBASkjbr7xtfxggr
KRstGrfJ6LYnQA+lZrIZzHrrBARLFlvVvkhZhNNEa04usp2IjtOt03ATmV0VU2Ye2yorT4rWYWj1
xiopzMfeMg5FVTpbcNTh3p/RX0aJWQGYVnyJx+4yKb8jdSTa1rHbwzEAppWmqK0RKCJvRvQTQdGr
xYisA3TwYmTxBIrDiKcxwMGIPCMjy8471g+X73Vnv4ZR9R16Y7l1M+dLMKqbvu7Sc95AEAHoA5nL
myFg1XSuTOwvk2v2y4DmNCz6RNuOw9BsZcJWH3FsArprzg23stiEWrF1SiVWgeG3z6lVHQmBM/em
Yt48jQoyRSpCstz74GAlzb3utDB0cqJ18MhGh8JpHwvPdY40cB99wV4CkIdZbyjctd1i/8GmXpfF
HiW2uefMzc3RcnobISSmFr1dMQEqaQ2I8k3p3DUD7akentxC0zS5gstF1dPSUSpF/d30h5k2r9a+
buW7MMrWMEPQ0bT1h8zOP+mI2pfgdl7alsp2DnS5vo/WKa2tOakPPZqSFd3PZNcTyREg5FoD/NIY
u10m79kepL/ptHJiCQQXE7hMbhWDp5u8kY9FfEAGOHyUFvtOX0mQvVb714zvOu27Dv/+mfv982e+
1z4GZZZt6ObS7E3nXlIxT2Nb/PQtpJibPMDK5iCSZviUrTS3TVgJZkR9B2gZM046E07QIFx/j6C2
MbTy9zQPdeCIPU1Wm9g60QeU71ION1HjgveTUGIc3b/zW9dfNAFpQVcC9BUwTQ3V70QVrPQ2RJqg
py+p6aDY1rWdW10inO14KmlR9dqcPZS4agFZjJw+Ek1ufBiJq9L0xCKKGhTg80OQRGevacKtRqvm
ph5JJJIDN3fKFOvgYZ1dUNLc8WVBqWSXz9ZEfk8rQ9I7OMvkhyghzoKhP+oq16GNYYuiOIx8Q1QQ
j/vEBGjkmxMsD4O8Q6Xp1Y07sfMakzthnHefRARiyIdUuMDOQ/DoFckdkNPIEcTDAcs7uT648z9N
5ibfP3+mmQZI4DF/ejOH9kyqJGJ2V9aA6+H6zq8/5UU2/PDr9S9UMUYE1DFJ4nhIFVyRdXT9yfl/
P11/DeZrlRvG49SU56AEowwFkYx3RPjrEXvSTT8/uETco7LSrFU32xyuDxa7137CAniNhp9QnQLq
V0w+i4TJ5/Xh+utkUIxGUQ6XKB0wHcfjofYnnTqAizG/tmnuadLPn2UY8VWkELM601VnaMy0goI3
MivOfU4AFFL/iLFSWwdz01TTeYiv/VJqkJoQQ+u5daNgUzFZvkmxldxcf4rnn4DxWZu6gcc0/yWD
xAGE4HMzvx3oin8/NATaY1ZNMK/N0/KrUsa34bzlY0b3rXAXk11+IZtt4NADYy2ZXQH/PHRmfmwN
UW272UtgWh0M2WtHmOGgWLtwAnZaZ9NGpKmJEepWOrHY/H+tjWYQ90dZ1+o70pqX6vuPwq6//s1/
9dCEy0vkWSi36Cb9Rez/rx7awubPiZMA8VkMPUuV/8vyd/+DXN+AhWVKugvmDAD4Rw4tpRC4FVCJ
OSYOzH8j60IO9rOqS7q6RQsWzjj+ijlQ4K2qK+oCYtPdcscx2l7h8riZRFduHG6q6zcrTC3w9RKf
oMlWjOJkvkH6sMx2jOJo+ZWqgd1W0n0U7PqRVi/GCOErbCHy3WJVUtS1yWJDC6hBe4XIgPHlWuf2
xoBKAGOfc5it0woKfnBkcdc2mv/ZsSFsNVZjs3ra7SF0EFaaGiWCKIMX3bWdba0wc1gjUwQgXqEt
rUMMOyigI2lNjr+Gm/Idx+20lfVssOItLuPOpTVYf5SDdc7nJprActcmn2nP0a2V7XYYZgzqCNkJ
qtbzaNJKjAPv7CDWYeSWxbQZdbWGcVQsJ48YqMzaetiUH/IoOeg+RlGttZpl5wXTwR7BH01yW6iw
PFXC8tYjnUUnHdii9GmndIJOZB3fIhj9bHuJeHBCqo3YObKqVPAcR7HUGYHnkA00jJ3sRGTOmQBa
kMcq0OgwlBaTr3+adAaJZPUs6Rg89L1BPqKM4wfPV58gitIvMityr/qmDtYVXfCJ3uKSbtFZIHsA
0eguhxFbq5ES5l7V4ec2XwMhJYooJv0uT8VAvmMDTbeHA9sUmzRNdQC1G+6h17jHxGcWLDMVJMqr
1dIWfPYb3WieU4Oe5DRgJLGAF0IDA/Pgf7M0qhMG7zQhA+Ou6ow7K26pdsnvW/VtQFMATNXmEsTG
mR2gX+l+/EpTbJWom6nTadKIHDlFCIFS2o8ejFagd3a5rKvxgOlo2tDf/CZyWk5WOapVjHCeGQcN
OJ7INqGShIoee47fpjWMuwzN9Giqo9e1J+GBkQiG7KHDQbwMPWi9Ff2ioUfzQF57t8Ayt0fxdmc4
cPjG9IieuirS26LEMQkRG0AW5Jso4kOJR/8z5vz9HHNVaCQpYGc3zbt4jD+XFoYXlefguNK1crLk
OcYzj+89bQZoBhBJPTARK84ou1bHVB3Cfiy8C13ky2B6a0/hBIw93nk3N8OsBnl7i7A+FWKTdgZC
oBKoArQr1NkEAflasU4HAxUyZvgOtRAtIlQrRTfs8r6XG7tUjFYrl7CJfmCCFqNeoPQVxEttmWgW
kG0hfxX6uA/naQ5quEXWNAgj9PQ1cnD4B4caYvI6d8XFk9pN43vaoq0Unirnoa3q/mJX6ZF53lZN
xYOtjc295iUbtwM8Sw31bCIYHPrwVZDoTm2/T3prB1nDWThWU8LOcHfR+DCOJqewAaesjPEpBSeV
wHIllnGZoynZNkmBmsgt8mWdRjjKYgpcE4FGlOqAD8CwrWyaVXXMUhNXXbgvvlQJxCvrbCYBxkYT
OiGLzqaY1zYtnKi3PT/C9fFh7Bnv+np3z6CMObAzJ1Oy3bcj3bLmpmaeJhQHfc9Ghyi1HralXd6V
tG2P5jRPl7G+Iagf/XVgZiSYEm2/TXM/WwhGRlOX3DulK3fYgenIjfXGi1Gqqhb1lAz0i9tN7gZQ
ZF/ChfbC4CEPyglWQPYA6Yko6yZ9TSIPof9EvvgYiK8qvNFSXKP9g1dHu27EoY5CnZmb74pbVYqE
QKz+3I13hkka58xLRV5gLwvoc46nf4WLyFHdsJ4nI3tA4QAJzpCQqclUO9gyU4doQEsJUmvdOam/
8YuhXTDWbA+FMSvceAFm2VQHhD8VdsGIQCZt+tbF9B8Zo5rj8Ez73aE4BePbWc7W9JtmN7bhnRrq
YeuKvFvlnsO+oSr7YCAj2Retv8IeV80Lv0GC3wG8KwirBJdJquvNbsrDgwwTsYy9aAbNlPHRSpKl
ICR4nzjdNo97a9s6wBM7h3UUJvg08zqqZeYZxJOb9auhMPpcNbv1CMo0TGr0951xq13be12IKV/L
kBJQ9B5gI5KaQq3NeUdFu6yfzg00mB0w3JM5jPqBHF5rxaWg6YT/L+AIe1SZ+cFtp2iLU9+lJAeD
aLr2KY90axFlI42zSjK1bMAWXl8FqY4YFeeHcnpFwKD+EhRjohx23Gj4AniV5InTL245LiArSifM
nN1YWng9rz+Wob13mme40xO6VPMxZ5S60tpgN+KM21TSuBvMFOkl4qGriXROpL7+lM1GUoJHIQpE
lr6idfWaWkgCmZiVCyP62CX8qWcn26QkfLwyJDZ0RpQocGB9udPpWlr6ZpbtBaM5fK7DttemUzkw
WPv3deP/RWOBEHxWfzIWbJK8Cr/9ZMj7+9/8XYE6+n+oIB2cwRbWgbnK/Lv+dNR/sOhhHkAnJ7DY
zZin/xaggjApzLOObbCdk4gMZurvAnQ2Ixj498iTspXNeND6NwWo8cZVIPHIYCyQwsK8YJu6eGNO
9ftBn5wiZzAXJ82qTKsQlWIeHeqivDSsPWStB8E2JPzmyNaMNcdAZ5CX8SoqbmXBgMNApqk1MZVQ
AR9QWVV2nHfHEiT6wm2zet+Q4VZbtFcrPaMFFHTvGVy5Fj9aCq2ZgzVDugymalxg441Jryz9iWWb
LpHOR8W2DCxHSw3AHxS+mWEQM1oai9ZV38g6SP6lufavJyeQS9cVyRj4e392CNJb79ANW822Khne
d/mWKGbGfegeKfJ6oPr+pbDRNsdltiTRvv3L6vqT0/VHi+Jbc/H1+fnYXNNW3GO/ZIFNCGsLjHkN
gbL1LWmMMU0V0S/rjGa+AmlfxfsypJrDqAeNFHHYD/f6byyS4s3989fz8+4lt7eBL+XN+x+6Bl2Z
xcW3rCZYAje59ytqQ3O0BPKzAGywSZouaOWvFX71ZQ8Nmgpy68AQYDNYmEWlvXNJfv+KWNznL5dA
lPjzJ9IApvDMomm2Ws4SL1BVrDPsocd33jhfzjd3nWXwdQGkLW3D5Bz589PUvmPWXelxcJkERy10
wmvCgKLnwuuXMfrVG93PvPNUz3PQTuzaXutvVcXIJlGlcSxMGaBPsm1a4NL5d65rPhPLwMaLT0gY
3JJyvkJfX+7DzJ/t6f9jlZ1hBqJpt3X5TXlgTdAYf5UmrdrRewylri9tLyreuRN+veyWYRguzAAC
8sQvB1kvAE3imAiF2Gctdns3WRY6mo0/X/bfXXUDJ67roG9HdjP//Q9vTXdqIxJIJdiGgYpBFS0W
VQ5UJUHL8s59NN+5P3jXr1fxx6d68wHbUvdL30rarTPCfWqTbuW30bcCCDF8WGhrI1bDMBhPf36D
5puGwPVpHYUHDd+Yyw38ZkEegxi6R88X2lB6ixmlyXZuqh+aUKUbig0JP+FCrk57Kor+sVEyWiMS
2rE0uMhgVLyiZIDKG2lbrbeNXZwoMqVbosdt1l2n7frFOMTH0uJExoiuW88JJhWdyq3mGSdvBM6W
Vf5rDf9tN8bIMfNx6ccW/e7RCI8OrcvmTrTaZ8k4dffOO58v6JsLzuR2NtkRvGj8cts6tW8bCEga
EJgYo8QQ3jE8NheBz7vSgu6umY2jfaetVec+grZNQHOjpco6BVre6sBwPCQ1hyQdjRUQOPT1Tt6v
zBGlkR/i80SVifql0xd1xVE+sRhnqmlXUDeWJb2NyTCPliGj01B/DVMqUN/p9Z33EaAd7NqoPWpG
9OHPb1mIX/cuy9TZu+bFyuJ/b76qkZvY8cR4YgsRJ1237QQZI/o+EBeNbfppivIYCglwcfRhA8NP
LodmvY5ufdabcFOAeD/6+bcs5v91/RMjOXDshfgEOFkQlpOD87LQgbcWzYLGhoCdqEe39Xau/iXS
nOApHRqINYp9Uitb7NGsZk2Xjkvp6QAam/SQujXqCo2/k1F6N3TOHbjwp6Y9iphef4auyzEZBTY6
ZxSI9HNiKeM1M1DGIuwZurfdnV/0T2D44gHkUE5g7iqXDzACnsj8eEBTaO1cIlmXjLrIknU4WlIm
x1mAL0FTm0kV5io3EN3TeX8GlecI2OENaCbHfzKj8LZV3YUeCxFAnO6dsf86Fkax1IpsXAvm/1y7
RaIwjzi3ioidlKlz0T5KNK1LtIMXvw8Pcc1UZCieypAJE1zbGdSUICkq6UlP5CONVsXQsNPuRY5L
JHe/BpX1NVfVrSUf0fqhsCmtz+g7HwnU/ahS5jqaO+xT2pGwCk0bHQP/kaprn2zf6dDdcXDOU8hY
rFdoD6rmQuTNO3fVrwuXY9Hr5LgmKe+UerOCDACOW4Ldmm1LFkGRDlung/MuwuHRG2i2AU5begm5
IX++l3/7rBa7LgNoNW8EP6/MbsXd4SLH22r6c232d22evLYAOYdJe6pk/CF27Y9/fsbf1D4EobIT
CFe4+GXfOmJr3+0yLWmpvSSi1QzpwzhED5XW1OvqxVIzf1w/6A3j88Ka3mFD/PrFRXVszOW5i4rB
vLp1f9iIfNJS0PDlvF2VfySpHlWfoe1R4WgwuZFCNjulfdN6cEDvvGlaz29WSZ5Y2g51rmmaXOqf
r3OqexpHU66zbNUZ/Hm3NlNibBJ/HPawfV5SzgxLRLy43oPpXLN4Lugovdjdc2ThY3/n1fy66/Nq
HBrYNMsFZNw3rwY+5iRssgBo31IF6fOy4Rfx2vVr9EEOFtakr8W5husE8CW/QJ4gY4Xc+zToH3Pb
yHDg6qs/vybjdx8N9TCNDWGh6pBvWuplmQOD7CC9G6bhLBOSvAtbik0Xds+FP74SIE04V4lthsO5
z76XfEjN/H5Unn6sE/EpHoS/2MHNuiHRAf1AKyT0OpqRfK6rRvcfRWScEJwD1oxEtx2w7zReeipn
AK30hjWmAe+dy/w28ZeiwLEQX80nQjzm1tua1peMlb3ArLfovNxtRhJ6exbKS9dZ17IpA1lckmRe
LjskG9iuh3g31UhtsefwxSe2YVXr9osxUbrYNOGXMe7eomhWtlu74NFN9DJJstEtGIqx75FJIZ1H
HaL7nPqAWBT69KJyjy7YN/SbvGFf7n2TbXVIkh1+gkUeBuk71ZdkzPPLfc7JGPQK+CSWs/nvf/iC
oddEIuf0NVE/9bIJgl3A/JCc8HE3leLYNSV5boHcB72WoAfIQFkEr4S5rzAtBeuuldqO8hwOgzfY
Kw6AtF5Msm4mNDvLPso/pkNJRtV8mG3gazbJF83pn6ogcW6STIBo6Of6xzZXacEk2LjGIhlE1ttd
jDGC5JbCq1GUh+PLVKfAFGPJCMWrzZWh1w99bn/78z19rfp+ro24AX64Gm++Z32T9NLPR9yPrYhp
MY/V0phEtchV2hMt76Rr1oVi2eP3tcUcAGXUxlIpVP9Rc/nza7F+t9JTgLNJswoJ9Xbpc8ZO9ugg
6q2bqm7bS2c8SCP+0HooJ0qk4KHVKSLXWm9R+T4LQiIu6ZDHF+UWe1cmZGaJ6ujlzHCswm04qo4H
5c6w1kmbFulc40QZMlUZfyEwhmi9Mn9pRNvtXZ/2F8EmDtkVEimWeKyQHKxwwSXLoMtp8AKOXKdO
+JpkpHt5yrg0dJw3Vmp/TNHvIoQETmhO3rCFakz9ru8DgyXKMZ10ZemOuxncFvSN/sGU3otQ+ZPd
RuzthbtWTfmhRRtkIuM/hiXYkcr/5ghSdt65tr/e9LYOClpSA2Pqe4sKY+IIMQ7N4daR8YvvNTls
a5SKxBia7xykfrNI2pwTGY1KxX9Vnz/kH75edRLb4HkBJxZ+9hoV5TJVxY6l89bpA/BDpHhlKYBh
mcnHP7/F35S89MIMxzVcCZwF+tzPzwwjAf23Z7E8Zxb+ZGTXrTMgbmvqr4YJA2FyvJUyyGqxCXha
WD7qtXTkJO9R1y/jJF8VyvkmrTZEOznYqMdI4cjDjUc63DvL7m9udFuXhg1tneKCg+3Pr7TxCRIB
fgr4IEDt15eHvI5e0OvdDpqFiyd8xbXyXjPrWrS8+abT8TNcRxi05hgy//ykbqfVSJ/5domuPcMc
ZcSBrlKFq8lWR9RazdKw6wIfibmjy3BveM7eqCE/k8jq4d4iTcKsZqMoAv3Ko9CcwvExFAABtfdK
oF/Pa3yQFlun4nORvwBJwrbprKBjTeqdvFnpBXL2JFbBwkbpvLSC6PXPN85v71iOSAj0abfR6fv5
wtiEq/ppO9QMyE5Y+09S8qxGZp9ZnM1Fwv27dCcixrT3bthfT+SODbUQHdL8gUhH/vzEUS3Q8Mmi
3qZT86Ef5Z3AjbOEoBgvg6G6cFxh/MH5Mx6QXdt+AznTqldBp3EO9/wUY3VtExPVbXR87NPEYPTP
F0b82hThBSoOjzpfZryfb26ZfmyhItYx3yhNvrCqMDKVDQqhoj5xbvwehFTHnXQ2NlJ1R40PBaQi
T04wFCtAZqxi5FpxCf/8quTvPi8qZD4pTreOfHsjN37nGWamw9Vv/WijpwyIGPHsEywBKwbf6lyT
KLeMwEpt/E73GTgX+8KgiYgukzDGdJsZVvhgDsN3Mkf6h1b4d4FX12c/O7iaOR1KJzhPrDTH0i3b
le1Z2Tak0Dxn7AtuJE6YQbB8uzByp4JtIuso4UJ9tIGDut2HujxlBSeEcKDDs6/xrSSD9XFqk3yv
mZF6Nkr/21SGa/y6wbbPcLclgm3NrCYyqIoV4VL+v1+RyYiwbRZjRS0t3tzfgeZg4srsctuh8DYJ
lVy3curWfdYGy7y1HsOgvbO16jXq321i/6bWIu6CcZiuhO6gLfn5Dg8jQbu/UiWwHuzmkd7KXah5
HqxKM146uS32fVXddF3a3yQe/U3TLDGJYFD78y3zmzuGs5SFFmeeRvyyMxQQ0pvCkeUWY8YFtWK3
KGNdR7uc5dC4xMvgZOJMJM8xkkb9zu36u8MkT043l0OMopf/5ltuTEyf8ceXZCURIdX6wdZw8i9R
4fvH1C+Ndai5cxrktI86f1MEZfDOt/g3q4yr0/KT0DKFtNw3Hz+VUta4gVVuk3YisRZSBpZUp64X
CCeNVaW/+445Cv3mLElNqbsuMm+EVm/Pkk4s89afBM/Zpe6X3LiC6hv7dqBpswkbSCBZl8DuKN1H
zXJ0bkPvm6kCPA6DV259oi5vI+0li3Qizee06D4Mg2Xcm/5tazSwqEu58HPIEA0UGYQkpvbkePUS
oqcF2r6Oj1o8KHDzRHHpXvFgBMmHGgnlUtVV9NIMLgPsOrmrE9zHpkmAO992jr1EOz5lTdGvwyL1
d6j4zA+xlF86O7DWvTFkfNNbiPQ4apdKCu8lVhoOtaUwdP2ebo72KJFme6q3nkM3jva0v7yTF5Kq
mIPFv8X0Ud0hSZwhQ+Ydg43yqXk1c6eF1NvZHxzzuZ1E9L2jr1/1BhKm8FFxgrjLe0ubA0cIGUkz
ztxO4Ln3kXLJsfbHQ9CGtxO6ouc6EyFuftP9iFwArYci260xpLxkbvJMJdPuq8ifzoOho6ppxU3T
uJ85BMWnQgzREQiODrbXwa4+Ro96hQ8i7REsuKIZPwXUbenYDC8IyxPWDiNeNRMGlxgJ9HIc2/wh
CtVXIyimr3os7giB+dSkobbJyOU6jaoNod0134oRL0jQ9smEYCon+BBtD+c9ZJvwFTmBNclUrcK4
GmElpIMNVB5+b4LOcoKef2Tk9qHRonYr5t+uf6SCyUGxJVPiAFV4ZmcPz02egzKhTXL9IwGw46Zx
jG0yOxSi+SHH4fPXT9c/8xA01F3lbaElb6LYtI60Hu3j9ad/HlDjwhTER4OKpUg3hCGw7Rl5CI4Y
sb4vB3qd/liSpRnnhwDhMFwhjWC8UlWfBzvn9DIhcw59sC/Xnyb8f+skMcg/6fzpouXVdCH+1Mi9
8nL9EyZ/4yVMopkvEO/yyj42mWfd/vNQZu0SP5xxVsC1VlYdY7yj/b6rx2ygxi3k0xCDiWxUClyw
nRZN70lo7hypbpDqPI98AptAKR9woeU9SAc3yJiJD1qQ54cabwNRYM1CLwrtvimEdj/k5V2XoLPK
o0y7FRW9YzfEQjNghrF8y3v0g7i8CWqAu9dfU0r80wjnvK2HfdVpKVG8Ku5vKRMqvNlEVkVhe1sT
Z4tg3qgD765M8O0Du0z2yOa9pcCxv4l0O7qTeRfd0WDq1mSxTqtptGm/211wMPUQ1ttEVmNjKvc5
IfRsW+SFWjeZgXo9qrVlJhsSCiZUhbDinkcpaGH43XTKNG96hi55owEXvkv1qnpOP0OMm54lKuD9
0GZ8GQpFBm5RPvmeOz7YDdgFJcqncqxKgg3R6BSTGa3tfFZDciS+2HVoXq4/Ubr2nDVIfa3Djegb
aiRgItVRlRP5q2X8+QofR8Nuk+Kc2NzfIEobLz9Dl/SXjNeqrSVI4eO9PM09yoURY/oMLL/bRJkp
HvQUO4HW3aIAq9fuxNt2O8996oLMXumDoyB58MRd2CarQfTFCQ7bdBgKvP3GQVR97DM99+6ariO5
bJAfu7Y/kI+QXezeMM95zX2SG86wIkGpOdU95Gi7CL4BG0FjTrg5PQi93OS+la6h2nFBsyYlnq69
G53B/pRiU4FMSXaMNmj1R2t4JrcqhSMu12ah0TjOog51Zel8aoOb0sABxfx32AzV1OxqzY8/WjaD
9vnPbZMqNymaadkNLKumk9dPNoIWaAwGOSoQxIpqip6zMfzMQpJ8ztDS4V15iIwco4qI7ecg2ph+
mD4Pbd/ekTF7CsbnQpbiEfJ9fkG0+eS3lfdkhVN8jhrt6/W3RIbhKavBIaQYSVd9pvFp0Hu9Y5Mh
HcT2HqCmew9jQzRoHkzyANwlWBWRUe3MrIWuR3NpV+Bbf3I9G0BZWJjM2/LxiawDomGU/mXogYiW
OBwf2iEQJ1eG91Xd1Q/N/CAG+gcDZL2l78cEvncWbefM7W/6DLtAOf+KNzR6CDOMq73+2U2rjuTD
Qe162/2IyC/mvGbzXTTIs9Wk2gk/Dr/U3/mg+12n9RiTe0feerbiPG6tKiRSZ8ZymOKH2MH00jCm
6KtyzYJnHy3NKdZWQ4D8AGPi4jvleLn+1AUUMjncOmvSos04mMzzBmSvQ1oEFzt5doENIl7Ent2Z
vnHQydtGVkbHRpVqWtmabdyQdNwv3NKddu6YqgPJ26u4CM5qVPnBF3FxkAXYC/jh7v9ydWa7bTNd
lH0iApyHWw3ULFmOEye5IRLH5swqFsni8PS9pK/RP9A3gqU4jmJJxTPsvfZunIljLb0mZkXb3e0c
TaMzucGptUN5wtDLuzRYstvzYge7gByWAv8+Q9fl+rzx2BtYZWTuzE6lZwx32zC17IObJH+WvD/5
GYH3RfspDP3hJxbXHOZsD1pipLsDrBQV01FHGwEJIneROVsm4QVeY2F9FPXRnpe9oo1YeW6+NXS0
cxz5Ly/L17JMUKRWc5wu+acxqx0Y+5VnjO626VyeBXUfPB4iHIl6h+K+0liquqx771FcJ7b6V+iz
y3WcBgbzvPsLPuSraczVhvHXnXJ+00xIUoLS5pqvwWS01JBG7Z4J4H635/5lGR9bZXmrSNPkqstm
KXFRksB4Csr3kFxSd/E+bDvbuV2+g7BA5AjHmvHV6PyKHPLf0k8oQ4mcNVKSEYaAXG2igtaT2cs1
q1DEkClGrGBY1NqY2yPNUHG0xPKDaOmX1tdw2TAtl2o5OHN1183KHWiZ0HUepsJtVgUQKadZdl1u
bEkV35FxtvEezthg/qTjvEuH/eocKBdPiMsEsp4dfm2UrB7/LdlQK0PW1L0mbwA0VQmwzC+818I1
ibroXBODZ0JV4DGvTWpzA3fjI7TwhOU5IuWl6u9NlLz689JuiH63CLamMjHM+jFkxBzNNK4VITbI
Idwuy9ivm6g+9F1zrB1fs5s0bvk0/ckXP/bEYm1MNfMfcqzfjTSvjEpIwSEZE2ZVsNB7Rt3yLxtz
NKjaPhAmQVx8z1KlNUANKkXoxmy0JHORco4iRADPdl5MRTZC51Vg1SwcevZPewiBzSD80QAFtmVd
SRhPRQebur2OWB9jc7IUYkBNEjauKBLR7Ktn0Ec0SuZQpm3Eij5Hght8Gj14MRE6X0bjmOvQE6QU
LBGk0uVudhEdsuWRien7W5z7Yl02fbovExzZDP5NIqla4M+5MQD9YGnhL5cg08MRuAiROw4xCqM4
21b+vV+WnvwL78gk8AuYCxLZGlNa/Qnq48vpAJ9i5wbXQWWxCrSKsUXWW1d3P3zt/AZRhMAAjKD3
6t5yg2V0GpE+NmJJmAAFrXIbQz/AHAQMHjENRX+KwliUHdS0caguOknjxfb/oOLA6NV65Kj5WOba
QXPZtfyNVYzhqp37s1O41abAwuZZhrELxvGmJOyEnM3nymrH0yC4LkkdHGo7V7ukqVZOai6Hrh0+
Gi6AhZzzO2mtN12g4x/yLNhgHUTJOc4Tljy+6h6xQGk0HHTHpWdS7m5cUklwhSNOeUCby5zRe3i7
qtA1kIJkJ5gPYtWaAbjbPGo2wmRmHOKB03WqTiHQHFQGXarXwmME/3xwKJz2JPv07ExjSObW0J4s
IH6rUZot9rGyPdn0N2AjRmnvoAdcgsc/2Lqz/C+aBCuAx6c0XKG7ZjAuXKAuj+ee1VOD4bf4YDWQ
nwqCik8+vTtpL92w0Uj8Oa6AkZDU1Z08eNrI+x6yDwXVRufhVZTl3k6xV3RJ/VensoHKVgIz0IM4
kSAtT2XBcgHgtscWxRhOmRfMezF7u4xlO+r28VATe8MS6PENNIHHUOEQdvzO2ITRsJ8lspFxTMy1
Ezys3o8b9oJx0NnRXhnedurqnFBjz0WiVlfNusrY/7cqbE7AGt+VkYxx97j3fIgW/Jw3QQEGg9BC
0TanBdj2Ca7h79CjWHIGhGUMokBe+n6LlnzpBQAffstt14mNRfb6iaeHDxf6TECg4qEIufA/OLl9
qqrTk4CEH3G3eFkPP2P4GepExNyDhva4EUuAVb2xfjRgUzhOvABWMY8XVcRR+fxy9IotY7pgD500
Pc1lScLW46soW/YG5OAlQfrfufgYc3A3gWpdwavRvmeym+L/7hpZVJ14Sw1r1/EWlBR0eZBbScgr
Ts+bGYTBaRLvlUjr/x4OezfEbVYoPPGyauLedTp6jQQB4DAYR9WWfy0aU1ytRXh0Bl1xjuurUxJa
mAXdpc13IZlT7NBMTJEh1zUr4O1T9Y6xt3jF8TjAibPo4Lb2iDR9qYwNBP/wQgQwN5MsgSSYMm4N
afMhLxFsdIGK0+xzCa0ERBJJllWp1Fo1BzzAZuwlHs21Ex5nA0TAWBIu6LJ7MFp61ao0P8bBGNdW
z8E6m9E/LPbxFGagIpOcd1PfrFVkZQskwBaUa83Um36EL5fcFd2JD3Fz9J+PAn6HU6UfyNvno8Pj
u7zWKrZOwqjCwHC3mGa2fz7uZAASqJT526ZP0B6Ck8e3P2+eP/75lTk6xPVFhC087/737/x3+/yr
wrBwAQ6GWv/34PO75PPpPr/87z4ujQ1SfVwN/++5Tc8n//zj/56JN1fvnr2QyP14Sv/7xowQgi0w
5Hdh65ya+/GnpeHtOw/EQPcwLj5Dnp5fVQ9X4//uPr96Pvb/fR9SjiqG9//9+fjzZkyV/dDO8gOe
94O08+J2ym7PhxaojltVi7/dwxHshwnulihw4Rhy9383T34qodO82s8vOdMHeMmTtwkr5ygsavGs
7bx1RLjiRon2rE3DhQ/h+xu5eF1c9kW9m2oLEuEUhCvzsQucitkl4a//mgoLi1BqeWtsoR9ciBDG
czjvSpUdkNovmyAdHPhZVhfj654ufkgnLlly1zXDGdUB4XElOP8RgZVdjp8kg5m7JatZn0LrKciU
Hdj25ubfkNblljHqoM/+Vge/qNiyjeIgB4WwBFhfgGuYLmePX1af3dRflWffEawg+5zyapNkybtg
Yr8y/MWIzSX4HQUvnmXGYmr/JlNaHZMZ8zsJbXT/Sf+9KmjpBtxshfZzbCv5IVOLvzMj71vTIy5q
lnZPa/UCFyvOI+zGHe6n1cjwxLH6c6Wqfh3iX1pHqP0c+DFwXaaVM7IEzgVEdY0RQwfY/eqq/Zt/
G3V7z92EIBZSqZsofXHE9EIG9xdAvm1dY9Li+vmpNUDmrKfxCJ1+A3HkWJBaj7uLLQK4Hla9C8Mi
ZixMxBQVUk9TamhAACI81478NQ23wWxekxLciUpJdmEYGb0EWvzVTZFty7D9J9PhzejbeTuYo1zn
4GPTIiPjITZqFfDKPmSJg7sh8EJt63bYBaKJTqlCm5BTG1nNiGvL/vSbxNpn4LGQb72mZLOtZJ6c
DfQpJ2s+zFqgRnLMcxT1cltGBWazQeQbk4CrzYDxn8vztZD/hJuSA0wLDNMGMGfpCTATueWvtKmD
XZQqnDDYnKo5FWurw6bxgNt5EHyuhqHSfZcsn2gcy2vgShhEKjzVD+bl7Onx7iA8y2v5blSyOwWA
stl1DFQ7bisuVS73nnbNw1zm5MXUPwyewslj9IFNhbxYgnan7eJWbiyCByjVln/obkGdkMy6S8E3
3nJ/ZQ6UfI3BWl4OPay2KVAbzXoTQXrLRrEOaAgFvTsjMLhtTAf4g/yNhmZ+UCLB3bCXPSX6jo4p
ojKhNkBqcPKV/13boFZKmEVGhcTF3BRDbRwWBPVrUMbuoYY+e8ZqxZWoltTBJSPbxOlWC5NEVFHZ
L/xzXOEXJ984hVLnnvlQF6LMcutQraWXok4fw5+TJatj+LcUA8SPZFckYEgWz74OKROGDnLVvgQf
YlqoP7RncfRnIGqLWdex73XRDu1rtMlK9/cIJRTsLqFeWU69T3pNSluxXqz83ZkQl+bN4IGLoXHK
BEWqShuiHdsqNoyqY/qRy02AT48xFgmQQg4vnl2pbcYPiZhzHYYB6ozZjbxrqnA7N0BTq9C+VjZr
YTLfKe0xD68TwcFcmX8eGjAQqRQj/Hbo65joV8tXwyrZEPkvQ8ivYZxcGJpY4Kjk/V3tI9fCWBSn
XlTzMeLvR1Nvb4kU+QBbF0+N124pucUme3CZspFU0crJYSc2yDk9xU6aud8ZnRPoUQTbXDrdBylz
mvdKiGUHJKTcJPb4L8/FfOcERAijMTOqdgL+UxZtPI+aqLSl9g8G3ZyF4vsEV/OW+q04WZoCzDHt
Hy6RvXGNr+WA2Ri68mJE+1knp3YoRjJRi+xbPzn/Eu8i5LUr2OMY2nMek+DiZRFWdMmgT9eLR22m
aj7aj0/R6LTjoZ2sW5AqmrgIeNI2CHa+MyPLpFC+tI8bTLSZ6x2Dpg+OfRC5O6NV5y6S5eW/G5uz
EfDoV9LCZKdLcLcmHBMwARaz1F3QZmfRIFPxcuJBWQcGrAAZDj4oumM5nDqE8ycaygnnIfuLOk1A
GDhNznCdk+pRTdo7T6WHSDFZsfMaPYLRYExMx20TBHt/boxY5e0BvBwcqOaPC84JgylUnjHM7M2P
Tjd+jJ2OtfCUrIcszGJCFlJkrpzWBlAGRkTj3jWHP3OzZIcg0fysem0kIHG4rthbHt2GMpdbORBH
Gz6SVE1QOKfcKcWqyfLYz9PuY6z1h/0AQ+KJXUEAoo99IMdxEn4KSF2z7+xm2ILMQgGWK0OeUTnv
NBXsi0XWKqwO6CZIN8H0kjrMNehnbqduTPDv+9IXlyxhqZGOdbFjl2PwdsPoUQ9inzL1ilFeqfkN
ILnEONkTZeymvxg2emuKW7Q7drOCq2mzzYnUqSmB7du7prcfdnA+mRE/0+F4vLX8+ubsRpk6xhJj
LewIv1jX5QNnXHxn5I35CBJ949yiJYxQ1gYVI/W8WgdyvI6p6KgYonALlpUeK6zA8sMnDoxhesm6
U4/5Gud7eCupANPKUHflyA/YfLzpXF1eprL7WbZFvpsZvsQC8ovH1GxLnZySM4UwTs0yjNvSumQu
XYggUnYUY3kKWKZvKw7tTZq6C6i6B+d/AizPpH7toX6+EWK+7Rz9ai0p+rkHE1I+LDFa5tZ2/oWl
o34FQBwQ9dSAv2iaBsKaoWPhImAL+/g8oRE/6LSEx5jKNdgDFw9uyYKncv5WVWTv3FFxxjLrApYC
xK0PRqLRO3VgLjMfvEeIZ6cCPMkyOWBcBVwXTn8NAm5ObV9E5ymK0rhCU4kay2bZNkViRXpif2UU
YJ7LqgXSnwDqculhk9m+WZGYQqz3oni5k35JpDvr1X3qgTXgtDVJh/Yne49zS704yatWTv1NVukG
CpP9gkah+YY2voxDzM0ba/ilhkS+QaEaLlOW/+Lj1r714UBZ72XNKkq+bF3UP+HwtCdTGrDJH3dR
xtWb3rfLo6MBbGcVM4Y2ACYP4/LLyKtTKPutgtuoWy/4Wc/4NxEBMiUJ6FVnMd1w8CvsDT09AaMk
LymKvW234yawxuXm8GteeYVbHypioNZQSLHNGlU8t9lvb9IHQPr6Lv0MLloqr/0k67e8GvaMoCzk
aNUXFAVNsKRKY7fGtt/fcKA253b8y0Ciu5QFNq2+QlqZNdGxqAcX5y9s+CKfDqbVDXy6TOwbBoGZ
Bcss/L3prkbUw26LsnNuzYozcmRJQvPSpEm+dyQB9Alliscb92jaHzmRbt6scSVXqbV184QGN+l/
2464+nYtrp7FuDDBA3/wOgChBcSfHLMS0KzYkJn/ogtv586k1bG03et+fIW821/nQmFLtS0dS0F8
TFpzdU3ITEe7l+0IoIzOVUsNOzY/lZ2RU8bwElVltK+l/TfoTecQFc5lch4RlABY/REUtjkPQKfY
N60gp9PEh+65ntJPrHUMRINg3JbF4sMEg+psCv/QZ3kTp1U/PEJaB/KcXS64yVwxT5jcvSPiABLE
ij1KcdOculZuefc89wB7J6DYa1m4sd0wETFYgSE0mbd+7gLIGyGULiTZHpDyHBbYjhsgrMiqOClG
5ccOoyqIkqYEXQ+A2E/mH1lreScHx8Kqth8hzFMdxU2oYKl2ufxmVfW28xkpC9QtO+nXBbSCKMcc
XnNuMR4HvdXNm4DFm2V2B06kCemHrxl86Ow1dMk9RFYNGfATxqE+aIfJcOd4q37OKfrGQuJ9Drm8
uPAm0pDLqFm7xtZ2oSqUxhzXQ2uSLgMSY6GdRe5KPvDk5b9tRqwHN4x+p2OiL8rbWlmRvaQTZpFq
CKmTfLOmuAiYqEi6OzpaYrsRaztT25zHmQBYm8av6ABQZ57aOXm+Q4SJ4tyfDqCTcH92cPXGJio3
Y/lC+kBwVa2/RnwyfTc7AsWV8W5NbGUCdS/mFkayM33M1IrnRtB4Mlw7h0WybAnhETtemGSv3PdE
APIgcs347Y//kqDx363iQ851so28aT67oQ4PqlnYw6UJF/Uyu2QNDhjLbb7XzdRdkr60XvUIFMvG
AIEs4ZIRLHKte04SRvm7EsHJvc6I0Aiq3L/o6uqF9HJpiGoa731HZdv194QKBnq2Cq4GmDZLe4hX
fQfVaGjw/pWMF7RHjGzwwP09mX8AGvtYBUuwomyMrpF5Z+11hvmxB59b7tWyvMmsL86sKOZX5S5r
YzHoNZ4ReJ77s+2W8P68YWy3L0r7UwqH5Z1ZBYhQAxig3YwZKJ3flqSYLlwP9KurzSMcy98jY2Km
1poNDbTbVQBh/rIMSU1fYKgNaiB+rU5zFw7BNEYAML0dB3bsS+UQQ4r2mZSg8MEekEzlEvViE+7i
xRHaxa3bOPM28M0mHjLgD07WbQmlWk4Ng+JtbpvkooB+PJmGZp3jsW5uvWxnzckIOZr3LUvKtphC
EhTK6RiliLdzOX7m7diyM1rcLZmN09GjYRV53m101mKrrQmrGEC9xRbZ86N1KqtUfmu8fN2ilsK0
dJ4r/B9OA93Jk0RiwLvbLEkWrXsjSc952LyUmZPvwQo8JqDEKjjyJ8t3ThEX/uNUFPXGJxH25oi5
X7MfITajSoZtMxRqnc0sgyzvL1pU4+BlMtxNVn58Rn49bww1Rms58YuRIq/v9Sy2MIesN80n/ljo
bsBFYOrjnIe/miT9NDBvvgAmQSrZyANiKrGaE2ekZGzkdinrejOPzrARymZzTJz5oe7Taa3qliTj
ZWj3nhwhTfpM7uZ5YvaaPXb8ZLB7XtwXSbfrR6rDNg9/Lh2IANIGV4szqtMU5ERKTM1PjLE9b4ko
32aG9XeGnwx4pxqPPT3xrrDCdlP49d1eBnWtdT7dkkQQJgYrZK4dLyZ2DaD2WJob7cPBgQn0Pndk
hTl91W3BBGXrJCwohYoxIOFGVTcv/RPZX22g4TKIEV2fX/0SBv7QyZ2KX8zV5TrhLTa6/oHG2uf0
xvA3ZqBD4Y+rOKvHt9oq1OXBBvTqfDf4vb8KOUcPWGCYDuzKXud7PPZvTZbJTRLZznoMRmqPPvQJ
WuyHQ1GCTe4js70CtKiDz3AgCzprE9gR3vzmQtA8DP0Ae65DrGAjQq6bhle07+k7QnQCA4I3pDY9
6eOGn7KuXf75LipcwXKc7lEKrnEkRAqA9OwnEL5jBoH6IkmpqBSGhQDJOl0RvEREOYjwmGstJKQ0
RKY7CkpxmVt/2mTbWTaVvsHar5fRriIvgTBVsZfuLBAaZMNaojPdVcmyJ7xObiaJ6L2UmzFM2X7K
ne8K92sEEUpQS8mk30ty58WwLPBurbEXJLqUFYMre2L+4yfDRdXGr6mePlK4jcwtYdc0hJKRX+ta
B2HMt0UH0UUapTpbog83qKlqFposUVuoN41j51uu94+PbrMmkVbFzvSzEDZlSnBsYTgjv2o3ym9b
LvVBCr2qgMRBOZXP41aMzbTvHRzyfmIjuWQkQy2Bvk6O616wzQUuHK7KIvvZDgaTWmb8NKnoeeRM
KzeF10qRTiHNclcmc3BKvdiyOrTjpIVvgobhl+1FPRnDRGL0ACl3iQJzqblGHWHg/mMebu5CpyU9
1cnG7ciSrSrFH9Zk/m5OHcZaBtYaqqBtamfOKvfNU+0R2jEREf7aMlyaJ/a1A+6Fk6H7jDavf23L
DMpAmSKHGAz3W9/8CWy3gszDvq+vZ9JBMunth0dfbzBY033u7GfsvWsjx7XgMQrHc1swRm+pHOvg
PTOikPGibHatmU2bVi4k7CVTEHMannixJnwNit7EbJ2bbkB/Y69fsVUdqWURiSscRSuMUGB3s845
A9lZDvVYv0RBL85N88DndUpdg4Ca0++nM4cwkVxJGd0qIr2MnNlaXrQeYVb9GxUUeWGNg1gm6w5O
aBcbFy8/y890m/Yq2i1mjZxiWoWtCDZG3arrECxvFpuyx0QqOFp2VW/cQcz01PziRjnT/vtwDvvE
emvLpT9ywh3d2S8x3QDCHG1rDRHQWHcO471s6yYRSVot5VsqrL9Z1VdsOZp/HU37bpINvHHx2YAG
PCOxC+PAK/6N3mPUBQhrX2C598JRbGxchLEbJn9tu7mRevmY2zLInm32ZF2G+XfgXQ1u0T9YTeat
J8ir61pU3TrtpXHqvIJCFmsh+bCNyzlbf7LnpcmqKV+IBeK6rRkWEfrIYEFOF6f/zQwDsE5evgcj
qWMqOJZWb60tr3jA0Fu2olndbjHwP8iQf1RQmHFuZjCtpN8j5Le2dq6HQ9sUAw06Rwl15L1JvqxA
ibvpejNqiBC8kSyKnZ/yyQwiMohdzo2IbkNG2EZS53FhraNDWY2/+krlp5TIc9mAYFetPFc4C9aF
L9gQLvTDYYcMayQQNxXUA3nFMGgu3Y/EYkTjlj2vMpAoEYx6RSYIAVA6cojyM/5WGInh8PP5pfl/
9FbhaXL477kTaQFuA9WtTkicTFk53qI52zsBki4mtISGtImzC1i2lJl/TOtQkAhiiUNoALwpGPvF
2oWOaoSnduojDKxjfgjcq2DI4hicOIZxTy0PpoRN3LVhd3yQK/XuBLAvMfaJnVxMfy1YP02uz0Lf
aSUqEsm57/bR6XkD9uqfZLbG7C9vY4YXxMMtzUsSSvecKecvNaX5USn37iVmds3mNoytLL8Emjjj
NtfWlpGQjoGq8XkeXF7gLqnoNX1Cyav8vYjEdRmHCWCodynkYz3Wp289clYKpqog0q4+tGVXHVP4
dYdm8u5OA8DHbjm0lrJlvbfmkpE9MJLoPD56yrVBhe9JpSjOR6JpppJ4tzoyJuoA53sRNPt66P7Y
oivfJCOhHesyFB7aaa/1oN4oqubDZBIwtkA/a6iR5qx3DjpS/QojOIizkjZNkhULztsleoWB6Rxi
sG+TeZX1dnZUJlfRYUroDVsPg3lX0gosuDCstDi2AA3OVejFDyH7tpnS8N5lQq+NSZrxPEe/A4Rr
a9MHSO9OeA+wbg3rSvT71hYOyTKpt4roxfqC8VsJFoFBw2jFyqGnWYR5iRaL62AgdyBXp9VMMAcg
dx1c/Ih4PBHR6uAv5zVOXq9VUvlxEZHn57Z8yjtpM6HJmuRCluLenNzoWFFLH3SFy9wnx2UV2NU1
05Wxn9KY50FfbhSvswgIx9VzRoyMvc4K/BN2alW7mj0lK6ipOyzSpVU2LoXonDWh98XGsRZ56Jt+
jEMsXpvQhOTa07e1k/8TTL/xUluzolTIDg0KqlstjWs9K30g2K67RmkK+kDCSB/5XGbOZB29Gsxf
OyWAENDCEdSR9S4haJWXn8tE8vLo3t4pwKXrqTELguo4+ENNNxkYEkZrTx4N145rPlMqmq18IRjw
5tgMfRdXbyqj0CdeTNI8eF9uUynNvSzhTJP7sVat8r8R/PCIVLC/iYYaJRkRH+mSzZDOrb8N+UUv
edBttWjdXyGDljVWIJ4S/o5tAyf2h6n3vf7sZe++tY7Zv4RF/9Z06Kfoh0lWcdLqh1dln8L39acQ
zPe8GXyqQg/rGbTC+TKf9QPo3NlTeQltd7dEk/zFZbBBg2gXRIKL7Dg4JKZFwxxcsxJNSZKKej3p
YZNabXUwWKUnuf3W5dFrVi+8iUy681k4oAk1DkGUnM61V1w/kqL3blouep0BIhCM8m7t42Y2yfYq
OzW9uBOxgeZout8XVOOrbPyBTy569LhgNcbqZZbOtO8m+VVLMjbCIiD2QZgIitx5Iu/HSq+EHZCw
IV4bGPEnRjfw1plzbkLMDIzvQWTaJmhOIx2CDa21d2g7lWMCwNu2SOp+hZa2oKhFBydgKPQ0dTac
/1Gm5W/Ls264k40dts0sthUiN47734G1eFTk4hFpNaYb2ODldrFLHwdV1u1J1Ha/gTj/kry/81A3
b240OPuWPnpV8lleTG3exonjB943mtVlxP+Yl+JSq4ewxQW+TCWanGol2bIs+RlDY3m1rXOqWG4T
FFkjIInufZUKYqSEOpaadx2Ooe4U+gmZC27TXclRP5it+OZ4BuNnnDmHUCkKmt5bk6iHpTNKne/T
HL0y7O+POsw2LhaB1SzS5Bsa4R/uGAIhJH34RGp0dbc7PvCCTLFN4ICqnJnmEbwjGP7ZGHSnzK7P
7GjpsSRpZyQxxUPR23fC6R6mYG/TDpVPGHbaXQfTvFicGRuCv+xt9biKGBWjWxj/KO/QNo0ssLxq
EcwFh/41NYR5jzIgyzvMVtUH0bnN2p/M7qXTL4DOq3OFuYDGs7R+IkzEwG2pHi/YMr7TL+rxkkg3
/OUUvWD7w0XRYvxDdRiwXYK9ysxy+AMFH+miL91jbXW/6QjMk624JkQEA4OdvAYj0aA9enJeFQ6n
stLZyzjBogup9VwrY0LyuAlZUIHcGO4F1+8XbBB3i8RFaH/ekQQcVEQFsQiaZIJ13+I36rwRaGgK
lv9xk/b028YyjvtqGHaadK5DG3kFMQPFxjfbbcC5uK4dDYKVAcae6KKRkUwNkxtboIyc9IfKGbum
dZecedUbHIwtA2i3bH5X4BxZqgb5vW4GG8CsO/xgt41M7/5IoHHLG6x1Z1VDgg4D+YM4MLpn6AJK
7w1sQxfSn74nLDS/hNNyCQy8F39g0qc7k5+ahM6VrdC9HCmGyEyYtzOUqI0YoNAvOqd+okUXpTQv
JrP+FdG333oEyvxem/w9axnvtCF+sXFWsQtemo7WWnsUobrW8iLLCm4oqkz2UBGHcAHkUtX+H/IS
xC7z9TfbSG8qQ3A7lM20S/yOpi3hn1FudffmMDyxpyctpBgL5iRVsm8qwD+aqLj7iLtkxHfwkwSq
cVeW+d3CbciixPZXfCZxeSQH3H+x39n+vwGfgp9sS8Fs6nlTeFZwdVPXvEBj2pAixT7oZ+W26uRX
vOGtsjF/9koPiNSykCgO5H1DlwW7ytD1ReYF2m0yHb5nvLkZ9pY/EFMVO8aHtFRLGhxkl1qraIzk
35kV0Zxb5jkrQB/IMPKOtrMMNHI++s6OVb1TOx8kepffO0Y4VANeuw6CkAgMOU6vQH8Jte2Tz4lx
0GueFEssG4QK0XNe1aAxbSQJlc/xla+6+hzOX0FgTNPGcVB2ApWx1hDuhl3bP1wHeeEQtjySEWpr
59glmjQgy/y/d33J9Q5a3AyeVw97UyALr5qpJkl5xixQp7/nwcm/V/I1kpH4oe0kfSVPBc1FUdyj
MTNugA92MkvemOrM586JslNtRcG9bJLsh/XcRQyTPOqkWUf4Pt+yajn3kRcwTinnt1IwacNkdlIV
IgzaHOc0Blii0ki1P5eEFRbmAlLFF/RhSjFziFCzARYYorgcaKE9RNjNQ16+eGradTUZtvlYNVdv
xgfZkA26mpGabzVgwZjtLopKrxNXW9RfjBrCXQtCeRfZo3OgIucjQbGxmmoW/MlscMxQ6a7Nflri
IaKXpbaeLz4F/1qKUVPfGdY+styeDCNaXkl2wI+Z3UM/hMMrT+xrViraLMhDtkOZjYRTsv5XfZmc
kX33W7aaLFgT5d9KFMVklPV6SE46peCtu+GLl5MBYUpOwJwPTtzU5eNSbDkvdLruC23lgOXHO9WG
N237SZRb93326vKtTQ31Rv2WrkyjynaepD4aG3rscemXqwfjlll58D445vAdiS0tblDPd1Y71pVI
0M1AAPEFC4fHBnL+rfzeujxvDG2x7MEDyfyCx1iT7VUb6V2YL4QGEn6NWs96TbxjTmjDXXaJc0qA
15utRVvjB87bYn3rI8N+tz6qbriGU5T+yAw7vUEUeZ/8CG69R+KhM2fj7YnrJW3ujAM2iY4gbwp3
tTA3iJuZEnXB+MqauDHjrlXdk2hwMsuFq7LT9WvQy/bL4FZ/igjt5VRI5x2dVIbI7luv6UgK34Im
ShjIJeuaW+Bq40bDgAgoAysrloKMltQ4dpJXHmjKu79Yw97VAQjFQP+isyCecKA8Z2SX7qfJquNo
wjOjKoKeInSgDE5K159oVbNga6dJC8LUTnCbqR//h7vz2m1dS7P1qxz0PasZJ0mgqy6UgxWcww1h
L3sxx8n89Oeb2ru6AnCA7tuDKmhLDsu2RJF/GOMbEVPxJcvuz8w2o+e5u4o2grwcOMN6lt1PX7UP
U2V4q9EuhxOkikNfWkTJ6eFz6Nf6sctbYOKTNq+4TnjbwbT7PwyX//kv7ET5t//i8a+S9RRJRu2/
Pfzb9qc8f+Y/8r/Ud/33V/3tXx/yTX/+o6vP9vNfHqwLghGn++6nmR5+ZJe1tx8X/pTqK/+nn/w/
P7d/5Wmqfv76H5/fOSHcsWyb+Ff7z1R75U/Ek/qf//wT/vxO9Sf89T/4W5ow/lcQ6R/f8w8QqeLM
+yDWTDQbtoXN9+8oUucvAp4eb3+WFYokyaf+jiLFbS7Lro3++h+W/heAQ8BIHQBt4HXM/xV5FMwE
tuJ/Qh2QGOwL/gdLH+IF+DPla/8nBoVv8soGpZftGHP9lAnZ1/C69Ln+DdQRtLcJesxPn+O8vtPR
rU9KwO4pKTtpS6fptnzK+nUIN47+FeF7piTwnqmHu0FLiFkNFC7eNxeGkszLwbj3Ou2MmVJNODhw
K/T1zaRXK0z1P8Q2oPzU/GNi9fEmi1hfl4mNoguhvlSSfUOJ90cl42/Q81tK2J8pif+gxP6zkv1b
6P9z823ADdAqW4BMeB+L0rlWGiJ9rDHUSJY8kRzkbRplLOA7iXBPEmpPmDtYcLUF9PVvBgHhKpkt
jB67SI9xdIBkL8hIN5SFQSgzA6vQzZTon3YWXYMM3YhUvgf8D5MyQqTKEkGwNVU0sSupcFm8FWvo
aOBZXcdgocZcNomiR8qX+zog88TzSyx/+C8gDTI5xZChK2tGq0warM1nfkt8G8rA4VTPnTJ0zOmx
VAYPG6dHriwfszJ/ZMoGwnjXXvphN6zQfd2TU/Nj4xlJ8I7EjrVNoVibXAFivCWDMplEym5i4Tvh
/8Qr3aeCAfZcIwk3ZjL3vKuOX8VTxhWUkgehrCzwGFR8GfaWQRldalbYXYMQzBURomdEXbhgSa3F
H8P6Apq9hnAgWLXaodQRl+CmcXDV+LhroKC9FqHH8SAA6zi/UpfppNZWFwRQq2Buri4+nQC/ToVv
J24Dzu3KyoMtu6EtF6ynuvtZ2X2S3HsYWvtdA1dtN+XWsu/MtvuuUOOxfgCNk9xh70OZj49ISLDq
Fs6inKWSraxGaPkXwdRsNcSWLV4kz41Iz8OdZOJSwvKztWno+hpXjIWPqcTP1BZ2shhHlBTs+cPj
4E9rKF3+qlVGKCLb9r2yRgk8Uo7ysujTL8v5mTqk72Ok+2voAguDwhBlGM96lmLfcA0MWpVd7SdM
T4tgyE7QE9mBdQGA+4JZnHQEGQrl9JBESb4hJDw6dXqyt9OpA7u4AnNX7zix5PdwUlqUwxArx6eR
dJOdlkxLSzLpZrYS7B0/eJtbtDjehImFbN6sRlfnJQQqeuZ46nsLTa8GkCeRIWwf9DRWiIaVTaCG
qRqbmgZTd8GLWUPg2ALh99d6x+E7BfJJel20j6J6WhXd8AF9PAiLddrW3jIhhNyNRHmSqf5B+oC/
Z6H1nIyWsYhdwZiJAdYwz3eJFt+VJcfuyDQeBMv8HvWI8KK+uStae9rIYFwKbZiWLZ7tMkW7iCcl
RZ/X7QJSy9cBZ6lN58r73ov1nfGtTTj52zR0MA6NAgdK3WNIZGUNXOpYtOqPrsarVyTkHU99v+QL
diEj5Z1GygbjEX87GIa20jvpLc1oIIU4rYkDNqz5iRkih1H0FaPRY/lYP46Tl17ACzGt87ND4zoV
hU5f8zkMAQkrOfZX2oISvd4I9y2FknnGY77KWHXSMTt3jRP+km2K87M0X1ARCbIKeGKjrkb2FuIr
4V0B3NFmEeihLdzkbOimvEQN39cDAjjiM0ezes8619nYmt0dM1ZUTWku5/GXPefxkzOmK9hP+HGJ
DUbxQPdqj6JeA3JTSmr3btCAbSGU5u9RvkotPWruEYA7AdEzK/+mWdeGwOPd+6ek7V2+28SGp1Zs
DGaIGKHKb1LxggPCJQyZXCy1npNmuhmJ8HgoQ2Mfoidb61VG7NIgMiTS7lHWiD8Ru9RkJhg7GRbP
KFCCDS3w1hIkd0Hd2ttR/MEFFP/THDzEA4lphjveA4lcRbPlM4oam7vBllhCZlS42lzkL23BBkgf
TwmezotBBsrS84NfeaLx85t0heciYsLwpSVIAXvJQFQ4jbP0DOPZlMlLjrtsI4v4SPmLYCxGQePr
Q7bO9ericRiYcNyAcoC8gTq+c+J+WkV9Ya6lA8bKnDqMMSGq/iBomdXq1SKO3jWQgtcJD0g0EXqH
v7xbMC4i4FSO75HbEdnthi/91B4GP3YXiBMmDLNetHQMwsNak4zAWSYsO3VEX/UDbrmOGHc5vNmm
nM9IER760ikOY8uvakREbVnuEK0MT5kLZTw/l5p+9TAgHbGwopAd63xb+fOqJOubyVQ/vkWVceKC
Jum1rPgwVdeCINA1KwgDb0ggj4K+QCo5UTqz42ZeJS9RuTdJbeNMmkLFw5udJc5nZ3YE1nk0x1bb
vDtI0lUnoQOC5fUrpuGuC2V0QcB4NsNqXrcO40LplF9ca8Tr7NrPk/mUtf14ZGFSrAvTfyR9hgWv
17ymc/artyjSkeG6hJz6u9mbNwKTFDIccOe5s21091uWhHfYQrwlkYlNrUrOAw6ZA2uJdibm2gIK
MdkA1UNpL6lc52PVrcns7B9A1LJkyvyLF1X9yvLHhIwGFgFk9K2yvEvPDAtPbI18KnabYIEI6Yca
QCLQ0Z503tBU3u07GTVENtZ6sUVgApjJmyyeWOywmEnpKHE3r8MZVJGbWog8KySwTlWQPSoa5qlJ
hMy73U8J0pGxGbai1LYBR9W+Iex42WtZfBZQ/+q+2dez0jtwOTGhYx/HOKA6eb+tqdOyetf9rDub
6mbS60+Ppt5Auoz1n1lcimGZN22FHmwp7IZ06kYjcwckBhuHCrlMmfPM+Oa4nKuc8AMj+Ui1nhOJ
KNV1CTLB6HWEaPhuurbSqKHNEWvAAJwtQVBu+Rui17B56aLfsv2YyNJGyy7pqN36KXRNuBzYESOL
xVADeaEslU82MsJ1k5KZDfig3VUiTC92vp2EiwKmCCnkRgtqCKWIrjMd7AGK5NOoHdDQnWBDkc3g
EsORlu5nFLLXMCL1GqcZLj5c4E12DEIsA7aJPsoMOTRdvTLWosp+KId8dsQ1W47UA/3Q8GTMicFF
czZfG7Po161FaKulad2mbXmr2LBgGvj6beXsEZscYOr3v027WBnurpdF9EaImrEVeWyTNjNTY5UC
rUjQY9py+nFNXRnsYps62wyGatOZVbNKC/kr8axwZ1VOtTPR+CDQIfrUxY/pDKdsOHuGmI4o57x7
dcgw8HJgAT8MNVvyek6blSaQpwu8KWs0eAcYf1ynulgcfJPgpInIlY64P/TzKcdsGJ5Gl1LfHIPt
UAngjQaAliktEbB47qaaiuLakHiYevKeJZa85mZTXlq8XPSmzg5d1ZNndU8pKmfMCxX7WKOuSeF0
x52RKX2cn8yLMmv9NZtSC/WPaLdCoDWXnSBo3q2+EGakR5pw1o0xX4Y7R1/bUUp0umlefPGRR627
Cioz27k51P5Ijm9IOe6m3Hx3lMa6JZFxmfTkKKcIs8kr9DBXc5Huu9lYekFhr6uKSwGrtgPBPZcy
B6vZT+4HU9WlUeXpdp6TS9hmq95g9ew0nbX0i/1I6aLlCXk1/kNa9J/AhfdaFGCqn4ITROMfpH27
un6pDf/LbVhaFd22Y8GTDt5XMJQ/UYtxPX73ve4yxUAye9qNl8Z3MKJ+9rFDgnq7HUNrTyYwwObu
oun2PgjIhgrayzgOuybSV6GLkqVNtZNFEdGRY+DRwzeE5DCn2Laxt6w1udXmZtNq7bYV84szyoVW
JuZKR0mFENkHoz3vbMt5sCTaFs91vxzi5r2wvSNIFerDCsNIT+iPWd17uXjiSttizPjpKbxx1MhX
EJqbpotazPDBURmGkES6POM4PAlfPlWryqlf1BeZDBNBZu7GqTy0yfBQ28GdlzvknNvGY2k0R2mi
nozJBwAgyZXW8o/ZBKZn8g4c2b87x1+HYYxfg721GoMh41j2erepsnhRz/bGa6rHtgxfh+Y+9Nm/
1PlTG14dlvSotzCch8fasn+EfZWWBWOCH1hbkkw2+g4fjgefd3p2fdiXX2obOAw/l4Z6kRow2Vyu
8dqE5N9+bCaonb1RbAYtMtewOdAzDRV53law0LxgnQ+4dZBeqzcIu85cCZtWYoqPbhzvS6LHvCgs
llMV78DprGg99iz9iT/SGTTOtr91kErNZnzKbdn+gmASe8hCitR/6VGlE0f0Pkr5NjQSXflmNOpP
dKfPZIfL9MENDJMQrWozOeMvzZ/2s/dBvN1rEEXMePOnoosf0Fx8SHskVhmhQT6zM6+29hjtKll+
WZN+7U3zJBoKFrT8nojAqEOfK0bvCZeEtdVC8w3H8UlM1i4xun3eP+atsoBVFwr6tYdvjtzgaVkZ
7topsienz3bRpWq4uM4BKprcmnCaYfnWij0dWbYMNbbCSYkjFSMS74ak3SBb1Mz8KgOOlMqkPNQr
mgfXqRdy9C/5waGmdEtG53R6R5uIzSWSAWfQFtpDX6k3pEkoteJg6AvgOeuuTOGTzOvKyBYoGB6Y
wPJktOMjrOMnb84JRo8PIu02rJU2Tuech6JV09yLDpSjMV1SUUtt13r1uXZrMmTZvMQxqA3njtHA
a4+nGOoGy0UHsa5tHXIZv3epfp8UC3dSEg/RHhLHfhBa9yZTROHYdPpe/sAFPNpacfJFvEzm8cxf
emdzlR4dJSDOPybXOmuTd3bs+icdnxojv9YIAbCyHML5udXltmFeTn23sD0PMx4yTMu4+iJ81ly5
j91k5ef+oew40tC1U7ttkhxCFmq5bZbn12b0diGL+rBIvWVgT+8E/t1OmQVuNZnJd6npD8IjOxDk
cJDv4AT9wjKx1oX1mOPanYbyS0dZSEjnqunlE27GKM0uPrI23Q0WbPyWbZ7vPTu+L4tUNYwM+OVv
mEj3ogs+9Hrhe+OH29YvISe4ORXrshVPTSa+2wjjyGx6z31uP6Oo//Zb7QsRzKFwWaIGJC75/l2C
xFoMqODyrZ5AiFUHCw6G9zLBYudRvEU2KmGWQHn0BkSpkBjPLLiGTW/vxzo82SW8gH7QluMA+WB2
eNtPuURW6xGaN/02B95ybq2/FiPzqdRRFbCCmBpvbes956mzlpp/Hikmisp5G6x6xTltGVb9uUut
dZW9d1rySeY0wsb0sSujNXbru8kuwUj4xbbTCCnU6dGd7pETRrgINWOlVePar4qDJsarSFH75dFW
WvVOb6dtQmNhJeCK/OAxSaJ9Yhvb0JxOncOhzSjX6a4jo3ostBVEfDehJTJhmmfxzu3rNQApZgia
PGr2h3tm0HjxTKoRhmM4z+IBzAmc/hqjW5WBpkq76LtBslv3QCJwodG22xBERkLVqZbqrN8ZHg4I
u0sfas6uOQLrpeOby0kbv/Mseakgom1DgKAoAREJIx+eQOYv6lR7arhsLoK8Ok2Neah1a1Ma7stc
cVRPFRLTWN+QwYMzTZxb/75K6vvUYR8hq+IdTdnGTRqatvk627biNqE70h8Gn6GTVW9i0bz6Y3lf
W8AWnKSgM7VBbWVYjFHRJQuN9Weo7ZjIERigouOYTugJI8KxGsDBt/LDKMU9lOYZWmERZ5e8zfdC
07dGO1wKNYB38iXG5LWR0hqN9cpJn+2hfC4EAcJuf9dZyWpi5p/I4s2f5qckNx7tCpdNPZ2qWcsX
A2r1hYU7aZEntESlwzYTEJwq9Opg3pa0gbbYtZxMRBKsTLaQjHMwJC0t072r8/YtssC1o8ga7QfH
Gq6NW7xF+UWLi2Nic8Wl+9OBA0wD6nRENZ31ZsDIhI6HCC6lNBCb2oF7EDVvGHCeiDkHmhFyjuhH
98To8Yw/nLd9KV9ayvMmluSJhicKYCqtIUU1CKBP3DtN0K7Vv1Xo013ElKKYxLhsY+3eFKQwlt/A
7daJdTvwsTDtKJx4Vdi0Do79o9PRElH9W5ruoQC6nc7l2vSn19QY7nv+uo4LhVEcR7Nfe3r9E6Yk
xEwmOFBnfm3qAj0qmX5zQInTX4UgTh14AXYOiE9JFC7dcbxTrxcRgO+96F98s/3IZXbG/LHFQr4l
pxO/xYNZsVhH4mNyPW5OxfSd2SFR5+mi1bPPwDVixCx4QX2rw/pMK2zP5FkHiDZUjcia2FoR7E3A
BF2UsEnYaC3iJjX3sRiCe8MkgjhJXBA89UyFVT62zeMcsHSeCJvXsOW5KHLMUe5Su8h2RryRTLIx
g6PIdmCXbwrQyHCjiKrEcYIJf8NARUnlu1NgDPraLwZnRYP+mNgfrPgvdK4UTJnKap7us3nv+sUj
MjJOV/381hBbTHRmtUW5sHZEcdE18c5+PF2Mbb+arPw7ldNh7H5CeHecwF+yHqaWlWkmh2y2HSxc
daPB3JQMO/C8CdvPgLlC5+FHbOjq8er7K1vg8sXkZrR9eS1lfyo5lg+ZQ4OejmyL49472IgRNIIb
T0ydqerKaT3UYufOTLdLrBRlQn0E4fN31hY3xdpO+gBUOw2w/8z5UxhURk4hN7YV+dcWBhUDEE51
csbcWdPCQ8wNg4XvYIjvpiLkrDbt6QAW3qpvfZfOufVYJsjHsTSbNaLraO3IcNcJnEYyCp/oCL7m
yE43tUyafdczMg+xUrgNy1TLQzdoRoD08aM+JcK/BkZtbgfbuorBvkjiywkC115qPwOwF4ZPs4bm
KCheAgeusdNC7LfGTltFbW3vkgqQYAYBZHHLGMsKH0io4nagkhUGLI90kIgNMizc7D7hFcIKKCD8
cd1qbPHmaBblD60ebrBoETShtrbrB0fTO8TrSbsyu75Bo4EGO9SzZSPppzwTkzMofHSOnr+ta8kz
FE8bxuzteRFUrr/yo3oP/dJ6LrNfLBk+m+FsE1mIKvK5qYi1LGJvV7i8hPh1dBOBG/JQOmS8Q464
I5ibSkjtcNj98bVYWhkapEBfEZCEZfIZVTnv4LzbOwYshdat4IXDRFwmeb23sppQE01fA+eb7khG
cnk1yPP1JdKgIAk+nIHyNIzRy2mygV7j0nOOHEpWivKqFD1axx4ohDOGxAOJ/OiU6WPWZT9JTzpQ
5suNL/j1WARzURPXqBl/557H5e4VdR4dQDkvM+tZS+yXMsJZBLvmUaojuWlYi7Sewn0a+JAzcHHY
2trFGBJsXhZ4IxvE3CkHW4OydqHc8nkXrehUMZEpKSvGKeuJWI2XCB26fYU8fHSr4lIV3jo1OGSd
HrSGDIZ3RM/fs70VXr4jrQ/4jRZMVP/Y87MfcELIe5NFZ/g8gw5JtOlYvFQDtCXNmfadaUMmqr+4
xJ10oEhLQ6fDtZtBkiqN5cJAzm/9MhAN2FdyAr9yU67II6qRlXJiAv+D/l4+0F+jrm9RuLhqdFgB
swA1hgjP+laWKJ4fBQKEFBhTJGCKB1hX5O5Kj7StTTwZm2qU1imKLHM/snRAl7wdRvcJvdh7IKHR
x+VirtK9LZw9UufngJwjtNhQiX0U6hwx58HrjAULw50J9ScYxm/aKhVwhZE+xV1RIgMYMriSelq8
G36/9+ZhNejGw5DE3/qQL8GCPoaJ9WU20ykBVLGCGfJLH51d6g0vVkxT4rprpkPP+sDVx29+aeWr
1dvRPuDKK1shlzbvZEbSMDMZ2G04GiOgXPyxuEDpLuo0OThcFZOASKDE1L7cUD/IpHogLnHJEGQR
9eOZJderYFpIhvz4E0XNfczUb/Ae2KGsaj3Y6FoDR2JuHsMxezLz7mKA/tCT6L7ssqPTBtXd0Op7
Jsw9XSI4AObVBUv5dllp4oDTlVWIaPYMp79FG+zSMURKBYY0RlDkDy3vBPNU99lnSH1PApRzP6TD
diSLPNQH/jFjPwo4KSJ9d4L2TdedS6s13TrKs0fcz6lIvqfiJ0wYaBTUjTYxwsJ1jm5unDRfrE1L
W6DWCReQv88NcT78IdMOHe4nXuNxIScXe37crSo9yZZElT1KSMLIfT+RwXJm1GfqGEjExDyqg/MU
Dlh40SEefd1AQFJVPzgWDhM7xWY2z3YZ3cet++73/rMKTyVgC+9EGcOIGShGGrnG33H1NLtZ5E37
EtasFAFe1s9Iiy+J2xNB3kQ7MWdK7Vz+ZEW9N8biir5/HRstW1kbS3Vr4DD3Uf5qCKWZ9gJ4DXQX
q426AQ4w/HHv9lBTD//tY//28N++7fYdf/x7sdymk8XqKVd+EPEYJ6UBSYansKkhkgcGybJgKYpD
wa6AFfP8UCSYXewMbpSpbm73/nHzP/jYyPIkWwSMRdwhTgHiheVhimby6V1eDaMoqoOHfOaPm9tD
wmvavTs/N3rXt6DIzPKAT5d/AOglHMaIPE4Qz9mM0NSiL1G/rj0ielnf7la5S3DJ7e7cqkRrb9wE
XsxJ2c/H/HC7wfn593sS9qkIMIplPqGfVb33nI7f9/Zr/nE3VT/l9riaWjWww/1YwcOlhGsOI7wF
cBvDnze3j90e3j7hemHP6/7fn5bqHknV2ZLrxbAEvlbqzCz5YFW8wBRu2WjG1YENWnVobbB3WHBQ
GKRRfWCdWh9u9/5xc/tYDuxq73dfXtVfA234zjIsxaIB6BF46Z0XMo5Dv/o1s745Y5eYKACQUMUD
wlF7l4LiXOQM3zKkjb0nmVWZw0/aegNdKjdgkIDslxDnjGla+T4Ml5nTpOWgZs1HQFxpagT70Csu
ZC1Ph8aeIAXonFyn/pw2hD27jjsu0du+j06FtJ+LIN0y7DnnVe+n7NDTBODOKM8oqRAty35azyUq
/BBaSJb+1t36YI2effC7YUL5ND94yZAeTDtoj1FJLOZUfzVJVO/6IoD4wTZdDsVZ1lV3bu3a54wq
jmwZygXD+XXp9Hu3VkHt0uDHmMjhibHn5c9hA4VsLqlJXS5VnibPRMOvRI480AbZvNcG/d4aDHnu
neZEznUHwFeQL4Bilzp88YxaODvpiJvDorXOvWlZZxAAvPut8RBo4jJb1W83T+M139KdcX+t8sI+
NXEslAH9Grejt3cNK7hLzYAKCM+YNn4YKASXXmX+SLPNT0VJ/Q6o6dRFlCz8N/HGgGnBxLOa+ox/
o4YztS8/h5Hs+sEqi4sm5+Iyx7/h/TuohWf00kwXk14n2FvwqoB1o8TVW6zRaV6cI9fNz7r2xHZp
PDlz2KyiKmOlwritIBl20xu48OnP3RNKc/fEjHQfxsWDGdYuo6x6uhM7cn5+W4wIZlZsC1H75CSa
c4jqn3ioiQsTpWo+r7BPUjKazPuNinYzyqcz/u3FVPjE/ajfhN2TxnaO8sbQUfgGrtdtb0LqEqj4
0q/yhiuRn4GwNN+43uk7xnRPFCBrXb2IbJRQmrBQydnJ8VURMd3LtBbW+vaxPz59+wwCSCzsHbnl
3nGOd0VlZWAT81fL9747Md+VmM8WgPwfwd0wQmvOANMOiRY8jyPIuPFT1NaP3iVPUx6eUiIp6KOP
w2g8xW2YL1rbeMEMXS80v/pwTcAZxsxUtp4fhrnvjnlmrWxNJ96YStEQUMpZwOw0d1nX2aGy4jtZ
UOclNZ5oYJOxBR3Txe0S672zLN3+1S7NXU/MDUBGs8L6hrk3QtcqAupUxK0PdZiNS6K07GXh9WxQ
jP7J51qljd79ANmXYcN0rUlqYKB1oL2FnYCz12udlyEYTt6Uvg+aTZlK46kLeTVypDNGc8h2rLYp
S0Z/HTjgRoZEIqyzqkvunlrWqNA0ex/kS5PGj+CyVgAAqPJd8g/BFLeQCqpfQ00R5ub6R1fhv3Fz
fz0gKVxpxtEjcWkRzNZvh95uURtkKTrh+BDEnPmnsWTSF8olvoC9Ia4BYk/yKOONZpbjcUhnbznm
/VsnrAd7fpgVjyNqwmunmdld4qPZyODjmGa6qHrkwXGMMVU766AqOBHie5qJ7qp77TWo2LyaUcFu
Ny13jTN/BlCjaFybB4JqSUJ9cJwzZ/wnvy2YDrvF84R/Spusu7o2UDw74t4zon3VgtE0rtDdJobk
7CxKr/0oUHykpZg2k0vr140/RVX6e0St2lUbYYlWHSs13TSPBlpOEVa7GbDWyqHPQwOSXOZZt3EN
8zRkE8Jp805PqCilue9YhI2F0S1kCwW0LKqlQbbFwqLJsWJijKwS7WoFJjeKh1MZHl2qODSDOgSt
PEVmP2KgsfL6B+zFl4ukctGxq9TxwmybxH/EhjPuIsfE4lk4xrEOP/vIMF87h4GLIw85QPl93I3W
ChfVq6Gda+qzqkSBYjf1d1YbnKb7Q1lFvw0ysBaujsm4ya4+xVlv9nTGIVoxLTbwX0GJKWmgtShd
Zg1X4EjOB1VKSks/Tg4rO9ONscI3CLQbspFx/srPxGuZ1CPwXgQObRkxUYvw25OiOEK7QapG87MI
hVVeRsYJC3Pydq4Aeke3Wzw0snpGMfXV28lP0n2TG+dsenMKVmIOd5x37WvOkwUyZGEC4t6MdPzs
A8ZncEnTKvMnl9lZ224+SbrrNjXj5VbYOEBrnxS4drwY0dita8HysQ7QBaYqaMD5jAib2Th0lLzc
lwpV9HvgGD91NF9EnJvwERpvnYxyWbChXzSRr6/nQee93TIrFCZlM0OPaKpCNpqdhoEhsFeRVZEl
Gtkdv48cV+QKeQsR1vdk0qZrzcSxiknIXDfutPY1YrF6CNNaNj9pcwKVBCcecLuzU7bxNtSNx8ih
ZjZhXCzR9vRLF0IAPjHqt6z4GbV0WMhkoh3mzMZIV5wSB4lOiQHDs3EHVCjffDjqjmxsdmdov5zI
W7tm89GB39yKqrlnLOvvLM+4xCylGid6yBSL02JTQb5m+MDOesdkyDuHLr5m2Vb6PiFkAlhcl+98
2BZrzwH0VmZYs+Q4HCyr+y3q+SUnuZd/WxzIdL/rgil5ybpLZMvvcOyfarQHFGrQ6wY9WDeBvu2S
4MqUBepSWDN9xr7F2cYmHRA2WBAaX402DovcUN1CLX5KJsALitJhPSqAKCBRXRFFe8UWTYGMYojn
TwA7ahe2t4hb5fXNGE8oNmmsKKV1sU/5y5ZNi/VnUiRTLfwpJGRTznkWzC/snDHX3U2qCKhpBAs1
8nTvRGzCylCcVF0RU0vFTiUvdWJVDE9VdyXWNMVYbRVt1VXcVcBglDBgOhi5EntwZvqSbR3FatUV
tbUG34rZRjvYiugqEdWv+hvmNVfEV1exX1MFh00VD3YoX4kmI9T29hF1Myt6rBk9WYomW+hwZUFi
ZEfR1FyqwgrubAeA9o+HaE62jQ2dFk6HvaHJZrmoij8ItqNi2d7uCYbIOxwI60nBb+Mb/PZ2d24Y
OOeKjWspSO4MLff28dsNNB6CIoDq8qjd6WB2E0XelYq8G6l7MTBeoai8E/NU3oLFXlfE3kqxe2NF
8S1uQN9WwPY1XSi/puL9uor864IAnhQLOFJUYE7ux0hxgnmB7iqFDwbfDUNY0YQjsMK3D6WKNIyy
pFjWrcIPDxIScQ2SGCONv/OAFJuKVny76RXBeKxgGbtAjXGvkcbWoLUPFPF4UOzjjDHIKlM85LCH
vgggOeQVRw8IM9lT9GTYIgNZLBCV8ZyUR7QlYLUVbxkowZcRQlksQDF3IJk7xWauFKXZVrzmVJGb
kTvqq07RnHPFdXZ0lHixYj1bivpMZs8v2tZik6MiPQ60J9BdWFwkjcoFhRvNfJv1lGJJM1uoji14
6WyozK1xQ05jZqyP/Y1DrZ5ljGbAqBWlugRX3Spudaew1oWD5c9QVGv3Bri+fdAFes0hxRA8hoON
47hZe4qN7QLJThUt2779wJiJGxztUhG1e/UkhCMLgw7cdq242w0A7tvvnigm9+0eWQbuqlPEbgm6
G3t1fN/0vNOM5pep6N4+O99M8b5LwN+tIoDroMAjGyZ4rejg2txd2pxfIMbwZLKCX+GUv6sK6S0w
NYKXBTNeK964vJHHQ8q5CRg5T/QGv3Z2Yq1drTx45eiEQg1+uesxTRJjuDKCUNHtgQOG7OHjRo83
9r39EAzUepNfA9EUHxaI9ESx0jVdbsidxPanOOqmIqq7oNVvGv//b10MlnBItvp/uxh2n8NnHP+L
8eGPb/nTxGA49l88DAOOaaHixDHwp4PBEPpfTFvYhm14tuPe8mL/dDCY5l9MFW6F0cC12SN45I79
6WgwvL/4sHM93bSgrvAZ439jaTAsFRL2D0eD7RMVSqQmFyxBjJpte//maNCFz6zVCc1HvUq0XTaB
gtOykqykwjilMeVWVszFAmDK0Wg7+9mboTSYfjMd0hxwQ2/MLxKUzgpk8cCOSSe2YLbHQwuNC3m1
dtRROlMoGM229yVNcUsBC6RmP3Rsp4vawavmacUdyTJPKCA2ZMTvXBup9ETPfNCDbECpZSwxJtHk
m+zfsBZpO+Cych0OcjcZo/jw6Ek4cbjuMvMV0cMbrF3csluaisHdWUWA8Qe56nUekWHoAvN/GY3p
htrmvub0t5x1lA9AX1mDycQ7tV24nqV4rotoZfrysS7HnS0CMEda6xxDlt9jF+7mxCJhRHXyBcwg
daIw7CSjpHaapR4HIT4OkEDB/+XuTJYbR7Iu/SptvUeZwzE4sOgNZ4KURA2hITawiFAk5hlwDE/f
H5T1W1Zld1dbb3tDE5WREkUC7tfvPec7SpMnYK/jEj3+6tp6g7oaOlxaD7QAx+E4Gu7P3pnfWHRb
EJDqUdptjQtiXQpBMo1NVjzO+DZRi6x0kNS3sSknztNYAzRpVP/WeeEfNCIgXGQ+qfCWa6yMkHqf
IDbEj7DLxgx5KnbzPVqC8oQj95DqcUBXEd1B89RnbN9Earh2UFXTH1828nEw3o1E3LpKLk8FoDKc
IF30XCaIqBQTz7ix6zvdYqWUdW6f01L8gd5gvECm/5X2vnvfqpzO4gTqLRI9tAR4YQ09NeBEcXms
K9VQ8zLa+5d77vbnFfvfyqG4VUnZd//jv7trZOTfLuQ1iZCbA1qfZ3p/S18uGIxzau7c57LhJC7C
4eRYg7OPp3zmGKmR8ZtgFfm99H/T79TTOyK3GB/mNo3uWHYP2kfpaTCUR1pRHUdiFB8VzpZdt2jr
xojC9aMXk+ykzTJ7UaBq/ZhkQoPgTuc96JED09rkOA7mPeHW5EKC9yOrqwgmRhTR2KgjuuKV7Uou
qoX/96r90eQu2wvE8PdV0R1jNAR7Nx8S6DZMpOrsh9JL99ZRM/uLetX54DyhON7rZfxO7Rzt8HNG
5Ja7iJ84fKTm/NTZXg+7ER006jSJngQxPHkczFT7wn/+z2+4FGu+37+947ZQ6yLkefi87P8lbLb2
XJBWoi6fVZMNHBhWuC2DHw6k1p0VFVs/dPCqxNFDfp2wr1/S2bhNtf7eC/JhM5Azu2a2AHYP7S9n
IM5D5boEt1S0VxyVCM/kXWIm6SGF3kPFwkPU0Lc3I9RMXT2aQTqNzrYNB/ypqXUz0+o8xB1iuekn
vJsMtJ1+w+PscZZNbk2MmlUktGIWr3glqYFgNVL5ZF2ZF96l8mpI6+gNkYK0QVpk1Ew3xwtfkbLL
I/N3JFK1SR1ejtQTyWJuFlV/cGa65jm4o2JYKB28a4etezdXbb9vEEJvtVd/JKLz1nlp4K+zLrFY
n6U7XMdWmifF4jYjND8W2my2UHOq1zkar3ZI9FkhiBuzjR5VEzBDfMiHOK3V1krxCxCdQe7KXGyH
kUyiBCjxJi9iEOec3NiH7nOxemVmuNJWz+xwDb1I1NaEJX5oV9IX0UfvatUzAUAAMBdeCXUruip5
dmy9ZhpjS+vSaBuBa4mr+Kn3DA/FKlpmY0xX50okGHsNR5xQzJFKXCbEH+3S3LjXccf4nUbrpXbN
b4hrHxgqNgdiE6fdPDUwI7pkPADezU5A8pBAxYqsrwWd7gKAUSYD8Oe6OTVEk4PPpmadx4sRk3Td
a27pRdfzpeGMZNW06imogVhEw9nGqRb6pAhpgPiHRhlegKsYXqVZDyibbOfZ84ZTrYc5mOcIs45T
HLnRP3t8UZtWamMzSIa3dLF/gZjoTkWOOocCL+97ccd1tYXjtZNYoa804kmAEvVlYDGR1Pp34+rA
nmEwhWsuFcjD7GGaH624IAhrAKdAtN5xShAEDLMD68xXNYJIHlRZb+pmaAgU1A3t3Kw+lQUCOt+B
CpCH824Zve/AyhCTQb89mLV74iag3i6LnT873dFAsrspiY48pcLytzqNssAimGCUkXWEoNXt5kWx
PWXR9Yu1TaDVjZHfLzxn4+k/LwNMq/9tGXCE8KSPmhB9neVbUvprZOe/eCJlpMMwYo74hKvF2Ywx
3HlZNj5n2RT6irOcF99uoSgSn0GZvmvV4GMR3saGgl1U0S4UzAcQ4y/OZim5vYpSv4Ksp8PE9g44
ePpcIuE8J0WAaqEehunaOeEmd5rAKw33aLT0d5mn9YEBW7WIrf6+8er3yUfJ0izTcB6RQKPcnGHg
9LO8+lGe7F11jB9Ez4iUOBk6QTBAcMYB4ui6fl9IE32BVf6Ga0GGTDR4m1iajBuh2l8WKV1QZSU8
Xqi4McLCqs0Z8cUhP38iAtchoQk+C2a9n8BaiPsUdnFpO3s3VFN+ousbAFJZ55as/TgoyJ22nPlK
X3bAXmkAXubGulo1us5e0LQglY1OhJvDGTJUsaM3XRx6zJz0Og3n0sziFRbCd2DMP108YkdJG9YX
boTFH9m7hqA7OLjQOzzxMfLnQ0mbcq9sR279pByDtlu2aZ3SoOUGvri+xESvLX1Iwh5ondnbd2OJ
i8CbyUwr/Jm6jPPrJYn4ePsJPCDpuykLAECjlk9UJiMCFqjm/eQi+q84rVbRuI6Hss9Kme6xmZ8S
w48PtuKIIiyje5JE94LeRVddosOsiquJdbpq6uI6LIrW6vpwmvTw5xnk34zU/1YtrBflX3vXetFa
FM9KeK4rHbzBa7btv1y0I11pI1ra8Al7HFIQHfmX0CV1YelldxK2fK3b4mQYy/SknV/p4s93NsA+
+sAAZZbmh4B4YpQ5rS+RUwUja9olspKII+R0LUa60MbyZMxdirvINcj48B4NJ58/vBK9oAfp7IkB
IgZNXyRHGwR+Qr96j9qaLFan9be+1+qdXRbTXVOxllmqXQ4L0PerjAafSdoYokJZfroJVNHeyRaC
iVAdddadngCuKe86wezYuiXCEgPV0JMDgYsimg/NbcWrD0hkQYN0Gq0F9aIdkcg37nvunFvK8BKV
aa6OikDwJhmMw39eLuz1PPG3N95ezzamKwUBSs7fVotygU1kxpF6yt2l30+pOd03NavnO9qb8FYi
RT8KO0ZpDpdr7HvyTmNC7JPhWjumvcWElD4BgQZ3Z+wJFaTPjV0YKEL9KkLh4LyLjG1ra/8eTyzG
bMx5lWeuUYSAjWjxX0wqg3NYRTlDr5pgepJ/TgB8ORM4mmbHbGUvJkKBPPM+2jKugkXH8Zbcz/Lq
IrrEIdk991HY7Rbo1DAHmdrR5Qr+83tk+uJ/8yYpW5mmlAqdyt/fpLFooRnao/NEjciOCUP3ITEf
u0UMQRtrceR3vrsyzdAdwLwTwzJxXMHg02iTYAvNUmf4hItn3QAkzZlgrcOQ3rk2qIda1Q3NG9/c
9alJY8df7oRfwrAOi5Z1u3TPtJ51gMH2TjXpG0Jz+1R117jQV4HX4tDVMSoWSe/fizD4uAX0vk79
ZMDmnFgVlxeFaqedLP9c01JfiCq9al3szNoDOypWUAoVI1DFYsJpl873uc0ilyVaMDDpUKHQI6v8
ygbHWXrXQuCxQS80wOlGuAr7OI2S+N0wHecE50aTO3NNBvsww++4U64V7YY5tl+ECQDYyhb3UnQ1
6ZrtzEISYJ7QhLcXnK8kTphYjyhHJ6Q7ot82nWlsfcyDG2br7+7IbTly1tlPY+lsWg9zM1lNuPQL
Fyt76ZoXbHwmLPPId42TQdF0M+0R2JHfYi2Cl0euMoGi2P93XeVeUbsMT8mCEaMPsSj1jXu/VNjx
0kTEV+ZL74PVsWx0kLSr7KdEovbDyyBc9QT7IFz1TgU1IchPxUTK+tQQR6aihBIS5jtg4Ah2BtpT
XzsQaP8bxI+GOOLmPqmNh3w0vYe2MWgCxzkqUEIMyry7R5d4bgQimwoHXqUqM8AAVTl0mGWqjACO
+lkQ3/lqZYWzwbwxP2JJCdrVEJHM4o2pvfltnFZMY9vtYDPPnDrxw80yAa+Gz/HQG7QwU0/d+vpb
IYv0AQXePfkFsL4cn2FBx8oTFccVeHPpJkJRG8aVo534W8iPv5UJUgxoOlRIOla0uuCm4LCMEyO+
MgSpDnWH6eXrKa3PoyrSX1ZVVGeSin+V3FIceyUeVc/H0JPxtjNfv1ItgY4Z+2fLmotDPGODUH2E
qmeKxB1vrvd/iWdnMfv7XexbNsdR03Ocr4bN306kiEWBG2YaoaJLcTAVfooXaFBBR0flnk3paXG/
0k9K+0FlxrOMGYvJpiODYpya40wYCCIfl4piHS1ZTgtNzR72SXgzivLRlmn5smoQZb88Ckl4QoJd
lGZDLAn3xaaZeK61gQZZHitZv/Sp5xxFx779tc5abQ8APO/GcxwCj46iYXzwsvBTe/pJ5Jb/AvHr
UPEx3+ssxAQDzBhkKBRe9kwSB/BEbqX2yIYOCdahOzMghTHzQzeu0cuGG55Cs46hl7nI6owQzPqo
Di1+jouxeN592FSIUAssdbXblPziqHxwBusCTYDxge/DQS6j4UPVRNen2fLimo3e5xGZ7c0knW1Z
E/xJSsdiVPE3a2maUwbYcZcbU/pShM+uv/5rsRh3U+jlZ98G2DYkjImakNVNqOhRm4W4C1eJViGs
axoiQx+9NnugUnzrXJP0kFlmVxcVx1nHxIBHs0j3/qB+FetILxqAdHZxwtzOYkpUV6fSt8aLuZYz
UYrwPseIzeRxajYOJdNTby5bXLTWkSANrGMOOxdhPmcr40A3mQvVfGI0hzzXR8CpgC1VEd7LpvIx
SbjONsbgcfRimIF9b6A6mTL6GqPxmmiIEmVYi2M7m6xxYCb2A0VHVUnnUsoXguIadKEamWaIqjWs
UoecwXiXWMgtF0xaaA0JzghRuaLPd+mkx03D4KseslMO4HyDK/QtTtEYNJOwmLF3TDQik0TH3OcM
Cw5Np+4MMDNZU8J/jU5uPldunx2dyoqChNb1AyIIRNg9cJGxKX6Z9gM7bvjDqIgPCHvuyMgkaQkX
pbU6Oy6hXWT3iZcEFUrWb0hlf9KwMe+a9Vnf+AQxLk/IFiwU1i5257LP9hGQFrJjXgvoig+d6KDD
xZbaIpvKyfQVTDxE4fER+tmTtyKys4rjt539EbbjT7fx3Mf0FZVfFMQd+vPpxPCgekyMz6SPvW3P
EOYS57TcI4Xziyxcb2eKyvtmL3mBx7gn0CiF9Y9w2UED7L4aKN0QO7NXQlR2kWPi347Zf8mMJOB6
hQmAMKu3/VSm58gpv9VRhR1SlCKoxYu21jydyko+PF2cmvaO2UuFBNzxDn0F/dlKvctcMCBWPeqw
JSO8FKwrVuo+eRwjBF2Gdg8RhiqW13p+zUIuO4qjOO6X92ZCfQUkodwVDml/M6v4lUFSxiDxo54K
oPwuKUAyda6a/K+bWjUahp7yW223z0PPzDn3G+NQOX4Oix8ahB/SnoSyTk1mIKOPhvStTAhtwv4G
DsLziUYvR8HVogFvSzN+L0zVbMdRq1vq1PQc2k/6FPI+jmqfOLQkw94XLwdf5e7R1naHp8I8JFHv
vYDkciw8e/7ZQB109ez4Wxr2xr6OTnnat6dmHjFxdE5xcTGF7wbOT0Q/2OGpMLzuYLZMYzEOEV1T
E/vkVHvRo3nMSRxakFGGt8mhcWrrMj8TS93vBmIbAjsrYOM5WHVBbiHs7hLkNBNwlb4Zn6MKCZb0
5ulo6TkoiKTbfJXNs/Ojz+v2zOEdz8OcYWoHPFcas7zHLMcY/1gP6a88HfODyD1xlY3YLAbMb1Bq
YHsqcGruTO7b2Cz3BFkR2lU3FkA9m2JWmAQ5m9aHKtUJKf8HiEx5EqiMzr5JkUDmoLvNEjXem2nz
faFZvBdWscrsxidmCD5vmn/jZsFxLobxPq+Z+zel9UfeREiy8Au82XP5EK2Kf7tuWNPsrGVA7h58
/xUBdvkOm2WB0uKIzRQP3YngGPXnTvn/60BImo7JVv9/HgjdJcx4h/bfRkL//J/+i2vl/4MZDlgr
yWxJ/jUS8p1/KAp+eoHrnOifwyBb/MM1TaZFUnkWhyaTI9M/h0GW+w9arzCw+AecaH3P/n8ZBkkp
/37wQF8AaEtQfHiWshyx8q/+5Vjcmm5KXyqKA/zWW8+OHmuz7ElfXcWxMQ4fAAHO0cnC49ezrwc3
NvetEOlJzLS9tfkJTLwKvh48QCSQmNbnovXqLSrA+wyJeGjHCwqGfG1rVbSDuQfYcWD2Lw5Ck+K3
2+EmTMr2TsC7T2iUH+aCorEVLScFwjtIodxFk9xpd0B6WzQUV2hRrsBoN2VLGmPpD0z7TQS6yKKe
9WxmkLWXy8CQhzkJxNbQEM6mIYt1h5Gy6dgR2fZJrfcJ5GiB9z5kGcQXFTStv7yJKShZaLaDn18r
lqKwDH92tevuIiQpCxNoK1l5lpkPB6bh9Jxk1pY1otx5JtBLa0BAIp0QL2BYa2Tc4F4pO61TfNat
SRu6WVULzXiQRuJj0sy2gIp6ltys3tD7OpoyRFcU/zATXA5Di7lvqsVvS7746EsP6bwSVIw523du
zPnNQbS+eAP2bs56+zwtTkutv9WiiLd96DDtlui8qktt1dkxjdI/3FQ94Y+UK/Bnl2gb0aalbnkc
3bx6Pvcm2Z7CrVEEI12zm+5iovU4ooHuvDVcj0ZasheqklCvKoKDCSF0qavvxrX7QPBJCPBd3ZSh
SHHrKTj9rHtoDfKektUzoNkINmrh/cjC7GVZqfGJOeogAc1dVE/4q5cfHaqzZvw9+Ul4LkLB/MTt
d0BN812XCwfKbf7sjP6u9hqBQYUmW9MjXfWjGLKoX5E+qSg+vTYl9q/H75kYI3lbRh4s0+PslfEp
r8kAypT94hdtG7C1nG3tgQuujTNvzUU1jAcix/qtqZg2Q9ibu9Hk42XCfks0L5MNFa/McRL8dS0l
3Em1HUvnoFYkq05Poa3KXVSLLwb/fB6rOdlnrfm4LPCDoBDEL56hQLxA1JEN7PsmF1SAVHoPCC5B
d2XR2RH6Y6KJt7OEi8IQl3hpurQOSSYYO0SlNCo3SK2qo26mGG9h+Znkj3OcI1LLBIkYo732Wp1v
mqPebpROIFLsI5VFhrye+rMhGa9aVvsE5hwfj2zoE3Kfee3IO+4481PtEi7j2Z85sv3vcUdQuXNB
vBfYszeQJpQB6V3kRnkv0YJTBeTBLkwS+xQnQNe76ikij/VQ2d3Jt0pcJcYwnyUJcNLC1xsniC/j
zEKhuaOFz6cX4w3uBXm1fgyXlf0Tev1w0Qk89ySvGZNx8zQt4mTyW45jtdXtkdzvmzW5FD7uAVci
qihcLqiVOBc3MhbHvkhPtQLMgvvuEKMb2Zc4bLbjGjmQF+irCDBinzyDrsrupJk8SJAve85PiYU8
ff7Wd8YCpbMl5sQ7SRJmny3+Ocro9J4u4wfei3M3DgxRDYWW175NBRdyUfj6Ukvnp/DBmCw4Ed2O
z/hKina6Tfh64znCR9r8LRkB+Q4ZuRgwhh9Dc9jRpuVARsiHBah+K0qNhnIw8mNY0FYsnNusl+VB
A0EwdPyW2hkTHRTazKybCj8bGhB+Rg0dqE1dpM1ufliI/JTRgiWL2RNKYfGDyntjNKSoMU6xwzHa
d33xR5zrYPDBt2UzBxDcEhsmeYjrMiz57aSA18zQXKQwPNBvNuPlFt5lRx74UOK+oTG362voYrka
73piT50lVQc7N0mmdB+sJKyPlVuTYjt0P+3CqA742MlPst+HBuuhLDGdJbJ+gFXMhHZamh3OtPpo
jURZMtjdlSxtuzlxz3FKT3Ke5x+zPeNUrBfUAIqWbcFxSCQxg0frMmpM9dqc1p4+yV7l2B88Ehwk
5GX6BvLWIlQEKpMiFD3WfYQLdQbxV8NXajZpv7yqye63YSfMvbd4n+MMkESyRZjhwDiluTUqalCD
55+NTn6lpZeSPxtDYzZKTV/hTfWZt29nL9055N+2MzlWNhpfWnrcLy0S0850/WNtCL2pZUZ7KcnH
UybGP5AfV3szo+fe+fMBCQOhgxibdLkgt0IhdWZreRQ2ioTK+VTjq5vk7xiWs+cxgRniw83d2iOm
6VyMv3u/0I+0BCG+uuDe/WlmEOxfumW1e5jiewL9y8MVUaKyADY+YUJrSfjZAc8jKy3a9nVeQ6GO
fEIFLXSJNe9Sr/WvwnmLiih6FnFJW7BjVSnuZ+KLjoIgExJIxKvVPSLrzfcu7pdN4g/1fmJiu/F/
mnSzTBSt28gb9ZE8wGcyOMCvx/Ha/85OfU1UzOrWsSck2EnSmPuoar4bM/NeK2fq4vsjljJNHkYe
VtYe6/83Nybm067r7QqlMEen3XB9fMe3aO0r0X/0rsfs0o2ILDSZgKCnPHQIn3FMQE7OsVg7hFqC
PkIsPgM43fpm8k6fhxBj1/h0PI6YmYPUpEXssbM9BUzSb+irzUA7RsIL70Y/3zsj5jxgC7fKHItz
VPKxqkYSTu8yhYNDv3NrSENZpwMHP/VeMfchAckhNJdiI2/oREadCI/stQ+I3QOvBhewGpECIckD
GCzAfijar7UCTJQ4HYdD8CnEzLkHVYnXQeh3KxFsIR1SAiunSieaBDK49Sue9c5tnXujq23ssNmx
hAGylS7rOfaYsxoMCBf6NnIZ4dK4iLbjNk464xdIcMseV48G0B9LR3dL1xPYxkh06QM/wVsYJ5Cf
unl5z2puXltq8BNROm849b+z65C4NbfhbvLYzJRDvk9LNwYEd7YZLMZSLJvRAzSNTceINlSAQI0W
wIKgC1n2+YhrkAaidoksnLrv4UIiXjurJGjRMCc9dUa4lKfUaNKjQ2hmY8GNmTsPBGdULHvyJ1wq
u7LaKts0b+R5Altx8m+AgOvDooiJUVKE9y3E5X0PrgO+KKPdLDVwy1ArbNfmsvXOq5y3WLFZq00j
eu2cdt4roJaRwqmP1wrjEyZIRUOK/mgacHuhwcWVuXGq5Sxyxn8Ou/WuKwpWMI8so4Imt0eXCnUx
A4ohyahIR5k9VrUM1pgmRnbwsgugGIsZUYe67rFE7NSZzqnTlnniSHKfEg11ERNNX4ACny0EVMCc
/W5xqFgG54XrU+6rUZAh4KILYJYWQEX3tgWSlDObN1cGWegNuvy953slpdnJAj948a0Fc9ZAM641
JOABUJ+F6X63sTbBQiTxtczoFUfoB8F4b9IRg0GdMQfAsghWIyKuIS06Olqo0kmwxdDH0pmrtXvV
PVi1/X2SXCuJ3V4Wv0h3wEO+l17e72fV6ZdegHCSA9vj19NG46/XKXdj3wh2EN+/pSswanacc8/N
gcISoAtdl2fR2uhHUWJcR2IqN11O8hQ+NX1UbosPZayemjVzUtIIyrRuXglDDCaXQbHTgEuhHElR
ppUgGSnYHSemo97smubRgGREf0BBo84WUrQ4pnRuk17cUt2QmkXbEEMrlgQqv5SVu8B9wkUIdL0p
3LslTB6sYnmrGQmxCQPKNEmVRhvsddXJG+VI/OCqzEyZloZoUP0KxirhFj+nFE5CHkNWcCeSYYnE
vdhm714pRB78WK8hyrSWXB8m6UBjKxmaOzeRy0PXXKMVRpl1DP19pKSu0gfOHN3bkk9U1UV+mf2E
okBUz2hZQzIzrdVaWF56eB9X/CxwGrP2aDMa8kkrk558muTwQfjIWcbqY67IrxNIRLbDCjaqyG5O
R5bRidk0adnWAd7Qjnz0mFd6Bx84I+acPwSo0NaJGO55Xbdfou8xccFB229xKVcbDg7vrWenx06y
rcpeH1kafyVtYT/idr60NMk31Etnqwdt0dali/++Pq0tOhUe40j/cpTn4Y4D5RgyjEhnO3wmFeYT
03tzgPSP6QQOUtT2r7HjMl+IP/FQicPQtNMViNkFxMNFzgEaxQbWy4fvFPqBowzm1HXehVlSGyOD
BcCAbYurtlneNZ/ajzm16INm5R/RHnDKHZ85cYwCgL/fLOSYKO7p2EMxCz7qkE9LQr40kkLCX5Vz
VmLES9/K6Ny6yalGZATTDmU8FLZf0l2VSIa0CUdkZWx09w2Je3rCxkivtdzHJYR6OXMdLf6TikHK
R8xo0mZhH4DzV5HtgPCoezJEWm19NA8/Cvq8VVrtk9QoP9eUPJdu96atm4YKt9zy4XAncwZGP5nd
o027MhZ7aHuZv/QunbjB4e+vTaPFEamBjMrwnBuWs29LomCow8ut5O5m/FkDC8lN+p9q64i5e6jd
8XlIYrbIpI6OQuhrmE0WnGy21bkC2DYuH1Zd3CYhBxqNWh4SyXgXojCAqXItrLpVAYAqjz15T2zl
hDdnfmQ+NOICyF8L1dLr5XA/2RIhkzP3hJfr86RrcgNsZzoi8B73TPvfeiJf9nE4jpg75UiY7K/O
8zAoqOIPgNAHAD3Jnan1AwLbjCozQwGUyu6sQ8xrmeleWpsMqjhjj5+AskbUBddSjhRjRYOj1gop
LavoDmDe79o1ADdhF3Fy9Yx8BJQVE4F95sHunMEC7vyybu6alEnI2L62CoCUzzpwIN3LOphCm3de
u2l7Ibb6y9BTAmTKlb33sRbCT31r3ZZkWwNwsiHkM/oNaketgtlAyb0oRa0DWydRBnZSXhsfm/7d
Jea3borsM/GF9JRBINoJxRxHGBCam27NjtAsJrU/OLD4sid7ti/SnpvDmKBAoAfR4+7DZIh7vALa
3wVqHhDOZeR7JBUyNSOb2fl6kiBpYcsq+b1IfhxcszVxkpt/yn9S+f6Q0qHtH/ZXZIgolSruNoKM
zA3qVpvYKH489bc7K3dTUrw1auB2UPwJREJXSKPEG9YrHdPmJc4KmEjTPhjeSzIivk3DNdTaHG6l
K1eMkiEBBVQKMfH6fBkqK/j66usBLB246CHw3I4EHuOxaSvAYEZsBl8PjdOYpCvy8PWUxRukpxzz
bVnkMsBtgWsxJ2Rk07fxveti+4TQ51C1+Tc3zMLz12/r1pfw9VBbTRfgb//rRYgemJeTS+z7CjaM
Xh++vvrfPe3GdlOVRndW6wsUhQNvQf2oRGmev558fXtiOrzHKfhbtCYOBnBWmBcWCqf1xX59BQ3+
IafMPxB7hsb663tGAu4zTaJzvr5JRTTIP98kKyWy3ZSQn+zVvuP2g6YWsVQaDPGt76ENqF7au5kR
+WloS6w9SxdU68PXVz79uT+/avmYvv4F6mlb7mUbwogbgZVQzYLnNbMefVpERowgG8UY0CXBDB2H
gDZ6fZqmjgMoHxOhiSTGaSYhIEIDAlH++TD1mI95b/7rmygBqTUbE4s3F8Jf4IG/oAV/fa+kWmeM
kG7diZS93jX/+UBkTIsGPHmZ3LXdpsynqHGrgO5fFegYaS6i6gReUVsHfz2YuN4Diuw6aPx+3AHS
7DBDuskZvvAGUBtCPqSrTcDMqgkUNToXdO1v7dZo+IRKAla8cvjzqZGhlfcHQNX22iFMEfUEGXci
vtOPIYrGQJgRQZpxckVcPgYAjcbg6/telTGUQzFBUpe34NPty7UCngkjZ4JC6knuD1zPGVrnpfgw
07vRbocgm5y8O5E0MwSG8lKmMeOy7SJUc3895DDQg8ydpwPkjcev7/P708D3t6nAIbiNTKsLFmPo
AAkIRokm2ACg5PUxqlRgOVmNlozI16ID+vfXQ7n+0s7uV9/z+l9u1voTzCbqg2T9gc36KoY5R07x
9Zw5MbGuBG1vw7Z6qeCN7FPbLzbGlOBhwfcI4YFGKcekshRrrO5UHeL+1UcTj6CKuNrYtL8zfe03
aTbSF1ncX7KhO6tS6zxmxl0IbN5riXeCOUP+atZjJTSyZQs5HM2AE354qnqMYhwLQjuHITWfG8t/
m5lp7UM4KUkaI1BLb8msJ47STX+HdVFsC9f9TI1n7IjNfioIcXYd7xV6zZWhPVhrqnX0riOpfzNx
GlN+9LiPC02XLiXKLzdQl6UkwpxwGGa7kkPDKbXxlbleAAwy3VdW/hp56CRsFFFZjgRwwN3aMbZi
Sc2fq9qzdlHR/0FJN5wHh6rUyF6TzF5pWqyX4qjz2dnZDpcgIczbicnABgmKJoRXDQ9pxY9F5luR
FFrdWZNRbotmzA5pC+ouH/VGwOScBuuzJ/kSTi3nCUIMVyrMB+gIOq9Ah7m1yq0VTiH+R2ZXpGj8
MPJXEOnLzmldY4PNZN+jQ92QHMgwcVTnzk8dkGEtqLy8dRHFtucs1a9+qXEXVHPQVBzPbP4ydMPN
cCOHadsZ1remmLfVQLFcjMYbweIvBnHRRw+9Ykuv7GgaqChsSIOLA2PrQ/sFtnClDnlQlO1b4uRD
QO+e3oYhoSGYH3B+MTm5EnJDOclzNL6m/di+0MlCWkGClY9U1c/H9diZP06Ro3ZdmR4cElu3jW9O
e6Qq78yGKfdQHfA+/WBgk/8kTOyDZEwIMSr+2S8KltBioDUZ+TDIywOAOJY/ecPfZJ7uvVwd/B6D
vbKqY6TlJykXz6AzmMLieIzCGzFLMwgB+p6+6Rx7nwYIbYnN5E7JsQU3mRV46GzGG1QyFVb30H0o
x1MoAKphfBBHi3jqo2+T1sVEND7mU/TbylwAGxTkzBbW7pp+XBpjOZmETC8NTKdJYHQwqxxsYwpb
s/O/cUIgxXLiiNlTI8DIo1fwfZzw/EXOVK3SYw5LFlsJ7KPbzGCaLkcncOEyDZnjb7otCa1VKITJ
RKy2cJ+RqN7aJ/S09QZm0R0l+Mdief2BUa7JgZSJqwsBbarGO3i1qGAkuV/tHbcWV5dj36fAtTaR
43zYRVKcyuGpgjBCyTa9CrOwDwx0v2NnhN7mEBZO9WgifI/pXKQUPpXBaLz8iPhgOIc7uyqKIR31
grYNJ8bOS8mAW6le85JvTZRLm6QIXxbG9zjAvepgYorbmE58x821WUcZuWLQb3szpOBCEY+e14c8
wRqviiF9sm91kQDuBxy7trbILpFWIBrvB/ED4hoCluF47jwAGK42ToodGn/reUbNC4n7+2x7RhBC
uUbRD8kexBAqRvPRDMW7m2bfaWyjciBCcjNiOfHM6MLaui8r4tXJd4nbHsj4xNEuxr4AaWPaDOy9
IHZhLc2yfYkZrHA0+TSInQaeY80bjRt3w+6164Tl/k/uzmM7bmTLov/Sc9SCCQSAQU/SW5qkSJkJ
lkRR8N7j63sHVO/J1HpVq3vYExQyWVSCSAARce85++zglr/aIgOq2evfatIUh3kEOBEhl4ATT+S5
yN7JASKKTHoqBX7SoS325I7UZx3wKvVnj8cw82kYdRS6VzJEfTdqqzSflMbsGaGs+aAfmmqL2Sgh
U72yQQQ3wTrR5Oe8gTA5ppvEadtNUlnZDh/yobIFwvrE7jfRlB+6mQc7WVpAqAOX2A2G02jgCd6F
/c5tp4tp2Xc8sMxVrGQGptXx2ZQmWVzehYR5Qpley7p6MefYP2nonisvgAVgRPPL0BMO0fomlbXZ
PtamhNZiUaI1d6VVw4EyogtqtZcEgdq6dQXu1BBQmoambZqiKz18SIFMPwVeLCecvgRwUvaxPyYr
UIPvmHi+10Ps1WQr7B2P8b8I623fIgdLwXxEkVLFe4SwABXB/UVo3Ti8hHjQKIRhsrZYjJSesXcm
52kQZI1PSEJJC1yhdVCaUMwGYVB8LtL+fUXnYGWEyWpw+s9kauJ5qI1bM+Lpa028/ZUPaxWR9qXX
u/smS98oBopeooCa8xPQAi2hbwl3l1TSY6zeW36wbFAtEeGjcE1AA1+oa8a7cGaWsmyqislpx0PX
zULKYrAJD5EUd8OkEFT1DYP+gOd4XVfDKe3rDkENM4Nl4+tMV5Y9smExModG5BNiYmwgxLro16LS
pLXSaf158kWwB+RPBMWMwksPyPel0tz5wt/Q/qwABVJchXZ3ckQzHlI/uWYI0Y6eV96HI8O4Fxuu
sc6HejwpJ1tCEAkz/Gg8jR78MOpF5oa4X2qertMwQ2ESK50UhWRDhqZ6v5pTc58NxAK47mNF+X47
d7Qno+QGtEHu0GF4J0ui+Jc9zkc7OpVmR6Uwm1mV0so6Oi4TIdlUUBFbFNi5BrfC1PVyO+lpdrZm
Nz3PRpedRTBQEWF5hYmBlNxBwuCoggKDmaQ3I80m3oqAaadUm2Vv2QxxypJq2c07eFjFrg/15JxH
FIbGxDLoDxtvZSfK00TG1DoVTOAmkGZbqmVfAz2uT6Doq5NdNDWBz7xkqVeupNYecOZQ/1BfmeNH
f35bmNWGvYjrC16/itBUT1vPdUxsiONMFOyjBERZqWSJfJQYMc8okdnM6YiD4VHPIm1vCQlp2cfN
MTEt/LGxcqaKDfG6KaYHdpefTLLa+SbrBXz++OfbYKZREiEMLz8m6pqcdDikCGPqq4YNdPfTexhh
rvhWY25UVn6o0IPdCHZ1UFe3oX512aMf3R67/GWIpXXiyQnaug+4E4B+KT2D8IBnLRtDLRHmWSTA
RPwWeGpGbUatIryS9cSyt2zseCTYa8BjiEoSF3yv7eOcOnUUI1K3qOedINXnfoN4zkONJ63RWZtl
5VJtVtN6QZYTHIGaa0xN9ZeNE5GyaAbOXaaWddDu34qJKinD+tGhNU/gKNNwpnA5GAwwPUzDnaBx
WLaMlA2UpoOGXYQotmmLU1dioDXkpMw7wNJ+bMAtgWsNWMLmIYI+zivpYZH2DaVWedLAYn3feP/e
swhYXVsO1ygMMHc3Rt1dYvntdwGJ7KptmsjysIHO5ujrAdnLAaYJRHluL9h23G22xXomoI67fBGB
nSA+mSfUHE3tSNKHqbOHTNJo4jMlL4uRERVszLmyMEPQAqJAmY0aCD07OwXxTD3VKw8hOJxkFZRF
vwfDcMDLz7Or9G++50GyV1/9sBDkBls98prGBydhDY8osGnnOB1zdb+g8CtaDrYXB9cktHFZCGm2
s+2T4kOjiHPWInWJbOatnoOzRjHd1AB/qtRPl5cCHPTe8tpjqxZ5Pf/Hxrd0fTXMggelpdaCgEkj
Ro6OFUgz0xkKaTy5PUVhq/sizekWzzG4B7UKdWy3PKUJsjQGQV6PQU/Ns444F33RnR1C4o8lZYVF
gjPmY0iEmzrEQl2fdWPVB7oHm+XQw+oD8CwiUtSRFinF4bVltlen4SvsE5N8ZG25nsn7nCtvF/Ah
hT5Zx1DCjOSfnLqIS2nZXTY6jMHls2lVVadlYzYjB/rjNSAnGDRiftS65FOIc00OobtvILbx56ir
iysE7Ww44/ge1cNFvVcLeBoOXYjN8hcLqMKoTNV5iLXmw4zXfhOP4K3V6QgvOWIcUHidPLVETpGP
bX2/N5dD7CcCheRU0adTy/I6I5ZiKp5TVR5pqinYS1VKUa/8KfpK9Ha/dRRD0Kd9SHwHIaiG03Or
qMNa7pfl5bKZ1Q+GLuwgVVFzX458nJD5WhYOtAa8k0hRl/Dtxo6tvpUpXJfWLolYBGLPPvZZlpyk
xS2f4Qemgv6BEYwkLEm2TJnUj1q6S6vyyepc6+Al3Z2RGywfQAHnrGk2pGcRGeDV1x4bNzMIipE8
uXC5pLCOU5NuK2wuS1K+royQe5BQmEJRSsr+taSuiQEju8Em+hC38qNMXQw6BLWxohR7EO2KYWJf
0nie92UcM5zr7QlB+LnBEYuIm36Hrd80W8CGBSG/nkI0Bk32CWwSbN3ezIjci9Y5RDwqJcgULTfZ
V5F47qazVfnXImU5adqQKszuDr3kp6JJec6KazdgeXCS4pVyfHPrqVX22O7qMZxuqa8fWuZjblC1
a2aF8PdwzjqAruFJyytl+gcXjOnKeTQcf9yWBMAxuEf3Y8rMOCpblTQotpbJwphJKhOVdjiWdfHK
HTmvfI1JmRn5LiNzA/YzNus18nq5plsAu6WyJRy8HH9K1X0p9Afb8cVr6NcAFFDdegWJ0V2fBXhV
9Rf0ufcehYttbCTJUQ7tN8NjXl+F/eNYgeVsCs3bLTcjRefuEMcxzbda3w8Eqy1PEa82YyXl5oEC
C9U8VtMRGQLPtQkEpZHOGuba3Duh6dWPi4Dx/6tE04BrgaPvP0s0j8Xwa+zo91/4U57p6X8YtuMs
iaNKiPknsMOTf0iaCzjXHPKRzQUL8i+NpvWHrUvDdYgo9aQApPFvjSbyTUs6ygCC2EBwdcr/jUYT
AvavxA5kQZCPhCWhiXhIQi3rNwfdhDysz53IPVVW8h6ghqpOk8hA86BTXQTdj1+Q+XE7aM2FGLPm
HJbosp3J/KzFFh4lRTj3y+LK2NhfSvdTiLjxaG3iJkGNRC+4K9NvlBPJZ5m8r6PzqSXp6ixSZ91N
vXZwksh8Z+lYDqnMnEsdA1Y/6Xfd8OzXenLM8qSm8wXtV9etx8kpL1ozEo025Oj6IrpRuUZCF+ne
J1KAnqjuUJhuHXj42R4nrnsJakdN28ejTVzzjvVaSQSzaBlvLMCrTrYmWiU65okDkzCV7wnZ1O8L
E1ZraqXbMg6g0DlYtKQPSLsU1mOVyzdHph6Gjf4tYi21nWv7EnnteKRv9lwRe7NzCDxW/rcQk5el
nQV40W5oPw6Rpd1FnQJ6EcNi47n0c2N8pjHEo1pcTdFlXyxPKnfiAWD99Dii+T8aXXt0AXzjY07m
DbmEMUtx9wQkXqcmAZ0O6NTRrcoUvwo0OqO8H2YSlChQwwyINj1oQGsCiFWTZcFTA0PukrdWM3KJ
9Di1wWbEuwqb74B9nlTOKNwiFY02LotMqeGqmDp4bs6ALIxh6k70HfJEMquAn3wSdfOMRasjhF3s
mzTM9oZvf63yrFs3qGGoM4BlG0ygc15PzBhxCvJYJA9tU5snoIfD1phvXWZUp6bYxnJiOmu78T6N
nLMVbk2z12lBDtiLwdiuSiG+WVZ+tvyhPedafYlHzbv4hDDKF0quwX72xms6wqKc0/ALnIB+U5v6
STDXOLWBfSfsItvlNlzAqHjTOLw14AGoLWOm7fVYVdcGBol5giBAJd7AiHQ0TeM8ECJ3bJwg3cYW
oGpmPEohQfpShJcGaPrXvIAE5ggag2RXfzUklmXgM0QxBm4ElGIiONCgCVZqzqOdY6ammgmCP7CN
nSv7T5S9WUiK9poEc3H2KTVSl2+P6NmOiFGwD5tyS2/CLQr/fTHB3muCRxkjtCBmKqyLEw4UjUGX
SJHS/QDVfob+BatftVkzs3yk54yHl+xyEl6+iXpMryHZoUQJMUrDrCioPTar0kFMQR8jP3PHjZu4
1s+ZKLtj6dX5pm2j953EeyUSJtWhk8mLXrxqY1PvvT77GEzUSR03BU5dszpovLUJyf5ON/1LrcGU
CaLK56qbPlpu5u7TFuYFWtf7IRMOtzZFYhYAcNAIKwTw1Ysn4nLya2ZkxKFKSYI6tR9ZMvSz4Ken
5LbOzgjwwidJt0ayaR/sli69k37JmUTv6ZIEjLhpwEI8+dCmNMGd/i7AlbGePkVpxGCYw1MO3Vs9
8OCCDUwyFM4J043OYGU1DF1cNXH+Cd14dBjigJZxZm0y00y3etE8pub8TZCYg/bvjPdz23mjS6ac
/ubK4EhKoE0vu/Q3hPTCxcleOW6o/IlzxIuPWq5qFBzMWtHrL84zLLoC2tem6Jpw30YfR8x1cOS1
bZNh4+hndzvqIU5Hi9y9iYw1Oy1UqZwued2U0/pWI8gmA6qDtUlqwJ1Gt6ndgY+MjkB07kUz9LvO
lq+4jWHzGzH8IJxxO7srCZ5JOvPIEg0XWUokhYwf6oZIUS8lkxC9H0Ih6qSZ7bKWQqEai3vpKbVF
YhAPVgSQn32qp5MW7tAq+MQSfShnoBIMVNU6i0Gp6yNNhGq+NGY+UO+YIVxPX+0AmfaYqGkP5mxY
+y5s3fqTHLl+xMhfWbWkPDSz8z5DnT2k+yQnNhNXIQQ48lUicg08BLQbMBivxehddN9J7pIOo2hr
tKTD9rAc/O4YhRxy0VPrJgjMO+aZiT8WC9Ou095mj0Z/NCLOL0YdIw/EaGfw8L5iMG4iK3hhzN21
Y/Qw11600VsDCslEnAJpv/s0z74IqT1ruo8Kp4EJbc9gqPDXtxpFMaCZmu6ta4OyX1oT1pWjuQlT
KEfIJm/IkOzdPJK2CK4z2fZdZe3GsHcUGfxp8mGkuQVqV6chS4hSfP8yWa5/6uKWSFhsZujTKZM0
sKyJoRTZHZGAdEZMxEeiAa6CnazZksTz4CeAYugAXgy/4fKxdQsKgzM9JEaGDHRi/RvF86Ul6JwK
r+OdCJOi/FAjAobtZ20IqiTKt8J1K7yK+CmiBIjtOqCMOZLUlm2AJJFE3xCMkYddvfaauD31KBso
D853liyrTS8zc1OyToxwWG8Xyoynpc/u5CL86KtnymEGQXhNiGiRBn4zjf2m0+nnSxPVSouEfVvP
JHTYfZFCsJ94+NJKHWR9jbrykslAnCEK4xk1mwsNeHdDnyC+H1LSDQPrbi49jBFas8FCuBSlgq0Z
HXqfChslJmNLpBPLwMysTpiw96Ica0Z0CvcuqirQE5IRGQ+xVOB8+M1EnpOaoFXV2WlheFbRsKLw
QG+lRrdndNFeS7WI0EKDKzcuMcyFDMBRViBZFVwILgjY0ERHVwrzUD9R4tEOoWXBEIuCd74TIsch
kmYPBgz+dQgmuKY/4VJWxYxoXGwf7msYx/YVCRqa6HJXlRqGbhs5ZtrbwHNJPJIDTAeOMrtvIqYB
XmJvtGofBKn2ROJGcNRbYgM1TQYrrJzppWum/QRWhvCpSSe6u8IvMBjZKYSUf3LTNO6eWoLFnaA0
D/QxWCf3KUi/IKDP55doT328f6saT9epq92vZjsR90h/S1Hel3eXPdGQUO5QzHB0whbSpn9alAlu
R2e0KpCZUMaTlC2lubYRqIFXwQQkS+tTnKiowLwfwfFYeGbK9IDY4QDqcTotmzntjK0tvM9JNgBr
s/tXbfapyC2Ie51ay5b1OykEqnaQ2XN38G2Nbo9RbqA/pECWPIpUXYKJnKbhvm1cM11VSxM5cRgH
aAAAOSBxWQ+0aWu07ZeWOTiWh0L7fpDUhmpuR8SulK7FaexsVDg9ECirea4zuQOLqJ8CrX72k5ZO
pypSuKqKgOftEhcs/pdXQelezLnXdjHLw9PS21/2TNXRX/Z+bDLBlKuMvMOC2l82C4l/2Zswmh6j
YFv3fnQOXcovhXezfD2mr+gnx57nSd5RjLbzJF7nsQy2hU0yWMv8dWeI8mE53MGxXHLmAoIeKEOk
iytLbayhpT7z47UMQmcb+PL9qApbS45CXwZpfgBxgqgzoixes5ZhbK0BwNV5vW9ULV/0MOvQCLHb
CE5vokP3Xq433XhvAKk6uiq5oe8NbaLmzm6K9ZfsSdJslq91yTBwl2SD79vlDaJkHmZJLk9ujh8X
kQXXZ3Fa9n5sljSCRX0hYAdKqPckU1NlNlUlheCS8mQvdRb1sp6SN72ka/TjrQTT70p4HfMsVb5c
zoW9nJblXDUmXGRW8TvzHfW3+RTatTj5s0A+MMME7SIzPC8b7J7huXG/VR3o7RC/DuOZoEGJ8ve7
KmWk6+8y2aG9SmrGj80SjgHZp9jRMn7OtFJRFELtRCWNay7i/qzQaS3iiWXj9sBHoZ6/4VSnhT4P
1bxH5EhwNNV2/Gl/btwfe7noCDCcTYGJDGk7iNLTsnGw6OFUoB7OxJFnX9fQeykw0ccVf6mk/OrX
dbAfidBFDtXUN88ZcI6pHy6CJAvfEDETALpFMDcESaTY1JHmMyFXTw+pHhG1+rRlz5hcWhDL674N
XijnY51QX8ryXSxfVJ/Qq0My+9QgDQbqrCrDFfpmJwIBtHwzv12/zUBrumxigur/fWE7HqusHiFq
V+XzermQv2d8IFZrDlgBySNXJ4Rx/OfzRXMZfTYWnJCenf79FCx/5fL3ClVm//GX89jOiU0NjxlS
+bKv402oW1+pqEAHGXNxIDHl0WBF7AggZLZZM/dWyWAQLj8SeLV2zV5u2zbGjlI8a6SLUvBFwGzO
RL54bvum/CNoYFdjOkwf6iThAesCnMhz2BVJ7VkbvCHJ9cdm9Grk6UZEaN20IpK420pgtwDLD3js
RgBp9q0PXVTQ3rXSKnIH/IdasnbTQgZ60VHsBqSvmfIoGnEr2uKpEjtGzI61mHJoJUzejSzZkYp9
HXusH/krmJ4XPTDoOmqkhQxD9D7TX+KQ+hiBRx+CPv9gOgTuxha3gJHFd3VIdFshyJGv1zYimN0w
ZpcooFmW4TVmamG97xpWnlhaeLQ3za5z0AHos50QfdEdBn9i6uP072Ka3WdEulcEJQRxpuFzZUwk
GDNR1QUafYrHztHQGV8DnS6M6+R7uGQAwcYHL3PfxRicyQKPzu4XjTrBdsqyw9RheLZByA2T258a
Ia5p/Tqaj+58IwEv2vmhlq+qLLmE9viFBUm2jjTtTutoypsCW1kgWK27bkUlIkM142MtUJjj1K2f
4sC+z9OHyU2+UgieV+WEY6VOg89Nx2RFoyOy1jsoV/ZIPoDTH+y4vLn1kXC0fQU5aG24suB0tQ8J
bDOuLFKKRZZu/SG7EmkBpS7ur/r44jsO6uxAXicmGeAHuCWMCZME1DnmzBunLJ9dWJYkeCQrunGU
IZPoOLdFtiGFUCSfG7t/10j3U89JmIE5rOADciFK+6lOk5Ob6bcqbSuqC0R01vNrYrKm7mNg+PHQ
PArANESS4/RCfr7C2fnSgdsfe/N58pFkBjjB8Z691bVVbzqrIoUrdFZT0z1kmFrDYoeg+tzieeeG
/9ZESKq81gs31JIBYtmXKk63BNaj2yEqwqgiZxvbRC7hi7xlpSZX04HCZkCCCwkyiFJjD2vXmMhr
OokO30R+oW4LyXU6tdl0TkSHqB+TfC/GV/yGd2FWP8+185QY3kePeFWy2ZEXFrTtdaVwoYf2kKqE
TT29IyBKxZyROiC7D0WR3ThKTIzeBC8wdvd5yMJLpCkgVdJEJ528RZ8jIDXtlGA2AO2jwJoPYyqY
OCZbnfTkmXpNL51dRJvFEmQ8gRwE1Jh5D9FIP2LyadKQbeY3zYc6oOoNIeXYotFfk8jW0SHFTd+O
SX82oyra4/QCO5V4G98oGAqOuH/eHBBVRAtJFrdV/xn1NA8/rUMO42GVnHkcYIJGaZK2Dx06ZxwK
aJdrepEBc2VSafAuGO8aF7AeJmOw/nG2oYTtrq26J0KlduhzU5ars344dw1kDpcQsAmvBabCFsv1
oFckbhjrLs5BBtjRupflB+QO5brsvW1hGG/t5DUb8hfuSqZYq1knlCVNPQLrSg+rV18hEgknGrE3
kL7Tuct62Iz93qKAvSoR8xz0BDS542ineKi0i26CLFRG7mDQ4wdgJBNtY9AptnPzQgKTCwIdNo6F
kjjFLRZP8hszi2BrdSqPM31wzMCg/v1CoMQj6+L5YojoQjuDmbXsvlmdV629ioJEbX0ebUrrc61/
RJ9IU3UW5w5v/DqutNXohmTGWV9FSqDPTDzx1g0GwhWU+DwnJsW9go5djT7CGDFLc4dEauURALIu
9VwjZCJ/xiT10ORUY7PE6vd6K4wTE9gXRg0sMj6FwCm/NAGNHqTc4KH0GxHwX6Ru5Vdoddl6hqFz
B3PhHooAAh0NLVIEiKlu+0Of9MExC1UebUaMgO9+i+OUDFxJtmCjkUcWO0g4MCZvQ7v80FCxvvBY
20Qj36Yd1N8oe0y7eiw3Fu3+g+772Amr7gQXEAMoFjnLZ/jM6reQKsqqGr7B6Co2EJrpArdbulaP
aPyTTdITtAOl9NLW3b2o0q8MMZeGB9kuo30oo/ZD17tvDOn92hrpbXm2OAHdAefzNbEljNi5Gy4S
RdCINdvsBBqxxm2oXu3ihhyIlCGNG6lBvYTorHTiEHbLXFOWhNaS+cDhvAej7yKaUjxlmNUqQehA
IKlwSUadCavrantTTmjPdNnxPIhudWJndzJHzCgz6a8RywE+YUBMsbuzsEbDU0L/FQPZMmJbd9fC
J1lQiE84X3Pmmd2wLyCc6fNbjfWd1AZvh4SDREajtTFVoNxuezAv1M/XGHrRLoYfQXDla4CwXgXF
px/ye2vG0ODbWD+CLMLTCHiKTjqhksK6x7gcrfrK4Q8mBaXQgSn1prw1MTI8jJoxuqeDZVXDRZPu
l9CzrxqrsI0UWbnKxbs8mempxYlDsZQHWtAR0tVj26nLwxD5RF5l490U9OJqcVVHtFIRX08XYRHi
iMe624XQvAmqHRtiDXhKrDUJA8ZIYb3MBMpHKDLahrzujthBLHvCRizNpZ8aOwvpou0Mr4mVvCu6
a5O7hEDRSYAXhAS2p3U6YQGlIT9TgSMnPHfbfeRrESbmPewj/USZLEcV7gGHgKIFn14+Rjh0iWsi
BFK8T6hv43ngmlo2DsqkKsn9g5GX7wQPNjIRHZJCUKlT8aI4VKJzgYpkR/uYJArYgAz+wTdA1+WZ
hAh97/hmv2q6hbgwHjQrvTLMrZOw8+7w0CJ2HfOnuP8StWffrOxty5SIGDbfXvuW9az8zk6JJAvT
7WfPR5xJL6I+TGn/cTbGL8ybtkaQftLJLxnQmzz6cbGxeuYtdfRopRwPFM6vYwgyOxgvWuaKLepY
5sfis21PRLHlpWShfJx1llfQMd5IIr2BJu5XLTY/24q/EBfzZabisSlbreVZxFKz46pzXe1qgiPY
toVfrYmaCtZ8JzyGkzyjQMDsXeuQ4qVQ7LQApSbhm8RE2TerAqtbV4AnM2vbGpAtZAGHIiUPap5V
KWmAlGyYxbZzGgSzrXWUVob7we7O04gzK5SAy4yw2mZujBg983A8RkV536bJTk+ArbMawADap8xQ
6qS6hNJbJXpWgkUPm11kf85BxW10/bWCC7Xx+B6zMgTFLpHVlrr3eSBvIqYhXmVrqk7oEXSUH64q
mHfGdHGqO9SIsN0RiWdKLV4p3XioFOXtIibHstySOsVrXWnNTSXXeEmVAr3+LkZXgpjl9Y9NpPTr
plKya0S/jkrbHiqVO+GnITYI/gVN5x+MljWby/Wm9PG1+qAcyTw9kXHHhIdPUG/92PRKbQ+XM/6u
wokXMX6vdPl6TDJd9tFVen2SW7GqKLEPkZM9Xlgl7M+Vxj+OUPs7i/B/kY10dB1Og9pwABcso/l+
eV+XH2PlIYiUm2DRkrjKYQAVCPQDiVIn+swIHVo6I8tLByXZWitK1N3KthCpIkeoV1l5UKqRoIri
I+0u5K/5PGwWkQXkGMQOSlzxY5O2OoY3cybPVC3sF1UU3pOb0abM1KL0nT1ArrKV/2LZVGU+AtZM
+LMk0g6VNBkrPc8i6ln2frxX6MNDO5D8UjsIYHNlAQn8CauDNLCELK9/vJnXhNECIjuAuOCrxYJY
K6kRYgSy9EbAlWvoUcOmtiE0QOn+U5JU5a658iu67XYa2yTe0t3SYn5Pasj+SuV2WfaEernsqf+j
IjnuYHmO2DTKJ9OGD67yzdiLhcZawnCUryaWtQBcg0Vo0WiVaq+PqwDtHxW7xjVOJG0LFJKDp+0c
GHTLe7ESnSx7ZNaRQ9lJCpx592ZY1rjNbWRrrvIICb83jkn1ZXmxvC3avEVFT4qvDlhs2aCK/3Pv
t5dMeJttUkJgX45PwyLKJbsxGv5gUhvQKKvN8vbUtj45t49dM2N/YpmAfTmN74zvbih1sMsRJ0wS
1mA4jXWpjlEoY5JUm+XlspFVS1YVhKmSkRg1JpI0rJbqrPx0EOqldDHsrSZ1CMtPJi4EVBjc4coF
5rvvBKYwT7nDOuUTI+ymwDaWKf/YrJxkUViTW4sw3VYuM135zUiJs5Ag3s3KiZYpT5rWU80Gt3Mx
TPT8I8a1ZEy/MAci/xdHG9xJCSEoerMxuxWY3kBj5OtQ+eBm5YiTyhsH0PZE8bQ4M81nLaEcdL3y
0hnKVWdhr8OFfIP6Zu8T5byrseB90/H0i3lP3lLE5CQAw4qSBdNejXuvwMWnKeGmJCmTYEAsfhNe
PzqlXLm9cwqUDRA99pOmGfGqUhbB/9daD0tKF4nEf9Z6vI+aV9g/Uf5zRMufv/UvHpdUCS2mTUYL
LGj4y0Qd/Ev0Yf7hukg+PE9Yf8o3/g3mcv7QIXIJ1+AnpuOobJWGdkz43/8lzD8EPjmm5yhGdPz0
/yswl6EkHT+gycL1PAwlFoOcxT9nSEslMfyE5TJVKYTVlQSCWNQHOAXjvWhvwIfqgw3ej35UH97Z
VCzJsbaOeM4grOpE/zoWKWRiuP50+h6+f+7P8GzjV0rY98NB/6J7wgARJg2lUPnpcKjqmhRwMvts
2SZ9wTIsd7H52qP2uNfzz17pY9kEicHthbqB5uA/8JEJv/nL2XCAEupk3Vuua6rD++njvVjOjWc6
4lyP/sfC7bsnhpWDbJv8TPRaukUfnW36soUT30f7f/jb1an+7avgUuFasW2pO7oS+vz84TU8/aBL
DHGmr2F/LoD97SXKe+arCA9rtDFaHJypGSaFg6KX9Q6SPdr+cXZmZYPys4kYWENiHGiLzP/E4v8V
rr18MVyruI2I5ECiZPx2nRAXgxZHq8U5pc67jZvqo41McFdVPmSJJsLpTB4dpa4AV0zubrQoowlP
VnfSm09poU1H5AXVMLq7vz9pQmHjfjtp3A2GZ7IMJRVE3a8/nzRkn03mjJE4hz3Kk6DyR0bNUoeT
733TgVw9Cz3eWyZBdPEsBthevX1Kq4wIrpr0k+TQxLTlrKbfybSayL5AV0BnFwkuaaX3OvZdD1w6
BqknqyBmYnLwT8sgQg0ix69w0eRjV3yUFdV1LxEHRCPQhaKg+MTs51ljwnTDuPnATZZcPUy1OmDs
R6nHO0rV5anzpscu8L+RlFo/+oVW4Mx2kb3GzkdNmu91M/cuf3+2DMUF/vVsSRAoUuqu4UikKL9B
+GIj9FFG+OIcFQWiIZrIG2lTAUw4jaAuQInMIzP3CD7yys3r18IPK2bI/7cDITETvTV3OjfUbzda
EFt6Gk4MYaBwcJ/q4TUDfH+bu3Ffmu3TNEN7LafmLHxxhO92bF1tfPf3J+OvVw4YBfR0NgFZSOhs
xVj+6V6P2hJgXNGJM4KBb5p5gKdGNwCImAAOIkiH4Tv6p8fbX5+2fKY0iXTnvwwJv12teh8LFpQp
3WvdPox1QaO2MZ+KwH0o/IxWIODgM9iXO7M1kDPPzhXH36quDOulru1/uHXMvz5vKPsgODQlYgOL
rJ1fT4DrW9QYYdKci6QFPzhYF8TjVxQ8a3LnvZvuTiAxtIisZydapxE6krnPrwYQ1yPJzBEM2tK4
Mma59O9t+zRgUtt6Mr1Zeo7XamImXNVY2d22uJBOr8JjeXgbPZnNTd99B33+x9QF869PbqkLxjHW
8uyYv1/ZvgnN0JeJOKPfLs75XPr3tKbQ2Ixo0cYYPhxRLooqq60rG0dO2tjd1p9IqCvK6tbMMzY3
cEKUBenbzI61hg+WbAh+7Y/dYJ1729TuUHFsfT30NhJd0langoieJcAA6jDTZe40reyS0J3Ya+rD
31+rKjPi9/tWCAvBgLpcHf232yVJPTlmScl1k9hIirSSdavO4Q45yMWK3GCcytu//0gFHv3LZ0pJ
hpvhMA0xf78/EGHWRe1U1jkCq36DzDU94Eh7MMqK7i5REjv6JeE+TC0FM2bj0uWTXxM0f/8wKBu/
jj0M9EIQvYVclRkK2urfj4TU1CKt0D2cWh+Db2ToT4Iy8N4hOxKgWzTuzSHWdzil5CoLNOtqNg0j
YVNbmCkaQCopTE9MH0+5AdTv78+S/esTVR2bw+oLxyK2Yy5Alef381OkTGal60VDU3nZGpWkszVs
uNRMyKHbB9606bsYaSlkGd0hRdNoIehlvnuvxpVgSAEaVI6uklG082BHPpwe6ERA5nb4G8+Jb3v7
uuAyznPbOSgFpMesDIdN45Hlyi/Gkw3xcPLPo9HZl7FKg6sXV8adG8nqMLUuFGThP8KDWZWB623z
xj61dRnsmtjV92OIOwTmfX3A6ERYVELKUV1kW6ZHCTE/kbmJqV8bGgwusnH1h+EQGSjW/v4M8hX+
eqXZKJcdxnBuXE+3UB/L367u3MXqO2aWIEcBjFhjy2d9htpcsIan2ZvdW2p9n1advom1lk43x74u
pKTk4fY4W34s6SslNYlcmgU6ge4n2CHJMaYJlJLOc0J7H++Ydn0ijpLY+4TYmpHV/2LAmpQVy3Pk
46jyGdKEZBTSn/qNQV57kpjOKXebeD/I4a4KCLDCHE+wvFq0hyKY1rVHIfS7T2uxbMUZzk60U/i4
ltdjTFh647Ec1Wu6P+C9yNP0kdhYcxmCkumxiJXk/EWhBcsrqr3TMB78bpjucuywfopPzxxAs9Hc
aUnrcriEhuRMX91az0RC89yIHmWreoJWjIsxf5+WSU82cn4j6uTGcy3E5bJp6rT/NEXjdkrD5gkc
JxTYUCe2uNLGNcZ1/z6x1Xo2Ew8tz9D7QWuLTV/N4VbqJbYFY97Dm2kIk3Ch69uBs02sdIIC0niX
NqhLvB1DxLdnjieR0yrDwijWzkgkh55p+clqVAfE/OAg/eAC7gDe9OPnhkH4KU0/xXn8P9yd127z
WtZln4gF5nDLqGhblvMN4cicM5++B1XVfX4U0Bd92ziAjix8tiWZ2nuvteYc803RdvkqocYccJMY
UMBPHbgt9AviazVG0X6QtM+hHxBjY5VA70BXr5LCKuiMvHRngxiWvhiVgw/NQ7HVOlH32ojKWtHP
8ACCda7GY9liRuwt4zpF4HUrPfQbs+8JwQv1w7Iuz2mZTKc5VXayJsawUfTfcjZHv4stvGUGREql
Skg5lQY0ehgDHxCsYFNB0K7kXfyRlcu9apZkaiTjo8HUupsUDvL98KgzVTwRQU1/XiM0kqGlwTE+
flKzxrjEEk5ZM+LgwXQkmGa93ydmk7tJycBT76JHYQz/QoS03qRliJIBsAZzT7ep0/L1XEY4hREq
VKw1yVDGd314o8Kb5ttUtxFKKjBBk3EMY7UOOKgOThaSBC3lZMNGy9I+DeNAp7MOBiF0FLNbHvHV
gtqP5ztB0xk30qNfaxLAdS5raCQZpmRDQH9QEyWwQgbMtXXHtYaIpR04z0j8bRQL50gsk7eUk7nh
NhGoxtsVDuvJ64uQK9XintSEfxaG5GO1Vj9A+EE5Wmv1MJnVHSsZAsJ4tYJIQRymdeJysGjful33
JfDReA6V97ScHi08A6d14mShUEkHdaymR0AXZ+z5/tQsDUKRKIjUKXzowfumsF1ZPgivtPTfhIkB
/em29WEXSSiJxwpY+3rswIzaKlpPX1/T6LKkzaeqzAhDyJ/adVH+GXaA8FLduhtVtXngBUJPTltj
H8rhp2qFy7Evqj9BHadzNIBrAihpOgAT8Gq1Q/IUaVxhpP5hBV9eQIy1csJVMQzGT3/SyAR6rORO
tGuTg7dqKO09QmV31YvikIulAmLjz5ok4Yw86rNj5n6vGjS7hvUrEsncKgdUEFoG6wF36hsRQnne
GK9d1X4kUkhejBbf6xW6mSiMQO+YVnYOowlxhqEcNFDVzrzZIDZAXrA2NADw090NarsEYBNFD8oS
s0iwek5pCOmpaoSXlnI40CYQ/G0O6K6zqm9gJciX0W6RPl4/4LQAf2Vmp6JKwrMc01+S1/IqznHo
6xa4K2H9iDVkA2mDNUASjByXoOoivv4ASZEOZFda5IzTSLZb7PPp5PCW6qfElHZLF55Ta+4uiuWX
oSn7JJ4AwNGQ2nRTBVmz6ylDK1l6gm4f9Ub0NEjKCDKpeG7VlCmJlIUvjar+RiIEU3NdMsponslY
Dsolr2vTptNtvQxWVt3hMc2Zfuaji1yeMZQilLvEUO25zRlmhc3rzAnNltSoRb05IM8crad4YeqO
SDZQZvIphFj3ZrUw3WbG6qWU2vIUnWYRDlChiszYI/GO+Vr2MUbEGSDS9pku46EnsrrrGmE/9tID
knS+XR1ODPzNs7CeochBtNyKs5LK2Jf7nresbWMENWZSBe1QGlgu1pzz4nXtZIAcs9rsLVanC0Ka
HiiJJxWmdlyyFYw/XACy55iyFgnqsbR7ojlmHKPCpCGdWR9hoVePBQIfJ+1TaGgTagdUd8rrqEqj
X6cEGgksTgo9y1Mhd7/r0kVuOSnjvgwRZAtUQ/akNQMEiWCiZnDjWF28Ss9mLhL5EhH3ANeGWoJ0
u5iPLp1YRgiqV5f5kyGQT6Z0p2VshZ3FTNlFCBsx8V9rqsV6fiCqdtOjRk7chdqploVn9E5o/sma
QPYSEZU41JTxGQbeuDWQ3gB5gc6ApkYQiFEVDeVenrIBXDfu12ay3ppueRtzJnBzoQ6BbDXv6H/H
t2hhVgSsWvfEKCvcshHDXbaSYlNvxYWpTt3PksIy7I1EJIR+RSgDVNNr1PKv6JTYNQVNIdnPuKCr
L+5NkqEQs9SzXwwmUVZ9e+EcvvLrLMJXQ80n9yE+5h20TFKOq4Og+bUxgzSNqV+UhTjAVfGZ2YFh
KBXGXqYielOMsQY3AdUlSE7VEsYgWSXRn7e50wzuTe7n+YQejZFemrb8HQdGyDN4zQ5xLI5BssEb
uCDaPNfHZJRzp11H/NBWICJmIEhjIWS8H4nnI+w4lyz9vq0aQMJVCjtQjXvoIpKIAz2/s4b2p5EV
7BbRdgAj6zReyM3pVE/N0uGuIxoHLUpmoVu17tJGodG31lUwl5hazZ6WFw58nc1fTlHil62bLSyL
0ZiZu7AqZm8sqgkMpEwolsUcA90WIHYlSc9LTsPBbhoC7G+/MW3iIaiB+CLsfc/BU5PKY23u8F5l
spRqp3hFN8LOK5/U/KAUver0xNbvobiYXghS6DyzgweKTkrN3JoiMibUL3SjUBpYv3i//1CoTPvO
hAxV6j91nVLuqmBzw7R3yWf7ygRwvnJXxO4kjA9j0Wu+1c5c/7Ll14ieyHNeT6Iy3oHQplBR+3dZ
sPb9fBQWru9Cqn+Zin8oFv5WBeegTfxxIM0Je4f6XdVT7Klj8TZUWYyAA1yvWAHjk/RHnOoz4h5N
d4mb/tD149YMm2MlDlD8ofXS/uYSJSy22S9ATa/IbcFJ4rFJCC2sqyLiEIdVYSKtpF2768xHliFz
SRJl/dGZMP4LhuzI48BgNHO/J9cn9CGnIjxklB/G0pkhSogIrDsLsjnvxNJHTwUs+2mcpA36rbyY
/H+R+LNN/fKhocnyk3jem9rGrNBAqUZj9SkWy+cgpbthkb41D50wIjcxv47LFLm1maqOWqu7on0R
UNgiiAEnBsdYcVrtR8610gFBiltLaiB3kMENQvqrUgmSNSFp4X2Db1PP2t0yxkyumx42Rp6BF6iZ
SJepwJ8FTfm0VHidovIyio2TQCz0JIXgO4VcclInMhEVXbsi5203MKTRQKgwZzdLYQx2U9S6Jbgb
TpFu1Q2Vm4ukp05JdVelau/1o48oyOSt6K9DDcA4b+Rx71rkEbiiSnZaJ2G1Vqf8IepHJBvrvJM2
Y9w61tQewHER4VDs9N2ORCk2WbiiwoinpBZiLueIDLK17lRbIswGjX/oSvCGPYo+Qr6hh5Kj7UD9
7QmWuG8wDSnZ+5CJHxBVTF/VZ93pB8FRtPJeMODgh+TYEbKO13hOXc6Ipm+Rm+iaqmQPTfJLxbtT
S2CVrRqW7tiqL2wMD5xFf9AwETUOviaNjG04j7GOWefFFJIkkDvVV1qt8cu1ecxLqfQU5q0gLmOf
E7oNmW9fVGAGkVH4dOx3tdD8LholBkl2Acvma4vuAt0O4aaINr0+EiS7iuSNH07MTkGa5WpURxWE
sFMo2ZWqAu4f41WjLnuHJxqUkbKwjunomnE5ph1pB2xalp0POBTD7MeMtd9p1tgzyMfzuwWsx2w8
JWGzeFmDiihMQ68gFdbVo+gkSgozuR5h8GgiGKPGvxT1ljo1oRPJctYPJB6qYH2jx0eO09KmZ+wT
+UjtdFP4nhsdQYd2VSZ1tcUpfJ5a5UchRfyoDDTOCwN/fZOMbkNqhZV5oUR0/VoBpCYphGut1wui
+r6U8gHL42wz8dWAG3mRoMNVKunvakrlFqM22VX1lQtLTopB1O0y+Scb8VBY1ajZOUQqQ2jwB5Xd
CUCaPfXS+yiTOk9o+CniIEiA3rgrDXhzkHMNVto5fl2Dnvg9M8QHHMJdAfXSXWSZnymEdbw9kb0W
8io6ESneSES0wI9bRz9T6xa2SE61blzKEVGcrjD/RZx00PR3rZVEW1Or+X4ZdyHp07aSol1Lx1iA
NrSJr60EPWIK4n2MCq+VKMdVmlWeWqgHk2qCpeIr+cAd1mEpmz9z4FZ4RDkpmzK7y6AAEEES2nHO
14rUAfmMFrQxqLiiR1UfiLfNFPjhS0wCChGmacvuWsBHy3LjVZFahwy9MWolUilRcOvjZ6u95XL/
I1gZxxMEG2xhMkILN0LaRIZLTiIuSsOKnClI/WAnRLBTkCkO6hTvjCJ6KcX6T4pYnoe55pBrUQ5j
uuvN/C5ilwtlMlYyS38Q+qVGFwVHjfb0ztDRtcqi9TgRjpJ35cioOZyukVVJHrXF6skWXSJlbVpP
g1rO7oMGmmTJnSJJWeMQ6Ue6tfpBx1M8tCGEKsYFoRuPw8ZkMQ1aWBvdWCgFN4eQ4jSNsfjwEeVg
rppfzTKls65Xp5Fl+CAlHLRdy/DFkdG4LFa6Z6ozU/yIKIvbPdRPKalcxYMCnGX/z+MoHMiLAPDP
qlMlVFSEJUoyn4vbl7cbipJa5G1mx62VLnUGFUfK3I095MEmvqtBuImcZknNasJp32+PtbfHlj7+
icsi3lVzG91NsrCLRJw5RhNHd7cbtKj/uQcPQ3TmCOPRHJnPyqS/qbky7gZ9pulElqG1jyPhxMyH
L42pOWW1xiWUOaCymBM0BHnVhIh85H5VDxj0hBxsXDIy5k8XE3AGuOdByFAPF+IHVfHsYqoifLWG
tq/zJ5TASxX1D/Q/REhZ2jtdOF7MaWeV1D9GpWZ+LaCCIkLAzmJROi4d+7eoGwiPdlsi5qChZaW1
fW61yY9HZBAkfQNc5vDqGlvcgNaeIE6gmI7oj2lsM5k2XNE/3Q95DN+rin1+7D1NGYyBSBwIK0AB
YzOlzfwklS0bButT1yifJBnoxNSkf8OKhJPQVz5AW48xVjj9gwcqNLrUDi1RGumt0e47dY0fTWnE
AKrED4RgZ1ISQw0tyS6nI6pgNj1tK+W0oMqGbcOxtkyVoxBNKB9xUe21jGqwWrvCoelhHud66E9m
1yCNGMr7bk3WO8xHVcAmNQeJwocnTIF0a4O0w4YtY6Nr8LeKs3bMi/VnUar4yvTibMh9fEKQL+xI
4+FcsITWPfElpda1FzEzrF3L0cJeyZa7ShqbSYiPwRVivL6dhsdOg+2RRyRrpMVSAIlaLFbsHtpa
iUByqfmIxk10EBMpRdiSOoJgogTpkXaO+BEDguGrB5FWmT1DHDUKTGFhunqGPL0WsYApTxe1U1eW
V71p7rUkzU4V/qOuMfTzVCexb8o85TKSkZSvDcCD5qEUOwMqtSldtPgRdWADpjGJXseuuDNrKf6q
ar+HCWonemK4dYPBU5D70ePT8l4JeU4uPXa+fG4AyC95u6uM59ToWd6neT3zu/KMXAtSFHBbDkl7
zdN9LqtoUuLqu23a7l7Nq2S3jiaUmIXdVdbmDzz+L9AXMfq1kNd56XFQF4Cw5jk6VJNy4KCaBbDa
dSoUVT/OeGUMittMtaLztDzIK1GLc7SFx+Qhae81QtuEjBSHieBkb5EJjzXH+x4m2bGKIF1WmDYg
n2o7g7TTk9mUV2vJfEuoGqz17P89ubkk6NA/iTYt42xFr21NXqQpJ/DgzMdlUlvScvVnKdekozTL
OHrp0R0gaz6LS1w9oo7aU26bboXD3rkVn3KF1Kof9TOdogiBPPTFoiRuLAMVGBT0D8+1OIrnXE2l
cyfmlc08Ftt5R5qJfXvw9m+mUhvP5pXYVltQ9e4Sq2J8naYMESMzYBpWHAGwhXIyKYv+Mlpqv2cr
hFg851VD7ruqnZATK16hQ1i0ChVJJ7nN2kkZJrojsBAM80mqYa6rKW2MFbZ8VZLo01D+7KZJf7JC
xdo1bbG4RgWWlLYo1EpQeKbMDJynzlxLnsR9nVI+56HsxFpmbNfxY7xKb+L8lk7h4Cp5AnhNyU6d
KJJTZcQVH4NZAEcaggwrOXqyYInUoR42UiXh08izZZGTyT9NIeyACsNjr+MBreKfhLhdriRXxv7P
OB9TbaIRyKBa7oAqi4LMnuaFfJMmi7+VLSFuFYTlgN4PtZZu7UwCOw+qPBDHGr3UI57R2w2fo8dV
Tb9VwdzgxnPDskurZTXp0Q/Thlnb7lXzxlqrYbZ7JX0DEnsiUOUU/bDXiFmbDZ0kmk7jXclNWpo3
HOGYCw6nscMqgV4bx20oR92P6VeDBeqOpoQAb5SYBYFsBa9DAEpN/4TkDtwTxVFkacZnOoPXkfaF
EmPZsPJ832HtZ6yjX5dJ/+4iA52mfltf0SU3sxaMUn2ZWmIOZpZrDN7zPXgnelK4y8KOt1kZEa1h
kKecZP3qFOD2wpAeYqXjjKf0nRcPv0WjznvwhQTnItbWOaq7eqHts4xuNAjAP63NBCyyKIGJugYf
pi67zAySmpJv0ZUpKIc2J1PGeq5hnV4SYLGmFqEsboh+XnjGsyak3oiHw6Ykg5rVRmfSxbCMFUiy
UyHllFWmCHOrUNlRxUY5KNuGldMm+mI5xM2sUlblZxpN2GF61MEirQhbzKwXZSRqYcLdPLfi1gGx
DSHSPcuguW9GmEzmybpHKg0KMW8/RmrJfZrQWJfIHTJGLu50CUd7UL1h1lCwdrA/hhy1u5zClJrg
+NPqAaYsL4AZcYMs6fqgSHvy3bqALn8Q6epjzUjLwVpMUiu2CKjsNuBTyxtSUaUNosdBITDH0GrV
TTmTiIsA7NVYaWwKynsiySKecYJY1bbY57NE4GBFAkWdB4wUTAeQqe7J8zetOYFqjZaezjGU/iL+
IJVGZfMj0iRCl0wLt9laPnPRe3H9aWRyfBfPlzWGQoeI8EFCKRygnAEkXpp3SaEq+4okaHfAtydU
00A6aMsYW0q9GqWgRzNkhOdXuPEqVkcCEHlteIAYW7Hf1PpvoxaDb1jZRaHOpvBJnVyoXnU2Bj+a
qHokFaN1+F5Y4uQ1kkUyPFhDG1SNZlesS85azwmwendeqKv5YQxTMrkBV1JdSIIOfan+6miG73Rr
2lWxFdJ/fYzUMXd7OfxpdeFXiwDxjAQv2xz8PhL0PDZwWaCiOaO0xqAOSmIYpk1Najtd3lgqrqJs
Rl6kh+/Eq69uOpqlP7d0CSb8LHSUJjWAHay4fWHsclHxrFJ5CaPoHRPPhEcUBWipm5ELdlVyK4sA
8pJqFQIFe2LIMFUJ3V7AyWDCksVuQYe9U+Q7Y0lf+lhh4kHcadoO3+sM2cL6mxJOCw1jJzmZ8AyU
m/1i9c2UpgjcnFV8W9uEFn6CqhruHsuQuWCoHMEqVTresCI7UsAT4/Jt1VuLg4m0O6nIgNumCIQq
4pgOAykVAybC7Hj5jDgLLbtEi8JHRvaszSXxPl3+oultDaskoxrSODSTB7tZgAB9ZLl+IRLiYxHB
60Kikg9VUnqLrlYeMVww07tuciGjslgo2+Ut/GnpIrpt28C9XVQtoDlNy0M6NmqoBAxfWeOX5geJ
GB8Ps/vBvyUTBzZPdp+CPZAHyc8kmkAT9bhlcABHuN3tRdNvpvVZKKqLtZqBtQUEdP0kHpp6bLxa
xag5ikf8qPGZ5hfBJknCjJSuNoO4mbD6SEqvMyX8ccIisXk9Fo7eB8VKOZOCFndQ1qQuy6qGFaVR
D1qC9QtGybsR9f1zmsTavR6P98NoRRe5C3eWNmVPuWMyWG3DlmibnDUhBGgTyALz5EnkEA/DZDxO
nO1kgwD5odgjtKxPXROUlvZcmuannlf1zlyMXZP1xj1cDOzxxPKtSZv6Yk5hAVjGtaQuv0/W8VgM
ynwtGBkCM+6f1kgIj7Famid1iDlfqe6kWGGwDipJbwYHpbroUlpOCnWwTHVUkAm2Jo1XdTrj/KWE
vtyYXH+D9JyHE7E8KhT4DL7mqEZXbU1+B0GhlVOt0Haq+U7D7BqAFGg8sS6+SwAFO5p43U4RzE8k
Wxg4a0V8gcgN72WL1y6zDvZ/At3abBi4z4RnFIzFES2rqvVabcOOUI4+lLl6BWcrwbOeoh2n0m+5
4tVU44B7sMBulq1rF/Qpjijwt7gidOmB+CUxKA1SZTgB9jvAGb5E/HpMRHVp4ZYzI9UpSkIQLFpN
TphUIqNgpkQjv+hJi8qfyhi+1UbMgj6UzlqlmyclGXcZapI9mbG1A/qecKRKCWQpJxNRY4dmhmSC
DSE//ab9Lvl2IqShloC5VZxJNDt6VnCv0MV8MY8mgCZtLiZrcaCYeeoseoPdqGvRH5Y9GUL6clfk
goVHMeTPQ/cy0WomXLN6iSSivhXqz6LJ8Ci0rpawug0qh58lxCDPaFH2IhjXHHqlgJD5R3xn4iGM
FExYs6l7CFOdrinOpQaoZ1myA1qdyBsFpO2E3jCWZB4uxeDLgOHSy4gXwwcF+x6O/OXgsh2IZIAj
OWd7kZXTMROGojR0Mzhm+xXvrh3asTrDuZA4Q9MRdLu024WNEB/IvwMWkDPPTOcmfqkHkqrFLciQ
yY0jokv1xjWjX2CMC1uNruw1wt19GfayM67Io6xVr49WnB6hb+/LsX1r8S4H4zYbBPlvOlqY/i3J
0tj1pHxBGBd3g7mCmlio0DdqSQ++BARzfmozFZXirBq2sVFOBCETriGe0oy43Y2DQju6uCeAvHXK
X4PggWiu1VPVg65HokJ0jID+U9fkXV35ZJwI90LJUVWBYl+gnoHC2e6EwUiYnk00WyfLW5is9R1R
djEGObsCguLSBk1tEWxxOEtozRrK604Pd0plDvs0o6ASKIsimZE4EROzQ2+cAsGIEz8pKD4jAnnk
NoO/Q8P4ARHVk4gqza4S+Y5sGHg0PSe4VG7CQCKxUH+T50KCGUQtozJfF+b0nSrbZHe1RD9stT/C
6SQvNTfvYbIDXQ8TZAPgSJBwlg2JwwZ6N8LIUTdYjrZhcwSpO8kthu98Q+rEsHVGGDvjBttRoO6o
G36n2UA83YbkQQPH3BAtud0uAHv0Dd0D9jdm8wLnE8L1MTbAjwnppxaH2icpiX652B3XLpbJoC/Z
7TdE0MA7h56mP6gGv7reQELrhhQKN7hQCWUIXcwugjqkbPghfQMR0ZBoGT1Qu6YbpsjYgEXWhi7a
VPMAcpigbFijdAMcEY24PEyayKFzwx/hUzqhWiDUCTKSoINIUqjCHHnDJq0bQMnaUErtBlUaN7xS
u4GW+hTk0rzBl7LxhYSXDiCTsaGZ5g3SZEBrIkLGgHkPwEneUE7LBnWqN7yTCecp2oBPBeQnEnkN
TkPAoEKoUDV0qE4YXxPePvAygKMAZrkpdLdptp6JNf2ShnjHuXBg68VC9s/N7bGbreu/HhNyER80
5h3bFDPBA6vxeoMu3yDM/ybA3u7eHrzdNAZmsa7TiZ3e+CwVEs1wI4OkMhxuYcVaxY7B1/88aGyk
kIa9Cxzudvf2L+EYYwXvGbIXhkH9PbFa4GJpF6b3fHdRrsewYpvMCJz8Dwg6vgFpb09CLMpiwzD8
NxK6+Tei9/9wogHyDF6ip983HHTDyzusQGDbCQcMHD8tEOQu+AcVffsHYoMPtpdrEzIjbJHbs5Vu
/JHb3dtNvL1YYxhPI040jvVY94rNXVdsb/vExz8vsmV3Y/IyVr02GdwRbSOIWBnaPV2nFbp9dXto
MhVCCyP1CuyhYAWF+xBlgLITOqw9Tfi1CCpl2QBUjFmbIvrUV+3n9u239PNaNdtAKp86VaF7sqHF
BQvJw01l9/8vZdWQ0E7/3503+5/PuPqfrhtJvX3Hf1w3kiT9CzUm/0mIgnVdRbb5H9eNJBn/khVF
0lTZQsGA1vR/g1YtEu83nalpITW1EGn/47mR/oVPBoGnrGAVRi+u/L+AVlFY/5fiUdx+hMjzskxF
UvH4/JfiMUMzMsDz1e+kJeVEAqud4yMKN3nrq9JKJtCIs9Z/XIR1wqwQ8NLjTXFIPEQne7e7txvm
Vgbs4I4Wc6O1h9vNKsSEUm43ty8roGZoBPLYzycKLGUjTN1usDS3/7Zm/o/HhLIIorA9ljf4942p
nfwXaFvl+ITpFEvwTd9YI41hz9lo9WEjY1MfDRzw1euKhcyOBYrMJmqBUmvmDrnCQ6has2f1zR10
P44DcUG7CZmtA+aZH3OTTepWNNG0LM4xrd9ynjOboMqU+Rr9d+Jv0UdZxr5bsi9ry8LNN+8mluHh
sLAqc7KVJL+Ru4ebO7Ptt/gvwaBpFjX140LsrE+/uPCi1AQNbe2xI4GtFqs92gsCgzoN77+GFXUm
VRQSwXaXdgx3b7ZURWK+mwjt7vY8/3GlJkmFAqz3UeCuBGVxI61NHIgTMOiRlM6EZA+aXcUho2SB
UHFoSPndzTRF81onW1NHJ/+ZslvHnPvFvjOgN1KDhlO9jyiveX/AyrLGIM+hUusLAhSAad1g87iI
VcQdk2krW8bAPzfRxrf/50vSjssDmpz0MpsS9tmN73W7Ebfl9nbvn1VJNmUdHCnpKhuN6/bMbzfG
9uXtMWFl1MOIAS/kmA/27fmgKRn9KKM22uVXMFFkrmb4xKG8AKG9KCcJXqJpN8+ydjUyZ/7hoKwS
/WMRNeaXog8PGyCa5I7kFPu0RByIa7VjLp99v2uEa8PEfhgeuWeh6lac4oVMuVV2O91fxHtUKSBQ
/FCHF37MpDM+x/It+5NcWHWv1TlOIMN4CixsmGiYeYFSdSvS4qta/1Ts2tmuJdy9zSgYSYCLXQmH
92hPTnOcJwfpCYQrMEG7BWHtl/jMUZBBngrk+1HcPJO2ZceE0BfGURf3WQIbwrdkV2hdIoDhZESM
xbkKS0//TR8sDtcg0Ru7UTH3Mui2y2t5VVLwtfrg0jXnbUOywHhpVZ1hdmHM5RP4G14rjR7atTMN
AqaDNEJt2H3Mtmrrq/5BGcrbdz8+IQZ+IREKEVF/6q/j6PBOkDaJcHoIVBqflpfJ54X5qWpD2r8Q
et098nj9PtuG94li2q6Pwl1BBJlq1+8D4QQ0PFSH1jKTKxn8uOqIJMA59CjUQ4fBeyRy+6EGuM/4
43dr0LbfaN4NCw0+8T37ij7rt2g6Wf8IX4h3tyeuCam+5YifMB+s3qaB0N3NcYCheabClAmcsIdH
ZT6WD/Kz8lq0jqSxhnDOQ0jgIvlDCRQ59TU8rPsRtRrSAZPhlk+ZApbB5ERPE9cmNADe2yR6+VU/
laTSvJZfxnP5Ynn5Pd0AndTc4Wi17wQUGbulAkxJlewAzodQMZBlwYo0fhsyytBn+p4QgxzxAX9X
0bul5ZpPykl408GbyRSNtvqp/s5PCZjAI1DDPaBmPNi0bmR3JOnlp+p8sBYpTP5vEFCcTBPyis+y
wkqxU18y8JbwE+zhklXX8dS8zA/yh1nsKI0SRuhA+u3xhN6WP+rwpwOtXx3KG6vzuKC03N/o9wBV
jGNfw8p1oo/26CV7kfzQJ31r7TicZAEbJHC2PMnrLyrRun/WgUSpzpZ9nNrMeg/6n/UdPynH7lf9
QQ36mfxYF9Yd9KT6NfJqWNky6TLPIWpCoPWTS4uwfiAdGIG89Bq6UKmtgwZ9BROEZav3AAH34/1S
ejhVJihMBHh9yp8czqt8Z3I9FH6dePFP0/nQAGr3ZzwP4FHOBPHor+opTpym8MczThuPIQEn9syF
hxW+YZBIPXrCpLJDcz32bvvUnPv1mFisGUSo78y/cvWXFyDihFwr/VunvLN2hAg8OYPqPyoZyMaj
hmaqcGm8p3v5E6V+dUj4SLHl8uNmZher175LoPV26U9PVIOzzV13DIFohhIn+bk+pb70Vf0Sq02Q
mrlbdGBl/H7mKE76tjxrBN/aLIvEEHnqfvJnXj/htc/J+4q4068wRtrTx5j6675+SHtIT7SWAv6W
qCDC8E5k3PIUHqQQ/O4ufxC+0dfx951o/uUHPnvl04yUjE9i4vB75tPwEq77uXXFxSbNF6+/yeuo
6JZj6KNIPMI8ljP4yXs+kKF0yJ9SLsrWjQQv+txk2ghXWzhbttJDv95loadf+HhfinP6FaeO9R09
9uFBu2dSYK/KrylnvqzZMe3++a0an9PmnEmBdRWgPxJ9VkFSdVIoy8LJED66peRY4Ffdqf2Wrv1b
iAuS2c4DTimiOKOXSQyKioZkxrh4x/wpU/2qCHrphc6rKF66+d4Q/8BmkLUW0eFhtS2AaB2RjRAn
VaQ7cXThNcmX+Q1Mjxk7vGzjul7D8QMFasciy6e3YZRE64OPEKARNHxpSdBQ8cDPUNH6iESeDshX
bUIbuaV7BDCY7kdn8ZdhjP4Rj6/q6BbpgflP9Zfv+W+0EdahnZ191n/yD314Jd/YQCT7iQLsEuVv
GQz3O9rmGPbX87R3wjcKothO2PqOYuPnjKDK3Rx9j2hLcicr9kh0ksEveWuL3Sr6gFGk+KFqj1ub
tT+PU8DTg6wBRCuhbKrODOHWe56sNOwJXica3X5uSqbNPlnNgosExwBuJNXH7J2YqEP6qB+XnXqn
3K/34bN54IpGLnQU3ozea1hiMgnNkVO/8RQ6Ap27e5rjseSXyl3dwbJFNRLuRgKQ5KtskfR4kIhT
fsQM/VT5mqtAK7LzvVT6SQ1t/iXp77L5NKlnaDbLsfQy/6VHIJ+72g9dPzUmWomWiq3QQalcNEUm
ihGC1cDx2StIsUdrwgZ7pBvcfPUR8cSlA6g/Fnaz5mQVyRUwzmFmsX0GU/q00m7VzhLsKtU18zP0
Jf69XDNMupSZRyosPRim5/UjCxEcRYcE6uKeprHJ6da29vUvQ9T2WXhQm0Ci5mPr1YmRsok0SX+T
7EI/lbsIqsol6JHWyUeZoDrgoIOb6YGgkh3nNQ08+KOVvRjTTpYZr8J7s5Nv9bU+W+8F6g/kUM7S
BjRxj7NwZ3LScMzXpnZ5So/ycVzt5TQH5pf6WrniKX9caNZsy2n/JxhuexdZezKpA2xjY0CPOFC8
8qO/CMF4Icr6QZAOw767n47Ke7O7YNotf9uP+a5fPfO+5mesXnxUdyUZaC6BMel0BqL9Ju6S8Kkl
zkFyzCPvEW3JBYGNYCfXkfjE0JU5rlrUCnsUsGP2ojw0PfJ7ZyCxjmA+oBqB+GW9iwAZX8fJa5+h
do2Xws8zt7suSL22ZxFwZteWYNADivz8kJ9LYI8X7OOX5XV6bZ95//llyXCsLxi02rv/Rdd57LaO
NVv4iQgwhymTcraCPSGcDrOY49PfT+7BP7pA48DtKJGbe1etWoGDox89p1g1b8MbXDFWbOnOMBdG
XPz3z7Vxk67zbzQSS7DMn7v5Wq9pA4bSbXkGQUq/u2P5qfo1jjIJLtKsIZcAY3juRrqMzt0qvAhv
xg8Lh177KrZ3K3a0m6TApKXaBt9xdfFuzhdMa15p5J/IbyUcfchwwY6c4ODz8NLELKCHYgP9Euch
C/OZIm5hRYAAMhIlF/T5kZxg+VWEynVetuxEv+g8MT3HuteRRo89VO4PBKzqvvKZhXah2NKn11SH
4odzGsbNlPvKrbZlUmB/sEpftCBlqx4j/eBKV1Ud2qv4lZP//jD9WPQRqgLMGSNYzq4MSSX184Hq
9tif63Mt7yQM9c4oQax0lb7H5HeSZbWpjhNBlJZfXdJv3nyleMOBPzDhDvUiqa2r48vHnCEB9mj8
vLGXRaT86w6J72FubL4ValcpLZ9niAjkdjwzKKWw023iJBsn2KeH4M4r6qaBh9l5hoe+WGDExIyL
tsn6p1GekwiEHlI9pcOiji9G+TXmy46kCL8YHmB8qeJ2q2n2qSakw7DimjOZVbfDrDTus1WoOSPz
SbS5wjSVtsxcay9DHAU8aE1QQVJI5vrvHyMirkYgad00649Awfmoj/BAmrG1+u+jv8/9/YP1HK4/
okqFYSKYytqiIQUQ6VMbJG7dkOcwKimwjPpKuotertJ/Hw0oof/7KBcEXlfy+gr0RyCvrN9ANoaM
/feNo6a0z+X/+9NqWXawfshPbCGwJCY2ZMKjqsPek59UilpDrhsjQHLUXn+QhIKSlp1LzTwSdvi0
fgLp4s8+uU3wrNcW6QIZxjN8qMCYXTMJHRz5iCgHwn5b3MPf4jcGl+Tx39GiNWyPToxioV5o9SIP
cUF0Y3BN7PP4qzzJOJuq9vBrrp6beqmoK2xigLSfX7pkm1s6ngQvjj1T71i1xXeNk8KRjW0hIzAl
7MGmwdz18B5GR0A8oC/4paq+73YknznyRb8oO5h/RbIRTLzebOYvsuHlv8/7dBS8llrUInydWt8r
74SXBNvICXfdu/xOg4ROa5HvE1eYbcFpl7ptnabI7Xz1vdtVH3SdISQLlVm2SzpnbnrUYyUM1HuV
uPo77Kyj9KFf2i9hcsPfFlNiFIPvxcLApCx1ufeMHzLNk5Er/fY/yZEmtczO2hdG8ydC6voZxeyZ
/E+6ty+Y7SsKD5Sr5bbdqhNVktNgKOC0j3Q5/Ua+9JFQ970bJ8wWuHSmPe2TH4piOj285oP35rf4
qEJHaJDWOJGxkDZcvOqX4jLix0ATJTJ2GBvf6ksfuCMHUukW7K5b5Uvm/Ds1C+5ISz28y4kapIpF
uabYZWtPxymxn0vt1K7hVeEouGd2SaLj08CqnDPNFn+GBO2ajRWwemiT5bjhr8Fdr7AWBEcnvo42
SbHnc+U2j8AvmfmRXCpDUmF4ljnJZA8+MqZiTT728wsrRXqq/g7dGxZMfxe879EZ2cfibfBmOLh+
r3Qs6GxUZ349eVCc1gp6KdRQdrdov2RuAQ7JTvVStTrPZbuxGsf6wvZYuLSRl/PzSz5xFs4I0FP8
8Alf5nw/0z8rKE48iFtsLJfkEKo2tqLa7MKdTbBAfId+YpxF8kZImyX97qdcZpDH6fCpqWy+I5X9
jIP8WkCXd1Ehb1QvPD3xgoTHs6jOEaUhE5sUEMbmUwDnykKpbTZbayeu5MQel92VgUrhGvdqLW3M
cZEdio/okmKJW7jTD6atp6D3jMQJry1Rm1AjuOZe/zU2Ds4B0X0aaC312JN/UOiUdFSCQ4fP+6hz
+DF2cJFXSJHu3I1qgWjkQASR+c4YJr2Wkpfv6F4YwnXEi32opW/RCKTswYUvKCvpTHF+KnN4zC63
vUSF0GCA4KBbisG2mG0uVQm8i8GWP05M/c8d8BMH5ytnBNXWqeuc4FJEXvJp7GgHcvPfqDqKsNPq
FTQS65vij/ZUX5SrF1gG2anDwdvT6FBwTQUxACOIHRqyf2a+gOxZko3jDB/zNug/sazFs5fZ8bPh
RTDncRh+0gxNMFo/ta8carQDL24GrES4LXsBCv7sTbv74m1clQcohDL2yNKSlMZIxITOIVKFHPMe
HOz+fH/NSecFqSiYwcxwpL7w/4c6i2gPvKVxmo/XKvowf0ERmAVeWBgphvPkA3dIc2jFQQWEB823
9sUiiR7zK4LXqT4UQse/mumUZ/sIHxcAiUf3yxYXveN/T7BJkVGrbfpjsxcwxoYAdidFAa6TsOd1
AU6s9NOgE8vjJ8fhA5UHUIZOFBAlmHZPS5BJ4mE88TerveYDtnfHRYPJx1Xg+A4Jx3bMfw34V4bl
uZ1/mGt0BCr8D2CfMF4PO4tm2nCbr8D08fh/uXLa+W12u0VyMBjY4gh9zz+s86Tt89QbOleSnCw7
ZelbwM50x8IxSp2+XoTDrhlfMAtbqJ7skY+Q0MMoYxsIvnwRNadK7HPBpkfjAOgATkA6crWd7/2x
WEPZv0xuy+3EMO0ErOWMrcfdrX/SEw9JqFwMjYNzNytEeEO0WuTR2kJVrdsopq9wnU4YG0CVaezp
mp8giFQwPW6gXpxEgXaMLEoFzLzt+svwjD0IWrxR7jy7rWhPu/KgH6djQcopkebsStuGYgHy5Vrx
FZfV9Pp1p7g8cx+rYTVdXztF4kQX7jyPnHDvdthrxoRws8OaPIxfnBoMnJOE7Ybs0I6dd1Nc091w
ND5U/NIdzCXE31Fddjxy6Ub4QgOdKj6S+4mI1NI3QUJjgolsQntG6xhQxRg2exc4YiH8/l1vbozq
iaeeTcB8x7TSidoFQ3xtQ58dLMoDoR+aBL/VYfNBGGNQhBRLaKG17CG91BEVMc4XyfQoHGJayRAY
iCqEYfbQkw0nFLsoCysedoZEq2m3b8NZ/m25zRceN13HLcoDEge7SwRXlv1Ac+XB4w+qKnNyG7N/
OMApCrvJjvbFCjZXpONzymNtPz9xX4BHETwQVeWP6WPY8aSxYYtgXR2/1Y6lXZZcRRifigPpgiy4
cgqxMXafxYoO9aUXV65UCwNmyEueWgFRx0IVzv1ro1fob3ntXG/10pAAVXnoDbIWdFJBL+aRzJLl
XjmvKiTt5qIambweYN+bP7FHe+zjDA+xHk2qLr3hC2xgp0qmFirXzhHJeVmVl9d7ZmfBZZR7t5tt
ltjLcnSpfWXUKerrhgf9LmIWbRzTeD3hPd7QVXJsw4iDsBtglOSog4OLBxPD10KBsmj5bXZq2WCw
NYeEy7FRV15MnxyQUOdbe7ZfG/3srWfXooaSNxmRp8x/fqXmYpl+09Nd7sUrhyKgYEeX9FOcmnBV
LBJ8TY/cFOWuXsMTxlY/8NCNfb/p8Xa/j3bjULWFS+sgvbBfV/pOjuGmGdFmrvJ0wTOqvlwR7GIB
LsKAVLwWPJj4VrAk7sMvtRfEM0buyPtBfc5q6NQH6WvqPYDJ+WvkUlDOndo3rbDNGwZwgzuHbnBq
2EhecHRKt1isktL1h3Nz1df5Z3oWPf2jKlw98mnu6z9AvxtW0l3zh39WTbaMI/nI0HxCLoXxuyyW
zSJcmp9sv4Rg5lcOyVn1xQsXFpIxz27zSy3eY5JLF1cyGdgJnxzp6Rry8drclQ9JssN/EDOn2p/N
Kw4JyEIdU1yA2KTcQ4dhPkAYn1JfwCqCPguyxT+8m534Ax9EnhX5V+5c6HFIjIfr4IW3nCeAAm/g
4PPz5xIn7HzzlG0dR2u4kDZZBOjBwUip1PCQJmN7PW5l3MAhyNgxk9xDuGGVtZfnj4oi1IaMO7IS
7HI7nRgNB79o9djBdTzPwYGS9czwY/hVXAjNx+ocLlmt37zIoPKbdgtYWpaHlxxsHaxUSreFlu5I
Wo8/zFu1J7tjg3UJMkvIGrYC4yQA1On+cSxjmU5q4pXSS9ukNCXrbCsdtPkIQY+vig6kCt86s0fV
ylKW/IwBWeGO2qvMCKRNaG4jAm9jvyU9odjS2vVf1hcPJ/aR/Z3FIhMB5HL97GY33IL1E6NRp7mO
9wm2hB25XL6fj+xt3taX5sqmmICfgN+8ES9Ihb1S3+cv6w75a7qmOKt8cC5p6iHr9tH0zUFD+R9s
lY8AXzV9Y35TnQiR83wu6mQVnXPKhzftVALoXFK4hYjYWG5b+c1gTd7R7/xm9D3r7ICI9yQ+NLy0
Vyj28+1zoxoeBCravSK24TW0JBlT7K9Kz9qFx4qiZjl66qHAzZauJrnJPtEGdrGNPWVp+c+jtRmX
43l4SAtzW7Ml0Sztp/ZVObQHIHEGFZHP3YARQbxR5lFdIG2XvjTKkwt7ZPPaN+zsCy0ZCjfK91Cg
fQJzNgnDohtj56OaLKGMLVjh6tOJt9rCWgATDG844tJMi60HqK+YrgmHFIQXNu+4wX5d8FILAtOq
yHzz0iFq2ZiKrUN+EuxUcYyezGpXPsyOueyMNbTQko0VQuALbYAI7+CDlkkeBSL01W9pXa/bj+Gt
b3xic+UHISouN52KuZN9jebwQNdHYXouFEf6IIdqVVzp+DYMBFY0FsYVrrW1y/aY3JC9C84384zA
JXoXQVrZ9MNlQZOLFO4zWA6P8R+hTUNhC7vqIbR+993eAthrwzI7wYLrnmifbO1mbsQvgCut99S7
sK6lRXQebwMSt9YHuih+EiokXhVoPsmUJem9CjnsSMth3TIAANzkhnu4Encwzl9Raja/GE9LeduK
NPjAKR+kOYlbcJ8JF7otlIyFeakeIYgSIyiKcWOC++xUwCRnFb8G3lG8Gh7xcNFU35qciaUDNr8F
Sf9eYjYGInTmtlWBTYoWwBse/bYpQUp10PLqS7TDwk/rGP+UG0OPIPTycKExYpOW8VGZd1LmNiwL
lDdOZV7xsiobf2bl0wbDKE+W5OUYEwe0KyzU5ZA64hPOqDsxWl2Y3/hAOOED4bOoOjPINNrh2o5R
0uMEcZYmN4IISFUb0HbS4k2HbN/qL1CqOJrfA/ndPBI8UDj8ZF66Y9fO6Hbo934mX+WhZrZ4rPbh
xoCw78l+uc55eCiVOUjCneaVfvHZ3bSvdptANEboAXvURV3E9pv+KyY7/9e+m2SIwOeLaR+aNWGy
O2as4T/lLVlYb816cHoa/ulD/TfG3D1njl+z0Qhi5pJ0Pp40ZGznQDjOtP3Va8Y5B/j5Hud5z2+M
uvX4CJ6bUbYZSErcNpD/biEEazNdk3eoqaj9IdM7OC5lvSPNPoPN+HVmXaUvccYbeynheUCYRbgI
DHfIXcFczM1DTVfVzNDNYUyEWLBDRLyQX3UEM1HsJDqHUIXqrFKUa6+/aj2Ufs3UNA/9AgqlgFuO
3Yyu+UlxHOz1CWWdra0w3CaPx2GCxeibB+D7+Z6DrQkE2ZOecNK0RQxte1lfiAaYTAoYO/lGEvQ6
stx0mX+2oOe1nYlIfjFiOTDggK2YQH/LlzQulQcz3tgnPhZN4i78kNnHqO49uWHCxd2jAk5PMSYz
0usVzPienGSPi4OLQpT7HGdet4sOJNA1/crwag5Ew+lBYhZs2XveLpVx8qBazsvtc2RGVCyp0axP
45orzvOW/iDNYKnn29SxPPMdJMCwJzajD2Cm/DRuwz3j0/aNOAfTQP2+6N/o4RkoWu81GjkAk+SO
QJ1HekCFVnrC7/BtvnPIyZr7OpD6pUWx8TEHr+ObEw6xPZtrfxn26m9+qihxVsZ3odsIyyN/kldB
sG1pDhbaQ3FZE7AB4X9LKbJJdIA+fPcWCjsZVtwX9mpuPmXvG7bSPtNk5mUGKUp2+80BqjjJz3Qt
TA92ImVasctTV7wN3ngQ2I6IElFmahsUkhbuNlis449EH8aTxroW7Oga+80lNW2SnNJmg2lU9JGV
TnUsr0WxNIQlwwUmDlICZudb/UpKjtNwsxKPpFbYQqS348RiSH73lYLzLNAGUtLyIOi0Es1u2j1X
5C8sgY5YC1R2pdtfwWWJoC0pmC7GEYs07SCvOR7Vm+JjgXSHw1YKy6Jx+qssOXUCbruNAY1TYKke
sxB7voS3+QLNtVM+YuIxeYGMIRhlobl6DeYMchI0ByXwa1Jl6KsQgnvtkc6sRB/6XveaNfFLHbEA
jxiyQXKtXq81/hwzJ3AC/lOWkwoD88jAnIHR0CH6d4EsKTfQ1HjqluHpfAO58BhjPYiu1a/SUVjl
h+otO3OoW8jXNri8LpQfBkYJ/ShasxUDB7KzlulFVA/JejjoJF5iwf0b3MU7Wq6MwntVvT8XyVp2
yc3gRz4Bu9sP8H/kYOReS468qT+eXuAJq/YaX3g7yHgkjykHVq0r5DJAbrzvaBcext1zIaNMA1R6
TegQnbNoqO2yt/qNR3N8Y5Gx4cmVr12Uh8nGfRg7W1pZLSGe2754x1pJuWHx0bYLmPrj089GZrKO
0bqMu8vfp7KpUw/3tZxZGUc0155yJ1820zKiv2qZufgTmb5sL3jqp34Bs9xcGeVOCt3IWHUkDhhQ
zLFCY5bhwyLDfAPVHVMEjF+ZP4zywuycjOCD9J6h3m+NTS/spR0HSz2tGX1x9Yy/eVyiuWJopwbz
aFt5r3/jS/41PuFZMxA+8etZMa+bsG4i2xjY6pz43mzq31pkiXCk28Y2uZaImc44+fHulP5vsgS0
VdmMABGvoZgT3rg7vEdcMGbKsLu86Vxjpx+gCTnixjwzOxxrz/ghdNkNwCFIrGRQqNpastE3/ef0
nUo8g3byjznHqt3Xo92SSISL33ALu72keApFWuo9T+Gjxw4EZNfYGQuR2YhIbasy6ERk4aKNoNxA
1Wy2dLP29BXfaSqCHDsbFyYEMceT1601nlMoPV/m5mVCdCqvCBRjX1ixO4i+kuDhuLVIshqWFT7u
Ho9B5eJRJ7+px/BXOiORa74hTrcOtIhr9iuA3uIun7jynb/X+7x3MKtdcxeXypWRouAWF+Edi5f3
MFlKK1lbtI783VCi/BBtcgO4064C4lTHWjBbhJS9YMtoLvU6Gm31Hl7YFHTxRUTT8Fci5O0Q7s0d
oqvSLXXHwiNIcio/PkoL0leOLcM34diJNiu+vCrvKkOe+JKpbnk1vyZkjoA/m+6N4QmyR65nvSAo
Z3rjd7Qn5NRf2FkfLN4rUgIGnH98lPE2f9QLBbE5cyWABnDRC0NmjTx2D/ab/JDd/BJ9sOzCiwjY
7JgHRj7l5Obbz0/a6hSEYTlieu+0vwZqomsFKORE/CFeY3xR2fAuyXW+wA14UtWygxf2k0CkHkma
XX1Z/Iy1/ZdxQa1ttgidkI0T7gKz0QsJQIyVGdzCm/Ky3+mi+9Gp2bwq5JGDFyKADYXkCmC5afeo
C/aCyy1NPkoerE3s1+fyZK20Y+pWx3GhfikMDAcbWshGXmpHDDjbR3zn0Y3Wsfs8ZXu88drlNG7E
2IP3AixP2XlypdVzEfeO7JNpjGgIHh4wC8D8WWHzKF9voru3H/1e590yvv15QbZoQLZMKWc32ggk
OHGdadcj+3lVl9mZzM+t9q+KNjxf+hLTy7hacZ9/wGKIJROaRafZ0DsgurF8Id6AOjBENNbzSZFX
+oESM63erDVp4K/AYNuqtqzLcp1di9g1PvUvPtfh0fHLFsFCkd4T6DRU9vd6J7tkRXcxFRHWJceh
JdzdJhLtCcMqJyuLjCBbDRcKne3LZ9oeotcSEd/qE7xPgZEbHXUOWv5J9V4qbz1F0uxJ8kKhd9ds
4l22/CbIsiZpTKSP3IYLalB+T/x8TYLNjYrtoYtr5Fv+lmxYnwyvEV8JINsQMS/tTlinb90KFpX+
N+WnazzL22hyhxWVesnWx0vkxKRBjJbmnRF2lTpYIL+D6/6OVFVbvDu2L4rYyxrnI5hW1qH6jFY8
WjN46gNOCHObkrQiO9sKHPfQ57zSOiAGquDD3eoHrmc5njgZujpvfFRMd0Gn1uENRoew1U+gAi0A
/Acn3VtK0t4JYtkJmuupfa/uSO+oozO//GTHFpCvOr3C8lEOnCCcNPoa1pCKNxepaLNDoSlVCKod
PMfRVx+liQR7p6A8rk+YO1y047CpsWtcxZh2Utne6gUbzKFTfWFjvWXhSt+LEEg4mYE/5m+0M6EL
KWZDsiY7n0AYiwPMQtVLJBdRstPCctkJ0Pa4441Zd31LbtaVprQ1Qfxt6xrSBlF+eaHbrR9ZsHtG
rkFdC2LMZ5EMg94zEP8Xo+56JG80DC03MlxkNE1edaz3BJHwSqkJAnIfZSplL/9pP+lU436R7PGr
u9SU2gSc1Css+yNxicqRejIYNs9yn4hL/Vv/TmWbTSfiIm4Nw9XSJWP0+EFP1T3UiXGIpzO4Eg8G
xW7upMfhBylicUmWz73Cg0my8adw5KTLlUMevldwWBQWl0o/NSzFadu+DDzOcXYalCWWdhWjVgrT
34r5350agvQpygxi3ECbwFau4TexfzIGLPAkaHN4gkwvL5ZDiXzEGdNFV9/TJ/MaksTcCjhNgi27
ZJXVBegyc1fAK2ZNWLhBiNoVm3bhZB/8romyis+ztfSerq+NdyRE5WL4ip84C4IC6BtMPiMC3Hrs
lxglvDbkWXhVNBjr5BzW0esADi/Tsv0dF/KGVPeif80WtLfmjsxrDpdRsTUDRwP9wKtDWRbZLoaZ
EdrsfAJjfUh8LzWdI32j6t4ilyTtkPOI7gbcMkTD5iHeYg0RcgRoPtzG9mCsMIGC1aMo0FC3nNOM
pf2QDSdcDhMBYa4yritIEPqahDEqEl5wnj2kAMpoSdA1hSiu3YWLsplfElBby6/Lj6AuPeBkmwub
fjy1xTlOD3K+I5JIKSCyO5AMZ+EmDKuhPxIIaTLtYgZZMJhYE2qqZF+TvlZNyGK3CRMB8bmkLKEu
oxaiSEBzWwOGULJTdsueGfvsldyOOYGrt7WERQCpjszhaRmgnNJdaHfZQz1bR+hJHSbDrdMysC6W
gmBTGD1LXyo+8UNpxq02wuG4sTHH+qq/6l/98W+w371G/P+b8//9r4TMFXKbJPzHBfj7vsgMX+hI
DR+OHxjxzBadHOushSZHq7/PTYGu+jh+HPsgt1bkP3h59zKObXgS8Edh6jQH7Zos1g4ohY8w0EIj
M0naqqq3pqDSK/596u+L2HtC2GyBtv8+J81PvozTDWk8r3+sWvXNqrIWrQqvPn85LYhj/CMNL679
3+fq1xeqlBiov3+mhvjsv4/+94W/7/vvR0y1I8tdiPuWcD3GW3/flGemwo73+kV/34qLA41JIqfr
XsvqQ9ivxpJuXJ0gqnSo9Xixkh6bixp7MNK728UEB0hOWoLQBh2LMGzWrmk37epwOo0BiWmhyV0r
cgWt8DM+ZFn0aSn5WVGFT1nsW1/NVNWxGG/EKYFZuCDUPK9dcBifo7Ig44f41ewRoPKxDQIW/Qw+
XRr242Jum9DPsdwOChAEi5xQLYMWOykJrkOCREtjGrTJHTzRTEn2Qpw+8r4YVn1MfYrihKNP59zU
u5jBVdONS4KhfIz7PwuxkIlSgBbVEMFJOhx3ZZXgRF1rYu83kqmxBoFGh2PeytLG0pg+oJj4MUVm
8abil1hXT2njmvX0gSqE/LeZgqPrcR0LoKQJIYURbpleE8Pv1GBbND1a1KmD1tgMHIRpA9hMZOwq
K6JHnyAsh51KdAfAdsEMrSQtUmsB5pLO54I8Ha3A7VrSKoiXFim2WgzJC/cOyHR9vwt1+bfBc5kJ
Hwz/RiJRjnl5GRF1Lc/GT5KT/maBZ2SxFjiFlrqaATNhNOG+1MA3CWwKPN1pMRQJyavgseEJYmna
ujA86VgPeQTZDkLg9Pwxx2fiDQ2zt/hc0j80sMXqnjYgmUKM1Uku06rXj0cW6YbRLa775zkoUghP
kXySRA4OTdHIk4sK3OZyPP7EJsvXjfY1TkvtKazxsGaTwDvT5ZJ7DfJWlJvZjBtU9yBooFyV+T8x
gfkQ1BDWDdKeyYTS1hazgB7RQ0zmskuMSbJP2txDVclekz0/YzzKHWmflBUkhcKEtDCjcjRS4yMy
jHYhB/qXFc27ScauCiUIzGNR86cYem3KOwpVsE050sd9rlWwWopgiS0rRS+P2spQOjTb47hspxk2
d2SBBzNTVPTiVrESPWmQwCGrFYooyJEpm1liZv9qdPqb0pwOZP9FwLMTG/ST5yMYMBPWZpUhT0bt
anywBZb/1Dz8SfQaaC3jbEslICqZJduCocmV0G9nc1obs8JTklANqEnzLmCnHpcgaFXLgKhWdcHD
AIbNQM4+tQqzULlOHgYB3TZCcFrG8iKmtAS9gPFA1zNVFcENw4SjLVGsS6diwqGULxUxW1lCGNFB
ovuXh2PAQkLmChghh1jxliHs3Az29/Mf3mrdViKgwVaxk7C6ioo8xlJftxh1d5Q0SRCOi2AuXrro
loJFhWcoYoPVZiTFOoHGgVr0WeFPmr7RuQB9BXqYdywz9NpIIoZIJcwAiv9cJ9suplDJG6q+Z5me
hvAzbsa1pML7EiEZsMWGSxX/uEllDBGnw0+e4YycxuEjKhgpF0aGUaKcLiaFxL64TucFMalPvzEJ
GRthqob9E/C/xmSOBji91/N8U9PjWDKaapkhjukE+bljBUe1aRPvjQKZwWdsCS6aSfFkqHl7KGRa
mHT8Fg3xfRy514VmTaRlpB607K+moLdfB5HMrZ2Ug6kCOQrq7alLnNV/FKCJgUsiQrbNccwJtPo8
5oL6ngI3ygqzSgMsOIx6P1OF9UARIY86B05jtsh144+sMxMPEd1GQQAKK3Jmao0TcDNikRMEsERQ
l58s6eUEmGSbQmFMnFRUDq2kiG5fFbX/FKaD3E6erBuhm5oBbU+tXLIue0J+BzM0MKWjZMB5optr
5DdGdHhKobwX5e5Ry90VK3Sv6PAhbEeRNt4An4gQSu/zkgZUY2g/ayJq9xSwnW7OGDANIybOtBFY
n4UgZE5RYVoBF7FqtU2kUV8kFkNyC6uwzi/Mh5gCUwbITW0dhYKUTO2yGQdP0LOrNb7kCnr30ZpR
gLifcnjQvzI9/51a3Vpo49A7uggGn3uRbshuGkAtkbEYdJG/SYeugGpuSUWKuyf9UjcAacmhvpjD
7hSXaL2tyLqphYgxcAZOwWMGUw6XB1NFwI2v+Ivp5zQh+h4mzsMz0VeZ6fchfENsyp6vGJmb2GG4
1dya4vx6iWsiO1lUkS4slCnAr1TRWCfZLbYUbOmemrSWY2Y09XMaGOPA8ZAskBETCxE3K6bWtzqK
6SeDj14XOijQIpYFk+DMEYa0fa8d0oBq1MBMEpP7mQyBqPT0JjvleT7h0Qc8auKxp8qzK0YzxIZ5
eIUUTwFE+wyM0Zg0PyeGL2aswf6LbVDiSnl9wD1T5fRuend6wdQNhbgac08tnIqQJcBdEUpMn2rA
5RJvNEeYwL7kQGQI0Wp3NNu4hZnbuRVmT61gTxRDg3GFOS/Lsk/woUJJqYWZVzwpIa0caV8SgvKX
WtDZOOCEfkAXluKiygSNFgbiyQBlITRBDZWpTol7PCnYfuERKzIkHGnsCR7COk2n9+s5YW3jZVpr
WBMKxIwZpgAXG+ZINfU9uX9NuQifUPgMHXfcEcwY2fPUM4vtmO/je+7IbP1+VCOUSYWicfGnSpYx
g3ZpzPw4gCBfR/JdMkGXBda31wKoFQk+NAgnr1bWmG5g4jPfDhrwh5pf5GdyE6pwKY1syGHXDODw
NCPiU3a7ENHLs0nQLXGY5DVu9qkm33J1P+Edy0FOBmcHgDnh28eiKH644rTspnUn5XF4EJ32HWT5
ZZTbeZ93fbMZwhVeJJAv9XjYaHII09yiqe9zUKgaE288Fz81HMudXmSKXyTHMTKNtTJ314kVyGKl
rKG6K4dmgbIV6JVJIx5mhpNTe8HjmtHeMH/KdfWBRRL2NZDYEiOg8Y3BsEi9ymCjST/k+NwKgp3c
sRS9cZi2MakCbk//gkUCZvOlpC6eKdSFqDnPhrEizgUbNUgNslQtTEJnySBB86OE+ofSDBXdV+tl
8QiIJTz3pYapbD0jGGN4gPEeTniScOh4/W5LUPe+mOp9IETvE2nkSx0f99mdklw9qa24DMmHtXPZ
mhcYeHh9Df9HbJhsq2K2GMcmWQUxZhzNcKyw/Vs8sZOOYtArKYLFXyQVMqSYQOvk1QIJmC9H1AJN
zzEdW/twkKaV0YG+1MQXp8TK+GLJkD6LEvep7nQBSyk9ZLyq6QgZRemfNrTfptjybeERGvS0ob7j
gpVX4tHNFa4OY6teZllHdythK4YkbaY4Wcy3KIlVHwX4vLRICI0Z5mCW7cgkE2+HSGOYUuGNYsAV
MuR6FWug9GMjV/Q5xzLMEdxOSEkbzTHMdoJbi2fHPBvwrobdaHFKDMx+mkqXHGuCDTl0N0VRMEXM
8iNEhFGuEVxCqK8kbnXc4s0nCrX3RO1r90ZlrCaj2qijGp7LJHVDOXKaGqqiqai6r1bth2GVwza3
rM1k0a5YWrnox4+ntpPLeNsgFfYEw2QENMX00cY9krQLVk+50/FauUwJbMI8SCkg07cpNL9i/DaW
ykREQvNsz1Lbh3iTs5U9p/RdS4Vf7IhgTYCTWlq/wlD6va6gGAt588jlmLmGWOzxO34ZPo3rgSfX
zfWaePiWqxBrAk1JhqRJuYi56JZxfwhLsD0JdxZTfAVHOlZL5VQ95+2gRT/GkGP/G34FL3Mr4k6J
WpU4adty2hPwt8f8Ej+vFpaCr0ollOMSUO1lSMrmb1UnvEhBguOiWZQvZm9SdSvLqAQnVOB/Idgk
OgMQI6T2bFCIVNp0U8ccsaIZt4iP8cQjOGlTiTm+SOZ7IXMOYyC3wNoSY5JnClPo/7g7jyXXsSzL
/kpajuumQYtBTkhQ00m6FhOYS2h9Ib++FxgR+SKiqq2spz14eFTuTgEC95yz99qwdHD+ikuNteBB
YWjWR81rNsTNMtR7dJN9Ym9MhPnJweo0SmitO1g65w8ZaphM8oxLI9o5JdBrz47Qp5kAQaIIqUYd
genqPpVpAgYqc17prazwQPdYykJ1DFaWiTm07+CKWWMQr32fUm/Sk3s/hJGftsxq+TSKJZjXVZcq
zUrNmBhRRdPPdxIvouzY6cK6qHZFv6tZQyXfC3QTQ8Z4yGFIoVOlImHOJuBPCzgD/Y5vsnvXlMc6
XYdjO3fc0Ary5UHjVGaeG/Y7vdA2oV8zVh5DeUtP4VGkhO8acGt0nw9QqDU9kKF9S9qcLAUDVn4f
imUjlaM/Mq1VzAwVJO3GEbG0ad2SeBnuVfO2VxiIxeMTqb5EJkLytUMC6Ynt4g3jy645q7h/NlUB
dd1XkdW6s1+2ecLcPRy0Er3V2chz92AW07ZKjRZFrBludGu47Trw8kbNYsbXY1qhlXMia6pE+BLc
TP68WFbZOVmXIshpbtjPM88JXOa77odTwy0bZQwpp7vEgXbDC58WTkPBJvoGD3tXnWwlfiOKPtk0
Ju9QS57JpshRCdrJnTagHu+gKrKY4/1V5s/dR0+qq/5B8930WbF82oxCHmI5+xSzjgnkmOaLrBKb
VJrM+hTmLgOBRC0fpSEZbJiQ62+Guc/XlOJUhx+wCvf1KJODC/92MTkGY52ZqEjRojqUFcGoM7Se
cNv2uk2G5F2RImMIQvkZKmgqapoDlaTocZmrD4b0FBtvf97z7pb0ZdZBi2BHRgy8yewOoJ/i2hrH
od5yFsAAXevodNEjWpXV34SFvS7hos2tDDzeGqK4CFwobDodweqk5bu2Rl/XGlNOtW0sex01ueKX
zqZF41IjfDQLw8JUVf+MHHpNNxyPWUvsYDzWUDwb1Ee9a/qe4fv9qZlzDbrpZlK05JA76P6GCXxU
KxuvrH20g360MmP/NqkRX4tJOxCc3TPY4sBkZM2TRSCbUBTP6p+nIFDIQDefOkNHzNU1NnwglEB8
nuHWEGQhDDDnycDODjoArVGTaKfHkf2aZEbdxNcwPumphRVVmYZlXKKsIhGIxFUBY500zSGHrUgV
/Iw0o1Rq7XOqSNmK1NV81Lf5QDGYLpvopEUR3mA9ui0QdpQaCsNyrLZNknqVKvx7pcYhMjEX5oWl
avoMKxX4/w5WMut7PTqwLLylYzIhtoDBqWg/HCi/wqmqlnZOdZe3PXw6PfPI9hSLWuqM17R0SSZr
sbIil4LWcR/It+BLaLGj2gwLe2r4M6krFuYs+3OKIjQhCN/bhtAGzepfcVBJPsS6Po4mLzZEUV2R
s74WVcycQ8jwdrQ+nOAOi0NJT2oRuK27snvtTZEMU/p5ejS+2D2VS2o1b5pCWVeuwQe9+AXeUixY
e0Wi80jb8F0qNIUgwWLkir1I61lWxQwpm6p64StHg8lX8YsoxmsN4Hahzix0wPIaMnflQ7f6+6lm
piGtU1LDXoWJgpxPRUDWJ1+hHQHHR6qvFYzKirmONSnhVNZwZR8cBcYJp6cFMqTq0Z8i596sGYj0
DK9Gml+BHqknu4ACaWKjajqkmkk55PeTrnw40Ow+qG2+SPZaZKr1APWPrqbefHF+e80sei+mDFhl
nUmuqbe0M80hGGZq+KuhGOiyCJjkhBqRKrZrWtpqHBqOGQqXMce3LzUv0rNqYwYsYmxYDaAp15y6
GE0Yxd7uU2dJrOGHr8XlUkMpXvisTka/9nFdd9vQSNX14HB4y0f1HZjyYz7F+FfS68GK4ZM/nAAn
vzpq029ImWoIsDAc5l1C9axIKRDkVO9db2zmMmNZ1CaRH5BiD6QXIuVg3VJMdb7uVLKdfDcmAtI1
FkGZ09xw1IfSragNs0Eg9cQUZ7YvnLyi22SQ45Kg4XvHDtyVP/mo/qvm0YG+Zo2V4YGXx5Za6PeG
5PiXq0btpUG5gTwlNmhUNTKhqR/SjPMcPZ6BY18+KDBIk85aZ7Wxr4vc2tooD/TUbje+YBHq4OTU
/ZyjUEb4LpBMujMFPnlKvS7kiOJIYyeMNoJYTKhHHrtbnbXFPiiMT0Bt7jmKy8ukYOrsNR1Ub0a1
Nzk4XrKchbxhrazYXPuVsu5GOef+5fKkf/QITzIO/Esqwgptb+JldsPUwX8m5mLlTADPx455Rhi/
12VhXxza0VQN48ICnu0ivsuw+uF5ISXJLMVPbrSb3nIsKjdxtsnWAQjKYqZGK9GX+rRxUWJMxG0t
K59l99y1L5SsWAe2nizIlba3vT+eoIDrC99mRkqiPAu5isWBLVAU+wINwqhxxFDpXwVTrSFlHeDX
te1rEIinuLBNL7WoksMyf9HGKSMhLzn4PiC1scd+qLezyFJKLxvx8YueA2lBfslWby61cEAxBAB8
7SA0180b/NlD3YxMk6YeU4dVwyto2oaTFaC6TsXLo+RTAxAxZ7Y/0Y4YOMMtYxBw21hTwKlpvKti
UD6t1rzTm8x8dQUaKycu32JreFekOGmQOjnXEiUnjafSN8l4gvUYEiW2jwlnTbPUWMf5C7mT9tav
4cgI1Az5Mekx8sdI37Oeg7/ElsWJZFhQj3B+tqrPNMhZkKoO8uKCVPj9/3wxHOvbXs6GKtMkXco1
oe1dHx5UtjMyqJ6LiK4fPQr/fP/bg+ZH/rqaVRZMhOv13y5ef/x/vP/Xj09dzfP6dd12mDD2G1X0
P/xJuIOOzjOeN9dL1w0Zl/m+7vC1/rp6vXS97Xrvrwf/7ba/Xb0+zoc2U3afau2vxgSrsJsN2d5P
Sl4NEcF/XLzeer0+6QN3iQzah+YW99Qnxf66Ye/Ccfvrupj8P64bs88WH030YmeTSf6WWAKJbUgA
oZW5TxM58SqF3Bl+tkhL8jHho0PLcZieZl1l7klIN/cTvHzPdVjSXK/Kavr9jmR+iG0ZTB6Evv31
A9eHXa8KmkIbqw8P15si0zD2g+bgZGuVxMC/DLfn+rjrPddNkdX8cYrOuzjSMW5bOYaueH4a17sl
ifCQmT9HQzMRDLsd7lYLrUAERezAwgHK1kwrsiuG+X7Kubgqmf4asbyXMQOarh7JVCkg2F032iAR
RIRFPaFvnFCIQJ2xC/lF1Bm6C8ek+wk895BwAjdqJmZh0zAuFIJwl1DbRjNVKp5BUfl1B5+vXm/L
sh7pdmvXRNwF0ivUDnvD9Z4uyAGH+mX+nfZ05X/9HLBsTqhja+19goc3yfU3XH93GYiZPCK6Ay+H
wOT//L3f/sr11/72mOtdg2SSovY5rtD/PKnkP8/s+ujrHX/63f/Xu3/9BoJLSBdsm92vx/7pbxaR
s42S+pCqLIBhZnH4c8CUWqYbe2Hg3vcGwkVNxWdnj/KY0HoGJwU9A8Q0wzAR0bp8Twy12tozw56I
jZ2djPnOCuP6KNqeqVLCHB9YeRd2qxjoqgjQrVQFKC8QK57vindCgn4sI8z2HXn1xI6x1K9ZuVBx
mlTZkAqEZdETY2ZJ9LXpuTkQyLGHQURU08Zn9iEsWgGNrGm8uQ8swIpT0nNIcysF6ayirAKZ+F4Z
dBVmJYb1XV4j/HSoRYwBqEEDwyPPvrsgEqu6RAPFWsAj8/rS0qIjoooDc24VD9JigFARZobSB6wL
XTKPRTfzbolfMUqNYFcN6r1m52eWt81ySBWECMTXpJyCt52l1kQRweBRqcsUP0JO5eDnKtpLqhac
zCK/PQ0qg6WWCaaqM6ZrZzV4Grj7jhgzz08wbcUCLbE5lRNfLaA4NlpluB8jQkmnFPWlYLbox+fQ
J+CIBEMkNKr8gtLorKaY0B/NVQ9F2LfIT+F5R42/DxwMIIrtPifIKiVzEOKjIxxELYoe4lasSby3
bZKu67z5IBkqSVPJoNFkop8kl6ai2I5NKMxGiF/XRw2qMVw7GOabbervWtJinm1ophmjujUttONh
gTCgOHcJckM7rZ5xGQA3deCc1HMIAfRm01OTiAwAtZkAcnB8EGQj7Sqb2iFgBpvIqD7YvTgxJ6g7
+VAprItVKlOZwzAZG1J52+HUJ+qxJ+4b/VhLCIZT3AhJZlVv+mehGR95NfdteTqCXZjmiCYWIm5B
BuYYYxI//7HT6ABBGuN4UImbMKeHxukMplAkeE9S7RRAGdGVrl7WDe2ACgnMWAbaMk9IipD6t5WI
bR5gruBHb2gH8IUJp0smrHuYs8OF3qMWsFhLTBRglkkKiw2PpqIZsheGMuKaSpKd6lAF5a442P59
YnTmrUy1H7C0cHHSx4AFCo76HN2u8dpBbPVcOT2HWxGolAmTFm+NZNb1WvKTYeBc+PUkolXUerLA
xKfPycIxRzU9U2HRZqxZdXC+ERLYJrcVjzGWtioS+zPo6vCpoL3l+27phX0EsBxwm09fd+1n/l5J
oh3NzEcNDvqu4h0Sri5odRbmo1rIY5q5aOAIKvCMrMdWZ5jbTg+drSz9GwJi6r0Btxg4SranJXCj
YMIi7Oi1IspAKXkGGclb9Phuy0K9NOFA6cf73YlVZ7IU1NvxS00scVNH+AS0hhYe2baoadBhJREy
8Nj0X0KSsJHUKjB1woxFJx5gGfo3xWTR6+X7AT1CfFKuoahQdrmLwTdoDwYKux5jT1ODVOJwvtZ7
aHylyAI0tVn1kVm0DZpUKT3dAr5noG9Tae0hfiHLhOiD/j6TNSrDGKEM7y0CZhmKE2t6AH4qotsx
P5CaGVzslnNywFjIMKJgPejqG+h1BTUMaaW1ljyORtRumoQyXA1t89SF/qekhQaLGyQG+VeHoeV5
VW18iWQJPnDScc/6Ld/uoeuQxYwkxtGZMgNEU13vA3UdCG+yZf/QFj1jy/6hahoFbWn4remtTlCB
rq+lieZ3UDWVNTy/lCkxGpd2diL2rrus8UynTSbhncTaSnRnnqLmAY8nEK+l9WEMMwoeRiVjfJSw
w1gc8qCXoPNQkyLk2JBgYq76GFMFNKAsQWlsETS003TAQqYIz0XKSjQcZhIC07u1HztyJwPlXE3o
whhWPbZTiqmpu+2bZlpqDr2PsYQ77CuBse+d9jOGlEqjLf8aYpCEfR3mrNKUJ6FUDe96jQfJBJ5Z
yZE8EsIah9Zed3FLC78gKS3Q7XRBlw+zRTXcD1JDD25EdIuFN2nldJCIa1IzyG5mkdkciFZ0EQFZ
E8DzLCMLtjsLEq4QoEfGqiDGhLJjzhSU6P9JGEr2Y80H7U7NyQgIcWzLzqeNMLzaCRqQdBjOCX37
fV8yWMkcbFykc2MaLtydMiSvPYJXexheU4thumLFN+0k0EePWC0sDQuTUhP5YyKFH7vx2NZE+lTr
sc/I91U5pubue5k3NPMlFl+rfkocJUIzU95bDLXyKYIianFmzoT9Zc1fVUtjhJNkx7rnC0TPjtXe
NHz4SnXqlbEEmsOrj3G8qwqWbCfDglyFD6rbmCpSXbfaocvJKoQIUED5ddm+t4DbMWbGBjXfdr1j
cmDjVbbxUDQyAJNuvkSkQazjWmn37Uyw6eeN2ieYKYL8MRRhuA+z2t2PxvASCkAVTa6Pe3UOxWG/
Gve1MIOVmSEniOc0m6TK1V3lTh6RHzcqiQybYa4BFJu6oKKOdJpC3Sgz5PO60f5z6Xr1t6c4/0AT
RQzmVtcbOqmxnBvmZ+706oNIUiA/dq94Dt5ydJHP2SAPZT7mG5aPEw2nMZF7R3O4yCCdFHeL9HDV
FQBIaneTw0TM6lc9QPuvuug8r0v668Zw2BW0eXO9GgqHDjoFm2dIkNmJ/xYY7UCW1vxu6k3TTys5
NrfhvIcnBucDGSckO/FtobikiKg00CXFvLle+tttneNy3rQwGJGrQHNyrpyEKFnSBjrRFTIxT0Hb
UtDl82f5a9PMa9SWNLOlwsSZbAmGnVt1JrNeEalBElCz5MrmysHuGlns419c7GiGsk4V3Rg31beW
6MgjmuyuRPECbjqr7zrpqDvLhljkzJspRcgrZJWSTdDPpCpgsfu2xHVWF+ZNaBOViQhM249toe+v
l2qFgKSyn3M5NVqxwcyIrXR9XouZlBxcuz6H6yWLUtezDCRcYXQszUrdy8ZR9+jYu9Dyd2YFzURL
EP0GZYgJPlWNcRfqd4xFin2uOtUmjB2gbM3r1LPOo9bLlowNKj7Cglz0QGDZsRt9X2qqvm90QhBa
zqELaaE+sDUOlTM6GdYlETTQAiDepD40hRJBacm0bmwMbal31DLMMS+l70cbNbPZnVxK3pWMxE8/
1xXXTTtfUnsfMf2k0xj6A5NLoK3j1SkNkbp28kPeqdiXAOtnUL0IloiHOELhzIb+6q6Qk7oZmI/u
p3lzff+vV3VaiilhN1ve7gCA3vwZsHL7feMOMFQctALLyRUocFMKIi3UEZX2m6JF8VKx4HVLAE+/
dsDr1THGU16ME4k9jXOv6/1rWeKp66ZZKxlPcUNq3/ChY4/nuG/v+qE8/FdmEM5lSDGcNGCEk7uj
uQN8M+DMS88a+GQC8H2VrGzcYcrb9BVSQMS0CVfIq+E5rtyH6kM8FAdGUwoiVZTa81oQ5nLMgniJ
o8k+ho/TK3ixr+HMxMJ/DB8ytB4bwiFRmWc/QBTnL+Wwoe3JBLHEl8QoYFzoxoohCHTrGHAk0/CX
fAaOgSBZc1Cf7uFJ1wTg1etW2UB1DLutcjed5SeZHsqIbHBhIIYAccQM8FXj66uSiOPJF/6UxSwO
+Ve9UO4wozEkzHCDI7whJf5DpYrBnuryQxNyBvzG4oB3SsYrVs71sMERohnr0PxEDAOspgQ0+qC+
3gKwWkUXQp2sBTZjhBYPgk6pWGM7j2fQlHMcP4OLdkSdBrhghT8WIkHK6PWr5HSWLq1768s8affi
Td/79/TjWes12LF02LskcRxZM3BY0V7j5/Hsfw14w597GNhyExzVaGdg4G+XhN8R3czkwag8wRQL
OfkR+OxUUnQvihf2AxzwE9MJpkbH9BB/4Lgkrshfqcaa4GEDjlKK3gJjL4CHVhCTwwhriTwOUFR/
YSXGcQNJvHt7RG2xGT6CamHefbtyLUek8scRn7dTcTLcGtXWte9FuvkTrv3CiiQo8n/kbXYhI0g2
//6n5sBzZ1043777+vc/EZ4opsJywrQdpKmqaVrc//l+R8YqD1f/q6yGPk51FaOmsifaxa5XyY84
FNvko90Hd1BOU3QLa8W/kFo4gtCvsVs4N9MnewjrWjR66cx2GUnzWNeERfFRpDMnNQ42obPz8wvM
zr6EoerpYiNcjRk764aNhuTvZU41fDefph/ofutsnb1C4bjBA7otn7rb+C57KElwWmL98+rveA+x
9iV9J+tY33SndM+5Hx2mwg6LsX6rb0YmEhv7loMZWoMtshns1Min8e3rGJvGjdYvSepawytuPZSl
k4E7Sj7ZN2CYB7rZR6tbue36u+6+rIeMdMtV+IMxAUOD/YMDypyW1oEqzQOY9hp/IIZUvuhbI3/t
7xksPJA3k2O1gVXMPXyr4TUIZP1IyXYYZv2jecsuKxk/3iE2q56RWDinYn3CKIFXl95wyvu3RxL1
akcssrfpB1r9tbjVn6Bgrt1V8D19WBi79U30kM6cRu3F0VfRsd0p23BjnPCFGm8N6XJrEFHRUt6C
AUTwnD0TfDnhekHZtELujDmS76mNG+AjXi2jXW6Ca13wDRvPMwLgQVeW34DJInvF6sCTy8jbArME
9skEO8RAeGhn48UBnwI49ZV6x7BSDVnpHGmRQxef6Q3stsj4TqPHKsMT1RYiw46XGKz1i/qVZbtq
O7xTgvNUOYFvzH31Oh7cV+rKDSu3NWvzrcAx5M2ghdOr+YaSEIXoah9vnNX/sufPcP//tuNbmqIa
lm25rmb8dccHZN+g6NL6k+Z0JzxLoTcfY9i9Hm33RZsVposIWtcbthmUTRiNHnEkNTPxe9Yq/y9P
hiCE//ZkVMNA8UyouGL//VtoxuTh1G7XnyKNXiH/pLILSf3iLQLRhsOG84eHzy6GjsEc7FzKc8AA
F5vlI/6R6Hx9Ov//xlQ4ivOnN9x7l+//+M5lJMfTe/b973+i+onyImr+mlRx/aHfkyoc+1+Ga+k6
qROKpZFG8XtMhav+y1Qs0+Jmx3JVQ+Hw+EdQhTbfxe2GSmYon5v9z3/MMTfhv/+pW/9ySTRy+BFL
m3/j/1NQhemofztIs6DWbN3lQO0adKdYaf11XyUylrRltQnhdT02hevuiE7EC9AgZXkZjRrFW2Zo
jAqp/ajqDJwOVkNPhRA3I4m+rKH8mSopZqlwhQYSi0AA2beP3MvYdNmeuZxLJYjyUVDAIC45OloD
ojdqAeAFh1KNzSdSnxz1M9B7+36ozOMkBjgLpj3d9c2E8jjjuEwDwb+Y7YiGAnZqVqVybVUgvOp6
ZPg7kZ5B7iXRYy99UVask1iWdNpxSBNlldfpRu3jZ3cE1584AejdtGT1aRrVKlBooaIh51AToYso
TXJ54/TJGYPpoOg7O88JY2eCJzWQiih3XnprL1pOqmOe1xcty5ejqbtYy6Zd5nPWYFgLEYBoagK8
QD6k7QwdafSLzB0fRgqcRR8Zpjl2+SbAvZm4cf08R9otioEpPVI7ZaOXDAhbU6f8Bkcy2fHKQU99
um6kpe0QBRFOr6C+gO3jplq/HluO6gktJ6gDMTmxMWdDAKq4bglKNpDSnkz+XlOX08ZU+0NZg/CI
Rso2dfJXrmWSOFeC8WeoWYK7aBnxA28Z80ndJsb4TQ7PTnH1fpU2nMEdopgtQtuNecKbgqVHHTNc
6rSzF3EvlkNXMLvoBAV3jAk9QT5MMe/uJ9oyUUB3ByZPWTYPWT9zHQcYPTnzQTLyEClZeAL1vgD4
756pQLQ61+EZMZHNClofhmlt4yJDuyonh0+QRa0ZZ8+kgp2dNOy8IihhL9svCjijpG+MWyK9gPoZ
cu6z+frF0jjm5rbz5pthD/dawNNJS6jydrSqCBdmjyQWSHd7CDhWmeLiFM1NUqCYQWLk5Xh05BCB
+2slaKHBSn/b8NLMMUzvuyilH0Id29QF7fbyHGj5K6NTMih8MIsaWQ/CYRzb++U2q8jCdSLmmXrI
kiXX2uJSdJy/7QYlrwksZ04cG5IEL6ei3tlWjVdjkmcHeKGqa9FNgn6uCXQVBwTjACnoZ9ljQMpc
thNJAs+FbLKPhFURQ6gjSaMNwGnadOisCCG3PZ3AbLwH8bflhDe5r34YYYFQz2clLTDfnAl0vgjS
PQGY032fFAARkrbksrWIv1QGNJ6Wu8+z6Jbhb7waWto9nVQ/nYxkL8GwWElMOo1DuhWui05OtJyA
XSIKJvgOwWFoloVRqMveTzu8L8DMI7LkVpOkEWfE9ToZLfPoqInE7hcCyoViMAYJg11kT26370lc
mCbtk+TaB46XAhQmFPCpVug5lc5z3LG4qgqy7EPD2TlxCFmpmlipqDmIJRbNY0kyN6GOTFKg2RcR
tOOEHgQhy4tgtO0N2lBGfasKHa0aZTDgCdw0Mj73RJxDi5F1OfaPXZHT06xx7oqGl2hFIM7JS7A0
HTKj2n9oevGk0X9C/SW3lNRoIQ1so5YYZh9m1Zwoi086ZJQq3YeIgw0T/FOfINNlOEQOuvNRh6+2
Qbjjt0Vs5LLXvnIEPFiSFsZFyvxM8me/TJrqZXQmwhKcDmfulBRrBCbkoxfhsOianKqHIYCZ04FX
8vSnCvp7+nEVYgYvq6ihK6pOxx8gDbcDPSNqjVYPP1KUY7x5yUedVrugRD2gyf6HoUHkKUnxKVPY
paiyUK3VA90qVjE62r9FVyGAnKJ807o2ao0MMB2h1Ys4VFGL+PdZkP50nc5PGSMtCBVy41TUl3ya
NqKvLqn7EDoUWKE5PbuGQOmb+qjutW3F/jY27ckqm8eIRNh8iC4EhiMht0RA74R5ZTlB/Ped9i1D
lLgvgU84pjbSNUB919F7WJFzjY6WQdWQE1kUTgQ3dnsJfzajIGrr8iv/DvvgkobpsNdG5WRJky/y
oB/izLnRyOQJMyS8BiLHODQJnE87nIMl5jhbocdtOfqz5qdvaepHxOCMX2Wk7Mp+fB1L2tJVp78E
SQn3uYqeB0U9hWFrbtSXUiHxGAA0wTYGbuosQj5fRTb0Nqt5jqAl+63fUyAi4a8UBIV6M91PefeD
ULZCRb7Uff/WVBXUtBpqLe2nmMJi7lSTiyLj4uySJ02UBAFFfQiW0nnRUis+FjajJr7r7nogERPb
b39W3JNDvhttT6S9giyPrqy/UB4Oy5zAypXkby0k6WwaesUuct6jKLrpVHraqo80nWPLo6ibe63n
zOrH8tsw64NTx0ypbLEmgv0cmMRF0a4rc47cMW69QyimbZ/XUA40x4dDpxyQl3Ef348yyeA9jTzJ
6CdqzHejndsMkfFYaVIjGaBZZW6n7ZqM+ZP7Qg7z3RhUxk0bQtfsxmI/iuieQ4/T8Nsbq4Jjz3kD
6fQhd6fH0S7w8GP4bkbr7PbOuym6J0vBYqYb386c0qql4FJp6TGyQew44vbWhVcmY+0JTd2lFq3M
hlkFy4hi18bPdkQRSLRCQGKwnWC/1l4zvytPPD0gTPpIqjInDmb7R1vHFomOBEnIfAzv2/HR4Ivh
oemXQfbFV3XaibDnXGxAxOEjHjONpUxlb9y6J0QCqAarpQNjaQr2Lv/u9XTnVtSkbdShxrSUl8Y3
yShCeBmUxmc13PqVbnmThW22zVjHR6yigsYMD61Nj26y7GPZTsHCJHMnPI+TQUUQKNCVdA5dsfpN
vuxhKHFbgT7V1XBVRkx9jdZehlX2obnpWZr6DRrGD02ab0HzNHSIYCOVHFcNrh+7bOs8+MmWGfZj
h3du1c6QVsumTodDrsh1wvpjSrIbu0aH0Nfv04hptRoubmrcqVVwQ+vwS6usXQPzVJP0IomZaM3y
WR2pSy12MaVC51CJLXvjulSmcIORo9swIMnxrjsfefsjQ0BqRUM5Q1AsxLG0+Bz8/Zh8ImLahAny
ejWwX5qccVxgfuGRgizo298RILu+E8TNEGtdxLRtUtN9pS3sM/XkHWMKVNalue1NETB8zi9jKu2l
8O23KC8Puc6IkAXCTVCaDFYS11nyLhU0N7VziFu5YenHDrvUuo8Jui+zuFu7Dj6CTj5asdgTYgkX
o9L3gCR13BAqu3VEnEAVUhADXOE1IYHDazLFmrFUG7ErOIIXAgqUCEkbfRFlAhqtRViIl9HZFoSz
qrBafbxHQz8dmEjfMzeH6Bsoj1KdRxIZh5YhUx7asd5VjrVL+pn1MDxPGQAyFqf+1sFUC4VMY45I
G22yTCi10t3QtAen5vY5tAwCl1G/oz4vLNa3jsKcH5imH6rPaS1QX3fABl0D9EG3kYb25ibyJg7E
hx06dyYBasj/IKT3c091QoEx8+dL/D1N4ZBwfq8l5Hnolvmg1nm57Als8bvmRmtidSNTPn7mytvc
gM6ecKAzIrBeEUJAC2cUsLK4h+FEfyJugg27TER8w3ySUciFbEmGJoC+hyBxvWg6Lbkn2AkQ7XC3
E4jq93uu10nsDj2nxe10ffR1c71D470HwTn/tl+b6z2/rtoaiSgq6ZB/u/1Pf/764OsT+9tjkiQ+
6Fqbb5jOSXV1fRxnWMwO14sc97GE/vpTlaluHb0PWawT6FO094UNGPj6i68b1VVABM2v8NeGSdif
r7Z4VfYVpl3fH+laOe/Z9W9cH2X89aG/3WbsFdaplMl03EmeJsRg3kxZizkumtksvkI/5nrj9THX
jVkzFKEtkS0b66EIJ9DMf/35X1e7hD5mK9EHVSnrCLiPf/whtbCSTcU7dNXOXWVxYcUQQZ1b/tfb
7G5Iln2KRDoZIn/dMCr6LejhmvEQZgP+8uvFVgSXHIpI1m6qPjyKm8Y4cbaazBvqiTh+xLNgQXBY
+CvO1Hu4EcNrf6vf0z86F8sK3tuBlQvT8cdsk/vL8nl6ZkUKN774RAaGNWjJSnofPahAtXHDOUes
kDGDAqqgJRyf7/jsnkD4TbCph9K+TR+ciz5Mi0/ai/D/6/GIkzVbMhBXFh0Ip37dfvP9pVYBS6cB
GHlDMkbQm4Wlfxu9k7CMC0YhfZr0iD08Fy7Kz5x0HTgoIz5Br+jegELSvww5tXj6R3Pjg49aNhv9
mUMJpoE1AVYoeRb+U/mQHLAMkowFIRHbG615YvowOXJKu0k3eJLUB/RxIXMTjDDGyqLjRcjEJT07
F3iDUbUgnLtdKxheAorZ8Jzti7tArou7GSMHMwel6jHHtoBxfKdpL0CAB+QhzgiM/Yatai8cCGHf
2J4ni1ECv6YbdtQ91j7aZBt68o3Y0m2nZMUCCUSrTvYcR8nOQ4yikzhQsKxriSTgrL40HnzQAA/D
Xaw8ivcLuirpe9PWBNJ/SO+zNw7Q6SVaqNtimRLYV92ST7hA+Ivt2vEY/iw0FrkLBhDv7vrFds8Q
dqB2+MAOwU7icWk9UIVSIW4Dqp6GQAyyHcH3+CtR5b8D/djWq/HFOJerTwrT4OjeyN4bX3Lco29M
4I8wSM3bZ1ilZ9jCR3qeA41btDqG7lEeLlJ/eQE3WG8d74LfiJsXBq5UXiMpGUvj4n85O4D8Hmpd
KIzODgjvxrpEN9bO+so/+J/gpe/6GcPuR/SIy9D/Eu1aPhv4l+OFfwlWzGkWLL94A2DgNuxXIY7W
PVFSlvetXPJnyBMXzooFmRE7scLyTTHqRW/+66f76FycC8KvWRu5GoydH+xdLIAaFMcLTSTCxOw1
su50sWH6QY87WBWPJGC8SbFcK4mne2/F6RzcvZhogZnXLQ82yA4CmeH9kim9tWCj02n2FzRSHZBT
y2HJ2HSj3o0Y4B9pgp++9bu7qNuJ5beEUvpRArIrvPj/cHVWy61r27p+IlWJ4dYiyxDHiR26UYWG
mFlPvz9l7X1W1akaMzNoS10dGvxwSRC/stFFH+631EGNXDqueD/utljkOsd+Ds/AKVhLJUbzdjeh
YJkh0NkIv/hDXBb8FWtA/TvcQO4T+LkjlgSNjxvdzEhV59yZMfDyEMXtKSZ9ACr6v+9S0PCiAzoZ
I/IP5RNWDSJYAyV1EDXaRYcVbfo7r5teGr/5haLDXMbjBARYOTmzXb90JzIUGR62T52FWg/+iky2
73N6mr3WGT14IAkuK+0FiKjCFrJczPOMUDnuXHtwY3bs/ao4SiBBhxpwgngzvtHbTPnNbN+yc3LU
nbE47et35mOCbps3aj6c33gA4G5T2AVieM6CwMNZeICmI+zowlG125YzD5NZdoQDHuGEgevfbyDx
4+lO05FWVXmpy3MYBQY1jkNUHMWD9k2nacYaZL3CyQv3AyrB+n5uguQhfoyQbTXs6jzvog+KJLQU
Xqn372hsfSRudgD6lxzIc6orARMjV/ngA8fi6gEhMr7AtmaueF6DOD56FSZaqMo9fFT1o3wd/pUo
HyyXVvAwfGz2yHfrwFUsRq2y7Oaze0ie6JrCPkQOrv2QfzIaPtILkS6lrGZ0E5/65OpINdKpSN/i
a7OekAG11M/xR9t8is4NXDQcj3Yf8MoRW/6XiJdU2X3RCtRpOSIWrTVedsfN5RWpcQSLHWGjRZUB
PFMqUTiaX9CLxh2gdorfym8Fm9gKTsFvqQUrgqz0t81d4qI1e2ayVD6j4kYHcI7LPX4brpM/GhdG
Zz2iM2tnm1WC6RjrjtxILpHn8gAs8vrMdKhX6vhenSUeEUKfb9nolOgewrHZFQdWITQClKjWE2sk
ccXySdkjFneXHCAOqnnqgTs9pdRr0HEHpg/LG+i8j+zBzKOffqHw7FCtx11D+eKw5Ahs7PkIgYrN
AR529YF+BDIbkcsYNH50xYco9+avhUgVuB0mNxx/sNK3Z0+ppvosDiteKyjMiD8K6iJMlHPsjXt1
m3s1fafhBY+RcHvsCSFeKj9RuMxvH7hcoqV0/TOkvTxxieIvUrq7abvpM1vPHAZJvGe9BSlNrwBL
yshBRHiPLO3ff9GE5Su9mGPket19FjeDJBjTbvYAXNMOr+Ujstd3DEljdQ9aj5HAHGCqbMQuZt3P
v0VkuM3fVb1oBLvI+HMFQGbB2RGAo1ULWxNqcGango8k73QvfjkZ2EZeUVbYhG2g+9A7vDDPOd7C
Q7MTXaC7e6ZV+mP+09HmBjfcckZ5TKGOtdL4HFAeJyk3OO9w0MCiCOIn0lRf8i8wI7bz3Po2CrxW
7ZD6HN3M9BmW9apdkkOgchB5YFoxnjrw8aA3PpanO1Q4gM4gI4yrrIjb2HUNkl9tQKysq+nMP9SA
xICUxTeLxj9z4CG7kXh/9a/inYX6GzvYCEQH5dh84G1ks3myZwC+h4z5ZRwnRGmjnRcdh8/NPZVl
8BZ9hh/CEXLvMfLQu2QE7dHjiD1U3SNC+FTl80f5MzrSB52pgOBG7f5tTA6bkzMbHkSw/OURiQ94
NDt4sfS4Hng43R3BG4YQ1c7tISLFz/2mDo6erCV/pGqEvYS5YeRddseNwrHrwR98gmpe2esw2POw
W0rh59tgTo4ADG2SBmETzSccWqsPgBIEPBtcotgvxaM65kcsGxwBh4Tc0cMTEssy/nGY2wzPhunX
0zN0EaRiwS+IQcSj1dNAU48p3dgnRJ3sX9/UbWF/dESfJi4igpaF8jQ2mS4yxmgf8cgVGv674aO9
xF5qPdZ7w/VDj2qWE3ogCW1m+ZPiJEBJ3Ok6I+p/iZovvNuK70a4tXlkzz8K2aSsWGcBlJZ4AB0o
YJ9nRI/SUANGKlwIQGuFTQJzucCgAT41GA7gE/ve+MyBKxLvYcQnwSNab2qdu2IAgJrjijLVbDxT
4tTCEy1fFbkIXyi/5Vu72GiNg5CTQUWaG2w3PId7a8RShUoCqKQD2460x83gktIx3ytf7G2cJwTS
Elr6bG0s/4EnV1xhS7aWR7jS3GHnNjOFsYBAlYV3YeeJIT8dhl/0we9wxCEw12wcyHHjM0ITiM3j
qVMd7amBTse+raGITwTpfq/HMaQdszk+dZkjaf64GZG4K27ELG2OK6xIiLh7zB1RsLPb57Xe1576
q/4K9R6d3N/JV0zCiPf6wjo3XjO3D0T88wIqJjLKPFzPuqO6siueJDRtQHf2LkXiFpk1yc9aKtC7
mRJ0BCOOvcLGPjhhF2PFI6kHvARAEfGOjIAFvQgqQfTYy0BmtcrzYVYvlFTWHAiwJzyF6UOEQ+A5
+zDeQjwy1Yd59Bi+8QeG33/Gg70P7NaQuSrX7HMm1FXAaOcXgcQDKzKMUghdKD+KU9CosAQYOBs4
Tya4LP8he0FlOPVYzwvCDtxLs7up016LThogBFs/LwfRHQeMWk5V9jgfYXLhZYpLSnMocjg0v4J6
ShO3KJ2PRLQFyRUJizB7Qldih80K5/MbcKzhoX1c7ihMTbInVk8jdl1IImYORRXx3iV7hAMGrkAn
SAsU/ax0z4vwEs7vZmJXCBUTMyDc+tGLOyLC154KMyE47MXOloEZwSiwPAPHy8YlwFj8aLgQoK5H
QCfMee1CodHAHGHzLsOGxcF6pzmH2+gxlap7/ixkN5o6h6VB8ybAHYqTYHrMPfx4KtwOSMKAUteO
tB/rfVtc9fgwIzkY3vIU9QNSOLt0ZppuSO+zm2ELvtnMVF8bVFjMgfV7ufI4SBfCmc2nrwbYiFmM
+YsDMKR2jHzTxbMMv1G9DHGXvLrFaJrEgldj0hTaYu2qDM2FJm2EEpDB3mbjsaAgvJChALw3imMT
oWrrzMM/8gSEDsxnaiFwwyk1ggagR4eG7aRR/HbK1BFrJEK90HLx90UGaYaaazhI4F+26Yf1DIot
peXTjskKR/uu46c0KI295OlgTNLTgt49QRjniObQ6VmuEV648YlyNIbayF5ksMFhFCI58FRkiD+Q
kAiocoijTYzIvzSHP0mszQNYv4gGcejSsXThXG6yRzxucGdCBH6Ej50dce0x1E/TeGwBl4sHjmxJ
Rr7ga/pQqW191ZDGyGV+OZVkzf6VUQHE8G7Yi4/YWND8OqGhxe4V8agOVL6xNUfSAHZF6k2KxzFN
6xhBFDXZL8TLwl3z+sLDml1H7O61ldwi/gnBXP1yJAG7q4JkvnHR7DlAs5X6EFEL4SgiYGKvW/Pr
jJ7sjeOB82nXX1g3OFrSwvYuuFURvzbUwz3ijv4ZrW92dJzjH6LP7LM/fdRBtfuofxTc4b4BeulQ
Ie3+p1bZwfGywxHuM2FjWs48hFeDmIYp+kJZoNu1j+Sy++RcXFMkM6mxU5klvfsUnnFYn591BulT
ccbLrLvpN2EXHnYcY8bpViMT78Avae5m0H6Nr+ylpYOlFnNPYhLPrd9h/O3STaKLTJTKx/JSnLMD
N7Trn7X9VjxAatHbDl6q7l+p4LHdkOllWMeU9X56mn+G1iakSeQRW+A9dHmNYgSzunGL7mNmVtZI
JHqWTN3DdGfIGszMbhtQqhJ8BchNDRLzlNHPfUR4eDpvB8n8zNrincjc/ebONlZdB58FB+X/glqD
yZ51Kp9ZvKzI3KNXTr2APX1mD9rJhE/THoNpmuCBdEJXjVm2/AK6/4EAAWQHJ7LQgcKJI5NHLeqf
eJeuLHfepSBpeOwhTv0AKCp+k2txNY6Vb7iEd/r573qi8ZJ+i+56wtlsS5sJ8ms8Ci/hcCnT99U4
dNhyTeTe0Aax0jDTh4oSAmHx1jAd7goBlfWavpGTGx7+edpe/qXAJHxlblh8G7UzXGWXSIcNssR9
2OE5lPMjU6u/kKlKr4SXut2/o30GUU3xLmLAEzf89kKt5M8EbU28zZSOiJbBgdWc2NI3haOk64hF
KVbT0c9DEhco16a3EdRAEn3o7x32dTT42P/AZZ4JmjTr9msg5OrK93nySNpHBYUrBz0WX3KAkFYB
aYaY4fZ+afVLUvxDl+aVN+8nz2JGcxw3Gywk7d0NIhq54k3wKmBlHNUabiQRvqVPE6acHjYPbbwj
mlWVR/QLxXed2of+iCJZ98sECkKfe5ARY7DZsjDPWYPRyT7bUyvv6ht6IsL35mKu2AXAhdGFnfCI
xfGi2iGVl8aJThh5vTbfCHecplt8DF/b+8SBSdKJ5Bk8ZnMXX20kmp5b4xWgMyK/n/MBrQTKibvC
c6rFQasGSXEc5xwO+wZSwWf4Dz826wStS6oRlt1lyfMEBVh3WImVfsPg3kB8eDzV49v0yXnG23wU
vkYs1L+/1v8KHPY06k3kbKrwr+5oqtrZR/58q3AwOXVXopHhA7O3obJl+bhpKeOsWu1BXFBm7Ilj
qQ50v0u3i4GZ7SCcrSgY/ipH33oiNj8WLhkmfVFnoIYpbw6sHg9SzB6ih2UKcANa5CNoxnQ9ARWR
PZIJjufymVig+JAX/2bQDWOm4uCwJXQEYds+jbkydZCt2PGbIj3t4XVzXjKf74ryUWAOzYFAQ6M7
iyu1Zjc9dVnH5C6Mex26k/qI6k/9Ss23Ru+EjYc41OyOxYvZX+b2iad+FmkAD8ds5FYvVkskkH9V
HAQNNbg0qoH7HgvjJC5vVOhKHQrEKSzhA33xj4qMBQRn+9+DEh5ReoVlf7eM69wd9S0O1ZNHdHX2
eJbd4Oea8U9eOKNw5D0GKv5++K+8MOu/qY1Yqj/vsU4x8U4JHTa0Ezn+Vh+B6L8P0TBmY4WFifnZ
kxEeoecpZFew9N+p0xHCI278SsRLtkTBsj7gOQcUnnbPrrmHPeVzu3/tX/nfVnHba6/WU1M+ITN9
hCKvvw/CnsTrgXmPVUrmj1BG3P51ZPtZa5cwjF3jQqZhlp/ihOoX1oElN+DM+ZkdlbehfE3WxmKO
2dUJfxG436feJgIH3RQbBbf/IrkEmQiEZ7jgYrcVdOUjhoq4eJF8vgoPHEOVw6aqgzih8UMQhVtQ
tC+o2vgyvi4ImI7evN8G5IMr6iY2UhphEDa3LJoTEXQY2keQNf92wOLMdvtMrl4/I7j75035xWiN
r8RabGuAfNG122Yfmx5xafg+3ONvUhfiYmq5bJDwY2rP2MvpkcTi+ItqXvieqM+EmClFP3pCHf3H
L3a3+a2Q/JHf0RF/OoLEx2UbOt0zRQ2W1mZ8kwdddEYgZpj2Eqf0qwQV7kuiiY16KKWZUPIyPyC1
380JWBFfVDEDFQEDk4UdM8PapTcoeEmG0/alwyjigUFOGixj3EiFw+AO5+muussBEQ3iao9Fpnz1
z2DJThQ8Gqo1BKDmO9E9Kqh8SvWfVIiQQqJmRYyAg172EpErgupwCUYkZS+ll2FzgUPk+x+ug0RU
mW5TcockNrkI7jQ+YQnICPTSRqpKv5P2CpcVpFV0SIM34ZmaKFuGn8UHSkpcFg8Ix5bpN6Kc828T
G21AO1ce9kqEVdjTMaIAUzJSpOxAkhS+L9NZeS0vmcvZ9s6wielrSJxF/m1SockQl8Bz+mvG3DZB
Zzhga9hUku7zF6/EtoLwF3UpTvhpuOSgp246Sa1touRRnZQvVT7KbHD47gJmnbcZmL3gJkliE57T
7GJoPi+Wd2i/PsiMDLnFs7Ifn4sXOsmI9GLR/ILQ+we/X0cnhFb6L0Q0rGdkp1jEdNldcHZnJjiV
JpPDp6qpKLoMCHsXPp8Ue0jUt3QE7MbkWuYOxU6MQ8XsRWtfMTml1UYzlPw1u/G7FHYaggsU3zWE
FH2exqjRXHJnSkKk1ThGGo8IYfAJfzch/+nMe4gbZBITw9T6vJRVBngaVtor3Rnsua33SvjXg45B
RJMKU3Kg1j7rH6Xl6dG+VgMi5045FtqrwNbPNQuYcLb+Eu3z1p/FZZs8yZZ5sGWTWm/Wk87ErCzp
/bo8B/yt+ss6kra5sYDQksPRnj8TmKCWofxBx7l6rpVX5hNFYj5TT+fpNhRIm21suN9eufOG7GSM
R82WMt/4aYEziOaUsks1kc9Juaq7ONuqdEvx2VIRsclwkrWr+KeefxjUYXrnz3mfLV1Bw2GHghZx
lnJkWLkj7gvuNY6mC3pQyp5LkujX0wLjxyvwmq2fY4yPnIWMOOOlwkq2vBSyGkh78iuE/xwD8aiB
Yg95cc1TpET5wezkNdEZ49yDhVSJb9x1TrGxyV4o+/MFl09lHS+3EMFqL5epW7NTcvKRUkvIOtLN
1PB9o6q5kYXpy0GULq4w9Ikceaic84wq1H+BggZgcFY8HW+gLUjDQhxAV0N2mVvQb60QAXnECbdH
xK7AVAo1drir0D3D1PGbDwtrDQ+LMA98wljtReGfStn+bKKwSQ1t9KiTUKocTHebtKarS2/MFb6k
5Iqr1hYl/L0z7wBZnkvAjZOahrrjzpiTpCe1spmasldzodzrAiIICfsMe/eA4eftOfhL7PMODCt/
T2d8e6A4imLhylxONjVbbodJr7hcFYuIn/ArPI7Jn2Naw9ttc7cYPHNp6A4ydAwB14i8Afe/orwW
bTbZ/BHXyyTYHhIKSAPOdDEtJB4gOShekVv7Rly6U3gg2UBRlc2I22Q6mIOznKcP3nh8pksgkDF5
vC+3w7+1e+YFdco82gOPh7pwRtasqjgXX1gVmhqw5Avl2GvBQFdAE3cw3rlZ8G88RF5sWxiJzUJt
NNzpaNbdjKNK/mN6PFgWCO/BL/LYuUNuc9PucUbdb66RjAUA1SF3xb0MmOTWPwAGSvTroJeJVbRk
7YvaXkNvpqtrOdJNz48UT4SMYsIzc543D0E9C0A53cV4THsbYzj0hbifialEPLg31hOPgd+FBrrN
RYAplJ9RGCE5BfpKxZ1wh7kKrPM+/Wot2k2bUTBXwe/xGCQT4RJ42wi/7trNFtyzlDt/EIunyTrR
r2N+8ChnSBWF30g+70TPPc4JuA+YDPM6hWsdp231GaR9XBWXvZ5obLAsstruhyOTrH8cnmiQRi2+
jA6K5v0NviNVj7pHVZSwBZSOT4sNCWoMdEtHiT/hAHN1rGMtdokc58GDUyJadl1IcE+Cp9Vy2E6s
4Tr27ykwsQ7qKfRe9QykTZQ9xJU6+YyQarx6cFUrMaA1jnsbiLFMciPNE7VXnjGXOYY31p7RPfMl
t7shuLDlSfbE5aG0N8ZdKzjSyLylzbUNLEReIDqyS/IEwnHFBHwb/h2u7KWLHDVz0mzu6hz8Z4QB
bAv9Hkwl44OWPLlw1toTmlEvcwDWjTtbcPmkGoxYtYqYoc+CK7euk90+4uZmIt7rIBRRZXtJdpiF
YArQeZYFlwHDah1TPx4dA7VJA8PaWb0cwCcDyw7E163mbolU6dZcdwpMHEGsA2OKkB9L+T8LskM0
cOdRk/vh/niuTMuQvp261Sen/Gh9NdeQeyJxYjImBwaWNI9L4v43QJABuMiOdTekmL+Lqi03BR+Z
IN1V3Nf1yNtvk2CklGmjJ2QiKQ0PKvRVqpxkZTs6FzJ2TBZsYkpqu2FcdpPV2D67p43wcoHo4/SU
6G8sRusYf4NSLZ62+YpYKEmqGaDYnpYfm2YoR15GmrFTydqq6ZZZcPVP4oxmqfAqgvH8W3am6unj
NtJIs7CTUeWDP976hBZKBxTOqZljJSqyPix/zFW2AdeRdrBrvONfYnIH9nLgXXQYQU85C4tiOY7K
FUh/c6POBpLDMlGexPCgpEJ0NfLQZxls60fF9BN8oVMDv3uE4FwNJ77Bo26aY4tk4OhYNM7BsDyE
L4yoKJ9BdqVU7mWHFVCxh+Cf2u11Df7DvjW/tnmtXHmWFFpFGqK0PRs4WxTq0VYSMBLq3aHzAFxS
yWUHKimTAucqrG3clsU8sA/LssXuT4qPIib4fiQ2LJz7nGLca6pf9E4WuWzPlXpgGnIX6EmSQAsE
6izQ1sVVBkdoItI0sOKHPgIA7kUii8ftUx8qBSsNRKaZBtX0KXyDWGEbU38b1EwRcn0qKrdjTAlv
rDcEruvOAYO4zSR08zAx3lhJtnhGhr5jeNajEuFbH0TNcYyPS4ms8hvSKFvXi1JC7MY4+bJC2wN7
lUzJqd8OGtYi7ijqJ2UEizaNXzd7JiaPgikL4p+SVJlgeskK1Kj1EWQZaMsi+3DnMEKijNlOE28y
j/yIrX2LObBYuQpffG3GKCcjcXbTuYUaMSCbk7wUOe0PQvaU0zNbtrvgNysMA/lSd2ocDABGIjQF
2NrAPR6BFHtb9wLYz3cqIry90TmsPF6ZjhPnds5xalcys5Gm/7JtINuZnVNJC9hJACiv+I7hQk4x
SLuyLAGnh91Lw0aPA9d4kHkpOPMJokHfTHh6IKFyZen22HxBV1hddEVnbgiwA6sCtba1cXRkv/sD
3JLdOvLAwMAMR0XbR9NeWDyR0nnk1PAJacQgrzIe0WSmkMNwC+U1JOJiY/nbjFis9WP+zpxhSXFl
7EQrMqhcwd92zmbEzsEjiiAE5wEPjZ2nALSio+xCewmgltN9Aghhg+K8E7SAX0cxj7yZeBndHzBr
hV1JF7axITm3JjhjYnO0PG3CBt6Md+Xso1jGl4whwRmrRZzJUR/p4GgWZfutycBj5a+KCGIOmPGz
JXHYQclJZ/Qd1RcEdehnbvEeL0UIkvlsIfmKGPymdZBmVIdHZn80IQIXsGaop+XK5xOYAFoyRGLc
vfHNJv9IbZRknXx1O75BnlD+BFmEjOcGM+g7UH8BSAuKyRzOLRUmNJtXjNsFyfTMGX1Cu0NEBjF6
Ng/NwqktaqCXK00/M5jb10Jb0i0aNT3l5dlgm2btDkPbyKCEUyIkfXpYzRzuY9kbBw3JlkhJMWPJ
QHLi45L4ta7iBjArB3SZlIO1mVWIKSCqUi0CCGsfaQ+NougX+ZChC45CRhaIU0yjW4DUkugtftNt
hpo69gSHaAgj1Jhl/MvKSRHtEVUSJjuFs1aXJuRBMG1KdMGTVp4IolT3SZ9yOwo7A2LFvKnCqQp6
BLdGNUmkNv0Ec9NKMFbtpy2izynkkKkVTud4LfzBcFPimigykRQANL2begvNIUN6nk0cULEw+t8/
D3V98cLMvPx9q82UgiBHfP576QKfi/1M5abcaEGlPPeHokN/bWoShmwYT4kMiDL7fx/kaAWI+fd1
HxuAQeUadZyGhduqdXOIsvj/Piidr2kVR8m0NIQb4tN/fyHV029z0QdsukqaQNuHdlygAv/367/P
RpQvEe0ogmWTlkj+pCX+Ps3FCkAj8r4pYjTrUWhAdgpZu2BkM7ewnwzWSALe3+lDLJv+rtYUQIS2
TdbjsLd9+vfN//zh9tcgO/nJf79ZZ2EwtuRgPWK1dovJDiINXMTfB3SVURn8u5y/T/++qdXNqyXS
SZwV2EpRIaIwpnLSodn+vx+m7cv/73t/P/37nowZtJLqia8YqKZjbOKVY9QAdWnwL0ezzYgjgR2g
eWlFuUOBLzbQAIFeEHWTI46aZss6KHPrNKSmjquzUfkdSpA4QIorYDHN3MrbKZWBcv6HtlFL5hd+
oZiRExE0hyq0endqNBojK5i2lBJaaqBBUI9ldCk3V0VFXUn9NiJd3FHzRHGOkLyD2bT5KaHShTDu
sMnVTI91z4E8iho+53kNpnkhJcrxLN3YhKaaITmLN4Q1m19F99xqFAS1VipvIq0QpN5RMy0w5jab
FFOvmkYIRRK11a+LLD0iw1X5igrwtZnCXT8TnixgDn2tRfQCaQqdlID6XLV4Sowab6JypFXj8NSB
q6ypWpkZ5nx1MQQIxIuJpNCEaxsnnAe6hia5FsLx+y6fqEPVqmtB7nOLmZGOFtjZyIG26AY5rXHK
IrTel6z5mQeBAxqFfZS7JyzYaaanQka3nkMI7qFh01WIcW4jK8QSgj42judo6TCoo+lMI/VRS8SQ
agIRUkhkGAhxv1RiH4CnT3RU26uU/LkyjCSQVjBIFVVmkwKhPiF1h3nKx1gxaG0zqVReXxSL3KGc
iTZFNLkgKzpjAaNt/oAfiCaHMYL4V3axEr81C/oP8RBHSKJWqp9XCC5QAdKkTNvPCo5zdU7wGJc0
YAaKVXpIP2qltiMmmL4OehpBaRrKc9HIz3grODpUiMCkhAjUCwatAfLIQk4Ddb52FAxfjKf3auCK
BSEDFCiYp6GftQeRs8sY8ASfscBTE8CedZy9Gz3RqKh9WamlnaKBA67QIJrWSfQq6WSG4JjxPpUx
aY3HGevAsjxayghRAg+u0dAqJ5e28F6qQjeayvwMHWyqphFxhVE5l3J9XacBhBSNXigo61EytLdG
VoASjIJfDwnyNRNmSCbWjFF0ncpLp+jWa7KVEDXXQnDuWMzogCdVjwGxhpJcXR01oT0bhjbtMxwP
9EiTvGlqwKqweO1GMK6DlHDuJdhV55GZbJOIPCcxRqo5xk9ZrxNy/HDbUlX9aVCKFyIUvXqdeEQY
yxKDKQMwA/5ICC6Jx9jAqA7BJiddsSKpDIyypXR4x4qELtDaZ14qcf4u6o8RGdN+aiH2Qft4UMZM
PigIikZVTvS/hJ+ago+hkE34oEdISN+KxvBGVbJObd2c4NP0R3grKORJ/5Slg0BTUzjjCKDXACAJ
Gx9Nk1JfSEc0+mEeFVJzENenXoc82yGqdigBR0DzC8zRAMUmLyRJdbq57OjdAYYUtqCh9oOkb+EX
le6HUs5J0Hb3qS0/Jj2H0jZI/qrkD9tMh6lria4m5DLeY8uXmdX4JSWxa8ZQ3iYoKo3U+TPxt2rt
BUXaTwk6XqIO1aa0wHq064TsDeeI1Y+Js4aQvXFuRa5Na4CBGA0M2EYzAmEg3tJkpM/lyDgUGNfA
8gkXJxtiDL6jLpBEYQ0mpVyuahzv01o7MkWKrzyUzya2TnJfzXe8DHxjgOamT3TWpo6yYdy+q928
V81eOK4JMA3UDiGAzStaDmZ3X8R8DhRROTU8GkqOoL+jGBvmQfnVJvIbGFcodFhERZK0PMz0dyd0
2ZDY0taLpiqvrSV1VD7WJGhR1qa0SCEKZX1yQkhYeo3YltCOc1BJmMRUMV1khF8Q1XYqBZqO2OjP
C/zXwxKpk5+E6OouclkeVgIZPa82ay7lOjTpLZSsxmMzzgI5vetRJT70YX2yolU5yvSz9CyRb/0y
0tQBitW16HbgfzYv1g+KQoiQTcm/JcZYTVbie+VEUE6DyvwQknU8WXV1Dpsl95FuSGAPiJ+on5HN
h/SzzLo9iTVWIZkUY6c1kufRyVhy6SwJK9umOU6ekBmxKxX1C7PUrhuhRk6wJz0fEewSLC13k06g
CxhpzyrGJfmq6S6U0t90Dk9pJyvAaYvcXmvCzmpKkDMk280z2i6NShvIzCT9OITjrcfaMYhg6NB4
2EokcIejNk3OSdZ4qlH86wwJfoCEOw+aNFE4TZtvR4bmjfzaF9Hkxqo2+9NYo+ltjEGjLRy1qqx7
2kR6ZOAiWYj5izQqYDS65SoYEU0xBXPgAqs6q6pKiI/Y5MkzCn4NW8ugjrI3ifJwwvrjEdm497nq
L23RUSPIZgWluPGEsHDk90k8UoOecJFeuktq2Axe5QtygadPHxmOoWu4NWYLEBcBp6pQDgN5HnNS
C6E99BqEpE6nqND0cn6D/nOZlvmEiteDkOqI4q8FLAgC+qZGT0qDLInfFRWUVCh/Snwf81Rzid/V
z1CE+8xkfypViVK5YQYJEfoem4zN9nA4Idf9JEFDjsoWCz7RLAFwO1gxpft67O7Wpqo6IuqJrSXJ
1hqZ38lKtFmZA1AZnTpVK0eBLlLSzEpDC7DdWywvm0kOpRGoSR+DNK16anNmw5oRpcFXjQqUeTqe
YT3OWfkP4j5iwLr2Wa9vTTuadpSgfl+O3L8O42VdreS8xBdTK8A2DO+I0wFmXcgG5OOypse+aedT
i4Y3uOGfSNMJzKO2f4mFpwmzRyezugaZw/EnQZP12aKzJFbJgJyAaZ6jaPyOOiP0hUDR6j1OBMhp
9TNlgLUKmoKQPpOKY9ziZ6Rl3bfUj34rE240JkXw1lzfMDrcvDDI+5aFZfxhdJ2rRmvvatJIu1kK
OYLW7EGaz4uSxKehpoVqpoo3SRYNQoMkhzQc0UMS3k0fFgE7pIJi471NrGCSh3cOnCcdDV+8RlCU
wGuXdeoiT6adamwiZ2ntYZtvNSaxep6tpApScHBLPnOTMgRfjQK9Yqm0BzsF/rOOKGtz0jAvvKCH
2pwRJqCsj4q4RYXAjEfcYOb6okjoXWUWrdcZIk4Wo9YypWvI3pR9mVWYntpwAB2UZr6ua5RcZw2F
h0nEXthwYtkhR9KO0oyOq7FIrwh4XtZh0s9S3r5AW+ecNEFvphDSZZktZ14o7i2l9ZjpPEqEIkA1
yQoKPDF9TnGqHV26UjHr8wKBmB5bnVUsz6XapVTAe2p1eq25edQd0nFsXjpgi15Nfx11hyddbylf
qDWPLCegG0W69I2Ef9DaYlCY5CiEpwPpMLqK2BZpATqbcqBaFqK7KDcO6OpswTeVM6Mbb6Smtd9B
wwYOzJeFmWORlWkfCwI8WBW3xwmSMUVL6aNVm0uxSV0O69rb2+LRswX1yojB1XR1w+QSkgqFV+rz
4qE1qMHHJowQ2JlyvBWmijpImKofFbGvqxTib9EiBTmLE2qYqG0eE2SgLRZpLUdsYwoTfPO2yadB
CsKxwG2yQideZ5ssJ5gWiglXNuxumIWZZ4w+cUuWq32VbDQEAJ+lpEnHOVwfRHGU9jLiEHvyaWVa
t6gA6HoW4UWirsAZAYSRUB+krM2uQ2KlfjzQXMcnod1XlYE2mL4oJzHM0M0bdapmSYir+hzoE/Qj
0xhI+lBDOOT5GHNeZdSk0D5UpVUhPPFNJV+gfi/Ri4nwrL1mqHOnlfQWveUGFPyUoN7RjTU7dUjd
QoIrOfNkMXxYjGzjC9A+CbX8LorURXRVkh5rEzKsSmiDHzxGRXNnwpRX0IJQjcgDBpj6dbjiDtlX
R3iMv81iJAdrrRIqJzgK6HWwCkgzF30+eWslHcIW5LZldKjbU0YrI25WNKNLr/BwN1+fRlxJDDXU
uiZTBEa2gM0QUnxQq7J7EwSU6xR5tIhZ0jZoF+DoZBGUnBJQ//3aH1b4L13/IMhjdDbF9CKrk3Aj
3VU4O7/XtmtstTuOekLFxqTXOAhPVWkgSkaiYAx0NcWQ4zvv6aKXxgPJkFNmyveUxTq4ZuwKU7Uo
aTugql70b2M4v1B20EifTHY5rdtXRttAoLDqUzgoEw2JPMhI7g9G3bK3NPGho9MvtGLoZ002wonk
cUJp9oW1KHe47m1ZqDiSlisAJyN6hgOhc5mDDJUU2CfSVARG0SuP6jQGI+WREfOyc7wIQNux9Hhg
frKdpsqKmjBuVMRphNu68CPDLDiaUvI2JxyrYsxqZLawoAlhNwex0mulyuuAvXYS2+ii43NZR6rJ
L7TvlTIpqHW2H+KkoeaVJCzRuqaTs75JiXiPU1qF60hb3rRQ7ZVzWv3hggGhUDYfcYJWtjJHNCnB
mnc18P+4ofsRxyNpV5E9zMn/cHceO7Jj23b9F/V5QW8EQY2IIBneZkaaDpGW3nt+vQaj3runVHgS
1BZQOJUuHM02a805pnITjL5zRWs06HsQ7vTZ+8ivx6BAqiHA0G4UYjOq4JJM432aRixkFgXgNk+P
WV0/T0G2FhLfvyXaS911X0NkIaIN2EoWlDmgiRIEJlO7lWtxWw8p7hAUJFD70SuY286MD0G1VyTx
vZpAMqSKtTOgDRC6pptob7trbaXdJRb7H6XHRmKSdQdQwdIWtRHHN+LpXvX+XuS59j2ptyyML+lQ
QZPNJtpA0TA3nekE1Rbl1lg9DExIoGib3660unVj0cuDW9Mx00+WC0EJopiEohF+y4cw0VmQIGp3
REyvBDR8thS/MGB1ThuReUqZKNoVXfgV5sl3YfglVd3yXEleu8/QUnbMqsZkflu1KBH+pNKPbKb7
R2tKw1FsBcIfOEhwK3K3VDx0ADYIe/ksVd3aiFP2NH3jZIzgy1Ya9l1HkJvsKyz4g8OUAoWzOoPW
RTGtB+gay2EcsR20gCNCfZPKc81lNib2FUWMsSkoiLclpLiJxZRcnPD40rogngjtrPqaWdaPkgq5
E7X1Z6ZzxuXQK9xx0k9KIlGRjgynFlgVGeztChMrjSrgBmyzEos+gvFBhQRi4dvirHP7qMGqHgy0
HrFGqaALZAZsrAJCPHrHziq+Q9qUTZP+ah4Mx1bHg0oioMBI41nih5AiJ5J8wI1jQh85pBknqDAl
6+ozk3BBkScw1mW+qdSc4VVlK+d1wUtb169DN02nRDtbKU5jIPKJC/MjQ7sIVEkQWDHX1NItnkNI
6ksTVwR09nW7+P+dz2bK/1c+W/YdfmQf/8CzzY/5Tzyb+i/DUhUN3KxF4Vo3wb39B6HNNP8lQsxT
VVEyNe2vX/0noU36l6FZhihSxJBUXTVB/P0noc34l8EvLJhvlmnJ0C//2//8H1/Df/d/ADk96Jj1
P77/O0WThd9MC/wbTRBCmyKZPJ2lKTLLSpk3+HeMZivDjJ+CQYDMZk9q65IXNusLw/TkjUFMuqm4
TJj3j3XE0k2PKPWqI32DUaKLqUbyShlUly1JT/ee4C/yCXWsDombUrRiX/rR1Ck4o1j+1A0wUWom
XSpdVrddHH6URhBQuAkQPTIH7PKcmmCStshAUwRIvY4cgNvKnnJ6myWj6KYZXpsW5omI/a1olW43
9j5ZLXK1itMShKfBuKSk+d5KMq7esdt3hGBi90B8l5jiQYN5RzsUvWFZRp/ks4GUg62+rAeS7Dzm
3KJprwIs0MpS64URsqbxUpRxLQj+RlHMpScDog1IaRs14z0XhsAZU0TyRZXsKCMt+BOsc37vCj7q
w7aTMNDVdlXleBdU4r107S1K0iV18sKOp+K3o3QtOXRHkl2bU+ThdrVWckDVK0oNl+mSOFOBbicZ
ThzigW4rIVpUmCQ7oS4GDhcrcV6kG7H7CFrrB+Q8RjVjnyYoNTPpJPqJ7Jbc1MDzy7tWZquiiElL
bQKwA0NzVKN2X7Uke4dhcCb4Cm1Lrn76atCcAlWHGBbr5Tr3xZtwSwOJRVQNSEohp7JqsnZrBpJN
5cI6Wt4gXsr2N2pOliz7Lz1Qj1UKX3ylGPJXqxoGnPJ2SfOI0c4Kp6MKBiGdjOsY0pQbU1U/lckl
Bq1kdFKEZiZhKJowj9XgTzZpI1wFBXZ8mcffeknTu5sQNFiEkFD37X03NNJr3uHRCSRpQvTAvjKC
YrSSDOVSmyg/gRMxuxXJl5dbCajswgVdQwp038NHMoSa4GHhOYRqYmWVcgkC7AVtl4L6GP2MJRhv
OqOXXd9zUn83MtYSygTSSsn7euMZVIJkvdhLQ2VbtUcpXimJFEMqI2tjvxvF3j9SEbPs1htbfI/6
rY/z4oVZbcQWZiZ+uyqSXGXXA8Si89UJHVTSrCYyxSbWz9RIR3Subb9uhPAeF/mNnOiM4jmOUrmu
HSExMCCJwOt0a5SXUpyVDhOXqKkolhWhBeyu4kQIpqMOubRXh6cWKZvlMelNvjxuIqJ0zVYQV6Ms
uDVzMzS88mRQmV0OGVboNqVjLRvGnjhvB8ILWWRp0q96MQ32oVh/hJPO1DLiuuojQDTtuxyxWx+R
Y5ghfpC4Ka6C6Wv7pLwYfWQe4whpVRQlkLg7Ys074yf2w2jTpx3hF+wJJNXA6dj4nwIa/LgeA9ea
0i+wc8dAEUY3I05S5nyjYgwYacD0KBpbKZHKfYZMNC6gE0h0ThUp0tlkqpTJe7IStFY/j5mIQ1fN
ybYh3s/pw2Xf0GCFLfkajeUuak1MbMh5WnP6yhJTBVyhH0B4o3EcyFbv/ebSau1PLPqk5sgNQo5w
BL8kDPhG2Rg3dD0SWJvX8qBwuFRS2vC5teCQFIJwKCPJ9dGXYIP547EpO+CsMaX9FN+/QYxUkMOo
M4p50a/5pk01fd010UFQIIMpegFvpYPYL2LgLaQcnVkKSbvt9xJXx2bIhjVadJxMvk6JOgMqkRnj
siPfjqhx6rjQlNSEoZ04dGHRsA/tJOUqFsYboRYeHbN01wsvidyG8CXiF0Gl6MOqoiOVjfjAKQZ1
aJU+wx94yhjLpTXQHxKbjDFCxyomWq9BP2g2EYIF+4jOdFlZfvilfOzCgHVhnIO7LAykJqQ9BDGE
ij78kfK8v1hWBvdsMp/STvAcVWjMW45i3qcT5cJDP3tTex1CvF6+DkdLqpp+azGOS6yqUJZHLKmo
g1jmry+FyIDk9rlo5opN+GM2Q+MSt7Aoeq20I2HQ3EhtX6cU1fKkv1IUP5A+f6V2dG3E8ls1oQiH
Xdo4Rm/uvYQpLxzbZjsOJ2IYHFMS6X4XA0tzoehQOw6Y6lvXn0QK/3QxCvHY12FxaiXjOQuk6WBK
wKWnAo2FUr5lokohXBL2SgyKOs6nj6GMCneSgh9lyod9ZPyywYGYYW0yATq3qSubsZDsLJLai6Ek
GAWnk+JF01X1GEPl2LNb8kk4CtG4riaYlmUd4t7vtVNkjdpCM7BREhFOf6OCVVhTFSHRYDlgovUh
bcokmZ50cuCVQaPKk7TU/FoBOL84lfvanD48NZuDKeO7boj90So0IH0ULrViKK7pwAo3NjGtqYwG
NKjok/gaQbjZpZcD1OI1S1Si6fJFVhHDU4vFT2Fl4r6KZUZ/Al7Z4GDPrvRqOyLwN1M5OtDCBg1i
yq2rtZQLElA2EVg4R9eUcSl5Vr5TxP5zUmhdkX52V/TKblXrs6NaazelqblGJNNEI3sdM0p2FjR9
K/nMt6E1fcdd+xmRtY4mHbtxSUjUjkFpG/kK83gakAWr3cbIGlaCJ6IGpRG1bCcJYEpTPokxSxyW
2gBHFPhyEnKYgcb7Ss4mgNmzcbVJzkXKXCiM9dwBFbF2S08B+TqEejOcNcUQHaoZPacL+maoUkQk
UTAui3hGIkewgAbpVx6qwjUL/WA05KZTDV2N9EehcRaLmMSLI+D0SRrXseJTMyx0Vl+KaLgRIF8C
bmL86Y1Jmzij9za+1hWATKK04OD5MflQ6FZZP+3Yp59J9sWlNnXAtiGmbYxO/vBKGky60RoHvxOD
hVoLkkvKCbGbavMt+dqwL+kgrLQkRRTFJ4me8tIqiJGrvgf6l04u5c+6Wr43hUJPrWYa8VVFx1G+
HfMmuYVNhdVPvZoSnT0ifl7YYKsIh0HXjQmenS5TKW7RUiYDVbBlYfoMaxCDUpQdSZ1AjqthN5FC
9S43kkwTBO954nRWdS/Ooie4uZmiPIJYtgKgoTpmA8Mm6hK79UEMiPn0FfT0a2RWethZW1R4eEEL
g5DepCDOoYhLtxix9qST9CaQA8wirmJgi31ESQleiJHyrBWOS24U8vJQXk8SZsRcKLC2dCJ4TEyn
OX4opoh202lhvyRBlpFWhLkjsAbJp+huKiXAjvQQCNYtjBtKzWHTUdccbbXsQcvUuzQyp20zhjhE
JpQxA3tBi8oBA/0ARQ35Su+Qw+N0koQ/Uohkp6IzjVGBVaAB3aRBa7NpPLKU0+JINgk1DDIzRlb5
C42cPDBMMJV3XqCV7iCI6Caym2wgUBkyE5OsUqGqMEa0KpYswgglwhkzLqbTVJBy+lAVKqrWewrV
4Cn02PuPXdXRSp3DKUy1Ihwhx3dqemG71ed/tDk80EHg8R/fP37IGlvaxNVV6ee4iUo1C9yNDKY8
NkIhyucV8pCOmKYOqM76AbjH/OssbERHawknatViyyxSbh9f/Vff/lc/GzpY9laMtO3x2KRKKvS7
erH8Pz7L4++8UsIerw9tgrCbWIc/f63FKajDP983rOFXJMKiGvvzm799+edN+boykb5GPOmfRwsw
NRe+nxNWZ7KY+ut5/18/peQDXdHIXllyC7yPpQ4P5N9H6a9P8HiquMCimyqC9dcLP36WVxlCKiM2
kXZBULPoQpVNrqwfrDSjUvDBPX6Rz1fA46s6ofSOTGr82y9QWJCnMl9lCfGYS6lp5nr3xCUVPMLY
qzkM5/GPF2Ugw2Lo2GR6beeh7m//PH5mKUNAAyqWF2kWTW7TJmt5pq+1czJjnOBEakgaY40uE+0t
ZiVRcmnyLM8nlMAiFK5zTo6VDulWnKNBH1/942eqauIR6lp3NFi37ORSy1xI1Ft1JFy31wooEnNi
qD7fO38lhooVu9+AIGxeYy6ihXh3c58I8/l1/vzzCB/NKUP/7We5Tskc1RhVdNKPHtmn/tQJOG/j
/SM29c/Pu26wnDEn3Toiaag1CnbcFKWWjwdZgX4NpAzroKZasL79krL54zeKAU5N7qr14w0X87F+
fPWPb+VxbJ1J3XFF7x9qvfkdJHUDdWhWXf3RW/3RZAUAzUlUQBSv12O5rWaV2UM69vj2r59x3SH1
X7jx5jw605bgjsU5qrjQUG+qzotoLdyEhkUdXCu7d+J9tjAOL8MW6P9mdMoVgbxuByGVJOF2Sd7x
edq+9I5LT2Wh02K2i4RS2d4igGTaeDe3i7fpnnBq17tVtnaBQ+jsIQEvQSEsaQK507ZeoX+z3+YX
2zM4Qww5x9XqJTKX+5kH9ZIZqxdTcPTT+MUP2hUvCB7gplHmyL8loCTxjRvbTfcv3q1JKB8AumrB
Gi1h6W1YBV94bzj4eHGX52YI+6XIjX1X2k5LMiYWXb+ijZRXq8K6pRNQaI4FlUY+Xf8algc1O3FY
kAzWEwmSXxyeEdP/NG0s7TVhHU2z/pRZPaZItPrytqwB4trIqETBIb6lw+EwEtB21in7wzuaNjT3
WOQceW3vkDS+nbBS78+9wymRsLPSp472SbxGH9r9gnyjZmHMGXdLEWs04fWpG+9bkwL2AkJaNVLU
X2ChZlJAd8bHIi+aILOWFBnf5gu+tVSnmEiIWQ4BFYJFk9rqKUDz2u/oHqZkZlB/Lpa6dTDZMH/R
gJPROfRsh9fSOxFs/JSM+KLHwrWq4lvfAB0Awl1vw8QxsiOL//nFhqNEQypZ5K+T6kTo2dolrw6M
V9BX4Ub38TstlGQlnibmtQPdZyvEv8hyo11mo62j+KDMTJvNvJmncmOap4S4F2+w+Z/6ktuyy3gn
X2YYEQ22ZDU1bnwfRzhmyglPUbGEpkhT4podZGnZHYKtwCcFTLXAlg2wCeGe+SnCX0KcTp/HJab9
nECr6VfdTxkss3eOTjrevSuj4sKScY5/tPbkBE/dKoyX4+e6fhIde2Bk3YNwqA7NXNP+KXK8FJt0
qcDnST6z9BD1iBTiOwK3ChVCXB7Ea7uAq7YSF9Yv8YSgMDhf0/JYHAK818fsOSn2wuZX5cYp+7du
M8C1kNcGUJ+NxohReHB/Bq7oLkCvRYpgqihoYYm/2iq/w6/COyfzJ/qYY2A0EnKMDW2WVWS3N+CK
IKaX1V2KNmbjEhJUYE+llXzXi4s1a1CLJyl1/fJSZ288vKkWQAU5HuoJTjYEdM66xB4bRh8auASe
+YnrkVPWLl+mrfjl8sv2lVrJuxStgT6zeU9AjdtcSMm0zn4t/Diolq9SAS/vxGsDJTcpCv5y+gus
pNw3xNVIF7U4cHH5AaGA80vS1JzMWzYdgjsfjqfkhgg4sUZ9bSBJABkB0UmqvQDsEhIkveSOFDdM
/2xVUATvVAFRy22UfwWs3k37wZVcVxvSGi1hH/gHLsoEsj3NJNXhh/BseTM7s94mj6M0g1DM57J4
soqvVvlGu4ShBv72Jq82IlYyCluVw1OG0V6oPkGnqjyBRiBX5aTyvmNx30GVzSRX6se11H4o3rlT
WALi1C0v8QibYXgvszdRRNKWn+XiYN4maVuizRc4Iz3ZVtzfUoaIPNp07MWBZfIUQf79goI7v6NO
8CsWYivuPWqBBAFzT8aOueC8t6SBLdUvU1qMgJM37XS23s0TZ5jsQ45rt/wIl+apWRzD4Kq54xd3
MORmhiduE4aFvlrT+jTWqXXqVftDueB4wPuBlhHaJPmNkstXnA7D7badPY/djLFvXEq8hitt2y/G
1YFN0dzMYNTNfjW+sXkr++xOnWmkTbdEBc8n9a2PAlrkTfghGZyrh9OGsPVLdAobw2W1VmPW5Ed6
6zf9hKHsMTSR86lQMEhtZctFyDsZtuMrxJQjx4C6G1UMd1JfW2ml+7Z3Gp1eXvhPjJzhnhMHW5Oj
ZbTPvAWVP9aMZWcjAyIxzBmdZOTFGX0YSgfutRadBtOit5a2kjvPHKq/AvK3hMlNLtidwZLOzHyh
UuWL6NHyGQzXDPc6sQvMpFz1wrPauNmv8J4zuQtOt+VkUcaRT7qEUdFON2AMeXwavb+pN+Hwg/xD
/OLQtSvexSituJO4Heenj16opDDsauEG3TB3ML9lqH68vJK6grHM90ax/DDeiTJYCM/GBVPCK07N
d+PC9Md5NFwOUPDRf/GFi0SommcRhPvoLGjpMQ8zsYuc6HkmVLHQEFslPHcBZ4prQ8nOhcwVifIJ
ToUzXSbOKJcW7xVE0TLds7HnciBijdOB/N9lKRmTdkuAkvj1wZXHdGEsERpvyz3zl3niLFkX7vqJ
mbh2piXE80vK8zEfuC/GO9uwfcETBz0svRWDguKKJ+EgPEtbThL/vUT3YfnFQdBvs4WUcA8mEo44
X/L5+Vhc/Eyh3Xa+T7VdYaNxzxbShemF/DQtvyd3+cZpzPdMz97NOAAPQS3JGOVaEUMWx8o4MPtp
F+4yrPU+KNYg28mcv6Xs28K45hUnl6kM2ytOT7e3uGa4WNiT8kiGSuqsDqNo/frGg1mjpFzSVrpj
qPQ32bQO95x4Bp/kzjAobbnz6Jfs+WSMAa9M7toBLepCeefToFJgDuXIAp2zCVThpYz3t6reh0yo
7/xDxXPEnbLyn7js083o22hlBS5oArrmE6QQ6/CRabuaeXLT2CruzvlipefDGzBcjnBarRSwS/Oj
hvkiJUaCyyz55W0x+fMSbMWndVutC+9cf3Fbe4bLWQFCz5Q9IpzCIsa4esDUFW5YRQl7HjkC7DRv
81Wq2onkylzoe0WEyIas+TiwWFAdeFi/1OJNVnv+1QDdSPt1uFE/CCi8ts+zeo8xtXwnHXKhaf2Z
Q5Dvw3M0AvRyW2TeoGvxlmVkH2zmmj5XfYObkwBIzB3gJgwate1BuKJIBXHKIdYgTln1nuJHR62E
kHv+rmodtdN3SRCuJ7x76aYxHJpa8KyL+lzhn9GfCtoHiYyXV1pqhw/zxiZ9gWqZoWGYBzkZIs2y
J+bEeD6P5WsGYhiw+PsMjBSpBix9eFmxAAcDnHLTbAxv2s8HX8oeSzQn7G8vSUpl0WHZVNhMq2a3
QxEu7fX0xBBlUJbov4YtTGsrnIsAxZKOyBvTac/T9CF2zGg2l+4JCrE9J7cORX7XDkSuQERJaIhI
rucRU3i0Blvt5suAlO8CeASv9OzXEgR2KBPOOJ5ZmYs9sIZDwOXKiliFUihC42HwZ+XK+bn6B7J/
FJR06Y/JXv/O1Go8R+wouYB9W+E+hU53KlnTzBfYvmQcYa3/xTU7a5QWfG+k68Fa9WfEmvVbR4Ii
K39tIYluojmkkxAht8HFzGDeriMVyZLDHIg4PTCPDd9eBvMoicu4X3TWSlds13UZ5JrqKjxXMHPI
En5lvOIKGLB2UdMenNY6kJfI2wqLA5ntsHrdHCkiowDDCupFCmCE2+i4uefVyrAUca+6imgL4lPf
7XjD7Di4ttwAQwT7HabXmcMsFwvzCbUydUcW6cwYdbuWjkDoWRskrFNYCPdMUEvlMIwY9Fbpvv4a
6l94wbpwobuHcg6Zt7aVn6T3csVNabge8DlCa6odjXyTpTEDMoZJvCIeVfZEHM4lFWlcOGvj0yKp
qVaDt1KGw/XhQ3VmKxNatySC9nqPXR7os0WF8H+dqh2Hwtyk7wD8BmOraitSOoJ2ETRL2LwJ8vRT
eBFs1pa2xsW1ZmFb2VyATZWwedqLLEiUQ/3WcLsDKjdJolo0V53MTHpwUOyXiF2OGO2/uOXyyOYm
jtCok76Js27OPISe37CQszAYbqh8DdBlqDeN1OMhRFAd+mp+maaMnZXZuIYE8pMWnNxAdZv4kEcr
n2hXaZke+gPFR5qd9UUMl1MKinxRbum00D0JHJECIkuXVFgSuCASzqnbCLArW6cl1lOu1TewfNoe
SOJQ0ag9mspZfCuF+RIauJWJe2q/TStYnEsBBIKTAlrnB8EZIlDW3ns63RoO9VecbNjpBuUglFDe
tyM773veL7TjmDm4XVVGfkjNw+ug4Ygmx34ltlhTf5AvLsa3VltKhRvhI+M3dI/Ip8gcERh3e2mC
ExoQGup8FExLRbb2WT3rKyO3ddFB2/R0JXPYCY6PhYnMrg3KF/B3dDZXS3PTH/95PDPhWQiYwp0q
Ap9/ylHiECncURdg1k0RCLfZPlJYhrggyr59ivTXFlbzLmMahE4H1NsCtPxE3mExW+TbQMlXuZ5s
xcgAGtb0NHsu2rWmMKyuIizNDXcSRK+6fDcYf8p3Epk41+ycAtCDrGEXVrXUrt4FEZXyjYgsvXvv
qsCQQWoDFJQbCrlsoV2tliTWTyT2XbYpSrenGQlXcqGQzmUdpHdvb12bUlrmxKBwWXbrCC+58s5p
VrtN6Jry3msYX4Yt4w+XAtx3lqoCsSTr0thrzbGi0V7txu4Same/f5qSV7Wz82B0g+BN4Q1Q0V0A
b0nVEncVooO9BJHmlHxNyqq9ZG/9e5mwlZ+BxYySO2yjJEGOK1gq1rbeMyvDTe7I9fzk/8EpOcnP
zZlGDH5kKBMUo/XuBGAW2YNHGHW/HBgvIls4pDJ4bbuk0obw4IMRg3S7iFwgAD6UaGukxDYcnz1A
AHfczgI8pOre++QMe20fMLpBGPclRkIEgiwPPkz34K+nJ8g2OJ0sYhp9jki3wZrj6++oFzCGA47Z
Iltkrcx+bzkFH7iHziIFwlWxUZf5u+VIDmMmk7ld3n1zRT7zM0UWW6Y0LB5UjR3GFkAwVCk4J9jp
6LRTuKOPajlIUwv2V+vAkVijACERFlWCoH/mce98FvTWSdjtxnRDG0O/+DuQzs9yuy5BSbnYmDQK
cydGU/UtPgw7kBnKGkaPssY9fiV5ArhtwHCGOWdBnM1JWlHxZlSI+bNhn2f0Oj/A8hJxkC2r12wD
XiQC3VS64pya4M6St23hqgSTIgEszzfvCI9ib5wESgoL45Tb+U4cF8MNmbBgB6xC5X36O7C9g5O9
Gp5CG08fXoLpVX/z39tnFHVisAVVjLV7zehz4GRBN4OBBzq7nCF9xYt0BaGfgyw75vIuN+0K6hrR
K5AEwZzBk0IPHzq0tnphXaHf9VlsufkBNMo8JuIWZ8w/FoB3N4Zdv0YvjKKA6khIdLEFNMomjBi/
dzn0YGNmjrflexE+6eGKu1i6lup5LOb4g0ndmNIvqy6zIj19IVZYrfCVs/knto5qqLh4Y+vE9McK
QejmTUyaI/qogCrQEp7/n8MgFFgUraK9aeNksX1INRvgNDFj5i4YFgl1Fd6Lv0lhwJs42cDkLNt9
/2ogQWBNa76kewj1momzenSrFzQKORi6BP02IP9C2NHMYldFS4dWm4kwiPzIRXtRzdV4kPHi0phB
KaovRKAOzSZr1/IwG997ibs1ema5yQ59fI0xrxN3jBHINizCIy6U+sVNNu/ZUZLYIS8CX1FwqGYI
h9H54CqQAUUyC7i0bcboHbZRssTGdAzW/TetP3ZNYPYM+iYL/znp2HsawNGIaEBisQjvrQFVZK0e
clBs8+jtP8PfY7xyhtf4N3xpCdFb5JTfV9KXRvVkZa0J0PCgIYyQfvfx+A5jC0qGgmKCcRy2Mh8H
mOnFB9m9YIxDXcCKYy+VEOYBvCzkek85QKaMEtjlItnQZkIfRPkABRArBEZ5FB2gN6PX4gYRqXaB
Zmtrc8Mi/zaV8LWAXMx2EscrPvIL+EO87Hq8m8lg08o6BieoYYSNJy8mc1WPyBR/48L7jjLJjjep
2e5rRVNI+CbOcEXu2xtCQipFyrx7Ce6d5LZYyQEQX/EGAdwYrfKtuFNS/WqiCystwU3Vc9usfPVo
5VuppiQM1CGf1gwd8dbqFh6Et27TH6UXEyzdgpwEtvfA9zig3a150d8CRlFa4tDRMcHCPhrWfnSO
W9Rr8OjZuf9wBNgF/qZHOf/RwK816l65Dqwnng244N0h/pDZ9xJTwSWC+Bagd7r0KpsmQU57+aX4
LD7zL+ugbSt29tQ1TsgFUAso5S3hhm6hUS4Gm6XKT4TPA45xeIb9t+PqCNcotk1XOw3FhdjpcNts
RenX2zfkZBQvhT2vyk7eU6asfcJxQdcpC2lA/e79lDVgH30eDJiSEiia8rMZNoufZkF2y7T2Idem
BuHNtmCTvsAWfT4tbBnd7rMBeQ8sEDzMOqDpthvWzXpAi0C68rIj8AJcPsvbg3WEwwaTNT/Gxivk
IdMBM4cwdIF443a1jv47/aoA9L/4Jt6osd0/aADp82h7D15YQiH7hQK3JAyjJKMDNywUPeBtDPsd
vFjModTFTwojebywKH6C85fZxwOT0l6Gb5nC77tyzZ+9DTQw4yXcDk9ciT9ldO4Qz5bRXfW3xvVJ
FfhsX+WSWJGFMVPYARsIx3iL148ZmUvBO8PShgPpdiAXZ7AlksXFKQ7WgKBl8RUG35JoVUyfUKfl
S9N767jfNNaTkQv7RvDP/twA8h+BPY8veyWGC1CNrCFFuM5+T/S62MDY7+dO09gKBgKvjtZHTwfo
8TOrDHcFOh43nltYwThltEZnVZdcUZKMph4O979/k85f/flW9bGtRuJTI2YgXubu3OPxj38ef9qo
uCEY9bUAtWXJOPC/Pz6WK2nj99tQhBrQzGlRj3/8+dvHz7xijqIKTO3DQjNk62yHZxvwnz/9xyMf
v9DmOKY/f5JXEHOTuL5pmon4rwpsGrVrfIQlIXz84z/irh5fajTsJfvxpflIkzLwDANrg3T67z/v
/v02//zM8udcrD/fP/4mTSro3KPv/OPnf77966sgDUA/zM/65zexGpBZXjM1/fmFqTS8yOP7vGdd
JhWFtXo85G8v//jYKELhvs3JXjERX6bMPZ0WVmejjKL4Nddw50SwrsD5XZGOGnXlWtOMwKGzL7qy
QsBqSs8rjKhdTcqT9Mga6281/K12ziCLFXUjYL5ZIcVeVMBXm4apXSe4LPQFLLcNKVEEmhmNO2bo
KBuRMpoATacFTq9U/VKhZWEJQL6DOR9tFIjIRMubYeyCyBRGptulkkTFuFOdDp+PWCEriD3DWisa
MtkgfknmPDa9xr5HQFtPUFvx0PrEHcwVdXhWLGm2IEQ3zI671GN5JpL3RuxbJEG/tGB3s7aEmx2l
r77POoUqR8/mTTOtjVDDyMlBYgZ9Aou+Ir6NmDn8HI4qwbNTCKCbPoin3hotfAItErZqWj0XofAh
EluXaRDC/c++I+dXydg3M+AQcjc90u5ibF1CTgKeThSe0SJX1yeKOoTkDXNa3kBsHlIzPCNVAUMm
Rh3JDoDuK7MIMDvfR6xXqBR0MKgLhyA59gTzjc2A066Qv1GSHETfIFQTCatMmN8Qf0nS1u+Tr2xO
+sOExCJgTv9L298gMz9pI2e7ViQfMJ+TAoM5MlBYT8TBUYRiO93IyHSb7MUgZFBqJFAY4xYxySZN
6bNM3p7Q3ys2+fOIczokrBCwCTmCdIQqYNWEGaYECVW9zlqM4d6rUDWq8nNruZ35pM9ZiDlGr1Yj
qEg3dz41TyITOUyfNaI/iShFSY4+VVZbyWANi0mCm6wu+4KqR8oxUwhjLKIW2jzpjMOkstpjjoef
OKc3jsQ4NnOeo1CR7BhM5Jo0hK2Oc+qjNec/FsOlnPMgpzkYkoBIWC2vaVFRB7VaqqmESBqESUo+
NragFXY9MZODmmcY9g13mBMoNfjwJpGUk8rCErfXiNUi+s7TpSob4spP++fCZHYdG22G3tTDpotJ
J0IPBMoPcr1QkcEnJsUxrMW3qQAAV8qmsOoU9pOpfB9aKd/U6fSOxZAhRZbQytQE9BqQ0tEGvrHX
p/sEDI9YTiOEym4R1MmVZEtSc/cI8GwI8vToSk9zsuckDs/D0O06Ij8rHTas2aU+cWmH0fBvRpBt
U0kBUGxR/lB6+TrcqzlFNJnzRCN6mYXcgEIL1WdlzhwtNfmj/BIV67eMUyJJcw7XUHZMsuNO1iTP
6Uue3BpHJi+yLxsNFIJQEnMaaFsJD/0keg4KX++I+HVnkYsqPQJS2Twkhf6MmrxCiIn6diz9w9Rp
H3qGfGHIWUfTEZtSqwSdA3zIGPPvCKDB6CntKRZzk5yII+Lnk1TGrD8qDL2q7/16Sh/t+/ZVkxjm
CMzdaomu25JCdzsYJShIlQWGOv2tMAY2Vs8sbpqXak6RBakpEiqrEi6L2plYKn+OAfMgq0ZE0Oo4
VcOW3UUq93CXUfTSsabZkZjQZot7IqXANbXpWAjCPZgzbkva5qFuQeMUqMgQg0vWOr1KiIttG72P
vfTSBci/5KrxXVFgxxwGGuYEgnWbGDqAN+c61PDSTQn2MiwXhTDeNCCVNySeN//pquLba+jzaDQg
060yJ/mWakiYiAGyg5DfVgd9IM+5v8acAJxHdFzmTGCLcOB8TgnW5rxggbEH8AoGRuSS54BQYa2o
n8usP3LMj1Mlr0sWtEMb0TUVxBffpOgVW/+Lu/PYjhtp0/StzOn14D8AIuAWs0mmo0+KRiI3OCIl
wgMBFzBXP0+kqrrqr+quPrOdRakoKg1MIOKL93vNU4wsqjJxxUqdMonXlVWzMHTBam/iKvuU86No
ZqzQhY84oklPrhQF1OASRN7GeTEyVgMwTC8sT8Po8kn6lQUKOl1+WE2Iu/w6fEofeKs1scvELxdG
bDWI9D3s1vwSavB8HRDWvDB/lya9WRWI8pmTlmB47Mfsc0CoeXLw9erWBLa6jFBpm1UQ2kOzr0IS
orOSOOi8b78VJj26J0ZanARICLGhm6T66VWue/HDl7QL2vS1HN59zJQupI12v1lsrOuQbELUv3Kr
ByvuiBxp+zvY1YZVCqDuNBjKuXFHogIZAfFQvVjp+O4hLcaqzrS6DFYnCS6rypJ0CvKz8Tt4zkyi
tkVvEtqnS5Itlib0PYnY3k7ETpWYWM0BVikmnbvGZmAyed1qAAQJ4fbORHkLk+kNFReX4njCsCta
NpkktMAkgNez28Op9r7anU3FbnLClUkM97viyV7djwbNa9OPV/g7zCZhXHlUTyZzPHCQX+Umh1wQ
SL4M7D5Tk1HemLRybXLLa2kSzAkNFFfWSL5vTLvJps2QxMSBK6LP8YyJbxMgRzLXq20glo+oBJ2y
eyCjiuh0SwPoF+FdNTbxNtVjxNHSJ6lN4josMYB2RWZcTwqSlpif+T0QQOhe2TFaSyeb520Wo23t
HAIy4Anu+lF9OIV//P9aCebaMgz+SQl2+71biHH68Wcp2G9v+k0KFnj/slG72L5vS5v53fb/UwoW
RP+Ske2JyPPsIHRc7z/+129KMBH9K3CF4wShGwo/cqTzZyVYGAbCwSUhkIEd2OL/RQnmcDb/pgOL
bNsPbViHEeIy1z/rxD6+f8nqpP8//+H879oe865Ki/Wo0O5vR41JzkiDDwYxyZ44FjY4ocAZjzF7
ZC6+0PNEKGWBiCJsMS5f/B9RSvuzHrCrJInzT5fyN9nan2VqDmf514MLRBDaHou/CNHK/btIbSij
dLCQmx8tnikXTR24L3aX3jDdLzhlbKgfXxY6I7LSoF9BulE+XYZ/PghzF/56EGHE3ZAS0b7juvZf
DsLrbd166XyEIp4dbL3Ym1YBsyyKixLETwp1UpWIOwq1n+95U6udpwVo5Fe74BBL9q0ycgjNJYkp
R0Jihxkmnzbp7gN4N6SdqOeYLailF//TgXt/P3THt90oFDJ0GWkRAsV/E/mNS5hpZvOjJ4JtHI1f
dVAiYxUCfAW4Lp/Zf4RVdh2kiKUS9gpbZjXtr6+ZzVkOVnma5glRiLnWawEux94SOG4A13DlsfAa
rGCn6lk79tPspmw7I1AnDfCFMviYV8N1UPM18DkfhkhPmIyAv8xtcUhss4MfWVDdNiROBhE/aZgO
/iykCYwYVgtaBEuDqEuVxboP1ReWPlLnpIMEYSXeICWGeQmQxUdJiVh6JSFCkkIA3pp1u9iuJixO
LQhBGj+xEIfAbon1NiEoUY7qMUmskzUnykgMS6oYgDUXIjQmD8zTmYvNCSdfxiFodaneAlAhXLRw
h9PVIaf43AyrV2y9aLrycSzaCs9cSfPqjlaGn59UVAW8ZswOuZXQqqM8vuhljLKhSK5VIDBxt6Nt
2vvhTpTfkjrAYjBtKadiCYnPTT6jpDmro5DyhKSKuPH4lkzyWxOu1ENmgMduyMDKQFvYCEJSzdXb
lBGgUhXXga8+ShvnN5ET2bJYSbRJvXveTiNBehCc3RbKBIG9uLbQahTKbBpf5Ji0xBNaxzhiyZWN
uEFhQdzPqk6tn0aGcUQTPvcPpN5TVyOmuejfEMGJNLyXwDRti2X9MCm6C+QEewosvRjo4vXK/ekH
OKsNFnG3aFIvlpgWxPkptbT9aWE40od8CY9DEnp4MVqQSILpa+/nb16d3qk6xFyoeOtwKhKtgCJS
RU+jIDKuTb0LFSDYRPK8WYj7ORvjLV1yPWkf0WI+b2aRf529AsY0N61yuE16mugcS6yYuOfRSD4Y
RnEXfYE3cwFgqVMYKolvAaxO/bO0cftbcvliJXjz+zFahNp0t+oGu6L6Ymi5dlB4OZQ1/Qww/59z
eMoSPozlpaiFGhiuYQTWRSO9CCNcdak/g+G+nNgnUjh7F11GvwsXx7vYYSDWE118B2LPIGkal7V9
KfJ6pkCBe6YVin9zBklGzG1TL48Scf5FEjFS846miK2zU2HuO4KPz4mIENlNlBrT07Riu2Q5xviB
W9cUPkS7+uAopqXO6osvEz4AMa0MKw0u62nC1tsn5EuMNq0vhUHK7O4CrAoiag+d8QnYCtZbWbS7
sTEDA03OLlpJOwqSSl8UXQMbB5ekXBOc7Np0veZU36+ZcVqfeT3K9mVtD27gYeTRhjNUO7iCa/mS
ew4NpEm8uw79y3ZZin1SNbTskYWYqIixg/JVWgLa6vRSL15/oSww6nRF62Q3pJLEAWcnGL1ZBCOl
zqrnocLvMyt5Y1Ujm7LoMrd9xC0NQYLO03hjwwDoKxexsKTcGiY0xH5Ii1YzYLjN2EBObEWZ/NoI
0wIrdu8T60Xa4cfo4XVZEmXatZqOPD7hg/HXGV+AJsjKygVcVXNv1Mj4QID6trB/21rhoRH5oe1p
Z6mRhwRqRrTBexSUzlcwT5VzazvyvatYIopycXchz864qI6pmsc5v9fBhEmK0TDKgkf7fEfGgYkZ
PfVuna2f3gwPe2aOWIjmBvVjD1iCyGTH0FHwGRPOrsYat3bpSs4ln55OBTgDBWPNPWrc/LNR52Hq
M44HLopqaMIE3XZuntcp/SFpQq1T8eYIrDLPX0SVwnmyQxwFSQYMduKzs5c+bO9x2ASTN8OEtcHF
JTD5srqEJ9Urj4ZGpeZE33NyFps2+XYeIutkvJXt5LNnX1qVKVk+mLeFjobTmX1JJ44wUPVbVHYF
tkrFp8v+dat6Fo8xn4mkcgsecae89zxMYXTm7fqkwNXH3EDhVxzvtmii+7jAHVzCogdJ2EZmrbCq
ZQvE8JEI297gJEEWKGNfxBUTgUSNh1ktvRebBLF1gCUwya996UA9Mj7RZmDGC4s3AqxPK8Y2yKLB
uoi5INCkfx+wjIAj3G1bPT6eR5GImFYwjvouUvKqupAcB1YJ2+V2tmaA9wVtA7lWN9hwwp1sQUP8
Bj7syK4QNQdpjznzgOU3b24ZlWabse+0/1pz6yKXSaUyU3TTrduqAvKxl/qqbj0YFObfVKWuiqT9
qNOAvOKccEMng5mKAjismIpX5BF2xDW1BvNBugWDyV58881Lw45uLO4rUb8pltWNjmGeYmivbe6K
VyEnbFCFsTYwJdseq6EyC0ek2/1Q4qiJnAGdKj1dx1oxU67VBduzHzLmNVqRSsO1jUPBhm4s1K71
+OvgJjcNS5+fqm0n4fHac4/TbBRgFsDs7UgmuzFKf+Zpv+8RP23LBqKTh6WjjL1nzdlvNXKZcx1g
zYz72WaZ5J6AhrjM9/XdkjQjRDXEamL+CokA/9FC8MD3xSdSmlclg1PlEaHcDDdLoy9yh9llzYvP
en5ym4ZM4pas2ZnBtQQwL/Hv1YjFsZvjuY8A7xIoKKNiInNX6Dz2QkApTUZzzYSdfNdZdzyfCKF0
BcghcYCsQqtNId124Qdt/iwixNLMnPQvmJNcF+N6ACPVc3F/lSAOTXSNWqeOmMdUz7AYQtAuZSzj
8nsl4oPvCqzSeMxReT9qbFboU8480AUNN1HUu0xhKSvtgEJ29qjuo/YofYxKevx8u46BNMYW7C7s
vr0Cgs3d0lo/2JTQSSh5VMZ4KA6YeF0riWXLKGditTqeSDOtOik3CQQHkLtRb1HCbNcK3uje+T3x
liAtzGdci37Ev0pViOgbJ84vsNsBOKC+Eh6HkM9X6RxgfW8eWRcj2iT32ouh4Fm2Ej5MBjBVQvgR
vjQeK2xFLijEwNQ962ckoVgU43wsVtzvdWxK3QtgYSAFp6RjJw03p/wMQpZWL2L8NJlVUWx8st/Y
eypKtx1L8FK734buGCyYYtlB8gAMbMzEu+Wwmjp+lmfzqCdlleteLJxk3STHdMSU3WVWtjzUnaBs
+2GRR/y1KYtSJlC9YJmRF8l949u0aCsGTN1XH/04fnFb7MvbjMdcBFzXnNwdyg0t1jt3fO3NxJ7n
znUWNgT1zuNyGKeXYhRgdPozLnl0Vkn3QswmCYM5KXWH+4FCb4PA+TM031/pIqJ7vcHFbwJ6qU5j
V77lOfRd672cs/bCjaP7Jj+vo81pSFL7GNDvlj6pcGNJikDDOmR1MIbyFNv6xiZ8Z5TXC5CZLfHl
SxzGao+XGVmklIhF83YefpGWsOMseu1656/t92qFIzuHt4GZVM/1XDNXp3MZlLmv5YSb3nkyzp3w
6VyDnCfxvGdxdXL7IRYwi8YCMzS7IGc9QUHDrRxHPAzxZoRUzyMi6vCJzsZprvu3HPqQ7x50MN/N
6bNQuHeslBlRwupc2SgM4r74ONe+gU/eRgybNBTWdaW16Ru0hIeqET5fVn4im+TppuAu++I1Ynuz
cTQlpG/HVxmIWeYUb2ncMV/65LDE4O45ERESZmZ3wu1n34wL61/ITjvPe0IhiwFJLCXqaqb/tSiO
SesTo1yZaiPsNnPgvMaaKaDD/SjtvbeiYiGVi/9YRsVDnXOtdVZiRUiT3odLiLmi7MlCnMInjNue
5lowRw7+9bB4b+fVcbXYuCLIvkPne9VSgrOhQGyXeycpS6jCVDVNsP6gQNkGpoovq/jJTThlc+7z
lOJEqk/a1A1RhV1E0vNQNfknVSLbENY9AMh0s3BCjlkCoqK5AfmgCGhvup42hin+k8z77tY/x4xJ
Ym3867p0T8VBWQWdesZ+4E8ZBqkZrnrmFWW2lQZk1iNVTD1ClWm726A260uxUrRk30y9gGLuqQzZ
dOuMehgjQuyxuDbhtN5iHT8jZtbvzfBWtCyY59u8pg/FuCD/zZN1T6/jlABqW7K8mVLmnnas39ye
Y+3c/JAJFRz6LGr2qv+gZ+IsGf01K/80W6QtmAoT2uO0Mtudx7FZh1spj/bCYVUjZXtRnTQeA5Pz
sNhEBoc5JdLijj8pNd+k75M2o8Ue7+VPHEYQ7yCWWzqzz51QOmeJTvFAQz5lzV+mtJCX03CjbBIM
MHW5thQ3QjbhHrsX62hZ7avIvOfBDr+nUXQXIBspfZ6vxoE+VvrljxqTyEPOyN0D/TPFtPoJLw9k
5ykeZ7QlzebPNruUrHFtk8K9IuzyBmRoEVLyAPl2FNOUi2D4mKLSYABOz3a98SCGSSf5telskr1f
paCPKwWho3Aw8eJv+IDejELBJLIoLVw/fvZZIOF14qXRFyySKz6gDa7cJBKjBGtJf1SZg4tmRDRa
LLG4cUjzSBNxX5fRp46DBRZouc0LuobRu9u0sPyMsRhi8P2soYDO0BlZrG+SkEqsX0tcwsjCibqV
h93DwzwDFuXKLN+RL4eUFPFTYAxjNeRU21fRJqyGRx7G5uospRwCBZ9/LkFWmwZDO1r2tMRm2kTQ
giHlRwHuXQXQ7tV0qsu0Ibq6Ch1ybPy7P6Saf+g17XpGbzC5K7lrSZORIYYmG9cYnAwDD8tGfIxk
q+nF/p7BEOOYiLW7kX6efznGBCI0gZMRdYXEttTZfasTf28vI5obCjF0DSQgJgLpaLEuKEnP8trz
H7bj7rIS55M/fvXrJSEKcpgLhmVw/ierT3mj7WbsgGPYou385485v+SPF//xYdqwIGbzx/l357+e
f/rjd9H5k//45R+v+W9/95dPzaoapAqk5rfTq84nqWkqF2iLfv/u8+H1AVFcw1Bgi/KfRxbb5VWa
Y3HvVFaH5aL5h2KIZPXnixL9aCLCREVj2rcYIqfCt4oeMxyZ40wiYMR0RkYs9BT310UoMI00f08C
/2FUIU60RhAcxb17mEi9x4pivLLTt3EIhj3XkhiLEQ7b3MdEj6Ql9lkBnVIgg8G/4ri9q/Mvz3+0
LVwGLGWsjZcIuuYASeziCuyJcJS7Sso8vDr/xHQaXGXKxnJucI6e058GFct9syQu0R3KvSJOwL2K
Ybu6S6T3Fs7du75rPwpKXxWz4bhMNETieWT3hd+O71Ttzinhx2EvSkCexwnabEUqC71v7NfHBqfA
OBXIXOqCfCap6JJF8rm0/OjHaFR84qrr8DdJ8pAoEOjIjotMwPMrfyfz7FY3bOXRxa7Qz42daEtu
8xLjvuDGFqmHkOeG9M7rY8CUGoEEF/KKZ1Xw0GcUED27Tu095YV+ULoJNk5f31lhCTm2g/qMeUyQ
PSd2cjWVZESLeMyZ0DB57p2V0G4EwouV3hb+hEgmK7Zl4H/0cXFSAkKhEzojCvGVLQ2EDbdIapLt
6IWvcXI/29mDGCEyWIouUzMe19F9HEPSxKcSwvrYEm6AIdhPd5EfYR1gMt+ivdJThd3hqGFDDx8t
Pu2znslsLCUVojo02XDy8vGuVxBk8YK9SVKYjrPPxNt6E3k+dJ9oE9zWuNHrvmFTKqaZEMMfpbPo
L0hUxE7I2GJ3F+zalEP2GRBhGRwb7N6RTKE/GGCVdqVo7ucqwG/IoQJcEhR8XeZsBuUUxyqPDoNP
iKkHdwdsJ6i3bpd+mSvfp2gp5LXtwcpeSpR8WMtAJOkJ1ZrCR2+APx5Vyzc3xQW51giGWirQLOzh
v0TQ1aZEGub9cqcxmTgG+dJvsZHftyM2Z3II+L7ktW11tJO9vo6igcRGLZZLXXbbXk24PJn2sdBv
juxiEBi9naJHNwOGnqiP3UnjilZMN2oQ4W5QIbTjuj0qEVabymeTqeLhB0fAfgVbmUMh1LWHK0it
fXYjGX1jII0QM5eDhLVbRCSbJWk3cBh01LLick2y4SmPXFhya3Cjh20dwwCsi+Y7eBwG/YT3aXsg
M6hFJ6oHusW9+mBreEyU+yZZGg8FlViNYzJOYKRFxGjpdN7xVW22A07FrS4h+NUOwzsNds0AIoOF
xiKXMNu7tj56/roNJpzCvH4gWtNz3kKvhJ2UyHsbO9O6J1rI6c+83+nFH9ITMMKzH4eHUTBZ+Gl7
wp3gtnKCpzgGEunCmHqV2FhrWp6s3n5n4wqk4ufXo9V8dcipgNw5nlQ/g2U500WJpfJFk5F9Vkft
O8ShI6SDFDEZ7FQg1LtgiHKUNnjJDR05fslMCoF4BxoiMgwBlSOurdJnMNR3/h05ryNCZ/okzpSx
GGOB08c3VtkwzxClVs/WQ18V350R99a+Txi2+BX5zh2hFXoz+MBVOF0RaYjbUEhdfuza4OsyB1Dq
vXBv0Lmavu9l27Q/K2S42ux5V3e5KWpQhGqdd3EEjT9fZ2gSsX/qhOqO7SgIoE6fBlXdRjlG2sto
sMfIuZ+0vl3yabxambjxlyfAK1p5UOGEe3l4GfbQRWPYCSPOoTucvslpw98HbOEyJVcvLmz7pi7z
9NbFfSmfkbwNVXGahoLWueWMO9xcuusHoaX3iPIc6ZwPaT6NT/YQATYlZYmjrf/iSe95JpYiZvfS
9HpnjaTbuRNC9uhEJbeNtI8fjuehfgoPa9Z/j9dbr8qfWoJGmOqesgmJ8Qr218RfA5p7FzAYoOeD
97becfDJX9LNVeXOZEBY8BgoSIomIdoKZqsyPlqmwb0ch4xWP62CPGaPWNHrSzPEK0o/ydCHcRKg
rGGLU7CIhd78UPbph0BBkcXIcnERCseFBvUGpmx10SJeKxyclzGTmlpqFTl+5OkMNtFCthmq6GZs
vXdpsAwLhBFonU6JtcUlmC7Z3dq7qNbU0+A7b3Xl3o+mfO8HY4T9HtEh9MyQdpJ8f6NDK73B42Rn
9SSkJjGrdHUzKDra/asTl7s5sE6Z6u5DKW7x+31aLKYNvP9viarC7v89dSmD3bY71rbzMiXuQ+C3
+wTVhieSBVjLa/EnpizHQPNuJjOuyBP6AONR6gFWyUQGWHPMVvcbBusnp0xu3Gy6d33wAw+yxXZt
3KtGDtusrB4Cu7zpEmo1XH+x0kvyot2sDpFsRQpMJXPiscvgi2DPtdE8l+WKQjGdd3nXvVjkDFbg
EbWUL+bWmI/KCCJpmdlM8I/b3ebhN1kgUGpClLKdfo1D/2Nug6ee+I6ROXkOnktuxzir14VnaFrX
Xeg8e3H67vX+EfttrBMwUauIEHPK4DJZUUpYOJ9AvnMKDJN8Od2CwRNv6uxDIPARFr5l/C10sxVA
p3B6dgUxbnJOvoOnfFm+LEnJntHO5RbEU8aSpFyS/tI1+mKRa7JhWhoOJeQZx73GlpucUy78UjKz
ZQGmjhUcZMLkm1MIqFOi1Pfy9s3KR8j1qfW9ZyYbcpAlGVZQmR30IHTub4XlHXBgmN2byYJ53+U2
8oe2+DJ7y08wsa+UKttWqY8uIz+QYVizXGE1QNpj45g0GIjcyBFLVH9Rf72ubbz3nUKzsw0fFgCO
YIKcOyJ+GjvSxOqC0KfSCU5yqYlzZysJKFrdxEGbg4541z7wmhN1VxYP8ySvh5xw97q8o67G8cLv
Vygt8Vs7tz8VshF/QCXUETKzxSa5rSzvel5sJDo1s0E9mC6T2g7h/N4X7bvfs+rXkkFoF7RYPUBl
dUPOESb/9NPSBa/B4Gbup89UKzR6jnvRezizxbViG+Ulr5PFWJtWh8Yq5QGBQrvJwq6wConOtseh
uxiDtN9wOy6tIH8WC/ujtnIP1UzEapHW+MnNbKmqrnyRkwiufQfkOLe+gHA/+JZAaFGy0PszGK0L
DUYu05WTO18WiiSDvBRb+A8AymwHU3TqC8aXsKSu87mQB2Y/uJjxi0eExWFQ+nWsBXkulY3WY4aC
RQM1nbml2alp1ld7rqfNULOmK2xg5VQdPIsVGx9Vq2m+apcxMuXV1zECOC0EAZd1NpGMAdzG4nrr
LoIxPxE7gUHtSFzMJmjw+1ghPhDZZj0nJUrtqmyfLb3c+ln6XNkDTKRg3ixr122GyZiOofT2Capd
3PsiBjcJTBYBHCM0Zeyh5ao/owhchUzFSWwgaT21XnSaqvAZK0lfFPA2qa+p9fwAVAqXVBwsoPbg
1n2YEHZKV71quHqkTobOe7vSeeW/BV4E9TqCUmKfuwkbPf1o031H6zbtIYdu6PGCiuGlu6k8vOOF
3NhTsTNvC1m73d/+LZuJbKa870pg9Jy+E7bxPQPE5it8Pt58WtawE1fY46TfO21tf3+rmypmI8gi
5iURvau5On9d40VH8xFjTZ8zJlciGHcLH0clb/7qCuI9M7JbT+ZzSasxyTnnF8d8x5iGKE2cgpmQ
o5pF/bJiyZEVhL5vO6Q/Cuwsqou9w4KkUrip/CysfHf+2fwb/6kIuQwjRyjUHeY1FKlOO+66HMDC
fp9QWFkQk9Pz/xXtXXYV0HEOZIzwPhQ9vN+8RDnB3vxsHkeMmnDcjG473R+xVsOx35X3zEPkG9O/
H+xPc2D1sBS0KIF5s+lBEecoiAEfeIeTw950MfqJgHDIX54PCiaaeYX5PoVoIyU50xyr1xttYRW/
iSw6mi9HiL47nwCNa1HMl/SSZxSv5uPMcZmvtczpQL49nzuf0XqHhN2WeXca2vcdnWynAjHhpd2E
C85vp2cu4e+nGnFU7kw1B27WYgjkI8LNaKzBRNwxf+/bnNHG73o6YEtQbc3P5jUN/X7bf7fZtsgG
NIOX9sWvl2cmfZOUiJiPKwgRDRG/OuBYIBRtGuzNr8iBwf8nPJqXKHJD15EdCnoT6ZQf5qNs2PIV
xGQf0H3punfofifzkeY1UXNXrvfmFeaY6uZnevf7QSX80hxw0niX5qv4ittJ58zUK7RF5/x15uP8
aTzyMQIvJ7YoX6L1OKUoGyE3+nVzU3Xf8BdEPFvXp9kFWCRj4WoQdPVqGLcYvrZb8m9o+YrsM6DY
FjxV+YRya7V8dUgT22K5X07nBr4a8k+W2ydrZrhWXrtf0+opyd3o2q7s40jH3MWRJMW9mLEEFm3X
DMUwHW7zmFg96AifimzeeTaa6cZGG4TXu4/lKZIyB3pITrzV9xxAj8XGfWC38F7pGWOXILg/0yBk
y0DVKJwNfDuapohsn2TTz7QhyGrt+gUXAkkGGhYUKX6ZlyKpHxtdP8VrCFsHTxYiTCbghvKqb/SD
+Q9usbtThiZmqGC4Qp7cvF/3eu8EWMasLCIXU5p+2rFu9lnwYUUYcHfe8nWIO6PsB6K2M5DvlYrN
E9ANRBc8izV/FXUQXvhYEZdsGCZkrVq9Ld7wWBDlg+AakN136TaJhTVDarZx9mUw194lNq6oEHPH
zCiglL6i9gwT++kMd4cSNB0HwmBrbbuqurFMv9IxHRgAO2LTJP2YTBzRVWTHqCOiB4yV4Q0ovFTL
aRjxlMrL5jYpKWx90zKzkW9c9HXxITtsMJqE3aM7cfz1zyZsaNaK8hX+xM62BiommvuXGHkf7YoG
kptB4rUJ9BnU11o59c0kkbvGmPp2GHKgjyxY39E1ydF+VCWYNs20t7jBMHVta5j5NCkaEjaOrWCv
c25OUjsfsQGmAZICdLvw+jZDLA5rPNCJRSacR4Aq6FgOwm/qvQu13ValvFSdfd1FgBHLlKElNs1M
4tluzhA+OecNh3lmXjVQxXDPmuD/6X029yClMVi2Y9rQkwPvjaAdvDjnX1ybMMCGaqz9XedE3k7O
8YhEBvF1oDPixE1oTaVIATF959EMeWUFZIFPXr732ht/8bDEtbirIyFRU0HdaIXhscZe+zagWqKt
4t3bwVXUWC9rPH9k4erAyyU81pBk2hn+hV9gIj+7OI5pmdSXNvW1h7oMOgMkklk0dz/YCpp9ZQCP
kYcVmpuhg9X1bb6S0tMnJBBmjIvJ9l/KOcROcgI4HTGh0BF1y5rdx02zHLKFdwYkVHs2FRWMsCdh
mBkTc3Se7YeZ4F3DZDjUXvtU1UDN6RRYG3eJcW5wyy1RKeXIvc2+enET4usVPfpzt+5rB9O1af6g
4mxQoS7uAU7D9UCibzy7+L/QnEBlc8M+0LtY5rXYj1N9EilKxRhOEcybiCg0dTXG7Wns0xvHzz/D
8jaKKI3aspOYYoE6m2chxlkfAsT8DNdlvFA+cwCsX4SRbCIce7iJnEsnASecU9hbFa4UCAtgWZzb
qaaheGZJVQ3HQ5FH4nD25k/i1qHeD0ooIsNEeTTkVIM9QwnYJo1SGxsLSiPpT7S6NIVemV2NpOCY
dtG5adBhcG7Kj7eCggnbXjoG5m+2bE7eiugEBiHNHho3PMCjcu9gU794ORu42iKcuXkrdHOjScBi
OUB9TsohRR3iooCOAGmam6HZF/FptkcAXCTy6wovrhZUZeZLJjrR5PZ9LVXzhvX5Y4GtB1tRWDym
705yHW5yNegQDzC6ZjpkYbmPiW4y/bMzMWfVzMN86bUn4E2AFd8mS0yflj2aTNGQZDfsPUCRzD53
TsDfhA6v27x4c53qJBRjoY7SV2tK0RzR1HZHYkbKiRBnd96lw2hvvZgFf1gjpLcDO1B7/pom/Wtq
YCBPw+RBAYHPkuHIQEJ5clYwopoz7GaFHWKKgiBPE5bsBGJllGQ/IIgh/DB0d5jmZBggE6QCD7d+
N2HZiJ+4bMvoprLCvfLcG1noLyutb6BDBoivOYnM3CRJSBHzaLdrWqQvYSMeVR+1VzTZtlkzznhE
wfRAPVFeRr68F433lvvuhxr7dzunhyxWagDk5xdYcr9NETFmhLg6CHTPbca2Sq/S2MUAdMR9EU4P
KWxFl2x0aHhaps00duwe5BjuA3pSFc25Lulfijk65B5XrgvoaQfDZ52HT7/IU1P/vVaf1vRAjlot
x+uiNLxY0/IrM/92dR3MRRnmvWF6FrjNDRmugLhlQqjpO0gjSf1mOnbkfsDAoXmzW5bs0zQF/VC9
9O70WDgRYA37DSJAvQuAYLQSyn9g3HzBJ3tjo9vbn3tnIywRRTJ9N63fppkJqMnpfbYRzlaeozAU
I077n3nBAsL5XwjNju/4bEwwpQ8FvPN/ZwV3Lg8aHNjhGCs4FMt4borS+Q3DvN6ygj6ukEOPVQ+M
KMkBzNcIyQGPej5ykWqLrruhR9kDE9/Mwm64Si0hFnhiNifLMBmDhLIojoj6NH/zYhxjajhwXJP2
Kk38g5sOPil57HBsdZXjR04TnXZkZBp47dhesQH9siZct38+ce/vdPJfpy2IV+HcI3Nh/sR1h8aF
bXLeDke2aceSiWNendsogDxqsTRjhnlbqM9mmcOt63iEtYUO8XSO4VyYnA6fnRysAMqVBv7dYmg+
KUyAHZ0loluD721vCrA1eg9bMod1iBidq3deRQHYcCK0UJKxrLlp9ai7mAcBCnJsZZ+mbErNOC0M
sWkW3I9fXHtDcCBMCcJvu5yosl6RXWHgxwxX+S5bolSTmt5mxyK9Vj/bbL3HgV3+DxdNRP/FaOFE
XeGHJKVEf71oYRAWgbZEf7QyAQFOxU8rPcrAlETnXu7cPQ4ubbEzmfJMj6DrctlI4DiztLBhuQka
VGS1h11cbd2RErA/k2POtKYVG2x6/kvDNq68LoaeK+czaFI7fQAmff3FZpPiWbv0cVe2SIbckExY
cRXdw6BnFtUUbc4+SQGlzRP4z2Mm+PuYMSk+EhVGCJPxbxKEZGwLN8qS/mjbvUuWIL7xBNMFKctE
ZSX0t1BBncn0tpuDCeKvcybpWYJbmVWGBG7Y5PES33tqvRFtsGPyO64+Ux0ywF4ZmY8pGOZ2eZhh
GjRmUUkkPs8hV4YMqqe6rPhCB7gFDgTzj3UdVxM9Itx8ztQhL0+hzLGtKJWdoE0nqjdoruYkhEmV
zzA8yvmIFPuYr8uZh5RPsr3yesxjwhZuoVnbZOpEBy+Tl40hYoWJxvMKieQogI8ytuDkZMH+LN7s
GO5RsjwXUBPWALeG8+pKu0pRkBd4TphRgUp4C48bAExetjCxtv98R1w7+PsEFggX0Yqww0iQSfAX
WYg3WkKVCzaUeYNmUlOsHoYwn7euhLOD6M5ffbEZhoCltMWb3G/dbafTT9ZkNUJsdgf8kAynThme
Vd3iHRZVt6GX+GiMeZOV1V9JOgVcoH/1a1LqnUvpY8Pzf7k7s+W4kSxNv8pY3SMbgANwoK2rLhh7
BEmREkVKvIFRIol93/H087lLXaxMqxmbmctJswzFxiAYEXA/5z//MjbY81j2izmtrzKJnuGe7acu
ebCD/N3PWDgK4ws4CxtqazNDgVWWtZ656Sp5QxrF81qQIrY0IZ+H971RPE4nBBsyxjjZxUuOq4Px
NexjnB/qYfoUSOIO1v5iNHijZ6O99VtM+sjZIxQaumuWieLYMiaJeenrsZjPYTC23FMSD4mpW1I0
nzqwuqOY84zCq7NCihisAwe4s9t6Am7MTRwO2RRnu3pWHHzZYMmXs+ApZpims4keBrorXtWK3+bU
SKpI89r8PQ+ife+zNhFJzr2KSaUft1WcYWvcm2P0XhYYdqUCm5LuVReUUVHfeQYTzLbE1knrLBRx
q5XuAzrna9UXE2ryTZLAFlThV1bKZ9Wa0kVjaKmwoTjvv01IQkOyGzJ3gNI7hkhHgvYADHndrFRc
gUGNsBLgHq3Vd0UMouLfYCxFmeZm786Igpn0E9uMPZpEOPQJRsMo2F+XMnqM2vyomap9/FJFww+C
GnmtmB4icDayRBLhFgXWN45BxgnflDVmYmcOFabSdKJJU163nnzIDBi8itWlKs4u72xFBlG2Nvm1
n8coWDEGNH/x2wbVd5QjJ51ZDPSRbXNM4JD6gAgyBupQBDonZuyUmaCHJYdrI2/Gq8WGe+/U+DnC
52+6ES4OB0Alu+sgRuIkLe79sPoWqlWIrD0sb/rmMWnsb/oEj1vCad1yviceEQYAmdvMO+y7mqzm
c9XS43cADxETvcRvn/xounOFwWJD33PlTunBpSf3jZZSrqD8swLaIkuan+em+lwn1d2idBM9o+Se
9jjo2PyJrcQk0gkfDMDzbYg/QSuU8Z9qu3sD4GS0gAJWyntLUcAqgx9M51OcTNdD9ALSbxj6axvH
F0t5wNrMjHIS4msPhn/ai+TS8iY7aw1Joiy/TahKGx8hWzYxuGYy/nXIKusyQE9zMVmcpgyHSHs6
LYs/HSsbexJfEi0xrSMSa0J2ViJxPlflyH5iYp/mrPGdS295MjIP+8XQZADoT9fTsv5ws8X+kq1g
ydl4bcRowVZELL386sfYQ9GAmwgDQJwS+J5mXCDtxbip7ksA2T7BuDDu7M1kixG3gMDfZggrhiE/
eL1B8Ig3FFiczQol7elUHQZ3KnfjDEmzPMrO3Wl2Esa2DlYVKZ/EjjCJ8AyrjPz5utlnBqZMa+Jt
29kUV7Ox3tig5od4xNhF4LWHdN8+rwHuyaWDM9hq3xmDRSiMU68bBL6Y5KKFFtgGLU3D5t1E+8nt
3mebe13iT9AKWOIMJU2cpex+X2NsaGVY2xu2eb9anr2HvnasTWFvY088eEGF623/ODWEMZYrVJRp
abCv0ldRROcDXvVVnM3wFRvjYsv2AuVhPjbhalwSmcpzu77rG526R19DUccQtEW3TJJsumMfJ3FY
+Ejgm/roODLA+XNND34pnpImyK7nCEmsWAn7RmrOaGoxsSCrbgb6n2M1rTh0yvSYp1gKJjkmQglh
CJfcKI1NNSZYT1eue4lH+w4SHUJ1dZT6KIQktLQU3XsVwmEJq7KF/JAwUvFJBA1pQzfVJDDi88eD
HS3xyUOw7PUN9vwhrkEkdcLZrJJLaZr9sc7B6S2GhzthwePtYAhe/OKxISVP2G50ymTrXWpVhIRW
BZ9u7uYDYjPMh/v+OLn+QVpAKhl1J4OW+TFIzf1KatVs26+I+rNdOtjtxWn69jLH1s8Gcvq+mKvh
EtfzgNt5Ee0rj7jaebRO0ikZ5oASknnsyE0aMTZkLf4SRv5jlox4ZYYmdJYQ0VHhYVdIDylEepmW
e7dfCEDldIkD6w4rId8HMYE/aBA1Pn+JShxt/eS8cgDYTpQAQ6F1gOQ0HjorP0fD0h/MwqNLbogv
P7uG7EAyBBlwDFE26WLdlTCczhDsU5wWQrjHKBfACNFYn2kLM0QmZ5+Vmo0HP2L9GhFU3uOELGNj
yx5H8SS+TWCIU6wAgdKMJVclpVnZWWfNAM46lCgVEZl5TAph20XA6jI+aglX1ffsddn4HnnwdSCs
YcalSjWlzYBe/ZrH3lenWDE20XcsxOKRlTjZjPOivvs2RrAdfcZ9MLnzZ39hmVrnfmsqPYNbAbSn
Tg/Ks9PU6HyekwP5pExoq/3UZj+WKLpoenZp464pKaQZ17WcjIjWJg9nJF/s9VFqwrSCiNawuCNx
A1IjPhLWrUXQLydpt1mHgPFX96DrpHZh+5ii4kAyBQlDSM43xkB3BkxjAXjjJLbeq+1Tc8gRv8Dq
b1n7+StSUIrPawj6W3TZ86SowSa0c8r09mFtimfFh1Xsc0/AQEfYxCgRHw8kAQkiyLBa8ScENSdV
d8uuTynt8Ur1BDWnyq+7EOymR4SILxMy/maTkSWegiteET3MuBfqc0aQ+5UxNLRW3KNFMmtUm1fP
mts/xnTuMtnLHIygyKaDNeDx2Ceo7YsMNz0R37T5VO1V4pfSbGmC8NwiI2hNetERnv1ONijLIFK+
izqCU9KBcxaC/hZvDlyoveJs9ShfU7K8Oeft42w0mD4ED5G7Mqu07+hu0YZ404MLc7fIk/eV2EMn
YgQ1GA/ZDOLgeWgH2uV59GGo9Ljt2Etz10jnWC4eQhP3qBtoqdjGQydxCqs+TUWH/1kHi6uX7SnX
aJrSAwbGqQ3bOzMHvykisiBUNNRAsEtAnFEuvhBfB2tOqWuMFDzGbILLFBMH6Ylr14Y3Rac/dihf
+DeZwCoXiYEig1Bsqpps34SgaDb+3aHIGMggyYjCtzGeqIvVN2KNBVgkZeRVate3FNF4Viql2hzS
n8gxf5JBf0iT9hvSNHyreJOXPpu2ZjqhJOKgO/ICoKs4M9VTGVEXeQgGBNnqSHSL587AnT83nvQv
iEjz0DxuUc7YKrjdgxLtOKwPrLbNk6o9NX4QOlQijRttVX3eNe2XjNE1Ihlq3wLQJk1p62MDx+gW
xz9/kp/zRdw2Rn+TSFjQYQvTuWuDBzNKINUyv/UC3rrArBHOpLcuuaoQ5MElB/dhcvN4E81PpgUf
2pa8Hf3ExxO5iQ0PgScSr4VJ0yJfAbfg809KBIalIp+Q9+aPQbUj9ju47pUUlVhqfrkpODSHOZ1u
EQ1eIpDxjT9Gr0Z0U6E5B63+aorwvTZWDHPgT1bIdwitr6jJp/VuKjnWcEkjpkey3zhj9Sln3srq
g9SF7KXEiH4QH4CclyqVDXvnLfJ5nZrnY7UE382ieLdsxALqvO2t+N7zC+IJ67cszE6WAkAKkF+q
N/OULe3rCHIq1DHO1L+1HPB9DNaeQ8QmJi3pPoq1Cs9rW58KQS5c7zkmjcZxMjh1ghDLYcMgSXYU
iBuHxjm4MWxdMafvGhHxYTpERthtJEDg1mHoru82YowTR+uLn/kv/oyjXeLsVL2E9cXOHH2SXRRU
paVDVfRcug4KySEbAfUumVK//1rLIj7oqUqfgzl78aP4rYzxEhv8GiX1QOamDMv9bO2XmE4ekjjL
YYduAiOYWUwU1SQfVAMNjtLcdSq5dWzkXolWVD+uWhJ3oTGiJuOXEN3WwJ9ZqoVWQenrU/GSZAuC
QaXw0P1RHbNrRzHZBuSpEYwaPGjhlFZgWOpL1SzG15KUhhI5tQbgNG5ta+FEhyiln1DfYKgArxRH
wYnCr1A4szORfis4UTOAyOMwYwU1Z/GvAYDW55joHAmcBfKXI1Ra1XU4eG4m3X4yT62HNbeq7EfL
cNA+33vBLTGMh6Iias2Ce3JKOqxoOs9nipPk52SJS7aWr4Pj8WG4l9SJTpZDzpHoJLmknkc/BvEf
ka5xO67e574uw42rVGVGj31QJ34uapXN6EGnnlxeo4V4Tr+GnsyrOYmw15z3dQyl1Uw8iQXiFqcl
/kgFo5jJwk5UBjvktHOOq6pV0ugXE92ePgQnZcWdwua7E5vo0zm5jdn51BEyP6llPy1oFhsH1b4E
oDU7ioMM98AmxAdnsSBgoLoY1qA8idqUeNggJEKscdYC0Sk6Oi4htX6/RepplFhx09XoJtce0e0J
eT0YGXN20Pe2qL4LfGOiar3tJk5UrboNJfNKt8FdWfwYgvkhwFFt2zsI1JK5dE6piYNN5r1WyCD2
fSGv6xIC7SIB8uvFFKcq/OFUMdiDaaP0DY/apgPXQuxSncc8cvHcnkaEJQrxcSM8e2Xnl9dg02cZ
oD2YWULbZXqvMgP+p8w46ap0k+d3aQJLyKdqqpTEUGuWtfIkXpsTK9pD4DTf9chtWdjr/H75vgbW
dWqu92OxYv7rU3F0QaZYCuW2CdLvGrZCKcq+iqEPbvefZnjbUyUf+mZ+JFUal3DvYQrHG3IBD77q
XwegClhjaLaUr0MYGdWuUCovNW72GsSyHLzuJw0Tv4bJIH81rjIgn6SCcN6QlM5+p3e+tG7vuoHp
MdPMvVIg6rMrE8veabqLX9pQlzLse/lTqrQ5BQMcurC/ylV51/Qsz/qUK9RERg811KBoGH9Iz8IP
G/LuIV8ec4fevefLJdK7xDVfy4Hz0jDi/eixchKM9xwp5NiXcF3NANqH2pL9jARc3ID0CPPXSNpq
cTqXG09poobVuA4N94ue9OrPEKoFs3pMjpqWYX5bk+QimU108oFBEzuLqpEwqFNzLeRy8K9P81zg
Kwxmb5jG2+iM3/pwugcOY+CQRek2PiYepwdJl67+NhhtUu/0eaExBIMBCyMfXhB88rCY8rOqmSFt
Zls9udADrN59Cf3+i9YSBUibSSchmmFNu+2MdRdA4vpI6jiUhjDel9TDYI8cqwNoSJSJu2HUyMtn
QFANCcmc9SRsahCzpyrQoOq8XkfqC1kP9M6qlh4Efgr0oCejLe8CX2l7WXitnMW3o2bCVhHGA2xv
CqH5KNSO50P5RMqd36l6DIutbYF1jdIL4g2hsC9VaVmUnvpdTmPnaaLu9GcAHy3xsr7KlQDTKDOZ
S3YGuxhmV1Q7VjhcFid6V7O+JIafsja39Zge9Gu5aqq71kxS07Z5oPF/Lw0k0bMhzz6fPOmgCIsL
+gi16gPbHfIuOWgMaIZ1ovHmObIgnDKTUFMX+GfexqTaY4Jb71O0h83Ur3s1woRqxszL52Mp2jvk
zd86mtu1Cb4ifWBwAZYBo96+yfL4mz6HGsua9nJuEazgKB9Vy87vUZgojxolifPmiq+/H91pIa2v
BPhKzSuN1xyQAhVTcEBbQpmhzkx/zJ8BjvDCwktWuRsMDLStZd5lFEpzaqs341GPONYCU4La+7LE
X4c3d6mw/nXYe0J5iy7nuaSlxiGe06JjyNuU+buQ5XNSTHcJOWSeGVl6/u3IfSPgHmv9pOGzqdo1
O2fRldeLMhMoZFbu6/ngoAeoHPoG9WVdEmr7XqFTqmxhRpZsl44gYKUqVPVcoqwQCJS/65UCUdNG
XFHsib0HMm4YakOfQq1pHIWsNh6qoF2ZhMDGKd9adWIx9jm7s3NvR8zLTGOZ9g5i56l2jiKq3jVh
AIo9M9Oy304i6rfPbWtYMMqLu2QdKFAi7xktzFG9Zax038xg2at2JlHaWqcr7mJJdayG32rVS+th
B9u/pDmKxNU0568Kg5wGakit4Gb/eIzw0sHJge+1nyENNtH6qDq9Bvod0ImuoXuaPD/Z6D8hHrGh
D4g2aypCi9z4i55g6O/m7IcP2tciQ2bNHgn7t4+OFZ4AWW0Om8y1n4OFdinnvEoq8HQ/Wj/PBoOz
xubt1oZBtCG1jV416gwPMjCaFge1OS1EcxVZzecl9xo6Xpq/gY8lqNHHDi7GrQiJ+VroYgUl1F1J
0ETpx+/qHVW/LRYtHZlSdHS28sFjkSocm0yJVZn7kSwFgkxiRr7XML9JY4o/eFu8DnlyI6mc1owS
jdp2n6cJquKS7w5jlUfTAoYJ0YgWBMfjsv3UDAhwJUCHpwoJ13Ys/DvWi14zOqVLT1MITRn6ySt0
LJewnffA4jsOl0aPYfovWTyVzTxIWmcfLNfCYan1gEmrmZge5VWMpIJuF5M35XwBTMR4RykcirZ/
Mxl4EOcYbPBTTtviHeoo4G5I6IgVgKfQgTlKcOsSOwuXLEUDkq2wMcafXpriH1o86zUxSxN+3ZDu
9TzEM1H955KREiWYLjPN2IfK7/70KyQQQ3GdOuSV+H4ZnplpkjZgeFuFgWvLAj9x9/RRt9qqwFKi
+HgB5a1cxFIFNaQ+f2IhEXAA82JiXAjlJ3itai9HMg+to/V2nrJw0yUtLD75dWk67P79rxpM0DiG
0S0RTCD7izbHaPMFtm3WwfZEDzRmLKOEc9BDC3mO8+pexHxzVjYbz/ajffewOmzdZFiDM2FiPtTv
i4MBUmYgPW1c90vMBPyqNIh26fkOlCUbuxmM1r7KjoOyeSlkdWMMGPIzpnzxpzetUg/xq+ysgPd8
AKvxaVKxP76OUer6/shWsKLrCia72ShiQE9HBAxPmNPIAo+P4PUcsw6JsGG7xtgbc+nYGgi2I++H
6bspQR9Hyt15qh97lmSFrBQYhvJtPDZ0RjKA9Ad5+F030P3afRFieBwn7HdtPp8sywkJQTWM7L//
ZjC1nQaxnSei20Asr7qJBkN62VtG4MuSm5SAeI07UlF9FVAPu+z7khQvdswSwXRu3EyryVoHZcuW
kDMMRDpJs3NqiFxT7l2S0Fyg1Dn3hWJ85NN427SE6i52cuv4cLDaFR5cochTdUTxjj1nCTi7G9la
osVziDgEfWtASbdmEG415aL3fDpPN7r2KFI2TcB6HK5vksIWbg6ql1KWhDyrJs5ci29FgxrDbXEB
aiWvN6fuljMUYlfm7TR5KPbg0i0R7WkXsig5eU4EC5kEzLQ6a3xJ+24zJByybJ+FzUDWhZK7UTu5
molp553EYwBCjGzP1MV4NxxzpwEUPuqGquRJm6skWXNDXusXtW82cNAB7ocLDlXIyFULnzIdkhan
eRflP6vhSS+hej0r0+fEoykQNVxK5ykPkkOYgA94GMRezW17I5m97mnzn43Y3VlFfR83b6M/vNQN
c3U/5TPLbUo2PHGzzSwRYIrsunMUOYmFRluFUIzXJKtswF+fVXdXRsHRT8hIgqgjSg+QJzo067U9
xsoeoAOvgb+8d+rgYhjhobCyH9qUozBY4QoFTaMhuGoV6SMK/YegpwILBRWYz3Ku0C+JKYDmdExr
fJ785BuMQ8C9+UrDnDWjng16wkMwyuSojaE00wsjbAKJcZJXxAE1/Ms8SLR+lL1BeaIyCofwymmy
N20s5HrsKEElyF4ST0PqvKVd/lUZGKlt06wIvArILfer7gYS5ase18H2Oyxd/bT61EG47hDtCCqR
DKCcijM09rAtOya7sTr58MB8QKJ50gNgSzKxA6C5coLgDi/ATyF0vx2iDJbaCM57T6AKe/E8U95X
GDIxkgTMG6VysKI6LBTFb3CKGy8L8BUujTcNDtuekhPPI/AUCbQe9maVy+dudTDhy5bIDJoDGERE
15jM5xAVDfsR8hse4HyfGIyOG3f08ErFsZtB/Ochhj2r3n2+3PB6GEAWfX0NTHituEqoF4669tO9
W2XcJgWRuD4zzdxLMHCGbJ9VhER2ELMFBk1QdJPD7GSHPvWeLJslGbbpD9yaWeAtsjw7mxEpdYho
/c8+Pe05Geun3sJIlfHOJvD6W7hmEOGVlZjq0mZliYTezyH57LvCfLFtxTrAAPxU8HrVPRBYRVKA
ctnpldOYHqMOg/3qOmW5HdzX3J1RFCo7CdXZKHQ0YQcsO/wYxEykieo+cx6WSj6rqCAO1JB09D8t
g0li+gpVQNCfOW5zxq2TZbSUL+qESAuoaTa6GlVFawJc1lFpyTX53nxKWxqKQv2hsaoA+uGTcfTa
otyFs49LiNXda/+ubGW7Tvw9vHmfDpBYHNZI7MqhhneViDmXQ3JyF4TTNiOrDaaxAOveg0LH10q+
lkb7ohytVM/I4OMrmhYsg5s75SlSJe71CugBiEzNODtMT4Mv2JZ+Q0WIDpOVnOWOdeWuWM0H7X2Y
q8MnxHQ2DXPXZGiIO+VGh5MIQYsCmm53AcR80SiLNbNyxN1KI9p+rcD5EZ6SWxUlYqvewmXNag55
/Oyrc7KqQsEABRIMrZbIies09VRdUyhV46nP3FW566keTGNPYBRnQfWSO8VPofBT9S779XpT1P5Z
Yh+frt7PYmqQyUDRNYv3RXkeSefVTuZ79fEI18v2MeNNlnuGAR7fQz4NA5CJmU0jqQ/5TJ3mMxI+
NnTGeOphmxJtRqVx1ajKSr3NuiJWcLrur2fJSa/ditSzF9zhYItTMusOsMdeAeVxdlnUQqF2cDRH
WY/z3jCnkCRw1B4WQ+k2QbaFsXML+mG6hmd0yd/djoXXaD0KbnxqeCdWVWr7Cr7H6/KTN6NXUyzP
dYBx3Tb+Z72TjLB8sDsyKeWZ76c1lQhf0e8ehoUFxtROGOHZxhI13GTl8F2tNXrvd8P1VkA82sET
dZa9smIboONc2VHyHuKDceWaycWq8TZMyvpbX31ZhPugHaRU0euJ9TkvA4zeaRjLSSRXaxQ99bdm
F3+vDfFa3zv7zKmwpK75QFVVoTcbw0cNuix7KJF+qEpVhV7Ytx1mCVfOOJ7Scjohk/oERf+xm/Cg
R13/UE6f44JJMpKIh8a2BYNE8hcpbHR9a5SOsSnCq6Rzv1ZtM/1C4ywLMMB1UTbakfjFgvyPn/N/
Rm/VXZVjiFF2//gvbv+s6qVFO93/5eY/Dm/V7Uvx1v2X+ql/Pusff77JD/1+0e1L//KnG7uyT/rl
fnhrl89v3ZD3+tfx69Uz/08f/B9v+lUelvrt7397eUVLS15m3yY/+3/1FIaxaUNN+49//Q2/f1L9
CX//2+Wl7F66f/Mjv22IA+cPMhikdE3fdZzAtuD5TW9d//e/gYLbf5iuY5uejwWn47jinz7EjvmH
qf6Tnh2IgEc4ho4NLP7734T3R4Ai3vJNRQ20PCyK//vg/vTuf3waf7L6NU3nz0RDk18gTAiplucK
3/a8v/jskljt52k0excrDLG+zE0EEYN5LftpPq/+ytqQYEC61OQyDc14SYa8OTvdzMImXR+qu/Rj
muikAohOyCFQ92XqOframMAr/bhZ2XDY+xYeo3paGT4noVOfoHSUZ0v5n+hrQl1rh0GcyPj4uPvj
MX1frp1HPh7uqw47I5FdWmmT3h37fJsTwnxd1FzE7H0fi8ra59jehY1xWl1q/8zEtV2wqWz8X74o
XYJpn425IwZbDC08qAxtYObgt+ZDGc3z0XKM7RQb8SVnkdx5nqdql4bJ/xg71zhgkeLcIoItXPOs
LzpmPDh35k9WYSLzEDNjQZP3m95rq99HNeYwet84WMpOxs7h5fL7mBj/+eZcE63XReauW+dPMgdk
deM+poIfbvLO6wlwCs8ETXQHprLzWV/k7N4I1AvYCCSH5KEkODdwyZG0McvRF8ZqAdnoq6451Mec
vxleX7cNRzIQPg5DHwsC/t9HpW9yHP2+MyeigrHqaZQ/zseFvq+vmInhAXIsU3h3ALjkt5D6k7ro
dyp88ZEYMbrbOQaqSOH71B2eohvoC1NQjFFJ0hkiS+uLGtl/nxv7dYy/zKx252p2YTGY+8Rq5zMq
ZXiVMSqaeDyTeIB1CFLJ7bAKNOdrAn+L7KCDT7osI8/hnOBUOElRHWdMRcfgHDRg5cJKx105EN0m
qrDamhAOoX6t54T5t1UkEq5MYJ6dGlOMqiERswwT5zxZLsqNxvqBdeN16uNDE6LY+nVhD6jKTB8V
hborqTCL8of4Jq1yH9AyhaujL8Lkv69VizuShfc5XB3ySxZyMzirkhV7aiyYPP8kvFMeDHs/RnlU
shUeg3TYBSFDRzQPJB8aQ3eeauwAs4rBDDL17hxjebXr7eA9aAimTpMoh2AEA6T+9eyaSTU7pnqm
073N3fcQmXtniuOYOswMzeHeGXCxQQ1g7qzR/mmAjvIVbedtZdFXp2k/nRvPms4DJkBbRJXMe+q0
ZsKr0HP1dnjYYK8bDJKqX2+Km1n13qzrz3/528uJXKcolPGB0Q1OxBP8jt5oWATUhb42qHMTt0mM
kvRVolchAJbucZCbQozByUmM13Zs4r1RXCPpDikZfbJ/O0gaDa5cW9zsqMQIPwDvUxYbBpb/8Uh+
I9IhdwuW++DNKQnao/TOsh2VmQ7J6Bhd7uOyOWRZglR13s92WBy7fjLPE+OTM5EQnUnAjF2W9XmV
Y833d0SqZkdI2v2FADu+5MDlKv/BL4mMho+MTzZo9lWSxsqc1J3gpEJQs6b2zOiP7NaSlaJXN+ti
tnZLEb3gFaH4NXV/tpGL7Y05+hEtfEGZOxPj0HvJEcLEMRvhnHWEJGEOrEhSOGhYvH9nSKHNORH2
72v6Pn+yRiZa6U999vsN0VNNk7EarKhJmYijzEJ0QZKFa8Ly6hgONoLeAxnduPNbEhx/HVIGw7nB
nkWvQfouGZDM4hgW4RA5cAVmS0JdZL6y6brKHIqsTVl31VE2Lvl0JR+n/i78uuo0dGKDNx4hibEh
0C8HZSJ2mQh7XGKI7Yns02CvFCcoFZwtgSXUyFkwn9NovI2xKaaGHhacVq1tIvy7wKrtnX4rHeX9
6NiXCV9bgHi8Wuz7tSCFsMoW1pc42Jp5S/X2z6W3jM3L7Hjpr3XZj3E8D2nmrmSblEfgIOOQRdO9
QYIfTDxsGuv6JsHubVMng0M9lTBulHKhR6uQLaxJBBlQNls3bZn4e9PBC5PhbOCARmoZ1wTN1wZX
9WMxBCBwKgnMCsz2HGP7ftY3Q3t4bcxqIL8YnxY8ErpNn8Qse1K8LZmwdlVS5HBKzOxCuNzACedG
StCR5g2VnLqqL+THNbtLd4jJYjS1FVMnD6livCQ1wjKBB2TuVCekCcVlNfPislhDcRkmr6ZtxCqr
6N0JfS7MwXJh8ZjxFDqFBcLtSC0oPSbxZzK6V1EEZ9NkhWUC6u1xBf1cdgOjPFHBEvXviXg64nQK
vR5iF29BV50kEHZgq71A37d4tb0NcvxQiol1vvPlcrBM9yRLFYyDd5GFW1QTH/BFx51ukqfEy29G
hFnHaZpXXNAYhSwpcEDohNu0W2B3YRq/8zPr5Ntw1zDCODQ865LWNh5IMGMb5iUBsdxzjd9EVBlg
D+rzKVrz9yelb8YUQgch57MTbIp+nQ5dNHye6X1Tz7mF5BQd4VLQUve9yM9BR8YLp4C+KP063Yu6
fBxU7Fyiyp5cFTv6olTX/LpITy4oG8AHAMavBwIypTA+L/K3dp4+FQhFr20MhDdxH20yGzJA11qf
0woxJ6at4IckMw4IsOt8fEqiin6T4k3AYttMxiCwJjbBF6ydv8gvJKxZB2sS5rZbsDALEcbM02Pu
ovoNPay7sulpyfJu5w7hNVwdpukxGdSBOqVR0FuxICvVbZ6K0XvAiia7io1uPWB88cNlBNPVnB6c
jCAEyQ3OxrkSIDEUdexDTmYd/MvgsbCS635al6MnBNN08d7Z3m21rO6JXnA3j3gO9FayPrYB1iWR
M+5RKIcs0M2jh9E0PNFH2c/FbUGNJ8gXLpMcrnjKML5Y5W2XmddmUiGajeJnWWHltJKkJqifdmTA
kBpaFsdUruMWt0Zygv3mmDdq4CT7XlF1tlVXqX3gpWYAjyC5IbuNWc6mx53tiIWofddAOcTk/Mxv
lnFRfwoT5s1ur3afgK1lHYFMwxmbNSfw9lCFBgbsY4e11BQzdSseEiRhMDwmEoTX2aJpI40We34P
GuNVkBs/e1N4+zFv8AROPaBYb1FmaBjqea/WyL9J0D9YFshdP2DoEtVIPsvR2qYrRUYwr96uwCcJ
OuUhGjtOOiu6zPUpZH7B8MQrrxKT2WAnvi3kOd2PRPptlLfS7NcovPPosszPjVvFxGQhC1iSiTWt
q3DTkZ9skuJOzrTw9gbhi1+5Z6dHhQOHF+eVArGOuPNQzXzOlP+FLfJ6PxTyJPxF8fNN/NVAgTwo
N/Wc3swes/GQwmEPqodOGZGI3TTwnJc1R+BNYh0aE+LI8n2JS9CmKj2xz2dnG68Sw9K4/D5Wxj5J
UrY8+vFSthYm/xBnCCjMt44xPvsD+fSoXx8nF+kOeN3k1sUR+87v2VIwH3CdW3Tb4qq78WwMBByR
kZY+V9PNQCZAOYzIUBfryhR+v7fW4HvuY78TcKTjwxDdZ15yiT3c01jp3Ks2bu0rwWQVPvQmrzvz
uNKEXiVweHphZZsqCxZIQTx9nnHjcROcbPh/SuseLGTn1lAs11R+9XC52tZres30nZK0QzZQEyQq
JrFCnB/vlyhOt3IBCWkJUZ3d4LWLWhZCByjHQUpzAPYyD4Y5My+ajnPofRrTKuAsxkU9Lxwy/Rhk
9JJYlXqYkfwGKM0tF/wMqQdDLXxropBY7uoqndBoF+OXqnBfDaM+1BZ/uNn5e5GnuyionqK5/AGZ
hMOe/GGDKwqTZz6YK1vGPyoJPiHH4btlOvkPq/deRoKRJ9plvOWHb22AUY4n3XTTl+l+ibDWIkUP
TVMB0Y1COyjm4lw3Hj3Toto1xqPpnpFSS4vl1mFILjpP+LjQT/q4WeqfrFRpqe/8y8P/j/chJL0J
jDqZCTnrBdWRDjDFmZAU3TkkxVTf1heJ6nc+bk6QaX8/zOCPaOVA3rRh2Z6zlWJPX+s9sz5FiMna
zLsxCnoGfbe+KNSzPp76cZ++5nkd1dv/8uGPl0kr9/cvW75kI+/NxwuZcNdOS8zYRB3VxxP/5Rd8
vM6YhapcxJ+a7viff0BF5Xxg+HVaU5wF17p5StUel6gyfiDTElUWSBlmZfib6jv1xcdzPu6rFmWe
+nH7L8+RYwhz3Oi/k2KGVE69/sfFx3Mz3TB83NbPidUhfdxXDnW6IgFVrcW/PbIhEMmGKeb8+0n6
R3OfvMhsSu9rpxUrNtjyzkKxg38AhfbIUP1fLjxVden7yNeAHRiSnZvoWmusFYzy8fiv2//+MbjL
v19FPz9TtLl+hp1OCHtITc7ReQQ3jCZxZroVzss0mz7pq6sjaSrmxoBe1FMbopw+62sfF0lk/+t9
ZjNucxbT48cz9LWSUJaN183TJvvzD+if/3f3ccYw9P54+Y/nEIx1X5PiC6dZWOe4GLloyzfDKxam
xYR2aFzu/1/k0fGB4v43yCMA5vAzW/6MPeof+o09+tYfgUQG5gaElnkqYOs38ugHfyCuhRrnAuIr
4BF48SMBDUJmYAE+Cs+zLRO88gN5hCMNXOhaDvlWluv93yCPQsndf8HDp9e//80lGstEiuS7gRBE
Tdr2X3BHAcO5xYAZp1is9UrVqCAqALfxZuNU1eFNGET0N2t7zqXzUNQ59ZRfxkdzvk8M5AjGNJ/K
vmXc2Kbox6TiCgbV/+TuvJoix9as/Ys0Ibsl3WZKaYGExBTUjQIoSt7vLffr5xF9Zr6emvnOibmd
iO6MbgqoNDKvWetZ4F0ld3mBeo5OBiIdkEkyyXGIIm1+zDXphONUFtgyaFuh1W5GP42OYzt+YRxN
DbW8/+0j+ce89e/zVdPW//vr5J1i/KubAlmKbv7hmp16h5Wg6Ylj1C0Gm0a5m+A6keVMmxfpYOnI
y6VZwMpJKg9dX2zwtbj2cD62PTKLpThUhv5SRdZpcXTuwR3erQUpyTnraNpEFHa+pU7KN56FdFHe
qvqx0vQPWhD7/vuhKBEUrRp6xPvRzhYxrqTxmGprqYu7g9svZA3BgHTH2mkEHoo+YdEUi09AxDMK
NYoCczz7fR7z3O333GooSfPZD3m+T2AfDeYePLCPbk9IPEjW1k/fD9+jkjmv3eOiPfy/L/tut4aj
xlWYSSvofXM5WAgBTt8PSUpbExk+CLZ1jPz98D1GtqLoYaLNZvUlGXMYFI47FmNv9aFxza8BB9sq
HqAC7Wgo47l9hdPkhxmumFOiVr8busggFrp+AhAW7yvk1AwA6LUALzsMKlpkkE6xfBrIVEJZPxT5
lJ9WUu2O5voqioEhKz7Oky0ssuZyrtzV+r+L1JGj/OfD99e0xg16e3YPDTZ5UPb9/bR+Q8/h18N7
OZhTogUZ9RZ2G9Y/uUn15xp8M0lRM16zjsQt5dunthgceNX817xO7vofudbCM2OywmQpkru4okYu
cJDEiHX/MQFFsnTqOR2CUZsGAgTYCtvWgvZQtu9mroxQb2PeEfgKp9kyHnTJlxbd3JVFrMhhcpmf
gisMvx8agVobrVd6HjQnPSuW3zsUoC/fX/p+iOOJPywXbec71sOi49vCUKi00/dD4/026nK9lfg9
7dvPBqLQsR5vBLLMTatPbpCywzwlzdIF9oisLceka3bLObV8FQ6tde7q7qbgpoUKwPzpiTdd9TlQ
HPI7vkee3+NLiPVYsSyCRTSKhmYU2VEiYENlahKuSm5htWQwwjHIceeP2S/jKoSq4/Q+uSxZuYuq
TD/BqmcUtIhjn8nkXCFb2YF8BxHWUco7hdpO94pu9dSlEINVCTDfj4Nkar2D6TvjhnMDyjIwFq2Y
2DaTCUhdIjQ/yCc57wnBuil0DaCj1lpbDbn3keWHspUBgN8j6HQdUVNEdn+N6yYdqJvRAiUj2eZB
W2fsjU8WbqIJSub6Bz/vHvm4MJIytUQyoGDUrLwBAif2MnHsU+ZzipYDfby+YtTNlvFzZu9sf9pG
Amp6C/0eyeZLl8p3Mpu106QOGKtwsHsTeQ/uwLwnKfZJ2j7GMB2B6kCUsOnRxuq5LRfCZhqyTHtJ
dJ6gALFLL0SQ4aO1a96sMbF2JhM8hnxQeUE7bxPNqmHHxAeOYn9vWgZXPKOtXiopyt2UF8txiD/r
GYx6uz4U/pUZ63zMmfBtffbm2+8LJfc+FHMltt3WaffLVD70rnKDkjASthwqJnDsqSt6iKZgPbay
Zvude4R4yWlCL2IMGrOX4vI9x6490zr68TPuS+s05dVZyJwAwHzcEtykctJ3cnP4ImcFPitwW2jY
N70xMl0u/NcEvHhlGMZOj4sXqx7rYzICYpgjsmxJEKVbwQ/spat1OxPvsreYWa8O4qTVTORI+dOI
MNNrLRwlxWmZ2f6wRLqrVdtvSy/6YiwDOOsnubttyJ7o+zCfC4ZEadfvBVJC7KoibJE/nmLfHvD0
u0QLxj2HcCdeNbHwLFeVomtLjgdVEvlFCLJKqO/6eGOaot/FvfkSpVp34Dpxda2X3uhW4o3W7/ya
ESAHxHXI8caYrnNesMUhxC/DptIT1glw0DQdfHynDlmSk+QV6S7aNeXcGYlOkILB/KHS62AugokP
Z3Ry55A2tD7KUSgXLbEync1tN5uH1u0kyZAcXpV1paefgkrot2Vivdl7P8sAGabNl5iTVc+G46PP
VlM11gCjcm6Fwxy0XL37UsEk8JiHN/yENUv3zrC0JLTSQgbA+heAbJhZar0PLZP9A3py1M652e71
2f+YMuB4dMMPS4yoQyecPfCd4dK48dnS82PLeBnnTBF+l8xEBlaH3qwO3bwbZTMfsK3UG8OPLgUh
QAQZtT9MA4qE4zObsbABdinlSzJ0H26XsGqMLQR7k4aUS8skWRDDcsw1ccji5pBYI/Jvnf67SpQB
QX65nboRek2bdwEhmPhi3a2FfDmkxeZ6tBT7CEQ0aXcN+i6/ZTij7N2wlDwNvEpuCroTvZP2IAh+
K/yMoVppnkw85p6GjER8RhEJnlxZyMg06acF329IzDtg4mam802o8qkKC8fE/oUrlS0vsDkUiqlO
ZTZeiT+DZVVb0Jm86H4UZvsomuLWBjQqiwKArmd3YWdpu/VStrMkBHxTlM+V4q/Lf4C7odpDV0O8
liPCoevul5rAgjo/JQvqiSqPb5cmC0bXKDnP1YOud8UeEHd9VsNPRzovaWERbmZj9XNSDkvDzrUA
Yxa5ef6yr+Nu06dqDGvJx9+kmRWmksAX1IFw0xBGtAi4b1oqth9FfXGSayRJth1j7w2GCPx7QARk
wbBJA+Pqu6+Fz3jGRioUqt6y9yaEmK2LDigz/ZhlzogkvhTGPese875Mxr1dR69AJLx904xP7Zhl
QOrt34VLZTKn/U3u6bsMmOmG1bgKEOBj/DWcOejdShwztnJB/1vLpQ04AYypjPbScwwC7+AcVyUj
zNSu3+se3fUokSmnIvMPEwuBjZNH7T4mZWZbapTAKmpYGsXyxvVbbiFPtlmaBwEW2ZjaW8/kjUkz
ALuw09kGHQw2KkiR4vHnrN/a+OdfvLo8epOyQ/wsQSd6jlOoxAPejDPRrCwoil+91yAlWapXNqyM
8Mj9EnZ9KwsD+ZnWs2nDx3vysPiEWCjFu4vsBgXsgnLdtFm096uduwWOVs83jYuRkvIPq0DG+N/h
QWu68tbNtq1Ur3VXfni+hxia2j3rf/GhP9bW8JA7ScKktLwHNMKwvKyAVGQ6eWo2Wb/GM1AO6rwY
skBhBNNc4Sv354+F4S9euwQ2oLVrW6J1YvvBXczLUrnGoQQ/jpSX4Tscs0scIWxarHBAgUTD4EXg
SCAjst38Qo5ptLF4WCZPAFw0bzUmg57Iu10tO4/0XX+3RshOhUctlb/OBUpQN3uHLz1uE2CIgybJ
6CurIBfk7MRlf2/UhPGYY+wEhcekDhu42kfasYImuKlTE59ABxTcLRQqza7+IWfgKQpDTCUIiIPF
MlSk02DkfDbN6QVN5GvVRI+1CTPcl8OHZLe+c5eyO/jTS1O5e3eyvYMFJC9NtG2VkUKQ16sY9ygV
Z3BqoczDWhRYPSPCdXhFACMzWwr9lNNJ7pzZzMLRmPSAycDd0MSHmE95V3lFtcvJgo9bn/gFG7Gn
058tskaxcNy5lh1GMUNL3YiX0B5SMqxjQtsrszobNrIN3/uq1fvYm8/cb/aWX4pAOOo3G5pju0wc
r+mI5XFZuiM1529XFSOBpdWZOOQRaZN/69fxWcsfUEuM155yrLY6geNxuZJvemXyDStSx/qROJ9L
9YYcEPVgRBk0mIAUKExjp7muDket0J9LAgUw4MCwZBrOp5H9aHVnUwt05iL2lmOVDasBGMSPLDvA
1QuOsHYz4xI8DsZy5r6PEi2/M0Dgxnl2A0znA63hFde3vi8Li07OSW/JsCT2Lhf3prTBf49IUI3W
gkRL/aQvULJbMhkywjUWwfofhiWNU5sTa8PkFoY46vTIwP/KSmFD3vPRxEq/mYsW/IVnEZKs445L
Y8Lf8Cizls54q3UKydjLnjF6PVjOOB47437Mqcc7XrODmH8PfuLO71Dei9oh7Mr8tbQIGeBcsMob
1GnC6Rfhg9q7PWPzmJZ7spaAxYwRNklP5BQOhIxjv46glVPEdAkveirtHergLJA440K/8H/aVmPe
slhZFhZXWLKXoCgu1dS+mCWi7MHBJtDFDldyRgPcMb+UdpitdV9SwUtUODurRhpbn/g7OjvtmkR6
t4Pm5e01wuh2i0s8HKPip7xd31KuhavRpo9Q2/tgH9yq95HWlWqrVeJSa4z4SJlKcfp3d54ieHFS
HVPs1HyPKzJjLMO8VAtXL5aH51Zzngth3erkRUasgd2swStYcJWwC7PARvKZGa4TsJ+Cg7SS05IS
9HM9b2Ow8Cd8zbnebVNW3gdVVIfYirdto2fE2gqICIS4aOy57rg4LjGVY2x4sCvlXVFZlIJzs9Wm
34TZvY1pjpfHNF78jhnIDKgjGT/xYDVHbT74lp1ig4BRRQ7HNpRZWp+jcS1KkKGtAV6fK5zUL/3P
OgLLomgR66KOg1od1cgOwddYwPhc/mDNnHGVM5D/PRb9/KRp1By6yX69h1AsqbhL0e27ov50IpbC
uZjvQfqRe6MjmO+1fpM4VsvaROzRXzoAqKfvsA9oPmCCOpWixIy8JEizlHUzMaKJPkwQDA3iBGAS
b72cEt4tEU4AOEuB5aCKloncDxMKfeF3D5qInysrRRiJkx+i/bWpmi9LqC+TXsReQ/v0ne3CeCDD
FGCGy0k/EqjoPaasiQYtv0Niy3PAZIrwh5A1TeBLY0U6okqq0Kpusb2+Fv1yIKHvohVutbW79pFf
TNlEhF3Ye/kr2KWwybEGoYyaAt2jyJN1nuykRFNXy7e0GKH+xGRZzRpJo8IHN8S1SsdlkbuwTyJA
yr0ZY+0WAB9GiOlVUUMiR6qQZQLStpUQzCYTsnMTtB00lwh+yLknV22rU2E7PntZmAgZO0tAMcvS
AE5goyJKM0wMCLkKEz1skeVu/bdERoSeXk1wOEgQyHfSeWOCyOE6pVs5N81GUZDMajmCAnxFJs79
VavPhEqA+eAe22CmQvyXUzFwOlAWqI0sUhUQgsTpv76RhI/+8G6GZuHNcAXWAnbXpB6guM/JL3dW
azWjRyLUyepZEMuQzpOCAmhO/giEoyFmrkjyxybFal58acwC2skBZIv4Pkhs594hKXdTDWsSg7MA
zC31I7X9S1a7e8+JngHXzeHkE/9DEbm1OmKAkzp60IhrtaYox+++anFUcWkX7xcUSIQKV5/0LUhE
JHRh12vHCoNnhgugynuUsQRi4FzBeCgPujlgVGDwyM3xMzVSQulMJGO224LiyE16ee4T6ASnAwCV
ZBONSHny2sMaDHR/hFzJ3K2lI2+mcTO1xCAsykp3doYBgTyLeB/1+OctMjx90Xz4Ji9YS9JrtJ6R
LHDLkPz3c4J6aD9HCeMTkxtS9tLEmMwHWIGT3940o/Y5jj33WPkzTVgzNKRRSfzcjr3N51uuIYPS
Hh3UJTj2y6c5vjTCDqcSUjAqdb5tPJgquutIWF60cReRrvaTnAgY+kuORZ3SItHaK6FZ2E6dadmy
8bK2bLjxMXtorDTgDP4ZpOputngDqfKfJ6M69aC8sKmuJjTOq0zw2XUx+DfJRXSJuNKldAJFm6eE
WmLtH6Pf1FXDXeXP11ZGMYb6KD+ViLharTuprj/0fn1j4jLYFPUwoRZanq12emTBdJGerQO9Sr4a
wicEklAkIM7VKdoXO7EfSMyxHPVSO6AH2N0pUEUTNYU7FWfbzR+lxdlCOtouKc1rSWp1hAmsKiOA
ObF79slp6GB0VRk3hiJ6i+huNJUyqprODqSqNJFfGMfpWnQMgFZ5VMSU+Zq86Ou5ZtVfbVf9qCGR
bRfW184gP5cam01mQOWnK7+XCv/PwEa/q8znyHjUBEEtdq397uV868Uee2TscFuOninALsudt5s+
86U5uIsbb8nfBn6ovU+ajgOr11awvPVBwQY4AB2G6uNXIkeBtINg7ya8IXJI79HjiEz8Nof8zq1z
ZmVG/J5Y/n1Ex5nWzUVU9m9NKx/r9TVro3wWdRaU+EI9Dy4elkUTVxXgYjezEb0ViEAr79b0N8aU
jLvBlr8MezqiPa3vGv0W6LKJvrg55pSpYJu8aNdVvrEDuISMRRM7RCHjbuoYnDHfpwMpAKsR8TGg
TUkZIWbecpqpJFvoKI4xh2aK2TLJpXaMNf8xpVewWp27dPaiRcZyQKhYkmOOGqAlAY+dkjpiBUdz
0De7WM/1S0xO2bAC6CIych1J/p2XztvJBPpZUDJjDucsLTv+XMl+VyzGWz3rCMmaHD1gU51qt8S4
T0xdMOn9ORIL5L3VN8UW9rOUWPsGlUNkdiomkvTmoiQjmqhsqlednu4OGugLLGKEMDTehrnTU/vF
c6hoQHOL7dSQT5NDcYEA+FE0kxbOHEas94B54dRhjDGQLpS2KBuW/EefgZHS+msbFfiyyqR4nHQw
XZMICyxA39OnQ1vXP2tZktRb1zs8vb9sat2t9lCIBKMq6o256tIgAe164yXdL5nE/tZObWMPmDdB
/5e7txFFPrXW8j6V/oSOpLDvgNVRonozJhh7OYOzgGluZrekpG5khzXHnLmHcAUtpXdJElAsOSL3
jYsgfV83Ig0LKx7JpzDmwxrLPcm7dJHM0gxrkyhXALVARTvatybx5HsDM3pSg5CTlb0tZgaVktKS
1402tsf7pVY5STQzbvYXG9Vl/WTqCkiaXYidoaWEgA3Z/az5MIzi6WlMUOTVBhYspuNhxP4j5BoH
pr3i55oR3nUVVdtFDE0wZf4UkKfw6JPMAIjV2iZZdoInOJ+pkrl8zcre9273kZbTL1I06pNbOXhs
ivuiIg8J82mzg1/o7F2IEmGUuR+IpkJ4MdFL5Vl3qPI+JmY/57bGiMxerN9NowY6o+PmiCSFyz0R
u17XZ7ctNZIwJ66CdU/cxExurTmRgMK86Kb3yq9sdoowwkO/MT06AjsiBIIknodeM2xMcMznGF/v
8sxAi8XRK6eiuY4dJ/ckrGM6tOOdriUvMMUBuTXTu8xaEoRRrWEGbBqwfU4ZuCRyWZquXxJC1kiC
Y1hpqy0YZ0uafaibCRKTjirOyhDEzLN1SVu32mOiIevMcKeDclvK/YTgwREiUZbZ83WuL6BYa2hX
jXpIKz3UO/PIbQLFpH5MKts5Vh1kcW0kNiL6NbZZs4f7xTLDR/ljaDcgbNKz62F2dKJ9n1Piu1q7
3KreeYbyWF/85q6ChWjTOCMa2es664QyztGi1KyaPNI5T9PQcYZeyEiTpwg6IAWnuGE0i9kZGyOn
bPvLVfM1nrNrMye3chGvoJpQtKrXXJucfTvyibr0oL6c5F6kX60s7YfGVM+0y9Ep8n4PcJkKVD8b
DMstBTAWUz0fT1AyoJinCL60RV3tOr5ndDQSwjtuHJwBj9WgRTtSMJ8iHxwqIYfjQz+mX2leHSQ9
UuDP3OLHvH4Z04SBF6ek4QNZzy2y6dgWBuk4OSHMt9dU1E+GrOQlmnAVIRveKGuOX0mYpUPJ7Ydl
nCuWLAl0McckHypNfzRsCXbx/CNe8rOMGaIujfumDOvaZwmEQQs4XzFH4agc65YKQnnUhjFBGNu0
ah8ySx/pgYiugG10MD2bcMkRVwlzzIK42G3jjfYmifqTm+dJ2JkIalwjuZ1GMuWc2Au9pm/J0Fvy
sHAjLzBKpE+5s2tki5q2GO9I8eWcbO+ck2aDCMuituMQpOc0XfemIWLUta896U6+ywhcrN0khMsA
SJ1NYh4JJ2XSf9kazzNBelYPWRQI3b7twO4Fg7d8lkjdckVarxXVZ2IYX+3RIocALLsqiebUcjjl
Vp8cbCXuycCrWS7ZC/zyTLDIM4hoz6nKkyrH7bxdkNgiHSZhSo9+R7VRhmQ0HAycY8zr8rtoKT9p
rhIgbfHOFf771JiwleBGMEpUQRan2dHtvnB4ZzCSidAiZUJyDtrunRPdd6Vl3+htdc1ByWzy2eL0
zIaL56ufMUCJoZ91Uie8H205vNcJUeI5227Ci9h2mjVZBbxbA+He7D2g5msSFAGzpUtO2xy2fYSY
U4AjReszWHI+Nk5db4aB6m+0pyeXYPRkwdBqFzvWb+pkOAA/uJWYedXuXH8mfkl3xCEuWUtbfb9K
18cjXsIqgN7zqLT0pSF0zLfJ9WCwWARDw0WgZDxDuhxz+1XGiCQHM1zEul6Q3BO81YyqfySDzU/3
wPzQF4epKuO7Um/Gs5R2kME4hlGC6bwZ2zACmwxDAmx2WpMS2bZGYKbjFVmqOOZPsljziMAkkZ1R
nvEUTDupJ4oLlWY+zGhFxew/54VN8E/amUGro47SSC82TZ3NjZ5+UjYsgfTSGnem9ZDjpg+QIlqb
1KACIR6XFs4tr7k2Utw7foujH1AVazFsvnX+K7YrY1tJ7SoL6fK+uPG9mxdj6A0Gw8YMPWGBTN0W
lyVtiMhb3KtTcjeAcHpn0xBy0YawY7vuyXbNz2qkUJ8mBLORacY/cnnp1G+yiyDCmpV/12sLBCWE
9Auih5kY8q0yFYfbAyq9R2uY24OMGMuNsdVflG58lDNc7DTXLsTnKnLJ1I1mcHseCpnctk1+ECRg
6fbYvnRiATCFjnusDGTY+b4z3ZsCMkCq/K88eR/d/FjqnE2N3VohjMjQre1DPFIDKmO0iWSvOjxS
GsV/Vrpoih0SVHI/kCv737b74uzpxk79yJbmd9WBnh5ksS0668136uqXBQjSKUM1d/VtlrhQliy1
dxejJUqMy0vTFeelNIJGm5Ld4rg0RRGlN+RD3ilIAVwuShQ0W23RRTDUuD+7VNsU43itARqyOCQh
yyEUEPc6FyMr/nDnDAHwYJgBqrHbXOsZw89+vgNtc+OIONllE9koKleEVq2+Su7VEBC0Y9Go4Wzk
y17h571R02tX9f1RpzbayjUvRyT6TV7W8bYsmesBt4uDxvbkeRw08HWjyyc1az8ZGWM7KpcHMeZz
MIzLB9WGBm/mnTAbdJTjuhWqxAnLHliDAvyGCQIV2wU3v9koH6y1vhESPUffpWEzZu4dgVdbXCk0
2INVXCC5uMwYJGnwoZmLA7u1zwxHfoisNsN9SoJOSvthREu8Bfl0cnuClWw2wfz1/a6pimvaL/fL
kA8X+GcZrTEfZ9YuH6wrb1HlZl+Lqx/p8biZxeGc8CoocPrrPCc3OsnOjeO4H1mPCIBs56PQ6/jO
sRX3voXcwRifQ5ZbO7jGwGPoqdi1yYsQMFMXg1MaDkSX8neaXCt6MoUZEjg4VVR9byaMTtxUw4ON
F/gwRM2BrTtLYwh+zHmikjkPsdJG9eZn1cWpyzrozY7lS3ZTTEb+6OLnS6fi5vtB07LyhkxROgvY
8EnDsdCj4aCIRUHs5IiOfSYEVZqpU1fTzKelmbI58urz4kKVLtxh5zbiZ1q77G6Txbr39ZarJntF
VANsIvpWP8vJeY1ldUYPOwTkxlwqJyt/lAWftWT5XgkcerF00JGsm06DfZU5CPMZDq81XzpWhCff
o+CafS/nygzKnaFJdVZCbOAjPFlqdlHn+1rApA7PyUnrGXp5jrlvHUES1QCANx21LeoT1MduPt3n
UDqsSc6AG6YLkJB6n/f48XxrDNs1a9eevybgwoeaOeao1BBaPtsDsRLOPeHUYQMCC9I+BUrHhMg2
xjO6lGXvV+U+NofsLta8a66XTK2XQaNM9hncQZjezkirD800YOVcN4d1uumbHHWgMI9+H7V33w86
FLE0dcLBsdKj3dgzQ3+SnxqApnSiHaQTP+t+QDXfiHmo9msg2rbFIqAqL7pTem/dT4Uyb5LV1WAx
crUGqDtVJEf45AtWUcu/sUpagarq7mOIZlx3T7Ca49dJsgGZ4wP5dObOQE8wgySSWfESw7e5MZMU
TX6PWwkl+jvu4DYsi4bMc3hsQTTjMzHH7EfNYnMucngBg3kzTVyY6oa4zxfQPwbZXOWwY+48HtKe
m7tpRZxkuCD3BWjrkhCL+3ii8o7HAdCpPyxXq5De1lism1jl7qNfLp9g75RpvzQWZW2jwYEh3HuG
cX6TSe+ksMl7Vu7v4elidk/d+5geoTNJkPWtEsRKW2gHZ2p+W3n6y211b9fqog8bt7NDJ51dJijA
npKlbvYLR1NtOh9F6SO0KTOmmMjPwAoBHEKKUsXu0cvFW5WmTJekf4tpMH7MWDxmVbmlLObKWDxD
AhjvEH+ZWR3C3L6wCaGjq7wjvT93GS78rGFXilG15UbCsLCG0OUSpdyX2aEBnLPv6RZIt2Whlnb8
iIq9nTmJnVzie8WCjPHd3Gv7vkUeWOE74C52143YKhLVn+PFJA6aW4LS8b51CTOURiI2Z9xd4Jze
ayC2dqaaeKakeQJTPLIGZFlNeaCx2d119ZU4RdKd0tQ+6JUyAm2u3oT3ZBmshvQhv6kLh31NxXSD
uTpke8eqyp/gOOi2mQH5cr7S8kdHmbGNMXwEDl1ExmbUdVfXI/c8649MW+LAyEbeM9M5jbXPKJ51
BD0yJJNcny9Lgsc5Kx7qvqJTmghwQs63922LCffYD2xBaXoFej8PzT4g7W2R6XNgFPJN5J520B3q
B5VqlxZu8iZyuO4uJWMz3RNhbTfJ0yBGdwtG4sGe+jS0gMAdqxq2vXJ6SrfFP5O9AgKTkffUZBg0
pP3Ln+ntC786DGNt7Cu7w1ZezKesMl5yI8PQuBpL/fXh+7/s1cMngWygctQH0BARC1Nj6oNv5fD3
w7caA2nCAKNYn1hCJ2iMOhAOTKFQKZ3oOFj4pDUFa0I/hTqski35SOQaf7s0v//8+6GfAOxLzXvm
qbPy/Xbx+qTZggfr779NrN9fIh1jh+GMgNxV2oat/DkpXDJIi4UlFdcMBvG53FF1hkvtAxdM+tOy
PqApRACSOTp9mEXHN6vhxIRb/fXwUkhetLeqzyote3I7JSFjiuWvLxFYO/4VKvR/VgKN2Q8mwv9f
An1Tq7RP3ytEuX/RHFZlsfHXT/2HBtr7NyAJps8R7tkuMmh+4T9U0KAZdFTI/IPc2fhLIP0fKmjr
3xDqmjqEYGG6Pl6M/1RBm/xCH6WZ75qmj0ja/1/yF/6QB6MTI3DQsg0Hah/cNXPFM/wtHCudu1HV
HKJHwuLoHpLe33vd/NSSLcg4KmXcI7SwAta5n7tp60zluDMLhBcI9PWEKUeSm7vZ5Wbhi/zGQ0iy
r9rbSSrnoYvKZ84vaq3RgBvnaaxdZR9I6Xn7qGnBJ0/JEcYUnk8KPqbVJ4I93wq7LXd9B/cpbbQ2
UB07UtJILn3S5nu364dNXxKmUb+CLyIvMQN5xKUO3g+6pMlBtqBF7s3ijwpPG612U3LitgBMPaUT
BwF52+94Em353ha2Ogi7e+raXlLd8VprXUJCt5k32eQuxQyQ6Orp/StNfUl30I8KqVTBfTV0MTJy
P5t39AxkcVTFe1PyC7pmxo86lzv0EDUBje10XtOBv/WT3njpZvKkDCKSJoYXYTpwPosJGcsbZKUm
gI0cb+1MaKwhTGuX1ywZSwa229EgoJpIjY1viw4kISOMisHvhqplAQ8Ehy52cX969s85d6zD347o
/0FB/h0L9zedPAeIbaMcBxRiccwxd/qvB0g2e91QD01zbCz/SZdgc74fCq9nrybgQ8WA9EhiUBdd
8aTsgrQw4Pt/vZn//Ln8kUn2/VSAhVi2DbPENf4MgDJBmiD8yiF2aB1NblO9WQYjxUOtqfvYLJ/B
jn+ldvGv3oE/CCXrX+uizXOBnjjYGb6D9f52iixKGEufiOLYaymjDjzbHNhrC5KsgANpdvtZy9Ig
Q6pJWDP2dK0fq300SnhT6O4Zq7788/dhRcD83bvw/YxgZeswU7h+6DrWir+ftJlu9mNZQeC2E94I
ZL/2tvdJmp1HuZ/qGsqOQuEumDyHIsvPYwVtSytQt2ULQmKLpHLEsl/DBBVfiMXY+3Wx//5VIkLd
bJkExUfZ4z9/0tb6pP44kDAzGtBmDM8GePyHESH2vRHHa8aT9mHipv18kJmH0n3QUGZlAg6g66SB
NbZvwmAM1Mach0AGBfA1vWZC96sVc4UkR3K31+oHQX+LPvi5AG3VTuTi1QADmMluizb7kDWwpsLs
8xO8FRjE2vzhq/6OyQdvhJn+AkUs0fHXTDkT80rBKUNER0//4hX/EVi2fky+yzAP1a3u24b9xyue
8rhAe6GnGEXGo0VIH8uglJZjfE68xbyxfC/0K3QuumlnJ+RH+lbTSOsqFpEyPaLpbiz6zmEoGcsx
JdI7hz7EggpugiSb/KeBlRpd8Z2Cdh+Kle/tN6hRqyJ69xuDOZJq8xPUC31XOeq9BTR66AhwQoxa
wTZ3t2lso4GK/tX5ws3pjw/a0XXPdW3d9Xl0/7higF93kcZaqODBmtW+GnnLl0sXFR+aitS+/V0R
jlKZhhZOlMPgxh20mqHbw1tl6cA+S5B4C7CxZJ539y8+kv/puRmGY2L88TyIFn+4frqWQGQJpevY
zge9y93TUtSvNcuNoO3FU6PRiC6aE37fDswBvZVAyV/FNCpWAaN3HEKNYn7TKPNnj8fUXuY8lKjw
OCz7QA2tt60lllJj6X47tg6uznxa/PnkVGfPc+7b2OgOmjnqxK91ZcDA+r5HARLAXUMv2JQnlCg/
ScwSt//8ZRv//RLmIHYwCOUSwneZJP/XCwaj2TGNRZMdFwFfhkHIvd2T9oENqd1iSHioWiuAS7wf
JY3BvxN2Xkty61yWfiJGkKC/TW/LO+mGUVJJBL0BCZqn74+pienT6pn/3GSojLKyWElgY++1vhXx
wQxaCyWYfEoLpziUCTq/f3lJfxUehFLzMigiTUoZFwvuXy8JYAoUEIJ9jjIKuVdNotyl5+xh7B1L
LFdH2QXZIdbmWYSBu+n89i7xaQqowvq3V7Lchv9YmG6vxLUYAUDPMx3X+uv9mjItNVqD27QjWd51
vhSkckhmcb9L0mFYC9ahDFndaaZnyLkPHJ6sD2CBxtMECHVtd/5rHggaDEhodq5wt5Un/uU12sv7
8n+9RoBbocfOx2qyXM1/7EG9l6Our0aWEuXehZ0VAqfJaPVUb4YI1He0djMQvbOfQDuq5Q9fzwCQ
B2HeuQmp76HzlaUqWQX1V+aG6fNoLRBxOKBpUJDTlMebCNbaugqdEqhtAZJCGK99L8nNnoS65iPV
XtDS/vfrf736f20Ly9W3woA93SKb1jP/viM11OCkwVF1NB04Bg3sA9no6ZwEQbwhTi5nqoLCTjAC
6KyGsiLvIYfYE31XVdEP9IfTQDBalhr/cs+4f1UbywsTPmQEzyYtV5jBX29QzVm3miOfgKk03ANG
XSKPqpS9fnpxTTQxI/7WdZLNT0FkW8sFJKeQx52DDhD+EkVozMbGKHajRmS0bphsKtIgjo6YrMOc
q91M+93zh/zeZAKy8zXGOEg6kE8R5SeIml7spbtCjpnxSYAtp3WtmDt3X2Pm1MTegQ6OnB5amkC+
5BaPfVPJ3VTRZ0L/RfdMyAlQ6tBeZNB9RXikzlnf35FmSJ9c83fsskPj1t1nMENBECcuNYJ1mR/C
nJF9GBMKnc3oJSukBDdOVMQLefzPi4D//1gEEExxPPI5IYXm3/A3ytVomH3DODiUH4dhCVUl7AUR
Gb943rveg13oxyj0IpCDukQtTew2rsB651loa61Y7JlS26RTjnBZAE+5smDGHpibSVc1+bDlr8p2
mh1SlvcoD9WB+zlYx2HrbgRlJu7LITkGnUPPJ4tCukv1fa1b5xtpt3j1UNuLC5E7+a6dw480lh7T
HZGs7BJS3aTt6jQrh7ID6HdONgy107I+jOeBJhaDpd+D8ruNO7gLOQSTkmciexqQTAju5U+paJbk
w4RVgfMCSHnI6GF86DLO6YlBPyaOWqZ/pBZbQTWvashOmwHZqhszGyqr6Z5X3BEBUZGOW6UnZx4Z
mbvhnxM73MP/D5/vr/2SmyAALWED/HOpVf8Xnc8MS8B2OVfJSDoCfEp1n0WlSU8UePZkTQRtd7jP
aV00ASNYcyxfvJzWuB9Uj5IMZYanJA4Y1ZJ2C5yUoUO3/c9vodvq/D9XxsBkH6feIBuWBfyvIisx
BG8iQ9F6XWrhZtDPRRTH28pkb0cnRL5jCe4qwTJD7Ngub6l/yNL6PiWUyT4AoVWFdNyZfab25Az/
2/XjeP/Xuh2YRAkIjg4u5uXFUv3PdXsKlKucEX1p0ApnnzAJX8c9GtDUJ5leQMZGjDedDaebzmWR
2Ey6DoSnCAAuy6YnGTb/58tl/znR/3XBbAQuJoZI0+al/XXB8rbGn9WI6DDaudi4tsqeipGyywqO
JUnNH3xph5a7JG8DkXVR/wpzUX/a1Tf6fuDtbbv92dMOJNeEaL05kGen+kU5058jfwByifZwJxP7
ISrmcTvIBjguyyIMdO4KdOn2WtOg7iEAaNltdTbGD61PsAdK7frIn/Kajuqrqqv0ClqhPqhufogE
o2gV43/1uZI7YuyD9Rxqe++1yY82lfIyuog6wBjrbZhSBRNoDdHJf+ipME6SnO2DZgymnOCnCWUL
nJjT1ifHHsNDU8bnPuepEPCqnYuUcpWa8VPozcGRafWATmORlkVFcqrTaFjb1bxkaarf/LnVumFo
tcOP82W3ZIPlecsvVTAHW9RpJU6ig2mba4Fy51zFibXxpZO+iOAbF1tebciokelEO39AKBl3GVwD
DtBscoGFVh+nbpTHw1tEz7dXjLnCst0key8Wm0DU7ZkN9bvhD/OjPaIgIpMYixh4GxKP3FO+dC6Q
iiR7q8q/+ZYxnkm1lARzFNSzRURAqHa+FbSqqfWAYoT+huwX74qTZDzDygf5x+57CHuPHauH3h3K
SO6rNvI+ZsE4T+xbqadjV4iFEyye+jz99GfyLiaGhPsA4zEjimUP8YI9k21n88EieFdYRnhFD3xU
Qxfd5ctwHVoQrMtx4C8ZaIgkqUDuUNT0vqOOLn844KYfm7VDL/OhFgV+Aqc8RAJRGKcbse8Ed/Vc
9vA0HcB/xAKgvaz8t9himjrV5RKxhELHI865MZmiogX4FnRgfdK4rE7whpEfDsFP6aBnw8SYXegB
Lb7QHKUoLfAXjs3FzmOSwf8EdmMZEFEiyB9rWVbd0WuHrwG8zD42PAtNR42FGNsu3Of6nubF1XEV
lE0fxeCI3T6chldnxp9BURVvvLnf6MbqVooz5Fbjc0SR4J2dUNEWGhQ+Q+XvhdNezTSXaElgg4iU
yBuvNDaW1WVoZJilOSD6Dl7iPApbLzkmI3VqzwhnrrBMpSPSsjwq4tNYNA9zv/wIz7/4eWU+mo1F
nCnHRvJ+/xTdbRlhCuvnTWMVaA89PIpZae054ohjldcFiA9rGxtoiGqCpkkwIu6u9e1xj28Kf7qT
v0dWyVBPIXHOdJg85DnDz1mxfdnBW8XU6rG1DEYbWY5/vjL1NSRY681eMgSkeBVGPL6JZVblkHO8
EhRMaI8lQDEdC4JJ1Z7otogcLbL46gCppg1RLhufNTTwKzVQnRYRWld3Rufv3IfI8q9m8VObeHVm
J3I3YxYy/11edKLCeytHfyMrFKsKrcza45S8y2xCBLWMm00o8QzVOFxsGd+J6afH/J4sXOua6dlY
OWSPr1uHKZyRlu7FxG7PYdCK98msXxwsbhKTyUWP+IzAihBAZSJzU4w5sJZetDVeI2/otgLA36Mx
9htr+cVxlxFRqYN266T9+BbUXYZKb37NLHGhfjQOmHHa+0Dw4jImPO+ym99QDITIzELrOgfESWBc
AE2YkDU7zPZb7WO0MSqpz9rmlMtumMiMbCAZ7WrllhfPblGZJpnzXorY2xDeWp4nWMvrylDmtyYi
CC3FEqTQMe45unOdAvoTxNAckoz5G3zmZSIS/CTdVjNac3Cdpx3iPs9/asFHPHu3AMMpFWfLTb+D
zmAQye1KKXk3+cmWQoOjfzN/OC1LTwPiCn8crYnoV6HpGnBq/BJVo3aNa/dHWxn6Hh8rl7AIH3Wm
PN59KEI5ZnPCKYHdhSOZLpODFbQ8uL58KYaxvTfBjm0cTGScx7E6ZcPVj+75U+ZHa8APG+LIrkyr
PmLGQFNraPuONsmHRSFTuB0oU5nIa1HmZzz8+zlvHl3JPVi1NjPr0B1Z6xXpLalSp3xAAJkA5GuH
z7Jy3jrk19csBR2oW7/ZoTo5JWR3QK6a7m7POipMhWYSRITtDu0Ww4bcOdZ3Z2xZqwbSImVuYvJs
1UqXZn2dFarlG0kEVxb0RphUIjxhCOAtjq0EFP1A1JE8z2naPmI/qlYBscyzRbIuVLbntvDSXR7b
zboIWyBwVooIrfJQEbbWvaQd7vdBv2ZKkZ+GGUpuYrfm0Qork0B0hl+GOWyNIaf89rCn5F5+BhyE
lZqma1TBH+zLZroOVfsKyYMa2tYfef/ZFTRvOLHYqzbI7kaJICpt+QMnoFCGwvXwEebtjvUCDw65
OwsA5L5qXfJIvPRCQGhLuTYwC7WZwONkYVdjE2wKMiskk2DHOpMytkW10B5T8uCGsgguSgMpsf2D
0ywKvDk/5lJ8zKFvXaRvVutMnkx/4eYVlICY+oC0h1XHMbLvDmEJtJIwC8npIZy6U2Eoi6wCtlvT
9MDUp1DUOYL6W13Df7OLvj2b3iJVbI1tJIUFhbK2D7iNQJVlvoUgOnjFuoleU5bX0JGgmGly9eQ1
4fDDn5FF03keVLs3dLo1M+ReOnU9zjH9uvLi8T53yhDzFGZ8jfTeTMnfMp5yp5VbVTBDmXCBb/Js
Wte+zk6tclGzjjMOvHQ+OhBo9j4zHDLPerkLigqRijnURwQIb+R+fB+M97HwxhjbLi3iad0Ekfuc
LQMP1vEjdwHRtoSaHNw2eq2HdcsIufT9g0KxsRaxY11EsQ2C5DnpaTNyyyk23QRbMUprxjozlMd6
72XdJ9TD08hOPE7FvUH/e8XJj7YT1lQjb3ZTgMVlhMgwKe8tHmaAnCpy6ZlFj34TnrIC3b3XGQbO
Dnga0xjv+q6+s33CE1pqp11rOaQlu8+U1KjpvOHSY7SMcTzvJj3DKO3zH9M2KvsfdQzIBGEK/jT7
W+xj/xmj/BA42UtLa2RlGv1HP2Ct0WwDxwFhxEp36MoYi4M1mTy1NiLKNgHT26yTDUjHfZZAhDDn
tCHdlZSBMeujLVMB92ATn4CAdGuOeE20qTf1+4BUn/00SzZ1ztYMguplmD8Ens9tRqT2xrErjQ/Y
sQlvKbrt0Exf9WADIcjBK5LelQ6tZOCm0Isb6c4IKCewAuzA2WzBf31LoFw0GeavvFVIN8nJo8NK
mgJCZilGyIijsZ4H48PpFhLI9MnZHqlGE+wl2XVOPh7JPEQiCt9/cQ+TJ2erV8kBjrLCJ2Q+2GnS
tzakkv6wPFx4HijFiU2OBoy86pKWXertUxs3k2pksW3T8FSGHrwUBndzDOhwNO6zchui2V2jP1z5
PiHQGSKOFbNqiK8Ftv0IV5PuEHZ1ZNlks4V7mM7/it3r3o73ZHtEU5utRg5OvUTUtzSDwlp8Jn19
bSZS5zrUla2R/xQo4cP4QqoQzHGCMXnTl1QKfXaHbLhju27NtYx+gAF+8vziufbaA7r6145+A0BL
mhxNyCHdQYuRgZ8oQWeHMQtfSFtmFeXcLmi+fwLc3BRDSW8CUXWHFIheokWYU8bRxAiP3oL9/a6q
onwsgvAgWQo2XoY/Nl26gaYWet/W8rluJ6wOkdteGQFySzSjQWhV+53iiC1bE7bhyfDVS0y2Tqvc
w2vBv7Q86IVATRQX6maYPuhq+fD2hdu33D7883Aj3vk0T1f69k/yNLdY+D9v3+fdOHO3bwwZH/6f
77l9PDUEgLAKnW8f/flGjFrhLhzNy58P//GjlqceMnLekDJF0cECdot/Od3XTcGf4n8+s+hqMW//
+bSTWsi6aEJun7y9ztu//vzPPz/sH88Sh+IZYw0q3xsd//YyTDz4FPIp1qPltdz++1+v7x9P+df3
/HXh/r40f55nedq4L19DRTNqiq/4VZjPdmZxdJXS90yFDzpFHTD442eYw6/Rcb8n9Y6Yl0DOJ6P1
EcuS4rNG8opyjRVtl+LjxIarhwc7oMBPi+GjkP1OZsmnzspr3tIGVfWS2NrtWiezN20n34Zu9Hir
98HW7LJulYBP2lqjfic3LLz6AAkac4hwoJC+S5YDXIcCPV+Z1Wpl2Zo0ygzQcWQURITLkyLH8VIx
e/f8+uIFRfFgh8fRCzLEuRzBOIDILYx3a+UJ8zfZqfFTav5oB5RsIgPyXbYO3uuQHN7gOJfU58Y4
f8LXe8xGuUUGtrZMILAeeuSGbt/GDlhN03y8orgfjrkF5KMdTLhh9mM7LXMI+PHrYLx0UBRIEDYP
lZ79dTPlHKWCrt8Dg9pLx0N/mWN3nsY1tE58tg4KtMB4QEDc0CIhPM3W+WqofQbk9iF2DeMp3rac
2NZx5UTrxsDl2mAf36rIYLrZI0h3sMaYzwmt7k07+z8DTahoZ4eIxCEEe8PR462z8sVXTs0mbK5G
h6EM9mgD1iaPGbkRFT4BZvKFQVhS2bdXGhPUPRpLZmHcFWMT3hvBsSmGK32NT9PS+8rsN3GG6qlQ
nIPkQBCB372mdhRcZFjskparZ4fTt9oiaYpp0r5NLTq5hbHTQ9eTZdAu5PYUnm6XPda4AlZ+HPrA
VacHJ2dBdSDmwtghara9G0o3B/A0MMey34XGgkWgmjw1flbxammng7u+EN5Z3Ae4DePmzjcjSAiE
xGDuwkc2VkGzjwpnPMUKUfc8QdT2Q8z9dF+TmqxtezJfMxRo62A2ksMMuQ1KPZMcz+lPWT6tLHoP
YO6DfdnWeJim9rikD9iSSeaE/9gvsaEV/ZL0aPQwwkyoArd60TM8jcLdAlqNNhpCe5wcaiv5ggVD
ip9pfxFsLvfjtBBDCItboqbWluYVozPB/eCT9jr19QO/mroWTBNK5sp3Roo/NPF/qRyBixFh3xNJ
b61T1+0PvUy3KN7LGjlkZCB9tpvmaCUjlgveWEETp8/++OWYyjzynyQQSwg3xWKZqbzvGsMScR8/
0vkZsV9+wNJLA99W1ylYk5LXbmc0tIh850/XoZIsk+E+L6OXLHa+mCI5rQ9vwl8oU8YpkkT1NkUe
HbQfGPA5YFbWMXrwMHJtpPdhvWWz+xh7cG7BYjhHZg1Mrmvu7RQbE50jiA1ZdomsaitbJgKm67MR
w7hdTU17Fk6Fdnn+EZi0zkpraxeIGFpsEjsz998hoaDnw+7Ivum8KJU9LuOBqR9Gdm0v2dmJeslU
fHHdH5jBI7qmxkM7o2uRBewMfwF15BPGQNMcwQrF+h4I1rTOQXDxp62tQ9O432F6sWg4kBUsF7iY
jzp/LQaEw3bdfQBDOXe+hbLRnr/MdNH8Tc+Y4PbJ7z6KLWjF3kn3oQLXa/3mDTisyTulhkidN8tH
K0edj/DcQYdv+NMuJGp+1cH0Ju2WNyBSFJmTc2TT4OeYjJdwsmjPibzY5j+oMcYuTs4Yl2CZ5bho
O/Rzy/A5Fu1TWEJ3ZcGASA6XO0veQpLVa0HYAh7KdJ+k1hX7wl7PoI2ckC6qo4/ulLwYsK3WzBTj
jd+gWQ8McqJaoDFg66uAItSl0VKmolobhU2ScqFfUtoWdpP+LozgMcADAsbeId52drbJkyqaZpc3
intkyh+LrLhOrjC3DAts3/rqbFtsVdddirh5Dyesd+liLeuH4qWecXqmBT4GsGkItKLOI5GkXige
+c6vZuoZMqtah2aC1W09ix+TTap6QLEWXw3zLjGxd9eK6YQ9fEbIJvDYQpGe+onR9Ry/pZnzSzRT
tFNL62mePTSVlBRwiPwnu5M73yblDhOM2/j2RXEHyNb4ocAOrgb/gygxDiy4ba+6g4zuum++1Z/M
BgCQ2SxRd5rFbzrGyngwm6TZBxYi+Gwxcc8+QDCf2ZmM2n5vlMGbXCCAjVl88yj0mg6YoOiJ81QY
CYmo9l5AfBwsQrkAtwTUmWCHPHDWVVI5AF8GzrMFc9IqHQ9mCow9R+eb9NGnJCt+ldmdhpNRXZPe
/d7TwN2FHej2yd/TFP3QVpecQfb/8kACYmiT67nikJhE4VrVaUP9TV84SHhnytAFsCXKZoUgrz4U
YueVnDeCZALx1qtyp/0THmBk3kiAN5T5TQALIUuy6TIssAprqIA9Nd2T8OhpNE7+ovqd4Rn2ymb1
5KiKQD3X7TFPhXVu5XLEU0qcuqp7qUPO9QE8rXVfu0jjPW3uE4eKn63qZCp4VCS9cx5syapJS39j
mDo/uF38O0J+jlDF31OKsCwPTLZnBbgi7hbHJd3E1dKhGpyoAC/CxmnK6TymBUls+liXeuXggGbh
9DCHbMoMIR4QjVfE1RmZZiPul2R8EM4EKUHTFLYxX1cm3TyW7wFPN6DJbO3HNqJciftrrA6tF3Zb
t0BgnaGP1stNCv493/ITMZAA6gpjcuIBRjpBfMhSWXBhU3xGFh6FgFjSLcwfdwvbaQSpDtsFrWDJ
mO7SxL/g9pOb1PrBNhU1bokge0qR5+97q542GJRmso6/6IvnDYw5ZBakrTCgfQdC9t47WBmRRlMc
Wc3ZWPzbJZD72aUGQlvv4h25x7SE78Xwz9xEX26Fu5DYDvs0ESSBi0/cGUMhMQUDUR61+IitZBec
YpxXB047NOqIbCvUOG5FVd8loZveNb53bAkdIZgiHHbKh4fnNfYuSA8dweOnDQc3vMuFCTQAM/Qk
i/AwmdPTGO1Rzxlb1bZ7L201xxnslsl3HGn4kLZJPXF5rJ7ER4ORUBfqTWv3pNfWzlsTDthk1Vsj
GWcTO/CO2VnsjPm+dyJ4JaK7EtlegTzprqSQnc3YfsCbxBUYfDhh8h5QB6mdrneXurrgZm8iWIX0
O5V6j3pvZGXzsfeScchKYm4azmO8RzAZdOO8dRWiNZJd9cmKL9XYvTAnSNeBERZ4q9On2Xro2mKR
bKJ4auDYrpwp2mCorFY93tTZaC/oA52tHjUlV4jF2fWau8is5ZVAn6fe0vQ+K/qRTN4t4x5zwHOh
vO50c9DQuqUpXZLTuk1ruil/Ptlrxust4iDhVwyWIG6uCsOo2WJr+zUWzKj62CBxV6WCiQxur26u
iLJ0KpitEF3Sgyf9bbVEOt0e/JgwC0dSOqUdHpDlwYvmaiN9IHNub/Ynf3nAf3LyZ9M+wJUC1NqD
JatwW4LSEicykykWO/jF3aCS8+C9ks/CnICYzW+oc8mw6f2DtWTV1GOLAs2uLtEC+709GAsF+PYv
tisiI2gIrW+fA/Hjjk16ykTanjoM66dk+RfWFIao1hB3+wq6lKOm5hTTljoNt9/wvz+2+8LHfgYa
Fgsmqbhun+IYrzubzg8ccGIG4BHd+Nz2gG9l1QXxu8hy8kkpsNIaJ8LyM0tbKr72f398QvdNQcUA
f+gNJ1rWabEitxwE1mw8O0vej/rGoBnh+/L12zeNBGxsRwGkbbYjFuhOLWGG2cKyKd21V3P+iH2z
3uYWQS9Qnkt2RboRrZ4gJpLZvLKTcl02ZCaA8urXpakJTCgpK3gHIPU3l4dMFZgy70BKV6fCgU6w
miHFJHWUHEMyDfa0gw5/vric3/lDMigcf8yBDRQxBed7IpomvjFg2x3D7sdxOX/eHlK2is1I22ol
ljClKYHEXoCyQu17l3oFGtS6SzdUcTCFYhiu4/KANxDJDOPy7tCmWJW7SZD4QrU9GIH4Btm0OwZJ
dkDLDSogiz8brzG2dsn7t+uKXT/h5bo90M/eWL1PqTwQjzTBoKOjAYrr9sXbv/LlwzaomaR0Ic6l
nqGnNKB22ktvzdfjm8prRjlL0PvSwRGSmI3+tfLsiVYagKJs+sYKiIN0hQAKEY3OsSv7ArkAfEVw
FL/jik/PenjMg3MWmW/wcJhmRpour/k2c65dIVl9EKP9bgnrzdVk03RAN4C3PUWJ3k3zCLlI9Edq
4l+k2W7i77HbfwAHc1H18dQE3tz7xvCIAvNNgVdDrvM6elQgxNng8OVnW023MZofvuN8Ir58HFuP
w2Ztjms0S8ciKM8GTf51MNAyFwIvLzACzYmS+9cBcqILSkZWpQpox3TBs8yhbvnUfz8o+lEMHXp5
LKdudft87jfNnpDQ0+1rf31rki9vvttT3r5s9p2/bUfn/a/v0+GSB3b75O37ZuUGQL6ca5UVTIXK
AgDYZOdrRg2/sdxcycim1R4mH+B4kk1Lt6moF54nFcDKL8LupFtzExjnIo2Cc0t40dbLQauAr1gz
F3w0VHAfgSxBZAGapSGMa4j5gxRw5BIdPTn2MglzjV2cgd638W26Nl9SAaMNncBJG4lMf+aWs8zf
PS7A+xrUUTkOW7dqrxaLx8XDbDwQ8BJkcjOFOn2CNZFS0VPclFWWnsARn0dVjHcuTOd1u/Tu4pxk
OKPufjTIPPcVkk+8UwcaCQLbVPPCsd+npmv2rgsWy+3MnUCjvCGvc956vfVspc2Iyz6m6CaM1Q+o
MYjzlXvbu7Nb0JeyUQ8jONRGmVCtI3FsXQkUK4CHmAbjQXJkoVREcS0Rme/pRHLW76zfPljzUwaS
SWVMklI7/SCLgRaNM2999vxpeDetQJ/A4nxaSd7tCM78qfLg6nvqES/Rg9fFX45bmmeI15s4hrwk
9euQib2ZKRe/GjZKk+J3UvvODfSR4+xr0QaC2TCDOquYvioVvDWCgNtmGQSoyr/j7nhNQonewIq7
VWEHu6CTuGGHD1Z7fsXq6NiCs4SUL3CcH0hcronDZToGiKnIuM+6od7pqhmYucz9HsnXL+OLc9ZA
OKH3YnkxfMEEyjzeiRccJ93JdaZ5DZpaQsD0f9fVAD1jxm+nkK219ok5ZhEa6IJbCBTZ/OxwWClc
QWBU8W57zk/C4GNuXWYfzNWm7aKF7pjGjj6vx46SRUsFnLZniNTjuN0nbfFAq5cql8O5LbeDIQ69
6i/lOFc714DmZBA675jJA3EQ331bPgyxfkgRA5Ch1wOfJKYNai2G67ChdZ1tXFKWMXlz0tw2mXee
aozyNsOrDCWJILGKBtL4ElsMgctWfhn2TDZPY5zLBnNW0F/HYvzmYDpdSXt4AFH/2Hr0Kjr3yRz0
u8z1RyklnuXxkNKzd9MaW91UfA989GcAXVa2wW3hDNWlKstP/vokLjnxI9yvn9RaM8xxeRRTdmGh
N5krfXmqupAk/Wu0nF89I3kW6M8xR9CmXDh+Sf8wl0WLxVEtkaTi4hfTj0IFv3FrUhC7mGZak7vT
erDVFxqYH9ryvosXkFEp7R0Wyrmpfk6mx9WXv8Ygo3kGj28NAOJOFva3bF5aAYKZhdJvUyhGzkQp
YoEg5hbt6FBAMUPg/o33ZbJNTUJLKbjvpth86wJPblJ0wvThzV2zPA96EXjAFn7UaczOdtA+WwGu
B8U0kdZJsXYjWHtodRYZoE+tB0TPLAWzW/wCuZgvtm8zpOeFZwo+CQyBl7Tp6n05l4z6m7Psu29d
bpaM/t+TIMuwTlurwiLBktAX4GJQuLK2XnWGey9Hu9lbpaAN2tCjQENulUO4GazxztaYOhEYpFOf
7XXbXLyRwQaH63sZC3Z1CM/YhpzmtaXJ68XupZvoXfnLmiVcUPWRPJrSgbQXxLTWnJ+DiQxHpM1m
Ciy5EXFP7Wv2L4FKnwY1rOBjWmO9wFfJxysNWr84eViteAPC96L9VzQHoyWkEZAVOuFjOqjH3jY+
ozB44goTmTCyt+uHKWbpKeqtMYGUhSJu9N09NPJTFbsHosc4MBDdXgxvNJhs3/yN+LnsQyYEfvZU
VdOz7ub3egD3FVr5CfbKBTJjvzL482gX/aNFA8tKfiIMyXL70c6wqPhd+MNyTbVONPxXOdg7lZgo
alzipctE7Uu7QuWqkJJ8xmjpVqGOvs+DqbdEDhY5d6U0HlxYNoSlIqhhXtnbP2hNnGcXn5IT1T+h
IL479HXSWpEgPv2qe2RorRcxu/JduPjqTSbeK1MLmmg9HWRoib/IjmXPtIJHMAb7vvkWmREWX9+8
MwvjmlqYmkmOI5Z8GzApRBAH7c6dKRrKN6Nlt63C+ucSkKWp/RaKcLPTQWTtFI399RRyPHXUB8Mk
Zz2kQX3AqoDNS2t0bcKkehinoxD6K+o4v2T9/NB6ANUiWZgbZDM0y8vfJm1RNlf9CBKHmxI1wZQ2
uFjly6x+Ggm2oz5rebd03dkie3DF5J7+UfFctBbGsQZRWyXJE8C0vU6Bskyxn1yTsH2PSyjOkAug
DtNNXTFL/mExFDjgfoK4W8BjlqwljsEgAmFCsTFwum1mg+uZAjxDDUoLdBb2pZrps5o+PG0tzbtw
kdGbdXSKA/cuGD3nuZkAfmQo9SrkFRZqPJIkUuYU3pbfEt3P0l4CvvUzoqg5N7PiEg94Rfpo2M99
3BxsDmIE2SXg92zS/aIa+Xrlcb4kU8Zi/Kx+Z9ZwyENkTwSdsL4KUW98tIyruUVaVfZFd0oA9e3G
oG7g8ocvUZDXz12a0UJxlN5TbibbsIfd5XZZci7d6bFhnncJnc6/eEkjdnhLJEIxt7pYRVhvYktc
Q5H/iLU/XyJ8FMeRmdgQ+s2lXx6CKum2o8WfF++edxKL72Qa83M10iI367kE4scBMcuWztJC72/z
PtwtNswpL6wD/bN7L0U9d3sIelhNotgUjRvuM9efTomy0QTR1o+9AeZVzyZqOVCHhkzRH2Mrubs9
WBPKPSNEae7MDwGDe2gMw+JKRPQJAy68LOCpXe6NSygqdC6N6lc0lXMZ2QyxgfcAK6oRRF2vzGdq
Vf3s42825+fAJYM0N11x9vpKEPTB9EuTmfnSWWOxwxVBlZimYh+kvOXizjUe7eo17ivs/ssHXmwR
Kr/M8In3XGnHBcwkuL02jkDRnSk138lZsq96VDO1CSEh7Lg8niidi9TlL+V0yd4WrXfJZ5xVVpsc
PCZ0a69R89qUiH/8yL4L/RHZXE+ygpdhi8jpBK8df3C24H+7vQCcv+pSgJ6DxnI/hQbD9aLj2TSD
4bliyj+Z9Fy68G4M9oNdE18mzI1IO6DADZPuFLKPo60KGZ4mHGXweM49ECvrEk9scVDnETMKg6iA
bDRw5vUcGSR0h6k3D5G2j0aIxUhSTuSplZ77UbNhgTwPm6dutiWNQAtoHj1zTHQMMWYDPL/bbwJJ
7e71KO+Qx3QbbjOHJTU6GGM68yZtJgSj265hZ0oU/9k2453HJdvXHo14o6avqFQXbAaN+gLxACZK
50TiqEE7TlEr+ieSWB+AUx0tGn9UUAaoAfEWmJw9bobevnaStRkrwEKc/GDf4M9jA906Qbq1nHgi
a6W9xmPjX2U65vu5a+/r2bnMClL66LffMm18hc7goCWFERkv8pYKGqsquBDodTi6Rtk5LzEfUwQW
q2BkhZn7H8403c26hAup/4u7M1mOG8m69Lv0HmUYHcCiNzEPZJAMkiFKGxgpiZgHxww8/f85lNal
UqdVWm97kTQmRSkiAPh07znfgSDlQ8khIZOIJfZwVsmyWWBqiV1t69RhvPXyKVRIhs80IPK1pZqH
xGm8uElwVv/NDqtv4kIBlL78EiESo60Z1QPcn8B8qaZ4evAGjdMn878Fomqcoq8gDa5lo61GIwwQ
sqQovEieZXGF70/vDAYTU7VdwqZAALWGwgDCte0U2Cv8yBJwKL41URqYyvk+ib9nheMTeFRQQBUN
2OWauFS7QIYZB1iKNeHcp4VUAC8s2aFPEaxOTxRe4f5ZCaAUcMXMoDo9MvEFl0zy2IbDmwzYfkRd
dyhCDmzzkNz5CQTXPreJ1eyUZRqkoM+WSRgQTsLUCtnNtNHBGjlZJzkZmUCtdqYcgpMlMkalnrVX
KNSHxP4RpH7EHhzF9Uhr9Rwk0WPn9NoxoCfdhgaRGHGBTykyzk0yepvSCxFgZX2+zakRqmdc33YW
peHZT+V5ao2dLFgwptE7Rl1VH3XMV4lj0+zp56fMyB4jmYsDAT4ghVziWgun0mDjuw+sh6/6WH1l
CIHp09B6enPtH12VHl1SyTPN8mbShdqLrv0okoSkcCe+oipWbpPxbkpAEnaxxymY/UVTDLeaHJdZ
DKhO6HmMguKsICklAmC7Fgkdknn+Jvu6o6zo3DU69gG74kRFIgm6JNg6WCmTE89XTC2venRgtY7E
kpCrUOE+L+xjNyOlCZ+KqrfxjztnDx6Kg2iZroTzJUMRYTm9h8Okx9Bd2B/GbGi7IvWoodOR2MZj
tQn89mOxxi9XLC9aUrTjhwhjUtBgC51fK+egQ/VbVZ57bri0m6Ium01ps0XMDOCZKTsrFOa4P2OX
fnhNkcKziZbxnaeeHJT1YqFYzH760DpnwQO+DpxRpZQ688FB0X+p7OvyW3Vbo9D08bSCKUDsXbAH
6aMGBVQkfW46AYlOixDB9PbuIPw9Ngx2BYlHOkpTbnwJwsQukntXp28iSbquUiKRfMRx96XfWPxd
8AKt3C3WTD3UPsIpf+GsT89sjg70Xs6pkbLZxE1Tph/REOoHQ1AMbmZjmzrxR2EjYkXSAnBeee2N
3t4NAw3cIkfCFDACAJ9y7pzbYh9tFbBlnSuUAAZwTJrI9DTbwbPwzaoGbN7IRrflBPguoMHpFZjn
QvdrRjFuzQnzBXhMv4anD7lQBsfM4oqjizrlGK1WDQ7YTqCZjbMXW468dIrVmJrJwa76x85ixwXe
u6eVhVoyqAkt9oNutfymS7brryk1dWS+Du3ga9IHL2E7MdPRQ0K+xmm3I+dm8LVPqwcinUtgNv1M
hybFQF1jDUFnBe5Xo3YF5EXi0GmS9NGoqMWZQ2GtDI/XSGWyiSKkEIMJrD/p72LHencN5iNA8Zcy
Yketw8YKTeb5iP4xckbGgvOgDTY3yXSukodk4l15jfYC0dNfV8n0te04i5H3wWoVc7NtwGvRlLAx
0lCZNc1GXRmakSADPTZ3zQiAbUThQYFz7yIutPLM23RG9LGsJ7NUeVPFcUoee9P5DlcNRa3PX1nK
dyRgciCMPkb2kmPRv0Uz984oNYhAZYEdGhEKLBYFW3+wDavYi2rMz4kP/afGQNB07bjLIw65nsl2
3ssG7VVE7XgaDPsgdf0yN6K5r2XX3pf03CEfZ0c3Lcaj2gOLbJCPUKU5OEz21y4c7MeebaQ+mjWG
v2yrWWb/mLaqwzNv6LUVG7LBk0PRia9E5mbn5YvWd9+iSAvJca6cLTEAd1rY6cSgT8irDQ4hZ9h7
X6KBPHBkI+b9NOrxIZhxgjOPXmm29/vZ1K+V04odc4lztrrgjBiF/RDYmooj/kF68pufGeZaNsZT
BL11007adhAskuqh0hXWIersN42Ah03SqutHee3kTDjTbDLmbIqgfMq70SeNovVJkOc0O7buCoGT
fmy9gyszf0+Rn6A/9H0wBvVNNuj1EdQfZHoluzW63lobJnSEjrvHxoDoRLYJgzqpmbUZbhsaMG1J
64+BGAJVj9+SHiVo6uJmYP/45KTkd4whlrJ5U+PuaUgiVxYgnqVBu5TsZJA4sGnKRPpst06BDOcn
DjtvI4hUZjUc8XuhHeK9VdO6rOFLDuLWVl7NMYjtUoi6p2jkrWZnvJYjc9AyEVFegdrkWz7kZpbj
INMcBvvHXKjTaOdy9o/BfktGv0tfgt49m1u5kiMkOJQRx9yl609lrYfO+pDrIEuGYJIHHUqESnLZ
9KaNogN8H6/GbNw1/RdDw3AdsC0jJ5P6N8dDkpHWbVafcL2gtu1ZVJfrJMSbNqBNsw2VqIhjaHnD
gO+JJmK3pQ/h68xGcMPWlbUeBooBoCimib6LeAQQphg/Ad+NG8bkRitt3FgdYglvCNi0jhQycdVR
UWCsxmCZIKsm1AyYsEyDqSZF7tO2fceuh6ZDRF6T5x4JDyRRr4pOtRt9KPN/22QfecHThJAWsbeh
AWRWtnOvfw6N9jbxWOFRgqTy1yOo1zS9EzzfMH1fDMInmbFSENzrAla3vBBfzfroHWMjesNF32yK
ASMaVAi2JfxS2br7KXc4+gY18OhU/6ljYKda5m30mik/uOQzUdqNGO4pXU9rFxwMQRjtygkRmaAP
aBSFniuA1cXIr5zjL1qIQdCFA7bM5H2z6xFFoNlnJm8mDnwpv27XbPkwiFCqNJMPv5nul5I6NhJi
4DnFI5MoKcEl00azxZ2r6pRM7fMuqBTlIs0fK7e7j5lkVlr+QbaixEbMp6n0fDtDmpb2fMiDJto4
lM+J8OE+/poTu+GkGemw84fkg5gYOI0WZhmShmKzt85ZgoDCGXzCRxnt3vTAmSS6SLpQq5y67Ze+
jyRukTLcZS6M3RzPoT54qpzR/Ywp6BwkUemPXqn/HMfn0C/NbxQqUDwX83wX2yI5ONZcr0PM6huN
AlWpgyQtZXmMHbO7t8b+mPcc/nzCXu9BCIPen9FZl6T9+CRQ4OaFkFIg30Tbz+NcgTxYSZfck3DI
NgTNAUPXig+nMAB4ZIxH9YTURve99adX0yzuYQpchhIcSFCrECrWXb22j9S+OeR0Bm096syDenoc
XTJJsUvU1Uww+inLLJOKRRIcQ4oRZ4fetxnil5vhcxZ2+kXNh4wTVAcueTLxR+QGL2Uqn4rZfmun
6EeWiUM0FMxqCTQ1qhokG1DCB/j7LNleWwMVQitWlf2M7a6tBpEceaGmpLA3O8oKmVcPYQWLHMUP
cRVsO/DdEi87UXzTmZH9DBJ65h6WBTvgbKubZ0xzJC2RD7pJaHh0ybk/m7X3UeneMbV93IHmEdIz
9qy2+h40Hs8sD5feOS+jR5+cOCr8zIWfTytyyeEQYmaZCxZfcuvYxtJIYfFLPgRm6lU4+wc1ds2k
mXc5b2fUvJexZbqr9SRdaVoLtJC9Yqe2E6NFoKvEreyVD0HFYNAL3NINpW4ntC8lOrzV8s7rHpd2
IiYI19pz19sa7Xjsb+wiqtm/mMobPM0sBOCAm1XrM8lFeK1GFwg9j/8ColqGSwhVEoPEvYZ2mtoi
9zfEhNB1RBA5FdMSvN0tho2bUD9mPIyrvrbgVbKqlPhrNzngj9Lw19NkX6ALchVst2YCA4wc23Ox
Vz/XJ6RWbF29TdYjFUIyVAeSO2nTMZ0IJws68t95LfW7DRMceKRVGULIXY47lauba9NiJHXxPY4o
VaVn0YkKsiA8q0VDRTmk0OiWCCbbquOh8PA0ZaLm5uWsYV2efZi5dapTD/uY4mQlcXHIXCqKcOMR
2Ak+9uwn03bKz44HnypSZ/tcgwdbOt+dipNKkLM+R5Sg3ajy95lGYCM7n1sPe16rOdzx9BNXhmVg
seZ6INV5gFSlkMy9gGQ92XAUzzO2CC65Gi7wI5o7GDK0wXqWphOvkLcJVvFalSvI1oBTLtWyycNR
4kmf91g0tO0scZ8B3OeZ+1Zy56Cn+q8Nxhoj1p4AtYZI2X26pjZsTXR366C29b0BY35DKMezPXS3
Vp2ysto9tz2xNnHIMu3ptMuj4THB273J5vhjMBn0tS32naK0ipRtrcTFgQGpPoRI/NFYzkhKZp+S
sXoeh4WPVPY27/Zzmbvx0lFoMFCwj+WhB6vPvpFbNlrWsyer5OJO9s8s/wBjNr7RBtUnoJJOgRA/
Q9OLk/kInnI6SaNOcT/b/sYhkWmNrCF9SKg9QDisKMIIV6WJ+fTAS++Zds66GCJzwz+xwyiMPAj3
ncEIOtpJth388TXtpmjj1ykinKmhxa+38ZriIehsoJ/6YAT32syMZbrTi2ehiWLw49YgK8qT/nzo
m+bR4D2eExch2+TURzse5K6eHhoqXjO6JS8Jbn5h1DC16x06HLHvQ1yDcwVPA2aEAegbq6lf71qr
Y40N2QBhbijB1RfzbpTtI9gjTC1Tml0NC+VNyfSNkYZMSdvskvuGEzyJk/mGKOjiceS0eJ0RcHbo
SX4hff5/hQqaOuv0b579zXv7/hc98PKe//zf/+v+vWnev0dd87Ntm9/Bgn/9zb/AgsL/l0+qkgHF
SGEFTbAqf3EFXetfji6EBXnKMtnEKdDWX1xB2/yXB43K9bBYOlD/LP7or3R12/gXs5Lv665nCZZl
/f8pXf1PbITnGQAGXMsxHBtl5p+4GupbQksrrcJ9OlxKMnEY22oysvAx4dCLPX34B0LO372iqes2
ZAMBrM36A5CTFXYBA8OoDgM6f4uOpFe9mgJ1InqOIYi6fwA7/IH2stUH5IWg0QE3BxykqDa/8XjC
Vgvmukqrg5Ht7Kws1iiPb9Wcvgv5T7S3v3kpz8KBiWSbaD5e7T9fqncz/Jg1QTukhn6mWfpJbNRn
bG1JiPn47UF7/MWA+D0t/k8UDx+KV3IAtHFQw9rzxzVsRQTnDt7uIdAGf+t7UkUZi2ydjqhL//tL
GTzz/wHGUK8lDEiWru+4nvEndClke2uXEZ+KPqC57i395sl6g7n7PHKApB1Mv7T0jkbdqtxShcdx
L1Yot9Dk/wH08yfnZ3knwDRN7qYhbO+P6+v22CpbZMAHnzwPPQ2oCk7XCV+2oU23sRqvje3+RE/w
T1fg7+6rsGCqwOAgcfZPsKJmOCUFTRgXuI6Pid4e0ZKhrRqusuVUr7zuRXiXFPMt8dh+lFr8XoMW
qibEmrFdWytyP18Skb78w43527dlW3hMYLdBC/vjIRB12ZkZ0WyH1m6QbGXOARuOtWqtgQIYJKFO
v+9qdiVtEmQKIIboInuaUqxyMObpBU3s5EiKFCHU1P+DVv2bh/Nvb5MD5MUSFAWZXv5zGMxd0sFs
yauD1smacAOKVRzqNtNE0MxgMyLcloZ3+7XCO7767y9t/MFbVKOdCfPfr63+/LfR7gHQ6rUuqw6j
Yz0MesIOnJo5p2wAVPV4G3WfS4F+fBDiI45fizpo/+Fp+du78ts7+OOuDGkelX3BO5gjIJumO96Q
Or2T4AXNginhv39eUzf+76vte3xsnkvXt03zT4ZfGeQO9uEKMbde7VzpnkWZfg6YyVaT3hvs+fM9
ZbU+i1+7NqDpGGmE23rD1amtA8phIsf16ezxd6ZsgjLCs2NBhR8Hf1c1+q3CFeen/SXUO0Rh3bVM
dqNTfhmZ4PyYjFqD6kuDcHDOdn5R3lW04SGEI67n31G/3wmqsZSTzKHcl5P1PE3BmrySed14d2Ex
nxEzWsRr8ktOS9aYBfZqriVVbCxVA87/AJ2eGlBjP1yhnx57U6wjIzpkBgCQiAMZd7S4d6M4X2s2
EaZyeh+a8ZFC5pqKwCkox+NSayl0sZ7T4pGqP3m5ESls5CdgrovInJAhsnT0DMl8ayX13uZH2iXv
mauf6bZAwfF3sY2drwIpCPnkM3eyz9JMPtXzZPo8wgZMvlVckJHafPfUVKyuDMV9lGQmGPYBz/Zo
ftdQpeAujT5FFO9N171vYHDQxByuxigOw9i/ZG23dZxmU3M9l8mjFeM5qvFcaDUdCCza76heb3bN
BTKZ8QafpJ1hmq5G7HGzCcPV+HAexBK6nauuR8uOMYBgu9Zv16VBtziHnbIqOTrgPjnRpr8ulz9w
kk9CEVCtay+4CbiSZf5Z52S819Fn64b3poXewp5yxBmRfg766ruPicAe+ajawNSDcunWx/0l8ZEU
UUtxvOEWDawTJn3L1mderPyTjIwH4ipo2ti8k8Cbn0aEay6LsO/1V5+tMCrPc5T2/H2ffMOntEHG
LarwHcsvyqwANnz8Q/bj2YaSr16imIcr5B8etBhnJq8XT/IbaZvkUGbv1qyfHXWlVAFirMTFTfUb
gARKO9pnqsR6Sf7ekzSxssablBOIPY5HZUhREGYnzIVr4mFu1Nmry9BpSbXtnlTuBh1BPFgTyG0E
owHOpPIOSWZJhRS8ksjkBgXxbeYdrYsIb0gVA0KUCRFcRCezOj6IsP9JFRG1lsXNqoU/7WV6KX/m
xtZ4dGgJK8PYiXF1t7x7N+XzjUZ/VetuIklHid9NmpsAat4HUqQIE7rzWyw0o0F6pm1yCIv0m3qU
B7U4WzpKtQ6s+Rzkh8Tg3oCt8/Y2jQB8OzerJtKoofN0TJPp1QClcGfj2Vt1GbADXBRqDyNodsBb
C5SrAfVnaCUPy+MonfCTYDEO5rieVpi73ywzfHLbwsTzw0svU4kXZ5+DGG9+xlgpcaUSk9IMN0sB
wAyNuVgGEqHiPO3CkmgR4Ufv+My5oynHSWA6HPOfm5k94TJt9Wqpj3CADiOPEHmWaLkyPB3tdDPU
jVqXof49IE8vdp/0eaTX5XbXdZdGny5ZCQgfmPoIm9u6VYpQNn3XJH2DuP3mxKd+Ygwg/1oZYfru
IUJd4ZGjH8mSRdooQmOPWtUgNWu//IIPTEgODDK3v1EhA5Ck8bZGwVu3LF7K4FVwKWabWrMujSch
ReO4mdq7al6V7gxs0LZ3cz2edWJk4DoF93rHtfFnrdsP+sHx++1YuyaG2XjcQfVwVhqemZ1Tj/ee
05X0YM0bQcKMLlFW/EOE3LaIQx0cROuxjgDfGJQKqtYg9KjF6kre3ya4XzropJDhWPQ8vOYYOkt7
AFMCIFqPhpNlyaPbMosS+cEyWdKuJ3023glde2FsxXuQ17tJQ5Fvto0y9lMRiWhkEZX1HPWgcLWx
8rdZlbyOoTKPFNip6GXktDT1bUIdmIeTayWG6bYU+ZYHctm8UCn5VMuBnmefTigOms6lYYprW3xY
U6v/kIH+nETFuteNJ2gE56lDAEP+yCYQXrv+dYum9ktHatsISWl5+DuKphvvZHUaeVUKIlckxbth
EAtiZPg7mimF/k02rsNjHY19Seew+9lRWEbFLJ4lqaLHIUBR4VvFjtw12IEoR3EZBmS9hfWr7Lgi
YYMFSOZ3ra+5m1oaH4IwuU0wEwhu+Gm7aVpT0pOW5kYfeOatUNtLQXz00tt3TA1EDgGdcTUT3zAK
jAxWeHIHho+jMQ7toN30IQW5LsFlUpWVqsofktkgp0VvJpgVHqW5wj/GBcUUurCkD7rRmoFMAqko
74uKiF6vZ9vuTT+l117MjnmLrpRP/fyn0HPiHSQXiU7YqsrQDnXeWO0shxfrmcxlgiTWi/utQy/0
170rM8ZQP7efhX0DQfAwjjwubV670HbM9zSiuQhGWSPKUG4oe2Y4Orntrmu88xcvpt3Ee2gytPVD
lBpqT2Sb43c/cTgk+YmPyxipU2q16yqbaT2RdQv2mfMFekNKo61G+i572QAz8Lr7Oer5uB7g+BZ8
qMQur0UrbsXIECD79pkA5ydwdCjFxWWGQbB2GoZoOFhvbtGSiqamIKcjdS4hZi1CANi5+AFZ2wAv
3UbX+wlLVVtbnv7qDi7KjCLBgzBXaHRjny7ywHfcFbJpscUji2WnBRWYg2YL+yxEehoOu7brIJWZ
4AHD4qUV+NXcAIe4SHCC2KyLm3kS5WEO7xoXOo3mszHoGMv0QUcHVAo6uOLZbGnBUArmQpXNvTl7
36d8eAKBPnwktHijlBCncBLfwm2nu7um1VDJogTre7yLHL4V7Dx+8xo6NVTwhjsNxF0aZ8HeKpOz
Kfu9DKr4PpQjjScBMKgFHkP+IUJTEjS/x/4kWWqSdE+aih4bNx8xr4DHtjbH7DVmKd3o8Q4Ztzxi
XmYR1GlmyVniUJtjLNgFnIoc0JGsNX2DHm/aTOa0LVNxrCM4AQ2wiEHoKxdAHmdym8d+KKA0dyQ0
NwgxQ2iHtPDucHUxZTrmozPWxcYoSZ0TKMkczYOgC46fsJ5tBMB7G0/ezUCtc0RQvpFpO6/DvHvU
jZ5fBhiYm014tpEOS7uTMNqQ/Yp2osjrY/BEW/wDacoFfQTkdbPdxVbs78eK0q0PmJRc8auf8RTl
N2/AF12pLUM9sqKmekNIYYB3PyrFlnou7Tu2eY77vR1ZPnTYhtRklWSxfKgt4y5w7WKN77ikL7HR
PfZb/Wi/2ZqGMjNkJtdCmLBJyMEEWwZDXzD+J98+9HmKqKmM9i6krbWPqJCYRQekVcoS0JtY4ofY
K9aJy3M5bR0fLdlMrtPeBQS1wnW6QY6kY1gFJDAIJ4fkrjuHaKxxGU/yLjKaE3igjhVpxFREpxpj
xEM64O10SryVBYl58Oxc0kgnh31s/7WJGWkYdklk7ulGWF62KTAq7X0Tyq+HOdB1F1Is+nE9pZ2N
fdcP63g/dEiUNYKua1YYsBDBtBEVAdgQ1Skcs/ODsPLRN6QM48BjglCvLtoWe4SMt46IPq3aPTEG
s/2y0iE85pCJuq0VDb3BMbSPMwIs2O3VgenM3wdFcTUliso5j06xF1qAyKxNxKqwhwGyoYEa3fsC
dFQQgqgn02Lqm49MkqYJLSnaoA75Vmatv7WyNwnWDw9lv0sNwoFli+rYhiblteLFQ+e64/QmdhiZ
7hFAvtIzB5yU93QJY5zCbkDMucneYO68gzeGbBALtulGBzXA4CGg7M3m3YA+g4H+7HB8WHm+cYMC
HKw8hPeos/urE1vM31X2rhbMX9UlLMNKtqWKygm9cnoUBNXr+Isc8zSVZsgWmvuUujMIo1k7l1Ce
yCxjnyVURjHdD32gM5zEkb9ftq1ppML38DYZzZeshf8ecJpJ+rbaAb97HFE/rnUX5LAx8k5B5a/R
3KXs8dbLNZkt76UsykfmpC/oyS7LVrdNOGZ6JrrXJk5upsfmLQ3bK7lopfmznfjctS4B4RO3lLyX
gXkriKawTSAuAgPfPtaJAou1rw5zB5NggIA7LLaz5RzUf77Jh0ah/jnXODn6KCm2YRY8kEfv0Svh
R9VA1zeX3c5ka1cXbDRy4D2GyneDEefVCru8RagIci9GYWCPMHvsjn+f3QWRrkwbSFHRdTNwUThr
hqQpw21M1GGrU7UW9Pmsc6q/Q2b2a9AkH3Op35wE1VFope8AB1pkl2DCcs5pmvBhdHDHsFECU+dE
sjcLLm6ZPbr9eJld5zn3xAXJzGdlIwRLaPYTXloGaog5881hnUYSRSIxQnkc/vLZUceQYUxfKr3A
PCDxhRleM28wkpytvrjTXDsHHeKN2yAuvtIKc0zOly6NiDTgrMfMG3ocTVFDsd1TSfa/tlRt8eTi
16wIRFLyrAlVRbD2ZxZUdSzFQPjNbA+ajQaU7OdfT2jY0Tqr/flMvtLGqwIiEXLutXrbnSdwKyNS
64EXKJHiwbR0Ot1WuREexxeBvX5l0pmNM/+QVqzURt7jGfMx7EbGIbSGqzXAGq/ZHHeoIdXOngPa
Lo/jT833x23S9ddUsu8BB38K8/JelPTnnaY/z6Z5W+5BF+cBxsn5EHXqPah5tSjV2UKdj7HEf7GB
b3UwQ0BnYlPylF7TtUj/W07JVjYfRle76A5bLaFTrJ4Zh0aP+ml5E6YSy6mjbSHye7WZ4jqxEVeH
VRIgz53z6iZ+vSIA7IQR5U7gml81SrCuFXeuO50zgjhNyhCo808aTvB1imaWWJn4U9U/nLD/GMpX
mwxDNAH0lnlGsNs++pT0LFMcys77VvX0+ypjvDMw5QA+iN8tdUQnajvVgy9L+W1584Zacyqb5xUD
3buesEgZsfnZCjRPS8stzanz+t2RyrM675arueGBT2NxCXLqPcZ49nLjCYeIoAQz3lsJKyYuG63P
N1z5VzVhdEX1lunrVGe2cUcD1pFV85ByeTTJQcfLmjs2GghcOet1Hjsr+bxUk2XITFc73zRPUDzD
F0Vy8nRW67LZhji4ip91z5hWh3qybsptZ9CtcEv/zrYdVoA2wk8KvIhIki1bDH+LUvzGE8zfCK14
m4d7AyvoMmqJDEPQqmc/qrZ11ssz71nyTIiaGmg7bzwVXfMNng1kMTUYvxRx/6OW/VVNJequRjOp
RKWDOSt6T4zvSYFqvRHpOssKphntYbJM1A8lzouYj61KEH3D6AnH8eq4L2kXfZcGUFyqKrUwQ1b1
I8J9SHDqmvTB0ziPb+pjCk3VlJkUq1ZcHI9ipqtx71XhskP6XbJrZSF5NRkdUlCoGGwbdlLOyrX0
BqwWWUXQoiMMAtiSmjHfpNZ8Eht/JfloNw+oiyOG/8hGfQWo6jjKUsP1nX4mBnLsGjRFolP06ou3
SSTIoyHGgPthfgujz8mmqiEG3nXUaEdaPXuDTaKrHu3lS1yr4hScK8xFUo+blT5FB5GJy4hrgLoI
DSYaFlsxYFIU2UTLmzpX9JI5U0WguQe3eeDBC2MO4K2fN+uKBxwLQmkia1c7ga4zDHZm1NlTqh55
BoNOVTxo376TAEsGrbnrqZ0IKIlLUc4c832jiX3cUJwbl/IZcBgfo0LkBfcD4q2pYVb3uTiJycfk
I4718EHxcCtr+H0d0vbOYOOHzeyt7Y37ZTxAgOEW1pzsAb5tiVDeiFz8wLfNWQjoCgeadheOm9Dx
vuDYOwA25hFfhl/jviiX+2Y5agcxuW9WdjKoMfYlZzaMJ9kaC3ygjves970MP5HLONgcZ7AxHIvA
gR1JBbtmw7ifKtMi8kTtDxD0ryOS1ZcdNWjW63LSClWpLENbNxWw8/COK7EzY4mGyy8BXa6x6saK
neDcLblNSaSqMCG7t8K3132Fhr6NuCFOxiMpZxC6TLp+HkEGjqsDx1NAkOBPqAxGxITh3q99FCJy
ip8bIf19chws0Gc4r2Ajc0DWLdDzgt0k8mhtFTTIPvm3JdNrn7y2YQlXtWGKQf3wo6h747KcPQvc
R3HiRRvQ/FwbN3+tW8grycAqFXTaOmsJB6Xhii42Z8dwCS37At7kc6nSaBofus7ijazAXgvdw68J
nM6JWNoKSpPLYsdWMd1KyWPrcDT2HRM5RML2dHJ/uJHSEqqSXB7gs44S76eH5GVT5xorZWStl0p2
VVGNri2uXepnlJ3YI68K/7FMcnenppJJnXsrnx5SZBRf7FF8dqNNAREIQUkVIbaiz6R6zCeWkGSm
ojSXb83cPlRoNtYByj04Fg4TKsubFYLO4pB3Xs7MhcVTvaxtsH+Z+lzxUzbQJlSxelalKdNhYBZW
6rJjfKDKsKJZjQIL33sd+vjS2JCYTsKa1eXvdY+8btpFGgbYZSw3mskZtZoflt3c8kHZek2biugf
Dqk4D0CS++qmWy3/qK0hUzDjp9CQV1h2H6RKePtM3huT/jVw2G5DGqSomn1zY1T3VmQpEojxqyYg
bHbXgzyWRYjhnad+TK8yxbqkEQcJibHYNwUkgoC9SuXGl9l/IoKJEFRg5GcLtjsrr1mcuvuGtZSp
tDYP+OdPCR/tZKMG9lDaBPX0I7DcL5pdVDuO53sn7Jjc/KlbSz9/q2R7CqucEAI+FuqeyUEtlRdI
VOT3KtPELnIeSIc9anr1dUZat55czrpB29w1dlgdwSFohKfCKHKm7DyYsXk/6n33POn5a64IPWgf
D3CeMUj4pE2P18qPUPBQvlvHulahFceB2JVafUPZNY/OiZBp/BmzJe8MK0swVNjnnNpDN5rdTu/l
BXbAsNKyvtqlZu/tROdZ2yrsnLWUxJdkBtuGpBsfmtjS78yigNwQzTvdozNXBUF/IHTope4sccwB
MiAGLjgegUsECB94r46d7pwccWVTad/a0lc10jA5zJXnbys9/ZKj/NoPHWnVRjCYe7zuj6g90Wl6
jn4VqLF3QITaU96IFvQGX5zZkccEJVtojhiX1JfA4Ev3FZuQceJZIBRg+eKUsJaSie2/Dir8FBaW
u+un6imTmTgtXxSy6OQwcoYwLI9NWPHPZ8VDpjgwU69tU5JXEeEP1A8i6sV4qhgwcBmpEDLbYZAx
N6LUm12TZd8bXTNPXa5/LSoaCvCOjW2unEqYGvPT8iVOg69+Pflb05LOafSi378sP0NB5G0JQPyI
8fdOGcGiXE371OaDfVq+++N/EYha+9CpT3Epi7MNFGUr/IpKqsr6/PcXzA1wXPwq2fYyoISDark5
JuShl0G1dZClHywtLRn9csDJ4TILWPFdGlrPgIO83eCTsWiNI46P+G7hiyxfOoU2qhs1rij4b//9
B0nAC2UpFQ0Dh/1p+UK53/z1XZemFp4g9SdE4lCg0E0sG5C/Hn1076wC+rVJDf1ayiTcpWDdNlEg
jlFRuHepGb9aApO13bY1B8c4P2iZHp64S9eyJdN81KtnXdR3/PF4EQZOYyvNkqOfoV/2MCuthac0
qUVtPTkG8SpxBAtGJBEuUL8oNq3hNDubHQGTzuQjDuy8lgdK/S+Fdvk48BrL/42I2bdU+AEv+Ioe
1fF2wmGqrrOVV9fJtl1K49Qplp+5HMNaMhYebaBDqV4+zfJCUWzakcf11dbL7CGGRFesBNiDCGMp
UsXUZiGC49J0Glb75Vt8/j+MMTS3wgX7DTPJOi3f9eou/PYzXaBdDu03b4BznyoN42C6XzXdbXeI
YuXZLtzwnDur0Y/HEyLo8bR8N/bRM4WzmdxrVnC30UFCiuwzodG+TWkbnpYfLV90RRdavqtqlKFu
VmVbJr3saNJnMKlJnpzoG2/wKe15ys2yBd+e2ZfpyYfVQreJL940fWc5QojozsHzZO5xCTw7Gv7n
upwOnm1tTTWAXTU628nX9x3mJZmDJsxbTFNaQQbu2N85E6Co3AwVb8HRty1mv65OzwiWUebWfr2O
mWo2kVT703qLTSo81WqINxgcKd39D3dnslw5ci7pV2m7e8iAwBCAWXcvzjxynpIbGMnMxAwEAjOe
vj9Qda+kkkza94bGSmYlyXOAQIT/7p8rktmJaeGYu6d+szv1mYfLvFhWm3xZaKqw2idZF+xpFkqt
NUDveEP5s7cyOVPu81HcxOQaGCWKQ9julKQgAbbymb8LJMXrg1W2/FOe6bq7tPBvu7SNzxkAfLjJ
Y4UKbhCn8sqvuuZ7T3tnQT/1ju5O1fLDRCJjj/H9KY1VlKH6ERmKyod/EibOwodyTt+ffX8IHf3H
fyauErsi8HlydsdJqmmfl3V/+iZ2TrBD/vrZ95+50fMQhfMR9RjLdjgij8cJjM1GJRXWep/6AsN1
qK5o3unuOruJ5BENPACz9FsODoWmdk0vvZ4OcESeRUbiGU9+PE3mNuNiRngYokuY+CdBfGXttaG6
qMBFpPMi3I/WV5mnGCmV+Rn6Dil9UoQmwIbxPajVy+y2r1TGhMRT7MPAvpSTr0hP0+JJxXX/DGeW
+VyCNZXOkFuzRMNoDAPdw3k3BaUHfd/8BHp+bUlY7/NIqO1vmzhhYrncs4PvHuNJeFtLYiOzso3v
SbWpFuhgIJu31C0+G8//5GCycq2lZqaLPsc6/JgcDcK7eSgjnOXV7DIPGXeRER+XX8AUw559mb+Y
pWN7P2fs9dKJzW3n47/GefEEW3aDyLJWfbRLWJA1gLqYNOrasuVNHrPaae89ye0feuYf0XP8m/jB
0nOfrBNSQxvLLV4jFVXMNPwnEUSftmw/7aW9o76nr2Fc5RE7ONfl+D0X+o2ypstsn+ZaMIwTzHsh
SO3cueQwO7XiUlTJG6vQNTNjfQTEs4JDpPai6+5ErQoABN1EeRl8GG04W7sPMdRSwXSaK5ooDYDi
+n4s3WHLblZfZg8FnFHU71QQiv5WecAHbMrKPC+/RrwcBPL0qZd0bWNIZEedf8/ryDmKdVoRe9D3
1tJsITk+fSt6aRD9XqSg8ftAZaKw+EW5bgWoij4r1qk7vGhwH9j+yZFgtzDbkAMktUocdITBJMBJ
awQSqe+yetjaXvaRBOajzWYR7ZAzs1+QqIU/4vfoAu63hISVoEMWypP8Q+BeX9ExEJz+vd/GWSxm
f1/J5AcmpwJsTXQyCdty/uQvauY5ckjV5we7cg/lxFlFWWa8tWZN4IItnCo+2emFHGOgDxdwTr/l
roCBWiegbcSpu23YdSNQJMBKlpPB90sZITM62Njt4RgJjrNseRZZuLkZU48pMxHVVRdy3lYujpHp
N2RJ5lUpe0JTHpKKfo0BtadKPeAVlLL64mN008UEvkgH9LCxXLPlT+HhGhcPG8u/f1GsP1cefr8o
eEgt6biL//HPvjwCh5OPJHLQhfXSYScin4vuxI+UjP7VkrQoHKhy24wjkZh//73Fv/jelAQJvqmF
ASr4c6lY4/RugdSfQx9m4l2EKEZ8Iyt+cZEZaBy7qcT04OEWmUbrxZfiGAwDCL3kN2PRhzCIoOs6
5op9BCPl9qpzINsOks+//ym9fzKFBaZlSjfA6h7YNkPDf7SllXqE1edlXDaLhT9uOSD6TTOsWIY5
TE6LvEaCZq28Dt95gK8Ky1g9ZL8XM0dCaGZVlExHutzfVZyI8Rp82MtZjghksJVV+ZHq4iNHKuSa
2DmCTRkO8feqSdjc3n1bECNzObcvcmBbOzf1WzpJgLoRh8JvnwbHhN8Mgr2NzOOV6DnIiyxX+5QH
bjSP52z5Kak/ITlB6zzP4hyMtnMYJoIJhds/TEX8KymH2x+Blz8sBzZ0ng9PDw80HhDcGV/FIjIm
Xn2kkmgxeVQzo0dtT4/5GB/+/Wtt2f9kjuXFdi1hu5QfmTA+lzfj7zyAakwqg6hCdki8DJal6Wzx
qHL6XfwmelnJaFRl0rgUNc54ILISjEmae+JmyR6D/6l4HKAoA3BiZ5yr5ly2yXBoemOfL0/uibgS
1Ya5LE4xmAoE7/7BCRkAK6sCmAAivDfn38UMaN/FlbLz6gnW9/KexCgWNiDmIv6IYItTJIteDe3q
YxkolgkiWTqw9mvOKCYelRVlMjeTQBC1U3GgKggGVwFtArnN4xG6Tdu7IWYwBUQlWRVV/iZnTsTM
tD8KoTAKwT9UEyuPDuV73kp2hcvX45wP3/PWzviVp5DA0BwMgovbtGy/yD0scn1RCHYKlAIOyT42
y49OIDcWNsXsccvIi8BbSeEr+U9SRyE167uhNJ/Z6KFXofg4SHOZ0BcDkQsPA7+1G7QP31q7Mqob
R2bHWBm/KsHlAxqMzvnQ/WH1bPegqjEYyThgmfjKGnLMmnEvbYTD3igEybOURknGJWRTU3rOP4Sd
TqcB2xTcAvfF5YtMCE5RNXw6AyASr9xRvHm1FfyTxSTgJYwadOAdbG28RwX3+fKj1seoin8Zw/jQ
ZVV/O8FyWllEKSAdjRRfuZg1agi/Q6tPedU8/4fL9V88UWg59iw6ajyXEsc/lfwBtw1Tx2iyg738
ysvTQC7AWyw4P432XAIN8uIYdYnh8yokt7dB1UDTWZx0f+1RbPP/4N/9Z8c3IVkeEi73kUCR/HPv
YDt5g6cSKznkbvRD0dPJ9vm4SN85hFRDT8dwcZxVQ/+yWK8KP/8IzfrV9t3/8Nr8i8XdDvBbCyIS
DpbIP9/JXQIPziur5NDGcKvHjruqW5lpQyZH4WfGKf6lOar1s/vlaeYvEZbzZtE36POwedomZD/n
clOE/pPZJU8keKctSli4Bk3+H5y4wT/Z5APHZM3BIR9Ylu382YfLBtthDD7EhzFLYSMxRcdZsTF7
+GXwSZZhNsf6GRbz1sV6cgYIGItwOEnT0VvB/4hAfZkyMsiQLoot/gm5FosalRBxJDdEIi6eAPg2
GPOqLniBJIHhwRzIn/EKGSvVB81xyMbnYkqrjTnjihWFjpA4nE1guMELhUMJ2XOhH40s19tvTTwC
hsleYz4I4GYofcG2HxDW8lcS6tkhr8tuq7ok3nFbQGJNo2dvwWEXwQ0ksvka9LRQTcwtDHvYRI6C
Kq65bexalWthWTTHB8arVg05Uey7XMHm25Rj1jXsw6I5fltFQUqv/cB4ihngmjwjYhHfQWQDmlaW
j/RBsmraxbQpbOMYmO5d2UW/XQoa9p59ANyqDxVIytVUjemu9r4xEfWlDpR6+MbcexmrVTG1I/iA
5Fc7JNVfdx//vyaauJeX/dH/ePn/KdH0+qtp/9dLAmynTFg0fvFga6fjz//zX3/8n38kmqT8ixSu
bbHv8/9IIP13pMkXf/Fcm72YQ4GJ4C/w8P3vSJP5F1IxbIMIkng2JzKc8X9Emmz5F5qlPZNEEI9j
QbD4v/7v//6H6tvmT//99+EYwRnuz9t0ogeW77isGZazhEX+cQsQTc6QE1qOj4Phpjt0zl/4MJq1
GJJbqn71ebA53uaqosqhowat84vjZFyywWJotJtoMjkOHSe3krZAWp15SGUgxpwCUvQQ7ZQnP5I0
vO0WVnHl4ZJsomgJ2qtwn6ccGDmUXxPvzMOXdkvzJOyJ3GMUcDwHKLalR/l1+PAcV23nrpabbj74
nRo2MuIsay4COiHmnelxM7bUu1NzoX2Io45jFJt+QmMR5fAhIwwJjj/sUq+MyCOOZ3yC82WYJ2BQ
WUAbVH1boFAgGtbr3PKpjwLEmwvrGMRNvC9DkrmVVW+ctOcULR67mMytnXX9znT6a27a893oVURL
qWqi9IvgbNOmmuFbBjSkxeU52sgzrhUXe8fn8FJFMDZzxBZ0/fEx64DXumBpe3i+E4Uja9F96AkE
jcMFd5sGJrFpISOQF1DQwMZ6k7pq+vmom5AwJGpGFBZoLEItbb2J6rrnfUp2A+X2EBEUCGUFbXGe
xie79x8KBoVNBfV0dNtiI9zmuph1rUOhwEK1/XCBvPpkCQsBqXnx4uHeRQboB48lg8IYTdIaz12V
vM70JuB429amcR5UcOtBfcKL88xe7MPhwNWrCYqCTdAym/TGaP3j8lUb3MnCvAa70LwPtNOu6TqM
1i2zkJVpOTcthTHwolqSADmGDAyTqFoQlA1sDVnrnYBz5yv4IexaXFBWFG6K3nxLqobD/wTFVeCw
3CGmkc1l4pcIIyRPjT85yBxrn/YzBBYswZvQAmSWOs2OQDbjqUb0W+pAGYUg3a+J1rvnLsnrN1p9
dVvS4SE1F1yEud03242y5oEa8gKHOpPovCD04Y9ftAM+maJQOwtRazNE2VVoEEahaT8o6gSy0L0X
eXBL8V/EoPbdicjhayt9q1WsaRaBeJhw8DMozoGPKFcuh0Ey07rZGg2RCo0pYDSymIQuePycp8yA
EpKZAj9TWZ+aHqu0M6Dd0WKBl8+jtgiS6r6Lwi2FNK+MgItjFFbptovx6buS22yk8c1A7lE6vITa
uO+FW29krW8Bt15DuGgWzGggS7a7IiC7zQvpb60kfswax1yDu1gectaqVvKGipL6KiHl9m0Lqe4J
M9JDoh/8Qhj7yikxwKn5Z9oCOS0rigIw6IThRALG5F6kGHXf5ToHQ6o6IlYMjiv4vG+DexfmXnsI
Rizf/dzY2zaUB7j+3DZvafpQu+zwukFtekkFgm25N1KDako4MOjptbTGX5PRy33cuze1Nx47S4ud
BOJVuczp5gwfLpLqHZwQ5kIV7ZQ9jqsV6TQcoB3hx6CGBRPda+o+AjO8pxcrFM281eDguPBuQGy4
LAAeUR0lSKw4dHewr2JsXdkFhQAcTOPEPJjNRzDNQOiaD07zxUaaCzfe/AAKyRsUIVlbTANk2O1l
z3FRp010MHwe8m5EGbUw4TUXjrPP9Xys2b5d8HBPDILDh7EOwucYMHudPxZxXW3bpPyY6PHYVNS7
0nmPDqLZpivwRFYw2Le070KLsyUFdGF/GuPhRQY2RzLnJcRvvfJwufcDBJIs9u97ewTf0NOd08+c
vAP6XoKogiIfx+52UO2F5udfXvo7MbyXfCb6X0wBhfCZ+DV0JSdF/AeTtxDmXfNJFkWzHZqvCCve
je1WGT17oLF6qpUw4ljwWz5pTUT8mRhSBzYLFhR9ewmT+IqViY7F/Vj1EYf5hQK8t1C8r60x4chJ
FO+uTop96C6OR8382wiAK9TmJZOMkDP7PIIhOMfQG3TsPBfKTPExq3rTpGDp8uQUUqbnV7nY2kar
TpFl4B+yyK3jAjRpZbzWRfRMwolAwi3BI8ytiv6AtIw2PU/JUIfivggw7Tiq5C4owPMzWkK13Lou
dDQjgP0NETiCR8prMypgyoW58iwaLKbyUed6WucYhFFOg3eP8fah+B3k7VsKD38taWZtJjUercM4
h8h22XSbmzdO7nmscCwvreo2sSM4Trc2XD4TF44Z6b0NmGodBnVMAD861+Dz7iBublPUuUuevPAs
qEFJmNleGpF108f2sdc81gaQonbW+HcVDZQFJQyeI8s3+gnjsxcbeDBlcuxakFMUuVWXxFPX5lDa
nnHroCamsdffSM6NRoVt2jGDx6Qx7FPVG9md0Zl8yIfiaKTQRVQDn1xurRa/uawZlQZPgNEQ27LX
uCqx6/rDa2BxWVpjvRtwbh0rWY/r2rP3BSXNm8EOjjVmaTAAR9ZVGjeN5pTMNSTDuL/P/LPC327X
Ut8Ew4TZh6w0Mi1/T88BPtXgfraN6T4kZ3kC0f2zm0K4QRRk7LjV3hUCTAc9irEo139Q9yDiuTDZ
cwyHJBSYdyf7FMPFqwBBcv3eUv4NUAHrdAeFfFMNIH4c9atynW5Xj9Wvups8WJ34HZbwnWbUscMi
Ye2qwT812bRU+8U/itFmlOxnu95xHiI2IMnCt4E9TN0nqMOgq/y1WZjHkDBMo4kK2jyOGOdMmx6f
CQ+F/ir7t0Qs3Cx4MwWsea+IDi6OpltTM1tNRPReAx/ZJaRxDwy/FyU/fu7REHDbincq7EHYBTzg
03UQNOOrR1fkVtTFk5XJVxfBn3947THQNcODrax4W5NZOlBZ0+3miDe0sqx+N2K5M2aA6mb0VWHT
2MOH3KMIn716aLiBeMVMJqArWwTPfdltZOJ7F+E5YhdEA32S1JesIlfgSWLf5Xn5B7XLRChwRsg6
6pCHK8p1DcxkU/uSd/1MRCcGjktWRy5m+ihoITvhcppl/1wHdrSaU1Yu8FnZtUoZv0o5q2s1QmNh
MCrUpxnW9o2NO5loersZkzE9zVPLPD++TyyF51+5H99NZ5ae7xMsBomLu3aO3iYVsCLW7542nig0
cbBihCBUIk6sDJSaA50k18bJQJ7mQB4TFyOXnbr3oW/9xmMWIaD0SOCzf9Rsn9Z6kOlRUU2Y+8xG
qvA1Wy5ULdKd5H0+slvJLz5tMW7JWkeZDQbOpoa5gTl860c08SRZP+3qaeT6gkcaUic8y880UySw
BgRJZkZ5Jj4NA6xTT+/Y2hDmZxOJd9IR3rExklvcQskZ1q9DCyySp3FLOA//0jAvrOzyIazrWyZC
jGC69CGdb+oqvsfKU4D9QMWKc0dh1YEehqCP5lIVT5JG1Kpx7qeSDltCWmu8sDbgHObbUOxuWvY+
MmaLHvg8xwbI3q5YFvfUqffzcmroHlxzoBit0vfSdi+MLa5hNjsLHKw74CTh8RICF0IBAqbvzjYi
eW+gXCocyM2sfxRO/cqWl71d03drPMk076jmrkO0XA1E6PDHx0fl2PVT1rb+quzT7mrlPfNG2/C5
u3m98eGvFP9PFIy01/Td8yhBqPAL4ar2x3A3U9917o10KbrFszTa0bGdx2ETpqI75cZv1piUPXlX
vLv9UdbWiTbmF41pwkglm1RH3PQRNQYOv/OKjmCxsoCDTj1IvBGWLybXxfDJuiqtgL2ZMfu7ZuLU
3hoS7kpItwT7pPq9VtTalbbqDkvRKyHkKN5CQ8d3Fg4vTiL3syyvkyTRXeGmeMOi8NX77EbTDF9L
3P/q7MbGve1Fm7pw70wOGxcXvp0GUkMizMfe71lHrN93JtdfFTrN0RuSz8buz6bPNZpxA2zwQH7G
+QV7Dt/KqCB9D/Xr5E6/RJ09MN1EgzKwS2C7uTRXx3D3EAuvpeXwMzWNs8HyzciKtJk0Y4hj4J/Z
ibwXDaWK3sRz706nCZYA9cEp6t7rSfAaemcaJYWIyK15/U56p91H1FMh3gYPRR/t3dABkgqB3qTS
Zo7yfj0/YOh/cMfow/ehyQV6q13oPoLaZh1R/tYdA22tXYf4DMcb6QxXpHxYz1a3CXp6TXL/RJXg
MQGkiNLv7V0n3lBEcPDC+DOwnsd5BhlJpzAkLoV2ZXnBswMqddVsgxEA9xR8sfv8IXvWECc014b6
ISzas7ONZtyd8mgBOszZoLybW5Y/Gd7NkTiXsXpJ6CBR2NFmv7lzggjoWS4fXKh3OTALjkpliqEu
wwOJYAacqIn60/JPpXlxr+BX9p59smhDRM1jkiaM8RYHKG0a+i6dxRv41AMzhrXb0wcVskIb4TZ3
q7NZRjfgvGCAjwLjUkGHWswExvfqHV6Me5rlX2wgBblDFijK3E8oPmFVXWfDZyhUZ0+BY19TpW8n
adwJKswa70enqi1mG5Jd4Vo2xkZpQD14/i5vOinTnWWbT3FpHrqUVdk6hhWy9Zw6t6N23utKPZF6
Im8V3nQErgFf+kuH85i9Iw2z36vdz64ILux/SZDFIzq0032NNXXwbHGwLzAyyDGVjjwK2AgwMa6X
gEda3kjRbYsm/qLy/j4Hgm+FKcc+Ie9c39vYqn9KEpCSBaLB8taUlCS5DCoALwUxh3eCxNALH9Mq
IhjBqEeOMoAHO6yVUVAPLk4tfa2xrbB0iVcC5gMz3/B14Im0vObG4D/pytkHUfwUqms/qA9JcV0p
JlKGHjB/Vy5JpLtODC9Rr9aq6bdBmNItRDm74z6zrXhBvcjZRnF6NuLwLvP6XQRMa+X0jvv4QIpR
nxmAdduRYNeqK7I72NzJkUTAsUJxuYK2N4GhNnuzmptjCzGqh9rWD+Dw7Qo+s8/blJveMcLTkXoN
gy2HIgjbJ/7Wllg17PaaRObt2KEA8OACvqqKqzcYj0lFd1qc6IMROndl22jiQFz45IHGbTaF5zIa
L3MmWXcDmrWr+lfl8QOEQNds7qF5lPltU8vXgNoA+AzImx5ONLDspDbToMP6MN/kNG1lRngQneL4
asY4L4P7BL00zCsEXsu/2BFjfRDvqEw2dTlpt8MV7gM6ZVuQxoLDfHxl7/gpe/vTGI6NZhuXDjwt
vBZoF1fPzTTZHcUw5EvHnBZYVX2qpPePhQMME4FvIGwx7OKguVNRjYPeqF49j3oeeMjYcqkVNobp
yUxAwoXkAUIwm/QoPMHjA7xQ3/V2ihnHlHvaRp+83rjt7OFFNEgwVYNaZSqspYm4JWrPc7Ga362s
xrlqx86u9Sfutu7AdbkTRIDWqqAUjgjgNWEIf5NEFiVSIt75Kt7qOYlPKNe7PszUmu4a5CauO9eC
nB8r8W5XEMEa9eX0yPu0PhGGyt2jbcptStJkXWUVySJ8z0MLiwwnWiCqG7LN7VOZZMcwSLcxpIVz
juK5cc2YqefexDq3SpZ5J4YtjD5ZxHxenUsrJBYYgR3LreFnsQwjcslcLp71oVEsG7C4/G2RDRd7
6K3tKMVZuBw5qpEAM23zQRGuAUK/W3D8Vi0bm4ES5cExpqNrqWoNa+A8xQhsbRe+RQ4jLw2ubcjM
HWBtEn0kCA/WgmpiPsN5FHEymSvFiQKLPjdoJyEQK7d/w+/LeWF4zHPovpHW3SqpUlZx7G58R2mf
Az17O6GM+y4XOOcyTM+x4OBXuHI/2sj/QoSc7mb3wDNVrnKfIDOmHE4JbM5glNNbJNv8mLnuYRq9
k47xytaF3DqAFNFRkDcKa+ofxu5nBWlxMzQVbsV2QK2yr3XnAAyKTBhp4MMr0bEvKMZLqxAqGbje
DKm+k2O1t5BiV8MIK602yNzVXzSIQN7x0p/z6EloR3CT2Yl+0WHzqwCEvETljVXnS6iLynzUQXPA
TttsaIW6a03YDolxE/o9V3UgsTkTblWcctgLjt3a8k0Pa0l6p3LnK2mCdEMLwiWpoutshTvGmcst
alNDLWl/rBQhCXKax1I8hTNhNJhHdFM0QDpyGguQL8n23eeV/dQZFeLAZLyXhrA3hTRPbS+ZTdUk
syPTuIZMd0ODuaXpERRP2LeZdrZ3C6ar1HmG7QvAfPTYyNuqIC229HuSBLabdVmgjJZ4MrtmGw+a
YaEpnr2ldsejVnaZys97BFUqC4pDKDl3GAl1rhIjwikiO6siCnOxyEPSlWx+MWaQGAChKI51eMlh
x7a6/sI4JCAUQi7lyHQf5Bga5fIhapQ4xWnu7uBU3Nm0DR1o2F0bWcreovIk/WjNH5/pSM/bYaD/
iTCnceJG4UTIWWfjEpo8fX8oYsy8NF54JzExOsLMw1faIJmAM3Krw7UaTl2EI9dGsDqmtqDDsLNu
EGTcXYWn8KRKM94gzQjmu6o6OcsHO4piQg607FHeSbYFq3xAytGHy9CCk3amZNojJ9cnNfeHoSim
vV3S82b3Dh+Wz4aWTY0/HXPFAyz34mNX3RcL8nDbZPocUueJuW/57jHovRNY1A1juCDfoMn76+/v
+/3DfH+GJF7xtvOz/O3P2IVuxlSJQ7MYa/uixsIcgP4c9AxeIUb3QYYWp5Lx7F8/QPOjVj3wXm2r
oG4Qlxi1iVVAy8fyqfQTBvw1QP+Tn4QFtSk8f0rhXurE5AuN4557vIjEMvgFaZysT7HCpmQlnbO2
Sn6N7w8dd812EObH3/5IuP6JXa7a13jlMAT/z99Vk/3H//X9Z1ReWZupZWn/2xeGigGGXbOZI8N7
RAFs9hwlq9PfPgTwDiAxLH+Y0LxS0zK8TgPuAr8JcK6JzoAxbpzKJmoJ0dNr5Bf1o8zD4loRH5t7
MtPjgIBdF+G5kKV59Akk0hgyby2iQUxfC3uj8fbmHcEPWD+VhSe46BqYARxW0sBgcFpkxp4nwX1R
8uAf6Ch4yEN9kyj2SCnP0tUoZsHzdEguMo1mTFuIvB6p3C3Ii1+zMNoDFbpHzgRk9qdkr9tlfIsq
ZYyPIqqxTbC7RYX0VpHjP+F5zjeWgao4JcXzlGJscMgTSS7Kc+rYX4lYeJYuCkQ2pU9L1cfFUBkC
PdWgrNEnaGfLQ4BuO1csFU9hR6l80JzNGRNaNUEdo399/saQjTYts0hDayWj08zEf80yV63nvhPI
MMTgisw8lOaEXzXsf9RGQUdDI7ZYHSsPOtBQ3HNOtNexi3siD0kDDlquWSRt5kHUHXZ8IIO6EtEn
Z9/8Thm04XphjoEpX3elM2x0qX7WorptzJvIEYeaBCCWnz0U43uvcF8yazHfaPtXYXiPmkN1Xqtz
nk/5cenc6A0nJGyWXmnNfs7qYFq57ooE/NFzOlKUCwU+6senZpKnNHvqRYneYg+3Yec8BFodhyC9
MRPSKXX1ghjPeb+EWd+H5fPksOLO1bzuu/6dwt275dsqH7h1WxBy8Aiux0n6E9fBAslUDOKmt7A2
CfaTx8H58ug68tUxmOD0iLIYtN7KjpW1mvXPQdtvLb+hmyKMtPBz7E40P+IJDbsSj7q9VN3i3oos
uXKmhrar9Lp2kBuumefN+2BuP2Qf4aJnc165/JQxyxD7iRayUuRzcnNWhek+qZD9z8ztgW8brLIy
n+t23Pdi5pSYdD+h+LK94pyLAs6zUhzJ1hvnpgUTPIZb1yxa1jP/KICXJEJvWRt5yte04Q1J8Stz
nJyJCcnnciITXml6BDRPS2zBU4gJ0bamJyWCLy9y53Oj0KCsDoIKXOX2lioyTAwD+YOqpbvCiDWK
w97tkOl9gw5CO6Oiqo4T765ExazcuQAj4N6AZIRColvy8DO/Qslkb3npGBTZHzWsFjLm7zdFxSlV
hAwhZOe+GcBVo9Z7tLp0z5TSuQpGcETUiZ8JNO/QQvAN66v2bCAUvB+6SoidxTrAg9yQQPJfKcf8
YK0EOFzZPwjbLTYlfudaLzCD6Suj2QXr1zbCibxvB8wZuJieYE4jIEwwHiz7NioVGaWh1jv0mmyV
pC6xWzRvT1bmKW/Tz6n0mYU094nX/JYZQigw1xXcrR5d0BjWSTCDa2QQYfIubuwxWpWx/U6ohrcn
8GGJB5eZTqGws38ORa+xe6C5VqQMVEs1q8Mny5eSBKxFljU/BVV6le+8eAk3KQQCbsfqRUvrFjjG
QCljP2w1kay8fuGQBXqb2f2ayiCwIoMmX0FhZpNxpATB9cREnbRbhPgbDJKTm22gNtZbO4XNnzQ9
W+eEAN0PswPx4ha0h6QJb4mvz66sXk3DvXGwrGyQEdJ4fm36+iic4RbrPm2aHt9Z+A60gu5oEME4
9F78lMZuvfM9vWxTGd75hrOHHsDe2KhZONNl785pKxD7iRQhA1Asd/4BNfvNiCnFDH0e5udMWheN
+Zq007pZAtpDkG1C5ZNx9T59yeSGy6YEmC6q+V7Vd5Ie6clBBhxDrsXlCxT7Lsjt8G254HVMwDIJ
KI2MjrZjnMYGlDetC/dZhlduSj+aPjoEXrXjR5s3HX6VhRJ1N4UoMWwWBLGv8TmuFKmrzHgosvyi
+k8jwp6OXfk4uya4lJQ0ko4wI1oMD11/azfdesaovhXKz1e1pMPSNg6ZN92gU9170ruz8/a+7IxV
WXqbKrdvv7/vRJHQyswyKlJagN6yeohpvFkJXAnEwCkCM7H4JJ7EGGgKdkTZtOuc/FnGY8DUNaIk
oJx+GQEF0b6gggVNZYV3GFy3qMnUPzSSe6k3JThhXV6DMnzwsNvb06D3hQOZrVQrz3W/cMTfDZRL
N7p+Tut03+j47JYGSdz+lMSsimNwRwUiYj9CUUSIdM0U9qPJJ6Lu8r31/d9+/mlWIS7T0nsq8T40
1CabpbQo6WTqTuyfxRVOhEZhHc3DPOh3ZFwOi37KMbLdlyy0Rll/pFHxgJniVtNLTh36fGh70Fd9
Iecte5BLTNjIDJwn13ReVcVrVvALsLc84mPKAcnI92mxYk8o7worhWIMg1cyZnqWEeztyRB6W8aB
H7DV8Hbn6jntCeEkD6bbfpkRexyRrduh2dP0ceFBu8/b/tbkYWDFjGyc6agqZGJrRpekhblY1xbT
dg1BJJ2YiSma17QJqx9sx9VPku1kOm/1bC7Tq/BcwYICSbXt5JRzSmSWYrprHP8/IB+8NhllsYJ+
C7BGVF6myf3Qlj99HwUpc7o3P6+3Tdt81pPzTvUMfA22BV3yXHv9D9yY5M3L8Z69Rrnj/Ejva52M
EI6yj7i1dwHTCZh9DBpK/QmY7BT6I7wsBvpjZW393MoO/vQYpUZ7n1bmRY0bYdb1mlmffZuHFo7Q
Oik3nNuoOuVWqqg/kryjqiOPVg4ghyoXs3iRqDcE/Q3GpMVB1jKXtLKPtsYREPKgYCxm77y2vpoF
82KHFwY7QRoz4WV+K6IfhLp35lTj1MUr7fg8KbGQnFFe71zDjFcyPqaj8wHMxuGlfvIn6wPRLF9b
Q78Hu4TaXJRfy/0dVhGtWK1HrUihSBJBEBod78kx5bGPIbkkHlO4wZ4urmTS5mvCXZ6QE0tpd4hk
6942XcYBVBhfVc2/4hovJasmxk6ytgX7Flc7r1gDDk7p6S3e5ekYIxl/b/dl+1MsmaM2MkixGNby
aL4t+5CNSs2SScW4lbVfNN/ii/1/3J3ZcqRK1qXfpe8pAwdnuI0gRo0hKaRM3WBSSskMzujA0/eH
6v/bqnq0tr7rMjvHzsk6UkQQ4L5977W+ZVifHR6ZxdDhEpTcPqiqEfKQziKBwMfWKefnjgak8/Sa
i2qArpdjG/cfzTxLbwYmJXa5js0WJjI1A9I6eglS95eZMBeIo+luzqPX3hxv3M7Pd1bT3UDcwgxT
qe+5qdbg7OVSZcvBI7WRCLj8puY4RFeBUUiPWdazM1RN3ofdpQuhMDL0Jpy9UZcR6DcdK0iHDhN+
cn/ileXpgx3wbX2oDfnWLKk+NR0iZMJQgcSmb41YHgaKyEPkC5NE8vxCCYRGYfZ+Ibw5tuSIbSm3
2m2E5HyNxKC3AN8NEgpu/fuZ5uo4NBNLhvs+0a4gr551hS/X2VdG8tSAm9hZERgCne3dOn6ok+6X
WDILVIW9hAT3YqS26YR6gCNs1OBMT84Buetnpjdbj4krw6Ab1XGqqDt5b0Uj7Hh/unIrtGwmj0Jq
fUL2czG87EoybEXfmq02rdjImogUnAmHOfKwJqRYs6ia+eQsUacK7VA00/chtYBHhWcFBEtOkUfo
D0oE7Jw6g/Wi4hMOknSDkvlsNlDsRs241OodTZ/AfQxmhCG1TO8K+lZg55Bvj1b+JJX9qeI8uzXl
KcjvWw7Zl8HCqZPE9omRWW8SChHDdNtPbFjlyu6RsQ8tXuFWUSYJrypDK0U3Tw0ldWRiIoGfrj1t
IS2qp77Wt80IppUZ/msPiT605S+CVt3eI2GqIzzXFOlTmS5PlU2bDlIG/odYP0X5BfzmzUJPxDNo
i9V0792h0PtiMf62y8JIKSU5jtCcYFuL8STl8FcQHB8WEd67zLw6xnuRu98mEnJdierGrlDO2GN6
u1jxsgtiXDeGae9STWLwUrw6ktu6ChQTDPQESxeiY672hkuCwqDio+76+9ECi+bMYPwJ7dxHxHbs
6Ef7G5E3mDzRa2PUxl1ss4fwrVHbZKcOCiNN0WQ7FxEU3ODgTo5/rCuIZtMr7Rl6hK7hkdc9flZE
3m1KFT3ryftlweShHXEdKsEG1wQtencwGRUJEt38ZbV0ZIuBkqZlahMXBNOUQwRo1jhBpBsOuY8a
3NKxhCTBRmIU3WPmEnWV1Fi5vZwIi0qeGpwvxMDAIi44tQ3lL10gf4qG9y4J0NS3zOUV+bORr+8Y
iJNdxeTAbGL3wmyWgKRvlxSkbR4x9RiGKcOEJ3bxUh67xXvwyV/mYDxa25kt++gu4oFUEQotWp3S
3idQ/0YNDVlN1qeeq1Wtb4UlJnL2vvhQW9chIPiEMTHik4LESduAxVqUj5lMYODZ4yWoxPPofXVZ
GQaQVgkMpoXdD7/cbBuptrwrZEZtw18LkiU8gEVxiCISpM2BY67oug2hGWfG3eQquzvIe/TSO/PI
qc+g77fTHMTaaefW5TVNhw2q4wV2BnEkARRRCGUAB6u/TUViSTDgVvBT99MhqWaTl5m7G1PrKXFM
kmQ1foJudn8Nn34tkmPeME2ixTiQ8LKBA0C7p+fIBW+A8PlrnuurL5u7RLjpAbzzyrZZ2QbXNOqa
Q1Auz64wyKvk+aXgK7JdL5SD4T/p9jgixQ6VzEEQHFwl1dGyew2yrnle4mjNc3mQLZ11K0o/XF+k
p1GMD50BAbGFtxMWU5ltk3SCS+PIQ1CN3pMh563rmrcZQu5dQnsFOWUFf6AFLjc5yBWLI8OcCD6m
Ho/SOAo1Dpc85p2JbEShh99lE6udbU5fP+rj/1/11TT2HZxd/2t99d1HWn3/q676P37iP5Mi3H8E
tisdYhGk69twBf/Lf+qqPesfpm/6lm95rnAxH2I8/E9dtfcPFh2Q515gCt8WJs6E/9BVO/Y/TDTQ
0vRM60dY7f3f6Kp/VNP/Zn70kNCZ/KLAp11kuauV5V+MVb2XQdCdjOU40I1hW2KXJrwaVcRG/LHO
7fvwYpzikOG9PKGa+JcL9T+Byv+PZHecFRwlsFcEfBpp/XcvXleyblwTTDQSWnCG24VpjaYxQFl4
MFPWzK3vfuOM+X982dVs9i+feXAiObYc1o/tL2rmpHygJUnlv6UOjLobqbBD/B9ecjX8/PtV/vcP
+t9p13MXLpE/8oroBoflQrMo7XYxntA07LPX//3Hc7w1SOTfX45IB5JJPCFMz7FQZ/77B+yA2WUx
iexrBE+EuZw5nmM/TP2aI1j5DXlnecIUFTO0S+UTzkT03QUlQ+LEAx5D1vydV1Yc9o3I33PnBluU
KcyGGmZZaGhkSJAFbMXORF3lmW+RN1qbOkOUONNtQybzNa5ZZXzxG1t7FSm4OFFau+wPecUVzhva
rBltPWIxiYTS5DRRa6VLl4US5AKqFJQK/C/sCJbta/Pk1OJpiKlpF0Jhp2mOGRyyI9hueR/R9gYI
34aV077lAag6I52uts8MlEPoM7Pa6PluSAWpdCo9ar2Yu8gzAUQC/baSjm2t/ejmiTvPJqhnof1f
zVfyXag2hp5WpTx37ujhBe/uPF1vhZTnKhlOWvR/7JroLKDAAAntb1kSIqead1uMV5ATYdd1d4bU
b7PQHgU0V5YC1Nt2RFgCbtgOmohlt5so9+VI+tTnkDJydGckfctIE5ut/zp1xBQp1b6bMabphCZ6
lUJqng28hggOEcP6U2jXxyb/g+Xw2zb4OW3zTYgciyjCabq4jFp8v2QYsFxqqz4oDY+rxZyGEDeB
Kjj/qowz0QIMi3psDYNiZlxYuBZhEas6ZexXv3tgDbOUyPdh/s4XOiCuDUNrwuI4XWedJtsiUoex
QrYAjvLbtstrrL4YKHwMXVOEM+z8dbCITQIAWc6wy9PqPZqoZzwmlRU58LY7XqUqv01dw7XukULw
e0p7upqzfJjrRxeMBTnkjrUhUDxVEsIVwwffTZ5iyXKl2glfETaKvK53juhulzSqtl5Z6HBYkY7l
mqhe2AiXyo6r5isRgqf92wk+42kiIwGXpfNteD6cM0KenBJXaW48RkIjtMnSv13OJyi7yCE7ub/N
bQsYhU1PUxTtL4JmJzJDuq+gpr1jJN60A6RyLnP+a2Oxv80CSmsRc8+Jxd0GLjmYJI5sG5830jgu
xWSF3MIc411mZuKuCLxjg08C4gvv2euqS2C1T87CbVJY1m2N/X6LerhgUwZ1XYA46AtzB9RjRbVw
/wDHRY3AgaQmcjKNGH0mOb3MeeYHRpTi6xcd+Cw6UBP8wH/kd8XENrLGg+qhzm8PinhoXr0PrUTf
xUpcAA7+8/atBM3pqKn/WJmLBswvLrTzss0Yd8umd/ynvIXhPGFiYEZi0QleUBdiOkXU6Oan9b6Z
5uolLzXeV0SKdL3erQbdaod+qK4BIzke0zEDDs9mFCYv4GEHlMN3YVTI7RPzOA4lndnlxhOIEQdz
PbXY1Gl5+5hWE7CFARm26q9G1UrQA1y+nzuPHhq0I4JpiZJ+F4LHsEjJzsiyaJe2UbyT6xNXe+Af
vIPZIKIfaSwAy/fo1YrsOBK8OUCpyGOUTSDeeDqpkDatYX6XVv8sdHafC2u7ODypCMYUAhF09R30
18Fp233g6uvocY1Ry4HEInrNC4ZLO7sc7okI8KuYrpQBlnl8jeB5E8+lvU3Z06SA3UwnUSLJxwAU
RhzJ1tvJr1Fuz4LFjGlv6Kn0WtivbYM2H/wVB7rSvcjawD3EA5nQG5jr+bVXHLsik2+eWEvIhCz5
P8tRjjmiw50+o10c0NQhXSceoIz4UMCgTJcXyWLnu+9YqMaZb6TwWfwREFYievI5sIExm67OIr6x
ObIWBwHgVvcpoTOPzZSDI39YBfUlddJLO2LxaKurIfJ2D4UzxRbZ/vz8tPT7tcMcCH1txvnaAgQM
jegBXg66mXTytnE2Xdcw9NhLn2lO71hUwZ1ph6Yv73PQ6xrTlu9tKq9NtRtj5W2YP37XRB8Iyd3I
WkamuX3RTgHMoryUQfM3WDzE8ZyH1/GKcPhGl4nL1Rn53hkxbJuE1m8lunpCDziGIpeKlu5uMLkU
5dpCGsjsTris07q4T0iHlAcqzUM2upE507NY0wpI2X/weEzgBwx2TSjJG3J2v7FCsXZmKcEgD/QS
m4Uc1vw4jayfRsBH4yzXIUicT13Qvq+XZG7YYhggZkRDlgzLinmbj8vPB7SMAujEkJx/bnip+vem
y85VQDBvsOw6XnM7W+yjnDcOXtf/ZkfGwiDQ3WR84UFE9W925cVzuju29nc677/aPLE2qeccYADl
tzPb+OB1eDNSkkOZKoU9PMKhLT4Xy1XbbF3VUO8z5bbokKFCXsF4dElSneKI07iJNQ0ADYumVkhh
exVlCEy6SzZjHqmRNO7oth2sRN62quIRSnAbWMwo24qHQkz6ER3sPWj+u6aSxkZjHyjWnS/pizsb
KYZj1ISr1AkkQoiwE8LcDDFkm4uYGN2rmrxy70isR3nGyYdu9d+VCVe27ABJaarQqkwAPnyEPsFE
ykh0h4xVAs8NYubtRCC4/XwNQO9nbmruWGWNg1Kl4KiIqjsFLTx3N61+WWIUXahee+ZKYUEAWUiH
9lfbIAgZBI2mBP5S440MmMZi480tUOu4K3YmRJiQTfWrk8tOlc5jluFmS/vplsnIbb0OhOaIMbQY
xZtO0BTK8oAEmCzfbLjRWT/cZIhLZCP3Y1WK28VAqekM69QqdRqSqn8ztELXXWteahLv2sL5sYqm
sTdsyTMbTqPb7GodBw9LO12SJTFYY52PKVoHuNjfUNoBUIR7iq/D5kMllc/lLNxynwXMZhc66sJd
Is72xadR4xH03YW9AkEEfWQwbDNghLBxFLoaDL8TiJVzJ3hHo+5PGTzIbQAAliT3y+BGnLyLfJv3
xrvR01FIjJmrMY9H7NL0bhHglJowHCGeDARu8Cf9MKPx43cKcbEx7b2MAo6PosKyxczOEMsHYtze
CjwXtnarG9AQr7HB4jNOpDPYS7aDMjXJ0TxC4y4RvKhQVWkDRshmbtrBOG4sQgQsksyP8JL+LJ6q
zpm9TnpAjI3SBy88vvj94KDTN0J2B9DPiYkh0/TPs82e3jqaBM7ui9VO37jjdBvbi7VKcmgw6+El
sxjapzL6qBs2oH++iZQG0zijzJofhLHc4ih7R9rKVM7U8daxCwR9SUJtUNcwntJAkFkQ7zPDfGMG
BTanV0fXXqcoqi/gY6C5mcDciaxvmQLx1vLEeZnt9MlOPBxeCFfOrXAqhBSWtbPR/4Hgp/xRo90e
psnHxANIOQUlx96bNaRs0pmHSuedptpb0VAyRIMmDoo40WX6Gj0eKnpp6i7NCrTK9Fr6HvyW36fp
JomVeewFUQ5FTpXUdH86Hk1GN18/DNlkTP5A50Q8sTDTywoTo1q0ALAFZJjNkMUmFeZy+lrMVXlX
Mf82kpp1e8l5WlhyGwMRUEG26z/vKBaKFOEMzwt+XXKfwwBziNeO5IVSis23lkb8I4YK4pyzQu17
sok4SVhwO5nBgOhPbycjeizkV1zwZXcubkRZVXcyX4odKD/6t9Oym2jh7GY/YoSapp95PxbgeVNO
IBkspcAlRVguJOgB7906PrD3qAKWtWBn33sxeozB6vDmC/OaMogd0MDgW9T5FrKod8i1/ChLJMvE
OS9+Oz6W6cwyIEvsdtEBYZq/z9a4alv3gGzZiPWUf3IqGplMr+iixqEWLuk12uTSKhWzo8/MG3yd
hb2tKo4+cl+Z4lUKxH+9Beq6jVdzRH1P659wDOYFMDvWCOwkf1Jmv07ho5e8HpJDYDHzaAfKFgHn
dz9mrEewooIkZ1UsxyxE4XDrpPlnUhEw3SynwcN/ihYR+Yvj3Lu1/Bo4sDLhIq6+lVDsfI5b0B6+
yliQPrLk51ZS2qpV1YiVMGVI1iHMdJuTK7t825H9tiXT9q1wxydPMVi2ajR/MkpOsd9yF0A0ubQJ
tiPPWpteGQniw18CdtBIqI6D7ZxdbbNI9sTW6BM16v2KABUF+PvUt+s9oP7mpqO06K29YRKPAts6
21FTupuIgQDSoYHDBgKEhCZ2yElh785pd4i9aG+3E+LRzv/V55YMGcs/4/x7oqmG/tAoGR7ai7uB
aLp3EkXVjBivaTuK2Fl1hyg7BmC+72wZPUd3RSUlsMVVphHlSVgxoGSsDJIQoDWYUXJiF84cTGAA
3VQn/u3TW/oE/ZG718Ho7LAZNWEy01wE5m87b4Gve3jWwbNrYx6isiLxfXIZHUcJglrkaQAJ5S2F
cHkgs0KGgQ4e9EImSErLIBk0bcSuRQ5i+/6+N8WLFM6D4U+fTgu31bME3298nzEsOlVE8OKG1YdS
TZ++lAGLIs+Zxex6p6OKs7tPkDpXl9u9x0CbZbCJnDg49brkROdgjuzdiVNc199O/fq4Za0+uoMb
LiX6TmJyyFOPONqnQY4GOl5TLiRIWr3eaQUxp5Y0D3Yjdrz2XiecGNvVnaJZLbcLZwwybOzzQDj6
YlDrJw2TFL6qpI5DOhDHyjfl1vXoPXT0G4gsMYCRg6Txtn1lLsfAX0di6q5HzbQJ3PkgCJf3UnRc
ibO0oZns1cRkwa3s35Wl8EyPOQrA4tMzEhzkuzz9wxj4TDIOX7psPmoyJlhJrHNuOWeSuG4HQeC8
Px2MsYHtnZeEXTXf+TyfHLbgbYDuCieFObP+c//SLwS3Uf02Z8YhROWc5lpd6tT4UHHpIfvn8FWa
SHtnZwt9lT2NMmfTucFTn4xd+GDV7swd234REwGkSBX0Cir8cF7aYDr2MM4P60CmfhqwqgAaZ6gu
6vwzs5EWmKjAtjNzI2xa+XPl0DnMl/kYRbvR953QHX7SUPybtmIyJV+NyasOiyuTfWSV98AlliOp
UxD2mNuVVSp3aPZRUC17Rw3fZaeexjJ59qro9Seenuw1juxJhc6uYFH1jBvbhBVYJk5L1H39pnop
wqJCtBH5O+QyFDwaCmDg4RHK/eVGYY0vYt4BV/d2au0LuQZ3touPuzXr7JApaz8U9gSHgXdTuMhO
pHMbLHI5kph9Z0R0UjK+NqpaG/FNwbtc4cygpzftjKTF4YTCKAbPRdFczYr+ycTcOZoIys670Qlj
VT66HeI/i27SblYc7/qxCsKBwp7ELBbBSBmArMbHHmoj3SEW8cF0X12KpL215hm2mNNwrbo34MdO
6aNhIreaE0I3ymwgdNBtwuyAy5sGHeLfrcA192R4ANmKxY83UIUPHI5Iom+s6IyDBOocoIEyr45u
XYOi8b2rIvgHI8rIFttA42zeBB0Mwq0SMtNZ3rLMPzCFxZGW8AkadT94PI7JXCS3RUb5M6/Tf1MA
EerWCKZ1soZ6fSzn+9xrAxYUQh/s1D3MqKX2iWTYYVnVVnfw5ueUJQxjJ5kITodDkQyxfBrvpn6C
pomYlWyCBatiOWviE+oJ5kC7JdlYk6qh7Lch826HRuv9YrTVwXGW+qbOGfdkC7ArUxkn3M9PXmyU
J4hUF7uxofNQBEXrUp+b3tmM6j0wio5nDtF04kUWWCE6v2iMkXAYsQTdhCpzXuzPpGtfdKcehJeQ
iBUxnA5moh0s3e6F5zk8zsGdLpllDrpgLiMeiqaWNxMCU4c8uYMq2V3L2QQBltBwam5YcDjYr3u1
OwDX0hzTsoRTE3Za5t5dQqkbYdXJMZyFemne6qU8lAP6LThdTThhteKoNYxb4fpUcpixSHMIS414
vzR5kBT2wBatSz0t88Ok9VuU1ZjWhOlvizk5K1JItrVnt6dG/6yL2XVc3zyOkejsdnRd2zo+6Ggk
EkyUBQozWq2NfIsgVe9QIG2h4n+p0vhd5NxnXT4V5yVnVyhksNPrBRTEnVsdZQVR63v07UjqEUvq
gOAlwFdAOlh7rSSS+64KXn3ZYW91uKZV3nU7ice4xFWPsONczO2NK8tLYtA17AJ2TD3VVCx5mNFp
48rgDHBBlXHXrAgTIueDDuWVaSBAgOM7jwMegfX+6uEmH0x031jFGuLduXMKw+g4vv1xsYmeSyy9
QUz/tqh2XZwmIQo+jka/3dbSt+RsFPNEKlF7qksLob+m+VgtGc+KVfytXHfE04V7R0rK8mjo+11n
cc9zc083dHy/JEoFRgu8M4T3d4VtPIxZC5Buuq0qxELLJPJHRxmfFdDVGCGaMNVH0AIF0TGSErYi
6xy/u8ZfsQA491ZtV9zNiEJron0kwqiNPTJU8DYcgcShABRxZ7XExnbcc3wUqqxBX1KbwBiHA0Sw
WNDDg/yrmljf5wBRV3Wtl2lXeirajtLE7eE1NUIZKjamwria5LS1LUwEnVfeyiChPSe5/3zSKqQH
xC4TlfHiMUSGcK8J6zCTZLdEDjtji2uhdekEBXCmGDmjaqlQ8Ky/2ez9l86f+93UcHlF/kfjJcmD
ubyk8wewvexAF+XONVARIMRnNSk+UwNHc7ASVroFxuYgsbJ5axNwoTde6+ZBCzR/HPaQZhOponvH
2CBNJ5PUYpew0GYFhXD3WNEftEEDujdPBb60cixfjC8ZRTfIVD1iZhao74m8EG+w75WNNs1w9nJM
yPxUp8FpPhp5mtucJIaGI3kno083SvdR5t9TXO0DqF8LVA3KAti9sUs0xIS5vMADiKyERATr1nBp
YzcdDmmed82n8Ov2I2/RB2AdcyD14yPHPNOOX4GgpcyU9h7g1VbmMYV71pGz9jS5t7Y7A9QRk7Hr
JZkglcee17dkHbndbawidH2D9WIQZif8Dg7EeshIDJTzMrnEVXKSbQ0RpU5qamn7LULM5JA86ouZ
oc1gXKhQPxQ+Jhgtb2iUb5kTXDqLxU4bZwVsb7OI9mPKZ7XVqj4S8gOHfao/aAy+pYACFsN50Xi6
0l7fGcwcoesE+DBVpkLu+I/OXZ5RWv92Wv4gN9qboBvMcAZKQQNM7VwDzpdKCmzx3iZfpLGD8dnT
x/rVN/B3VRrcltwLqILqP7ZhWnxu1rPW5m9Q6yzrHZQBlwWPC1NNTok5IjevZiUfymUF5+NSR0z7
s++0KWfgwgPVMh/NyGEXabKOc4wuyXNJ7sYg2lkca8lGmULIkPFWOk+16wTPdtSjL+QQaLC6kGEL
FAdN1aEFsN5Lxixu1rrbsRewkk4zj+Q2gMd/MCEdIG0sva3KMn2px+boedO7ACzHQfuho7+0yxxU
YcqdHjlIevTPjyCU6TUJ947g3OVu7ry3RaLpcsc0FCWlExBfdEHVfdJrPEQJ8YdjxsndjAeKTpxx
bs42k7goTn4OebCIaVSjQ+pNGCZG+tnm83TfSZb9dMXGId/gPXD2W+amCwEKEdkS1M/WaPsXmdPR
w6qQhRVkp5Mg9gxrQE9OQ3kwy289Bp+Vbz8agsdcBs3vaWS16FEujv4L5DxeLwMMXQSogGUMxp3C
CA2iWfjwvrnrgT7SU14Ptr19lBFOfYvHqrAte+OVF7/o+QozFsgpqc9+jlgmGChLPMt7Ga34qW0G
GqijTsJZnX8KlqahRYQWsLiRxqWrMuBOjfc4ZQRaE4ikLq55Gm3ztdQ4HLrWXCnZ6Vs2NPHZsIhX
yGd7j8sruYHJCLmzda+y0Q6e4kfaAikmLhdzCrWLw4ipabD8tGX+hLegwcU5nOq+aA9LBzdl5Tn5
i3EHu/AlmaevjnzajUHT/4ZiD3k1+ZzGVAYhTthpgyNrM0zkt8uuZtON+SIEmP2fa+YTiEQDsH1p
5bU00lXDLMHwvDVtOFs9rYLWP0eK/lWz1qk/eyEwkpEm7RMKAHaDyb2PJVu2P+T39gpjLmmq4qe+
a2wftqGsyOxV3ot07I7nGY2ODCA6RR2zURhMvsmX97PQo1iARq6jSy8hfaH9//y5dY1syxHfLKS5
yZu1AkVxs9HG38JyKITs4NYskSpaVR8SlnGfLvEeo1XPODBCRqnGd2fy7v3RpKGwPuecV/7aLd+7
yD7b1KKv3Ki/A/QAP+LXBh1ZoZlCdhrNyeHnbhiL4CVY32O9lltNvoQoiCHe1GtFRB+xyeo6JMSO
mdhMI7QPtq5i3Itw4zilK1dSsZslxK+Fmb3sBwLpkciQtiey4CPQjEnBmO5U4c/HLKcCyDy0lqY1
rAtRhhLWod9REPA0OM82jcWzV0O7r4sdy0+/SwuoAXSHk63p74KFXXnpBkbfLbgyrlA26vlszYQ5
VlAD4N/yDNrlQn3CmxScN8SijWOPZjtoOD5x9lqzykiZncy/cECsXZAE3nn0zlbvfi0Iv852F2Mx
EQ6JiB78/Z9/GrrRCrlRLQb6U7oPIjxLg4/tt6AUSE22iD4eCXG1HcSwVMdbZfsVunh1BRuZn1AE
e9NFGDyzILLw6SQ4C6ppxorns1rH1ptIoxvmlWQdjQZPckKbQgAjfVAm7Ilaj/F2tcIlGf6RiP0R
mdj0KH28vHFQpg+9WXxj2Eef6LYDLQU/dCNBOGNmI59GjlQ4v2GSTZdFzhwl08eEzsw+XvD0mB5j
UuEztbHIkx0igBaGx7jf9reqfJ81oYyjLqgavbsqwcIw4Bhx++we7jSS/AWAVJw2b2A96EZxmDLO
ZFp1xItkv2beOc/kkN3IlrOdioMQcewPjum2Js+cvr7d7wbywA9e7f7RDOClgOaA1ABgnB/vK50V
v726edTrhrbIB1u1JhseceaJnWGYT8F1kG36d+jHm6zHi4Qu4nHkHIESuvtdVc2B1v/XmuZq9JWF
Vdmk9Zag0SoD5hppjK7ci6O3uDeMd29ceSwE0S4vdUO0Bkz874C5PPpMWp30e1XvtXi0abUACKRA
ZrQKKjB1970n30UqlrOZ14gqU477Fa1zK21uVQULhbzL7tSo/L5UjThUohkoSIDS2QywkMd+GLqq
XqaBVmyQFwf6WtdqVvVJQydAUUr73s7trRkw/0xt84wUDo2ZgsaEG+4oiTs6UN2sXXDCIxzlJMRg
7SrMl1fB8UwhztwYUfICry4K2fh8ysDZwY7vnBBC3jMdP0cukXZAagLCZPw78oH6G1USTtwPdPCK
wjpo7kbYhNRyUY5stPZGnA4Gw0+nym/tfP4rGIiEwzgvZ0Fv6eDk1a8qYdgZiInmEFN+ki0wqbua
eN0AnWEdHYhlozoS4jBlwEHMhSzIzK2Rn8egYjKQUqhN0oybZtVOWDvpeDRK50o/K5P8TZc0tBOF
TbCFknTy4QM9ec4uGRr3MNTBoxY0Ol28oUxd3GNl2Pm+z8aH3NEW5tZyjQgWuwqmyjHlPBQ3+EKt
wnvAFEiOXwYN8vzzN7Lpu7NtVYnYoTT4b/8oTG4wq3OwFyjlgEysuvt//ijzQ/6vn/+26dvF/vXz
G1LzJUODWCBW4GSBG7V3xnTT8j3Sj+fXZmWf7u0supqxkqelusN/77cPhbaJR6hi+8DJBuDXKAIU
KAQ7QXDCNaKsmUwGFRwtQC0GwMspix+CpDU+ntzV5NJ1QXQ/Y1tA5/lZ9d53fpljwzqlfVHu1Rw9
qE4DMQ+WRz5DejbVwH0td56P2lOZY/BgCuALgU9mUCzSSwWBC/l4kiOA+ZaSdaw0HQ9hGyCpnNd7
ttjQF994jvTGzovg1tDOqZKwvjOlfudJ3tNJ0L8zksjKKRrvTGKHDtonDT3noEVdY9/FrdPv54Lv
0E6X66T0sGeuX23tIc1vynI6BClXpASIsBF4ue+aOiM0WE1HVXPWE5RMZUYqeWDftGmUU1nnT2VZ
t3vAJNdJIMzIMAEv6L5Ym1fbbjm89XV06+bqec4NxrSifwSM1W+0C0kBNiKklAHN5zKSC1+M8mwI
NLgJUOOTje5vK81pPWHB4nbWMNn6L61FinRZvAUovMvU22sZKb5eAloGOqXNBqstce7rk44FiRTJ
KUXwXd+PeMpgJRAkbJH1e2aKf2pMpsta1PuewAgG9nGYwR/fxKaLpG9mF0b9iztR+3uP6OP7YaGC
ipFn28ApD8tCqCZttODQMVaj+yCHKyod2K0L6WWpUCcagOlDYgZHXWx7TqTn2pi/ceflbwgq8BtZ
5zGJp1PVof1IE6bNzWoVnSW9vGrsR3j1hGzlFTc7aq1NU5AfPXQJoy+Vxzs3csVmIAo2zJX6WhIC
qlTiPyml6UwoprjERD862SpDGhOZ3TiT3Bdli+FduGVIDuFf0PhIbYE8B8zuvKX+m9nyVer5z5A0
yIpSMEbAO5m9hTSGaEZadrN2lrD8cH6Oh+qFmxjP3WxFVNAQkftkcZ7dR99Ih8uQmhy7YxqWJlnT
tgkLu6sjN3Qt7Z2qEgQZNENYXY44t+hReVRG7y4KHH2QXkHTjAP5sSUokEBXMz0lnRGcxzECWWd3
Cdh1Pga3PxhOeL83tVnD0ItgOrpDBOMwF5BzsODtcxuXZx0xYYfU0jVOdI8eSuxa1N6PnhVVu6qx
q+PCtAeFC6GkPcSDJ4s+ZCgtsgXowAIfNaTxZGs/HA3KeT8up+feYbTeGn360jiGszXaxnwZggYv
jkMoIJKddtt4NQVw4jLkZFB+siIOVA5PGLHCUfuqOcZsyyxvX4O25Q6XqXqNI2rTyRyq175hiKQm
t3i1fB+egmYubLaqwBfVZa9ACTA2zW3ySi8U0ZyVx6/RzHypp0i9ThUigiIL/CsLEw35TnlX5FUE
fsPMeyR0jKDyWtDhRh7ltygSf/4Vu6S4l1Ft7qb01wAYkeRiZusRXqBd1xiPZIfIE25SfR9BH7nv
CSW415Wyb4eEOeb6532jezAR5cicypN3ndXftJl3tAbXf+1z/9rr/0rZeS03jm1b9l/6HRHw5hUk
SNCLImVfELLw3uPr74C6I7pSqUjFfTgZeSqrUjAb26w155izj2h6TYY+XLbx3F7AZeWkpv8UTYSg
JgGmItWvjSWuBYmnFA3A/cLKqduU2nrHixAwfS3RuuFvoi8QVhVO325GBOf0RitRGg8y+xIKI7Hi
xE36IozTXhSlHD9C1K+n4tgT+btOcGfdTFwxEMV95kdbKyqT21SbxfcUwqm9WsxnXYYuiuv34srY
kYeNo7GmI6gWKCVgsM6CHRIRc7gtK0lwqjDQ0QUY3UFTO7onvWduEe1g8a3a28aPdk0FepMYcro1
WnwDEdxtqz4ixY3v3puY5LuOfjIJnHsvB33UTFuvNHSHwj47O7ZTLALNMzS5yaXJVkNGrt5NL6Lg
FhMjxKztJwUcHFxe4BNTzkeVRm90PtfSJVn0yEGZ3JlEsq7elxVLgx6UdP309eQjxEIIBtBpjuI0
A2JrUVHqtpLXbNgTSCCNYWJm0HT9ELHZ5NBkrUy4uDtJ7VU7owR8MvJoT+drV1e4tFXPzFeFGcob
JoTBZfhpXBj5vEOJiHVa9R0R5YNBvGs21khBDJIitCTQ3FbXOdMP2VIc2YcE8BXY59JYVKO7WpfK
G3/E+qdQFGPantZKXo5bjkKyH95PUzfd+pQR9kaJtiVTRO9QBz0GHKjsrSVaWyRxC9zWRAoGCVOJ
Xy1iSJRkK1AT4CanTRI0040xSTKVuoMpSvGxNgFf9a0K6RP/cmYY5lbtdCC5YUComjiuO5+MOl2T
T3QFEaoqygOxEB9jUt0FCJkZWeNJL2iWA1RQDsLEjBvUX2g8klgSHyfPkFOrbSu8UF5NUYBUFHLV
+hNCiwHwH9oIPd2y9nvOqAfZQhy7h3ygPzKKcDdCDJH0d9R+p3ocPWTj1Kgt8QwBDZu2kNOtEHSg
X4J2Dxoi35gYsQGQ5ITf9dLRn7xu1TLeaK3HC0UM8ivHOgm1kb6rBvLZmkEFt1119bogjJx2LJ4v
NBFbzRAIUh5R4uU+qXDQvU1KxuuxLW+gJrI0VJLqsoY+yjLHoACWKsUft5oJorIgLtQ6iVZZaeKP
iZUSDBfiqkb3txDQWTyL6lwrnIAJi4J01fbUUHGlL6dhmN334p6dzchg7Aisblb9kFTEO+mnr4Mj
T9KuUl1YB+XkGiCkKRegIOi0NZpU/SzopICUrZY4LfezAv590IDR0JCDPx6DG1+VoowyXPCPE+kl
+xpCgyMoY+qkukpZx7OoEiLGW8BqoUYaRfdgf5NtPGUbXZT1naU3+zHSGleNohstH6mSJNgLlVJt
N0bYcxZq/ETa+Xkr7aaO/mAxL/5f/+zrF/hj0s6bLGRpWjVSrE5rbZnqhuJWeu36miHukLGZJK9U
0Ur1ynSjDKO4C+c/+PodLssEfy4Iy3KA4mkeCCdXz12z1gjzguzJOAXsaqMSNc8dLGhbuUIq3IRL
6SZ7NJ+7N2sPukANHiRhJVD4ddhWqfccF9RzyUBQnf5sjgfvRcEY359nixBaQugllFXGRa1C77Kl
J79bwTZzRTdZ4wh94x+c8guO5TMyepy4MC7Se/kc1sfpyYB1Ei8Q2RGqYNlgTqo7Yx+upoMgrgT3
HmJGHlHktqcTdiHrSotQfDU28jECZnyJX3VjpebLqbDF9bAs42X2XlxjCm3lwShOXbDUz/69ijms
fO2KAxMCVm3wHzWtzGwn1c4IG0Netv4K83p7QBmNiZWyNcPMMtegV+wqWUV7L1kjhZFvy1cYSq2b
JgfTuArCG7eOOG+l3MUwbGOHGlP/Xm4QlmDVCl7AqQ9HFZkWUelbfI/xNb2w61azzUjmI3JF5o4z
HpJ2k91H98IzUgJKSdgenHzdao5yr74mMLtEm8y7KfhoDsqdtYVmmrgtzCjD9Wkm2t2u3KNvI943
eu5e0s5WzsHSvOHmxoX6Nqz7hwJj+GNwbe+lVaUskNoe8G4Wkz1eWNWQEK05cUoOcpGOQBy7WFQJ
Kgw7u4PjiJpEuEYCJER76JyuWXrNcTrV/TLaW2S3zmGnlCsJRl7AuK2306V3sb/kK5o9QuTQ3dph
WefdkDS/T++lk3bN+oWqn1vZBWXhHdQtJICu3Q70IS7i2biSdS0zcISNyLgul4/tFm/ARG04Wgj7
dGceKBxzkLxGm2SYR4DPiWN0/Qcadt2KSPZD+SSch22CQn+dbiZH3d0hnHSCQ8rNPJApi6CGavJb
zZb3BVr7UTxK7wAIECIvS2wOp4o17hk7xAMTcKpsQHNLUHzVNUqMhkX1aG0CxNf1wtiAWhCVTXRn
iouWkyxBlhSZ+VSX7bVcZUfO4WgJxoUgboP7ZNZVL3kjNS2WalnvZTva+pfhTlhHR20dboy7KrvR
wg3QUM9fPkhn+cbbsDeFQpk9NI0df1S7dME0WFMsoba68lXWHbt+qpf5IxQoyoAPhMEvhVsoGKQA
NHbjBsEKNUlwHF6SbXUwbor1yxAs6r2yJu8htculuRwe4mcMIRfjjMYlfwQGSy3ax7ML7N0JwEd9
Rp8E9yGeIBEIEeJRVG4aV9pR9OmfmcqUV/p8s6AeBfia6neCLO+o8GBQarrEprxq8aJ8zu+EBS2T
Yq1em53ZI3dwsY0/i7FDoxW2xaHciC3QLttaDAvzsdyYFylY9G/wrpbVuj2ll9nRgxR3skU3viS9
K1ypFUXQlh4oB4lXdSW/1Y/RC/kXpWOstfNk2NVDkSzNC+fE6ROkZpO46V68KGfrHIAZqW1vM1FA
PvKEOKxHBL/a9augLps1243MoU2kb4NtftIf+5Xx7O2rnb/O3OKzxjO5iF7LudNkW+nOoHvCX45L
026J8c1d+nS71rhNzgm1rhUBWskddftHkUjuE+RUjU0TThs3ZQLCPIMa6NMXDyp63ZYl0Tbe0XGO
IwaYY4+0RlmAgK+ueBZK1hoGDSQ9YBAW0rylxt4ztT1lw5O3i/vgRTDwGi3qN06sg9OMNupEmrEk
wTq1K90EqI/XpGTqu3YfVrxsBlNGFClL06x9sM1TcQYMbeZLjyUr3JFwACoHATTyOt2pt96dWgCq
W4jVLYJIELLCRabveBvdoecWKAXbSQpUy5EOhD3SnHPpmTYLZt03/2geSMroluSq7oXLcANQ5kQI
ZcyO4WDtfe3gfYAqi/YC7DmQvSxIrIgSe7dH7WrcGE/+hSXhydgo78K+dvn+Ig71FAxS/GiLwK3u
icMa7BCl6EI8WQ5mhkXwpH/6O2TiPs1XW36SKPSDzmeo0iN1pSN0x3BNI9fa1j46hQUCYBGXreWY
lwqy3qfoO8I2ehZ5pbfSRjqV7Uu0Tx88hjZ7cPTKhEsuOLUhk8mX/J+8OSVMZaPnlsyHIiytTU1e
yCYdV9Gn1dyDBwPn2LNkqgTWLWj0CkSjaEu+LBV17bJ9Sjd14dJSQlNBdq64EQ60YFFZj0sFsQwN
EHc6BxnZoHbm+MumXwSOgTT7rIy2vGrurYMkrosdJkjNsMv1sNfXFp+JdBIeY6dx2brLN+GHfyCS
yXwXu43OnHozSuDvV+3SSNfohNkEqW+Z2+zocabcYnnXNfbYL+RsMeyQ+QZOfsyerEf26NK+nFk8
izlf6oU6P3Jc7107xr0t30C2qDwATaLdvFrYqHH3iIfKY1pYCmf94ndnfdhOu2QJg23hYwBalwff
xoX+IF/Hx5Q2yiuln2Br7rJjqjpgq+6L0anf+OQkYFY70KK3PN0V9OdgyQMz+hMPYioXYb0Mr3Hg
WtY56u1W2si00RrKmrwlvmlbeRDDrW46w2ZOCLc7V1pPiDQeGxd0jmWS2m7r78A04mFZL3Rx54lL
49B9NqLrUfuCvJaus/saweCiuxOeJp5050DFSk/mLlToNznZeJvskmznuRZnf7vcB676qlrn9oQw
MR/Gxbiq37yNIiyscNXeRpor9Kv6DuoK/kVgoUhUUx7eDoPi6ACAnWN4Tlq71wMAZwt5b3zmjG2A
a5ptHOjJa+eW5V4g9XiJkFi7r849MvnXDM2lA954uBFWPpIalLUGymRbzR0+zGxdrE03bSBWnBhh
9Q3pgxLsAHFBwwr5Q7tLmqWJFSnbyrf8+waYH9wGnTPeDt3OiFeztpJQVDyTIEeClZKtTG3LmT3U
z+wUovxOVw9Ns6zNKwdJoT2wYSs+qtvGujQR6cZr7TlKN9KZCQr5kxzeURTMbutTeMrwVG770vEv
7UNcrmMaLxpzFMahpbEBw7Iq3kQCxVn077XTQHwMude6gzJAd/38WMZEWcPLsVEhhUeY1M/ygUki
+YjO3bNB7c7tHOU535ebYNvumif1tkjWIx1hNKUXJQ8gwtp4oILJDdIliRKGaz036dpEUZTucgWe
wCkzllgAA1LUTv50yd+L5yLAuQHlAHw5W/MPX3Owe2SfeLtS9QNv2fiIdxEbVqLbqOQQDs6Cb7A4
K+NUyba4pUx6zdZhu6svdDu9ByiA02H6zPf6JSeuYuG55tVn+7XN7vGgLpRmgdk/ORQaODl8T8sI
PgwfK2+JwXYupUWFAmWR3LGPa7IXHw4JpdHDQF3vgevEHIp5gOVrG6PrhnB0S8fNKx607izcpBec
MoNqsx2nex0hFX1F7Dl9sLCVGCN2PlsJ2/R24gO6lUvNqWMrKLZGr/1oujWCaeqKgHXO2gEdfXQ/
rjz2qK8MfGHbJVv2rRh+wIQusuewXFYf7b5eSnwyLE+o6hDk30PmFLaey75lmZ7jnVItoWpukxXJ
KQdzX+AFM9kFL4wDIc2x4z/zzSSgJLcFFhh13Yh2cdGnbRGtZr9tjILdqaCEY41htGlbMmxSe9hR
V6dOoQIjRcpPmpxDx7O40P71nyUmLHZUQNqZZ3exuU7uPWk55e9PwnMxPJO23iXL8pGqsy9sYNWz
+qyRKCCkZns2VNcB0L552xYOaOLk3GS03RY8Oeudl8GqGrON50CzkW3hkF6HOxOq37NlLMnLCGyq
7O8jXJwrhha6kxJEyZsZErcqH0SX1+gRELvg1B7Wu4CNn7yiEGzKbnDHB5qjHF+p2/QMwQlCMfPn
Ntkk+/ylM21/l1z9I+FLucVeqUWw80Eh4FZ9pT/DQZQNq+lgk7H2KJZ9O0Ysvg1vslsuW7oRn8Wz
cqWYwY/FHcUZAb46PpIFe3Fxly95ucIueaZ2x0Eh+ai9HQKSuct+9d+ZjVNhi6KqOZoPGHZfo8/K
hQNubgpHffP2JmZNjzMfe2Q7P1i3eBmp6xX7fktGFAkvTgDPmB4W5yG3sVHJPFbbyGGNYry0j5QK
WK/bR0ofTbkAF8KhYemf1FvhKV2Jb+K4KnwbLp1wEzMfIvzkkTcvMDnUt+qTVasvl+CU8nrZb+Ag
K4735u3qB7/aRYh5N/JeWBrbFJtbsITx25obcVWSJ8tMxBfKw/5EQi9otrXFGGSglVh6wwp+xbk6
N3eIOR8gXuT4HxF+8q2iCF1B+3phVx19MvtBTdeJHHsdKfD59kcH24lVQXVmJC7w44f2HCj75F17
ZHTehi/eOnUtjxiNpbUzjhL+wnd6C4gurOk+oIAJDwUpvK0+C3sRpKGtOPApQ3hBtr6jdbIMDgyr
oXbgwWwDLPA30mWebGaRGGc4YyPdFPMh1qTDsKae5x/HO+nxkWQFqVlS9qFpi+echbF8JopUXgwr
9cjA4SUFZ3kXfGB/NW8TEl4/ieR+YxEQLtIqe8quY7rOWSfO3nrYGBfmKD4KqCnbaK/sRziZtvEE
5Y7U1enCXzY8NT7pcxsV/hchilBBNuyIvQ+U4xzX0d5GH4QPQIak3cjaExywV4m3zPI+yV42tUg8
MNf8mL8gR7f2c31ToOvjeLf+JeB7sr2H5IMx3AH24iiKHlM8hyemI5D1ApYzm3ZX/VA/aE/1A9Nj
cCvuMBLckJPzwNlVPWR7aWXsNvFZdIzHiq8NmkyVr5g8mSy1J/bWd91z79KNeSiA7S2EJcyTfAu7
ErvdIwd20IT1vkAnSUDSSqTlR7Pv3toyml6rcylQllnEiMKyZX81H8dhZy27o/fWDw+EKAvpWhOJ
+uJsaaPqd41jTOmfzwaHD4c4aFeSLT7NH9BwLPtd8emtNNmd1BUo/aFdiaXrr/kX87W2G4/FiVkQ
zaG1HbnYal3datthzRMQ94pDNkFyh8c4sGPqQdk9KRg5dSEWSppbx3n7jJfwNWNbFjiDI76X5jqu
HSbwB4GJfBYu2IVrHIqX+hE7hczBUzoLd6E2k8Q7PqVWXRuIoHsrIXqd1sz263fxQG6LFhfWsp7E
aGlUfNKI9zE0PfskGOX0NYnyoOsmhTu8soEY78Kvfx4jwkrjpmSoWPGuljrTicjl4u/iYBdGGKaU
KXkUEqVewUPjvvUajLGogZnGsArQRqV2Vka4S0L2XqiUUYj27U0sRuU6ybieoOiwOo98DAAFpW2E
7GbR0tnA4z0pyODqvSoNbJeG/P/9MpjVAaqxviYjLtlC4aFFqbKhhLNWbq0P6yOvrW5vCa3Z2si5
KMKiT3DSQuCk8vWLPt1BcPfXNBcoYiIwLpymgkGcBOYDIsvKDWAEz7pHLIgUnlW8pyg5KNHC/xK1
6EoslE/Foi98E9GAhPW5Ovaq/C7HEKKyiMOcbp497ncblrT/yrQl7Yczlydw/rZwd5f++KEU3sFr
PJktrN9iHnuMdLnmUyFfDQOl3aqyi14ZjHc/sTwOZwPS3HrCakFlhsaZV9yr9cOool6df0+uC2kX
Yf0uRNHVSopLNdS3jTDFzJHqIh+Sl14vKKGOD2MhKOtGFV0q6ytpNG7i0XcLQT4qHDytzrsl3uRi
eByODFmzwVFyYqkUV068s0dzx+kb875oJ20V+6iBvGG666E/8TrYwOSqR52oeDeFDgZf1y4rcXgz
oeFvLS/A0Re4nlLt62yoNy0uK+aZJNlUBltXYyAKcwyOlYDpBDPGuPbKdt2BaV6E6tzFrI2DmVjD
rsvYZFodxcAypRwkTMRQkApMaqXimDLUyxBxxtKXPPyjD1OrfapwJBGJ8NXFbbIiLCjGRtFuMbAf
ozLgNCyZi//z/xE/P5Fr/oqoNxEvGZoOL9yS+KHfgC6g3eSsE8zK7VX4ELkFpqBjvZA9Ih2g8aZp
ua7UaFtANgdRMf4Sovw332X+6YSMiaZOh0j9xncxBm1otNyoXDHuP71BXYq1T+kgooohzAIlr9Kp
dol4pX+57b8Ckblt8qMNi1AQRBLfU6TFWi8GeZAIV/HTOSX91Ff6OjT6m1HHCz+JqOnT6oAN76Bb
6DlpJ3OyzZWNavXbXy5lvsc/kDpfl2LIiqpaFlf07Q1IsUYekMKleCJYhKgUwEIIH0Fuooo8BSe/
oD85A2EYvgPds+6OnIGJOCbCNP3xl+HwVzQt1yJLaFEVU9Vk6/u1aKEnyUQL0SsvMwxVEQv8jBVI
xuIlwIvmEV3/y5tQfhqAMhYPA4uJqKv6PET+wzCK6dhNRSFUrp5R7jP69I4oKnSS7LTaqUG8yeM3
pOa5KEiYSbN1jRO1HNjaIwfAZZJslcSDkUkRjXROkCcye30VxC0lmRW2WxxXVXUPgH5VjChTSWdC
ddLSAi8hR3AgQhzmhGZz/vdL/emdyopiYJE1Z+rVt3E9EjjNquTXrpmyEOrgYWyy2X75eL4G6feR
Q6ybaGoi/C3DkP98dGSvNmNjyZXbVdoVNs0ZlOyuNyh+N3wxBSVYo8/OUwEk0bf4TW9uhkg74P8Y
sK8nZz1gRCV1cdPvPdXc8+7Xhal+WM3MLCmek7I6kPIKQkcv12Lt3Yht8JlXsBf//bBk8GB/fQGK
rGuyaJmSJanzEPnPELA0dZB8WeE4YLE19Y0cWoGOxolWy5jyTqcqTN3UUDYDtCcY4euK+IAqufel
HoFjDGFEHz58S/4w4+qunpkLig+tYOr9Gy81q1++EemnuUNRadyxeBmy/vXn/7lcpQaubIRcLiNr
0UpQbTBcLaYZOyWl3R0YZvQIdfE8aLtIoXbpI4CjJkNKidj8di0/fT0KE7eooqhHGPptCPgISyTB
HCs31uieGDDJyTOnBgvVEONxufY1vqemo8Xu08bog/T93+/ux89XsTRZFeG86QzEb+8Ov8n/HYMD
gqJlJZGrFHchItHxzmwjeP0KaVnzl4cvKwYIMr+cTr5EJnWlGSczYJPDxj58eDMQZULsvyBu4KMx
Ygqu/qFICtg9Cadsq8HeP167wHuFE7HDRknBNOq2M2WpmTFU/74x6ecna+oGq7Gsmn/NS2hQGUAi
TMx8p7WU2HUFVyCqtdUAaqaJ0BJPkrVJKJxHkF/+/dN/WhcZYTPxjMwCWfm2JqiDp7Zqypowzpwe
gdJED9iUjzZaS75xF2kZBZK++eWef5q1VBFiEiHDgG6Mbzi5eGizbkz6yp0G3iWCm2fdzJ//fWe/
/YxvdxZqjYxPlAGLyO8w6RUJ3ekvk++PY5KPQVIsvgua3N/HpBXBapEbPopSWik9LYCRWcQaGGBa
np2HL0yQGjpa2R7wy5wxNdGMRz+cJPvEK0n87A6diD/UlKVlPxLtqBpUDIIxeA7nBIAaBXCnMJJb
YbwLCtbmcQZG+cZtEXqvM3DM9FBp/PvBSfOn/Odsr4iiZhJBpIoWkv1va4qqFa0iAAtyfcTpdsMy
bqtJ6siIoBZRymdm1Mkd7m5aDuBufKGka1Kw9S2sbPnvS7F+uhLDtNisarJkfJ90St0QzbFQSrfM
PgWfZnsgU782Gok+7ngeqsbbKQArAmX375/79+4E1aSJsM4ADaqYX0/oPxOv5UvNVMVJ6U5TsISS
P9o1D5u8ow4/GpNu5f22H5pH/Ldnzv2ZmoFxXlPU77tjqw7DaRxN3GGqCT8CZTZb2ceiiu7/fWc/
/hxVFiVeMLO5Ot/5f+6MHGHMZfDxXZPazeTJa6HHzFB6v+w1zb+XLkUy/vNzvm22BCXRPYQjuQuS
ohHIIUXzzSmf3I8BWYCUq/QVb5Mw3+R1RDjmWDyp0YZMqSu3T62ha7uVYM2aKyV1FPRYkhKIq4id
kD2RVgI7mvxdlRKU2qNgK1UAN61PzUi1Buz3hZit4YcKzqCJKHqh+7TgcpfkO1z8FB+Y7HHMj5SN
Vtb+aupW+ZwI2Kt06KQOxr/lqwjg88YJ8ukNn7mw6TlQ4pkkWFGjl1+0b50pIi8g8p0DMX4xgCIv
PbRvFY+B6Q8NejXziUxrMmWVtsDcRN5avkGGJF3xMW5NP3jqU11EuApdRxvUs18EnyJMvGXs0cE2
iFInMEcyVpWmPYorOZpuODSX4L8puVo0wDsduw2ZnwjlhuA+nKarH57+PVKkHxYmNpSGxmQgogzT
vu+WkmQSFI5pREoSKkRNpb90SXZWevliVtYr1YjOFsf4jJ2HaL/oprYCFUhTj9V/n4fadszUC+b1
R02CLh4Ud5OQPEs6GXKy0swBEfJ6GgMKO6VO0LV/X3WkwE6B1y4wJa4HT3yvavzVRnzG1kaXSg3u
847WqTAHiVuvSd9ftMY6Tk17kWNKrp23UqOMhkhqHasycFRshA0JmwBywoUykKvd4+WMzqms7vGS
nOWmu2CZ86v3aMw2iiK9j7609gTjCA8mtpVKfmkzaV0MtB5DHrvn0cUKw4RSk1NWE+IKPAuL+TpJ
9oiXtdFeAl16//rvOn1f5/UZ9e2y7iBUyMj5msTaDornarQF2zl4Jepcb2BOk9RHRc42+Cy2SZgd
pkC+8TX15MewIYLqTpjyA26XOQgnuAv6+KkKimnfkKQke75w22T1QW2Nd0vTqeab1UOOHfEm7iy8
W9kN1rj8ljMoY8rDcPXLCPlhoZAtaKkUnzRUmca3ycRLoZbK1Yg6GgxZ7lfjtoFcutAt6pBppa3C
1HonUVJHklEhZxF57XE90AT1lN795Vrm5fzbBKrIhgpuwoLlYX0/olBl6bq+SHMXHAjy9G0sCOFs
VEsdE71cq0vdFuH9nNTavwxG8ybl4qWuUNYEgak6eVfQTTQFf9M3wy+LmPT3qUPhhCbquiyZUDG/
z+2VP3ZC0OqZ62MZoN5VmEhlabwgLvd33lA9eekEndCQE7c24GwFxFe2rej9sqjNcOTvjwi+LeuZ
aWr87/tZsRljs/fGFryseQcRIF3j/0sF54sbgqnDHqJh3GUkkLZKvqlmmgbRlI2jdhay4oQ8WlF/
09Jdgp2AsvxwA+9vOuTkHPodxhKZfHvZQjnrVc1y0oUbpUu4l7CRIc7B1lLzaeW1uo1lI/nfH04U
zkcKSAaN2oYsf9uH1XFTJDGeKgit7bGRLVrv1QsMKrtLqmvZZ9ekJV6sVCZgMfnLv0fe3ztodV5N
JQMktGFp2rd9ZtwVuJukCDuKSbsJv9JyGMcr1bpVqJf7Xk5vJwHx0L9/6A9jil07uGvDYGOkiPq3
Oy7qPG/9rk1csnf2I1rCIq5fJr0F+hGdtBn6nuGRG17SyDijon7/94//2gL++bWposJty5Iq6br2
fWPmh6SkqEmZuJPWqPQWO0aHLiO9I6doUk9Rop87zAG0tzV60gJoi57qRNmp9iCaD1WrXNv5j80w
Po01Xv5iMKmY5C/jeKu0BzB+2yjHom9Uv72tv6cJLpxDB5t2TePy5yntP/ufUqNurbcpF47pPlBw
A0/me4QJHwTlL6eDnwaGQtFP5zGxE9K+/agAqbBnNlbsxjFcAwOHh2+sU609GOi8sYxxomysh3+/
mL83zNwexHRFtox5svm+7VILwJqCGaME4q+3ipd8lK4gGZZiQbzA/Mhjj/hM2fhlPP69rVRFjuSK
OG/W+cHfPgKtpojReEbsCm27HZPOVdX4FALT//ftST89U02k3KWYkAXl72Vctl1DGPJ3u36mnfWO
M3zOh0bBjaUyJ71P2ceqvIpEjbTcCCwWs2yl4LRqx02IKBBIlQYHbjIeBO+3kfXDdolnIBFXw1oo
6pwI/xxagyAPWRRh+63wAZHTe1G0gTnA2zdhs2u7J8KoEflEMKKk34aaNq+037/HeeozNCBhrDTf
fjYLSGNBOYpdSwMuoWL0owICa4HIKub1vN80MN1sDJrgGiCRZArhjeDtcdX5pwATvN3PETvABw9f
wFtTwgho8lErEt7jIY0h1rASkLfIZ0/BTJKrJc44RCFFm628OrtNVEzkw0yQ+YKONYWKgR43CT6x
ZHa0Xb9YBkJpOloPvOjrXweIZ8FOAvo0h9OWMw6u75+bWttWHUiGKSeFOAn8VWAqJdG+WICF8JW6
Hsq3AbifkHcuIC5rIUvlC4DnVTEfA34ZcPNH+teDNa25NCOZlvp9wE0RDNdAZaIbe+HZi9DLBZqj
j9u0Qo1WAkTxNJIjM0gkmKbecec4SlHf/Psifvy4iBygfWHJ8P+/TSSpWrJ58HPiJxrEZjm3LcbS
1TSaXw5tP9QbGcGWzrmXSV2n1vfnCMbtRohLmSVur9B0QptokjU+Y1LrstuyhbrCPEAPzrtpFO0c
tPK+8rp9b06/XcjfO5W5Qi/RJjIpfvL0/7yQKRKxEYNmdaUa7kXLL8uhWtf+S5yOj9ps5SQS6LUq
teNshE/N1//9A+cpqCzoqimK3ytyfAZ6FwfMZiRAvc/Pu0JfllbeL5O1/PchmSIYMyN9Bsr38vev
dqjjjHQ6Zgw9psVgwfm3SbNEnWWc41GC8sCcFSmNG3a6ZfcNoxwgOTl040quoIjHGB44ObiTxZZ3
bt+FqvWQwsyRvTnoHHlgLSFw+n0a/mm2IZ1B5YRPE+evsoypVyYIvy5G2dluhb7ZCgVh92jjM1ne
j+Kvs/6Pz0lWYN2BvTD/6twkPCRDp/pFxPZJIO6SIPDipaVsChLSRFmThK9t8qoCfumJq+x7dqR6
uQ0zBDD/HhjG/AV8nw54UTR5VUkhnOTbOme1MoAnv4xdTMa4dAD9m4AfIFCWUCtDtF+YpPKmvgnY
TbAlOFtmvRbNJ8NUrynamvxj8LGuhGnn1myXIhZIUNMBUQ780lkSyvZBO2iWdxgb+WoOFDMKBoOo
FC9qE99bSnNJi/zFGkiYA1Rv1ygn1eqpMjWn9AXUteyXKFVTgrSuk1TeKtCaCiucwcMfYU6zPTBT
xcllfY/H+LZTQMAURrULWgLuPHFFh3/pEXbp5/pDFnLMZdiLKE4HEaylvA8YDnashbB2nr9+b+ip
8/WUiTiCrJO/RuJvq6r647s3qLAy/+Ht+761r7x6LimkrGxltSX38WzG3banybmcP4iq79EHBaOr
SeTKDdGrzpOOLOkaVRkpiNUbiW2bSVSvQsgus+mZsMuqvMDiuJnUqmdbahE/GrxFr5IFcqQNECXo
4w0OLzeHRRbPnCkj0VFGC/p7x+AyC61edAq6x3kuVgz+SISAD16qwK3T4STI/dumpp9lCL8sAz9t
MCRR5RiJwduaj3F/zoqJQeAUiUUccRvJlobs1h+8rRg5kl/e5dX4IhZodbzkbOXjL2cc+YclSGIy
nDfNNGuV7/t9WeKrVrFvu5MnvYNrewT2f29IgVNa2SUqnltJcRV3/NBnY5mGcCd4FHNjn3vKC1mf
l6wEqGcWdP2KuVK1rgcEFLJHRnOANku0mktQJZt/f6s/za7UtCSd/T77sb+O3R201aHy89ztIxRt
RrYpW+o7aX+p4ozAsHgr9sZKCXBoodIcMy4OHYndi+0laVBHGAHWmeCUGNNbNKiPqSm+T7DgIvNO
SseXuBZ/OVP9+HolibYkvRjOdN9XX1WworAy69zFTncs9b5CNHTvN8VOFMOzz2YrSwZnjPz1aGq/
5gr9sLHmZ8+VZ1nSLObqP8cWU17f1GrJ2CI8ZSEzmqVB3fPVrLV8qQnRBWf9NpjE9yIR36lTryC2
rbP+f0g7s+a4kSzN/pW2fEc1dsDbOush9p1biJT0AqNECvvqjvXXzwGzplvJokljNi+ypJRSMBiA
w/3e754TXByzfWA0f5Eqnxgz8GlLL86//iQ/OuzyzXGcsdiDcXJ7t+rmQWMDnOeTnFT5GdzYZpyc
z4nDchlG3oLz6UnH3IZR2Lm4oTjYQ/j4m+/gg3MVn4wuLN/lgOW/3wZWnh2rvKC6VI/dw/z59K7Y
hRKIufpsi+5B19PHMndPQ+pfYubJyHmUifU5kdOLQvStFfbnAsg+Nu8DM8W/uTs/eBwbFqkaYdk8
k/6tO9/Btywm6tAkoVvO1eWr49TXTHIBxWF957eY5n794/joYrHQbJmOYZJueb8QcWUEpSknlGs2
Y30haXh4JgvIq6vKjR6SaOQ3h9/czvNn/O7JS79edyyLDrRtinmF+ungXk390OgY6OaJ5aeJHOPA
bLinzmFZ/K7w7X30af/8Wu+uN6EhebbtuVAm4GPNssYqMSB1ccIx4ud6KAGw+cQabWsb6fVlqkqP
IRz/6I+Cm9ZdMbJ+DTz/mNveJqSf11TjXi/tJ0D1OZ187CTglrJpWxltDIZH30utujISG4HQtxTF
WigSR+9Ytc31jXxMRDOn/Qibr3q1C2M3WuwLnQ7sSoLDLzL2deGti7K7GeOX0PTWQhYk6byDzww2
JRdzKHeqHLd6LY5V011EDvRFG7fNJC9aX19TAD6txqgpA6BZd8Ytu7daptTq9keSqGsn+S7DAg0j
BJM8mB6cjE6JKVAalQxpL2MPhE02IAv85u8jvNhYjQXMl0D/jMrmSyrdXQOyTButcQlIWwyrTkeS
Y0Gk2dTMo70RLgVvZWOTkmQaD0chmSAvCetNPpCU1vPnimgWlUWJB0sdp3DMYKEWPEfcGpNPyRUI
XmBrWyg7fRHGB+5gJkFptWyTsCe4qXrYdICi+jFBENGm923OJtESNmCQTM/4J2bqPrFEWAnOJRq8
aAtZiMg4FewFEobPQU3OOhHWtkAL5GvVHRg9ZnS46ie/uAN1vrIq9mOePuxlwaPQgRqXMi/c4Q4S
6atgPMiL5dUP/KPjN69dXN6FTXGnSUWWIiDzZDPSXn6XvvFkZswtYll8TIY9LMOF54K7pXHw5AFH
CiqGvIEUi2gXOfxbaXDWkVohJ95bkbNR2n6+JAa3vsPifPTdkSFSvsl5HQCSviXfurVSuIdBdOrj
9nPphcOqaMftr9eHD+8fw/MMFgeL2Mq7A6tby1qNLguSKYNV47IiR/3tWGG8ICVko45vJ3HkLf5m
Hfxok0L9g9MrYQqySu9e1olGGCrhyBQZ7R9DF5cizannF79ZiT58HDnsMOlwUnIGfPP3pcgmHAS8
XhS7fhS7tm+ZiYIEnzOtSzWlJE4HdDO6E415jtHi1Mbvdwofrfg8VD2XnzFV2PcHR1HldV71Dh0F
ZjiymsRpS/6919wTv30hKMChz18E4XTP4r+OYhKvIBFPegMg2af42CLkUaq5TU2UWr57DHKTDpYD
LDlARNNDzlzkRsEtKINdmBUvZaju2yg8wBU/irEDpoBtqnMaJhQKqvkhohA8mPu8b1dj6V6tFgxc
ynLZjnOPMNOWZgOtNBrnSSd9fLaKaVdMCHcib2kI75JHOkH+F1Pi4J46BvDxeuFPju/r6q7xSzLs
NkMDupqe50+zhAzG/NeQrvzEfeQoleYu0IYRfFZy18BbgtzLTuRroPUEF+aOXcS6YcHRWxlhTKGm
S84+m1RcBQk4BapQMvfUyky6kCoDGEcDhHAWxFuUH1gICKirrHplkAowKVbueOjA8hOM6EMbpYGy
r9XQ15uRzL9XqRC8g2BC24BDQe/R69yD1BmizJpw0Q7M2HbJ45RWHcLoOSTOzGcc8AIzVvDX9+BH
z0vX4oguyLtxqc736E/Py1iXTl6kXQH9kB6T+Sl3s+PY69vUQFfz//VS749oXQVvuAT5uIs8SIoF
fOGCGjuYxGWvtN+8rQ93yS7nKnIpxNE4zv39fem1WZW13fC+0p2MsOmFxToays28b0+M8YsRohdj
kh3c8G/e5ke7Hqo0lKTYanEOe7dFdhtiBUXG8oL0eoCAnueMvCh18SJxNCo+X77+9Q/241d0qOTP
YtN/qzYApybdAsdw1yQNA2DNFarMsxGMT2XWvCqeIVCd1r9+ybel4/0+a87HUuskrey9D/9MsoLq
j0FhlwwZhmEkhx0ZR4YtBaJRvVlMyn2QsJlwwfXZg+9f6xSKYzOyR2hwITvMvKeVutN4UEmGXZkz
zRU70njaipFog6OVUCcwj3i5c0wJvVHoChiKm/Zu5bnLqZm2YVAhPfe533qm0nANUNs+dnB0V9wr
xziGL0XzVi6N4KFBKt4pmHC5sHZlbn4aRH1baMW4CKjEEmheRSqCJiy0dGXiT6A22zN1PE+f1xJo
EgFAJGHlktNnsYTj/yXxoU44wPF+/VP98KrlmrVoBdGaFu+fiP0Q4EqLRL7r6+o1Gx8FtJE0mPbg
6y6mvVbtKmHecfpdIfOjCwgeEIVMCrr2v50MZKeNUWW6+Q5C9Wsy8fGJST6PmXrO5wzG0FR3cH+u
v36zHz396TyReNfnX9521z+tPLpoUgLJkA9THiEluJqlIKc1P/qb0jkkvnGTlfV13p/8+nU/WvF+
et335+dksrOudPScweZh62dcY4kvL71pPDVld/n1a4kPKtRYiF1CYhxLWRXelcpV7yP0QMq0s4rk
fhi6fhUTWw+pxppNptC4VD8cZG50n6btqEfMsvswM6gbGnzQQSC9hSN3VviSldCPXHe4SULrDlbl
kGMuN6yMkJ9mvIQus1jSBpYXOF8SMpJr0ySWN6DdkzAGowRwjjN9Ui1Ikyl9YG2E3Qt5ahMVe/a0
jEUzbSKZ1sbc9vQ2XOL62MUF3PCFuKQl00i1xnnDAH+94ORFwbhkr68VVzQbkpEQ6s6BsQ07B8ed
ktj0EEMSpVoXTv+lm+weCRzHHkM5W+Jel8ANITn3wC9xmvAIVjAm0mVowhBOreHOzqLDvG+uG+vJ
Z0c8SK4NlArrMBqe7HBCg6WuSdle0D0gW0+145A66x78bKxFP7SpGddOpA44ZtXFaSJsUQy/Yuj9
zSPmo5tGzAJqGg/cre9DnVlWSXKXFXX1itNVaT114CiUbj85lXOk4fukUJT9ZqU3P7p4BZkMpiE8
WsXvryfOlyHeQhYIN/MuJsB7YreBuTLksoaEG892KGNuwclY7NwgQWmYB5chTpJdmOQPTUtbszJp
++ZYO8zkRxFUn8nbI7fqphktkR5h8cJLaAGqg81aZx0jwIYDDeLX98UHkwI2MxbkPEyWG2qV7+6L
UBszMpUZzKMg35CfYsJdp+I9NMbFznlX+LeqRcxQn4ZFHbxHhGxPCILZY0mFPGQQURNq27Wswqp4
wKpHfotRpy3WAiZx4bej9MgeO2sTuBbw+AripdIQUGT6rIbW8b7GXbT79Zv6d+M36EdCA8a8mfIp
/8xXzE8rmnBHP1emle0GM1nXFNVBqflXVaKyaMxhY4igWpU56PDcNK4RfAXO8AXjvSFuEFWk2zjl
GAC10o/836xDHwUxCG3TOpp3Cd6/FWbDwZmqoGOxrfzo1MbZs5bVd1HJYLRjM4iscJw0cLylM1yB
P95Egzo7tL4WXcDJU0nvsd/kUfGqUj4oKPXE3PLXEVuB1/NPtIV/RFpD2sfWfvzmZ6p/sIKSjSAq
QMCNxs77rqaeBKFL2Sgnn90gUkqZ92tHlo1AP2B+JiPCT3eYynjfRwfRgx4ok3Q6Cx12Qx+96GNt
3tBAo7udQQyygtnP2dak3ozxOZy4XcbsG37IYt0X6gY6KtwTzIqiosZRuNwtTtxpqwSuKt5ObrYR
6rjjx/csVgAqi9LbZamwse0WnKV861CaGHKsiLrw3PmCmxIdAKgB6csoUHTdzDUNXplTvH+StRWR
NRTaWq8rkqeade878VNBDGlhtbax6Cv2Sr7mn1Lx3etZgt2kfQkdfRU47GaKbkeQbVW7XyGWvoZB
eBhC2E9h4qxCq7ybnyed9wkN5td5U6gy60k2zdVo2xeTXh9986cuNg26//zDlq6uEXv+vu/2olI0
yKMj1PpuFcb9j3OgWxfB0yC0k3RLtZCR9KZGmSK8O3TIHB8hArLEdjC/KrWbspk7Oupfi3L8/ptr
4aNLgUCapRNa4VD7vqs20kzIpLLy3ZCUGVhIawHe9z4P5bDlPMfPJxZ3na0h8ZzXL+Zs0tz4TbLk
g00LA4I+OXNnfqK/L/Ciu67rfN6giZKPr8+qR9cDMdyJmp8NcdKdGOv1xBzpIoa1/Lu7+IPVn1IJ
PR3KuOwQ31ffC3rsbZ/HxS5tkUhWRbKzSxhmHqD7lVUzXlUyjHTynQeHe2CTBxHwULkLqhLvc6T8
rVkkl6Ctzb01zgrATgAhxMulO/uuHYIztMwVwqRr7CMOZW+xZVfDnrBp/nqK/ef34b/C1/L2r2OC
/Od/8/X3skK8Gkbq3Zf/3L6Wl+f8Vf73/Lf+5//659+/5C/96x9dPavnv32xLojDjHftazPev8o2
U28vx8vP/+f/6x/+x+vbv3Idq9c//3h+4ScHRJhp5e/qj3/90f7lzz+YepnnDv/z51f41x/Pb+HP
P87x9ygOn4sP/tLrs1R//qH55j9Yubhs2SvMsZ85c9m/vv2R0P9Bd99gpozoLblEl0uuKBsV/fmH
7f+DRgYftMs+g7zW/MCRZfv2R8Y/XDEnnPz56M7y6Pzxf7+9v/38//fz+I+izW/LuFDyzz+M+UV+
LpubtEy4qDgvc2HZtC7mK++nR1c9aIOqM2kctcB4UE1dnhFVOocSzHHZi2+DMTQHvYW85mVKpzMc
TzdNPUZHxEeXt69apFSHPBN38ERtDpz5Z3p5/fHtK2fIjIVmRPnGqMLviOBfC1PelZpGwroA9zcZ
YNDSIogPZk/Rb4zyY5i6eKNrXLhazrU+Ormxs+qinvfQXwhxukfP7e5lI8MbHgvWpyABwKcNujyQ
jBnYXOY3/KxvpdKGe4ae443rBqVcCL0h6dXmwVElw86JTHljm8q9BPo2N8PwznBaROAjM8exIwHz
TH307Kp6l7NzpwfY4dMZjOKhTolojYFvruOhsPcqCoKF8Cz7joYDqt7Ave0CU3vIE+fZIvN2N3R2
A/1S45uuv7tl2D94OdjoKYERnKANKGtz/BrqOjPksHGppzkd3DTAa7Y5HJVJiSLLpEtTTyeLDnEp
rH1x8tsBGEJE7TLocAXy8TGEQ8D4Ajt1RpfMc6lGEp1QFNxUtrNsCjXuDaV1FySErPFh8Up4BG51
L8UDWpBla5rltutSbyHTRL8pMaSw1Ef5Mu5SYDax7E4up3pXj4KtaQO6rFwD4BBo/tSbe1oKG7WM
/VMvYQFFlrNsnc7foHoJLglz+VqIUh4Z6WTAJBMJQkxTs+SSd7fX/dC9dSc+lsgJ8Vrr6Tn3uvsp
0L17p1fb0TXVxa7DAcgpAgutd4hMoB9ARZecI+zGGXK8tVKiPgYjXKisfgwpJxyNbpqWkV7d97Vg
KMPjIDB2qc95AWycOXjmvvPnmViYMX4CWdYedYP5BFhEfYefD1sik1TWTWtUvx2ytt7fcPY8ITmf
Gxjhp0b17obzJXTjoJmaY++iWuuC0l3lhKQsRcmIds8Z5SLUKCt+wMRr7AukFXBzGS61wYYZjIj/
pp5DonV+xZ8qOiYPM52tq830ue8yz/quYqbFmVVpcHKPIoz6fZbmCe61ClJT1d+3aW7v9Y5UEUeO
FIiu+xVnm0ZHA9g69MtaWPNEQe0ugxobc4aRBhPttIzzIPza2/0Jhvgit/P+i8fntpBWEl7F94oU
4op+9njs2oRqjcNUsm2k7pY572CdSIezYactO2IM5Jijs5u5q7oU40a1/MXQrdihCFppoSn7PaNl
QEs8aLDKaacbb0zOXct+dxy9fd3hUSuqGyOz3WPUWfFaN5A5J7QfL7a+V1aQf9O6yVnpzHVsXS06
N/aUXMN2zkxH3hGig0+svVPrNDWYuTfQRmlGCN9MJ8xeAdFqq0idCfs9oJX5inhwvPcba+00+mNq
JvaptOTBRZNxOzXBNgogRzoJhH4hupVKKvOKgqBEtGcng743wv5+QBO2izizLsIks6GHwGNnp7br
+h95YKltnbSfjMbl5o7no5/FnD5jNZexwALQenQFwzA54ZgUayv/kucqXMd94aztTKiVwuBB3kgu
ymICA9K2T5474DqaZTQJ2CEsCtleo6i9eKtTUxlb4dkF8jflR1uS9vfDstk1gOrvCq9dS2ZS+JbK
HWX7Zu2n4zpJZv5b3Q8nxkrMdeDBTajaut0lnrEwje7FEz2S7qRkcCCaloYR2ms6BWAbNe8E9r88
ksnY+Z4EJJViQuwcLDkOF0irGiJSMAQ1F8MMxGJ3iz0TUJKatKWjpT0jV/yjyXyPNI62o5DFX6cO
2kXgD7sx2Si2hwyajaI81rbIKS2YwXIkO5iJSqwVfUKgwrZ9NKfxynu6mbzgwWaftE5sIODScC/Z
VJM2bQfjktnxTBSbYW4+Gu4IbFoi7HhjBk28NczHrh7hsXJ3MO0ZeBuPcWe3UbhES6GOka7vShxu
Jyfw7iI3AQ3QW9DOMlq+dSB8iJPxTWPALlL+p9rhGvjLVWUFzwAI4m1Is6+pjGhr9DFVk+BBazWk
8pFXnzm/0PYACe8Uy8hVJZxlBFc4YMCswbtetq3fbQGBAReTV6mM4d4HEeQB/F5SfRzPI6qyAqz5
XrNJLQ2Vg3jJsG+QZ1XGZO2lZX7XqCBx6OJ9pnFwJSzyWDq0YjWr2BIij9ezE+oEMK0yBiTF9XBL
jlcuUUleqqTRVgFz9+ugiB85d1nLzq24HSI6S6jph7WH7oJBv46aRFNtEEaLdURgAQdZjEjOZC/g
VwUTJ9AUaFzAiuUpVQ+N84DWsdnVmtTQQ92xJ5HrgpjUilgbQDW6LGsyM5/Cbvxm0zBHxxTeJo2A
p1br8TZmlznEdIprO/sqNIiZbytPPTVfI51yWhdpJkN9zSOS2U+ydbSFgS1mOxRE5vv551A2zlFP
NGyLJSXxbCIPE1y99nMjSEc7xq3SNVBpxuAtwjZEnmMRQRauWsOtoTWox6cyYgIiyjRn21f29yrO
7Iv1PQdZw54BXG/db2zH+NHTaGZhDGab6UssY3ct5puxCILbyGWEuUDvbXU90Dc6Hm9rXIXaZtHY
bDKkZ52qoVPHUcW7bADplBtODfq/+UoFMtlpOeYuiYENcD8DUgDwfOBoU43dNenMLU4hZmpHB5zw
fOea9jhbOaZ11SNdYmhs4+T3ToDRo9WpWk6Dc1F9AeRiviNzK14yrIwI3WsOlWRD1UgYK11DDW9C
Gdc1gCXtqTlh7R4XNIXrNQ8OF2mmes1RLV7ytt0YXqvtArO6BI3h3wo9FLc+oIFlFfZyASWes7XV
nsZ2VfO94SjIrYPL8TgeOXUz/pzeE7472tUoj1nIFraMo70S1bj05gZNrXXmkm3zFXcB3LkKRA7K
ylMNkbmOTRwOGhy6sDDPwZjYCzkhqUQgFYHgS/a5P+m0qXtnM7bej77n/iNiP62Iuusgd6xXl9V4
l2KoXQNjAg4hGFEGLjCt2JVAOgyc4pCF/mw8CF8IWRR3FLEocJTlF+yJyaGx2rvSS9WxYDG5NJlj
HuN2AjZQkeHl9LDPyLnvlY6VTyrB+IiqNlrvXsrikuoxVDWAd1aeHSQW9zXjq+VREZ3ZMGL5rE3t
SJzCIhc8eeGtF4oz1TE2ZJjbTx3Q8zFdKB5GN3CBRnQApr8a9ZrbpLXBWdCfXRb5WK5LA1WFHtVn
Tu8UQ8L+uVXI6WrFTdipebIrtMcjVJOTy5q28cEGUEZK+6XeoR2WAQrC3I94QNhwVGrL471p3Iy2
hhXUa5BKa0nNgTfAY0U84w4gDJTL+aseOw+U8Sre8qgBTccj9iEzo50zTaDmnC7e0opbdHkIX6QJ
0pXesZYbhI6S1gzuQjh+OmJz3w+ecobZl2NX5xtFjJVR134xJaZYT47/nHlVtqaz1K6bkWNJJyHz
FaH9aWy+VoFQ63JeYON5qW2ROqzdyaF2zq20N9rxs5VP0cn0ERjYSLF7aeLqSSSM47rlEd8wtB9F
90r5r9Qmy2NqasZVdsahFeyaMra07FuaF4MJFlopxqWyjCvfTrIr0piQsK5uO9fZW2nEJzi4+TYk
4ykrA3SQrSg/DdD8+lpOq27+2OPejC9TPzymfVutWIr0uF+HuSNwoWh7jFQ3tpX+QFlXweUmB8S1
amt6c4ez8NLJlIfBZHwPaRA7qU9ABPmVxk3GTbjiGyVzOP9wxyTZZF6h3fPost3RuBSNfquz7O7s
SdIHH6AMN1Hm7R2Rf/Eguhzn9PAU1cV9RUOIOeWWMcu8rdl3UgF2xHAf6yYKpoTFwsoo8qca9TQf
Rz3RIuuT9My1IKEbi1Ld5gO1io460CYq6wIfNL+0hf5SJqiBGUThAMaU5TFSqzCFmJq0wuHpjz/M
nLo9g8oNysgZhhbxToDED84WtAKIaNeBdvp2gGxib7oviAPEmApgYtn7Kp455djvVjG7wZVeBHIx
Npa9DqJ82EUTXL3EN8MdldSbrImKTdVDnvUqSpJmRWE9H12qZnn2GgSuWGoU9fhf045SXmTvY4/w
+mCqhYjb6svbVZmH4XiLj/OU6s4NcsXqNqoxa8sBRbTpDN8iTkjLBH3Lpmx0c9MLdt6VPVabyquf
TE53tFISuWB3XR38uDSWXeHaz3xnfHuq6le0VZ1V66b5NulGaIqorTeT1R+8eelXRAiZRgfsWpjp
nma+yzG0WjEwFPDcslCFF9a08opKbSk+zVf6tBNa/i3QhYQYtmhpfl4afz/qab3GD+ftZefe45hN
1r6WHUNNfEdsrh+QUL3acfmNI66NNQPQrWFybuh8+HkVwYGhSbJVn6J5FJGVfu1Ro2ej49ND0j0e
ctzK/L5Ljmk2wgWtsSgsALi109JEovrVdcapa81vBhPdWmiLpTWa5rqtJh0CWg9nElUYQaygXnWR
7S80nb2V40cxoW8XjnZnZus6glJng+62ewFTnLHyk/PVZ2XDMmTcWxQiYKMxpxEU4UYv/X1Gx/vR
KWP4nMXcHm8862ZAUjt3m++QivgI2dtpWw7mRTQzPwBgtWY3i9HIa8xBbD94VliH754x6JesC0Ee
CCbiC4bhLRMsZayzuaax9gWyW/OQKvOBodxt29bZKRx7DxkfpRUO+CYBlhD8UoKOxQsTAxy6/YNP
JT7A+cOaNZc1w2ZvTwY++BZmgSlluXei/K6tk8cgLt2l2REiStz5LhDuRJGBBUDk9bcgldbJaYls
S9s7GmkyXoB6F4V/zvqMsGJE811vNHkis3Eu2yAlaOI9QxHz7pwAOVk7KQ6JpqOfSVV0GxRQ2I3t
W1WmdPZkE62dmtvbymP7kV3uAzTSzjOb/VCoC3uAlLonQZ5Y3oxAIDaRk463WNoWhseUdxVTZoqK
xFhybXL+z85O3lTH3hHpKgeM59S2cwZ8Rm173s1hXAbinITnLPD0jeNyctAaigeKvTt2MKzn3igR
r4Kd72lUU3DmlyleN/M4YxAZ+rpJzGndKoTRXqlDEuNQm5j9S2pyJ/UdL2GytxqcSLvvISccqap3
c/24PMfVXPiaRMZegeINDA5MtY2x18qxOzYlwzOBn4LvHNzoGJPzP779V20wkdHFMIxt5a6qEtdJ
5CPPYYfm7yzDuIljPbmnPlncOG3OCY2FYBkmAEtMfm/lDe2zFSTpLfdKejvoUbOyWg6PtAo3XmhW
N3XaB6fAVPTpOmNgL0pD7shWPz0WsMDA28LNNfQpQPuMV7w3lcTL4CffJzexAWwX+T0FUGNnjK2x
NhXM5rKHJpJDNSiCL4TS8hlUwJ1VuGJlt4l/aB2OEZ1XD8ytmNq1T2FHoKOZW2Tw7fOadBeFKUzj
wRpL6Hhj5FOzDkljLbupzo8ptYfQGtJ7rQTxmv2lyWSysRDG0Y/M/Kafi17aYF06gqY0sNwQwnUY
X8OhcA6F4nvRYj26skpPp7EMX8B+xN6DXnveQ8QwEVv5wt1Ho9MsG0+ZWx7jCd2QdBmbVnfUy4yT
SsPaOOKRg2vxtZyAcdD576iZdeVWi3PztvWDh44T+4apr2SXRa22HIdS26epv3970wlyyhJO2nIk
Imj5jXF+u1aUYZCXye969sK3VTUrHOYiJPmN9IjBK1jZgfkSILJesE/OdnXQ3UwomfSiv+X0RY4l
lQcjGUh99/7IfhklCMVAtsFSP0f1p8lrplNDNeDcaO49s7r9sqYRSKNB3xi1sE815HRCIlF5inuW
JUJCiuKeyYO3yZNtw9Zr5ZC+OZa4ppej2KOUD88YoRdUCdOTZybDMvXTYDm0Q7UKfQXcOuQtGTHc
LVEiNJW+vBZsKHbNwHyNbKaL65HCibKgP+dTGyxts44v+OrlMius/mzpyAB06derYupzexFjXJhg
ceYtxcjUtmEqsqDztNWHbTQZr0UuqqPsYXhFMcekrDO0bdCiPksE1AJ8RJRdR0asMgW8bv7FLk21
nWaQSGd6x67XkYHnQ7t724D4WnOYQoQMUg4GTlDFi08GSksnXMpCBxTmlqwXJpWYBBbp1L/CP7of
vPrYox9dsqI+h5ZE0EBtfG3yhNoI5bfLNNxJih4Lu7P8veZQ+9ETOGrdhBzCtpx6FySXVqbyUWT1
JyJn55YZpU9FfjbRZy4c4iOXvDCMs6PFG2yU3o5HBljvkRW0TqV/OylIDWPn37WeAK7tTekJgfKC
3qZF8KK6aSKnPA61/GxVENt90Z9dDPXLYAjtPY7Pg+2U1yBPN28HyVLmnBvb/DPDHRM+Dg63GkMQ
vq0KQp+8fTlSSS3d8jmW02sZYXsSEiIv4+2uizPDis9BqBOO9Nnu5GTEl0niTtup1NzliFp0N5WH
OJRizYdMHnvo9pWmMyandTDMo/jshMXnKEZUkHni2ZmPeDn84XkrPRTAwIM4p6OQoA8KVgFP+UNx
lAyLYWfhrG7XJvWmgIs2xzPCkZdiHq2aDQuNRLg024BtFR7tGBA0kAW0FX5tMjaecQLMtHXLTvlT
Qgc0MVzib6WlX0NnRntXhaRCg5/w7fNn6zauAm1CPG1XT1qniq1vThyFsi7ZGG7Dvtl6HHM2YWOe
XTqqoCfh4bQOQ/M0ZbQXxjGeNdnSOiPj3Bgtuh9NFDaHCgqZTepQMzFkddJsbBY8K2+icd2nZrrg
5whSBZTsLar2FVjLagvDFFe4O/7oTbc+S1Ym2TKpY1DpnB1xIZ6F3jnkQwEsN0921JJAZ/UshE1L
oLawfLg0AMcY8vWpEXQuAjQKlVVsXd2e48zADBUYJ/J0YYvLL/RREZrRlmMCaI0mp1KXJs0uHvnm
ICe3uugOMij4KYRUMdnpxIc1+TgIK5312U/16dLY7n2Rp1DgwP84YD/5aAU5pL/0lyrc2TJ4SZNu
xXmYZ5aeNwBdwF8Lpwa6WVDmWlBs15Zp4vHcdSkv+VSGf3iFUZ+0LNQeWpo7Lha0v4opbVB/pu1x
Xw1pt546IAX5hC0gR8k2Ink85I9uRDU85Ke0sBq2VrZbvlhNfBhHE0udxemi0DTv4NQqXwE02gkG
C+cqqL6LQnDyeUnotxZYv3Kf7X9sb7OBKV3PpWzj2tR3qL+367yO5KqtmErQ3K9pLy3c6qw7vekV
dx054rByDuy8bCJf+K71Lu/hUVEKSgybLEPNLEr5HKmu/yqUcy1ZOaaCRlQSnK2xK+50JGutD2PJ
SmvBMdOovvhmj1hBFKgDMyMmqxCymTKvqoIpGNoqPg6trCn0TNhY8+gzSCktpgr6Vrm3uK49kM8X
S8X30uWgLSaakYpjrihNNGNxIB474V+adOLsMIMEuqbXjm0pSXbNR9PWYg33EnZbfjJhaJmhfz39
rzB8SmImQzwdNL5vD1S8iVstmIGPd51tBQfRsfFj+aLGxUxRERr+wiLdzzEmJDBntdGDHG0GcRjp
XDvgCo7e/IsTe+dMD0Hdz5uWyIQQXUptI2bSjsmlowx/6qgaqXwTGjLh+/ZrlDMxchJTYPUVbrp3
+FITZn6CSpefCld7dEsGfFSD2NsQvX4pEU+2EUu1UsZdakApk9YPX1PWrvC6r1bY+FQzUK9htpzJ
0IAqMxl6R8qkt0FvF4chreqTNMEijVVI2MX9qmthvS1LREVuPQR3so8RSE3fylqJh5SVi34Jkkh7
ZnGlky2XVG2yq4voQFNJt5ySYi4fCSYY6ZsuKmYa2b101lM0qe/pHKpnV2QczIRYtN1gVR5ShOFi
KBYM+PsLJsYlz3Fmee1mrFfJUObXSc8Ptenne6UxPayGlv5vQIs1rXDJsgXadZ6E9Y0Gdz0RvTon
bUN9xowP/MvWTFubrtJn0w9ndZ0Ir9v1juffqiT/2lQ9QAfdxFf7IiEKrbzQ02+npD6JPs42tRnn
qDGsEmUSVTBrUp9cpwg21v+h7Dx3IzfWdX1FBFgsxr+do9QKk/SH0HhmijmTRfLqz8P2wTm2ZsOD
jQUIspatbrHJqvre2FSAHULLs7DKT6bP7RyQ48EKF9I0Mc5fKZFut9L5ikXeZUvVFXQtPidyZyxG
cQ4oxGPvc8jAk9lW6wRcE9foxkXf8jzD0l7mwL4p6shhZM3xi67DX2E6Mw6Cul38YdyZLKVfi8p6
VgnYTVpU0ZbUTipQusBYuvra22APHFGcC0+HuCax0W/CsEuRYnKqnWNi17OeXPOCXuSRqmBSxU3C
51K/2hG7NBH5F301ukntvYFqKJFl9O62cukv8RrAOFbJoOOE6VIUvhvDuvpW9Zl/DsJZb+7/L3sm
vKi5BsYsLq5RknEO+biuZuYJm8h3mlIf+5whLenLfe1Mt7CPhqMyIus6ZHRzuJO+8RzGex71NbQY
xnKfEukweq+NqVtbIqRC3gc0YSZqkFUH1ZXwY3DqgLN8X0RYG8I2+eKUP6ZIJXBt5OcloU1VVFxH
Z0WNM3t/Pp4pOqXfsvafGN+Wjj8a9hCPb918puvA7XaZRt246hODp9Ej9n1s8ss0iRTKhkLKeE44
kNRN+4gnXF5M8csKCINYaO004YQfpP1r2MXNi6+/4Am+uX0Mtckyspli/68hw+HSxLO/QsjVvWCT
Cs6AOTcS3H/ovuieldwC4Acbx6bboJsp1RpE8mtkodo0tXwvLPPVVWhiHTNId5vRVjn2LkSJk5rU
uhvlo90i/ssicx9TzZ44/YttDceE4WM79CHqa25z1zV+hKq1NxGtw1DCjBK1w0xutNeO2ZZrSb2U
cSCWwjuNLY9PZIoz8w1tGATRuiVqN7/I272nsdUNT16adEgAEt7JkP8QpqDrg+MOVIorZr0TBfYw
kZtvncHRHPLdpzUeLXJOl+yqMRBqFhUCPwYSIp3ejCq2eGQ4uhDmlVROsHJ1fTFzbGZUyQbX+3dK
GZe01cGxc8fe3MgMNyL6jq9a+Z+0AiVwZAglVkcKap8v9+/uX4y5NU+DZRwKjNkPqiD6fuyiH7WU
KdLjrI4eqlAjuR3oybj/rF9+plv6QzubfQK2NSGC2RVbXXoVnTacwB/uX0xLql2PHufvn4XzhDG1
gyHx7DF5MJWfPHD0n49K5beUmJ6H///z+3fCLF3OBPRQ+t7OjA3glL7yk5PjlhcbS/JVl/VPNnKW
2NqbljNkuu6MAgUh4Qg7fr9HCBppXBJAmC5HSaZkn5qnILDfrGlJqBEUzpkmgjIjJZcIu8/Gmutm
KwIOv2ZMg4DhYyAyrVC/pECTlyGuNljYnl0X8+dkxwldAxSVduB9YPE3MmGitcEi2PrZQ1yAkMnQ
fdNMXiuCSj8hKv9V6Piz1JQL9OkJPJm+wmBieK6BcrpJ7huJMcpo7LMYoVawA6z8sjt5ZQ49rX8U
xTfXHd4F5F+vGoFtYW+JZp1k3pdMONBqUYvH170QOmRtme04tbkEMESFem7hUVPH60kCr5P1DHK2
EkxxNGP1pYtOwwhwgjnRukzN92LEZhqRHvDdgy9ikrJPpR7xstYmrM2gaFRJ0gcyTvy1PbjminZZ
Y2UlhP8EaDupBT3Ydjk+2o0wAaW/zSLDXo0zdxY5kgrfe8rcDIq3ah4cYj4ZW3sMmY0JtmaHOXR0
QJlSSMNMvyDRkdM/hUDixCBR8hNl/YNxGLMx+iKdykO3wvkg4dBodDY4XkfFc8QvRMPwrcDxZ05F
y7Jbb9k01kDHDsHc/E4zW6bC9pCii14V5fdsoFUscWRJnUXRbQwKGRJvy/twNlKk5M9PtzH4Tq4n
NSFltByk0c5jgxJrHaTANjtYK87DuZdtrJ5uQfg8hhz5Y6ZvnXPevLIG5yWovE08xz9Ggbh1eS6w
/a2TOIoJhvL+muOaqk1KlPeRr5+zKn0o8/AJ7hjbf2eZKzMd653bhGeLzD2ID4Yz26c+blEA1LXz
6kMTEcELxBMJvfYi52eQ/kh7avzGVi2AnixWYMfxxindQ64kHYJhsXcrXOgTzsKt2Xcn/u0XPdTt
2ujrs5VMmGwLupZ1Zr9EVmythNua2yqhYI7Ee+C05gvRDPvRIYCYveOn45kHju07qkVoVO3SIys8
YHy0s4qCT6BA9ZvP9bPVODiIKeXwQ4gkaXhPgadhFJRXgf92GAEVHSdF9EOM8tY3oI821ZayiLqt
SYdyV8c/icTgg4xp6/Fbf+eNyQZ3n9p0WH/ZJJu95RSPLQCPdEcXlp7yjS413yAlv3Fd44oKbRog
I5ebCn84x/kOgr43trDW7DElMErVUqmlNKd6g88nRBKx7XGAjFbaHhFfUuxWFbBsDiRMBWifDhbJ
cfpQGiWu5Sm5US/BTJo6Yl3VQbABQWPDsUoCqGXbvCyJlKuWctrE7raYjuENCd8qWgq65xxhUsZ2
qOmEZSqnlXdkq1BefVFNnNLMRVmoBdiEbj2vXTq5uZ1j5E3bxK/WwkifSj+xib/K5vVsBFsvhtaZ
esNmISzgygrwLdzBD9Ch5K8LGqW1S8y+DszvXUbBo6g52qfU/eITL9ZG9WOi9WKdV4D2s3u3j38q
A2wtOVhKI+hOhnB/6UVdrJpdXtp/5YoMP4I4UDa9p6xoK8+pSQhDUJO1jbvToflWT0A+IBirepSf
e01chPea96LbzWSWWf548MgPKHOo2tAFiLOnfF0I0i6W86atne5IDNTKmjnEm75O9wOF70heMDVG
PpenfZl0TJ9zgZKyzNXJiflQXdPFmpMeGey+JEn6XUS6XDksxgXmlSDWEWlAwes0nmsZfrNYiTYd
dNTOH+1nE7g+8gGXbfo47Dj9Ws7YmFVl/VWV6nPPU5egXl4R+stBvZzf8iD/6Q1tta/Kczj4R1U1
33K3V5tZYvEH6yMZD+g0sgAjaNfs886hEXa4iTaPGOPD+Eqg5fc8pMk2s+HNq6S8gJf+QB3wpspB
H93O/zXMAXn5bLh1Zux045t/8L18tFZYJFB7kv9h8yW/AgfMB31qmUs/yarwtATBxZP/pXJx/6EZ
xbWrFX3ykvLMvrEozuvDbZrhSkiNa8qgv+k9kHk7dVvEkrRUKk5H/xD7/l817b/Usx9s1vc3t+jB
ySATFuFG1r/fnB3OkRfBJZyS1pfHZoG/3CCmQJGgYyB68PwsuAayjxdEK1sPfuTt5niduxCzhuBc
pmfMvS1i9a5HiWpNz394gx+E8/c3SBgVEWkoDS0ieP79BoeodPs2UOHJZsxDJd5wmiiiXTrHxr7m
jeN81oRShTCO5qLfzyjcpSfhD/L13zTGfIaeaQo+RyGxcnz4DIXdt4ZCenhCTQNJMZOVHbsYYpy3
0uXQmS0fZkVUdliSLfvfV2D51f/WNvpUefDJYB7A//IxfLVWgVehDnZPcqGkW+jCJI6XjMGAdrfl
L1YuJrzWI1n7v1/YWj77D68siKMS3LlE1Tkf3YbCL5OyyHIHCiquH5F9nTptEDHeikNHwtGkc5at
dnwtZv9X6c3Nxrdv0/20l/c+iGH8Kx+zdDMFA/hbMUo4eJq8EgoBHKd8z10O8Wgd/iRPlR8yErhj
uFKLMZMWIG6Zj/LUKQfywWZnn2TfgK8Y80kvME0J6bBJpT3cJPZppBkHBHr2TO5iaM3ZBQEusSW0
KexQJSbaKi8qhXM3qPpu+nY6pFbzVHUVMZdmte0b9HuepK9NlojI5x+59vu9bhMIB6iJVY7g4lJZ
EVo5HL9A0QnqicTaQ01fOXiL1//+pH6/O30cTdwlJv5XSMYPjrSysGuTK+2eenDjVcsDvDJlva2H
/msrOQnGDQCw8JIvjZuau/9+7d+lt7w2npaAmcSxkAT/+/nMQkujfm/dkzDdbTGP7Q6RZr+taJf1
Ftj0v1/t9+WK/gDieMggDggi/riWup20atSS7im2jJ+6rD6h8SZDEHQ/FfmvsQp//vfrfTSfLTfT
kjWLIw5pMZaFD5c2rfMa5ANTbxqG3jY26E4Mm71obXy//QJ2LBRBXAL7E1ReVZj2Q4vagbBcWsAW
erRuPPsoVfV8F43mFZXshWSq0lgViXnYpSxYc6ecR9XWJHqD5P7hL/h9AfUxenoeF4zsJP6Kf39A
RTyEk85c+xQlNJiDWRT7pG1uovfxXXnBeBDC+IqNinWft4ugauldH8HYFjkiwZe0DlIUFWLoymzC
QObSvZIO89miveN1Lj6FTj3/77JVlmseYCAXhD4TAvfbuhNYOjbnyrFOQA0A/A5sB20BtMNDnoiw
FJtiMToAhavc/IPB+m7J+7DmcSdj0AKAxtz5cT/0AG957dw6EZORr+tinlbCR7kzNOlZSNj8sBmm
q+goebSTDq5r0dQ2Iz1ZaPz+lDrx0VN/vxJEEfjEQjn/Qwb1YMaFjAKXrA63Zr1a1EPzovm5cf9F
+7n6xFTOA8f50PCM8g9P9j3R+N/XIsClg0nYxhC39GL9+85ZuC7fLCLzVJnmNzBBWpsjSTipv89l
9jzHUNDSofEtDxcKx0woI6YBzkC5++bF1iHMDPG9Ed6BgH7ncZAnkPt1LJpq0+B+JL8yGXYxxOXj
aIvbHHHEqEL7pALy9dKBNFbHIcXFGsx9h21z1UVL/BKa2gcVq60EZ1lhGHF2ed2w+01usI3LLNjQ
dvc8kCfak9p3hpRYlgZnIs09ZAU72BWqWTGpaO1GFtKvlmN60Aj2MlG8JaZ6tggaIwQJolALcmG6
NQUyYhOTIXRRieXu9UgTjKqMi5DDRDevPBgJqiQjT58bg4Mbh9pLO+gZXgyPrN0yUSW9SVyxP/iX
wsteOpXeevKsmM4K8YfF8X/YsAntYGTFZWcxQNwXs384oYqY6XEyQuektO2f59TZozT4nkStT4SE
efYVMoyUNrc+EQwyLS0NRVK8Yp9zjubcQC4DwaoaXbHVZ3s6psAJ0DJCllTNsa+dT85cGCscCtYf
3rjz+wa25NBijqQpiVKe+534jzeusgHZCmfA010m6qAxmY3pV6+U853qwDffmE5Z5njXdJ5pl4gy
OOmiv3WBTaVuxXaKhCbn/MWaFZuXkFQe0GeJerAZ15CdkuKJElwx+axgq7YDLN/eDpfenwqugeDd
XARfZaKR1wsjt88yg8knZU+dxFjd7ierjrn/kt8QK7AwBqO1zawYDBlu+Wzn8mk04EKy5i/87OV5
M2YxTCFL5qEGwWuIUNoZb76kOtvJY7lBh8Xfx+lecoUfc7KnVw1usEPZofNyLP3tvzeAj5HHLCK4
Ph3ccSyoPMTWh8fYrNtoHny2sMw/BIA9D63X1VvkbPiLAoKOVZfTp7uoRtPSphG89sR6jBBFEK6u
9k36h9VdLCf2fy0rruTqL5ZoFDzk3H14P3XcQlw203zi49VHr0VS4XnbsTSbB6KLkP0/pR1ZQV6F
7nE0q100o1QvPIi3OCpbHOAi+sNJ9/dVn7fkYx0kVjxgt/y40vkzxlkFeHiyolgiM3VXYPQQhvAN
aSSAZyzkdZ5rTlfw/unoEn+Rm4N1XuKz/hAv8DH/3fKX94LWWCyhnmzYy6n8H89CjjunakNzOjlK
4AvEnXBsyTSLoQFXuudDCy0L6Su856ZzDbHxet6boSvaVLKCqpn8Bq8f8t/09qZm2mWYjJPzPM5v
f7ivft+diAynqI3TGNeO0Mjlg/7HO81kFI9E2uiT0VgBLbzYkXJlXlDHBsxpqX8AgCWGBs3/YxgG
ByPY1yWPdkAfLLGbz3LGhKI951OkmubYDHFP4ayfX7JJX6PdiND3uarHnMYN66GjR/GFFSI/w1hi
ONLV1upZhsu0rTaTnTbbuQy+hUX305yRf5aTDHeG2eXorKqCquECQbiTkJt/F1ZHNckNg++gLHTb
vUSpb7ck/Dk1RWPNlHvbzqoJm8AsdHYioG2UaTu7971932aLiswrDoAFEnmQG+zmsog3fTJPjzzT
mHRnfQIbDZE3Gj4xgU5xHiW08P1LRb/fbphKe38fQEoIPdSvsrvMuCVxhxTu4zwhQRi2ee9Zn8TE
cT5J1afcqr5lLSMurRRbw+7EEQfnr8ZEDzLImVDqormqyCGMpO+Dx/simgAank1/eJnq/ptZzngj
jK1GaXWJhfHcWh1GnBEthWerq6q+QPgneA6C4OQ20+E+Scdh82ukGhJr0MDVYCdYF7MSDyKL2ePy
8NDapP//903127BLMAOTPn7jwCEN+eOwG9N5VaHmak9xKpnWmvX9DF3pLXWN5BvWEAh6+t8//Y7g
sbc9G5LC+y2VtlOm1Q1jRGlVmnY7o7SvWT8E58QosmMyUCc/+zQndzEoDaqsHDPP33oFp3f9P3j0
rQ8DDq1oHLWsJSbAF4752zNVYP0QdePYUNPGa+35xYWHiC3YAbBF9rvHvmEf3Si8GnY/bRa/xuxx
J9L7G3xOUmMXNRqqzNfXOC6+cxABOKZPrkLoOBo5Z6elcGyOnqjCqjclyuz1TMy3Q894OY7Wn1Z6
X/z257DGS9eV/C0W0dbOYiX9xxJhZzCV9Jclp2isY3oZInGac8c85W0Crn3/ZyyL4nT/Li2ydVtN
xGF44XxKOpzQq/u3Pn2WOZWfebabpPF5HNP5dP8Sc4pH4j5y8Gyczf1HpG8BHgJdrFTdzSeLIKG6
7rqDRAgHCVLLTZpioHikLqOpZ8iUxJWn2Elo3I6q8f99a6JMMRTAM85xeUoin2Aet/2VB5Nxist5
ZH9ve0Jh29ChGZ7QPxkOyJYyEh5sJz0kRgWvnZCFmyHXDv2KP3uk9a5bvp0wC0FInIrly/07uvEY
KM3C5CvuZA6r0iTNssMs0yQvXUjHB12K6sAsSkKLa+8t30RmM0Yvdc+mxSqGYq5+zbscobHBLhBZ
896jSytXzt6rsbPBJaAXN9x4ZTXR692Z+bf9Cr0gljvVr50RP1A/QctUmV3fjPhddM2JrjbSX22q
uMgeGHcSm9bKbEt1yMM0W49oSSzIjedEDOK1IFq8RctC+VUKVUBoyVpMdnMmYCLeZ6zS6yn3/YuX
yw3Yc7iriNa9H88mXd3sRGWrSqX+LrO76NBhFLu/SzjwawH3fuzjZin7KJwXklziTZByNzC+wMwj
Edq4mdFdDFn2lwTxE8NFheTesud1Qyf2e1cMtzCsSW1SZrBXaIcbOwhf8Pyv05pnyDRqyb7UVsaG
ToRF7WdfyeXJHusEwWyZosBytese73Ydti1jpTTUlUGJxyrrCuztE3Z53FoH7kG1GosI8ao0in1E
/tiKkA+1ChxFCmP7F97ZQye1eNV2KlcpmfZ4QIHkp9LJL6hcFrWTc3FSlGcKH8W+Q+S6x7m1pFMx
PwV1uzToua8IxqxtgrpmX+b4IdO+xG4ZG/A/6jMY0SNWK2AoYR/8jPRcK7cPimEfjfpsbbuwOU2x
XkN9pEUtvha589ku8q9+qxCW9uRwT7jij1bf7IzBcwjxElj5VHl0TSz+VYSrrxmsLwhnOTsXmb3V
jR0TVbjVvGjSN+ONt7nqXOzxfyOUZors0G+eS+KRNEay57sxdVpkuWMdvFrouyBhwDIdjn6XYuwf
SzH368JIiq2vkVcNWfwFJWy9H3xuo7u7OERhe7MHGCYjduO/mujdVLO7D1qR7XWEvm8yM2tdJFGJ
rZVxHZcB9+tsPc0oY141GnHqDJaMm+UfM9pLMfIIVlvTRTcCuuD1GlFLJMdb3HDql0PS7vLYTw5t
bV4CxygOcsD3TA8Umj0Mf1ubJDpc2KF8Ri/Ay8/Ny2Rl3sZ0zG1ipJi9SI1aJey8a59g56A8khNb
vZDMoNZVU/eQJ3a2ljMMa5Et+iOst5uOJ9/EcoqAIDvYqgwQDall650UYlsTCWQTXQBLoqOdsAq1
Jg9EIXtj18i03XSoRjYDBNbVtVrAHI/zk/bZ8D0YamJgUOjhLDjr/ZT+rFKkomj7qosZx4syBcNJ
hrDyQts1k0p3AerNtgCQwbr2ErnzS9tbZ3QBHP2B0svUVfUr59p16Rf2EycmLCtBey26XjwE0kjw
RDxj3MlXmKFYY9p2zjZDFwCo2KM+8/dHRCJb69j0xxuVvBQU+FC6BZarQXv1jm5E/2aoVjxWPEw1
4+xaIcY8xfjgFwBXn4bauNCxnoYKkqw3v5bVCCZX6NfUIhZMY6bfdJV6REDsv6TpX2wMMKyt9E9d
ztTDJFkrC9smYl5732GyGMIBIdQtGAWhxp4jdmY9yXUaFdlpzNQ5H09TGntYS7p3EjObfZzTOKSq
lDg6ZElnQnKfW5Pa6jp4j3p1DPDJUFeFCG5C/L6LobVXbiZofWyG/FOefupbuR5xWxH/OI4EJFUn
WEaSXh22uCZwQjwgFbpGz+ZYWbGkPBup2lUG+g9REsXemd6O+PBmH6bJk10A9XUVD35ZFfbGMPGk
9SjMj3FemEc15Z/Y8lmo0KhytU2AvqDtMSShb1tzJg6wII3DJoMM3qulz06V+s6mJhUqIttvzxUe
3HjVB3ujrniaTYeYJfkrVe5mkhF8rAVLEzqjs41RTRUKvhvhbHmeco7LdbhxC/strCcaI3vH2nU+
FcxxllLqhhi5Tipz05L0AAOscX4Ze0VN5wq32PwAJQnQZs7BRuAm3kXYlre4YvJ9ONd4JQKRnhvz
avXEPjG2oFUjn+ZRNxInP7JWtEmW3Ppg9vuxazYlgaQXBHT9tnTKaId0y9xzXQ9Dl027sk7HoyNr
POfLr4YUjtdiSWtBuuPzcIwvmlVo67GE+qxB5BIqqqRUPyKeuNmOdF5qlsrca4vbPJXFXhPQTfSn
i+GE3p0dHaD+ug5NseVKJluCkPFSTu1iGYkp09Ko8uYxeTeDz276YMe9980lb6N16gy/VmmvklEP
L6jU1nftb5nG0CyR8557LqrCJIuOgdFt69Cwr3lhT9tmaG6MlD+suD74QzAfBfXbHKUYjMYfyDlw
H+btE0nM7coshXOgbfMhS9WDBcb9aLXTt8muwk2msovVmsHBanJzPUuktgp74rpXmtYJR2/7eHap
+HZCMoDNGCyOqSOiJcudlj6ldoiYmt1jTpP0hoDblzst03cyPbpG4/K+izdJ/jruT/fSFfXZXsTW
o0K3k6UXOj+bo5VSJN2FCqP10NkI8/R4kLyKIBP67BblPlaRuDiDe5797EfdJcFDiCxIAvDsu7m5
1aMkJlpRbVyGM2VCItxE87mYguoBfRmSYpsINJhnQl7MJtimXI6YkAagIBIEpuS5JBjy6mCfEJPw
SfGi1XqWzqYJ9fvdWU7u08onZGvbzO2l9jt/RdHNQxIQE3knQ7qK6vp+SDd1LcRmRNpKzCwYUQkQ
vYXPR9Nq6mOaVGRY5+KpAh1J+r+oeqsRI9hNGBxjNCUr6sxo3zYx3NsF1nu3wvquFwsjDlF8wo2E
qIu+Iy0eD1UnbyhaqThPmgoRQB+eGPLQyWONXovaby4h9sx9bDnvcSjl1ZnbxaiUHC0z+xqO2t7B
h4pVlGNe8PD6xNRQnBvPfQnI70ztxDiFeV2j2WMCTSv9UsjWPPe22kCiTutusgvA4vYgsP1aHM2f
wfZe88kyz9mMXkWHKaXvmQO9PQzbyaOTCznJTs/Ymwko8S6i7zCe6CE+gT+KLaaM7AQsmDMwOzfX
iD+zjDcnDXj0OLMZS+StR+lHLCBd+tDPTvAIdOLGCChjGEEEltB+dTu8gf5VT+7TPeCEytLxdj+H
IpreZYGMLpz3Jcs4km6j7pqtwZO/MZrZRF2o0BT23JyzvbHtrj8i8miJrfOHJyPQRxNf87XrjRYl
vEPKkOOm+yLyHhPTbvZGnmGamRHekVmAUKWNv3tDSpa97nGsBvlzI1I2tNx4MZVd7RPZBiz3CeIT
R2MGj8NjMNbVczETlCAMd9k5FQlpvNY4pF8G2b7U+fjZFTp8Bi1CD1Wl1uOAyRp4iICZKWkR86XE
orUpUwveJqx5w3yOW3N+tHqCBxoqA94mmT3iROpdw/sVRgl/LU2+zMPGhhr4S9zAjtYzKGiXiiM1
M5xvbO6NbDFV4QBrK0xHg9vqi8QfenBr/zvpABbOsXPdwZLN4ZSf0rKutrYTSIwbpDv9LQJuCSdA
PAqdirlo5daTPpHj86l2rG0UVBTL009O6Y4/QgX0T77MvXfNAxbM2IL6rC1OCnHkc+WiuWE1OcbK
x3489gkG9XDZMxi1xjw6JfZXtzY4DxYtkuSqrcSmQ7J2aqs6Pkb5dFP1XO5sew6/uhFqm9Fd6TIZ
bmqweeaSVj54M7tyg/R7iiPrFkr7MSBldCe0zC4TXuogzoJXX+JxRN537Wv7XOmpeXLaqn0aBhSR
QzXb62V+uN+3Gk34WjdkuLQ9yt/ek+PzqAkTJWE2+MzuE2ydCT08Rp/dVBFIMKCP3TQeVSSBno6z
wZzHhP3ZDrR9NnITg6VpFXs+mS9jUzhwdKy2YWKuqwB1aNHk6mmJlKkaxPFTOtoENMnxJe8ILdDp
QDgrxm5gQ/+Ffu9wdghAEcGLJn7l71wRHutm3c4x2/pCF/QWtifuNsyLZQiNWBDc0trVlprqZgVw
huaqGI+5SUOD35CibQ/DSBzAsCWUuTxntSTgIktJzs406QZZaV/YaibyISwESFXxCygj2MKqWOu2
yamessbpaApcEeHoyF2CSO8qS7lDzJOec8imY+d1F2uM6tMIyeI7zY1fh/g3mZAwp2m17wKkGqPZ
GftmmjrKpMyXAg7gPAFI3+GtuY3+KgY43ADn6yrvw+SCxZql2XJfoeBfdTE9NDRWn2xOcFPRJjge
HYyibdRQmYbXU+yNjOzubskyahPnM7X3tLi1WbsNF1cTVv32saqHdl+oAJ+V8M8sJMMef7W/swC/
NnHfvltdT9x3O8ywCSh3VoNa1rBiMj6ZyJeVw2TgTuYm860HyLLxW+ZgQZl2eZa5HG0pog018nZV
FcxbBRHRXZeeRBee8i4rz36dflddbewzNeLosGHBSgkfdo9I6tDPbpFt0SWWLs0nfvFAJs6ucNqG
HnQOkmHSfJ+iYOKojS7Ljwn6D3O8nxa8ixuP2YaAlO48qE6e8tgBMCud/sRxOL7QrFyFs7qOdaR3
mADIcIQqQQJOzIkLyepEXMMCFdUa3AK72UhJtNe4hzgcHxSCy8NoWb+8ZnKuuelfJqpGsGvjSamn
RB8iZJkb05BvNorjrctEwdA0zGsqmsXBaz5rn6XBkmzrvdbP9yAozkYmD36wEiSz3WMmkJqLh3CK
V0MdNVfD6V9rVItrghfzbeW7IQN73G8HJbIrEHKoy/GinfHkM0OcKiLAepR1WxS/KalabnP2EutR
aL99Zj7n9lwMsnn8MPj5ieoU+xFf7rnssxHRra1u4PebIQnqraeUuek8ZJWTEdWXpq5oGmjqR1H1
05d+h6Z8VZmqeWwRotu41ryBlhuvd85qiPjkiYfYkbP6phv+xbv10NFzsRn74pFy7paGCNSXNa6K
Vep3n+tevg7YkLEZTYSd2GsvCYkJI4Nozcr/PTciPGiZVV81r3kMtPPZKIM3ziqr2vazPbZajrmA
GvusKTDQZMm1JkT7PmU2xfQ3UJpVrjwWnti1Aup1dti7zAW1DIbsobYiDrx99hLKn4IwLuzh9cSx
yjmYdWl98cN3UhS/qxHPjO1pynGsDH+kYOwfLelvsVmKTdh2aoez7aBwx6SzbCn0JjsmCqIrzsEf
ds9BzgMYWLmidlZhhyMIwTRuNes1lUBiQvTuj3ntFm/GLNW1jAqmHV+8Bpm7apX7TQ7O8GjF2bEx
veyc1Pmzahi8bGmT+xKOT3qyDRRYRrrtUtdft3HlHykFP7e9mratls77IGJna0zO0U0L+cgseuGW
L13qA6DOrI0R4zG+n+BKVlcRw17EqI75kwIEbYQwekOBpqRT+9n0fkUCPApXJkbvHlmAnnhWWxSr
kcf8WmqWnaCVX1vu9VWkpu4oZwJuGQmLbWBOW5aJeBd3tJlPUKCDqB/+DoJcBGSEP42bhNRcDA6g
EiNlsBuP6o1dOHFvDj0646LEzpICVubJS+Au9soW4SBq371f28YG/Vu1lkbYcXIOaa8KkyuuMU11
LAnXdY9FaJ7Hn55LON9sJgGI4BgtXsFlQW9/VNTDHcgSwXo+zN+NPbk8OH4CEu57fXK1pWkJigiE
XYIOSBUgO4lekr2yuuqkLcDau2gSojg9uYCXFDkS6OKocW97DSgsY51fVO3e1hy7g4xxii3IHdDz
FhjLV92Qbi26tk5Dl773nRtfOcrT++BK9i7OTceo7J50F8ijpMN+lU7mHTQFyVt+ZjbTReRCbaRT
DDulh2/abrqd7qhdSFMX7NPzmm3gawa9cbGodBqhTdSah/uO33ckSdDDumuYtmqJL4x7EhsqoXZj
luuvbmsdYxvXs2c+YKI1nbE6FiOU2UTgEKEra8JNxxsST49GcZhSs9mOvSWPIYts77vteTbNp9lP
xYNuCAjpGwPHttY8Owyi/jLsZF34vdGkJvhNz91cE7LhO21JdaFOTjbRX+vZd/fZQiaaePMYozRy
+rLew5/I4//h7rx2XLe2bftFNEhOxleKVFaVKocXolaazDl//WmU7b3sjYsLnNeDZciSSiWpJHKG
MXpvvcIeRLAN+fThgrFKC+tPfob5Re+DLo61czvWd/o4WQdlxgBOLf3qHst70p5Mi2pRRXUKp8sh
SdXWb7XK8XWrfaoyvX3MmsQ45EZHKVHJr82dNZrGg5nKM7E531Unc4JqMEisQpxAocLpt1R8teea
qepQ0PUom/KambDcxhg3HxxxkGbJAUnz/Bhn4C3S2Vn1G/ElecxqxzxZfab5DB9X25rBBYy13IBu
nrwlmq0zK9FhvqeG7AuiF70E2ikZqCpNuhqwuGmNLWdjOt8LXG4YhyuyyKtaPCgOg62ht84+BDKz
qXocjeyVTVoR65Fbr3EyZdXvgJ8C6DILSSO8NTYlUy4+7DEK8km3t6nWM68pOuVqN7Y+xvmHE+HO
UqqQLaY+ZXdqk3+FbvHZmxRN5uy5zXX9RR8W3KboH8F6VCfdHH6w5498TFPAs1H/3jNb+YalF+cW
UMlW4Nr2KGvDVJDGY2OawcLA+VQyGM2RczRZNG2jyfhW1XP8it7g3dEIhbLd5qdJvVOmL07hiHPf
q9HFYEAmcrQ866SyY72x9b1ZLD/HuIywNmR0rsRgvIbhBzui55yK0WMpU+HHUXrf9ZlKJ4OYwSWK
MJiOcbpnQX8eCS3wlCScn5pK5fTpZhOPd917YTgSXLlQk4os2T7g8Xol9wm+QnVW9FjdaQVg3OMc
pT3doPo1NUnxrtOm/nBWK0I4VtN9XZfqw6gV7/jpqutctr+KHhqZPibZLh0V+22Z9ZVQtyh35Yz3
Ix0XY6uz9dq3vQtFXCjtnZyuPRSkcmdnoS9scqMqSmwbCCSMVVDYU4xJdXpuUE8fw3ihADjrxwWL
DH4eZLIHlJwUutyMFFu9eBqT6S0slWkbgdA9h9p4EmtpxJqHgdU2m7mcSNQ7dHTznc5Q5ivTRFW3
n1/SXhrXYeaJPYO3Vtcjq90MGv7U18NThGVzbw0qJ8d6c67C/kl1D4aVqcSWRLvSLrUXGY2Brav5
R0N3ZZeBqdg2pda92HV+YOHvDxZudy8I8SpzPEKoARWpfGnV/DECPXmNXGzgBF0GQ+6bWZee8wUZ
Gal8B7uDPsUu3rG6Uxn1wId5bRwgqbe2pBP8DuDreivYPfLv58/r4A0e/nf+MV8HaC138EJO5p1+
dZ6zN+sH1WC98trRGwUGf0gutI38jhVE7BOijkUncBmFoQPMe/DGzXl07uPxCR17Bau48VHN7gw/
CO6Cu487nGXel+Npm9CbginQt+aRnNdrfB1enXfxC+wNq14yrXAlr1BVNmCMAY91F/RkeJhBmm+d
bxPtqr16IInqOl715/aD1CSakSmeKBv204bCddj6OMGUbtuPJAHtca+iBMFBot5FM2lqZhU9R321
bQGi4ZaiUdlXTrUHhDjswqQ3sOI37iYRs3IgceYO21155/TRx1jmEyeqFdC3Ft9SFgIey1kFNGhq
72VRnrN0GL/KChhAPynlZUZyd+1H9XWRxbYdh+yNKwnKpFKyxoyzNyrJG7NBgpCaUY233DDexGBR
MUtYbibFSWD4KHgTT29NYHl4bObttRt9HJnHawq4Kny62g/4KutqtHyznevj7aI2qvpYg/v886a9
RrzICtdPoifN0Ybadgzrtjnebt6upS2HRp/nZ4122pHO11mJzjmV221N8OPRraySfjnX/utmQ3dk
v5iDnziiOJa5DckjkjWXGv2y7ZQ5j7efLKFlbmKzoUKs5cUxTMTZpkG4vf0wLIfiCKC+PK7vYBx1
5R/3V4VNEQ4PTjFq+fF2IZMw5+Tm4vd9t2tgbdZhnzk7w7Wsra/ZFszX4RLWy+b21s24Yl9JT3cj
tQobTl8dw1aWu7nLmvakVnq/K8G7Lab517O3bVz8+Tr/dV9SA3DSmmwNEshelqKOto1NIOemjeLO
Z0KDCKXUxZGdT3GEUQ9nJll26Bh1hh49wiFEo1rP1H9e3O6TZAZQ0itPxF+Vx9sF/Vhqp7GbcjlZ
E7gbBYmEUBn1B1KxqGl35TFdX2ikvf+ndvD/LpCf3fo/NDEr8v+/gPxF8bMtu69/E/lvv/U3kd/9
Ay064lbTQCWN8ApN/t9EfvsPdj3YNRxLhc5kWggu/ibyu3+QCSpMKNn6Kqu20d78TeQXfxhYkyj4
CZSCLs/8vyHy8zL/VviproZQHlg9vUBwJ/pNOPYP1YcgIZXQwAKyqKqUUd1vKpui9Kk0wF4Ec4v5
9IQFSvzEiroAdnHszBEeAaqR/Vwnei5/2ZoYzR8cQKXyYoQUEV/HqunaX3I2svJrscWg/BgAbTde
sjBSLGKBQjJVAy2X2nHY5XnMWmBPy8rK2qfGtGedNmzbvsZ6wSo/aauoB5LIXLwOplq5dYHZhN/N
qJ+I17F0qZ+qaMjuU8UhBz0cFVxPQ6l0uWeocP3OPUgACpoFC1tPdaIZ8V2PJXpnZY6p73QsuHQo
El3GvtpnxafqODi3SElOMdlnGK43RC24hgd5wWBxgnRB+6nPEy3iForxhPpS5pUX1VO3AmrwHlFX
6VvrDE8oHaL7vkAthpiry9y25dWSWcVJKU2czHmSmbH2lUMujQ6RltJPU9tMBcw8pmlCzkw+0iGM
jEdjxBeSiKVmG1raWrdiBCu6xmWYfgNJTm6BYrhZdOnkkMMXyOyQjrRqGBmEiSUCd4Xaxw0/cOmD
A1DDlsij1hQ5HNJYm9cwG5H4A/P9alq2Z/fa4zMbX8To1OJpWiyNPHoDi6N0x+y7ijix3bVpDXMl
aZoKvoBJC20zm6L7tFizEW0JQfAudxnTdD0Uz4WGuzrWWCnDa8YjR8ESUCGYwUk/poZuPBRWJlDu
U0KoN5VWFummrUP7pbdx32+LoeqmB7cHy8hQlSSJr+vQ849Nw59K71igEPK1VqeMaZAFWF1xtZhx
EFszs3RTt9Xa5dR7YDAtGLotgomlnQnwGoorRCvF+WXao2g9xV3GNbyHMhoYkhJThWfHjc2SfYhl
rJxgNuEcznWLnbZBarwD5Noa7G6D/3a0Ua/YhrNLnJGSRZVBVw5Ctc1hClAF0veQZXJ9S2oSq4aq
GrQnLOB6QgXXHOtLhlxZXpRJTvZrYQJ62QPtcZxjyIgiDPp1Vr+kQaxWfCtEIEE6YFfVs+CZ6UVa
OGKP6SKV98rI56fBFuJRA7oS4KdkxoLJfFXtWZ45A2hwdKZJXUql0jR1WfwjM/T0WWnacTcWgJNQ
M8ff6gFC3aTo5omqXUVR0wjZB+fFTq+mLrCRTgfsLMvKW9SiCaKsEyej0eoLib50GQvqJUq64DuL
lek5ayx9RzJ1ecrt2j5PkZru3HDMfanZFssGIz80phyfrFoSy9vRVYVcRoBYL/SDGkrzlVClMPII
sDKx0omfRj7OX6g6mztDGQySAsfwYRwWVqiaVjxUxSD5PNqIav3QPjil7L8NmVYdejUWTxF7VQQ0
vR1dnGzigfBZdu00au950cZEfiQ0NmdOFShgxDe5MWQbJ8lbkDQFCo5YpkhiWULBqpNnWYax46Fv
ZBvKCHmPRaL4LCaDMK7elVfLalCfNkkY2KbdYZvAAbjMUwNiTm9p19IfcWnc41TomovgUNwNQOa2
Bh6A62CEypcewyev+7J6BbvQXZ0+YaNcKDPYsQTIHuKrg5WoGWOD1YHwjI0r/nAdqFpk5HcpNgA/
ShL1V64mxVPT5+2dNjkR7AycKxZqi1w/GO2ivKFIhfEx2Bn7+XnGW6xGKZRXkWFMH6iYAjOXvk7v
hpaZi8p1oO2RlOi0KGJQthPkFAA/4DTHwzw9Llbdb60Qv57FDgpfAojtfSh1Z6PTLtiluUM7vzUh
mufs9z3a5HgxqAN87zU94QjBe9yQRfFEg966ayazhWsUlUHI97PHv2QSPk2XX686BRhIomyrSIhj
HWvTPs1GkxasPl2URM+YrWagZx0U5TB3V36zaX9vRkMBhVDHZ9LfqLw3FVoEXVS70SEQQ8QuQW4U
5O6cpqPhN1fRS9hm8yXqkRISjpds6fBPuw46d+BiET6SV7SunDIqsBOy7jyLqVvFBrCnfHZeESAk
4NsS84QRhrpEii8G1cv0EObo5vkMbIbkIknYqpblzlXX9jssZcoR6L1c4l52c0MpqNSXakvpLvaL
xoi2itSKQ62X6P+tkJjXucJqlc39kWiWEKQ70JaOcTOYpE1tvRy0/WINIbw+OaDExIjEhOAARTBw
k8sl3NVVRSHPIAOlA/z4gxIRWIqkpfdkA4UonDLfoeqJN1WaoErJoSA6zjgdlBRAXLL0NJ4SfIvC
7vnG53k4RDQu90XeQzISglW/SpB8jnLrzUaf9pI2jn6vhHbvM2Hau9El6zjvMH6GCk5rTm8G0W4O
qWwxWyCRmre1IZxfkaHKkxar6VZZlOYRuBvlaBO6ZzKCrEHISMM/J1IwXRxC6WeLJhAYuWO/4HBN
hn68B/dbBUqfD3caI8dugT4aEAkYbpaJOOWE+KmgiG0ADSrBA6YCjJXqQDxRwRADOYcyOeJpby+V
m8VYT0S/shwzf3JD4YuSMBi3x23moZxbTrK0WG0vESg+1HuQ74YVBWYthz6hFm4thBTY0BB9WvMU
/DTOjNwo5i3EN3IIC5djOG6abZeQH2sVI7ylRO130ZivE8iIHof5jn6AakK+0zhKcwKksylE5pQs
mEgBBCRBMqjMoY2aneO57x8VBZa+mS9kR2qldehmzOKKOfG11wuSzYZhphWusqfebgaoH6YgLqx+
t6TW4HrGnLZfZVOB4FIHY1eUk4ANMfUjxsS6ih4GK6sOmeNEmC+ctnmDwL9sxbhUd0aWjNkWIqZu
kyPLLmzbpm0bXqYYNbyvxjLrt5FmOeaevKdxOTt8SPT56sXqnidjqdj+EPbWAQerxguTelZuhLZW
ly1jppIHU6KPt4nharXuoZ+fzbDyGtkrs3ruCbL6JpfB0Omi3Jb2/3c3L8i4//+bF5Z7/FdV8b+3
L7ff+3v74vxBeIWmYZ2zNYsEMNxgf29fiAYzWNppOluKv/YtwvyDXobAwGryLBhD0Zj/tW8R6h+U
Fm0Nzwf+eMs2nf/NvkWHDPLvjQvOA9N113dmCeGiWvsv701sx7WZVsAtiNmN9+7YffaGdcdmBtll
MYVHh5PERTOxI5rd4RQqDnKCnGt2kbpvdJ0s9or4PAg3KfAtrCrLvRt2yGaV6iubSmTJWv9zykPG
YSKZkTcQSjTK8ddQruVXdhFMxhifJAF49K2AP4E5lfNutps+iJThTiTv6lxuU1jYPmtSx1cbexW7
EgbfiV8N2/vtZMqTMeZw7q80n8B6VO1nXiNaodZnb2c0BchpvKj/LiMRbTrHeLKKiYzPGE0BIdip
Hy5QV9Rw2bOH2E19xfpqDR6jfavsrVVpmKR08BelKLYJDllXCbO7VDHTK9NrT5g2fe0YTRPDFxYm
LZfflUZz6ZV34rnrRLxnPvmIRBLfueUQ3dkhe6ROY7ayp3A+s5YfEasNKvCu/ICzDpJy0VY6TGpF
CVoXDxj6ZpVAihaZZWzz5nC3BaaI9g4QKC8m9/miY7KfXVi2ZjpcZkbofUnfPw/j8ZpFy5NjkdGg
J2n65KjfpqE84MQcfjbo2JY2pGnTo/JxEfgrWkhFHkGKX5NVSRN/O5akg9Clz/3U0l+L0DF8XZuf
taqYd27b8ERlTRrHbKMuG0KfJDQiocfputh8oZWI5l05peVh1ROai5KdGWzwSfHEwlEE9tXmS0Ql
aAIePXfRnVku7mmKH/MwOzmhUVNsURxP5QmTvDZp2gAAH7HeA1hISk9Uirufm/QYunqzw8quwADQ
jnNGedF2pKQTFX8fiChiAcGFGo1/XVAQwij0n5u3n94ed7vv/3Xz9oPQSFRwRSQwrr+q4F7e5APT
QJP0qxT9369xe77q9pPb1SWnulZL6/H3697ehpE4Hbkt/VstCH/+/S5+vxWTo5oOLjaO3/f9ftzv
l73dd7uJzJ6INBUn+e03fv/gdlMmkk7s7eo/3t+fj1SWV9PCUydlOkOd/88D/3H19sDbyyzAIrHe
ki2k56StO6V6vl20mg59ZnHwZo1MJiPpDYhg6OsOc9odTddkayBhaORnGvfpPy4UDBMgp5E+wtwq
NzIz1noz9yHK07Yi3Nn1+HH7ndu9vYNVXQDmRZ1gHE3gPEzZZVDrOoVZkdTtfh7OkcK2aioL+lgc
SpqaK2dCcnEzr9cEbKeA3LoG/+/UnVD/Hkd3XA40jsaAqCGvSMvcU7U9IENxZj8pzsp64ZqxfqaH
Kln8+pQS32BX4aZYf6R3OvxTwvdCW5lPhWLyUVNd2Q7VaJyltIzz7Ro90hAP9/y4qtJbNu6hwoG1
QEE7y0IZNiEGLXgif99nw5gVPWXiaX0EIdLfGzeieZ2KPUok61TlBVFpI903LUrRcq2f+zJFEMmS
CsFjRByLm2yRsZAu0Zpo0jJHPd8edbtQkWX/eRMlYbKrxvQdk1PJ4Jl9jWGd7wQJVV7ozsVxsSFp
O655atndtsTL7HPSTDpN0jE3iu8wI4BU1Um+LVStgq+WvhIvQbZDPebbFoc68LNcBxdGK18saEls
y57OM+rDnZsTFl3M07lcL6ZEx4Gn0aWFxTGd9ebKJlWcCGLMj6MZ3UXXeDQsWGuwJlUS4g9TXIJ4
L1AyrhfDlMDgJXBKnRBRZuh+nVaQg2HzhEPMWtOK0/Iiik/cntmZdbw64nho6I9v0eItZ2XWlrNK
5N+5TfL0QBzzMVq463Y/iNDaUw2HnIH1Ycl65N+ufatBsLgOaVrZYVRAl7GhZ5xaNaeFOxJ/nVaE
8xgqROwutzYqZG2NZOvNQITaOXR5J3JRkj2NAZxQT8RQeinjxnmeQJTP+bg3iJ6ofGIQRFCgsAOq
jNmpEubr7cBqBI0zKyK8AaledqmNMr8sLUZGrBMNGwFuGkrbbmec4N6gzvkFaEzpj3ZJXhciR6sN
pQfi8gGkwbXpM6JybMCHZToMXiphukP9zQ59ijQPANpK/pPavW3iPcWp8RbTg9kTS3AP0lzb62vt
e8JjRvvBTMvjNC/FkZ1TcZxDkDGyGYftgr4mqDuBCypZHzO2FM1v1/688/ft2y8mahn99cj/evjt
ps7XswXbdH97aVvvbCDXMSS+9al//8I/nvrPqwXNgjbUI8LL/vNObq93e/klB0mGoT2sNtKKoZ3+
fhP/eHxTtNpGxz61kSpRhZ5SU6K9XThrb+f3TdoGDc6/f913+2k/GNHOMGh7kvuraPqmCYGOFdK+
E32NjCabAhSNnHDWN0qo3xCE175Kioe12J+0iIZLn4D8SgmVoKH4boL+mvhrDtkEJcI0QAWssCkf
dcsOR+gAYzS1/Wqy+A0d9WRnZMG0xDTgsmw+5JX2RpnmYFEMgQAPMQjenB5pkkzO6nGwin1UzI+d
BoQKvzh/sxLdK7TE+9SAESliEi000JEDjXpATYElc22DPZEkP20hfyvD6xWH3Z4A1NYOS1/Tjm7S
4ragUnpAbIG6lpZb2/H0JUJey0Y5a0r9fSwSGr5RYm+xK+fo8S+2XuPM6dpn/OrAxd4icpE95uVu
D9kdq6hRT5QrnLsEw2eaRlBrc+Uzr/IBVytiOzk5+zpKdawXWu4Dt8auiSX73OPWg47D7KnCVtZK
beBrP6B/7b1iaF1a1kO7gT4bb8wyPKSA41iiUC0N6+mAmR71RBxBcqzZHgsQGiwkxSEyh5lKujoF
Wt0qHhQ4ANltN3k1Amc/bkcInKzAwlW3kQr7QeF7aOI22UMij708lSrnSIt+Nor4EMbsqxraQzqb
u15iN0nFj3g1dOTqk6WBM0RLfZkVQb0kb99RB2A/CY0hiOcUDQ+G5zDLmwMBTpkfK8oaY5Q+Vzo2
qmmh6d0t1id7PwnJqWm3I4cnazHrOhNFckbi+lm82j3RnguJ06NSthgcYC7dKOKT/W20keHoREWk
mCd3lUWJxqVRQdd29PVRYVExAUMmT4i/vvqkJhT57sV2xmtFnToIe8IsNXKMKCPv0bdWmyxBn+d0
b1Awfka9u0fNV/s223VcCtbBXcSeT0xcmkJOnnrSAMBfOg7HLnZVJOcumwbqlOw9Si8jQcko1eYF
yCmR4NLryl82VVcIZr16wsc2jsVXCdjJb9Vy3xD+QWu6O7uJdaZqHF0Ih9hRu2R2s6YNBkgwKkA7
B9SVJxEPyAfRWtaa+JyWeX6wKIY3Udpc4pFjCRUlxQEi78yOA9Sp1PtGGZ7y/oiXRsMmabF8XkwQ
uyG2LctYx2T3xY2UPqjJioOwHAI3F9kuRkEiBA9UTaf0oiRX1pQ76adyOqejLeA9u7vI5P8uoQO6
fNFq+9VIGk6pUO6HRhX7ftT3UW/FMGGpaRT2Rc5F7bvqEaV7FpRaSRQr79FE4lGYEhAQ0XO5TPp9
L8a9BsZShKyyCYj0hbofkKW8umb3gl7sa7JgeYDkkpRsdLEDtFoLw/KUjmHFxNtOLSySkEBIYsA6
agdELL5MrcDC3ZJIUmVkPTXEsqMysxI+26UATKuPO7MQOAiIrVvFAcYpSe8tMme9OoocnHNE2lVk
nE6YItkcEWvjyvcQJc1hbKf3kVYIXsruLkLSe4ai++F0JOoAUiPzlpxUDYr73ppc5WuKmmxb4GQJ
Icb7+cz7TpDob8w6j4OcMOIcXvPWlOmrmZH/q0dlvNGriFxFl8+nn+dgFomCoruhM6RGlR87Ug/I
FrusSxxqghvLzLIdNJzOg7MPywuhWynlKsueF8SAygVpVBwy7KfKsNW6EovsKB/RBTrIZQeiJGyO
RwWlJXUaAOeaXeIxwx7ISr6Y7HQzfTmyKDwADO7eZAyhhktKZUHSAzFns1foiAjCxj046i/SksJ9
bOeIF6TEfJ3W/O19cq/hAmMTzkera7uizShd24ipFb6NxBzlRsTVD2mek+6bIyCqGzih/SKePtmx
0uYBqY2mkLHKiZBLsrQL90vlokcJS45gMVwamzBVegG+Ylg8a6uKi9bnHmHuA8mOC2LQdHyMFvsD
2T/SBMOBKbeOeO2qQ+jq5F0rmi7IQnQ0rJ8WWadrql+0siFyBnbCTuDsBGYD6hl94w/ZH50lDJ/Q
G5BLdc2JNCZtWjreLI1fxCPexDf9Hs0cnQ7ryEg1Rp77IVYuR0aCHk2aT11pkuOMBwdtF0Nz/dEU
TEpG1/2qYuzjOR80jpRB96N1OxrpQDwUtJpLFj+TM8TOIs+vYk1PjNX8e6gxA7qIXrWGnKvaJKtj
BLxeEpK2auok1GKBFswAx4UqrvfLFQ5OPFexyVs8BVpB1ysjGcwhKz12HiltXqT6KMf+oqKXhKCq
4N2QDbmTGcOJanxIPXvFc079Wks8d6I6nhHIsQwENlsj3RIi/Nh51iaRd4VZlT60e9hu0JtwqAAp
CZNgLqxPI++7zarASLR2VW9+10mL9Xtj7DBmx6fQrouN2rpEUJSbOhUIOKwr+WqbXiGppEkcmwqo
Vm2vlVPSuaitp8JRH9JijSmOohHkfvsjK+QeRwge1Mn8blH5fTSUn04+7HsQRI9Tbcbewm7IIuBP
1Nq+Mof3JmFh4aA30iUr/1x+FXjGN0paD14eSZbIC2jeNbIPM1eJXH/WifxZqvjnWBsfVkfdhEFk
wi4UpoRE8PAwPGVrIlQmdb5EAnhcBykZE2PhWwPDbrVa6nNn2sDmBFecRB92jP8dh5InJgpbuiie
o4KijXyp8uVHtFRpkBpzvwWY8b5gzd+X0ZqHutyXJd9rJKGBsW1AgjN9dqjL6JDN+KyRqEREKNbd
RpPFd6tY/CZBZVzxrMqeUKhPLAypb3ZrFNFAyk7SIK1PYoTf2Cby1KDrbczL3RA28BDT8hP+MpLQ
9HEeEXqbONLiDnjMMDc7uhUmlTj5Qn+OLOd1yaVjlPKMhglaS9idZuvedzFdAu1c52jXcgd6AtWP
eaGPRQu/Br/mmsO2tqx668p466aAeYnL25ALFQdNu7yRWV15g8UWaMIeQmChez87M4BVU5wGG4Ej
DTzc3W7o1Y277CaiacAphPSUp/t5/GWKrtlOuVJA502NrbPQqyX+9a1H7EdZ23gqevV1jhqxcyK2
8El/wU4jTlIc0XKPh880XRDbWUQ5xw2mKwBh+jQCp9HxZM9G/e7aTKq5af9UuvKnJI5xRQa7XhXF
dMnbMgmiXC+JbLkrifck6odSh+KGGFANdp+REx8M52BUjrN3JM7ikCwUAAZjd24eknZR/TgmQipz
ygUpgEFoJ8G3dk36Xkl8w4na/8teqOVnZQVyycRBGZNrbEhw8UTcbXIUzYWL0ooAdQNLzmo9bLuQ
9XW4p0su70dBu6YaNm3eWE9xb/zSwTN5UyxNVIUAzxiKB3jqantmXVem2reIRVMPQQBOZWNuk9p2
vIxN6ZbApGm59Pisa87+IzJc6g786XMy7cbefktDZBupng9+jxU5SMVZg3Caw6s8lkszBUU+xgdY
NRdVkS9FWSOkX5zGa5BS+LaVfyjm/NQNdIetqUbh6jYfFMOtAxigBMRQqn/vqcz4pr7Eh07or+Nc
nxqUob7WCIfA1/tMg9YNrI5Ztz+5Sc+kqEhEGhUhpwNOELhaHvFWRiCqmuRW1LFJWJKb5vrzZEmc
bDMNPvyl3lBfBz16VF0j9x2Udpti6p5Veba0YoC7CHyhnZYg12kw5bpi4v0kB0HmUKuNaWW7gpKg
VPrWhsSbdrAsU5MdDrLuO7ulEgiX5t7KkZ0sNIJTaV5RMp3MvLtoEW+HRdWFz4nInvBej4AyWZ3z
NqOx8Keyfa3c8TGtjNda9Kx4O3fwCyV9zDQiHKJqNoMs0GLgXNFnRlMef1I2+GlCtAxyFEobu3ka
QW2Gzr5Soovq1PZp6RPL9xAzJMfWgXSgb1XRFjiL9HErgDt6VmMeam0glKwv7rIW99Q6WlQVgRdS
hGLfUuWPtuOgv2PfTzbIDaKgEvrdVIB9HKJUsJSWTuAq+o8K1+SJTRDwfYr/FVI5dzFLmN+HZuLp
7Kg60Zt0oKcgI8Xj9DpQu36zoq46TsJZkAd6+DSKHyJ76usUrryUzq5z0sdYJ7JnbsjVQplp+JX8
ServeK5lT1+1p29aTb5qkwbjVA6bL3xVAVrmgm+xyLcQqvZTzqRIvCyrorWE1e0d6uQBux5rk7Im
NnJSkWuLROB+KvdhS3HBYugAiJtuhkgnjze8l7ZxSRNn2HIk0zufxmcdY2TjtM4mnCGjZq7ybLuy
BRFOBzxtDyVaF3fpWR11hzHJ92joT04Jlh5JQs7UuuaDWTbWOaMny7ZBMTrqJst8SqS4N+0d28oD
AWa/QnXI9jFWU0ZyJNgFSALYUSw+FvdY9wsuKOTMu4G5kN5pOm1qF1NiX3bPSdvqxzZi00MsjnbK
hwbnO9AjQ0UcJrEgASDY4h571iwB1KnuHicbuqQcVqJyb1GLw1nurbAwbHB+GzK99/Zx6Ntia8cz
i+A1FyHjgNLIHYZJWJMIYWKxiY08AGrDFFgl+A6BN2C6R3bLbFkTvuPBfvppq3qMM1R+xMneQSPE
ZGckiInMTyx6jB/kMGhpiLnStr9mWWUbJ+tZB5OJ0qP6dqk3bySe2c2MDEc1INnwibG1EZY3L+N+
mKznJoQzq/UQMKuOOF2ToR+lzofETHUKC+dVhk3PZ1xQrVkTXkTP5lktUFARkgsJIXqotAXXBWbR
SaUHvNSfgpK11r42GZZvZGnlZYmVma/oPZ0jdrON8q2hSKGpkzi3Wg3HZAHjJ7dOXtuPSgYllOr7
sSumijLgHFKGMH66i3ydW+LG8ghuD+cQhCKxypTbfOU7vC71HehReSF+uLwCiai3C2vzoGheCzLA
mE8o5NhKtu0MICEZDGKSaFAs54nj14sa7oYxfxYy7IOpY1mqq8VbK6gBLzAcl3QhpgY1ra4GBU2j
as4eIr4xatwJ8/xVjCyhO5UaxDQRoOFaD0ad/MIyez/kwzMOMDuwLVoeWkdwE2dlwoZrCMRXC9IR
MIaFi5luv78Iq9kYc/ycsTM7gD97hKB5LOxpFzv6pVHDZEf/j0RjbFdJjDdB5Fuak69URcGwGN1j
t56k1CP9mf0i2nnjOMLfPqERS78R6LIeagYmtnGmTSdCdxvjkEt6BVVcZCC8WvYOajXkvqS6uB1H
pktLdafa43ZMjNfRkgRJmy27smj5tSBcCzoFCUWNi6f+HsphJ6LxaY046eX0w1z6aRfBwGqcGjwA
ghiMKzDYxRpRFLq/wNZN26o2PxeRaXumTWTtWTtvaJ7cc1h0QT5jcUCNDY8nxwvYrrOjMyuojUDB
uPU3YsQw9lTPAoDENg7BffSQnJo2fVBV43nMpjUpvs2p2dtvtZ7ShETv4OVaYJNQs4mXb5oBI26q
m1PUuDjVTLaKsjF0jwiGIDOs5IzsHWTKxE5nLO+JTQ45r11INiOwpUpk740QVRBVmsBlaPwPd+e1
3LqSZdsvwrlIeNy40Q8kQSuvLfuC0JbOhvceX38HUlWHOurdVVGv/SAFQAuSMJlrzTlmsxIaVVtq
LAowYNfdZx24BhVuV2BPB722GVqrCBKMDxQ4P+q0u04RukGMGt9yAopWYnIqz9IxVbbNJeXJDQib
dK9k933zM8YFS0iC/or3GgwIvVcRdYDE1EY9WOMHY8z43rboNppdD8+iOCALoQpYukzKB68PYy8x
TSZtEWqZgCrYCh97s3RF/5z7JZPPwCRhMyKvmobKS34DBsddhVCKNkDi2DTO2CVYWug8hdibMR8/
VfWPJEBtg3D8o4VsvUe8C8cbt9Zm6nwaVwwvVzYnz9WoQDtOOaFtlFahLhnkUH0Lcs2w96rWVJPb
yPgQ7+uudIIdB9BKxEN3RPISHWAObZ0IYlSS4juNq+lhasF90a+H70bCdhtVOM76mGRmgx5U4VS7
sGOLC3MmwT4X0YWhXDbQgxleZ9dG3FxMOcXD2k4w3lA6PiIPZnfUnwpcQR6puPQfEGJFDF9NyD1G
h+OvVQYQZ8Lec8RQNWgT9KAx18yhrvEHt4DMMmVbxWJxebrYxIV706bqi2Wq/VqAlOr7wr3QrYc0
wgOSNsv0KAZNkKvdhvPTLlPzN2ZWl7N60GbFuR4q92rEabNxR+W1LamF9VQKdpODYlZPm0sF1sB6
BH/gTSb50QWBWCszv+rzjwiv0QpOKirEls9EWGEPdrx3jffI6rJNWNzr6c3QTRjUkT15pR+0XqkA
VFVyw19X5kTyCFUGRblz9D0CJ+ahqJYYBGYbikDUzdUbh2rpLieSkx1qYFCf6peRYf3Ar7gznbbb
1VNab8p+toHbY5kDL8oM+mLJlF9jCS02eiluc2c6mTFKmhKv6iFKx0sNZPemhE1LpG6BXbWkGo1x
qRkjT4/y2znR3uhNaSubLJdpRD+HvUYkEVXoAaZJpP6sQze449xMZohPEcWl0b+EP29TJkoesdIR
uvGbKAM7gT8eeBXgsC4gj1PJDmIGTaDp/Q2d/4YuDsroOBaMGnBabaeUQnVfJRyLOXlfY/9ECn3r
zW3CF5x0eJZakm6qNnxkJKJvNHZqPH7rsEqjw9xQUp2UVx/stt8Y/bM9WTtF7YebqAHeZVhICSeV
3GaUYPCBoTTsCickgYCo9jXtgW7HVXzRRo1vqPxeaUjsWzXs2T8a9A5GGqwt7cIED7cKpuKhW/pE
0qbRLT4PMyMh6dO2IdflPfXi4jg/Rj7FCRQnWcnHyPXzo8+3RXSxsWJHKocCr5Cj+p3X2YyETnG0
+y8v8/muv31JJyUISZ0abfP5IPnqXA2X/PBlg7+8yuIXAugYM0qDPRH6/r5PnIAB7/IRz9v3+To5
Dh+SW1x4ycsnlnfXdUemrxrBYP37K8v1zwfKT9I45luI0dOTLx1SeuIV/nqX81vJL06uhlkeEq4O
FUiunr9R1RT5LtLFKaqVB5/gIrqN1CqjuHwF0AY9SbXI90PkSPGuD1d9qjBz6blijprGTDLhoqvB
+cl6JsWMmW+vYGWqG2fU3EOsEyCowhYPWiphYEMeUs5wMVJRQwTvTPlBjxRxhaO1G0i7mzjNZynR
QrTv4Vgqfhdvxgn5sZXnD25X7ScdPYuJeLhHoYzv1ZxRk5pdcqWqS8tkgmo4KTaxVcEFXshTX8Xv
Swujngh1ibvystTnN1LZiOGszItBM3YuWhLom2QObQmBu9IzvIXpTMCQjvxuQ15dvGTnrobMv1F1
TqixjUJAJz2b+RFgsbm0sRoxAHSvIWlTc+0X1Cg0tNg9wnrLvEg32nVk7Tp68ascp8EYzf3astBH
g98/DW32E1xWsSloceml7QUqvBJXbx7aHDR1kNCusdlpV3o6Hriw7ZXS2VFIA1VkTW86tbxpUJ7R
6SjrQBsvkOasiWpm3usQ9mRG9a5E9e6Fob7Fk/aCLIeZQ7tFdEgKE7A6Y2x8LxpqWuZG+Zil1kcx
6OOmr6aPwc5gsSYGJ2696FdxwDUQTFHm9fNzGGg/ipThbcmZDMN8SUTlU6dSBR0JqCZjCOFvtMY5
ae6HxdaQCyiETk0DPY7mEt2Rs6tUvKVwzHw/Ept6ojJg6HBRu5azaZ8y3ehsIQ7tYLirWemeq4E8
M9tIfgw+4wqrjNc0e15mMMUU0mzaUbA6NkGX/py4qEH7W+K7wOuIyBrwuGmbyIBURomzIq4Q+ghd
eaSdV5zGgAohXjBbRVnHmcnGVy4Af/8WNrVJjwwD49hYjwMppnBNLUB9abVtpy330mYimwkjanHd
zu4j1pAjWMe3bIxAodG1NEKAxCMWT1OkBloem0ShRfNklXbzaQ57H/9v8Gdx8wkV/xpv9J2ITx/X
0uATGBifGCqh60Pw98WJFPqoO6OO4hR5Efoq6xX3aCd0FiKR3qQq6o7I8H+YeLQ9JcvJGG9Dfwsm
39plXSHWin5AX0/AOkYRqFPdSWSKe2uM02oM7ew6YUco7OaeU0HwbzZcWqS+QNLlhlsquwPBI7pF
3f/vGz5HeW1N1GgPNIKTg2KZyDUo561GaH/w+8lnbWKHnn4aXptxSICzTnbfF+nmb76871T0ZRuo
f/C3SCEdRnl/34aoimJrDDN4vF07XWPGPyQiDg+M/MTaBTu8L0B2AkG5d8CnXkadegRfDaXw3wDs
vwf6yO0AzuzigVPR7VrfEkySYpqMOrEDfLA+dhs4QofFmd2onASHJn7uZyySRWr9EE5QXcI4QGpN
saUvcQr7jXLZu211wYB+JcHIAYIZrlcpV3SBydkIOE2jCBWXPgHKvmECcxkQZyuNhmqdfji5DtUm
x7LpFTirLKfv9yPUg8Qt7Av5L1qW2nR+/tdf/2/23cU/Zwiwe0uakf1NjNqprUMKdhgcLKEBSgd/
5cUuCYUisLclJurQmKFaVANzSzz+plYeyD2nv5/ODNvHizwLiP9WB2MvzKw/wBCGahPg2ahLv9/B
69KANw33nQ8+SW75/15Vs+0gQf4///X/Ps8r/92SWeTtW/7NkCmf8w9FM3LmP+BbW7ahCqHpqoFE
+R+KZiGsPxgmCCRviMc1ofJOZ0MmwmasGBqydBP46xdDpvGHzvyMkrummiS/GOI/EjYTO8Ch+uV0
opqWagnOIzTEnSVV5huqv5wLgML+FF5bU3PrU01eGiL5PseDssoU9TDnhb2NUyRlnRN7aR+9UtVr
j/poCSazIb3fkOArwCZixl7f5b8cyiQp7q8XzWnvgOnEzEtI7Z56eJ6CMYXduvkeyfFjYxa32WBe
u6EGn6WgyvEjmdqfM8HThR3PFHOpHCGXfgmT8T0HXGahFb5OoavcLqXwnPDIREkozwMqgbAx77lo
jAzRDQLlYbfpyU01z4+KmT1hiI92xa9gKDx4a7vaoR4iOiOHiQ5grMJmsA78dBfwNISB1KniKHhO
UwYmkT19jAasO769NacXakJAPlWDedJEKETQv42zmtxmbeF1Ln7+Zq5jpJn2SelDY9/NvsZUeKLS
MzCHidzoo+qcU96nS0sIzHm/EVqj7lSHs9QI3Cpa4AhEKIKmKkZccDR8TCKt1BCXe0gE9soQxsZ0
+OTG2AG0juBim9YWSUFEWGLmbLoBUg2Ttk2swcmlYU1Z5LrKs41WJuamNZZKiO7eKzDgiZ5Wb9oe
YXKnEE86JyGorfK+YR8Aa0jCjmakz9j7MIdp6ZvoLLRKURjQ5cKwE0LTI+TE2epx84K7RltZs154
NJqOmlsMFyWuckQRXixsKqxpXWwji5JiwDeQ0q4dvBE9VtrfWTPCANrd6pr8lAlgqkZQ6jzT9Xem
62oI61PkpL/A1yurMUNVTcQGcFUDxSqvwVTukdY73lYb1WyYam9BYY57nWLvGJPvnYLk3SB19RG/
VMsPO14peoVKidjwMVoEmDkAzXx0xI4+/5Yj5TKb3Z8CHQd5bPZrPrf5usA+u+onmEFAGCi8rAe9
fMPDHFPeAJKsNvFVJepkY9Gt2lLd1DXrCB5+ID0oHiDYVdE61X65qB1gCHbPapTOXj0CIubq7o0F
fisdTQlI7ODUWiBS3xPMxMc4hwdnheBhDd2cLlTVZnIRare0DPHb1TSlw/DRJ6TlZFRo6trIHNge
msVxJpgVCQRTsMPG6G5s1gDb8Aoa72YFcJL6hVpf2woR8IAEHLRmiAI4vm2xMW0HGgUqrrA2ksPk
FE+uvgDFmNxAa/PXNdg76gX2W1b7Hy0nsLU6C2VdT9o2mqmqTCOE1onydT5e6mrOa8ckscJg6ei3
DezqCxS7b0S+LiM8hoKQod4tyz0aZhjnqA9yxEBCP4Yifq5MZzzYTD1u6gGjLPHkm7qvAs9AiFxH
lO/8sCDZAwPYBkIBvxps+tEOdioIvZXjqK8RLIOCWc3k6FvOwOTVmh984zlQdsr9yXDT4r6oCTDB
CGb32N0Ij8+Nw8g+WwfoMy20pWqhnZJoeMP2vS0aAL5mF8GmsSgy4rFnsBVldML7YjjEWvgMRPEK
qzHx8A6VRaS21SpKABYbKc4Khxa1Sz8UoVbhUdMKtgD9xx3cE1KAMR67ituQS/wcYPMk2WLUIWL5
18ybcCF7Xd1Mh5FCR2oYYEz6dqsZyhucy7skDd/MPLrOM928VuxlXgbxjInndBt3OAofoshLUzFt
yONs16OKKyNoCcdsiq1qRUgomRW11O/2NUhWUDcbpTt0Zlpfh7GWHFurdWkhEe29yqNpAdrPQ03G
gVkfU/hU6IuXLlagns43yUc0lFS16vj5nM/7lid+WdfCEFnNTOEndpQeT3ExHOUSqMybWbE+9MTf
xaEudhI0gXKTmcLfuRNJbRFpgEil7ecBSIbdjLupca+xnVLvTAoy1ZE0Q7gagutmblBp0jvq/QEl
ZIiCnBP1xgrxKTqarVyFVNDUmQJeBGaD5F5QH06rUR6Qi/Jfgw5wPfM1UBqBsSH/SXgHpifk3n/d
hjuVGDo05uDqZvsWtSJzZTpf4XImjOf6To+KY5n5kMC0+QdI9JWeFM7VbDI2a6J0PxndNaxCcZT/
ShSdILbCQ9dkCFJqMLCVeWK/So6had1YQfDU+tktMQItRucRxWRwCVzYPei2St23LoNsXydw/cXy
y5migoEV3I9AeanuLLc11fJr1tNwGNqHjOLCkXaWkxBrGWT0orU82I6j89ZGfKk4ME+4X38x6gZZ
51jxLraba0Qh6JabBeQRaMVRta/yvKQ7R8hBsSeTujza2rvbL9o+1GmBFcwbKmjmKhBufZT/3EXo
i3OYDZaLouX0WAcFnGp9svcKOclVSwC6PbpcwJMMxbJRcMY917JkeQdzfnI0bmn/3Rtq1h+z4hii
iV8hIsO9LFRiO9FQcXC+qiTeb7MWFOxQZVuVfkSW99o6GxpKMkYA+85PcIbIPUAH67BujR7I9yLL
lu90/vftNi2AvdrApFtllClUL1q+ERJNsEWVNOPkt1TjkaNVW/0pv5vzv9nuy+N59XMJu+bWNtU7
NO7dUf6b24mSe1RTX5gLZVobVChXMR3SEnDDiJvJHVb98mtEi6Bb/tOx53u20J7zZEzl7jArHL6B
QTuDrPlf2kQXl1xSGiH+bnCA1/4M0/BdGck2WVfL7j0uu7ezkGvOq1nS59le3jPaYz178i7SspF8
0nuirGRPSGM+HyHvqxVja/RNGK+bydifX6nPYUEhhiSsd3kffTn85NLny3y+xXKPXPryNnK9y7oH
UAjsp389RC7Jl/ncnPNbnR8jbyt80zMmhT5EFtuv3+78H1flHd9e83NTP99O3v95g/zOvnyML4vy
Ub7TzYxAxgT5Y60QErJ8hvNLf3n4bz/J7+//7UO/vbJctTODjhdgPCNlYI6zKjzBFQhPxSTGYFup
sNvrGSz2coePPI3a97KYBZhCaCiyKNfN7IGDhEM+NO/thmpPMI/tEf6exkX9t4tNyRBPqeKFpgAQ
UrjpsNHHlratXVjtUdFSG1rX8lS5Lv8JzHgI8oGji17U+zJ12k3ZjGgIqlM+LB8CMy+2HU3dqFxG
AX32brVKKetbCztpgm2HGpML0SaIyms7q4g9ZYcuFjyTs+xycnUkDIT80L/W5Y3KsufLpW9PKYa0
JRWAYdGCgpL/6kWHKZe0JAauGTMOAPCRHeWLFNA+JmJJeL3eDxfa/PL2mbxVLn65dXD055yANc9a
AFno0REGFtWLJWZOxmFDvS9W0kPbl3DAY8dVvDHRHrDJvJFWwTxoOW7lv3ZZihkML8LpGJRH+jMH
LufGdJMBrJwS+CCrxu320oEiAKW0vUsDsGzpIQWev3wXevuRDbRP5AsyMWXzl1eFV4ZR1D5Y0fAx
D+5NlQHelZ+DnJ97H7TMNpcnBHmb/Bo499oHnnfePm25YhJ9VhBp989vsZRErmSBc2VOZm58M8Ou
s4C8GCk99yTkeeXs0n+VDzGWH7imQ1uOwvTUOm1mVCOcA1UqNLTSbELR9LsRjSBDgnHTYncBhzPu
pdsGXAtihEgs2ndbE7QW+bHcpL0iJ0XfyteX2+VDMD602vWs5y2jN/3284F//bRyNe+6d/hr0Wos
CurqRZzMa/ku3dJKAbzHXtKETD3kejJPLIpsXxbJEoTQDKonkODSdW/z4bJTbWOfdml1dJaxz0Dg
wJF94VcZZtSUl+9f/hKNfOm/VuUdkaP/mS5WismtNybUJY4SAgk/bTlO71docQukSumz/GXkbh2o
PVJuphc+MRLy08j75L9p+cnPq/Lezx162X9/tyofLB/yr1+KAKaRscelPOTkviY3Rq5mRcoY7Lwu
lz5vnCPk2mpgp5+/V6B01l6lCSwfIt+WuSZHslwkA55D7XNRHt9y4xj5/fMATOQbnTc5KHM4rIwT
Fbf7IV1O0hkVKr4ye/IwoWxSkOw8Ga+QvcudG/YJ/JoQHIN8+OciVJ3sSNsDayrDp+XEIPdUuXT+
d75twsW2nUhvKgVJQH8/B8kP1vaCS75cdOXoRC5+bn05jxR8L8cCeXrPclNMVM5HN2NwnDZYzY2f
jtwQoz5qjqYe5JeN15rDeHmr83d/vg3LGzPzAI7K+cHyLc+r5+fKpfPPeL7j/HrfnhvlD12iNJzD
+GrkibOzQ4Ky5bo88vjGk/Yk1z83fobZtIqUQYU6w0lU/qZf9sv5LVCU/CB310iDRsShxG8QdrBV
1nJH/P2ifInPU9UIPXjvlAvGlsFbvPyT5xK5KpfkbedVeZu1jIL/o8fJBw/++4DQ/SDfX25fL3fQ
8zHjO8tu/Lkzy1tdLe9m7/wEufT5KLn4ff3Lq3551Pc3+P4sgi0i8vN+CFjMa3makZcRuSSf+7vb
zg+R92pyFCgXz//k73FelUvyef/jq5bkcSd4efgd5T/5wG9v9bvbvr3qt3cKlhP+qHp1RzadPGZb
Kgl6T2b52Qopl2ZIbzNV9n+6Ls93n2/DwsAhLtc/7ZKfD5IuSPni54d+uUcu+kbQrwTp9Z97tDXn
NLbPB8qX9c9FeVx9uVWuy8fL4+wfz0S3NJIe0SWzoKTH4Lh6V2EEa6pxk0JcYfLUolEsCb+pKL65
w0Mywh9Wm0594HQyIuMo7Vvqwmhy5656oCd6MCpcGbOwppfcyMnv0JUHTfguauGi2mh+f496ONoW
9eh6apyEBxq+o2qZd/mIuU/oPkW9Ji0v5inKN3bQYnE0SGsBfOYp1EmwkTXB2umzajfYVOuQKW4V
eY77/oE/Tycz4q5umVQRnwiPaVEDyMurvLCe/6EN+efV9sslVy7+7uHfbpOXbnnb5zv87nmf7zAk
7gWJsbiamPotQzo5rJTH7nndXcZ9I6VzymLyurmsD8uO/Xnjb+//9nTLBGGLGxzacbuc1OTTM8fO
42v5yB5Y3lYbq1t5xyQPwd8vQsbBqpoW7yIiYwn/x0gNb0Du1uJzRmK/jofw3c4vOqXkhy4e0QTa
aG2fwYYa26ghEDxv7OOg6ilUC/PYO63x2JTRjaitC2d0r/S8fyMVr3xdGBZak5kvZmfe+aP6Xmp0
ipfTsxcx9N8PwinQ+9loo6N8QJJPbk4niOpRAgUYcwPlEB9QusnixQhKnXHXKt2pfiUE0dxqASND
0Hotb3ETpCq5N7ggvHQq6lU0E/E0hJCCorTZuz64KWEmJ8F1ds8lfhEBIM8sbHOjKP6j1XUvQTgi
C0gzdCukzI7U2ajygSfKKYSviG2iAu+TreDamDXscdSpFExXdOKoUlg6rG41K7Z+QmofOmtvKlky
ASYawTAjm23ildH4IKCM4kMR7rWBxYupcruzSuVXpoyTlyFy9UpMGiQfPaYAiGjgMwUvC/sGVd9b
OPXB3p71NcUBryn8p86qbp0sRqeP5zq1+FaJQ1xrP3U3b6+6qZ1RLqNFjs2tXfuWl2b5BzG6B1Pp
y1UBqxGVe9Z5U5LfgLgmKm4S7zaGyqOKox0PKcgRjfq1GFID7k1YgpKnzpuX28qgvDZb8Vbz8wyH
TtpQuUk9pm1UzpsQWl1u7Yl9Pipxb22zUQUXAOQmVmkiANTMtqLE/YeGJO8dZZcElC0EEAt9YUko
uX4/FJVzMqfKQMmBfLBqHtwZBpZtB0S+OO59PLbTeoHs3cZm9xzSrU+yUflRuKiPZ+IZFCx9a3qo
xooTVHzqhH+Zz3W+hW9IQVsf1lMYwSCtzdnLe0Hi0WDsHLd6w7uCwQsBGqZvAw8cmpMLW8AstJT8
pXOu8gnFqgZEkexl6BPU9B6ySbwx+2RWaaRimzf0gH3yeMj/oOicU2bqFFT+ov9pDSkcSqM4Igay
Liodi4FdJiSx9KuQKFUKL0h8xnydYntrp5R43y7YhYbokHTg0SJbQAUrp5TRC+FOI6GJx7zq6j0y
xxaIT2rRq3BF/ULGxUfmmo2XCuuHAcJ8bvIPuxThz0lXf2IGgNLXE4+YmwVesUJs2OXEVUu2NCTQ
ECLvcHLnyLkfQF2QqgHOwii3xRBcEBkEw97kulLQYeu0IthN3Z+BHeU3yZB8OGLYR2RNeKT50Zxr
rasJjYxmDfdap/6cSXC85EyRUEHoBsTWxksy4jjBu1B7dVU9LwZmL3JrcF94Dnqyc8yJnS3pwrcF
tIm+Jz26RRp7tW88k9tZDNhHrObVGmglxNNzMNjTam61C7IgXhWHhMpCiajf9p7a3E3le16Z4S3J
wvWqJHZoGzQ1xSacqRiT6wsbEt9aWMOLZlvsJNSIpygimFWx3wXYQ4ySGX7aRXto6bVnF4IgC9X+
gUUyW2ig9P/9MV0rGLLdhjMGUnL8aOg0+6WXmJYZlLTS/cgotWXjsEOqMF+kIblVFaGEbTB6tn1I
LOaaIn1yI66G/crJSZedlFq5dwLew4VUpFH3zE2Y0npyqznkj9TRFZc/yyROyarsQ8Dv6E3VPd5t
7T3IV2VfPA156G8MUs+2Q+qvm5QvUhHpaYgBNdW83SaYHjWzf3IHNK0p/lwkZPwoeXeTkcgzACj1
dAKNgFdl4d4xWmslKo7aztB1NtrEo1Kox8rHdk77KLU9PWse0SqCQXDtAZewdnJqjHhG7N9qfuQV
tR9vna4l6nUuT3W6FMlVhS+hEJdOF+1BsI1Xxqj4iI8arhAT16WM1K01DYDpgvEM4X41sHXD2leo
6lp4gbOPuqvXITdEaJVaY84PbY2rLxs6+IUGM0JLM5A3CY7yAK0unoxp2LX8qFM1DJd+2WKxp8lM
nCTVf7es9xEYX6JqF9xrBLQPfTH9bAq7EHBR3c22QVN2NNqN476ULT1TraYVFKjBLyVo3wECzOtW
v+0H3T4gAgMoUWvb0UiIph0zfr8wuNRn7cFUS2Q7U5KcMIAe9ekNdqxylWozu0uYXg6KghUli/sD
TTnUzb21JK4sXsIdhYJ8ZWc9xhH4u6sW+rcT2OYKUkz6xPnxZGHah6/BjppPxA7pnKw0AXdCt5M7
qvEbvAPRTuUb2yS6G+/0JHyNRXEVO/iRUb4hI62LGZCJdqkp/c3cxieXuJ9N51s/mTHvmopirRuR
4UD1zkR/uKKtRyPUDy41SyvXXeVc+SoWA71G2IYgiG6VNd6akYmIPsXOQ4jiXs9z93QUJb3gkcPx
pCoPKc4KsmCEunJ9y1jr0ZPaDI6XvvmE2XnK3KXbcQmCxlGMhuexV61y3Su3VZpER820bsdJ39GY
S0IIOxSP9JWjTRfuwCFeOQSooVkEwti90t3mAPV5ocLIcJqi3zIz8YBLpb3F9UIyWaFhkxwOXco3
lHNyqd0xPsELdtFWenV5MYyNexdEwXCojVURZbOnWQgpbVSQQ4bn13eHfQzhDOa/maIcizG5TRbo
g3YgYpIr1FEDV7weSALzEI56uYYIGkfH6KHr49Q3R/cduN3VlFmMpmVmd45MUiiAdjUFUkRTVQ++
uLFn8GpDj7ziVXdnUmR0snxaDUgmFhZPtcal8GOa9KIw9ZnRtOy2ytK07E5mT2pZmZwM5XkaEnsX
6CTOaKlSk/vcvMzEA1S1Pv8YcV9ETcXXkC8hBYJ4Qq5dO0zywOkc82VCqTFm5WlQUthBsG5W+phh
x+oHoKThXth5dWjjelxbiPi4yB1wQSt09sPu4FoTitmAAXMUEn6g3IQdEeiMm0oSKHVRznfkCFMZ
TkPFWM2Bis+cpC9/wEELzcPTkDutatScE8bi3gw/yny+GHXb9+jX8k1EYhseCjuY+YFg2GbqptTv
UUmQChaZymZsuaCSzoxYFBpmVc5Hrkp0gruKQzACMgUOpEd9sQlMYAhmf3CRVoLLdjauG/7KpuQF
pQlmD+oSF3Xe3mlo7LagS8w9MTM/wyz5YRKC7iGIgUxrOy28mJFhkjDvQ/spY/5DO9qBxED6lQfN
/yIzL23l1Q7Cahd1zB0m5aQM83AxLL2qSbG2TcG4JSAeWnA2hVkd3kV9c7KL2T7AyaNrH7ZQSzgp
V1qVbiZh0/UdsCN0qyTNbjRdB/A9dI/O5PyqK0usywzniUteaB9Olz0yAAJPwrXltNMOqMAQzsgX
8HodIuUGuiI+NYtrsaMRs2ovZkssRABKiAFvXCTBpsmcAViM6R9Hfqo9Vl5jqzzng8ZAvXCLk0bI
b56RkmSZxn3E2cF2DpzRH7LZ2ViUqU5qfZOMiLqJM3qf8ej6OY6SCAkQxu0Ybullm4bxZi77faz0
LuaLYmN1GDkK050OAyE3agMLKqgOuFxTL6LfOUcdwZhxVQODI1MsiFQAFfpyBuLkpzfDTTeOR5dx
EKOqdAeku4WWAjymcgcG4Ym6U0ZcLHqr7sc4M26zeYPohUZouHeV8CWfFrBuUF+1+YSUJKyV6zQQ
27rM4UqV5VXLBBrlXn6VROMWDgJTExKR4sl5zTKNBiFmuXVpYV6BUPAQWtVmYgQw+uVdbEMCFMCH
+jbddDp8mBCSOEFfw0Waz15AW3ITQxicKvFhz0Syl2bMZMH2U3R/erZOs3jHtOG5KkhV7NAcYHtr
8PtDUXVAB6zEXO1dEqnHDiWBC72X7T9qSMwHRAvHPL7pVH0ZoSNld/LsDZ3whR1RAMLdjgNvQmXR
CbPHHl4Q4BAc0o69cCDn8cpNs/uxc95NxxyeC8d9qgiYwJSSfkSxYhElJVDb2MT06exfqXFVJ6b2
mNb2U4Oyhwap8NrASo9zDiQix3CptM2wRdfdAo8N9iKP8bwZ2T20I3OTpRkEHsROcaQ85EtmWaOC
JCmmzFPxHTBXm5+skJA/dUzRhPJbWmbMnlOQxloDvvTHLtxajAfqqSg3DsK0dUHtToSbXtGvBh2H
Z6VD7SlJ04EagnUaZsMAEn4X2O60t+aYVFEk57UFlwMMM8PZcRwIHVedjQ2OEszeLQlqQITtgT5M
yiU3QfMlzJVKeROxCuazGdQdacgdlzMySMeqcVYBBI8VQQeJN1ANTRdTcj1MqMHLlkMfq8/UUnxO
nYtErQBOda35lDFdigNa+QWqtLVZ19A9kLDNfYUIRm0zrAFg9mvaYmM94AiIm36TBajHGAdftzGo
iJTJB2eyNGmORCGYWwAheKWzCUT6PKREW83WygJvu+mdZpehkk+zbNpPTXybWXYBLHA8cFAjP/Uj
NqW1r3M/Qyc9YoqzSLS2y7q/jTErmgsSM7QNOic16jTVNeMNs3MOOPZA4G6c/YPcFMfQ1cMlUu5R
jXVO81y0oI5AjLFB8zXAf491QQRq8+hEd6HRPsIDx3cbJMUaIAeZ6NaBX6MOCJ33wVy4AT+e4cwY
jkcEVl3FAQ39Ry8Q+oMofwxLfAj0vW9hAFk7FGX5ziaI1BRxQgwafigxC3GNxBY5HXlYEEk0SMiB
N9nhr5Tvcg3R092VUfJnNFg/6d/vlk08xFb3alLlWvlW+lCPA9Wwqd2bRPS5WZyBKMrrzdA9a36D
edi9iNxtYIJ6TqrWPP2qAFccfT/gE9jOncYUZAUcqwSinTE6gj6A001Fk4XZiatwgBf3qivseWWO
uOIoDKPBAwkLs/hh1rpnUuc0qAw2pKe5vlIxUtARKGyqIHnjJQRQbN1avycugx6sZQPxapcaxHTd
VaDAGjJBNlGFZyHXReDZXQxtVLSfWvL/rZJgdJ5Ibv+FJPjpDR5pjjcn/8o5/sfT/qkKRvrrEoEG
+tQhXMX8qgrWjD9sIMMawOAz6dhw/0AMbDjovTWgReKrINj8g8gLobs6EX4G+s//SBAsFuX+WQ5s
kPFiOcJFJGUJeJvC+KaonyGukVHdWbeJai4o+GQ6EKF5IMmPM1yXgS7XTQghKHZbVyQ7C1R4rqKm
kf2DpnQYoNVAcNJOvVTS5NeXb/I3vgONjJrvWweF2bURRxto281vwvfAHI3UDlvjFt7wijRm4xKy
AFhNRzFxForbwvDvTODjhObFHaLCRW5sCbHvOOmt7Qz+QRKQZO8DBgjxRF0Q9e5iU6PyqIshvO78
aJtBQyhg2a/1wv/5bzZ/+fK+fbl06VFGkjRjW/z+3P/Fc1IHbTIw1zVuZ8rrL7hi0Y7OYAASuyzX
RD9raLhC9yZUmbYNL1Ogtjet0E6cakMYrEZ0oQXpsWrJ3bULTmFLqqjTigdmrYeoUJxNngEkiLQK
4HDf3Gm21pz8AJm2T4lQL1X7IlPS23/zmZav/O+fydYM1OtEtvHZyBX6+2fS9AivJPpwUibMfFc3
qr2m5oy+ccCVQSVhZYfCvEjYP7ZlAgPGZ0pzNEXIfN7wB4zu1YMzAjOxM32Ly1VcGc4PjSgsIFiJ
cWchHebKIFYjwkXvX2/6ctD8903n2MFIITiq9G97U17mfhdgmr5FCItKVonvJrEbsqrmKhf50Lb7
8JTPy8V2Si5RQY6vhFG2zrA1KaDC+BYUmf4/Yee1HLeSZdEvQgS8eS3vDY0o6QVBOZiET7jE189C
qad5r6b7TiiigkWxyDJA4uQ5e6/doMweUapsrA4MEGyuZDvDR2pewhG42Fmb3Z7KAwNqNkVMQIC1
xuyoH2M7kPQzZwN8IoJDWHrAtRsIo64dTzOtl+uUgfa6zc1gXSdTSlRgHAMRon7VhqrcedbViSAj
ZRBGdhOXpztpj6s6ZGfTaeS314qsyNjFFjjfCIIAejffOm7c0fnRz2ok1NxJiJoz8NXZoW5DOSrV
1wD9DRjC5K3Xyu6cahAvWSrGrYQfQdapgQGObc/18RWh4DeR0iPC5iefLNjjF70O93RZYDGBQ4e4
uxhc8YLIm7TKEUmdZtgtafNNvR+lzlVQq34oRtT7PJGfkRrS+0eAe4+NaufkDBj++fP+wzYzr20e
OF4P24TpoBCx9b8fqj6Cmm70UFFrZnfqPVwDmd8QeoSYn2uhjTTQpPwDVsQE+DVO0GeTI8IWMirx
w5qhcY7LatsF2pL0JDp4nXEftBVbyBneCJ5uaoJz4BTB2//ztOen9ecZ5gYszERn8cz/NHy5ZFuk
o9MYd+KR4ZO48RNCxivtHFT9Lq69ujBTPvgIvyAsEhoz8pBo4lkG71hMzKOrJ7/8qGx2A1a4vczp
Y5C/ubZQvazmoL/tPz/dP7xhj3cZb5iFbZW0L93/c43uA2TitRiNO1qg+oYHeOkr8TUZslPclR2x
HoAU08JHZ2qfjKkQJ/T2rwmB0/t/fiLW7Fz5433DoIZGBjyGTwLAH5eyUHktlyY+pa7on2th2Kfm
jX2keyoTaxHrWvcp77/gdWFPOgGJM8dg2Q6meX28lUqSpaOG7ML+3l5NCocIvcrU3Fc1hIpGGnAI
Uw0AN4DmmGzbfsyxqyf9Uy/s8lLU6jCEBpVdaJCWjQH2hCxBMQ7JPjMa1Zb//FLN/3CIWLT/KSkM
z7H+z0rGmIrRhx7qCIGT7zYdy+NADBsOD8tb0Vl/UlL8ckv/rqG5AwQwZl9TF66g6t21mVgg6FPM
/Mqfmj2S6KOJdLXHQzpupwBODC2o/8/E6P7fCzneNSY1j3+eY/7hOjKqVE80qzfvjWxJ9M2Tfssi
vZ287nul2Eb4DjMGbPV0ED3hrDuP6Op8jvuVjOU64dwMMNNruxzZcfb+CZo3Dmy//Grr+Be4AEPN
9i2xj830OkwWHT+3t/a+/ea2kb/TY6s5iDKmsOUvgM/DcxC49ipnP7CB/klbxPBy+LYqh2nKyR2V
R88cn4Ru+qdW9MHaR3C700YvXwhYE5PfX2qfXq3W+9d0nNoVrJxbISPnlwY3sUigIGjQgYAoRocy
NZ6NILJeGVg1MERK++CQpWwV+XgOXUs75HHDjIsXRWO53/zzgWLPV+M/zgmyWWc3GlkaAQvK35dA
0IaYpVRg3IOgIvLRm/onFU/lcfKaZufSXXzSgn7A9lRmJ4X3fBEPau+WChq4ljNs0snz6aR9YMi2
JTccLpaFmdweZ+Jz1O8Bl6win44OJD56A8uQRMJNVXfVyrUAWIUttSFd6eeocINNn6bE6BXuCxl4
TL3M42R15tkvwaiAABpIa7BhX4td5ZfZM7oMOlYtlFU6hagZmL8OqYeQ2hEBmIimW/zzO/VHUuFj
GfMsGz+cbvN+Ofof75RGPDWaddu406B+Q2QNsbOLP4uMA1Fii175LpTecGjqZZjkOcPKdhF3+bAQ
9lgdSbunGVqpc2F56ncyzH91Lj9MrX/9DF3dYU1j46AbtBSMP59Z3kZmCqxU3oeKsE08NvIWOA4W
ePEaMgg/NZ52GjUbqBfDtZVBTsGWBB5n4TNmXj4O38oS/c6ZyYatqUEF9mdzWtfrJxUG58kEeRux
dwWBTe6f3YpkI+QkVm0Xk+pq7aLO1p8G641YbtbEYW5nVK69E177Dtt82BshpLIp2UKwrtelDe17
pJui6gnGTA1632YM78j54LeQOup9ZS3pLKwQ6TH4TAKMY17Z4AcTzjKOgmpj5fq4GhwikOY8YyHe
U6G6U9JBe2VppvbAwF+an0RuGJveJ9q+ryo4ScAXlnGAjEFGJokfpT1BFykjJsroYv75YGFwjFnz
bycW2yWdE8piVTNtDOV/LGiTLwKPVOroTrOtvOTa1G9sDcKoU8RgRrWT49Q/knBsN96k4NikySGw
ivilJWdqPzgiW8beN39sxMVR9OYWpjcBFK8YOlB67+Gt+CTNtQrNToSXMnVnGhJ7m7QP1yoY9EtJ
1mLXCnHTjS9tWxtPIhxf2x5HW1feaJZf9V6LVrxh+jZOm+9Aobc56icoy44TPw296T7nrXYQVsQg
AJQKGoX12NO99Dml6Zgk3blQvKTeNqhV4YMQPYfOOtQZrqdEQ43ZkwdcajXFVEk97BKXhKzUx7ZT
xUg4XZ+UNL3BDZWPtjmH2w4gchC9//7K7O5jbh+8cLTWURKGJyORgBRGcXVq+rGloHOjEXPnZXBj
Ivo40oHZVPmjsYuE+USaYnhXS8vtTiBbwxUU3Ddj8JpdinZvbBC6TiK06YMpjrSMQMkYz2BWe8k1
iv1gUadVv/VSyWzL0S36cCmq5iFkM9bRDRIOoHC4LQA3KHovdfZZNWAWcKTJ5SR1wv0QTPd0gk5B
ZYDNk4TRUA804UACm19FSyPt0gtuOshIYeCuGZHQ4xZqVzQxr9OxL6PdnTSHZ5Mt8y5qrrgs66Uu
8KL01jD7+snjzHUcpqNBiJfT/0zNITvqg7zkfaZvXT8cVw3BwC7Uh7s9cPTw8WZbJNQ/jFQLt02s
4CbTgHag5V3SPrBufZt+lXA9Cr+INykQsbtCTsU1w9j3vnuzm/Bzk8bTLSmHDXkIyaoxOCBSW9to
lSx3tXCzjVPKH3ZmmvvRoyPa9Nh3SfPdl1KfjnxsyVLzywOFsYEhE9h7JsWFnMZpnVYTWSEiq46Z
cm8Vp8purIL2jB6EjNFtQCqFX3Y/faP06SXI9Ix/DTMqqPANzXB5CVUiL1kTrKa8ayBq+vnRDPC+
68wpMlKwkbwwLpvkkDPdlecu8ZjU2P54hz/ZrSqwH33By3ITyAV+ZtYgZeNqkySgp0qHrElvQCQw
qM5d9SG7sGjae7ohLkP2q8w4wcbMC3aMAy8Bzzmk5CojOZ6VFUarDiv3ihxZlEc1FTgLcuOvNMvF
2Nl324FB4vwtzHVTJK92NrXk3Ju8rbGeMQyvonXp2HT8EQWNvj5+Al3IgQGlhdaA5r+NGq8fO38l
AwIyJlu/ZW2r39SkhhtqiSKHn9zyJskUuliXW+YiD6qCgWgSXao+PLSl7Zzy2H3vQrCzjjcBuR3d
Ky7cepuVAK1DB5ondMWKeR3OILMJvqvYxuBofR1DZDp9KkOmHcgk0QRKkhNGMR2sKWKtjdufXpuO
l2C+8SodLYlPU4i9nXdEey22/Zj9UHkUMU8e2r1mhrfSD3GATPZLWchz0zA+RlyBXy9ooBvGzae8
FuazG5nHWIPUSxauR+9h0Vv4YjUO22/JNP1QoeZtywkssAEN9IQ2eEExFi8NoxmPlfMaV+yFxBQL
ZkgGgfeTd3vUMlGaXOWoMYrymksUhzFqsDzcRgIRDK0M6ru+tmeGoruOJfzggfRIYgq8W1eOX2sM
Klk9xs+2sNdwTZniWkRJxKreADMMMJYDkKp7r3wZ7GtFtDvLl3FlnYoBmMMuNuHFe7EMN57oV5ab
58hsXR7Wk9kZ99rPuDWsfQfd1yrLePZl2K+gBV61eao7+iDJFHnk0HjY0h3+8iW7d+5vyRgqDuxm
60M/2wXYFlW/75pyxGP7+B8/Da6syoSABgm+ysKf9PU0Wyx/35/TuQmPQqz09/R0pHFn05PeZpzd
Y9CAMO39+6aBATPnZnqFzfExssquPd/8EeqY/GyLusj1QoI3GDLgSeOG2aw6hBWIT9fsdzV690f4
ezwASTLNfJ9GGq1o1b///nacnGIcnNuqLbpDM9/kVtgecODiPLcZJmR1Lg+5DZKOLf0uGUeFQ1/r
5OFxExuWPGg6N0wSv7tEHW+YaGZE9UgiN0tdbYYie43s6JWhTrP1kTQsAhJP1unsQMlUxgUojoOV
1RvJ0Ss4Waampw0/qWcznk2DZo7+ZzgU3ejgkUEp/OG+++PuNKTFatJqZwHrK10PNibYXhafzNmS
7c0q8sfNww34cRcak71DFQWqOCbua77hWlxh4vnfr6IBGNDicT8dy02DXmBpecW1GY3nNLOjvdZy
Sfbg8m8HFvuVCVyhic1g1bkwEEq3fDFs+qCAyPDmCHXTmb2ukFUem7okvtT4qVfueRgIsbNgSrCn
BfUifHdYtPVUo2Krw9Vou0QG1Gjzs2Fg4JiWlyx4aUm42EQe83BsXe9DILfTkDgL1koIjj1S5HCo
4MaSlxBXIWBKB/C1woEiMxgFQ53zRtGvOAyN/ksjgyAwBWkcHqdnzA5XtBkpVCTDtdFuJIF4FfXD
2qPEOflCFXtICHu/5tqf2UaNdvW90JLN4BfgUieZU0aAp8fcczLH7LFXzzB5as8uOQwMXlvamVHF
vNFAGqQseaQ1tCtmEyhzavQHyezmEfMNl699EDXk28330gc1bf65x1eP73387O/HPn7Nf/rvj9/g
xDQH216L4Xr+/W/mD03zx5+pauBngRqPf/nd4vEzZt1nW6PwDpWanUYfv7yaq6Iwrn82cmayPf6j
ZHmalqInUGvA9ff7rzz+5+Nxj6fyuIto06TmZ2YUKbjUhLvByR43acoZUuK05+xjg+SX7Q9yORin
ox2nTptWsCax+blh0h0eN5NpNkCKseg7acuCr4yNqfoWY6Bfwz0k4sd3BNtLx9OPuiv8lQh6dhy2
STOsMr/HaYKNVwceW/S1cxCDA1i0cAId8Xj8PPg+Z/Ljvx83Hfugg+8FYmnWFRPwwkps4jF4NFdB
56DS9Ejc37R9/NzjW4+bx93cKeydhqBGzr/k8X2HUPffX1WZTtdAT4PVxwOo5JFqsVte5pXyd04I
atDX2n0u2ungQB4hjVaHJZRN2tLPJ2eXomIMn53c8de0n8oDqdQoeB9fFjmhzUvmKwzxH9943Ayu
TjTUw44CLJ2xdG0Fq//ku/nwCHjwttF0/tvw81/9Ov/yEXA1+bDvjCBK1wFDzhrZ92SvAGXTRDDn
w1OQn0umpBhfonZINr+tHw9XxsfNb3/Nx/2HFeS/3n38x4eH43E3UrMl+Z8fQjnQg3EV+Ck+XD+/
HZaPB04P/f3H35aJaLcOlxzHhnASm+Hut03m8cMfP/bxRx+eo4+7/+nnHtOwj8f+5YU//uePhwxB
ra0n6xxY1a2hfdr+y343dh5SqN8OpiqcZPv88LAQTZ3nu8c7Uz082BM4dZl7zu7xmX18oo+7v31i
v01zf/GMffzoxwedlD3cxd8/1D+cZoWXT1srTXa9blL3D1NQrWUH2ZCNeDcvc4AD0FA/joBxMlP5
+eGY+G2JIFAgWqMXZeMjJczSIt8LSfFUkCH4+6aRs0X4437oRNoSfySx9oZbrb3JYYfBwfX4pQ/b
nWMa5CuYpFBoiB8drdkkuj/8dtE+PpeGwndj1uVLxa5uD0udzIn5A55agKzQ+WazxR9v/+N7f/mI
qodj9fHp/eXLUFTYNpKu++p30XdPS5higS89qhLCw9T5SJRrr7h3Y3gcQ20g2NEZn0qQBNGiYsel
+xtfk/4GQqS3dcOwWwJQQliLdBolbQc2vm3ltg+6mTjDZjM1J1KRHOs8Iul6c24aYecnv4DQ5ER7
gewJxakHNzGaNSPGt8mQ9gUN/4sz9MneRPwv9OYIJfdOqJ65o9HyDWiydNTF9kS2tlmCueYxJZJ1
sy7N2gXSFr9MjeZRItgv6VADoaz9byWLFWoXdGwQXAiRSbjWj0nwtW4K41LO6cyjbYV7RGrHLKxo
jbn61yD2kUyb6bRrfeOLI6IJDDVyJDNH/IeS5SomMBRdMZDeGI4kZbCh12z1nkzjVzIdy2OS0oHS
dTZPTJhMaoPA3TRSsMMXnrkYrRKuozF+nxgAbxAuB9swktENOWXsrWRhEyuBrNlxS2y/hfcDRYra
YGwKdqGDtMfTgyei4ZInT071turT1z632zXD4WxlqAr1oSr9dQqY6t3saZhZcK22Mkr2AyfDNSrp
VhFbRpxHUp7JjXhzlO1wiQ2BN+Uk2PO24xLwIUc1xXet0AvkdSMC4iLd0Qe90Xytj/bkxvssyS5p
CpAic8UdFm7+0vWzvMO2v42m0iGp73TLKY8lxF7wMHq58k217dzep3bp033oR8CsBJfCFP6itOgZ
8Hl8nzzrAlUHRgjS/yIcMWCb6a+8pE8p9DlLUQJ1d2r0r4ecOdAJqlfxyRfsxayXUTb+exYliPvM
ztwZZZQRJYo2dexOwqWN4xiyvplyToqQxjaTRnCqS3/ht9pInR2CgCj7a6+AjoLRVk9J3OycDkeH
53R3sx1poVgoi+rcF0fEjJJDLWWjx4VO873LZIfRvkgZYqYFsS8wO7r23nazFqe3/VPWV5+i3jP2
dpns6x7FW4c+Hltg5a+I6cuxjinnOA7a126XCfuuRhxZGcglxE5xf0yMb5qmwTDuGSfgNMMaPZHd
HLq1s7dcZ4uNDWym6WssF9UloIm9Dkt/tlJEySUNjE/Mb6hg2aFvDGNYc3aXl7HmwFJDvrTypjga
jfccV5Z5yt8nRs6f2uCbWakn1J7h3UjsrxYhZbdoxCkFP+XMCC+/OB4EL2qVft+UIwAiMi6asXGe
zVqcwcimJ6lDPmvoUUVd7BJVlw8QvpgjBXq7mhiuvxA4vx70dI4XgWtcSFxaFgYf9qd7RBE6iFoI
p7ZifoEAGQQY+9+iOfbGFAAcTXl2vMELLBXaLlPTK7mVzYsAyhOa4w3zO7AWefdzuKQlUKvEyWgV
MxU1Mo8SKTMBaeHFahJbRyvXEq7QZ7BpQSmd/NiduYvMD9B3RccAw33hwPcwMXI2onVWFtKTYzsF
b2NvZidSRaZlb3bTSp/oESp9ylZWaFtHCq9xWeRmujNqMpMgx4YGmRaEQiFc5pmz29cWTtN+1kps
CWafhWdQtj9VW3yOK2/DjxQbC7wdo7uuOtYjKfVID8BymvQTuEumdWUxbdGQf3rfAii2l6LyL12M
3VF5GjDSBjVnhZhSxUAfLTc5iGwikDf3v5t6+RKM8qWNlL+JKnjhznRO8+pzqTUX12nGrQ4FlziU
L3qLbLNESgOlsSEolPGjYf3U0eRi7Hg3UIIV01mLtTWhWpXXGS+J+pp4lrUve/srMBl316X9U+uk
vwhoaXZjxtxk9illCNN69rIvkgk18krY6rl68hPyY3BPkhhEMNLz0NNhtGYOq4U/0WPXmrmp9gpQ
c+d5JzNLzZfY8lcj44CTg24Mehbe0VwDXKr8nsS/SN+XcbPpHfU2ARtbV5FsLw5iu3VZ1sE68J4h
STbE8SLfHuOR8Mze32ohO0ClQeRK6UctXKDFRTKcCAfUzg5+27arnk3p09KyqisWC6JmEqM75dO3
EkLf3addNyMoKeXc9cD0YMwG9dmS4mxZ2UlaafwcYOXaGnFag0tpKrkohvhVs8L+7uk0wqYA+c/k
dvdefU9Mu/mmSWS2VT3hmBActHQjITGkA5Bxb1RLvOcDPSBR3VU7a2UzIjS6edDHCdGA8btDFewO
j++EVtQcrbH4KVKsiy6GBkL33C1a1ZNvO9puktRQpPTEhAdwwuBQ3SYVf8dO++ocpWO3GZyB86KD
HYbQMH1VuGqAHcVLkO/ptQ27hsMaT+sQNNyMxXXMnezQJBnOIzL+pGseO9CJR8+t5Kpq1Q8coRdV
GjMYPHkHpYQVqJiX7ZxeNEwzzm+KSkqvBoF1O9K6V4geunY3UUPdPLfdHshXIh7M10gb7MnUIk9B
e85IDyTV8FehuuETMuODgBiGUCRLnmSGdVom0NbKdLrFgXgnwbw8y77AFcic+tDeNY8hoFvbm5SF
fsvYha287W1rVUT0u9HutnRFTXffl+7wSmuFw1cjmaVxrGVpkVLtw3qlVhreac6ToZWyhfdrGNc2
kGjHmEz8yWK8NMM9qr7wJ6f9wLsAOgHQsostQ+mYFXHoSSb3llqGNi1T4qs9UhC917YUlBea06wA
2XmQ5cVblJEZ5eMGXcaDKTcAdmnN6cx2qzCGYy7j5USl+tm2s9d+sCleabEGYd0CYhpc6oHxRTiF
ibjMFpsB4NjY0P1M0YIvU83yljAMd4OlQDgnGs0V5L26+87wzrjoGCZ5I608H75YpOOuXSf6GTVM
5krmTPcRolcALevkBbcxmrPHiuy5jDiU+8TvVxKe5poShqNCTVdjslLAJTWDIk9eJwMPoBuNnxJ2
zXSQp+QldLtzFGESrR01bQmPWhIeT7Rf8AOVZ7bVe07XFgHRGqzXRSOZdIWpZp1K23vTCQP03WwX
mIO3KpyCw6WrfjLMeXI6U/9haQmN5MB94+pVrYXyVoaNroogvtd4yqf3OHJDcDUTmR9WTc3YC/9o
CwwYlYmlidCReKE5Q7CX0YFLqP5Jr4tvHpisIJHDAVvMRA7ZpNFmC7vTBKn2VLn5FcUqdT3qkXWS
YR6Tgp1GQy19YiveBcK7a3KuvKBfd2EntsLw71NdNDtMphigpoQpm1GRW5bV1WYg4zeOQK/JEadF
nA8IIFLBRlmk7pcgyr76MFcWTubWp8HoyUAdo6PeghEVYtB3raiD5RBZN0Tz/s0phm3o0cHIhuTI
SHBHK5u+ij19qcnuPsLlxjs71KDBacOV1ux4QgROXJH1lKKZWWYOyby1JqmWXZHtGVbx6JGBXUax
H2fWuNQD84QogX7xbENJXyvcMYtWJ5m09XSESIF/q0bwpKQTfMGRU60ygwuKx1C1GHvwv9T0kgvf
rvLGH7VjXEe1qQaXtRrj1LEWwQ0V6NU0aLYYdbEXMLiXLYmUCRlwN8wXX2CYHxPSOLc6+NKFNpEl
kjJ928qBp0NZlaKJaPt9bORPqdKwz/idWI2a/4uCxzqSoR0umsCeYBoOe5dr29V0gz3R51QVPfg5
zx/fXckAxta6BKucuMJEPYxjSNnkSszcTU1qIMHVZCU6nPTg4tvMvRTYaPHyfXUq5f0sZPhul18S
Sx+f3JR4tM76QlRkcPWC6g3CgnFoTQJvzEoq6k1Sw+rUcXaa0R1LMZDykiD1iwsjP7sAISwuLMgt
+/yCFusQz78zd9psaS7dOjBekPjvLC3MmbRN/gG2HaMv3X/CW4QNvXNITGwJaVVo5xAX5lu96s2t
QVjaGrXtL3rjsDwL3qzS4+PDI+5WQP2nyPhSDuGZ8kgeoJdvmzSaLiDiw6QZb704eVH+pbYH42bG
QYUtsybNsSynK4Hu7qKymnDtY3wJsXOURmttQ9XeVOt3e5LxDqX97NaZfTba1lmOkVGezbi/Z6kL
htdNzkGYqWWFamqTGdUhCgwyEHw/3j7kmVGSmWtbgy3L+rqkXyIZcjgN0yBn9pT31aqZi3GhjZdv
vcX8pkujxUNekkPa9yGZXgYlvxtY/m0G1KfeH3a6L6d95+I3511QjICngt+crB7HODJZknvJSRuS
4RcyxG1s1DxW2Ez7GdYsSFQgsnmkptTtY91lPwHiTStkODrFUSkOLupRN8yNJxxUn2JfOzGlKS/R
+FWrEGqSOZzcEEQT+lVzvX/cCMSu5zpXb3jjuh2VH5iK3Nnl/hzaV8R4OlOUSPDHAG2rfMf25kUS
NNyKz7KxkUoGc1iyW4UQyUCWDgN7kMfYqTT7QzqE1jkN60//ag1kkOQjoR1LvjmKEz/XbyDSk3Nb
BaeC/QhWVBOrJhebnQj8H0z8dywG3bGW4l4LYRyj1LU3YaqOCtA9VzlHO9sBRMywNt2VMWpP9qB+
sr+WO00538yxyFapVsQ7uAjGgj3RMXOczwz4/L0v4gBBrv6jnKoBbVChwbly5LHrwGNy3uywFAsm
Yhj9mKqEKx1Yr5nirrUKm75QSQ/ebogbs4daLLIgr/e0gM193XI3rkYbHYHSD5oXJFzdyFWQRQmM
l8HHlh1xM9OmuUCzBzkWpU6qaj7d3Izs5llo0zXMboqkJggmgC+CPgH11Vr23Y5BhPXmlD/0ifpI
gR5u2Y3tqcPfOGbkUVpPLV2NuxDBhSCIimVSzzddrI83RW57ixMYDzjqHlKT7bsTaEf6CwuSZItz
1loky+fWziWIizXajzdTFVAihF2+NOm8HswUm26fSep5ZF2bqMjblbSTN5Cg4uw0Rbh0oradG1xg
WGOP0GmliyU6zGGLN4gXi+r3yC9TNnAUT9Vq50oXtVtjEho0N0ggDfyokj48j1V0M0nKipMw+DS2
BhLlQjeOXHeBP1Y+STbsFnWEgYcCYgAqBzvfBQgFcf3izbSdbs3Ut77kGXz6VliYY1SVrzULQl2p
Fi6glSdbpT/LgRlrJCHTCqBVpyAXxCQzKFsWrfHrkUXsyXw9dU19HYaBOL8kmT1bsLJIfd8VLuNz
Yp7kNcZXe9HynZBlfKoYeSGEBHfNfGg8lF4w3OIpPbj0Z7R4uA7Sfa0q7ezi5tzYntGuukDfI+5Q
5zYN7EWbR93Zi7KrVpNT584bkqh20ks+dW8TVi6vF+aPofcWeR6Q5mV35uvAkhi0bvLSNy2D3967
1NKsvwZ5v2ns7LtpBhH7cfO5djSypkJUFPD2MY1bXX7vZr8Rzs5NqBG1XgYT7HKfJDPEJzfkl7hY
G84GbNprijFAEK2brj16D0vUOpgUN48tw9AluPI9aSKg8/ozPBZEUaW59kI4qGD2MTizpqH4LiaO
SMVufS5KUsNID1HFHoHxJZP2CvZijPhyShA7gq14sRzFK2TMz8AgNKFc48Vo8QuNhLWbob+yzQ5u
bmd0TDCwMMjWTpjf6e8BFZRTN7zHovrcC6EdOsdMn4At+2jofLtRy4clwZ+Dd4gMdDlfye3qo+ib
7YieMeNTxHJxibUC+yu+b4stuS9GpDxkxK9Vj+BSdqBA/In0hIat3pI5iraBRnKIUnjmXjGkJ5De
miL9tyzxdbmxMW19+aqlRbAWfqLtGcFbqJkmb9GGJvzIkpm9zG3vIFrAsZnozA2JOAYDJ+yl3r1A
KMmJ2jDLC7WriVFP9I29xnPbHXWw8E6Muim7Re0Y76t5mR0UpseWoM1t2dfPIiPsvPfOFiP8HTpv
8igLMsof/TVdPqUBFXVTBeqqJrYLjZalm6kI31TVVOvIJG3Fzip5tYYbV6PkpEnv86MFk3mDvXRi
09iJL8R/G0xzEQSVy5bTbSI75kh83UpGottqzc+kcYg2Twb7VvT9Dyd3j0EWDmsJp2LrQNpdeqPz
7EiS2+vSQTZBHiVXkuDeB4bai6phz2qNIV3S6hcv+27VyWteROZK0jJdWvgBF0XlUByBg1sOs4Qj
DvWvrZECjImEjux2Dle0Ro6duHCvcDoOibI349Qk2woR9wrK1LTR4rDemV5J+8+jsiYDL3sij+3V
75OnYIzsfRQl49ruKUBcvQcpCed6U+bOZZRed6zUkkRuuwzVwamsnx0Si5MB0HGESI2bGvVEojcc
boE7kCajjViyucIlVCqrKQHeW+McXeLVocDo0TjKyjnHos8JuA+vQ6FvfK903ofqbE6xf7Jy+kiQ
XCOQN9MPoTURMTcdx1Mz1fsuSUJq7vLnQwwfjv63onLl24JeVbqIHT8k+HC+vHHCX90BezqUBnyd
v+DaLxU7JsRxdr/rjW8UXAl+OpI3rGbMzpZf3no3odlYZtYmLZGnCs5mqH8DROGuOZeDf3Iio3ii
b2suydfxVlRTr21aJ1vGzagHEsc/ITj6YldVc6wjPBKdZxMNnYXgA2TWgvWQKB78kdEHcCU3dJdK
z9EkpeUx7DudyXbAbD+I4hfFSAKpLvqQgpiatHZhZ6K93UndIFK1ss8hsmhIFIOtnlUWwwKKifeh
rYQddm49puA2IEvdTDHSpdeUQAAKjp3N8Cl1tU99yPzFR/N5jER1lcksXgy0lWkxPYWGHR2G4Kny
Uu/4uMlIl9vGMn/KADKg3LR/xuxREQ6jnlsMWvGu0gtVcnkqSBl/E4mH7pRkKEj9V6sQwUtlB88Z
J8IxksHalcF8VguacWNGiwvP+xUlnLyaEECCUM9Y4zEA03bVMNl4QfarDnp97VUTFzJZnSFe6EeG
LO1eTYDSY9JmDw6af0NopxrK5msypuLefDMlnPykFK9cnY1TASlo0dRbWzPTZx1l/To3FCMbw1Zn
cDtLbRJyO0rIAr1sJvzuLBZG88QWRdvpQ5VspwSFYcz8Q/ebZKf/GGMNbC4Zllthac9Fyz2zc1aq
NYKzygn0KRMPyX0D6tMwvyZ1568NEvA2pV+nUBfo8pLztRgoaj27GHd4HOhhxaa1FGa9pGGT7BSG
W5YggyA1u0IupHJ6S7nvL3siwVZsRtyVFtbPurRIrjbiTRtb3lOB89xq0eqVvnHJi//h7syV41ba
LfsqHe3jRiaQmIx2akKNrGJxFB0ERR1hnmc8/V2o8zvX6Yh222FIIVEiWagc9rf32slXOy8Omr5s
7nkCeIZKTGynXXwqC9M5xDlCoYyK9lRpoVeMurhSwvrOj6Dcqpkj+GTImxHy7edMKNeY27Nd5cTW
ustttTE4EXt4dOsjjcFlOEJcryi3m1LttzbQsEQ/5ryz4Wruyui9DbJxH/rDRG2V1SOsRhcfAAKQ
rr4903pFCe/YZQTKf7tFvqE3NfuOWU0pI6s3JH6CS5m0A5ANI94R7GU1sqJiY46EOLRBGp8mIBWk
jg+gd/6RtsZXo2zLpyZg3bKV9L2qlptwdOfneuzzmz/+hYbZbvuQ2wWSz3SzQj++jgnNsHb+WYuy
OVLmXmHNE9ho6C3DI5u3ly4vdWAf3B90ZyWH3rwQOjIvlpv8wLdJD4UzaVeG/S8uHIE1cl39NA5E
uH3YF3X9wp7jrqYqs0+NvvWXBmaNlOa+d+/o3smLpv1Np7bwmBkubcxcdYYyOY8oI5dUpDhxgoin
LY7Cs5UY11gVxdWVdkah9du/v9F7ngss2SBSMexZKqe/xMCwquUDUCal+CFzOXuN9IGHRAb92WiX
8oZuKldDPdv7R+BCHzhB6Q03SkZFhUf+nNGU5ZyrnpGVHmjFeZjij25AyYMBfCsYWDUhXV/pCBQE
QFWNEqXvHzdFvgVcv7G2t5uW1zdmvXfMFoOtZXt6RAO5LSafOzri3RiPNzPgxhn4z3UoxytfASd0
Z9qlRPa3iV+MWzy/XsGLteZMIze4Q20KV6vvGb7ODmiBeawCae0okvoVLOuJbfs5JY/aM4l82Jf9
NO7xMWobjpH2vp+qLZfq5zQ3hgtzA82rBnhB1TJ2hD0t94OLZ0+VK4ZYnFhzjsVYYuJV2bE5IHY5
K438xVIryrG0KSDfWIhP7MOVbPBk2TlR+uZUmQCsmhLbHBBrbc33hCex7T2nQ5ALRvneF1zLquEH
ATOhMmAiND9kzlqWtQ1EDzu/obfGuRzkqRRzfOWevACAInPthCaziLwsCIuCR6lbU74i6Pco3Wis
e9MeplcVq/g5YMkKJug+wp5ehoZOlRJaBb4yue7L5XgGbQrA0xlxgaBRrDEiKSb63+sOXw4RGngK
+itpe3zS8SVTOvEaA5l3cMp/IOWpg8a5+CmHAIUQt0m0yPoyyCjaFpH9zmhZmDrnBOnaXWW26PaC
102r9HVdTmAhcXcA2Ioo8qSbKE2zU4+bjxRtaOKRXuKTERIhQ6xjEVTxrUfPWFsjUm/Txu2xxG7B
TNN6Kp022sxcuM61pX/41tcYWCAFJGm0wRmYV9TDimA+7gIy8yspQrULlf7WG8VvpVfDk09/RuY2
3J+5AJW+y/nDyu5zSCB5rL3c7Ep4Ytp2yKKXTB9AJHVWe5sL2jypii/MMF0/JnNJylu9pA9338qJ
V0+HPFZXunzSVXyyp9dOYUCnH8VlgUynK9g+DFqwykzH4Jt0/Y1eGHuNm9I5Vb817Lhe0AUbhhIV
22Znb5hgBusptcJTC/gA/lfiv2fwYpyQ9EguW8bE1TxsozpCDQlwMKezCjbNZJReniHBtsOpm/rh
9hpgVjqZYBGy+J2jU7XBzByzIddi29G+5PgGoxIwiAc9z96wSo8nV43DaWJSNDamcaSbqLpQXZN5
rjP/to0gPwndyE6PXxVmmZ+GRL4HVV3ufKOY6Sfgw+NX42yQDNUmtCQacW0NYdsiaNua+ARqCcRZ
17GNORHUhLEr7gPxISbJvMx5D/9sjF2xoguGvAI01NepDmrqQoix14GjVmMejpea8f0jXpYzXn2Z
4x+MWNdK+davhvtK6MpftMt0dyONypNN18CqHUDNW5p9MpIlVBAhBjbFfNH7dng24i9sieZLqxIP
/jZYMQFFOTsVZdNtgCjp66T9W0TZZ8jJ32P8gKqLe51NebZ3nG2PjMw4f2XRMQrGT6osWOZCZ9y4
jsElMou/H/6IMZiQp4eousxqCKhZ1nGXDzlCpuOUEKz619CN9bMWslIiQ313fCExXr0Vboq/sjXh
XJi8jWthLX6V9tQr9Z7J8Y49z90EcfFD72TmSV/bTDpgDrATF+UDLWpa0ruu6qCvTFwMnf5UMy46
uX52LiFxbIaSGK8qOHUbbUdcw6XYyzTeAnLvR45J1qZlyo16yu7Qwq14+GT7Wn+KysnYRYtxOdcc
sCxR2q5TSkHWJTm6Lf5uZ9dkqCfRAFuEemBmyeVrlzrVNnBYJXLhEzxnOrWO86ldJwu/jVYU3kqu
RFYcWnhpdRJvm6zrGe0V5nMUWSn+VPMQX/BA+m9GUzGMZ7VfuxaOlMhO0Ubz6RtreLUX5jHQNOuC
lMWxX9e2USP0Nye1/8kqfFHsm17G5CXrmgrXuxORukTTnU2qxPKp2GOsGsCc/kZ3Q3iu+r0xCLHX
st8EXQqvL6JriCC7IlnS7JvG2jbW4CVdbP8MNELVW1hQ3b3Q6ytgsnpTm1oKQAT9E7CERclQb2zC
xJWctHV5rfr2EgM9WWXFZ4akBqxPUZgiy3Kll3a7G3xueTamicnNq+3eTVtyLxbd7GPgjjj6svQy
5t3PGEt0ST850MDyVklGJJWdUMJFp/ZKtbSMtyXVn8wtiAjCBbMcV164oDxT0FAfS7P+FRjiSS+a
7NbS+2ZEQ3BpHHmbunBGqE39DQvhdAwDAvUiF8zDmD9x/1s8j8MTJVPiUM/N/ZEnaJV8xaJZHNqW
c5FS8QuIyX4/59Z7q+yUqzX19arQ/pgDO0UWJtUWLotL3GYgpsfUaW2l0jjnbfsd1FV7ivppMZCa
/waf/38FmVBKKP+vIJOnom7D/7X+rguM1v+z4vDfT/0PzMQ2/0uZukUk0TJtXbcWAsR/Kg4dygp1
aSkhpLKIUhpEsEm/tOH/+d+G9V8ksiUdpo4wdD6Nz2qK7vFHxn/xV6Xj6oZrCumaxv9LxSEYlP+J
qMDQSibPIJxH7p+4JKrn/wy92slYZXRCxPtImMqjJOfNdCau+zEyckn2LDbs8DmIse9nksewDSgP
LIVxz7sMPROZ8WhmjJOH3LqXGpaHudFzKs+0nBNtGa4GnqVb71OgXPY3qwt2QZDHL7hA4AtEQ3Zu
urL8MGqui8k6icT85Xfcw3J3qJ70Ni9PCSH4FSoZN5xI2s+VO8MfxS38YidQgfDgrCdJfYWja9Ou
1eGBmEUE5rFv6VAjlcKpsTJ35Uj+B27B+NO62iV0pMZXblEPlzO1nUeGU72chk9R1xu/icZfEVK4
VrXmtqzTlsGfVXxME1tIFVLSbqTk5lBd38bJWhw9U3npWhyUTeYwTirx76CkA4YSMnzjmLvBoOCl
2ZydyJg8TfPz5IeKIFn17dpuvmGO6kkGzLuHzhFbc+hxSGROvi2LVj4ZoB5dboFb2wo31Zz1yM5M
hZLp1JDBwymZvwtG0bDyjEPszq+FldHJa/b0d1nqHw1GJDkZdRCUfG1wFtog7zhQVT3gwzLc5/Nw
f/g2bP1loO4rgtm6Qzpvdppi6eVWEmMNfBen+BkoVX4LuvGTo/Swy2BjMYOIsbHUXbF3vWQI+l0z
kP1wZb4fx17e1Njf87rnwtzF48rKUmZkfAu6ddacFBMrK1FbaPm6rUW2Z/qmHxubvapTdfxODnuj
GHTdNKcGfF3JYl+qP7yPqn0Cco6yLEtcI46uG2pYX5tE85lvNCSAwubKJVdf26ZfHtwS21ptQtrj
TD6SySvbXeuGnhLMkSxX1IfH9SoAV8zRAVFZi6uOeTXJIo0F/CQH7S+Jvd+lJqb9FFTGs9BotfSN
g9Rz98w1pDyM/KMk6yLIJcIKjoZOkhuTUUo8MSIQ6MdA5C0nXz+ShQbNGVB32bex+X/Vi27EQJ9x
5dye/KSP9mGOE+sR/+MSL1yy96ASCb2495n6lYuDuoHJx8w2TapIerDaJxHxPJ6so+NzwRji6ego
P75FC2OsciB/GlxTaAfit2zh6zojDM6XgVNdRD4TvYbjtZrGWwwpfJNhpzxqPfEAlS3ZD8SWkNwk
p5LpnVYc7BnLbcHG5+oxkOM1xasT+0QC9Iy5kDFZ/c7uSqiN5B1eced0p7EOf5NFIoeCH5UeUgb/
TpxuwPDSGIq74XGjneb7EKGWVKV9s0WWQ4Revv1lBJUbDPJHonCbVjkt05nFduRzNYGhrbB4lAn6
On6JaEg+uIPUN7dYgnHJMfIN46IHzjslGQXFbDiOiGmveitg5y+kZ9dNjuvLMS+8dz7gj0WsXNLe
yXR+nvGYHoRt8nBH8Sn3y3DHkDvcouKkGxPWKwahpNzEMXTOTvTzSkwplzuMlQehWCbqorQ2Qzrq
T0bEETQGrRjX+RcDz2pTOEV8FNzuxzfNxZKgCA8Xeiw53tQOKM2Y1kyjPYZOtDBA5/ccMeZqq2JN
gbVY4yHoqRN3Px0X59CM6XYVm9kviS+0sKAPVI7GWD8mXyLsHYEHTFVZSy+5O473MpIwEO0Svwzm
L07CYbtWjrTXVk5kSWlZd22pNn9WibjqVZtfncF+nh/6fjEHLOAITJXrkwit7N+L3xnZ/RCU8Xsw
YGJ2stLZ5psCbsFhwty1QpqODogCzQb3vbtNa2SWKEQvjHQN4GCp/TbjYnjhInotUnOnQqO7WAJp
PoZqRG64LM5WbTzjsPoQMDufyVih5F1Lnv5tKCLxBF4Tj6NjL7TNfmlPnXUgXDUyV69A4ZEdUZX9
TWLafTf8yX9StTzWiUFIs/QHTIMaKmucjdgVNX03CdPdAS+EjsvwE7m8+IpNIoo2PQ6TMMBrWN0b
HoRGx3m5kjaijUQgEW33N47cbqcJNL/HQM/MKzYPHDT7LFHTqXKSzzSSL4wBtJPj40lM0uS1nn5I
nV67UHfeYk37zJZhAKrwhvaJEGfKAJY47PQ1cch5m2X2Mjms6iedqFcw9fxmmL5mkX9NFn+zz7Jw
x9TRPQQAdtZBAFWmiNpo7z7ABL5bP7vawVDGH4x07nsVVOZ+FsEN49Vi5HPCl3hK9PUwUYgqEvRd
FN08j7VLFhpE0g0GA6Xbn1Sjh/uoyj/90MRGlWBNLhNMAr3DVWictdjr/bLbWXWsexYt2Q0uYO4g
nbHOm2z0MPS7V8foUSvwbNs1HiCYsOLsViAcC/J3njNbxNPGbMaiJ4aNEzLiqhdP3KC56oL54ou4
P0WpFiNMWYzHKJa3OYLnXCuKNBTPUDAQXS5kf2x9SVrO1E2Pnbrc6KnmboZK/6tP03fWcZGe5En0
ufs+pcOdg9H3nIfIWhNKukqat6B3w2UY3jXnmfQJaK5vzAzDsdCGT0RMTXILtCgeWDdumVx0JU//
biT2FB9Ch8jFFNsMlpnI7uuGPbHrWp0zQCs3oGTxzyhO/m4KA3TWv/VKmM/4pOSBlJRx1hMj2sUV
O3XIxRQcRO7s67YDVCnD4rVYuK8uyu2202uDW8xU71MDpaxGwj0UWUBGOJmOwk+dPW93PO7Dj5Xe
U3/GujT6sddKamxxCMFASKE9tL17MiouWeSvj41J5SXkLJL94t62jKjK4KRkdKypHzugFAO2L7RT
P/rzjikEqZWmbJ4b1z+5LEDnAuVvHSZZ4jV1g3UlD49WJdp1XHJHpxvhH6KQnAq45a274blCYFvc
suM9EN1L22jmaw0+MW0BY+aSXgYHJCRGyfacxV8pjbkH+Lt/amHCcHT9dhsu3bwUaFxGaLar9uFy
JU2Re5OAE9Y7qe/xOq/wE2Zfg8IvqYt5XQ5UPFsYv56ilGe/KOt8H06j2PFK0x8X/HKgLrM0Fl2z
NVotOAxzLHE3upu+cLprj0UwdOLh7IOYpUnD5xZdm/QuO5VDxl9HQjaLf7p69HfFKKHdthRCKJUf
msGpb4amfQyYhSklfmltrXiJvccxIhGFtZ7lPc5yuRMV+egh6fLPvtp2DPxGbb5JM/mxY44dSgfI
rEr74nAuBPZQ1l44g6Cw3V+5eddCNVyVr76RoTovm3EOVRQcy7iB4Yn407b2yUnTXcUN5iyQaVSa
n+hB+wuCIDy3fsAkI5jZFOwImkzU0sjK1PbUynLTRT50E3opOK3F7S3jqDUirDBP7m6cWbNzxk+R
ZPw4rxDE031I3SguUlK02EfkLrWt90wn56Qls9hneMHXmN3N1diL9pQw5kU2jNYqBdY2OdObagBv
4Ux/hVgc/etINOPhGnJ2W+X1fMjLzl/PLe/5lq/I0rXXuDsy4a8/7arkX9jg+qyupcq3RjA8u3pU
MQ8+yi4u9iIhBc2AWBxNBNDlhF3FFkPGAXt9DaIYa1KPf02V7zDoVklnlgdad9g7gW4nErcrteuX
AvvCGIzjDefuuoOnfWhG6GEa3hsAkphjNQ7h9VAQfm8SsQvT/E+es+X6mhGdk5zRUTQxewpbWz21
Tt+x21mM+ycykCDwKq4Zmr1rnJmh0mIRaZL+41/9bTkM8fWuygJ/XN/SR47RcLkFULwXlGuSqe7Z
TsjxdCnTpVovX+zRD9aQ0+NdFabPSabiC39+TOFcbizGOox3GNVGJv4gJi8I0mqq1o9D2WAP4zkO
MTNT91ytSjRUsBrZV1y0lA3CsjlXXVwdsDXjSaRN4myi4ubciTC9T9gmrGrauhhH9t1ILNrqk21c
BfxXI+JfbTjMzxdwkmC33JqocMx+i+G+EDGeanSbxx9GvRPyZZWrmYyol/uUOLpmdg9cjfcuy3Fo
ifZQBBgIGMXhGuewvetMTCMRoO/9NLsHzeDg26FLCq3GFhJlxX7MeCorTdEZb+hMCJ1L7tYDYVqz
2VAfvXUmBxNG99XrnLBM7gEryyRGqsa/toMw1ECT36Rt8qN0wRvSKIlTliVvlQVcliuA0gHsECoc
sAm4LoXXbPcLCzc7pm5/0IMpXkdNC3e2lDH0vCr0cUfqPAIhHVdpEH/GCdklv3FStliWAV66bZO+
xzgtaWrWTfJNTo0hBmB/iLm3LYZhb9Ugl3Q9eELizF9lmX+6NSfgonf3AQfGDWG2YONPY3hS4/iS
Cav3ilY4XuobVPZwXCF9lNIFT0wj66LXeUmTRQm19KZtLW7hEXTzC3YAsJNYpWHjdxkbOKY0GFC1
Z2tajwl9+ng4IP0W0SldWBju8ljWOsOBweiPWZJcyqn8YPhg8fiBvnTIF5/KfPrVZNRCPNT+uPCt
nbMYk4cZ7ayKks/ORYbuXSvaJN0ME9ixLqau5UeTFhxe8WXEYcXBUY1QpHVVHWRl/pFOTck9nHQS
deBhQBppsOcpEo+rxthM+PR4kf41FkTg99Z+m71gK+Qn3su/BeeXbR/TCh8G/c9klrzcqYtBiJhV
y+VzHTaKby6rnH23GBvEMseOcFKshkkLdnVlw9NPcrDzCaO9IoTcOekOftnaQb0s872SbriJbGHv
k1LnYCetS8K0+KIpA9cXpxUV+WInVRcAuDB/CCkRBayKrT4EujdBCdtbnisbyjfAteLRo7/MV9W3
ZU4/GEVb7p3ELEb3UvZJtC7okrhUPv6hMWn2Nf5XVExjvEt9tHgNJyYQIFPonGYRLkE95vqMn87v
v7i58hdS0Ciz037QC20dSt1sb3Vxw8DksYu3V5/9iNk/UcSq5OeCaOV1gKhmpjEzljPQHbwXTbzA
cK0J+YhgdDdRM//jxDSijBWTG/BhayDlzjnVNflqBZZxjnBJeWiwRPK4m7J75PfQrw8Gevw1hZ5P
JX0QwvWhLcLJmkOdP42Frs5Y79MDabKmwk4F/V7aUMMx/jdbCaR/hdYKc8uP4YMq+PNJw/RwMolp
irbcEUPatFnov4ey8TpRJrsgJiIjDU47AFjMtTufZzfzIprFn7gRtF7npvqqTAOxdSKQMO3k1GvL
oDdCLlvgSILqTLXSm1W34xnuythPyX6e6tuUtdMpY+o8M8h8pR4ka0DE2aFrXrh3eHGbO7d2FPeH
JSt23xNqf1fCcqxDF/gFZ6KMRTWkmsaNk+qj8JGufZxsXTR7FZ7EbdEMrC810BCba2aWU9Whzc6z
zBoJU+arb7qlCqW4AWPayWVuCh+Gfi+2g4MkPlN3ivxlru1hYODPoZpkl5SIVLbSYLAM0WGSl47r
8CVKhs+01Zr3ypkRDPLfraZFLyqNPh/zaIwqX48dK06zlQ/Gaivxyu+KWXvrEWKoyatfwoT1xaiN
S6LPAjocA1wWOf2weF2D8tkI2vQ9NIwQ/P9mMFy+t3pi3s0EDx6ifh2EYvZIeZ9X8JCj3Aty91ZB
OaUr5evM+IeLiKCQgIeavfrpMSUeNUNwa1bRwY2H1jNCuzpEk2ePnPeCQcKT91uTQjKOc9QvozXJ
4K8129MtTSlQNeC4Yi6+6BMGd+aXQPM3ThujHWFX3DljijalipOZx39jVYsLBSNbMwsrppaAoGIg
UQRzdESMRoRP1la5nXOoRoAeFp3ffuVl4aAdGnCbp4hM2jpI3HYXjJV9yYtC21dO91JAM/Pw54hD
D2/Q1I3c60OGnCSlig1z7uiCL06nxyGhW3oiuuWOJGaJzq4qdSjNofmUsHaVRNUEzzJfVTaGe/JD
HPEbfFeF5l5E8ccZW28kvrmuF/xkKNxfocZPy0GfweWCFEBhW31rcFKIOYlWRsdthpPNcKu+HLWk
jo262tSgYZTvF2fGLCYefijxjfgI+9b4CrRP36ejLjLMoyst/2DpdnCKnfTINzNcrUYdEHJrT8UO
fRkR6zy7uLbBjY0Yk4lnLWa4UkZMyEmbHOJ0QM01nOQl7yrPnXMMymY5bnufZ7ZYxFpjaO5mVCNm
On3KmTa0t3OsEyVXOYuFyN8xi48WGK3YtH50IxyOPTnJq1IFauTwGkE+uqrhEKChn132ZV0O/t5s
KC1pLGbStgtNcLa0jIv4iAPKwSyHcI6Kldv8J9C+j0vmfR0MybjWgkDbAxYm8ddNwS5PiLSUPQkL
vW0w5pXQOx6KRT8D/c8GO/O0qKBJBwvLtg80jEI13QllVLiezVt9xtWDCBTeCm26Fwa3cQounjrq
Od7pNp4P7M9Pg3J+erNwaaCU7guusXUwok046jZY9OVKSUYcyTlmgmgdtE6ALXRwQIWYWB4R7SFI
PhrsnLCQABFl6AzP6CPrYsQPOMxjRjbOotWcaSLWVWNPG85GY0BwnOQUrDQjgxBNrsMZ9F86qjmO
fWvbpW30YdF4gWPrvTJ/+p5OFRQOZ9ML8ddK3BjJEvnDCTg5YzA62BaNbkVZPT1G20h36TMcnxeL
KSleqWA8pJN64qgTkPxPqCGh9G4VYgM5+6kGPrOAcbg4/g+9prvrrmNiS0AILZg0nN+TGtX6VU1L
JOcj9oqYcA8UvuZ3XxLNHUp6gRiK3caMSnAHX56jYVyek8CLIOix44AKojcMkQEYQzvaE91+TLFT
9iMLhGMV2IMXB/YT/tDm2NfrsYOjR+6TOWx61xjeG4k7HuXyAQNchDSYAcDT7b48tpGJrS7tdq3v
f2nVqAF1ZZnsYCNwuGd0V6O4Ej1+0fJYHEFw7rGyYTFesBJNL66cQIwd+dPuaDcKA1xHiVHTaAXB
82prga1HNO9CqtyABUWLJWC2umsXcKoeQwebKCQFA6vlaBTDsQuC4TjiL3T4saHd4hK06/DGtWJT
4xT3jEw9icA1dyK2nsgnJd4wV8/K17nwYv5caVlQbB9fJ7HVme+XBJ6RYg0QOCM0t3izO2IeCocX
/FJAMc6450jN4lroJr5QIr2BMML1T8uivRR9V8d4mgePvqFDVc3N8fEh4LieFMxH8aRyiIT+uc2C
bV+2/s7sk4+iTv+URRGxFgXn7IHbiLg6Gmb6lzLnedvBd+Ja7NjoNDkF70TXVuT1vIGC2NFks2Zw
VGiYPWv31+x/PuAgOqVne9D68Dbs5mgvH4KEZtggnPQNVV7lUWhEEJDA/tOk+4B2IPm2eKpn3isu
TgFlFonnd/050WNAZaM+bItw+N2Gbr0L9OQFFwhAqQA6/zQtcwlVHJRw1mQqYGkEPTdCKXmlc0rM
phr7eJRD4qF0xOqsI+pgsaNDuj7OWXaenNHwOOoaI0HLfKISqndICSV4XMBr7bTc/Y3n7g9AUI/R
8escp/9QWLYTDOkZ3jDIYJe0eFaWdEJzlEYQ4o8W79QW9UddwaOf+ukL3lsP2GPDKTD1YMndmtGR
h6kEYe7oeKRCZtmTGLuVH4zUl05wT6r8TRgLNUcI8hokh4/OCGqxYwsszMsDp2KpONvREXoqhg6M
HahEPDhYPllT33vV62/FTJ4hTOw9qbjwYFd2R/S88AmmTG9uahibx4xkbgoyyvnyfz3BmJzEk0YC
7xcwJqI/nD5Mu9GOpTRfQzC3O6HZxlHk07tOCnIropYxP/xlxhiBl2gDa3YXqM/JAmAnxTGQPg5O
qIJwwPKJGjHGJ9xlLGetQlK2TQbHUJpjtu0KcBY4HqeFQzcsH6amhLtmivu/z6U+tqygxsIjt95U
1F/qyX7N3D9m+15H4Z2oAPbHrvq2XTmgXLjdKsel7mTCXM9d8ncU04Zc70Q+iKy65gprRYPGAVlY
WzVNawG7gzgH9dDYk/rVj5CGryGQeQRHXmMrb+1lM6ZorlhKdvQYMC0a4g7vx8b64ZjiWgasI+Bu
kabONKDeURxxpGBQ0ZT77ejll4h63rz5qU84AFsvY3ObiZUxjmYpAIK4Q2741PLyo/lxwqdMWh0t
eWfRkIfru+VSrb/VonnBw3GE/bbyp/5eYnvP9JEOpJArEVqQ1XUbIYmEV5n7ltThFlTGG2X2/ZFa
he1gxMneXCB+lEdhMAEklY1PQVUZhK4WRl6Iw2eycoVI1zERwsuWzShkVbUgUL2RIfPaAsSxcs5D
y3WwkpBnzKl4Jtoh1zqTpGxj4nHbcGEVqyzZQa4M0O4AKhZRcMdxjBqRL3kj4J5L8eXMFj5FL0QG
J44vAYQtth3a5eZNaPSMjmdXLJKGgEtIQSX1qtCExj+xyQAw35chpYp1jWSgEebwQ3i1k5HhA1H7
sDZdL+BCJK122BsTxdakdemFYu15FLGLWB27qhw9kzzZ3taMdaCnOyt2IbMP7NtlhTmcZ+1PFuIe
04OZMzOmPC75SF/oA2vNgnI0u9QlWPYnB2KQtn51dRYeX/egbo2m3Ad1AFJjYQmm/vSLyQRXjNiJ
1uYU8N5YYLjMUAKScAsMLCMo7pZVtpsnce4xV46cJ9HwOkHfXnGcTdqMSAYHu9FW+LfG8SOTbr8z
nOm9XD4NqA0bXsWr02jPnBBo0kj9q2D9eWx3jw/lsrarKMY1ajq3SoSnER7hVveLZlWrsjrSwEXI
yWSJ9Q0OxEUIVFYFW9a6iruKzr0w7XEsE+/lq618fu5hACMBw/YV1wKGJp9DX9EFT0LwT7jBsVTd
tWxnml8S3uhJMX07xGWDiDlaS7HYv7v08pU/fjWk331EiMFuiAqNhfbJALNYizx7H5+NHFcmOLOy
XDxTHHxLjjPIs3BB9byh67Jel4oUdmbf2a8WxF91d4tYEbAK4KeJjiGAlBHKmX1xRzmu+7j/0O3s
uwswkcLun9dayvE302GsStf47S6nE3PrGizPRs5QzVHuRuN4CgteOkff7vNDTfer0qXhdXJ4N032
DJbzYjX7CXo8fsdVTbJulZWV2qaOQzFaCvw4dX22rnSiEJh6umMq9b+VMg+KdswV1kXvsW8jYHUH
rfk2hPaqohHDF08Kjr5TENBmKtW9wYfj2Y3tY05NZtQypgjkyq4d5YEeval0qTOcLC1PGdX71McB
j3f9lLTjyUAROikRbiejVnejpm82Ln2WYms880q2GAGGV8CIV062z9zWnA15mnqbuRZ9ElH+15Qs
ENyVN65QZI7m9MPhnVR1JYDzfrqAqNxjkBedfpibyV7nA43fVtDnWyX+odiO01MBzIeVzveiHjGP
Rr6XmivgKnGa+ooiWvsRV5aG8hesoSs3Lcfj0AHhSCtWwUWYM+yCEMprteQp8zB8Zp3wkRWRMQBd
pA7KdilZGWXQQEYd/G2TKIJ3VKMi3ma3IhOCN7Dm1Uble2bSpPtAEiZBsVNrXdN2XWaKAyFj4pwN
ckHm/IpSJzkIudTbT9eekcipjhzUBBw3XTRc2wATAAeTtO6+/Tj/LXiJF4j1tDYlfEz8G8Zq6Kuv
3NK/tHidGlR3iZKeARH/JjTenwv8+FQQaMNhNBeWqKQGIudmDRQghEGEmW84cOOR7JIr7KmQtSND
x/HNbNdNgD5QXtFvODm/uwR19rL7I6S2b6TuH4wSL0xFItOV5i2O+eG1dlJ7MrPjFW7nV5uB7R5E
054clTwO5j9+saA1AYCa3CXXtYWv0i3+/jd357EdO5Ju51fR6rHQggsYLfUdpDdMZjLpOcGiOwh4
jwDw9PrAalXfrturWppqwiJZhyaTyEDEv/f+Nqjl9MXHLlo2GT2OMnnztxXpg2XMDnKnbLJwkyW+
/RI3Ytw0ZKjGBdP74BhBXFw49LTQFVrurcag/M3X6ftxGJARFoQaQ4kfAijMAB+eLoSCgVCm88RF
sCTnOy4kdkvORxgDwngFSsLhTpedKQgJd2Z7hUDCI6/z5ZhEbPDgt89TZz18t9iwznLKJ6kJf6Xz
AQUARCPDcZu2Hgtu0DFqJEy20UI1R072vnDmbDk8+mBUIZOm+5oUPbTIaVziZGhuQQ9cQrehmGiG
JRtfjO/FxcMDyVHq1E4kUfsQyoGKGNd1DUP3ND0bHLBJ6jmE+MItCxQ5yKIkhmljuugIGupfQU1z
HsE8wC8+JT+IX+U2oBspYDDEasUuRYdXO508qBeB7/Zw7sbjMMD0td1xodV1A1QN15ZlYxsz7WJF
bXJOu4VDs7Bw251pud/9aVoPEfO/OqMqk2CjgUs9RiyfVnS/IqCRCLffzPrBcq16D6cNegMNwrN+
hfMH9we12E4G+0S9FHCZnCS/w1zhbYDD0Q4JWi/KvF0C75upA3w4TN++IHeBKsMxvkN0bKntM0l9
akluHwd9Pq3h0KGcKHbT8OjoxYsLUiNzOn/BKuhWPQJJFEtOHTC1C5KKa81GbGqS7MNX9Uh8hl+M
zHu2qMbxxswBk0RNVcFWMb885sGVftRI7axDmTykZWXA3RNLq9I43/VJsyAwtYPoAivOXmEHq6lu
l8s4Jhyah9Uc5uQmraf4/qNpTXRrlUbduLdTfEBUuayFpmbmR77E8nxHYTttWVH/4RKHm9q6XzLm
X5UlyLWz41m0cVvIRswdl6nf7fVabjx7qA8F0RyHePcO1zMQztTcxEQ5wxgqQmqD5R4SnrvQUFdS
if5ScnWA4zogjKbLKii3sNWNLXCrvRj0conPMlmFrjkSxjY+kX6tpVO61qqJaSebgHPpcZythisn
nPogommJx4TstDe9VRHZp2KmBaTx8OIUp9Cn6twt7Y9UWRWJKFffdBGv86zoXzH/ZLNGB74j9Y8I
wdo2rbO1x5dsUm+41vnQsdMbsCHN30U5ur2pyHhXNi6ntqDwm1bX2NLKOyfLL3Ha+gf0G7gdwfir
0OWwgztFPtLPFxwhKP1OmpVlSm68CRFRM5TnRFWLIGjtXYc9L0t7KFKesSBnSTk2V2tZlWqlawVC
M7rFKqS2rWaQsihVtg618LU27/I2nx7LbDtxRdmKrbUyTWODQ75cNi73IpHpzHpdpdN24N/gG7NW
aOJkgmAI9bnzkkPoWHpNh9FluA+zmMO9MOVyIMG/1LP5amhcVHhgZwKaV61aIKd6/NA5xrOHfAQ6
kPkKNlFw9WRw4kdanacNFg2O6VwfmMis5s6SnjwiU50IrBq02tDr7JvGEfTEs/SLYNW1LpykISJ5
RS9NJuRunuK3jYMxpgutZcz+n56I1WSgGGUjSbzBlskaX9aFPo1z4JLgNQwuGw9w/wyj0TYV6YGs
VvK2LsfX+Ja+108r5eU6lvlj2VaovL3/FsHo2UgfAr5MR2xwxjyGzI4pJQ7rnCQDxUYFBaHwXLtD
aFEcVB1bpPjI5L7sI4Wxn4+eiE/DarBMCP8hc05dtAeVz6/EgT00ax9htShkilTpXd8eS+fRc912
r88793/grX/70OXg5IwkUERUFgdtrBKGHOlCZRm4QmuePf28MX5/7//2c1mM7txy8Jz8lBpSj8Ft
UPT5oY8hTugD58zR6QiQ1N69zpEwIa2M26jdBnWiDnHcwiCa35O/v/fz4b/63M8/+cdX/Kt/YtsD
h4UIClpjk2OyomoO+dbyTF7DW4cGWW29IEUHsXlaaQ3jGWAJ61zWj7ayv8j21OcojtQ6cMhl2pV3
zEkwE0bR842NHXnp8K/sHptpSx6PvRIeovLgmT0DwRHZtWuZFqo+vuHK27LE0k5PDnjZ+XI4q7lL
UWY2hKcRurnZolQy5hBItQu7i44h/5+idDrRjXbZTaR96uDtzUiIrtrpL9bMYVnoLHNdQ0e3U4HV
hUSyMI33MKbgdAyacJWTqdKMmFXSctlCkR6gRexQBOarx9KxD5xVPlhv5DEuYxjQ+MERfhaxtU59
mKVjHIEfrIwWEdRxmQuNxEITea792GJmaGF+7HEUmY5HOoQdJVDxpy77pTd+dq+MV/JV3+SG5GrS
g8ewgruWWAQam7Y8QGMBnzzgq5lq017W3jYpO7AqipO9GoqvaYxP7F24DerNE35o5tITS8Hopbds
F8jmYbyUBt29UOyuGbCgXrviIrJWPKhHVTtbTunRHPOpySpFnw0DikU80q8y+H22M2vvIdeouG0V
wXOji4gwWv3ZmrJXr1P3Q8bGgTpOdjyZn+LpsRm2hOGRInVrSw+COFhz/rqfo4x24T2QKe/Y83Ki
G7KBWqLEHVZQ7rzNUNe3addph8p3u2XQkbkP2q9K8MJtK75h0dA/VczRj/EOKtCictv6WJCpRKte
sGh29ZpIegQIKpHE/XyiUUN2RznavfS9Bnnd7Fd1T6pHMwb34BCNWXhjVq0b0Nn7GLkliRinKj/d
JqyC/HbM0ukT3vo1DCzfN/e08qbHETR5m2RqZ89nvL4owZf15HdCSnDWfsFzYYSZebTd6ZmD4syb
Mtahr+SuDIielAmeb4phfh6/UZ8tx2WEMui3qOVUXY8OJ+/s2aXJQwzWJVb43uQTodnk6OnAtAPk
RXz44kpuBDMA46efb0TPuUUIlEENI2fpaJuWmUEva2eHb2NcgAOFEOPC/alHj6oNzdxmg6+gd/Qg
A0axtYQ+IlpRiggBLAF/b6W3cR4fiqzj5/bM9MeFG7rOUgPP5FYaFw77YTyunP4Tf8Mm77WWnAVt
t8GdquDRl2zf0pnVGZ08YTy3gyBn7QfvTWncWLGzbVP3dcrTl6Hu8TQOFEaq4NWijAMVO+7ue0su
9EmXh05mnGqQzGzLxvJM00HTBS9G1ekb14oZ7kfja1KWI4o/86g+pnQ0iGmh8HSp3xei+iafBvgq
ia8dRoaFXjnLWKVbldjRNZcoW92UPrkw1+mDZb/O8QHeMQUho/Dic5bEO10L5EYrbHkCpeLvh5yu
Dz9j6qLsm2LwtR0oFRTHGlgrQQc83vJsdAbHmXfHTJObnBYb/EVj5V4HRjkhimOJqWPTjPIunU9R
yi0KJlP4FjyUB3THeIWg9uClzDlSMlbLZlYditL/iEkf4Obq8rXhpePBnC+/VjCq9xue9jCHBIO8
fJQmJVYhrL+lzo50GbDP2AZ5cwvkDt2qjJ/jsrTI4tHzQJqiOkxuy10sG8OJ1c9k/TOcbBmH+IBB
XilG4WsqR2A5z5klFYuQ5Z+7rOzVa+9Hw8HqBvXbG39mvMMDDdcUe51yg6oMAyXCg+C3Sat9ngLV
CVpTR0Yo73pD0NqLoPHzpisxqAidOFjvBU8DBKkFuQPKbgQ9WlY/fGU6tdCej9W56qYjW6Yime8g
SQtTJnzIMzaKJCfIIzOwPjidzthpfjMVPSPCFmWxa6L8YJjR01Tyb7Om567mmN0RMAuHnvoLCnfO
cJWvwQHAwWpe0xzd/OV7cLRUZD/Z9UDozkXQriw0z74+efibXiEDEdzGaAbM+LmeFezCo+xPVwlk
Z03ue6/Uz32D+93tbIaBkfaEXzGbwHphMm6XNKEpThd0ycEZarhrUshNpX2xLD1qIBjHyeOk/RqZ
13OSsI9OEzlnv0XSziej/vbKdQ6Qrw+XoNa4q1gvqkMo1nXMWEJ50Tmxqxvm5+kWR0bOvqw7Zfz2
tZ8X18AVH0Nj3Yc0ur5qRXH0XTV8ZxaAtQvUdPlaZ2jakyYiFJwSd7IXNytUuydT0go7CQXfjAn+
SGRgItG+9M0yejE7/9VSov4am2cXoBoYKBA3tsNpSYmVnVu/AhczalyEkMNqL14HvcnZMMewZZFF
WRkylMy8g28ahPBR0y8gR2yAYTHlJ2pqMfXBBr53Zwu4X9TeG4S+tmwurS6uThV1FD2Eyb7xoJln
1SMzKoSrdE4LZNMGZ9y7iC/2EMmHvDYYo0eUZCLq88pgZXOr+N1M6/AoAtyUbWtBOWoYIYgQU0lS
FPdQgQg+6A3+4oZKe6e6Kmyjtm/1n17rgUNA730oZXmI2dkCYrs6Y9feBMa0rkaDso0IXEMvMXaN
VQkkXqdweODv6Ei33IceM1hz/PbBx+ZhvC0SZf8yK7mHji53HN6dTaR4ovzOEufOM4w9S2G3tXFY
3JP54pxLpulbhDtj0srdxA53RYNNdwylIDHTGZdaYNUeamRF13FuzK7YwiKrTr20pkvndHJL/w8j
YMZtJ8/R71rs0tiXm/wUVgnqaswwta91KETUyr428GM3UWK6B3eWKX7eZJwJD8mzkm15ypO4PGV1
5Ky9kunqbx8yyN8CfIKSzl4FXKa6eK18kSMZr8xD4elK8xp7AZw8f4ZbVVG5TrVqjolAGACmsgw0
4bLeDclaDAALk8Bp9wAJX1x3Sm5CMT/nJZMbO6FJtUq0R9FRTcwcIF+38pfhkqO3nPEJOajnjDrh
h7RxSwvk4C5AbmLLWoLvSTC5ptOhkSK47fEDWKk6YDhNLt69chIsRPQELL2iwyDhDykoKWPdKOyY
hDfYEps2s6SS0AyQjYb8bO6tvYCS7z+v8xP/XKfKptSwBXlGk9igCcnF/ENzbAe+LAL6HO8cGMUw
rRrz1LfEZs3Wv+PpgjyeRHPjBRQb5jZrB7ged3GU/yknlMJWCjN7OkYpjpb4qSf3yn0+NQ9REsHZ
VoLKJ8+htEqV1t+jUFYKXrqo3XQVlg20iSg+jGzhcQykzkOb0pkT+h24N6CHxwJ0M4MEfVozT5I7
swxef2AUjV/Fe7OzzlRFQD35/Y2X5c0uDbuH0KjQtWz2ST0OOFrPnQl9rSkBOxjXzvWDf/M02vTV
/6dOxJ+n0bOM+dl0PYun8g+diEoSiJhMqICtcr/KPjReuzrul+DnvAWhG4cJRx+9TC/l2OD5cVML
KtRgXXE7gr9N02Lf2al1RX+FyWFPGzwLBFjsjPgLw+57XriEcTr3QR8bjUqEeoG/JLzAYnHA8qbN
unCcz9SoaUM2InlHnTg1YVK+pTWFmP0wZU9GNOQru4CQzBINjc9pglvX6EDPjdURS+ilNcnp2U21
b9Gd2Z81xpNno5//+eVmEbv94/PkU0crdNMhJuu6f+wht7qgkPgCdp0JrSDP+rUTNNtSFTzcGOh/
NogY1hTR5V7Hyir7Tcw1sFVWF+0ZD98Gua/fSBQKd0xrqDDMrmPRVjsRCn+doTcuv0SZhWdvXQ3T
SPFsdDvoEKaDBC8j3NJXLY77e03ZRzw8f/7Y+Ln/8sE5PEAHu7Bh/6FHNR9Jseb9hO0dRsceeynj
040qrOhNlg0RyLCoeCnxh0C9sjdW1QyLknKND6+CL9IXbIKpxtvZsUjX1L6BjGjifkFkSn+sfaFW
bp0x6uaygmhbYF5BsT2HQA//03uJkLeuabW3Izj4hWYm7WfPEunoY/7stEG98baYf4YDqVzjdqIJ
bxWGuvsalNk+s1Hj8gEgcRu/RmYfPbK76bYpCZid7XYmYCsYOHiRMGKq0cGirj0z9XHuiUokiy6O
7HXNmWNZgJ5dVugmO0Ace8cCj+wZR1Neas+cFuBnvHtuevScoBCoKoWZ6DvylsMsC0JAlrKOqRVp
qvy5b5z+u0fsCuz2rejGEY87VlBTXFtgqN+JK6qFIVr7vmSWvy2zIadne+CvbBAkzSrsfC61ti/V
UJyNehLfLK07pp/B0XEGArV0by7azgsfAG6n684Qzi0xOxIXsBwJXUbcJ5hByg337XozaURU1AaS
cPNK7A3jeLPntUt+V/ntjRmTcrF7bkeqLl9yl4o7H5MCXiz7EEtBgY1Vj1vRYsXsY5OWvKK11inb
DBkUxuufX4XWf12JhOsawrV8E8Cs8cdXGAIPbdNkcnc/RFkd67LFaPPk9s9pb14iysmwRNbOmmGi
eUyNBGJElIQ7LPSc+D3VgmJDc4x08yMTzHlttLstldR3nj4KlN5xhLlMvMNsSAp0s6t+ar2F2zYZ
cHhmkPRqrC1Ikss2kK8Y2zBtMB1d2tl00lv+ZeopscvQKv/Nw57vU6hGYZHvv/72l3kBxk1B6s2x
bBeOtPGHhUUTlTZ1piuhKhXnKBnNszlGITgEqg9D0R2z3Mx2eZg/FKaPTb7XuwdONGdNwcgY66a7
NDYZy941UX9EeNKC1JmHlRY2GTLLZY/7O8x6nIOzEXIa3g3SfwtLIwEYxvEjL6Jy5aOJgXi7dSx5
MAuxYxydbNIhQJ92K7FKzUxsKrGFmsqRFznr3zwFPOB/8Rw4tvABxhtMH425Efvz/Roh9f3tL8Z/
p/CgJBFcyV1vlv15TEPvBEwWvcx8gR/e3k2hIwFARZ+ujXfDjspnBSewdsNh47g6AzlaNF/T5Nz2
xn06JriYM9N6yNzQBvqUMveNhqOo6v7Zj14DbAqXXvUf1aDrO7OCZxprtv5kxRTTtA6vtCYmrzIW
59YKsO8jY8sifcoR3s5TVD9rwPKXEczxQ6PV3b3vHoIgh3LCRGhVZUO567rikpa6OtdIyDcgYN48
vaHcBNteU464w4Xz1IyxOLembZ9ZL19SO9JXjmlwmbZRe8U/ZN3AGrg1q05wNMyIhyjt1JEqWk6h
LdaRmuD6IdWs2tE8/XhLWLP3TcqRv9cHAHwUOV9LYVy9jr6frqqvltV6NwOGqGvGYRBCLo5j/JJb
tNajBvSGeV0ega4SpCkmb9tN/rHVK6QCpUcsed6dMMCza06rL2Ub2mulYUglphiWNg50UCU3pmio
+cCLtx6wlm2Yf3y5o6+vSVMnCyJg+VJ1aXBJM+PMxCHdxj1lCaWHk7jJwxpWC8F53ciq1eC5mO8M
LdlEZpJf9KjbYTnFvhdxLg8mht3CCJPFJFV8xNPdQMZlaC6kF6yNyjC3wFZZCp7YXLH/S5noaZLg
c/MhjJLJ10Q/czj1r7prUXIoMaGQjGTv1xFwLHNICn3MuaGe5K8qNS/4Nk8Glq2zAju7skmYehhz
FhXHrkudwv9yXLpWhpGBSzQaCdI6XPnMxW0xRvoDOfPiLpVDtFQOXykDh7365D3hFFtYLuc+HKYO
7T4jAk8ZaI9/vrIY5j/3Xf8sLa7p2o7h2Ybt+PYftsjS0BgM9ZRJoqYCF0U7OgN5DJY4us3FONlf
PYfoa17GwWo0aI0roRUelDTe+tylqnFgcKfFcCUK3x8ujWbKfedzW8uk/yB8L9rVIAs2vasgElrO
c5vry6Ecs5MoRHNuRw3rXtVTsS7T9tYPtKUvvIID3mWQiaTveozu2JCSrTBMdx3luH4DxHlPN2O6
PUEPZW3P14WMUwY3T7kLWcnJoR932dPNsVJEpU/CzpDNC8NAGS7ekc2ZVHvFqZOUBdO2pUEuMtxb
M20riqcjuokVMKzRILqdje1zpkz3oujZtUibzTm9TSYPmdY1n+7Y7CMKCDFaXkzzg/FFv9MK1PIC
wCybiFuXHS53EqV2wEPwnzjxSrEgryn2anBKOgJdKph2lhNe2jzGcsMRDGkOIGwKBP0nBy/gUjmM
9ajkmnYZExs6X5T/RIz2lIwVdAr7Lp/wXLHxtg5S+MQBW7faEZ8H7hX6NOIQw15QlmCdk5ytOcYk
WgPU0tBKNhsEveoUZ4wimnR08lDfYGOfTW2zEwJzNX4X8RCTvGHy5WW0KOPFjJNi2vkeCOoIP8gE
tmJth4TxcEnGYZx9+gnGAHhVC6MOzKPpklX8uWL/P6bzzMel//Ef/+tz+J/hd7F6b9//23fOEj3e
vmfff/vLb3Se1XtStH9k88xf+Hc2jw9lx4Gi45qGbQnBC/V3No+h23/VbcfzdVN4Lv/hxvh3No/t
/xViI3QQmwGcLnSXF/ff2Ty2+Cv+KBg6fBlnOjb0/y9sHujY7j/dnm26hGzLJTfEbyhYSqw/bFFs
38NhMrjmDWjMVC8PP2/wzltslqyJ1cU1t+bscNTmKj9I35wf/vHxzydbPWRsi71z1eABPow1ztel
qA/0uhl7LIc0caf1vDSpce5X6+ggx61NnZlr0G5ZJ7MKIzV8Vgwwf94o5cFriaze38+lc7PcGNbs
vnc/sLKfjwUVhNZQyW0XZuG+4qSOCfKa98igk8yeUpJIcrSuepjqu7y/HUpjwmUWrR1WiH3QnxMs
jqs8RtAmZP9IZdBDpqvuRqkMMKK59uEEIYUm5SYG5cOoCcdqaHt3ClgHrHisgFCJFwk3YGiW4AD5
67GdsHetYWSrcKQfgdL2Hv22+rRYW1DE3AvtVS+gGq5NFd6NevucispdmYIbv5XGaxAHEIQz0mFa
FNGpLIKbKqcFqY38X85AU05GyAicBZ9Aoc/L9gTIY+Vl6mS3Qltrk3imMeGM2enO4GwnSielBTi7
y0v6Ykw6WCb96iDlbzxypz4V2JZtwqmAFUeiBJcz37CVzTPbCPyMmIjA8mGzyZpFoub8UOiP4INK
IiGC9Bk1czYI3GuBNWDJcaHmqLWwY+tGtvlbOdsEEJ+zJS31AbeA6Sij+rX0vAdC7fdGVV+8xn0k
Y/bUeG5F1Cfe+ZkDningeWcJcqs7k2Y5DcdDYvfLaSiPisV9JcPqq2pxyxRW/jWTAyHUovwEa7Ke
TAjUp1I4fa2AWf/s6U62El8mRtND0AiyBdFm0MqNpUeQ/DhmJa6zr3XmWY0h0S1zAWvern6ZJgcl
CtCmreyQG8M73zXPaWt8i5S/Vlo+ZD3uojYHYSal+IUyTm+uc4zbEKXFnWfqqmTp5kGTIVr5nGUW
o9tx4dXyLQKMuHDdYtzUJt0GbkFsJXWXSvkfJZT/Va3qc56/KJ0eFR+JYWlwPSxgXNwbzwwjK2xs
mY8C4Gz0PrixBn8zX0+lDt9O9xAMx2aB/UHSfpVeonSfK42qR5tRPwZn1zmbPdQOaxKcNCJMVTME
nhju12QMt/TqECdoY0avug4ChxRExxS/NzK4uyMxWT15AvT4bOX+bQugf9npc02IJlBEQQhopfll
t/pFIwXSGmhWiUGG14t3grp4CDCy4IJA3y8hfynnqysaQss0h2t9gMmhTu89nfkS5Wp7fxrOlscY
tlBFtTKtiOifWlaVAwanAdPuBrhf0uBWpNUuIzVU+bQ0dMmOegrkoJFzhRlRktc+KIo9MYBkazvn
SnZMyq0gcT2VbcioYJk52DnSArhUSyV8fa96jz+yi55PYEWN7D64+a66xMFaL8K7drCOgPWPknkq
T6qeMzH3EpK1aTn+4ge8ZpF90WTVLpI6+iDytgfEjpRZ3wdO/MH7EeMJZ+dp5MWGmN93T6lEsrGC
+CaqQk7cq77bqr7Aej0/nkaA5bNMRu6WTaCLnpxqKQSglBFkCLnfc2OAAAirX3GrcaC7JV3+0Nb6
1Q+RaluD1zSVVJdOnlImmpjmmjvHip6UTZCnwURTtd1eacpZ6IW6mPl4pQMLi5TL5RW/9Rb0DvIB
vxoPRO4EhGgRasPRSfV7P+ZiNgUuJs4s37q4DfyR0LN3pin8OzAGg7iqujJWoJUpbx+Mgu4be8RI
RWIOshFGRm/iliK74L6X/WdjFVe97N+Gkl/SmvJbm97pZUtUjEe+8lybZrN8r2Lm226XvWtD/Wgo
a9Wb9mNBCKCxJ29JeKYyiOP1qX4NuAm4oCYgXjwoBTE8in8NME5potloZtkSveFu0qLVLPE5wwFb
uWnXLgxcCzGEALO4ZUtNhkHMadf8Uefbm54br/UAW0xikRPMnHUddNuKjt5PJ2at6NjreuJzGu1h
TZyJbxIhLqFdrgXFJVgUcm/RTvYtuKBjmOZzePM5iPRvd0bjFjbzm4n2Fmm7N4HZb3xgre4IVaan
eSUKIFvp9dqevVimKNl04rCmwF2qja6HV33e1WXtDS2FQ5Jd7CwgKerio+tKsa47n2w+3tuWltA0
v0v79BsLCA4KjGV+P7x71qCvvAFwfmUso/nVNdPmIVDNqTj5PdEp3CuK4AMGJvhja7bkmIS1N6dh
dJw0PoN1nCqh6ldJQh8k+5VbLw8++5ziIIhZHuLdR2uGT8MQXUOP+VsfYwCCFrUD+kkYwtVf8qAl
/2XRbKN5436ooPy7oO/Mqr4ZtOQySrYTigIXl0U+14KVdNRWF9PV4ExFdLbfYbLDTTvwfRP7pOcQ
BOKWRFjs7EplMNNwn9EGJCDpbo9yZ2wbALmAVUcCr+ZrqJjDgFH4yKz6joQCkcgY1fsll9QyjsO3
P7RrDWM7pr1Hgjr3+YC3gBDva4wjZjt56tBMFjE/sv8Fmd0qHOW8NOxbf2c0Hv61obizCvNqT/II
SEsujGxhUSu68WvnQvIUjz3/yMsffCIcqDLvtjLz2aH5VE5ciDr+ZgwGx0bTu5UrStY7wmEcU6pt
kdMEkU0ci3PBdQO7FHt3C1N1miR9G9WLoOQKtwqfR1cgbg+Y6oYtxVIVOnc3rhDLrrdhTndiaR9w
FB56h18YY+ajP2THGrc5f/HXyKDHOJ6cL5nAWnIZhMZK+/BRGpalOItY+nuVWKc2xfvUVOlbq4S+
LUrOd4217RPl0WIImESR9Nrafm4eI2Guug4vfxnlDw7DgRX+lHfLjh+o6wUYVFff1shsyqserUT3
13GpQLGk6Q1CEJ0r5OQH3Xosel6usvSeXCDypfcY9fhMLTd4TqBarelSeDW99DxShLMKi/jqZMF3
ngNIJmfBLSiGwDIycyZsENkBXOCI9Ua1CysbPqyyJHcb6rel9TEVlNao9MHwMRK4r9ktUhp7AQR/
huGsiJndPID657iV6c+aBtXZgu1P91O46Ru+RC+8Z+hiDpsfd6FDUWEWqQ4YzyiW6BT+UAwIyNT3
hld+MrGyfP1NCe+rkSRBmkbdJPRyL3wbGVFm4KWLR6JIuLqkfmnINS1izE6ehcnWbB20dSirGlUw
hMbCM2Iqos2+02nXG5LwNbUSbBXhOw14t9KKrygqtwRlTtAN/SVJ56PVAHhoMqYiqB3wa7EJy+Fp
zImSZVN1P3nWW645x0JgUTHS9L5LnZvC4DE2Q1As4Q9CaLyoInwWxQC/J5EM4yzWXSb9LH8rLbcf
GC7oC81hFO8jsOfR8EI7SMDiVV4CNtY8FAKiIyAD2ILchGR4LgTjoAFOtUn7ET4DA2wT898wA9ui
e+NnTOhVD0mQ1EwPNtgUFmMjjuzINaotGQwU0BXGTaWCB0ZP7dJrdSj2RNd1f9YIJSWXbn8391xC
v2GBG2V6ncVXKotCfsCMd8G8/44o9eB4+FS1PLDIGAEUAVn5nNDLvHGqz7yxr7GGeTBN5fvgqRdX
9l8o4t/m5Mym2Y/IJ+xW6jxXdBRcO5Q/xGXO7n6/7e2WSt2gA5KRbUehbjh2Hx1TBMsxrN/w6nrs
O+hWL7aMwssmhmYXuS9mnB2DqvolW26xo5G+KdNbCQNw+cCGfjKTO6OjKAkb5adsAcLruToZekLZ
QE+GXDoftPQtg9zt1lMy3/CGJffxoptTnqqeI5HZ3nOwTo16xe2/u8fL9mHFAOXIHW9ZcOGmYSYk
55DoNvt/nLmEDYZPFpyrJQWFnHcKG0WC+z9vMT4UeGShiSUrN6nucOOQ9WO2tpNEn0X8ONj5wxiG
3P6XAfzSpZ8R+08UOo2cbTJaDCfCZKfcCbGoxMBIE8NEAe9lku4ZiDK1I4w2KWbBOjdwCGroAfUy
es87OrEVFcNqDnoUu24yV57uf9rheG2sVOzqrrqMynjSSw+NKb7RsMnw0p3bipink0tcpAC6pkll
S6WZ+z7iNdUmDoYP4y7RvG09dOwHpuhGUnnLuPDJNOCjFA0zPysiCKO79rm2kGpa4wkk/trxBOSM
flj0KtvFbgbum353G+hPOu9qbaguTswNMGLQqUWnDivqBiJLt7QKDNwja5Tvo1EEr4Ey2n0HV9sI
Zyj6g6aDlcqZoS+a2fTmZDcUe7i4od1Hy5ZPHtgOWplvS57XsOxmv/h3h2xpVFRQms+22X9HMvgK
J/UCduCjk85TaLPf9r0D5+8LDLBfVVLeUUyHezGiApg55hJ3zgLPNK4T8QngYG8Yw00dndGN2zX4
kK1XIGQARjOovKlMNgvUXwKnU2OxjhxkH/rbH5qK2HnMHC3JOdT6OkEzxOf3DNgTL85B48QnX2V9
BpMnlmHJbd7XgIdFydWcrGbtj/I79qiKCh8E9z3TWX92ysgOeDvcHbmFxU9m+ucN9CnGDD/vxkBs
Fo5jROufD7OMCGbJtY4OTYVgTt9eGIyzo7bCljxPIvyQsrcK900OJs0vy6+fr0uHkJl4XYUr5qz/
53sX84+ngR6lyanD337ez+cGIA3bWBvwE5E4xb8cZAdvHnr0vYGrCuMvYRGzfg/mz/28UbzSAEw2
0HOduFhklXLwP1QAj0YEyrUW8R1CP2KkIPXwrVc4Jv1GIp/9JJfbpLnvxyk/OIl3ZmYJB+W3YYyK
EuJHyaKdBzRopi02Y4y8ze+PNp8flxAYhHUhskM7PwM/75WGxw/7edfPhgzBxAQn9b+5O6/lxrUs
2/5K/wAq4M0rSdCTEuWVLwgpJcF7j6+/A5unSlnq0xXR97FfmADFpIHde605x+SgdWYBt0OhOmZc
Mi/OD7lEallMJgflaW7ePbmr4mcR7KJP7h+L4tXWCNqGsxY5+HWRBoBrEhCzFZ831DV91noe1j3j
mLluuetWCiWyLo1ZND9vUrFV4oZ7ft0oVF3m58T2F9taLInnroeDWBcPWoKaFzrBtsSI2IB4Fzs+
BNgV4/nkQPg+GsRfqgEJDb2iCRUpm0J8SbWr2D6Nn0PSbCh3jEb53gy1a9cJrdr5TfTM6ibcNto6
dTyDo44SSNbsfC0gpTWHOgvshQssL5wf0si0NpM/Qbso2a3I4bMtbtnWJOghy//bB//xHcQiIo5s
oajBLHTlK173Xhig98w6TV0N88ERzHbftoLRYMKqGu6SBDWN2FQD5b4YusG/zhpbtUh3EBvv5xbU
yuCM3ciWQGZpJLVObmQHv6Q2ld3vLcwpslctG2TifFSJr5TjmkA/RvLL/F06TL6JOcnrQjZAdNUp
J3qvSuvrS+fzSvxP8Y7/43NOW0xznlS8EkcCjXhqCajrxVeGQmVtYUTQKfznSTa/ANgZL9AZFhf+
SAOAg3dojR4s0exuL93Moizl2fOZ9j9+rpknO0jbxdLJNBzw87kpPlJ82yk64VyFSqHlJg4wcaaJ
XyzKnN9H1/xcbunufEUy1MlyPavs14GV3Fq+xIEojjzx8H22/nGIXhfF3yfKoABZZ1ksG/v6XwjD
3UhPTU0mmtirWenXG9Wvdt9nuPh54r+I58SqPx+Fcgdvu4nZTFa4Fn/TxcEuXvH9/38egmJd7DWx
dP0/Yv26+OPvYvXHc9fDtihN869LT54yijISsu4K+FKJulVowy/lzjSv20d1jHbhqyBtR3xfNShh
o2Y2NO/xHvQPrbwbEpEvVgSJLaefmTAMxDPX9PEls7VtX7UHg7CuPbVGcg3R4QOOAOrVUCPC0bjV
JIBrpdRupRFmgnjIEcLvK6WCJSrWrYSAckZ7PpKY3CJcQ8WTbJN/QhW05C/i9X+/mNkeAdi2eh8n
xYSC42HUo+DQzw9eSMQc9sJ5UTVRY4rFVq2qbVjNCqQBPAQ2S/8g/uD73ChMG0JuyhU6nU8f8eDM
h+b36vdzgzawicWfr4viT7Y47L9f/x/+/v3OJFflW71So+FoDNW0/v7vf7zdddGav84fz14/+o8n
vr/g97v83XPfny7+OpjGr8yrwGZoNT7z//yj1fng+PH2U5X5kI+ax+vbfW+cH6/746t+vw1A4AF1
OHMp8Wrx8REHl5LIr0GGZRjWJ3WrPxaHGcqhpqNDQLqxkP/VflGGCsf1/CCeE0uiLyNW6yFetwBT
NjKJioyf5r5MOZs/xcMonvRB/DJD830Ig/NtRFiu+DJc/L/X47QwlxSqGISK6z75gQxj5gcawFz3
/Pk+6lQojQhJv4jOjJH23O+b+eolc4NDWcOkphLXNnBzjMUInBIvtPsy2g/Xnk4phhBw1f2tHtsu
82U6QlkdBLIrGjr+fD+SW7g3YWZuhSktwSjI9pp9a2Jd+NPEKhrkXym9A1eZ6UXqfNKKJUYSmz6Y
KiqV5DfRFA+hurTMzKtMxquO+nFFzBJR3jOEoPjX0o/nqkoGBRf1KTUNOliNAq5YPPSz0fP6XCQP
G8jUS3kiGnd+Qac7+iYoGUvO+xMfebkXSwob5roknkPfzDFgQEwYxwhgb1Uz+jUMzPUD5D+6avP+
F+tmpT55ee65or0mum10rNkgYg9/d9/GooqXzK6pGM/junJ+EEtiT/94DhNkTWGw/B2JG8G1A3dd
Fju6y6ipNbZD1Cp7V+zi746cKW5F1/X5hmVODL0yJI6iGRcKl6FYHIVXsKubfB+H5ScW9QJ7NRAP
XYJK/sceFU9GWU5tlrFqK8lsgSmo6o3JVV6KIO3p8771OjAVTAZZh2sKYjZNHo2ZzJR0Td4ThhgR
J2m+erJT7WFM/fnwd89RgdlKYU1Uj6LVe0K0/3poMsoAtaWB+v/XcyM55jTHqS4DQ9BXlV80+yl8
13yn2FGDNNy+7l4MItL4fvM56ItdJBYxkD16+GsBINYc6997QuyY770TVES7SxZYA7ELvh+s+eL0
vXo9KRszd+Mx/hS7Qeygv9tV7bx/+lwttj7lLrFTCtNZ60VqbsSZdt1F4syzo85YwmGkJTIbZVAH
LWFRjSQyZ8QIRzMoah6d7wwJwZ5gtoRx8ZtYH9QQ83byFTY7mVJY8sX6ddHxrW4pB8yfxSaU5+14
3d7zklhVdFgfEEkX1zMjUm2QEvazuECKc8cZyXwkmpcT6nou5Wa4M3PqZ4VNa9ok6mipsfdBlWBk
DSRFXcroX5gVqfF2yHqX/iWFZvHXab5SeBkmI3MqnsSxVOqwWfL54XtVLInnDEmi8cAAQhxpwbwZ
pPk9/m8rIlR7Vi/8B0XE53v1Vsf/roa4/qd/qiGMfyBA1nUmhQZSwP+mhjAsxBIWeRCaPUv+/6mG
0FBD0O2SEVKYf4UY/VMNIf+v1A+q9UNFJdu6gSRRx94la6bBV/t3cWKiceHBWEJBhIrcQA2/9DB2
zbdAbx49fN8R/z+fE6fw9W76/V5/99aVHkjrnDtWpcM3SKO1eFEuRsDif1KBjhadFWIxBsnkJRcv
6UGzOHMYp9pvSptmedNXD0H/RP6HuoP7ZrmdxugOM80r+RM73ovKvgErkor4c7pHCL+OCnqW+huW
VIDUUGUNyjua2XabuRw2aR33VKd48OzgpWijGNgFDTRJe2yAo6V12d5SgtfIIrH9ZV/lIydZd0qi
7snOyL1JKnr6UUV52YkMUh+tnapV0jog1h0QkuxS8kSbSpo8GtYnyzHfaNppMMAI1KatsoROZeGY
6/EmqdJrCnQE1Zij7FpkZWOrfSjYh1Nq6Rmfs2jpM6/1gagf2c9PjmTnOJr0ZuHZVnsj5163bkIQ
sEQfLXVuvgTx1dDr1lZkt0ijdHpZRfakRv62No12x73qq9cDfeUTRhgTU0XVHlgvHbd0beDntQfg
WVry5LOjXAt8EdPLVa6RIDlkHYwsbjGLwpCMddZn56wD7Uw4ikvhG5fa+OEFvbPubCdHMaEn68nw
j5ZhPzl+6mC6Ik+vqx4y0/xofEdeEu3VnNAbIvHLk9sqmBUvzXpKucJVmvPcRcr9ZObkUujFprbw
AlPU7HKY/Doc/CXsjWxRUQdaOJUFd6SraRZKJzvSdlqJv1BztN9dCEUd+mCzCBX9V+Tg7cN1TWvD
fJJ7LV/nGWA3Xa7mTGwiSQMLZDzKE8nyqSkoZ6+SjwCSaL6hoEQRw1UbvHuMHA3wslvKzltnKvz4
IlDXHrifClDiSpF/5x2Zt5HxJllBvU7ktFiFs/CiissjCNWUsFd2nzIjZ9okZu/lxU0BMGlFtg9C
QiUoqSfqN9OQQR9ESW1pKabHRttBDyqotNq565v5U5ZDAG3VokRF3fWQq6SdCTi/LtEFlKSAqpNx
N4wYC32sfGqCQ0wzRk4BeCJFWQFns3p4iJD0lu3cbkxNmX6wCkzOn4g8gvmtmFG75KtCFCCyBnjH
e1C2K4QkHToN6y5qkk9ZptQXGLuWzE4XhDZSKv0tg/IElSs0XFxxCPaNHSDpjwjLuqs1F51azVLC
nDjECWjlGA+/n/wC+4aKdninSvYaDGW1NWICj4oGXGgB8x3vGSxU7RFLmkH8BftKUkvDjZqD5LwP
SnE/X18x8ekOO02nA5KdnLIfIAFQYvTUjjxmXd5kkOwOjReCSKWq30ru5Mx2vRayZgibSzIhj/QB
bbze1VvtQUUeXcWZt5WgAsbzBOP6YIEETPXnMB3noEr1NqrMS0xvf0U7ATFDPVGlQmuyN9VN5Enh
rRV3mx4cxgIN+YHU2ZZwUOzzOeeEFQ2kzWa2Ac+WoKP4oUnb3xFnly5B+iBoGi20BDhAa2mqocM7
EKeiTeGzMTUdAgawQVHZUz+tk0OSJtUq3PuT2tJ67plzRf14jGB88ls+Jr/TT7QCz0PocWgAZ25L
PJrNcFtia53tR9bWwj66tOLHUSLP0bcKbRUC1vYt+90q5f5YGdvBnj3VmJKx39p3eWgnax+V/aIv
Lddo8Twb2g0aJHsRwSh1/dgeXTznnGJTPV7Crs9uPFzWcrMqZHTVphq96k63p/5BxLKE1V1GkxVh
B1hSeEK8ZXtrYhzoL0+fRWpsza7tNzWiWhcB+q/CG6hvwnUkGKHSVoVOpFQxYk8KUuNWDxetUlmw
vJEcqFSLUQMZ6VmrwjsFG0w52sQZtNUsmJbeW92G9FYwzFL1Gt+2F4YrtUMWX9jObeatvE7y90mO
8qvRwPGi5V9Q4TZnPgHg/RaFRyCv1QnCoNbqGuE13no+tYap7Y+JYQIJjT7UVN55hr6vJnrjipnR
086lz7LvCIQreJYwJEx4xzzIIaz2N9wMjpUPGSMKuOgGenJx5IQuRH50ojFHTPUVqhResrT6DEzk
tI3Xc6tsvkZvbPd1HDxETV1sO3CTuUK9tTGbr2ho4Cfb9qpBfnIMDXwzhuLGVkjIpYT5lv4BR3lE
1V7y7K+pSUmzoPHVM7Xd1U23jVIIrqhIqB0ZbN3EuJEtyTyjDGUsPAT5KdCV935Q7yoYS8gn2l3Q
jRlwwjUm8XrhqMmT0ujKPou1btNkpE4Q8npre9ljKWdAyWZ+rgH3xZhM8qQ82nFAvxZj750a9Fu1
DYGGVAQtNgYXTAOlxPTTCTMQWKXE2AF7LXPWgxNzLmf28Er1Swaxor15pbfUW97bt9ovEFAWiKzw
SE49TPo6vIzpk6366OgpSerTzLNOIA+O5heiBGuNAxEnCuAJDyHXEkDWHW+5KckIWga9HN2GMvor
RfWPsIakY4fdW4b3vihRmlMOGEA6q8TojDDNynI82M0d+jkEIyjEugJXfjrX6GXOp0XZwuQO8+7c
jlC9CkX5LElqc3S1QIJfvKSlEYIgzL6cTiHETC43DUO65WTg5aevu+3qelzVqPcOYxgu5Qo5nV5h
jo2BfyCsTldxrSQru6y7pcmFzU/DQ+jnEjbgiml66Kp84aUWkzBp6OQSDUG4cjJyPsgi6Nw67Jk7
D2/oZWgj5rW17rT+0yfGKbe2dQYvDTD9qxqBFRpqgrgYK5iLJtELbvaOw4/RmlU5gGZM4vJdSeYh
nt1sPcmMj8yMqUfaN2OjwvTXgIFCT3YtU1JWbUrfQnemzUgE21ajYT42pCHV7CxSiZBP2nqxkscI
ndqss2H7RcvILj/blguGpuVkboSWseJaRkoAeeHn0kCl35XlsNA1wrYaK81RhRYLRckoEpkyB9AQ
AaHQ0k9r1Ii4D4FtN1u5Dz9oIC3KSR0ZX6X9zhrDdt0niAjswRuPvVVpa9vwCzqcKqeRpMKLgMrR
T9xZC99yowgCXMLnOoR5MiOFSCmjskMBlMHXg/iYG4N8kWqtgLgTNOvKVKoNCRp3GSWQIxEqKg1Y
BgwYw04cA4xBkl05ybFb+h6HZ4ZfpY4/pkh+ryvr3gtwNhdAw6jItb/KYLLdcWa3VBHN35H7u2sY
46ME3HNrZumcTq09OFNfQDYblSVEGsPrPnSieCRgPSsu6gSkJTxUI8GPDmBlMyTZW2t/q41v3DgW
fAGHSHWzkB7S1C4uuElDz9jhsMRXnVXZ2nfsU5mH+SpSuJGTs0PAj43lYtL89liTDWxGcrksa2tG
D4bSIRnBBqDuvTFIMdsYlonzoQ/gPE6M6X0M4A/SYNzk0GbiJMAzr+nEEiVgBjLuazIMZuDlGRfE
JjxHhPrBeAeAbUlkI8OYZ+5eKJy8ednOtvRgpZkBDKwMZYFihsVRjsjh7GLAI05cHupIKw9iqVX7
Gzy2yk6VBoaNVq+huOlHRgvoLfy8f5bGFNlpPB51ozXOgcWJbYTNdoxG9IjcNhfw+bNNJHcwyEeY
WWms7Sx7HrZbuNiYORZbNQ+ot/veaVTaYRV1BVZWyC+RPnpbbhTHCrnHATZsuK296TJGnbcdYg/Q
kWztB4ugC6Jop33TWXdJV4B6DPV450Wl/JTasGgUHW8SFPyY0o2rRpY7KmAN52y+thgiMk7sU8qF
BDb6kbBx+Rb9+VJTxuDYauYrzBp/IZNHsI2H/KGsJ/sApvTecApwR5m1VdO7Wran24nSpAvopFzb
WYri2ckzKO8m1BYStGkDwBBBYHsvp3249JhZrLMunGuDynNDaAwjt0UF2vaMXCy/yfojmTM18WEM
TvOsZJwwP0x98NfDj+fsOPkdosdzPRmWdmF33Bb91kO+L1XwtcSzMoLxNOd6VhTZsDcHr6cKncXp
4nsdPSvFGHWeP6hUWPFf0i/L/K9IxlK2nObKkHggLG6cpVHqgWDTt7ABRwALGfWEVNZU6px0Xpwr
d9f1piTrW4O8Otf3lFiiWqpzr0X1H6yquT4l/iAeQkSoUue3iJ2GgNzAqjO2Bs0da0jBzgoicSpK
yGKxS33S7JT6WXQ+RZv1+6Gfa5VidZSkS6kju2lrT162foZTcy5dive4Uo65sDMBsTbfT10/oCoR
TnaBdG2winfzRJlbLIpOp1hy9HCbq6CIRHdOdL0Ya9FiFYsVjqidrxzT7wbsHyoD0fkuZ7fEiFtC
dPKZeEiT29SDiTpDWsczbt5pPdRcgQSlT+sU4mLmoluWycw3yrmEmRPisrDaoF0Fc/VOPEhzod08
xiXdfTeeGDFSPF0LULwz7yqxBC1qUtxQIkxg8PfV3HHQZmOIWLq2b/XBemm5gkPdp5ZtzrXtvGin
fDvaE/oKR95yX6AFMpfIY9ESEevqXChnfIKpCs+eYCo2c/ldLOlV3G4NGFLtXGuv5wexlFSN7jbq
8NrNL/XkVUO+DqgB6rri4BNLIW0BDlBi5JdKlFAsn482n7GO4oofzk6aD0RCpKO5+BvOpb5mPtRa
x8Du2acJTWSFwmk8F6DnB9EmLObKYV97+14mDvDaOcTiu3KYhqJ9fjREsVuQ+QXBWnCyxWqmF5U7
aO0HsdzNGu/IBUeDzxh27oFEoo5+XZzXR1Cvq9hJSVyca/KOKMJ/CxPEk2J1Ipx4YVSZkx0BwaQL
IamQp/bIJM5biwMHl5rhBl76EgS0rRfV/AvEDxK/ZbgDTx7vSy2iDD9eS6dzxZPLBLgXqqgbszX3
gqMs4geq0IF0YOsRlxL1zoDNkyyAclAvz5uGeQAPMSfKqsojzCpzx1s8cE7/tQSPnwv+97r4syye
dFCPIvJhjvyv/2ciJZ1csd60alq9/Hi3qYZTXsufQzHw20p97qmIRR21Blfxdk6n4cmoAzUIt4Xr
/Pcru5qu3DA/iCXxwm7gPkz1hsK8zCGhRq1bGGa6FWuyw0EjlhyteikxZLtirYoptbmyj9gCEy8Z
3VJGDEQOiEljOHv9H8a89GPVVLKNY3JV6W0mqYvvt9e0WlrFegHJYN62YrM6NukPYlU89PMfvld/
vCTIJ2PbzRYg0VeizFTw4eg/XQm3PULnYJ5m6+kN+IuYe1/ZUz/zIUaKjoUFNPSvxRIvcmgR14VZ
NB+NbmfPgglYV+xETClADsQiZdxyNZXcEzDHYijmr6JZ8cfiNGsT7IqZdBh0G1o29Ee4hfOI9UEH
eRstRRdAMzvbLST5+bstJr6+WA3nRqpYEg9BUb5Ofau5362xn0Y1D08pFmhp892LEUsZ18+hU2fF
kVLhxiJjTTwvHuAGAMOgBrXqQTdSoaH2N19fOIGCWcfIInFPOfpjm4Du+eJLdgDnwLwkVge/Ygaa
zpD4ZlbukyUk+F3iQeOuz7VJh+fVKxLBu4ufB+F8TJp+W+7FMWlQfyPSQL/94/gWi5gWISn2JECI
1UIL4k2iKIc/XieObJkoSsWQtPUfB794zfdnlEoBNSKdKZbz54bgvZlBD4xgQ1w81y8o/kttFuCQ
kdZAXpWJF4iECI24lGwfzid5MC/9WBV/0MhOuTIG/u9aS2UHF+Z/aqT0/7V9S4saW9wnVlLhOp2B
Eqom/udf3RRL/oepKEAVdBll8L98pZb6D07m2XSqmrAVFfuPTgr9FzShhsN9iD6MMYNw/tlJUf9h
YlO1HU2D02FjLP3fdFYM7d9cpYZuWxbvZNo6djGbzs0Pd7oumYNf2haWY+RGcWhSVgvIsXOlx/KY
bIGREX1QQldQXVxe7UPzpv/2H5onnfyBbDU6G/ivw8SM5LkpDi1qUnPBNZIJiFGhat46ETHyK4hA
wWPcQIHYFd5dskEpv87e6JJomouMPcUy8qh8ABJaWTtnxSzhj31ye6V4/FfWQq8Ps2ZGVfwE64jf
6NAUw3pl8c8P5yw+6RH1tj1t5cl6ahXlLmiJyJvnEb3+u63aL9LEei4f4asRKnf/+cOx4f7NFtbZ
U5ahy5Zs/PTt5qk3lJGvTVv70ekP8ld+h2CWRPtfzTr94i4HWb79su71O/jG+mGG6t5La/vk3NuQ
Dm/wO+kXpTopR66jb+l52sUX0Pv1mdjZ/tLCbnbDM9ESOhX5hXFvRZspWhFs+jt/Co7arbwp7E/f
ME18FdNT/MkN27zVXyFMI1YirYH/c4IZNlmLBXVgptiP6WNHQoG2M6jSW67lEOG4UIolzlEKSj5R
Usf0iLHpA5W0tm2sBeGtmYWtYWGvqvvyjGRcOdQbe48J7lf+qJDm9zt64Oesh+fsa9pIdzOw7eRt
TSLSAUu/+fa2P7Y3VOvtdfQ5btNVu5pGN8T3WSy+1AMdksYhUlXakVJcv5MN1loLaZW+U7cFty3t
ql+IwVPVrR5tmHD6QlVdrtD+AyxL5xE6VBJdxtvJWvon3wRX+5Bf4k+QJANTqVP+YGymO5wNGRyC
B5w6OTQPZlrH8SV7M9cYEz3KwF/AVqyTSWKYso99l6m5z+TSXvdIkYmtxKFr4X/FhfzS4R3CvMUY
K1HcTL7o8hpPpnWpfvUH8z2/9W6a/KzeM+GmG4fkHWsTODnnLtxI53Tfn306+1v/1jx0xNiuAJ7X
2rJ4S/aljadkEVzylfYVuf6aqnhaUWBeEAsFwKJbB8zJoUEvvRe1dov8NnxogpN9gN9uofFnyuo2
bnaYNvo6cPV6iQAaRq7xqnx4pwIP82l6QYrnrNIbb5n8Ck7qSfPZtHWBLWQ5AXYwYH4soo11xDuY
RRvKfyS8LjJ9Rf02+awucK6Hsxou9Bv5Ve1c487fWRUtqAVFeAS3PbzABxDGsyOBiEvrSBNL3UZv
7a5apjfqncLN6dF/N89tfWgARjx7j/aFCjyHNvDYZtWCgd2Z5/Sm38mNm2pH61LrrgQsY5u99+uM
LMJtuSWmYcX1xNni/oxARzpPU0kky8YqloPbLFPOjkXy2Z11tuZBjR7waJc3+c7EFklzb8GIAvun
Fe972JHsNL1eUWpXIUOviGB4AxxJTWehuE6wnNxaWuZr52Ls8akEJ+zfQGaNfkfQO/XR39WSEYi6
Ndc4IncA/QGaSvRRyH47jVsPSJe1qJbVGbwdheVTHC0VYNuPlBaJieo6Jv3L1lx1RGrLC+UjeQxc
Mg5eyVRJNiBDtsMtAh1zMxvZdtFj82tcbcdt8KhTcCmIhVn6N1az8puF8QDk9ktiFIoB6dR1u/GZ
4bZLdcm5tB5AvoW0GaudHC6GzeBTjVzYN1r76Fy6U/Ma7Oc0gtfxTn6WVylV+4V8p9yANvzP18ef
0CHbVlTuQhB/FYXbnPEDOqQmk43RmA5O7TerjAqpmlrPdlhfoRZX5MPf3AP+20V4/hjDQVeAfMBW
zR9staqS4KB5CqQ3pX+YPwLZym70h0/K5tTl04aCe8kt/l9jgb/5TBVH7c9rvw0TUSYCDFgdGTny
zLP7A6mk+fD/B0BrW8rWz9oYeq4xZNG2YLiJyRmbpmLgBHeStVc8Rb6DosB+oz2drTyyo2HGmDu9
GB9yz+u2c7oO4cPIsEi1hrusyce4HW4GoDxLNAVw7TVaTSF2MtceVBvjugJ+ZcohI5b1uRm4ZCQT
WbG5fpDBGKCy1cqj3hOQDnNpH5twLuv6SS1awMFWSDVNbh2YqTktOnu6a1KmpxzldAuJIyQperTz
R1oI7b0P5uvkEB5fIt1bpfHs9dL9Yuc09ZHuVkjJmxuZJxevTpfvqLImmMPWifG7xX1UZm1CiRgL
AjJeCSpdXqI7SmNlo8nTzmqzaW1C8Jxrr2CPPJBvFVlHjgTLp084N7LuNsSUuGK34wJNcLM69bqs
FNjcMlZsINnPalFJq8qZipVShV+w6uOzKjxUuXwfm55+CrtSxwVr4sFRMYrnhkRndNxCqrqgUCTb
YEzXJDEGC93INL6k/aU+BIrHNZXosRWHnLfwkwaTo69A5pAmfaOXKQRxKPMQ9CjfR7J1amqLPENs
dpbcc+PDeAR8Y9yYkv7ek8t6dhpXn3uPHg24bdep6C0ao97R6XCHProlfPi3o/LNMmN6MNQ3CMvE
GNvpR0XY4BaEBPezSb2JuuYUSLSwmtw01mpoPrWkubs6Hffeg5GQmAwSOjxTSqVDtDTNe2Py78F+
Ia0g/dgOkE0bt8rwUQ7G3VRI2gYv1vNgFk/FwKzoppUDcsgGkm+D7D7y/Ac1rD8ieyiJfSqecEjj
F6uf52W9d5U+tN0pJEvUSLHzDsQ8g1XmJ8b6tuOWkBHjS3tMo0+prnQ1bd00iogdjvxzUBiPoTqd
EKC2YG3Z0zY27CiXNlKiS9sqr9yoo5qK/ZRafts/ZSTqyPYc91D49loaPkcOdVlKHvD1fHjWuO/H
DIe2Q3FUBqAVY0xm2sTMsDVvgbqAD+fO0Jw79sCI+yhh6xA7o4w0YQt/DVie2gsAAoTqmOSLNlmR
r7vJcPzO+0z2pPWQfIIRXFs6ZrDAWPWkHFcTTTa73Oq3ZkF8K65MeO/LLCdaJSZeJIVQQN5OP9B+
xnVQkaY615GVX0YnLS0w7zEDr8z4jIK3abifOmi0Q/do4zl1NGC8hJPoxdzgnsA5gv1giNYNoXlI
rco8aL6vE0Oe3owBIJIF8QCqizmIm0bVakfidm00+NZ50ih6jP0OCqKHIt7oVmOmlDvVzEYapGQj
xR4WY0MZ2kMGvUzKfW+j5+TaQQ6tlrlBF8KvJ4WkM4cMBA2uvQ3WZTt23V6BAUGq4EBEF+ISW4Ff
NubhmjRFlfhRHsxRVfdJWDFmU3Fdb8rGvsUcTQK4ZGAkUuiJ6aNWuH0gx4dB7+O9Zb5F8SxMEU+F
9nPWUc7IwzQ5iGcMUseuS536mzMiOkDIpVniU1pNS4SQfqXR3G4SLp+Dk3j7oFU/Sx8Liwqu0r0N
lwk9+5vprqZ7Zy0ZAhRbSI2n/OJQp9sQYc6Q0XtVH6et+hoVbr2qTslpOClvCcLRQx0vTWfl3E40
QOpl/Drec+6XxwHz+BehUy7NSmx/Z/t1kV8C6O+vEr27m+CtPurr4dTKC++cv6cHhuwy/omF+sI+
Ml/sQ30PdRmOKzgSrvM3VrEBtsaVPlVWxE9ENPpw4yJ6rZfWWb5Fe6UwPEWGYe4ZzhL2TI3ItnbK
xV4xwEdgXb0SsDVaRzpa/DeLAeKSppTxbt/aH0RQf4bdazCt4milN7Sa+Y/dV6m5xlMPqpl+H/GR
yyxm1INrcpWcwcw85Q8M5P1bezE8EUOxkW/CjVURvL7yiPO6aF/JrynagCp+n35F08LakC+Yq4y0
6YQxbCaocNUcmq1SMlVZdwd12OcIFHAdyRhkozPF2srYmMqhj12fXnqPbmNNQh/NO60+KPqOHt3I
2dYcwPLKp6qjh+wa8oKgZBJBCtRHVIZAISC5cXvz1oBqx8+7lFybDqkL4dxeB9LC6rkgcD8Bo7wc
Ssid2Bld/zlpNgXu9YV9tvnmpPPuCgzwL2qx0RQ0Y8t8hC6ySIylhAT1BuNbuOPhlPHzoLYRAwuC
D672qn9hG8ecX+OmkReVtiVx2jaPQ7umVUyfFpDtKC0alF1ueMnZWowuP/EYa9WheicZgN1D2gAW
xHhB+FNy45h7gBrMQszsru92g/MqnbmEOWfD2JuvEs3qLYdFKu3YxBb6Hv/eOgOaa7j6uUzJiPEg
6wBN/HJizGg/WOesIoX4bBOs82G40mV68m6YP9WA15m13zUPIE/5bP8XQ9+X7Fjsug/mZBnitU9t
HZ7NE1mC6OyJ5XjuH0MyBc2lc+a0id0m39o9zaRl/lisCXpnqkWr+ZUzAKIDk7UIdM2yBZiDi50D
/LH0XX1lnONHg6HqtFKVA6E5TuECmnzGG+3T7eL77/m+cntSodIx7GZTuxj2LXmBwgkEzQL4QvkI
oY1SID+Tt+6621x5yXOSWhe2DaJ7FcYuhVQ2osVE8hxXS+OolK518PaA2FqbeQ17as17lPGKHZSt
ZO+pjZ/8aZOaS/KMk/YgveuZCzWDBA0oWs4Gd2x5dm7G1JUnWE2nYUeEb72Y8/pcJpxoKMtNdWjj
9bCn6H4iDnHu93+MzjJ6IXEpOXoZ6U4L04MGiyN8l79XZD4xm4NjvMyBWrxwXNFPHkJSUZekW0pb
lWtG+x65+hZKYH0MtkQIWPYqfkk2jblkMMAEDIX1UwiN5oaUnnQp9asYJAAaMuhDGOZtYPocIkvf
dPsjFnm0ftPJ4ahhikpdwE1+VRITl+WAjOnCjBzZWPzQbRjlOQ9YENrnnBHOsLGX2q5eKi/KGgbF
Y7KhmPOayuiQFsYuOYVr7TGjruBaR6Dc7nRPKhVaLXlR3iYX5jOvzTraofXQTzGXMdJMVw4X7g+S
c/1tetZ53+5F39i/+A0XZrp2tg32WPMn3NL8ajSIk+vsckR4NyQjjxXG7nWWr+Wzd9cgGF22zOqQ
nqyYljd39Y30Wh4M8AiL5sW+IO78FezqA4Zpl2HCxRtc8kNRzQ7dPWQCG6Tfwts5a+ddddMnbqHN
7aySOQ7r/Oyfq99EdhP7rp5izN839MQwz+qPxTv4/9OsGXjQzuFjfMBPoxIMtdfpwoxY39AubEnk
KJpdId+aF/1k3edPyMUYYIaEuPsoWJFcbqsPpgYorA7VTnmhmzDdMKU7c4ehFMIcMXxvSJ6AP4F5
iJPVgli8TPRlClrU27Pd0Wa+lIcMiStEhxdFczXa6jf22WiWlbKGSEnTPZC2g7JmPxEtwm/J44s8
HHOY8tGSSSqmA69dZyfKKj2ah/zIrFL5qMt3RhUOcqzmqF+wt5PfuAAadVE3zr0SrGgHQ9Tw5SVk
Zx1MK2aWRbXD6QpmaDiG25ARgXMuz7ARZP1MDAqyTvurq1aoCLSF/zz9Ts/iMqe7/j79RXWlp2n7
i44+wyLHHW/TDaaVix/uNeWdzMPIvvj9KYTMseqTwzQ3BhG7HGySJxLzxMWfdBI/Png9fFiOdOkL
5czGttw8uuX64yDVS5yHeN/dj27wW/l/3J3ZbuPIuqVfpV+AGwzOBBp9oXnwJFseb4i008l5DM5P
3x/pqlKWT+0+Z982kCBEilLKGhgR/7/Wt57RPrIi6K6TVyoQ+ou4pQACgFHcJvtxU54EeUTM507+
G+MSFwNd/0EYLWqW2/yeCFrzA6IZ3KpnAAOOu8J16PIGdIuIoYzrIxoPxmFLrJPHvngEcTVay9jc
uowt+YZBRXC1e43eansZ32rMS0/9CxmhyJRjJqB7nW9spBEtsYIMQWL2GwxTYO2g/4v38jF/y70r
46kI76M7pzi6dNp30es08UQc9aNHxkwXI1wh9I4P0e2o70YGimexKzbGtllO/FMKIjt1i+UZTtx1
iFav2hJ71Xw65qrOFlw2YaepxD+9Og/qeOM9ZDuka6/NJ9yUglnAGVwTbUkdZhi5LzfqOn201aV3
l59QZ94XVygM4x8I3ctf+qYBP7f2fw2H9Iemn9IQYAFwVN72FoYcX+kFrLFyEZ7c5XDXqlsz3NeH
cD28Gc2qfOSqjsoy41mpjd3Ex+qB7iejiL5znizKlFDZbiko/dA36ic7AgGTv0euDr/LmCJiEZqu
E4B4Z7pg2dG8LyiWBJsgOaWfxH847Tr9NG3SIohXPcZio6ydbKPbN0BC2rsWRCrD4qC+GZRbEuO9
HVUWJypEspfRoqMfM0AZ61wiyKaCxcIWte6i7OBtNKiCmAKVAONClGGoQmVEoiAotIVxPbBAfyHS
wbuu9F+y+qjQUtzxNxE0jUvH2/ufzGGyW+TdIYnApKUvE2YJYNzWJNSCSS1e6X3ywRnkmLKwPpgQ
xvjqP3bAwVCDn9srtFUf3RsK1hj24nv5yaoRfV5eLb1f0qLXxNSaNfOBWrL57Peg/hmFlsReHMbr
YZVepduU2eWqsxbdTcw0oyLxxdgivBPtCiVyuwBZukYENIiN8VPdM0UMtyiz/aNxXe4o+HF5Kdf+
TfKa7aNtgN71vcFyRlnzXKKbI2ptwUhx62zLG8c5qtv+s/10bvhWKkQwnsfr4Dr7cM/+bX2dgjB8
d/fhU3XV8i3wFuVTP2yG7JcY76CMk5bM0muI9hjCwmrTf9jOtqBN4bKUWfgOX3RFrvow1Zet42tL
ox8QMmvQZxc9AV+HkVVsYNrqsfMTQUr0dIdA208OD05OOVTrOmG0peMqjvNmPm++NT/M7hCIZnEs
uSiTROH2Idqk+e7cHrE3DXeJXyNYiIKTVIlqNIHO6466CAOuM3UpjZWjVtoakQVkKd3vt2kBPSTq
U+byztI2o1s/6PlhExy0TAsRrkw7PoVucETFwWtDQbkCrqNugMya4MxVd+FlpbGCDwcTro1T6kca
Fw8rh+wMxcdX7Bq9v7qW9uRMqVSKUa7Jn+wF/rqO6lcRw2sqG9k9CPTCYQrHp9SosKsuE+6axtaq
9KKelXD1IKXurHLP+aEh8mVaDdpp0IG3Vf7Kr4j00ly7WncJhMhe89KNHvbBUxhuzNIwENHDHQx9
4lRanaQBNKLoA9AqrfIyr+9LZkeAlFaEKZLk2vss1nqD5RrgbKNhXC/ikUKK0x2DKDkpHuC3VhXe
dSD1V8sYUZdP6ogmDvbZQCXTUKJ7hMkHp7CPNoMTSvdjq6srMRL5W5bMkLvcOyWh92bosTzUAL/a
vGf5HHH9k6O5wegw+0zJztvH/pH19V1dqMlKM6A4DlqKOzFMWYkMTCrSGjN85z4GqU3QKmrLoHUO
0vavvILY0TgDXNORo5rW1p0X/UiaCo2MKz6NImFZ1jr9mgiGaKt6k0JB2UZAo14Nh8WKF7cuerJC
Af9UV+ic+/vRP6VZZr6kzYtUckDQav2aNSPl5W4VRt65NH8BJq5wCCZPbZAwrpZQC7vK/VVm9lFI
dJYK6PqVmvEa0JmSggFkXHMUlr7js1I7+E57/MoEUPwaMUILQM6YuJNV0BGd5lHLIxLrsSQwZtdE
ilyWCrww3+roMPjdMymVIBI1VqeIFjWXoMm+T8xFNbprC6WoIUjXCSNNxeKo7dSC8nSou9sxRmwb
Z6hiK+3YjM9ok5/bLLhB4b1uXVSwVZs/1zWLsfmx5JL+Up19LAou1h3rd+ppoY0NqE8AR1rEzVeD
eq5V4yXrY2wDawT0isH0vmTUIUXriatysCDYgVdgfwhPPucmeZbEr62KjCmqntePWUmQTmbAN7U7
973qyaj03g2LqXHYYnDJmTAXKR0EA6WE8QpZ9KVqoDbFhNfLOuwmvO5V3hJtgHMFuhwtlKgMoW8n
yVZUQHLvA3NSW2M+JrIRjpwIWcwQEq6V9skdbIyRHcsmu2I+rb7GRfceEQXHrNjbDi71oLTeo9ZE
7dVkNHpaE23eYzlJiSKdS0pCnA2IxyRfBST8IowfCIXS6h2Rb9bCzULr0AoGANs/N70RbG0YcaxL
o7pFoKaoJxijGyndeqmEZy+IfphzNvGU5+jU9V6DYoalH8dFormIsFvqFoqPLxVD9mMY0kHkErnW
h5KAWKKCVZ1+m98UtwTfnsIObGQ5TGWywQETBrZV1PduJxGUq91jCoiLQFWccTFItAUBEiHQQxL0
ctrJKqR0gvdMn7zBQgD0463l26llu8pgSmtWCMHbuHnGRc18JKEXwzU8vXLLJ1KbJev+6NWuXdpX
kTfcGNkUOuec2y66Gi258jQD2B107zxnLd23KO/wnQ6raIqJKOgDKmrebiwXR15i63DdwTihl39A
wE1JIXF/lAkr1zxIH3syzIHTM6tEjwS5l0wxA9B3QZmhrj3MD8ZKb5tn3LKYhOBEAJ6KCJMdaKzB
v8UxfnCk9hb0TGSL+lW1jr4obuhr7AobK4NTS2iINO5TAibRZdtKdp2TN7sAvHy9vM8dc5+W5YPq
OlCWEWV3MFPDWu32aVX9LJKDO6g/fD9lOM0anFshzHdFJhSb7OQ1VjYypvtbmbBKJ6EUvQQmPCxx
htcf1uASjFgysZdYhrKWOqmuaFd1Q1WkUqa1qtPdh07GxCMKT2rlL82EWBO9pO3b5w2iZvfBr6J0
kzSAcZu42Ek57murPXhRpR7zSsFeoSb3fVu/tgWuijIdmZ5o8BAs5kRpBiJOUX70U7hhoN/6bXZE
OnHb9a7Pp9EA5o1YSgLodRQU2okMyEoz2bVSrdp5WCsCmzVxhrGDeRTw4NxNH/O+41BBWa3q2iPa
7EeVbFCZE8okTbHFp5TQWu2o/rbaVnI1W1iE7a3rVr8Ro/aUtIO1RbMMvSQBFUD04miGR9wryj5S
xQkz0FRwLh67PpnCDeuHXqeC63X2qeF7CjyEC7zmbnVDxiunAYLS02v1DZZVrU0GCBiSuNRXXlgA
/SdZoKDQByMJQii52HpSHFsnfFD4+59CiudxHr/ENoE0dhIwW2QgE5ke023r1L3RqojCFXIf9ZQS
cqRznaqMcBMULOxtWbHA9CyGfaXJ96SEr/BFTdbNKNxgIYXOjba0jRx7ZXV+y0fiEo4M01Onr7Mc
KAARF8HS0Bp+GKQsLDsYY4SyxvtRFbs0d/ZGVDdrRxHkBzRxTHHcWlljv+pQbKw6WFzxqMmlBNG3
tLwReBHrMoGIZelFyt1g1OneLAy0i+QTLpo0J3HbRpbeab+6sqWMm8hld27xu60dVNvlELF0wGQl
NRwhTRusRyND71o/yNShrllXe69xdokdUoOozFOXMuQWY7MPe/cm5i3CCmBfFSTlrgqfwYamVZKE
D+Ug+cVI81nrCbJW4/Q19tTHrgqI7LFMGnXus03g2UaD8YWTDZalK9N961svhJBTdYiUlQnZliYN
zg3ywcB+J90mF9oLwmHQcxY1AWeqWZtacj8qyjEoxocqpgPBhd001qLgZ5wa3dnJgL35jvjZpE11
bUQAGjIilzCflZvWq+99uSeH/N3SiDmRmDH9dPhF+CGh7Aj4Fh7vUG4Y66anviZIXqfkTNIaGu5l
STYgmYQfdok5SVh8JQKJchl2lrWKNyKNy6XWZmKZaeLRUxsf6xALBQN1RO417TKJwoc4jZoNDRpg
ZM4UW0krO26RQIybMPHcVU9HY+ioa/i1fa3pzAy4sF3bKjzzxj15QNuXBGfCuM/a21bfKA4eSG2K
9AUDYxxk2hmH+da33T7Jhz2kzgXJge8hnaG10En/7Zzg9818zKkGl7BL/+2CcihbfgFcsMQ6JckK
ba72qja5fpBW9mHmqty4saut2gmBOJMSzKClwheAqvQFC9mJHbHqcUggqqKmmbBym0Tdre/ne4Oq
k5mg053DfedNMxQnJdXtDRR+6yCjAT+tZub2QQt062uTZehP6lfCP2zsSn9uQuQFBt6p/UXMOGsb
TeSuG9tU79POoSqmm4S4eJ22bRszvkrK2NjO3e7/f7V9Qvy32r7DZyU/h78L++aH/Sns0/9FugOm
FiJ/ddPV7d/EfSbiPo47dC+h5nDHn5AE8S/dErbtaJMcwdYnksEf0j7d+ZfLs6kq96gGKVTWfyLt
I6BlgiL8LdVqiqQwHUEyLHdyZfy7/ABCc0ZijlntZN8vuSIp17hs+Tm4dKWiqoJG4zNByyq9XuPy
OyuV5QFmS1N+UmhuYq88+2593/iluorqiARh2RXLsGM+iNUOT6gjqV0DZ99IYhsWTmO9QVT3YGGp
N1XemxsxjPqB2Pu9UGW8L12LvskLzJ7q6Mp8WOQ4P9jgTRV1m24Q+6crXZv6GKE+PJTAFqP3yskj
tD4aF0jq9Fk6dld5FT9prAqBfrrlMZGtR56aW3ChUYAWkNu4bZLizsnq+gaD+tkpKF+YrQQHyiUQ
hy9OFvUJUSZQ79gNl0E//AozTIxYx0v05xrqjCWN+UNt0EAqieTc+n16S8ikd24y40PporcSPuoW
lH97V0JNBc2Q7+uEq6giyIkc6FXGXLVVLYyW11WaL3JNj66jSglXUq3okuJJwt+E3GEgfHZfGdk5
GoW9KY04XZvMDD2jhFxI2su28rvHoangXnZbHKPZVut4ZiIjOmZ1lIoHooXIzFMPuHpf/IJiNUP2
ubIo7Qf2OS8j/IJdeJVyxT7QGFGyIMTdVm3SxqDbEgqXwOCxppvunU1BY1HpEBxmjQl3AUabUiGr
CHDStTgv1hlv4qpqqegmftYylGpvhLRGC1XPls1AUH1ncKNkmi7rulk6DL9w+xe13acbu+DJEy8+
JpMBy22yra7DPK3z+1wNed/Slgioqq3Xrc/Qkar056dHdJatrLGd44aP0Ii5EcfSPpcrxBF3dT3s
VI23o3IRnMoeVUhr+KuxelKVng+FMQUk6Gq2T/ausRub8SkLCjyiY7LGG8TwM9jVQ40BmCCzazHa
1pUT10SLiHwDDr9bDSZiAF2wzo4xXWkxbmIkLduh5e1t00fN7u/dqrI2xDNRuI8Pg+NOLipRr8eO
n0bBlw5zyxUWIuKNsJuNpYOU7ZAH45PW81WrjGTLd7jfaInmLT00H6NzqNMIbzTRYDq4qKh3HRJN
yQxm7UR3nkm3TclHw2dKtb9aWp2u3A5h/JKNtzli3yOuw35p1wlWZtKmTESSXc9UN3bxPZVdyHe+
7d4t66WIRPvQKM9gkZhAtcZ4MBqFD9WixFBFpJTVvEnxGLw0zFAOekdMbTX46JFYsq1TLcdto+VP
pR1vcNtjagq7bNfnfARWmZl7gkYekKXXVw7CHzrUzkYwlT9pNC3SSrRbK61PedVoW0/zWmScMlrY
aT1eA7h0FoGlrhBsFTie6TLp/VKEcbzNvVzfujQLuoIvD1SItsUBrolxV6XF1WSrCVrqYwlhG1T4
qnANLWFV5O4O2+8KSdibqM1TBX1kHRJjwWzDv+Kl2Ev/jnpgsyTjWj44wCHtgfx0YbfJ2msGQlj4
SFlNNZ9WzkQlclh1dian4fE1N7FioYCmtzSyJEv8hHlyD3ncSwIkliGU7l7SUhEtimijOPU2oluI
Ry6xAcl72LIMIfPwZ+6j/zP88hxLVBieSQlqVPl4o6qjkDwmYOWx+0NH6xUmkMtWEc3O+OU7yCm8
js/Zccfd0IvDaFPYN7H7XA31JBu1A1atdvuQJADxE70gKKAydDiJRJ9ZBDWOjhhPcbbuOuUzVuNH
QBnOSijtXk9pFAdSqqA1t36Zfzp5tiu8zDxqKpXwIHxX+hQEfpBAWy60vSUFy4c8fq+kAnrCB/VA
RCF++pYvtGiXZsEPqNLi27wu6fEFhGO2fYpgqnE2mOSOZF+ka2s6iYgKikLZxFHFsO+UibuNTbFi
5cjavouMdYQ5fJG9aTrLAp8J4IL8WWOBouzsTFqxTh9Qx/BVyPK1sofzSzUPOwTw8bK5joV746Qs
ybvOQ92QF96myewQll0HQyWXaKJD/zMitLpppotq+NMP2msKCe0SHVJLMGi+lg6m00xJWZ1YOKpl
b2zrlnSI2G+4bEEfZwnj38Qq0h0rM82NFTq/Qpu1sJVr7XbMrFdZqNZVKaS2SYgyX/S6p0KxKFnp
pUDfUpj5pL+KKy8EgNPobbJJtbq8I4xyKTMoJn5VnFCPFbd2q4RXGcmlgUx1SkOyJrzDPvWN2u47
7rxy/PKQiio+VbJAYsSoouQKWRu+4p1asrNcPaINaofxJgudn7hjDr6iYdetgx4mgPZr1CLzCt43
bByNSqQWlvK6lBQGx5hLU83PM9MMViVhqK9LpznKvH9Vp/CheCTlKOx2aUBMYU9/I20zomWmcauh
jeJG8sag9EHBkvOGkmsd01kFQUCQWzeBBVqayAvkMME7o307xbvT3U/bh7760ao0XtqY+orT9nSX
VWIamqoXSzsP792xnnQp1w1g9i1TM/7gMHiUJZDuFBAJ/jAye+cf44iWui1qDfIE2ZI5Kj7T8ddF
bIw7o+1RUuNosHrxmmi+u7US98b26C+41ZMmFUKAXERn+PhJoeZSg4kMO2c49Vj6mwbzJqAZ74PI
AZXoXYd6Yecg8e8kTSjDJj3JhDthR+qO0th9rUAx15sHu7e3hpVoQN5DRDeu+WPUHJJR6Ktk9QRR
cjoWrA1kIsegwQ+fkTQPIKerMiMBy5HiFwOzIcRwEzWDgp6yuUkjsRuAqFPgoUEs0upV12u+GFxt
Y6+4kiIeNoZTkdk0iPfUi59z7PBXHtPCaSiDElwfNIQzSsEEyQSIsuoZzW1iBRAwattMt7yDCDCB
dDUyn8FFIUPAQBi9ylDFYRzRUoY8dXYNeYPqNdh0+CeXBKT0ZKVPtoOc8llSGM+FwuqlU3ITI6Rp
7nvntqKWfZ0LE+usdlCDYCm5yDE3oULBhWEduFqzToq90FaWgbAzoHfDWBguI4tqUFFY+RUwEz7Q
puuXqoVyCe1xt2dQRDyNb/+2kppH8Wpw71n5f0Cqf7AKr70TZrSpZOTcp9lDXqPFYZksaf2F3bGj
nOU25lXO2JwyNt6jnOUtigkQoVmib/16E6qRi3bcDu8Ko2zoNY9cUf2lY1TFSrPoO1eO7mLa1X9G
XjY+xPnV0Ev1oelxoPnted5AcnocMDPedLZszwa4pCUDbrvzyOVYkz4HZ3r0sHNUqNbDAFWSxTPV
RpGdFIWBPkdEiehTcA0MeSMIJNx7RW1i8lAZtE3vzJCY32B6Vzd+C5OJErN9Vn3N3scGKFoniumk
jbW91z0NS0g5vlo9mdgiG5S1hNp+z1wZvnJqnlVzQIUQxxs1ExJt3HTIDTADdGp2HKg4mEFtnGOf
H4ckfmyXBxkFh64krYCqKYbjho5yUPePkMcpHyTeJBDlTwh648McQEMHHR+uhg2gKD9k4Zorrdey
60wtENoWVoiuSDtUJlQee0RfcwhHbBpWjwCjU2OQG4ig25KeuIpIMgfnzee2uCqdwLkXYuwAT7SP
SULvI9erATKh2NDiOw12fGs3VGeUUYGAVuEp9QWQMYA3y7Grz5i4lu4kkLb60F5W8d7KXNCKDSFN
Y1NA1cnCp8QfKnQe9FshywQ7hrhwg0xZgEIRz51KZzboyi19MkrKTU7rx0vWij4VulptV2vbakTR
72NkjBqK/u4xgzPdM2rthZs9dgsFmClVQb8IdmZjoTzgHRJMF3YZlf4bFhynjDJTKojRKN1WRcSU
In7BpWrQz46Kxt4EITD+yKD+B1fhTOJ1sulCuEJjnUO0Tv0NZuEBOK14B9CIltuocX7oMkdFYRxJ
XCdMzaHumo3FJqNp4vCOQNmhMBO9hA197SpvcAUVNV3eUFUWPT7HoW/qVYT3daH27c/oTVpjemIu
grSEL7MTV1emfrZMVx5tOpurepqhtEpxVWn2OUvd8rYcsW0H5juTcyTSI6A1q28Osdu9y7jQT1xu
jlVJskysdTpAZVQKrvCrK1ZTPYAq5j2avmsVDfcHCjzXjn+lAcLh3uInYJXxgxoRmmgOuGRRCjku
ZTZfdz5Ni9+GymoylT1okxIhqEKZP+1OcNfTXa/x06WlFAb6sDBefNPALhPKLZDrfFVLxDr+QH4N
s7iVmUUP6GRfyC7FRUH0zboF2qM7kx6s9a+zsWe62CYPXt5eKZX35liwXsJePrTgkVf4WH/6jLtj
R5hPnWJzwXv/4pQsUOOCqhIQbKS/QRDvwtZ+GwokNC1C/z2Vw3FtGhiJlLoh2o5AUodgDGR5rCLU
xFGvAIsX/HU+vRUtaq7CkZSyTrH30tkkvq/fAyCYhkH0Zp3DXNYPfxV+vtHk2G7LcE52y1dF8NO2
O3NbJwjrgGr3u8gy2p3NK0bUydDtxQHcKxJpF8s+YZlmoB6npGWvOxfkKPiDx3jyBrRxte9H9BYh
oSLHitg1twFlozFInAGdbj38CqvJQbLzSE3uChdpi19cWSKtb7vceHU0nTymQLsxaNDs4twnuxp8
nJT1NeVIdLfWYK+MiT5UuzYWotG6Rd8e8kXJfzA9+IhtdEr42wIXo3VP+ipt+qNqy7Mf06xjCkeo
1iz1iJt66ZuCn7yhPJmZCSOFHxeqAS4XZI8w4qcYSYwKK0FUCvSFgoukpO+t+KiDsyKMtyJG524J
CDCRTa1z1LRrOYaAcap3y27qoxE013rpHMIIg06mEW2faQ1KV4Ll9m7I9aEpR2ffdDBVKC2ByfKY
UjulAquCWV5cX+OluA4Yj/Z8Iz2+oeLaU4ght4W1b4SHQUIAYoMjxG+0cR8BbmIDN5XPLCreR6WP
91yAraXGL3YVtMzCOiKdlg0p0WT7qmez/HAq2lLe2GQ7ekkU67EJKgUvDu7zNpcWbaUGdggLGWOk
y+aP2MEy4R56Fzmp2enaJg4Yyv2GWaPhGfoxM+SdrzViWVbJKykFwCTzpVLl+cbyV5pzPzTS2hmq
na+TCkV0EfTwydAAQvnDQTdK8jEM5tmjD4SiXRclooBBHgnd9ZbMwoR6Hgo/WGjA5NoOchMtWDuR
dJUJL2KeQuxPLsU1FVhxupFDT6+1emLk+tXCXltQ4D2VOtbvCGsY5dV85fkNJaqOOlWPCFHmBADX
XYqGVjUe0gpJjm0wJR/VQCy1/jkJVBUIZL8VggpaVdONVMdPQ0PdG1rhGzibY6Zk7pbpyA8gyXJJ
yFqxOkW5hwkAv6xDNB1tHRYTpnS4aozGR8s6vImaaq1bhQTd+26QPLnQnF5ZNQpTNAeZwlqX4Was
mRqy9FuDdiFrp7mdvDp1lUPd7gk0mhFGhsRLJ8y7sUe/BVwTM2IZPYWStUzD1GDRZDE6wphifm6/
oSSpXuPbzAAf6OWIkxJr4lsqBBhRlpL+G+wif+kyz0e9nK9Eh7zL1cc7O8Oe2SIawMLAFVqzWBzA
O0YXTb8jopy1nkrvWW8aG1aUaEhHJk26VGkWKcraT6J3MsbdCYaEGi6PjplVu8sUdMpUX6OMVnjn
wQRFheDieV7FRSXyXUW/8RjMyOcAa2iiVDd4n+elhCM9npUZY1A+EsVIom1uu+vO7w/BeOo0yjYg
CpWlxEw0QGZMJY1OPwLwx2yi2hoY+Itp3l9EI9+i0juyPDM3Xs3Pt2RWONXQVKJcFimlmtTOCgI/
E2SsDP1rWXaCnqPVQqAz3iOlZXnfqQcjYI2caXmK4HZvJw+KMF/gUyGntlkSZyWuBEtb+VOpcmiJ
yesBP+zG1Hpw6xjoREcz1k9KsfON8jw4tn9sovTOI9l2kQSTElNOxM7Cu01YOF23+ZBtfc//6JIm
IG41eTCaIcEMGZ1IKLuiK6aBZkK6VbPwXlMlwYPSU3Rx42C4h6j43MDL1KelRiKLo4SOeMwt1LJD
XnabRjQHzyOcLUgRThtF/xAC7KKv8yEjgCf+AOLUEebxP288nPOUf/97alZ85MVQhX5Qz4HQl73r
8KPKZf6r/n+etf3Mp9Ro+f2kvz2z/D/z3X+ETf9tZz0jAE7NZzXcf8om+XoVf5z5P73zD5AAlybi
q3/8nOq4oayr8KP+1orQcbL/5Uj8r8HXn93/uv7sw4/8Hx72RweDgGqYzYZlojhQrQlQ8BeeQKiE
W2OYx7zDctUGbPVXD0O3pwephs2j7Km5gN3yzx4G7Q3NFZajC1DNmiDu/s9k7j8sk7x7/9626X7n
PrsunRATB6VpCss1jW8tjBLw7tj5WXQlGej80vLyhQ6oaEuE+1U088xnmHyguSVTQ5d6W2ALCjbI
GIJQlusyMD+MNMDFyAquq/oD3X8iIaeNboQ9YAMHI3E6vKUC1JFewDdysxK4y3wzc2AUruebjUft
Y741b2JG3qUS0/efAST5BFkq9PKuTJtuc4HHixkrP+8Xrp3tw/TnDGSZUSzzxp6gLJfdJtV9ODgo
J2au9GgCYZmx0jldJlY1HcTrejQQ4qd4d77g/xPB44Kan7Hy8x0uuv1gysq6hDfMlPnLxmyQ+DSG
eZwTG/oJsDVvwgkz1SmmshlDbJzTcVi1PZl3XDjLlvkVRoEJ227N/KQ2z+8TLFubrxAAo/0rD8CG
NbeP+3uzqCi86xMvrKQh/bWZd6OQ7GcRKr8qxWm6ow/jYTFKG68MLPv+aDu4XgMmLqbnrcai/Vmn
w53S6IRSjlm2kG4K97C5rSISHQfZbh0o8wtbiSeaclhvk76dZEpbAf14J5z03ARcmoqguukEsuvB
LtdqEfl3YFTKujqOWVwdjelWk/r5thXiByvdta0rk4abWF49jpUFwOZ0nXdjAhN/ESUSW+sUwDF/
NpFVPiZjXXojLiDjaf78/BHmQSypt9R3Rt5ZzI4n4E7XUBzzjIGwPNX6rPNMri0vbA6QrprDfAt8
0R+3Lsf0okPGfdmfz7nsXh43H1NdjyIQAiRG2aaA/fvnE/43T/P97vlpfS3AmTbf/Lof4fUYVb+9
VnN+cd9ew7z7nx+rWPoj/BtR1kzvyrxJK/WPW9+Oteiqt4rpQjPcfPuvvt6Cb2/Tt11M2cRzNhRR
5wfD/ym2FS2zZAr6CmdWzrTJ/tqNZ4rOZX8+p8oiUN7zY+Z7vk6a75r3DZJPhhoVaMCkYfFPT/vt
2OW/L4aBcJhvd8+7l3MuryarkVsrEI5W8ynzHf903uX5FFYDmyp2ry6HLg+9HLv8bZdjsdRuK9ZY
fMOneDsa3I/EvfsoiIjaUHI2hcwJdm0El8hKUzBLfb+pOdDplMG/jaCzbDSrpPegClQLluL7zMd4
jsuzfdudnwt1U8SPYjrR5ceGzXP6zwcvMnY1EOX5nH963Hzs68HzOfML+XqGy/7l0d+O5Wmv7VFM
5/tu4jgWyIXXHav0A9K14kAnpieifNoPE4uS8veb5jAhC5PpMvr9rqLZMdna1hNX7Ss3bJj6RmGI
M+wSLlbNQ8JvJ/n2dF25EAsvp87UwsYyxGaITcrE8KqSaeNMoLF5I0XIFRrlT7MZB3maj83nzbdM
OfHaLvvzgy+7l6fpJmzgvBsgc0BQCq90plx+412axE/iZyWF+rc7alj/YUyBuBHA0rhC/775p2Nk
nhHTCrhmIlnN8Mb51hzSN9+Kx+l3M9/ji35XGK3Y9nVMmxYofUPD1qE1mYU330/+etx8VJm/1nRm
NxHceXT3TB3mTdN6vPrCJwp9AhHOuMt5g66ei+I01s13fAEyi/xZrfp2ryqBPMwbDRYAzK6ISBXT
9V/66a3SJX2fQuoKELoS554DwtsQlJnsjouT2XD562YO2V+b+ViQm+8Ea0/0EW2En+qNh3ba0LIX
26yVezlpj2bq5HyLjM1FSwtsP9N0uwmpK/oaHgGapACgKSLZVqs2vjHeVx5O2gHp+XL+zOfPd2ZB
Jt7IF2Y+2MzfHXMaBPFfgWDn8boGsTmzEDUSdkHFcXqL5jfGQx2OaNjeeiOR1m7jGof5VoBK9+vW
YDXk5zQ5q680w/A4wyu10ZhMRQiZD+oUuKUFOeUJQ41WzlDKndZTbOuNsXvgjcoP4JFpmRZ4pk2z
glTqghVYhykliThA09AjZ0TIH7qHJG1YkDq0hnpC2YmhGQEhK2Q2TBFNxjx7mzn58z51tT8PzvsX
jH6GbCteFPTxUYj3lG7m/cv9862vg/OTzPtUqSzM5/X11/8zMjNcuV6EXlXRHxzRwZ1Q6nGcFoLQ
AKf4nHlDu3DpFZ2+E+nOEr6516b7540+zbzmW3IGRM7784Mu59RwqvGXz8/51+mXcyqLjqo2qh6V
rwLW6LQZ56iy+SbfMhzlxTTd/cf7BwtmTZ5DlPx2znz2/+DYfMrX/zI/xAu7n77rV6Ca/3w5863L
n9r25AMAs6ZIMP1R87t1+XO/7c5/KLmn5niqpwHpshHTIHTZpdWQH7xpRBG1t9Gr3uILOw0tLDIZ
zS4nzrd6O2FcuzzmcvfX04akfe6+HSRUgqf79t/O5/zbYxaw0SUVoY1FegpVLb7p86b2K57q+815
P6Nv/XXS97ulafJR/vv7f3vS76f+tv9187fn7rWeX53SWF9P/V/un08dwzzfS0F0yj+98N+O/vP/
dHnR8SDO9B+jzW+vYL55OeW3p5jv+b4/H/zt4V/3//Ya9GRrSNZdsC+13zbJX7spmhijVKBmTIcu
xy8PsA0VJ/eYvF0OeUatHTQzwYc235zvaRJHfP0X+cC6MAWfw1T1MG96EvUOdC6h/EYTm/n/Unce
S44jWZd+l9mjzR0ai9lQa4aOitzAUhUcWsunnw+o6j+qsm2qbZazQZKMCCYJ4XC/95zvLA+XF5cf
IyenTPv5m8sjlSi5GZOsxMHxPz+2SRAQyLN547+8nZ6l9UnvC7iSy8Pl53/8T8vzqJpepgJDck3G
DrWh//nz5dFf3vPzIy3vvvyYw/2kyaxBLky6V1fpb8u18nlFLE/NAMLq4Y/rwu4iIpM/f4vgGQfB
O7OQhUXbLwGnapkB9fMi+XOD8k8R9NoKINMlUCzcVH/ibhfmrdZNoD6Xh+kUW6Sn5UBwvZ9Va4XU
qefwu2S+ZiCVsxqep2+fT9NhF0Uny51zcmd4du2qL0x2qCCMBtIYZEJja/6gg4qgZG7e5QHi7ucg
zatT3nbkzq/Sc1hjkGxI8FEEvGyXtXXM29Dw80jk2FbzVGZZvn9uliX9FFaw2wJuM1qbRWfRol+I
Aya4KjZOtsHN3J5dw2WE8EG0ZLTgw+e7WNZwBri/E4IpKueOrFLUb7ieJs1CYxTfP9euSyliWcWm
g9VvS5tqudcjOv5/L9j9/1Vns+F2/XOd7QPR6S9VtvmP/q0Tlv9yLam7MMAk+ViLHLj/WTf/+39p
jvcvx6aWZhM9Kfln5oP+Wyls/UvMpS8hgIMaru1Q7fs3BFT8y/Q8JMfSgC62CI9/qar9U5VNzhiy
v+qEXcs2TMdCw8ycHC/EL0U22dklzR6E6aMIkntHOMuTT3BQhE6mB1O9maRPUINnglr3f7fsmPpz
grfuLzvtz9rf3zCdv6qV50/helKwm9gXcsah/hWW1tVCQyCJgSVLvHJXWP5zR3Vn6kZ5s4jT2KHq
u1Y2/UI1+wklzQGLjJihUHtl4VUyydr9L3A6HUX4rzuGMqfOTNwxdQ8X7t8/UqUZulO4sDh0mqur
ONGajWgnyRrf+ZE2kXhIhvZQ5nWDnDX4ZlpEbrWWTYHH1WE3aU9+Rrezzfp2b1gWRMsE67LjTTQD
BWOEgyJpT9Fw1i81wXaOg9rkTnXQ+vrQ69I/acHw+l928szT++VQownnbHM5oaDT/bKTS02wkqur
7Ci8SZwNhzWDq+BpFSG0mQKVrO5X4b6OB5KbC5P4VFRutG3ypri4Q/YS5o5+z3T33deFt/0vn41T
/T8+Gye6Yc75VkBbOd//egI0dYPm0XXSYxP0Tz51st4QyZHi2LgPBIlYtUdXZDRKkAYt3GZLhx3V
l+QwYyY3/Hi6p9o9EHST/svn+o8T05ZchHwqchAFB+oXRmGEnLjQ0VWTgnMsm8xZG4KWh6UBUytk
dmksskhU420nfIREdvdvRQotg0QHkvmsSV5TcAX//JGs/+AZ4tyYQYYQgjmW1Kj/vqtwR4op8Ifu
YESy37Hy0s52BXgGry4wvrB6TvxrrBvBI0a16CWT9nYkCGc9mXYIObQbgJYVwy0zc3QwHUqybkjM
02gEeOYn8V71tElJsLhORgIJDdvc2orNFxuZ6cXuaFm15i6TEVTa4R4twq1ZwjUV+oR2AVGfOxgE
YIzf8pZoKFfzhl2d5xcE/B1rsvpoGfmHmnVpyGO52SJVMzSEYj2Zg3lejTcw3u6IKD8q9a1AEbgZ
HNCCzqJ9m1VwtleFm4mcl1Wf9RSKEcv98+7VTawWv5yLjiUlr3Pdg3EnguvvOxjtiYv+vmkPOqYl
W0/zmxH45zLzPJplRnWMStyQcYkDYPDJIcvM6TzFWfYQqYzyNPQS5DlY7IB9nL2u+llRrd+NJTto
bH/0Cv4VylX/HPuTf1a+870oCRwKw9Fj/8L3sE3q245WfPgNMALlQmIc9BoNtO6cet18iF39xRtV
d1S1I25axWZ5FHtBQPWpfeg8MBiGIter1qS6L5tEeTckAFSrAMtvAQCcnTp74jC2t6QZhkPdWPKl
M7PxUfl3vM3tQ9akci/iSb5MNcCvulJ3jyDKFYh2DfZDPm3qAKlWTjwMqvV9IaxqLXFeI0fDfwqS
HOBzFh1Nc4qvjVfEV936NrY6vqhBBleqKQJCZZscucFtBMrPHRc3iU96FR/UWJsXTIWb6BJLODM2
LMdbUybhVeLPS/UAq3v0Pmp1e+DWVuMVnsZzVnXyhr1WJ37thtHmwbVKbdMVFcJmPfMuvSorxHC4
qhIx4LbLC3nkxo7uSODW780xP0t3ZgPSOrq0IeaWZhpPmjIHkhMLFLutcUCl/RXn46tb5O5pOUY2
jPl1qQyJIbRudoYhPmDRwcYrqeyxNrUuEf4QI9VuFGEAwmqJM4c/HL3SCR+p2J2RpxoXJePw0dc6
DLKRp1a5KAl4YxKpaaV8RqjsMzK7xMwN5k7qdnCxKAnfSjcbbzheesgD40CO2XjRnQjjOc3gR88O
oyMqNzQIRfMlbILsUg9ypna39bp1TJq61nAaHfhcxshdPtKCdOt2Jq6/IYku6MTouo3COPi9usWT
4++YSFO8ziXDrDs8RX2WnTRLhvdBqGAXUUxYTy0C+cyuEsBbNP8hoIgHH892GEbhsRzbr0NVjg8t
er+HrknfyLA8T20DiUYOxpMpSu0eQqVbnhmmeEEfxU6WOVQtmsdIHryTlUzHNvCc+7KxWD8ePRfl
/fJ08jIiquefxhbfo+l6MG/za+Rz9A4jFDQNPZ8uy68YngCe4Wbm1kuhwKWO6Ii4qoPHat4k6Sy0
sfEALk/HksG0MtRwNSsbWw6/YZKXRpyqPNUGAits1Wqv63HwDKwA3XzMyoMBRntaNoJgVUUY1I3U
4+BZuaI9JC5FOAObY23YD8sGzkR2Gs3x+/IsrdzpxtfbDEwcT/S2SMsMVfK8bIbO/3AnJ9uNDNqr
GpGJT/a2kCsH9EyVYOGahrJ48JIess3gNc8BREpusNNFK8D9t4b3JomSxxwE18Og7iTz4K2gp3jA
oD8eWitqYDjVLS4KiHfCqzXQzLiZ20kHsumXxYeLLj60f/RhHL42IyexgBtuJtYbSFvAfXkKdNDE
dk0yI4QQffie5K33ULmrxNG/uKkBSIcI2XZ8w/18Nm0ozYqoBpsyPtCP7jA2KLIAkWyi1iMO0o+O
A9fFVgMribY3OeIgL7d131hU9axLWyHEDJ2q2scmmpfAmfr16IJIIzdz3CdpjHq2F4gT0WQdRRH+
rjO07Ty6VYxcyEUSqBKbiojktdwjTkbBgHkzrQb/USXpl8Zo1c5k8D2kkJ+yqnVvOYFiG80H4CO6
dE8LEYDJqL9GjT2uGLrKB1tliBP7F3/QIKsFngtBTfk0evMMiq+ntr4bXBMVtn/sTYij2nGCaict
HchgbParMHq32rZ5EI0NHwKcxTI+TYlrvIycy1X9myu04pE71Y28n/6M4QRajzs8O3Yf7lvrTEET
unnCq0zdbVJoh+LU98MXszannRnWN3qzeN56BgmbJEXElSh2C5R5ZjQdlOuWB2modccbfATJ9GwD
Fb2EQY1YJzPyfQwDRwy9txVeqOEtWysawGtPyfTM8XtwA6TTTeA8OAVe/ZjELDATsQaS1zlYSc4a
VbrrlqnwPvPp45quDz3BNUYScyHKDwT6QajLcC1q8pvQsor5KskuUZQCjm3zc9QZQGTCRl0GQ54b
5fYXM9gaMptusu3OWR5p7xO+GA9GZg9iA7xFEh+MsLhNswmBBVmyd8os3JmaIoVrBKDevYc5vg9i
8F6EEUMpEdZzHIwbs0XZx+movQVt4G7UkO+9tnPoTwfTg1s+VlYkUdKE0F+LoeC/1yd8L6iNo246
uwNaYTUiuR1I3rmL1LVPHmjZEMJDQL7wMS5TIpfdlBn4zKwYcSxd1DwPSIHKNuQl2YFpnaYa/CgJ
RlH+Xbh5vBGoxQ9GW1zLRM9vwvupegNagg+tDA72Mbaqn+Fcsi+FbRy1xrvL1iCjeZyqbWan1iyr
6mENGsMTdBx5zhyT27FLU3LSYwiezVA9VLPEqsts8yv6+uIjdNQbcT/WyahJYexhz27aJNXWtjSM
o9kiv2v9U2VXxd6tgbq4YRcfRWnfyg7OVTizIjF8ajVGxth+kFGaY3wDrlvk2EIRsTbOnHEYRRGw
Ur86Lh9ea4L6sWi9ax4U2kmUISh+5Ozrpg3F1UtjxF2p3CnA8l1ZMQx0Ib4U4IjMlpFIY0YoZ8dr
A9/D5JuNWtXczUjBSTTD9Dyowd14qCyhdNGIagkz8IzynhA0eRhqECdaccy7ojt0w8/KyvJrn7v9
ZvKr34sJ43ofcAOPrGKdYtSTUUliQ5BXhyQ3jBM3tWxrcvDWnqR9YwdU31TsOLhUGQpbf3jXu8JY
q5GvEOO23cQ4c456xNk0v0fj01bKAPHuOYOORmtYK2+KyNvWgwYXIaLKPra2Q9Bw7wk8b9cn9oUe
2hbllXZJuibBAWkhhK+dLaeJvmkaYAX2z4Tu8wP4Bz10yPdusBVWEdYpc3RPbdFiFw3daB9Sq1h1
KKVrD+ds2yMqBJQaFFUJlG3j5Mp4qVqcvmDGUmAm7z5Zi0Q+ey96i+sqnAgE7zHm8nEAzXhZBVvA
jV7bUfxewWZZ+aMTPVVIKNt6NL52nTYRLpAWO6k1+VppHZS8pivOCcLqFwghQKtaoKmyiW527TA3
JcX7oClChpenLXHZICs54gAMzqrhHtVZcFfaND3Gmrftyt6+upnqz4VtdatktElfTcHnofdNf5PK
f8DK2/00nPpI7eHqVgV4IhjR6yrN7LOOGhybcttuRaeDIpVcILwS9r19dnVEeeUEtSFKQnhKy0+K
5a/a4lx1HoipmfaUZCFJw21QbFoBvy9LG2IgnDFAl8syyax0nmr+D0/qKPH7QuxCK/1SsSA7d0EY
XJZHy8bB27jphQMzOsi1CiCOqZ29CDir3hHDO/9Fjf90KEGUDZP3u9Po4aYT402zIoqDmq3/sckS
jl7ZlT5yWGcm2lIwxhAeQebOk7s7hR8Cy/BOEzc5aFD7yochse0HjcBEiFjFk0h061BSwSGhfCye
ltdaa6iwLXTuvi4Mjam0BuFzVNVTHitk57jXlmfwE+TJdvH7LE+Dg5XhnOE0zjCdpuHWdq1iyylj
PMY2QMAxDsE+JWCx1USERkW15VgaCKAHWw430TcXJKrlM8FoSM+NJ0e6wSkfy/Rgkha6ripZXlwv
fpUgVS6ycY+u2SMCF9C8RaDkUxNL8aRsuUYDWwKe9sxd3gtWYHqwpTTVr/R2vnxc0pkL58ByI7+4
jL9ry7PQMWvaXdaeOI2TECeiUbFdL8+dAtsX7jzw3pBaIhZIZ40W81pPk3FdU0Q7mVrwZLRutZ8M
pJOomftTx8QOt9J0WjYECrbpX56rEW67Cz19q7OfuWWO9s9Q1iMi8gOSU3TypfWYFG13criIzszL
gZ1Bnk7TwqMhWkVnRwXVfqjLm+5PJIeE1m+agIiWOCIj26U/4jSKiLx3k20bpECek9+q3P6GXio4
a0THCY8ciDQNLx1ObQ5s8Cj66OZN4a2ClWw3+gszvEMkW2yMfNRRmrx3KhkijeTScBdwrV5bRePw
pUwUdF49ekctTQq2IKo0Cl/IbaUqQMw9c7TOJ+KU9m3IJeh9R9X71ZmcQ+92rxjXSW+fYMra08bO
QrCCL6ognKVropwodI0VoAsMs4dXIuv+EJnNI5OTdzXfYRKz32PlrQW0x6I86DICA3DUK/VAg9rf
N7B4hE7+iZz11n4PMCQZg4tmjke8WNg/upOoxde8fWKe7299iC+raWBWQya3PEYYptZWNxw60wQL
jD33kNhcU6UkllgAVxRu+9PUnHZH8+7rEE/FCuL8u57bzRGpGqmdCL2DxD5SakPgmwAFltnJmYfL
ZZNaG7tS9kFG3s964ntGbb1HlX6UbiO2pmk92gBqVg3kYz3HI69lhYvzTOz6DjNtbGjgaiKyVmzt
STMUUMqyczA9Jt8GD4xnOZd3UvLIYvdN6J629W0Xvls9QC6FhkZUIUaQnGRl0FgKYxXLoTyVv/vs
6qL3YQWTh4AzlolAE5df4w8jKtKHQpC9EJTY/ucKclZMzQ8GjjvDENI71KN3V4Nsk/VOeTDS/Pee
vj1EH0vfycGz3gLbuHklHvKw8aiA2oRsJ8pkfaWMV9srYKmFySnE/nIxYcitlQemSy8BsJeFgzd2
nn1l1Zcwy4t3DslVS/y3qiSZNazKr0jW4S7Z5bSve0Ko7S6Bx6MAdlqMISza4zP2+gHejkHBzDHU
TUu8DRaI6tYAhtrVjfbWMfxkIav2aJxz7wpuX65fkEgnDUCala8OTaIhDRcYUm9tEeb72imKxzCk
Yoi3K21jEuRtx2FRbkNjkeOqyP300iUFlK/2VchGXERvFBtOYbzOWclO1P8UJRYAAzZWUpUziq07
elbzJaNwtMKjc0KBqnaMe4xflrgbiXQeFAXqTLMf3IgwO+BehYDvOQWOeY4Sj2alyL6UzKX2oHge
xUQIkK+HwGihpbpSyVXSeVjce6AMyUtPUfmghVG3oUpNaE4ZPjtmvNEm371w1DC8WNSTfFLRtm5M
STmCyua0k302Y67+ozPEJZhQYmmW+wZO41dvtIwjE4VLHgcwqWs+fWJGj67d+695lO2Qeb8RXdZD
Q9bR5o2g+lxV5esJvSjugvhRaqQYEWZNgx6DhCwmPDg9iUm176/xvgEYD8p7l9e3WINspSJ+HpPE
vgqF77MsKg99XeprP0NbSm2ib2LsrvnUb4JiMMgvgPRjp06+853pddEzWZSup/Xy8A+tVI0DJWyK
LwCbCNMRL3nm7bS4NwHr13RxizTRka2xpiwck+Sgb+6UfEMH7yKn8HGPdbrlnpbnGTijQYXq+KmR
qP4usDDlrDz4v/7Yn7UKn/qI3iEFhZjpZ1fP9rIgZqWzP5yYlOiakBF7C9xkl45ZfOjKFBPr/Auz
PGhCtcHdZISnUZHlPQt2lk0X0bAcfyjW4AaObiZrFz9pw2OiEZdk39uCbk0bdo8ZxmIoX+4J6Eyy
Jhr965jCMdSM2uW0b7UTCSV16rWsNDV368QzWNxW/S7ADvLklyAFkCylO9kHj86svkyfQ6d7rYQL
gnAWwom5zTsE3mqoQEGOctoYJM31znNb0VbxOvdd4Ll88XAYv0wOCmkYtrh+joj8yHQy3PGmxrDc
WA741zgvwOCAAC67hEhaJQ4BlnYOXEslY8yOk+kjIJqaVMd3qZGDidKX4qr5PDBwFUV88vLpBwfb
YcjWrCOuFxDWeoTgshh/0/vGu/VqMvYJyBsWimA/J+7GVZ2zAhzNTZe7lHUTKittEuR3K6qvbp4T
oQMXxeNM3mgi8/gtHFzGgJdI1FvdneLf7BR0jp9RbPDDOtvU9MsucZLdDJlrbwX4053DHOGYNEH3
6BH4Nrcfmu9DDMZxauClN+az46h8zyWQHXylsrc8889ZFmlfW6I+1qYrO9K8VXLjFs1CCYtrwWT8
a1BQ42lJ8nIG86ML1CMqWecnTspNB69VZ4y5J77RXTKMMqtKjIfSrO1vaQYW3GzwVDqCQjqGkydv
oKHTtRR5WVAD2sMXRwh5jz8txXyPm3YCksDQMaJx4d7SAOSjMJkXPQDUcthT4qDnnkELQfNt34IS
/DPFBLnR7Fa7OJUWbMaaFCUW+78biMJYUNpHTOBASJ3sHstOvlBsQ1qHDixJvfFssYIbjVw9V41P
Gg3PgJyRR5A2zq3RDbmCe0rejNniPR2zF8UaYR21rIKDCmJ15Hb53hQNfrcxwnmca49DcB0ji6yf
CsSP0EgCc+vxaH3JBmhEcOjlMABdtIR+LgxSYRxPmsc+guxRFZ1z7av06kZZeIEamdAeHM50J/Mj
Y+a1k1H7qKf21xj+DnTddJNT8X2IBEFkuuImJQd3VdrtU1tzM64D4WJRm37UZdodMNqBcqS4isRZ
ZWiHaOBWYBGiCmucM4T1FQpmv4l6tNUaAGeS36sZgvGhVMMUva/mNFLKUp5l7Gkb2U9SfC0NExdw
nnMLa9zf7CIuNqpQBpEuE6bzoti1OvRNf6joegbTWziW2UEf+2eO1jibp1kDxd0EW6Il2cQlpsLD
KrCPAzHtJCcYQ0RCLgmA25jqMEY74MdG9e41eNU72kjlKNpzlzQXypwWoXQfTpveM2JgH9UEDDCz
g+aqpcCCTG5pVV8Pe2v8GL3+5mWeuAQxESHs3tMYZr+RQNafse6eIz2yb9nYvwcY2CBv+xdH4cI0
epsQqIGWTTzad6+Auh3roCynoL5PlLYDh46N2bd47vJSnZuwfZpIc9661o/SGKAmwZjvA43JdgT+
vzayeaXeUJnUXObH6bbtDWdv2xaxOn3zXfSjOiPNABXVDfkB+3zVhPs0H9qrKolNSgjz2WrTtS9d
a28QIrURRUFi51w5qNPU3vhNCa8gwGvo9Nmxi8Fvhi72sDFmd5imeQtT1/moXmGsppbf3Ee9Q1/U
xc/BoIc38A/6OW7kxi5NsUXJYyGYLHJMpGvpsYr0dN0+aDMfcmThqSjo9W0r9lPN8p9ScfHOaM8s
XESECUTZl2Y6jmF4arHa3GyNXjOTJOKnBKnl9zBgJuTQeXpQNcOhUTXaJao03lQPHnqLYsBQTVfX
9MnXwJKIcohVYkBXgqx39h8TW/uscsgjbe69wvok80OvfIIqM+PVIfiQgYc/goEA9b31OjoqkX4e
/OhnZyT2DroyaVrtEw629rduFL+1DXdYJ8NuriSH2ExMCWxhUnDMAVEq+vMIssZHGdnGPkdnCG1A
dDcbrkRBfpYfNeZlCgoCTIf8zZSRupCLNiObdA9ehW/AJKoDTkItfnR5i03oDhPMzcjfCxw4UwAS
xzmErP/PdaMIfPFG+5wzZ/QbCkdxpzd7Vrjl1ULacxqIDc6sXF5DZb+J1GyhBxhvtCo0iud5WUM0
YGohKxq+ultTX9I5+3SXjCxv7EkKAzMyx4FqDU2TmMKJL0k3mhens3i4MONub4bjRTKhuBjzJtQZ
kaugJUGBGWEh4PK3tKVOoU2zuQjlC+nrhItE8M208kwlNT3D/JXrutd+T3ywY3XrFy8GHIK7BsnJ
cj8WhkQNb+5loujf9PFHKLrm6iQSIEDrH5weBjdkKv/EHgGFxjqxGQvrRq45/Ty87CjB0vScJmZ6
Vrg511kFd7GUZXYeNOgRGfErWsSUT4kZeWTZ+KX1IPxpR2UCfMIyT7ZIXDLq3rD50DmQEXJXJ4bS
YnNjp9yq87BKgukUxgXhM5QsVnbNgMEHHEhIpysAOh90RBdQ9HMiPDy6FnTHiLpQ1Zd+dSjautz4
nTUQqTHoYHK4v0y6j6vWbIr+pixX7qKERnyXNa+6AS8nA0s00tGmxZRkRn8NsMx6DMlx7dyrsqrv
zbxZhp2EKxgdSnxwhjtNS+bqZeNmN2duU5vgvq7WQHiEpQ5uxAiPyzmhfybju5ofOSG8p5xFd9b0
9gE+Bb1Rr9t0VcJrfna1866+mFGyd5nGniswIAgX4+SowNHFnVJ0WR1WoB6RLlXCbdIUhJSbPsGz
WWBf+wZ7MZboa0y+tldn6dnrwa6TNA7KxAdCZWAepBibEsyaT1+VYwSskFPvGQ35NWsq8eEbxOSp
3s6I0ZEPbc3CP01bAjbZkYRElNnerHIgHSL50ktd4YD1zkVmZXPX3HnzMnwgaXFyhBG8VI2kYDeM
58BCLaciB/6o4X4HAV/tUff1W03pZ0Xf6ANT7WayMfdWTElvsgj8qzlEhNFb3dakgHLqmOpJJ5ff
4r7EFJfSPWASmrlU/1CQV/Q2dSo7+87QAfyUtfcSYTj2CHftmbtehoR6Qge3RMoKpoXI6U9W2zjW
C6jF4qcVtCBFs/zge/X4UlCeprTwEhZGeOgbikvL+bCcGeDU9iZTjm0BdWGjk8p4TALwF5zcnPF1
/GpWSDtdyhn7OjOrRwjGG0g6oOUMCDwlpTL6UF86RfST5L6xohlfXYJIvtAAF5sEk8m2Y+22o7LF
so9257oN6ydSA8xjCa5vZkJgMAHu+JZ51k+tnngpSYjnmBqC0VpmrdmkT2DMGYSNnK5SCJ5sbw3N
9x5ZyjWtagE+r8xJmqOzWUW6tm81x7ri+HtTed68ZMIzr8rQ3+Ly0ab//2zHVvjiVZIKdRZKsHMe
MoFZe2ouUlXEG3/KYw1kTadPVeryFIklMqswhM5jNdwSwsg7GqZHDt8SXb9ssqx/h5OVbAYkGKaH
CLx1Cjr3IhH/fhjT1j7245Vicw4fhY01i9G9edm1PBKLQD5vKIBzyRMvAvwVFwzFZMolDg6UPx5D
V8cLXhmRhUQhOS4Oz0VvuWw8N8ThaZdn2ZTiWBvtj7hJy220WFj62X+2KEKXRzLO50hn+z1yZhF3
N3se/ni4CEoX/2bpMBqp2oKPPnsHYNoVQOJmq8D89HNjOSrcljG92sUnurzB8oZ/vBWS8z9MoZXp
bSYnyA8pCzB8bnEyx5n2b8uvxctryxvEIucjLR/hlzeMC8RZUFTfFg9obvccCC1Sf9pB89kYGiiN
EBhEGZusM+AZJFm2Xhy29O7y0/Lo86mvNCaqBMf+8vqy+3957fPp598bi7/j852TwMIsBk2aqT0H
UH0exeW5phWzCa8OTpz8gsZliGHFxLWS9Iocy8ZKEWR48b7vXY/S4fPyCyR8enpdHAdnKOrzYvRd
3teZMs6O5SHwlz8twMsjqdx6K6Lm+/LLy0vLZjEOL49qz63xrubHz7dbXv/jPfOBwp9ZoJ9bQMBU
8JA/1zaJAPOjZbP8oA1ZgSdxa67D4tmj+Xkk4ZIKbmcn28VUnUCSPzEvWumBkRyXw6yW0+3zsBKE
0c0X1XIlDbP3a9l08yPTBvtTTqHaakE/nMoiG0465XmKejz93CyvpWpiZQjoM4ob+DJNkubb5Yt8
ApmBdZIYFFcDchE3eyXaAKkTegHg2NlMc6pWs64JQIgRVzvHJoRgDCn3eWLcuqmzB+GEYst9wWZc
rWg376M0G7hF2ztIJpjw1avMsicjpgTbD9uRVv6K0rm2mgKJ7GDcM0HTzy4siVDGpIyxwlvROnxN
Qv2e6pG708f4h+ux3qER/mrn/IdpM3cWuaa1LH93R+PYZbVJXo0K9rVhXEGFsFQqEeoFQBWogr7p
pXVv9Ci4BCb+yWkuNof+xY9tdXL4gCti2cb6G7U4euU0RlcIwOBfcGR4QzQZK5A347bxqf6DRaS6
Cbw1SVJELTGZRbZx9U2oeEZ7HebecNsAi7Wju3A8csJrf021rmtKeqQttMW6fTeT6oGK2R5OjxSB
hLXmfi+s9waExTpvPDxl8XdG6w1NQL5PEO4jzUWvVY7fiR1eaaCATxCIt+7ouaugsF713vmqCSJ0
0mg9OMDXGvoso+fgupL0C/wa82w60sFROosFbuMhRmdlkWIRtmD+NR8PKTWga+CHX8qwTFh6ANeS
+nAEMfYY0bnpUtaWvv8QuvQTwU3sVQZh2CkgdJJjnxDOSjeHggxEg11PAdVsCOFEjwJdNZcNUgcX
WibpuAZ7rmYlBh2gO2KNhVFXj2pXqIT+uSc/cnsPb2DOoGKKX1QkI3f+Y9jcMuIWtnkK7dBrQeIx
r9k0EDtZ0yY1jiimXzQCSV0yDbn3EduADiqBeZpUJXU9vHqV8Tw2urf2bfi5aCOeKFFd+e71qhhD
FMVwfXYOUOGh8uQqssAzFXb2xtX5u2w2zUSdNKppcDPBP5oBJ5eU+sGfyDGvDbWfunBOOxHfWEDA
4zjqstpwbkcb5ofAnChwDXBMivexIV2qyEOI6f0IqkpsUEj6WwBN5Gul8ml0rB8+oGhiUYqYePiK
9NhVWwl96+vpSBMl9ffVYB7MGeomZrybmEFvzYx802f4G1yXETc9QLhsRsNVMyQumnFx5gyOGyDI
YUAkrN4DKufOeLlpAc1BnJtm9NzyEjgUDP69fBIzoM4aQNXVMOv0GV5HHI5zdGagXTSj7aYZchfM
uDuthfplzAg8+ooIOqHiDaiLj94MystnZB6cGmK/ZoyeOQP1fL5BPSP2zBm2p4Dz5DN+Txthl1HD
mXbeDOcrZ0yfQRuNygTovmGG+BFT8cqNontZNs1wGmbgHwF64QwAjCABljMSEFZk/+KYEG/gF3Ar
nH4mIV53PezDh9DQXIzBO6PwdcaqxDs4Dvktfq2ROamckzKNS05j1u2s7lxOFj2ChtyO1HkyGsN5
GmS4G5Ope8Ao8lxm1Xd8nR4/GqlVj0Z2t82mYqEu+6MrYzBGfoXYJpeE2aQEe6Vetc/NmjALVnZd
njVnhN9fme/Eu4gyInW/IWS6aPYXJ3pLi4icxKyvtj4Zpb7evyD0IKG1I1JHuh5Tp4JpYSKupe2a
V0sfTdgIyBUHdA07G14jV3IEVQisNWV/Zw3dRV5MaT6WHewgzQ6GLeUqkjS1dzKQ7avRuJcB3dVh
mspwk6YzwJOy6aYKm1mtnioiHJufY6I/o6xQzw3leeU36avdn8ep9gCy2Ywr8Xsqx/7ie2NxjTQA
h7PqpqyoSobwtIOpOnQ2//0/K4vl7Bj4m/7eRXXlGBDkdGnDjv/FUTB1euSFjlEcYunGh76j6d2k
RIOiGXx1ES0+D2ldwY4bd9Ys7hjsJvwvH0H/D7cHpmYGVCEtCdlFGL/I2T1fNS2ep+KQasid/Fa/
O4QSbLT/w92ZrMeJtdn6Xmp8yAc2mw0MahJB9OotyZImPLJs0/c9V18vOCuV6fNXnVPTGhgTQfSi
2fv71nrXQCwGF7LXVDA+RxBQ7t2iD28kKSquyICqlKSfNJWZoYwLwssiNtV7AzK6Ezy2NJdPTFf1
m0UFulaj/vsfTiyC699+OEKtddwT6PAlqvd/CrJxM6RmXIz8cG6rdqllOKeg928MExYH4gV5sHpQ
IWNvnHpFODfTpuR1xiMriX4gb8lvpPs+7krDCb8poT8XFHMo/lg/EKhYkvMXQ2CqMXdNARkuI6ro
l+npvyTZLD6e/+vzL1h/5biKr7EKzj/eH6I8aP7934z/MzUxnhlDFZzqcobuEkZW1DZ8CaumyTbp
J1QZ+RbJU7+fU/ulVxGnB3kdE+hGXHIhd2j7rwbnm0X29nFWzou7VECquHzlyLuLx7I8kOAH0j8L
QfLF8ka2abdd/wj/azMepDA5vv5r59ZtGP2TjfTrCX+6thz9D8uAfqQTH2UZFLc5kP50bTnyD8fg
CGY/tByhm4b56doy/nBtSygX1pfiP4tN/8lGcv4wgSIZjjQFERCLw+l/4NqSvNA/9ijbdfERWdZi
DkNE/LsHxB+oOIVQpk+QeDysZ9Ot747kXFmUvbPA+mZ2E/OYb05vPJQuurnUpWPbN85L5SKBtMDx
btsh8He17E9VQB+6ZjtY6HmfYGtIi8wiN270zxAb52OOKtNy6/uSXXhD6FVOKHAmtrSME89klhpE
oXua45uiFcl2Aga0sfTXJNHDnZ07zqZ5zIsD+ufwCGeJ9MmGUkjTif+HU0f8i59E6Pzm/CrCVMr4
zUHkoqzxjcGVpxnj3TEQkUlCqHaTltF0ICKKRBxBHaEpwT7P5g1KoKOYkzfNUOiMS6I7J75pWyIB
61x6gAzE3RJROKOljWDCvXd6hqWBq14mphenv+15d7/OZP+wv/Hn++0P6mDAw5KlLIUCREnzN2+W
H4q0VF1UnfzAf8kqisalmd1nI5q8rCVwYpqNW4oVOUSQ7VSSoVbZFSO92vmK3HWg6BIAREdKsoU6
S2JPIXZqQMvdJjs1xgwYbVC6Dcy8rPrWl7hpTUGGUeEEhEsza2qs9GKSirbJQOkYYr4ntxIBglb/
yCw0lKXfXrBfpORRj5epD75KMV/T7e43KClfRB882WULyihCYD1TWepRqJCec1HOXQCeYtOUXbeP
kGTNiBT9+aj14pRpMPUjhwhcrdlx4SBswR29hLK3PstvdTgjnFT9xwTeqnIINuZ52yFEPmLUuyZA
B2eo3t2o9rsIUeKnsE8cAtwQ95DkFYrsmEr1tRoo0RtN1VGIJVCNPmlFNHYvtA/EheRO2a11G6bd
0Rb2tNVxHBJ4FRJA1OlXZLaKDWQXyvG6fSKT6zEXRLbVI3qClhfRiqBibiLvyW76QM0LJX0gGjsm
gNSdjPdkehx7Ji7JKN+dEL2OCdSrau8iy6GvV8rNjMZ2Q1vmkmTOHknu6zyrnUt6wKaoJaAXSTJx
lDXXlZwJsg1Nos5ncbDz/H1OJmerLMiTDIG8rq9fSouw8GKISmacWKSqQnSIqgHqhpcMoM0WDCsV
0lil24gi4K3wO0QkJDL7Bly+qrtPNNIPGJGkRI8uGZvZTMWN+vQ5s1vEYLgIQliAkMegCOfvmspG
XhJJna/3ObOn+T5wctj15fSa0bPvp2qbVvlzOcm3um2+2Sl1LNm92A5dyr7NvzcEwYmwLjdGFN3W
SUuYddd/VRVXMwu0MCHZrT0xdtfmXeBAcJT+pZx1Uhx1+UI9DwGTuK4ALZIwIg7RhCoWOQGaJCM4
2KWRsf+Q4gqGApkmMi49pGYbEpXc9rdT3x1C0V5hejy0Wozeezg1Sf1hi3vT7c9k0Dyh1Et3gT6+
g2LcVR0leDPezaRVIwFmMU+ESSLoDgqQwZONj9tOPS3sThZmcdgX4Zau7VcnsR/TJELxN1/FZahT
mIgzatCBfsylosU8ESlTPMSqeS9E8xqmdF2CdG9xJDEY7N5a52jSaNgUyPk3uXNsDKNDguAbtJVj
z2ZGZue0TwoqUnb6rXGcn6hr3+p0OpNM+Q60ptyKlhO63ZAlOLp3UW+9xPw9aU3dJn50Sar40NbV
Ez60c9UHd7ZlffgWXyCX73Ia6oNt0GXJ/QcnZny8xJ+R+sa03npIJTGzEskFfYNwExAPt52z/pAF
xg8CCUjZC9Gj9TJ96oDMMwbGbK9sn2Mogg41I/03MatEjb5ElhcPZJXsjQQZ59wSM8DYLduUqXlb
5MqDw7nhlYFzO3fRmNzHaokt0I6l7XpG6aBdtbpgZ6c9p2sXIFtzQxIKLOCgkFBYxKnxu1O8TBxS
/5uwsitEhF8A0ZOaMo1PZQpVkxBTXCaDfvfrfZN29nyCcUG0HIOZMNbE9pbje2oKog85lOj6n3zK
nmas7wzsn7MMXqlmT8BNxx8EOpAX5JOBrZmM6o07vzTulw2xa78kRIKpkRT51n8IVAoQHUho5Ddb
03HenNG8CpyLn5zsxg32ftW/0DjVmapVhltx6j0U6TzuIujXIUm8EPMJ4dZLdSiE32xsnJ+o2CxU
OCp89AfLOBIzexLo4OlbKkwdRrA35HCru/Upb42vprWTMRIfNOm45IqvgVtfEnShbbrMuGcJ1/dd
t/PIA5t/Rd4fbHeXwkcHHzYOkennDXHfncOoubUfSe0B+W6EW+rS8WnAXo5wAVy1hXqF69ezGYVH
OLSwjHIx7E1p3qZl/eyH452yMTXgS3o2Gp2yX/OdTkwFat/8bqKfLFo6OTkrNa2+TZ/19bppcquH
UrpXOY6aqXTaTRaabwKZ0VymuYeiwQtd0p8ZX0P0yQpYxzQsVDJD9J/7n6PZIZdcgkayb0of9TMC
2eEYKXXlDrR/aaLU+8LsS4p51m3Q4pqZEJMXafeIHJrIJX3i/MK1Z0JoaSXGR1bV4FD9wrPR0G2Y
9r0meFq92GeurPlf6xCaM83nDYaZHK2zTswHHQBfv87sCH6LsDSaKRO1ONxtrsu8uBSUjyfnS2yN
nubYLyQTupsuc0PvLS4jBFUzxk3LfLcYiMQtgj9NtDAERwJsIryFSW3fSAdf9NyxK5atupsdviC9
MBCuJWeWAWdl1NZ3krBSQEjZxo4wMTml2d6GgrRvOnHlNfpa/dI2wffZ0R+rsZ83fAfkruzwWoPJ
xzY2facXHjABaqWq+BHptMFSAyDTZDa7bIoPgeHi4oZCl7WmjxTisV0E7b2PEjBF7pvZd7oc+GPL
4fscmS069ukgMFCFdUN/j5IbJ5cKk6L9OFAvAxN+Fi3SJELWw/KsCos6CKUnh/OWP7fvaNRpMrFL
XO+tNL4e/O7r7EiszUWm4OBdDQif0tHy7DZpX5efDskvSa78PXBnvgRV9x0d68SupL8M9oC+Ox82
NBO/Bkb2JbNRrXatsWsK48WuRbm3ZbRpZfq9z2mZlYy22whROAKEi5tqd0PXv0kuiHit0UD7+RMp
jCOlRcrFVVU8O8GMrT0l6KQ6oeV+0MRwG6MzQA7zyPDzjHcYYGVkbSxJmdqfF/r/puFZ1KGtp/Xb
cXnc0vXdICqnKs/bmkruReJ+QVjwo4kRgE+j/VxiLu35hko2uyGRR8e/UVN1q7k1HxzDaIjAyE8X
4bAT7UfXTe+6/tvcZwhaEhTGdXNwMQ/tVEnj02qGE9xN+9SO9Dn6AYT/AkbiVG9MYlfl5Ji20+tc
2R0iduM4ahJDfjqJDWj9YpsPRCa0NXCVAvy8jDRMHIqRj1sX+5IUjz2+g50sM2pM7nBHOVbstAJV
a5WLxisFYsyaBhXYEvhnPRJDmT6i6O/BsTGDSaRJITk2LkM2UkynFE1z9gnKIGMFLSKZWjqPcULB
J5+Jlm0huBP4+sXocNhEKHGs+NAVAYc/dTDGJd0RfdCPKKj9XT4vCR4xP3wykKA2iVmgUq0psZYk
oGZ+fUMUsv6Q57T7jCC6rzKoUsSEEluRy4oTFibb0kBt3JzGgDinhc6NSsb0UIQa3khw1UIe5Y9I
CGtla5dU0lpATAhwOZCeSv3s2s4qio52Qjkobb2l9d6lNEwb2sUbDWEXpzRg6am/BDGBVoOvOkXo
whoknDDXSnrWLPQVa/XXzXWDgbikXlyC68YBHSMtirzy1o2/nmDepfU8MjKiCfr5EuvahH1gT8TQ
XdVBG8M24XpTpXNtNw9hMKuT1tkG+esRfT2kQzEhXcH0C+K44hZXxuL6QuvNchR3eRz3+2rReI59
Tb9kXcUzyPzCL8k0dV7HRfuZhyYBS9ZQ7mwax6dSGEQXQ8o1bbs6RHjwT3aN9YYJHF6QNkehDBkw
nvxHaVG5XV9+eZl1bX2LYMUHra+dLtgd8C1k/PqcmMDs4CWZFP4tI9P5e1XDFaVc+9TbgHEy/E8E
qOUnt9b1i+8S5ZaGuHVjd5kxmRYxh1qD5RAowGqax8QY3o5OaOy1ybY5DzQ5oiCEhoHRxDehH6S7
cYBRX1Ly46icv6BZIHPdb8UDpbmUPjkGVEYwjOZSDHXBMFmeVEVJXBf6f0sY0ZnMeYOAYBTN0yJO
snFg7Mgk2GQFHrjCd7DjE9G2bZJYvwXBv1N98cZ4hCzSwI2uorB+bhdTNunUOzyF+8nIqmu9xcKt
kQtiOBnRO9Cc9ppRogk3eP/GGoMr6pev1Bc+5npOTlnGKLWp/XOn0e8gpAdnbrmRWikfQiM+u1PX
bSxrjq5Uw/khL7lUtFnJKDC00reZC5ITIxhNSbG4oK0o99LpiZYK6vuMttWFdoW9M4b6i6Tjcz3M
TKbQ0jb7tsuNi6LUEao6uDVGev2CBDrm+PJEWya+p4CmNgGHDEON/FuPZBBz2LmQXMAaLcsvucFI
DJxD8xTQL9yEmsvoEjPN1g/79MW2g3uiBmwKAPG4L6I+eBzmHHUp5++hKbfGWLcnd/BNNHTDa5Vk
48GmrX3NLuJ4jmhzJuPw2pXA7wyQ5TIozb6gX6QZ+TC1JcWTNH+hCsN0r3SnW6n6uySJyT3rgm8W
SUSnspDf0tEOYUX0yW5UyIpKdAw3rd9GN5qJnssPRnKZhTpPczU9akozvCSni2ml4gF+iPMYaE2O
iLQjskrgcqkadTeiHNw6SYkRqI8ZseaxI64o44urXpd3E/I7jBVGslt1HbgC7xKMwceoG68bwiPu
XNe/GWIjPTpm21yCcXhK7bQ4My6HkWffOV6edzj9DFocsE+PISaSkKnJAy5+uYlryzgPpXyJVI0W
MEv6PZF6zinEDEbiYyDosXFV1asXn9GIx0XMPDUWHau0L3aS7sRNWcEhllkgT6QZbCPLvMMTqR+B
QZDY66btMW1QaA6PBtVcxugKTVMY3IL5aUDlk12IbOscyTzfh5n/HY9S+WCMRJzmvX1AG0SWl2Hx
gxnza1+PZKu0B20E8kocwsXs9eJiseciY8QmZz5lUX8OQ6wM9oBt1A5zPJFG8mDnnQdzuiE9iimo
npEkbbND9LOpMZwLLgFVGZsEEkwHbe4PNxZ9jZOjxvtoMoAYW3OzrWRiHfWZebxhlZbXNsScCC3U
Lr68tL0z7boa0kbQdT/itA1vu9F59TPzuXcZyYxzfaB7V0MssDdhFWRngwo/AZjmycADVPYhoqpp
ZnAkfUEdInozo6J/qIJgp5GihgEyuEcKeuOTBbiDyE22B31kWvSemWuX0iFUwcCMuZPz86ynLqFu
WX6IYtTYjqD0QuQnBYVNUExY+4eku2Ahyut7K8ruIoY0xtZ35HhQ+OS3TmeWh3DM9UuoTbeMp+M9
9GDn5GuHOencW10vSUcg+g5T/3QD5IfsJ1R/7DbCPeAQUjeWGjjL1Pl00HUfNI3KnyxteGl7Q7+u
v1a1Fj12Y+clVDnuaH1sxMiAMdOtBz0wMXIFqQRlYuwqgU3dZnROSEbNIHtIvMxsxG60yLpuRud7
kGXTYR666jKms2db814s4lJqpXuipSmtKfmE37w90o9jekQFDoCGeyx1ImjqNr+qk6daxNdwdVAx
tIOPVmnrtOUlK5C9zGlzEUWj31Oz3AB9JVmvnAYasW7lumd7WaxrUXRVVlyStUqzmRotq2N9xRTY
5+oYQo3tUd9NtMZiXNU7X6eWpNW4qraphqplMjvKNhpuaqIhfkJIRI+sazANqRdvyAPodtFqkVnd
L79Wo8UNw4AmPRPy4uSD7t+KdBHnk4TI+INjDUvVfsDXdpYuE3gMthndGXs6h430QpveOTMMcjmX
u9YFCv1nwk/TfdIWw5oQv8BqRf/naoK36KT3SK4zC4flsljXsD+ihOtbEjPW2+2URp4eI4RPFiq3
XFiY61rOPJwRvkS2pMbAZL6TYyTlIV0UONtixM5YLwOXSi1SqFi5no7c6Nd9/jp0+dysuPbvMCm8
cZpXMJBcuAt/PXd9gXXx232fN3Wdxu2GODGxrQPmoJ9PqWzGswF5gb+/ICnOPGV94K9Vo6Rka4VB
5n0++28PWu90NDKHOJzS7e/fYN38+YHWm65jlEyBodasG8LKV5t2oXZ+vsFvz/hXr/L5EGPkyI1a
fV8uo0VOhMFGotPe+UVkIvBSVrhpijDerZsrCXFaEKHDBLZ+iAJbPym8kEzqWNgL6Z3iKdrR9TY2
2ha1AtEvhKUVO5A3TN5wwfSe6rvFBaB9SXPnUblZsRXLHsBx9eFS8iFnClQAUZ2AHGlrsCFYQKM0
uYl0FSnZKfM580fwOrSLp0sK3QtnMWr3YJGZxVJ/G/P5VPfD9zArhr0gHwBJaCdKzE12umFgwQVy
svAE2ETbsBdt4Et4tdU/keEcbeqk/BJF9s+wKG9dq/IC070rjOCd/nmxMfrkhkrsz7pDtxbdVWR2
bsYusr1SRSem3S99VJL7YzlbIzO/qQaNCgWfdqPX2HSIlVGI8LbxDM2/Gj+SjKRUuDajF2oouWwC
GjZ1O12bhfYTNy0AR+NLPsinOBkew2oqd51w7tYOAuo0Krzp8GEOlhcUzIyUKL/W8gect2RjIdYG
6XIU2anXl5DnekDAErY/JOlFoUkwQ5hcMi04CCN4w08fUfRawNVbYTgXotx8Bogh7zZ4LeO/uCNn
pyusbRDkXwhnuKDXJ9AMf2qF3sKSt8LqCB6CWEUxPa2e+8l6gCGFelLKQxtp3xsa2Z7bRLeiGkEj
z09JgeXWkDl4Hre4auvmWGr1OWXsliR+ci5bPzji8HkoA9Xf9P5Pu5gYFlWkBIZLAJbfYG9CEVWh
bPMi4hj4JUycKNgYajmjtMKDS/Lv02g6iIAH4oouNYOtbZk4roeLifPybG5tzknQUhj+B1r10FZP
UzINPwVTUxppIJ7fJm3YV6N/Mjr/prKGo9u71y2WzU1rLsPzG92JH6XhYhov3C/26MVoTC0kYm1/
jb/jqKLJc9u3fmgk5U0NDS1+r94gDDmQz2X8XIr46+iHNUXYzjw4ZXwBSprt3IFEW4oID44Qvueo
8lthZnxk0C09J5KDGZv41jqTeMJKWXv2nmEziMrgZdzJ82kmLS2vbVfShMhwRyEmtMajSYxwgrIA
aQwD+WCZyKii8L0q+15rpG3Ooi+2zRGZFcI0LaflACprM8f8gOWAOMadmAsyUz87xBpND64GJRyW
xne7S2+lLdutGP1kiw+QndG/x8qBDihPgFwwgnVMNe1sy3+CP3jI9eaZSdmJuQTOdOxHG6m7ZIpJ
C80MX7gcEfr59XxBhvqDDMYkTL4UqfvTGcgm7YsSQAeRTCaadgBD4q1BIbGRzejNSUkQMxXVrUjz
LYGDQHN1SdAa9XvxtUhripKZTSEojehINKrb6DCWNpxSkmNS4gig/zTKztmUM7gMYBnYcJIXFMmn
boy2FIpKgk/jbZkDXh3zt5SL3F4sx1qpMiYt59IybpZ/2ACIWGfoSoHT3CUt11fNqh/Z4TnTKAIy
3boFRgm2qC4o2ZFdRnF65uIIbYuBEK6PUQfcA/RjS9J4QIkBqcFQdnRvFBofEdxktAq4msGm9PXg
akmYVW7u6ZNGZFjAlTvFOZS3rw3lHnJ9k3A/Q+bh29ajVyTQneYGQLqTvABVR9Cf1XDr6+qLn9qo
wWR6mzQz5SbtJRttGlQDx5WyKdipN1G4Pp+XHxK0Cf0vBLPMVuhqgfqU01tjuR819RD+GsYbsef1
iKaMIJ94Hn+09CHrJHmI3GKHsclBIxc8LQ1pul0YTFCXHRyVHpCVgZLICL+yE2A+uKTGre8zpDeS
GaSdhfRwAnhkkmLtkdYnN267fP3WjjynYqReQ1sZXfuQVj4zZsl8cMQKbjM/2TaWftdqoOGhpX6I
KmwOsZiC3SLVppGGe4JdUEh6fvJn7zAbrqyL1Wu341Kwb5cjMu8gm0IEFl2kFhXoJnS1DxECuEuL
D6BSYNd7ADglpcLLtYPqxuqJF4KpER1sdXTHtjz5YvqoOIJqys6aYTz3EaWbdope/fHnqE0lxH3T
g09+M+CuNDVK3wk7nU7pVFc/E0oG+7KkdUBFZtumOayvOT8yc6q3GZMZZO1OQdxpmCV7SQ1200XW
a2TQNY6TDzMV6c5KZyqCMRItNxju59r5SDiHlpr1ZCfGBRQOqY2GuNWyftx1hnxvGyyPHN/1tm34
TATwerlmRpiu1S36PIIC88bdOOSUcLTz68Me2DKCiKv1TyEfaayRH+DWGSeqiR3C1+t95moPDofl
JisxMbQ9xi6Cvg+j6SZeqx1T7UedLqI8dDWbzkLAZ2TACrKxek7S27RwITDOgwDqtjXNUlx3XYUQ
rbTJG7jRdTA6ZTftcjSyyIY58cUMkqqZwYFIg+Pa8P9fLKZxkVv8N2KaJH0Pi+z9HxjkhZr7FwbZ
lX+gbGWHwTnronVw0XD9Kagx9CWHTCm0cUJfUsPY9CcGeQ0bg4BsKwfFjLSXHLL/FNSYf4BmtSxH
CSmW5/6PBDWCGc0/FRjcQZ6ZQFfDxzDMRaDzDwJt3SdODmCmOmuRfUkLKtjDxIjWTlyPMuvzgO2h
HGeNYQC5sJ32JXEMc1t0VA3DJNusfB/O9xzdmky345S054oeix5LeXJ9DYiVBBou5Rm7Wm0yFDuF
Qx5duHaXuoUFsvfldqjbb2Ol09Bq6DhlEfEXzuzJyTi68Cn2UrkABMzMhT0e9F4cMhaBJWKfS2U9
l5QIt3WDr6DGe3zum9E+r2ufC01u8XnifF3Yh7aLuXl5pKAQyXRyWa0G8JhJFkAK0ZJnlyr+uZyC
PxdBU4ozkAsmXYgcN+tNRqC4/VH0bD8fvG5YF9HyjHVtfZV1bcoZfZG1uzPGIEZM+DNsBuYJToYw
SE+zy7rQjS4jXspXRytGyDIJgZ2MueqvtbYgTRfCEt29niqq3Z588hfieU4vtLBoLbuudo/P3N4X
/pV0ZgPhk6LCaAb55XMRGz0QEJXQSkz8GPYLTXKvx7VF40KUF9w6V/Rz511zkykLSkIj4kOekEsS
19mdGJwPfM+Yb+g67PAT4iRmThdGECEWzJE72ff+ENceCFsHmLaTcy3NmXwGtuc42mvnYLYw+3Tf
V1qCu3acj4XKrkwHAeJQd9CKxkpcB60wrscBKiTqBZq9bqB0jNvxUQ+n5KSBIrNB14wUHIyQ6POf
+C7z695lMsKnuR6aHMybvNSx2V35U7eLW/EtGMjmjUYoXznat+tK46aBAd4zrYKzeW3N0J0GhxlN
/2WiyDwm7nSlxs7d1VZDVUezwmtMw+yd7Qy3KnWhVUvz2ICPvJGhS5AuhOGDOQRc4o2kRzpSA2Ek
H+EwSuQzDrDQjciGK5imEoMpoElKZ5DyCuuKrEx1sJ35ed0Gn5FfT9N3GTp8LhM8QMXKgdyjHQy+
+vWEqeLaWD5124TPvSYmIqxDcGJsgzFhXqsow+Bs2V6oz08qiJF8LFSViVixq5pQ+qtBRfweVnpw
EQTZcxvs54kL7ID3FLNud626xerULDPImFHzvlHNP+4b6tc6TG6Aqy6GqDC7aMLVj7Dm9gK81Zm5
SXtuePN0maa0mK6483OB6HenZdQyOTW2sKXwnhmSd47b6bLeEiMdnASNOxU92/EUnRRsEf6uqu9n
K3gaI4Z37Bvigj4BPUp9xnxGQw6gaIphA0z1BCkn1fZJ0N+YiTueOwv+kNvW0hNVhDJDUfo6OeNd
giTmvNR/d72TvYVLks8gJtznLgP3VjCyLQYSMH6tLjyTGgfaEYh0Om8/UiftKbzBshLLYkjfpcVf
znFp7OaU287Z6j7q8WkR23hc73JrZkEGsCi4lKi5OCXkmIoH5tEUJ2kqM9nQC3i0dZWQYU5fhdQL
QaxSquKPZOz7HR7B6hwvi2kxG61r632j0x/iJLUOjaHhcPEpzc2GOmatio5l7847WTYVMz333ayX
NIvFFLV+pDkL3o2oNmDrLb9kR2m9cEZtS+hPTQmMeaI5DkcMK5UnwHoz1EEIQ1gkvV92bMa1odjq
LTBkMyjE1l6TEfXFb7dmzrR6pTCnAN7EZN3ouX5uYzMDSTnsdSs4RjnR8J0b7jONKLU+bp/MeeJs
7DjjXhT5o/L50aN+6ahrBJjryBzxIeg5bWmiQFRrut5APX0jJpMWUkNqXgDut6/CvcX0OTd79xSh
5+xy66gtqoOlG6aygUvFugrnLz+vcWHrGuNmnB8RSc2Fhj/dzUbaZssOMK0NtGUNovdDq3fl3l8C
LKPFKqcsdNNbROP5mYB7Ll4pyog10AgR2eRFcTuctToZzjKXHcHGTCeC1pzOohcfwrb1HdZvuTfn
5n4taFZDYx6Zak7Nq9X8CAyzOdN5mwg+WaI37K2wOFJz105g0oTwFB31E4ZhvVsfmRYYv0d0r78e
naiUma1fNBs/7nZ2FhPpPojoaJntvp5OVT45tKsGSjucDrEsTRpsI/lVpA8DAojTb999vdnDz2V8
PUP8aELn18/QxP2SVDwf1x9lXWjLz2GN6ioV07chp/M84/8/yx4QhMUEHj0ZJDmRRaQhV8DsdPaO
ZNlBE4uK/TRTcRQUZv2KiAMQie55vhltszgycdo3dKzPDg7ewSpgj9Ed2HSwm3edGxueb6DujBQp
ZwSk2UhrzvFiXtcp040knUwuowC9D7/o8Kr2HTlm6P4G+pqj3R11q/fw2vODL4sZEAO5RznYNttK
cVcsZI7yFPb0mZdELASj6HciH/AZ14ISN8sa4vQJJFrX1vuaubvXg7rdr6e3dWEup73Pm2u4VxZp
lBgCu/bCIuDaSnTlevQH4LEIgFlOBOsCIiNh0L69yCXaqzhAuFjqBqRosGpUf1m0BmIGQZTjeg7K
Zk7pYQuULHejTSMAEpRqRs2mv/0KFVvOt+tn+e3m7OvaAXTqHj04A0J3a/hABf2kVBxA1cRc1km/
NhZl+7VCvS4aLZVek/GLFDroXAO0zEG01s+M8dduDLXwIqTmzXk5HkX+qPkq0UFEsmeGoGwL0XMs
rcemuwbQyUXl5bRRu105SINf0QG3NnFPVxmO72taQaPkicA+hn1jC07MlZkAx2iSw5p/t4biZauZ
eF2VS0183fK52ciOTdcBdP1r2/rQ9QExhKCT3b+Ziy/aHmLrOBCtuN5aoVhrGuDnzV9rpkpO5sCp
vVLYKNf74H0R4rP+jiXQsP4SV1B0chucCd84F7hEoQ/oVzGESmAQ7qkvNeZ+djbtojr/AefVOBua
aZyrsgAW47rI86j8pktk7boWL2t5tNR719X1zs/H/Kv77GYctoUWIF1fXutzkeXkcRgVIQN/3f/b
89cNaiYraF3rxkrbaho1j/XQK8ssGm7X1apWMDGcUSwD9tUCKb2OcnRFl+Y4mgWnxb8uoZ8317V+
lkiS183r7fUy+3kzMysv6yHVw+2Fvm7o42695KwhaGhxEauut4flOLJQBfdZM2CtNIgDWheOjjuN
natzQIIN24GE5at1Mdo2Vn2uyNtURYhxjHLckEGA9NLlFH2eJriTPhrU5gjv1z9M6K676rgmJ6kS
aCU6pSVEyf1nqNLfNv1tNeriAeTMEri0PivfoTErT7PN2We3GuSb5aL16ZfvMr35c0uZqLm+rJuY
taDcWFfX8F0jVAVOseW6NZkjh+vnqwhK1MDZxj69BAV1taJiLkB5fpGg/Hrxv9/z+ZKrb399xfW+
sRHOqbNhcjFq+u1R4RQ6068tv1bXd//1QdaHrrejyuZR6+1f7/j5UnqcV1vhqja/2PbECWK59q7v
/dun+PWxPzd/vvr/x31FdontSq/7PROh0+xPU8N8NIKpIpQHZ70056M+UNvKUW7M0SC80ahuZKzP
aIZwX/dz/hxHTu8VbvmclGbPYHa29nmtS6KX7TvyZMoXpsI/GaK/k4Bb7eYQLBI0F0B/gocbhQxI
dbAQsjbh02jhC+3ixD8rIGYy7NDm+RaVrYYycBq57b4FFWEWEVcap+lo4iJQV33/OA9AmrtK/6oK
iVrdIFmnty9wsy9aGNWbWOTulnJXv5cYZaaha/apxoVP2ft2mJJdxfh0O7ZxzbHQNl7c5PDP6zI9
lHn7A51ztKjF/W2o96+iHSk0qhcnbm0cxnECL7LfyrreT6PxZmopErB9D7aJgTZVrVlpSAQ6RdNp
LsiQSM6UyIGQNfIC9YJ4oCh6DZ02vwnD78P0LXX9Q2zmhHTGWr8P8vBrSxcGgWl4khUT0rwYz4Fp
Hsy2vAVWAuE5gO7VBN135adeqbvWQfhUJGKV74OamVtXt181W323wNyrpYCRTVxbeeoGkfZDMvok
W++tGlVhU8IPk6nCOm5+o+t271KaeO6zb/Sxdx1DrtupS9+z+j+4O4/muLU1y/6Vjp7jBrwZ9CS9
YaaSntIEQUoicA68N7++1oHee6x3u7ojaloDZWRCZDINcMz37b02a90KSoMl9Fs1eRMdfhzE3KvX
VI/ZcdggWyL3xxxgILbzoDkWCcpPPbUjkKljAym+3aswiFXmapT8MerS1weZ4rfv+tzEm7GOXtCt
y3NCv2hN4aTdlGwft7nR7zUbdNQIx3yk3LwTZQz43vLfJWf6STJTr/E2zTgmxNM8Gs+hp5oCpnYB
8DKciBQlFtU1iIENT/iMAYvR4j4MkfHoD7W9t9LiGGeV/SBs/9Ev0+sAs5+JJEk4n6JvXYNsvhpB
gZvaNqCcgWA8TPfCDfbaUJXbKOvuciHDXxoUHf5Va6rWGSgk0JUosPRtYxsNNVaGScHaaoXVUhYY
bhwb8cSsfwtErR+TqK1PuifxV07TtwBoFFaZFNkL8KaG89UwwmJto//uq4rkhrTZ2gM9Ax99x240
vRY9/HAzwQTaKMJOTdt+mGqR5eveiBf3VbN9hlW6NakFHkbaiLXR0rAmap2LPwM6S/u4WplBIs+2
2Vt7iLEP+dqSk77TUiOEPZW8VZbz4TTOg+3r+lvZFK8lQxQwRFiqfkX0HkDjem/OQ3/R9YvAyrL2
RnaRtgkRF30C1AY6ArRjr+QhkP4AJycx7t2ia25T/qnP4rGYGpoPpk/bIWbse/LuKj1IHmpFjI9G
AjF07ddMCTwX4S6N40NQYkZwpU84TOS2+ySFWzEljVgTf/sLiaSzCW2sv17VHKpzJxt7b9sFmlwX
yR66JpxLWqpUvyGXG8B9qlos8/ztoCmRZh8SAEMiGsri3yxyCRsbIZOCK6Qj1CNjS0GndzQ7MgJK
MvwPKHjktQqNdutGyY8i0ZkDcDbBjaqVMwH/RsUilIQggARQ0pM4fM3CXq5rVyZrJz3Eg/5YehoB
5G2yg7kRbNvKPie6V91rI7piCQB1B6/qF6TJZh8yRq31KUO+0bLHtUd20W1zzeVwi3rLxRawh17/
NHQYoAI3b9Gl6b+Ea56dyTLX5iDeZ8Cpth+TlWgCjMJqEu7yoL+EZv1i1Q4NEn0iaqTngzZf+j79
LAXCSGAX3gGFPUFnnL7lO2UK3lNPf8E2ku9BOGJTLZ6MGKEKTaRfXUHbupjjdC/tEZ2dbSGudv1d
QM8Wv3KH8vcO87a7b4r0gdC3HDmjS6B21KbbFo7uLpgQz8oSqIUxl1sxvnfR8GP0K0gJw3MLCpL6
Fbachu6+6J9RWiarzEQy18TnSRtJLXM/8Cq1KNXWwkOP2CNvrmi/Fd4ALFH/HOJS3wxG/0kG3SGJ
e/JbAq/fgYQ7e6L0sKyUpEuoDyj342SXRhnWtwB6c2KHW80gf7ZLyhySQm5uAtZHG5r6H+Ww9cmC
3Mqu36OEArkGxYtGkTj4TFUphNDuklq6v7UCgF+lsKu1nhu/phzJnBRvtl1h2ypsjdjZ/qNraHno
Qcl1AeJbABpR5JuN+aP3FMq2TLwDdajFpu129jVqhGrw4dyZoP3R8nNb2h5BBs9w1uLvNtilLLyO
pU/5eijEnjiW77aVnAp2w7t6cM4dZuyrkceXWgeKHQV2v0NJc6XeTBh21o5s0egbdpSHV2Iq7+lE
HpiFq23Q2jvpCWtLqMEryg8g5RLTdu8S/RSzaFwNtGFXYkgwYyhrIDV2UFPvtkmTX/KNNE36gvsP
Nodm/jaLW+RQhrKLaSALZ2IofHET89y8l7F8tmftvQ0E3JmwI3xqBjjOdvWKIwxdWxR/s3rjYsdG
vnfKb1lu3Py5bjd5IKtdr43bOVCgkDYycPcxGMc0/UiCeAahSAZ5zLxMAeHB1gAKhgyQiSj1+zLK
u32dS4syj/ZgF+i4MxwefY8Yr2uhgsYFnshRjiuwnJAR2+YGsoa8ZcToYzffCT27QZ2gWM1XlpHF
MEUTowO8wa3heWctj+JjUZTOwa7TXSjX+AGTb6z82nXkec9lUp+7PL55AuJ10dsfSgFhlMSL2kKs
RYscH8QhNGHpw/rIklVo6DkKxvCnEY9P3cznqNFeQzSOH4F5TMknIAQGFSvY3nwwHOvkRPI6Ew5g
alZL/JpH7Eojow2+sY3d5x9pMRQ7p6oHzECQ3oMGA4zjv4eyFxRRWQJaQfNNn+qMrhpeAdiW0key
7BTRb/YcVPHtqAteay1/CIhOXxmgBikJlzddnAY8wkPupaiyBMsnnYRBMux2ZTc8sMtlouaqqw38
X7YDGWMCMjXaEWm1xvTEZu8RG11yNwhjO9DeJ+p7ZDQPLrHahszZA8EJOJ504iT8ZL5MVnlPAJJx
1mil05E/NxjtAbqX3VonHmKFrbK8D/qaWrNPnEGE9AO6I93zqjhTEkcylbC69djzaW+w3VEEsffC
jIDdoUj8HdWm/BYJcqgmzBVtEfxgOAKfwmJ+R9sSJGQ3Gte+Ts61rp8wXzRbYUQjM21O5zQVdGCG
rTchKy3MCb8TpFfP0gEd4HzdUAMXYNlKmtdUJg+2K+XO6A4mGdlRnhXnqUk+kSdCE2dO2uhd/rOQ
9i+hsdZKPbTZyIWpGpOA9m0Yh20yPOUsCfdmUUKGTrtjOejxusiNGaZJ6TMgBvo9VL+7OKnMb7Pv
HLFsbPwUUhzLJI0mdUKLNGTuc0Bt2+Acc552VfQUKAMPeTeJk2Lfg7GQwq6Pg1HLveXWKQ3oksb2
iNXBstfkVbi7gs4Nc8dH5wJVXxJGhYlzwmnCO4magoVW/AmsVubGLmN+ZRkZHpysfLDcR0C6xlNY
G5BWh2YX+BB/rGTjVNX3pqdw3rXmi22yuA886x5v/Cvi8w0FvHvDd3FMVDmR8MYMgbUJQuSA80Nh
wsYYM9S6Op/4FCMHN0KSzWUJyHg89x1ZWBBkKSaPD2hFdfwNA8Tz8eR1MSKSzLy1NDrXrT7+dHJ/
2vT+gKaj45AWatD46vmFGFT2BaG5ReaJbgO9DjKv5kcX0ZmDAd1uvJIsNZwTPjqtjEjBdT4x2wxt
+jQRTQXWLvtl5Z4BAMVz2Y/5zcYQGuHrlUnZ7rcZZ+2ucsJx0ybdCbYJJFls7rVHyTdBl3YwQuSC
Ejb9NgWkzi4HZTYRfPQWL6nLX04LB2xSg+prsL7piBhYdSVbxIgSh7YBVlJ0PzrG/rXViXkfJ+73
upUdA56P8A/zlVF37+7YPqHivbcrqurVTI0BL886nJFPG0hwpvF9yjPenRm89hmWH93TEbNVLjlj
OMokETmc2WAaU/vsKfs0LSZK+hSAMghrOH7VuzRXkSO/heXe6/FzNVl/Ks69EB8OsnXcdQigHfNl
kMNnjXkZX52zc6P+t00WW5aoLxAnP98Z2zY7X6dZPe2GoHj2MR+tpix4TWYwsF7/u8ugF8XREeXV
nmX9e5jEGM0DFst54D7oTX6JtfEpkeHKJSX21DrdPi+cCe7Nzkl0nNuYnFbFaBPLYo0kGg2nIgyR
CHvv5gz+qRwi8kNL5PkCI/kLWuMG11thkHJigr50q/Hc2ldaQ+QtkjO5iufsWU/gLs0kkvGVWZsp
naD+F1SCHA3z3rZlFA4o1+ht9zLjP7yySzHxEKyamY+snLD95bW9m2I4c+n0GXdYAZqZwmOE4hyU
5jOjxC+olgBfM2tv9FHFhUHybhswaoeOv2F+xtGn9Uyikb+RdNZXUUtrIQCZGWjVixvp/U6FCvoP
XD2DUybsUtDXTT4NvVT80ueYBJrM+Y7mpJlmVG+QTjeB+PBqh6If52TjIX0caVeDccecn8/wZQ2K
iU1dfMIGUMmYE/Le6YNgcROSuzyGoXoBep8fjLgmNQblb6W9ddGIiB6zK2uEV+BIjzVuDITs9z7Z
hYHkW8pkRCk1QwsJrbJqmZ/YyFedhblAxM+Rh+uaYK6dFSX+KZ6AyrlazA45jm6BWQClzGLWfeC9
1h0BO1sgAjkrcGyCDaPaZJjrEcGSReYCrkZW792Y84GETJGQPDdD4bSocendxASErvSp6FYCJ9Jd
QoVBOOR9p97wDs78u99p5E25UO1LjOHpIF+gDMSm8T3K0A21DW4b8NXYlyH69UZzNbCkpmS3mqN7
McEuniGLKoVauEJOgfBYP1N9wrRfBSmOCb269rgp7K57FpMTXurhlPpo4HrT/Cg6wHFJ13c7jW08
94aHqfR2ZFXo2z5JPoOa/rRW6afQy6MdtLFoG3spa01rQDc24eTNWoNK4uRtUq0odp3zMBbaczd8
BqRvrF3jeXCIJ0jxQisxkecyy1k9SXSFdwhTdov0iRASMQJ4EX+/TiUEeWKZ49K7OqVOqkURGXf5
1PNDrFQrabNyQOs5FqVYkwezRT/rrTO/ucUaTcEqsRke5C2A6AXo4cOIQoCwvAQce4x8vObY8ott
Rc/cYDlaB/pF7VGxY4YrIzQqLkje0qiPr10HQ9HVYflqpom61WH5DXB+VeJYb8nL0YZ00wVRuTXm
4Bkv2GerAk9Y7zqZ+NbnhbFipxLyHTeVeImROm5M4a8TkbI6197wTuP+xc938cRPO81uwJCdI3ok
dJmsO3GTTCuzsi5A4J/xJNMldqE89CHs5JcsJFqQrQCDMTxdo41/aoRK7arkMLK7R3xbPjFpXqxy
vvciTs9sa6nvCWZHALPW4j1CL1j3lYnLPVKhKrG+0jxhbiMyh3odlNhgfC8IEiEVdNyQR1NKV6IM
9h5jCtArQF+Jg8QgDWkORvGNehzG2iGBM0D7FJlF1QxP7iSfRD8/jKO4j8R0JE3j2jYZMSZXJzG/
F7yFsI9g8v8sAZREg3ZrsF00lnY3Kol0Pns7tTGduwJwCMxBFvLfrCR6N0PrGeOMgciz23ey+pSx
R4INu4Q+a/2doz375J+Ujn7pO0h6tVAqspC361Qu5t3+3uTbskJ7i69aj+1Hf56fKhuwsfGdpgJS
uIQTEv+s7LNdm3HG1HZeEA1SA+ELtkKvf8ye9wMZIiUE46Ib2WfXBD+srvvI84+hCdE80+DIdMCK
YXtfadU6c/NPkxebzuVnhF41dYonAKjzmool4VK5B0Q0Ubnc3fecBfZqFgxJspqSldUW76msj3UN
cJRcJN9OKRSMR3siaNIsHx1HnqHuvnpG8zh42S5GKbcp/PAeADmV5b7+TPzkPoheBrv7ZjbaXUzS
VqenP0udrlKtnKlat0MyogIIY3tXExqCIRhjlmlUr5q4lbP4nrTN7yy6Wk2NlKksURK3/oVEmlXR
xd9CqJyVZuF8cT4dI2vWka2KVaZ17XvSROmhUUVipY1cHB3mKWxfLbvBM/ZWj5F2zNrpXgvZCnoY
F1PxMIv9/2wdnkP82f9Ph3f7nefNlPbvufh3Ld6fX/wH3Mqz/3IDLEkBMwnlhf+sxVu4V6yX+W9T
8av+M9zK/ItDLjW9f0r4vrR4wV+eAfcKrBW2Plcp+P4bcCvD1L1/1+LZvmfbluUZuknmkgEZ8N+1
eCnuqzkrCRMZ0/KR9duMFlg+wsQp0LZjNXCDXaQBRKJjvjN1ICm+aTe7zNfXTZ46B9KV04eStWWj
VkjtYO+Dua23rqBHmrnYQb2RC9cFcXNXeM39AKR3m2ktcqcYO6VP4lR8l/WuD3+CNWfW8c/CHheR
mTkOtO0C4zUPka+FAl9PwRnNc6GU9i3tSrB1e7KvVeqEt+JD1r041vgVVk5Dn3gI4oOII3dLjT1G
r2vLTVORnmEj6IbpyyK0SaLXgAAnqh8Ohnq42TDlXXmm+vMs4wchCdmcgn7PhdrDuPK+k29Q7422
oXkZfQ4NFTRLgXAVg2cqgztqFIBvzVFbaWl6SueYWqwyf2d9qmP5sUi7REi00vMQ37PIyZjA/wLy
wZg2M8v6ta6NgEnM+gN7+WeMlXhTWNoz9A66OFLvV92E5xZ26pGcezQqrnkBLIC9X5I7JezmkliX
YaRLklD6z2MUd1YeDOi353HT2Z5/HBPsNV7QVcfZ1BGWB4m4TjHwE4nrrXD7C32o9my4H7BNkzur
ty+WZnkXgIDZepRkFNcE8uwRjuMZcyuTLHsv2Snrnu3i0vGmStGyUvwPLRVW7K34BVTJ0pLi1TYd
zAojaPQiIrqGTkKzIc2Pzb7XPBEzce7rYaa07B9iFPe+k6x0rf0ZGsV7jYYCURbxR4GXfSNsGs+1
y/KGfAawak17mdNUOyL3/uYULGI8AdQ2wME5FvZ3z8jab2FU3qFPKc9w4VW50DhgJwWnMft7q9Cm
p7Bjnm1Guca5E8CtdDzgHTW0d59OI0jeMSCpF8ywR0chzrYT9fQdRk0m6SQmvhDayZrACJKOXLs/
ZL45Hrq0YJJCy76v4l81poBaKI9F1vR7g4nBybXfLIyadTIClgUTvUI4bT0wX8aD5h3l3JOQLOlu
NDB+wmEsd7qbGnf8ChXYlvOEhdqA7KntNviObl2PN2AYze444+je0M3/0VLAOegjSm84Z9G2qYgw
nVv9baQ5AZHL9NdIHi8UuX8NecivjM1j4JIvFzXhD1RPTJj54xwbnHG5uNg+FbkhYypNEhc4oq5v
jN56I7rqsZn1hriHad50DRNjCGqxTstmX0zupXgXMxnN/UgC12Q+TpTjDlE+EJfk73SjOnSuaW6a
KYv2qQifWHL89slVhuEFFMBypqMBb8qrksfJpYmZtbqCPOSfGQZCEPYtFtnQ4nxhBaZ7O9+IiLOg
q7fysUKv84ZxC6HbmRdr3fMpfwjJNhCq/Zq8mm6bmt5H5RV7yiDVNysInmqjvmtqdExIn+UGk1t7
bpPnIEHvA4DWLtEGte6c3St7Yv8roYNJLiF9ssn16TXp2mooW5q3RTeqnT0EkXmWb2FlYMPCXEY/
Kp/J6cl9QihICMhc+xz6eMEp7BJ8lJAINFX2h+Wm88lAR5aPfbUfPNYBYQizyTGDpxzVKxsrQac3
MViL2QLMD5XThMwPURn0cEWE3intd3rh4EVGhViOcXbAy0n2l+3th1kcGkDK0bSnRBrkz6nZBMci
qyi8npOu2seUTjWd8cEJ9jZ2pkNtzhuBVndLTPSbQ0TFZkital+QRl3pFi4dFh/tRBhP10/xYcDl
A5zIgRI/0sQUfbgZGsEend7Itm+OpBJ5NHyd5gWX+Fof2qfWcaEmDn50oJYsKRzG574ySAexlJLU
vvd60NHFMK2JawYwIydAUjhIQPL5D29zCsAgQYm8JTt+6lsaEJ6DGwduw8jqcrL0hFrnyVLylpxw
RdsikDuh3DoRBd8RIHVJXOGSXPMTNzIb2c7aBKQEb4LM+6kFDjIh2Mqaoiz3irfcKPJypRjMLsI6
kMyz5/yyQTTritXcEciyJaFy47oQy6pCfMyK7NyJ/LXdwgshL97D9KMI0CgwN22IsjY8eGyHdEWK
bkFGI4FD9FEah6jAnRKA09JidvCOZC1vthsL8HTl5i8JWLrVpJjUFnmtM3m9ECNYn3aOTk0dhHUI
ytosJk6FhW4N5toCdw3ULWPzWXUHTbGwWYjse0XHBpm6wUko8atDwQXKN4GcLaoW6BTy9kIxtmV7
bUFuV6C3qbVVa0vRuBUPKzBIfYbSPSpedxTjPtbM/tiiXTixUSb1CRH4AOZbV7zvTJG/HcUAhyZ8
nBUV3Crhg1OLZ+NB0iFVRKEI4pFb7KuEhYcbRve1MR9zMyYWpLzHCX4sCOxcTXlHaDxg8h511iVC
sywVs1woenlNx2lFGiYNFOuaBTmcAkjnlmFg3FT080Bx0INh+On3FS1Af2/K8B1/HRGJkNOtirKu
A0tdZ4OTAFdPFGW9Vbx1DdqNAYC9BcQ+BN6Ruqm7rpxXAajdiTNj09Uvja/Rd2pv8L9eIzRC8Nmb
b5q8Y1AgKwn0ewsCPuQFtqTAsfm/aMA2VtpijYQaLxQ/3gOHnjMWrDtMS8xtE7RorD6sNvZEGx1F
f3RqaJSRku/6U/PB7k/R6jXFrad+fmeUFcsRkPadCVIza6G79f1LMkGwIX4JiTsnVwsQv1BkfInG
ZE1U0zEqildk8Gy/Gd2gWXp7cm+fA0XYt0Dtm2PlgxK3vpVA+GdF45eKyx84VFRGSP1RCxAAzZmv
GP5VWfK9k8BD/s+GcI+HnLJODvZfA/+fqByAIHT3UQByKfWfbJUUwDW3D4kOIKFQrqyYs88mVkCM
MAbDbWmRNpCp3IFOJRDQ/DjpRBJEvj5YB2Z2ymhKp7PcDORCkPNHnkGyRBsMGuVNaq9QPofxVKtU
hK+b5dgiXFyOcQKw5HT7hAE8rU7pv24WxV2tc8lq0W4RnkkHjbpY4hmWx1ycBCrQBM9UikOo6fVp
VskOncp4CAVpD7J8zFT6Qy+oYSwK6EULvdwkSrH9JY12StIkljeiLWLwRdm6CH0XqfjU5kela9gv
x30lCF7uLTfLTzRd9RMfR7P9OrTcW57jz3N+PZ1RhsyS5ZSUR1l9LHLZon+MhB4cXZoz+1JLrjFd
egvpp7BPyw9480R8sw9gbEldWVS3/hKx8edP/BElS2oizFlrvLn5qVba1XqJZ1nuLge/bv52bHnG
vx0jhXGTNVZ9+Nvxr4d+CH2AIKqGcYuBHETDvCpVzkm9hJ0kMJLKJQZleWx7zkuqMlKGL7Wh+loX
yWG6xKosX3O6hK0sX7M7Di+ZSmLJl2O6ymdpCGr5OieWe397wlqlvbgq92URBn7d6Es+zL9E66Ih
PaZWOTJfqsdkOceWJ/xzFwLkq8LjbheZ6KIfX+4li9Y0VRk2LWE2f7SsaWxs5mHganVzarqLntwt
0mMECclZeRI3/Z+vLYrosf3j/vLZS5fRnFopDZp8pPe3SI8XUfFyb9EYLzdDe0lK/MHmbFMr/CPk
Xe5GFdCy1CeGDccNb6t9XS6j5cbzJGE0pbqicgexui/Y1Bgl5Azk2TUSfi6iaUIwuTxc7unqod1L
ApeWx0EvMfSSmxTm+DWtsviuBcTTKWbQauQIapT6xuF1o5X1EwycvGYoMVuMr1W4T6Z5fDBI3prq
5MEXzt6pw7c6rFOCvclrq1hKQ8yo6l3phRKhB91Su4SqbMFj8rP73KL/7KB028fFxHTZWYkaL9nM
YSLfFrNaeZjUGW0HNSjqI/CAfioPzez+NA1DHvrO3VgolUhd8+gBS/1aka5BOd7y18AR5NEYWUVE
iXZEcCfW+GCS86AKskYfZlfTLJghwZFtWo+tdYnsl1Iw9UgnKr/pDk0+h8jLbuy/92YudnYJz4xU
rWYrU9PaAJ9OTu6Qf3KFP9lM9McaXfdK00R86HQ93ZEeO21SmHU53fS20VUv0I2OkwYxMfDDNRIS
qudRL66mxYrQqJHBEsmD7jMx2woPOlvNUolHMzUqw/xDC7qoPJe7Xwf/9jPL/wZK1fn1c0VDn6v2
y3VtBZfl/9JFNbrcnXu/2xUAzUKFx5t9NFeGulke/rlhW4JPLmGe72CQSLYzGIdmrCExqL5ypLAY
dMEf0gdi/9uoWGvLE6EgI75JPVutKBuJorO54+3r/0JFcOsVy205Vi18N0Bvyy926re/nuLrYU51
GdMI3LhmQcgliiandLwLMqVcWCrL3a+b1JfNfnAH0u7wvtgOluNRXQqc7FwjaV6pLSjINHXs6z++
Hrp1gBKgRuGy73Lvz48s/xsl07vZgFb9+tmyKe21wToPg9s/mS34j8magYJULg4MREJ3qWb4O1CW
OJTUDT5iJf5RX3aUFcG0Xu6aal7SLefVsGjsYHYEJaRupq6wTibNHLSes7/uAy/cdMpCXjv4HgfM
/wefhdMS9MW6/P8K//o6ZgO/QE9lgsUs7HADBBPjkJp+g2F5y4g3KhBDkkDB+4KQgaMGwaAULCIJ
FzOXVK6ed7nc6xVuKNWGQ6Q8TnQpp73Tmwc2rtG25tJYscmhGL28qnkZEKm3/iOdrB5sU/k14s3y
10d3cnZFaV2tmtRGmWrN0e9/TJJwwaGbKNjq5n7JjzJdUYNd8++/IrFqiRjxvDweUwCOMAzpzMkx
EvAMab7TkEF4TlTQePQTXPrYiJYb5BR2duhUapmeaYCwIjkVICXTE5zY/M9N0yJIqz0+bkP5DZbf
W/63c6Rqey3zx5/4sy6pp01MXDiiOf7En5/6VyTacmz5W8t/LA//q2P+4qT4eoavn/k6tjzN8vDr
5uvlfR2TFRcroHbgA558Cb+eeflhb7FW/XntX78Tp358AKy9/Tr050c006Nq4rTIwxBPn2alqwfX
SkxpncBb4novJk9sO6ZetvhcythWihPFq7g42ErauRws5hEQJ1RYW0r3MA90TpQvoYjw3dvY7FZ/
YuqW2LrlpP26GT3/CmjX3NWzLPXtcC8tPDa+EvkLn+l/mDECzHmmmLyFRrNRzcOl9JhMQCOh2Fcv
Qq/7x8FEcuxDJ4sE7jZgdzi1cljzvk/Dxs8gFfIWyLRtT1YG6Cm2a+mtNaIvj0smGfizG5EzgVgz
eyO4xUG9PAezOBakYXbafW2kpzKNe+hf2WfdolT9n90PwBBPafz/7ct/iItfv//XsUnf81//5s3/
84v/7AcYf1GDNw3Xor5v+pjU/+XN94y//MCGocJ20PU9gk3+4cy3zb/4Dcz6rm+4tu6a/BfVpDb+
P//b5ulsR19SMzj83+gEuN5/EZnjW7pt8Rp4XZb3t1CHiuTZOguC4sDJlK/QX/5gM+/qT5Pfmns9
LG60t9rtZNX9us+x2w/BiJYol6wiDGPXkVEq112U3fyqf/KL+SxM580nNHNliTu/UYJbY9UkyXsW
Jhev0HeDZoOivAB+OjYqJQq2a+6BOwzKtTOM+96ARB1ga67It9xD63zAS03cbnlPk2GXUTLfzMWA
jwQCUZSlVzgvhHP5BaZyi810lVA8STv9pZsvIAEpmMN/WleaDWU+Re0j8f7poP57w/lsK/2ca+iH
6X6msf6iEVAd5O1Mqh7O2janBUj/vuipLeWm/JQTwiu/8a5lyo7RHI1bkoKGtb1fPZXpOlD77WYw
1/A3DwEyHxPjQGLagEKGfVV3T63N35bNhor272GaHjRKD2Dzf0P79CyqmKFDEkJHCJ3QHj2XklVo
9pckLM5Rw6fpjRrYx/5+0NOLaNNLkduHjjjiFfBVG0qKNkw3UXtXuD9noUPnCfRbEOovseYcrHy6
hUQ0DAxAmfFSaw2qGTjbxO4JN73Urfg0kJLBDHoNG3J7/O7JjJ23LqGXc2rCZusV/tWzxn02Jhc3
ke+GM5/JOj4ESX5B0vsQ6+HRjI5B0mLA7XZowS4M9DdbTmfpDvugTk5DIE61xBo7y4ugi+QQSFsa
WCFQWiN8wDi+gT50MNNh78BIRO97HdBzwed/q+CQetp002f30k6vekrVMbDjTyvjPKB4dB6dmAA+
4xxW9mHIiZKWAPc01B+4bIm35i8XTTiv0tEgFAisa2u9kUP4HjnpXTRs4bXdytg5lG18khQ60SAz
1iYX9Q0b4fDSNXDI5uSD7c6nE8WfVTs+qI+x1OaXyuektucno9qzbvw5kQC/MuA16ON+UjAC3yDG
KzlWSbdG5PgQ5MB56mI4k2xO3QuAbGMFp9EYbvQ6mM7FCdxYYjjXYnauZswnWI5nI7YPUTSdRZx+
+hGTmE7fXIwWBeHkYjlI3Tgn5wqapa6vbbynoTP+9IGv+P52TMYnN54ehtJ+i9Eez4OxtsrkUlfy
ffkbUwdVabJuJP8qBQD5nFX0GTY+EYj5uI/G9J0g97NrN1ubbwWx+QYiBG7tC/DUW69Ks7p4czr5
WScNg0S7y9B+61NKoSs5WVzn2SQOYYH7q55eVEs8I/RrlPNNzAn8YTR0knNVqx+TgmjccV9X/YMN
EL7WskuvhgP/Y4znl2DuHgZrVUTjg8lXUrvpe9N/J23g1A7zi1fNL+ob7PTprKUJiuTsXX0w6nw0
ouHBE8NGK+aXBrBmj46jh1Cj3lJodZvRITHBsw+OyVejVfNtaAARmQMQsJ05ZsfIqnm+ekO6zwlA
4Za222oYnLdmbLaYsA74WD5Abs4xY0Jod4+dFm/UuZ0k41m9tjRiLBv69kkYIwQNsuZkfpGCoaCL
57PrdKQkqPJ01u2yJv0cbXsrxBuxxltDjE8UVXfqZMKhv4Mo8BK26NGzl5ZPyuq9t7FEDIPM7kWH
xqsFj1HZ7GpHnjSpQPtslvL55tVEwDvjE0zODQz7MhtvWje9eHLYE8XKKFOIdz/SXvsgur9rRudq
1/rPGMuDCKNNT/Lx2tLdq+WNPwMIYfChkaDJzzafzkhA1sQWn7VIbNuJhRBq9m1UardwKO6sAorg
YOwmsz1Uc6LETlfbwUNW6Te0tdi+uevgEJ/PUPhkcq8X8tTW1qEy00tWLRs90lJjTgk+aZdeav2D
WtC3rpvPJAo+NQ2xkimu7nA8U364qH+aELsCuozF6TXiOnMi41w53c8mHG+jsqLb3VNlcolJu9yH
MTpJDyE4g5XAxAOWFqq5MjoQ5fukBmybTnVUyG8BM1sr5xdDZu9tVT2b4Qt6xSfCXXAJ2COQqd+N
CI7R6F7VJanGBD3wrrHku+MiakyuMYMkFlAH/lvXlRWKE2aawH6rOufAnEicj94+uDbXPAPVKulv
NJ/fW/5GmjO64WGIqXCsBsvlUsveZTBwfcR3dUwgbnLJTO+6XHHGiH8CC0Ko2T9aTcNaECpNc0wS
So2mTrItjCcl3aG3GuGNP40aui+QBmhuo3CtO1RsZPWODLaHCmP8lBFVAFDKK4/M2DtL6fXMwT1J
htg79JnpVkyTvkUwZyWegty0z6mYp4PsKdvFVYMgNwFSNt6CIpnOEybI1mjw7pEHZ4V+S71WY9LL
B8IZpGg10OMEm7DHm4+p/jQSDESYCnuoxd273FuOTTNhU0PWYgl170Uszd1SoPwqVS4PNbv+R+US
EQQvm/a72ieqLfSfPbMXvcJEG5GLtneIisMTIZzE9WppCHYwJtgqqGfjtNwMClmSSbvdhTO7W5+K
x9SFp5CUr7FIX2NU1BBnMcP7SO7p0hNvlf4HZee1GzuWZulXafQ9GzR70wDTcxHB8AqjkBSSzg0h
S+89n74/qqpnsk7lZE0DVZk4SClOSEFu/matb3XlelTDGyllwW5MMakEE0dIq25JR2J7o6ymjEz4
KYaNq6wwSi54BgCDeLHrb7NiZg5lYMzkMhobd1iQQ+XC6lqNjX6nFEG/SmtG42WrzFPcvPnbP1p9
YItvl9OW5frJYrO3piiilcDmGCCTT5TgkuUix3IlbvbCSeTbJJ1twFNgVQb2W5VpNpK8zt6HWfuL
xcEyIzt6hQEcyLuF2t0ceBon4mYSLsvWCto5LA0cAxI5HP0KQAwu7CnSPxIl3neZPNmiwIeEzyeu
7G1ejC80X/RX3OZRxeHBLZCN7ZX4pKtfjeymwZR4FDq4D14TlRW+GoFaXGAPrFc2x9+glx6WM+vF
UsyTTPtHvRofY5GfEpM1nUdEpgzfQrFVeqI6GZD9oaj/k/yw39BVdOWUAQy6gFcZDmX5b1Vy76N3
aXqUr72dubXTAW20KMr6fjMfbEYzXIS59wr/8Nd/rfbP1bmjY4Qz2b6yhrZ+zzWEMigwbgODYVXz
XcYI/JPHzOofPXs4ofWelPFQUr4NVvkvwt60f86xdHSHpsWQ5Ckh1P8tSpPskDZDcpGxcNEuGDpY
6CfmLnFNhO/MrRZhVINg9hbEpJ/mCu1f/OCz/ugfAylnhplt8Q5UnVi/3/763rIGAiOLfKs39A4c
cVnQrJWyYMhxjbX+ahrhW50TmXEfSkhWgsOUejqIxr/p1/6fyZLaDCX7pzdi65ZJrejM/+a//yFZ
0kdOE9i1l+GF6B8BiV8lBVGiHIjTPI8F9UjSXC1MeHYpl61GkE/SXlnn4aTloZdQJzsC/IxYFdbz
X/+K5tbwn98ZEYmqhTRMs8RvOLUiBjUVjXa2dVo6NzJ9jcC4V2pUikPfU/tKVFBx+/5zVxU1bUEy
flAAPvr1BQPlm+oMH0bAufNTldpyuoCbNZVnoEO3hicmjtSlOVL9UFKaTMusctjMlY/p9JsYPkXA
fTc3BypyeDsZrmkQ7e1UvUyG3FZ8Fj26dRTzyMi7a9RWK028JLa6Lnnmejb6fWZjlV1fy7HfJo3E
3YP6FzFW0OGONKu1ypS0NNg1p/5N8VnMTuqzOYgTPsWlZVQXW2uvXpF+l07Ly0dvFT4THp1L9G7o
lLlqFokKQSOh7Uxzhklt3z0GFfLlv/4U/uzyEKjopGZqqtT1365THb98musC2qNew25VLyjK9mny
/lPQDzetqf5VkqHxZ587ssJ5WGAL7pHfPnen12xaYu5M3xwPdRI9RIBTIuMW5f215nm7tkX8Ng6c
pdNshmm7R7rsfSnSvUE7kXRypxG3TGhBlmNR7K6Ow95Oz86oBbkYVOrgpBsvRu/Rv+jnWj+EjU28
VoYApuWJ1WdkPFgvLRXg/Lq9Xawx8sjO3Arq3rkZIehq7wRQ8fXhQGgtmRnTraOZSyVEpwiVTvrL
rEm8bfsNY4UNPJJjFnbrsH63A4RAWty6jolSYCAjTbeKbTjqrL96zFGRhsVeFGDSkE/pAJCrBLug
7R09knahGMQfWgM4lgJOxy2etv45i4dbb3mPYdguOzo/Cn/jRU8oyqsckrrxWtEF50n4NtfKTdFv
IpmcSL5gOT5+dDpVYBYyKQiuZbULQxp0f8eQGM9kdMR4cgxs8aLnwFq6fSrGu0GJgDAUuMWka/vt
GmXcm5Z4e0tHU3AZCmML1hqA2XgArPtidtpl7jIplA7jSuF2ldbf2rPc3OrtxLEb7MvsftB5VvJz
oAA4OaZ/6o0ccUHrWlp36G31A97/ydKYTvz1pf0nzzwDhSDiONW2dGn/dmlPlpKXuDMzZp3acu4k
Bz527WZ5xfP8I2dmsc3+xWn7Z6e+VKl0yXG2HPkTU/yHw7ZiVWIlaKu3MqYPrOmH83/1JOfN//O5
aZlYQYBdkqFHTts/nugk5wA9UzFuEoGSLXpZMztKpsdqiDelD96LCdR9rJbXaaIksWu8a1g5gvh7
Lu4rZzrMZtvQcFaO1OYBz9ZR9FNMt9XppCdyEFpZso8Cvgczfh1F77bJX1N28dGmkBTMdOeDmCiT
W+vj9444qqsqBto3QWBPjyhv2We2V4PPv/XiN90ZD03THEgJh4nWrC1jugWOOMWFgGtDJ4A5SlrX
qR+2kv5qfpOS8oe12Wk0zMecWQlqwM4unvA/UaMibgdIZ0RHp28fNUu++OlwsM3omFXGMdD9lVJD
bKeoaYLwqE4WLMrqjsvjMPln22PiUjOm0CtmFwwVF0OXP2steigvgCgzUPGpevgteVwoI61QGB+7
Id7ruoPhLd7biYF1SGznv06tOGi6SL5kZvtIKvcqLq0XwG1oSJurMxAyx3vxCHCfT3BBm/jXF7em
/kmBwyXmgFCgvBBC/lbSZXrRDCxzMTMlPD6ztFvmZVThLKJdqyxBekesHnLsZkst4DNShhD/G1yu
QXnQnWXi4mQ4VXSXHR1pK8xTK2xgEDfJFqdkMDB3jF13qdPhGij+XU34S2lHr84stMpYm7IDZh3/
PNrxW6Tz+gRzAUaHYixALuTMGzPZLlqdM69k8tBx51MEz0VFW2GK9ORpPlXLqfuAD4SIrz4QBPFh
cfLj/noDYXYUBX/TaO8JMaL4GDYaMw2Ghp4yXB27u2pt67ZyWKf5r7k3tuJoXynDhkiadcFMpjba
TSqpdhj7sDm9lYF6oa8cesIfmdHN1ZgXd65PD4lD8JQ1a19ryYmor2nXf4ztsJmLIFnPkxJ0oxi2
TYP/exaJYP0N3ifLGJ9bwvDuCyaDjf0eSwzfRdO4f/1B6/L32OK5dqeO5VGpaTpyg9/OsVIYgBhE
m22bQN7SKjnODxybKOekXfUqv5UkPXp9487zszjqXM8Q24rKoxgZvDDh1LlijVriBtTdrGVkRbUb
M9asVAA4FEVop+fANZFXi7lwsRmUWqyOmW5ksf3SOTV85Wg/37t9eGzJSa47E+w+3QP9UILw0EtH
Am7NU8C2XjDci8YKTVVylKl6mw/AiE8/ImAEJS3hfnLVIjuN0uPotC68v6tP9cGDPS8nOH88FTJ+
rZG4M9H0I5I8ZphxYchdh2Q8pBY38Hwz+Ub8Nv/MxqTeJk29RZN6LFtam/hdsZLjKGj7+N44hAdB
JKNucgwilpgrDpT9h4brr6ZznYBslcmpQdIvvRfmgdw6nf0yTyj8Tl0gSea5J07FlH7P4xC7AxRB
ifyZl86mS4ejBmlWwzuaRCCC0qM5pxaO0/SRqivD40iIlaWZLZVwOKFtpDekvpokAb0qO4V+PPsB
2RpEHeLYLLXFhFuqpt0FT7kfVbEIbPVYJExiI+uEQPWtHa3TPLXWmNfN06ax9EkME6t5CEcT9DH/
0I5B6RBrl1IJ96rFNC1qr/OjNuQiJY7r5HvjZf5zoY8HFSch46KqDY8EQr11+ACR0CONAK0QxmiS
PLwATSK28zE4T9ZAYTwKQnKJ6/xpYsf20R77Dy2PHiaGM1qrPij7+fjDd3pUveioszqAlfomwuio
ZS1dX/AmsGFUiuSoZPqadoh8vAiRin+A5PwyT9rSjC/gNspU+cKz9BAlnOOUeUXwEJXm3Vy5aMl4
Q4b5EvnBKscjDb79g9Ciq8FjvcvSvdJF+8BhjuhAWjUn2AjsKf31PGtrmoTxIonk+ZYyc18U4+Hn
gmfpMddzIc/Doef3yTEimAoQA4VRgE4IKyHRUS4zxCV0WnKSxDYTDa2cPHV152b+h/oDVOeCm6ev
EU+3YqCIr0ukD0PKCoLxQm11t2RiwwN4f9WVnMJTB6WHqTPn4jwnnArv66+PD834J6fMfHxYUkJi
MjlEfsqJP9QkyWjAkhASdp81fmQ1v8ip3xneE3MuBh6tCBZzV2i3KfjcmB1Nj4EzI6CigWZIBkng
INtsKMYbOG2LvE+uSSx/zs+fF7D09zKi0qzCb6QUH5GtsNIZTjxFHxy42CimSL/DmnDHPKhf1QQ/
AetVc8yXIeIK0XH4Z5UiVmrSLJyhHbdGWaSYxttLatEt+/DwVFlQu9rTMcvDF22eIpkTt8lgptVa
08u3oiIA1WcxvbCYLlQ5s9AmZ7apGkW/OGU0y0szaBeDDj8CTIXDlBuE7o3o3KDrvtXKKADPpN/z
+RIQgZVH0bIvVOym5skUzWGlczjNZ84Dwt0TWCsW1MGbalMOdP3NUHH8RGJLWBvIvH03p0PxME3C
hnMYSrbZuASEHOYj0GmTI1Kk9Xz/1ZbzoBkPHXuNJFIv86vN9Yqvzz1quI/PCnl2OTuB+aqILexC
vIjDvL9ivDy36ArrBFw7+7nkF3X3qMWgsPPxA/P/qmVun45gAxxtva0KypG8vap3cORwQYz9pkNg
bGbQqMr6O2naRwOl0HxDN9Z/1+D/I4z9Y57yv/81f88Hc7IKQ2fzs/L9v3/afOWnt/Sr/ssvOoYf
VV7n383vX/UPr1z/75//7H/l7lvz9g9/WGUAMMf79qsar191m/ztXfz9K/9//+O/ff28yuNYfP3n
v799pmHmMl6vwo/mj+tzQ6Op/sOdOr+Xv3/n/IP+578/zJvwf1vS1ickov/Jt/735t3+D8lLsY3H
J4xHj2b671B82/gPA6Y9/R4DNlvHV/d/Vu+G/A9dxbiAS5J0VwjWtBB/X70bbOUpGSUHAnB83RD/
IyOebui/d1mOJVWpCsY3BL5iFvytOmlDPc6qKMy33Hg+OL/O4kKjIhYYdqzhuWIVdOWkgXQ2dB2B
q5q8Y63awRbCAWDam7OVOvla2OgE4Vd5YK1cZ8Jnnyva3mBh5orA81beeBqrotpiLf6IIvYmHLaY
XghxXRrEMCzCeSPVm0Pu+ic7ZabgxOqKUYDxNHqJ7aaDoay1qfXcwUTmP8bGpgF95ErSQ5dJxbNB
gA4DbQU9T7WYDiLejrY6uTDrYnDW2NblgXaP5rvkrtO0FdhChSSlIF85SLF3uRfu7YGYpUrt8RtU
vrPJinAV80hes/NiV0rrWwNIqusieeCYQh8Oe2vLun8bKl1OlrZWHNQBWk7ZY5XDYr/Rg+GJ0R08
KQy8d4rckOEXHghENZej09evijEMwA6MjR9FRG8moTh5zYyp53qZ9ZKfVcxqImPR6Xa5rs3uYEks
CA4czZTY38L6hciNu7FTgltD3EcUoco3wtJgW+fsdK4q8LCWtk96472CBLC06zLbaf7OCjX5SDVP
6lBYYnaAE5GlQXrnA1xpQYRBKceW7a0YW41vE6C71CCLRToHQ8m1VeT1VwNu5XZKePQgt7ax/i78
jowVx0yv5FYyS1NqcYZcnu5qxwcoEJB84PmWepCtcojNMdkHMfmWUecMK9UpnjqovWujHUt3Iun8
LikIOQwCMDqQ2by6QqAEzwJCSL+uMgEcPcedWUzlnVpZtyHHmGVIZjajp1pX3BBu0pFnj+BgnLPH
4NS0XbQae/DLJjwovNXy5rU8Y/CRAwDyr7g7jXWZREu7LIJVmWYXFRgNucslTzk9jAHEmMxRY9jq
mInuK8sAVFdDq3BmGRZG90JxkmXtIFNREqgXSReZ7lTA2I/jHI537BtgGj8JxSEHyDKti8CFv8iN
1yLVircR9N5d4nXZvdLNGFi1JlBQ70wWO4x1IsY1WaFmbm4lZwvw0ArWps91b4LML8djGljY5rtH
cBzFIRjSq53pq7BtHoQDiHysgtkhERwKzbxzas/Yh0ovt6VlEF5QgC7WU3+nZf62FWV1Fw48PoxG
GLtg0mb5Z7tqbKQSA8fnwpJtfWiU6b7Mu3g7OXF5mD4jttp7K1RpDNP0ARwM5thwvM997zNt7ZTh
GTxqAw/aDK8kj7Mk8SZKSWHUwjmUtUcNLnSi0Ius3yp00AfdO2jKL2t0HsuwKs+xR+dQyg0fVNCT
iDRG9p3iAHzINaIK2KY5KGXjJzUVS0U6zh3y1LM6Cy1toz0P+pCcs41/AjhxyM0hOhD3pcDShGoh
In3fajYzFAV/JKCIfo2Rc+8NRbuJO/ZO9aBX534a8D6Wa8fIgsdKv0FSgjIBTy1TtfAEwFpbRg74
D02xZk3wI0eQden7lsQLA+lkRtZUmOMMYXpt3s0syrQrjJXTorAOVGFuohKEiR3n8C3N8oTo0rrL
G9igiU28/RiSt9g2rYIXkjVVUfb7KDQD12Zhuez91lhRBgOGKZyQ34/+iwG9WCZl7GzUoP2sWY35
QJM3ip/E28hgwtCI6stqWZsOwBjdhsXsqo/s9EIsdUxybaU8JSTbr0MjxjtVzGE+JhQfgvYmxNfK
ZWK3sZqGYGbz29/C8W6VEaSzP9JYhIopNvnzqLR4e20CeaLS83jfw5lfLWbFMb2W2VdKrfJUtdoM
yoFLSeOpCnDtIkOWDkRzsPtl40fdrtL0dKV4YBh6dh0uRMJhdnW5EFQT1xq/vCKDlVBaA96hYFo3
dfkcSQ2gbVeZLrxz18mylyquyoWNX4Kk1eEps8gDJnfQWtTSu4Ospy+Bg35Mdrlv8Yq5RMJ/pJqf
LvWYzW4VdeC5ID3lSbIyNHJl00TbMIQH7gL7dRkSKuRpjc+2flwzMuSmRL5Fu07PZcTIsCb4fbOw
d81b3w5OsGNPbt2RujSwNghwbk67oTLVfWsBviKKvFnBYWTV4Pcpxzy0yknAw66VZxH6TyP+bVjy
jrEbHfyoY/8uh3TAsmgzHjDrdGdM5avuTwyvE+++qtCNi+6K1oRtpby3sW3CKtMQ+zddvQAnJt0R
GCapF+E9yesccSO3ZoX93W0nZZXFGLC9QS66zHLWWuzPWnhm5eRL7BOtwScoHPqcJJ3nFUe7k9O5
saJs6ReZurWz6H0iusLtmZMvJrFSOOk2uWqjKitHgmJkdiLueeaTpBMb29noiSMXDSmMNZlFcoUz
HE3oVK4IRBjRdwlghkb1bNDAbPUm1JAuEOwe9dkbaCO8nVgXpimWs1OWjFY5cJVwgSUlAz98/5hN
i4tpRv7TkCpbUqJmwduELUJ8EnAXHKcoMECVSg6f5ntMbe0xq7dqnr5oVl8wSPKf56FGZpDpCukP
oN9IrE4u63NJjhfI3wgo3hz8o7XVq23G5bZM/N51ip4hjqQNsWrL3DjWlD5oerOLPQUYKef3DO7C
RcAPYKDQundMcxVlSvhC5AuuaG+LEzZe6YzF1yIbvL00/eY57gCVhMN9nWnBS6djKpbghIqolY+E
sT1xLDFsC5pnS/M/A9HVSzOO2cOHLL4cKhgwiLm6jbHIuHHTJg94eXMwb9ASS5UzTy2NdBkFtfeC
mvyXPjbNSWNp6DrRnUns2Vunskzrrd7DUKid7BKRXwDFdIGPzHqTgf3iFd4bQSj9ThWpeMxa0MO5
D/IzqCbx2FkVagdCj0DsdsiHS/8q2eItqgC38DQmGoZVkosYEjJdlMNVpF13NLoqc/VJKbYmSsvJ
C74gqQCZMavoAXBxizRL08gFMuQ56vl9SJGba4e5MB1osCviXnzj+udoTO7IOvliGHNnBVaxg4pI
hwvTBwagv+mDeATIA/a2gkm6V+DuWGPb3JnZNU6rflEGBApidXh0ZhunZDzzMeTmTAFCpghVHTRe
vQO3tcJ9/8CvimVTHYIcwxK1Nr2JwJ+k8g82crfQt8xlVNotH4pEjqaVrhzC4NGMLnOd1aVwLhJs
ioRMSyie5RPP3jWh58AZShIJW1Ve26Iml2jn5ZX9y/aYftdwhx7QWxgrdBTZMZwnSIFPCk8CcIs5
LgA1P1iKJlfcIjMmV5kvHOQQ0SrO8U0q1mzMzYzvqO6lGzSCHJVMvdgBVVL9LHpZfRqt8+rpRfii
goZYdmChLn0k3HiS/dpgvGT6+W3AMcIApYAZrchwVadRjqxtCl69S2aER4/I2C+/yA+BCKbXsTYe
FEu+106WXwkuAc3ZHjmPOEFsA2CqKBkc2uFZ47IkN7VvNmb/Ilk5YsikKs2XToHfSau+vFkbboHg
OtudOBBrp6A1+jYAKxxKhGVupEY56bQwEIea6aFmxeDQFIE6l2k3tDEvvJjCTf1Qudmt2FPHEUxj
F+o595RgB4H3s7Dj2K17bdzm3vBcogMpCwV/zzg5r3FXHb2Stx9ZlrqV+NiHUNw8226Wlqp/IxAa
4BjYYP5atd0bYZytaRM+DbCVsam3B+Y4iIJmYpeuh7cf8xytB5iOHF6EnL/n5xt7UbX7QKSIc1K+
lgr9oQAjiAQ5ZpGyAdDEpFwNbpmaW0vRDZ/ESxEDBe2RM7BBsmV7N1MFG0jh0e1bHzDdzz84n7Ek
Ffd4M1U3TybGbeHOtrjidETIudZ1GwqwI3wHdiAF2SQ/cQQ//0BIO+zDrn/VclzZArAlAj38XGw6
iB2tVp1J1kHsmwzHOj2Fq8m4LBv9yVWtpsQYFBBVQnAWQs6iMBgzR88aMV/rtilPSo31R5NDtgxi
H8qZXmAKqNuDb7W4UQJR03GWGNnm4CPdTsZ9T21JQmU/l83mO8BThZ0rjgMnAcfXec1jOYwAWOyQ
nm7y176ewD+A5O42Y3BfSstEotfaKKSuU2ld847smODdjLv4rvkMECTSP0TnVLZy2YS9s/Q0qKxD
4hNfLsXdQEJCFqqbuDER3xUiOGqKB0ghjsgjsKMzAg2UZQQjw2+zFiwcnWM3Jbc8QDQ9xCK8xn2y
0UpzCaWKAjmIo6uGK7mQ5ZcDjutBiTyQ1FhlVknG+I4IM0J2pu5V6RUQTVOmMnS1XzId5Wz+A8Bh
Q9BzS9ZRPQuJGfj1RvMwRY6zhNL3Gg35dqy6YKtmyQuy+VcRsQUotDurD94D6QDTS8WzUh0DgeSr
gUsFSwI5Q8RDq/Omc9uMr03srKFvLNQ+8Wk/FMP1TW9vzydboI4zmm9HY3KIs4g9IzM0ufAglpaJ
7uImQDZHV1wxs9tm4E22raJv6tFGycYzawH6jHKXHpB0ZewtbVksk8CccabqWaD5QlV816W92Btt
+dZFUwsjVV6VGvu2o+JpIcc9RqJ8i3sbLqVx4d69ZG387BmFuXcaxACDehImozsK+58Xwk+jbcsi
3pYeRs+64MFRGBpIZRAI1vSs+6l+8HLu46CyaQu7xlv2eYGfYL782jjt6YIYH0BAOHiOo++8Cjrn
bOsaUxSNZWLuq95JNuwQziiJl43MiAkcsctas/uMSaG1h146ITrROzd0AHyqY/vAwXMftqQHRSlF
JNFoICWRyg8rowdP16fnEKM6dqt8MZ6LIdJ2sBSUPapp/4ChzdspzacCsnRZOVa7xFmp0ARWJ3uA
+RzG8FjHFDr3z8+fKlpL1zOTw225F0YpMSxOEuUEiYWS1ysK2PEClfpSnbO2xvlMc9r+QUzpa2I2
Z70lrqbt+9HNFeooahl06LgyCW3qkc+wi8Xx/0E1RECo7wNBDeQGIctTP3iQLzrlmnnLCBUNyKmY
IFx2N52VwtZITupEFIA/EdjL4/WmmiO4ATM4EiPwmdqgk9ibCyJNN6SakmERJ1gL0Hws2D5inWT1
JzqAACoANqsPAxfU0VefvdZAGh50/cucnFs6hMirYzjDXUnuMXZaqAO2vkmCczr2WCZNCxq1ku/a
pHa9YNAI0GjetVLbsngk2EK3Ng1J25Gv/Wo1t85auROt+towA9znNpl4c7JT07bRNsew6dW+G0QM
fw3tzWEisZBls2nqUa7AHdLFjOWw9PWvQimd46kdHeeXzqQM1n05y7J7JmO+7R/Meg5mqaEglnoD
gn5UEVb6gpAttNyx0Z+bISAXGLjCWiJHHMI0utMp9ZfEZ/vM55GydjVWM7GCTrgghAVouNQ++yEh
/6WaewAmI1yX5sFTfAt9HWDn3NDKc89XRTJ/UosmWuEcWJSpnNyawD6w/t2wTACprxQBjtuqgY/a
bOHcrtVbF+ZeuIjz3GCDNhJuSAdccllvq2RYFVNyibMSAV3+VdLrArUmJs3q7KWSDOfiKbCaTT+g
1w+qm4OcFodMcqlnlHId/tIDsstUmeACneKNTK2noOFAyxmFTPqJ+3odjcWeWLOvouFy0I3yILxy
XBJVCMi1I13Wi91Bh4BFfM5CFNmbim65LM2HUo0gfbAoij2DJB8B61CKFo7tsO0MnnKOUeNCnmOX
aeMsU66UBqOPJXku5NQsBpEB9B+h+LSj4JO5oRNEDwOpEavYMPiAqpfYjF9x137VzU5UfHJaWayF
1W6kJ++BWTNmZZWXBxq6BfYgGVyRxOvdOFB2qKC3vpp92lW5G/IhW6Fa24NSAKeB9gFSOkgn1cQl
1ag7MSumaaoOaqRcihyVfVGf/WrmMRYPdlCE8wm/jqhvKI6u3CONX9yjgfoy9TSirDShiRDeYPLL
YURRRcWVAdM+1JX30JvztBOxLljYq3YL0pljHsj61iP9QivTNYeasmCRdakakyCQgRO3Exhk8ufJ
qRAAii+ACU+pMAFvD/gZ+ltNDKiTDR+hFxN4UY0I6Y13ZSjZSqbLLgo/O1W7WlPvqg4glzh77RKN
9JOc+ZGMIdSTWDIorI+cfvhko4txqeH24XOgUTkJnbEpbcLOCc18gST/yTDlbizinR/iOarTBRuW
17yUjz1dQJ9H64TDHLXItu7QGvhgXAJlA4XZDaycqSvCQ5TSJHcbQBbiQouWkL0+7cDB4qGRSkMW
G2Ob5Eb4Fe/Rq68WXYhKiuiiYbcGtLF2R7t4Zwx8CXYiZRVtLJSqOhpVz4NVjYm060duKjHicSnf
Gx1uE2SqvJeMVYbshukeFKYGJTKmLmtU5p558jWKXaZ4XOHJ3N3Y6XYUG6DRn5XXv4qODMpIo37M
M7jxRXYuJ8BkxgUoPVbVW8bPngORcbimfFChZeh6JQa4qeeDjT19IeHwzJDQBmgmTEkAwjX0f5P0
KHizSbAg86Be4HhnLyqVhyygC/IicYuNpxiiroM7qsz59okZdJMRbEf093chYIoVsfPE8pCUGHt6
DWwcbNIzpp0RqXDRmLY4ffBdZ8apkcAkSqbard2CVGhhGgUZgoH8i5z71bwKC9GeIum0la3ZXssp
FTuV/AZmHLiY43El4GrfZHutZ2FPYnfernGCoxfXAV15sk4mL1vh3jgTBUJhyjAnK8NiHSocvUhf
TQK2kFt0qsHeuKvAeg/vfhz8yuZ8+DA4QNqAzOkxVNFgpNljtScgqEXERAmzFUXJjlj1iHLH0BKl
4NKVirGUKLjrlJaEDjUi48jhiWfX9JhVAO80HFtGVV4+3incVnpS2m6YlsxkoXvVViF26DP1xZC2
FJ6wpJUsejMDv98NKtzkFH+twqXPHhf6LirOcKGH0rxDX2YM9mLSFYWBecqA39qnoU0N1KKv7+ST
r/Fb7k+m1N6y5INsXOPJDtgQVIQw6Z4aHaDQYjWyJHCA3M/IyAC2oiRsRNuugjqjU2NozCUNsQoy
Kq2si4x1rUP1jNqccblodn7J8LNEbOlUvrIKPGg1lSwgrFTtSZ6n9kMt4MX3U27zlBspGwPy75Qx
d3vyn0ZdnbkR16kAYFtbjCRUywkQXQNABLjFYofdN1C+RUiC84bnotjqQ4tgs4mxPUp4T4aX3UgL
uVS+/1jgQVgEYALjpmL61Itzx6HlaKWOK9G5qKUg3QTNqU6a/NGsgGOjtjCWTSevRQ2SdQwEbUvc
vVeB/9hAr1+I2ufcQdPQ53q1Uuv6wU4am9PAsVzQyOiDaSZ3Dekf0GS5r6KCJ0TBoB5fNnen7YCi
q4VKLWIEzkWgo5Aa1doInLvhOrhD/EfWQqNvY+xPvC/7O4ucdJlxVpmTlqFIMLdBmZOkFz1Xo1Jc
hG8CaucybHAlEjyAWDpFUEM2UOioYMj1amkVFvo4ZiJUIMlHmyugBfQnP7bKXezQhEknhQ/vT79q
mZpc10Z+6gJy2pPyiWTGem1IRM5yJFwn6wtXSb23op0AHWrIZToDo0IxQiYn6QNtNP122d2Y9rdu
335F9bgfjJSQm86tdXSCk2K+CjM7T4A4zbzYlJ0BSKabXrI6hmfjZA+DxZtS722LaB8cSVS8pO+J
X7rVP9gZIwxHI4KpkAwUfEyzSjaVa7qKkrSutBhMV7BYX1c+3OJqVIuFGq4jkSVbbai37PS58RVl
IZoR3pcHFeXBY6QTwrWHW0MDpxKhm/YetFrroTY8oJDcuwNAYMaYgCMjw7W4x51a7+k1I5ZhMQMF
9hDXsRIw3ixm6bVKxjpfDCrzOx0/JeJ2S/V08gBY+wFhuOohhheiiX2xScfoVKTVr6pvuGKTV0m5
aw7DHXDRJfPfZaEAWpSmFXIqd5d47g0M9FY4H5v02RzYHAL3pOZSyy8IfbQpKV0K4y5jE6vtvT70
z2wXcfIYKBIshDbt98SvpJPiyx4ScpkLXqX3tynXXmi8Gejs9Tj9hDo2+M49qMVhqelAMZ3+TldN
tq9es4Knel9h8pvqeOn48coyfRSY9a/ailcIA25UeWIdtjZiKOuomJHrV2BbFyqij65tXgrp7efX
qiSasVwcqFg3OGVLp8JPMK+chr3GszUU/Qbs0sFPz6WVvTj6eOlV84oHAcjdBjDmi65bd3ySMDlc
fSQaJvLcGr6mCDl9DHxN2kbniAQ9jxojl//F3XksOY5k2/aLUAYtpgCoGREMLSawSAWtNb7+Lnhk
FetWd1+znj17OUA6QBIMQjjcz9ln7U1GJ9V06/xEXtCGLEx1qhlyNl1lnGMbNi9PcVu8TQQ6OrB1
kzWcc7M6aWP5nOlPHDXqLacDWOhNTz6kmZw7Y+zv1vPV4+yV5MkdX3kLoUcuzfugaz/GiqjWkkCl
xsaHwBEyqtXPTgr2wTjuwbAm6IEbHi0oul2d2Do8MrwE5vrezPrX2gbi0bQ8AdQH1bRdqYNtby4X
E2/cRiu3pLPfE0NroRfW961zXyhrfUx0aOx5a0bZrmBY7I618RL36pbiDsx8ixvKDaGapxIWgA06
HgARCZEqCb61W0ZYemRZ8jJJ0w+yil6Wt51XdeFF69MHuGgwTrJhP3WUPWXkDVpJ96M00N1q0O9q
FdVWH/0oMxKuUV3ZhMleiD2jNFUaUSZBvbqs3pm3gf5BYOuUzQMiR2qxwC3tZSfcFaO6L5kl54s/
0j3q/SU0p03HNSIp802sK7s4iQ59Ej2pCQNvSdsu3bxL22ofBNKWMnNQtGRdKphl1URWCedcO0DS
ZPSPAUHgDjwg3e5u0iH40ime1TLeoBl5XC/8TqJKOSPqwTOtHG5HEIEDZpyNZr0BAz41knOLlmrT
dvYzifY3yqR8HChOzLDprmr5VaFkwJXnX4WGiGrK2/uZW95VTAir5TBK3qgUJ4Ye53rQD6rc7PJW
QR0ZPKlEHyrGL2Wu3k5xjNVX9Un6+r2d7L2C9MmN1Hxnjd8LvcDsCASwtPgNAxeU00e7k74tSvuj
z/XnWbWfsSdn1pWZP4rOfJphqUqSejC7+oU85sfCWLEPPmQjuMcg6Vdag80r0m1qpPfknA9jvnjp
TKIVfYVTJHcy3nxlTUF375Ok2sZO9k2VyQOb2mNBDS44xO+EYfaYm1DW/dlI8kOTte85d71UVOc+
St7UanwfO0wLQrinA4ZWGLFdFlKwWknuO1SxZUh5AOWQbHOHcm8AzBY4GzN8VjXlUnJONNv+wd/q
1mPkRW0DTvVZJpNm8vyslfySTE/kl34Gs31bh+ptm6UfWUUyzkr2WRSe42W6tfHX0aTiZtH0E9qx
nzEVk006nAypf9O4qUzYeOas5H5MzjSV77M2fsfG5Jg1KvE8Jrg9nQk32KshGWcjjn387NzKQo0W
V7eR5ey1gWSK3I132lLdjWpz7BbtVsqpRQZ8wKUA0iA998r4RHDpseGZ4i5kREoFH4QZt+KSS5ve
01Dk1UzjGOA2A9XvEDwgwJNcjKJyQpFm353w02P21TSbDHqkdWfMKnYOeP0x0Z4jb71YAjW/BCEU
gWYbVYBgY+JX9DMQXqwWj56gIGgF8yXItRn1RLUtV018eKcP2d7piifYIJtBgyddGhqSPEBvcnWX
AYjsrUctGQ8GpbvIZG6CUH0z5kKDz0AIyJofLXONxozwFo3mbhn0m2RWL7iGfNOmaB8CuI7y5RyQ
RW2X1ael/cj7+AEVmhNF4B8tC1X6R+DMhwmSQClVZFIUFeuA9CHw7JWCo9SfI/UOTXse2/Yt0ud3
C2OOPHVeIptbrtDdTG+77zMYUp0oOGmRXQUTFEk/wymtKQ9Tp/qxFO5Ty8pJjZHZQBeD7u00OsTi
cpLRaXmTRMsuSBkj0WNsTI3TNEK5sajsdtHcqJteKdBiSxU8gkdFmqlWt5Rnsls3Du4yqAOOzHH2
sZ696AO3/biE7H05yYQf8CfaF0rD5UfgydAvjHl/zrweUAPrOPN2Uu7MGlFe1uxC7X5a4lfgXo+m
YcAlZ6gu94TLcXGq4OQl1VaSIgLUuAiaiv5r/d50Nu9lzTlFdXQTAXFxGxWpzvqFua48YsoS+1hP
nKewf3Ci4si0Y48/0bOaq9tuKF8sDwjqjaFEoRtMOvMQaDyZYWOySv55fdOU16+9FTLdi3+qbUTt
QE6hh1rd99HWijy8E7OyeLSRlOj94qe58w2LbgDLmvEgLxQIYwm4MIGj9D8hMoxXa2suL6uZQ2K0
20pqdy0uGaZOUETCPZGsfAUURSXA3KYSvI8cUir0Z3yo9o013MH2JEyoH4KxvZsl62YOtQMKxl2C
FlR/G3qC2PPTgLvMFM/Y8vV3evwerqHMsfyZjPY3oq0HE9e31QLDDIE0O8+kaPZhkP0MdPsmiLBp
m836YMvt5xKYD3DqN2MfHeyCCE6vUXRJKkdqM39e6CKrPN0RwvMQe38AVJJ9gwx5lpVHJR05lBA5
NwtPLc8qLMm3SKt6SYct7oBsgAxU4eHQx9g2V9/XLjNspzczrwuP7A/Wbu2daXeUhidyfaQk18Fp
MkA1cWPAQoYWPxwL6asE67+Sf/4nbef/o6pNpJL/mZb0pdr0P9Oy+xfNJh/8rdl0zD903UZFZzua
YejmWuH4W7SpyPof1IfZmr7ms1TToBz3T16S8QcMI5k8jq1iN2Rp1HX9Fm2CUtLt1T3B1ByFGDCf
+i+YSYpmraLMvxUFyw77UGUZ4wR8HFCKrprxv2nCHRypOgympFMixZC6oqDaFFzaXk+hBHqt9NBS
msBF2b4x0VwZy8ERZcHbkkuXbA4s8tB4liYjrikDnAp1WMDG7LFInjOdR284XsLez6x4wVUVvmFj
E6CQqX7XCnLIVJBty9UCSEmIMjsABnsHPHOZP7QmT9Cl3YUIAYgHYXc8Fbu6ti/KelFjvGYctEZh
QNYHa9D4XW6sR8hPz6QdbkdAFozSGJnp9G75fNILBjO4jFIBczZSherKyLpJ1+pbWU0fyi7+piUL
hHmeQCB3a7l9SEnbuGodW5uqx+ChM0oilxng9ck4g5WvWp7Vdk6xxiAVv6Is28n6dMJ5tKhwuWr7
Sz+hS1WzlgJLu/EDnHwi3hxncYV2Sn/uR51pa/oiWcQEsWlBd4/VSzq26BEJycEzN5n2qN8XRQeV
MCI0rdWHOkNmbhqP3UgkWQPY7iYAIO1G+ugolqvq4rND4NTBZ5yBcCZN46kaYNS0XDbS1DwrMvpz
eWRORb9voGP0zHgEd2XeSJbVAWd7kZPhZiiBK0nUrxg5PzflKMAgLZDKDBdkKqVXqcxMK3CbqXww
ieV2RLPtBX2v0qfnhSGrZ49BBks7/mSmMLjSjGHEYqcM2y9paNyRJH3U+3Brso9tugJE+jhu/JHc
saphoBsOIQhjiB/BaoYcG9O3Jk/PUgRfo86yeAtiAWuXyvwuU6IyVtl47DgIc1VOD/OEcHUe0o3z
zU7jE+hU2av64MmYlguwEE+FZbwbVwa1jEWzPdXWQdEBQSMs2jQK3Ksoi557bcTCoVnBsGp1qqi+
BWjeYnHdg3k30u1gMSA3WpwwOJnu0OKsNifKa55NwPc1kV5JzybVd1ul8SodkU1EWMBoo1ttUCoG
JDxhoqF4y+3qLUUw4hbyi26lr1VaARseMARFrPOSFsX3eQC9Utyoebq1U9I1tQ47XTEttFjTturK
x3I0H5bcPpSRDuOxGo9NKPutmfdEmoOLicmiWtxaEG18hfQmWL4JxM3eWBzGCVrTb2SehFqZnrpp
JSl1GgSmvxYt7id+Waz2mHborNCzght6nN/ILYKVIrVpdz/JFCFBsIGLLRn61rnOn6uKU4TidEOW
Do9V/b1e4zZdhFysQI3iVxky5EG7z7oBEpQsMVEi4l0PTeLjyeU7DYNToyN/RPUkUgd0pxQ8L1+t
6zapZi5JNmNlQYpFr8M+Fq12ba2d8WbS7bffL66MyFoASnv92paWyvBziHG/X/vb7nIeoXqF5Vql
6v1xGjvA9tjnirW04TBtlJgUuqaurLYpILdR5xYGE0bneDpjnKPdx98tmdll1VMlsm9DFDkzEdwc
n3joo8BKknWQTgavO+Ic2x3DZfrdGrXqMs8poe2/Nol3JI16G0+xtb2+nynI70/OPEv8xchzVypX
3qMNZLHSll2+WOquEbxWsU1eXxBvEYsiDIxDSPJz/dD1k+JdgFEBloP/LujcFPIzfPJrT1gC8IrY
MMTJQ+gMVAo2XN3GUD62PSH+tIj1pzGXTjPQ0BHKGrN1i3QF3Y2tvRPtCBZSKk4d27u6tOqLso7p
xm7ST8i1dn3dJSeMf59AyzU3vRqpe1Mpbs0VUYm2IyTLUsQHmB0FoyVkScsnUtIHxNWEP4nuEc7a
gowkZF1jmJAHyCvm4SmPpXJTDKXpBtYioQbL7GNjqfVeDcvndlXJ4psKk6ZCqQw3dpMBX+2i7tQv
hGuIFoCrR16wvDHOZtYmvS+ajQOl1Cy7acJkoEzbQ6rK5bFa2s+6Vay9RLHiPp/Lb/oEqroz6mgf
tYP9HDsBJl5WukeoZm4qyc4PcPrf67n/WUR9+2CuoEIV8wyNpOlqkvK0FH18XMri0gcTHnK4xBKV
Szf5HD3kSRRspdakwjMyVx9E+W3omGukYW3D+OKB2yq9H/3oK6yO1ei+4erajoBqEOPW7VEp0LTM
RV/7QdjhPYF/Ig44ozuEiLmxWIl2JjJqfb3PkhUvHjXo/vdi3R68RBucAywDjFGE6kgs0MTfDQNZ
e0YT+XES4N2uayngtPU1MDRQNae3LXekZQ3KIUuO5uSswYEVtL70mFrATkLbsyJqxSJYAaYJFvO/
N4r1uYJEW4HdiCbSQZ46NcBw1wUVvPZQkV4ESmq2M27PLZUFklQcKrInR1It/4uovm5r/nrBWqoX
3IBRf1nsQ1vV33PB0x3ThhGzNjWlvtoKiAxh1Che1asyQVsElinvYjzYTKV1q2KOD1f+vqFoNiK6
lccv8OE2WGHTHOzNHPf10WBUoGKWfFDqsDsyd++OpD04MX+tUrCdrwUPA3JxcyC3LQF++moyH4Ob
vK5Loz5skrT6rodLm/F7EzfheHJFchgw1gM5ls3WvMczyOtW1RQO2YCTkgEu03pelzyntiJam0aF
sXqNZZY4y1Gy+Bzhaj+sCN3rWRbs9nYF7IqWeCGb058oCdCxEBY8Xm0NxIVwXRWthYoKr6uwqhXn
XWDbxSJeLwOxrRK8/aAxw21u1s/iWtCVhfS+aCqMG4hySO0beWtjg3SuOsjxtxatyDGQA3SFYUH+
UxzH9RAt66Kj3mLTF+RXxKpYiOMdJq2yM6aOknIY7teFJHOIr6uiJbYt5ntdJt3B7kYyPuKYistN
tJB7moisqCcS19t1cb0GrxcikIiDzI21GyR59a/M7Lu0KJetvXZ3YoH2nvMiDTDqxfoYr1a8cf1T
oPW/zt3XPSrA/6IZU5e/V1Pqff46cVYo2ehiVrq5WFzPIcpMRvBWj8IEEPYg7tmvO/erbSTVdyuB
DSZOzPUUiTP2j21W4QxeDSmSyhNuYXG3fhH3xbkT6+IVFYcYcF3yi7JSi79u3qblCIj1VhCDcXPN
Dwz7cHpBBeWKW0bcStGKuhat6zYlVHZWq5KsDsuGwBhFkXiqGFYLt04Z0WWtTGvx2tcb1m1lCAZ2
MHC/JrvRHilkgEL8V+sf26SmDn0qg3VXt20gwzEzh62VxQRkYaKdHMyNVdFxDMx0RAveEp7gTvMh
TqEiyknW0ypWcz2gTxNntIoLc98m0tctKG7Jso0ieROGCj2lkdobsoPhvlFs6/cpXG6dtRRfnEnN
tDSCQgmppvWWNPH5cpU2izbiFJsE+X5/CFHaPUp5iIrriS5q0wSpsd6tYhEIGHpTU4ie9qTUhR+G
c3XJ+Ns6VE1yoRm+eMhZCB1dPRWEz8KX70I+dBKSxmT75aywds+GoD//1RKr4tSLtwQl8oqidvbX
7jILFpSbouf8arL/98IJqahIW33rrA+ZfP0x5pyiF7PFT5i0af1h4jXMzpeNeMekMD7ai6Z4SVDg
r6shxoOzBzXq21DhfPIt6NJ8F8ZVeRwolDuK1nXx77YVEhUyGOPxka9Fvh4a0fzH2yfmKhsAwL/E
9kx8DtNw6t61eAfE5M+P/bvP/mNbGuGlsLQal+NfXyxn1qc1UmMt3ltOnWe2eNErTfdDGdfHUaGs
pPiQB5BYDC1Pp+u2kXqtjCCZtJVJ6O2mMTvlUp/vNHM9F+IT4RzTFB8RH/53uxEv/O0zzmxtjETD
fJcfHzXaqxKpBIXX7/7a3dd7hwoUoWtzNBRtSHfidbHA+QxbVvHqsOiunHOhSBhEZES7uLQqRZYX
nm71eGhh4G8G/H2b/aD8CQaPI3iAAPN3y3qPAsasjpN4uFdaQq9DmThM2cdyHQxICaOEWgwL8Ibg
FAb5WyPDHhHse0ojgq1djeRawrWDU5H95HFQnGcpaFw6meJ4pbaLVVv0vGIjSXYs05AK+PH6tP1a
iG5bNCvsmvjxc3dPjS2QDdxQcr0CWrF2HaIcTYDaxaounghJ8WxbUKBRCZa+vvY8FFgUHLYAeR6/
RWwSP0gswkQxwVVku84xpmrfroOBaB0lxOujEexjBDuZR6BwJJB4MKwqVp6BaNmAQU7F7EV2TN8X
raMUirTao2i1XR4dMQZZ1g7UyOR3A57Gpq8NOuJ1IVqKMfiUmvb7bu16p/WtotWYOmHiYNnja8Yf
snbt6ahyCSprjy3WRz0jqIQYSO8MudzH63AKpBjCPNXQ6SWDt25YxsUTtPsr936RjfC4Fknl2kK5
6fo74S82R9Gi3gLd2tLfJLVBCF5dcw/cueugSizMnuRUEYCuwcGNhH0h87vldUBRMpenXmO16LH7
IPcTaleOYyRtIyKAuyUbQ0TE6904S+GlNsppKy4cR8FWArU1vbFoBug+1yTduXbC5bAYmI3IxLNm
TzT79UFdEKreFWg/tXUMLjwLRItzxHPhulEeIsnvmxr1yvojrovcTqzd0lrEvv/cbqxPoC5EOdK1
ASES3Wi2kyTdi70Nq5+QaF0X4XqlAjx97fPQ3ogdZeLZJZrmlHPgdejoWjMYQMSZjJ0wY+73EQlO
Yx2Di0UtLjUj8jG1m/ZyKnGCxQtSidrA7urPYD014mqznZwqLrGO1JlmRBEMJ1f7VAf1VOQhUktx
8YkFjHDIbHkR/iLYV2/gZMnsmrKtBenVoa7wzXJCHLRkWce25rpOXnbcp5XtB6BnjknS4bFor4Wz
mBiSAxRb4zjmjzOK73imDEcSScMRbgrh8XX1X7YljSdRj42LyBn7mvKuRh192weN7raQSTKZQNEA
igE+4HbJx9jrTOlxsCmZiOXA2kaqaXq2UxY7C/s+ZK35il5d4k0j28tFyR8wMrdwcaj8rKofq3ax
TyjxnxY9CPZtjKav08x3VZmj81qg3GDlc+l7pTxn4b4K7BuG28lNP8vaaVLQoiUAoEHkb9ARdZtY
oeDTRrJENPfFRhd+SIcKhM5gPSTIVojCdJo7yNZxTAlUTskQ7BusSdIAJHbdWoBbx+E8aGawH2vS
gigMtxTHTv5iSje9xfRjbpN6j49UiIUDalhnasmotNltESjShjrcYqfPXNFmbfYHxM57J0QHF9YG
mBprOSdxLxEKnl9HzdG80RpnD3Ko5ioS/roqFVgHQCt3RLbqU5Og0BUtzCV/tlo+bI26hfkbiUFu
rlFRPsEIIc7pLdWqUuuxA6ACDpelEA9GKUCYaGR6fIuhHYFPZuPbHHvHjHooWdPLfULyd18ghF8G
i/wPNdtaH9vAoUH244tAfUshj7swQ19PasmL1GYNg4Stj1USklxr2s5a2J9Ve+WDVf3ga7qaeBTJ
Imuz7RsNrvrWIv/sRsRm9ASNhF3dG5X0lDlat7Mx96Bc1LjLNTLkcXnSHHXcEGrd9RmpbJJkWK52
Ue5rk7PRg+FHqVD3PyskO9FU1YH2ZKDauAmqONnrxvw8yRgU1glAtmmV7lfRYmNI2H+UQGypOgIA
3xBZnxP5m9kSxC2GHwjNFLfCJmozO/sFP2BPM/ubotURe2grlh/vyvOSJQ+1qTQ7Cuiga601zDCR
5ftW52E5Fpm/yIXqwyastzZPCi8lgTt0oboypHCrL0NvqqnwMCTgBBLybwt7KLeUZw0PvnI5h3PY
uyZD/60GkvhQLSrOPVNIVhWBL0YGIBE1hrDnRUp+ykoYwSQnxinjjk4GErNcKy9vNE1KCDXxxZUB
9DGblegW6e/MWNai/lPDTrbrSWbEdv2zM9bxpkZ6MmWCSS1w6fdpy8NeDXmad3JHBCLfxVrXYRGr
7AIKyH2tpFYliJWNVreOT5Z4xNfVvgvk/ORAG4ag1u3lrMoPaVp/qxCNeKWi/SaG/X+bdNMxEv+/
km7P3Wf0vwApXx/4nWxTZOcPACQ2JIE/gSZ/JduUNdkmq4AMZazMgZRck23qH7JC12qbskMODFrL
X8k2zfpD5h9FZ9ADLVv57wxKVMP+B79NtnVQwHQT8FF01TG1fxB4S8xVo3K25xtTkQCmpSGjSzGO
+VuTED9CimEND301//kGPdsx4LPWco50yfGVgBEfGdR9EUjeIZYlvDg6L0NJXWVf6twsdQzBTrpE
lkKau7fPTSONR52M9IYi1V9TKcWXYl4aT5lnquGnNEG9IZEk1rn8zSkkFAnNcpdY4W2+rFZQUfLO
2OeNrJ21lhTE+0qn707xOFDzvsY3wdE9R8flMavNlBB7SnVvPBoLPHKGbMhxeDSKpqSU9vIomnqO
tvBkL+XoU22HGyxDud8fEKO9r0Pxt92IT/3tKF3HhICmdnG7KDukXIO8ESNmhXrl4U00g37Mtroe
PYmBkNgkFmI0cx1j/2Mbsm9m62Lj1+BHNL/G4OKTYl18/Loqtl2/BodY9iHW/6X5f3+72NF1v8zr
qDuIm+lA+ImJwRqbF61hXRWt6wvt6gJ3XRWt0FjnTaJ5/ch1N+IjYpXoZ+TJMU/wf/dmstMLc671
S/+2x6+t4uMGdVa/UwXoLYeljr7+2H/8TdfvE/v6x1eJ1Wi9KCRipXD9/vw99JrExMQ6JcWqR/YV
EfQ8k/UsxDJeg1+jyPmIpkjxoIIgANOUO7Hp643FOry+vuVrH+LdX2/6K9MkVv/2MrJ/vk3kn76a
4kP/2J1Y/c8vi33+7a+EwB/ihhxT7+WsJnnJOqVkLPH7L6zFbNIZpcpvOpLRX+vlOl0QbxJvF6vM
xpLj+CC2ig3XPS1mx9xDrGfr7kXr+slCxIyun7EpBOQhqiJ3jqQ7jfIyJgTFqnW/NvugaI75GlkQ
r08FNqYVKDp3lEgGQtVAptdbJL4lafBT/T6H8gcxBjMDGNrtsYjbswWBaGt10ryH7OpVYqpkr2Gc
r6YiJlAcTUTSq02rIZpiK0VbJx0G4E6siYX4oHjfdfVvuxQbxcvijdfPiW0gQ4CoUvq6rUPKCClz
LL8Ncx1hcdKclr7UmI1numsa5EyCrPv4iu2v3ZtGNVvmlqJrRxZCqCHHgaTEycy7Fj3r5IH30Dr8
dK5vF71+Ko1spripIbwnYnGmcW7ydj4IT1zhkyta14XYVpha5ZMAIc++Ho+lQVVB0U1Cx058RcfD
mOeEgpK/AeUURsyBhG1wZir1Nl6UpzifKHi2wxZt4BA8OaZxj+l571VAF49d3IBjGSnhEas5EBS9
41eoQ4+KaUoXptEj4dPYVkpS1zjmiiigCABaDVRMDCq3XUw8RulfDG341KijwhkmrE8xVIeT0zaI
ux3yTrmsBQjVlkf4XJ5JynRf1wseF2sg1sDL66vV2o2+t1TS2yKOGgMkMsyWCOQ6ZRUR1bayyQmI
5nVjPMh3GiDLrbCaFQuR6LiuihZFDgppQx2E458B8nSNyluFcnCsbGY8bsryUQrvapmwJtYWlChQ
j8pEFK0t8IK2pXoL+mPTX1RnAHa5XqzaurheftdtdQaKyhr0DG2MfJLKMtshummP1UxcxWhWE8jr
umjVKqISF34EyjMt8yVrmI5pZa1nGBsktygoD4/FegSb9DjVAWdlVFeLI6vTN21Alo8J5OL29igx
GF706fjVJFOA5F0F1bRsgxG3kbCxqROtZBPpIUqJqICNVCokFNdFDdYXH5Gj2Sc2LjctpGBtwZzM
LlC8i/DVtIBptQCSYmNMsTE3MoWpjO/jvTLft8l2fqSaXYsO7eP0YTNxCVybMqXCw2FoL/0qI4SK
fo3sVaXWzkt/oGFPL/Gwq8K3Hv3eClbbz/3b5rtW3dbk6du9GvlytBkm1dtYQ7whUYG5Faj2fWF7
8XIbyhdl3tT6jz6AjbHumnm65niUuWST371QXNGQ84s+c+1M+RLIa3s69fY+C7dIFhLHN8u3aD7k
y09V3SS4BlXRMYbyBD7dhFNBCssdU2+wh+2oP5s686qDpp0gvlg/zeowG8/oKcsejcm+SW5K84XC
iTo7B/C0VBACJz09F9FNIx8qqDeN33abcvD0aLcgnOmRIGi7lsOpSm5Lh6PzZ8U3Su31DmljykM8
6ddUta6FoHjs35rJBzvCHoPqjkBGDihLBk5/nu2HItuN/WtOCX4fXqruhznsiIadrNSn9MwedkZ8
xCWBsu4iO+C05tn2Hu0D1e5h+mBlPOJQRt6Gw9G09y0ZSXuvfY7hwuRyB2GCEkg1PefonWqvlG8j
x2sHl1LSTHuKtRfiZvllDnezyhh1J1Nz+EulEvytebGl4yTvoYZQXMR47U65yVtfyvaBgZ36Jg7c
0tllize8QNzC7PpuFbM8dzcx2m2ql7wUvDRpnu4wm4dJ2yFtpuTUaH52FhP2U1je2KmnxDA3tuZy
ttVvycKQmm6yRy18lik+kfzS3NnNLloQA1zS/pTEx2HhvgAHDjMrSQG/vOjtTch1dKqc9XgnkDUw
n+e3gdX+hcqM2SJ9mMRlOkVHvJVDygg5gcOOykgDlCg2MD8waIomv1Z9uzsqv8rmHie1ipmzvB4w
jpNE5C7ojlydqrWv7UMCfQL0ae3BZmNn3UfZn9BWxRM+WNu581ayquMV+M/1m8LxIFlb9knuqD/y
5XP1YEhYVDzh3rDIez3y20NOZrOhQHdrlZQJbMaGoQO0BtRdjU99e0bkACeE2d1MH9Nz1LjJXnGw
FLjv1ANxTXcYzka3nZPtRIkEPnWha2T7vjsAIjWJkfxMPkzoxqiRx3aHkmtUH8b8DBJDflJJE0nv
MkAZ6w53NYRry87EDok6H93L3x3t2HIrhLtcuVQ4O8kU+E05uCeoBvKlSUjpVl4Y+Yq+1XuX/EyW
++N4UhFIkypSXNz4aBPFQd/V924nnZPmW5ejf9DdRHnq7TsYXk2yzwkGQpj5gejaeQasYmy0W0AY
JIKp5CsdYn1HspGVvh3f09E1rV2CFLHYVvmOaVH5tlZ20HGi34IKVvvspZV2uD9g38sxh1TnWTfO
rXbKd8Uetou0MsgJDbtQvdyWA6Z5kwU+2Y+pZsYcrntm4qSFbnXq3wzKkvo9lkjdvn9QfwRUAzd7
/jSUdxWVL5l9i8advylod3Z+ppDVpJbVC5+r19aAy7NDm01pdk+UHtL6IxiETvZwQXEVQpDj2ZS3
0TdIaotDafNB+sw4XXVHNQDk7vh2cIEcUZLmxc/Fa35DJuBOf5I23fIQxdsFAWP9Qal5hMlxSbiF
XKqykRN/qHdadqNMZ0m/aYJTuFbEPc/ltraRq5yc7H6IgJJ4+T0xVEXfQ4yhAGkmKnNxXhEoOd+R
hZ9ASU97fdNQ4ovN/SG8X06p7hKkn15RhtvzDk7hmML6d3PuZclP3mQNmNcmRg8/OPsWx67KC2IP
3G9KvROjYO6+M1EyQ/L65UkHWDjfj0xK208qcbqGB4NHIYEGPx7AH8XBCaXD3rzA4X586qOneTmu
cv+u8+Lk2GcUnBF2fwyTX+P8PugpdpiLG0evOeq3ocMP826IJk9mBSjh4MnQhmwE6ZBy9mlwNqnw
p2eJj5Xsx9QXVGdFOrVYMhA951FIPWrtxpMLy5CKZzSDDo5ttBV3+GFT1efeRW+xfmLv6YkJTQQP
YwD14wJ48urd+FCuxo7+0m2KxIVXUTDP9rV6QyQLroTllruo2cGwfJJr1/TMo+pJbrK1KEP0vxtE
Gl+r2Tcv1NEd9Hst3S5btHen+YKGSPsIEH97wBisDVeatUlHT/5R0R28hE9J7MmPq7vphr9c8bgZ
otfJ8Yk9Uz8ePusX+0e1D2/Cm5/Na4+Jym2CqBStVuABGZS4Ylkh1OtBtHho/ckL9hB93NiNPMWN
tsbDd/cnJijf263pwxNy1Yt2W+zVy0ynwADgmYpw7pjiNXmVifsSRXw1HobA0yw31/2p2gRP0CT4
P4KJP7pjCTuA2iSfOuXSDy6BtRlUPN22dgItw0ODZOSgWaAgeVCgGUKVfjdscdA8ZFxxKLU6r/xo
d9VdvJkwYZF3IZpgMAFuEYAQb7bUxR51f/DIUamGB/V0KG6RKVoeVY3fHLdGS5xQ1aFulVdoHv74
EYA2OuN1jEee295K35E9lIyI3PYz5DZALnNv7PN7+Tk8pjdOwiPBzSlFSG6JZJbP5S7hr9rF9/a7
xMyQHvc1Tzc1aK1vFn81bHk3oUizPJQeM63IZtjmsS12Ez++B+NuUFbBYX8FJM91xgb5WXlScTF/
VF/aWwq/tsPFOE9U2V7Sk+lpPhf7lnC5zkHzjLN2bm+HS3MIdh+wMpbzcq5vta1Nme8eMt+Zsukb
bm8ofGnLKuDa5gkbSGoStxCbEAg88o7SlVxmOmdjG713B4MKhc95Yx+D40f7OZ3z28k3ShcNuF+c
1WNxpkJ62VKZ5aWetIHC6OZu7yY3KOdc3uKXN9nW2apecukOpu1VT+lt9SS9xQ+T338mT46bPFFl
+6t+GTfVwXArHzlA9x6+motLZe+ThoUgdVdAg7l6sCzxlS1PjVd6Mi4djrDOfUWOwuOKJahMHz5e
lofmbEdedUhvpb3hW2fjqaIQO/CKnXMpPHQgwJQooPQj6ru95b33qOh1QYR6DgaxoWvC6N2jh+fh
8p7zq3bhjkHJITtxObwkT915/JXe2rvhXH9iRIbvhvUm/3rLb+OHeRP8it6LH/le5kjQxxgn49Tf
OJK3YMD6WDwSfFe9bf8hP8f3ZumZ9C1uy00Vu0/yT+jtkidP3vyMzcDkPjnf+o9O5cymp/oevcSn
/ty8A1SmMpkxy2fznnynZv42Cf3pMT2lJ/UZqNSlvtef043scVB36g1LD/E+X/Dtf7g7k+XGlWzL
fhGeoXdgSoI9KTYS1U1gUoQCfd/j62sBui9181bmoKZlEUZjLxIEHO7n7L02DCNGnzVSTIdaoXEU
W3OJTPB12um20kuPCX0iykwjXPEOMLk5BQt8YXyS5AoA58wpcV98sa9igE0XO+Do6+pOpANjTP2S
RavsxNkp+pr3+/olPOPx53/PUeRgjuT3Cp0J8W7uNRc+6hJwx2ScZk36VY9O/cJjHEwg70jUnQKU
2TT6gpdhCjSlxQTP+hw/w0cJeFC0dLuF0q6xyunDxiDwweIwkT7lE+OyuTTW/Y4EKo6Wi7n3tv2u
5wcZHvrf5RsxD9VCW7O/p08dU/JfOOWHZfYsncc1Kt4t2JwmVLa0C+TnTnuNNvIOg9iuBzaxIFxx
XGl76aSdatyi4pZ8DUztKse3f0MTROuaIC+wSbl5sQS+9bV/HW7yRpzHYzNcyfA5MKWAzcCxIr8B
tFu1W/fyFVw7NjWiRMI6MTcxVd6H5+A6vvTzADiPEu4kEURUvqju2RdWianVtTA+G15YkLRIAQO7
wkp8difwa/pzvUudfqewVPuoz8Xe/sQeAPuhu9nAoD+4Vr75r2C1zri5+dS0aMJldWuBOpVLfvf2
UbzI9/Ic5csIVfJ1mh+8K5/FOx8xzNFCOMVXOxzHF06I7efIzxhCopgGYwY2pgjdqWJYIlhqoZaL
YT+sPtstMzzkkDftwXI8QrSYRy+9VXlmLOU0+T4mp27YVPf4zJAXn7sT2zXa0rVfSYfGWyhnde9z
hDIFWirv8g4KN1jjlUVgJ8pv7sxXhZNusVQ7YDfP8kZ+yLYkURhP3ku5zp2BetUCf0P17G0/fSdf
GRvEjO62v5rHdgEtcBme+dxgQhUGScDHa1ZjLwVnnE/xe3yru6XxW3kzzhbn7nBtP6Qv+cHc1Qcf
zM1NxRUmVk244pSmXpgOUodhp733W43hudyB5HKkA37yTbFhhso7by6WYxAvvui+rOnbe/v2kG1Q
VHy1jBNbAh+WxVLZhuvwMbhGV+OQrrvbulSXyovKLkBwMpLoO9lO1ZVj1gWsQIrCUv/SQPcGK/l5
+Bg+8kv5FN2Sh/qIsPRB/LLP/pN4VM64P8eduzc3yYN1lVehE759ho506w8th7O2nf6ZoM+6RVAu
zWf1I75IxirMAW1ti2pRt0vpVY63iKTxgLOeDRavln+aqEzQfI5WvWZevDf30WoipC7yHeuFK/YK
2BHTXqveMZbHa8bpDGbJk7eHjDY6abhGWzSKL3kIMCFdAYXzK+ImFk/1E805b2+yHxFy85Td7Bc+
xKe3YYIfhu161syRqc2MVxUAimLWR3PZ7R861u/7yLjVLNWkVoC84ketOUv95vu+q1EWfLSsC6+s
QijjzgrNb33tJK34uTlf8yZtrtrBLplLUfPnseR43/h0/juhPEbApHcgWogK7fIdyRZLpa4ws3TM
BdvgUEnvLcUcZWxJFW6hzanBFlkugVkc1ZNUDnA3kApcf7LsnVVq8psy9lgATxcsXYA8muANUF3P
Os35WlVp5XbEjTmL9b7FmbNOkwLQ/0o2o1oOOAt0DJcxcZapb8KKsahgWnfPKqGxeRoVkjS9ZWMB
RQgULornkH7SoBWXUqc2GJhUHH7ycX3gyuAVo0+lNqm+EP8R+syo896jQdX306R8ctcS8ZObTIOm
T0xVi46AHMpiaUSBvYBdFWz6MQO0pTHgFtKZQu229MqYgZPPBJMJY3H20rdCLJtogIY4KRRrMbVH
5qtNb1LSCPSc0XTq1s2F3rmuO18Tc7OuK4pD4nrJJpzES/PFrEul9//Xzfm+HKj1FsTL2sPsQkll
kkHVkzyqnTVS0835PjmncNV2rMDmOuh8kUtSoa7mq6brXusGYcNcl/2u1aqjimSPXG0wl74pbZHn
QSURiKn7qTI8/Ouagcjq+775gX/cnJ83vyySchobSTq8K1ZGobv6iuTqS+6tJb1VBoCo4VAl4QB+
VHZQalXd2+VDXOeTRJ0i5X4gfXFfKARIhRnGbHfXNV7oqI3GSKRTFc+nLk4/if/ma5FlH8bUj5xw
7C+ZbKbozgqqjMRnixYlYHNuilJZt5JZ7EcVXVtBVZ1fw3wWqtXsvm/ND9iTFSbwqNn/7c75dd+3
56ttv7JTAXljpOZqMOCrJUXk2iupH1eG4dMbm6/Pd88XwKaoMk8XPzd/Hi2Q2/VFCxLjX8+YH/x+
F60pS0SX/3qIRIar1QjIe+Dzl60cKOBwZeMU2HRBF2o1RFQZ2skxbbJ5JxX17M/RW3VlK/1bFhvA
Cmx99/PYfM2bnBLWOEnk5xeQOlDJq/mh+aJQJX40VDfZIsthY8xPml9E9RrSrzK3Eae/14uYZ36/
1c+937fnF8wvnd80nG1C89Wf9/t+5nznz8t/XvP99v98OjQyjF9l+/iPl8x/sBP4GbuSmvbP2/w8
75+f7G+3/+Mn+/nThRHBFLJDOs/Tdpvf8m+f/m/f7vvq/Er3Zxv/7S99X52f8P0FbaxQSzOmavvz
mf/rNpn/ssBX+teP97e//PM9//Fl5rf9vz7Bz58Y38dav9Ome6tmMeE0+M/awvniH/f94+Z/egrl
f+pa6b+/jTI3rX6ePl/7ec78ttmsNP95zs/D/+m+f/6Z+S3+8bbfzyFA8lbTb1vPYklr7sV64ZBt
iir8FuE20/l2fnSW3/7cFHOH80et+63RnR//m1w3o9ZEDl+z+U9v8Q+V78/Nv32a//q6n0/y87qf
T/P9YacfbX7ez1Pm9/u5r5+6YLOg5v9byZChmbjj/7tP/zkovSAN/t2j//2iv2RDgogk3eQutML/
m570l0efYCVTCF3oRBsZFkx27Pt/efQ1+390HP2oymXNNFW0Rz+yIfN/eDcMgCSwWKqKtuj/xaOv
zn/l7x59HdmQgFXCe/IxZFRE/+7RtwBhZ9ngKdt6hNwEV26hR2m4ogpRB0xePcBOdoNstCjologD
q4tIb5WNmRg6rZdpojVMEy2knsTUiIcML6sCt4t2AcqNLC+jbRtxbsH2tk9y6V6VwYpO/H0kjACr
eOPYONRjLe6XjTw4sUkkgdLfBMxLr6EhKFePpnofLVo+Fdpcimmsmc0JgP0Q/RnH8iV3+1dX5JRK
bYUWpte/d9UleC6Nigp+dxiDVqKBlb+HlffZT7qnhAYSw/4tUM0jhmPFsUxt1Uq74U9AFZMwXHft
VSkzPTyEw5bc32UQgR7ryHGCPUdPxk3Nc5YKdV9lura1AAhGxmTT1Yk8pSht7UadcyvIM3g++Tg4
NhAQKU3/iEQ2UBKb56K0WQAAgYM/VHyEUzp8C1W7lJ9j+zf01ictaE9hYN97RaM6BQxmH08qcH6+
W+BiiJ0yO76164mxSKRQAzJL9l+Z5B7NQOSLek3/LvNHlrRyOsiwh4GASpNzrbf3pi5oSpJQ9BpK
nbcGArepR4SpUcDnZy5rrkp2+7vrF6+Z4TR6TAVXVH96W+THPDAPccHXnpHNKvwEIyO4Q22qksJn
mh1a8EQL6JPeGiPNVhs8YJVy/RsJb4OfEsefj0P5edAH5XkgvScfFEctZJ81SYIIv3NB/o9e4kDd
VLZWSA1Z0Me0OxoAPuDDoXR3tOFZr5cEjEb2ZegwRDcSGLFxahTn6T0f2FK2R8aJ6UNjUHTv0AY9
eQLFlOTQW8qu7CVex3wqswn9glPMzv/euOAsZ1V2UqnPRoA4w5wkAkFf4kM1Qf7y81ux7DmY1jdD
GH8Znf3U+cqm87LfoyV9+kjf150adSsZrNOi1FchAVH7KqdGbQD9tNJjOc3CVSXN1pNhxGLREYwV
PnG+Fjkm0CIUBRGq19L8S5IOgDwT4k4HAzT4h6jU6QiUsbLMzOQR1j2hf8rw2fdIdGfLAfFRR6jm
0UZMh5rR652TqtTJf7T2ZQJKbpSIdFUnlQNp8arjFVOteDKy1NOFTnU96Uitn00EffwWlPabLidH
tzSAOtkLPal/RZYFtTJCPFSmtVPpzIkT8gMJWJTHlWrEf5IgbL532aDyjgwvARs6+x2L5KVMZHft
xiv8NtWqL8AehpmQdx1IZ3NSY8wXIEp3CJe6zazhn30kCL9h8Sz7xM0cIZl4S33YeVFrQd7IhaNN
G0ZKihMGtHsU1tuwhKAqR0a1IhJxhD8cTogqL1t1k7IoCzwQ+XJ1LRszgnFnQtsKzXUdGQ9FYaDA
oPkm5eFFFCXRmgaFkw40A9yBbt9p5AaoegDWOB53dWava0+emsTN2Q/tAoiFThcJ9+li6IhnjTtw
d5WUbUUjUaGoCJVpp7CEsLXA+SEfKQrQ8IHpgdpp/O335wyMRyBP3brNmCmnMg1LLWs3gKhAkXb+
h+VXzRpR/qMyGY1gWGC+JTpg/C1HwAfV6cIdtYWFOquj6dQ1U1eDLIlJ96IJ6yH3BJuWnluUhcmu
BxZa9Rh4lUmIVkhK7CRuRYuyIVKkK72NAIoppPQDo0uybgbl4nWgRhqGgmWZVp+DUIM1iVKDUzUq
eTxKcTUURhoJ7DQI1Ujscf9kS1UNh1tsWUcT4bNjJNK4qXeZZ5YXXbWos8kTc0GMB4XKFDvv2upL
uum591ROdJYYf+AC7KBgRLCcsBsUPFT6xvQrfgwj+q0OHTBO00sdA/zdoa7iwCmmBiVZNfOJqC/1
U0V4pzN4aXdkgf+YRq67cavoGoETe+gVObuVNsIipSyfhzJj3Cqqt/mW5yMsERqYGa1+6VJVOalK
pT+MBjWnIpa8DfYuZduQWLFM0UDdIpf8K8+WKXtFin5UCvWrbv19UtKbj6xjp4P7ba16/FD97MEv
I4DYyeRb6Eog7oWtvbBp6fAO9WGQ8/6YJiQIqVF9anwC4NJRbRalnedEZ2gU5WCOIW3Xu5CWCcUn
a1DzjRW2OqFuNXtdD8w31SVA9zHgRiwL5nLM0Cmw41dru6L9VaGIv3j+p+6O4MELPV6TgKggKWgu
5ThaDPlFwG43gPHkmDplvfeZuyHE/T7C4aJYO8PIxF5Fd743/eBYopDeiLLLnLSPXqpal48G3su1
ZKYasWFhSz50FTmWpZNMl5HI6pImQ+5aDbmzCp8J3YMfjc7N6Qy32XNOL5zEh6dgF/6LaSTp0Wuk
epEHgDyjvDO3JAao+zqjot63dv1oDI7uxtXZTRGp2BlkfFAZGEXRKuFmBOqjUIJJ4t+pxlmkxlbr
FFOqWKA3OyWxn4JOkbcdMzLGiSY7jJZibGOpJcsw9eKTzHs58wNswnQlSCRiUIISGUQXP1AvGL7a
x1RLzU1WebdGcmvw9PXwABM2PVFLwUYph7e4geiKFenJgwAmSdozblD3vTIQ8cPXyk+gh9o2jB5b
bcRKqLcohsbGUXql3uPQqD/KYRPLnbT3x4oiUxW7m1AHSrNMAJFC33TXchke6lan2NnmZn/rtGon
iN8Lu8y+6h3yk7otykNFzit12Kat6EQJeBIZsXXLsSmZxin2trNq8DRNsmoT+r3WEH9IjX3TJBPr
CV2oxmiLo2eJ4TghE22FKjKoYJLC+pOoW9PxS1tfZ55+HkXVEelwbnrN21kkNq7KlieNJvOyHOp3
M1qQ/+p0k6qFvTJg3KUEB6ZAnR/5ifajbx6ZndY3acjHNcr21xbunQM1I7knnn6Kw3DjRWF5dLsI
X1JfQa4rH7FMS7hjuvhBd32ZMAnqSGqlPxoy8pIgKaUzOSDUgU2GVusd0LF3YRJBrHkEyYmo4k0Y
ItLIKcpB/BDNvdVxDDVlCB6tCpp7Y0XwrftOXY4j3F1skCAQM0jDyuvYKOXW6/h5KGwRCiBOSmaQ
h2kN/Byq0Hsn1sgNCY3xsQ4C5VhHQbSp5Ux9CdSNpTXmAcI2QXsCGFReQxqyVU6+TZ0cw3A8uWkr
7fMKom3r2+O6GaOSA4OPoEl+vsn1QDt2LWm+bm8f5V7WHc2otXvB/oUY0hhWvul9lCxGzgHRZFOk
qLENPTgzldalMOWDbBfriXXt2/Jsh8O1xV7+NPpqv6KW1JwigD97fx2WUnzIQxQ7ah6Ke6mp7wx9
Cy0P6nvQE5DpIWicAx+ZhVGa7el9Jn4QH0WREKpKy0qTYLYA2zZeI9Cn3jvRru3ZZ4q4GkgJWial
XjvEUFpnsOk3Yq2MFQM+2Q1ZFaL69YnDCfJ6w7y53JDFM0WhewgLewPtkl6XWwVloTNGGsxySOCP
Wc7bRWnlXvuMtl3lU/33RH6X1Z4PBvP/t9HmHHq5dS9HYS4S+sK9KO9pCGYp6XtGdUD0b1UIqypV
JO+QGDF6cGFS5WqzT5GU+PYGZBRmlhrrtCruAAqsXPE/IZedjQxC58BAr2eq6bhDHoNMahDKWabg
7JGPeHxY6IRm8+wngK9cDQeTYeTZNhpBKTPaMUyhpCFhZESR9VUlJo43WjgQVDid1xET4tZk72C7
Qli0ibhkkuyWL4OrADb0PJZyjdRO1U1tZyQDohmSWtXQB0ttj5HjJWnMAk9Yr37iHoIYme4wtOjD
rPIYZRVNMhtHL5xtchbs8IN3cQ+Y+wndBbf5QfiQetb8tloFdudtWPetoM4rrzVrw2L0bl4PhGxs
U6RLiY97TJarnaKw3UNPX+W1GC7xlAQupZW3tAnHcmQCoNYxbpKNEdd/enirj9GUNKiJ7iUt285J
NCaHMsksOoc/oXraiahCks0Lnd2Y5AtsWu6lJWGw8Q2DIwcZHSbsnSntmjzbeWFjrxCPg02q4WCw
o7XLoJaIzPNIvLeGHDdjJREoPxxDTp8Vg/1ZhG5OP9MfnJQAsAP2zcKp2KKBjAGR2dcZ3gYrIxWN
UWlVO04SuLybLNilhvHpd6OyrkLEAATIUpb3KrEhlQrqd4NPrI/NKymoT51Nvg/TX2vVt7nNKtg7
5kWOSUxVM94Z3TVRv+QB8s6i0P4AdGs2hSqXjq3Du2W4Yb6RK9WtDHvkUL4P0CWsbSDdeO9qN3T3
qSaQFHgJ/TBmGI7peg99Qsab+0YJAho9eultQhGD7jnKnjQhXLUexDWopHrb91jbvBbMrDBzCfFh
FB9JBx+NAjj12KirqslAa/niddD8TVKK+J668lkihnjO6/XHouH3iTY6QRA+sPZdmId8N6NvnaxL
i5UR0Q0QpYw4o8gOktdyqBOkue+gs9mj7h+aaGQjYw6Vwqi5SoIdM1SQa8nqClbdF+HyxaFVIfJW
qflBFF2CaLEtHJHWiKrhWJEv1tk7BSydF7oIGwAAXsk3fAMSgOovDzxmfeQUKBnuJylEqdMOBFAl
cPfDKNS2g2tojpW3/RZ/GJEkQ4InCspOnmWIcGBdYiGwftWDnR0MTMPLJiWRyVBIvSii7ijc7qyn
NV3X0b7acdic2ix6kpKboTX+o2l5wanQlYss0SHL2+wmlWgGLdurTPz++qlP2mMSMtHzdWJXfZPO
qEEuU0o0AQkYmwHk30ESv+WsHg5q5KHGIa6Vz17s5eyxayptH7U8RF7yqjHJBEtIcN5ZKt02oNeH
ypPMNVl37hPprQuowNmqH/P3OsFnHCqXtBT+GyAsqjjFuvcBFbduz3Yq0wc1k0M0pmWytqFXO9Z0
xhWuQvIsqZ/bmqbgMvaaay8q9t4ulLeehf9Lh/vomwJ8XdnANNPVQ0sOEcpYzVGwKB4zq3oaMEIj
wEURYcY2aVPtZKCXSexLoyRf11q8rQQqnNoI3zlVq6sE0hSKcWJXfK/ZEabhhKwCd4pu3j0fYGpE
uBD91jRB3C3R7b3H0rLvyaxIof6text6f0QA5tKO/GezjJnWxBxPKtt7zSlgkX92kddfewhoy7Ft
fyt9++Rnjb4JI2OrQSiHtqR/FbL9ZcS9itg0+WWYUYnivV7beWieWAwjjDRTLkpTfdZ0+qe2fVft
9CPq0DqPNiqCXsm9tdXs1dEsTnVK51BPqvQAuxfafdXkH/QrH9kSr3qFKTULDkwF/Ws6Ignl9EMp
IX7164dCTYcX1wNgyTGHpqHQk1uiWTs784adJMJj2zbPCrUPJLwEtRp+djY4xA+S1KmLskS0PtaW
hXQZ6SDpMp4BnZgLUqIjbLS5ePSn/IC4XUswYOEilezxLZ504izRyUXemXx0ULntEKw9yk4mjNxI
Z4sOHWVD1yzfTIFK0ydYgHRefcJdjzcSRR/7lqnnUErupnnFzd2yfMeBCPYN8TwlIQptGCDSfA02
JIYsufYiFF1eTXRXXeOhl+g3+yqCkITiiuMmyHHTsSNjNUPU35sU/Frlg7SVbHVRyYpvOwQoos84
FTYkWDWjvOQnHx6aztIvDP3GJU7MFlYQJ0qzya9ulVkHU8b8qErghYFbOEWZB2+q3+5YUMXvyeCt
dCEp8CZBGSe2Rkq7IF2g6gvInwUiy7KkElP1TUX4EvUXwJquY/rub1r0KBxKM1nqJYmyg5SEuzas
r6k1apdK0rRlYUmJ02uUPWQbvMUY8qXNQJKJrhwqpjWKD7kn+VVkSICEvoDB9pV4rPoVIOSKXrVO
QYH1AkOl23TkqHL21zrORYFxwrCar0gRFavaQjgx2ouy8E5xGvebgRM6DSZ0xshAyVqix430FKde
dgitdFNpTYLDseX4N4N10+iPQYfNoqjVQ4lovLUJ6ilGQrH3aHHocfu3drrwzfS9EHVyNRJ2UFZ9
ppev4w6EjNXanBsr5WwDG272VYhBCpPJsPB8zA+DdwLMjJ0BqXJtIiWqMg3ZZ8RBatpEGZS5WGYS
e1iWB59Si/zFLl6URn8ABPbRB+p76TWb0jWqRV+m57Ij4SwfGbFsFHVxq93ZyqTlTGEIav7Wu/o2
6ql1J4iaOA8yz0GNk1rayRhx1WjRJ9JOzp330rAvuYVuVgUWsHCn6rNnVn/0wCSNOsOAQbQcDlZZ
xi+onntTXUaqsWm65kDZulxY7IkAOlGNBP7d64YTFKq7H+se2l7pnsYtEvyi8Snd4nAZfZ9DrnnT
BuKPW+MkAiZNWdAF1ABMY93aASqbMHnpVCbWZJi+GNRGJOYbRpdsiqE9NinKTaXnVXk2vqnBxfeZ
KeTxK/vku54AfW1TzVvnZvVWg/zcqIr7bLvhr6iP9E0kyYd8aDro22LZcQJQdQVoL6lceOP1BYEG
N2PowKVE7JokmToRgFox7by6T3lFugkFG4jRaeJA8e3ZGwi4iv00p0KAfrVMVPgMuQ1cL7zrWbVT
YywDFLRZZGYkBgCroaMg9asGANUyo2aZlfx8chq+NdQHSSkxQZ63JN50fNk6Gf/EknWMSPKEEcaE
vV9Z+dG0VkpEwBDYGgTxFYos6pefjdV/CuRIeUr5IMoZaodB3paJZBzAkFaKZzqiruxlQTW57Isv
M3DfR7MixaCP+J3ihya0xMoDLcmcQUWYIOxiq+jGQdXBOugj+HyPeHCY8yBEFHHJIqo0banTb6i7
rdUBLBmz6t2NrKtQwILKI6t3IrMOA+0QVDTwOPZFB3WWjiS1MspGdpipyyo4lHn+yxNM5MYgWJdF
m54UcbC78VOOE8mhmmKviWs6GF3w6ekd+EhCy6nfXUJ5UOABovcrgpCgGcYoS2hHk4c0U/HIECQF
L8qrL7cgs2bENZEo3q8Oa+wrMxXk0iI9GYHYdG73LJhzL3UJzIfsMrPLNDZtmROt0eVN8R65yEkb
SUTneqDkUEijtbamODB7CiQ3qHgPNkcAP1zrqHm5Q0hDgleInq/zLODJuvpAug/2JfodsIKeLSAa
ZrsTRZO8y+AVnET6I4Vqs29G9jgQud7OAJ/ZSeCP5BrrU2j1kFAgXiwGoSDKb5u7b/f9psiriy0E
RRs1PtaaZO3VGH1lhsnwFNfsCLQ3iieDKW2vSJw5UlazGa/RW8j8UdU2y8Bn9ZnqxQtLMkStmApX
Q99KGItGzTEkzHq9i+cmoeQFk7JvtlIEU8pO6pOlGUc7za/M7lC5X6TRtR1V6ooN4e24OeTEXxS2
BSaCOKsKnknao/1O8+EGmJPOgFosB9aeDkCMq9mhSiOLgDAYVtu2FXAOQ2vid5a0UiUq7AUxg1r2
oFQMvGqeUc/NzmMX30a5zldhF0XL8CEpEawaqkYUimn5hyr0z17hmbuqHd9dVf5sVARgZc8iiXXM
J8ONUrsZcZbEKGnVp9cp8br1T0HbTCf1dlgLD5h1VXUgBKvCW4EEKde26YsNiWHLMPbiYyrH6Q6K
JXOdCg5k9+IP5AbGJD+2zRjutA5NXZ2W7O4puOLS/eMG458h0vUrJJYGxW1/jRpWkkHESWGqWunm
kC1EwBggjySBG6X0JIr3PufEYIzeq294VN1R7xf9VRmsYlWp6gdx1cYBaOsljaop2THcg8+pHR0u
vUJa8oOt5p/sEQnEzdbN8xPBJThZZYXAH5sZBY0l3AJjfe9aFBVDM9bEZ+e7rradjvA8ENbF6CRZ
+Rza9c0skIwSJQ4YHD8rnSBm6GZMcBmxqVTmn4cM4Xg/ForTBINKWMRgHkVeY8EQ96qQFViPWb0y
5azaloF60ORww7ku3WiS/WlnSfcay++Z37ZraCjVdijSZgp7ULbj2PoMTcS0F7spaDXOO5JExYtG
YIOg5rxy7ap/6bpwCodaBm6A1lN97zLXwBvt35WW1OQQQOC2FMRnBYHqvRPRtYLIlJxFQuKSSnK0
X1nOUPrbNHhtmVaeQhTRg0QNdjTjAzX4yctXHscE/yEUdjKxidBztWZVaHQJCX3mL6g3iTGS9aHy
FLou5yMicDzX3A9+gWfW7hHEYnMrdP4STFay+PrsKyXUap2Zv8m5oHZOpLGTRVJGiZSpf5Gg5mKL
ET+jeSr9OxxtCb2kbZPhSjD6Zim3IxJxN5fo3jS3WpXfBz7c2m1xIuqi+52YPsl4iTxcSY2/thXj
VtEXa700OImZzdQM6ZCjKQIr0UH21eY6qBmlKvhS8IzWZbQzab1u9dTaUVIfHbNTNx69t2XnJcPO
qPJ1HrYE/XbNi12G1kLHKFG1w6LuxRN4mrtaN48mBKUgr7ZeZG4JUkl2XitHl7yVokvItHBvyPaj
l7cyynPqcr7ZPhgMq5lmSmd6X2Z+StCcHduak6wsgp3wJapkKktp9AjpawrxPIfKpEeVdemT4sJU
u3AI3dpZkqc8SJEcbYKcc1USPEeGph4Tqial4coXjmEmwJNVnRPNstJJPyPWcaGZ/bSgH1x6BDXD
eYItRaZWbuQPBJ6dO3ILF5xYh7zfmXFxbcH4LHu9eG1+BYncYlY33w3bgCQiJ6QANPHjoBpstwC9
NOv0ldS2ltNQhrQyShQK+Wz9iH8IrUAx2Kx+RmBKCWGMLtky11IhLy0NPKJ7I7oUSbuxJH6eamu6
9lOk99gbaDEkZSOvO9el7hCDDYkkZdVonBNC299XgrZ/SAZmTnuk8PW7R1IhJzXGjEgjYZepl4ye
XKIjWoQYppjJOTQh4d4pDHW+MS067Kg8DeuEYf0KoZixPYCcLPfFabRVPCED3peRLgDtA+bw7Jh+
/RnmiuIIP0V/2oF/VhihM6XqHjobaqRHI3McnsyMHcXTOjDKLCr1SP2KB6ax0Uh70pfMZyP804Ta
VzeWx1yY+qonFWBlwWPjy1DUs4KSRWzYE0ukiKvwxG7wEHGMVGhtAjZLdstaq59FrrT73jDOAatS
ei1E64FRXmmd+zsSag2FypB2hSQ0p++ijyaJslVh3BSFcbTq3Ls1WrfexYM+eLJ6zK1+p5odUXFK
S+2zzH6NTcjSYYxIIYSLs0zVGpC3xq/BdLciU3wVNP1Hq5iO0uaJk4uPXhBtXsUfNhn3vVXYyFBh
04gMCFjbYGRtgjGHWaNoS01D7p9JeJsSHJRqNdJtOFuye2ULEs/jXqDxFZs2Ini1cZ2yGwl/9pR0
yf4bOfFQXyRv6lwZhJC1do4ROlJph0EZIBppGDKxEVbzJUUvBV7cVFj5ujS1hzHqg1UzZlh+CBKG
QE/t9xUbdeUKFpeVtrL6QHJssqi3rXFJrdp/7ceyw8mbYyuN0bjLrOo3QLu8ZWL0cA3yh7Aff0sw
Isjl6n7zhQjo0hoJ990tk9ObfR1Hr7vT8FobppWfzNp4MGghDpHRLi2dBa3hurcoERbFTtJgGYfQ
mRcUfaICBzy+i6I8062FzV37NyXwTqSk4/zTerInDbGvfZQwSRiuVMKzdk1QvQAcXtHn6DZBww80
Mieh02pv6pYCtp8CVfSxlGcu/gsTd74V430YhMfCvzcXYcLomhGJrJi4FKkBLUJBIlxdlN1Wwic8
kAh1bjP/lZafuQqC9yyyJWQ24hyTNlwo6pHo2ltTREwy9fhkeMgYFJVaUJN4T3b/C8B0sMwHFV0G
IY9KzArQlNva0WyTVACF4y3ldCQNy6bWpmSEAZcT2ibmrqhVm6ojP7qdPCFDuW7YIzalLJOBXTS5
44tO2fSkYzIjM11HiG4KHADzTjYleUaUGFjtYYj3h9fKqk9Z2sWHIoHq79WwIrAOeQHGCIVll973
SFBi5MxmXa2boMQQpOgPTUKEgUn/admHdoY1r3pvfBZPPj6jMv4/3J1XbxvZuqb/ysG+L6HCqjSY
PRfMpLJky7JvCrItV865fv08q+jdktW7e59uAXOIQaMLTKLJxRW+8AaaKx7kcw9cEloem8qBhtwP
aMXhBC2fDfvhUlT2dam45yRea0p7C197iPjkloH2mEVFopdsaMA5QX87NPWDSmtzChQ8vWDwJoX+
Qd3VCBe2QXWpGbQq6tjNsKmrl+hO3rloeHzwEgjfQYwNog7zoSyDjS8dcH0/h6zsd9QHOmy4lUZT
YEbwAe2xuJxaGgEyBNbtuZcXrkjNx+vOCmiK+U9Ih+BtNrYoQIWrpDWdTTN094NGkOS7Ql0LFStM
PEVgvtYm0lFx5EKtBdJUxz7UirSWP5sq1lofKnAo6wn7j/bS7imKemEQrnT93gT2saYmXq5yL8Mc
qQ7oF+naPpRu9RocCKAaWQdACje8a9WOUVEjve/9ZLrQveE85jdZmk6/wSY1vcBW96kfaTubgmJM
7Qz5vnPyPbXvVYxYgGG4mGMDoV8aWgZ9OGadVTsEscGKu1Ox9j978fCp9ZJ4bURCISbCysFCPD1A
1dTqz/3MuQxGdyC7CrytXLVLZDWABA1qto4i77rJzCe15mcwYWRNMmkYS4rZlbnJOyjgo9pZ+wqm
Jua0lnYRVGq6D53qadAQxyJfT9axiKtzHUZGi7EvFsDJs8AFaiPU4XtQsK5J1YyoQw7BJ0c2iq69
BeZfAJLa5frorSMt2UU0Ybq8apdNDiXRTjy0Do0eLrMK6mjEow05R1WY25CIaxW0YcSri26lOlq4
nMzmGjBjuMcmheDbGVdNdZ0Z1MVY+fe6IUs3QbYzGiwRDGdbJzQVuiFgnejFbBUSraOcT4ZQRQyK
Z7rHr7rcWuXHdsrGlTraINmDiEJvfanW40c3NT9GOuXCMWq2AAqk4Zm6SJDYQZ0PZ3s92HVfm9F6
HOk+wNoDvtOH2l2SRtbaHKmLYMH9NXASbRWGZb5u8xKlheWgyOZthhdLgjLVoiQbsXH1qwcO2egS
RlDpaPTq0LvZte60T0JrndFeJtLKJvMpjgYYZhwSh4iO1zrAj4LyV3aJaYc0UATcYiTZYwyHrcii
7xlyrVXv2+eGRdfJJQgcOK5q6qBrcuJ9Trj4MJaXdTV2X8zAhEkdq8As98RiLre7aTmY+WWJWCJi
QOQC7n3m5rdGq9cXOlwEr+ILCD+X/qcGySeKmSTJtrPLW6YTYVe1MMYixxoRalhe6WuT3WuvhO62
RU7DieCPf8vIT1dqq5h7swC4aaV6sAyBILAJgOWKMQv2A7O6CJDsnDTtRzh40ium/YDoJeUDy35s
MU4LU0u70ZRWu6E6B0XdpzBs0BamtTdhTEDQQH29WqMSDQSmMx9VHJlpfsAtIuUOMg6p3vycamF/
nei3g3sVNpn+iXOC7x1BCwthdY/m1FJTcfS1b4OmilG+WoumhISL/WbO74qdqLfS6pZsyWUjA3cG
1T4yHprui0fL8HxSq2Q7Du0tsyjddk24sqGOJUpFcGrLYi2NprpARGay1k7VoBZAfreIq/AT8g+a
0qQfqyG9bqgTb7Le22QcM+uAdt7St9BGHaNLfoLyHmTUzeiNJbIP+Nmlyd1oOZddmX1ubCdZWpjL
xiYeJ008ZFCNCIl1hADMEURsUyQ4zhnGCvl78KUeoit29a2OErrT45Iw/GDCOmFjCKikTsptN6DF
4Rc4mk9QYobc2JgNduDCSsKlnsvMABbHNotdAqx0QNuntDlTsYWmy0MoBHvRmy4xBtB2qoBR2Wgl
E1tl3xvN3Win0z4NcOGNdJPicsue2gE4XDY2Elcc+IfJgTGpYGvbRpR3hZ59wtgcSorrXYNGyRe9
Gow7qgZ1leKEiSHI7MwSW9QzLNchsMd+Kgf74jbXas2aMDAwWYylSWvNSzcgr76mASISsQ55v0o7
9mWG26goN+kk6piCKzU+ZOi/2EFkX6EQhRcCNOIYPJX0u6fAErAER1dc4ma6z23XXPmdxU5gKpd1
mT57ksZHJj2on6tgojs3oRlU3Znt2J1XdtXsFcSkq1xy29PJWrK34fmOyozvOmKXAIyR/otRl69y
s9NWJpJanRWZV0HTAWKkjsaRSgKXActj2i2SgWmZNsmaFhDZWEPkMtE3G4forsjgxhm191Gvn160
rJNkLDCwr+1VHdIBDQTByohjsTT+BDshMX9ZGO5xe8SjKdKepxGyv29IqHKEFNpInaocrX6vFI25
T6vgCnybtQHADR22Uit0YnVs6KVHSaUyX+aGWgeA0B+8+KCWwyrucNuhKRtukqQM9qbbQMmCUgUy
CuJqSXFuCB5EeG9r2kRH3rszkNvezBBPbOqXiVfrO9MZ8BEWOFrOYEtOgmsxASFznfhgGTo29W6I
PlUVXlJ6prjSFB9qKZfejXgpBWoNfKK/tvFL2XoeBfBFjavZocIAbgo8fz9/HE+6GpTcXcXRfV9B
F6OHI1apPWLyMqO/Z6HvsGvuKHaXm1n7W9ERG1E7T8UKTQqCI5ZCN5VOBgo9ZnvbegXkboKAMQLZ
UTr5UnXl0kz5Va0xCJeWhsCwkBxAP9PNjaOU19iVgeNVw2+Fk+/6nsVhKWa4TIIQdjkKtthsfu9q
mNxjB2QctbU+CilM1ogGx0zEOk3vWs5hKGUSVJpL3K1iZ0+5murYaAVQITuBi6XTRWukpT9LJAZt
GvvDpLYOqEPQnEut8sXWNvMdttDpup6ULxoVCNor2W2jeeaqbzN7zbK9BIcOyS7Qv2STqx7oF3Ep
+3wfljSIg7xeCZ8YBp8kbeGJmMDLdFaWfgcXD9lfgR4UjcPjpYwRMyqKYYv63Xjo4/DRyoC8auqV
1cTn/Uhdu/WHQxRqm8HM6NWBOfF5aA3g8bpygo+T/YRBLSIcEjKcuGJrmKg8FcLcx5r+w1c6l2N2
BPLnetpSJCgOgFlG7rgoxboE4kSYGRNIenGzBj6Yo6IEbBu9+AdD1xDQYpNzbYxzIuruBw+zlQMk
jpWOFebCMTRtSU1KYmmD0fqa6LqEMGYwxEemROPDUdeb4okU95MzaIgjpPYlB2CIbXc7HnLJg3Xy
SGzKprwDOo33T2rfuaQDJhlJ2jdbdNCxHcyoao4jEg4FMsYmZUZAV0vtHj7SwxSg59vnyqNVo0rW
hh544+RpRg7bRB9HrPNIEXUrIveWxIHgaXwyY0kOaKZ4m4v2WnFdHwGnTdb6V6C1M0CZTYlQQX7t
+9Im2MuGJY1mgQz50nP53YCdblCyLTctRzTtLW2luJQyCxOB98pI7udVpXlUQ3o9qNeFGpwrwrsx
eO/1PC1n1PN8maqczr537Q/QIBrl1i7hmVARV2GLlCnc6vEB10WktQfqk7ZAP6CM/c1oBt5BgQit
ea267etUO7QeuLtRvWDbBpgsP22Vg15B5tunJaFG52JE3kmNqI0PVi9Ph/Hz7CiglPiS9SaUl1nU
bxZA7b3y2pxIV8rce8wM5dKzonBnsCdZXXqXwE/YaLMBUhIofL/Of3aznnOuiogxADiDGk03HW4D
ItKVXVPK2R2Jo1r+rNzaBL7YYdS2VC2aP5gOUDDzvW05CZCXRrp3iacozKH847XTwvWalbsLJYW7
aofvFMg5901cj6VQ4LwAYTzjpqj3dDIVitWhL5Z+Jzc5Pb5vtXYtdafr+KrVzHZZjwPAsNC/6/AF
XLpd4gP/2NiAfRZugYI0OEiwV3ZMjvqKDnVztPr8r6xNb3JMf+p//kPTf3UAFa5qoFQM/pOqnAbv
BY7TawdQ3+1bEvOhAqEePU+m8LAeR2Izs2gmjVgaLJB7x2jNMcUB4IlOCYWu2Wg9uZTxtn/+Wfij
330YYWiOqQucSoWpm/LDvrIjTYJuxEm+luR04NO2KaoN4otAjmL1Et7vPRnJKvAqNJ9AX1EKQqxM
awyk6jVnAreMXFue38csrQs7xO5TIqEpNd8VQRxfWVTKsq5eRWIMqD4N3roPnGxl62iaCsJJOJeU
xcPQODRJ2qwgFtQXnrABUTZ0OrWwqZaNE40Q6Qmc+hhFHk3Ed02jI3c8XRWeF/6gc/9V7VRnp+kF
koT4piw5cloWPP1YNZX6XEorPo7mBkqAvwQTrN4qRcju3nfmPonpGpg5sb0wiX98+NQffIFgVB9p
iAsmymeEEk2j3OeyitKXypU+0CxMgwE70kINP00uoaWVZGugIzBUAn8fWU63b0Wz99TCQq++eNQr
xNn8QMnPQ4PEZvSyO7wynQNlCGgFVaddZQ7zvKiQYNXNoca3W56Yk2Ncq7K/mA3ehRsp/gNFlMSn
Z07WjRyQGV31NjJDVk1XAsitsU0SD0BbHjl71cyRMyPx2epspWsKP80W8IO2yRX1MTGn9E4xnTtR
JtNlTjF61RQCrntYdMzpCA1OgMMEG9XX2Mv88wG0LxyJDHUxPVEuqBx+56jQEL/lY8YRRcReS51z
4Rnb0O6HCztjE8zHZrgEKagsU2Few1vPvw5B7C+cW06J7AmgAbaeQbCja2k+uYAeV45ePITegPko
XUpQbYJ5j9l6ICYOekqLearrH3QFnlMyRZ+hnewQDXDWoNoaEIJi+pS6ebWEh//DKHR9q+JNfgEf
ZQQ/HVcPrt180RKtp/ZJKawfE/VSWFW6F15608p7kdX1FDvkzYwJdWnoTbJxihxpFKdMSuaLPVER
pNuvDpgI4BCnI34kXz7/DVsBFSPc644vVG3FXlndOO48i6oE8LP4IJqCEB8u22JC3pu+SdjS1TGN
fWC6w109VNVOaMDchpqSj/MgIvADGY3owLHFMvftCcxscp+PeXmZu5a6UuNIZVVSS52IpECBxLgm
Es3c1/052KH0Rk1tnCgslPoiZ7xw3d5dJBbgsaCx9pZWVhtdqZ5L7NA52esaP0qqGFUsHfLyStwR
b4Kq9q6TkqnfYqqxTANdbPzcgw7FwF430njW7WPnUq2yiEgcv3GTYuEd+PMcH1M32nsCZavWg7XX
oZmkFVFxHZs/Sr/rPzogaUycFdZ1TJUOZKZ5HkbqJvEgvsROI0UtQPjaVkQtcLS/OljV7By9E4gX
tve14heXQ2fRx9SGTVgY/aYpKmiLLYp2U14lK8as2nhiopVLIUcBUwGVaFp7g4XGM3FxkBlXkaX2
ByPP8d1F7jEyqrnG1JAjpiis5dKHeOj7cxtlhRXN6WoDYDTc2tb0lRIvMoVqhA/xmO+cxAlXGCaI
1Z9vzpq0gn5lFc1BYZuWEOjrm0KFFvvmoIgrTfesGv8dEAVLQl+kfbQsOqh6Gl2Yve6RoMTPFfMY
xkwCZMDBEZnWP8acphpe6J1yrZUkSlkGiYReyw+qif/hI+qSCfu7j+haQndgcRr627PMqSyKfGCg
doMWGevar7Rl79DAA+uln6sJcsFtmkbPHlu5iNMSUUad6BQDiJsu6leaeptklN4DyofLbnKabVcN
9qUFWC3MHYTeekOj0E2/ipohPhIE9JQ6c/0/nIIa1OE338JRDcd1LUeoruGab2wCCgUovToOObCx
rLwUvnkDAW9hkXysTM3MLmsUsfPuwmcPpIZVbsMhE3Q0AeSx+/Tg24uPosKi2h2eaCeBmstLpPf6
FE7Yn08J8cbQgCmBl4KuOi4+5Yb7u/GGhqh4uVeBhI8sgFC4I63qQrUgzferzC9hyNT9t8GvbsvG
qR4b6xtiyyiPWnW1bfBndBwvPbcQdF4NXqds89T9lJX2ObIjw4UDiHtdxRz1ZlW6BNi6vhi8lIQl
K8xDJ+CQmTRAFxhFGtuur3SE/NKtTk7xybOG5266VkZnuC0KHww0epN+6FqwZYH6q+hBBrENMILK
fkg1aVdhCX0Mq/6/5dFbrs56/2Me/acxT8PM/8V94/g3v7lvYLFhErwJOtu6bUvT+p80ek3TeAo3
e8rsDpEdQd+L072qGcJy+U8VwtWJ9/7ldK+eua5L2Vd1DFWly2j8FRa93JtebQxMU8AngrWk6YJ/
x5Bx56u4Upv0Oq7csr8ySlC4OFG04J022UC/gIPpPyyL2cfjz/61Nwu49A1YgT3/mnc5/kAR0XrI
B8BoC++W/AC4k4m43bl/aWzzD6xJ8Visw2d/G+7FJoU5CIt5iYnTg3YxrOy9umAzgsA2ocyar/Pz
Vz/izfEz/RL943Lydmg0NnRD0w1D4OZoquqvQzNqtZbgeKRd2rVKK1mmzTMP1e0NqV4s8/fOJ9Ao
Gt1ZGNkH4OKI4aWzhBGlX1jJUrhI3op8hP7IJMAq6aa2KgVy43obIiMoL51GP8MT6pfZgosu7oA+
+tSDYi/y5fxY5vUIQVsjTkURRMk4rMOlV5YIWTmgSBppVDBfnFnpI5somZDRwGua7RtebPTm+53U
hZ+zs0LtaOmW/dEEzTLxLMq1gvaWlGd6ucz2c6MNydhHMSqWHnPzBbKOti1Mf/fyEJkPyM0JROCC
QXKBtVTYcEgj03aWjoKYG68Bi8Bkk8Jgpt3rO1k7m9PYo2mINdv3zQ/MueckunAZJGgZ907lbQ3g
Qm8M/OjtQveV3oSzlV9dwdXUdNAqUifJCDD+nWt082V2W9PwMwLkATFh9vSbrdXs2U/t5T7dWpSe
B+8TQSUpMbbKnSSZg01BnctUL9UQt8P5oWYCVAYmFvEBnEI/OyrUeyjmPyhclYCfuDc/NF9e7mpl
9GjiKLlQygYQmPSemw1QosYfpuWLX4pT+Rd2nYbbl28534JkiBvOfFN14mKTTtH9yzfUY2kjN9+3
sQlB+gvHxEJm/16JmZwzFOhRvXzZ+ZYmEtTmNH09m8fRtv5pZEgfibKlmPaUNv0NgiAP83NJSEGy
LoxFp9f0g5QaZoLUqAhmS1pXbyQnIH843jWkffHIIcRMgMOHDay8Nc8O3VR1SgqIz8rH54f4xfFj
dpnzJDAMUSkdcwlvKYLDl6KQVXf2cvAVmv1uaZITSp3xoAzThUHz9tD3NjfREivX4YToxSBLrqFW
DYde2BDHYR7MJjnztJ2dco63phbvDa/ZvJqvkAQRPJs/VJ3nzqb2qsv50+TzR/rtAqkvP7hSZ2p+
1qul72g+mbtuZNJ4RFmHNGfmzHfnyyCfeLn75iXAIWO4PiMq4ZAkDqpUDvPTmM68Ca9la7k5nS+E
xOZnqWZWhzd3Mw9RedetUS/AzXpVJwbWAoZHB33+E0ub7HWRtI8vbz/fapDW2bWo4833qqBm1Q0j
7VopTdZLVbJRXuZb82PAoti+sypEg6MLPKQjeCH6KP7CLN1kfXz61Ssb9VnplBQh9395t8y3BhEV
FZoePAjJHan++eZ8KR3zKeDIIGilLb14eWK2bzmavMwPzvdfnsZAHgHEzAFtK0c+/m34LQH2k+rT
XRvgwVFyzv5i1aNJ/1S814ACy69mo/Zw/L7zl9YNVCpcXz0/Pissaf0ajHLXOz4vvVvDyviUSzdX
KzIuPGnvKt/k+Nr5VfP9XFrCvNydb82PHd/u1d9k0mV2BJ+hVbq9NWCSDLMV7b97m5fH9NnSVsfc
1pYutwbtjEBOU7Db/RrD9qf5XiQfUuV8TaRj7vxYL7XO5lsvl7ePpdKMF/GgcKswGuls1Tu/JsO+
d5ytbOU7v32/+c9e3jWf/+7l/tuX/5u38CFOqS7DMMKLh3j3I2c3W89KgQau0vZQ4JaRqY/CC1HT
lEXI+dLLU69E9MVOFH0otp2OrCth+SKecuA1U1iBYW+gpfSyGzFfHFO9wwOXfFJKjrxc0Ch5fXd+
IsN2vA7xHx/lv6MWeYSrXTQsI3nMZdjBIDjXo36AxWG1mqUr54suD+iXu68ek6cezLWB/Ur6+kS2
p9KTB/FG5Ra87QhiozZR0+5l2RnNOydp801c4YjgDN1e0dQLEo9kG1qSqsHZQnJ2UNTuXlyLOI5f
2dMf7c9LkdNQBb9BXQMiXWgyPFWFl6FZYhcShs1ab9CvnY3eSbt7QjaFXQc22M9L1QTgtCyoCw6a
90M/erui+zaPDVlklu/yrJj2tX51FP6Uo3Rsj9r1deROMOHr2lynvSlBgOV5K9HJg/NU0qrf9NRH
3Lged262wrgTLVP/o4SE7WsZYc2u5a7dptI30rsLc1pO82NyOhi6SHbVEPGBa2Vy971+0WscIXVp
Iybsxbc0th4aYl2sKGPcS87zCr/jDqbyFq+UfWn6+kFTDO14mWg/kJUiC9WMOxHnzlWBeGigTx/K
1Os20YhLfF/chRoBTq7ZFYh6hHtAg93SRCporgzaSjUBSMwXudkeHcZfHlND2fqRNvEvlkbHGTDf
Dy3kSJy4h/kb0GXTbeXKDmx9KdH8qyoQF5AbaH7rEDKaCdcRp/evm8HUYLDExMs6cavV2tfWBFGq
UE3AFlqq/aCWnq5nBdP5MguYziKf890MV9/tZDnbLBffiwFmZWJ0h5jK/WG+VUYpvMoA2F2QE+um
fAMwBBO/zKv7rspmh169fDh2YX/Pz0k3684Eo/Dy0PyK43ukbYfFLepRLhobOShKebbMIpmYieE4
Mt9sRdQuPJqdK1tIf0C1h/NNBYKXzgKa84vmW8NvopovT8yvO/4Jlp3fkwiPnPkxu8SoyUHA3iqy
9uDIi8ToM3zyJpNdQ0IaWiYxW3OYH7MVwdNFddGNmrmfH5qfRJC2laEd9shKjLZ8ycdL2go5MEdd
V5Ao91lr3gyeJTbMFI50PUB12YPyZvmxujw+1lTPvuNXa70gMp8fMlNAa6rhwtSVf/XyxMvd/hr6
lSsgA4JIWnT92lFWTAANKthWc7qrZItgbGOcY2liUqD9lD07GurQ6F9yOm7rlfUhuSLtuFPA2+vB
YkUvCT5JMGybaM0N3TsvrQPKVWN1V/cXVXglsyRkjv3D2D20+lOH9kgQ4wCxRkQtiKmUXmvRVtJz
lfM8uraxHNBZM1sbEfIOEzscE7KLLLoqh4t2uICWA1gMXn+j7BEyg9vvgwhDojjcx5iDjvmywj+a
77WxEManJDhxYi+bbxNtsHX6Qzr9NltQubbyhaYd4j79fWPvzShaquM1Esdp/AnNbCTv/VXwEWmN
8qumoJu+7HR8L9Y0AAQ0F5hpC7QYGmWDUr4w0KfaWCm9fxzkNzDGSnHtpIvoYxXd1OrX5FLdFIsL
3GKfkB64AsTIEkXpHgOEA6JPX8YLWiw/xo3xBAgQ4OZKuQGGXWeL4Yu7HZbOXv+u3Wbrfh8/oub7
UK6cFQpRYFSvjV23a4BjhTf22oIQfEPSCWdy76zSS21XfA1JLJsrmB3QY6Dy4+fgKfsaTf0LGEoF
GCIi7GYFldhbfUWT/Trbm5vpAz6SYLJulSv/efwePBQ/8osSeaEF9bx1+pihakWa/bFBl+hK/1A/
itVzs5vO9+0XDynpBaSLbbjkAxOTHvKbgzHs7C0kiVGsVdlm5chaAd1FPSwF9fPYRLswuEPpSC8B
nWyscudtXMCMSbpNsdR17aV1PyUr0SzV7yK/DfCp+uwDVFXXlrFCiW5A7l0SHXcoWhsQP2z00dfE
9VAHQHxSTi60ZqFWX6rzC/vW5Wtle2uZ3VvDwenW7jpEBnqleJ8MWMdIWo9rdsiJyfGx3UzeRbBz
b6EmXfqb4Qv4xvq7jk77Asul2KU8tsJba7wH6YPOfAM/HMMlbx/Vi9y6kyC5J6M4V6fN5wbDcx0D
o12RX6FZ9K1QsKperwNOUvk/GgQjGuc24vZABs3zGKiseu4RCvdL45qGQvxQjstz80OnLBAxR0sd
KuR3tEdwylnWzKQL785XV/bnLluOdNm/gJ1XDPmkOBdi130ZP7jFhS526gUYvdvki/Ys/XdR6//q
Zsvk0D2pzMryAlM6oh9AUqsCCN0etl5kLQOa/c4ixAsBObtPGdhoRBkW9oP1tbtNb5zHcj9cpuqi
gIOZXbD8lW7veKv+Hrm31Fu03/1l9QzuWWjrDHsOTAi0TZID3t3yCXn7BIQCrMBL42DcZiMM9rWb
AgfBjoC2zJPyLbkR63xJkvZBf/S/xx9QZwAq1+Kct2iW3hWY9U/5uXqLsCHWY2u4gcXCQnceyPD0
mOzF1cN4Z94rO+MmegYVaeMpQj9hpf4Is5V1wBtqXTYLNprqI4XrW30HBnAfY7jwAPW7A428iPc4
ryzEGsH1fGlvvFWzaFctikoo1C60JSlgBBgsWcF0aoJlzJZNAnHbfUn3sGF1CP3WQoQL0KQr9tRP
gp7bwr/P6Rfj+rBOF1D0dLLffkG3eOPsslv3M7X/B4S3V9Mu/pJuzbWCiotzjRagWq/dJZsmUuwZ
0m20t5f4Xlyw3KINRTpYNRTJmIcXsCZgsq4pSQDH9mGybqcrrJecYYPk/u03b+dfkHnust3EQk1Q
dbnBV3nfs/NUGyF7WwhggvJZ6KvynjFFY39Ad2ul50twNqO/g5brd6tEXUUs6xv3sUS6ZVjgQF0a
G/jPKA9gOVRe2VAHl5AkASxBg95iuoIXT/S5v8yrj+ReEQ43vCNl6k8axpHMPeRZLnAm2JcX3iY9
WA+Cz7yFvLaDbw07a2mfl7CMdgZnyhLxG3vpU4706I2tn8drRDWexE380b/0t8FX7HbMqyEBAfhy
/DlZScFnPiINto20S5odxaODKmzszAzv6kU1eJYJFjI3ant40CHSGutQdx4t6F61CTsPYQGjKMDT
S23wTiZF8y1fZiXzrR5KHNhf+XTvqiEi/3j1xqKOgBLzmmTObv74r424JIqpdZISFCFWeWstET6r
0Uf4EaDSKSXLXUiiv12iSgUjZQBpmW/NT9R1gfuMSlO7dGDC9NKmEL9C2vr6vqZy5fSYGk4TpobH
m+CycTczC5CflqjxP0RFko45AtK+gz1iMDslguxFyk7aJ0bzfU+aKtq4K44xgn1WJW0YVelQ6kKF
xPGTWw1ydpSUfrtf5TL7CNRzS5o5FtLWUZemj6q82NK7dL718hiwmR4FlvbGU7tVqDH5rZEfmPSE
SlaZoacwRpqy9fzrGUcCIosYBD30fSTtKNtZE1heGimECItw00uJ45eLL1PBl7u6tL4MEDGc3YMH
mY/Mt6oZVvPyoLDojdkhcsKz8KSFz6YqwL3M5eBZd3K+NaO5EFtVd1KjVbO0+0SadzrSxrMYung5
FhwTgHLL80rVtI3A91NtH3Bz7wFw9xvFHNztSwFJdbJ2OcbY1mRZCEM1LJvpgDYEsiWNtBp1AQEH
OpFn24FKNFvjeFftQzg0hEourqUzoCqYnUyDSfsAlKHc0AMYDvQBBtTpMAY0QmfnTzZemZUwP6Uj
aLcuGXDZiWS9TsQIQ9meU6wcqZU/y2q+XF4e6zp1BB5/MatXH2WvRZuPqxH/VrWur2yyHkMau87Y
x7lEJ7sgS7OT2lWynCzAhrFo5+LxSzFZ10GISyNZVUGQTMkH45AhLEjuG7Czll/HJnZZI20TbPLa
+ATbUSNz46LidpipfbuuK0tbz2XV+QeeLy93Haxl+JIkhiox+fzzzqqUCqRrEqPShU4qPSdGwLWS
xinV9edLYJcHs5A6+76vrVLQTwujbLylMmlU6OYK6yxrerzvqOjbzs2J/+ke2s9/f/XUPK2zJmzG
2/a5Gu+e6zZp6v/zv78N/8t/zuWzM2TqQ/73XvTnb/Rfz/O//GEsnv/5j6fvtNZWYd1U4bfmdYdN
cwWNql+acvNnmj/wn71F8sT3ar/z3oY4Q1Fap/NF00uVItb/+K8kz/yfTyuyN2dZgvxfCNORjbbX
v9GfjcKff8HjcP75a/7sGxzHZ//9n/8wTZfP/L5BsM8Q9wYwrKpCM0kXtbeD4J5Zmq2DnTChpAup
880/+Gqi/NFU+PMv+JcH4VveZo2ci36YZ69nAjvWf28M3rzDq4ngnvHNTVMCIzRT6C7t3tcTwXXP
VI1Wq+6iWElX3zoO+v/7MfjD1WBoQqM5+b6ZYJyBd3QNIWzHNl0bbfZfRsFRzxz4aw7LwrSRbpfY
i/+RmfCHo6Br9LDfOwrOmWHZtHoNAMG2SXP911Fw9TNh28DmTY5wdNXk86c1CpqL5PB7RwGEgaOp
KHmhri+1/3nDX1aExlzQHFBPpqVJiY3jEjyhFcFHPv4yb86sv3I+sOxVlgKYLuAXGrd+HQTcEYAE
WxKV6wj0oK3jqJ/QIGiqeO+uYIkzkM+m4Tg2eCtuvFkP/PpnuiMs1XINEJEzguW01oOuOz837L8/
FYR2xumnqYbQwfex+b3ZGzkhWC4mMC9TY/tgQpzcrsCO9t5NQT/jUBC6pTLp9d9vjY51BirPMHQV
jMAxODultQDA6b0DINj1XACIbP2Wjq8Ju94vuyJnAwGUSUriWCd5Nuig4987CoI4wXAsR3+1978e
BU1Xz0BqsBzYHeWeeVrbgQ3Y7p3zQO4GNnBSW7PMOSh+Mw9sFgrehs4JrgIZKL776wumuYUSHKx3
gR+H3Fh+mQCqeqYbqnA1y3CIm2VedVpzgD36Z/T6948ETeZFhAfshoZhC1V/OwqmKc8M4Vo87bjq
6UUHtiXRmfwyf38QDAckqmOaP3PH+Uv+OhUYBPIJjmCbOAkW1alNBZ0F8d6cQVhnAERfMgJ5+L0e
BZcYCoQv+F+w9zKEOrlAEYrbewNFORUooVusB13OLJtRfT0Itk0SbenEkaYN5gIXhlObChrx3Xun
gu6cofVFGmq4oLeJBPmWr0fBIURAkxIWhsyzTzGJ5vhW/5sFlTeJ+KuCin5mCRa9wzd0VGLGN0kD
5nGUmOWu6ZzqKGD08hb0/1fri0I/Q7TYMm0hKB/hiPe2rGRQdkJIjmlHMGGdYMgs7J9b1d8/IYQ4
g69DzkTcoWs6VYNfF4SmiTOLvNGiwqhD6zm9gJGqoPPebQFLRJdiCjVUqs2mpGz8OgqkToSLtuvK
M1I9yangqO+OG9UzKCact5QKqCFSNXozCC6lBocjgmewLTzB0hps8J8RzDsWhH0mKBzaRAGO+EkG
en1CHNMnDlDTtSybFXFypQRie1khf1fgSBJpOeSidF4oqVBTf7M32jLFmsOIY93txPIHS9OPkezf
nwfES7iX2jQbLMiM5u+yKJdCNKq8VBtMaKXHSOLURoEf7p3zwLBlksRaJ36WFRXZXnq9GhyTjdEm
jJpjpdM7ImkcSmLe+9YC7EBbCjqYhu6aDjzAX8eAcoJlYQZgOZBk5lTy1CJnDEwk//V9o6Cf0Wak
C0cJVQZLsmb7eiawI1gwFakvmsdS8zFIPaEKo64S2r9zFGQWJReE6crWgywbvBkF68xWNdrWcyn+
FNfD702n/2rcLPcEviL9N+jT1E8kLfOXmeCcWeya5JCqJbu1p9eOJQH+nfX2Xx0FiowyFHIZg2N5
6e2uwAlJn0G1ODtMzZ0bMyd2PrCTvfd8ECalFZlAoqvw70qtlnumU42nKXOsRJ5eaUXXNPe9ZTaS
KGQwbJdCGi29Ixf89YrglATA4ZI/gFWRbbjT2xvBlrz3nDQoq7MaGAiyA9tiyv+6LzhUZAkpT7gf
ixSEcyx7/f24UVBH4ycmIkJvhF/9beRMEEXxhb3TosoktQZOby7QPHh39ExdGayKbf4BTMMml6Rv
T6HRoMgkO5InFzNR8jj+NO+aC6iS4aSusebnlPnXFQFzFYgCGDed2ORnZHlaZ4ROJeC9MZOgrkC5
lf2A/gMKN7+Ln6kw2Q4r4mfh+QQzaqKY98bPBitCFpXRgKPo+m+qjURV/9ILOb24kXnw7to7eE7a
ChTd2f7Y/X7XgUBz/YyOHVOFWpZsTx8n3illEAbZ/nszCPeMDInWO3V8MsY5FngdK2iaxTFJOMWI
c5zOdYeT2xPeD1LQASm4zCpaEIARfjcKYLcs2ehATxFuNOiu47F8SnNBUGd751xgZyRyNmlOUm6c
O4+/ng90o2xqLiZhJfZiJ3lK0hd5787IKDjUUmV4LMG7v8fx2WdUVhxs06gvUJo/vd3RAHv87n3B
BJ2l04Lg+wOZpgz/Zi7IJrYBFhzJMqowpwhyZg6/exQ0AiKDVhN4ftDO8sx5vTmC4zN4EJS3oCN+
3DZOa3MkG9bfm07SjYL2QHkdOBjh14xWfD0KM/GBXHMGeZ/gapAF8/fujMSEhuvSm6XvKIPDN3U2
ckmq0jzDMTpTP04ufyB9+L/Mndtu2kAQhl/Fj9AE9TZSRaSSttCqh1S9HOwNXmG8aNeE0KfvvwcH
j22UROOLSrkC59thWfYw88+sOCIHb2NQcuLIDL27T+/gPwdI/qFjRPnCqGX4D4Ozs5HifG/2tGGv
gIqS11Cyx5Bbz9949Q5bZySHxE3l2+JRr9hQPOdVofhOVYSMKq3cWOLVpQdaBdfw/ZRG5HOFfJoM
e9AnWMW2zwlXN0zSEbJ8Om+2WT+hnfTv6QMOm2ZttZ+qfXGhlSWbl6fwximZuaId0rI+VLSmHXVT
fHCOxSbgbMkgLwxzdDxFvwB22x7XOyjFXKv/mpqDQ3aaHLyl2pFrTfRfIzy9mIqk5DlV+gEX3Wtm
dUwnE7NNZSwVprXSWx2lhnJyXau80fmhYfCg6JXCb1VFR7KqS45JJGJySl/MzEM2N9Vht+bdHsV3
0lZQTsHqgn2fSdAmJX9Uxm64yUkkJiUv0ONad3s8KXOl4LuCSjYAr6KUScytKl0bzX+RiIIjai1G
14Wm3iwSlUdisjnyYRG1bVLs5+HcFGURYjAAh3x7avs0THtw600wVX8xuO5x0M0xYU5q9pJ0zWYP
aH6nWF6WZE+4UrnodkcKNctNdo7y8uAUrnHl/BDQF/N1XuoN8XTdGA+To7EWONOwkZ3E3HK2cxp/
+z2bm+Ak8TGsKejmYPtor0IXo03d9OaQFHKSkldqbam3e0qJdXL0I/F1C44v7waVg4/ZgnZ7V2q+
rCcB2xT8T8o6xWaqFNGYAr5UTzpny1hyk08B/2Pstu3jcD7wWW3tC6PFF161yV6hbkeZzckarJT8
xxnDfmLbQwO3hHKtfbyPp0nxX0vNezy6YcXYbYUdCT/VQMDioz5iNCr/9SsihCw/Kfibwn0Tp+qR
eseE6+iTleK/l6ZQ2R1uvu6tbVE8I8X/MCj7MjoQU7GEaRoYDsSUYifF/0TvK+cU21IkR7Cc/cRP
lbPoWpVyfzVUtgPazynJWSnF3iu7w8rGyFF3KSZrnGx6w3v2PkjYpOjfhHWn3uBCYW53UJCL4co1
2f2Y8dErKOZrl5saxbKY7dHvKmZfvi7jcuGfsxOeeZqeC9GwVzu+sxcfgAfMu7DySpG9+QcAAP//
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>
              <a:solidFill>
                <a:sysClr val="windowText" lastClr="000000"/>
              </a:solidFill>
            </a:defRPr>
          </a:pPr>
          <a:endParaRPr lang="en-US" sz="1200" b="1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_xlchart.v5.21</cx:f>
        <cx:nf>_xlchart.v5.20</cx:nf>
      </cx:strDim>
      <cx:numDim type="colorVal">
        <cx:f>_xlchart.v5.23</cx:f>
        <cx:nf>_xlchart.v5.22</cx:nf>
      </cx:numDim>
    </cx:data>
  </cx:chartData>
  <cx:chart>
    <cx:title pos="t" align="ctr" overlay="0">
      <cx:tx>
        <cx:txData>
          <cx:v>Click-Thru Rate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800" b="1"/>
          </a:pPr>
          <a:r>
            <a:rPr lang="en-US" sz="28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Click-Thru Rate</a:t>
          </a:r>
        </a:p>
      </cx:txPr>
    </cx:title>
    <cx:plotArea>
      <cx:plotAreaRegion>
        <cx:series layoutId="regionMap" uniqueId="{E43CCBC7-B72D-43C1-BBC7-EB95A15D7891}">
          <cx:tx>
            <cx:txData>
              <cx:f>_xlchart.v5.22</cx:f>
              <cx:v>Click-Thru Rate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>
                    <a:solidFill>
                      <a:sysClr val="windowText" lastClr="000000"/>
                    </a:solidFill>
                  </a:defRPr>
                </a:pPr>
                <a:endParaRPr lang="en-US" sz="12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dataLabel idx="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>
                      <a:solidFill>
                        <a:sysClr val="windowText" lastClr="000000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0.6%</a:t>
                  </a:r>
                </a:p>
              </cx:txPr>
            </cx:dataLabel>
            <cx:dataLabel idx="15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100"/>
                  </a:pPr>
                  <a:r>
                    <a:rPr lang="en-US" sz="11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0.4%</a:t>
                  </a:r>
                </a:p>
              </cx:txPr>
            </cx:dataLabel>
            <cx:dataLabel idx="1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100"/>
                  </a:pPr>
                  <a:r>
                    <a:rPr lang="en-US" sz="11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0.4%</a:t>
                  </a:r>
                </a:p>
              </cx:txPr>
            </cx:dataLabel>
            <cx:dataLabel idx="2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100"/>
                  </a:pPr>
                  <a:r>
                    <a:rPr lang="en-US" sz="11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0.4%</a:t>
                  </a:r>
                </a:p>
              </cx:txPr>
            </cx:dataLabel>
            <cx:dataLabel idx="4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/>
                  </a:pPr>
                  <a:r>
                    <a:rPr lang="en-US" sz="9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0.4%</a:t>
                  </a:r>
                </a:p>
              </cx:txPr>
            </cx:dataLabel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1H1Zb9y4tu5fCfJ85RbFeeP0AVqqwTV5TOKkX4SK7dY8z/r1d4llp8pKtfe1YVyg0A1GXOSSRH1F
rpH0/9y3/7kPH7f5pzYK4+I/9+2fn92yTP/zxx/FvfsYbYuzyLvPkyL5pzy7T6I/kn/+8e4f/3jI
t40XO38YOiJ/3LvbvHxsP//v/8DdnMdkndxvSy+Jr6vHvLt5LKqwLF5pO9r0afsQefHEK8rcuy/R
n5//Wn3+9BiXXtl96dLHPz+/aP/86Y/xXX574qcQXqqsHoCXkTNECMVCcIklXKDPn8Ikdp6aNUSN
M0MQpjOJMZWY0+dnX2wj4P8r3BbB9pl27H3U22wfHvLHooChqH/3fC/efTe0+6SKy+FrOfDh/vz8
NfbKx4dPt+W2fCw+f/KKxNp1sJJhAF9v1Yj/ePm9//d/RgT4BiPKASTjD/bfmn5HZP3aF3gbItg4
44wRg+kCSsrFCBHBzgTRMTZ0jIzf0fi5jd4Hx45xjAcM7ATxWP/1gXjoZ1IgHUnJ4ddPhMAvZ4hE
Z0IioXNKGcwWTMjzs3czZJ1UXuFt43egcsA6wmUY4AniYn15/jbHVoq3zROCziiniHLEKDW4+u6H
KxeHeYSFIX6bJFYSx4/3pXdfla+9zfF16wXzCJRhdCcIyl83r32Gt4GCCUwGKWBpYogZSJcwGQ5B
kcYZwRJRCusaQxjQeX72kzjJg21cbGGd/3cBdxyYv35xjlAZhneCqFx+ICoEn0ksmDAOlqhDVJCh
n1EKixwlTIwl/GX+6CTx2wF55hvBMYzrBOHYTF77Am+cJOJMDisWlbouuJA6ezlJODvjOjKe9LGx
jN9s8y7cxg+vvc/xKbLnHGEyDO4EMbE+UsrzMwN+/RzrOkFUhzXqJSYIyTOGuMGlroQNFs/ff7dw
WdvQ+yfJY2/7TD8m4Y7jcsg7QmYY4gki89ffr32FN84WcgZTwcASrA+qU0HlGBl0BvoyQxLsGKHr
fITMX7nXJ+/Rvn4xjjAZBneCmFx84ApG+BkhDOsCwSImGMjxESa6fkbAYjQMQwdQpCDPv4fdbLlI
8tL9NNkGSfmO+fKSe4TOMMwTRMe6fP5Cx9aNN84YkC9SUPq0kulsZLGAnD+jhINuzDgBTY3AWrdT
t57WsiRM8u1D8kw99kb/spL94hyhMgzvBFG5sF77Bm9EBT46HhwoWKeI/27Xc3mGBCXYIJjoYrDu
n599OGesbZ6E3nuWs92s2fOPEBqGeoIITT4SIZg3OgHnC3x+zjDjxstVjfMzHawacJVRDjAZCCTR
4bx5dtF9Sv75ZCVhFf18jzZw/C4jtIZhnyJa0+cvdmxNeeN8kmeD+gwKASHSQMpuOTRqOAURBC40
jIQAUOmwCr5A6zHcNtv88Zl67I2Or3KTX5xjVGB4J4jK7AO9l4Y4o5JSBPqajmAKDXPkEBUBDgAB
zhpDgMOGGwDL8/ffrXIzED3ewzuUgl+MI0yGwZ0gJneL5+9y7Hf5tplCyBnDUlJOwHzhgqKRvSkk
eMoMaAGpoxTokeS584r7JC68dzgBDlhHuAwDPEFc5n99HC7g6WcEtDAB80DoYMPAd38xVzBo2QRz
UAeOzpX5Y5I77xExvxhHmAyDO0FMzj9wrigzH8QK6AB4+PIGSI1DTMB1eQYOACIZNA+um5FUOQeZ
4nmv/UaOy5RnvhEiw9BOEJHNByICq5fgZFi4wJ88iPqRViYorF665FKCB2CIUY5szY1373rO9h2L
155zhMowvBNEZfGBaxcxznROGMgUooPZAubky3ki8RnVdZ0hHUOMho2dmIuk2b59kuy4RmAMozpB
MO6+vTb+twl4LECQQKgYdF0d60Ms7CUYQgffJebPKtlvLv67x6L89M0DYfIu/+WIfYTPMNATxGcB
fqR/j0G9DR9YwjDICm4QBIuYAeHil/ggBBoauDcZ6GeG/D0Es3jYuu/wxjyxjfAYBnaCeFyefyAe
4J0EQY4JhPRV9ssIDzBSuA7eZgCL7hItnp+9M1IuXe8dcOy4RmgMwzpBNBYfaDIS/QzBzCAIHMZI
ZVC8nB1gniAiwO8CuRXK1wxoHRryixAcYolXPFOPGUzHla495wiVYXgniMqX7699g7etWRiB+wTD
egQWoRzSjV6CIuUZBiIngiCIA/ymdX15bN8TxX9iG8ExjOsE4VhcfCAc8gz0WwnRRwiEUQhyjZcs
Bml6CJTgwZ+v/65vxQ/vS0FaPDOOIBnGdoKQrG4/EBIBrizwYUnwGAtCuT4yFaUAqQ/KMWjAQkCo
ZewuXr0z0+WZb4TIMLRTROTHByLCB9scopFEoiH5aAjSHxrvYCoaggMQyvE4tklWIFSq+6B77X2O
y5E95xgTGNwJYrL567Vv8DY5AoYipE1gyDyiyk5k8iUmHKL3OpiKYLnvUozH5vu2KLb3blU8luU7
RPzmJfsIn2GgJ4jPxebj8IGMPYhkgaeeEWocCXohnZ0hcIZJcA2rDDEw9A+1r4vH5tPmsfXu36ER
H/KOkBmGeILIbD4wwEXoGSaDV5iSXc7RyKpn8syANEsCfhiug/RBIH8Okdlsvfgd0a0nthEew8BO
EY8PVMEIAzwgdxW+ucpcHeTHoXSRsJVCCgg3ErEzKsd4eJB3XLwr42WzZx3jcpp62AbyQXa/1WPW
2tskDHi/YPkaRMjxxIoh55gPvpdfyD0/e2fNb7yiSKrce6Yee6Pjcn/POUYFhneCs+Vi+do3eBsq
g1UPQkNCugsEHyHONVq9OLi8hlgkuC1VLoUAXe1w9Rpkw/IxLx7foY8d8o6QGYZ4gshsQLn/sPkC
3i0I9ILUAG8KZ4DQy3UM/C0Qlkf/mjgx/OqH/9P0nVPmF/MIm2GQp4jNl4/DBhIrB00YLBQypElA
NtJLbMCoAVc/zBoGKRR8t+nlcNZskrh811ajX4xjTGBwJ4jJxUfqYbDRyOAQWSEG6FqGwUbpE+AK
GxRjCcksKuPl95XsZ/6+TZIXj8+cI1SG4Z0iKucfOFPwGROwTIGbHnARv80UsCspV1l8u9Sww1ky
yIfzbZQWrvee/K8R+xgbGOQpYvOR8UhwDlNIyYd8Ip2JXUj+UFNGiIGIAbMGbBYQRcpz9hKfevue
HLCLxx3fGJHTjEBe/PjA2WLADjBpgHHCYRPYzl1/iAgkSzIAiwhqGHJIp5TPz35KPoYZ8yPJg2fq
/7uOPEyWHecYFRjeCc6TLx9oUWIKW7kNcOpDRN4gQwjspbSHrd4YEsJhoghY5mB70giVL4+DRVk8
Pr4dlgPWES7DAE8Ql8sPPBQBcKFDfiqjOmTmHUluAT8zuMSGvUa/7S6+DEII1r9nD/6ec4TIMLQT
ROTqI73IOuwrZmzI8gJRv8uQeLF+8TMBZ1hIzsGXfASVK5gpRRfW23cluLzkHqEzDPME0blZvLZo
vNHWBx8+hOclWJW7nMmxrQ+6GGTh62C5wI59MDhhnTuU9zcuHOXxaVG8b1vrS+4ROsMwTxCdW+v5
Cx2TtG9DB8Pub9jQOuTbg5wZopUjKTPMLRAxCJIvBvNmnJJ/m1SwWW+/cWiH3LH3Ou4lG/OPEBqG
eooITT4OIcgPIxg8LrApzNj58l8ihGA7pQHOAIkYFmhQqJ+fvdPOdl/4vdspX3KP0YFhniA6X8Ft
8e+/0zfOH7BmDAy2pAGOF8RhIRuhg2D5A+TU1BkHlb+WW/e1Vzk+ZXZcIyiGMZ0gFN8+UA3AoHjB
wQjg5wdRAzn4OkyEF2oAJMLCAgd783QGbgE5Vpjfn+O65xyhMgzvFFH5wAkCyxecfmTAf7CL6Gm3
9wtUYJ8LMxgktmLQD3bnXRyK/2+PeQR+y7dPk1+MY0xOc6bcfeBMGXboQ5gS8lsxmJiDp/jlTNkd
+QLxfgpqNQdoYFE7xORuC86x2Cnfc/LLIe8ImWGIJzhb7n48f51jas/bxAkkxEAeH8wH9PTpR2sY
0mGRo6AMqGyM352Xd10CxwE6r73QcaHyi3GMCQzuBDB5/RUPhf2Lnm88DxFLMO3B1wIZxxgSLyC5
7+W8AWc/pPTBJguJIPcVTFFA73DejE4r/PfXOo7RiP3FSP4/HYX478ck/jpHcrItt1N1AOXBSYmv
t6rhwoGYI9bXlLTdt1s8/PkZ9n3pBzgO93jx0V8eQrnneNwW5Z+fNdAYziDlTzCpQmpqrWtgywvc
GA6JGzYw6RKk17D1AtCMh7NJ/vwM8QNINx8icOAUVXuYPn8qBkvoz88UmigcbQY7BJ/N3efhXSVh
B6dl/foWT/VPcRVdJV5cFn9+xhzGku76Da8K3gzwIsFvDfJK4AcFJjTYZ+n99gYmOXRH/0fwuoui
SiePfVH+k7eds3Z76l3UVRhOZI76reczM0Cl/5DFlWEyF+Hr3C/8BeK8nid5YrVu0147bt1Pqypq
p5BBnNzmeV1cV55h2iJMb1XhVCW1qjCic9fp0lsnS8mmouIKUib91CprWZpFoNfLXWdNdMuKtIXZ
905oiTRMZ9irnU2fmnYRJpt9wdM62Qi3dFuz8zRpFU0WTfbN6kr1UVd1zbW1XexuosixYX/LeVTN
iKM1k8LN0PeQowua5dUjCtpVh6rqR5e38aRuKbsInSBcBjqO5g4tvVui172ZcaOe8j5mZqwn+SYy
7GxDSjs9txP7656k6KrY0zIRTouMyqWiax4r1k11reGE2VaYpe0qHooicNqVqsIvLTyXefQbXRhB
ZjZJGmbwGaG3Knb1pA2gTd3IE80iD5vqHEwKoMEmlIErjttFTHFl8ryoTTiFtrh2GsexSKe5VhSS
aKXVFU1MN6ijVdA57PdL24uiFUm1cCEtzINpHotmw+Ko3airvkmCzhRF4a+GVtVQZokzj2kpZrqv
uWYe5NkPr7eNiV3XzpJIR3xPA8uJZPpD2qkzbxNkcVm1F24bdWbT8fQHQp604pwUK+FX5BsyEos3
afajNVh8znHuzFS3xtOvk4TgG+6z5oA9c2piadhx5ymvKJ/EGvKWQmRXu6rtBeSC2VpmRjar5yzW
NcMk4hL0TRsmSFrDLyLTJhmR4pKjRF7SoZAMrdwKkdWeXrmxveSGc61Iqqj6Xl6SMKgnXtQ83cOV
Tm8mThvNithv1tVQ1Dqt131Uh1Othd/XqEF12dMKL+pN7BbJNOU+XxWYuHNUZHeqVvWkzE11Oa67
WghNcHwwX4VhxM24Iniy7xnnkeFOaG3w1Z4IBwRP7cwJzBpO+71RhR6W85xr/CKKq/KmSlG5gjPL
rrNI+g81Ki463Y22OPWQGabS+doVEZ54CTcujdTt56xF0cr2m3TFPaed00RWK0dPtearW1Z2PrWN
SLtwCz02taxD523deVe7IoyDdRyi5QFpaNRERi0aOHK6b/Bq6V09GG3rPvEOHSO/sKd+HBLLN5LI
zMpMTH0kv9QwoBtVEANwrphLpnuaZ/dr6Wt4E1VteZOTsFrrQtsx2Z7vLLgXxWaXGGQtqz5eB9Fc
VTy/9+odfXfpdgVZdzIVUyfHTy3NwOYbmlubxLXbaYcRN/NCdy9E50S6mZGNX8G6V4WZe1EOdOog
oNuCOGbcBWS+61f19lN7VOgPOELLrnbLuVYS/abIw+6GT9T1rmiMdO4UHbeyLEA3itZzWB0DO18n
A6l1onhd8uD7nql0c2qNbmrvbpA49WXmIAwwuvGVCMtprxvVxu6htiMFVTHzG15bqhqiIr6SnRHt
++7ptIuLWaRptYVhTi+jPvbMntT2pvENabktje5FMtG0sP+plyybaFUUbEQXQgf6JBX+ewfqT5KU
OuaBPnBEyILHbCRkIRUNQ7osbOkDzwD4c0ZCNikYSsqip4/gQKjOS/j66xbnaG1QWbMZDymbZ1H5
VYN9BZUZkTSYlnCu3DwdvnkltEnXGvTSqQA0VNNkoXcxMfOhUdFcB5Umb2N32Tce3aDIX0QkD8Qi
9v2fYU9dS9Pzedo728CAX2hYZ+112sUzVVNFUy9CVkVfdpXUW+tu712VbqN9oSUNTV3Kaq0a08hp
rDjO84Wq6llsFiyRJvdFfBmGVFvivtOmaaj7d32YXTlu5D8g3fseBBX6mjAPz2Iv4LMOiXXk1sxK
G1+/8nzC53mIvaVd1GhDoj6dMluPv6I4TU23aIN5F3rVxK+MYGk0cWm6dU1utAoKCMjUJqxa9qJr
/aFahxdR76xVTXUTRZhNwhQe3RWc3Oy6LSrkBaZrYNCdREHmLfO1uSw9/hU221yy3Kl/2k6ATPh1
9Vd9lverSjr2RERt8tO+aDiqpigq+KQPU1B/yoBBZPPX4ehHfjQQ+h7/aDiHhF8OR9jB8UGwbXf0
o+G+0UZJkTsPDRzYOQnrPLipHdRfY2ca+EYdWFktW7MvsysmumjW2UU5xX4bfdHTqFzzuHLMxvHb
Fc5C+AX0xF7BeqKtQBeVph1paJIltb3aN6grRVP9VHVE2/OOGo513tNAwzTMuuWL0DPiaeoRuklJ
oC0QFfY8qEl9FWmZsFyike8dr24lbsg/eeOYaYGd+8qNUB6bDqbrxg3wkvICL5tcF5Gp6i6oCJHJ
B+ruUlFZSYu54XrrXfeBUdGl0bRm4FXhuvGZf54ZerFI7Si9lD4OJ1GA5XeRlJcdSuxHT4vnqM7S
RSRZZCHZ6BehUfXTxq8Lq6gjqJZRb5jqsg2zSz9lwVL1U6TOZsmURj6IuYBHIBrozzYL5LrEMNf6
JHKnRVLjqe3rwbUTQKGnpQ400ApykgTXuNaCa0HcaB54PLMUTfUjWqadR6IuTVVVRSMybVn53fc9
ibR1tOE9XmD45BMjb4xzeIrfmGmAvwZ5akUtYytVEJw1UztEuRkPqsO+QV0pWuFV+fHmKg8MszVc
bTLiKw2nyE1W4G0fNvmaSeeRhC26aEVFv/FQWg52vC+od5pbt0umkU+1m1TXknUqsWOh0kU/4RTB
c9sRxh3vIzpzaydcNI6r34JwuVcdjCB8TCktbiX1sgXpiD5LNazd5ZWYk7RBP6Xt+BY4D5tLFoh0
DdKnn6iGcO7EwdzpjciKIURiJXbvbIIudjcdM5JiQl1j0RSGcwGqsXub2eWVl7j6JiPMvUWJJs99
XruWalRFreVXXY70jarte2TYA/aB69c9VA8jju3dPUrfIWZjRMY0s7M+NkVgi+Xu0k+QWGpYAPXg
sr3qm06b8wq704xW2je7dvsJmHH0HLtC+wZ5njGoqiANVCvL24nGhXbrBrF200TVnA696rjP5v9t
2Xq5akE61WBODpFyCLYysGtf2pO2G7SeFoTxY2DI+iox6tRsfLv4mQbuqg7yzjWDC+RFuWvWTr32
S258FVVClqWvrd1Q9JHl4Vaf2GmYzJR0E0GIl0XnhkuvjhM588umm/U8CE0WxA3kKr626g6ex0Nz
GF4fMmDhoJdhwxgsumKQ5AfmcBdGmexZaz9ojb/JZJx8a7sYzFaBvxc4rRZx44gJHM9Dvvs6WKx1
nYFBAQbzlyyJFr2dku/ghvbOvQSLqaraVfIQ4iK/wkLTrjl1bnfcacxnpHTdubp3JpPrQt8Qr1rG
zd9e2xdLB1IIV3pudKmpLnf1khcrdRXQLI1mNO2KVZlU2jTp4nqSJIlfX7qysgrqMtOvKLwEqRaB
oHVutnUgVl7I+a7w26LJTVVvfJFN+tRAZh1pnaWkH7GdqVeW4jtBbjFrjaRdyCTNb2EOPagOOcxu
k+uauOn7kC9syOCaFa0sfoRUWMSTAeyOc4NZ0MISR/vS+NrDkdSzuEjxVK/ZYZV0zDF9rN1GnDgb
H3nuRl2pwk3B3IQ9rtVs1OD1TgQJ96/Bz8AxPYYfbF6sg+QZstNV+wH8CDudLlufPdSFyNkF9SrT
qVm+aSP9svC87gbLEgouycT1DHdGh6pqCLVy6hus23VzisZeuE5YmawJTYn0RWhqpSGufS2wr4Pc
lSu9ir7VibCvSd/Y1x1Kgzl1JLLqMOG+pccNtgLme3PFoTr2jnMHCzZdKQ5FZ6Yc7qoIsUOEuquq
KQ511wi5hrW/i9vl2PJp5s1VPy9IlplTzDDO6BIFZUCs3eVQV1eqaIRLlw0D/d9Ul5XfT/Qc0/Mq
COLZ6yjAAQy/wQCOLwLptbDDGXb/DWdhHs5Cw4vDIPWo8RCmRW55dhZcRnl4I4UXLnnqBJeqqDsU
XPoe9q0kFelM0VRfdZWXHE8bJGtr1NBmTbmo3e77iN61eXCRNrcjcjA83XD8dZl07mp/f9Wt0Hxs
GiHWdk9XtF2B62BaVKW2e/q+odDi/twoI5g6vwairuLCCTYO2Dd7+v5hGkrnIkbaSjUqukfKaOmK
PJxHcVaD6u9CUQYyNHf18aXqYENOc2iOLw/YXJxkyPrtZsPNSy3VJizV5KTKW75heig26opHlkGq
dkP96tZrnVvs5GKdJUVmiqZKZtQtu9o0ElesVQscISDWqtqBf2pWNl5mBr4ITKm5zdfCQHe9LJwb
8EC1Fzzhusm1Xv8RRrKwUB2gde+I+EsaGitFB2PanzWlSM8j10M/DHbTGXX+nYGXapGiXJuoXkfu
iuKsn7z+w4X8vN9+uBK258Efz4GUSnDoKkPwYP3wkwQFTW1ED+D0AISZ3fZmVRliEzT5rLTzYKVq
iW+4+sQ1onAKHtfSUsSDlsY/b+0w2yhS2emePoFDLSWooKSZ7Du3vSN3fYo0iNadb5ula1dzvYF1
ywiquYfa8gL1jbiGIBzoP5xbksfyWpHiMi6WhAa+SWIhro2hSHuWzyJfiyaKpvoFpagsOEGwmita
EzqrCOTxQuQxXcWooSt1tS8UjbluPIMl2jFVAzeyMN9dHuM7aKZB051rEoxZzybj+//r4/ZPzwoQ
iR2bHOsqy5IvQ/hGq15vtXXCY22trjyv+FYHVJuP6O3QbU/DOWjAMiGDagJ+5D3/qF9DnNTKG0Yn
o4YkyezaVDcsnLiaCHhb64Co7sjARXYuwY/mVpSs7KAhK3BR+aterpwiyIuZVgJdNYo28HIzwh7d
9dtzgPft2rb1br4n7dnUPV0y9+xb8O7qawHvMtW1svlWGvQHHlzfQcsmJfgZtqz2awucCNncBs/l
VeuE05yJ7G/RiX4SdjlYGFXG127B6UQjNvshwVGjzH4WuqmpuXp42xpNcM4zvzyPfXfShJl9adj9
eSp4+k0rCucyDcsfkZ1k33wnSNdVVnfgc4Vq5bl8EQW5Ye36RpUxz6venwZDa5MvNL6OvCSz3Lhq
rnDr54tOZ/08pZp32yTg0o55yB90+cMXbQEedQQhCc3rb0TWi0Xtiwr8zniQ6FV/k8JOTpP5uXau
aNQv+qvOEzsGRQJnfzWL3ayaOI7f36g72Q6+lmniblSPuk1ggODimjp21lhM+uAl7nInn+xWvJa2
tclt8AJ1KANTHlZKVajW/cq4bwhAtlAD/NJ7UqNusl9Q90/a01Rv9Ov29jlaKLnt9D3I8VIGsank
+q4+CPcOUYhpIHuzJ+3FPzqiDah+e+VgdLs9L3yC8OlpBDXuf1EWhvTNlyobxZAmDWdlwS4p+LMm
Q7DuUFfQkKPxJOT43sHaisEB5sJMvaA+DyKRmru69Fz3qshIYbZ+mZzviCIT6abt8ykvu0CYrovd
q17v2aTrwDeiWMoA2Vae9MQC29m/zEhUT2LQyCdYY/6loqmChZLNC09PTdVAh1aeG868Fr3dNf/F
nTicfjQaMRhXcG4F0w3YMgF/WufliHEeFrn0g+Ke5M7CYF66DlPbmFWZ/9jmstdnNCvS9e7SkXdl
qvElyAb93tHsLwnIrW/IxfrUbqlcFZIXG1DpySTKE2OSB5m74hViplGwetO3WH5hkTHzXF18j1Ec
n9dwMOO05a78XpJqm9oFuwoTJ7x2pPMD3PrXr0vUIQY6HiukKkDyKKiDcP752HOKZCCM1tDje+a3
xMr9lt3YgW32gcuuVA2O6TbmMXgurFDrstiKWHLtIIBWtUYNy5ehEeWmDbseZ0Hmu1Zg9/aq7TJ7
pa5S3FzWeg+OqIEOEU+Wm+pSFbQrJqzv9GXjUBuCEsxeZlqdr8qg1Od1UpZw8FoLSgZ4Ib4IN3Os
SqbErPLYtdxCaPBc6jlrh0EBnlRtpa4UrSeGv6i4Pd+T9t1U3yqoncJURC0f7uV59YXTedlXUDvp
jAsvnvV+pn0ru0i3QmIXS1WFzbV3mibpparpxiRr+/KbbHV8VWX9NWig/vnrMKFxGBky3yExDvJK
4Myh4XD6sbPS1pDepjnVfnoaTedVrP2Nwzq+VoVN2xACNP4VvKYEt44X6RtPj8+rjsXXHvXj67xy
osuARpbUMtuxStthV56waq/2Oogqb2mj2ZfqXmi4qyAVhBJIfrF/BvUAUwEqprqfomte/tVB8aQM
jP66Sp0K4LflqrIpWiV+2c9Cmxk3oR+5ltfUzbYp0XkUJuQfETbzOGRiazRMmg6Vzm3n9+WsRrG9
0gNeTus8FxPCkot9OIj0GbwqRsFhiChnN3A0Nl6rEFEn42oTouwok1eVemh5wMAHBnVfTbTVZnhK
6YYotNIuOHwC1bIrjzaNlWZJeRNFWbXJvfzCC/TyRpFgUnTTzMXBVFVRLZMZuFGcNplkHWdrYueP
cZAmVw325HWLxW0Ds+p7zop+VrUg72O7Yt8zt9rUtfRv28gNL/NGxGY60Ouo9aakE+EitrvO9IPQ
m4DnLlmRLpyxstE2+8LV2VM1L9uvdlCDj/3WNWq8Aj/2U2HYBK/CisrMtJ2CLEIaThRNdenKCK/c
wkXzQAdfQe4n1Z1xn/Ma3+ll1m2iTIfA9VDVtLSd5bhjM5Z7+C4HlcBs6ti5eOJJnIzcIMdlc7dx
swuBM2KFMIz7gm16PdX/9qLEbJhWr+u8Sm5ZB+4N3Y//zjraTainkSVvyu4rJD+cRxBz+RtD9GWq
4SBawJ9i9L77kIag+kcu4jA7UwIqJbBLag7MP2IMayg4citITH/Nc4Egh24sCWHWwUkUgwyUcLD3
Lgp1YHxQp0nzqMqTn6IAGw6ngl2ioch6t7XKSPdnitZUaQ7BRN04zwXIiX0/V6TNyg7tddbgciXA
+WNWvEVzp6vkXe00U782+q0vo2LS6MJZk8TulriLF45m5FcxZSCQYrbgrldcKVJJfDmvaYHMPU01
0J7BBA7rjW0DZ5ZLz4QsTTSDLVFgDEYY0i4gXNCskCsIBJ4hj0RVHSf1M5DpXbPaXSoqY4VhWwcd
1GWaQszH99uFqpXD3Xa9B26Z573p2wFb1UQDR6lmp7ekdb3zIhCgOXSxfuPkrDTjnpcW9Xk384vE
XavCho7rLo0zCwIZ8WRPU1diaP1XGg6aYGWzL/teqivEyDpL6LWcuGmhQwiy4lNNy3TfIiHPzIrZ
xoIO5pk9GG8sLWeFjSBFZSB1PEwutaif4KGmSEUdh0sITISmZ9j+lcEbEPtgiOKk6H5keeicEwdn
sypl3Q/Xc1cGKJBf7DAgEPbDmaW6ATDUjEXgXTSxjW/qnNwoOmTDNNO8485CVQ2w6fw++kF9YUIC
kyn9JFj5tCjMunPdL+VQ1AgC8LK83VHcCJtO2KZLl+X0MoijdOXScmW0VQ4QQKERwCZ0G3/ZI5bf
Fq6jL3MfFaZqdfsashv0Ll1oAtFJ5zveBaSp5MuiDZN5GQfVjdHr0gQT3f7ZZKXllcR+ZCy7g5h2
ftcUDZ3oA1PmaoXFHObPQserYtPIAzAN1SWPwUrcFRrE4S11iXXbnqd+3prgw87wBDZOCohCyXOH
lIE+T524MIUWnavYTlxDxJFCntNcBX70KG4WkACzFJCVcwdKxP/l68uWJNWVbL8IM+bhFWIeMyKH
yqwXWY0gBAgJAYKvvwtF9c596p7uFxk+SFEVCcK1fLlHlek5qc6kiOdnQLiXZoEuctIEa6YsvfLn
uDwEeo6eCl8lJyew9kYSLY+ezFVs8yyxeXiJK4qsRKw3zJ7InJo9N6bTsFMu/TD7btCQ5I/ByPWs
V/PUuse/9mcaePex10Fal7TFO6om6yLh4y3iJV/l0qWvVYJEr2J18eHz8GfE7PaH5tNhiGuSp8l4
s9g8ZD2DEKqBXMwQi7A+lSRc29EQeA+DZQXkwhvnnc4ektnGYPWJe2nFsE2axD6RacYQ187JiLGq
5h7cBsiyC7udiNqnh9+ieliNjMfDfkwxfrjFnsxSuquuVFZ85RSln82lPTybwUGgD9rXPeTIQJFS
VKsxZHJrbDkv+Ll1hlcj9aQZnoUsvwdVYWeOB9CzjQNyNUMiym4Vg4ay/tT1IbOuI0k2ed2Fp099
xKLl1Dr8widZV9cWOHNiL6+zSQfOxiiNs90M5V6WzYVFXO1BBKneJy/ZqaBG7gug8lPfl9+NuqQ+
27Ja9RsjDrjR0xKb2TVsSPySKGtl9CqO+AFZdLbC79lU70wXTjYxOm5iJ8dBN+TOV261CbBUbASN
npKntqlBDnMS+Y0wpOFB38lv4D6BtuCNBP/eYdz400BXmljqaAYGWnGbfsrampssH0W+Ghaf2pjz
su2PLHTV0Wmjat9XrrUWpdU8RYlVZ5206E81Z5FW+gdyvDrzCe2vvOxCZFZ7vMNYFb3pWt+MJ3Xt
t3JM4tfAmaaNVZHqkBT2X2vlsc8AprdP0Tg7x7FyIrExl75mnkjNpfbptm37fI86decYDj/6CH+Z
LgmHfZSH4lXUjlqF1Uh3Aw6Nrzahaj3iDbJB2Cpf+RTjiyw6Z22sST3ivU8Ce2WsUSzZvgsbPzNi
V2NL8x1tpUYsBrs59QPiFCM2+INFlR/e81kUgOaG4leSgJ1Fxi5PbQKwBr/p8bUkTZ5RJ26e566z
1gFxCJ6NgR+suMh3o5O5feZULLqIqS3WY8LdF79RTqqidgJx1T720rO+MtffIyWWv4RdET/N3rRG
hVjZZdxiHyTs6rNrlcULt+mwDno/x+8T+80eKdjpyAO8Yab6ZAYH+b7HlRF7J6pP4zJ8ulgk1Gsn
aAB+qXzaOE25tkHvPJoByLc6+kWJVJeKQyS06tjaWtLvdx4Ag6sZeFLT/YAGNJ8qczVb0tn4lDs7
q67Vivre9LV2kyuIOOxFRVQcjT5f9KVtXS02PetBescRlJ2VzBnJiqngFwDK/GKu7EjySzVMf6zT
IhqdsSYVqDAjkfO73xVt5k52cPFC3Z0lUl6Z1Xbi+yCtbG7D+mPKe7np3HrYB61wn1sv/+bOiIBB
F90ViZIXPpXyYq5c4H0rHLLDDFgZ/k5WDLOxxGGJdF4eSGzH0H0azOSpC0TqRVOzNQaje6wQuPQ5
Qoi29d3ulOA1BoYuvYJfh5y1iL2HOHX5+BAJoPo0tNrTKDU58FlOR9WOAohQxJ7mdhiBQNv4p+O4
nIa97p86FZUr5tAAcEvpvTZxIIBJ1kEq/1O0ZDhuyARYr/5GYo6bWNTei+1y+jF4vs7qBoxiX1Xh
RgvlH3lld8ekn+i2iu32BrqGl80iBABOC77Fk1tdh8R/a2hj771FMirQmatrFfVlFval3DQBUuH4
WmCuCybWqGvEFyvFOW7D4u6Mw7xVYWRvQGnuP4q6Ap0s7F8cOkSn1q545tZi+FBRZaW6p/pM3XB+
Vq5/Tuq4/3AbXm80dUEeWaaDv5NaQ1PehFVuTeIeAEV8MMl6M0RFkzxEY+Amw//p41ekWDWBWDtW
7z+7frkZqkF9qfB8HmvQrTLiF+pL6Y3tZiys+GHFn9JJOzFGJ2O1my5rvDp+8ZUgT40Ar6+c7DO3
SQkqFidPSMuWZx4if71IRmWGpvmYdOhdfRAFn2YrafesSp5s1tCVcGu+J6Lr3tw68FNVy+hoxMrV
39Q0BhcjNcTd2bYo70aKrXUe6f7ZrkOalUKsvDYMT900hqclRzekYrk0shnoqEkqZFetPx2N4S+x
j7gHblj7r/U+F/nL97+tqQRyoPbYF4hDquDauzndeZKqlAJYYesKcXNG/bJe2+zLFPbhTzXgsfI9
mqcA066CVtZHlwQymz0vv4/L3TqM9nScqhbIOx+djTPZbEc0cG7tNPUxaJGOl9hFvuZBeZW51b4Y
PS3oH33jVNcAcdLdHb6pmhZPQgN2a1stv6tAXKJS528B6RCsNziDdVM8vUngD8bBCqtl9/f1lU6l
cwrnvsXzkXffm4CmGty0r7UV+mtZxvzgFNV4D3VZPtaOy/Jn7tbts847b+/3UbXpcI9/zHzIzNqe
tEim1dwiGelHl9YDqbpZ/lVj5e8KTscUqc0ytUpwwQ0h3AyG/22o4ubq0/CX31+icRa0YFkc6nz1
uZS5+mu9z89AmywBZt7crmhos03AJ73rxKQ+YrnhQ8++dmhhto0r/JlKJ2ZfAfJkA4kmYKHeDA6H
EGvjVnN1SgCivJCwoofGs+yUqkke9RjJI7VZd/wUh0XHYqtHgLNcGvnh+M+UT13L9ZhyJsnqvzkX
StKdDChIZZynlHm4C1D089J35Y+iDZozaoOcFznFQcbGYN4pi3ipRfHKKlKu6igzgBK+nmAVhJT8
C3KKNT0KGhYPkClOgLyVHf3yQJA+Jzzk0sqP3eJsz629wiNdHKzBzpDh6wucHec/V4vO8kvx2/fa
DCSI5ISWmDiWLIMRPweeg/iunF+fmr+8Zl8H2ayqETS3Pm0l7+5s4cZN4BKBzqf6gxEdZfkILlmy
SlCd8BLKuAHvyvooR8D7wpuTjPLKOVsOs1cWT5qPSshDwUj4c9LRmxfm41uTh8Hal517LOvIPvdU
2KsOBTTp2NbWwY1qMLSJQ9PGC61r6A9/Bo3eeOmIU8s2dKr8yRiUNaqr3W+MMJU+idJokuMGoN2h
S8qsUblMvdxmvxx1aIuk+j3Q4he1Y2S3LIZTQTHP5wLJuIOcx3o7x2N7BzWxyGa8oL9XuoIHJiFG
elJtEr7bnV+ukiaYrn0IIrmn/bVD5aYgSbcqrFl9F8PGMJ6piKNM14JewoXV56AsZ+Izv/lWNaau
37jf1WxdC8XIq6Oovw1sH/Erc+SrH5N714TtVx0Fr7Nd83vEhuZuRzECBeFVWyMagyW7XY2ajItR
WVGN7D0Sgcr7gtMyeA9O+9Nh3RdZExS7RJ3aeEmuD/bM5iuOhjorqW5++PwYz0z8rAeBJHXisFtF
LLHHP73bJkiYvxSqpKlx6aZw6yln/EApR7jKRUROM34p4jTidbfqh1l9BEO9M58LQBw3KmLUexvI
cN01ZLzocP4zcNC7jnU+oJzif/RJrEuASSUY/gLHpuzT+dNnGpEu4JND0p4FN0rscltqUbwh1LNX
rS7q3UOMuzirCvwnjDg7ZZOVpJoPRgyYZ6dDZydHgGnFW6DAbxAOk2djpYq8A5COLthK6RuOwZdW
R/3TYyEk2vM6Z3czEU3/UjKq+tZPOnu8t2uksEZmOal5aRtdP5bImsrw/KkyepDkRgE0WYX5Hge+
Ut192Rdb0DW/OWoAfVRMldjzav4B4vC86+2uvnKBB0VwD8nXySlTxrrk54Qks4vSUMRuXnfpgSR/
pU3QZPYs+jshy0HQAtU2JGNzTABebFunUTeg6nZmg3C6quaYrEIygcsjwLVuk6C8myHpq70NJtTl
IdEOOG1o7cO5Yg+H2ArmrVcOfRYpnua9e7ACps9mIK6qptRcTsn7MJebucvJGydRcRw7FJX5bE7e
qDslG7eJio27iMlIogy3V7I3VulVP9vGjy9malANaW8DLgPw0d69Kng4hXHrnlqPzamZw/Ow2jV1
k69tla+Jj9BkHn15GvmUOJupjcRaY3dKvbKLHZwKaXeyS46qNGPiCXdS4++ZP0E9tc4qr2o36xAI
XZ0+Hg6lV9+MxINcXf9Tb7vjFCD2g69bVaPx9Qq3e7iBs/qvNYzeqDSdxhOgqldu12tzGEIWy10P
PXLokVvTL3quHvra1u465Fzuk0X/n/5GP0jOX2SOI0fokWM/9GCRL1duDXq5W6FWx2IAy/VkzTsu
ZmxM/wSdgY/kxjyKo1HFqNd/MresJAeFDN9etMKSSK+MX/7X8M4YXBX8ajunQFz0H/HkZyjYs9EB
9txXaRe+AzQZP4CADzsSlMk6WsSCjlfgowiEqtI95x1SPUbvsQQ3tpzxbrPD5mVAnC9x3shd79Uq
aooiNx/VJbVtfTDX+irJENzQ/4ZdaCJxEFj0YYxADkfzFoBWMqxdPoSH0U7IAbcegO5/6jY6J6qy
ik1qZ4iuiDesJ+IK3OUo9DC1H21py808unpldHUUuOu57Lu1I4Y1yCjuk9QyeC6rqF0FiRRbfL3B
M0Bz+yhCj6V5a/nPxuWfCRp0ThyVS1A0E7t+0W63nt2I3tD4AvUfEnsir8uX0hrntOuiwxDOgO0a
pcmljmqCMqP6SQcuP4DncGiqSh2HPEwRP6jztNDxzOAuBy8WRO9kHLq9UZXLAa1YhhCgVgbGJ0OC
Bik8ayZWOlv5lKwa3jsHj+jzQzT4oc/aM21D92AkObvYUONYoAaMbBEEkWczgNL5xdOhQFlBQp5n
5sxrBO/RWi5iTxCx+K311WcqklnethtEV9OT8eU0SbJy7q3Hah5dcOeoDFBLKqxnzx3c5/mHHu1Q
ZtbE7TT06XDQagw2iUzCvV++NeDn/LYJalWSQL3nRZuvoib8GdLOX7lljeM1ZQpJDD+82E7Z3WTj
y5tT9A9V0ww4jy8eSqvoYozGbVHFxDmgtqPd4QQICt3yW62nKOSFXFGHPtvS5jsENDPIdQvRw5gf
nsKZ55X2vC7710zjFOT5Tzb2VqYBq91l591q35/eZxtHfcBHw8aIqBf4WmHzeuro/PByFDC1WIF2
TnFQXAbENLgZ5wHE4X90Td4Ue2RIBcoYlW+ldjWngw1ury4Rlo4dPRIdFkcjmmHmeYO0UsVTwVuE
wkbpVFZRbMwlAwcnzMylmak2yG+2O9WFYlcVQ3fPRYH6Wz8afoIahQt3+G5XNsgA0uuuivTjIXfw
eiJjCGrhYH1FamL46ZbugTDnVle2fajzus+3/RAghU6R7Y8bWZyB1SGgGvr5yRvtce3KxnsdUMFQ
V4H9FDS296ohsUUythEVN8ZmL56LrZXMedj+/3nG5iwc6H/m+UkFNnnBiqxjbZd5ukFGbSL9Hizz
cYvXQPvMvaRL+UJnCq089YEJlqFa9zX1v4/gRaVTX7tP1iz5cWSCrx3wYb4KxGbt7H3v8+VPbgPL
GAbKLqCZupkxOF6RhQ5OTHLEQyO7wjvQQOEGFRFehcvaVTledW7Rt8IBbOKODt85ilknkJgYgl4/
OJSiDg5dNfy50iHfEWssdh6vF+LP4vJpNVef0wq/tVFPRsoLwvVUCy98zyN32raM6a1OKvKuayct
Gr/+hteUWrtOzQ4htucXfE1PITa+NC9IlYpyHl6ILEBOY729SSZreLFKpoGcd01mrIPdoR4RcITX
REQBA+uysffYPUB57Qvq5AEE2/58/Fypi8BX58vC8E9RniaPkrD+VOOHsLJ8KK2sNWIX4Y+/DAN6
nqvUXD4cFyWzyjcHd9LW6D8HMec3sO1Qat/KN2z73W+5YA6obPiJkHdIB5pUL20Y5SDQ9u2p09Q+
+rQss9bSFyYjfRuierrpSiIkAlHAqMwQaJG5RddfjQQEW98eVjOhkIgQBltln2vIBNt3JfThcw3q
x9MxKeSbUdXYSi5OO4IktJQCg6AeHYelXFgtw6dYW/kXaiu6zU1FsTGA12+rjb9UDxvZDB0jDMVK
IjML/L3qv+SS5neBFswoSA/qnQMS8cqJLPsNbWfUOlTOsCW5ct4GRwhQb3RwELNT7acFXM9dMJWK
hvJN1RT1axEl87bqQ2dVhE31WjbC3YeF7LJptKvXIWDFKWw8mT7EAlVKbsJfjSQssHcTIVU2J0wc
ZemJo7n6HCwaI0Vi5BK5rPjh2eW9OJZKlSlte2cdWv0LSYI6rXM1vtKu7A5SxywzYhkG1bFxmyAV
dq1feYFWDMT3UQ+6OEfaik+Drqq0CoPxdaRxcEZLiR/NIjWAOy5lOb0ZmxKVd01o+2Qmspx4T1Ne
HI2t8mlwE5G1MTbettGd5Og0sKySNHjjqeaXMWm/YK8OdqO8pFNWsl0T1f6L8WumPi0lEFHz2dHo
r5Bmj1f4FSX0aOjD5pWM054FSFWiWoC/zoX6YvOkuxhbXIIG7JaanYwRj3md1YksD8ZqRZSvfETU
OyPyAThBo7W98UsHef82Pjakpef2P4dpWg326JyMeu5lC4Tan/+4lQ7qp9DCYdXn1O1Wxgf9BuAz
q3neVa68/RHNRGM3s8u+tDek8OsUiExyaMPRPiAcAOaEVzYoPUHlnbw+1pmFZPpKES/Bn2pRjkIS
8E6NU0zBpLZngIujO58/h1nn9tkt/eoAht/eWSRjNHo2Af9GhXgit+PsF6lRNg6q2NNPJ+DndN3J
fglorN9DC3YbUr5g6o4OW3EdViczFDmI4cOD+2jGuFf1w1SL5k6naOnH8Y+PubSssj5F+LJ5NOkr
i6Yhc2neHoRfdm9U4O2ukyAHHgNRuuI+M7t8MpLfV6vZG6ZnRC84avATywVaNUjBV8RFgpzOlrfs
WP6tEGzaTLTOV2VSFmWGUKdZeQPnG+bjnsvqCJn23Ebe7CE7MrkWdTyfat/1b2aduMULvPGe5mU9
XlJ1CSYCyjk+wqhQcDUfJqZ+G9VDP1foWVL4XWb+EUY3xBxlvUPer4vB4RsnGX1ETdgj2Zx313xG
tahPvLNaDlxyGYzeQguKAm37z8bVF+MYpPimHrpPNzPrH1+jr+NJnBwX933f0ukrIWho4HD7XdNI
7XSfqE2J2j6jz0k4v8dyVrvAFv0m8QVNEagUJ1+UY6aE8Ld9PQz3KarHe+Hsilj5N6NBhOLugHNa
aTQnpMrKxraRUwq6vZVHw90Hie/Jwfn/YQUhCMVHtEgyM7mo2a8BVOJV2E/srddir5vavXl9xVBY
GKJwBRuFU9P4tfhmlB2N+2c5REi+YEKjAVfwUB2NLUS8f02s6Yux5YBrz67bNWmvqHuPh+Atn+VP
l/DhpRR5+NyGm85Sicqw3KuVEOvsL7aw6qIsZlztjOsQe/MWzUo6bBaw1jNJTv+s406dWadkiFdH
itLhznGv3nIyEstpqW28Z6ccvbORclsBC1J6XFsch6WEEnlZ/I2RL/52F/ztD/x2XBsj8WZ5iSb/
GtUFSEsVKdM51vEhbAOWtmPr3/GS8u9oVxCk5ZTwvZJFcG8cN79OLd0Zo3ErHO2vuhxw/OesYHzm
KFa7mTlu6/XbmU1B9jlJO/IeE7c8mznE4vEhXj7YXz7zrw82Yl6WJybpaxgOzlUGslvZrCBvaJfy
O5He/KvwXrjlVai8RuUxfk96/lA078FW8UA+wmtmI2QwHxknANYsHII4GJI3Gk0qG/F7O2+krXd5
M6D9g66fu2WQ+YiaEwsMmYZX9TN+wqq7uDQ4Gcl4RKKL0iTx1d7MSoa6PMkp+Y6fkAk4luU4MjPR
g6kVjXtUA7epywp2GWLt7utouIIRoe1UmpGSJD879ofxeKhQeskuRhbIMoEZZx+dRWX04YzDSVMK
vbJ5P1y51+EIUjHxMXeeXAnbmQ5d55Evo3yJa7f9mEeb7MZB9euAMgEMskJRDJs7bKGWnYmkbe98
GXyi7LSYi3ZvdJ7jAPDFMaiP8zsKAPmdAIQFu4MPqbEZrxaNHlCYIc7BOHhXbxmCJhiyMVDlxug6
h3lXNJPwrlER3XBwcQ+fKuH1/oU6N7dDXJCa6S2o4njg6wxPNEpqfs4hC05msOIEUJe55IPAJffz
aVXjdJR9OnW6/+OOfG+ACPR/xCLv9xqZ2b1Pyh/YN35pNOsB7jnPJ4cUFE8wH55R8BshnW+Tb00Y
bR3Xs34HQ7Kxclt8n8LQS2tVB89TwZL1bEXhqfQ650DRT2mhVec3tFw4lEEOnlaw8nQXfRRVHW+c
MtBbZxEtJO/QJSn4Ensk2peDk685Q5KdF2hJUc3E2wWV5X1J8uYVJYbBk6ub8mVGdtWoO1aUR6to
dGbE3CPJqh5q//+c5LWsyYJZgr0FcLp1iu9hEbirVikPT8OUX/MmTyG07zhXfvg2WDWDHwR3IcjJ
qKWDuoRJym7d00q8NyzUaavHEAlmTd+QiXnM1q4LGDGq+6cqrg8ayZgPQDHo4AGe0KZqp/zDm4on
MoKTZ2EbvQLGF2ipAz263TgrPBgLuJkXH2LejGXQvheNEyLQmMtVwTXB0cV31uBbnmwCAGXAifE8
OC7NrCW7LUdAQNPglWcwZ9kLXi9Hk+aWtBg2c6yCrUmOo74tG5HleVNgvR+nVuYr4+ah+gd1b7K5
+ujkcZum4N0sKzir12iBBCrT8in9Ou6J+Ogq9KOKQlWuTWZ9mMkHMtsjsM+uw446i9QsOrcWXQVg
B+y76Xsw2OWUOt70XLLC27XITfJt4cbFrkHN02kOkEdgvUq2tip8lDWoQV3UgBIGXY5HgKuOgzvP
6Dg9q7xCQg1S4A/DBvEw21vhZB1ly9FHa6yTFyom6xok1clIzPPnl6XnyWKKh7E/cl6rBbZANRFK
9E5cIk9Pe9QvEvx4Iu4uXrzXcfKjHQLrJyFdhmQFLVKFQCce5fQDfUYqtKMYgzf0jqELwUiAmquH
9Ui1fJ4tPaGVlkDLiUUcUJn8lNjFanIcBXjbA1uzQcHCuvAIubRuPDznoFZhI79TPUIYa7FiHpoc
GJtVtPpc+AJFmjAWHYMHc36yZGInhpKCDT4XSS3mqawdcL6YRe1f2952HiQwV4vfjT3V6B+ApFqE
AHdlyGHOoDcNDv1fHNm1O88PwHnTXvghOSBX/L4qnmK9rgqUk2Nr/e2SYkJdjKjQwgX9jladN2EH
ZhRBkI4OZkD5BgiZ5hKOuORTGB3EMvxt/5fr53xP9cOf+UZppj/MUgEvEI17i3vgRrplw7fIBi0k
svnSmCAW6C0BonZxpYlVfHPzxk3F4CcvUqDiG0wY+wp43NkmqJhFBzbZHa2yK1L8Cl11kHVAbmg5
NWyLpEDErBW5Gd2IaogM97K3GRobwHA14D6s0H+naWex7UF5fp9k+C1Gh6UniRKG56b2tgU2CJxW
+zljcwgmMva9cN1rgERgMfQn4nZjfJ5a0BiSYlwFExKQDbgfdwWSxM4uXL4D78a6FyOeoRZx06vH
nBhPTVcjt0bkl7nVOnXDgJ2DRbQSKxUxp69o+QOK6RDdjVo1Otmzti5WBLHCF7zjCUj53rAz1jgJ
fqMsN7kYo1EZUfHx6KPi/1Xrcd4lI4vX/tg7H0DEzv1Agme3cfJzVHQvTMdRyu2hXEgO+HDXKTc9
18naXURw7OROkoahGBUiChOsg0WQCUeDK/rq0Ta/OAVwfSv4aHjxxQ6m4KXrGncDrhhfd/gCXjyy
MGkjWWRDZwUvMZITF78tX6uxS1JXjXpjSe/UB1H/PCwMzwYNakDwLdlxWkii6CaV7+fKZmAPwGr8
SkUziQDwZqRxctEPogblMhbJDSTh9gCeXfhUgAqA+7bTP5xe4HjR1F+JXxZrxPYIb/C795e+DdzM
eLToKmfx8ocCapV1MfLxZAarI5KRu5oTtG3q+igdrfkSCnoismveo9IpwBZj/SHwSP0++nE24jX0
2kfhcBnbAjkEfBHvQxWQNSJRd+vJSaZFDnwETb/ydHZAceFDsa4EbnPqoswt8j3rUoLZedAtXjN4
/oMXN3fy1BNte/OrotzVnmWdk9H5M9iVuAfoybH/1CswLytfq/3UjC4qELT+sGZ+7cFx/k1qtpKh
Xf1oKBC9UILshKpLthl6nBNtbY/HcMYH224d3lXrktRF45bvUetuSjeYfns5OUxAY752LpeZPeXJ
KQjKPLWY7FMb5dVv1GvKA1rzTJkRZRGGW3BWkKVbrC5DR46iJsEG/DT5hsQtX0VOFO+mxRq6AIxC
XwDcWawIhlC3rPCXsABOvM3gvHLRsptZqe1Rg8C78QU0nell8vjCeMMHeG6zIy0Pr73W30Do6n+T
eO/bqvuFZHCdaua0ryHKadbd5Dfn2gG4HxR1s52A895s0CWzqQj4NxbLHWr01O9aBPsRQMvXsshl
1lA535hLUdRt1erQtMV09m3G0eCjd1+9JVUbo1j1V9hniP/Ub2wBP+uQ2W+qqiKQCRKOOw418RWK
b7canRueggQMYLeMNkGH7xE0/uFgNS8gjTp0LyIlj+hW0wHTmqISKRKfyaMZjOlTDF0KUlWMvmX/
mtNUqKpwRGLt8PrgF7kMHTgnK0eOwwo9J/kF+BIobMbsdDH7l4XiTIeIHT7GiqqW1wQnCaX3PMa7
+DEEPEd0NKqNGCvwVRfDKAiIGU3nfqBhFtn3RpRlGaMLIQiri4sdzD7aY5IByReHHpERlzw1l1Pu
LJdz0205GS4PixgIPQ4DEcXGXP7Lv4ivEwCWW+J3Gwp05Mtse80ZOUVQyhaRqrzbefi1+JVDhvyL
3bveCqDJvDNWvKlFOvN+PBsrkuro3GXZz8EkxPOypFaO9WaWpP2sUiOaJUdkv1ZGzBHePJY0IrpD
bANfRDs8g/ahU0CrcpRjoUmZTdNPnbkaIzIfglHq+mExyr98/psOAcuuS9QZGR4fzQReVVujINwb
4qc+j+KnGLVcVcjn06fe19pN6wqcCePx/zj7siVJdWXZL8KMQQj0Ss5zZs3VL1hXdzVIzAgh4OuP
o+zVtXaffa9duy8yFAqUIyBFuHtgfxte8xmV2CESiwzVP6e6Lb4al/Y6Mn7DnnhIyuL+nG10qsJT
Ox85ofh9ZGzYKv0e/cvvv40ClBDe56vy5BRDzTXL3GDfDeATQokIDFmUKSFkYQ4JmbDqMId3B+OL
ZJ4bpWEv76caW2vON4f/OgnpkmBfO363HNOgAFHAare8B1C3yNvkOhVJAs6Gg2VlC5hOUzIkH/8M
jFmQnEGfXxi3LzvLoDGL+wXg9ghVh5EZ7oh7AqpYH778LOHyveTj2+D7wa6Lmb0OpD3s3YwN+94n
JaTS5v4U5uOe21VMVl/jpC4xblyN8e5/77skcYELBAgUqk+RsC9lWE7fk4q2Kzsvu33KuX50ne7N
2OO2jvxxHKQLaj6WebmbJLdCOta1DKGghj97t2wltbDsSD25RerRhlrdANHZqenoASjLu7c5BYtL
dsnqJ9NB7g9nad9aM6S4TsZmGi8HthgQXtxV7DSO+lDOwdOZJRtpWRIEeTKGK6u09r3OQE1NxufY
K7pbbbvNLa+zF1LX4xs0E6BOuG7S2n7unts46J9l3Hs4drO+fzZY59/H1IPwZJFMF9C0w4WglbvW
Xu1ifwWhKECWPltPBUeX58MTb4HQTG3snriIhycsdZOtwgp8aUYtWeUnObEPM5g3noMl0gG4hFwt
+NSuHS+5eGMPRCNp2Mk0hUKSO/Ljsdv0FhPRvf81bo6CRm1tkrt7pTJbbTqLx8u6RHSVibo/+D1i
FVEcW+pg+sFsNEd/2cLcBZUekUksxFCqBGIvwPuEHj92fZBcVKh/N34AueBBTM36rwEQBqBz1YR2
9DWA+F5yKUgpTvi/LP6ymznjtHocodWxM72BuvrYxggkz9wgw/aZHF3tfFKBq/UP7cfYfWzSQEX7
IhLBZ+fB78t0PwrBHvqaztjMnH98jemv2d00OTi0kVsyTJkFNjPEOvxYbVlWiBpMBDUiTaerateH
2XyIvjkqoZQaeTk/ummNu08Qe2dIeJEzcacEGkLj0umt+kzHGELEDi+dpbBECdD9PEqwftA9i+SE
Pwqwyvh07chfRxd/o5L0xcp0y9ivlhBvaXbADYtXzxGf7gxtMoOZ/4CrJHiGT3xFgvHaOBZ/BZaR
7WkPOUPjlAxNi9tV4wLdgPlxWecL4CHlwTgPaXxqkY6+hZQin4b/hDHLwm8hS0v5/U25BHs569sd
+lCX701Gs6uBNGCNIm+wgMGTX7+QDsCg/2WpnHeR9dkVYGF5x0v8n+e5v470377m0APIYqAr71U5
AlOAQHN6aO14pAsA6AENmxswG7tlOeW4T5S1Al3RUuJYgLB6NEedMU4Txebc7VLs3GYnM86l2/32
v3uZE7ICGXVInQGa+9ckZvh+kgjS7Kj2FXZEh4wpuekVe0KA1zqkZPDbkznkukzAsIJxxAWJmwZI
DUD7BT0wdiA64n/AY0RDRGwdOKIjUVWeB/azC2OxnMOIdWSSjiYT+d+TkmYIgIDmYDwtL113ui33
hA0QSAFBtXFnNGmL/fldhu3e/zMsbW3p85/uwKFTHRltNgf6R3KZZ8NCN352GBzRJZsvJbfOG+8v
IHxkWc5/uvcZoGA0QC6n0CB1TvrmvKOIq3czTUtddRIkBdw+xd2rT6W140Fb4LdT3q2UObllTQLG
iBXbiy8bwz14KbMAidd5KjNQBW0cjS4yjF821JF9Y9nUHcxMxo776lICPw4aEc70nEpcraC9v54x
tSEpkZ5VD+YcEYBw23fujmOPBfJ+PRy9DverPmY9VqiNiEoIdii8sBZo7dZHsmt2GONkadVi2Cfz
ibVxModxgsSjI0K5+lqItfPK7qv7/7Bg+7+7yEx2EQBdaj302PhMwDckKmkvMeDMUBueG6qvyegP
e4XHvA9gGmxNFbwgAkt2phdkbXspPae5BKz5OfgNUNV/TMZjdL0cSJKp3o4+pIizvrZOUFnlUZz2
42s+gU45qLh7GHRBV3ltxSfW9c6WODLfuxBwPspwSjZe1bVXi/h6KQpePE9Tg01z74cvuRr6g6Vs
4KOQIAkB00STFENxrJuDU3J2dOMEg5AK/j1oPFx3FEfippGNjbGd++JazYlFwUVwDmm/Mj3TWLgL
7HOv+9mPSSYAQ+V6U7NGgrEQ06WkOdnLBGTzhKfWhoxT+NRbLTatpXvofGAKkdK+Mn4OfD+D/COa
DE/jWwfp3iIMuovp3e0J22MvaB2RgJhmrp38FlPu742Hnef5LYT4coTUtb8lQWInCxA0AEmQbbr5
mt0uIASqSyTOv2yVzK3V5OXF0kxjJlSNGjdIq+MTzW/Kn5uhzLpdnaZVdH8LqOyHtQF1noicxmRB
oUxxSrt+8/WeFfXKa4Xw6X9+Oj2MEJApAJqf37Zxhw77/dN9mf58wq93IEiIlIhI6Pb+kiW2GwCq
YPnw9ZoiCKDAUyID9/WqPbfiFahwvz+hmbDl5e9PeP+2eBpC6nf+dPe5XT/Begefznib+c0nlBBO
+3qTev6ERXf//e5fi65BAs+G35/OnI0SVXsrCYGKmr8Ic3ZVlN+E2/r7r+kDpB2jobXEEjC85hG4
o5nvatenmqrwAamyR+kG7B3kG2jslTEAlk7cvFZOuaipVZwrVE9esQmlBLqguuDG5D+WLiJy6RTj
LsMzZD1z4h4tx/tuBk3TAIzh+Wy8+7c9SPMdAqBrkw/VIlXHsM5+fvkzB/FDPPOx4AztpfIsrPWa
Waa9GIalFKHzkCaV+wANrWM4dNZJzL2xCfQ+FfhqzaBxozEk67HaTqGDCZe4SyFHEULyeJ7DNG5X
D6uiD+p/2eJMrhkN5OX+KqOQiPnHbmRexpzVEY6qILQu9qY7OKM8A9x875mzhg5yRg1tIEf65/2m
rgb6wAmvxiQg+LCFmES1+Hq/0Az/Vdm5PBiPvBPpKXDl/Z0aE7TdEQcdshTZPnwgY/Pes6RX968E
YP96Y4sCMH7v28BOXlyWZ2k5ILCOCb+YIz8vQJ3Sbb013cDPoeTeuEAgcNKJ5V/eLLOHXQu249cE
xsM0eIW4HH+/wpeZZrUAGf+fV/gayBv1+1UqkFCgH4/1kN1DI9lOixWgzAhtY9Gxdn3LA6U+yXZY
zkPMemLDAVnnEOn2tjkzhlIJg512Nw/ogiXyOfTJSsNk0Xvl8OZLnUbO4I0foupObdjHv9iEXE2Z
DlgT9sgqY2mWRHnoAj5lpz8C4nx2QWK9pQULoUemymcXvJ5lAX3VG6hL2Jp6nn3G23U2NO2DQ2D1
4Y6VYbsbLPxzvSowZViw8nLiH7i4xiOgWrWKpGkdLPk7ry92ZmTw2Mw4KpFLjty+GI93a+CxaMCD
YAVERYmfoMOvXC647BDvt5x8rRwsTxZNOaeznVuZSfLQQH9ow2W9463DETNlycVmwIMAX2xBgLLP
F5lbdKdJUvtB2PLZ2MMk85Ziars97u4OOJXesqwD6x14VmfN3JgikYzTB32qXAXRXU3SHS4NZ2XM
2CEedDPYT+LmT2kIGhjNO4i/MvAs11gmIgiJjG9+0APJD1LWHTjK8+HkQrUi9J29dpIK8cV0ycO+
Xk1jWTwzivSZGlAcIQxo/lxbKKtAK+A7TLdXoFyJyv5lepPVhVBIZydzJjRf/AeopC+gjYxn8dyE
5RbIku7JdHRWb6Dc3t3MuYWYnknC7bPp4ZNAiThOxdG45hogQIVQ/Q7hA+upwP5zh0uhtiNSS45Y
PRpvcPjCDkpvNXH+2zYV4HNB4VoCKOwj7GccxeD+Mzw7UjXV+3isgDf+Y6/9OdDQ2xlupNNLhmor
gFU3+WtvjS7k//HkN12vRszTEyTZJwBpvWIN8GL7jbiCrj69KH9pnJyS5Rev7vE/xgyhK8Bnog5W
AvMpeegjnW/FQAnMo6ODm6MOpvBkRifkv4FDSp5HoKtuvted2y4vXokT8sPU8RbheJxU9VO1psBY
rM1Jfm1bQPlybB5QYeUA9f54nWSgYZpGmLo8jKMOTz6X7DFGD1hCREchBTMlbfsoENYaM+XeVOa1
UFvm2arCN7w2g3oM4wvyjPeeMbVKJ4syH3EJzaczpLQPTucj4zXUSEBCCPXZUonANgEzIRDMdgLk
AiCYfzm+/ICyA2A/fKaJk6C+ZqTxNzSeZs7cANlDC49spqicmdUsgrR3/V0GoE85cxrdUSgWBejS
Dxo3dZQVlf1cpxSpFuK6CGQTttVQiNoxa5rxJDVfQUu2epY5tmb4U+ofiK8t7zM1ZbardU++ZwRM
BQpi+KPqEPXqcl6cPLtC5i4bki23g/iSBl61DJ2seOXU+lkEgf+ZD7f7PCh6dbNQauVd+boD+Kq3
bgyqD8t4mlClacifJ5S1euKoB/HUS1SCyoLywZiEJFME1gaQ1fNgo4pmXSGcvjKjuDdmx55oQETn
0Rp6yk/d4Wsu5OPmqFbWHc14wIpipQL8yaz3kqn+aeyLZQMB51flhw7gF9yLTNer/WBNU9VAuruT
r9iJoZRTNoA+MTt7RbxG4qN/dOKifQC16m4eaJEeympGR89eqLPprUAfGTajrfyDtro8Ir6lT7M+
xdKWqV4QOg0nYzMNoAjDKZ+bSXR0iZJOcJnP0JDuHYFdxYjpuzYkWr+Gjc2MQg4O6KmSHmyZi4XS
U3yWNAlOXRUMi9Gbwu8Iwe2TIZ5e6gkFHKpYNhtwMvlbQibUlsjD7xYIzcvSnciR9464lkjfgNbr
Bt9LMb6i9uEpQWYjSuNSA9eo+fWrCbr4JLHQOYDM2IRRFrJsN1k0jYxLzoPfzgmH6jKxy1NGQW2K
KEJ1UeN3Ete/6WN3sW4KfD3cL8erhKDZftKA8hh2QD/mP9oJykqGOdChB0hPCjUnsApGxn/YVPGz
YQfMY93s+f9xnpmF+MMudFp+sSdQBSyJRHzsZ+wh9TV7CCXgIyG9GctoI+gDmZxuacaMjYbdemDd
dDG93M+yrdRQLktRBK5c0FheIdM7nMQ8WRW74XpCFSnu+vQhRY0VSGgW2Jh4HX1wqym85QFgLhgz
Fkl9axWDz77MKwnVRpGJlQcCyMkBKjtsW7EQImtfnKr8fWRsoFmpx3GoF8BQ8G9M//Jo1b4FNS13
AQhuK2OOE35ggSJI9uJuhdIxkDIoNP8mJvsHKPv9Lc1UdR69MYiMvyw9SEVUgT4zzy5usUs+jd1n
dYx1QEMhW4PrjIXN0dhxb+2gnVmonfCL5E0QJOfnt2NpK9/kkGDbmC7enf/n3WkdDqtqfhdQmDk0
Kvj97nospRbajdcSUiqi0dVnEzgXRGSrt0lU/pJmg32KO9YcGhT4W2vNs+epB0QBcZrqE2zwRdYN
5KI8t1gq4sWQukxQBGQ++moKZY0b2mdHRtW/7caX2OQlIWH63Pfk4OTUfYuHBjpkZZaeGkeBHm/H
1cot4uB1cPNLzEPnp/CqB6DiilcvwcfSbWUdhDfpE9QpwBwlqXwHVn6XYO3904nrbyjNRZ7t1irX
YY3gu8c7+6yTic+imfG3zEpWxhVySKjoxGr5VIH9ve6JSvY2qOwXqEcNC9cZcRGPpIf4+BgD1TaR
YOcJtsUGIzNiQa9T2XaRnsb8m1/zj7qQ8QciCecKAh2fjTutbNz204j1J4ieVCJSFPI3YIxEoH6s
SVW0nyy1ryimpj68nn9OfepvLcr02kblkccY4L2qfoRcRPXYtw02oGPsrI2tn0h7AXFsW1a6untA
rjBZsJwgjIEKc2PFH9JSsEvNfaCY5yMw8eVS5RVfdSHkRFYpFMfwC7BD6yIpjccr9o1+kz3cR7sY
vCQRdnyVBRAvQrpbYZ5/Trnb8K3eTzHzp07lrMTAu3Ue9lYkrNy6xKF2D/kIoFyWVO33XrwAfxx8
5K2KFxAbd074weiJQGh50c4DavxRgIf8XVAtVkmLfQAdAVGpbQ15tUwEHxOpwchQ6Vuts37NQ2Hv
rNq3H0KRomTU7DH09MkDB/OZlyTZQh80BHiPts+qcB6NAySJigiifoCcSdluXIu7+AqQLwIUE/A6
+RYAk7218qJetygEE6gsfYHiv7vLCdOrcLD9b3RUSx6U42vcDmQbuqgbYuyt/dENPH9XKOe2UYAf
bRzG6be8KPxvXoiIwpDbwaZROn8f8w8zloHjvMa22tuiZMv0OnpyaeyOj42qkIWLmNeQviCgvDUv
gfhOsOQW33g0txatn6LUGfYSB3NUz90vmxkgafu/XDRhBHwKRZZ/nTsAab+Hjj0qWkLizzStAE65
4bX3L1tZ6OqCNyE2yBSgFtEf53weQH2CEDrb/s+/7G4Hym2adKe/7DEKjJ4UEP99RseFBGt5obV+
LX3Z3pqZuRhCw+fwxwTWu7yhOM3dhCxbiyASWLEWtrUpGZ1ljYp6t6TyvVVHBgie9Iyta4/UJ4ad
3has2OFgd/g9kRaPdwll9aGo0n4rofJ58mMo6nRZjQyGhSp+GbSQr6mQ0ASI2+SxcHooxAosRoVr
nwEDqC4t9ew1dfo4Kks/xsb6/l3Y4xYaCdiZUlpejM0cxTnz92AGnU3PYyKBlFGRNieJhBTPdXm5
20RboIRgYefLdBztR5DBk303tQCwxmRssNdLFwBA65sZ9fOuWQYc5UFN18tCfazH6qNqC/tRklad
IbZ4zJMYqr2u4Mjo+tnWdAlxdFTWIr6Pcj1tCMviB2RPk6fOVUvjFU5Yv7QE63gbbEUAv6A1M/oT
8oQ6Fse0Jd0LJ+0iGz3IMQeIFE6kVyvTVV32E9z48RoWfXYrsff0uxwgUUa8VU2bDrqXOKlAtaoK
GZOtXaG+a0B9+dCGiAKTnJ+UjYKIWefzU4+HvxkzTaK7dqXctF1R6kw5gNDqSnxqbxIgSHYlj4uL
aRzSZEu7oSho51Xl3ca7qQBbKUlRBZQCzjg7G5s5AoOz3doKCc4vW2yl8RJqL04E5GE9rfp8QG5k
1uApmCr2AqSmTY7+FedBzq5XCjco9sxcL/7F8z0eGOGnaOJfrhrsl6K1JsCSZHrpKhluoQjPobVI
yVk74O/WXt28OKLmyG80/SewvL7nsV9eK57EU9naBE+okd6brgigUNcXtyarUNL0P+39PPiXDbEN
VFxRUe6nvxo/ke6ZAc8MSoY9rQiABadq8hxgI8UnBM5HqLqM48EcfTWB7xQbJ1NgUaO8G5ubFOsQ
sB7nQ+G1T72LDPFXoTdjdy3w9I3t7vzHz4x+OQ+t06xym8RbC2y0DYqtjkAbUf7qOpYF7UDb3wmZ
8Nc0K75zyuQFD27+SuYseC5fkjgYEBouHs0pUyPdPVKGemGccuxggfwC2wNRWDxTRjw2Jg1mkT8E
3jMVxFkW2SgvuePmW8duCuAXPHpsRJ6v03ZwHgKQxBYadJJ3PQUPCLLPQH4sv5C0imIw2XmMZUhK
vHYBumP3QCSeIEXj2EcHWrX7MrSS7dTY06VOy3E5opDpi9bYJddvuOcUR+LXSAEIqSMEuOxsCXhr
fkxmmhRToEJGpm8aQPIEEA5qQo3G7J8RM4dxNz73c0zftaDYqvv3UZLils7S186gq+NQNhdjErMJ
CAT/JHS3MSbTaOKqC2IFkTnny26O3FkT+26Dx931z/yQBtvcJ7QLxOmKTF7CtKyOxt+euLWO/UkC
iOWxjY/A1mFqRLPvKs0QglfpKZSetwa+LbtCFz9cYuMyPlaj3yFh7DXzM7dGcSYvWYYKvDOSEecA
xRaIGBSzWojTdtnaGIVThs39MEyg0BwjmjYe7NEFBM3BfrpKlHzsdQ4kOIkRrC7sYmMrDWHEoSa7
sWibXTlHJgUUGdcTa/NrbZlQtps8EbsqFtSWzRvqCKfQCUVosYcwKdicJZbK4yaeN1ERgIWrXjeQ
GourYBOEY+TPgI++sfgeG3DUe5u7QariCHwJ6yjyon/546YCoAvDAYyZKvV+u8WSxihaBjeG2Yzd
zEZnN+Ba/u2GVQgFTmDKj1nXtRsrD5Hcz0b3kVPa3lLcwWmX+s0idkEK6KFIsG9Z7j4GtHS3VeKD
yT87hyhu81iC2jO7krqoFg6wblvj6thdvlcW4NqmS4IOBS9Z4251gJQQZIPsxyKFsqbP/OylTrDr
UZNL3zqBxTB+fud7NkFKIu2cn1bZY82VQ2gbsYooRJhLREm7wTYDRVeBp1nJrGhuliXJQipQzVvR
Q6NJFQgdIgnwHSTyU5UqxC1EuE3aKvyF/NxzPIjmvS78ehFYDXnwgJJbd9BRPVGReTs1Ft4WJRj6
s5kRUj8lRLliqGb3Q/q9rbA6xbNrjh3fZ2wKoHfmGUnP6sU4ixQSwKJ2Zo/z33ZBf9mQEWv2aYHQ
9uRvU5AURUWGEhV2xmJVQH8IKt2WVxc33tXVc6Oa50p77nmM+/IZ77ICuNFHRGYenKwKUneh1+7N
aKCkgH6n32/NKLIeDdSdYor6nDgXYVh/LRHrHqQ6A0PTAP/u5e8ht4/+XHWFBtieJDF7Kwmd5Ua5
OjMhAczsnRjb8w6EsKzpI+kF3ee0jhOr/mzzfABABJJYdq3fQe1gx9hqfzedkuMqr3Iv+mvgry5t
JXZbIEca+8QraIcwlBAsJsKOaYcwNMTXsWkVPnb4DR9+YkUGQeZB/4Ly4QsKiqdvrIBOMHhF+iLy
wd9K8HLAdQnrS4GE8BIy23RDycgWeLzha58bBYLBgTohdOQGD+XFjbFCVVQUlh4zZKb9GM+viUec
JOSopYyf4kTPF4rboTAjukXP2lWrfJS8mJ1RJYBuJo9AbmPupopBxxnFkO9TBTVT59RSz+bUCbvi
BwgeLYLZlXZKL7D04esc+wnwIpMpW9Y5Np6VZw3eqypw+5FL7BuGNAIkeUDlBw7RAX9ZZ6P+tGvn
sUSW8XvcUxm5AWUvqGA2LlBzt3i0lc1XEJ4+sCKATmA6QrNVTNVuABIHyieOVS26tt9jqRECz45R
JyD5xvLDfFllcflYzM2IzAIyDTdjsePkyIJpZ2PolKaUnVyn8ifU7QZ92qZxsQRESNtLM96OiAhX
PfSKpYpPAnH5RUOGMCpT+ykLwL6ikGTYjEg/rWlctgujLGSEg8RMgO2qei4dD1irPUnUV8ndl4Dg
44WZezE9GyF0IK+fUFNVXh1oDu/bqmyXSRn472Nf/QwKv7jVTFpnyEMj6e1rXEeo8zBHI2/IJsuP
IlU/fXxn73i4KNS+BCxAeIovoNh8RbV5fa5AYlrxMASSmAUomelouWsT0K1j6E2OqBaEAkP2dMTV
8s2ZcINEHRBUvOv6ZE0ZEJbQe+M/GX4Yr7WcbeYIa4sA4MfYQti8IBAgb6CH/pvLAoXI0q2DVzKS
eINSJ+WGNrW6pbQ+5fHoogyZh61/W/ywOyi7IOicXgPR3LSVit0wcHqAiDcUIefGzy9J/b1q0i6J
Eg2+aMX7X9pd2569GXjD3tIq1qvOs9tDiA3EJcFbXAiFRZYHBYc1qm6TSzupZKERiwRbqBFQimZp
FnUqC0D7tC+eo6bvzlxiFeIpZRQHdY1/1Liu7PA1hdbuRxhyKKtoEM7wQBEb2kIZJbZ9/coo4Fot
SfsfiT9u2qRB4k55T31JGFh61i2h5bYjEFsYA4iOjJm76DoUmdZFGm4yaJIfqkEOWxpa+3iqypUz
ssOUyz6yEfRAIEYN6557dF3F6i0Nyg4V3kMeyXLkH9BluoZ+E3zWuHgg5YwasJBBXzOr6/aQft0z
8JvPcJiLmYOhcC5H4NIzwECGJBU300CgzDlYGVTpZ1NmWZAVK0J/hdyOc9LB6JxsXb8NYX1taIlo
fNU+gT6eXyDsbD9XlvMClcLg7Ipanka/vWoBKE9dCHHg7FPYqjzaEJ1gYhh3SQAFFMD7K3K0zrEC
UzGlxbsGKmMDbDqkmeauNdLLHNl6oG6vz4p2IK5bALURS/Bla6v04DJ1cjoVQrN+RhzOwMSU4QhL
hJ9ZnQIjNUK+wNhNAzIW8PTGxfRZKr9h0V9CRXt8HlBN6dLk4rlzKnlGoBVX0qSR4dOyf7HDUkQg
WRSblvc/Q2RCbigT7J2GIQC1kaR8gdVGdcTRzQxCNF7fUBcBcOUp+0BYHx7a8ccd41kd3fvcDYZo
lG4OUF3Zr+ohbF4aT6gVymDWG9OlHsXjhznQl00m8N9YPS50BxooomxeebgfBti1HmICpt9iBlUc
soQ8IBVsLVKNsosp25dyvDaj8C9hAVSr7laEeT+xr2siW3Qfmvj9deoKpJ0qyHy2/H1qcR0Ky12M
SshfmjzqMIDKT5ayY4M0UwQVqn45ZCDPKIFS5NxS8Ral8RBwwuV8LaDkeS3nI6Shr4WbNyBxwmQG
+wpEKa1xrzRd2yXF2XLajwyongqVzp7azO7xDIIslOkGPJlOY4hgGZ5zT8B86odCVQvQIOhTXdlF
xAETQOJ8+Hc1uWnu5pmHp25Kv/+3YnLGwwwwPB523ohX/1OzLoBS9sjzX01ch/uhgfZjqFDfBqyb
YssJGFbgZ4KZ3EKbDFvuce3VXnOZwjYA2dJWiOEkV9Y11bbCUv1QhsjLpbj8t3iGIDlXQUoBgofT
BaLM1Srm3H5QUxagypC2n+r81rZYgM7lem99L8S2J6gILxLWXUY+J19Y3r67cXmyG1zpWT6g2jrg
TIhyeQsaoOS6p3yyVfFkb4GVRiXzys1Xjh80O4diNoC750eGbpCZxroUrOWVa7f0M6yLR2dEmSBZ
2TbK1lgr7Yv6F3Z55xT3wvekxzvUaVZBoomrbTt25xCX0iZzQ70Z/HC82kGYLKEB7b7aSFC6tBC/
SnpCJgvQcVzMVzp0wXuQQue06R35gASTWjd5VwHr0gIbjTAW1lzyWkmiFqUMso+mGhZp1eafdtqi
CELJ82cKaOC6h/TJYZo8qLT4wPKmTDvI6Y8ntyPhU8iYg1v2GlGu5jtPfdA7Q7vZx0QHwBPqTyfJ
cKMMA0DxfUkBhFfiAClisULkZjwXjNZR7/sfwqmTJ1ARx60D4dQNRE/ZM/bokIoskx+QsQCAsCzG
h7EgGrSf1l63Za9eoYu6Nx6cdhNYa4jPuVpWGzXIrR0k+Q6aEHTnIP9wxG+ZIfXX0QukJ9iSQ8h/
pQYE3UeXj8cSYd9o4Cx+8glBOKgd9jP2RHtQCG4GoAWHLj9xAPXAqGm7VeujTHWC73JJUfFzh4eL
9aLElEZhHyL9PY9KFaLijE+ebHvWIo0rLIo6PEhbQCo80uudUoheT6FTvrM8+NRAml4bJsi18tKf
KNZeggDNoho46gV4fFBYYDbdoYjUuBn6rHxI3DlyXSn5g0I8q+DK+cQu57OxefDcQPpp5TjZezi2
9RJ5T3Yt5gaYZSipIne0janlWtD3kM5yaoFZSuOWXY0jYxTQfIEk9pettgaK6C9uLPMsxi1HXOka
3ue+T5ZTFNdRl6HXCDZbSboKq7o8WYlEAYIph/BT7+VHoC6+BQBMnrjnr6pUPkKCmi/cyT1Okh1I
gThuwELnVKOo+2IaU2fpd92wZbl0d6hDMl7queHbckTIBSgDvq0TxpeEKveVjtDTb4fhF8hwU6qx
Y4es1XOLeHskO1atNASScLvMk2mPDMIiJZaPQlG1t7VHgNjyhjqI1STBNs6scoG/PK5XJ39LmQsZ
mBBFYDy7Ho8TyKqLwkM6WlBvWGo/Q4TeHgNQ6pTqo6xTjxALKrbG9tWAFfaPiwxdvdKB9iKsRk4E
qYLXUGqEYQLCX2Y1ymVf+N41YylbpyBnx4W/QUZqOoJgVG4THxVvtNtA8Yd3J916xSMUFbCuRpU9
YK/IsDM2pwD0BeqygINa4RVbgeDTcRGGmuZyZOFD4mGVjGoT323LGvcpqaY98Nj4dmJkMDhI/UcF
7BEWgtmbJZF20CDhrnoIMG+LZgj/h7XzapIbV6L0L2IEvXktb7vayc0LQ5qrofeev34/oCSxp3d0
TezqAQFkJsBSdzVJJE6e86QiaKo6es+mB6V56l7JlUbsccKoW6dBFl3ADOfHaCZh4QLz2FTOrG+M
0PMhdxmeA7LhnmVzhD/Hin1tQSj61Ks9KUVQPPEuLaqdkY2Ybd6aAtC7H2yEABA3DHnJS9v6Aypf
JNET85Xvjw1GZw3De/7odkJJufvgUIz8SOYzuzcV59KbCoaw7SSipCOuGv+hLf+UA6Rd1S0HpsnG
cer5EYYpb2Vo7cgpizE/3m2qZe/11DXBvxIiHewWzJsFRFJYyiFO1qqFgHurdPVl9Jzq0nXpj14K
1QIM3dAwQnoNSFnG3LvcifhepWq/S3kSXmsLPWNFtcp9pnk+VZU0fA28Y9c65O/z+WrVNg+ALH5q
KyXhz5/bIm+wDhq4MHQjbEIJSW05T9LWugWJxgba0tjV2SY1Pod0ZHVB/e1nNc83RTU9dNABPaow
G6wNPwyeQj71ntRcymnhAGt+MD+6gIku/NE1g7aBV9DkMe2bZ6/Us30bm1/6sE+uYf8vkuD1Q9pN
5c5zfdhiIhSIGh/STdmDUxmaHNldmtZ5GKtxInWK/MhoqzZCEw581Ur6xYcV5Q8LeYuVZSrtR+73
2rqN/eClcmuU2uLav9kqX4oogbQnSs52hxqx3lk8WsRQNgOkHlRBesVYrKRLH8lb58NGGVL90Wie
I0nOpNop8jz8gO/cTSrpuCNVYRxfzBSVsOvVRaoPATdJsCSbKtR4LQjtbqcFqnEncKrbDvnVUYdf
SFA4ybgBXSv4ou1LUsAjUMZBuukczTy1EfX6HmCuVy20m2e20yt1zIpXmB+3wCSVJ/Gi7neN9slI
vepSZ5F/H1pllq3jaYh3ELigsZL3o7JFrlXZp8B0nxuz+JPSCTBi+TCc+FuLVgMnVU9WkYCX89J5
b3k+gKta+RiibfU8TNna7OrmNZim+rXI3McSMuGHMlDqV88YrHU/TR13WIauq/l7jijijd/6D1ZR
Dte+nPyHHHl5+DnjT0EW18dIDUsKN4Lkk52QmyQPGR2kN6GOGow8R2XS6ysIV+WJ8qK6pvrM8+Mg
zaPT55c0LEA2sdEEIDmHkDdwgmkZTbqhHsL+YKUJBN463OFUVNkfsobcN0AzdeOKoTWp2r4seLwr
iWN9yKhSAhKqpVs5V/f6YA/Dd7e9z+1ADvO0N2D4JZg3vGZXzH4ATxpLJf0YQdpO/Zcc6ohUbmHm
V3cyOB/ApJvQjt69apDkpG7Ccn+fO47+BsIfdS+DDYopNnXo+ndvajfdxqHM/iCD1WgA9NSLY1h5
3TlU1mbbJntwowfL8fpbH0zOLovm8uIm54IM3StqX72mDq+ikuY1q8ePnM951wJmgQMMD7DrG+Nw
69r0SEm7d3YMBTYWaWu1r9VMZdbd1BtD8mCCVPDVUo+gLs3NM6cjJ3dAX1vG53WUbtg/Rwi2o27i
5AOveBHnxGqcIlvH2UWmjX/mpdV/LctQRxjdsG7UpceHCN6oluOwx85KPnQqUmG2l+sncur9OvbG
4FNN6nhnwHOwk16tQfajrVLURYS3MIH0NUX/GESu8bH72lRZcNDDAtLygbRdnNn1plGqeg9ymeeW
G8zTyUOmwtrGlvOzm4quqWWVvn4T8KZrZlq5S0S1V2A9I24bfLT571G0PG0UaIA+GnzbnvwUISIx
UqzBvMXB9CxH8ZwXDxXoPDkCY2VdDBR6VpGgV59rSJ7ccYTvXKyKQKexE+xam9hWjNvkqz8aUzk6
CiWHi5kX/vKU+oApRdBiT004F8MpstfvHEUQq6vKz6b9EixDyEew17Hhmv91Ob9nw2jVmvYBYYId
9d3TF3e2/c3cesNl0nL1quqkuzod4GDMHjmcIJuIhKKQbCohKyR7qWEJHgyEYWcHRSFp03710kIc
MvfI075zyGDphbUX0Q+xspyG5m8AjwJEFtsZEPV91YbcMrAnDqW6FUjmTTLN+alooh8NtYH5icx3
fpK9xbHELY53cf9FyLI8cDMI7+X6yzw5XGKWK/0XIe+WWub+9lP+9mrLJ1hC3i3fBMrPj//bKy3L
LCHvlllC/refx2+X+fdXktPkz0PrJ/Qdw+hZmpaPsQx/e4nfhiyOdz/y/32p5b/xbql/+qTvQv7p
au9s/x8/6W+X+vef1A3CmrdDo0C0d+LVLhJ/hrL5N+M3rqQJmZVzRnifdR93ZlK8Hd8nvJn2j1eQ
RrnUfZX/FL9cdfnU6oAKzXbxvF3pP633n67PZoat92DGvJ0vV7yv+v7n8Nb6/3rd+xXf/k/k1dtp
frSqod8t/9vlU72zLcP3H/S3U6TjzUdflpCeVPzK39mk47+w/Rch//tSrldDnVsbXyfFis6d0guG
RMBm5/RXIz3JNFUn3XiUZmmRvUZOWGJtv47P0l1zgHT0UmTZjCF4LozOXAeNRW1VaylPRZRCoNaO
r+yCIbIVo7SkkrAH3yL8cs4cmfaJ0/e/pF/afXiidnMNI5a0yaYZYcuwTUBgLWT7F+iib5B6pLfK
VdLj4HoIPg/U+bp2cm9gqEyvZQ4DqYgykgQlOemNHAU4W6Be7jbp1hPzew+AisxZB7WMXKoMR+qc
S13d3gN9WCU3jRW58CRb1JcUMxI77OzBYSKmugsTtFxd+G4s6ueH6maSNODcPqa6RwynyKlulZZW
N03rjH1gVkDX5ezeaKaDX4FseDPbGT2AyXn3BXJBVpQTG7tElshqn5a15NLhYDQkNYPzfb0oq7pL
nKfQ8v68pAzLx2G86rxY3MPMmS2aox88tR4pYkYvKBDq9nexeuiRKVF/I1zfqdRfzdOwt/i9nQHl
BpewEVr2vsUkaZTTF3cFTsRTPPOUDR2oCresKDrNYfoonGNZOeF94GmRBxpG2EvguBBckby6z5DG
ZZrizMmaQ492+2bOPbKZ6u2QZvn5/cRZm8JjFytP79aSQ6uwr2S6raPWWGjVpwitzeoQPERdFjzI
HmCvAN3WOtj7QGY518a7OGTc4M3JdaayVIQuM+8LGf2z6yYpedPIPMlmJnV2QhnZPMkegmnTMVOy
lXRmv8Lk0DfNIKfghBkFxdGIzSqr3lOBl6E2FkI81lX6Q68o2oO09ojJbcHUGmvpuHtFuOwNs0rK
Ww8uMnaJ4MTJ3ikllB7gNX7ELt5EC18QGdJJ2P7NacyFeTB19+tit8ET6vBp5QWnPL66l57lYh4a
hqDqBihMxKf+9bnuw5xSPUoN3a38EJYT6PxE6gyGLdc/ycYqChTr7+1iHRIba0FNCNlCEZuBbEH4
ekL5bk4H5c0CZlWSMEiHVLkveJ/0ZsF6hOtVgaFho8OMfjZFE8dld5ZD2Vuadzbq9KCNZSO2Xhz/
0wLLtPs19NHbFVDb5Wx86vGSsUVEAVnPHkM1zB9jK2d3FSMoIR3k2xI0qBGpLeBIh5fWPVEKMOcr
OQZ7+sPoWOErQgvqTtpBj3mnZcYSW0thS7mMnLvEvBuWwUg1htceZzX5onQ5JxmlBZObGScvEQC1
o+uQNFD5hn2qeuMgIyjg8thze+GjI2DseUF1XWmnNZAqBwp/ASfpBZykmwD1lHNpc/QoutLYCo/s
LTFySjPunBH5piVUmv9pGEmIyrJSqs4Pft9OT7NnPZptNrxWbLhPpanX26lO86+BaXGkBMCK1NkE
yZs4glIT/3NlAVxNKujX4rb1V0o7HSXYWKKQZdM2rr+2LC/bLjYJW86pqttm4LfW0nGHJ/ueH+8N
l6/+G9Bz0PbJEebFb/fAjiruJoIxF4Er/+RVnndi52rmK9mVDVzsFhCCBk37u7WmTHusdGtnLJGQ
nfrIcIoYzo2QiRWNnO5WbQTAkrRAaTcjjKE5hOrqHLTI5kTNQ13C+yx7simnjGrb3ATV4Tc/HMmv
XhoAcoDJ2dzLYNUwkINOQjhRW6e5jXn6MfY9B/LhFMipkk7ohvy0xRxl3aQjFL3f2bMx/5j+WiPp
X0lblpfWK5Mr3P/JtaudTeOR+oTU64dJOudqmMGTNFp5hIT2os7uNKxkTDOAoObcE2X43EuoDxRr
ZX3bRHvZTTvruxvpxf6NTV4q/quEF/wi+wop03E0MojuTO+UiWa0NRgpl7HsoROMLondHN7bld47
/ZNttEL/pCD6hKa7iLmvKq1yLOfIpp8oPVlLT1VN6oFT5d6ytUfTDMuPLfnmUAXIbqeh+YGsR2t3
5ccgyFUU1Adw/WrxUUNC/mYN9oucEZdueq1LXhpLk2yt3XGjMSm5Pod56J9lLxvKP6bAtXdyNEyV
fw4aIMk83H+GxL96i20AZooajo/6hPAujvtkuY5c8d3lWqp1NnmbCU78v81bgn/MjVRUKJxop4ZR
sa9mM3hS1BoW+spLP5O9+2KNpvYX4tqeZXL06wbxS+ok7RevTzjSifvwOYxd7plWrJzt1k7P79bp
IP06h0MN3w1f4oumNs5xUEryT9AOrFrEcy4R8hLTtYMVcNfHQC/BItj1pzhRvG0KW9fKIVHOgWmW
bOEd6y6daDise9ssNhmiqdo2qV3luNjlhGUow6QtLw37MCceWm1/W9Iq57dXWOYbMccRbZY9+pZF
IVSKuIMDK/leDlO1zB68LH0AYJuU6y5HzSIIUdsKjRaerxEFLs2IxhWkWgMH539rCvR60Xu14PZe
SVc8aPBYy24ZZKjAVqTV3hj9qrC3xhCDcvOabhdpiSZKDsIX2XQmBBJo3T/JUVBBgLNEDCJsICJy
5p8RvDWBf9SQ99aqvNlw7Bhca0mSVLUpr+1+MW6lEerM8DpJQqRUBEnj72OWOUtMI2iXpCOOjeCg
gtWDQag0PsAVkvha+aFvUKL7OfjpqZRK2eVUR1EMI+57RlBsY6gc1vI2uNwViwlm3FA4Ftv9Pioc
5uSTSBe3VdksSy2OZdqy1BJcINhEvjbLua+38wu1/uPK5cT9NCfoxeiZE3DWSklR6vhdtW7gKgk7
/XkUTogx3HWngcyWsaNiW+eoEXq3hdFXHKtEZ7fWo5v0RiW/kTyDxlwOHU7mH8xgPCMcpL7U07an
PqYBSQdkQcidu4Wx8Ts7POYIXVwyBxYu9kRlspFdiMWnZuUWIDspQ6137ZSPzaoy1B+hd/8yVfaG
SHAwTOxV5JAsO9VMIyC8RCmeXaqNH/zW0F4nDj3XRuKYR1BT2mtYOy5s94GP4nQJVZhqDmtbnL5a
SL4eLaP6s5pVl+2qsIFpDACBdfVxFuewsjEDzTxGbfunHHXizFbGRpTu/GOsWHOZLntyXa1Q6iMs
Xel5TIaK+nXepzR+DjezBjAjbb1GtWbr+d5+rgrloaROdzu1PWpzY1CuxybTTrNs0gaAUyHkBFfS
8MYl/AVcH6cg63/0ZMibaCOJPueFWh9A79QnXYVY8pfaoJQclMMiKs4ci4RnaWqlKmGTcXRmq7mg
4P+pTyiDa5vKOWXUgR4jWfhmxqiVZ8t2gvN9AelZVplz6K43vz7G1DcclM9Burai8jtHqeULJ1DV
i6Kkf3DW319MMdJUazwAmUTKSkSUlV69FFG3gfp8fpTxWjUjRDxSIiWdimU3T3pL6l5Ml5N8P9UA
HKH1fb+Am2bXLLeo7TfKcj2QKlnZiVecZTAogvmoT1QKyeujEKEeJ5djSYirnd741DW1cXUU4LFy
6ASQKs8tVTlyWHlOs1LNxLnmgaJ++jGn7zXjqmTwjPuVZ3xa5vASGz/qOmp/IZyWkZN+y8Dg3ArR
cISp3UI9s7ajUC9dbNKRmQU6CQkqP3IoGxkSmtHLCDrxtJhkj5rR0SY5s6zD2aF78nMof39d7h6p
U2vujx5YV/ERZDM6JgzqebgffKU9W+w9S9gG9Pasj/XBHoLp4GptCz0tplS3DapW5Fh2pfU+R063
Gw4RgeJWzTacwT93bfEPEwqVms8kUg5axxZCNmkf+KCuxLhRFf1upNzlh3sJfGebxYzO7rwfk6Xb
NFJ9r4HLf7+0lXpuhrbn35YtKX05GBP8jfCCpJsExZnPWucNPGlNRDrtoPisuR8gRXY+QnRWX5sY
yUBnTPPPuT+VWzegvJwtNkTPtbpyClXbeAKZjxR0frYEclP2pG0GiA6sWHhkU/zqySE0abg9K4WW
ZxAP3mI4qrwzX+Cl7h61MOsfdc3yN8OA4s1is9UquDalv5emgaJLWGYFpasxueNRGmUTQwyxtwF0
CJ7r7nFp7Je49YtH0JkOW0WLIs6iqT0A91ywim31mlmg2Sgx3cTQax5KTqs/dg0/oSa2kBwWSszU
/1Jd7Xft2RTDoQXBSoWwf5Fe2w2/DpM3PcipIGBvWa1Xj9LnmuW+M+30WfoipV2BwElfNU/zPgzI
D8Pw4tnKawRT3iOAzeZc+CBSxSiD2uDe67wUEQKtb47SMVpB/ejVbneASYv3ERG8OLpQOaqa2SF4
QZiMBccW7LoAYMoSK1dHRK5KwvA+++4La+AYiqFtlSDwd94QwkOQBsVNNqqFNNTcIqArhwga/3A0
ZQM1jaoGuyU4F14kJ4ZNmJRQz/1aJRm14haEurcduhKBoF8OOcMayNrFigMZk6nsbJi2j1zHPuYa
qjGCnFIVUnvIcqEVLGktl/HiRrgQwks5ntq2OjQmxcthMu8Lzv9heQr6R9/Q+b6JnpFcYzQAb5wp
/7DEfjGIrA+/IBkgHH3Z1lQwACYlW7z1lZQ6/diDJxAC2uPgtc7jJBqqclEBrsmOpVrkPIaZ5Txa
mu/s2zFxVovN1BTtQoXTWZrkVBkLjc2qzfUQjCKrSacWBNH9MottuYzXU3Hcw01z9kKnP1KYTXF6
Ws6fbF65N5nZkY8UQxc2Ksr2zaexV5qXxHT2garPYE364JyCMF1Hcmg6yTbtguYgvVE1fo19cVQP
OudDxbdXRsGtAvE9G0JEK1i6arR8By1HtJfDOa5AUWqhd5VDrQbxqeSfciPsHnhSpfdJ6LPAPAxT
w1ZGlYalrOoaPL8c5g6EnTqC22bF19YuC5QWoAM6NqWT77npGi8cNnAnh0jgX5EN/TaE+N/gCBzX
DlLft3exJjwBaLEQm6eovPP6uKF419u06myce9HInmwipKjOThX6FRzoeBTgVqveSFoINxkmdfNs
eG38aUhaL34t8679VKrdd62Ldq5TVU/loOqvlKUDj6wb3hSj0HgdQXtsAmvw99Ibmez3US0xAGAQ
PKH8fU58YFKJCK7JIT5SAn6STjk/rv5MXXZD0hKW8ZegVmC4FtFKCbH/DLG8alnqJuVP7Vk2FF+p
Vvg8WH35TDHnTC5Jhexy9pN07aZsV3PThBj1V3zbF3sjtKwH3dG/+xmCZOOgpbeh4E7J6yTs+KAR
b51opGPMc/sYjNmH1q5+msSEPHfLa23H63t8ZwenOJyvnaQoFeTzsrc07T/Ypsz6T3HLtDjm+18o
7bgx0yABK+3DuDOZVAyLmlO9CXUYg2hkry85J1nJ8Ts3WNDoEEb+RdrvK8gp7+IW25uYEq6OHX8P
3zW10nnJ4MJvrrRMkb33nyY3yQ2NvNatfhsoV1zWlnFGqFjbirsKTN1oBKwHF1ZpvrVJubMEt7Qc
Q20SAR4G0LjYhtFAw+jNWEzspFHOWZradeJTWQ7KE8BB66Vv8j+VwhouckTKVd+xN7M2Pd+bF4RD
DlFSjJe8czVUcqjUmOxYR98012/SJps+tyC5dPViK4elMoPdrfr5SM6W739Xhx9BQ0dUqGkdWoFF
vjO9qbsmSeNRpxIFJ0Uwv7IoiWsAQuFcB2DQg/Ame5bO06bQOtiR/+5AZYzssW99knZ7zmJoKESI
lv7VDBwkyTWywg0hhxh1bnOKjYIstaH3hWVsPXFg4P+ZIkxyztq0ODtj/BSZVraPf5mkvbLrsFy9
745UtGPlB32fLf1vgn6tJm2/X7L0vZ+rt2WwB+TkbrXBy69NGvUQLVBpUFJjsorsPvyeA/OkiOgv
fjOfDbixPs1a0W58zU1vRQGTIOR++mGyK+1m8462sfuuXFO673H40M6X0ASevatDSomcxhk3b4yy
KxsjAKDet4YPXAvMNthufb4s7gmK+27V+fyY0E3+ujgi6GFRYkPzUs2KZ5623I6hI5UjKiXMc1PM
X+RINkNpii/NUG/1ZiqepU2NIIKpZ5c/bkw+otkc1UZb6TOFCfoTfT8rRrdebFnWuqupB6y+LDQm
33wN7fL7qpSDnSiTi1dyDWnLPbhl/XSMd9LGy1G0rvSoPcAzcivKCYkPZJaee88er/BmXmMxoky+
ep5g4d9BmjZv5FA25PC/A5SPyU4SljaWd/M58ZaTpKml2noPs0G/riGGpk54nECS+UgzjqV+S0HH
m+UcPbRiJO16aJtn3h1OcuSqswlKUZ+qvYPk1koa702j6jdfRyrM6GCak7ZwUI0Hc4pXTVbHW9tT
qoeotDidhZr3kDqa8cD/2wXw7GgfepsDFLU3w39NpbbOIEOhmLs3T7kZFV/DisJVF1YqyI4UZZvM
lXMxYSg5eY1q7h2SIo899ZAbKFjUT1YRfeOEq/7LifcoagQ77jP13qF67rHzdHtdVAE2u+u8VcG7
+aVrvZP02koC43068RVHa9Q+qGAhjykSNxtDr+0LZfPfoVQIKaDQkPQWpqVZbDYc7YdC7ag3J0La
lXEqe7isf06jdvP/Zbl/uqq0iU/IvkvfBiDla3F82YqmEyevsqHYaBMD+L0sJhkR6JO263SVX6iI
lTY5Xw4pBH0G724d5WhZlyqZHC6QfUG51KkDVi5klrPXqk8pFnX+gMreuzWcsE1NXh0KXY0e8qGl
+tcy7CeyQShPeT7kSuiQrpDFsP4Yre5lSPgGK2OztgbOONnln+/8qm+oVmV38jJ9W1cmpTKCWVU3
LBrZE40MmQU7ayey1tGc/TXr5XTjjgbN9Rj23yhWOVWUVX4KIDfaU1/eH6rIj5GxUb9ZfMcOuetA
v1M4xceRAqS9587TVg6bse23CDXlezn05yHeqJYRH+XQ0wX5FUIX54lb5ccAJivKjaDeqlRVuaL/
DK45h36tUl39w6jlP4a1yLfKoZd4PlRk/Q+vHGaPpbmdAvV7P88ezK+2iupQaoL1bfMEdPTADsbW
UCzhP7PJlF69ypFssjATRBb693gw8mw7OkfdJtFP2sCgHEY17j3xsk5hTDVwCEShmXSYSDncvfyp
mZQoiei0tvRtqQ9wz/5ye5VllBu54n1ZKmtXU+4r2xapmHWf9sXJSjJ0ApGL3czgz7+pFiQMuveH
Mg/WdtbC6NTVbv5iJMY3RDyzfRkE4HS6oLjKxvXH9jK4NzmYmqrqNovTUAJtbdVILI1dNRwgNPzo
5xXFhF6trzzdUR5aIRjCaUBwy1PYlizNeGMvqzwwV4ML+WTUduQNCJOzYKDtj3OP0iXHF/GXToej
0rbcr+0Q8KBLSnjie+oyuqHt4YwovK/QBH3Vyr5+MY0pOfGqpG2heB6+Jrwep4b31SRTx0ltqYKF
1bVnc3a/y3nsA3h8U3byNFLxyHlEZ/Lcjaw7JZk6vpiarf1BRSnanUBEjnLrKJuMrVDolDymxG5S
NlFF2afaVgiE544L03A5O9fSszdyE+rGQq4tD9aa36q3JonVW9H4X+oo0I5yJBvpjBN/NVAbd13s
hq6bl6405gqpSrXxPtqzMV9tP5pWvYqo4AzJ3NbTR3cvh5lifUDVeY0aK5oYgrbG1OKQn5oeXmQv
mcOsWcluELhJs1pcqtuyaak1kOFMeRP4o4vs38psbQ82x3m8xKIJyMLkm9oYPjuF3e2lA/UtH+mT
qPhkmzkVh2UdNvyuB9BDshsK2p1YiFqIB87l3ggmn/v4HtRx5Kah9QUhlsBMS1R0A5+bxvYzdNAY
hZdaIVWMnuusH1qh3dMAl+epHhuHNtP1D2rv//BCfRefpgFlON4T3BW1dMG32Un2dWyaf8Gwf2zi
jiQfJA1sH/2j3TjFo0zkp3o1r9QgD89yGGhhuK1UqMncxPnQjDP6SMn8h+275S5tR5KPnlN/Fvai
0qc/KJmFlpWvMMc76wqE1KlQx+iz6SaQGXvNazfBAplF/XdpdrMh3JfGuLKyg80e7QRzN0zNomf+
fTgp4yDkC3Hfu/fwELgV0uGQ5/6a826de7SGvEC+WtYMPOfJoQ5iX+fOcFGCYkDwHikra9BuHVrm
JmK+2KQ3UcfhIpuizl+VMXD2SRPb/lXaoAYBQ6OX9UrOAGQSkZ4Wq1b5nBw0zn9KxF/R+qYmqUyH
XfKrmItfoDOvpNeK4i9Fo3aHudV0qhrEjChsOQkq7YgqvV+BsgoMSh8bgNlXtrFJArVlzwtNyUtI
3XKIsVfqxN6V8JnBdq1r6iYI2r/KklS+klboBFL3QmXFT7F3/q/IvnfDD4cUgL/bBEPGO4ebOxS/
LsvIaKkSfxeO//v6/7TMYrvLx/+akVswq/C3y6eJxKeJhDy0jF4+qxXqz4GZGytNaaoNOYbiEYWx
/NERPfAFFDDZN2mRzRyiIlcPtvMm1Evbif3Q4T7l1wpjNWXcxvxuK2fKpU1X7R8mclnSZGZ9iOKF
ZZJGjsJ4N8dW4K00nqvX0h22mhzKeVmZFhxnquZODSgbp8yv7y4RiNDlk8mrU+/rcMOf+/3i8Nqu
PzckHe8fw1SFCJiyQcjZecpIO3UeiVLdqtyntPHMK7iXk/SpwlQMDkQdxsTbkRhKR1t2w7bWPG+j
x7yHr9nB+asGv1CDdu4x/FJvNuQ9F7kKd4XuCTWbxQ/2rz3C6nJ13OTgRp310FpFyvM14whUa1Qg
OjAbPMSzaT3InhvUxjFo25d7nJwSDOm/cj+fDxn/DBLfzHD4kzi0jRGtbLGqjFuWErjQySmL0/2S
GlwZEVVZm0GcNg59F1CCV5YHOUTrHCFgi1IkOXQzqD7q7gXBAPeMvoRzb94NpUPaei+OduUUxjAP
gv0z4iFdoW9TP6ExVz9FMWdeZqlT8TVMNT9mGupM3tpkME/BdpMOsHXIoYyTc9uYdw+TBPN97rv1
miZs92VDLbaG6vnZLPofjdc554GXBkrgYVqimOqnQ0iWVwghQMdpxU1R7+Auh3MCmsFKq4KNXOFN
Vy4ro6XHh0GEPzSkkWYV8SjEN5HELDM04dvYu1AyTZJtsFBLL4dM3dzHVKG6l3vU5AUwWNjhtzce
S04qxHxYz9l+UyfIa3jK+4pZ+8p5pqqQ9ysaKykVZJg59YPQR9dOyVhGl4g6V9jnjVOcpbuAHOch
diirmsvKOnFmax8Cc3hWjIEqa1iRV8bctzs2UNMfCVkE6k+nz3oAJwLfkHZXp/3dntv1fLcPmf7G
LuNn4CT3eDPtlCuqilCyjNAnDVX1UAt13TRhe9yWU3Sahfbu4CAtoCGgt2uE2K7BxuXAX1S4kd4A
ataLbyc8oMTcKp/sR1WJDp2IRfrAPbmB/xEK0/mpsXtj1dSw9sAFt4Kx2/hqaB3yGEEfQWduUuKq
N/oqjb3koY/K9AXFpVsFm/gXYFb5zg4aBYI1r/ziUclM/qik2A+Ndg78UU3MrpRo1leoqxEQqhAB
Gtz6bgrsEIIiTvLrq1Yr5NIy4NkyWMZIhxzKpnSoY/cDFHmCUHC+LIGypwhK52L4c1lemuUii20I
oz8650s6FvOuNppA21WzTdGiwnZtgxBpteY+2vAaJVxWnFSXsTO4i2denO5IIGWr/2sWWKr4ZHjG
5r6IXO8eZCb9J00x6kNsxNHD0tgFKOphWi8W6JGiB3gs0UqYI+uVlGRwlLYlRPaa0p3XvqYpm8Wh
TS7TyJoGe6vPqDsUF7sbZbeoQXbA3rQxUvPtpzAcUnFd2X1162Q4Bf7UnzzV+dFImxxKxzJ8ExJX
Srp6M/61jDL75tpHVmstvcvk367liAsrbRke0Gw+Qu0x76PRCVe1oNBqYfaHCsAtN6XiGec89KDe
klRbCaRR14TznfVkRSR7/XpSUblkjlrwS5lm/SxDoB+IYFZCgCkISuswpo7D22OtfBkG7UjlHGzc
ajhy+CW4y4W9mqvvRgJTRxSH+kPZmqcm7HaD0p/ixiq+hZnb8JQ0lA9RbFabsVGGR1u1or0Dt8bZ
RXpi3aVTibSdDvl9237NGif+YJSK81hQSJxD9/bB5zzmtQhO0iUbqB+ANKsNuoFE817x1DTmCs3d
Pyu0gl8TQ+f5aShrObIQM3p1Rv7I3KTbTLxrbxxjZStR8hKEXf+SjFm8cTO/3aeZ3b+oRRFfuQN+
lE7ZjIH/h8vb4kWOoONw9o1J7WaskhZas5grFvOc8Mdic5N2exLB16lrOfCbC95hBIlPD0M2mBMx
hPlk67T6vkphA4oiZeAh/FOJRwrjaGkDsbMFvnRxVE35FZkXB4plsgBKFnLKNCaPEmkFyvBWtVny
KEFYwteIkfQFcXxr1FRdTS1vHY7VlhwXJuoKrH757BRm8cy7NMUS+Zzv5VA6jII64Th2HqSpsfr6
orfO6z1eTAoUIZcasOlJpz5O14PZfou9oDvLEE4y3Fs72+tlgqa2a5Wb5KXRzFXi8BKclFFvQRWc
+kcvU25xHShslgB+PiBZ1j9kQ8P5v5pStOJD5bk3HGoW0Ciq976vGfwQ/WZdWSFHZOJhmuoJ3MYx
sj9iJBvpLETEEvbvbVOPCt/YUNybKNvCdmEnZE/tQjeyneLMPY9jWN3QKKnWqLRmf/7niIw1xr+v
0WkVmiRGERyqJG1fmkn57PMZL4UY1XkXHuZh1NaKYjYvRjG2L0n6WTfT5FlaLDRGUDK0hp30RZPn
PJgjPElB0z6lsQ6suTIf2JuizJ31/beBR3ZoKfHn1vGMXeMZ0bFIVPuh42ZgD65/rnnM1ZTr0h1n
T9m6JQDI/0PYeS1Hjmtr+lVO7OthDAn6iTlzkT5TqZRXSXXDKNf0ngTN089HZHepqnfHPjcsYgFg
qtKQwFq/wfXdQw5zxmxp7sTLhPTStSmkI156Gbi/ND961eB/mluQ+zugeZvPojurg6+jfMBDt0TK
8a+YOtN7FC9IBQdUQYoF4Dnl2OrqKEtursF+QZMmvXvIHXM+zRXq2EqUvccBiWeS+yyNWTtMsgeq
X4j4Xa/NNaKf0VeAk8DBYu9FuAkWiRUYnFQi7GrGF3vQxCVFQQZyEz+Tcx5W22unk3Tu0Qn1TxGU
Bko9wWvZcovwnbnfSwxsNqU/m891ZLU3lD/kSjUF4uD3cZti0tNo/do0Pxmi6p9UX4PAQqrV0UW1
jGqq1t5ljrmV36OB491MqZauAQBgLzI5062sZ3ON3VL01TXdHSsl+5PsKlRFBApZzqRFr9ViCLYM
UDPTxZikGVF0UjNZWsdf59reFZNrfxqGodrLdBuFSH/PIIab73GNz+HUGdqrI4evjd2kd6qli9e2
7/QXIHX9A8W12ywrcf7uAyqZIgvXqimKId8DBXa24PTecvjxx7pxihmUvTYfKlDXIiM1pC8HOxrR
nPp5NuYoZbAZGHaqQx2MKnOu41wEP24QDVt/zM9aiijYH/UtChBBtHMLXLRGr2dn3Ezpxe91wR0z
Mx5Rah7WadV6vOlzuGrdxkKOyxzXlReWN05f1971NA+q8sbwbFLQboUio/atN1HnJuFWYjU0AgOf
eEqV5oAtTt8NTyJYPMNzK/mWBcGa1GP/R57Iewsxqvd54gdjmXV13/lpdZCDQ47QyMXFTGp9ExkU
7NHs/qImTd6xQoXoh2sP+SrSi+alkBitN24gV02IAzj1QYmiKL+5drKaQ5c6/TM5icVrDGy76m3K
KKTIY31TnW4Z+k+8MapLHbA7f8W/279VLdNpvbXpDSDOlksjXfyP11KdtTZ7v18rxvDEMg3/1lom
q2sl4jnMcmuj0m7S7jPcjeLuz3zdL205at4671Ecape1dSfQ/pjRgzmgFWE/Z0bi7mpZpNtuWWvL
pEH6VuMOLJemPprzhaw1dV9amlGJpzF9UBPVxVy7OuLgMfDMox+DoBq2Vu7fqGvp5vjPrxS+VGHM
o8cMg+shFJ0NdDRK410v236lenxZ/9mtmtcxet4aR3Aex4/JScXOIkQ/aGVMJrfRBozbjXDwNgPG
Si0w4/66hIJF9lyPjCnGlonT6+g8BlyrGclpRiJP94x3W4+AGXd9sBvCcvpszmhP/RXua5R2VVh3
/zH822h1kWLJ6f02WoWjJPnul2gbj7onD+yc7H2KGv2zNYXfpNNM3xAJedQQIHq1RGJDrrJ1mJsN
259+nldqBDKLu0H6sDmDqALQ3n8yE2Ncm1Tgb1lNoryqa115q9o9uPFh0YXyh28srbHtKq0/irC6
4CvjvQ+iwe2oJqvtkk/dN+jsnNy2185S+mI7l0P7jLD5gK5cO34rG3O58Vh/kBjaozq86gt/fpYA
W9An0cF4Le+a3QD3+Ic4Hmq3nVXpz6GHFuxg23+OjzGK+hj/EV/Gy2V84DJeXV+9ob+P/3jdkOv8
bbz6e34f/w/XV39/s/z97lRuRwooz6Zv/4jMfvjWowI9pxn+MN4KJl2M4L9dHEgZiG/4p38fE8s9
IXIrWXDa9gH1oGQXeMH0Gb02pNga7ZMr0DyulzjmxdNnFHnW1s94AdHuGl/Gz54lD2RPulWO4cpN
a6VNs8pyzbmpB9PFwEOKjepRB9Xx0VRnTWsy5W/dZdKf+mgcDx/xyRhsMmWR/oStM7pMeSreK9m+
eFRV/0BvN9dc9Mb6eTiMeNSsR2RYdlnlN0j7ccBPqzmrpjpTB22gXB5aXYsSCo8kDYpWNXe36pBW
fncbLwfVDOzRXiPx0m0+Yo3Vk8dW7VCbk51phfNKzVNTVMdUoSoLp7NB3t/V3+VsYvXWhC+lZ8dn
ObjGNT4lSJyMmYOdpo4jCXsD6yIH5F/SLD/Vbo+Legaaa+8XGHej3a6dSfTCm3OhIs/mon9XzE9j
zPbGL9luudMT7iDzk4d3AZRSifniEoN2M2HsyoIjdqD5OeIectv01I0+ErjAMlA+9pt6HY4ejIJM
XFSvEy88K1BiW8OM5qceIa5lN8xislubuum/JdH0yUCX8I8svXdRMgxXjgM+Yl54gsjqb/uMdYso
gR1Ivf8sYLgNe5znogsSUMsW0xyw8kWJazzobgQywEDYTa+rk2qNpEbu1Fl918p6vJ5rPGM3tsh4
z0aAQHD4YQ3lIdTzGmbibVNUY7lv5MSSGUG9NcXJ8daGtlWgBYXSjym/Bm25HqvJQu+20rahnsen
1Bjmx9ZOkJxFWO4w6ra/9bqo3XkjjrGGFo6vXboIPnZFdBRJP75OXmKs2AAW+DDQO9cpTxQM8Kw8
HnEpqXli/DxgAvlnk/1RctL8Gj16tIAu0KDkS+v2a9YiVE0Sg9tGGuKJszTh2SN6J4tNMpr8l0x3
UdcswRKTgt86VSveKm3xEG9T/46CW3NjgS7BG0qT8CWjaMfFu1XdwY4oPE88qAOL+ztTN5AyDNEu
u8aRHbC06r4Fuf1QZhBTYjEju/3XFCuuB/KG0dtHaEak86CbJLQ/LkOdFGMbnozXqS3ClOts7ouN
EWCE3ADGuU1nYX5Cir8O9e5TaYvw4iHmuVJhPRU4aFjOm4GqJfV+b4cFO7iplITiRhMLXFkvjk3a
+NqmTxr2SGVh7WZp5HdeGhbXQ47VCcbQSGA7QFEuJcjKvW7iw2a3/XSXh9KBfWO4n5Fo3lVWWP4o
h+6tbIzx1XL1YauJpD3j8Dacy66sN4Pou2dZ58GGEnl8aI14fiW/AIwmbCBfDMb0Gnn9Zw2sCTRB
Wnpos77Jhyer6KxnHewUH+/8WuDMcx/N/qMaVC9fGTgPxsqNUVoWRb/X9DHd1Rb6fXBfxhdT+meN
5+4Xx0MH0xwB58QxrpNQMtGlG4fuSz1BoSvdzHsYURa7GQxwABNI7S81yTfTd6tPKO9nh9AN433b
2d37UjJSA3DpRQN3KuSpkUI8ibh+7cm77kNyAYdmEX7tfMN4XhBHu7Rx4xOmv5AgEbNaY/Ylvo7a
H7XQpu8ASrn7wRd/jHw3PphVbB68NtAfuhBtb4TH5u/ghxDQ0r41oZeBu2nFfehiW91KF8tZoA5F
2SY3/qIgrQ7BNOtnsD/5blqgFR+x65mHyLTX8YW69tjLwMjgLXZNi6D78zq8Nw5GqNir1VUxnsLZ
JbX491PVVgdhWeNJh0by74P0TtMpO4fDeLKTmqsAYIzACCGVoAMyM2NDXsImth+qZpT3if8lsUxs
1bM8Ks7hFDyqPtfv7IeokvqhKcCkDlAKknVqR9ZWlo5BDWtph6jMrrk1l8i+Mdy30HisvH1eo/I3
VcI4zA0lacjsLutgg4pPO4P/xsBS9vdtGwP714eLaiF4299XjkeGuUjFVsXUYdFTwKvAuGBkwqVU
rAvEW25o3ek6wn4TeXgiQzGjJSrhbpVgLfCOWfCPtXAfqN4nd5nuYzITeQ+5WbsPRW53Jzy145Vq
hu4o7nBTJIUnvflLawynUYB00fx0PnSaZe1YdOjvABCRP9WO7ag9kHmSD6NbpyfPFv4qDMI/rCpd
lnyLh7X95NSsTTrqZqsRBeUXkSbZpg3qltfPMAIAJXjrtixYXBfKup433k0f6S0V21LeBYtdARKx
01PfgxKcLC1/C0Nsm10XoTrHQV0AnvdDFbTpV1z8wpXMLYw9BiTVUq8VmEEkQDNcmT8jF4sXVp+4
Dz2Jv+00Aj+ENm7surqFjQHw4OAUwryRLHqPoeRt9PTlHqE73cGah/QW+je3ImdM77Ba5LHILuBh
WsxM6rCan7A300mPYMg2up6N9spovOGfkMI45EftImTbRW793dKnY1UsIvyBDWO4n7E4yKNp5UjD
fZkd7HHjvmFTHTYwpEW68duweQOBhDOEWSI+bLrNW5Wt2AuFb5PulGekRLK1GpW5cL7NzMN2ZJmE
5MvGywpkUUUrL3YbNPymnQYr1Fp79SIfUqRPdqIU8skOtbU+nSP7IrMqxrNmLE4CC6VvZlV8t3U7
edcN4Itx4uErazjUXbNsBijrIHWRh81F2fUIRPtdx6src6UPrbzzFhqZYtIqxi1YTIkcvnz0Fjqu
Cg1piDpLJsXJ97LqaYa7eMJkWq7qJpWHEUzcDnsk/S7t4hj9CuOiWiBlAaYsB5QLu32KPjFPyNBK
trU5iJVW5c4jcixiNY1O8Fn29R0uEF644lHrLIK2vOptXKQwR+oi3hVmyZNyMFMNcFSGp6tIXIgZ
nXtLmsqcNyGEK9aJ/fnarGUgdp2NIJNHWZqPIUl2Xmro+klPW3y2kBldZSKob9UhX4o3De/8eA2m
xQH1GuusOvXcQn2EHNm2tjHzyDxQIZ0VJpfMzHeOhvT9BA6Mn3Fp3SfSN++jUtYXCIaouv4Vapez
DoXJYJzcm4/4mGrW2mlltTPiNEQnGsPOw/Vy3BHB7kz29VLqwliO9ue2Gf4w2hlt/TEqf+SXdvC6
H1pq9yvLq6cnr5l9/qfWcGJn62+GrvzKCsDBRYMSstSLiEoYFDvV/Oi4NilepX5b3P4tPlq9vknQ
1d6oYR+HsiSFYRX3KmJ5eeVtxsno18Lyi+0YnHQRykd1iDze2kBI/aiaKJUbKP6ixDO28lHjW/iI
zGWxDz0Pd/llloqhpgl73Uj8kxo3dBBf0jnYXScsw0oRFbt2DqaNmjU0lnxsGv0VS9LyrEKjh9es
bJOLmgR2r8RtJDpUVCguxkAibjJwrjSbgWQssvzcPcW7FubhznLM8ERa2Xg0ZuRd1YjRbb+S3dKf
Wt1rjo3dDrugwytYL5NjW1a2icmLCC51B9+/9+0zqiRIuOIlsLGtRaQKa8INMrDNkbyl9+bwcIkr
13qNYiM5D2DQ1lXgeG9m1HIr1JuEXXZpv9oB9ie5F627EsS8YXjpsc1N4ww+Ld4nSTLclV1XbVEb
1R/J1jtrq22T17qODfRlcnTpnemzhiHEt1Ymxyo1TZ5t3rSPgzmAV8Khj7g5+8Uk2N2QjXcChPWz
6T2wM2/dzf58U6fSfYkzZxtVM3H0V/bGjG6qXZjjeyHISktkXQMyEbiQm5RAlulTCSwsqsbqrq/m
5iGIhi9qeuUJZ5PbyLILqtdpnN+SbDaPvg/UvK9GeTFdt9hGuO0+27VhQ2Et4i+tg3u02vI0wzGW
g/MHIgcvtpOW73FZ1mu9NcRjMU7hTl1xYOtxvaKLbutFywfMp0anfK7H0Qbab8Rf7EjeilSwieKK
BaiK7wYVr+nb4j1jish7d2KTz2NwzLOZR9ZTNADDGDL3fTCBsmioDxwtVKSf9DBjF4lAwVzpBYZe
xRVFFxZWf8Odo18rFB2o1n49FV8Dr44xoAq8dWM04hD6NAeZIZY0DLgmk68BQ91Z+1jDIlz1jik7
tAhI9lr1mjWkdhdqId5+9o3mC2+DZnH4NYu2PPyNr3VvdJh25frZjtvsbtKsYqGqjc8LwqwqxbFp
nemFvX51CkUSbRWw7Pd4vMQVEO33eMV64Z/iarw2Vg0Vydw+6FkS7nLfiLCgN5OXSJravk/RP3CD
JH0ZhFadHIH5peotjUxj3zHxRFp6fV/gpj5mt7OxFHG69quCe1iazE7DgEzBB/pDxah3Uo7/if7Q
Ris7qZgCiKiO1qYu0AIOdU2Ejn0c2m692aSMrCXivfa4s7fCwfKkeu9wvH5tFgF9koAonC1Dsx92
uutLUI0qU2BNvXVRZ2I5Q9D/btTm7KRCH/GycLr98HOW6qAg/ufUoLN/mSWi+Xszt9ZBGEZy1+ep
uymh+2zsCpV1FVOHEGrDQVQ+rlaQeO7aRvYscOH+wfOy1nJOJf/Dn1NwB9v7de/dXMepawUBpMlu
Ia78EtT0wNm4M3iH3m5jbSOtsjk0CN2uMr+NMNxcXiHlFdS11XWus5dXsCrpbvLAIO9k9v6DMxsw
7Yyx+e6bP6oyGb/aVWGueRvyO0rL9inCIGwnsNu9i4zUxiOtdbda7rOzNGTx6ugSdk4t+sO4NAu7
QXo59ZqT6kXMQQJliobzpMfFq93nn/1kcC5wuotXK2Erz6/q1EV8bfSMV21nvXoHw4e8UWQll0Tz
8yeYQ3cqbntlCUID0vCMo9K7O1SbyXeKV2zfrZtqiP+cHuRIjMWoqF9MJ/vH6SGglndnLq/TEWG3
bkLXF2s3N0FjmHGwTn2yPak5sRfw+uRT27/5iBq9dE2r3YcZhfTcSz71ZuSdSPF0eNpU6aeRXetO
d1vQUnwmK19z2r2YAhzmzCa6jB3u7CP60Id2wiJJCye56aLKfp1j548qw52izh6gJrPEXkgY8DVW
iVNePNMaz8ppV/nxLiG+79hx2H9Z9P4MNTWehUOeBEBYm/7YZPVjgjq1vocT0P3SxDumP2IV9Vj3
enmJ0gaGYeDnG9OyUEBcDnnef86QSzlOssY4cOqS/M5AcXyduG6/U001Tl868klQRGzM4nqBZmw2
vpmBwpPm9DwGZBESs33DgbCmQj7ZG9BIS0IBwW00ubPbkYfaq91lq9ROuzfLdPRTMHraWs0KQ9Gv
cxubaNWrv03I+72RaInPeYaTGhzvjtV7km+mNqhObaw7G9Ka0U5mPMHRGJAOPEZ2YK51PS0R6m4B
5J7BD5ElkVT/06jNj+Yik7Nh7e2tuqHh+Y5G2ZrsY/LidSnILLxSf+QtSL3A+Z4AQyBt7M5PZoEN
7Tha4Y1lw2dDKiLeai6ce7sp8SuaSTdTTUcf0f46cBemNBgibYltwn4MKvcId9u5tLFfb/wpE2+N
sO/UC1lxdEjhQmINx4O00megBmWQ3Kkzp62/a1rkUgj8LV43nY+BPe7iOanPw6ix4ZS6Lc/SaYez
OuuL5M8zd7C1Gz0GKs6Aj/DfhuKOPlx7e7noqjgVicmUslnaR/nBx8rqWjYb+IBua5G8qc5qgYuU
8WrKvOxZFb9czfrCUqm4VV34BxQbgb/FXnWyBMmu16pjXzvlI+XkKBXhPSZ29gajJqBNMWx2FQuW
M/LuW00XlItxKbzG60C0B0n1dqVGfEzIYqSlfHesQWn+dZE450/xYkR+lpdRcTUrlZ618VPsyFXH
L1fnBa27ONGrB7YS/UtbeLfxJEGCLC3PyF80PfYvquW25fcgXzQ5ply+uDi64zVZzWd7aVbgmVe1
5Q1AJ5ipI1qzFqEvT307y5dURtM6xyfvqOaS8cZaMrHmg5o76tywpyGy9te/wUBhJJC4Jqi5HkWu
XW/q2U71DmlgA31c/PVqLDib3MFCUQ7Va+Akh1kX7mfH0pxNBvgB8lBUPcMfvL/GUeXYpOznz/pY
dI+eJb6ouLpOPLWoc/rdfO8UcK9lN3ufx94yuNt2zV0Up/7FEbZDGsJAQ7DLx007YitZe9FwDwtz
uNcWen7DY3LWfSBnP+O2sKMNhUubFRojVEdoG5hVFCiwLKGw0jUfYdfprsCs5EbFcitNVtwx7U19
7BLA3war+G3ti+mYUth8Hsr5oWsGfII6coGT28pnx4WMiEPAeVha11CEmkmD5qxqJfDV8DLPhhvV
nIKk2IZZNO2CFAyi1/fOrlDMHT0K+lW1nGIev7MaGS1LGGL9wu4xwPVWmy6JAOEsOFxjTve5P5+K
ytXeO26pds6KnK31AZFRvl0gIt+73D9gola+8JBob1CIXRx2iaMR9G3C9UY3nuyhKKPNdB/VtXET
s8y+MeHJeD0ZcsFNe2UPY/NYaIV/iKZk3I9JNj3nYvxG6t/5ljjcR9BL+FRWVrbzQF6cSKbH90jg
IifjpM43r3h09LH/2gksft3AyS6+ASigbUG9am5u3aCN0K4C1j3c5miqQ5AO1s2SmAHuvwR/OfVV
1OzrfEd9GM3Hpb+zjXTtL1tNlvdrDAmCM/lry9sMrh5vYk1zN33euRccvHv2PAm/lqiqD9I0XfA1
dIR2C2BU2iMkRW7WBxWkouVdu+0ogmziO3I1otS16Q30TnTTmR/xzrX3i7EUFl5Tl3M3Hn9g7tJg
05DMj6HPhhORlYtqqQlUD/XNuGxVda3qcxa2/brO2uZeDQl4hh3n0nBWJmrAj/ZyCAXiG2GR+kfV
NGWYXSL9AOP5Hso9af3m1UZ9IVxBnH/U+ZPfozBNsUuKyycd7spWz7EYqFBlObrBHB3ZLYWXzI/x
QyL38hSFtbbih999lnX25xUFNZC/rtiim7X350LfYhUqDpaRomnRNMEbQsw/Gsds7iOYBNg9+q8q
PJk66ZV89vfeMqpyzb0tYuOZ3faM6buw+ayJS/RxNyNY7hPOVO1bkW/Uv3F2HkbHZMsLnc4tK7jY
2fhrE3dLbUURylnn04zR0mA150SDcLqbllO5WAGpQ2vULt4hjKkQQOlWKvgxxkS5d29Xub6OC9KO
yhnYENOh6ChUJfwmVzYYzZfJzQR1oBkecFiG26HpvNfOWb5B5SeMxfxLOMR/XFuANg8tq71NZPXl
p6nOO26tQXEMAy3eeEEgd1oN7lr4OHXlkidVMMg9X9nyrUD0pF8StxYUmE1apdh/IkT7YIduusLa
bP7SgyTlCZZnDyJNM8qnIWzFn1KN6kwJLl5VGa89bLRZ5Qa7j3EyGfJ17OTmusCbb+iL4X5aDlnt
kUcPqx99jgaIaqm4GcawSOuJtSj6y9dhftbUd5X9pkZ9hLuJBY4tyvzw0VFXJLASFwCjupp6vVaX
BnhXs0i/VEO4tbg1XLJ2xOeqn+LHAizPWjigUKcGAMMQlfVnw+heMb2MfxQm1VDRc9f1jX3RGxVb
QCs8Ca/FVEqzf5hTZL759RSRwcnHZzGk46aoauteIgGzE23S3vYCRokYrIXQOcjNB15eRmO/9iof
ih4FMyosQ9Tequ4WPijOMMOPlg3iviYdjBRPmWITVz7MvYOPjgGMq9Aqcu+pwPwNo0k+7bg79eDx
3mDmqeEJeZZjKtto3bRDeeAuhexim1ibaLnhqkPXJVV0bad2UzQrs4VJ/q//+t//7/9+G/9P+KO8
J5USlsV/FX1+X8ZF1/73vxzvX/9VXcPH7//9L8s1WG1SH/ZN3ReubVg6/d++PMaADv/7X8b/8lgZ
DwGOtl8zg9XNWHB/UgfbQ1pRaO0xLJvxVrNNa9gYpTHeGmVyaf2iO36MVXG9Ei98UcndewGfi13r
EM9G9xlPlOxAATnbqGZv2OKmwXyHt5xekAnBnRkkZ9Ua2sB9hvYO3ujaa7KyRPLyTnWUYoRaVZfo
mnkIdVky2/adWb2FXuwdvTnrNqqJ1mCxbrw8OY9WVb31GxDV+VtqUgzKZiNbq0F6KuXGJxV6tIr4
pfCKy9yNzb1hBdXBD0u5MswS+rgKFrUHXS0KzqpFSrW5bwxt2hatn268Om/uS1d++c+fi3rf//65
eMh8ep5lCM91xe+fy1ShhkJqtvvaoZwDpq58qKZGPgxa+aJM4c0CTFEx285OWcwnUn9Vo9hNZGym
2RGERvGjWjgz6mBLo8fTJ/0BNK954CMnnqT96ecoe8mU/AzpoWOhyqv36ypMxtcM3Yo5oFygWmCD
IaPEr1GX9Y/F7EHmZUyoBe0lsS2yIvf/+c1w3H/7krqGJ4RveoYwPFNfvsS/fEkFoMdZslX8Ojdt
tzOsPt9ZrA2PpDGzl2Qo7zwr0b8UXk6Bpbdj8tlRchf5mbZSHZVnvaCtGzxBN05OMvenbTrW2Ow1
3RPmo1hWzln0KLskO16b0VI6UPUDnYTsvtcSjGeirIeD+bNH1Rgm9NzTAauyj4qDOhOa6d5+zFWz
Pi76y2Dmq9dVIz7iwQicFelAvu9AOW6qYgpvXJjm5bUdmdhY8m7tVa+zDPkYh0BedJ3hqxkf3VmS
F84a0/nwf7iLCLHcJn7/uvqma5i2cJfNs2c6v39CrW606JlD7pZaXO+GXPdxD0L/x/MhVJJmYF+K
NdolCRp5rjofkr4suze3FfGNmcniIbaT4sHIcP/MBt86qtj1IGF+hFGFIekyTsUQt83JXch+r5r9
5BQPQyU8kqhZt5vUiwdBRVG3rOUWSkiADAY05dQyi241Nhq6zGbKaQ2inhSp165T16jOflbBg/nl
tENw+JDMwX2gt6Ddk4J3fMjsA79N5zyPdbofBzO+K5NMbIGNDg8Jv4gNRozpcyhJUbFLD161aoBi
Ns7aexZFXzUd8LkmvDN60/MzXKzHxjK6wwwwijRnn94Lcp336gyuzHcugDLjz1DZIXKYdPmr5c+j
d51Q1SHMzBxc6Mf8TkIrDEjDxRq/xnIRfJudsk6/kFaBmOwishTqtbu27AGfX2FD+13OUndGql2d
tnPsX4OqCdDcOnV/2Cm133ANVjtd0oHZ1u8iIMzqEKYHy5u0I8XNFAVrrTXXhhdhAQCJ/owEfnDO
tE7ekG+GAE9LxZ2wYQ39yymg5i1q7PPpY0zps2jbqLYjnK+JFbb7oOyOsV5FL5HeVxub3Pu5nC3v
4lMfXptLsrvPF0PJzH7jEVPuqB5aRwy5qY8GPfXKxpmuMH2FzB+DEIs+DyrnAuSfpE+etQVupDoB
3yZ3QwPf3w7mam01+bSa9AT7q2Ww2fmUWYv4Mxjv7jz7g34BLfnnoSgwoGGv6+7Zp85i1cpcvyQG
sDxk23dqnGP80KcuunO71LudCqzZx8CJPvsDrI90stluyNa+d0d03PzSjD83soR4FHgZ+BhLe6LM
dLFkELyQk5ErPzlRI5ouWtDo4VbiHUlZExiZX1d3pgZvAElarLPzub5RsQIsJ1qXRnVHpuJlqNCO
aNiBhlu2eCR2wHYeJkSKw21ls2jTCnARap6aos78KIFIk/G/+bjW7CEIn/Fj2WZRxhubgC3bWnMQ
bVyWy1ujEzy5UY2/wHIob+ygce5aVzh3UwKa7j8/OSzz7/cl0xS6YfmGbloGDG7r9/vS2AR5Fw6u
/WUMgq25+CgYy4HMW8+2nzMbcbsAbNpfwdobo01DefyXmBrdgw67SUvNQm1kma3a6iwakZXX55zi
02wiLdj1O7LfGVtIJ700Ebc9dZBjkeCXoc6RVdB1hHgYpdph48MqCuWNmqPi1yFAiF7QswpR1GkN
fVXaBXw2E6Pr//w+qeXEb/dv03FN37MdzzeE5all4i9PWLtOcDfWnOqLZiXF2iUrtC/rCm9RgEzv
0kbBDl2719Lz+hvyyegXLHEvQSlRr+z5Lpu14D60re9D5Uz41LJ/YTnRnmwx6p+SulqpeBSY8YFs
aLVTTaPAIhQExzNZO/NsRWNzvWxtVCzIOz2/zHaU7zJhDBgvZPFOeKHHvTd1Pw3IG6ULKPZv8Txc
W1Vffg6n1NsOGAMdM3QXP8V6eQUYJ2iVXuO4mfefMvLJCuj7t/EFcQUY9mMtQcfhJm688mmpS26q
IrZ2qqlNXXkHK/WQku+qEF4WMLwjWR6TvqyeMMimwtK1P6ZJM7b/+dPy/m09xLPWpRBm83nZgjLG
79/qpm5Njypm9EVGPU7QRvlpdtrgIclr9zKUzbDq7H54H/sI/EDoO7CVPeMFjZwdltjDuy3HbO/1
It7bVt5t2wikiwm+5MZYDh6VtRvVVGcqFtmCWo3rnhKRFvesd5B00fnZ1Hgh3yMWiF3syM1lqPXq
HBjTcK4wy3jpJvsuapL5DlGi8sUX9g/qHd2takVLkrKrovZGNfM+HtaN7w7HZplZh2zVwtl096o3
Bje+NfOm3YW+yE/RAjkDA9mf5cInchbt+H7dtUN7BrUH1FJFVN/HqHoQyIh77BaKFqWpPhm+c9N3
lvpeLhzqY+Q2H3mOVYc0aUmmZDopjFRnqJnKZWjbhQc3gJzZ+pN76yLlNq9sq3Rvy8a6NKU9Heul
Q/WquNE57v/wwasP9tefqSBHaRu6a+oWmzXj7wvhASlqOfih+XkSYbMpnQpEra0N10PKFx41Ev+1
bBJnx5YiuXVqz3nIZ4R3XQQWVYs6eHZnSws4KFvgxVRKbsvAildFC65mGpAyUwe0ooqL53LvDztL
YzGK57iH6hSplvEiWRIf//OX+t9u1cI2db7Opg4T1jRN429LyNSya880EuOzawSfWkjNtx13mV8O
44A6H3xHg4Xc7K5yxKVvQY0MG6sI/Ps6F+UuZXuPkRIapHZRBqfai52TDoTmILN5vg3k2OwqrJnv
oZ8Nq8GcupsqNsjFW1V7AHQNSiibt16QB8f/z9l5LcmpZGv4iYiAxN+W99Xe6IZQy+C95+nPR7Zm
eqs1oR1xdEGkg2pVQZK51m8M8HsHWSrUqHsvZf8t/a/ej7aPcSTW4n95pf3x8AvTtYSjGY5uuvPm
/dMrjQXcxJ59rL5Eafojy66E573zEEXWJZyxPBKfY4o0XqF4ZK4+2mQpbh1x0jDYej+hRKNmIYvR
NIOI9XLcyAvIwbIDJZs5+uEdR5LW4y+od4fCQBmMAVorTn9+h3/LojrUs1TTmKx7YqDgDiCMCgA9
cMNEfbWljsncZoetdn4fAurrvarPQ3w0VxZozY7IwNbZTVWnD8IxjYM0G8KJOLvxVbPZmYjoQsCi
Kg9ybJ7G72NT8P7OwiyDducrw6aPRA3d12m1RTuUZ5DyzpdATbCndwDjESGx2cSaL0bju1+s3m6W
MBdQF9F656ZKEGMVcwdiQ4SD8yC7gqzxr8XkIbo5d2Qja7zGGzEDN4P83A7qHB6iI5qKZwNA5N8f
E1s+B7/NARZrGhdgq207gBD1z5EBJCsTDS3bL9YAcrysQ4JfuAusI6W3n0rD61dmXVu7YK4qPRhu
VW+ys+zl1Y17L1HhsTDNh4wlpmweLbBTvNzeUAO1n1oN/IeTG+pSdroCGxaPR4XD3Ovkt0HfP+BO
VF7M0rTPph+KZYuy8hswdxhV+vgy1QWoP1xT9lnoFw+VUj3LAZ2S1QurHZtb5B7jY+BPyTrxBuVr
Ey7kgFxk7qpwg/HoFZmLT7zHq3++NH56D+wDrAdWMfpu0BXcyCTx0kktwn5+z++LzNFW1aL6dpwP
0H9+tVWZUd3KA1Ip/2yTgz/OVaKufh/30SYilJJYU/x2rc/XL21QQWwnBdnze9tWLwGckNdEx14o
Lodsn9eK/dJH6MbX9mvXwKFLOrVCrcmzXu0SO3AoiyzgO3AlGIwgckY79EqoCXVm3XTZgOZ1AjXU
dct9V5D4Qygk4THRfeyioftH0OeqsT+y8OiDJzdv7h0B9kXk9ZMLQeA8GY1zD5xNX/cu4m4hbsT3
o1912NzhexQhXbFk4QLCfGivcuww4eCVVIoHa5WxvkYyrMqnZCF73w95szTcaLpN2DiezEHTt+K/
QilS7+ST/MmHyApG2tMWK+abjyZ5wqfzP1U/Xa6F0bcqTWEt5LlSZuXjeimWYwe1wNIot5t11+f6
jVloDQkOPlafS8PcJnvVwhXvpb+Py9EM37gqOTZvxrhbEu4ui37uPeqtZbx3EJvWTq5EyMteZx4t
S8XgA05hXEyOaNIhQUysxUBRq9GtPOReg5iBF6bLGU3z3taYxrS3sxkuPI9r54PatPBbYnH9ODWy
W+UipnbZR6NYo270aDjueGurU73U+q7eyqo8DJnWLvrOSfddU0y3sk1LgQcrkJ5kTbYXo7vPnWI8
fzS1ZoR+fhvdZLrZ3JjZD08jVVwnOBoRah1fsPX6Qb7Rv3EVzbgbtODSjPbwYpaWDpoG9SYcUv45
qo+ZaaBWXsa0AJcPY3AZjXpaLhP/4iFtdueqynBf+xHRBlKGW7+bhntRjvpp5h86bpeVxCfxgALn
AlKQsV2uOJBReDlp8b3gHYEu/3jLdrm4V4e0XVtaL9ayOrpxeJuN5VLW3keMpbY0fKFsYSwTYvSJ
JSDsZVcb3TP0Yyg6Vn99tsMm0t6ZhtXXe9khD0kP7HPjmvqsZdVXCzla9jS2eg6SorzTXMSzy8bs
z7HtaBevBZAEiLR8SxAgS5F1fM7TNNtm6CnuTDUvHrH+upUDvoTCtw+BXSshanTwOtzGOA+OMxB7
GocrFNj0Ahlg8T5CYyVzVGLj9DFCDvOLDBc1qwGZbKgOi+XKIYoQYE0+mMP8nSXVUfMRkQ9SqonV
ePss6/U1ag0lypoEdOzBS990BHTK2Bq+Y1QEsBhLzbtu8pHHSRtr50XqyNzr2O9DEp4517K/WSSV
JbviJsvScc/7OEWx4rmF6YVJ34AAYJ3/Orhz9aOtSA1+xplouQHh5i4CcrkvWPUtpXJAWtno7qkA
MaMyt6+BymtZKgZMY3Jnp6U4FT3f8lT0KD6j2vhlcmbKkqYMl1QlpGdgJiIMNqkgv5dFo5Vf4A2B
PgrcHC5N275CzbWSrPwyAfLfevVUbGU1EYdi8ICHDWO5m0aj3siTkYRc5vDcnntFQd7Ji8e1bA/q
cNdEmvlYTGp3SHrDXMnLaJV9URPChV7WIx3QojuZmJYBW9AbXg1sjBelLQ2KpvEWI/cvsl3zwW6D
75bGBsNLPByDebhoFHXnYti3lqMK1bwatUXKFwT0WbcKBcXOfngdzQYJgHIR47e27GPHfLTU1l4M
TT29NH4d4/YUjl/NyIe3XonvepTtSJP4gDCVnzncyIiAzrVkxx4sSHNv+jytfsR+eqsMnX47+WEG
Y9ocbjJg80sIE94mjsWs7au03m4UTc5abwjqtRcliwr9xKtrKpm30DUYghVf6SbOfFTyo1cRqC47
rLJSzl6vKefBRgcsFuVRNn20y5Laez3/KRacnzqMQFfWEx+2rQYLh64pvjpJiGyPoXiPY6YnIJpd
5cbNC/+WHY6z0KFwkImlzfL77GKK4JYU5SlS9f6oD5pxVRvfvOIXEs+ybGvZJA8pQBtsWob2QCqS
CHbLksFVteCxjwHcAn2JQZG04SNKHfY17krmKzotLx7uff1HXobhY6GKauWMKZ5H7tCch/lQiAh5
h6zaqV7WnFXH5jCXZKccVhp6sTQh8a1l26dxZTJge2k9QNrRTpVQp2PvpiUGOnX0MA2kwX3AFz9C
fDMaw/vRmUG48JCeIt/qT2sfxNj7SRD4yk2UaAsTqPTRFgjHajDSOgQr9W6nGM3NexVVeeM01qjD
LOy1Ad/usckwMKgKHpPITKvHEqLgGmOwYOv4VvmY6chZMqvbuMVQFaWBkaiTI3o5V0PbtncBWtJL
WXXarjywwIzeqygqukd4ieCP5sHpZKlnUfjfE/HgxZP6FSj4twiI5utQl97Cr0z7IalEvcodK7iF
/Zdvon5Qz4NSDgT5R/WQjPxIiVUgsYKfz9JSRXsDwzbeqfzbW9rYXCDlmSu/GjU22d13TQv6nzwa
SpUkPyNWdosYa4SnMhyDdVUAEf7pZCJdxVbCE6BGlnvqS7HDZpEHoDCsp6zM9EPhjePNXCubgm/K
D7JHUMDJQtH0CRFTNX20fQNItK9UB9nrahmai+jaA4mnV3RDj8qdO21klaxxtO0J6K2nMUsf0aMy
FmmrxCc3r4OrENpPJsPuOQzSfFfAs1lbCFM++7mrEfYrVFRZ6HW74CSCJr9rMmYQ00fYZm62S6M6
wmaWE2r33KB3uy6GWt3KXm4WVO6TKgGfxSX7flUBU3oykNG72r3xj8+FFJiu5Tl6O2wE9oyW2tV3
OI7lQJNLLLtiK7z4SC2unCqtn5FLf4aZxP0Z9Usy3u6bM3kAteaTTLgn2yEwsQqfTwockFo6tsbP
U5C8n2Q5/dKpCufN71MEKuyovvPnT0pF8M9PAgRXP2eV/2wpvvIjLbt/fBKs3t2kWAvmUhOU6JyM
lyl6eajSZvMvm7w51pHLZP17Vp40mjBUi8AZAKQ/4zxt5hWBosKnsKNAR/izjY+iysRTKqLXyY/q
K8J/4inQYxCsdfUwlCx9+tFbyUFwsbE1Bmr9fkrQjIfIAFUkqzNgcosKnc4PxyWcQelXaJPoO3lF
JCJBWRQxSbq5dwyja4wFzY3GrvxA9Ce85LmX7YIEnwVWawh/mFN48t0kXwQRW8o8HGCXpgPOWIn1
IEf4wzOab9297A+wHeGzm4ushRqvonRUk8PoBk9O7VoIpujsxlVr61W6MgMJnRPcUuhBc7VWsmgX
x1EE3oiqm5QD8pquvZNVo7FghhaNOAbOeM9E/CQcK7uz4y67i9lygMQkk9EVPAtLP+LhDbP0KHtB
jLTnv/+Cmv458zBnQl1XNYnVWLCEzE/hrMhmNilrp2eHN4xbAoSTTvZ2YmL0UsSxGsy0o3NrqsbR
qjJuKv6vEO08Es3WaN542ZtQneiuqPL4rsTEeu/EZkMaMYJY7qIlqiJMvK3VUFmPedG9qB0v5jbV
m6tfO6itFNM+UUT3MnX9tJtMYJwB4nAvpY7yxkQI7GIZOOSAD38/HXpIs3dqHp1+vlrRwpB1Has8
99iTPI3As+XpdTHlh4IsOgZcDCtnOEVmpNUpBX367Pz6TNet46PjZsZSjvJNBP00ZsejvAaaSCQ1
x5XiRMNyIBJ4I1CYuykwX/CZ3i4fTa4JJkYfEG2TbfLgYcWzMVDXfT8VOWftZJTWs4qJ7snHX3GX
6yl6b3Ppo+1/lf4+zo7cX9dz/1v6dJU4dM0t0Glyrept3SneNgrCcMkGbZp3adOtlgbJxmy7fPXR
5mvttOpaTV/L02RHZ4hyaaR2t/1os00HwbRRlBuzn76DA0ces9ZMnjxf3Zs6YazJ7FGqrkPnDv33
fGllQfsqOvMB/FgACEdZ0wCBSXXKi1529Ze/399/JPx1nT0CaTULFjphW9n/j4RRZrHJCUUTvCJU
E8YHy97VevYAwav5YTnt1hxr7YvqO+YyELZ+LdHU31fBZG0h++enHPX7RQ5wcAHCipt8PijI+q+s
GCSorIq6ufz9T9Y/Z0102zVtneCmpTuGY5ifAmeWpvphQFbqyzQOq8idaiAiHIykwPPZtpsd2+R4
0averzZ1sLH4xs9uIVKje7Wz+gi1D7i5BsWKNALkqTTtX33w+ovUTNVzj2bYvTKmVytV+9ei4gcS
WMrs0mAFbbrwM3Eem4rQ5mDgr50nvOQt19GwTaRHluRBDgSp0ONbFeb/AtXQnU8TE/9xx7YQUbZs
g6woecbfk0ew6EFiZLP9gMWEaSZlfiI/489G3hTt+ZAKPz95BZxzAtj7T+2yKkd8jJVtiZmj1ZoY
eP3NF/k07qP6cW7uQtyB1RShCWv0dzri5sfAdF8hDhADqY0RgwbbNzeOUdM7D4EJuhxgzt/IJtBa
w56ZdEKblk55kV7Fxql2QmOHHN1wpxZlj5jGjRnlXFLpuDf9qkW1ZT5BXkTxymABfMI/yovAMBsv
MdZxstOs23jtFb0hEyXHhBghS05gDPF8kKWmNvIFMsvt+lNHlqLVvpADLR6VpdAQkq3awkZOL56W
gR52D3ZijRe+kLs27VD3mg/l8ApjKr5/77cIjbJIrk+yDxCLyLLmlCd43lhlg5arH2h4NujqKdHK
XyXZJg/x3PtpsGyTvXVj2HvTR52mn/ziqLotwYcxuTW1oiAu/p+D7JwcBO83uTEWR1n/6FYjJI1J
GgwkaV38dpVJ2ejzm1ebDyr4lUhr04szv4eB0cTnqcmu/ftrGJD8BrPWFpzC3Du7+SDBmZFJBFUh
L9KVqXprthvZJ0eF6VTtUV0dWajM7/L/9alaN+5Dz/j1qVE6qEtnMIFspNOEgi4GjQmSe681iB9Y
aYV7hbjpXGW1F6PyKnqi+DoCDKduENk1zZqv+AvrF1TljYssWZ7BDhCXDKssDLaJEyAc2RGxz8dG
oi7XsvpxkGdU6Lp+NKkkHxatFiOT0vTKGSAQYmwiczaBailn2fZxCCw/WPpFmByIHsdHNLxwAJxL
8lAr3pgvZJGsVbJBG/UatUFyivwMBSynyNYOP8OqiopqnSKzgaoEetAEuQaIb+1Pv8zRz+i77L5u
iFv3o1DX79W6bW9dbIOEbnj50swqQi9l0eFHx+DA7dtLFk0ngj/J2SeHh+yp6Sy8xtCfh0FY69as
p62s5pgDLoxpjK9lUPtPFSsWzU2M52QaOwjLv51ldTcpJBmWm01EXEDUbzzNhxFw37Nn5dU279n+
5HlQoGgZ3skBKL2NCzvwrJshdLujWeRICA9u8QYadL6AUyjOKgM4dURYSNy0ozEtZAdQsVsiJc1j
5/kF6jIIysYZ6PXQEQc5wCzRpFYIunQOfqrFMk49o3voXTatHhpt7JyrzUzC+TqsEE4EZBVDYGPJ
rO+8UBhPRg00a+6OnBg0t8V+Je0ra+0E5nCYwcXwvpCeUwLlWErFuUFdZTbiWZKY4RfxPqiLFF6u
2xyH3P9F2BBD9518QnGLB9p4qcqS9BQQzNfamNZa2ChX9BbGu9ElrlSAId3FmRjuBCqLt61xkn2y
pdLsAnRSYC1lldjFrWEY1gFPxWBfh7q+iVUtfxmzeiO/C2tou2XQTPUlTUpSeKNpvn+9CDGvsizP
XjWdhxpXHnU/BEN5b2L4JM/MtBgJtMKEk1ADVFIM3127wxh8gavx/kMID5G93kGjU8er46omZba0
KoQRlA7Jy8xA27Qu4clBbi3d98IoCzgJvRf+2zWq/58xf34E18nqtpqXBR8fofjC/JfXsvjzrYwz
la4CcjVs3XI/v5VN02/c1GqHR8OYnGuctFfsO8pXrcUfs0OjZSurGbIdViUImFVkBpd9Swhy7Fde
7itdzNdjF8sMQTxIgkoEJP4/JcWwXVYZY7SVpffe0vqX1CQyJb9vW+eVFWlJy8YgFwiR/nnPw96h
Lgsw1A9G1SO8iequWunazjYQ45Sljzb3f7TJcW5+xTV0MSopWSk0Y5J9SHD60E0lkcfE9Q6dKPZj
NkX6Vhs8ezO2vHne67jTbNAzRhNlSF67tklWel3Zh9JFUNSs7yNbSViVWdk+DMKU6ZlqNHbfcV/U
bqAy6ZD+wu9yFBGAdK07OJnJauU92EBangtglZuudirrkgxZidZcWDyLlvVHHTT4P87VsMhXvu5V
D346Gbc8f6z5ZoDOaOO8lLs4bgbs9JzYS7YBSk7XnizvyfaGjayNceteZalqHRWVMfz0Yhv56YVs
VKz0FQUtb/8xWJ5PlGqjzqe+j5XnJi1vY9nYDbiOh74OS1bXvK0fqiVrlb54JgRsgwQokoP8n0Su
e0fm0iB4G3aPXZMR4eV/ZOFXsIRTPqC4ldnma5GGX4NoSr+FU/RqVLnBsn/wuEEdEKCYQz7MA0Le
E4+hWTLV9S6QuXm59F6Uaygxxvyy2tjWS0Pnj/hYWFVaW3jLj6UUCqV4LsCO206tkW6ccCr3rMed
B9LEt7oe6l8L04tRTPT1i64HxcUva15Cc0cbTJeCB+vRVTN/b4dVtyl7Jpw6+ib7ST0H6ynBkt5o
1NmbwevXOsv/S5Kwrug1t/gq3OgZlleHrJ8wDyRylZVs51tfRtgDv8xaqtu+teutXbjKS4B4jRyQ
4B+1Fr1eHdBXjx6ykADNfEHVN6qlM07OGfawfq2LjpTM3NF6JHxRslJuhVd7xylNy5WVmu5N1MNw
QZf0qa7yGvmywn802RsUvjY+d7ZdnMbKQD9pzMZnaB7hpgn1DEQ+vWGBsKqC9dNF9lZwnmwje0Zl
abhU2CawJWFUHE7TdvQVxJDacHpuojZeqtjfHOVJtuuvW6TbHpS6V27sDCdZ+cHwXva2G3QreRKm
i8mq8Rxrj6RZfa4itFmmcQLYUc+7pjDSHz+q+ET9qpaFVx0JLf2zKnvDipCDPLeZ3ZXC0iekm5J7
dA0S/2bgHUK/M38VefV1sz916R00aNzK+o8+eYbimWs9tlQwIfs48zzzpRzqCskOBOcAqhKyj0nQ
dMLaJ/ksTecVKr5SdnQsRs+8jyfn7r09cS2ibiCJnWbwbllN/5DtNUuSZVojCABpKblJm6JZBDPU
RBmxa0kDx7haU9lfwMniBxEhq9u1AGsQ513bWWMf3ov41dgHWfdIxmyx3UQjh5csYjjGORuRsaxL
rHre28rSOofqpBz+Aa6Z23ztdgTS7jFZsHwF5dZF4VvV+3d25IU/ur7c4lScB4sifUsxCI8WRXtl
Z2wGizyOULTwpx/16F2tyunfcN/5PlW59iomY0AVDIG7gbD3ApV4ZHY920ZSMGEHAYHN5T2keuhp
dg5BrrkoB8lSrTd4RTlOupRtSgVlZqEEXCOV1yCDEG7R7/wpuz/Oc3qsx4Jgytedlw4LF5lzuKax
v1as0riwx1Vhs2raPnOj9gxuC5k4M6jvlYC1sjNV3ReU4q6eD1pxoaz8rOve2U3hTGqSzCbJYvL9
VDsGE8ifmf/UjFhTWHqaL7pqsAGgcSDYB02kwLPO9SMWIpBZBZe/QUGtO/hB/aLN/mzy4M5M4tZP
zxjEK0fZJIdaAaKQHjqnq4+xdoDzoGYGuySqzJUQo38VaTPhXmWNONMlxrmJ1G4t3Dx7wBdLwL3V
/Td9AAJTs4ZedHGxipH1+ZYP8azApxmPboj4obxS5Wu/rpTPBq26pYitpVTmmdBWbobB2ZkrCcvQ
c9pPCcJufRlualuZfRHosRMjgoeIP+cSJCRRk6jZUUhPw1yKtDI9+UXV7HIcCN9LwX/bPvXmft2v
Vaj8oAPUg0tsFPbNXAwsVT0oJgdZlQdTdzJr/T4IZUNTYLTBUCe2tGWuFeFNh/Rm4ujJM5AfcXCM
tl4JC6ozehkogwVEB6CrpTdOouPDOnegh1aserd1DqUfuE9V0i4TyxjwSIEikfXduJFVcF97nOTM
B7x9ItLFEMAS1Ldb/Fz5qll952HtfcG0PVym+SxQpujVJkvC7IQsL1hmZHe35eR3t5o7jcsggL2u
JiQf9DnC5M+xpqYPjb2TVc8fTbLklL2xCmc3QxXDHy1OnROO5A6bfnhzKM2ZSzFXZZs8TAUrlwWc
QywiHcT5UAy6rQiALTXyYQjpFkgpyPo014faB8Uk67zF/1P30+rZUDM0vzL1RQU/nFZq9pMNIqKd
mcl+CaBBEBvWHVhhaxM4RXi07NQ/t86ccFKa6rHNM9QvUPb90b4lSZz/zAQY0qoSzqPCtAdwIGnO
fl+JQ26n8TYp2/KOXScSH2mZvHUYbsqztK64+iOzFcA9b8nUuv175E+Yv9OTyBIari1UwsKuaeoq
t9PvMS9ilEHnqIX3zcxn+YNJ948psT44MD9F7ddvaTytX8wWmesIg/VlHJ5HgTWeVkMrVkwtvLZi
2OOEhOVf6emsyPJLGFX1vnVXul2E27TIg7sgu0vi5prrvnFQFVM/EC3A0CUvkmXYtSBgDEgZ7JqM
Va6OqH4NicrUweVg0KLxuWmfNUMxVs2Ifhtxu2YL/YRwsl5BqWkCbC20gzWDb2wV9hSC0i9CQ1wr
01+iHyBn9Zspf8SMzgXpg4KxIL+Jc5STnVTN07Zp1T4q7oRRkU8CE669uSObmi4hVipHO7on6IGq
t+jrqznixOV10JFCVKSPimqTckchdZHh07pJQaaueg9/KidIlp6p5Ruobuqm9xJ9M5nfWkNk+45Q
y9omPr40ETLdEAEflnZVsPY22703hckOLi5YmQncUGzmCyR6IXTioaaE/Ml1To4nNtFwTsvFoIbT
fY9odKTg3jgGvPOh96IpImJ7DY5JWQO8Kzaj7ohFHPSk7uOmXKkIsuH8gJaM0ouvcY5kX2dl5Trz
vWyhKGW6Sn1R3EWgAYEUiDMi1uLcwAWLtbDFkSFYonAzHAAcu0ccDBE+ryGSkTMM7mNIk8tkEIQc
8XUDhFhWe3T4VuhhksyPmv2Ejj1iDcXCGogYRFP7LVVL/QR85s0P9K0dsGayyjzKFl43lgei4X7j
p6dUN56GyNIPfqPaq9hEvpdVi7+MNLfBO9KqybE8sKtLT5D501PJJD0GiL62MDKqyCvuA6N4MM0m
PZghqWrPOBK+viKLZb0w9+4DB3N3fMedIDvnuhU9V0qy1ey+x9QqrJc56chbAzBdVxmLJLBBPxQB
BnA46MGUjRZd1zXn1jpMwCDWs5rnBlPfc5s40znIAagoNllxKGynwsNlVoW5trEHwzwUZfSUp15/
9kaCsjGaGY5Webt2FLcO+9EFU7KzR7YUUWgx3GtR1V7kQdgoJw5lhgVfUAG6KlX9qI81UDndPhVk
Y689SJTVaAXI99vY0AK2XfbetGjUs1865hM0zYUTBMeSKPZBSZVhP7rdawp//GyIAWy0zs+oA3Bd
Ch1jYXb0gBvBT666CoEEb3LEdmAlu0qFvQwV/Zval2sRCl4v4zCc1Sy9aeAu4k4PvhaSPPIYo96s
4qzFCD0N1gQs3G3i2/kKEeWVNfhfLaF3/zKtab/HDJjVoALopmYCBoei8Afpksiam8fw0b6nyGsd
UAC0juBHVriaR1gEJagzYR3iLTJYqguChx4+3AkG28KBL2g6y79Psq722+Zf/jW4hCPY6roaqc/P
TPIByLnouL2/u6yJUeFoK+yk8x+dE8wUmrFZTYYbL6wI3RBncH7qSvytbZrh1PbutM8NZ1uqNito
glg7VirDwVMC4E9NaG+0oETlfELbsO2CFxBJ6qWegktc2xpQgy48p61Iti2+EOZabsYxTnxW8tBb
iCJ6CNvynjnVXftFn+KvlZjbStWfwwTbwchAQ8ywYjTM5nB31LotXxeSOG1pqWvN7/ZpWotlYKrd
cvS1CucoG1LLXK0sK1nXvX30ISLhQpAu0gFvQmQjf7pNGGzNsHkV2YTQX5Hf5Y7hHoSvHfpQuUep
KnqKuYcWmuO+pTnSdfrYqkdQIsYu85nOciWJtqYnqmPkr6sZZdu2P83RuHJ3wsmqkvXYo2ZaeXF7
EmrTgPB0sRBQi2NTts05STEHtvy8XaKeGy9i1QmJWmg3SPkrZBNCfDPrcfr5999f++Mdy50434+g
0w1h286nd2yObqddmn72PbPV4aar3AKzJ8/ol2QZ7utAsEgviPGK+e4syjy4NZ3oX/gx2u8BKHkP
mrYJUZw4GqZIn7HxaPNltlu52XeAeOI5H0EY4qZkdwoUtcZWCENA40dVbV14fLNGZxY/cZKxtwFr
PJyD4pOmxvEhBnfSht0Ij5633d+/JvHHYzInSwF18Kzo5CA/J041xa4HeLLTdy1PvmGD1pyAOyTI
saU+sE6kVWQ2V8TVGWTEli2Lvw9GbVgTAwYv3OfOJjTFG0r+7XnAXRYtlVE5JpDwozFTV33fidPU
46P59z9b+xTb46tFqluFSekIzZ2Th5/wDFrM/gsgkP09rHg+1Nj86ra9WOHUh6qG55f7zLbAlEzN
kxmsiXbvURvXv+TOsOddBwsW4z7e2kV/UbpiQbjSPdT2mCwiBzF/1P+XGrcVa0dHewhLTV2PQb5D
UEldNbV/1BzEGjw8/6w6XWE4Yu0Hf6pXhBqdbe8QHOubBGGSFINN3IxmXezk2VOGbGP3yBcHJHeP
JXjLdel5SJf4YXeyrZEECHlXOL54eLZ5VC/KaHzLDJKBARTCZayM7Xr0B3uTm07Axi3vVnXUldAH
R3fjt/omyM3qVu+bFFJ+Yq8HjK42nmFEvMJdlnem3xMOmxoIYnq5qgy/WXoFKz03+gqTLqjLN8Uw
zHOZsCBTFPxuNQenzRL++8KOwpHgkfcAt8zd90b4s2WhBM1HLjaHcY9mbbEr6gb4LWGKLa9Y7YDo
bIjK7jdVxwcXRQ296jCiyptgb83JKYP9KXaRIZaMgbGve39Y92h+LV3LzO5dZMx3btf+MNEeTFkF
CG2nwSC7KWqWdlcQO2yIVICmB288uaKId0HZa4uxM8KJ8EK2NMtkOeIVfqPbCj6sJeKPveoG2YJQ
v3IbZi+ZQcYf6wYtPWJQyWIq01Z+/xN17vS+zg1rZ3T1tGyI2aqmdoMi/OwLBP0un5r6X95Unxg0
77eygZ6ETbzaRafuE4OqVT2X59L2vltVGLD86LJFbCvuJgays9HUsCVL23UXyzK7i+FrGGJG/jFP
4Mwzt2wGo7vvZoc+qH4PKT/K35808Tv2S/51BNBh+GiC5L1tfCJ3aqpIqrQsoh8DZoq4YGDT26v5
LfdJjs372O+EjfFYQepkWRBu3SRavdB7wMlSeb+YELKKRnw49GSja1a9AaNApC9s0ttczdy1OgVi
M83bkyzuQ37+RF8bqYltXh48N0w5//Lf+WO+s0kumC6AA80S9h8CM7ropyke+vhHH7ZXYMPaveYC
d69AGC893pSrsa2SmwY1NHAS3VITI4w0zdGWjcmErei4ete1ln8ZnBYEbWzrgCCj7t7uH9zceRv9
sXjwyfn/G1jE/bya4YvXBZkYXXdcg4nk9x2jpYV1WmNZ8EPxEb6ZkFTsc/uxSSKWCsiXbqxBDItA
8fI9nB3SQ8Bi71EbvrET95BplrmXm6lO1c9KPYDXy/aixy0rb9nvaPhTLHzQlXbT12ddK/YRgcOt
5vizYAnEGhTT3EPVT+pC9+ot1kDfRpBir3rsAFxpqnOUetWW2HD8kHYVYTMm06Ydnv/+y31CsMkb
0THYvDmqKcC6up/wMlPaopwwxNEPJxX12o2t/6PuzJYrN65t+ysn9A7dRA9EHPsBwO7Zd8XiC6JU
IoEEEn2Pr78DlI7tkn3k68cbodhBikXuBols1ppzzIQVPMb23Xn3pqzzizPrzg6v1PuiERQ1zGdt
6exLMbc73EsAiKf02pxFe2UXaQ3fWn91Ca6/Mz3tRGLhqPXWC2Zf0iAxa0SoF2XQdGoMKarAPsmS
5mYt47dBDMzRMYcqfK7PMb6eSzvAIv/z98r4+afrjf6HTYvhMUgd3fnDnNBOhd15SVm+K9sWEUra
6QY3sE/Q9pi4J8k287aQeYROprz21+TR6tOPuFmNMBeGvVeWn1x/PlQ+pV3IPcAebJSV2K2yYcjv
mXnjU+11X4lgnq80yr1eX+yk1t4QqDwDqqA8irvxxuK13VkAhyRj6+hbCZn2SrPuZtp9N3n5Vbon
1mlFmiU5DlANSt8M7NrD7irM58YZdjE9ejO39Auh5Gj5+1FA2iUlbEA3U2KPr12WRupexzjJ0nAg
NCToknJrfnDEWh/sogwWy9EINSlApWDQuQX7UF71G/UoKfyGCHuA4GhpeGH2oL1oi2oiWhS36Ber
G2N+6vtVHjlyJtTpHUzdRVmTMjyqECG4Ea7mM1tCJJ7d9D44w8VvWrJ8WHyAgQc0FfNbxTY6WBG0
7jIST4Ji4/A7dktUcVPesGf3L55TyQtNrCroc8s+6mk8nxdv+ZjlYNB1KPVzvCW6xkb5ng4NqAvq
mAGhAfNVTUpH3JBL2cP2m5nZ9za7LixyFDwEcJ+tFGrZWwVuHN2A6JnLPLZAxTL14lgtmZZbAq/h
UXNDM4Q3Rr906dJdW+MHDfr+VrEZCsCInGC9TQcrbvMXhP7nuKVGXC2/eEpLrpjBm/2cQPVukdYF
2QI7gtq4uNjbAw7pgITW+iqJ619gFL23+MCPemXfAHa2HqxhmI8uNNUJLu2tIZFUznbxvRzaa8uB
St97yd1EztYdsNSw04sHkiOqDzdhaXduqO27X0p9dYKF1sOlFMbNbOvG46Knh8Wr87uJMybMs6U/
Mi1R357SiQihFCcter2jIyn9gydlb1EX/i5jZ3JB8b5cJwOlqtXzu7uE/LN/s6N3/+lU4Tq6bdos
hq6vozf8wzw8kkzJqLOGd4f4mDBPF3ZxBb4szx+YQ9kB3Xpew4Ds9gZZ7nWQJQBPHD2JUoIZD45c
vxeztA8qBzif2YDH36h6uAGYLP+UZ1uFipMTy/kVCZGYQUDhMcUl13gzgtwpJ9JfYicwTGzSybR4
kZ4s4PuLabkS3VuuyqOJ6PMBREBFgGA5XMMgsfdZpX98UnNwjRzILjFP9kwPCHxZ/rXoRhVhHWMV
GVKOITzXVEh7jyfGOGAewBuayOoyAdXKt7zPsmuHxyEz9HAdnwo6X3DX5mwnShBK6Vq+zx5KI2ce
+0MS01DKtyEct/JmzMblWjr2Xb/W7W9nmP/zAzWu+6TIfa/AiiEG6//w7V8P79XNt+K9++/tt/72
r/7647f80u9/NPrWf/vhm13Zy365H97b5eG9G1T/P9C67V/+v/7wv94//8rTUr//5advvxayjGTX
t/J7/9PvP9rk9Iweg7Xrb1i87Rl+//H2Fv7y08t7W1Tlv/qd929d/5efNFf/GVWG6SPQ0A0HDx+r
B4C/zx+ZP28NauE6TM1Ctx2KNGXV9ilwPftn9jwWglPbFSYX/qf/6kgb3X5i/MwWj3PUNpnowrbc
n/7n7f/O7Pvt4/5fGH4/LF2cdkFC+L7LC2S15pD2h6XL00FRSKLsjonjf/fwcpnyftWnmXsBUdA/
fDC/P/c/8gLN7Y/93ZlgUzvWIek4nANNH1vdH+/HGAvOFoCMl6vV871BayBwR4CcemNKYibCVvza
deKEarIRy7Vfeq9M5SdVCBXIsXgr3OKMHtEO2qmboqlHDwWQAgRt4gdeKZ+lJ55qZRFw7GC4VJzl
aihE0QBMq0WzRp4grJGM1L4KFMzUERyrjTQaRq29+/M36v5YSvjtjdqgzOAi+hx1/rghSB3FKpl7
/pEZ+jj3pKGb6LeoC9gdIrYw15UKQVJ/t4T6YF041nN7B32+CPu4rHewivdJXBxTUXwUVnGlFOyY
TfSBoMneIbUqwsWR1BQr1MVVNwVtoX+BeF2djW2ttk4U6U6jY3XhmljGruphPSf5tcqYiIS504mI
O2uGqPa+m71IxxrOak09hUqkQBqQmiK0FLDjVl+pxPm8UouX3Y8EgE0u5CE/x0DvJv0ryXhwFJLm
mEKIKSVypwTTFrNrdsw8GoxsjzdEufzQM1CoNYmtDhcg7UxAIIG+rPDkm7tcJB9ObnQB+RqP9bBE
xjSPIW/LixYr/1o1FUFJ/vhtbOwsLBw1Rf/mWm2LwB8HJY4ZvFf0x7hD/7BIiNaqTdqmAIlTzQv0
Jn7KzPzNx2yIeR4FF+3+gHjuISRgyI7GZuO7tlO0OgBaNbcK4qE/6Cqlu2kSlp0D020pZsSTYUSG
nM51Sj/SbrzXmUBGAmyokwuSttF1FGHsJIe2JsCmVX2y95Z7/csoFB3YRH7YgIzDWloE7REwAaKb
cd+gzG+RxOyohhLMQeaZ2TavCjilVVUeSRKEfHmceVI7vxRG/TJM5V1RMfDcmUoeQkmp52+dXd7F
3dLtkaSQlbIQmmLoG11Po1HVX9noaeaC0IBuDPsRLCr/AHUuV9EqBVICz78XOoK2eOHomJIxT75K
5Frqae7yDw/SGRfqofAZMf/mOv2Ly4T23Nc9qJbwi/5QIewscxgWKJVHadaYwwRAATBGC0BHtnLG
Y2/lr3/+hH+oB/52E3seRUnLs2kGe38YGEAvO5TdPCMt80vtOHerhwqcsgsYinL4Usvyhjp0Gkhv
eMU11QWy4gq7lZHvhtI7sTJ+dPouaZLjOHz989f2r8YsKmXY5kymW8WSD+sfDBQGdJOSsCr/6BpX
PuZnOkO8NFayDjOBa4dD5YxhCaf+P37arYyHTM+jJ2b+sUrvt9Ck1KR5x8JWH7PtPYma+QDN5UfX
DPEumXMi27ynP39SXfy4jfu8EDbtV5bJbZn6pzWKXZnhT9y4R9HrI1q0W2wIeOgmhc2AYrpb6wqg
aw5T4jnu3Kc8s1TQzMYIdUp86Lp/KcZ13IDezP7EMHLWuDRYgcJY5KQV8WeU7hN0iuGlzKgq8kJU
SCR5HimnuLM6fDlqkbj7tPsScWs58lEvbgLs0al2Dc+7U3PqBMpy9lk99YzNO4dA8ch1iC4n/fWE
4LELEpNdc8UOHb4Y/SK3TKDEoXEN3TUOmsrEzuG133vxDLEZUeYw3fq0iwMymmguNe5bT8Mwt3ll
U45rPScig2kx90PMKh/zYF8gMuVRJvsxrIt55yECDWriSSXV4W3iUfN6BZ1gVwlrhFHDZaubveZ4
yMZmx0ZlsDyZY/U86Nu/ZWkN/GWhxMCa02ijCAbpP1n0QKLY58O1G5OMKZJym211AEOPXrbZIhP2
wgNQ0hYqqIZBYFVJkJW3xb+rwRnWjyduhoQnhA4yFF6B5/hYc368AWIjVgj02pmgIwOgibnPyvF2
WBCjAZKtwtG/98SM+Eevr00zJq+hd6/XadUChTxnmS3k2Ds10svactiD2BNHCqhDoIps2BcZCxF7
ldCeJlSyBdpYMSRXlaE/DxmEInpVQCb2AxN61A9ZCaJ79OlwD1Sc7O8S/0q4FGu4dIUR2t6URIXq
oe9hQY91IqzoRbGCJOk+LZYPLLJnTPoismz/l0pgc5rI/yV5Xo56zcGkPxg06a7BU/6aa50NvHF5
mutYI5INRzvDCZamrNdHU6RXyi4fvIY4B2duyQuraIPXuvHqD2raG5bLcbV0A4SdxK5n9EZxwYbr
wBaLoyw+GD0OAdHvtbIc9umofaGACe00XQ5eYT53a/U1pvwUtp39pSXJJCiUfMwyImCaBMMC6WNZ
7F55Kq9Dp9NumnU4zUUso7F373neDtuef0zo6vWFBwAinR5NitC03yh3FBLrFpG/SzZE1OMhQvJR
WS/9pDrauOND2dgfSyMRvrf1noRAnPK1n0WOy+uOs/Q+ZWMdujaZBU6u73Mfnp5aDX4XtcYcG6xO
6xzxWUVqqVAnajafnlypdpj+SUvYfCGSn+eCkczvAgwHYECbExs9msF+UdvuVN9bekxnIBuDVU+9
yEub85A4Iwi/mvbYKsswz9qoyUikmVE2MhoYEqh5U4a/JaFImWwBzQL5f845M8nBWJfEq9fb4mzK
rQmQ9jvPAtlNkft1sYErzTAT10Q9ZnazISdPGL+NsMkXMgVIXymG5qgaE90kQETXPqQWg2EprUhw
NmSTS5sadHYDSpfRTTPPWPx7P3FADWrjY9I1fljrLbaAFCa8bkJlcjUaA/lF74z1WzmcCUDboPW2
c6hj68Vu7BtHNPmu01ONaQjhE8xKJtmGWdBIjINIsUnbS2RXALGBSmQ6eZXkYZpBpern2WjcaPUV
hcC5MnGU42kojPZo5ayl4EcQxmkuIuYp0BJ0/l65MKMsaRqOq3tbyfqypubtMg67WtO+FdV8z6Y1
YLVxA2lSSW1nxB56PH4djfIhERtPsRUURdqZNpE4GSM7VJvdSgWhf18O2iOFUaTUJVMs6PtjJ9NQ
ZfI+QzmG+Wt66KADh8OgkQCm0RBruzRwdO5qAvmOALzWEGnJV5PbJpjRlWLBJ3Nyyq7xFjNFF4em
qb62ZtUFnTRIoi4WCmIoCQgHN7/5/TlOh18bZptTO3Ef+3N36Oz4RjXNY+nZp/v95KfX9WIS5aGV
1wLoHJF+Ue2mL3kxvjdus4XmxEdmtptuvgxO85W27ZPfGW+5dc6b9dwsBllefpWRX+1mQd+WWbi6
0xdqk9HQx2y6+4OdUyCd+5UPwW2DbNzCR4YqqEEutIrqlaH8bzlZQNTM50dFyTIoXDNE1kgobzWO
YDX9fal5xi3t5DVaRqKskxzOYT7rB82w8j3cvMhV6mos46cJ4PI0V+vNCIwnqA2E86QGI5F7oVCK
eKWVVQA9VIRsbb8AmicSjZC4+1rzy6OLaSPw9ebeShxtj28NqUx61Oa+iKClxJwboWovBDUZTs0K
3PP3xfTsTV3H6WN8aFKDNj03M4FzftBY/bPrl/fEH2xdKSwntAYzdDpb3W3XdLBeqNo/u5xvTmtZ
WEE9E7QF7aImJjHOD51HKlWfqp2+KYmh136L5VPb+X04LUyaKVHciRAcuoYAZhEwi/SgI9+msQ0m
r3VoDRP2IOu4P9bgyHZ9LjDyNlVE9pNLZAH5idJrVTBNzxT67KAjniD01+E86CdJUgw7eO0gZ65V
7i+/aPKNu3xjoUD9QlbxMnT+/QxsK0j8/Lmr24M161x+gXr1nkYZqtSuOOSNdHdmulRRWjdtWI+Y
4yCMCKpShCuivEAPGeA2f6196ys+bqOmVutVrJvIeS62U55rM/luGtGoku+FZSJObjQC6ufxuUe5
H/aqzqLans7o0L+Qh/M9LuSRVCaOEbH2kjuQE129ijjr0wylP3AchPU6tvTCmF62QKbbzKWE27sk
Lo1+lE8cI3N1Hnz3I8sMEdheywsdqy+Tb2oB5b/dVKY3lZm+xslrZ1wUwbpIiKyKTqV/0GsMUn1q
HD9/dyK9N5Isbx16jmVWgEt9tgaTbqO3tMO1yVGaJdOX1EEr22IxD8ZMo3RAs+fYDuuzNijEkWN6
LH2lAHVnAc13osfyD3t0JL7VfDrqi/6lWtGqNsLeGY2l74TVnVfmOGoRAlmc513m1v8A/z2HIAS5
1RL1khJORLo1uWpN8pwaHNfAlOjZ9LXXiBSO3VfUH/ar1t5nUjwgt20Jt+kJLtFWP5zoHgRlWxRf
4QsfSMuhGwLEwxm9eWfX6LM1X39PCZY/D8u3snfupkkjtYkqwkmr59feTa56JPFjOe79UkvDyiYv
YwFCMwsikqeakBo2PDvdWq2IZUBFAx6PvL4YfXmyWq05a5xcO2sfO7Y4CC3ttgMgKb7bgw08AMRa
QY6cY9+zXV33lWnOGFjoHQ/EiirQr/SGDdh0vN0B0Rwouc+v/v6QbAWKAuVcJIZxCmag5ufRSw7w
2r2DY3v12VSC6MeG/Xe/VjfLnK9nRD/rOStkFvrkNmyfJUDO3nAPg5oPCE2gjfuXxCu8QCmAEsC1
mDvLl5ZokH3Z9v1ZxgYrx4RoK3UxQuSZjkbIuMaBhoDLjMrJwPzZG9cZ+QJM+s8McZZdKzeDPgEq
OCTsRuwRSrwGTFMY/QWw9b7pdHSjGjkKrbyb1sKka1C+27q6dtP7WnL2WJfkLo6RkRc0Cnw3vZuq
7rns8scml5diqN7baYYlBoDVM755g/NmnWHZvtIH6pGSVe+GSu6MXtAJJZwF6YJPO5CQeS+/HgeH
dX14ngf1zh7qMjbbNsVKo0ysLH0Uw9C4Bu1CHKy2oAdXPc+yysLe1X7xxrlvOdtiWM6TOZRA4Mlu
I/m8wAOOqrI3Sus0amo81zXSN/B5g9aUpHHO8c4eqheHndAZPkHFh3zSc/p8ScEtqslKRt3ixefP
h5LGxFnggWDfHe9jjSFLaMrBUhOiK6tuzq3I/TWUBS0+Oj9PWd5/73r2Kp9X9/Orz7EiV1uP5IIO
D8jhkB5ivSjPaRYX58+vkHwjYWucYkeLLuxa/8kxWi+yixVhTAEf1iHVqBVfiaXAB0hgZOzFh3Ir
aIgsB9QTP3FgOlrorUK/tK+MPnn2zUEeFsfn9Qr7KGdWt1LQAoO9ffYW6jtJP3FwHeGocBPQsGUT
J6uULF62biHugFAToLcwAv9qLdPps4YJqtWDGYploNNCr9I5sFHpX9vhlVMb2yOhiZ2zXmMIZT9I
jj3z5m5yOJ7EfDxtn32MFgU5AL/v85j56Kp5A72h0fCb9SBZCzY3bDGxkILScmNuxAX0X+N85Nuy
vpX+Pg+JcZ2FtVNXAbDnI1xPPfg8cq8jf1uXDqDVsT/VRkE+8/Z0MjafdX3Z+R4enq2E91nmIorz
qRHqrVlpSmf5p7I9+97F+Yc1r6DL1YlmMD9pSaLSMCYmin6HEOlO9uIhMzxqbGh0Tu6Cl5NeiV+x
ujqpXoYD8+FuiEn8lnoIIBGKUVmHY6+vke74KVL0u7gfJcszWzhoTt+8Pn4EwHPMFmxjrZkfXTV8
K5wFyeNonBQl8itDXim0qVERG6TRlOj3HGM6utRT+29dxQlqGzEwLp2o2eqYzmrsCtIcdaoHbV/U
O9ueI6tFKpMIABafl9IjmylEeKhOs809PmxlxalKfd7WfN+77a+xQ0WgnJYLIAH26yOFCifrvkAA
OLgLFQ54fi+wP7C7NTE1jHy6tBZEanIBOKC21q4y2TRRcy8jkHZ0lTVelKP1d/MIPvQyoArZfV6e
lJkG+2IfIjZ+67kQu3EtXwxYMUFGZXCyq9vMR1yci3WKtHh6WK15Cggu4PbIzRvN9O4FfsoQkRXP
53sPmqTVNeO2CHs+FTejigHd56sc5L0WU+v9HHU5RrlCF9h6ZnYnE3Z6vvtYaa5ZMMA+CyF5y+BB
WI+umYoj/QcRpLH3hGCCxtv2M05tDQPqBNH88wKY6Xak3ioxbmHft631XdXUhvBdIZAQ71ITN+BU
AapnKJ19OrR8pDJrsOghDaZQSfQR+5ySJOvtcmK7/rTs2CvoKrfY6rjaity0EwgzRyiEff5YzPNN
VlGdH2EHBmTjesEgiPOCDQ0HrdCvFcKmkmJDYLNQ7FYGfDD3XNfP4nZJMY7K9nTCxIGvkgoPbswS
Jt1gHIu1YL8wZTtc2UtA9J086r3qN8oAZaPCPg39hNZ7yd4SiyqMrl2BQcvRFVVn/IMPJD/nGCwU
y3GKVG3S012pVahNR2/vFxLds1X2Rz9+TDt0Imm8ctPSC+P4VQ5VQTBJle8VDf+NG3fS5XJqNfs1
ofXAqYDw75Lw2yQnHTQfT/mAjxbd9kchnvttANsphTWSzd8kwjaQfByPS54kp26mt+J+qt0DgeKU
1DLKSqstM+pClCwYeNQv7BCG/2dPBgPnB+UVLvPkPUll3KjV3gCmxo4NVKfgzLv1wHYHEc/nGEOp
OUVzZu71uCEJFcXZTgzNfddZnASq/EOszLT0tU2mykDIAqXhYlMN042LYVhaRMFeFM3BMHAZzLRU
C5B84aRhDc5xQouUSwfw7DsK1OutihvnV32zPKRj8kVgmAkx8WiRwsvvj91WR2MXnIzeyYmJiFy4
n3mH3XtT5224yPRi63XJqQQrc2ZRICVc+Kgxp2DxWXXqD7TaimQk78sHmTLJB9iY39oGz7LbRbFF
TuSSXPlTVRLIlxSBcNklzhxz4JvEB6iNWIOORSVPVXNshdFEMxxzazokdV2d6BR8kVZ/L7oJnxUc
JQMrEkXsnq5bUx30MuV6vID0ZDOWJOg/na+tjr0pUcuzs7pHvXC/jZ72ve3hCZBaZYUGO7jGxCLA
tlBmklIURvKW8w2kwS+1SvNQLvOba09a0I35aTTVVV7onGtKnYARNUJbdrobFHRHuzeemrbEZydv
RKNuzEXeD5WQO1VIklAyJ4hVC1ZdJHANnF/0QQGY5LAoPXJjRpHtMsV4dEUZQUsicUvarzr98P3U
NTeabzUHSrbZpVgzP9IEa10PhIKBWl3mhW2K099Li3pmIIfjshboJW3zPV6NBtMzwpwddeY0iM1q
PX8+YPUZ8Jz97fvWp6zZVNNZ6yrv0jZ6ezC15KHlFeAiVUuI488Lx1lbLt1qg2jIm8hkXiK7BrPa
FsFVBIvTCnJq+N5P41sErFWQD1gcjcIsr2Iasiv4LHp17k5QLMAyCaOxnMTBmRTuDc1Es5/nJiNi
+xKjsoFtiK8+H/Jco2PK2r1T/WKcPx/igST3psvZraW5+dv/+/zBSlQxNf95l2TUCVs0wlliPqJR
lVd1lDRTA8RcyysD6uU4HIHL7bBnb0djHEwsRzboF56oYtUO4jLDi/e3B9uvJS7wAf1x1ZQXuHrn
z9bAf6QleKoK/vtROvCj+uCv1/J7W3XVR/+n/+r/J1ECrAcEAf+7KOEJdv97172//yBl+O23fpcl
ePrPIALRHhhbQwfgMCLG32UJvvjZRDdDk41yK42eTe/2uyzBdH52EB04dJ4EBCgqq3/TJZjWz/T1
Kca7RMGw2fCs/0SXgKz9RxUlNX4QnA6lFKGbjvD/qf/mLnD60skuTykunXCd2/qsbw8TG+ZTL16G
7YhZmQaVo1XglNSaSoXd9j8/f/L5oBXLqIJen37/n/N2QP37jz9/8Pn/ymHMQ85GcQDMK7C3A0u3
HVhEAjH/t+9/+9Iz2xPlsf5QOrFzVPCiiNguzhSjy/PnV58Pg8SPEgxDRkW9MW8zzyzPOnkvqOq2
L6e48tfd55fN57HIyrb52azROdsaJb9GDud00k4casl8nJOcBTN/sYEJB02B2s3mjNmDYzXz3Yw9
74w8UbH4xqSF4cjUd65TXuSqN0HRNUtEgDdnU9/Y52nyTZ9hMyxz/dzqJmEvuftdI1Nd4J900htS
5DCEzxqLyEqRkcCisBg2QHGtbnsx3k1Wmu/UMlXhoscD81AbyaGlq5CYIesju/E2Owj61yCuoRfA
B7r0vbv3gY1EokxfawxZy5xkewS0OqWBFWWCkhfNHO5n1R1YrTgPHWZOCntjes7TMd0X28o9zRab
g3oPvOELjoenjuC9HaTdQLJdCItydkMOozjXZR52rgN1X6tBf/mPHvz5fbYS0r7q3mtJjlZNw31n
xxnaUeFfLSPTsl542lEslEwlBf2Q8EZ9P1EyCzRIqFDVs0pQ/kkfpj7D9lvuSqgHwUaWbmKhR7k5
6vgRBzp+PvTldG2CydNgM7nTlZHYjwXC5qOQbWB48jaPB2vv6qQLJhJes66wH4M7pDHpXVtdPR8t
S//QSFOKSmn450bVd2beNiS1nu2xdXcLOWioP+ghCNciGXdqA/qJVlTqOnGL2vrg+l27T7typ2H4
P0hFmaPHxzW3dBkGE9KzrJMwr8hiRSjd4L5wfpm2v+IsFLDn1zJuKE/KkYAAb32jCiL3OgjGzxtl
fewUO8bFmO9gPJSBtBMiR2EPhFZqfU96joOjSXNSuQybmJZFKUvjsBTtoRtoJPaGc9ZxOdMe9Dnw
0ugSHI3nJsYm0AA7w9O3K7BBzGnv0xECCJJgp/N6pz2LUe5tbJkr2jcgLPOVBJQfxfe+kZ9sirgU
csdNHPNoyPEXRb5MtKzVfd+LElbbHGgDO0mmtX3d4iIk3T7Sqb3qcQ3rQ8OQ7cruoWynIVpmGVKV
JCeaYjnFP27E/lg6BE9kg9J3c2WHpMToF9oUT/jASkS4+kWsx8ayfpXG0IRFjjnWqWA29xxmOout
x4wZiMNZ9QujowySYZI7IR3W8ISg7LLh7ElsuGEutBBnN5KyfR3tIblY6qChcGY/UQdxXloXXRBn
0S8TcCjCSCo0gZ69DmG5OV8MaNKdlhwkMhZFTRzWUXtwhPKxhNT3FWm69bIQZkdLq7U4nSzbC2tK
ShgY3zDXpUl3KqynQnfecpeOko5PiP1gU7w5HWzfElRx4McjBZX9REPVfR9skIdIblcuR1xGOECr
qM27L4phdnRNmj/JhKFyHUARl+IS+ym2sUKCbLxG5c/lKQJ/hL0DpvOALBSFN+DPCOdedvBbDEju
pP/aLKekaF/zhL6jXpvZkQnkoLZUeNzx9BDLWyjba1A1xQFSqXZIXadnN4j8koaDObf2HcXlXxUn
xorI3kHOnIdlf7MoawnHtk0AyT/Gs5+8dC5M1HqR83HVy1PLGKPQ5exXtVDjM+hxUjheDmNGxk0L
pJiuezSN4js2qzIoRPItIdIMoU4I4yaKtz1tocYoTh8WwpoPRsrMOQqwHxiho17tkq5mNLIHZPbA
QgG7GZ0794FEVTUnCVJrqg5gojd9C5HeWukme7Jvqt06NSen35IqY0WHp5niC+2NsUSRak8LYvrJ
e7dmppfRWdRxIS8rrE/DMuZvCmxRHbNSeW3xalsfWoEnUtdsFD5KnuJKJmFVfxDvZ5zzGCJ3C3cS
KOETLdwsmLW2PZQ5x6RMpc4dqWrUMjhV5lp8WnXmzeFXUiTXY7yaL2QbjNGc6/QIyTqIqtI3dozq
kX1lkNQc5jhanFz3AbF0SEIIKcm6Tp/QZldqeNp0KolFI7unGK/W7Je1psRPn4b86k35ZbyNY/Nm
thl2JB1jbDOYC0dp+pGULH6Z/enbvOzpQXCY0ebbAlZvZAr/nKUNkWT+raDvQIM0p45kxF/bSkwn
LyXJeUr1U1xgubQNK7TQmYfKXNVRU5yvWmRdk02YjU/B7E6DARegxww4mMa7wqUckS7OEKV9e/bn
Cz4TrPezE0dtmt0vczaG3Qvq7WSvsQeJ6pXYo8lcDoDW8afabKs7G21RBiqkagikM9vbMqXwgaXz
qSlYi1ZMXAclyKXNwaXuJvoMybhl0kNMWTqkxBn2hlP3ZbSIHUawWw81E82yHJwVuoVAB1k3Q6Qs
d9u/lB+l72ihb7ctcNcGmB2LStItJBKtT61DMm7ugKUZtZjySwMaEiXnQ6JLkoFWAMPpihu6u5FO
nexts3nhtOocFuHcaBnuUGrqWiduoRqkaMY4PyHy1ELoPfLgWM6DptlH396Ya5Wx37YvFDNiPKYF
bWJx45b2I3fOK3TU5dzU9Xxo83TDfIy/PaB/OOcdyaOu8YAHNNIsTlN2ioPMGu2ZeaDqoqwxaERN
1YmkeA5Y24OZGm8FS3okPO96Hkp3Z+dM6muu7tO6ZuSl/tuYFsWuzqvjTCDeIU7EzFyHgSKg7P0k
xrKkCrV8Fd6YkUjFQRJ9tOIoX9DthMhXy4zenMXua8w1Kl+cox9Eno37hWi0JMPxImv72HhAk92q
2cf+r/GC3hokNlIxX6cQNVHiZT9xJPDhF+b8bk/YLSFWo71PGqZ+R7NoutIPpiZtsWb5ihpL41Wh
tWQM0yUkhg/2vt3dl7hLYgRhpz5ohT2uodjmb8KNqegbM7rQcmzoPrQPpi/ZQOcGAQrgQvsglq6J
n51ddW4+OJmdUJdyTRYJyu0ijTHt8JydKMW56KupgCs/IIy3p1spaPCaSj/m235WlOWTmekONAp5
PflyPruAbA5zh5/RSe39NKe3M5qo82IZbQgLvyEGVkGzb+qwT93mbAHq2hvKw9vRrydTPi7pS9Jm
cuv5kO2wvRyHPivjJIUcRZNGjTE9/2aOUrDX56w1wpLMw3O54P0vNJ09oW+oPZ3eJ3KrebfL1h4a
Zu169XP7hOd7Yt6zgmrbuyc1gUdE69LlyvT3xtb6HZoEzH1OGdJwR2rS6HGgYh9esxwhRMjOjYiC
rVkYhuacmkZzLuI3q4ufCYnq9p1FQY+bRJjeQ9Gb7XFKxYtpYKfrQcGkRnWeOoWhfqGokLvWhsMZ
dit+iH3fOq/exqvpSneKUjh3SEOT9VwJ4excDwm0bLsD1LHzqg3dmfaO1hcMqaR8+7/Mncd23Mi2
pl+lXwBnwZtpektPUeIES6IkeO/x9PeLSBVTYlXX6TvrSQhhgFQyAUTE3r+p+scsdiHK8b4I1QJd
TU3ZFnp68CrjeSTUkVQJ7FhFX2Lb1h86ULiAku2vuFRiYS1UsWA7gg+e/GqFBAxrcx4njeTk7HUa
/3FzCYPnM+vAcOPp8anIbfQ3ChUoQP+jT3yMMnJkeJJhOanhz3ZMjxJmXILIBkm4D1pjOphiE2EW
yia0gTKlblkDVJww4yxUZ5l7RYVR4JNldgQ6VNZgalk6q3xM7pUKKTi0ktaWq1Y7RSVZ56dFs2TR
B5cxb6Z95j3Uk+0cSlEMwVvquEgg+ZhWYqv1yTA0ESiZQfmFSbBDkoHcUwC3262sZmuwcTOH0Ng4
afmFFQVRzYyXjYOYSgtvpyoh99TZ7K6CMceBwiw3tkH2fELBN6oe8alLt0Xn9EeFjN0E53s/dTtn
JpXVRO1XVg+fiBRFPFbN0fLI6XWxuckASAzhdIAuAJrYK6tVF2JT103WNsJzY9dYxExypwPNkGEW
Q/QF5lbxEin2uE55l18eanPI7vVKByMwenChxV2o1yRkbbPAWzp1JlSSCm3j9K8Oke89zBtjmalK
vQw6II9jy6vDVjxeK4SekN3n6XbjXGFHGOz8VhcIwIjEtwd+rcuiLTurc+QP0WG6A/2JVVTL5fBz
fiqmgMRr3IbHDhcNkGRiySfiQHacbbzQ+RQgLbUMnZkXnkgNAmeyUWA8oM8JJ4rP7nBsbbsp3gc+
e+ai8fDA0FgvaAaZc3Gbo1WSL3jxJGvP/uJE+muYlGD8pvIEteVoG7gmGfV8TCFGWgN6oADiasRT
ZouMIUtqxwItWg6nKiFkGJqvWe414ObJSlfuzwycz0EWJJxYgfmWcY/HMfeo2LuCX/xVpGX3qS8a
DAEV61cTKg94BoR9CaCCwreJ/OZpgOqJqstF+no2tHsm0uagVUF7QDVEWytt9dUyZm/hRZG9HDG+
4ca02lUGYuwArOkvLD7Y0t1ASMLOzHYTYlaAymHVb9qXiJfRwZ9V8xBVmXU5SgYblS2QjTnzEOkb
q6nXQa4i16CA6jHGkJB3MHS7pjLX7VCzrTSrOy8Pwq1qV85uruyVU3neoRd910K2pXGakrMey7Un
hlTQxQ/IpzzAU3U2iF4lBxgjukkMNcj96c0kuLKcOtc6kFdgAi1s76ZSgmArxboKz/FXbaVnIBZI
sps1uBszKT4PWtIyN3iodBYEkbVI/QFF3Te+lB2xggxiUg6QLuRmxmebrVh1IARVXgpfzJJayGo3
lkl/UeC1OZPe0NHwJM9rgVC+4AYkeECZ7ysyA3s5rckWWSCyXVo8Q1NmqQdVFHNXPuWt6a0Tt6tW
U2R+Rf0wIOmgD8fZ4aZCx7Jaz9yjuyAr9lCVh2Nu9xkKtnmcr8tRIEHtFFxFvw8UZemDmuIdoDK7
gBc2wsy8k0WmqN/UDquU1mmWmMQ8VySUmTj9dVR7iymJo2NRWzDr9bbc1o0OTMLCOQ1fIkepENHh
zluaWpCvECE0T2pMMjBFJGQygi9j/qCAU+laBBvzAmKbo0Vfzb5TF01qNbgt+fdhXjuPZcnSQHVh
f6CP1OQ+JhIeqSBMCL63tbKFgOEeorIbl5U5w7kcIYnbSVIsW1YRT11ooPIU+BjYsDEY9SI41vrr
rGb4TnjdlxzlA3J1ZLZi46UpY31B8pJYuAFVLVEr/lgBgplxMyw7QLt72CY/2i59gv3i7axOnTaj
gcjGwPbMD4vxYY4i0Fn5Vz/LtLe8Kg4EBV4mPTMe6tQOyGcBggSSGB4Gt1+weRpvyqj6rnruvIpm
tpYFkiLECtFiHwpvTx7COfdqCxkmw1w+cwfvFJXfNKLsx/J2FAk2diD6qi6yYVNH3soMeSMW0wwg
U2fnG5RaJhBfPV6KrCcmG1WIenC6LbvbVV3lFQ7PdX0a/BHZfzN+sIav0xgmrzqCiK3a2ut4NJ5s
z/7qvqSB5t0wKwarurW0pxCcatZ6+n7ENhpoXj6d8AVsoN97FmnhxjuR6sLrumk1iLLGygsyZ9uH
IxgM8A99CbbdMX7WYT7vbSsetsgvuWxAXGWdNohDzKT7A8Dg4OfM8Vw1zbQ2Wrtfhe7wLVUitLzy
5iVEe2Yp0TESjtF5gbMiask6UEzCCivKAwYO2S5QGxw+O8AHnjYAi+D1n/T2jKxE1yJIE2MsQRNr
oelwV6VeR1yLYpq6/hBjsbZI9RnetIjSStxQK4K4SuGuvAa+E+zQjTHNCfp93ICpBnEpNoPnRLy5
694bdgEa8krR5wdPFJNe37GrHy5Nugy6lrr93I5VsNGdvjzIQhVHrl1tihb5iUjMOFV410TFtJf9
BjP9oWF7RmY+ZK2QqSPYZr1hcW3PPqnXgHWcLHDmBBrM7auq5PE6O6xBxQiojFz0+A1fWh6lWpzi
UKZ9kjudgm2Nk4Xadhy1fIcg8M7WtO9a5YbbMsr2QhJzByrSO+oBEltFT8CQdOPS13TCLRNeNmXA
j4cbt80q1+t2fD2CIt2WBwYEuB/y/lDuRuThl73faiB5qmFhjvaPfhq142S6R9eNNcJ/cwnisFun
xUMYxIcQu8cDVwfL5CdP9owI4uwQPY50cFqGryVI0lW3ccVn9aDbKKy7QA98FDbtBirA4J+5W0sB
teYVWegr5KySaF27c3jrtojC5/22wOcefZcCujCGMDWes14pXjXBXWc4d3Fvwp9JglVa6freiR38
d+KfBLWSLb93Mo6bMlTrdYqD63Iq++ckznbs2YL1JDQeSGsoi5qfAADflKyjKQfX1IBrr+NniHY/
uinP2RwlxWIIwq/s42+7YNwmXkKkp/HbDXpJS53gIq/HfjNWTNEo7vgLfqVEM3aeomKUg43D2oCX
sSCzNRw8Tedd7k75qoz4YzszAnFOk4ApRX1iY1h4HLqnBL+mVTc73/LE27deesqqaSClwdf35hdr
cA4xnEe0xW5hVBCjg9a8KhtwZ3jPlwR5V3wyi5vE5uxOvMPm+dhNWrJ1uvlx1DD+YfFKTjQiet0Y
AclJozzpCYBMR4m122LSECNTuEHd6GTwx7E1k1c5wJYN6Qzg6B40eWKl5OF/jCox3cGrEOokjG7U
Gbl9WM46XGoEKdPV3M43WqMcUc0zUNhSHgn0PyKOQ/6l1D4LbRkk7bZRPnxV2V1jCKg2D9kcgShQ
9Yem5Gs3FZrXZpsRcGY5GKXBIxuB2Di3UzYQFQ8fMUpUlqbPjDcLkECZPdl6cHZYE/f4C2BdyQ9d
TWZ1cuIlmva4uNr6m1O5M0L6nwBnwsXJnGdSP58s5PPXYWeaW1BG58EhFOLhmsfCr7ypAtcnsaAI
CIQWs59z9k2o6WQ4wXLEzGa5ksCJUDduPb6ANHL2ijY9uW660ewJainvLGa1+lT11mqcumGXGGNL
MF8rN50WLkMl9nf4MT7oOgmBqPf8tRoM61mzwWyhZ9eABk2zsj5kEDjzLEUN2D93k9ItZr0GNkrW
RAU3hEydma8mSOv2MFhrxUr6papBdQpI9WSe4a1044fitZgIhzd6XpTLQCkwbtC/BOFdiIXafkJU
j6ghbj4sD0BsDASwLATuLBsxy2Y4aZmBowkSq042kK6t54o/lspLxT+g5Ppq1fCL3nKyhIs0yM/K
pFqIXYUvefzGThWxQ6uFUAK3dRbyO6i4rPLybooAM88eUStT2YxYVj01aHkpzvxYWarLfgnX9MBE
Oil6hfTMkzbYAK3tz7EG5UabjE3boOQSJ/jUd6l9KBN7pZbFtOkHQgIm0C+mLkNb+YRZ6oqvksWr
Wv9cxDF47sR4Nlv9G0LWoFcGoBwIAH/KM0LlWhclqGSHiIDUxaYdARonRBPzSXuaCYfX2Jf7PHNl
Zz75kVfvfKdHODF5SswOrF885yt0MVd25uGxEU8hL4r8a6CNi760bKE1OC8NMifwRR4QXd8NrHqa
1hg2do7DWcSEZZIeisrdnKMG5TrKg6r6LdKLQmvM+5In5UjULfS2La/0JrRvdD/6iV4wzl5DgKpu
ieabi25hquXMRiErqDhoMPZ1M0BUoBEXzRQeGoi7+VpPlH03EDf2plhbQ0bDgQK9KaDOYIWZ2ADx
RMq3RmnQifNRwmqCDei4cu3gUbl2Iaws8JNi/fHGw74Ka1AZZj7ahBV0NtehsnT0WwN3I2zaFlX8
XLE/W9h1WWwLlWRFE2if0GpBi2x297OLHEVu7c1oFAG8pFiZRX0CxtluhxTV+um20d11ndb2UjVC
iJX1GbB0yR8CyGtp/NRrHMhImXDvDF8GB2FGP/S6PQqw5/ApwTu9G45oUJEBqmz+DB6X6EG2n31l
WDRK+grUisVK1L6QRLCWlaHfxgQH93GBXYaFO4459+7SMFmBpO3tGIYFuJUZqYiscDbzurSgJpQm
aB+e+roO7WXr5MZ6zLHVg+Wx6VPvrfUL/jJziXJ2PEOh4YFqiBH5Sl0uvHrhVCXbAQvPtoR5AkvV
iowNLxcLSPeiGdmDTl3DHkjFD8R2V0Pud2u25dyFwBtT55Xo5ltV5PXGjEokVfYOAkhPUeGQDkoh
64tFYmC8RVN7TCb4Y7xrVvOY7bFl1RYwGtfudwegT6Yu09xxIFaIkBEYymxAo1hVb1M9BhTJKihq
MUAhem+tTCV+xDjOhv2TPPQTt5g6krDLeaRXLQop67REki3JAWTbzfhkOsUhy+p441bjiLMsGcgQ
8fMMqQWerpCXquMWGwuYVuvCN7McTDidDTY29cKcCOSoLNerMUO5QvtcpTj64p4ZL3D6PEckOIc0
/2q+xVZq3Ohl/0UBOL2okRTZW+izzgNEayAJgL7yplhbo2svOrf5yTsGq2QVlf187I+g10is8M7Y
aj2R1xDml5tBtiNE5cAgXMdDTbTHvSGXa28wItWXRW8WYMvbHgKHL9a418IRqORYj//Wdh2izKD3
FmzHIMbl4HEjhJYPeWsEQHLEIdozIAqIIlTAf/0SrmBGFzNbAZDdZUK8jq99nfx3lj6X8nQ55rfD
y+XE8EIEE2ydx0MTl3CN7labtZksnvhAUchzr9XLf+L6eb9d+sPwy+dBBFDXSILzqoZwAl2UTxlE
NCcQFx+sGGSD/GgNYC6IRrUD1aY/q7MRbZ0AnWgU7N4Iik27rkWbpCrcYpezul6Xsf1mT8mu71+i
qmA2BKAZot934zj1AQ+XL/E8TK8hmKc8dGAY6p21U/SZiJXA7HuDx2ro42FeZc2hctngtF336out
CuunX0Xs2iBCZB3Ugaet5SF2sBVpHjGqUZ34kFnEe3tzX2THj/3yek5OxPpylVR8mhwkC1uP/7rS
pdGcWVvaBStn5uDruOt/63Kta/2fxvxTGyra7t5ptpUIoFsNesADocaFY07GSlZDcZ82773ySLbJ
XlmVhbzAtfpP5/7TpaAjDKzb+C2Q81kpJNqIKxGoD/i23OCi/o+NRlmz57j2F+Kk6HqSrMtuu2L3
07n7QaQO6o5bmnw1h37hTL8OZZcsrGhFiExBDZbLXa8uj65tGDb8kjX5X6HQ/v8Dj70VXd4KfRwU
f/LfYWC6iSzL/x06hlBH++P7/3lsv7Y/mr+d9ws8Ztv/8RzVAOoFakhzHcBoF+yY5uj/YRnjYMtu
CR1CgSr7BR1DBwcpBcewDdbAAr72S89Gc//jGbqFCo2mOxpS6/8rPRu0UKF+X/U8THwgNF0FOGbo
qEUI9Nqf1HB22XWuDYn1ozKKs5Q2g6Wqr8pwhhDW2/rzgPPwCh84byt7VbA6l148bo1LL8ryv3r/
6Vx5KTn4n87VvK+RgHYEfck+VxQofFYAdt7rqC9WR2H+fumWHbItDubyr4FKc7LzFoK7UMa+FikK
Xb9VIzNTjkWyIzZrvARlmp1A6AWEt6hWaLquhwGrV92uzBfdab8nGEPeBuO8wFYZ3ThmbfSHp1cL
IEzeat5LH4xEKPGmwSPWgfCVEiA8ThMey/KIcIR/RK/VZusiemQ98TXj0KPznUxI1JvYs8I5NeJg
5Q6zdhyxH6oQ6XC1o6yHdnerFL76rUwi2LSxmZ/iOSxOKNAUJ8TYyGuqJeavf3bIqizsqC5OSCQo
rBXFIanvYEhOsi8dR2Ud4IpBLG5ipoJpfxM3GPcEpe/ehOJoHmEE1p7FtlrbFo3RfPLUSrlrU1Im
icLybyz74qYXhU/a5cZ3AJhbZQ5Qrh0CMn5mhosWeAcP4bX2RgvYDQelYj5q2DusdUzgNjXIk8cQ
rYRzUDbPFczRFYhyq3+A+t0cxnDp2FbzAHegfeB79Ls8QmBCtslCPCskB+JgL6vwS4KHfztJXii1
+p1RF0C+ybJWpPu7CRWw5PdCtpW6M/7WIduIcz3/+s1d42aK+51J9PO2NtiJ+75ibUHVE2E07fBx
bCZCPkODkKQ+tNsqaY0jomXdoXSGHtvmKrqx0KFf5+5cPOijaywtBFJektTBlXH0+mOZV+qq0EcY
owM61vIofT9qBiW6tF2PyCND3wR4gjloHS010AJbANNduJR14knWlsQkGiv4Qa36WZgWNUP46Izo
9s91X+2CUXUfykZo8SlZ/D3Ef6Ktwuy1RcEG6QYlOhMDJjiL8OHKbycf7zET6UDE6LWFoRJ24aYv
Nmz3ixu5MFGdGpKhKCpngNnroUogO2p3CjWeG3qUsLUWblW+EbQ4V376qscZJhqlVykHUc0xk4Fq
6WC/Y3TFK48nX+i9Wudmfd/MezzcsyPJIQKkplBljPOUuFibFO3agAR6abz0o0vxzS6zcOdgYrRG
9NNedr0Su1s2caSIxzOwLuMmG72li7n0/KlPWTepVQSOAZiRWK9agEdYzE133myNl4KVOWdEv7cE
I8rHVY0po8nQMcWF2dSnbeoE0X3hF/pCn2q8vYZgN8aIipKIAt9RbRPxtpAFbz0fe0XeI7KayZfJ
tc4PeOvPxLudWotPLUSXc4iMIWIP1vw58NWT3ej29xBfBxM6yQu2hljDAOY8FXOdnSPAyZehfT6f
YjMr/ousKRIjH2YXD0kv07OQ3bHRIgIE/efs4mhZ1IV26P7ALx53OYkt0AWoQoL12OSBNZCHH+sf
h/5W/9vhx3MRXE/I9I/m2jRm9bmrgofKmgA5RVH8zCIMU3DEpADV/GYbqgm3UR/26SlPUaiRP78O
9eDiIOqKM0B2+Ws57uoq+n7Gtf3iTyrP+O+fUeX1GXfn/HFCC4rNdDHcRzoJEN8OoanbbfkVItEh
GI3gU+Yp0d7EcHQT1G75lZ1aFCRfmww5RqyL3Z2dJs0nRSEWjhjpMLePEPzyO8Vu0ZcKuzNiih1K
GfgfzbZtrjWn7T4Dc4GxhWDDLYqswa4OHLi/tQbYsMa6je0fIS9VHZElcKdHZFzuHNHeuDDU1Gz2
91Vk5S+QOHEcob3zYiwC21jf+lkSvmrt7TCNzmdcyhQkneDdyeaAbUIbl9Fz4LntsTVnoDhDEL0a
erz6bSH2D/p5cHg/3n0I9fHGgz2CnqDGrfjn3YdvodvYqh19h66H9S3aPHdIJcyvpjrbsBx11gxk
TR+62WUqL6ZXEKB40ARtc5oJqBHhV14QvyE7PQCMmrCZO9WGmpwIQ/46km1ga++SfA52H9rl2LGz
xwamPudeu2O7uquNmr/4P1xOtqlNvC3D7t6xzGI9dt1wUtvMOiU1evpZMQefWzu+dcTDbfnWXWWb
6oscqofmr6H9rP82tEAl5nuhGHdxifidjX/tWiu1EOwdUBWhY6DMZX7ndsOeRxL9FRPqkzhSU+QC
QeGGv47+7P04ThmjzYgFzOXca29BTgGwBWFBVwhnK9P8e+GV2j427Hr/of06NoFFe5JV2ypOLTjL
XZSQDkP65O+Xk21Wkd/qA9gQeaq8sGz/eFrmqQ9KokOPg9bnA2F9YvJETADrFCSbiHgRhhm+BWV7
nnHaQEsmacHQK10EKRAhX8urHzQY1hgX5c9aPMa3OlG/5/fa7AXGM7iXZ73HI5hwoiH7ZE1nprqO
/H86bxaf8H6V6+cFfIKsvfddP0/0XWvv/zMrT519UqJ+B+M9PJNGNZejpRerzDGDs2yTR9cC6BUd
QWoubW38Ne6fBoMw83f//iR/EIhE8tNAyQzlKoNMC1qezocHeQwjRQ/ht3xHFPexnWv33nXi+NwA
vwXWyRPNkuCtw7v7nqVPdK7e213am/d2lIcGDJX1SY4fncj7bbxsNwLnLfW/AiR48Egfdwsebu3k
v99mlyPRps6AE2MgKCibNMRv5D0mu2Uh7zZ5JAcyO6JwYJhcUTZeLu5qPpC5OVRXSsGiuEIPapH3
Xn6sxKI4Kwx1G6pGRMCPKjK06T2aOpcaRqoWwjyCkzdmxTGyXkkoLF2Im8e0apvbQR/ACpJsfqss
PMB8e3zNWCbjovzXCNv67luwdjCSREeO2LBms8i61kvjv6wGBNnp962m+BXFZlfXEYmF+/TxVyy7
qXB4B7nflQAjBrj1WqWv5caw0LZppytPspIkoIhL5amM7OIxmr72mXP0mzg423bNqvC9Wvoq/+EY
XLfs9SKnvveCCeKMsrPmSj8ZZhrsmlLVcYvlyBBt8ki2XXsLFMK213HyaIiGBy2fo9NAlByCoj5u
2go3yGQOfhWyA+7LyKbwrzY5hCwcq1PRUVrpiPyqOE8TjfIycrQc6CWwGP79SbH/lFIVTwr6KuwP
8Ta2XGwXPliHBFYfKeoYGt+tvA2WiPFpp+69sJuIO1XWAeuxOiwDUAwRFC8xRDZVOT8M6jXGeo4s
80aJEhPzH4GXCxHfnjrzRheFbI9QDlx7iJ+AsP2jQ/YKlF1b69G67Tyl3RczUm83atHHK7Ljn6sx
0vZWYTW3zdg1t4Y4Eu2FaU+7y1iECZNbs0uOvdnrz7NeeHeOEx3roTSejWRy70Rfpbq/9TWiZprD
U1Gk07oAToj7Rhkf5VGM0svlKH0/uvZejwLY3UckVuvtv/828PD+9gC46O+ZqKyoHuGgj4KQSKP4
aTyp9fekzefGhKbtbdCMUzCGrO5KwG0I2lG7NDnQYxcoqU5YHLveMr3U3/vjJEJdxKnxZ3aVs5GF
Vo8oY/HbZWSHvBaS+sAziwEAc1nHy7iYlS8W4l9FWWvoMJwCaNj8Gxh3sOGqV8LswTJtc/VRDWeQ
lYXin8F1xnsyeNXetUPjnDBprrUhrh/Bg5Jya8LgVVwxhGMsrmiCbX1wyZ1vYZYh8gI35s1U1W01
DtNnxIn99UyK6kBKzL+TI0hpDTepkATDL517Vtyeo9mpJ0fes0MFucQiKbC59lwHFjpeYAZo/2U+
GM09qmmk9Mfw0US05VEfALZhwtpsZNv7CBAgyQpb64dK7B+tOcw3uo8eUCOqsi1KnWxTIQ0G3E/s
OIP3es5O7V4OlG2KR6Jx1mKQ5aLjeq1MblzhHC3AAADgq+AU49dzA4qC/bA4cvSswDg5R5ESUMaH
djlCdooz5dDrSZY4sxZnvl9WjpDtcpgejZfLyqYPp/95WdzN/suc7f7tZsfJQsgSuLYFlNz6KLra
2pEaT6gBvyWAPTTNsYGugvY4zkjhHW3NzY6yWlk+afYa99OCrGCxkN0fBsJ/cZzlZbgcNIpryJHX
4fKSsiov6ZYW6Toj20SoEt5EpiCLos/Z3ZTIA9IyD8Z0k8hmp4z9TTDAKgIwBjXi2k/UtoPhmibb
GakHdBZE96+raESRFnWN4k8RrMva7bB8JuF20mIoVit5KAvyqv4xC9ayog4mxn3Xwddhk+gJVXSW
FFzVoVy0C9l0OfThY21ax0DoB1LhGT1byDus2RcOsbezbJMFuMJoXMhDHI5OpTrVeztsw19t14Gh
1/66gmzzSsu7sM3/EK7/Xb7c+ZOQbDpEA1QhP2tpmOexdPuw9+8G363Vah6/jTURTqShRwDDtjla
Z+an+8LKyOY5rfnT6EPvOMdq/0i4qtklACuWsiqLvnwC/1w9yIoeQdExHcffyCpZSos8snUva52f
4xYU+T+TtOqOeo/LJjEl80bu1qdJWRdoeR1l7bJHT10PWdE+TUC2/zXOEObmeCX668rDKyo9yMkH
6yFlm5SpupLzTfFn1Zu8bNU68AAd3TpjCfUog5qyKJPsLujr8kbW/AnZoRQqOQZ5IgqKzN11fAGS
AzWe1jwgNWSs5FFmj+5TNYGIFPtT2W5OKBd6GIA/tW75sd0YVKaBOKqxVFcD/7/NYOaHeI6jovoN
41GEdJh0DPeDrDTGujEyBa3yLQFe3hKOIrVfw4vVim5cyWn/ujxwcVu5cV9lQ5SXDJXLhCnDoiuZ
ERmV42WbPJqjebzp35gcxFXFwuNyrT+vf/nQKHZ+OjzFCWiZ+0wUvfMQqgKnLZeBoiCqcm1BvCy5
K+OT2ekQiXjDJ21qPXpKH6waszBxdPCsx3y246Nd6QiYid5RG61HcYLp82qXTQTROQEaZdo0+VYu
V5HJEA5kZGhlNci4RXUMpHaqyI+E+AZeemUy5dorkymyVxWDP5wL4TZ/BkOb7edy/IlkZnYXqmF+
KZSg/z6XibaXTbKzcwHrx3r9M0Pr+i5V9Xk1ejochwVuDN0mNoJVLzYDMaKly0mfrNtqUruj0wC1
sBo/eG3QDKj90Pg8z/4qCNA78ccuXLFeCB/7yggftWRcewEKKrJpRLWLvQkCrCSzWbZ0g7722i7f
hAqQHqxqvdsKAelbWITeLXIbwYIAWbq/dowY/50rBXFQMezaLi/StXn/WwfhXyxgVYX1Y+Sb87Gv
KwJWCQv0uCzuVMV+a3muPk99gQsd8oRbuyynz35X3NqdOzwkYfhf5jYcOj+s5DTg+jiaqTa6DVgL
fny3uZXetAhFF9+aaYAc6PtCqre7iccpmRbS2fzqeA6wv9nbdYPuotpYBzlYVLPBj7FlNR5SsCln
D5+fXel54aFVhuzsxDMUpjwbH5ks0COLouyrk43HpCvReKxTF8xRon93JgjRCM3f6MQEzwTxcyJc
7kReiRVJhc4D0ljplN/lUEU8Z952QqcrxNE3+qGT2VxBAAOPLaaeayHM00+uKK5tGE8vVG0MFsJr
Y+2xvGsfit7e5369y/TReMGbRXgLmtbeShXjpbXdE/j98qFD/eAhbv0jz0vyqXRuHWdOTvxXkpM8
koU7I5K8iPv2WDRAwWRbDXx3resBEi5y20zi6Qlvb3973WjLvfm1et13v4+VTXKErUA5QWFw35QB
MjPvxdyX0zFLs12WtfrOMIKyWlx7L3Un5FVt+/MeXLh5C35+hQVpdTZETTa1vKKOajueZY0b8ld7
j0LPZopVsM7vbXIIOZxXrZua7UCMt/4WG2q+HtrR3hs5flBpOQVf0LUxlsQup2MxZfmLhimgbC9w
ndpPOAmAggrCLwjnEotCF+TWzHL7XjPbZ1u0WwRIEHce0eJTHKjF+hQiJupXozYde/CDjzkwN1Sp
NjLwBO5TVmT8yAzdUPTISiqGBTCSRVxLDguiTRV74frfN0c4g//tkWKN4Oi2gyuYatkfjSVGY8Dc
PJ+NbxnwJJy3VPckC8Wd4001pcgwvbeZYYslu04g/DImT1P1xJNnvY+QYz9U5XhLAL5TNKQ2TgWc
UJmnQ9x7BEZFgZI0jgVMW9cmO0K0aoI3tqv0wrwMCw072dhq4y5lG6Z0GmKfXrWBNjGirNdke22s
vKfKFqqDBtLxslrOZr1LWjdk20FvPOXkA4sS4UNRhQSk3faqeZY1KMTFU2BdTpQtmd3v/Dh27gIv
eovVLD9iRRzsOhPAtUyBTWID8qFNFW3oyP4+7tqmWGSuL7m2D+d1QLSP1qAni1kJvnRJlnxqeuw0
ND1kaQVT/2zPar9KrUT9os7BXtU6+/ufQ3Go7Y6mGGpVfb+KxnHYunXokHnpwxtXFJVKOBci2TLE
IfjGhuSNUYbokPXBHW/YBpp7pdZTFO7EGK+3wptawbzACMHW/XYeVE1nm7rgAKoQDQFjbl+B4quf
Yps53cwIjslqXQ6gm5MwX8tqo6fR2nBhjl8Gpz441bSvQeNzbqBUnx0r7FBOqLVPYQKH0rB+dD4S
LqZlWI+TVUXn0tY+y9WcbCI3d2R/G906kLdOgTASmwrynHJDpoH0EiLz4+a6U7tuy2SvXhE3+rBf
U3wVnXQtcg/e7PP2Eey/QxWZ+3CEUofiIyn3Cda+KIKshDkpjuYiKXjbeatrkzySw+QIWZUF8GnY
Tb7WbMm6oxENimir+46BZn4UfbaLAjziPM3nZAh8VAtuQ6eHge5b/nH2YQjIqu5lJiYO0JhktWjz
Y59r/kNcx1/8xv6aaJOzgqU1HrywyJ4Rhj4inj29yvZItOum+o/tDu+eAzRUIbJJOnS00eSXVZkT
ldlQ2XFNm17bwFnvylndQ7g3zr4agkLVE5WkN9Vr4b1XfRUcvVWZkaDoG+eA2Md0GV1Xenye0X9A
we4ce3G1DkYzXxuzAWGebTimZUP1hcABmquhjekikcnnEiEfbYyqL2aimNtYT1vklNXyS6Wb54iZ
/dGFIHU5fRbDPpyedQr4VNrZMphrBAFPUeUCKBaQCFkYsMQWceYYB1llJaDdNrPG78CIKXfapTWz
W3K7ILl1uudoFDKT7MpZSZJsXKGiUa/7mASWbLNsLb7VnWevK/4YllufkZbGOSZEZfzenB5mgnvF
UkMBeZXoBmIzRhc+ql7li85KYB/83r799xlCsz6k85gbMOmG3IXClWVbbEGYQX6zcXEyBdZn3pev
aOz3y4z11xGlG9TVjAiQNz5B4hhZQevYO6hc6aFtYhslui4DZNelqK1yGw8RYq7QRrZ9lqeXQLRg
kWylaLlcnwNWLreF0qBhLqBQ4Nl/9cbQFu89HlWJX5B4BnnUNd1z7XTR/tp+hUIMf3XK8ZNAPlyH
eQixx3PzUOhYMuZJBFNnXDt9Nn/WNUxRwihTCHHV02dvQKLHI8Z7k8AYkMOU2enP2QhZXS54WF2o
G99CyfiahbiuhD5kNK6DPyyn/oey81qOG2m67RMhAt7ctm+2b3rdIESRgvceT/8vFDVqDWfOfHFu
EKhCoUWRjUJV5s61vzRvn8x7KvjMYtw+FBbnvsa06+T09VHkJZOguyhS1D3rpVEs9TCu944UOXvJ
GyhyksLkpdLKY1AR4G9EgBg3du/qTgavSl4XJ91g7dupMlbu/Ke1ykg21QC5UjTFMBUp0z5XcBTO
3KEgrN0n59t32RuSxzbv4QWKL7NmAovSEjZEYog41NMXHyHlY9Nl8t2t/zZWfObnQyMZ2efnhRm0
2mqkxo0dTYQfIbqYHjbJMneM8CoOahJ8GxN92ImW2yn22Y1eREPc41uuutVq6qpvfV8+p09BLv33
A2RMqsG/JWBUxIS4djmIjLQpLPclIhP1UZVQFJp/A/Ke3BGX8z+NVPsKwHjE5gMhLHWMQFAc7/Bv
l8WFOjdeYYfmOxFwqZ1TY3rtVTSisgTQ5VKUJ5pS3ygH2e2vn8GeKJI/igyCelsCbBwUjDPdvse6
NXSaiQCRZ4sOLsGmCJtn3N2wag1Aw9fj6JwMvVMs4ofas53i+i36zGlvGQ4SuTi3WIvWOOi40sBs
bUAO5cyAWVbpsxQXnovtj7CPiRAlKttUGWz1UkSN8GnxL6Sq52bmdfdiRImf2zyjDGUrmoVl2nfd
FBUQTUWL9Rl88Q640pjuc71f1KyWjibMqONY1MQZFV/ull4Desy3m9RciEuVJH9zclsHNeSNcw9Q
3iYbKMXwqGi8+lbVLkYiAVcP47FFP51RmNwuMtdWD5JYtluR4vCODEilxz5gIZW0yXSoCvJLop9N
31m0RkDPv/xbI+s8Si3+GzxFVQbzuc2lZK2Unbdr6tDc+ql7qeO+OgjJGmjyaOs7pTszpyldHKSE
YqvIqg6idRshJG/irt+fIUaAsRvgWKLsuc2LYrLDh8s/1O77l27RtFrVPxDXEI3blCnmR3HNbd5v
k6U4K/RDW9klbqu8rHI7jPYaubo79o2IYUKjg2yVIZax457gkB/wSzXCpwb3IeqEi+x7kdRnByDh
T7N+a1Oq96C15MsMBeE7NcLfUtNJXz2MmCGl+NodxNZwoUqadYD5Zx1CamsOgVFl21SJLnaUAknz
pz5xIbXvTZ81YCtL0wYcgN88bVVvfYvj9Gm8ypz2wLfgYnsTDu6vk9gLP3vCv06mS7VinSS/xQda
ju0DVMZmnHW4Vs8awT+cOh0FBeeimBxuYFwFlyA0jLtc7oOZ39QyqEd9wtXAhF+JxQGzDwYJwymW
7HWBiG1/m/8sfhsr1nvJ/HPqa6tr7VMIjZGrt+2CKH5gPPxYvXlrApPSVoVkj6E71Z0l59oSTm3x
zcIDVozIGgWOV1lGB7AR1tF0gd1FhYWdgp3x0rUdY5ezc91hXmzuRPN2KAt5Db7J3966GryP1ho+
quOTUlbNmoD3kiA0xXxkI889meyzLYUmW6qR8m5LB9CU2UCGfPATc3FZnwYGvR+y8/BIZBbh2ob7
R6EXFhhhXE5M2jTdx1GtUJlY8uXRdX2O6Yz1XFjGj3400o8c4wKsHkmajd6wkYqyf4sktBRqU+F7
RAR1ZrdZeZ/hieOoqnmJK7u4z8IGll0TRStxUQtq6+RKzkpcFF2eMgFFiF5tRVOS425neAYb/C6q
c+I08WMMNPwwFjn1swZ6XChFMt7WMLF3UC+Snayb5FDEqegUh2i6/HkGKJUSrZTky22MaDLdmmtb
76kZdn3VwousDO78IHzBTdc5uUXinDAoJ6pHuS8YsXyA7kezizI4A6UnAYUcrXnkBkwrdj+8qKCr
nN56zlvV3Xl9Xs0nl6Ii0cPxaUyBSDaGGl7FwZMeG7zbzhIRymttpP1OGcpvt+taqdvLLu/Vheij
Qva7nfUhCwWrG/qJXEymxMu/10ZiLhxTzfZBJ1tHwPpU3kz6yn8ZkXsyzMpcf9HYnl098gDaFOAQ
rdDw/mhN11hpkHKeRmaKtLy1pmuDaUYfCcmMXZw14blBM/f5vBUxEeKejMDncl0Ij9Oq3bkgj3hI
k+NQK9KTYWOZUo7tgytV7VUGqBfHmfSkp0a/L7RYmXXTKIzyrHVY+PlSXI1Dv1r4VY66OEdCID4a
d9P4DOvwj81Bi6f8unTDXz8BnOJkTXkXNGwoVPt+VK9NAnqHv0wQL+EP9GR07eoqDuRLj32eGcva
hW0gInBlRYbMD2oivZMe5rMzHoxs3aqkUjE55xVmSuzN1Cg9Q01KkcJK3SnEIGLquXXfhmJGlnxe
iBOln4bKluSsYS4Z+ibIJhK/Dz8edWn8USEuUzL3w0rsgHByXT8asYNkH9T/vs8VZWdJs76Zs0iU
Fp9inji4c8yxfZQ9C1SCZ//Rr+MZg09c9pZ4oDB4+czlWHMeRKQls925A9TpKlo4tb1QCud+xmVU
gqDztoGjIS62HvBNEnHxWjQDzQR/GljqQnyaOZQDfnUSxEEbbGergKlTVczYRrc09rJOGL60FHPW
ubX/xrN3aZXIe9Q1XmA5hI6VHGTFYZjSIeym11UpBe9WDE6CKbi5B98trRt/GDaokNprPNqw4qch
YUS0BRXIN7wn+Yu0PuI1NWn/Ry5I/5fFpCVblmJjyWwamvJlN6ah6/QUJ4+/BZQJm23RnBVNqq5R
DXs1ryLIu+T9rqIvtyjsi4q4WYumuDBq1te7eknZDJkzFclTnZqOc7t3IPfr0Of+OkFbkVw0GWdG
olFIAiytrnbi4CYGcApD/j5KUrVLPavPZ6qlVjuQzr+GiCZ0f+4Tp7eb/7hHfE4/lK//vfgGy/l1
8W3xHqL6Bx009Oh//L6qUq78LtG6V7VNk1Xi4TalTesJZTqIs9yPea0Hcn0tAyvcir5gWlR0hcEF
8gAVCBsYE6KziQL7kKh4cERYkKEm99iMmtAL/n7WqrH62Yfp+q+z//9xnVquasMb1yKpZSAIxpCM
wJrYFosmtJZoJ7JYohnpffhHU1y9Db7dW2dgUr8MvjW9quQfiiV3DmuQcsYsy0425Y/JpO4QB+L1
YLocTVsTgPXv49FJTyD55roqF28lFmBUkab1hToNdZNHbCJ9W4/YF1BwjwuX+R7BFuCv/W5GDfyY
uA/vcoUp2cyrfGb3cfriDUz5ko9Tm2iC53yQMiu9pNQOk3HUjpqjJS8BgDX4zw2lBqIJTmtmYvJw
oKx9eNLSD4DV6QvluelO0wEEi8+i0iBYZLZcYb3E1UEHOAleCMGo3LOd4CcQHyYnAVDM6Sf4bOJq
kdltemmctLhWrXGEL4AbjhEG2wZh3aLsLYOURu6eg3DSyGJi9sbD8RrYmYbzZYghAYXzq8oIy2+2
9SbVlv/25Ua3UZ7/+/uvml+//4SowBmgBTGAl8Or/jJfjBqzpuSYyZPZsxZ50vFyp24/NMEI4JLV
Nu5OMjUYrW1x8T1PX4uW6CezBivs1qaahsg7MrBN1+nJdjBD9ng4OuJuolLHjeNVtdVao78WhZmf
MxOLhjIerqIrzfp21UppvRBNcUFXnXuzbBAMTjdZFOfsK398FC1x6F0FRotLVKVF8ruEZARjdqys
dda447IPkUqyyITRKtfx3iBz/dwHpLDtZHhESedtixD0ht+2Rj3JoUZsrS17IR7iz0dePMpBna11
vdx5jazC1POSdeiM1Ukn6fV5yCMdFlRsxH9c8Kch4g5rukMMTnMMIDQXhK6TUx/Xeg3JKScqKO3+
6wweKVdEG8GDbc9t2/rRYxNKBoOBUi8fa9k8f4kDiOatLxhmIyq2vejJeB39ETKoVa8gy+bqOGCn
/h0VINKTFwJ9ZO4/iVZTn2I9sx8T1U0usuWfSDtJT2rj9ztZ1jHQMBrpiSIlmKiEWqsOdeqVApz0
ylwdXir+IH4kG/d4Hxr3GKTic5SHxU70JbmzzgCmrIFqAxp0pWYnAU7cObEKN/vWFme3MfY0WjTZ
9h19gsxqq/Sbz02cT/DiznfzR5FzF1l2cab7DfaWmYPSfMjZ7HmEkm/jDFAygBXCkeWBop+w3TDg
brOC0qamOMi1Z5xSPb9Mit67oTQCa1ZDiDyUrQuL7m/DwgLqwGd1nDy6+i6qSv8kDmlfRkd7OIsG
0UDCzkSWn7JGHbfp2GHOKK5YwZR8whNnIZoOX6adXYcHZpzw2lf43WZdfBat3IwS8hfBNBuFV3EA
RF6sRuqrWF781YcHK2v53Abl3fqHtBzeK7fVHiMzt0UL6qv2CBT3jxY5t89WlajqYxS5f1xrKYpa
EHpNIIUBxDJw4oM3ylnd9ePnmeijDhP4ZjeBnSe8nTXh7bRMcUm3WU0azz7PMTuP1kkI488i5721
i2HAZxeco2q71ONJg3tsoBcuJVKd1yzJgaVgiPiYGgXgjI68BQTsj5D95A8jVfg69wBJQ1x59DZg
01GV8CoiD+79EDcgiiT7zfSrn65Z2y/gOZ2ZnivJY0aV2MK1KUb67wn1H5W7tob8hs0jkyqTKZe/
aHEiqFVpV1TWo19DNxGv3i4Hqh53YXwnwte9RKVqLsvxnXj1iqtYHP26Kk8mreLq7V5xVTX6baNm
+eXf7r/d4OPlNjfKUh12adGj76rBDn6pCDAbJPdshls8X0UQyw6dbq+rQYWdXYNzZ+kC2HTM7lFn
094gdpUk9aRD73jGeWe86y0cHUWTSKG8tD1tYJLkqulZSOmLujiMtZI9G0Y2L4YiXjdG7Sy92jc3
1P6AQW1BmTWjcRUbwaEGXGMjeL4PO8PYVJ5crL06BH7UaldwofXGM3x9o2H0JmNe9mpISPMDlrkH
XUvVne+oxhI7tfYpqcwnEeX+PTSp0l9DrdZVPofaTv+cdTnm0RM1T7cpS14o2MrIYdbsasdnTdcM
nn1QScEetLqz39RkvJo8lG+yVnxYfm++apOjqJO44zNVa5REmmb72FsUYQDsbe7jMB0gexOkkKW6
XdqFr5/SVGrxOC79o1vm8rpv9Hpvdrq1UaXemai1yZ0mZf3W6jp5Z8Nl2QwmxYAO7oLrps+tYx4a
0tK0h/EMIcMjBdg11zTMAJoHdv1QlXhFp2raPTFxabMm6ZWXwMJAp8o76Zs1ji/8T8ofLAAOwL2s
D6NLVnqTAVgjabMpOv47rZ7GpyEbikuaF28YUymviqfLC1A4BexqCiGVGGOOqT/pa2stYIK9Z8mv
vmds/Nj2H7rm1PNwb0eQPZucUmkqpSpQGNgo/dCLZuYXUfMxFCAkGrPJHwM3BmZnSNquLlLvYHtG
sozlwnsGBfrUYUbxIUXhqmkMfWVmoboZ2NPMMwik1yRztZXWyO3OQs3KhOjBqyr9/L5KANzHvpa8
GcW4UvISpEwWxHMryu0diX+8xaaDaJpk41iD4Hcl+hQLdN9MnMoJPBVmEe75PHWmU60e0x0OlreP
EWd2UHdzS87irSqB/+87uTy6cqDeNRNG0UPi9oA6Dh8FSU8/NP+1G/3xB8g6UPtlKl/UYkw3Uog9
qy556lnybR49gM1vlVfOxT2pbf9sVDl7zBNMiRu+ejtDozJbUlILCa+PL7hbyrwWw+SO2fA+EKuP
6aBNqxTRj/XrPTLBX123frKS96LVuSpFEXFQfX7G/7NPfIj4F/Ace0mwbJ+bgW0sKIHwHpq2qI64
fp5VgBUPoss06ruKZPJJnrpsp4RUhgZ5LS6Ghp0gqyQZIJqOOhCPM9e6JYfVHK4QALHkqMVjfTJr
qb6v/WDnxRFhLKXFFhxM3hKD2OGF0mlsblWnOhVgdO9VjCduw/AOeB8T51mLrGGTE6ZL8HGpZ2ph
l3ucDH8dRDOJBv5+hgGqzDS1s6tk3jkM7ijNJV4puqTO+AaPv/7VN5o86MgAiqW4yioj3/33+4Q4
w983qDYFI7ClVVKrPJyKIk+atz/Sq4UG9SsLU/WR/CfJmBVzLfDzEddY4m6XYnqRj46zpmzzV2u6
dmtN18TIenqt938b+c/7xMhq+szf/8Lv+4JIKtddmY54O7qkU9ymI73i7OWqRTtsm8NR9IjDgChq
LYUgw75cqMyYXYAIFNt2Ii+cElfTyKCSYUrT8YBnR6N0N6IlDnoVAOLDRm2uQH2LUOLazRwjxGHt
pwq0NcumBrBxTtYQuHeBFl6CNHROokucAQFtF403Srwx/rpAdKtcpYk3HEMHbFUyqmdvWrUOSZHj
2SIVyE7g+ftKKO9YP0SzIVHfSuK8D4Fif4y16mM71HarAcreHdxC46jrmo+8FAOSPOucJdEoqrdq
42rlSX4f5ekaFHv2bKZduDcaYoOi2aNXZNYyADb2af48jJi4SMqdmeXNUYpTrBadUEV/n5k85tha
Hr0S8l6FdLqSpC1LiXrZJhTBrodx/G6oWTfD+a9eEpm2H5tcvWokW3+A4MS9JaMkBGkQVk8amfR/
GUF0M1vUcDnXFPIoqzGvSWqoSXJgD5wvk1xOnniXvVMo4n6o6mtTN9U5prJYhy9XYu6k5wbRm9g4
d3GmQLLHoJuiC+NFzoFQ90byQ5GwqhYj+OllKOGZhb8T6asq12G9JxFL8EkfSki9AcDPXlnNEbmg
vQZk2e0+JXKu33h7zPn2vezh616RRamlinrQKjQgd3TqT0/Rj4SZo7eS2l6cZx332c6BdLMojR6G
NgC3x3/mHAdOvUrRGR9wAhk2fY2UZQhaf+f2RraB62QfCDfGq7AECcBfDCiDRkJ58BL496zBx4NW
DNRGqBlUeFkaXqKed0DeO8TM3fLQU3+AtxH9uluNC83vGTZNXD0I7NswOcJ0sJ5mMGlI+bTa+DUs
iijxjpyfvNqjZ51fIRCF8tUDd7CMTdvf12FRHmMFsqNHgd6bAnnEk80fgSxn87GOHJRRjnoHvCzg
h1WL5yhLjokZmT+SOP5Ipa58sIoi/19LX+OLDJ2pysFQQ1UIp8mGTrnb36eqGryoFQPDf0St41xL
/QmEFxMvuAxsnxzk5XFUvGJnnc9MqW5ObVdol15VQGvQH43Rsh3wC6AOAwRhH23FRkQ0g8r4symu
mlm9K4L84ox2vHeVoFv5ZZ9f4xLHyp5ox6uWjJdA6HIde4tvTfGzMvPvGvbszxIlnvME14QtyZ+f
dV3JO0muSN40OZguK71WEIPuy6nfR7m98HRt+Nbui9DNTp1M6F3s6LNolFfdmHlzsd8XcQESXP0h
UHNja2IgVa+NDOp7YWjhGisQVpYUjpOrtNPyVzAdi6AFVQMtFNDUY4Ek991etKHed3uvNxqyEv2E
ufvbBTHEzE1uEQNrBwZcYvePtW6ehZJQaA+pco/3Uxe01+ri51YMYsLuFhRfygfbqoulJU+bIVkG
y4fhxXsdULmK3ddPyy6uoWtLLwAFsIsKS+U8UqzO/K8Qi/t9e+CiGRO385v7vN3ET+tnGbTXURu8
U6O7+A4HfXqq0KDjYWSmL2UZ1CvbMpO1VFbpC45Hr42rd+egGIN7h7JZ0T04qb0BngDiZ7opHdj9
6Wrp7nVfBiCfbXTNTV6cLDd3ZIlLDKhpYlZ5T/0NfESAQGnpHq3QKB68ro53naLB1Zz6gdqdENUV
D1o9LFJnVEDC5iu9rlmCs5LfIx7/83Drk626W4J+1KBUMuR2QTRRinaQ4FzYoV01QBBP4otTpM6S
5YbMizJo10GYFHuvGLJtxLIQYr9L4JEHFAOdpoERkigr2WsR3odjshySsL/GsePOczutHqM6wwAN
g7QX2a+iWRIO2nfVnXLAOYbqebUaItfFdthY2wZa1Jk2AIaNvABkakYSxrXqH40X3GuYJWOrjZhi
KzJm+Ajf5W4TXeQpm5bZwZ3L/HYR18jofF7TpqL439dETu6f9zlR6S/aDlaxN1XRODo0PxwC/Y1Q
YFIbq91luU9x1lQjXXuWtNK7OEfqyjeyuXdkb8sy3vtJpeLWx83plViIwkTRR8fYibU7wK94ToSq
dW+XZLED0CwfoTnn6bfeS6XAeVlNpautjNm6ZjFw13vgkryC9WahxsNrVni7wInrQyVH2toikjcj
8On9RHKapLr2U8rr14zk8rPVRPmisJvxpFn5sBk1Nd9qk98ddqT+DhcWbFv8StlppRIcZLDbS0Rf
0bPWxU9wAJoPVC6rJtL970MEtyM3B/9MgRAzTZH6G69stYvlRz7bYtV4s7pvLJkpN4hTrTsEokzB
7PNuN+Unu9TvD+ICiqBfZ7oC3r02snEmD4Z5brv6tcyd/qXFMQl/LZ1Y46QoqRUdzxnJeRjirthT
BINdc60HL00WIlfj67ERTWcsD03lddfSretLl0X36jTKybR4k2DSxvKbJsE7Ip+S/yM1uuZIPoFf
RU7lyk0kNQYDzMYkIJb/W2wFFX0hgZw6iS6sv4INRlRrcgXaLo56Ci48y1nrecXMIMfSolKa5gHb
YHMml233rfbyS8i3w5vl0jIC0u/P0jCH19x6b/WoUNjvBTpkxuPnwkCKfjBRP7m1rj3nOKdvmiT1
l6LpOG0zlySetM+r/Le61DOP/71ON//x7sOhgwCxioIfeOk/KryVbqRE2iykh85JFbRNmjYfirE9
yV0S3VVd6a4ol8we3Ixlia4m1nuOLtCreYhvYwfqGnFvPrIsYHiQpw95AWUzzzTzNjyRIVKJj44p
cL37HDt9tDFVk4D/Bv0pirrTsUFSH8e7mojvR1krd32TRd/qqgXgW4fpWY9KzIvYd2xwWAnPHlWj
c1PKPBynwp3Holzc1HZWRBQUncaIbkKdZoLcSIIHywtn6pSdx+EzeIigLovKBHHtdwtfrq/XpvtQ
uVj/AyuDZO7rRomKEw2GgYycTgat8kVGR/jG1ZETWg8aqd1F1AxR/hzjiYfELFojFKt2ttxRmylO
y4Z0ZD0dPq+k+uDMRWcXV2Qix8HGKshASWqOB6FzEXIYcfZFE/OlCeB6gB5Rm/qGokHYQA02lD35
tHtLUVl02m2zU6TC2teR2S4r0BqPoEq82bQL+kjyPTAG413clEgBN1lhs5I19vziJqw7eCx9W3uE
lc5SPz6pau6/N123tNWKp6Twsrk5IIahFOy7VZvji6PUFYRL2bjKQ0RZbBSYhzrUpQ3FavI2wnzu
YCAXWOljJ905vv7kuwTUYkQ2e0J0DuhQgjBSMnYPKbWhvCu74QNHvbDW+YKgx0Pv0YaPXeQYS3jT
v24iEB583sS2tfh90yCUAiWorjJWg8+bwulfmrZNn/+Sq0rdg+xiDtoiAFq3upMsU4SdwdNY4/tq
2Moew9jwbsxDh8UuUcbKZS1b9b230acYZKHJ2cwoBuczBgleajbtNx/z2Fh0MvpNSVLMl7z9WU06
97qp+1VJPGVjG6E1dRdamJ09PXpJrMQFj0atblWpz2AM3aPoEgfRdJJ4ReA93H/p1ytVnTcJTN50
uEaNNuz8CYBIBoRi4unsdhB9kdfmmwjH7Fq3W/Zt8n0aTYLj2DX2ylSvaJnoaVU7NffqpHgWV4cG
iHnp3HtlX23VJNKeo9HB8ccz7+Xe8i+l393HUxFYplcONujgx6VR1ZZSAw8oy0sc24i/L8RTq9hD
unEwH/hsiquJmW9dZVgbef3TmLZmPUL9FWEcky6aMPkPBfrPq5u9a4Ml7SuMEw9igYvHTWDJxeFz
zavaZg0rv1Xx5VBrljMRdLdODqGnVT7qapZk7DK9BbgCf5+HfnJvjOGf/SO7vj41kvtpvNEkzquu
7uMBhX+COSoeGv5SFz9RkORblv4QqLVW3pijwR8g8cdZUtf2oY787FGqvaXYZw5pk28T4sNzjOSa
e+xM8nVua+FKJArdKNFmCazzfcSvDEz8OZeV4Qn12cOnCAatl7YYNUlesTa2ME5rpIPdYlHhhnXx
YtTR2ZtinW2Y35lJarx2UR8iFHeCE36Z7taRKnyCPUe/xmmszmy0Ku+1utKj6mdKrcNrml0JBmP4
8/tEkr72/HkpRb2ABesfY9Kitl5livtEygHty5QjAqYukgppRcpIDRRsEFNZe2wpkyyy4c22wMiz
V3f5c84pJaiPcWBF+8bIcLS3Kuu1ScplFdfKjyTDfMdRovESs0hCCGjaqxiLhcekbh/EiDIJ2LAG
8WOdx8W6sdNgq8RNcW2m4JsYYQGeyI3J8pE5bVFPvJFyOnQyxTTYLigLW/EH9vVmSKdlavO4scLH
pA+OmhoXZ/HyyWhxQ34WX+Pp2q0FbvqP1u/7XJcv4n+//R3Z+uf7f5LbkPlRSNT9k4WkGRLWtXI/
PIzOXSkpXbMNEjRJjqO3izYLzZ0ojBBnXuOyAdKpcVqElSuhJWvdVYNdEWL3jqJtYhO7Qu9tsufy
Q2RFztJkqloPeh2uTBduvhATC5FxODFuagwS04KCtQCo0c5kZn2ydOcptSP1JFqyh6dnGj5EAVEb
xUzdO+btcuGllvFKee67hVDukjuVdIzGFvsgKsyOAy6OxCD6i1+3FcV/zbsBqfa1JLKGdqEdnkOt
CeZBGZ+jweuOWUjJcmDb2bHEHQsvwK7aluxOE/aQy6HB169X5XEfB803ZVTb+6FI1XlY4ytqOmQV
ct51745Z4dyA2ihSQmlTuPXbUMKBS/Qk5/fhYfGoOOV3hac9VXPrWR90d005cLo2i7y5+GZ+iJHy
vsbYCIm8klzDJcLl2z9jHXfpJD/c9n1g7tyUWhRx4PWJQjErwK1NdUJTXVX7s1N535KhCQrnxc9c
QJuaXO5sa6hPpMR4lTYBLkNGX6zKyNVPJbPTvHMLe2V3KApm0Asmon9kXW1XPmnI4L4rCGYwjsow
ZrPynA3PsMpk+9kH+f9m29D5i66sluHYhGuzlPEfko3u2TFNKPG63/7wqJ0uvaLzZ4320Ka689No
pQub4k1Ndn4xYJZN5E+d17VSz7rEt9eRXju7rK/6jWlLuKtl6VIZoDnEFUZtqKufx7TpVy26uFXm
NuzA0/qk5uj3KkSHb03UnW2SrR+knIjZANvHUcLG1hOzsxhZjKj2Y8BfZYHpMLaULcT73vPDizgU
hYy/dISEb+qKJPz6gsQ2lrmRKTiYDNQfdPlLb+dn7CnzB1S5D0rpxCcgSvJjJilPmadYRzXMq8Ng
lGcKAZD0J2HIFu4jlJt0Lwfe1aGue+tZSaBTiJ3pe4kAtLMcfTN57UyixnkjlyvRlAbzhPWEdDXV
tjs2Jp7NnpSmr7qEE0cpN/5OdZoDMk0b/TMUMVFB4zucFTCbotz31snQ/eoXFyOCmIRrpiGiDW3s
m2Rl6aJ1h0cyI+mpiMNHVifVERNdnqSxU+66rmrxTWKmRi+erAmSvPPe7S6J3WqHvrc2Rqzj/AlQ
i4CejgR9uoiXZXdpewtfyDF6I8fIiI5y+q0TwCX7bAcQcWcDVZMzt0/bZU5k+YllDI6ClsNrbWqa
munMZUdptil85lXg5MO8qysJ/IuppbvPU0tv2Cax4rLn3dQbebygbDx3/O6Yd75zh03lGbNv42Qn
9Zrd51J3tPesU1jhhfVbpxvteayTfK5mdonR2OtYIvQN2ekMTVj97PT7zra6xyrynX3hjtQOF5hM
91FDEUnIlA7Cz93IuH/iFMacnkhNfk6nM0tXzgmT/k50iYv4GCbrrtPwh55GIG5KjpJSvkWkhLPK
Mh7KSG63XWWWc9G0Am8k8hZ9D6XUfIAt3F1hv+MWRCvPqNgMvLZZ9nIv7cfpgJrs11kcaS2eZOb3
W9dt2G2sQ0UxqQ3+9d93Wma1Q8X7s3Bz+64vqnBrN65DSShWEQFmd4cuCKq1X2rRkVTisNJyrTiN
dmktnQQORNd5Z4c38yZLQPjDI67vfB7/TRNk9l6DlLpSB3k89UWdLV3EH9dmjEBP6538kMeXsjRQ
HdhjcoFrHW5avSy3oefUJ/xeA+JecfmK99tBLnjSoxhtgZJW38Kywa3X0pKzRtp1g5BK3rR5E80L
XFiXClHUrYJxIig4aXpldMXctjTlu8nGQpVL88POk3uFNcS8Iip47jRpCYki/6lTVOYzF756LT9h
50fZ2UiDZlMO9dHmUVpHqt2tewOtDI4XxBZMX32WjepNNZPwZ2oeUGkCWOBhPpvknl8tX8vnRatU
V9ggDf7wdba3+3LnhOQEXU+qzlQYYStfkQkosn7uZ2X8Iftss5yUNYlp6+mK8kLsvUbNOKjoSBa+
0ykvejcciIHYJCodhSl7Vclm8T3wjXHZ2XJxR5jSwt23+6C2gomSrD074sq8JFUT7rTAg+SXtMMx
cabti2G8hUruUZZRDxvFr5u1iTHrI8iiCw5e3g8HmdwMW5PhOiR6h8K8lFdl2jbPhCdIkDAimBbO
Nm6VF7WrMnQA1Ua2vHhrjY65VcYw2/O3jLCwrs2ToxcOnrcTrqoPnc2Aq/I+zZHj94HjPhi6Xp2t
sr+LqEzttG6mFaR7vb6ODwEAvjUZ5HopxF0ev8uF2QXFVki/GsDmKEXsGqgV0q+qsWcNTNMHbOLS
q4yF3P/RdmbLjRtLt34iRGAebjlKlKipZ98g2t025nnG0/8fkrIgc9ve3nHi3CBQmVkFiiJBVGau
tYwSbXOr7lMUaPrhtuu0YD+7Wv4NIMZvVF3Gp8oD2lEY4U/E4eneQFWs7BXUcXTysJOn2rd91KMo
3if5S6CjXKsWXfPDRnYGlmLtN4WSRaVGzqdKNee9piXf3KkuUWU3vKdsOQCwHzZ6zAfVtxVd2ZAI
Qimudsp96NfekwR6nm0e3dj00ML+wwazG/gWixvLsoqEpdZoP7mXtS+LpbZ2DOhq6If5y4Tc7t4t
SvSjAhKAYAZ5fu6N9N6LvV+cxPDOkcH+Omw+zAYCIPqsQ1jrgXKv/ZPjudq5BKCyneHXpvUEUnwv
bfTbvE+nx3I5RDf5lOUHNsfRTclOYWfanf4FutPvRj2Ov1Ofm+lU5kGF3XatILDWtF6xH8h9c7tc
9JWVlBu1qVjPI/eRG3VSkFmqbO2THQfOjZ8oOSSNOd9XLf1KzwwiaG7DA5daTvezT/dIZljOIbaN
EfKYpDi46uTcF1XX9dDudB+swsluxLYetMb9I6RxdfJqDu1fPI3ASNg0X9xmaJCuNKPPPaTuuz6z
jKfEC9mi0gtBP/cR1Q0gAgAS6O+BCHLQEfebo/Y81AZbQDJUHzLqTBtA2eOt2LTMsDf9jCYPCK6n
2Iic36hFoYKwbf3AfQkMnpIjXf2uKsp0ovN0PpkKSJOND3dyNC2piUoZeBBMvipNlH4b1JCGddqB
lsZllwR4eKIrvYcAzbC3yejWe5seeiuMKEgGWXSvlmN+G80534dSVXaVMyPNGnr+y+QML4EdnMFG
Bwj6xAoJlqQ7+lpdPJNPA5KsVDk4thbYuM1TE5Da+pNdTPF5JK9BKqStPyEG7D54ifmRz4/9cZ5A
8wAH/wMh7ixsMSsUrGIXt6sQ/NwLQFwccdX4D235QwZ2GKr7whmSnePU81MCj9LG0NoRZIIxP11s
sH0c9dSl92IJEQe7BThSFDhgsJRDnGxVK+cBeCFQGz2nuu+69PUsNcpkD22kBSfU0LTUYYm5nHIn
4nOVqv0Bynx4Ey0oJ1H+K4+Z5vlnOfAx8G47kFYG3CJnq7b5Acji57ZCgUctuC3yBOs8a/MIOQrv
zK1VW86z2FoXIfikmW+K2NVhIwLZ1SGupvkjbHAouIMxmR6oOhlP6jRZW8MPg+eQV32cnClFi3Kg
HBDMoNGmJYXwSAfrrrdUk59pOje9UgeLE5vfekB957D/ORkFhdZuKg+eS+IWcUTn1PgNz2LLmZZA
n3MxylgOrfNAlReVty5q96RNKVGUICEHJf3mJ2imIiawMKIo7Wfu99q2jf3gA70oqJPFtf9oq3wo
ouQ7mysK8F1N835n8dOyDOUweDpdtZZHdgBcGy59dOxTPuyUIdWfjOYlMhuAjaoN9YrPGwwlAszJ
qlentz5SieA3NCXaljP5ADOxUtRkFeNZDlUIJJCnre6gBeqrrW67joKNXt2OaW1e4gZNe6CgZ98n
heUdSriHd52jmac2ItPiwWH9UQvt5mVoho0KCS7aWv3eS1TleXlQ97tG+2LQsXpPgsC/DK0yy7bx
NKCRrJcx8tM9Chgl9P9HKJhSarHFD9ePC5QDhuHEdy1ix2yOzxZMGtvJS+ej5fnuXVIrn0Pkml8G
EJJmVzcfg2mqPxZ0I5VGqz2UgVJ/9IzB2vZwVHOHZYgKi3/UelIzfus/WAVNVUC3fGTn7Z/aPMdf
giyubyM1pCLkBckXG7TM3hya6Ea8ICLg7gzNku4VvMhMwHKbKB9U11Rf+P2gjQXz6PTgFsPC3ths
NO8cZaZhsLeMG8to0h0sIjaIqaSBsInuMXDg9qeMVAL6Fa66I6+Pd1K1Y1nw864kjkWKJYS/kzbR
vczVvT44llrZ7S9zO5rO+LUnz7cE84TXHIqZznjxJj25P3Oaq8uQNi1+sKYRocQlOB9S6pujCZ3h
cl0VzbF93ZEYu8wdRx8Z8kI9SrDRtwgKh65/8aZ208FvkVWLvjFzo4HCW09JSP6EZEZwjworWp+e
eWM5Xv/YQ31/yKK5vHeTO7pPoo9Ks+01dfioaE7/MavHz6CovHOBat8NivV07hvj8Ni18JUhRAm8
SInsi63VvlczvIIXUw9ZwYNJsdlXS3huY3bMNJqHJ3dwh0dZI6+jFM6TPDq6+bjNHGQ+ozBydrRP
p3dBAPAb1NuPnOTU97IMkYMoDOsx8634BgHAU9vO2VNnJZ86NQm+gEfWT+hawHjtjcGXOmnbA7n2
6SBemgcQw0Yn+CRe5HI/ZE3RPwWRa3zuvjdVFtzoYaHuygFlwziz610DbvXYxBQ50bSABskrUQfZ
x5bzx2m6nJpaVunbdwHvTs0M9c5kIn0QWC8+IMzPNn8eBVnaeNEU/mzwaXv20+IkI8UazMc4mF5k
hD4kFKj58ENGNX808O0I6c+xCj/PNdxB7kiNTlaN29lAMHmRqbcV43Hy1deDqdw6yhA8rmYe+MtT
6gefJGi1pyZq8uFEpfjKUQSxuql80AJrsISQj2CvA4/Z8HY5v2fDaNWa9gk8/CEa2umbO9s+Iq80
NU9arp5VnXQXvdM7F64X8O91uI0WeTY5VIsoipylhoWSO3VXSIlgARGb9naWFpm3H3sAJVcOCRbv
0CnBOy9gH+RX7KEhK0Hu9bJq06BB2sw07nWAikmwLAJ00IW9HmIeFU5IgOUnOVsda9zquIr7FyHr
8jMN8clG1l/nyXCNWa/0L0Kullrn/u2r/Nurra9gDblavgmWxrwr99WV1mXWF3O1zBryv70ff7vM
P19Jpsmr1PoJ0fgweln/BLGvw7+9xN+GrI6rN+J/X2r9M66WWt+w/+lqV6/gf5r7z+/L3y71z68U
eoeap0Oj2EIQwqNdtHwN5fAP43cuSlHMykXrcpl6GXfmIlW5ji8T3k37yyuIUZa6rPLf4terykw5
qNSd5/3qeb/Sf1vvv12fzQxb78Fc9DHXK15WvX4f3lv/X697ueL7v0Su3oKBsKqhP6x/7fqqrmzr
8PqF/u0Ucbx76esS4kmXf/mVTRz/wvYvQv73peip73YTCj8bM56ah24MnX1NR/xWhmG/UAaYeUPn
Dl56tKytWrn+TnGbQj+mDaJ+Te3xRLm4JXCcAnriaF65B6Ren/QCzaaduIN+b5qpd6bnFwSdmPrZ
S+8qj6fAUi/1oz4Zzs6kqLQF97elzEDr5SLXdhFzE103kXQDswelp5xa45wo21XoTXdeJ66mVQrO
940YStwm/e5HjXJrwg+8zbMsOVKTIh+lZsULXZk3ZpW3D5At5S8K2Zd7y2ufxCdRFd/cg2fX4w5Y
eP4iYXqClFhIsuUkIbqv8oiU82jKqhKQlgU9XGZMs+ByEXH8y6vrbv/kWLpPEvUvruxNMC/p/q9B
bpCBy93hPNOJNW1suD/OMkZsMtyiXvzqXh3mW4htKoQUIyHF8DpN5spB4ry3VawqCQ+FCXhXK0G0
GHVMFUBO5UCWEJLSdfwuKHHdM92X0/HdHDpP/wh/Z4VcMXW3o6EO0PTB4Y/0m/3Qa5HzIGcp2hV9
n3fnKzsPRNGO51M+Q1cTxja875MAtoY/1pAIOZRsb2GBsvvjapOzMHX6G2CQv13ZZZGyce/qcrZP
4hSTkw6HTJ2G24p+e3omqRMi5GTxFjnb3K69i12cYpez9UB7nX0nw1lI7+TUpZji1/HrXJnWmJG/
i4y6RfMsGw+0APTbKJ51bwO/XvO0qTSSJIgaKXxqaaEmbWePh9gr2qchUNunWiudk9O7H8W02qHf
+mhlrcteg1A5ZLQjH2wz6LfTMlNsl2vISqtRruM6wXS5jjjUcv6aFXVzFJiunMED9fyK172C7kLC
56EVLljey7lgdgW9Cy0s3Q7tzoOXM6SGe1Jbw0ghwV5Eh5VKsTn3FVSL35+3mlGrWwn327of71oN
7fGg6bNdExuv2OlE6TyX7Abo6PVglA1knWTzxfQu5Bp5Lf4gdgFdvws1FH+Q6QLEhr5gE8Hzj3Aa
OWvTACjdpK59Fy5NEShEqr9kBexAi5LGGhHamgZp8JBt9durpp8ko/n8IEZnUQsF/2qRANkVb71B
cBrd5XZA5WjJAPJNeYmookJcCS2eHGDvztCVa/sLaV4pfNJLXEs17BJHq8Wwh/WkgTqubJ4XhgLE
0et4F8ILHm7pFMxpB8ni3eB79XM5TPWz2LTF1gHqRnKIHO1BxuK+WmdU48em84Pb3kYsvlet/h4Z
awWxhWUcQ1l+5+oPRVeM+e7iIPlEP8DodL+GiNtQuNd7+JeDcreu0OXx61pXtnBZz9cfrsy2GilH
RR+fuzeV0He/K68qorU/b8khaO9+YS4/O5QA7y4xMn438/IjM/iRug1oetqC8IMfV6FimqXRlwFc
2DFfxObkkL6dTSIqt47F3Q/JZcaVXYbsoPsjnf9fm6Fz5w2JT1BTHiDmzIyU83rI/eZ1iAL5pqNN
5F6cYr/M7UHjbIO5nvfrNLLq/q4vK217Ybs1ARwCgxogAzSNKKIJWKv2itN8M6YuC05t7gz3eZyz
MY2a6jae0+o2QSRdfRkscgfq6OZbiamXwEQQCZNHZ3RH1Y085IOY3FAvtjyMDtCDNJqabT3dhq94
dOYbfua0R8Cs+qOcZeiA6nPUnVe7jnTbfaZbcBcR6qk01W60sbSODi8biB/G9UBaj7+Eru9dpHhL
ZWBxR6YHVeXb1cTWLJccC4WSDFdbX0BY581935iXq72z52lFdwy6eMOs385pVMHxge6O12UQVSq+
/VNHziPssuFXt82HbQ2o/8l/i40MZ76KHZyvNZdJK/iUA40SQNdAjpZ6DemkPLgx4GsaLu7KjshI
0unwaisAVhVjhcLOMuMyWdYZwiWpV4Xuplk8NTxm2k5WtMfwRkKupyxrA62NYH1nhngLq9qluuOM
9iM96/nebSAa5l9n/7RDcCJaUn0P7RheD6tJH6s6QfsXMcODBc7lo8QKXcufY9V+tijT0Pqg6LWy
cTR+kgQz0KD+ARgmYbi0EasGvGriFbSBeB2XRgfxytyiow6peobp1VufdbYmdfJNvehJka8nA1/R
P7UOxVstSlTizQpUZWqThqZGg+XX6zamnzaPEJWA4FnOVsdqCxcvHRza0Y5BK0icHAbYmC8OsBs/
Zyp88zBQRF0nyCWuVpJLTLCdwAjNwhK8XjtdXhTdV825oq3JcMxyb0+040X2GH8DB4UcjPot4A2g
WBhBNTx02rfK0miyKqcPUzGAz1OSlEp4oH1zctWh+Kn65yCdVQQQ+cAu02XVvM3r25F8779b1R91
uDEUBX0fHh5vrcG1jprfg8ymP2sDf1h/H+lR8CUs59ugItvfuvH8saiK7bgQo4GfKx70DtmoYIkC
tMizs40giXi9RK/4U1hSvLIkqLzhXryRqb5bMp9yCsWs4bbFT0oKKRUGr6CD3uleVAjHbzs3tA+I
XdmflTl6kN/hNSKl8fO2jBzrEDYWpMsm7FTDpp6t6ijPyXMcGXemk2+vnpUBVfIEPquqcWfFr95X
m3iipn7nmUZ+fjaXR3UKPjdG0XxIFvlGI01h0TGbU6sOyvDwNqQoGpzlMOfOLeDo8mwr6NmxUHHT
aG70IgePBo8yoRdPRnBb6OfKbO+M3kQtJJuy8Zh1Q89Nlgkz3/8XJ0vb7aK/dSygokNRpFVPZds5
ZwmZdH94sN35uE7Q7Tm54Q4Kql4m+GphbVvo0y8xl+vOyWNZFOFlEQN6x8dwovApr8KhDR/Zdt/a
SKwc6JpOd/Q2DQdzWX5W3HI7oorwQUl3aoyeUNE1w4cpqPVtNCB8K7aRjtt7uqJ+egvfq5iqwoQq
KFPPzmIa6E4/JLXNU+QyLNn0vRjWV/FJuBmDI/UyIDut6punKfO/wR0y3HlBMNxN/kgXupzKgdu7
oqBr8RZwHVW9eSRGhn7RBtVGxlCdRXvdmvvLmmtMVsSTv11ny7pWPb2+jssSMi4z56M61MHxKsRu
VH5RA+9TaNUoCnWeeXJ7JaJ3cFY5lcM6Fr9EituBKus1Usb2GnlxSSgFiWmrBfCMSJCsIWfrJdEm
UIztX15NItmjhrAO0pmo6s346EAwuItHLdnLsPdCbL0xPvbu7GwGOCgOVw5/SH+G1Ftur+3FeArL
TLur8zq1kVNhkdH9oE/l8BDoQUtzUuYcPHaWz5Da1xu/nodbGcoh6dwX1ezjexlVcaw9d9a4y1Gb
eSyWkWcGwTPAzHVKBQvHueusG39q5mjrdS0sA172XQP+HW3heJn5iuiQ/cn05cKjGQ6HJsroU6rq
Le09w3PtqOEHgAD0Vfof5GDEdksHkeWf0sXmNjSqzrOCuMsypFrfPeaBfqpM73WC3tPCYCE0KCag
aNnemXtoY5d4em/z+75wfl/jgQbS3mWjbrcEVH01bYM+nG5kOLdlRzOaHW1lqLip8ZKXn7Mkfb0a
rEgV6UvbuTXSNqHrpjBI2riLbhlcojF/WRzsoFgvzmKLCosm4nVs3hoA5eDqJ8BfJkmUDOVgRHZM
H00R7K4c6xDtFvMQWjY9gp8NzUUnZzICpFJcik0jPPYWjY+7dmjmA1V4qOvdKHxWI3cTT2X2H16Z
ayLJI7Gp4QYfZD7g/uv5EhFCTnuJWK/wdn1xrmvQFIysCE3oHlT/ByuEwyupkdDb2IB3zq7S7kFm
BBAJWMOPuo2DU7z0WG8kurMjZzuFxvgkhxbW1HPpN9Dat9NTbgPyyGI/O8prgmIaSQarvr+MXMpo
jWKNm0TejjevvLrsL7wpKbF3c7tl7rC8dbmaWDfUqgMQTinQm6SsT7QLxi8jDbAvY7hNo6Xgv1gK
NfZO9pj/Lq5LUO13+7Ryo/06JxiKdDP1wes64oDM+P/jOuu1x//+erp+VreGBUNZlVrGfdHoxz7W
rdvWN3jeSvveuJ8qluHRKzXuU9uITyMQYGQhjXsxDeK9xEh4BShnr7UeWJJlikTK2jJURtQjdlUA
4VObVNNejOK+XFHCR0BIe8BX9SZyo+T1Ll1O9PlsStOYbtDE2COVFplbkhrmKaoyi9Zt7vltwE8e
EhOMPbm/i59czuTuy6ptb16fa/wxuiXLpzzwBQke3S51D2PRIpv3ZlMXB2JpIHNq/WLPYd5BLHkJ
QcH8a69b5a3MF5NM0Pj47PikQIuyzBfH0Gfuva1PyiHORvAcQ3lPr0R1P2tWef9XQ3FIyASrtV3P
QGv/e6yslEbBd8eGEa22P5SKoWzlzKRp5XKWL7YyVVCKe/P+cxx6sApdwSQz3XR/xY0lQ502XiWP
aJhdnuPEJIc67IN3MtwprQWpb0DblgVnzQkAn1FfNs2MHufRNGhgjj8Yi9nPuuQ0sZfeytCqgN7D
kaTQwDwXX3SNJDxZIAhHl2Ce6C9rzDzTPMVO+CEArPSFQ8LX1uQ5BoULOytT9ViUzkvj26hJrkN4
52/7AEKTo9J4F28AWdlzbJvWPRTh49MMTYo1Gd0dJGjTk29yaCIFFuwq0ndOX3LzGmM7uZ/d1wky
Sw6ukV6mykjmj1YS7x1aaXalW6XkOrvpWGiR8VwCtNp3JXky07KQllxsvmK227Kwm0uIOCYW2MDM
lp9KffqtCyztRGrYeIbU9KTGoXrWutaNtsWXCazYc7u4pq5Vzpo93rSG40UIaWfTKVH03y+RJmAt
utPNYivXXF9MGsD1HdPpUtLDfif2tPXabYXEx/Gy1PpixC0vMHbSywtZlyu+aF7i3OaxHkCYwMbO
WPaTbqT0N7T6g9tS2NJvVqM2zfTdyn5Rwun5JhLS+kvMusTqWG3rMqj9xJuZ7yla9+NnUmhfAFQq
H9tiso5FZ5Y3bVanH5UZzjIaH3/8OWCMELyoA9IyQgU0qeBkDIi8hAxQDW1jZ1fZ+6G5DCVYvBK8
DsV7NbewaU9v6bHeDp1lnLOEfqDRd7/S36r5p0CDLh0QDyxfdalMpGli80xu1zhLdDO2u6Q2hrui
/T0tLPMUQvF0B5KUf1WlIGoIMrSoIRHDio75eEdKSLzTEiJncqgbQFIXz/XYjlrjZPc/kDSzwUUv
cbKcjEkidUChq1M8BdC1B0mfAYPmYMxaqNyMFQn7md+RbW9Vuft7mprZHd3AJanPKMvuGjqitonj
a1uZ1Lipt4+6LuLZKncU84xWM6j1YQIBuCikL0NYo6ZHL/RRMUbY6uK11L5+npEGOAPA+8Kus/ja
ZfG80YrI/9J1tCNpfTF98avI2nhtk3/xHWQHiyLwUFFolI1igdntDBBNlA28k4Y67QWnbcaxfxlq
QvUAW8274eoVXN2/nZumQbR1Brbk7YL+NDraY4w60nhW8JyzvbCdUD6ji32iZng3BNVebCMtl/Pu
4l6mZH2h7etlBRNA197T9Hrv1kp5A32Ku0+A7X7Tk/hzA8TgWe0r/XHIqnQj9jzrzV2m0kbuLU29
wJ95NNO++nPVnngDGpRKsuQb6LZm0wSe/0Av4PxSKu2z2AM9qw6pb1okxrhI1LSHzqSdqIVn80v0
ixHG489hDpAr4Lb23JftfIP6SXWjmlnwwnaQHno7t39Gv+gt/CcSCb3Z9GzH0MK8PlnDNwnyCU3H
HRQWKRioN/l5MQI1SPfT5KRnuvGcx7xSlK0SWPyavZ0FOalSsUVvZ6v3chaPxbnLIceKAvs55On1
ls+i8SAHQOzmgxX7qDaiHLi5cshwiv3nsszcW4ldI+B5JxNm0XPap8EL5H75B61O472v0vZfNADH
YqUst1bvpD/aMd7O5jT+EqAutp/r5H1Es5RI/jFCeKLSONpmUYiqbqAA+Mih2jzCbpPxLVLU8NEX
neXQc3aWCifYRUQ5lM2Js2ouB+AblMi68+AM7Xbe4hCvl7p8adL6PCllDShk2dO8m7asTQ14vGvq
c7vosuo9CV+j8sqXicbE28FV9MM4l8pnMliXCAPQzyabIB6yYyBROfVhbeFbRwX8O6Vn7Q5m3fYF
HsXpAe7zGyPnZW/VYioO1qQPO4mVg6Gm36Gw0+5kVHXRDKayv4HPvXlic7nt55qypI+Ym6iqtg15
uMIgOzI37fTJ0fOdQKChR2U7jJzKTlDOru5oG9e21TMAxW0aar3yIfKnaQ/rfmGDlIEWVw6hraon
xVoO9Jpn3EU4pbfW1IEUdL9m3BupFCweCV8w7X93mgeIQNbAYcG9VtP4HC33a8i+LGo4qcW2HuBC
/tvst/lhlfSc6btF3a9CK3BybsR+rfopIXlsjHfpFJqbGRaOnQSKY11KzoKkOcZvS12FJe6j4mlZ
Ex2hXNHjXZtZu7a18yerTNlomkl8rPU23TV6xE5TTQHOdyo6o2b961Bm3kHv1RkpAsSMRehYbK3X
z9tRGZtncfytTV3mgvADmrrGyJS0boZtN43aTgqPK0H0pWz5ro4Zol508Ifhk1QtL+4Ld/R/nl/K
m6aBJN2Fc7orOvvQF90nN9pBfrmx9DE9D1Pfh/tEAerp5P8xTBaUcT6QoUv79iijt9CWx83Hejm8
2WVFGYldIt7ixW4uAklv8XJJCfV+sSsImMqFtVoORenb+6av581qk7OFP/OsFx40thJjufASgtd/
nde6A6AgiRySKjiPQ+Lsiyp5H7Ou2EK8dqQa9RO9BPtUVdbD5f2QIaxXwKJ5A9a/iCrbJUxMbu5Q
BXibehmK58pGxve7H9TVRtMHdd+03NmEXaBsjJ801PePAa3F9LBqG+EgaIIquzdNeEIlSiY5QQ/7
wkJl/p+T2iY5v5ZKtEhDFtrMgbuVyYSGFDLlm6S0x7OMA+RxDv1EKVFsyhLzPhDU9Z67lXOZLW5y
whqVRfJv9F4bEA/Fv5lU3m6VfDKe5DC3vbNzhibYr7YaeB0lRDXYZLlqsi1G13tYhMPkQLYavtWa
nHc++jA4LsJhoZ0YiLL/IgHvzF2vHaCzzbZiW9cgJ0ffU+M4lzXEYeead9YDHjWXS3Vv16MLKD3M
szlcO3jm+EHptb9dF688vgal2fHh8/QbGJSghFlEWyE1rJ8NvQBn7ZiPTY5kOeKQ9fMSICYJkEPs
vDdJ6DKRZmXrMvHPa63L/3mtqWi/elGsnVw93Di29SoxGWsF8uia373q2rQFpEj67Jm3nZq2L32f
eU99Fi45KrRkhgB9VV8l+jImcUUtPtdeox3gOE8FW5nr6PV6MkNd1hfbZI7e08j6MupK7UuUhV/G
JHKex4HHvSoxwlsZCnTHm507UGjNWTA8WewFz7F2JwMJCmGmB8tofowW3I/YifaPSU/XVG0BBtt2
SOfttIZvjsyQGBDIr5dal1ou5ZDERXabF6O1Rfjs1+D8ljVUkFf3A5fJvKWypfr5IVj021P69J/C
rH+o53S6E5McSlidjohi65A5EkbmES75mDjVonkgUZzqVI1m7KAkjOz2jWwlEvmJk1M5wOHo71pN
0zayTRGbbEvkbLWtM65ssoBJ1W+jukW3DwGA0jIEX9g70jDAos5traZ3Fzox4K6vhGHFVO8tS4ci
s0dc8KCAnzzUS4F0TsrsAMwgOVRLNXX1ToH+Y9TooKGkF23BKTn7qzZ5GYq3pOR48a5t8tJOT5U2
vMy9clyWWrzJzCcZbUOyW6CI0DT6PJcwdfkajP5ur1mf/U7/BUGm/FGcXatvIMnTP1ZZ7b1MengU
c5ghxGcM4HBHPbI/j4Xa3OZqmezEawWNsg+8mDracgEf7ePLBS5Ljs7VBSgmvrtA5DbuASpTul6B
ubT3VphsGZJ2kSFa97C4afo2TfoTBJ7ufedP0a6xoujXCiDHrMN/ihCceRj0wobUokg+jUr9LAE0
UDqQXQTG4zoTecDw10pjE+z55td0zqwD4i58rCxY69Mxgx9m6Vnpl2aX9SC2HOEV6G3z42r3ono4
VDRKkudCHOxqqgwVaaZc5oLTRS/qbeHpJY74MFldUJebbtGnkINddCSq5LSOacFql8PqFts0B+Fu
HkgEieN6ics6ZU2hmCz0ztBreBTfDkPXN6e+pHXpzRTQjXRvjBDt7f44BXLYz827mKKNxmPSer/2
wVg8wJWsn2vlIAOooZF5tnkcv9ir7Ch2schZu8wZkkY/82yzmgMEJeG0o8j6p0Xfrbfa/7RogCBW
nzeR62x1kFPLnkI2IJbv2sdxTH4R03q42n8AFP6K6Bf9tMtM+sv0QxSPZIuX4RrrLKtVYfTLZQck
3st+pq+GHQ1N7l1sZBUpnbz+0KQA+FRlBoySVQ48wpXzcbJBpkNY8zsSdu4njfsnOTzNv5/jur7T
DRoh0S8yPvCeD5tQadWfSvsoOl/LHKvSX+f4muLfN0GENHdSTHttmLZTVrArJqP9S8v9edND4vJY
Nz10HmrA7ivM5l8aB+4H+CKnbdrA5egMU7GjohI/0no83trupBx1pymeXc2r2PmAwzI86JYX8rAp
Gp7GvtG/Xk3S2lqBbdUsntsa3gN30p1bc/CmDNUJHiDBB9XOIbFy43NSjw/p5KY/EiMBScnT2wv8
mjUYUyJCRTU+10P/IPmzv4p4W+NvIwCxudscFPDO7ZJP8FJkT9Lo0O1VqluframpAYCFH6WhoghV
+zTCsXVpc8hKg1ZP1DAOxgh7VQff7rE08n5bFCZq20snRJxHl0VlfruTRSe6JWVR6aEA2OlcFu20
qdvHiJbQWsxjiuoMT4Fa5fdoG7ADQZzsMhSReuGN1TCRO4FhZXncEftiqmM1v5cl3tYRE4KeWydW
NN5m6Pttmh4BXkHyEdzPtp48NouQXheG+Y8upGOq9bxfpln1dykbrUuE1ar9JqRJx6PT7mA3MQCq
t3wqdADNY1GmGg5k5CbJn65GCx5sZC4Vti4ym6JNtdHhfFh+kAN7V4wz6bUpyx6zEi5R0TXvqnik
oeo/HbWtsJdYHAEZtcuMpPf4FC+OIC7Ne92Ah/g8kqrKikZtPrzmdwbDyQ4jBWrRu9v5/aR+b5Mv
KIVmP8j0qdvIm+YHjf6mewDsUIS9BuR9tK9ThX4+JXaPU9sdLLV17uzJt5wd6ZLkkEOkSJcRGvPi
jhTduYv4e6AfQq8yBXp3m+qA2OUvo816b9D9/6UbYfpY7XDj7M00Cb/8Rby92PXIK+hsbOAiK6D3
SJOab+mSk5Sx6gb1hrKxhaAduQuv1MaNaWctkrGV8aWh8lK3JCFJDjyEdVduhGUTnhUorRT4DmVo
2uY/T6o0k+a8fDqTpCqgv10OCjyVtBein9HOf9gWR4xMGYowA21Pqr2fYDcuNbe6j5tpeg6XQz5a
+6YsYHdfRnKg4d+MGh46F4uXdepjR61YRlA6wsdBZx+SyMHdaorHOrsbevWbmORgd15x66p6e5nZ
RHV4m9fWb0j0dHdwfyJj1I1Jjzho0W0hQreoMQ0l+fbFKB6JlLNLuIzNIPstT1WVfplkvGfLpO2r
uR820mupDaBveC7HI2OJkTM5wJIGb0Fyv5qh76WBs+y61wl1g8R2NauPie4gZaS0nsM9WdF557ra
309V4O7ixJg+Nn1IHtXynnWVXq5wLGEPtTXlTpzzoKoAKhFaF68L/dMNotX+VrwuPzVne3K+gyye
PlpwQX9ADqCo67rbFrXyWA1wi0lkYYHOrqZcvZV19JqvTmMN0168etMNJw28K2yYvCL6OOKnWC9P
sqxE0AkJYZ9SvcgoyiGiZMtZ3ctq5Kw6SOyrCRotG71REz08S+vZhs2h/skHzErBI4ImCiXSm4EP
8q0Bje4ZVDa35jooP1aQY2zUAWW2gjfNJ+ETIBfU7NQgHm+6IKfhYsmpsp3WtlEUVrDiMcz0IjRQ
uDeTMz9K8LWUJmAbxXR2cRtr29TP/hQYOogA+FV2UPMKFeClBKcsJTh/Kc2l5IC8fmwfxCROu4HA
RvXM4SAR4rA7iJxkvtjWRTSro0c36x7ErjbKgCQNmlng9bX7uqvymzL0n/1ZMaH+EkqrINMhstLg
SJ39+EfGbznkKosnbDxO0YJJDjbawRsxwt1MuJxeQqGuzPddR1kKeeqd530Ji3Z6XFMAk2ICC/Aj
5UYSB+KIGnNECLupd9xgjf9j7cqW5NSV7RcRARLja41dYw/Vk/uFsL1txDwIEPD1dylpd7W9fe6J
G3FfCJRKiepqCqTMlWvdUUfGJHLepfUCgoxs75VlgQdfwLZ23gXnqoWuQe7EEFQIp2lpNl7y0iq/
XHhTHn6t/fqsFALyi2F6q7Dhw7datqgg6esfqZ0/Oyot3joD/1rUL49P2A/kK1Fk8r7rSwQEbMc6
+WKYbsbI6/a1GSio8rJ/Xbkc7M9XdvSVDVGdq7FEnKXM3pC0/3zlvkufkyo3l0lh97dTXGxAYgY2
7sk2tnY5Gl+5wn0edCkDGXbjr0HxHxxR89/vkUeHqKBKzLsUhGZLT9bVqyO7Fw3axvifoDZCpnNK
vxqWYb5EvZeuGH70d1EWGlvUbyf7OE3kaWiTae0EU/noiRCE0cK2vkFI4/1jWPgYRhhF3zqOIOAf
H2Ocgn99jNj2y98+RoOFzYljnbzsBvyeawX5CiQh8kdQwZb3vMVjRbfswMQBWL7CG4szmbDakqtA
8m5LTRouJmCVqNnyYR6Oum5PLvVQFAagxhykyN5kx6ueC+cSllZ+j60WgAmtc4GegHPpIx2EgQjS
gWxNFGnUr+a6AsnxBQij/N4N34dDEgz5xNhBNMHuzGPX2u8Hqc9SwN9dowe6VLfcuJ8QW8k4Aqe6
B+Q8UO2xzJ0JlsoV6TrYFqILSIFMR7DBQlPP/E5mqItCKkZ7kU4NeRXTOB6r2rzHuiVcxlUFPsxR
2c2x1wwqdGBt32N9DDLoGPSPu2sHpBHgbX54j0OzLtvwBnKd3ZIjfraj5F2WgvsKDBM+yFCBs6Ze
cF4HO0r85WyCHK8Pelk3DNczcGBSQizCUPnbMrYaviK9d0sboangb0nYncTi6Yx6GVjcFq3urVtg
ZzrVQnUdJGG3k+CPjFhqdWt0zUeisKU+3br2aU/zw/P3cRAYnj0r3nAUkgEWFipnXKctOJRoCTiv
Bsk4xBV0QvRikVLldJi97Zajyhep+eshGI1xPVZY/Srh3iS2wQFSiMc3ALtWVRakL2PcVCj1g524
adM4AJNFnc12f9QMY344vmn71d9i9g8s3xSeYYi9DJqxnQ5tylAtoroY4TbYrr2R9su9dgLYgXaL
RZaLc2ThxdW2CpUWoze8BkEYrQaesz1ld7zybppG+fKHl/ISnVvcZ9jB3xv4p3XcReLCjz175RcC
CU4tzKq4HO7rEf9SSmv0DHs2Sq8N3PDuM9vkF7DsrA28b6CZ4nRHI8N+jZRqWGZhOccEioi0jg1k
XwpA04U8UG+bOfsRtBUPUSRsmoPMPaRFjyLHHDQlRxwMeKQ0X+SiTKFg1YlLNdY16HcAVKp5LC4l
iPtB1uIvpwHss8ua99A0DENvU9vue2+KbTUNJdPfxmsP6vRQYLd2oEmD2oHGayv9p8iZwNwr7fqI
P0XOnOWmI5oj9U46M069yI7DWYDf/NpLvyZqCo99Hvs3Z/qt4amWHtWhiL1hWbiB8WhE47/OxoG9
29TH2R9+RgIt90E2w1YWKT+IwQfpjr5pgYN4GKthvDh9yw9VN2ZQNcTN2YDum2P38slON3P4y18l
4AKd+lK55rpyPQSIQGJymKRgh5G17gqS8HxBtmvH35qIJbB6QeOu3byY3FUroJD9R4el58/wxl21
PofEl2GJWzrkZfaI+lUPiMdfJjoDr1uwBKd8ti5JL5OMVSJBm+L6oED73TsWALtn7rermY9RfL1C
7pXvV/AcYLc0a1ywZJHI1jTi6uwa+SVS+c4wwLKJ6qVkUedDsmmh8gktOZ/t2smsz6bO9BoiDw5m
B4iBzvTiTSsfJGJOkFmooduqPagjl/bOQg3ZPAjlxd1KQtxstKbwDDnSdmFkQfWlrZCOdFguDnnY
Vy/QI5vtzQiVIggS2es6beovFdaqllWWD7wIwVaUj0Aaa3uvh6MCKroOryG5eonc7hkiF+UK2nvp
RZkIt9AZ2ZS2jdpGZ/8/fkaJ8EJhgrp8GIS1DPgEun39RHO2Uz+2rzYT42E0gVkma5rl1nJQeKJU
gkO/Yt1NIMEOIMJjgCBv08jE2pLQxeTxs2OV5kOaD+ldLNk/ZCYvP/bNbWHb46v2MgNvy3PgYUrD
vmCtWRwsBw8B5OOdC9lKIVYDihzvucOdSwKh5pUH1PWWPGiAPSLcqQVgL2TTA3oX7K1zHMBnUQwQ
X7oGa7d4AVy62YV9w9ZCh7482J3W+WwvsS160/5/s6spg/psHS7EILpzWih/k7K+XJeFyJ9AWchv
oEsZLEXY5k9KNCha9iJvYQRoJlOIoEQFekxytjj4fPpcnakzrZLpIQUJWYSlk4LO1iqPSvbIOhXf
K69VN33q+ibCcG67r/CyzBbKisKdzbeWI2X/D3UYJeiuDjkb2v3sDtk+6M1AhAroqRosLFM1nO24
7F7alTvY6sU0ZAvBqSFbUDOqOs0waUAGVvdClbSCuAJKWaiZD1Awixx1QWY6uPc790RmfLtgKIoA
cq/SBlP6UEHLIQRzQ72eNb6F9thu0gz7u+vrFtGRbFzEiJBAC+DTa5jetteXbzisdVHvJwfqE6TA
gs4JMi/zu5oGMsSgY5AhHW2wu2MPaalNr7NseTe0D/EUbtpORLdk6kwfesei+Yf6yHQddLX9Pqgd
pvpgdeof8v+/Doo7oMXA9oCP1kkfcVJvuA2SCFCPSipefxub6GAkWG1eirAtH4s0/GnpVVftNfHC
x2LyBDpBPjfd35vUe3VGxEqerk2VouLMyqJ6FRi70NaVxQP3pzu0Iqoz7v/a4l5RLFTm1g+AhLCl
kwt27zNr3EBWujmCCK7fKwmxnMDz5S3iy3xlADDxNNUQ0hjLuvnm12InLeBtFyXg3OAngFBozr9B
eUe8usxjyxTptnnK3tC0j17xPqWaAFjqlPM+JUrKjxHu3biV6tUoWQ9qRpyNqMFbQOdAvRYS16Qz
pW1/9Sv5BJrYAISly6HNxYa0wUKEVU6uB4qLGsTJa2o2XQOhcChyklIYaYZVOfNOH3aSFnMRwMDL
OE2wFjz5BWSDFzixQ7x/FpDqmE8+d/0vPiYAP/t+ivkm6ni3EpMX7uIgGF89yFl3qqyepVUmpwwM
0YsBuh6v5BbHqbEDRzB0Nm1vUbE+uElSFm4FihVXKEy217Gq8L+usqlb8TKD7ge1x9buQCti2+sB
okLQBXWnNTe9LbBM/4TOGO2Itx6gq/aWzj7sVxPZJ8ea/YninkyOBowMsOOtGu3ITibq/K/2P+bH
Pf7p8/w+P33OgBAdH3Mr5mwCVLVtLMO1cUP+OvQgsh1Zd9sVKXjfa+UjdVEk3xruheka2HbEf5oO
JCN6wOzDpwRCL4kHVZgET+l/T3W1fEw3D09A6esOORTCtRqCXTr6LpLVMrD8bEM20k7owHx6Vpm5
4D0DLzZepdyOrB1So+aMG1N+Zi8c6XcnDyzzT3HN31/ASfXuNsPItFvQlt0JrCHuU/rLbWqHf832
uxsNL8MI/2IXdz+fsDGGAtNtWznQpOe1dx/L2L4H2lOhfhg3emkesxbMFuQpbd7euC73wZXIsCnR
/s0Ug+pQNOC6JZ/RcNxFI4GmY8ixzD76CmBfdj5dwVzN7pkKpyNoI+7Im6YdAjy3+JwcMuWwHzyg
VuzQyG8y6GA+mxVSEqEXRidqgupv2+RtfDGgSHfJR74adY1rmnGGqidZLqg5TRa/ARmzOfdmgwAQ
ZiiKG+qlKQUEN07U1FOOGTj5aMoC9DpZF7UnJwpBi2IECFaIJaO4iT7IJgdMHHJwR4qldFE1QRMv
jjbUtFKhDsyEZlFfi+IxQt7oYmdzKIUcmhqUz9fhUtbmMvC6tdVyqBRGSXA/1ChVY1ottFI9aCe8
FkDjrgf7w789lN8emgGv+j88gJxCWFynPP4yh4f9+2qIOfThsWbJ2RpIHIRUXG7jOGna/T4xNkSk
P9vmfpDqg2S/bsAC6xSGtXVqG1kJBlZT5MHqo0dNpEzmJiFsCFMjlDObrpiaj0GE1iGvDxO1yPVj
IEM5wlFEKKVOWHnbZekB8oPeBdBg7+Ix9owyruYEklgPkuW1v0Z8e1hTZ+sZwWlEyKrVnWQqiuxc
ehkDKy1Gp7GTrFFS32xouG9KCzvR5ts8Wg+ClMYW8P74jkym32NRBeLnLX2Cofe7g4Ae8IJ6aQ6G
HFxhsv6eTKoyUEGkvPSGPgLUteu9w1wTAJBfnwikP1D9Mh7I0po5VJ+mb2ES9zsKwEkQ5G6nuqvm
AJ6KeXvGi/aeOukmQzYWou+JuKcbTKQtyj5+Hy7zqloJl4G+uUj9XYz3ALC7/q4N6vzRYUnxmGOd
xId0uI1qjnvcYfbSYULeUCcQ0tMNB1HCkgZ8DMfzKgeJ6+itfbdMzpxfCDTB8BJaAdI7gX0HfPdp
jaRyo4b4G2hwv7od9H1ANBLscgE1Ri/LrDcMpH4aOFaGv3ISgGaKlWEmbOdoCL5l1OMN0uKWhl7I
e+SFnUVYNdnGB2uBggzSa5fGHGynGTIYmVaS0lIu2g5kLftk/90fOcMTCxrR7VC6PADCmgKpoCN/
f8QAKy+uljxGQuPa8SlY2FAk0FNg1SxiPMP7vgSXhgrvoeIV3rsWsixYHgfbHjK29+AIQMzfRemX
8oMjebAwse6G7us0Ok6yzALhavrwH6Gn3GTpaHbgRk9JvjQHTenUDTT79BXqniF420G9O+xR9KZ3
dnguuZDxi9odNRtmrgRYYZ9i7DywbPm3G70qegcK2kHe/tWt1rMRkPnDTe9j5tnIThc1OlteL0qz
dT0YlftUATgBYbJtO6XpAbpg2SG3DHs7AoVwK1QJGHtp+ZcuROi6Zk75hcXiSyxU9aNOoHeXeoNY
8AEQ6EaUP7qg/jIaoviS10UCaZzUu4wMP+bKENktBCrer1Jbw+eruHacrJEHa0B//FZz8501BkrT
6gDMFnHEfDJDG3KmlfmbjQZpCg4/siCxEfjrDLG3C0Riyr2DlA2EeRz7QrZIvrbK7h+UhddB4EB2
uJnAhXX1h/QVII3SxCq1sZr7+fDStxNES0v7zhkHd8/1YtUFdmNjpWOCNPYkb5FsH4B2/d04i8eT
kWvPZG3vB+n7/5SpeTTBcnI98VxrtgS/Tn7zKZNgfI7b+o3WyLRapoXy2ENsXobmjuwq8G8F94F9
yKYvXQTZgWt4l8LA2m4ziJ3bbrShyoNRPVcRlCogFWGtYuQZITmXTGceSnNJDk7wnLa1vRQFitUb
GWVLOZnRZood+2wAcTsfrICJYyDtdZ+HCG9RB7koyC0tC/zINmTrUf+3Mp04gjBdJ297BbqQ1kmH
TVlIfH91aSAAKcc9Fo3jK9hzPUhUOsa+003GNnUweC8VyGsOjg/1PqG1o6188padBIX/5BkFmLCq
H9XIjTd94qfV+4kFftxUQhDEsZBdLKzMeq79tl2JTtq3yoK2QNrE+R4JAzA6hFOwrhhUERIrLJZZ
BfKdSMvTFfqs84H2BpAHbdNC0i8ZTGv9n33IkQ5JArYTob2vk9GZyL8WRRtgu8WPtOXsSzHdMWM6
kgxZmrDxTvfRDpP6Goa7RW9OP/r+t3HgQwHL/WC/NZBlWID4SFwED/3N6ANjo0BjeGJJEK+7WlrP
pdF9zcsBauYxePCwqvsOume+GPQgg/0aBPDtcEJBTwJmTcN8noZhHgRZ1XlQUyKgBbiJEfbpIa4d
Y5lNKlki5pQeonAASTv1tGEyvp9S15SaCKA4+bTnAxJohS6rLA0UgscWhNehBRYfgxAMGkYumwfD
TqplWUnxNubq1nNQ67Xo1dde+u0PlEz9FL7jP3sZBw+zP9i3qWem0H2SYo9vtjqlI2drafvehSXy
JQ6j7aTzR3RQ5RgAWyNQN07tjCNdnDrD3qIM1Cefj27hi3FPrdaE4nw7BtOWIEHlAJ3yvkFEb0YI
afgQKFn+bpMuGChIlJqcyW/4GEuoI5qP/P7jfE6DNbqftkfwb6A8xfSM1TXC0tvmI1jSgbnRQZrC
BiiwdFxQlWl0tD7QoBDaTuurbUqCs2W81dh272M/qLBLNo0B32G0mpuDyt3bUeUJKnfjAOECECfF
+kAdYLILF9wpxPaTN1bLq2bM+tPV2fE0sXdaXT65Qcg9Xg9O3oAL/AUEMcFJlpXDFy3iAbuAhy8V
Y+F5lNi3rAC/37gcDGSzC2qupkUShwaeLmO+Ap4IogbX59PAsgpk1mt6MLVkt8fOPhdZm6+Udqae
MEMGbmFKAAQTOTv/8fCj2XPGLZAtoixdsx26mh4xYgXqMunUJOLDaxcZlZXYQPUBm6GHkAbeJz/R
W6VYkaMTWygP4pXHd8xWs22egY/VTQOZNlss8iqH3IRl2XdxOtU3Ttxmu4I74+0EIUhoxCX1lwFy
j54RGT98Vd+4JfPeWi8fljQod5P6RmUWmEeCbrzlmHIelJvuiZ4IdtHeIEbkzoNC4NrugmRcMyj0
LXJdqeDqSgU6VEO9RNAqOHFbWcDV6K09uDYE6K9QegBCxnc/7JrAXCKrGnhzhHwWH4PNMlZb6KNB
3hjpnFtghofbPFX1iblQqJcsdyG+AwoUM27GfRmY99RytYnOwFuS3XSuLk/QQ2kS6iiMKN2YFeB3
XtgU77MEWdauWIdIamz5YbwubGw0h5SBkPB6KeSW8GmAoLmh2YYxuQmTRJ4lSBXWvq/iNf2iSv2z
MuPiAiU3dqRWEwbtqag78P6hjw5Bbaq1C8TFOimDdxsqV+/D0vDn3yKqaotTNfFb8qefIsjj5ToS
ql5fJ1KhvOOQLT7RPAgOg35j9BIEmUCpUmn+KyuNf0qVeHdOD/FuGYK1nuzSdbyl1Vjs0ETF8MQS
sW1H3/qSKQtK1kUzbsktRQo9s7Cxb6ae7f/TtBMzqoWrQMNF0+ahKvacYIGN0fEbVA2G69yZ2g2x
kFEzQWz9U1PoJlGWmU0drq+9oUJQwix+RngtPPXQFNrLFH8lNW2BaHnp+ihE0L2JozkiRQVcom6a
CbCHUtP0UxMpg/iUVm06N6NRmaeoMn7MMyHjcU6i4iu1Iuk45741n71pmp7aQra3BnTEqE9YXNw1
WXCmvgHIxbtm5OAMwBXBqFHfY4F1E4Jg5Sk2JgOYonFDfXnPrAcXhIE0rnO65jK28ZL6qimKH938
Z4U7b6sSYN27sOgvKi9S0HJl/cHV5E6ADfObhNkVtHTAFzW7oJqm5o5zT62kyBgwgLG1oWZvAcNd
pMGZWjSowAJ9gQBBf6AmTen53b2XJo+jpj3J+iZ9MHTUtqiEvcUCo4fcjah2A2r3z+SCpIw4Q4Ni
dx3Q5tLcohAACAo9CR26PJbzJFFe9zsO6PICDBMBUtmVu0jqAGjmyraNBTMcAZEtGazsbgrvqqwM
71Atmd3EkDdamORTM5TZFVV3pl46kPO4L4LIvZud0gYPlwb3wDxvGoApyXTS6OY66HqtQl/GSkBh
G6SFs0LBFTAkQWSyg4Mv52MtkKsYaG1qf3r7D/GYrTsPQfCqNbdJl/U3LqqFLpFw/hHJlH8vzACZ
A698ykGX9jeHtPGegrGsZge8ePubasSmS8+QYbP04IFHZhG70LQvrKg6eZnBX5jcTGEev1T1UJ+H
OAJOW5u7QoltCuD4Bsko/nId9N7Eaj1BJGuaysP8ZhxYgN9ILEqU90Ee6dOhCwF4E/0IlV90NPrd
SmeQeffO2PDEfAhWZAkYwzonLcttmBVQw3PsALKumVw7kiVPMsdSMG6j9p8SsSqD2fZPiTRW5Y3J
F6dFUCMDPhs77Q7bQyy/91bVoNhODw8hdjMPn3yzeULKo18nGVb7jcZCuBofIRsbr0uvO1PLM8Gm
MLWpXFqjBXyH7u189d4bRSiXr50SiCk99GN84A/FxgzAYBqDwhqxABTC97pGJeOgVcEP5IK8vQ+u
KOwFeo+Zb516pP4Q3G4rxoPpQAMzPbCl4pZpeKyzeNx7uqyibv3i7OgzakZuiN9p2B+tCVrbYOEA
P2NdqiO5kcdkROW27UAWuwP4qFv6Tl4j4zkac21AmCXlIrZMdWf1fnUG9sUAmhWpU1dVJe7PSouT
/hrBozS4ByEgOMwz+7snfXmgl1PXxMEZMmjbVuBNv2xY1G/ApNesrks9PcBVWXsgkwJN38b0OUDS
CI/KxB3ewqzagXjH+GE51hHCpdMXCWaBpYd6/1vwZhk3Tmf2NygvBWpTD/Ic1C0mZr2bBlHeTqFd
LNKxEKdMV6WmMeDRCpJAc+vD7kinkKtc5fuCg0vxSjIDWCh0fYzOA7uqWeypI8PttS4zGzl+FkLJ
tTPHUw2GtJfuZ6Ws7iViQwSOXLCiBXXAXyT4vzaJpYYNOYG19X0Mc2v7xfpuR9mNqov4vqu5uLCc
AxifmaCvapL4ksmyOeKJ84U6JyGqEyiqT8XgZkc+ptkKyrgQWNTNoMMbcEGndAiNBI8w3TMOKXo8
CHdqoR53Tcbe+QZIXHZvj159zoAfXbR9YL6KZjBWZc2KHTVTZCygjqmeUktvwYCzXQgww7yGST0A
W2H6O0/4yQFVp+4Sy6FFl0r5POWROJnGGIBAFzAACMm2K6P0o32pm9pNajczqsUJ8UpookUNkmFA
Ya1AZSP21Pxws/RsAIuBG41ABVPzDZUdYNiqyq+Bi5i6jpgnZqOAtOr88xAU5REVce7qwwMpCZQA
JEotXe0RtqCUJw9oEpVfo/p9DvIwoDgHLiJwJOOBZD60SKatpxo1IENZWw8opbceMhlsGkQpb8kj
jxMOxEEwLBCdAs+ul7jTAk+bcUfONkdNthwbYK4wlEY0ek6EI5u1XaopX1ausRl65wuDptYuBR3T
otXMMM4UVgdqQqSGPzmdfG9GwxhvYpQqr4ZaujdVAcEw2qu7+KtvZKniFW3kqZeatFu/OtutCg8I
6iQLymq1dguq4KToN3HjGwAp591e2tw/mEBtzdmxNAQl14AMKw0gO6XOmnGItyMwQPNM1wF/zolI
EVQJV6nAsodlALqJvE/vghRvtGHy7uuwgAkYgsPA/LerqU9cSCLYuVpGbdYlS0/kcpUYbbqZ21U0
ac7ymO/mthXi5VuXxZmmKHM3vRuHDvtDPRh4u3n+DCW2IKkb9ll8yCOVHrHaeT9MfgKwz59tUVb9
IW8OZKcRbRhw0KiaRDXDz54Gm099CMFgD7WUPDTYgmyO7sC/v1wWAEWtrzQgdIYwOtKoQNqJOL9M
zug8DhIwmTG+7aThPJKFG9MO9BHdndSmnpv1Iqk670AeBTISq0ZCCa0xGhcrKpRKyhocUjRUQEp2
j2KsYEFNlMRa5/9yJY/X3V0MiEuDLHzQZQ4qpac6P7T6EA8c7W4UOTBDU36gM+ou7W4AOTEfwNv4
MSYid+onz2qqwOfz5yn1G01fryGlFW/tLEpXpBu+y3V1WIX7ZMUaU506APBPTpalq8xk/DC45Q8Z
pt3RUt37IUrs7kg21we/nmNnB+qctEcHtgbE0T5cqGdABR0oncGrlhv31zTV1HviYI71F/lRWW4j
zUAmSlPRwWhBUam9qEWuNHAS7Txwzmj9mus6/e9zkf3jite52K8r0sysKPgBtdh4fOJhVKeovCUE
r//RxHaHPSUtHivXXiwnPjepFwlxkbHmZDuGOg1Mhju82vYtS4DYIdt86gOgskssa082OhRuhXpm
fUCZAUhKX0SLHQR4u6Q3PhmA3/uJ8VK1dfmt4P6LjxvhG6ig5xPgSeeT37rMcPCeIZWx192FHvlf
pvh/94EEGKq8wN+9djrHOdaDay+I6CEXmdg00Kmd2SG4B2WXqjKdc4s/+Zn5j/HE+MvfBoU+a2Z2
iH8PGpKKv0Tcjo+qQPFllxvDHR3a2Muglbm8WiYE4u7cWC/IU6FFX03NZllU1taKsUd1lTV+Gpp1
SyOsy3CesrfA1WEOOiihr6Bjend1KKxtGoIIlmw2MpSLpvUKUIMW1bpHTf0u9GT2PBrTtqgZQK3a
bvI0uNpVVL7bPTC27Wrg656dEnvID/vV/3d7WaN+jbJXc+JLZ69AeQlN5nFOltWgrT12QfN4zZ9l
Pau3veMPy2v+TCGFiShs7G+uSbHOjr5kkT0cyDTbxbIMUVFGObfJCNOj4NXj9dIdHjjbuhbj8jpN
E/afp6aO0crmqWkiE1TOd53LlpOFCkHpTggMZoCknLPKdZdGI3PUAQzhee7BE2rcoa7lKdc28mtY
CAVFIEi2NMM8lib4mEWB3QcFTXrSjwOWp/NMV9N1zjpOt3jfeAfqBA7sIXGy7tijjH815B5W3Hoh
M6888OKrRhupWW3ywTN9U2YjqLp0k5YrThEh16bC9EA21wfBAUDht9Q5u+l5XaTCN1dbwX5epzVG
//O0NCgwEMxKlEyxj8IyiKbtwWhNnXRoP6YNJbYKY4VV1dAazq5qsbKj9YwfAQdBTVrPUNP1e4VC
JKQmrk3qRS0bfi/p0Y+w6+lRQbwNh+lr0GJLFHlmfwShONZ41Pa0kc7oEIcFJGLTZktDQ7Cs47Wh
h1D7OkNYguCf983DH/Z55k8XGbMgXnh+oTYIcfS7wYsuzO7NNw9CrEHoxN/zLumXzZD4Zwj+tkfQ
eKCccCyDr1Z9IgcHqsTL0gOnfD1U1amAjsiKOtwth8bUNyg71yu3VvEpEFF+FhOwB0htxd9d9thX
1vSVoyh9BR3bQi+bwy1SxIg9SAh34p07vuWmLRdxyqO7onDtM3VgC4DaCt1hoMRu7qgM8C+HDHUU
Q733LAFqRUdDoAapHsimWgcou7EfH2pEBjc8MtRtmAl2azXmvdSL2gSpJGqp1hAbA4z5UASGyGPk
eWyPqMqOilquhS7UhLqzswf5+dxJ/mSnw4jU0t6J3Zs/7XpasEMb+9Jqbz75aztdIJ0McUBBztz5
x3BU7yJ/bKr5413rbcgNkMjiMFXZ9jotA6b+lPhqWRtyOLkuEjoDMPm3fYjXNQrN4geZBoD9llBs
GJqgWFq2Vb14skEZn2qyN98HCkCp4nuQgjypcLufnV2s0jT3oB/6gGRQgl1KJpdVwMOfSJ0Bxp2l
34b4H9To1U92141rgUfjsTaL8mAhu7qZfBuLSpAPLKLcb79zFi2NKct/goP7uXNG+yUwBgT3EXk/
u4Zp7kobpfse9mT3SeH3S9Wa1tto9zvlWtlP05v23RjUbwBtQqAL7IdeJxdC9dPFZEWyDe063dee
TG9tX0QrK+jVG5D027FKsx/mKF67LBmfezWM2H1axTGwOvuIX3a59nqvfPE6hAO1K2+nXez54lA3
sbOsoqQDBbYjD7FvTZdWWhfwdDhv0GiGmlNot0foh1UPoGn7Rnb8MYjK9LU6FaCtu2+kAJA69ldG
gOI6EGBGZyMv4lNtCWz2Oe+/Nc7aTeLiO8A1kMnSDky64xY1lGKdsLS4Q/FLcVeGKPBCwKFCvN7J
7yxor/mLKscnnrJbMqGGy0BmWgVcLAajvImMNtkoDfrAv9q4Z34WLxA2Vnuu33tzR4hqgSks76gl
3LA85UycroOyEm/9UcQg8fyYqEDCeIUfU7IxCCKCBfX7xOTjCUsucr/5TmRvk+bjrNJuPLT5onA0
5dtM/DYfyYcOn9rVEE0HCaxrZ/l7SNgsHBcsHmXGzzNmYYI0BoIDyYYwDlHB5AkFGs/USSZXWCfG
+3d/CYQ70mSRczAa31kSHYVdNq9lbFsPDEGz41/sfV18tiesfXUy+e5fAwC0JPYK3DevQZiwhyFC
NdUcySrCXr7zuyIJcvRccIMSJoFK1XLwL7RNC+6J0L7DF1M+9ZBkumlRwr1pR269TnjwRp0nvuEV
BvoUmRrHsXOmW6hU+yDKQEGyHomcbvk06JGyRGAocqt5JDk4IYrAaCQHouK2SyA67v0aSdc0PUAU
aaQjfPNVAnxEDljpofYiWudRYz8AIZ5s8M8IjiqNwTcM8eobLnmFvIDgUAvvTOhRc9CrcpZ+h3TR
Zqy8KUJNoliDo8v6ntioLARiNnl2JlOtAqbYbakiY9tPfbt363Y8Is8O8XGvrB9qPOZRntcXX7CM
eAxTgHsX4mHqGjCGVV6lVUXsL9Iwi+XfPtvU8X99tqgyP3222DAgsqtrv6h0SwwyX0ou2v1cnKWb
QM23eyr7ksx4QB2J3FUqTdUCkVVQyFG4zm+8es1jMAbMRhdp27U/CGOBNHaBXWvrbQaImS3FEOJb
J6MsY7yjI+c4aRWvQR+KzvQ2MoLYuVcNWz54xd4AJOSk3G440RkduqQEQ1nouqtrR12H32Jphou8
8YYNTyK+871KPPijLmkbQfUL5MkRJZ7VC3mMNmfIb/InVP+oJfTYo/2ARwm/pvU/xfjnU3Ka4EQp
AC+JnY0aBLb9YKMbEdx1PB81KGG2rjWsWHLZLqwWyMAesKBH1wFE2k6nV3ILTdCcOlWFCFyPvUYc
t+251W59hFo+PfxvbgN++dsCUETIWHndU5PnW5RyI6+HX96GOWLa5rqpsmqZQDfkJS1qc58yF7Lj
xmR+MZ3hx5gE/h0SzcMt2LRRsa79uRW4S9l5yFzpafOu2JL//1B2Zctx40r2V27c52EMuAAEJ2bm
ofZdKpVkWX5hyJbNneAGbl8/h1nqLtnt2zcmwsEgEgtpqggCmXnOGWL3fVgFv/FmzIBsB7U2GHZX
Ejljc0QXoy1tbalYsDjeXje+Uy0QG9GHInyZ0TYuGSLRJdClkhJXg4i3M9Ns+dLLPXbglO2Kj0Qr
VoBn3L9fEeo0+6CBnyYdreYAkAnoJTIQVR8g0Olbq6AAqFy5fbeiejoYbvQai8Ja97mlgWHBIcqD
9qjqUgHKn3IwyEjRz8gYqfq9jS20nhd1jejv1JoqtBv04L+E0kJSIHgLrXV91J2PZELoS80bBYnG
LkE2P0L3OMXKq1mB8a2ZSbgm+xkZq6mGziQyZbaqdO9u9sK0QP1xrdX2wiyQaNhjZcDxGd/X9KLh
FQqPTeLgnaPTUF4KO42hcAa/OR0Qo0o7uHT/KDfgF8rB60+WDz2pPCaRCc3yOY116wMhIbjip4OV
ufbS6VORnkAP1qwYuMBPhenbR6afzCndiw5kprMx7Oy5iId8GWGl4mIP4svDGGRzapKQbfDyCvo9
obO8jVBF7Am7kxA0fVLnMwOqZDtvOtBZkPAmB5OCgBH7OW9J1masHKTvTq2460DpvB421IZMDld/
9KYhb2VqQ0WlMu7MbzXCdNXCFBCUrDoEjLo8ej/E8EZWwMujnPayBOFQ8P1qS6mGmvPKVas2M36Q
B/KDkzKJIqj8hCBPb5DNfsDe8aM38xfnJnWWPHgyIuMTsqDto2WAH7CzwwFK8UN8LIc0B/eSNs4A
oVnzsgkt+HjSYAbGyPytD5IlkhRz5H5EEK7hfvhdx+VXFYjmczUgbm+IkD1gwSPBPVkz/B1VssVH
qwULTgU0v5ssBT6ueB94jmcRd8PhemrY2tiZFdZUeVICSTTV0EF0yMwaQIvXYzfYRBZAe6DDeEHi
5RlindVFjoV3AFiwmpPd0CBfVFVY3iW+Pd57vMf6ZeoQgisAESPF9w7wxY9SQU63Y/lToMZq1oOR
70CHoTOyA5sONxsVdafrOU+tlRqREN7l9bEWgXrykAX7UEt/zqwqRF7LohJ5+sT7Rj3B84r0xkI/
UMNApSdkSck7KlVx9dbn5XAdBHp1oFVNQ7yH05hq2tBiIuq2VExHPi6QC+SsqdjIAuFBOLhXVBwi
v8ZurJILe7oouEKjLaIb9pxqEYk3dqUCvQXVStFGx6bBCpVqWW9Vd3AZnKkSS9doVvCBbTLDsEew
LScVABnVrsHiAK6kLPGP+G35RzozuuIz+LK7jWUqPs6s0m/hgB/ABG9m2BhmUGaezugQQBVg50c4
3Iq/a3frRj2oCXW7Ff//Q90u+ctQv9zB7Rq/tKMKt+70tjUvfgiRZQMqIWpGp7cDiD/4QtlFP4NQ
Qrq/VbgRKOlLlf3Rhcq3ajmNeCvS2a8XSBtEJE0XLId/P0xY/nljdBW6k6vxdlUyiqp01Ew45nnU
EfZu003culDx2oROqUtRxM9Q3iy3hh2p+wbSkByhoEM+MXbSoRg4skAMv5gPlv1u6+gsTlYGRI2O
w/QGIDda16tKJ8BK/NmXeqgY2XK9ax1v9pEBuz2mmInoqreKAfQ6neiSUy5DrMx12IplUkTe/HrF
PweGlwrAbXB4d3TtVOfYJZdmvLgORZ1D/ZK6XXh3HSrVZrEMI6O8NvEM72SDhGgNhgm9E5rp3fXM
Tdv3s9/YqEkvHTfFi41+dMj/PLvZxDTMbVSquNlKsITOYwdvPOjdvIeidcFNFYJJnYo+T7wHbUFC
u0usu3BqUUJebRM2vJ1TZelI70HB35KVHTteO3UaSoEA8cDzhRTRXNf5nbTtE2hSyrdi5CdDsOLN
0e4pdHGSwyL9uD64UQpuJo/5W7fqnyghndLQgykXHZ6Aq/1mohZkz8rxDijzGRuwIUh5fA8CPecc
R7F7woS0pBIdjBFszqndvLVDkCDS1yAjr/DKei6FDxYDNwv2VepM+/lSvDR/niWx+W6jszZ1xEsY
DumMqcx9udYGa2Z6l0Tr5Mw5T87gvRaHuhn3ZII4RHJukIh/52Mug2peH8ypWdueQ5Ax3VMrOjRV
vUls1R2p1Edxcq5y9azcHEwa08hk6mtwVgjDCrY3W6vsai5jlqypCVWkOgPoQgHEQzYaMywhJxo0
TrK4XTVwtb1OejBQ38YL7NTaumaPfC1T4oZjNcq9I5ozdaP/EvIiSiiVFh9GN0vQ8MbXW7j9FxLs
KDuwf51uptyv7nvPDQ+3O9OuH81M0CQCk4oHRm1rUfkzwxDuh/9VaflII7VAV0VN6OCN4ACpzdq8
/q9oULf1ILqXZXp+uyxrcrkxSuSt3/6nbdUaOya7z7cHBwcpeP91ur3dXZ9z704FLzTW9W/o9cXk
dR3ursWxcHZg2OgmME23dS2IJBgq61/junm00ix5jCHZuHMZQ4buZIeenW2o5jRiHY7kT1mvGlAZ
bWVWOE8aRHfUiAnLnDeCVcfI5sbC4CqbaQjwXdre/NQ1Q37sppIovHGFXBEwJ5eeealEX91LkF41
MjEvZGpNUHsFWRDtyda3QbHJIsXm1w7cCi69ufK1NsHEiRQ9rKvbeEuDgxM32cErYs6oSB08/FgM
YfZnMrUjXIlp31ZrGhxok+wQ2/l3qqTbNSJzjxBucHe9emN3yDaLxJIGk27SnZhTnKg9Hbw4flWJ
ax6o1GN5uPZdqwWdCP5Do9EHZ2SqLKiSTAoSmTOn8vsdFZOxsDduBGcdNaFb6ICMY+OFDIYLjRev
HNmGbgC0HmwX6B5bSeypuuiZRXZ7Hh1X3xdj9+Z3nvcZ0u7DEoqAwyboUQy1sQDpFnI0Y887FFUG
BT4gqD+Dp9ABJW7W7Is2Quqadb6aWyjw6bIEXwh8NPP3HTco1DbXPL1bbn6C0Me+zYvZh0Q9O64h
Jm7aDwZuuwj8Z4pfByz/qmutHgsE2Ta6hsQPvLTe49SAQttYA3516i8GnJxfY44EyKRzfiR2etek
g/Wi42aAHqiVn4UdtWtZWv3OL0UCP0XCwBro9I/JAGXcHAKd36bu0Ch1fkTo7mZwBuMn6q98O8VP
I2WAJEw48kgaYLYwE4DP0rD/BI0KcDnDfmvWTejz1HMRRoRD7dpMAHtPzYCOeB9tmJrdRovibz4R
HUDyeADNN+Adxiwb3jI3RHapZz1DdrhEUqKZbeq+ST6VrXNwCzP8CjxPOi+QHn3SrsWOyhwQWrOH
6OufPbsUYhTUU4kAadu2zRZGHCNAFOTpJzrLA5Fcz7rf2H7XLmAmw7xZpB/ibIawhz2YwTYfonrX
GBsfLgYfxZbCa9daF1GyJTdKwEz+jNFRYxolLesN2fs4neUjArunoi2KtQD9wLOVFVc+K5FKc5nY
stoiCwnivKm68llhLQ173IBA2/KMT1N7CT8ZUGpIU+CDAo+yVXTWcsqdn4fCAw92GSb/otzNYz3z
I+3vvQSyI0iVSdQpGzkCLma3oArECdUpgoagvYjHfoEcKn9/a+YPPFwNQerOewdozg6JGnudte1j
2Fn5Eixl/epaHEHE5ogKt2S57aPuzBEErumBKunQuSAMA6jrTCUarU/M99Ecs3sfLbCNYNXqvIHH
S1rJjDizID906KRZnahUs7TexF5WzalIBzh5QcwZ1Cen9JCwObWoQSA2dyYpEbL9Zoxri6nDz2P8
7ip2Ce3XogX3ZDg4xcVIzD1xM/hQJ90kwFot++mlgEZfNPmiu7sSot0Xpxv3DOKvS0yO7j6sg3De
yNE51ImyPzHQpV9p63SudmChLBYBsuY+UzM/LZ2DyYK1tFQLUL34Sm9MXUO4ooTP4tww1uyboJUL
FiTRV50dVWl7X9oEtKtjM0Y7lqX5ZepI9VWioKFjIV3IjhKxTVKMI2pLvAVw+IRh031FtLSbt44X
3ifSNCHmOoJl1FYjRJST97Yciiwacoz5wkTwtAVDL7g/HLbo6czGVrXLtYS7AGfX2unMDl9500PF
XQImNB1AiqmDdY2E3jVvHARlNWaiBssI8Pu749rDPHMuXYTWJ7606x8jbIZFLeB0pb9lGrbxGcpy
kwbXPfcY/5KCaxdiit0Xa+zZXCdxBy29oNs0ojU2DJHOuw6Q8DnicuNL2fcH4tD2crB3Rqr7wsoU
cpDAXxhdnD3mgN4Duo2zoCogG4op+dGI9bvtVktnOWP1sssrMAM5mCgB0ch2dMu+SNODKKvX6x1P
/xVRgOyLWmSh3kCxIH7ysuKglOE9xiB82mFGmd7Cbvgy2VOGr4UVhs5OuKBK+dk+IpAxU2ZdbjD9
9Ucs+PvjyEUHfWhHrROriGYl6+NhRjVuGI2zpuThWnUDdM0M6CBIb3JqTcWbzU3SYYPcturcToca
xPqIXsBGRaq42VTt1qvSt9o5ZblRvhv2wGfXEf6W8ttudsONxzVD7vAsJZrWm7KVZ1dnxNbqZa4x
ewSGad3lCTeW0XQWiOH9jGy/q0ViKehzkCu5jvHr2UmEDlb16BZPVZW/2fAyvkVlvYIjrvtiZn6y
QP7UcNJSwrNnqnqVp66YW/lozHyZmQdJjAjkKKYyh0cO65xgRyY6uJMXmc4QpoCWazFCiBbJq6vY
1UArT4A7SuIiGwgAoH9jiyMcOerkTdNvrq0Xa2zYJnY4puTC6JOtwwx8JcoEGuhtHTgQ0zHjNx9v
hbQEfy28MF6YnGcnL2FyH46qXvY618B6Ay8ONc83p85+DKptHmUYNWvfV9k2yDiU0qbBqMVoQ3E9
qvkrXPvxwnfHfOEyOWxAIUg56nTw8rxc+i63llTsAN57EO8NHJuvRZYhXXxoLmPuA9qfRNkWMQ0A
DKHwcIYyyLutdI+GH2/zUCx/p1nh2/jUTpXjFIp385AtkLLYGRd41/AUuigoFoT9TxC62iDWa+ET
BpUnEClW5xDOmKuNilSB7PZmY88NFwQIrdNaT4CBtzvHKiZuagn3YQVpiFtRgEARz9U+xnaADGkp
vHkyMYxDqvWTqKvg4vImPbRD4s+J0Vv8YdfKTg/KnuSZ4IFfgss3hShhMcNra34F34ZGzr+V3rta
DOB6wR8i5VF7YbIC4dA01Q7he9s2BKOxbenwITRBXq19BLKwNxy/OAzKPL0eniEX826nRAxwZF7t
1H7MY38ZGCMwBk2TbJwuClcIciCuJ0fMi4iVg90GoJAkTTdmkjWfqUXYRM46hjjfDIutbH6lnm8M
1q9/WybiecTLgJLh0ttYAtRwoaihfkaPVFcfi1QLj3+3pedfRt1fan/pe2vcTkOV0tDrMRh33YCg
K6TQy30PD8Aqr0z7kiMlDDLH+fim/Lui7/zv9lj+sLmUTzo1sbMMev+ALPDq2kdnhbHMByCV6H1j
g1OtYyNU8D1NayA9LXi66ZB6oz1n7PWGmb7hqguQSWyzEuI+DpDXnchqCBQP+h2JfWsHTQaszdvs
yWE1w++0q8BNk9mrlCO5OErK4ggQfL5E2lP5qXLNbwRtNMQ3TFvJ260Pi8ZwYfj8RQv8MQm1hgzj
cnUrenVfriCPHK5SNwgOfAD0ivfPlP2uVAtputAfTtKR3cHS2MhEpW++1sm1gd1fWG/OEC0okSGC
V0JhhQm3sFMcSIYmm4p8KlKt3QLbSbXYK1pPVPu7vokIEbnIchCoGvkJywSsKyFAa5W93JeaYak5
2btKgDBgaF5KLZX9QyeufIAe7QIMt0F2DoMJwKCjA5i6ufMtB4Z4AVoN584ooPo3GG7yFKSqWkJJ
ajwC8pXuRJGI9Vgo+96OCz5vuQhfWit/yFLl/ACwH/mNnn4Lyz+6u6FG+kabWCDyx7cC/AgeXDFe
duBN6yN7oP9Erz/ZLScXa7eorupD3mBl98B27/Mcwkg3QaKsCJs11yHIcEcIEt0qzMKB4IdxDwYb
MFEVyNqHc2VW8qjbU7EZ1HuRoIf4OnysHX4uUm3MAA/7l33ViBydMs8WoLY98NrNt960wEI2IhTZ
ZJmFRyrTYWriqzHfxokbHUwsPonPINbdd5+r8F50vfPAxuREZAh23tlrpI3GK2o1ZON3oPSCe6xt
r63IbA02WvUpWk0r1z/HAn/FtVVeF2KlZW0v4aFEgnBfsefIBjcc3mv/nIc1+Lgx+R+BkUEMym9D
OF06+zgiVRziiLX90Ki6mSsz7z/Hnv3aem7y3SobdJ/iUDwtsVViyZvwILTaB5xBkC3AOx3U4Ebp
BoRJWjM6+qbxmhq+c11QtomZHVQcvtIyjTYIEijXmbTbZEeLNc/BbxBg+GJJbF7E66V7Pz0aFT4V
E/MX2ZteA9ox2Z1Ozm9NyQ6ZzhQfBq+cgbB3XAM0kz27kBfPTRl+zXzAoF1wsZ3iNOxOEgBqpBo0
4dcY0gCcgXvDciN//XPPxIzG+zyzn3OsbI6gYMqPWPXmR+xA4g3vjU/SjqK9HUerwMrKS5rG7b1I
XCS0dFAG7eFzmVc+YxuqNVreHIJAfrnWskG81QB/7LE4wq5FOAYkL+Eho7Z0AHHdine5cUelqPTE
4p//+M///e9v/X8F39U90kgDlf8j19m9ivKm/p9/CvbPfxRX8/btf/7peNKWnDvgsOAe2EeEkKj/
9vqAIDham/8RNuAbgxqRdXFqVV8aawEBguwtzv0A2LSghOvWcza2N7EqAEn/0CQDYLhau28InSN8
nn9rjcV1Hxt0YbIHYmWd0Aqr47zdINWMpycxhtlaEq8c5FKdWTiU0fqqMphEzU9l4IhPIRJhbsuM
OOHxAtGYDAIhYCaiQ5D4H23UuMzSBcNvfAd5YmTPTgeeZ/3Rng593FQrhUkPjEx/1KaV/gwy/WzD
W4YVO89EhXwk2V6bUF9qTANATYHN/v7RO9ZfH70QjsAvi3PEoIXz86MHPZ4yutoVl6aLhg2CwAGy
psxxmTlG+VIlCJpMy4luBA66lE51Ty0EME+AajOkif2+VZX7xi4L5YdxOjbRbNi9hlixseO8Dl/S
qLIWsZ10RxeSmPuyAE/GgNjUpxGkz3i84m1qCv5p5HhPTZkPpZEgHQ70mpnVcKfD2N45joU5F5AG
99/8Lj3714fjMHh98XQcpIYILvjPD6eTSSmROp9frot0UXDg8pXzCREKdYaibHsGVP+JpsOozo0V
TXlUnFohXSs/DwW0iq3Qe4UPWC8Fz3KwpmFiCvMaYg2cN58tXR3daY2Ij+JDHjP1zI0CkkFFh6aD
cva1ex8aqrpHov0KAXt+URObfgluW9AdJP6ebKAMS9ZNAf5HqqUOVdSv+MTLD68ZVGuryAFuz87m
cE7F29HNwdrv54A89j44M+wuqea1DxRh2FygXc8vv7R1zPtaWFsJ5Y5flvakMGdp7u2mSpKfG9sA
6KQOTg8sf9nBdKLvVedlj810gKewqHgMAjAUski0sxbQw13mFfmjpc1qZZijWlIt9e669Npbgbz3
7upvdAqLLS2nST6Qy7eNO83KZrOiitJi4b/5RTjeT78Izpg08Y9DMdsFDNm1p9fpw0yFmcUaQCUT
XDg+UZCPY/2pM0GvTDjDqPxkerX1Soswx2j7Q8D9/mSEHpZoRgUpyDg5kqrsVSWWxGOv8rB0WnlF
UcyaSe0tQhIgtHfKGOIySbmnTlRBxX9puw4WsMRf17VEls1gy3TjdqO5Z44093Tm9IldzvJoQLYV
AkVs48h4e6v+S5urwan0+t/MPT9P+9PDBAGUcJiQngUiOk/8/DCTsGJmmjH/we3rAaHYzJuZwC/c
W5HhIek7M5dt6uUvivElrXWpRVWFQOl1TgeGWxDPIoxYSGCP22JTI84wzbPVNLt+OABkdGw1xNvQ
gMzQ+IDTyQzhTgvGfF4lJuhdLZadTS+JZuRsoQqWGe8ViM5E8BKA1t1wdD6PiwJcNr6XngXyXP7+
qXjuX35ituMy7poWKHeZY//yVLCicoK8ScUDg1zu0Z4EM0BtkiCFbVK5JU7UQMTxoi/OkRjTxQfq
ZQVBA6JLJhv48wCMlaCSJ2pl3x2QB9eLZlFXsQEu7qyeUyqg4qDngBRysOdTxmAcrF1duM+3VrVA
dprLIN3YTa6hwo9BihEZwYaKerJ1EgilcLD/YqN2xeRqujae2pFtqCWW2o7xUk303jM3GJ0LpmHo
ilhBDKYuUW6pJiqhseVXkOGi2g+tPaeuIZDreIdQW9NPYPiCn1Oxiq163OQciSqTnaleYI6AUxGs
Kdjxg7BfIhmfy1lbe/3FmgAkBYDICN1ipzSVprpugIJS2sAtB4mwMMhB79yZ/hbi3sVJNxFo5sfG
38vM/Zzmunkgk8Kna5EihrGiIlWYKSBUzHz9+9+Ixf/y6njQ2/BMiAt43MEufKr/MA8NHsPnbrDL
hzA0J69z/hzXVfQ175B06PeC3SPyEyE9DwnA4NcLvxZgxEB8338pEFZaQTcVLBmuiB5/7ulVLcMG
Zjh4mREB4wouFtHFFXxSoKuloozGZVjo8dKGLlhFgnwVTYp4hTLUETSxSDWdithhNBvpTiw3UzGr
QD5aSt5vqAig0fuQVIQU8jJCqtlS2viVEyIo8q16GY2i+QC9BlocK6OqugKH4Kgat6kDqNsVes0z
EElACcy8Qq+hNqfufJt/gF4XQV8vdZfp6yXoOgOAOcj7thL3xbJcfRaWF9wlLfCvPUA8L7a2oBTO
WHZAhoL7aAbl1g8L8wWsIs0Kc6q/pmZxDP7zArGurpHId2qxgyC7cJrX27B2MMIDPHWnYQutArji
i0OtnRF5o5BuHMo2fATnuoP8HHjrKrfeDjUiAoAVuHOwX0RvWD7ls2ws/aekHa2Fb/TpXY7c0I1W
rbWlkXiDCOBtpI5lwYNX9AAnQyer9fu5BdE4OKeBTZbTgey8aoZlzW09N8X4bqMKatejl82YfR1D
RmuIWNV3MoAHJXd09gUE8DtShmziZs/70XtBEqOYx+4QAj8B+VS3qcxNH8Fhb1q2jTuQ2RcZ1bva
z58AZkjuGKbD84CNETQvIHDNVfuIOFcAObtAPapsrCETULRrKooy1du6ReI4FSHCbN/XNVvF2lZn
eNjNhWKp+2CVKr1jpbs2h959IFMf+c3Ct/xxZU82yylrKHdcm/tdmp+sIt+SsxaiQWA3TMWWHEYh
RcgmW9O7yI1uGQDhWCxJULe9GLl5jioOp56qt7ZflT9aK3m141EC81r7c2zTnfvStOu1k9YG8oFG
0DUAxbkqIq0efjdOmmz7rCjXcFi0y7KFJF4eFQ/FhEZBGiRUkicgSm4oiDbWaY5XCjY6cAgHUFsx
YpaSUYmYfD98lkotxkENT3ECgIYshYlYC3bsWN06AGgofEgnckOeFgsAi/pdVzUVInBd2yXHOlbl
vDaZdwY/abi2ZRFBcUYNh8SCdx4pie5FWAgUCBXKr8BULdMscH4E2tu3DSIy1B3pAN7ZCcJojYSm
cfX3M6Fpw9n88weTM0u6WEjYFnZWjpS/7h4Z1DSVG4X1OtWJs9OQ6Z0jQo/MkY4Hn6PMA/UUEj6l
WwGh5PQRkBKwI/LursCBhsBPlIefPTCTQmSEi5MJX99ThngENcsVz/dBiO0OFRUHHWwddwxkahG+
Un1T7OCp/ookh/hHVpwwWeOXkAc2PMG+fJkoPufYkesHx0+bVcbK8tCkrbtD8KZbN5Uz3gMTGSzw
CK3naZy28aMf4/g+jmWAYU3AiV8UJzMI8YcDc1t7QoLrUQaJ2lkOdnTTtkyD+SXQx9F4qoB3P1Er
MlNx0OW4Aerwlexkoko6DG3pL0x8bufXK5Cxnoaszb6d6TwP1mT7cDHpNms9xPX+gy1r8+zQsHLB
uxI6b9SFLsUBulhbaZV9tFEbg1dq0h5qsVH4611DAhZrMcm8NWa4chswsI+lQGxAPc0ELkqm+QIo
G4sfYvDj78vE9EFPpY12T2UlVTBvAjPCV2VYpn4toGY0JsMcxKXRxhVNdnF16B5Hx78TTojSZNKp
b87qhnFw9PMMftPA2RtO9uPWouPsB8hnXfCiOQnmafSEA9zdNi7kTWkMbxoIhMUAC2t+pBZOWiYb
+KTg+JkqyWYnzhJbxvD+eqXMG1bZMIyL6xgRvjTxGN+51TqqEzA0Tf2sWuZL0zPd5XUE5ZdnG7py
t0Fdc4wWAFgVaxrVGQv/FKXBTnLG1RwwHDDBF/6wSdn1Ok3gOwdIJjxTcxqnRzht1oDAbkdFP5TO
lC2PfKrpFuhQBsCxp8I6UK9ABsamKvA3obsim20hDRgxphO1j5wIoHjfDBf0bIbe/2KrOjpIcDLd
VWW7skLHeQDBmvNgj6CgAY+7t2wED/N5D+VvKCVkZ2qC2J4N6AhUACPLUksrdpq114LFExrbaZem
q350oq1jWMWndPQ3Jji/X5F5VC9Eo6w91P76B6Ntv5qln7wiHyGAvGpjnmTgJXf4KogZVeSi/9GW
rnGOfJUcxrpJF3QBeKT2ckojUu1wAkUW6KN7/CnoIqn/qIDOBOthn67TovPWtWMUnyF5Ox9Y5a+s
tAaky4P71Gj2XVzC56exCZ9jdom3JuhCgW3EI8OOn82KPmLl3Mck5ptBfqZaU0TtQmDFvaZiaHjI
I4Dg4XWoCr/hEnujk/Q0u4CIPlr5FjbQVCzzit0BSrS5tm164CJB0a1Wfm1/o9HcwjXWELfkc6x+
zYtlwBec2Xuqu1pyZCBnyDS53qo0mnyHtQIkDqY7t1OsawDeR7p+DQUh+EHe73nyRcRwkq/pPrRi
zsF28vd77oS8Qxpffr3n6eewAqZYLemqKUfm6Oi6iGBNF5gOdN/w83TX+/q7e6ZOfW385Z6DpAJR
Nvzdd03erzoj4WtdedsCPnFgP3SBgKrRKsBEptMh1RXSxeCLLCKXbzyqkYYCSihPIad0bdkgmTrm
MoBa0hSPnTp2yGRc+ZF8TuwQAq5kY6D1Cw90erUWrcVmSHHxcyNZhBE+AHZyiesSedQV2JWA8kwv
wDullzKDElznnakBgnX2kgHCsKRiwRLrAZ2pIXWB8o5cdGGXr8hWSwRpdDSHBOGwVW06f++Gceuw
QTxcQzc9str0Al3w5m4wxfrWIisHjf+mVhsaS4+Nd8QTgRB2WRR7akddq6CHDBLr6y3Z8p51h8GJ
X8Zy1Ftpl+kCHpV47TQ937Ekz45BX9VzOG79vNjKREFWhuXZLA2L4Xs4rtLcrX8M6fgNK1frk1Rw
6sWVnyMXE4RTY+1gQWc1wbn3wd+Qt1b2xTIlYjTohEQ1rDAa6zXmNgiwmzF7oCv3g+K7OO7FFpRc
60IK0HpYo7tv4vC73VklwhMGSOWE5McIX42VUwQmUCyQqh2S0pszH7FGo16WDgDxKaKbrzJgJ1DX
TmEH7JZkj4ccI0AXRpZ6M3TwrYSi4mfRs2TudIN/qcELtwD9OUO69fh+baBni90v1410IM/IQwZc
JQy7T8jOA7DQRCTvp+tBGhc4GlUXK28owBwM1uFVBez9wk8hXZG3potMsdZ8BSBm5rdW/eLVgLiG
YGvaMOwhPnmO2JXZNGrlmXM5QmDE7lvzLo8S+FCpJ3wAflgOF98zi50LEdcldcjy9WjF8gtSulMI
U3T1Fumx8nH0xD3VjyKGL8Usu1NYwC0GVBF0hqcrZV4Agh3HfcRr12x7Fiar0qr8L361una0Zbu0
9Kh2JsPOEuJan683gmy1mZHjwSVQJDpa8JvO1TQgEgZ2KtL5p1GGw8YCBHOVNVq/JMUwowaGDVwM
NLOyPUhPygdPQvSFLlVzgCZrrBruA8QeDwLMcwuqMHi98jBrPmsJvXcJisB1mPTGs3Lwl5+uCWqp
cjGGMkXoBJF2aJOW18elIGg8Q5w5eBAGlCH8SbyTelQxIu3YwL00owjW/VhUG7D/D59GBX2D6UEn
GfDMIJ7LjmI0PKS+xNZsxCfpCU7ip3IAc36EON5GBQnkeq4BJ0SdODDL2EcKhAwmAgaqMAP3YvQQ
xZu+ppUR84diOsgUa7vSjo0lfT4jr0WF/BaKvr5+UIssGtcKfBtz6kStWmTNDVhOHqkkeu2B7b7D
Z1gpa41lrrkDcmHmIhr9lDqGcU6CYm/6bfDcuwoPByCrqw+gqkykF7CsX1KtyIJ0YcBlvqVNPzK4
fqSFZCcqTSNaiF4+5dOIoIUCoTH8BrzEdf8AaaYhdN6QjH1Azpc8aN5iddqWvbXpXH1nTRXAmAC8
8aHa6IsNJn2xHYsY2lHIh5AHn1t/nA6hgLrF2L8F5pfOCUCyq9sMm0/PTuahGzZziW/kurSZk8wh
g7a2WmmfauR5P4wVC492xu7eG+cGHO29zhbXsoV9OpBRZQOFiWmwOof+H4vPaeSlDwhJwdEWet+1
SFFnaZktrabGz4wuVDvqmy4ac4kMULZEnqENBhwRP6eBIZaZ4SkISqBYdqBC9sOkOFCxt60Ncj+w
ilI+v+RjsVRDnjwHYfV/lJ1Xj9xGF6Z/EQHmcMtmx+kwUZrRDSHZMos5x1+/D6tlj+A1PuzeEKzE
jmRVnfMGIoirmQ4L6fQrKuXuvlHDX61JNqUBSinzUbYOqvPdLEVzk0OVaLsYKkjhrK4eEZd8k6+T
F2Z9km8qX68PVfO/35Rszdn1yzeloKzHYiGt9+G8qGeJrrrjrNZiQeLJD9nJ3Em6ssudvvsbIitS
QgJbaydHkng/L3TvJK8Zr52sPF+Cuou28zJtgAMkL+RflzcDlGnawcqTJXUsWaKhgixLrmYcjUVN
76Wsms9GVI6Psi3svBs6Oe5NlvRIfamRdLuXQDN97SdHu8q2Isp/aMKK72q9WNlHxCTN8XJ/CbXJ
fO6N8Cw1eRE2bPzCm0nErm8u7Eu4wlrmPsjWgnne13KT+KhsxXeZeyoD4dZH6pvteNkmVy+d3aRH
QtLl62I7yT5VVC2QxShTu4vbhO+Oasf8i/EHjGZUfmSj2vFSpdF6p6JVytcpHcpdkRAak61jaOTn
duaJdh/boU/gZq+ya14gEUyAjIX7+qKiH4ctSusZWS8u5MF8PoG6zZqxvWYGkt5ZmmsBea32atX4
a5IM5zQR5DZnlNJ398paeDRhB/CY5IN51KNixoppvYZKAjY38vdmFEd0AhGmSsPiRfPG/FrH4qpi
vV0C0lrYsGkGNh5rqxW33UM4g/TA8b18kXUYzHyzcFg/y6rYGzFrXjdCs7zArIEW1suWpy/jJw3I
QigwVZNFOUKvdiId1GdZownWerOVpTvZJuZ0fOyH+d5d9hgnjGb7ykoPsuiKbkAwe3henOkbEhXd
WVZ3CnAi/qDDSRajtjZB+APTlUV5GBv91eiy7CJfyVuANcfMXlAFeKPyoFoBmvcBf5TscTQndWuo
/bDlSVPviq50AjlwKDXlefx5/7Rt7S3BDMkTOAxXWRJDv6VZstfFXLzI7lZBQkRXF/3X23cjkz2Q
9dVL8XnZwNOCBxttcFRBUdcxjMfUWRGRinv6rJJn6eTsQNBMF1m6VyF0T7h+mvYQ2X4NR1/bALI5
DxsYxkdRTc42M8EXz6DPHofEze+HsHVXofPw5PUl8g55i8zUNBW/+hleP+56B0MtT1RxMKaRdiGP
1F1A4ORBOmXij/DYjXX+x2e7ag7/s12OZ2rO2fxl5Y7oshPUhGYf+g5OrHQl/ixK8YrPIpB9ZB/W
ztCD6Mzy++2zVY5tgUMFjadOR5fI8a01tL9kKsZ2BdJITWPvZSqGVdtlRgD8uWMVKnuFifM2j+iE
Rvno7e7eJbr2NvRx9+SZXv2UGdkXmYGuksjdOVXl7XqmTlIh/mxDZ4LcV+4/9W0ypcnPgm1Lmsai
Ivv+dxepbZNOog6QoJi281ims+94xSN6Y8lRAhPudRKeYE9dG9xNlfDaJTFbTSgP26rLl4aAqVhM
oHIFgHX0tow32Yq1D8ai6Kln6Rjtpog4XaWMqNhpeqleROptNaLSj8Z6mGGdP0Z59WPWm/QkS7Le
7fVfQ2WdPKi2MgUzm7abZaAxGiMK+zA77fBqpX277WrR7sa1aCqac7STKN7I1tJMvFvdmCfZKKuq
YQg8Q9WeZAmfCmQx57x8wPv496up2i6OGvsJh9ruWUkvvV6MT9pqOzzmpK68sFN92Sbr7EjBPiYe
CQit/WWdl166ptfPQ5JfPwfa86T6svivgUZhkY5iEDyMkTDF8uuV5IAkL8JDqbtudi1YJ0B21ghh
Rc5BUQr9oQhH+/86Y4W/05wQ1EVH9IhIGlGKFf1LWm6sB+ssS/2kWA8I0n+XJXkAajtvEhyG90Y+
IpA7uNHzQDx1HSwvE8adst7dcTC0KWq36xU7YVnncVTEsy0AJ2QF3mvLF11+pAQ52cAUtov0IF+f
PCRN85AZhnKRpXmEvzaN2hdZapxxODelu+wzItbnOBI4ua2H9J8zK/b6fZfWH7JHptW/esjinGUb
y6wS7MDMDulHwPcLVpG+h0rtdawz76auDfnaUJqAyBBihB5bjt4Nkt+vEbDM/loqHZi8lR2HNTVo
aIv5ZKI6t+jtc76mBx0e7Ye2IowiO8i6cRXhUMCg3Qe1pWI+Od6ucC62NW3sVI8BKRbmVR5Gb8L+
CO/K3YCRCRt6GoS7AgzntcWENzQZhNRkP9kKqOd1wA3pIBVtCs/GisB2H6Sgjaehbe3LBlleW5Uw
+gOsFbxXgYdH4Y36y+dZpMwiqNY6JaLVTL3fWz/7TaV1xmTihxjH+oPg7OSP/PxX8h36c00WQNY3
eD8TNmurgzrF9Ydgm5RPlf1l6FnwIH3Hlnut/xxe4A7x0ACJfOx0lCIW/FO+spFAeHg9a9Y6eSbr
ZKvsNw6N+Her642/xpZN2Gy8Ueh7ZTEgp3QCcRIUsE8kfrey6rNenpV2F11612z3npUur2YWXhTE
8f9cT4AqjfIEM+Z7jdPgoHm3AA75JfqkFyel0R6zkD1ELH85edp6CyYZ7jwSIOE3tdeDbDAWXZy8
v0e4fNLrHYLvYJhAbtVYAr2cuv3o1torP6WyH7OoCGQxa0H4WYRtfFlsp5RtGiuFqIn1fmMo+m4c
k4ScPUM9kEV+zZ33oHSG9iov3CQ1gdW1KGwu7BXE2kMivOhzzu4jwj7bSujT1VtB+emENZ9qRcEA
24AUUtiZxleUepASS/Nqo3mZ+VWxC6K1SlHDL6mNr03VfsyWkT1GxD9f/2OQos1qUJS6fSmws1WU
JGWtFEQRaCfumCCWJ+MSMGPZB9uwrV2u6MV+BltJfJzJVxaN1mRntU6+stjhY7hZclE/zXNmnvTM
UzbIr8zvKmIlm6G38jMhl+ErWBDpYC57icpUoHl407vnIpaJ0Ep+NgZF9pKD/6uXoYDBLjRbEA1J
h6+mcpFXqLr+18vK4r9ell5tNpa7Whm1YNZ1jOn/OSQGOkyVevmsyTXmcR8sxKZprOosG1D1L66Q
TvuziqDme5FzLzPPvOHOYx/yubZ2qala70PTBtmKFUgcxMOjqnPPCQqMt2nAavgOImBk2CTpW1Z3
v0ZqYX4fKTtk/4ys9dy4j5QoA6zdnuayO8RoxH9vi/2EUMxfDQ5wfl0N9psFO35bDmN8aWolfWiU
Sd95ll2+EGkht+UM5h/90vtyVFrOH71Y4q8dwfgANIe4CjOsTppF/A7yWfqctKHYRHlW/4hHF3Y1
mbM0ZEZVqvZ9ib0arYRW3JBpG45uU36w6M+DejKJRWF4gs7K7H5jwQmWrY//Wg0GUtgmH0WuOZuw
tOJHrQv1g+um9qE0NJJE4F6xxxynD9MusY9gbsUY+wNBsWuvWd41rLXydQC6u6nQ5j9oXlm+qqSq
oFl5y6YyRfU6zqN663Ap474rX2UPa3IP0TJnj7LKbrx2k7iuOMr+SzRY+zrXskC2EsTvrsgSPcmX
klWumAIsLvonWeqE4YHzxz9AXjuOG2Vn42WKJCNvxo6MEvBZ9U32ncq8ueaxBdMyVgxMLOL8ldDV
dciK8psRg000kdI4Na4Lpm0BTI1N9bc5nFHR603+FGjov1fqD9ld0cAETC4Le1mED+2U3fhRGn19
wNGq3clq/AODzkxyMMy5fix1UW/lRQfFOpXcjK920UGFMcwj2I30OS1N/DJMQJWtM+ALUw4hU2HN
XE00+bnqyO6LeYBcUYzpxo6a/oB6jkKCdC3/Pw6+X2p9tf+8gBbhvpd0JaoHK1O6g1ELj/wtQeDn
0muV5cv6QpuWoIpG496tKabfunVu9ns3m8XSUWWdfJljacVLEvHPOO08v3U0dMq7xfyq4nhZoMP6
RVU9cbPtWvjL+hBlfTDsPTDRW1m0a8vyUwIFZ1kMjbchsrsvwmjM65RHKWlMLjbYFiS+HmmxZPDt
fO7/gEUaqHpBcAJAwUOied4308DFCcsy9RmRhGE3pZ3yEHp1/wCp0t0ZcaU8JTNCSwJu5Tdr6K+6
HL+kyK+McfNnVSANPzndiDIinp9V6BVXp5r7I/Kx8yEJ2+6WzwpqnlgAfCFB9DPHp/6vSD1YusH7
qDX9zc3cCRcI7j1lJXckSa3tQeT2p04suCQOBQ7naO69quuDgt379EOxWzRkiYnh0zYcUkMND7PS
REHX6sZbEXfuoaoJQsjiDJTjkCppci9iLmgcdK9N78Ux4i7NsRwK1DIx3zJ1IltuFAXzK8XOSiaK
dnnv7JCuPtQYmN1b7SbqDg4RoftYUTqs8zKBxdc6trLJnrSzhu3a+q6A1efYNSnDvTW3IHD1ror6
29rqeVV8iDRlvrdmXqjso0HDNXxtXbIk3JNiBwS9XrlxSIRgxWvcWy0Nh1VLR+hXdhaxauzVDv1C
WWRu0/ZL30IXXscW07jsdSvErGC9sjbo0x7bJCgSc3ts3ao7hHPxhufHNPmwm9qLPPDz/jpLjJvT
LtP53z1kNwHVzCeRl+1lsa0w9yyEhVnJatuWm7p78ZZuA1wzvDH5Gg6iBHa8qyNEB2Wl7CcPUZn8
cGIQXbIkG20F3bc+H3fJOv6za5IRi8oScmGfdfKs09VXvcBK8PPaLY6ID66wTm0cMuPJbmEC161G
oyKQF9ZyHj5+DGszh9348PliYYnsf62Ujykb8t9eH+h0i7hIkWxl388Xc/T0aLltdf6s7yMlP6EZ
+0W+8ue140J3NwTGtPs1nJfQ0aBorTYH8qDEOBwID3faeWVz/F2dZcLqfFnWkaj/59QilYZuAlRf
Q8kDFYDF+X4qu3ZVpviiwwdLtvyPy3VZvNfDiNTC+pLzeh076tkVybI5Ky7Ufk/faonL2gz9SW/U
vGMd8S+XRdtKHfZNoryolhd9afBOkvXa5BrHulFZxo7z8q61UDDsFpgh6ELzLScaIOvT3JuOi5gg
5ciLY4dBjgSGEzEQFrQaqQB5qLrEOzfrQRa7zqp3aghBU9aNdU2Smhx/5au6ahKZSpxL4nTOJc3a
oPeM5YFJ2CQ2tjbYoTNsCXwxr6QF62zZUbZoMXZpa2+xjv2sl2deqP0aJov3sU1kncwSrcMfddbu
51lXzkAaMtfML/IwmzFCMetBnsm6mIRRAP6w2fyrAYlfiD/rWNk5UYb9rFbl6V/1soccSpo83DUs
l++v+F8vJsdqjfeDAOIamSP0m43hvFNXW7JP42tpkF1J47IMODeu9eq2kcXPPqMRqRvVU8a93jqJ
b2lWjJFrEx2dKs/2o4iyL3GYPkko99KGCX+L7vceHiDQ/90jVOoumJcOWUYP5T6v7whedVFx1lVn
axp4XH5WOVkCKfmz/Dmi0dP+YJT1BVh6fpb1987OrDrBkOMkZfV994jGM4hyE6X8idiJR7qvcQ7Y
wZR+PVvd472yKtr9qOurgCJ15XpomyzessdWA3mZe4Pm4NuQomK7qKt9yuqpMimzusmysN981iWu
cJx7uZSeKZ9NmoaMoS9Hysrf2mW5beGg/+ty/9lxWt+BbJEHeUVbc3/VfRa565jYZR+3wL8aOwGI
H4FHxmXyq2iuLhMuaGR2ylp9qMGEq4agKFv6sNX7IOoaOE38yjtZaTf2KsY/G0mQNmgOGmP7XMcq
zxI9do6ulxIuGZv0SXffZZusqRF6PjhEHjefdbaFfn5cwGLRUqt5FmAFnstn2V0eMsNj2a66zv01
ZJ0p1ASyPv72eumOB5ztwcDkeXYhGJddWmIfBwH7ug5LbeS/63KULbJPPE0dOMgB/dS1t2yAs6Tt
ysFAqifP9FNppUP7GuYYbVo1FlSeG73kVjx9aDlY0cbKO/LQNWZQWQRAosB5eq4hs7JwjB4RsMMY
TYH5lLJ19sfcnP+E4LoB/D1GftaPYI0MD8ySCZE3i/tXJSSJNxgNlHkHyVs1S5Ojsq674AyUW2Oa
p9eqBcQZ2yhaa256vF8Jg0GCKyFCaz23X5YX13DJES/sqgfD0snjOnNWkR36uyzP5KGN2/JgtgYi
K1F0sf85EFqDczrxWMtjV9+rbvshGz/r/9V3mWqxYtv+8xqfQ0XqDie8sLby2p/18uyzbqnc+Bwj
V7u+g3+90medfDPpguSpi/vXP13dwoz3tV0gcBNZ7QVBRgyincjYTW7ebptkATebP3kOBCql7NzX
qtAfK2xPbiqJ1Ne21xZ/cbrsYRhz73UJ+zYg7uLwHdBqtqO9M1j+b/W16K0elosCBEdeKRkaDb8G
8V02Wkh0PIfcLqy5z01qVdgfRdzqeB5zDFcZSTJQYBlkWZ4iTzyeQLSueOvJe8tD/HWzabzKEhSq
l7xQx9u9JEwCW+70eC/ZziFfSvVJlryUCIkNX7cwnK+qXkLXG7vlJg86QNhtERoqEAXqitr81dCA
qMTqwHW3nWr1NszatQUxAz/iCXX4vEINP/eWRGJfZDEm0P9cGVKqty0M0Jce5nfQDHJzi+aP/dgB
unk0Syc5zKYDo2OogJasB4OoyCXH8lkP2Y2wKqWuN6K90SwTy1NKsm8Sm7rf2DE0UWw1HnvMShJl
OqvxPAY5ka0fqF/Umv2jQeEqUNNcPxtK5VzngbSabKhheeKXp34MowV3asHdO1fc/dx25SlHJB3x
rc/TxAKCS1q3XTZJpJenTrPxzJmU8IiUOjFniEy21VSvYshKMmZFcyS4V73mLHD2DRa0gWzNIfVc
mjH/QjA66zb9uPhuH7fP1ZpURd1h8S0H97Qh8hDjhpmAnH9fqKdWC5f7IS3G34s/lMXOEdhUogei
QuDB17NwKcVvRdnwr7ps7Ve5BdaPcoi2dFueLdahAQ40CUHGY87F1hFqAxstTp40qwGBXrf1j3aw
X71JNV7TfjIPqWOGu6wawq9KjuQhUJof9YLUXzHM3TVRc+Myke3c1M1U3KZYqO0+imCAFKC84KGP
4VFrUzzaWj181NcDu6b6Oq4EkoRw/xYMLIv0dsStgUbZjSn6J+Hr5CSvIQ/CjgGBRzvoYODShLng
KYyEmGnM34yqQuGORDpuLH2yjwcQ4eFgiWsCf/pa1gKtxTa0iURQ/GwQazE3O6BPBuYnnw2KbdUX
BeCmAyti4xat825EIRqnonEebAh9X8f+h71Wh3ivHPs1OEiWoPZBMEcHDY4ZyjOjgiuhrZwh7Znb
McpJ/KwNsk62WhrbXESS6QMctt6g/eUr+eLcvA6EuOuY8Q91zp7bulZeK6Bdh3Yx9V1WF8p7YSkb
2WHG2Tbo69Q8y5FhAVRHWh4g7/+cayr53V8S7J2VMdulxi2xLf1GRHLcRbmCcv8/dfKsSUS9WcMZ
u9mbB7g77IyGeXL5YzJWHqwm069e+SoLRskDws8B/R2n0vnTaeY+3bLuzrYmzJngc1S9jo+MavDb
OXT2skG+lRDsA9YZEeLOqxutAwVW6VvxZcZr+TZUWuST0Cfg3Czz3qlbZyu7uSEpAtv0mHfX1v/v
UdYQ1289pieKoQ+PiIIMj7ARoNgb+JOSSTp/1vdxQaJ4WVy2g3STDWmmqmdCrHjI/z2czwvZuhvX
EJdj3Mh2E2EfXfuraqnvUswi8fbwfZ2fStQim6251RenVexg8MDXGZHoji1OLQeQWcbNqtpfo/lG
30EP/2VE/U8uF13u+lpSectZJSGEhXtKHGKk9ynJJRu6AevyLFUDPdMAA7fuZdZQM5JKMMmg7yM1
di+yJOvXKtnLW0S4vyd+9aIE8Gfa4qWa9fBJyZ8BCYsXeViwQgmSeop3sghcdLUvred9nSwIyrn9
udW6+WYtOQJyZN03LkjAo2yMnWne4X5abGUrPpPTQ17gfyFbmxwlnRkcl2yUVTAtgNqa802WrJAY
Q9ieQ7Y3hR6sPq/ZKmM/ACgNMgDpG1n89Im9G0zI8rT2aWul20gvWdVxJziJ2vziusjl6QoGgix5
lxdFzdfNxPQ2ryVZper6F+QZs4vs3/KX3WPPzKyz9nCBET0NwiSAz8U8yBSQ20GK6dhX6PEVWxqW
gBNPnyp7mlWb1aMZX8hLqQFvaHxCTkpnYevz3HyamqECXKmnmzmf8blSBtS5+/eos7zH9GTzsHly
4FRm80y2NcudvUl0fec6nr0zy+y9SioFkL6tbATpyQPp2CMCnPGTF/Jw1+AGfXMJdJsdyqiabhpw
y83pKs8UC7hRXSGcptv8rIky5tgmV6vYqLch/sQsTSiWyBlT8qiGuIy2oRm4pU4UN12R5Adnepq9
dUXkIakZ8fpQz+fyZOjNsnnTY9iV0NZP3P+TD4ztjxJpq+dKNaJj5OYf3hB9F0nk7cNY8w5pqBDb
YjvMLBnzL1rerHjO9vaKZnDb6Zg0FZ8V3Qo3xh7UtPwZGZfHqja8nYBunIagz2vttTe0b56mu74K
Iiww+5Bop+L4jUGCSJ0B/oxRvxlG7h6iBAVeLx12OXD11UfPU5EdJk+I9bWAAEQiYgvo2YHwVU1t
QKZjO44987KaJQ8TsEVflN2lJxwfEbH/M7UKpB1ro9tGpVbvqk7J/dEEYKpnwwY9N4BO8Ydm98v3
ru73+IYd28W6GVWjPngt2FYmp2HrxU3ha/H8V9h/bwpUT9n7/kSClu+i/UDda594xdchB0yiVz0U
uPJZB63mjw2mzrryNSrSjdXUTCt1h+2PML9nxTt6OzuDb6bwMKuanPanyjIhsMwvsAHqE5BjdieY
LPhmMhAyUJRxoy9FBsDK+qbH+gLgmzWlF5diQ4cP2L3bqmCCnXNMXuoqvcY2yOolIm9npWiDT2W/
By36XRmL4rUP/6qRrtzXTfumEB1lnbBcq4kAUh6vQi9TxuSxOAGyIlfwmHySpUYNhfACEMnxZ5ZE
zVWbDUyIstd+GLQ3wzkNICg3SiheNXghQQmjOJh4BhDxNI/Y+l7NZTqVQsUBJ82vY4fXigZFZruk
/Bgkeod9DJ70FEdHr+62jo5pWVg2WFOY41OvxQ2Lz67exzZiX8PQPwL9CMxmHkEhmyetdBVfjeMc
pF3/4iwlCcu5XII+LJqTSMZj04PNReKE1CzwdaVXD+MIx6w0C4Cv4LqQiybbHztYF1Skiboel6YB
NfQ4tK+uA8wZtwrR1/a+62M062J1Y4OAFFCeD8sCj8HEesPXwkI7sS13N2OvsHQPmyMxbN/EFQgU
h3pKPAEvs65jfVvPdXvqUwSLb/K0hveW+b+1LbpKRVHaw75V+2NZEegCHckoeRVNNt8vEOHNkYS6
n0/LuIfsUcAyNBsfi+UJ/vrSnoQX6zurV2+qXtUngOQLd1jsYlPA/jhoZ0AmvT7/ZK6yocks3lMr
VhVnVgY+s190snVIzUW0CSsH75fM/fMZH5WPxGUDh8l17Bf6D912XkTY+zo5vWNk9ChzJsMfVcvP
I7zlsTJthDMrNFPJwJfFKk47eLcmS2N0OzE8tMVrES/1NusBIjf9z9xBKwCgroNcYVVtFyV2b0MT
HvPFVV5ChDXDOX7QjP6tsLpyh2LAR1dkytYJW348BNVQ3Rguqi0GUvgkqrW2fGnj4VvUmB0KYrG9
T20SKtXY78KhKTa83/Qhz6e9F/OF5BVaCXpuDZe65MvSMvGaj+T19ZqtSyj2aZLvFgLKB1u05zwv
kdRIy7exUjdi9WTAHw57FryKyGimu64Mz00FmzvlZlS14bEKtfdYdwjVtM2Dyn5j0y/DsIW5aJ0U
XRHE7FPzmAnI5U1X/yW0svTxgjXU5i/UMRJ/MhMsgdsMo8LoqSsM7YAyZhP1VoDyaOm0L2omvtSm
GvueMbH1dfNr7NjRrjFGdD0jsKmNlx91jUVC6qbvXeMtfp+688Zpz1WX+a49277wCoyW88rdlaR7
rj2QxSZqu2th9URzkQFAxAgeVidUtODa/o2YfuKLwXo3yghGFiGnm1C9w5ihNeC2p1KZf3oOujOW
92GNObZ7xngsyDz5sSBdzOQ8bWYLOF+pe+6GMPR0YOeVkV1DRSLL64dk7HgGu5O5Q7Re9/vVYc/I
tC9ZVk1gV5uzObtekFQDmvUp5FQxJg/yMAgreSA7+pDlDbwj6ITAeIcXN4VgQWTJz23F77vmr8Sw
vljj/Eejd+TAYvMMGPuhgoXozMQRTdutA/jHX1tM/rZOkb0i52tdJ6Z7v2uy5lBFbf6Yz+DwlLh/
Ev3im32ebXMWdYEOMQsxmgRnHW0ES5vbm17D0bTWhYEQh5semtyNzthBhKhsGPHD4uXWMWSldhJx
qp2S0YChGRfLQ5mk46FAfPQMNNzYa0LMlyHOIxaz0FqBx9S7YcSQjFyTtq2S1HnMuyjeRs2l7qH1
mMImmYrxGpx1lsRFjb9YjOjmZkVBbrpUJW9uAom3hLBebcPDpmsR9VvbHgbFRue7SNy3jqT9pnGs
HpXrGG3PHhiQMWOFgjS1+nWp2Tlp9VC+KzU5US/tpmNlmVYA5bX1Ox6X75MF0wcjbPsdWnEHOBns
AzhV3LZ6YbwzgeFoBlXrfbL7Hu9MoeJpZ6FbT1zkPUKIwOexPr4TT2fDltbDu+aFg5+Dknr3LCRI
rMVt3qOSRwT6YfU7FLIJMVuklSLFOGH0pV/RffMISDhhIIuJWPRrocAimuL3pUurDbwkE0x31O1q
c2KSNc1TbLMnDiNzuGJNPV5bPuvD5DY7AGfslZmAgsrLoVpmjnVhrU1EyXtUlkZ57VK+stHcDDbv
EmmPFAndaUSbFDGGPjLWKCgqGkCjgP1GOFfZk6ltbCDjO1VVWgwL2u/ukJFihpO/rdXyhZzOvBvg
8QcghewNLjSGP2hGdqut0fFnkRrblBCwb1jDXi9TDy/gZNwt1XVI6/nQt0l4XfgsSmKfwSy+ZXEo
Hgmk9j5aMExZjaLekCBGSatYHm1zZsIum3lDIAF0HYq5JKbYyapD0m8gM3Q7YzUf7ItkY+JPfLPH
vjx6Cw6HSKrhfVAt38q+RN+/XPY1bljbufK+AA4O+mZMIL5w/4cLiN+5dgUfxQYbgtFnt4DWduxt
mMaRH2YEWtsG/QnB6S5JoAyJEG0dbcwebSW96uujO8oIXNl53wQ9mn0K+kdM3ALiAwEBNBBDa9N7
ueOreUkikumhS0L7eaw8gupWvmt7o/LHkqBG6UVukGK85LdklrdtXNnB7DbDybBs+5IIDavqdAG3
0BIu00weqAVL6JtTJufCqAHpGucZSajtYM3JA9yOes/C3+Kd3dArqg/anF6F0oYPHbcqoizVH6az
9BggCeswIAERxwkh5NnRtl0XlvsyEtnGTN5aW6sfo3nSfSJq33h6k2EexXwqLH+Yh8qP20i52VXb
Xyd7UvyCdP2lFaPYoJXKB1e9U4zkfVES5km75pFoN+CGHuBP2aD8VlgY1zqahiI0WnM+YpCuqqVX
6I07/hLTtWvJNmJf5p2i0MWpMHcvCCjvh0jJ/MFVbyYBna1hz7Ovdcqp88o3IWznXHTKz2bih5os
zbiYVV1s2zn9szXA7zSI+eJY8Vj2TXLOhnHylWR2/Al1745534F67nuqnZ8w0A23c4hrhxhgSvdh
iNlRlQfCUX6akzk+mCHwramKN3E/WZtW8D/pKz0/KWKAAmoQGJ2n8ujOA4r8blmf0fq5qg1bKgOo
iIEVmY7UPWBZVmQitx+aycNJYWLxpDVDu4dku40nBcpaLZZDbmUt0MrqtWvLJ0UF8Iawbbt32vZD
w/h9YzSayR2WcfN55m3pJ1hyS3R0I9xC1phoP8TpFhlWVvCRNgcqu4/Ki8UJjpJK9mr51rYGWDmW
BQE3BRwK/I03yzTh+tF7H1lYmH7nDMQ6kEeZMjRZW/tGqnS6ToAM0Qppd5kbfXEQidhOno6LoMi2
yxTZbIYHvqBhEDs7CtWtcLIvGHFMQU3IbIvUobrNYtCEpRJdl1yvzsWEDk0bMkXltmn4DlJMOyXB
w7vLk24jwnhPDC47pUhe2qpuP7DGP2My1yEfnDwamqbsK24kP5wfMwAcY56Ip5b9bGSRaDZc8iYC
XklXt+xY1UZnpc/OrjKiaZ9XthYkAGx84SLjmNwiMVksb9phk4OQDCwnfYo98WBbbrPtkKYkb52r
uwE63mFxVA/Gb40UW1pBpRnSfNcjuLz0domMToIGOjrGu3BWt63jNj505WwXehZPklBEW9RVPjRk
V7d1344vWk5YKId9U+s6Fjueh1eggeBOHSZTgOnaCz+VS4zF/U74M9sJBYX52QicDIxMRFAOtL7T
4CTQICSlhzkwn0l8iYnPwHPdKGADAbV3zWZgSbFDxBTSOEoQoMPL7rnOoHAZJAI9cv7NBII+m8z/
Q9d5LDeObGn4iRABb7YEPSlKJCVVV28QVaVqeJ+wTz8fkn0vO3pmNhnIhBEFk+ac30wrlZm02WHJ
Q//zE5mF4RQl2RVn+tnvVS14iVrju22Sh5/76ph0aXQoJrprUwHOVZLNqJyTwyoT6ukJz8u1hvuT
X9caSiRlAHUuAKeUtkehF4C8xgwttbBeBQgb7lSFNUtfW82jsGZQEGaZY0liW9fAS+ctHE1E6FMI
qd2ssFIf8wQggFcfsJrrjuMQ9Ue59SxC2+yOeQJ0Ck4NI7VDuB18+24qMnfHw62ORqZWR5t411bM
5WVCZPMY1QwMSc6izYOX5MuruYJkQJeNu5oEI5JOJ6IX7opQ/yXSvOaY1sVn4+YEUApzaPZznLNE
9mA1u9mEHGg3HQejQ0PYafGgtLU8X1lWseImmIdeWYyoqt04zcWRUaRgETQGG6srP+0YVIDow5Lr
E2pp8bfMzdJX4jJmLeUGR1kwfWUeGqcXi7D7NlDU5jh3DTo1g7Vr6A6PjZqCXYyZlq7qpnxPUvGr
FUX3uFdyS96meLbQHJ6C2V0ReIx2weICJ9cZcstdqoslFs973VTFyI+msMdgONrhB6Smio5uoyGx
zeqCrKznJJ9GERaa36p1ehBiJuE+r7UhvWqKl+AizT9G8s1C/g0lCGbwbRsEPp3U8gNqDOvbS6rQ
XSBd6cfpFOSrWA2C3ZzV+6GtEVYocCNL4sMg4CUqTNaAwY7GUf4CxDzICzvzB2m7Cp14w519udlq
ccXyNzBWsQBEiVQI9O/3svBYWg0m8RqMYI4AHfRjBMfcrxx4bPVPd85+EndxubMB2k29brmsjqnj
PYP9YBwd5LOq9LE8Nkshq7IwEfPgNV8e5f+1O8AA+h9HD47XbqchIrhY7LQKM/Le/s7ipPNbEzWm
ja2YCIwU6b6vc4+kDgeEFb67pZsgUjytGq8Bnxk5NZA7ih7E33b6itByJwM4aoo4B1kXHzIlR0b5
tcOea9vF/bUIqnNKP3BEnRZnoir/gYxTSKC8habV4e04668tmsyEwxV346SNsgIYTTohTOZbUOcF
ffecb7UhvDpkxYL8jt/xR6O6xq5fwgSqZeXHMUSerWn006RhKbGDiODcu4Zv2Otd8JJ5+e5JGiSy
30UIkbIfDkppp3w67nSJJoSQLEdpmTURZ/QQb6j77BioEXq4QmFaBRnrxK05oAWjWKuZrPNKGQFp
uYa+Sr3QvCO7V1RVevTK+YuHjS8EoNWDORR42umJWMekyPRBeJchmo0dQeUK1pifsIRYW01bvqo5
pMaeZZQfZVWy6rKwfLUSMs5lWSCWXewg2s9rsjAeRyG0aowoSuItobtz+geo/+YUFInpY0VarFtl
rs8pwhmGViqfFd3s1hkb95DhB3LFs46ctDWLX2Ma7ZxZ4PkszLvjROWOT6DYB8TRP8siQDEhUX50
gVn5yEL2IEaj7KKorHtar99UWRz9CKv4g0iSj/Ot+b0PoytChM7vPCKexrigF4r9mgVMX4owqVeN
il2S2do/icy7xALooxxVdHuCJTdSg3BcuhqiFdGSdRm26UFH6Xnt5Oa8Rz1w3s2kDtagNI31rIh2
w/RxXVZDslPrJd7hEZEqiLSKqLMvAP2xCYv6WwGfxEjK+HugVDZMcJIJ+j2t1HIhr8Qb1bDnWzuo
30Wr/VEMokYVGMIk2X7yMHgkJG7ioQM0FGu0TtNrlKQ55NZ0opPaiCnPTnVeDSdrid5NQH0Ho6n3
Xt8oH1jObiLPIKQKY28ddNlmDJPwA6TgzwiDlxez0ZV3Q7UUZOvVYeN2OchGq4y3WTO63xvi143n
gq1vg+lE4DNcZyZySj0Z5D1K2GsXBeUfrTcYvpM62isrAOPQVHG7a+Ge3WNTwHonE/67QbbT8pKv
BiNQ5tOacfXKrFo0/829Z/TR1agDQhtKVPzKqt/ICsTkSONqNTe2dwdtHGzD2IEwXM9428zp/EqI
4WvSxWGeInEfWuFeO4Qt4gI8MwavzQ4FXrojmf/O+LFHmfNOyaVlq2f9sVseKRtlXRby8OfZz7b/
8xJytz0Hsp8P9Fw5hEQ+YX8sZqKPzXLAZlTW5ZYcb/pY5SBZ/8fmc//zcNkmi3+1yevItkkTxdpQ
q3HF2i7LVkCCKwbVZVN1mMIQTv1Pq9GbTAiW/ZkCZHeDD9Lf9cepjzKaSAMqlrIN06g+yqJahtnB
LBEfk3Wznf5TRzWWWWSfnMtJD2+WpvI5uLnhAyIKb7Ktym1698QcdrJNFircdDUegvOjKbfTt5Bu
7HmSwDHtYKKi/WiTO4p2bsjvLBqjy8UfbYnSLtbZ6uHZxorTR0TaeC3NTNvEbhXurAqJ31KprYta
meolyL2YoW8UPxpX+8QtfNEjUsbjHET5xsb441pOM8uncFohEF5+j0Fc7BKM1/YkRmAtw07E3Gqt
6V6/7puMWEpQvNhl357NJNu5jLEnHPSYIs1pdoA5tktZ8p8KpBJ3iLt8FE3mXKAfqhuFZRfdSmi/
DGJMmOGrL+kojoih5CdcMyOsLAByg6KaN4an2ZgN5OjHlfOPyDFCnxvt3QnovxSiUb+jt1aso8Eu
NuqsvZFu7lhidpWP9uvot3Fd7MymJNOjIsik6RDlmHqv075XP2pnADAq0oVNQSQpw5cF65fQ+COp
voy2a1kpA2jsQutzHsxqncOdu2UxIgXVWP4klj+dZFMT6t3Fy/KDrMkConC4baF+r+Xxsk10+odn
9c1Z1vq4nMkwjS9CTB44NRGtyzwdbkUUFNBg42GjhMNwk21xyWQXcNRF1jzc8E5xnf9GhubvA+YR
iViikmBQlmvIItf/igcrusrLeBVu7CqWYavnAX2HzLqpNNlBttV8t2ehBBevJYc/lesR9u6bNucq
5nnptHXccAlP0G3LttCKr3lBBlU2WWUP6jYrf8l+XTbFwzz5aqXpO1lNpra8TUTFH1cosJ7VASpJ
zKsEuQIHfUuqxNknLf0rki3/Ad0+Dmln5uda8O3Z/u/jCPEXwCENfSuv9zyw1+L7SDaOlU0++Cg4
lS9IBpoHY1z0c+p4XMk2WfSlWuLVThEmCnBOfZoXzSeoOf/d8TxYS2dnX+nq27NJbk1ZUL4829wk
/616DbOfJvZWbtMmL6VOyjjCJPOx9WyzFQGIoPGO8giFDNPjsCKss72iA4YROmq/SWViQqDm4iMk
ELQJmDNsZVWLyhwV8g7etWO1H1EQLCCfJVa4HBwPUb5PoghQ9VIdoq7CqROcCVJNrL0i+8PwMvBt
pUmEeamaJNX3egtyXwyd/TEWzbCPFGZscm82tuleNNW0Dk248r3Aqj1omJTYKdE5VdEiRNIy+93p
C5ZgXvQpa1aupfclTyBrsRvY74ZpoZIk8qtsKruQ2URezWdZBTFl+ninfa/ReVjrY+29W3GvIAkW
KxvL89x3janRXi2Y1MlqidQL+mtMcuTBBt3FGwyGk9wZgOh4/6bzWvf+MBl8V1X1pi4XTQXTXeF5
xVkeiB0oc7qpw5EEw7CVbBsYeTZRiwqVx/rei6seEg1D3igHNjk2uboTEO5c0jiihy7iG7Y+752s
3UZOn4H9DONdgVrIezhcq6rJt56CIWs2LLqXAzL/C13SgJOyKUFlfShpT3QqU791YcroPhX5h6WN
E/N8ejnMGjLm4oZzmmPozs5S7ZWRZIsXfCLDivT9iOiq15k7WauroXl3jAO9Y7yx8ZBzQAUdHV33
oG+lSMAWQfTRjkSyspqUFDQafa8VoeNH5ASWKJ/j9yBdNnFmdlvCWEtszGU6n9+nzih8U8/Dvaev
7YWFai8+DLLQs71hKq9G0XzrdAULDLeeXvnRyHCUI/HqjLWLYkCLTEge+6FdQTXU0RBENav8IYr+
LQhq9R0HMYm4WTWmF9xz4lppzVxdVWruz6SBLloKuRUtcwy7NF/CIsweTdoYxEesrm9Jm/2qbNfY
t8jHXyILfbiJKe4pr/M/mHu3v1wzuvRjrv1G3n6beq3FYum1neYVE/KCHLYQwCWsdOXpqE+FC/46
KppViCb9h5m0hxgg7y8tRxhOecuwD7jpdnlqNLXYlhpx2kJJio07JBVJ7/gbk75617sQGSLhRehC
p+LN7MuGQIAd/2qiH2o42zuv1RZ0fuGuJ5UYYZFEJYa1LkFbFWSsPevXORmK96FLFnZhFh1lNavR
GwU0cYZ5b78F3UQeqhtquBrG+BY35sIvS9otqOBk39ZohFhKscdmBfH0zG72BP2ajbnQylmZGzem
/vz5mRwkCYo1IKhNopDoJ6mVrRJdxARv7JWpX3H7uoUzPZBBV7sNA73EZbcA9aVo1YfuCOxZ8uJq
sVr76GdXu4pW38p9SJ96pw7v2tVof3V0zh9m5Hj3vEIWG2n6j94yJtxrMT9d9o0IwRFrxk1wqano
Ld7qnsj9UutJFt8KHDBlbWry6tZ66TYKKutDlDUml0W+k/s6z1KvTtDsH7XKrK9imDF8S1VkLfR9
WmfzJV8KoQ6nORE64RpqVdf2295VbLSMdPsy6prDmnfKV0R00AyQjcayJ7EYY6YpP+V6Y1/UQWNv
MIl5Y8Zxj2DtUpe7ZEECE3uV/iIrj0vldWuRVC0Jo+ZDtB/6nLBkG2FU5FpNBGEI5TBZLZc/QBLA
5uwF9kzWAjgR1VHoHD276nzooun9UZV7tKbqj7GVXvKs/8Msk/KQE/G69H39d4ECprPBz6n2/7Vj
UL3xReenPI8VhqMZK6wd6hUAcqRFlqvEgmDQqCcIBphB+Gqk7riNesiUWqaGr3xJkATsfp7Oi3eI
bJPHuVhyvMqqW5tvMO6IMiznP9vnukW+qLEVdBnDhqlcoK2jKYhgnFIUiSgAGEOxHLKKJPLSFpv0
nggBhcA5bPGeW8VHFdTRRdY8bwoWaCVOwMvOQSTKThnshIV00b2rdqG/2OjtgxgRgF44ogaWyuL4
LitRQ44Jnej5LKuaAMoBGS/byWo1FckhGDyQw8uZyHjmr/MQP/6wbLKtyY+bLLzJmpUPhFgHNFFk
NcZzeWObSyB6OT2yreoIF8NeyWqmO9ZbAwVX1uTvE6G+z+y8eZO/PV9wXqOVKPjYLb97ARZNulZt
ZLXC1JlXE3drWfXsHBmkBCGo5Vh5tTjo37KKEC+JZVJrllaovlK3zdEmWUAgearpq82y3as2maEQ
070PZyynVRKGzg8AxKeGLbyg+J5aa/6LuMXnRCT0e9VBFyEpH93x12WoZ2q4whuvuoDgyPZVaQdH
YczRKQiUeE8estiXiHi+6nnymSHP9iUm52ZO+CQ7bvVV5KWN1Wk6HrUKM1E3AX1D7Cf+OpCIb4ng
szDQQje5ZGORgMQJwxMp0l0yzu/2XBgr5DiBb1SZ/SLmrsRmvtZ4vflS+yx/lYVi29kr0VCcbIMf
DgqPfp/CQHeHmnxaWPcAroCew6FT0djsYLF4YjwBlp8PTVv/xK5OOVhaPr1bXc1rN75p+DB/4nf0
q5hdnwT9Sz9VwTayo991l6evcRKjW5s5yhaavvpZWYnGpFVsNVe3PyJ7R0os+2bM87A1lDjZuEp2
ChXvF9N19Wg28W8zLn92Y2SS3qmdvQZilCybi2ENQmNjk2QoMEF+8CIj/XMgSZRNlgsUqSZZ6fBh
p/XorfWI9FINEOBWljsi8gkpP8yGRZFguoA6MVkC7Vs9h97e8sh8AnzPNnWEPKbpAFbCNmbXtn1w
tv50YX1fhkK7GWp7hIher8hChVu1JCJmIXdJ4GUk3qsyN28c43Uc/9RxGjCupbDd/ZR3yB+OAJQb
nzijstcU8mpwmuot3HkdeZDAOP4C6qFeMiJga/SV7HVhF4t/43xgeERi0w6/17nb3GedQZsm/dUh
cQ+424mImFIo5hidRy/5NRWYnY0D2rlYnP01Q4OphO7hwoUXutVH4kryVttZOLUeQ6sgKh9X7jos
VOMT5OfPwUqqv0xUMMkF/Y67rob8HRGsLyvEIQbRrVRE6g44Zg34hmjxWw1KRdZkUVtC20KcJzi2
HCGLoNJBuozeKYCsckNGRQP2l+zBRmwSG1H+XjPV+0RqdePp5Lpl1UJI8ZIn3ous9YvB/WBAxh7t
/iybDNgHO+zj63Xr4gfv9YYA5QmAaKnJJm2xq68FfuLyhGX0ORiMzMxd4n2pBYvaZ9XdpwBIqxlX
V1nDCybcZG6AdcWyc2RlQ75aHGXN07XuHisZCAGnnx5tOtr8h94rbFg0nCALJiVbPg1s/ZYTQleZ
NmmNobrcyaw6eet0sg/LTmUpxoHAnwJp4CCPINQ9HIMSFajnJUM3OyK+mj5+cx4PpR97031KCHdM
lqbf2wBLoqKJjlkeMdKVIvnLFja60sydbk5k37Lhq8KL8p2Ypj8Z1oglQGG8V2P1K0oRmpD7CNGq
PuKU3h7EqPlua/iIKb03bOSxhaGHxxp7CF/uHVQyPdgeW7vAfGO8rwDDNFN+9CJmEFDR4pssEEcp
N3UalJv0v236FGNLXXuId9t6fJvCEZRX4KH9be6yKDbubtkZ93RW6PTBtBxkNVG87qDNwEPkIdpg
G3cGsMnJ48fxRUsaeUSldW8vp9dhswXuHiCIDretVjrnJos0aent2mE8OGHi3ATa6JcxUaCZ6wDQ
SjOEHY0TxE4eTEQwuqIlx5omEIUP6rfdcIPGDcDmv6/XdH+VuRJsYPYDjMKu4AaXTsdaqu0eVdkm
zGbdaIxnsoZ5YLmbawB2j6oecNac7wKAG6+yaTRm0nldovqGXod32TbNwVEr+DBkrRFKvxdWU3IE
f1QWvT29VoBDXh5NsCBxkhm8leEU8Zvj8pkLtLPsSTdX5HbJFBtDeJOFp0Y7tTTmi6yNgdte4sbd
lXoWp/7cLlHgpnZWcm8ZM8pnlk7orE2T7bPN8NLfnqoy6PVVe9ViWGW/HTz9xla9yYL3CAWPnmz1
sy0wh48mVsczij7qDUvv5Nxo9h/PA1LWKShvtO3u2eZiEyTGx0XbfkCwAhkh3xrt6azHyZsYvfzC
GJhfSKEfe0gQR1nDoM5WV3LTy6KbJkxx+EebPM1qy5+NCMK1VtU5IJ/CucrCbYgSOhACYKjTVqkK
IF1yMc2wTuGo3pskqO5BWhFe85J4J9vyuCBWmQAxj4qy8qc6UFe8+8FBHmwaeCOWqBQbJvCfSsWG
JqOb3YRd3NybuboJAoUv6L029zJF5NaMlMBXoYPi9TCcnM7suQHsjIBPrUmkgpTS7OauTk3y2ibu
Qe6UTfj7aATvW++gTUN1mczxZDdRz/McjI/WHKqjNzYdqKApzF+asNoU1UZRh2rdtk6z1qxwBngU
YHGtGM5Ln0LRSPogXWx/NvgnfWuNoIQP35+Dqn+x+hDF9oicFLyEn0GXbK0IwYPUYqVTMgPwKq3e
j7H9NbsFCLbmoPYhzAklAtOt9vpaMAfxW2YfhYevh56vZlDC/hgrEEkDRnOZ7QMfA7veBIOuKsMR
xMSH1jjxLmRAIMCtAkkHpNz3+kmd0ZoTmmKQXICd5Cq7bNQ/WXfR2YBeWFeGesm77IAJrHKuuwp6
bD+4h7yHAGcYH0k7JCz/XNbJoD3zPnLvc25pqLYrR+IdgmCiUa7yYhJwplbqiIMl6sSkbyfcALyq
T1diZoxkMfyi9lctar23RYRvgsRgT7UJ7zE0zmabqFsFi8hVGX/O8/xORmgdC63alrZwT31uTPgY
LZvPYhpQgLeN+oRo2TcQFiPuT6LfVk6Ef6KuB5e++OIy0RG5FWOF7vPgO6ZB5rZUtHPOXDW3RvVq
ZFx5qPP5ZCE4G0aARHIFq7NUh5M3pftWG5pj0wXNBtu2Yd06TnjO3GZeq0L/Fo74B4CY6jbhDEVD
naurBfzjWuvmh5LE9T5HrfGMTCK4EsaUTdY64lyVJVESfYC/NQd+WE/9GSDBvmsQZBRN6hdNtfPy
0TsUxlSvM+YNLK3MaGXgYuM3fbe36gURGHbaxhzsdAtA+CdSTT8WE7+9SZbc5271PnC4zkedjQge
743dKsD1UiFOGiU6CcC10JJgxd4ZjPaGDdtG/Vmn+gSvzmxOA0CDg7IEPIz2KmfU2jKtZorCa9SR
B8kihFmKFMmIeBDqh57/6G3lkmXwfBFH8bPkCnr5r9k16iP5N5WRMG3QXFOPU1lrNxOGh8lrT7rX
boYU/I1T+0YRxeeuqMNjODLDyDW+3ykqfeidFXJ7w/L2VjkhK6dHk8KJPzDIZIKZEkO166bZRfb0
0zVV9zy6qfAJBYqIUOgD7ICnEbkl2zmEfYQjRAiZRiswCyqbJVLyDSJA4Q9J/NXmFe60sblnLO9T
ECvIWzVbbuhfTYZFzEgYnuwDphyitt4IjOirBHTZOkjau+e2cMzcFtcl1SgPUUM/mCimPw9961cd
MYGmeEPTVD33caydxVI4JkZxDiTMrFhFehhszA6kXqTprFAUp6PvtdpNmKauDyhrG5fhl0LmASWG
GEUhQhm/emuoPgWy5gza+67APspx4TTpITkQdYSe6jE9fglbgDzzlRWJ8Ml71pV5wU44X+EG8JEl
asSfd6wFQr2eIBe/jh4B9kbvJrLC4Q1hFYZPUYNQCtQOHL6ZnEeQl6sIHzts/fA9SFU4PKYgeD1n
4db2FvXZuv8K3SBHoMwA3ujqGSAGswB4GOyiGYs0HcL8qtOgMonfA6TBGNjvpvWA8zW2Q9TZwWFQ
qD5C0+VGLTsQyp2CAYumKshHohcThgGJhcq9T/V0GyO7PRNqzP25mxBFy8Ur7OUbkeZ2ZaEnf/Am
HRSoHlgHx3aPStB7RyUN3KO14HTqpPvRut65iulmzVahG8vqej+jsIR14Z8DQNRd3XV/4n1gwAm2
w41SpdPLgFfR2SF4XC4E4jDT75njnsA/TMyyx4A7OPw5smonuhECX0qSjW50waotIVHkSU2gQoQm
WbfK2tduXa6s1BY7oOsloDjPAnTDYLCFzHx0CpJSeonmFtKx98rqXKI8pbZOk2RXTcLc9U3t/ZF5
73CZOlUEv2a7WcN5Zyz1FoiM8is2er+w8vCoY8Tt67Xarlmpe/se4NnOAgcK7oSUlBKweOsg3DtW
SdBDNdfMGV+80RresgGNIocaYjLpRpjhe5Er9ulZ1EPpPKo2M/+D3UARa2brYgXMHb3BAsfo5gA9
a8/bBmHg+ZGH+ppG1+ezZF7pasinGJjGaW4S0qbMPr6yQt8UYTod8cvedwhFXbUk/G0tDlFQdc7o
FsuXkdUZA/FSLOI5ZjFqZ9VsxHXoxXQRydJzU/OqUFybmKlu3WS7KnTUyM8cHiOYsIMiWH90fcbM
w4o/00xH59As3yxjtLdjEbP+XorAfZm9Dh6a0JJN210zp02PEcuDYxY48dooIQDAxo5Plm1e9dCA
veGNvFHYrA0grojvJZtBaa4zxnAE9licdYvAmZbvJQbMXjLSUIWBJZrW4nUFAvO/hdKRL8Lffl96
2GUYEZJaQQVSY8w9QZgFvwYH2fMlEaDM+kYPsFPEcAuOBCZ8HhzrsAeNNYXDxIoz4FxCI2cEpQ+8
qOWpNac3NZpHqB2BvR5RpfGnpYpMweT3Jg/LzFyAZk6UwSvpkJ6cNdBFnlmeQGTshwlGCnClS2d2
V0Xg/1SYSbrWMa+bfYmZixYCvwX+bOMMUwGnYHYvY6ZpTAW7/NUjNXdM2vpzBm70gdcGaMPyRzTE
2Yda4BLjiS+3DHi5ZZTAWUIFzayz0sl4oRzP1V5kMTGEAbDylHUgj0YDPGRSKUsFsGcAUmBqCvMo
L4Nb3HvchMUhTyq67LFz1hjlAg8hpQAIrpz9EsW02CltvgvbN+nyXgYNSm8DUEDpAFalLX8PyZHg
JSHAuk/n6DNCCg7x0e0UBtXacUYI7gveCID2OtV4uuj/ZgrqW81frGvESQz5rhkbhklQgamDlaya
QhIS8Dib5uBE38uiMr4hIY8i53jT09DaZ4NymwkCLPRWdVebi/FA8qfaGfvEGyOy9Wsvmb1DFFuX
hFSan+nIKgm1QPjPADFun1xTn85alryPKqtUvLeRUYygDC8mTXWArk3a8veAAn0+FCDCvOm2Nglv
sFyV/RCOyKa/usHR7sB2XaSxlYmFgEk/rS24+iLr23WZ2d4bLADnVZ3eZxB8bwZgBLsI222dpN8q
JgbIV8ZAKyuSqbI6Z3rOnA/j76RQlF3auRHzJyMD/mKti7Az/Loq+z3siPK9M5t2P8IW8WVVT50W
vHFj4dOntC9Ml/l/RGev9Sr8mmxl2pVJNp8Q/njrZ8DepmunryFSLq9hqzVkhpHCdHon21iNXe8q
aOBGCDtDSZGYy/l5C1PDHZAKdiKSjGW4cuYx37CKfjWIc9CLr/Mcg2zAYj8K+x3TMnHIF8xMteDq
IhAWB9N5jRfcaGNM6gFgRLQgSWUx6fGnohjBJvlvk2yXh+fLZ9ccq5D76gnodKu8zCgl0LPVQU5r
TR2ug+2kGkwMo/ekBSkQ3Mc2zLYhdF5bGHCLhvGOUDnqhnjePXQ1JEZI4oZykwWDmzgoeS+CG3JH
F2SQJMefk9uGR3BZ1rxhssovkZvyi7ZquGR7uZnORJBgYfHvDU0J2tcVOgpClbKbFkghc9n8WPbA
rcMWr4dglSraEkegNQSLtSGr8t1RinWqhjhTfpn9AIp5uXHtckW59cQn2lqqzhsJVZSN45xP+V4e
GTuCO4MsYvj3+WK5iDxKi9RpZTs4xstfmaI1TQIW4bPF1W8XtupOKow4ng/JfTiA4fzVLc9vNGNn
X6BGLXPAskjl/ZebCUtkUloY38lqnte7qFJ0/GeW31SA+wzxztjLPyl/Bo6nUVwPiJP09QYD6i95
XjaGcMyXx/h4wrJR4qWKgKyLtZBGn21jpXc7pFbwZAL08cD+yrcB2i0Z6nHKxo2qNz8kHlgWAzDq
roFfRzwVyZG8HmzMiGono493241Mej9wXpEa/tnDXNx4bcQTtZEQ3Yq0vctnb6fu60DcZzs3Bt26
NcTo7TF1J71VHjOH5Z+I0Gx7PjSwwzoQ6jZcy8cln4bcqjSXtK7clG+BFekBeeVu5ZV9ccTX0QN9
JjeXAiIC74ayq/FYpm8Z0hkgAjBnLD7NefOPTXm2gyMFSGTXKI6PzTnrQUPZ8V7+vbFtiVG360Sk
3+ZRP8o797hLUEtXpZVNa3mv5V1JRcn6X2iIrywYAPlM5BlyS7Y9XgdZl4WR4RjSdhEQTUQfh+4m
H/zj1ZS35vk2yD0Nkc9VDYZ9LW+F/JF633B/RFjqPhF0ZrlW/VMstiHIXT7ur1k4/QzwytjmzAZ4
6+5aXQiYttG2mCE6C3266UvXIYftPLGd3RzOIIGx41up0DlRwm3RE7LSovxff/gfv0FuYnsF2V2P
9MeRj6eHmkwB0sTQ17ILkON7h9z43gaQNd4yuLyPm/uAU/zjq/kHqOLfd9AgjVfGsCbndmtEhTZv
Ejf6U+lydfO8w3SCR91xoXQ/Oxe1f8sxsdzK39IH9Wtmz+oWjcZ+9ts8OotBV4B5LP3Q8lnLM+XW
/9vmddWMcECUruWb0CfZlikMS5flRdBHpJ1MONbP12c5wK5nDjB1DL7DaS/f4LGzhv1UWCxL6k3h
DBgfuQu48v/9u3aZHYIIrLBXGMAVFkDK892bkxdXXwCMRmk3i7wN3dvSLcs3SVafbSXRn6VHsvTZ
2QROPYBZyd6cUKGPlMfL4vm1/uMVfWzK/XPtDXuvNX35JjxOwVZgp3yKlgSB7AtZsLc7FLoPzy/8
+S7LNlkNl7dQ7fttC0hvFznxVu4z5csuj3ie/+9XUNblU5Nbj3Nk/bH5r/2y+q+2x2tb1bb9d9eD
rRwJ/sw8hHDlVhnwmDID5NbbIJyXgUP3IJqGOgvVSd/iQ0GennmBfOKDrWMM6rwWs7g6zA1YH551
IhazWq4E1IkCUMrQdCdrwarOmMcXg9ttTXNmKtHq6loNS2I3PQIzKxK8W8k7mIrFLtKch2YdxtWr
k9f/ePDyr8r34PE5Peuy8fmaPN8VeUg5ZGLfYz8oX0ZZNEt3Lbf0FPqSmcB5kndfXqQEzziBWeG1
6wNo9b78SmC10yo3/9E6uMYfhYWIkly3TLgGbyDVfbcllyLihnWJkh2Ig0MNSRZ8w5jqH3EP3B0Z
k428x7KQjz1ZpicI5bJGnrKfxaQfvcTIt+o8nlKzQqDM6/ayk9HotQWc3Qr13HVUho8RwBBfkPLz
g7ygfPJyi55eLGwYOx6+5sF7wyzOfWCWg9S+B3iebQv5Rjw7A1VTnQPnPX+fLkZt3U8Q7593scod
etJ0GWZyN7fWgQVdSJJK4AX8AS7ZYCbuIT8qDyG3BuXEQBdl1KzNQ8dMTrbA69a7yXUOE8Ac8rk7
6JFoFMe2n+MY9phdPVZRsRaW5Nx07dEJw6W+NEZqbOX15e8K7Hg8CP11NgqxVU3jKp/q/zB2Xstx
62i7viJWMYfTzlndVrCkE5Yt28w58+r3Q7TXUKNas+s/QRGBZDcDCHx4w3xrxVbaNB+hNgSLPstQ
+odC/neCNncckvj2i/x9YMf0NMeRhukDGP+1kpgp7Pw67c4Isus7oGnFQbB2uqApDjwLf3I/Se73
V9yJuY+Zbwwf6N8x9Ex9cMqVAUEaWQxLw+Ek4yWw6cFXKASucy6ZuDPisfZkYo8G8GAX23bxb0Sd
SOYefb6T9wd66u/nizDXii3R5P9/KMZqPeyls3ifxEhB/BiRvY/F57zYuheOAbYfDGgRZhADXakx
dzIei6KJOO19yCU2cdjkVbtvsq79F1Z//1CK3/lplHHfN0/tJbCAEwuC2GPwoRfjVxZHCF2L12TM
kINZeoP+jtYK8WS/jXZZ5fvyWjS/b7rTFzQADNJ48X0cJ55UMaKbk7lsGBOWHBSUIhVgYtMgTPyd
ObmjJEX+01j2/uvzsYeJc+4zdN1ativg6RuTVapxiV5vxiLUT1v8EL08qLYq78XFFoM6sTVf+7mM
hSA0rz0IIHNjcfY5O+8rtubbOFfMx/uyb5A+Nwh10IfRZ4qOswEIkO5EXrx5XPGIafxUf//xY65k
i0Dq5E/DSHEL70/e+MODaL8Xj2uAki6g6eke+E2D5IZ4Uv59U+x976oA5VQ7O49XX6kgHkyReQr3
hRMiCB6idq6Y54CiQiRzO5Ht3I9OKdP9/ddPT/Kd7DG/M/fxzP1hFqWOmjasn/znvRNb91Zi82te
7HQ/6qdWX0/wdS9JYWGjNp+UEalZ0a/Mowex77+VzU1E7X2cLTbnRNyPOSu2xH7/86ifpjOitWj4
5VT/VvblqF/O5E0dPkZzZePD6JtecTycWasoxvtcVbzwIiGUAjkTGhGT9ynMNidz2ZjgCQr9jjZF
rbF5byS6W3HwuemnGrHp6h4IIZbg70+0eFnmN/7LSzW/QPOLJsrm3cQe/7Psy27/dvj76zqmE7k/
C0H79SsbhzaGtdNYWHy45uQ+k53zn2IV/9b8S9l9PjEd9n4GcZwvbe5n6CLnpEjdH7lx/KXoGsQc
VGzN32jRh8xZsTUPyObGX8q+ZEU7t0UwoP1QSiQRosyEyMfLydo7w1vxCN83RanIj4SymVYnRbJR
nexx7t4BU0Ebn/PSONHIRV70/IyFPCJKRmLY99CR6xn1uBTdA9F/JFkrlIH/0tXunYYpE0MQvUuW
j5AwEX9biTspkrm7FVnxKFhi0j+3mR+DuezLIzQfpveqmJCFDdOrk0d91VhqPC7F/DcCYEC4KOqf
vLoLNvc3XlyUObl3q3NeXK7/mRUV86srsh6BlL/dt8h/OYIoG5MI7IQS8RrNnf19YH2vF/dn3rPC
q4TJW7I3CIxoU4Tk08xxbib2FYkYGMxZsfWlnehE57JPf1zUfNmlcwppPWpnUIHXEioFrgGiBZFy
TQHJMX24chzx6kfRdblJlCQ7cWXyqE2T3ShbiyqxjJ24w/Mdvb/7n4KZn4YKc1OxJW5+kLVE9O6N
7kGu1EL0RAsDZFJUtLK70clZjkHNRRku4hW9xynFE9CPali9ihf5b1SrlL011tksnVQsDqZpso+Q
CIYlDmlNJGXFauVizruGJ6F/5huLfNIdtkYDAzI65DnyYaiKt9VV9yg42wYLAIGMdo24quK+lAlU
JrXInvIQnongk6vTDR5rRHfqezzzy+UXF/XTLbpPXe9XXcxZxOb9NQ9YnBwdfViLqyxOOyfiB8xZ
cWG/lN1ndaLmK5lzbimq57+k+r66NLHWW2BjiFWcl7ovTRb2Ww0hwLUKY5Ys1DMESLM9PpPUGipr
Z5qFTM9U6zjAPNUowrup9B4DJdkq0zHkqEzOuVfWC9FqbJJ+J425vpLbBJBe12WLKuBVF4mT2PrS
dAB4KmCKTnFkb+TAN9I1kkEYLjOzXxOVBDU8WPtK9aoHOFmsNSMaC/E8sXAvCuVT7PZPE6L9m4cM
7Df4N+UK1bgeVQ6yoixB8CiJWJ4oe1QgQrOIv4WOhbKg3pyHEC0EC9jCRmVtf+sY7niNi+oDvuOu
1ZX8pU91XLVi9z3NGZKX+MAfXE8GKZ5UT60zGj8covWs7LoeCw5KjTpO1y28qiy/lyOYXqbk+bMq
x+YSRR3gVQGyXXI22QLohJLH1CjQb5JlpIxCFpmqHBw3RozFpZ9qCCVhJtDhKOBHyrbKzPwyDlFx
EVsiSbLMQvcsTREWJghvZKG3ygvkh9yhe9NZPNvW8iTll8iFhh0JShyrKQC8sF1mbmEWonotQ/jU
XIxEZRQMV3WSgQly6o75cJXZB5AaLK85BNtrVL+Gdgiu3ZRAdAmurhy9I6sp7UVRnmDSje4iqlwZ
wmeawWqN5V0r1LCvMiuh11hSlOXQ9x4zCCpC0wFaFZtcyxRLUTxkF0PXNRclapyHcUrKBNieybMF
u5oWc4WvJvFSyS1c0TpWZ/QBs7m+V9GFcX8PUTBe7jnQHCj/Wjxz8/5FYDgPqMwEy8KvF+ieamtL
MfTVMFQpGm+A6TNN0Q+mBdQZWKuyUk01qhdYwSODgQN47vj5qYBqd6qmZM7yfG6jjBhqh7SRCTct
Vw/pqMfaUtE15SCSbPD+KczaQloODix3x48JNiNq8NS6AEZts2/foi591VhKBxcO3Z93S4fPDDIR
tEJWoBLTjr9Z7vzup5H6NlQRaAUEcZ68PgF2jQ7Ww6iwlmwMkXEs7LQ9qG1Y7+I4zC7cAgXKfy1/
q3qJhyuJ9bOstU8lqkFnO4geOrOooL5K5bewZeHIQuxxLbKigqXQZ+TX03XZL1qMOxbD1DxUYkz5
QrBc036sYFNkSdBu6TNWn3Y20ncrHvWjOFRZ6crFcvwd5DCcOhNk0TZ8cIrV/AtqL/rj+2N0P26p
jfVD1dTrVEbWZulisdx6ySNGhSNB+6xirmzqR4gW1Te45+2F0PFe5DDarb9hWgcZKukRa5paiDJL
y7/uFNlPso0eF66BALWh/RCxmDYlGHQn9NPaU9kRVs5j1E5EhYWSxR4ZzAg0G5dC1aV6i9imshRZ
cXmSWJ4+VRaYsOn6mH0P0KWYBnrh1uz/3P9OHKXu1sxKOGfT9UN1GkReMjj40/PM9J2OcorYFEnh
jTDc57x42voaCclPhaJa1DSQO1bdA8AZEHhetwDXhaVCXtApqeVrWXr+rjU7D413v3jP842oDzu/
3MQqqk3FKFkErCUbt3DigfvKC7xTMyVdhO6JrbnbTxVtG2Mn8+K5ZriGwhAe8z7Bw3BKxJYo05ll
Y9lgoqgWKkGF3+D/aCh2ubee9256zAH/L7vEdge+Qla2Xw9TNxkit7f+kstEA5dffp1oLU4yZLla
neJ64lGw7KgbNQxYFCnPwZSkCEycRXZwXRQLA7eDvC6HBNen6lxGuXwxNxJbOOgd+fA1rCOzc2gT
VfHzwsETY5Ckg/ViAMVHWUrUftlVZMWJa1RHdxZC4Pddxdk+7ZGo+rrJAWh8rZh+1ZCHkB1vY2a+
xtiTglwa7fhYD0V8tPsAwImC8maTsM4os1qxjjJfeZRzvzvZavkz9RX5sTMz+VH1y0tDB3thbRqm
C6KDfP1aDf0vq6zVowm05MVOOBSLOfk5Rs3gJSik7/CRvQdRqefe2c1C8yrqQAqvYwh139KpZV++
RJ2iPylukD0r0V404ZuTPMpVBf3y4pfxcGo9JT73U4K4n9ot9Khk06zGBX02aLwpK9pANGUhx7V/
y1GHe6lN7BLmUvySOCU62opWL0VWa6tup+Gausp1A0X8hWk07TdsrJAuMnp1HUCofKlabBFk+Hrb
iV/5AhQsX5mJq+96LDOvudk/AaFp3oz8x2hX9ndDsutDkgdIJ5lq81aNAClky0iviOigpeu3fzzL
rN+AbKmrMcRF3KzcJwXwGRq2dQfek63Qr9cj1rDwhf8pghb5t/JLmWpYoGKT8ZR3TrnGry1HYc7K
nhLJMA9V3AxobrfZkwpj+hvW7wtRKQFjewKB8R0mr3wWRaZbsb5gd/lWZHvUJPaKM0RLkS1DW7+O
rNKJnDhi08lnGa03FUb00RtGcAmZ4WvHEq0YaNGliwqbmZ4JuofNCiwesp5Iy64Lt7MOoqatXWet
K53Bc4fbyejS8yAYE7y0ctEu4fgEB5G1AtkEphC0R5E1MSLCB1J1TyI7SsMPm2/+ReSGNrnSX6dX
LQTf4/bezg866RYntXwOXGjEvotdVZcWV4A+a2Qn2lvu1M9RWMtHwArdTVVrXpUQVfkisk+igShH
F3GTS2VyEUUi0VE5CkwIDGWjYria4R6bmN5NNA+ho11T/VZV2cZu7ALDwnKNjHl+NAcrOwYNZLlJ
LDg/SjJJ1RQ2MrPysAqdFtFxM6gefMXCCnwwnlAIi99ko3DW6GbmO5GFowOkXs1ecr1HklJrwRJM
zZR2cBdo+oGqSXvcleUaoHgRv4GiTrbQ8a2NytrHm2lox9SWjEfdT6xzHhkALKZm9SD/HkBL7vm0
KWeGdQpuRGzZUzIqsbskgleB3/2nbG4itgyp/l20qrL9t/3VGgBMY4YPZT9Wl14qgEtnNtJ3oLp0
vkS/U9l91vvOfKmsHn2gVM1Oia+ZKBsXMYi4bvzeFvZNNO21+FQGmvNaVqm8ssvQOMe5gwFLWaKW
gi7sM3SkDwnxq3WYLW1gQyc556Wy+/BHowAQMzS7enD0xjtIphVtg9iXH1FVKRfi8Nb4KudO9dGw
bgSMSA/RYRy0HTHbHNXd3Lg5JprjvO4WwpZKuoiSMkMZF42qU06fejJzf9W6angoESf/W3FvI6rz
uRQeCeBnZPxX8ujJ4UrU++AeT+JooWVTaBbQCQtL39+zolp1lKjf8GoH95aeot4MPTK2stnB3Z4P
YVj60QRefrB8Q1rHSqZiS9VZOwO87x6vm+qkaLq1MaNkuA74uKzaWq6eeRtloD+29c7Y+YY2j/Sn
cp7sLmJI2mfG5vZo1pn+AScRsUidfp6nj5c2iSxIKt64LouivIRqXe50regOgV0buPu6ObYEjYU+
FmBVOj6YmWqOLJbbum+h1z9HgS79lkBa3k+UpApScZnxa4i7H74kWa+KWSWoHSvjo2+iDc4QxXuA
Qm1vk0lUXJbc+NjGobElHBA/2FCBwDhXBvEzOjLTHf03OuB3yIfSL9XDBxl0EiNsBuGRZ+u/E5SR
1aZ98rDmqOpvbQNmGZ3i6smpmRM2baE8gNtogOfgsATvyloRXHPdnapqeFD11iRpIMe4xSlNchRb
llWyBIgEwrmJkHXBv+abYnXOUxo7r8oQSme9dRyuAfK9pR+XB5FtNJTnUits9mrYIkylMC7bNzlQ
t6yynWcPQvqi6Hz53Ba5+xyU45tqeOpF5MYJAW6pxoNo6ijWMVAM9ypyfutt6ziPv+mZ6j67I2uJ
mVE95pplPbvb3k2st5BP5bbu5Xpr1Z33nqnbsivN9xxEFpY5RbnrvC57xeZu2RqB/Y155AmTh+xS
uhLi+R7kjab1lcW9bKoIMlaccdadmCz9FrGjgZcI4TUt0H4Lu0MDMTXf8prnuUGlldqqMBtj02Ep
eGmmhAdjWFV4I69EVlSwYJtdqhG3LSyrj4CdOLPXFKAbMBxdELvLLtqUmEjxHm1JO6dWMX4jCvDa
5MHwPgQT0KOGz4EOFJJ7sfoajt3w3peBseyn8mAq/+/2NpJLc3vXdjkO8LRl5dkIvv1z/Ln8fx3/
v9uL86pFB3Pb0dd6aoTLjgn7Le+G8qZauro1pzLkMsqbqEiZ/N7LRBOEIqtbPpV92ZcvJ3JWkrMN
Vb6JIjEmtqVTVPKGJyP5WyZjH+2k+mZuJir70HEWZQnfwMsfpKQ2IEzC+eqVsvPWFu/6qkXHZpX0
SvYgkl7nfmXti7pQqmKt+pF88gqIeHRSIoNCu3yqp0RkTU2CdH/PJ8WqZbqG1uM/taJ8zoo9RBna
dsc0ANA2F92PNOdjOr2xtx9yLtePFvsPFMmctwg+Ew9Vnu4dFy6p2lvfBrN1fmgI0BEtdLoHw7Yx
HI3QW8liOWD1FTYxxON9lUsbTXXG7ygydNuGowrB0xdoWXtxDj8BztcWtXHGCdu5uI3CQtd0bMwr
HlSu2jO4EQPXAU3bqFXdH9TSR7N7MtwRjjp3cx3DzyDnMvkSFSJp0epe24CsYKK31l6P9Rxxndq9
JVYk3RCIblbqzsFGLBpHNF00tGMQIbf0BUMQeDFhX26lImm3TP6Qxdf+FHr9jsRI9z0IcYKPmrp9
CKpW2clhnezdPtYvvqfiiSHl40vsx38AHSZ/2NnHDv4g6TrqWFj/3vCT2Wp9412KrKpu2ZRoMsND
P0MucWqgqRMVqQKyYdT5RYnhxSOZLK87J2suor1ohsHTGtPIAQM0xGmiyZMdyDxesm108xDrwFet
iq+IDmEQYWCMpjVyv8EHrbwYXhNtC6g15yiBVKH1+niybJDFsOPNo5V0wT5Dyvjo6IGxJ+yRHZxh
7A5J0fd7SQ7yY6JlGPu4bXCKKheJp86yT1E+4PVaEiQJmsjdhHUt48AglxvbyXqIroguIwDVXlmf
yNdxaDU3F7UndIPBDtLjgAYq2vZxbLD6wdy5fwoM5JEbfdE2PkEpL5OfK9agl34vay+9baPlje7p
d7xn2kURDP3ZxYcKCeo0XhWDH6CEhX4c3yYIH248/owqe+3iR/bK6nWFrk0wce3H4BEs6Z/AlMef
UqT9JPALvdzwCJR7trpJaj7Obqdv2+kIdoh/BziwHIuHngmVOSDSCcTkZwYuUW30Hw5YA6aASXdE
G7W/lhipT2r8I6Jr5dkxhgYpZN4AZkb5LqkUhGQQ7+svIWotDMr7XapLwZMrOdbFUmDTCiN4X2+h
3Blut2vjbnjVTeZOiuI92RlvijKkGbIBcv8aAABce3nX7sReahjtS61TDqmldCtiidkBRlDIVHVC
BhsOhhxuvbgX6QOCiKKJ2PpUaE41ovBrzdy8T4Q+ISeYjyPKisKGh8YC3jLBMfBi5DVWjrXUvDQY
WB56V06Qr+CSJOhtE7fsYHpMWRTtnPVQZ/hcTllVHyAt6Ua2F1k3LpUF7MRwgckDJDnTYlIwJWrq
4/eU60N+7J2owMGCLZHMbcSWKMNpnNaVCkSpS0Fj/R/2GxGMyiGo/9exRfbTqS18BPaMhBafyuZd
xPn7IB8PSfxaDb7/RJ/rLrLQMvaqC7eiTbVH2bHcrdb50nJMuc2Wk4VXs8h2Iid20jXnsW4S52wY
0g7povHiNBWUwjqtv7e9VSy0zvJ+1J70BKHI+aUryia16Q7QAV96SqoGNECUt0nCPwQzHlAHCX8W
QRny2anq18nufhkZTX4mzn2UEXE/QxQozqlS+BvkTMdFpMvFea4QtQyw/rbTseTJamspNy9AZHBu
no4gdhEN52xr9tbC6krWLP9zki+HlvoIvpDqvsRgVBHMnE4yH0Bk407esfgVHlZ2J1mnpvcwIMI6
FMcXqfWhkKjWVUfJ8RqbU++rZCAMdN++l8H0xVIptncWoYKzJWNcEspI/d+zUxlO3d05mBJRBgRT
WeOLxirIVDtXiHairCjlZKN3uAKIbG1q6TpAFmbVhAPh/aL8GUBccDK5fFO8Afpbmw8vVs6kvRwq
9zEd03YFVKy9qU2IGqbVJw+2hqhKiIjbeTDabpeBqkXBMQCzj23V3ogdNEGmXryz5OCSxnKxSZjr
XmW0dokYEL2OjVIisJ4lz/w6f0nM2/4emSigGKOuv+Mp+upWsfmRG+5BJpDpoYQDrykqI4bSz1le
m8j3EWRgQaP50w/OyU3T7EOrwh+STpSa3hIAPaghw2hxw9KRWjCQ9EzGpHt2y65C05wJhKjtLT8/
+glUQFGbYuF5ctuxWojaMPYTPC/RlBO1Q23Gl1LS36PpSKx4pA9xWTyKulC3iTkhtMSYPHjIa1m6
hDgJse0ZY/AgtkQiJ97bqMrFfi4SW7ih+qsQH5/7XnOtbCXWNmQhaiHKrMpHbtKu4J0iDrqc283n
kbvkXOmZeXBHlbZjiCsVTKTHPnJylohcFk+UWDk6dqMcZXhUcNYDZRuPSMWICpH0NqpBS2lqU0rS
UGzmfRRX+sjHHGW7/xzmUxPDCuGQiYPPR2ux6Vi21pCv7scV1W4ccopPLUdTkpbYYekrzXQggk2H
l7oSiiAM1k87ior7KcUP9BPZ3Ti6/nIv08QvmE8+OBGPoGs18r7y69W//qe59d/jKr8SD92G+2+Y
roLY+vRjpx93/02i5n7SJk8eQoRdoYpvjdqWj9nUTDRw9ZIwj9gUNSIZxOUXm7rdIN3Q/XRYETpL
TbdhtIGdWl+dqygoliUGFl4A1cyr0h9GVg1o6IFpbOW96bvj1nKa38Byh1WMsKIcfLRqhHWkbuJH
4aAP5nTN3o/rX2XiOhvGTEcbCdOgUIOVYg6TlK3zYUpYZIfNQirpyBGa1ZHDtx1ijBXuVnYZvTDP
3EHCe9ar1lm0vHboegxPpVsALm6eFa/nYND8UMSOLq1cnawQ/mUB6omAzjomupXp6g8/604Sq55D
hiXigARDPi34ZRKLDhF83x08YqapTnQMJOVW1pF0lUOmvDl+RtfCPeqMRbCXm4q6voUmFUfne5mC
ictizLpkP+/lEclbJSWSS/imSldRAQftRz3CuCrqFirn+FgVj1Wsd9eOgVBtlWihp0zJuxHICOJl
IT/Ee5ZyTFZwyMH2oGgslB3qftFDNdUd8IZGfGmVHgewKRli91Z28PiT7Gh5nQHqnyQjWryEY9Zv
1AytMVGWosCwHXFZI2D6T1kzMpBA0lTdFrjoZbbhPiRTghyFk1vFtTaRa4prdHF6xjDXcUqCWMt3
9mANC5GlB9GuIWoUEIaqe9FcXpn698CotYMosqVCRZesH7ELrbK1KBOJproqy0RoNoomnypQzNOG
6n5iUWyoGeu7Q5buxYlFmet3C9OptVU9lKxYTz9SVAaRnB4NEwHCqcggrH6xLGnVeX54y/J1BiH4
WitKcGPN/E8fFO6+U7QzQuTxqces6ioSe0TrH1krYzOXxUObYuKGMn8kS6EEpdHV8LxuDpERGVeC
/cZ93yYw12Pm4n7k1xUuWjaTNjfGY2g0cnt7z+OQVGzKLNaX4Hyp93NDPU6D57CyH0aH0UE7FqwV
FY1+dZxIejCCozdltCD8m/RG+dYQtTwMejxNC+H74P4HMGNu10eoHMUjXa84kCVnJt4VwRXDu+aS
Z8Pq/kSNeeCBNa4XqCJXD1mZeDedINlNDbPH3PX6o2gmEoZk6gJboHwnsqKtgsr6yihAjou9RBmM
ihhKQnRmDtcvHdlzrnGqOVd0uceDpjXvnluiEjKVq1bS4iQVLtzQhvkvmqGAuWfl3j+LFoz8rnKg
aMdg5PnLhqDeSZ5jXiGLWlccxIq14tt4GfSjdRUVSo24p5yzOCOyogLBFP1SxAwYcd6QUI71a5aS
NW3ZBvS/UWuc5rY+sVPMzCprG6tFuLEHEBPIWfq3HDbECnuWaK1ZKKMtrbpwN5qjoRyOfssNqefg
ptcV3FAtIn7QEw+1tRhTocnLRCSMXUbcsnDzVMee0UbuYYcnYRbiTkp9LsLDf7emLPp639MaLz+8
NRzwd5O1ios59EFsYdecsH59qCeWUDNBGMWWSDoBlJwSJrUAJ0Uh0rXN1lFZ8e5DBF+y4cm/A68m
nLfMsLt8ldWRMEvNLHYiPswJY2SoDiKfCNZDqyff9Yl41ExMmnL6CXgTwTwyBf/IKBB2Qw2SoAC6
uweRqEXdjxgclZP+xn821dj5CCIVDYwqRfZRVLftCENUbIbIziD5H4UscyCcz6IdKnv3K2YPWJBE
6IyEtskSoriK92rEXo5TVGaL9gl2BzDMoC/oa2nQJCh2ze+h0X+5qEXEWbHtsf9aGcqjh6/jIWva
V4vLegywA9vUiv7uD7qz7idUbcRhMudIj5Osxf+dr7bYEneANSx/rXtcKwmXtKPcqKsy8vRdjVHb
wdSyfG8ySYiKsFxIcrPtdPM55l8bRg9DH1KHzB3mEVBKxuQ2gvSjZKzCEhLzREpLJ8S1Nd0ssZUg
2rAukAXhu9sqhwplC68wWejScpT4org/fbowUJS5bqZTIaFoKUtJSlzi/QTcCt/40BNfWmvGKevK
/lD5ZndPND3oD646XblkeE8UtThA+S0OTlogOi42U9tplbXYFNarYkskkeUWoJ0c1DAm7Hw22bHk
WgFBh0HHvz5YuWOl+yBBCGDiiE5/UyTiD8/ZJtFQllHwzXQnDtM4YRTF5cgE51Rs1iMBrzSxhtV8
Z8RzOmfFlqN02FtB4KXzztAJJNEm2N+cGI3ubxvdOEYT9l48ByIJpmzHEsdmDKqTKMpdA3MHz2Y0
ImwNWuFoYEot97fNsm+xUpW4j2opHLCJNXbftBq120eIfEGS55pO+hCFjo2BSEQ2DFAhVgLpT8mQ
sjtiDFkvxspqcUWRwv5o2dlKw6arzvph4SVY6/r4U69ku2AWo8rultjPLyfun5R8EtZlPIJvbIbh
HFT6gaXztZq08Eajc5IV/gKNMhZKx9w/mWBhzp7bLFlvrxbdkFwShU9E6hTGykFl9SgX9ZIuI2cJ
nchiXjR75Aamqe0o32Dfq7uxw0HItPGktb7XZZ1udBZhQLE3LV4slbcJaowo9XQhtQnrI8AEV3xw
6TTCB11VzOWgDNLalWpsYVp1g/Y/8nTjs6bH+zTPid9hSRRU+lvRFXgWDvEG+aVgbUD0y+rm5Hul
vODjCDPZz7JVBSHDb04Iv4InCVnSlWSWXr2QoApcqiWibMGmKyaP6FoDhUuIgsXp5ZirHf7GdrXK
kaiobGKNbf+nsrgwdutglcL+Y+ucvCEKlwEGW24ayuiaYlEaKISrWxnhWy1EHR/TzKL9E7owsmWQ
VMt+NOyti9aNlNe7WvW5COjQBbrJldZ9uOJVp4OL6V4cewpdYgTJeKz6ZfHpnvoWRUE7xjL3abTV
pAEisATev+mkLSOKccn64zuDZ39tD/D3c8mM0CYCpmOPjD11uDk28mjAN/njXuoMu8i+9Ugg7Vjx
lE+AaXHPsHFgkFNudA5LF8584yEYbHu2jNdWo6M5BevJl/7ULt4yZX+eniA1NOtz7I+/DSqXacWH
smCSLVnuJVObjyJBHUnlFV0qXYtZ09Cx3uhbOObIob4iIHrKogoHXBOeGAzuVUw4QdMhhY+RHC/N
epIUQWt50av1d5fvxQqV1wW+zPiDJizh2JzLLJwATYixXYLKGVD0Ms5NIW0Sr3JvA4rrY2H/zGNc
9TzZ+zG00qa2mQh2SruaBoCtqflHsHIbw/F/SeiwLrIeb2KlH1+dgoAFAUhF+m1hkYiukRbsNYVI
nhPKNxQX7KU2xCvXb58Gxd5ghAt8xAeKJekyq63MkKToIyqUZjMWfbMa/DjfSPaLL6XpwggTd13G
KfGZNt0YppSdRp8DdjWRwUBRHrw+rJGmHPaN/IOZv790BqtdN+VjFWHVWuLXRTx/bTr5m1K3yLMg
kGRrmB7X7QuIXA2xo9Bf4uKZLBgNKssR/dWFg2Hqoh76ZBFa/s7QJXnRItllhvoLQmKFDkgSma+Y
8VEhr9IQ9xUbxVBZaXaK5hnUDd89p/3hekWJqFP2KxxfRzVCfC32PwDnJqtKfcZC8bkFL8mqC2qp
3dFBMnVa26j7xl4Ra+uHxiJkBgjYdNU/hG+QMDHfws64ZD2L9rFz0lWaJUp31mRG//Tp4brFdbjO
q5M7NhjIpsMWe14Td9nU3w0/cc4mXv0Upc270mAoL9fDVQ8Z+TfjJNebEQjEGp2FPp0eOkVksgEz
jLChxzOxLLMGQbDwR8tFWpQ5psCSJu3znkGWryvFst5y7eVVbBHwx1LgqOWbMjHcG96G9ZqlnXDZ
F9az2ScrLW3oCCRkaOP4FY/7eKU4LHhXZR0sqir5Dl4UkmPNHLqPAvySQG+aJUbCk08syOh+XUnx
C2L+N6TT7EX1vTVRoCuCCN59t7cD9VcmRb+SQP2oCg2zwBJlfpk5FBHubdo1w8ZOWCwIFLDsdgyO
yB+8V4UoaJ8g9tcN2aMcFpdiClSlw7QQ+1urLKwXOn6wD1S2avUFunflupfMie6cP7R+uAgyk2jJ
BNQtvH6fKXwUEjBCJuJ9aL3Qa5reMlT2ZRI8WAAxFnmcXZIo+5No1r4ozB9VwMSr16++HScrXY53
AFWIB7k1fi2dC6/e7g41bmYeUtWrAgT6utFCFHm6NlqZEm70qlQPC8lI+5WrSR82yka+2wJED7S1
jqmUWlvmdujLJ2zeWIZO9C1RgK0xEsn00+e0lzc6rt4b2zfBD4NZCQweMyl7deQsPLRLz7cnDbFv
reajNh6/DGMdr9CfefLL8SPrze9qNtxac6kmZrExvf48Is0ZmSjPVfhPKqZ5zpCxtrMKncFMZUVN
r/aR6wLTNrddIK3sAK/7tyHI3x0vfjLz5tSbYBrl7sWv410FBifqeSbCutogyYY0TXvyEQ4E0IYw
WhkbqyhnBi6VK63k/URV3oh3RZV1BHEHNOPQh0Y0AO8Kz3gf6v4db+pkYcXSc2UjZFMH6luVRB8d
cnpa0b/BL/sNbBdcrLYd22Df6MnTAI18GcvZt7xBvDxAh6mNQFRzPR51TMS2GcsAYP40YkfVuGUB
EjG1au81zQ1PIzwEbeLjXW39rvQKaQq+sHhsY/We6kj+IqC8kPQOy0s5RbYpPql1eouQ5lkoY2es
dcfZ9qazf0sqBPpQG9pnvVGjtx8Blh+AR/j4aOLGfsQUI7vAGwbCZyGbrvJG5i6RHaLCtfEhJ/Up
krvXhh/F1O97AAgDpc/4xSmlIz3fI+CyfNE0Fpfeuyg402eGuq3Dbtdn7qbaVV26qbgsdBLM/Fk7
/H90nddyq8q2hp+IKkKTboWiZUnO6Yayp21yaFIDT38+NNfeq2pXnRuXhRCyJWjG+McfxhWzvYT6
X2EF7NbnBJRq35GnprcEi43+bVbh9dlbGfOUcqsSrl7lhT95ToRyBj+tHJtXp+9uTb+76708IM/h
vu6iD7ugb0RCRnSDyt9dNPX4k1ZDwGiGlAdB9OfMucFEANv4krKhMRQVzbjxLB2Ccb8T9BkHn265
Ks5EjzbUAYkOVsXl0r86HaDynHvjCh+eS56O7Uq6OALqAsKRVURPlZP/1N3YrIouV2vp9yRGIjps
Yv0w6P6Da1FETjHO2WU0HK2WKrvuw4++47qbe3PrYObttsPJAr3DOSVbY3HnaDnTUBliJQp3Csvd
VzwIITpFQGgW2GEzWHzILh8jkSczC7pRrHvT9RH8e95qSFWxLh7bAo+oIdP0rWnh2dA2yQMB8F2I
tz03OCrJe/9bH/v+1sCIjG7M3nth96SJCdtNv/8QHU7jk5bAe+k/mtbfRgOWom1CRrGf+esciKBh
wJFDjF+XusbFQxEmRRrICESg1/UCxDrbF/PgHQiZfHUTzHu4g/dD/W101MaT4vKs8NdJk1uhVSTM
KTwUU04XmTwYLD9r1EmwmsjvmRN5GyXVLyGj8UoYPWMl6zlsPYJKyi8D5zpvblBJGCSChYlHPmd5
6iN5dCgWo648Dz5DQ/JFsLo6ISB6odZ+8RhaBHa0ZEWY45/JpgPIvGE8ez63GmdaZ16/JAxyN3cI
kEpbfFTla2ZKrg4VOM2sX+yhGCnG82wlPGowJ4e3ESW/A3h2d7SrxSHLHvF7G9WzXamNYdojhRWh
GYmLt4PT32lqrA+Jlt1ZEQU5mbSlaZc7C2RKyllR0MbDDpG21TrFGkDo2YmjL/yt8E7N4OzFhuQK
4KTRfgH9PpMqO4SONZIM3DGtPBc1NmZY3ItVDtt2P9tRs25xxPRVGqSzfWp6H25q/2NrN0Qt3yYE
s5aA0Bg+wr3L6g1Sxrt0EGKrl/Idk4WbvpxxfK4Wi+YPKQiuHn0DsX4VP9fCpRKCA+UBEqykHlF3
Vgk2k1DQS28HackmGtJVQeog7nEmVCH2Z9pjATmoicx2x9wKa3oydedWplyBMZ9wJgiVYCr5Y7vh
sM47HIeLTWw4u8QZP+bxBubMcw4jdUUuiNwUBp8TUeJnlBjQRmb6dQetUjctELz9quHMt3DbAtxD
3sz2qBlbh8CjlW9rj6IS2wGD22WRqlb4oCKFmiBQ7xZ3OdI/MhY2zTpiHfg+xNaX6WjTNjQHzJKR
kOJoSHua59jbURHaPmd/paEdoDAhNjFGv0KN3yUxHkmZ9Ws5XblyRuB+G9ck1k0gRBt7QVO/Tzzd
xFXOXWeknK40n7PEtc1PAJcfMpTr45AxtTYZ3E9EFWWm8YBhX7GGKoOA0jLWelbZyws2CRjx2jQZ
7HvZTtj40hrjuHeNwaMOSOsAq7kW95TuLTUkdtTdUUs426pGrNq8fk7zEjmSc4Mx5nquqJ9V55Pq
C0ixcvJ4p0gcx7VzPjtQ2GvxPRn+n7qY0zVEtprTtL93S/XutuoPTqL7eZoCxzQ+qjGxcUtWWPQi
vgjHxsafRJUBcxC9Fo9D5t73rYcsIy1Og9czQJE6g2z/PbU7Eu0L6ynsHnqhY9WNhygJYiTu6G64
HuPylNviVhgOl27UkefEHKPR3UtN1zFUpVrHiX5H4MizOZCK6fflNoqnhzi0B7iA7j0DFQJc0hDP
5vnN8x88R4MkYi5efEU3Bl2XUmBTYGJfF61Ts1pPuNgSc74amp55Q7zT6vJU5s/Y5vkMO8M952TQ
1LG1GVODTmww2NVMyo1mOlbg3bQRhp2AfnAXyAb3ezgnpbtRUn/T8pxRS2/uwhHPvTEkDC/HBk26
fRAN3Z9YQr23rQP1RVvmFBjKXdlUlXRf6qJnByppG9fhnJSqxA+ManB4G/IQcl8LQri5pbSMwPPS
78mN32LmlNPUF4E24A2Y+uZ0cKfXSiT5JjR3uWAgXaJDRYMabRxyYCrRv2VltCDUdP5hyrfmO03A
DYFZSWOAtJJXp+1SRKSTkz2PI3dvm1Tvba0oOQanY0zYMh6OCYn2XR8P5e86JCMji+tzF8VbiyCR
rT+Nxzozv3INwW6c4vy++A3J7g+MpGcG4tVWg6OyklzxG19z6Q19LiWl2nM5bX1cgKcJuB0+l1yH
WYQ7W4UsUKJEyJlqpS3avzwEC0mS7yrMb3VXw9Q8rUkWCm1GT0m7jzHYWEFacldNZX4rC9up/Nlw
3HIXVcaHa2h7dx7BT3zYPFb9XVVYneLX/Y3fzCcVtdpKMz7PWA7j7JtlAWmwuBDMlyYmwvVu5G7K
pYjgsPyEEgP1e/gl3/Ic+kQsJ6xRBkHnxeC++MZ4nBrMSPCZI0veai5DIz5LviwsUe6TzDd32hK5
HNfTbW7ruL4nZb9NEvo0ndq/rtUL1yg0EEj1y3LobJpo2vE6puB9hPFtfCBW6DkzTG1NAtbuBSFp
uFIyhD307Y+v0rNewbaf3KKn2oSYas8wzoiuRjpxzDOfNpUlKrQoeLk2IdmC9coGes277pgf0oBL
VcCZALB9qPjwVqWy7rU8AzIU1tvA3NKI1LAm/WfxU/Gj29gWT9Hs7I2cAl1EhPKxOlEB4LRHD+uZ
eLfK3oJojJMwgNWdH0f39Q8Lb8jkR6GsHOPhPhd0ak6DniZVxKII/S1uCGqYzIo8KPWEAWm+hcN1
l7rDLWMFhH5afhZ51K1pAm/V4tw6WY/GZ1R6n27fvrQ6J2Zmv5B98Wg65VpE5BQSAYwLOEGy003b
cLUg64Ihvm8t/a3v7C/NHcCVYbq1Ftl1qQ4Yk3L/d+fEQjExHGR/ziQ+4CwA0OAW82bjPVyaV0+L
bmecCrHUvs1MZwa4a//UctxKV3vJiSReubGlAlVReOs2bIaQs4Uqpi8rH6m40Fe2yG+qsPsqBRKK
uJ8xpYT+1PSPbi6OVuG0gan11FQl9Hsdg+ox1bS1WPJ5e9/YIAUnij6t/sRFvMe44qZJ4q2e2d+x
14BTNUwBSVIlSjHZmVN9zhwCRRuZH+qByNRerzewwj8zo4UuapLQbSebNGPwnHbw38IS42B7w59w
7OOLm5SQhNVtqRn4OzlGvEL0GCrrIeyQUITh71xqTyZRQqNTxU9a9oFnYmnPZqBFOmwsZZ4nvMfW
Vmf8cfvuYPrJY6WYrKMA/O7C5cOO84/JGF6zEl01aQu4X1X8z4k6T5k6VSn0vDD6pIT4JFg1XrnV
sLXr6aOvF12ezo1cK3wYgXOF97gJ247afEEqxx1TvHhtTUCzemISAG+CJsQfvk0iRdaWt0VOnFJl
PxSeEkzQtfc5Ure6xELaL08mS7hwvV1XVV5QKEzuym6TqOQtyRsR/Eq7/mNb+VdY13Atzeq+wK2x
cwsWF6chbcnusMc7zqXahOTHw3JCq23UR3RGj6Y2QE5H+YvKYj8pbAljskHTVAfU68uBsxHO+Sys
tc5MFQ+uCC1IqQI96OYxJSkxybZz5B5RUH46Qn7k83wZ8PlirOacuEJenQy3Nq1f+2UFB9OLdmaT
Bq7qIRxrpEWl8xnx0g2utfNO2tbGxt6A+49BHmUeeCZX1zDrw55MB1z0oYGPXo/JOv9UbfkPowt4
44KnrCwqOs7i8mTlL73I1gSo3jVx9xYPjMCXU3CeiJiCWKJvI4cTBf3Eec7DHYj4W+h2Z5DbS4hR
Pl0COrRcGhtSiI65KB672HwvRkfQ6MWUteipPB+XJ9FxYyyTxytVINIBZQCP6z3d2COh2m91l/6h
+31CBdodsM0nU3kO1+he3uz6tqnDd8oD+BgxJUoIUH+rMchpDMJW+snONl5h7mEZAeulk0XJICPy
IbXbyq21M73m61iA7c69uyUvu1xXtqPo6Ud/W8xY0cwiz/ZlcyorjQEBB9h4mfaHvnc1oYUQSejt
x1lDN1lgWUlIVjR60c2QKJpGnBOY7WtBndrEFk/2bmoL40bLmWBJlAhMIlwaNS/WkWcYu2ny5QF5
XLJqJjKYRsMqHrSpxTTezdrd9eHfbdjQp1yXbR6uXSQcGPHXJveqjrBxt6jIMljSn8Y3TySYcRNg
4bjjFEh/OlQuknRETh8OOLIh4J+6Vq/t+X+2s0Gh2osQpA8Te1qblzlv2t1Ahd4o7mFDAwCZdI/k
C3/2Xb4ou7j7zJo6CGPwd27465LZGUy58QmPjHtNC90t1UVEznH+rvUYqlYWpb2jjJ+w9LhoqLCL
MPyyUtEHQETeGtsA4VuYOOsl/5PDsuTJm0QtJVusHWMXDl/o/ol988/QQt+eWITDPjzgxIxBOohV
55uvfobpt72tJ+0kl7dLlgmM5UCfUjjf+94L/nnYHpYkS8xlMEzp7aw7D0V9qVMxrNJcPZYR0+fc
8w5NLYA03UtmoiZ3ve9mtDHxj+TdZOf36TI68LUC2HBsjkKPVNA2FleETwo8qrIb8jHKtYzkyAy/
W1NcKy5r61AOgkAdm+5tb0WxwGwCZofu4EhguDWeqJnl4tAYNZvUri9NOryNxRK0OKbDLrSKX5XM
7anDaSMC3tZtOmUr8rnBThbzAcva+LH+lkzuyY9+zdZiJtuQh+bRcNaJV7I8po+FegmtBHchjx4t
jqxohcR6NXZ4OYzVGHh+Su/s2mrFTHWXJrrxmvms1njH0t0CsYwF+VBGchQ96IsziDM99pOjF69t
4eUbrREJRIvoDY8RJOyeuUPNpAcQPVgGF9KhS+wQyCEgVR8ssOdmMBGrm3zH5jJtnTWCIe0s2xFk
yqvMo8UsbKt7zueMkr9QQJXhwHAFCxUk7kzcVTfSw2nkLnll7gWZ4xgomoYnI8cQULewfBmqGloV
gJVdf2epxPulVPt8Amc2cts/mOLQFV2/miIGU+0M+OS62WcPyMfdptJWJaSHNq/iQ5QOSwFtvttI
XFaglRF2J2NzpxcFgxXT/qqW0VP4IUFYAiPTqF272xbMEppscxMhDewpRu5Dh7OyrAA7ex3dyXAe
0NcFcFTqjV/auKRPjD2cJbGmlyB+ydwr5mWcMDgjZLsmxqWC8m41Nll/L8lMX7fEGy2G/Edw+VNk
yyDvwW1GHDUMBaxJLVUf0kHi+MEdIZYiDGSf6KdO6duCmnI1uSink5nEcqFf/FpYO6H3cotD5GGW
qbtysnITmwS2zBE3hygS7VGBt2ceBPc0G1+cEpKp3j0zNeP7L2eoPyCyYdKmN3kFrE7fik9t6hC9
MmzxYsBFQpbJbecyP5UNoH1tjRqiWPwgc7/YzJ3FzVi1b1j0bEp7qT8rpHHzcLAzVtI8qV5KZ7b2
rlnBZhbVdCPaZSbUQKchfgMOn5s11LU5eeJoNzYi5rTQlECA3QIEcqHRZjn2S5E3ReAaZRhguVLC
5UT1WqcBkW0lBlDLJXnJR94im7iErbyxAyHEkqcgb22RvnYOn21odM4+TTIITFz2yHxeGof/WNq8
JXoikJjIYVljJON4w6vt2xCLs+IWq8/xGFX3OhAKZ1S5CvlWNnHWYvfdNrR7vLdRT1uCRgamzlRZ
LrOejePVVZBGw17QuBMvXBCx2otyx7DYwiNm6w+nKia8Ba3sp+6I7qEww82QTq+WQnU5uMNzG6L1
hAbU7EqCaFiiu8uYzOyk/QpSgoB1oq/acvq16/U3ETNUgEPfxBglmoDNnfob/2Y+oim9G/ReI3za
QwEzeMRulAgTZA2f1gShMwkb6UnYLDmT7RC7NS4kVP/1SUwdy81YmgeMSqqZssLmnBO18T1G9qdu
/g7j/I31DOEWGIXb8m5uHR1nnBAcOvzEfItXC9PZ6jkKCkaGuNe0iEzAPTQ1nBUzZocUnzQeNm2s
vfuN8Da90RC4lmTVicmfu8lnj3Q8wUyHsVegG1Q69DmIe6lY6Wt3GPuIAE+MbM1t+5Ba4XTjhDqz
DVofUULJcaNq3Gp4wcNDfuy0XN823h0eFxSG+vQyjMZ+bnVQ4bF57gYmIo7qAjMq22BUvkGhmM/8
9dEpbrv33GFEZv2aQ3Ln0e3TBHNXHIYRqhHtQD8ygI59jZp936Abv0TkkWgVYdaEO61Vq3031fBu
ReR65eEp6+FWiv5beQD6dQoED7vyqQMUIO/Nx/e3dAA/rOchpD1McW/YIND51Bb1WuxOx9EluqBI
03tN1Ljn2xOn3FxXqwoqytoY6PncxRO/rcsf3VJf3aBTsThqb7D27BbTbVXlX3A3SK/E/ZR5L52x
6TYP/EcpZ1WcAr/Y+S7GAhey4TrT0n2hE+jchNadbP30pmo5ty25jviQV1PtQw9kCG5I397EnVLn
2ttYsGfX3ihI2+g/p6m6cIdNqYKtlaiRzzVVCQ+k3k7pItjt6DsIbYMgP9ffKSIrWoX00dT9MIgl
0Gtc2Qm/AZzkUdVfSgdlrvYHrF19aNGe6auOtZM4Dy1jtnks/7ju4s0iaI2aFmLdwLdi6PMu8uf2
kiw/bNC3AibtzXWTk0uijEAe6szhv22XCJpw3BfQH+HkmqylBKt7mo+LfzNM61qyDoe18ZT2Scp5
oL+22EusDdN0g8jae45jr8Xsv0ZJLFC5gWlXbaE2TUgjUyh0EOmqGSt5kGP7NLj1vDNTK9kMTX4e
oYwxO2Y6ZzW53HHxEGzs9Rk+wiOzWiZxlHCssaj0sakAHd5YTdufh9p7yEs+0HLOV0VtNOfO72oy
vLceN32vxpOlY7yB69ilCSdAfmDGLh6/VG/gIu4ylk9748VyYBbW7UctcXJB0UUpVGz8xr0UTMTW
9SzagKJ1EyIdHBix4pmzBG2on7SZ1qEzdMQX3mRNP24x/oa5GJ79OTpFDr0Kbdk2M+s4UFoGHmOo
G4P8AYqc8YclF/Mo17szrOZe9hkwjBO95BPzT8F9KcJButGm35H84DS0jHNiW8O6K4toq+UkI0jD
+3VtOJpF9zJ2Q7gS2CAH7qQHbjuxPlvztxi9fWMRk53+ug4n6Fzkf+SItlZ3O2o/jRCjcoqOyqqf
mwwyRcfJZbZP6DiOfgPDJwrjTZg0uHj05sr1xZ9FcUIhjjtJ65tWEJrurQnzOmf+shki5+BD+blB
qPhsLDHjUa0xba/4AFzx3eaILdERVYCv2zH0MLVJ8yffYU5tumQU4QVy41TTZbCYHtgifI/vYKCw
qgShmje9CXV/aE5Tn+U7aBmHaQgvxIUgfQGLyIwRqo7LMaNpei1K+6eZx5MQ/YUqFdvi+JiF7MHZ
qUEIareZ6Dm7l+qMOcrFSWNBOdsWICfWXtrdwRjJQS/GR22ajVMPF8iEB7ytkn3RUOJ2vvVjZla/
Kp32Vau6GZwr42bA52aizJSQnhovPnbM0sDcPk3RdbcGYbFp7E1brev8dTtXgS9izpbkPseZIYhY
66tmh63SAc4kt/JMN9H31x+5Q5xYOFokTms/kd1/ZiL76pp45uw3d0ryvYiE8ELy1rfO3H5EFiBk
mi5y+pQJmkXGk1l5USCwKANhYGJr8zEPzbCF+MQKe5N26TPf/4P71dSNv47AC4BpAf1bX19pirbK
jn7GdnxoTfenzrtXb2ofmUKEgZlq+OS7BGf5OErJkHZAGAt7hzmqRmqwI6BkE3ngrfpilrT8OlNn
N7SOGKV9GaHyAlnCE1umWWWHPJ9OLV8Tu3MYRgfzh5vJmnYuV1AZVbuChTt0tDerT34xNytBnuW4
q3Robcjf4+andNtXcqZAo8vqIsXWCLlzsqbjruzvCzHgflx+mZkHN33c9F4CpU4XNbkM6E7rJX5G
myDYhca3a/4w0PQ28eyfRihp69LAGgHqdSJ1OL1+fDPas7FKk/hUVxqplVZx66BWy0pZ7LrJ1jfQ
5myqCxX0pbMz1BjhNlZLIljkg8mBcVjj8s/ETUNTGqHoJN0xRnjty44VfjfV6U9cycV0qjtYpcb/
TSqncEBxKG9pwpYMtEm9GHPsH0E2grEle9yzE2MzuuVTXDd3Vk8QBDbV/BnJWhVwXT3QcvTe9snJ
aIUk4/IgmXSCq6zsFk+9e+jfmP6NNROrkSHGSLgTzKmd7LR6o+pLN+vGsSyGrSq1aC0zirK63Vel
Qd0KJpyUCd/eWG68eD4lBQtQGMtyo9fdTeQR3B7pxC7AODJ8rd34uYZceXjLx2bTDC0lQBfdaQZF
vyqr74iBnkwJo/QjLVlrk/npdPIi9G5f+Pm06Qzq3bzLHPAgC7FQjiNLqO66yPqqxTGyWDXJCXQZ
h/36cBwqYSNzH/wfMlI+Ab+E9F6YoOxGYuDQtBwtmtI4oowYI/OCYOUSK/2SqB62h3Goo7zYGsAD
TuHcjaa/UHkoR2tJkOIE17VuzNd2TJ5gWFKO4kNldwNCjdI5l7P1GFrpg2BN2Xpuv8uaeefXxk3I
nRyxaNBXDMiIptykKWgkiZ1p0qxMOVpraJQ88iKKnRpeTFuAmqPlTqp4Nw3G1u06qhLARp/MglWt
5bdibL7DdPjOWmYV6bwy5EMu+56LBslfWL2ZsfOdjPZPP1T49ZtrS8/rHeb3zMsmjBUkXbsTfwHJ
MrCvywbwTLtY1fwU2+5L6o573bQOMqZU1TrzFvsd5B4Cjk7PDdFuvX51+2sIbSP1mhsG1hCDL7a2
5A6rq6+mxDYw+xKWIIctOwDq3jsuSFzeVa9z6K+baRa7uDOefXJYpfTf435hxCfxraYgUkC0IwWi
GG/tgtzTygTgLrxnHRe3PqwuGB4NMK+GRzmAxXQRYtjKdU4Ixwi0C+uHAiHDyp+n27L318lsk6LE
LkxMbi18Uhizelvbax4su/hsWrLKNN3Fax9Cmj48+QJ42fKRFdjeo+oMCjZ7zZLLBBqPBGi44jkj
oBO5CfZittV8lnq/1mCpSlJDx8S8OIZLZii+gSmYe1+H++WWx1zgdS4zeyXiEm06Up9Q2vfSas92
M3oBs0babkLrVpq07vLeaTclnB7lwXwcu6PZMw2OGKc02h+cHIh6BFtdqQYHSXippstXq5iX57lB
X+oegOBZGxOj5r4273qjfyl0IDBckRZF+k5D2N36DkUJhaJCrbKMAfGTSrCd0KMJcIDqN2w/pGds
+0bc9q6LH0pNMmTGmo2hhVsBaPbdSdWiOxlV0p8AIGbGekrbQx9Rq1arx0PRivohFVr2QFu9/H7d
ULXoH/Ep4rbphHhBhnFkBI2tt7t/nmZHbRw2xBrKy3UTdADmELZ4//cgqYpS1nFv3NhzWz+Aw8gH
6GKPtY55x3WTRbzrWfr6/u8Oy145AaZb/tp4/e+BANJR6StTO1z3g2w93o+S+PrlqNcfaEv2MYJK
xtb8ZddtrdN2AQw7GxuX/2zLEy8wMPW5XPfAu2uC7ZICaNuZuohx+OcHvd29J0p18z/bBbUBVjqK
gdZ/9jekg4uFuGVOap7/3ZwTrXaOYBhdD3rdnlcT0VOxfUcvsq1NGd6lZHo+yRDiVFWr7ub60PGr
bMmAmzfJmPZPfhPlR1OCJZaR6rlzdN49GQhBjvymC0p3PCmdxff60qnx2yCCrHe4PkxzP90hbBDr
vweOQnVLViGg2fK2TY7rXGb83fX6Vp5fvzJ1EafrO6mEyMY59CIACXZXvSz2tNNacH2YoDw9Kd98
LqTG36HrF0sa7eP1OAavBMpo5O31QHYJqU+Wfri9PtuldjDB6UVVk1f31x92Lptt1nBpYZUVx0Hv
VHhdqKINrk/DaK7uecNk35DBzCq+7FMkcwzriqHWv8fJ2mmkHyh3gBTmtuus5ALEHm8rNeZ3jOAX
5kBd32NR566rKBkeMiw11y2uCo9TI50gRH3zRO3VBJFy8pcO9I3rzlav8YyfnZvb7ls52uUq1/rq
QzT1D6GyyCWb8tUb0uLPWJfIBlPru5whsude9duNVBQFMxUmHFUw6DULx6zfhSMVzaq5Ba2Cklvg
QiOcFPoB0cSUOwN7z9UuZhbywyDiaHWz/M4b996F4f+VqPTdK+PmU6cnoHpr/XeT2e0qS/Npm9QR
0Si+Ie8Jk8dXM3dZgpbA5eu2KKuRVM4axc8g5f31CSMyXBaJsN5cH16faBLAoTTKNcodDvV3vzoa
Nw4Us/X1YbccoHJNbzOMHo56/30Psp4r6NPM0WwlqziYG1ffapaBC/Gyz/X4PjPB3Sjt4e+fen2i
bMN+V7bMtK67XI8/ajo8/yFm3l9J+Gwo0vfzkBEXyQj0QlpQse+lnRIJWscnLjNt02lj+oiJQRI0
ht19FLl2Nu1aRcyI72cvjH9lYX9C8PZflWN6RCB3yGaVm4Oq+PKolZV1dE3lbWleB67/wmQubg1v
Khze7Aorl9jeoB7gC5qz+b50a+d9dMwqiCI1P/hGUm19p8Bup2iHG9j93o7U5vBCrGm7tmSmv8Ao
TDFMiu+knj2Us2merbrAaMFyFKMJZoF9FsszJw6DoqjKzhmt087Ca+GUZSLf9RKXlLxkwFVkajpl
ttXtrBJWQSkY/vfCKE5GP5k7nG2ik+Gbzo4Lxb3NMoQAFQsuV9lNCelkVyPt31t2Gt9TjVDSGa7z
J8pv8JVwvjv68FXbRdPDddfEnjVQmf/sOg7t/+xqIXN+0Mn43g2dzerbZ4+wp9Jbss92KsTbFLdl
4IzrNgDP3SBrFW8UcaHrutGZ+oXqvjBbkpXTcN6Yyazurz+Il3UDCzuJ7fWhsexnDChxI6u2dzVL
G8HdKVg2rj7RwUzk+Pd1cQqo7Jlhc8MQ/HsmzQ+jKpB+uP53Xe1je4NOiW7Q21ekqMCxVIiB0SXc
W7gKryHtjJvrNlV54T3VPRx9HDeZCbHfdZurrLWasGe6PlJxWJyxKNtfH10PhD7N36ek50Fn5hjX
H7awQ4KbuYb+3Qafs2GU65iH/r/7Mf9Ym1jbXa6bat8rsXRr9lVDhPqY591aNxXsCgCUbqulgu+O
OMh4gxoRPaY2Z2BZZntxuS1ABFg2gk1mwd/HrWww4APH/bvn9SHG+UBNy49/D3F9orKj7uIwUsdz
2sMGRrUXI5z0/RW4L7WcP4IT8//ZGNmOvtcMIP7rC687Xn9cn0CHyjh4efE819DHM985REsDKuPG
Og/gP5eokNBacA38ADVsGfLY1Z1ZY1Rhz+hxqp6Bo+WWP6VZ+fdJhPDGl+Dp1+2F6z9i96E/+ku5
KyWyGC3u2b+sjlWNK5Q9kTYdTqXcXLf3MR2R6utXpjgu5kQj8aopo8vCJnLWiJV2bF3OptX1124i
ubQcB6zMbe143dSkGc9eH//99br13+cHH+FaXmi//7P9+vB/ttmmZxwKmW2UB4ZK7tV0jM3pnx+6
3t4nPf/rLOCLF7Frvxkp4gO9zuoPhnbftqidT80tXzrD6A7CscTOM9J44xcWrh94wL+IymB8hsKj
ND3W08jAl6nJk1cSLwk1ZsGElaFtWms6erhshVNqrWGFs/6V43mSsviZakw9+9Z8i+xWh0FaeXTs
SrtRr3vTGLAV1Rndr3RlRfuwKGmtO6Rdnll81r7xTj659oBhdnUsTWwGE3eGkDD2W1nU+eugM0Sb
tNzYaki4Ppww4ADFpn8dmqi+MWSTb3UEYoeqj4oXb5oOgJHlp6GsCtVTGB6LeEgfQhH9Xt9uNj2+
QTlWF7cqhnMYMWUYlxcsfwcMSmZaKdzA0onEDjvJrxRL0tP1h1WO/UmKHnqt7WFxoNGlSwiSJ8tM
xLi67oOWc/kVmjYaOHH85+F/D3Hdvajr16LIq/2/h84taMFCG7pNL5EGjON8wLfFP18flRkCNHfA
9v76MG1gsUBPPSivPbsMBLtDCwICO0xPgkpqzes0MFdNSyHf3Zm5dTLm7WeVF6/QPNQfIppPPfXo
Tzs4SLLKiAT7al5VHjKBlUYjv8DRfoS+pRhhyHiRWOT2BTrxDp3yYi5XuRKHOdOoVwnR0rvrw3+f
yHKtIAcZnuUA3H1JXrSBGHELQ+pbz4mlv21rKL5qdNpDbPU310fXH9dd7GW/60O5qIuEisDLOvc+
GXXtUHrougpU6nTpAyYKJuKrdbI8fd2n0UI9yHMw0ca22Yfb6h9aeu3m70tMIw8aM7Ivf3fmezob
JEvYje3eIxjiIP99j7+vV2HRcGbxHi2UguNYd2ob/B9zZ9bcNrKm6b9yoq4H1YkdmOg6Ec2dFClR
m2X7BiHJMvZ9x6+fBymXafvUqe6JmIuJcMDIDQQhEMj8vndpwGHf+XGa3XnzkiMUFVid73VO3Tar
mBAY0B0k4WCuaOdKOM6x1KLqCJfliTWx+SCgVaE3Zp2L2kZSNgJPbnMjHmWjiar9ChxIsRMFOMGm
04ttZoN3TRrdfwy93F4XHeIIWjTAo4LeiXlOB9VtSK2HKQFl4+a+8rYhv+a9ZR1TUr1qzIeUY60B
yMbHwdSDVRElEIhACtwTzVwPHOusm7p5P1UegVNbY4UJyY61OaLuutFEC9lq62Q6x8b2jqTnERgN
w+S6qK3q2gaxRgq9Cl9KOz1UWWR+qPTChlPhIwcypeFToRBAmDvYP48kl1oTVHeCF/Ai7yMtnljL
Yqy1M7klIu52mTz0CQwlBDzD28jz0I1Sm5wUSWJv+9HSriLeEcBh0paMdpQfeb412zEV9rXB9Vnb
cazf5gn2d6FQ7IdhlixCj3dRloazrVtvGhfp7MHQ2qN6ItWZELhEdWuuykDwn4p5896vqYwcbwvl
2wjZ0owjDsm94WFBCLmdHPcaRGJ7Z+ltcF9YaFaECL2tZVFu6GDYVnvHzH5mASE8dOkg6+igGoQD
iYD0e89tDZxpO//KypLq1Ad9uo7TpPmghdGr/FOr+tfQ7IMvEfcqwfQRo4t5jINU0ZUxj0lsYgpV
ZNQfJn1OH/Tem5G9j8ncRF1oTvptTGmBS4mT7ApKlXulNqN7RcqT/FavkZAoo8zfxLwbKtywacpk
06+7TIL1ldKGm2Qo0xaTAgMeH666i5pvj8ozPuqjjwjDwhQO22yuuGyaJMQAGNTrwwSRdt0OOK7X
4aAf80yL16EZKU+Q5G967sIvZtidjbrXn+AtZKTF63/p6qXtjZy6GsFwLtzwW9dfjmpMAo/1vIwJ
Iz5rVaY/Cq8qHvzuh0LYPaudpb23qO4PLb+OKdyi39aVBwhlKjucxWsx8I6F8U9CVBhruRurCAKE
86ZwIxQmnRuBbtdVFc/rNbmboUGr4Kn6c60sowxfHSadkLU7KofM9K+gjBjbhFTxgay8cpD1EN8J
nspKNR0cdJHn3iT93Gwhe7WW2po72aGWtXJXbkrHJFdmt9GiQDnjW3/ZMqr+59atgquR5/zZ56ex
SwYCc2paZmcvU7Oz3GMW+qEhmXq41A+er+4cncS9HPpzX9Cm3/o2aPcu0DhokR12/JPcmAh9ch+l
xtouU7RLmhbut9y99KlH0h2/9pHNljARa+kwlgmBGfoPCuLvV1nWCOLT866mgPiSe3JT+7y7gCcF
i0tdpzljebqUY2uKN1GKjpkcDMURpaZfjkO4kiRNXVs8rhxyZD8cg4mTvczGQYCvKeBqIdfXueEZ
IYPs7IsgO5fJaMMR9/SVO2rpjw27pkPA71Jb6Lq9ItOqr+RAuUFaOTvXu2ruKSvqHnyYxZRjC08j
xWnmaSLdeMIMoVzIIlSmfFvrKC3JomZAGVXgah5lMbTCFS9I7aFwNe0cp8aDrO5DtFsbAw+5aMzG
p1ol1csSwt7LVsUUNzhpTrcYZRv3dTa9H9pNjPaqj9oCPSUGkfEY1+gKsR6dT0tNUBPMTUW/7vFV
etI8nEn+9WyN+WyZhgUbMknD0+Vs5SFjzjatEWguYelvpRJ6yuti0+Q+uOhZLP1dHX3WU78UyzqA
ieYCoZGtsmEaEp7sspyI7FOiJtlOlsa0vOJRCcUnUdduxFwXWmAYntF2G1Y18ez1UNsjUKYgXXoI
FVznTIWwTvJM0g8V8lmy9/tAWw/ATpfO7OsRnk2lDs/gzXyWFv1tjP/FEQH5q1YZnCeh8fGjO8A6
ct1z2cWP9VydufBsqph0etPGztPQ6NGSQHx4lK2NFeGJMcYffBX0dGNgsTP0ivNUQRrbZFU0bOQo
TesJR7ZRdO0qifthio7yIx2lE0eUXskAzh/lRRGJ3CpTtrI4xuOnCd9ZNKzq4qH2vbX8SLchN6ZO
OF+3XaJ9MGCNxaFzahKdjIcQkIsxsjrhlG2f+tIk9xKplgcu1Lgfx8RAbuh786CAYbgMmaZp5CGK
xL7Jq1U3YZ0E3b0ftN09RkuEDhPAoZ5PEckbDGT68fnSQ229xz7Sk5Psj+tJvdU7iJayWM0HnLO4
87HkmL5KzSWaIu7W1c1t047VzZDBt2cCANS+Uvi1CkQyW93yvwS3bdDlX/BwSsEJ+rPXgAHbdmoc
iP599Gha9YurK9mX2NOAv1jlR10zy3WDMuGRaKR1Kia1xAPJtT9HSrmSXUuHPJ/WC+duSvCGG0XI
m8Ss+rupcLuF/DwLkmLSWeWzVwBVVMqByZgSm1c1pMp1HlrOE8CBk+zaRNqnzhFwEDVL5aSI6Mjv
kHt9ubRZR/35HWLWUO/fIU+ZU8nvUMEaegyz8gX4brfxytjYJCKedoAD0pWGsMejLHZVnK20QGiP
RlN/a51cX/+hKGKt3JE0SjewncmT6Er0QeCTvhKjqK4Bw/f7Uo3rHbLJ6IgqYbKy0c37OI7dExBo
46tTX9WJMr01JY8JRMgjCOWMnlyvuq6JZ+Ytggu9nj33aRls0ctKkb9L+uJIZA7LqHnvl2KLyDM2
w0azZB1A77LsR9gR2EB7TWpdJ6q+9gYlPJI2cpYJcde1rC8dDSwQROfsqJv5Om96LCP8lhG6G2L8
4g7O+wH6vW4buGqps72ebYujYYAFnUtl5IPiyavxvbGrAnVdVR2KBHOD7CJb3U7Lr0ggoKIfkaBC
CWyTVL55Mohvnqx5I4tB0ltXE+aSsiTrZQ81JX9E0sdGmTqLoL7PY/scj6PATDcBrjdLKcAO0/Wx
QOj/PvQBTNYqOAsphG5P9aPlOvE96fTgvb5I7GWravVn1DZgm3dfUBvnHQb85dYvDG/nIx20dYIk
u497khyNIrovei+WCEC3zwLVphUyjuo10qk4oLVJuBlKpf5QCfXRr+IeSR2MssbMfTIjPFQi1Y6P
bVH2eIDoI6r9o39mjQEZO/NvoZX3R11rrFtz3hgauEUzvx2j0JoVxdoTEMwr+H9gLSsjrvbaxLTi
0r+t63AjGpZssk4O6wJQ+GPYpltZlA0irN6QrTcPl242SCq7ztMbyJvWbVJ69Y3TKctLB5RlmJpF
4+vlMLVul9tmgtQnB8mGtg2HVZwEHpQLDiTr1CYbMLsO070sdrlnbbKwAA0h8MZxffPJYUl31buA
AGSxHsdgjVKN2MmiHeePDemuM2Qq7x6G+qZuWvOpGH0IbO6dOkTGidQFEvy++AoMS2yjqmBJI+vk
Jgyz+gjnCtoyfcWU6xtvqop902WfwAJDPXc9baUKJ7rrx8w8G9pLS2wB4gx2FXtkzKC8zo15lcd3
wgjFSpAdWsu69wav+KSPmnolS0gpmmc3e5HdZU1oqmLPpPXH40RJLkBFNMq6srsOImlTf/LhUL0f
g8UFcO1y+gT5xVlWLpnpiNS/Oj+AQvRe7y8lz3svyWfVgMrFpa37qfR9nHzIfe8px5Fz6u+1nlz1
/AD83vP98+a2WXDnL8a5gw/60e/3fj/GJ5iN8cmMvbs2Hbsdcizx6VIv997ryoGEWQ+yge6X6qzi
Sb+Q5XrqXhMfYD7+DCcvNfOT3JObuhzRVNGSFgOxPxs8VYTDD2XDDne58NND1OND+X6YyxG6WhnX
ajRr983Hlxt5LCYF3eK3f/zHP//zdfjf/lt+zpPRz7N/wFY85+hp1X/8Zqm//aN4r95/+eM3G3Sj
a7mGo+lCQCI1VYv21+e7MPPprf6vTDSBFw2F+yoizbQ+D94AX2FeenWrqmzEowmu+3GEgMa+XKwR
F3OHG82KYYoDvfjkzVPmYJ5Gp/OEGprZg0vo7xDLuXamdR0vGOC1sovcOGnpLLMKvG+5UMLeZaKC
SUCy8aPYuK4mU3/fpJN6bfBoPZAb5lqjlmRcg8ovtorqt4tLP9lAzg0DzTxEMrkICYqa2a7MnP5k
Zulwknv69725B8opGdM4cKcBS5OTp6n7Jmzz2yIESusZ4w8lNxN7M3DHzd9fed3+6cqbLIMsQ+gw
OUyL94tj/3LlY8JzjTYooJtHgnvw5VsfLjCmCJU60y5bdafmbgjDaq7r6nIfNN3D1CDdUuquskc2
XeWRnPUgP8r0NQ/rg9XHBmuNP3sIV/eXhSBba2spzMx509aqv0yg9azLhpRG6w/5tdxL6juUnJc+
0j4L+SrSZ7ZCi0bkdRs02lk2CFaK57+/DKr7F5fBFIbN/UdQ2rLEzzegPQwFityivZ7SyuSOsGEK
JMDeroWGWXTeAv7Ei4QbwCmRWJAt/PRWxqCXR2uuutTLEUVCFEs2BAUKHWGO+MLfn7Lx82/GFLbq
qI7DXw4CGQ90y/j5lPXeU9WsC6NrD8y+cj95drVsRj/8XKlMEd3xsy1ScHKuJ0C4vVfXSTfSLP6q
2kea4723AK/32YBv9L13HaHJYYaELIUJbMghzW+74aNmrvMEw7oxqBU42eSqMgw+7hQfHR+5N851
JFOCu8xXcfyc9y79shxqwt9fFPPnvyMPEtvQLctwXC6LremO8/NFCc0RWKof2l8qXIlP1nyz9a1I
rjFrmfcRI6hJ18015docMdoDhcTN182bb9VR5aKCWdbeSSFXv0oNvjPOnfWtG9oViiDUDZ5lgo4W
XQBJ9c9y0VavZVK1mCkFH0rYJzch4I4PQvuQxE37qMMBvIuhJshap22ik+rBmJXFRCVHOOgKXhDz
GBMqzdpP6gotitb8AHQoWU52llzJ1iyPfzj+UPxwfEUX+76t4A17Kia+ntegPVN3J5Ipf3+hXf2n
H8x8oS1V8Ni2De5CXRi/3H2tkzmsv/zsjQBfj/wR109eYT91uagmyizwVBF/lNf40tznqPzWWXZ4
7xfULcR3ZHEPgTFVR6KU0Ltjnp+pNbZ4wM6VnTPD4eWu5xnzrq1961WY1ltXsowo/cLdI8Gmrzun
mZ6bZjHWpHcm/I42ItXafZsazoPpqWfZnrJoJwGkFRCTPeu6Qq17WXfO9OzV8cNAyuSBV9ovB0xA
09zxMAM3uxwSZHgnczh3th0c2744yRKal+P5W313xrYcQcmuyLxFpyNkCmpLX3nGpQtDGyN7H6op
RrWamG7v8gjQUoASDo4M4XAnvPJhHFQVv8KO0KjTzN/FVz7a9npsTfFJYGaxA/tmvRetMbzOoGTf
6w6eV2Fupvj/MvqvjjoPr3SkPf7+1tC1n24Nkx+fUDEss3WddzpUw19+g6jlDnhimTH+j5UA3YMG
xdBNwbYA/7+Ho23f9VOPPOdYpa99G5+7xKg+XHp4ijGth1ZDM8r3isOogekJB/4qS5xpX9Ct8o+j
ngf3pkgxsJ9bZVFuIJ28jHhdHgNDBPeX8VmPHOkyVtUX0V/9/dfV5jv9MneZvy4vUB42loOUHz+L
X34JqaelY+tb/q5pmQRjMbLsx64L1m2iuieoOdgeVPVNNW/iya9vZH0HjjMzE9LyhBXHA/GL8ZCD
71/ovqaDGgWmRP6MOfUP5Uu7zJbjSSO/yX/8NA2r5bTsNS/GKvSD5pfiP7dv+fVz+lb/5zzqe6+f
x/zzIU/597ddTuFrldcgmn7t9dNx+fRvZ7d6bp5/KqyzJmzG2/atGu/e6jZp/pxOzj3/p43/eJNH
eRiLtz9+e0bHj3QPJtHha/Pbt6Z5+qkKwdPt+3x1/oBvrfOl+OO3/0qeX57T538d8vZcN3/8BtP7
d8d10BBzHZTuuX/N3/7Rv703Ob8boDh13tUEWdjyW8iQYQz++E03fxfYjtquI3TDwt2amVkNY3Bu
Er9rGjrcrslMxBS6q/7257f/Npl+/7P99eRa/WWiYHAYh9+jqgH71bhVf/k9RmqhGbVuKDt4qO5G
w4FxicEqAkB9viv8jZoW2Q4pQoGJ+gzFRmplOXVe/N88Fv7yNGxXt4mn6kwRtF9OY0Kxd+ymDr2w
AmOMMdGcK5bqL3aNoi6a534ZabCpC2VNRNNeNqjCrwJt0Hc//On+Yqmh8sf46efK1XBVVdcNTXf5
sZrzi+2HpYZjqFHtdrq3E5VRrDyUOWcBZG2veEsde6++zz/Glne2Qvcjj3zE5PNmWagpshAZMdBa
75gqExhb/zenZRjzTPvH54hr2jpQN1OovFJ1W8x/xh9ODPqOWaIH4+2IM5DyFm2+NaLyRs0D55ja
prsYBmNYySxONWlk/Xiwr4ZIQ525rFtyDZ2Vr03LsLbM4Q9dkbtHdUiqo21vY5g7R5T1pp3pYs+a
a8Zx/L5JChsEudnjsT064zrrc5PFVTDcgCMYD6EyPnlAMq4GD76IHir5yR9Ba1q5eFNKxzoYt6Z/
V+IFtnSHfjvOSlfK1Ct7XIK+up4zwHhFYQBg2bpu6h153ZOnJvXaEnqwJHzYnERaf+kGTGGnvljy
tbOTiKZ7B4zTRhlfPb9BLCDKN0OztgHqdH2zdewkX8UjdrTxXnUIe3bdsrFSfVMq5bUdfcE0F63S
PkC5JiGWi1z8Qie7As6kf4AuigZ921rr2r0i8buMNAJ6iTCsjepG7cK0ocM5/TEP42hfBaRQOuS5
49ExNsBWERHaOwHpr4jTitOvYylwOilw3tUD962Z/yBZAAQ3fEpNa9wOTZuuJr+D04bofYwhxrKv
jYML5HAVNs6271RvW47hG7lQf0GUeA2h5KudTWd8084levqR4WmLoStvo/ssKV+QX6iYqWAOE+Vg
8Xmc3AByXeA50NMLipJvjktTh3pqA7lHwHqLYglkiJZ8t4Kkm17hQOFVOzuLoe255r3KbHqrqdEe
f7Ro9sjtFwWqGWbaPzoaEnm4yLRrZSB2XAzlC1NCPFnO6mR/9u1J2RQmigRK4D2BgE8QJUODnxno
bTM013acvKnGaCyalKRllU72klwTUgR9F6wy+5NaEHtHRg9ec3gTiRe/K3Qso2AGA0gP0pgfwCCQ
xOvfBnjvJtFuyKwuUopALBYRy6sNHGL0HbLh1I4qjA2/1c9GmiH4VCF25IxASitkEEnYvY6+SqIA
/MAyH/uviaXhKA6AcJG0GKwjOOqtoDSnWxVpoA1m1PYqMgrzlHkVkIfeW4Ul9DGWh9XOTXRU7XVz
FVgGXnwmG0i/szPCvIvt0Y+btAnMVRnhHyobFLN8GcNkWqPd3HA1gxvLr80NcCbcqueqzides5Bl
uWna7BHUJrS0713kXjx3liMuDbLuUpR7lTlM20gxd1KsnRBIOGElbTxBD7TejQakyL5sleYDxpg8
oZ6tTuBmcSDoQyNHwGd2JJAdVZh/i7yyrXcdeNkH/m4wgcqmO7cMRBAuabVE6Qew1zzwvfJ9K3uF
bkxOrIddIovVPFLuyc1ktY6ONMo89IczGYUIdt6orptaIOFRqtg0zQMv5+aA1EY8QZ6CrB3lycvD
o0HAicndUp4ujxD0QuFxGVaCjFLkvrUweCA/cHsqvvrSx3BVNTLPW99sCDqhJ9kEvrNBMe6M4sy2
7wUKgKgqVkMFI2DoHkKj/gLqoAMi98GytGOWWsjoZ90tfqQfDL0F+N0fkPFF49pEP9ErsBcnVJTu
9AnrdH4XYq/wYEcly3dIiVQ7T/h3hmJpazNEMLizozuo4ovI0m+8WLi7sWxuNd9B3QHwHqoGa7sN
9IVVV8YqmEXRTL+AxObgJJmN3jHLPhNgPQ2FAy03gjHH8xs6sFu8NZ2NaaBV7TIdOqKnVVArzQg5
OYGBYSbCbd4V18rgBYcpSPZGN04Pmp5vPaV+JdeJbSTR9yrrhyUxxpjHc3mbkQDDrhDN8SIwWrCy
aGPAkzZXwh6VRTgW/mqcSPEQ6fKaMOJxIGrI9NhSAlZDGG9ASC8cnbUdphqP3+kG5uNbye/3U9ne
WEGbr0JFnzbNl9j2rSNAmwK8XxaRgxraddvMLy3URFqLJUTloDBQtwAKkQQQzSZF65tYZojCZz48
jpbK6yzTqk3HBA8O8lU9QMWwJ38H7sVbabDQNmH7perTN2OaXjpRPZpKld0pnV3uNMXduTGvOp+E
+A162+gF+fVsWBflV8ZX5nvuwkNkOUeqZoFzdQIwrXuuBxKzdtWqS90O8zW8ViREKu0qiIl2uuIA
HJwHAMIkXePniw7CojKho5MiOrDA1LtDjWaFF6cjiJtoKuSeogi+hnl3SEv1yqzKL6pT9BtcE9ZF
eQNj+GMI3Xel2ai/2WV7QMBojXKsjpLuM4Ej7Up1TJhhSTnsAH7dqy1Euc6AaaGGkDtV60VLyzcL
U1t4z2W5JocHgxN3qVVeXKnWcEocY1oic3M9KQRPJxP2o6Ygzkd0dIkq4sIV3AFaqW9qW9+rkbkb
Te0YJ+OWKcZOoGG24sa+sbRg3Aif+aZh+cVOyzeqhj5x2w1rfwyQgm2wgcqZzey74W2yub1iz582
oMM3rPY+h7mYUGpLxoUf3CZh+spPfN+RVgljO13bhYnKWrpCBunRa7KI2Vz1YEGF6+4cw1w7AyIW
HogXpdKeq67Y6QEgU6UgAx06wUc9JIYnHBSNsgkiSXETTaielB2C5RovqMFbxi5B5A6rs2NY+WcR
gL81p7vO0u/GFJyspztL28G6i+j2Rul8e6lZZ2Z++xiDVixZ8p0SBgkuL8NdpZIhtWZWojLpX0m+
cW+ROM4hj2d26q67Ah2rVHweSkKjgVu8GhkiowgnNQtJKClD3mJxeA8HBwuTDjgW/An7ZOnFzRCh
ZsTrJ0DzwV0TtlYWwx4xqYOWOmfHLs+1hWDloGA5NsafBq8/ESj9UMU8mtyU+1A54MKJWmI/nofQ
50KPzq1X1WtT7R7gERDdnWUD4CWh7qMge+zBJPOCABKVD0rdRmgxwpYQjIW2K+zuCZE8c+mgDhbp
CAN1QQKpu9w0GerUaLAfLdRcbFhzVhcizjgerWZAD1YRxyyBIDt17VU13WlToK0dDSYHIYLPhY48
NXyHDxGUQlB5+oM9XTnhrDTnBSeBmscYWW/OIJ7HYRkr3qMSWIfYwMGWKW2ALxNeuhVWFuPRcJ0v
WZ8+5YWO1mi4c69G3JSB0dgIwaHbdG0j5S8WwHjS66S09HWYjaym5hZZ996sJhZzKQuQS148lLxk
QCJpH2Uvr0irddFiOT/y+r+G/d5uNcFt02gkvnwPKjb+mNn1hJfEURtwAgzS8Roi+7rRFELSeC4R
MXBnNTEsG8Kq4NdIXHplly6Cg6QkkfCtlp4jvtq7Li/Ho46Y6DoIM5CH6J2CPT3pjQYIQ2Wml+Nf
sLHJioRFoi2tiVeaByfppCoPoW3zDeczMUQzrXGKT3mq2ly+TsRrF6lPTDfJTLYmSjHhV7+ZsptB
z9mgGIwlS/eMZ3qHSI2LU2yOh2DsDN6MtsQbgr/3xP85mJhGwxPRLbQ3ze2JpSrDZ6XQVwmCWCyR
vGPUDM4+BWxSh0idZBlUNBOZbG1qr500DtcIuH1VFOsmtnVUCRv/ptd0nZdeo1+ryMLYXpKcXgRU
Kobke5Fbey3v2kNvVicD2S9Eg8WtmWhiT3I5PRZjugocpWasjSTY/Ecs0hRvJ1K1iDmiKTjW6rh2
SvSEC7Pbj5W9xgAsXyhQ31ujdPdNWaD3iPr5NUiyPvPia/wiyp06li9h7h90A91dN+rjgztMd16L
6TJaD+Bm7JJ4aPw1sDhHFxuSuuNjUu6seDKJS5vxScUFh0mj+VRmPPeBF+5UrVzhkfrJMfmrYFxQ
sPaDO6lViI/HYsd7aTwEDnaXserBUaiqJT6bHjHG0uTdD/tXxdgmrfPyyh2DfdY4/XUyb1ytfwNl
bmxSwY1u4UHtjunC3MHdZDHUMHMx7HhcCmLLSNuFL64/9Ds06uKjXeWrNBEwBbQJ36HhbLov4LK4
LfqD3HTznpIDuQVlw27dqhOxwXlX91uHlxQruqA8FIjEHOReFFh5sriUZaUh3X3kLoYVtLOQ/9b/
Lytrw13FOtLQWZv3yybgaluzNZDcCwFp//ui7IKCzbfOl7Fy2KX4y6EcAxXAIUFWWn6QPADPbxP/
nb03+5Mp0ppMOpV93/zbOiebEVx/Na6ESRhaeUxYeSree8huNrAR+PzfD52WaX2QxfdjXT4qlE5W
sskIrlKvM/YlwtXChkY3D/+h3Tdm3VBZG0uPMLkrN/J4bYtavDNqSItWDciP+TPjEjLRWu4mXb1P
fO0RBz1mBV50g2NLwsRTR3HSRIQh99UbfDPcRROPSJeyxNtHPoTdLMbhBiy8tyqJEgJnJ88bIeww
ICVcTdzVLUlurCggfhg5GuCtDagNyt2mREfiBMOh2ihBDfJ7Lna+mpxCBTF6JTAHnOh746jW+oeI
MPZ2wiFqkZiehkYtYm4rpLZ2YVape8dx9KMNrGUS1T2meX1gRLsWxskxCsLkWATV7IfLO0wNrOXU
193eqcRNZLvkISZzrI4jp4dRjhZsRmSBmyk/Yjv3yEJ8OnaZMh3lnlNpTBJylzft3KDOm0xHPZrJ
A2yP8Fs3f1Kno26NMGRVFVVsHSkMzmQyP4WplZ0i5OAX08iaoMZBdVHo3oqMiLoWDVoSuqUdusTz
j828UYld1JFv7qOyVBcBqsEr9HEV5aSxUjn4iEdfaYgB8GLjGnFAlvO8XqZ8OPI0heHvpw+lZto8
l+lR+Up/jJUevTfcvQBJYlmnoKPJMj0hwjCEH2ytKvD6gFQPnB9tCSN7DVwEWrwWF223LndOAHlm
EuYVnJidV7LAmxLUoHM3SrfWED57EHg2TRR+rFwr3GKrJI4iccRR7smN3o9wv0wxLbWEtEuEwDSx
H4VMw7GbYoS8Za9idDMQkCmeGeQRr8o0s65MXUWC07FXo2q/uiznj6jbQI9EXVyZS+18p7C+IE5p
WB1vqj/rApvQCsSCuuvvCsBWpK1T4yhvLLnndL2/iUxEioFPjUwcG/JFrbUz00k/un2jb+Moeppc
NLlW+PjEpnq05ybZbvWFfnRAegYJkz6NrxL2WFKKfNpDYz0UY46Ou8CAwjbRHhv4kRw1kSpHuZf4
oIwxV0J9Oy1Q+DjaDXrXYWsCN9RNJVsnSfmE1u2hspDq0WYQnBl38dHSkvio2w25oa1rDOpG1sJ/
qFaWnhLhyZ3oaH/vKbvLje1cRVb7QDw63rRj3Bz0LnVXxsibGNKQOAYz5M6Zr2Ez3/Ryo5Iax0ZJ
LXi3FiwEzehqCvpvGyX0O1Tk5vL7LvI447xqR6NamT7IhnYekkdt+1NH2SSPJttlEaoUPMNYV98/
5tJw+VRZdym6TUmKv2XKe6m7fGih1+lhbJ/0yGlyaKdh/MOpQ7xmCWC4mx/O7/KJl9Mr5ZknHZEz
j1zAUrb03Fw4Cojtpd/lYy+n8svZyi6/nIbsLPt1TfiKrPSpwvtw6xuJ4L2LEJBZxPcxPi5OH5Dq
rpoGhegwO+cEnHd6oX/EVBVX7ErLlj6RH+CrRrjEu9E8uciw9TaiZB42jroYXkWlFMsJvsEChlG7
IrmlHvJE044EH+EMIPbNrD4Ymwn7xafaFtuEmMVaq+JXjXnu2rFcl4cUK10D9iv2Khj7+cRjC8Ar
89oS18lsG+aJDRm+dtZ9P0wHI9SQiWsK7mBN3RotMKBsFAAkk48B65ot0Q2WozqWxhS1PSeBzlzN
dNB0I2ejqICuR/80ednnVIzOUxc8F02wKapBRbR6kVZdtVOq7jZDb3TRAMzBRY8w9+R01TrO4k+B
wmsZb01UFEoCSX2rv6Kw8hq3ibGfIx1oIyL03QwREOzuU+0559QU1kYxgByj1RWpT6zTzKtkTNZ4
CptrnucInOcqIVUHuc3SQYW6Ddx7zxTaMo9GnkSpQwJgQOse/S/m/Yh14Ro1eTVLJ9d4gUWGwIXo
9xk/wTstj00i6MDRGzCWW1egh1LA2x0qqjLgq0SDh6VqwJCYWmi0Wi1e+rL+3AhT3aCkuEJAUUdC
4OMUmf59WsdbVAStDTfJqe+xCM2N6NwByt3Y1XADG+26Gwno8FM2DsluGoyYJRiSmY1V3Qq3WVcx
tlVtp2Q7COz9lTlhchTeIPNWbyExHXLXsI6DM04rJPZRC0Cv9Lr5HHmWc+y7sXho3PDQEL7c511k
YObj1UuCX+YmgLy4VIvcujFalkt5amQLo542XVeYd2rkg3fHB7HLrVOv9OrJw8MxKlL9gPocvnhe
4FyVYf+mobyzZQN+YEzG3dD07ZrYWQwOaJq2XqopWGq39QJZLWXPhARZHkw+Y5bEa5GKZhlhLLAJ
jA4Z43FSbosxuG5hEe+tLCXK0VqzNHeh7fIx+moETnwjjBxTH+4oIm1IaIf9FsBBu3EVDAWgAJkk
j/sXVn2QL61pHTumtkdHZx/jePGelvt/kvT9/zBXa5oukJ9/n6tdPifh17zKwp/Ste+jvqVrVdX4
XcVjj5QZFBnTNEi8fkvXQtT9HcSCwI7CUg3mLpd0raH9Lkjiuq4qNNuZ86iXdK32u6nr6Do7sDp1
2/m/S9dqP0OYJCJP1VTLsWydzDBxxp/zgA1WO6hTtcM1JgpMunKxKZrBOM5qIVu/CLrH3BgyjMZC
PCFDVK0R74WO3oTFNvRapO5J3qciefXT/EhaLdh4enYdWsGqDFbMQ7KbVLjKAXDh51Bxim1QJd1+
cI1d7RaPPdI8NwCY/w9h57UkKbJl0S/CDEfzGlpkRGr5gmVWVaM17oivnwXZM1XTc236BYsMHSQ4
7ufsvfZw63ee8y9SQ3sWQvzR4PyWGvqzRsLS0XouItA/GpxWAYsIRaG6InHI99Ci1kZn/Zisxj5E
XVhAS6fKInKZ7AtsvWtJOMxN0w/iSin5VxdN0KoGdVs6VCjw9RYHrAmAtQzlXBpii/S+kXfuXIki
+CU9EOyuVs085w+84KdK+/igD8VD6UpBykXZrBGzq22QVOoMubrbO3rxV1dG/blxwEDM/kWtqFHs
KoKHUTgl57QDezYQFAJGPSUhZRCgWKL+LtA0ELzkzz5TXfNWCKZIvtzaMNeOxehpjyBmzENhgS4P
wyb+l33q/Cf5puM6jLy0j+mq/0O3aMVuxJVzhIc/QXegiUekirIk9FU3fFKhTucMecliYqN3G4OA
Sz6AkP70rLDdx35tnMHcgTBK9VtFLMyhI+91WzjKwPi5p79hPyZOlj5AvF+xo41n3/fqVRPYb3Au
FWsJQPaqUsWZSso2tDycyD08syLW+6e0JN4icpLHAQ+Fs8rSMIYcX0GinJV4TCyjfW3jPOako9Bd
etmtAoqhS9UlGxrhM6SlF0+my770p7s5bfBlDG1qxnm/6WwQLym+9JFyjluBqI+JGYRGYT9gO5oO
SdTlL0Z3xWpU37DEfGRt1J9+b3DeDQDhYIb8Mdj8J3XB/z15UXHpLkc5Uw7HXMRCfxzjNDnCXqsy
4mnsrzScyrOXNjSTVKIxiQcflARGfFaW7VwGZREjgS7MwcdKiMwZmVByMgr7KjtLv4m7YmtG2t7v
Nn5d6y////f8h9YA7aiLGAW9AYrreTMfVn98TVtHkV5BUEPeqrUnkFiXwsntrR318UaOjv8vH7do
O/489efP83UKmWQVC9/1/qFtqDj+p7qJyiu2ehHdavR0WOavNA0JqaD0fR07KOCQVfzHmhNqpVvt
BqtTefZ1qqJkQD24D+bohy+dyaIVoATDmfuV1BKDfKy9lFFGc6QJqn0Z6GDo6fRcSpS8ULVc+mt6
4Fz+Zf/9Q1Mzi2+R09iodOjlzFeT/70DEb/FiB9zCCSW+eFmUXR2oyXsApRthXpvHTqpDundBhWt
Ku0GOV5G4ZrUP8iND3FshBsCjUEj8iJzZDRsK3G3bFLL/yUKHJVmzCk4iind9PpE0shExHBL8rAh
G0Z2wa9DKNDvegmelyBHivQAx+Oc6Af6MeKkxwA128bNrmRmEb81Je4r5fwIFd2JqOroKhIJ7xN+
JxN/wosXKo+q2l1YETUdYPa/aORYio7eXCGMgSolHXqtpZnZ6tFVa5j2wCa0EDfHxPB5IIArAtgO
oZO15wBnCGU7Evj+//1uzyKh/30gIVHn8oi00EBiaM3n3x8Hru5Iu7BtWGOjt+6CwVgJze7vPbt5
6yONgVclwN0br6chOP5MhZf8MnOxMZKy/6xTF2JdajlUnhL9CGBD7SmFBw/JqA2reH4uQANEuONP
KdOrlZrHwXCSj6T0sP4jKLhNo3HEpos4obHJEVWFY31aIpi7ig9QKm2kB62/ReREn6ce75hn9jeQ
oeTGtpDKh4V47A2MdCP4tkPEMmI91XpxwDRb7wprsCg2Oczx0eoOxB5CDy2yKx3olQqad5UO1W1m
Vs2L5d4vDlivtdHOiH/RIRm++38ObdMyGRFYb/mCtbr7D4GU0xDcQBKLeenygPh1kYmz70lx1tuB
glIYi302Od5heWDZDB7wtzVMbnFuNAQju9+vEYH2o5qq5o+7/niK7RJGt1re/Pe7qTZP1sqlZfD9
vsvDQZbwEX88c3IwsUFEszYcKSZUZb6lhn/zSC9u98cLlwe+P3L5glGuBzvfsl6+7zOXb/D7w0ef
ohkSF6kf8att/uNv+v3sv99X/MxDbzx9f4d5Lyy3/viy85f7/k7LI98fKqv8NhEb0Si5tztPP5fz
05YnBFbjad97fnlk2YzL7l9uWpyyaX2NuMbvhUKvEbThjWYG51gY/oGk67KVFyUY+pQ/mNtEq2ak
iJTrnnnsi7KnvyZwrLuxex61/i9Vwi+WqXmTWNNf+tA5GxZyT10afWZDN22idPiqct3eJBJSau/S
DqWhKX29eg6keyVDA9VH6xBWAffOoB27K+3pUkh9Gzci3Msih6EGLECKTO0wZG1NIzBXUYDKueoa
upw10wRMslfsyHRYhvte43Ie0kWKM4Ice9IC+iBGktgFGowAAsc9cr1AMJUrTx8e+4JhlFoshXDP
Lek7/2J2BjmcLuo2j09Wge6oN5zX1jOuTvyzTgjESN3kEs+4j9DrdqnT3All3MrQp2GXkLCndwVC
NIdQaVdq1BfyYFP4HjlYZvkQmcjS6U3uOH0/rOzDA861sUcAB7HyUF611p5oa4zuFoK8Obku9jAi
5g5wOY1uZ5pWRGTWiM/iyKcEKt4mTHIrzzyRy3INwzY6ax1ighkN6dm+PDROs20RdN/YRL1wd/qW
AvyIWrxwIht+EuLyiBVebkrHeEjC5oLYzcMbmz9M1ClXVVth6QAal6mTVgRPaD6CTUg9pNT7bSHV
D3cYNnCQ0n0nqK2DeDdvTesj7ap1QAsU3wgs8Aj2EdCO9aA5xd4LHXEudUZGAUp9jAmxOWi1c24i
BziuL88pAqCNjHB4Jl6zsVOgrGoWlCbDj7jOHnK3oL7sMUrCz6MdPOxCoenH0SXpUBs4wAoP90LQ
3eSyBNqq7OMQgSpHaECDvTugIuDyHtU3tT3uaXcFhJgkGD3Tgj3dUYnFvGisjJbcxkkmzG4g/Bqp
+0xiKvXBRYxNYQeK8VozWtQQEz1I1KpEmynkJq5mrPJeG9eTMfzl0qbLhhfLTn46pdyVQ6O2BHPg
ZCmbG5puyLVpg5WYgHdgi7aJob5MFP0s3rO1Fj90XOfn3OebooaApxPOVrVwi4p0JfoR/Hd2CDRx
hmH4MtAivO0rInQiWrFVq+5gT5Iwwkpv0svHyKwM2MOOsw0bxDi2IbdEmlFSbUV/cUN/p2orPPkB
kW5J8YS9fa97MXbbcs54oM6w6VB4rMahAG9N+hsO3+znZBELasA22tKIniqdFn7hIlYTZN7nIJ+s
nqo6iSVVo2V7fXRwbenNDg0zFfPIWKHhCk+9GHdF4n4pLbxlwCLHsk1fRqmlrOyq8UDiyWkEq7a1
U/2Uh4ZNGhokPlj591YZwPWRyTYKPnMHz4vJZGNHqtWO1Xp30nEuek44XtWTm2S3Jjw7nQGRCA2y
VKYJnRcI435rU1eTrUXGk7QaSv3tE7CybkdH8UZziQMZXE7loagOE/PLFRTVZyZbsNz8594Jkx0U
ahogbX7sjPqdYwgFZ+F5BzPNa3RkFdzint4kzdJ3zWP/DbZKt1WVElhbws3OJQW/IYVuVTZbN0Ok
U0rr0WCGSnm6KA5KN+K1odXaJvG9X31bE6xit8VGi90zy6EvO8vX5bynyf2YtpanvWixyejnhK/K
BYqoyEyrps5fW9PejpPLMBcD0Y/oDJDZJikjFkrjaJ1taA6rjFXRlFjJfebFW2WM7V2rJ5uksY4S
bBj/AHQ9jgP2ABhniizJ93cTktShI6yFZPEP6ln9ih3Zwipfw4qP2vQ4pNIjlMqaCH4g7saX3RW/
LqQx44i6CwRfBeq4nxC8Rs59B19ta44sGrvcPzcjeeC+D89bR5UDToPAHyFBt9TaWd32yjPOebWm
OWY/xnpGzGZak5ZCQLkVALIzmvyxCIj/Cjpiu1gXzeXCYi/sD+mrG0PSOSIW9Ak03o0b8B+euujo
qchbj4Gfbtp4ejRqOuQDqFUwoegblPnJCaYoN8fPKQPnemxagwTWeh8xq57SuFjT20G4m4b7HIj/
4JOsPjY0pZqEPxu3egEq9rCCM/0OdoMeCcTmwk8EUlfnramHa8TQWeUAmwND7ly32tXlbFrMbdov
UUaZHBEpvH9tjxCHTB9tGPHJkpalx/6xB4W6kab5KDRydgF9MQLAlNnQ2XmSsBKY2dCuIRzQ3fmd
j2Ae2CWFiTu454+Jmg5licBFBb9kkf4SskVCqAbYyVMOcGB402HzQCpENBlbPVllVTRXFAHaURHe
WD09k1Ai37SLV4dguvXEQU6JE71Lw6opsjF75jet3+wYYOLKtH70MdrDMRBvhq2pLfqu/qxCX7sW
bUmI3PyMZbP8mWLWv9WdaDgH9qRInuVl8+sFO+YHat1Z4DZpD90gh0OloHqFaZg8xZ3+1/IeLURT
DbHGK8SuaGflunHqfVe7hQlYrKf5PQrvXsHE+iKLIiZST0RXQsbam0zS8jT9RntXSG2W93InYptc
ruH3hjaUR5Zi+V7mlNiTqKC5QNqDq1XNTyMXZwf/yJtGwDvqIq28oezSXzQ9Gja+LvMPzQl3y1PZ
9dlKpiHlkUiNrN769BhNU3PfWBy63++mLgkmtB+Gq/XrDNfprY5l7uRF8DQEpZbnoPLf7PlzdZle
VEBC7ygRQw56GN30ZIte4PO2m8rCyUky1rYnjOLnAIaPVMBaPjLlOQ+smjH5Kf+glBD3ugzggs9P
061X06qsLzKG5nCiorkdw0GcbGJyd73ezL1Y72V5pj1Z1wQY+asMoXLH7kALVmvDa0SqjFVshK+0
j4LeelnbzU8vhLqtO2by6DeNtgdFadDNdrR7qzbw/M2/xUKu2uhF+zVQ0F83kxfdSrf0Tw7xPrtZ
GMAK3ntadpDI6jsuV/VrZrfmlvOgP9dpjSjL7ZNNSUDjZ0le3PJUiGrYKsvSfqjSIDs4paUOhYzr
h8xEZLk8xWe260Ve8KnZRCF7gnAd33QANmoZWhevtF8CP3pcnhrK8KFP5rIBVtZtA9DtnHPcXRsz
15iqSeuzI9Loe0d6GsFSYBkfRDC1B4+E8oPoO/0hKFElLO/WqxzyuuevZMh72C0xclKMQEf02rp2
I8GIkZ6XP3rrVZsy4xPEEfExqtFvsM52V1jN6OTmJxRklCFD/kriDi691gQ3StMiOJugDYLRLOC+
sb7sxVfuEDxhWX15Ga0eOVUpos3yDjk2Ow443cHSl9H0vwSO20J9IESedAb3C1ne91dpJNXVzvUv
Hl6pi6gk8bulxzW5NbObQB2WZzHlIzSFz7qWg2beLE/Q6Zt9jtrD8n2cAF8H6n39mmZWd+O3Ns7a
aWo/FUDk7y8EJ3smgATXsRIJ0aiuvyk62/tw+Wctz6AO0RBQnde3DJ72ORoNpN1waj9ahMDLp9h+
TwhyLMRtxnL63PlutY0Y8d4jjsrlPdomjNfsoOguRM96zuehaV7cvztobJdnoEmGy+AH7V0aIqiY
MmJaRiuL3otR7pZPQahpr3B6H+JEwzZp1hMBm4W/5WAa35KBxIP5X9QhRl7VrpPeI+pAccQ1l3wP
LXkjnww8Kv+jCKMwisJmuG8NsLIjYVQ7YMnGK9MDILM8AxwjsmhOifuprqyjgc1hh+NzLQ23fCmx
xaPaHz5jL/U3tj7G5xrZ5INd6z9IIho+OXl06gHkt3kRs30Ep8SBzC/QkaBSl7SfM2O2NjksbILI
6D8EYXrzCw07GbYddY0T1/Nsa+pRS2Zc8bw8WJVeRAG1cpCaed11qHCNLu8KdR6/ti6fkqZ1jja8
6W2ZxuOn0zO5ccJPQAj5TupRefQzvX42KPAtX193un5NWWvGjQTDrchisj/nr0n62Ednu+mjbE3z
FKMk2C73FxFxRG3XvyNpYHZSJN2hH2zjZXKtw/IVS3MMN304CjSBsXlnY238fkcnJc6UWFko+AlU
SDUyVi9v6RBWYdBjfkPki21EI80D9ET6psO/X95SDRhdvCmmcKA3BGGPRbzyHRZpmtf6d1UhIAO1
tYDXGZs3U9cTgjT/9qGKjpR5ppcS2MyhEYO7SwZ/eq/ISwG3Pd3R5pCA2IN0O1SNcYoTMmmlp71/
f6uZRBuAA7jVY9u6eBp9geWBNpquaYhMWU0O0BU/ZY07yPSzo7E8/wPl1GO9b2P7SFIuMXVwUG9i
o3z43jugVxHgVi1jeeBe7aiNvt+1EfK5pzD66Io+Q4SXAYmaf0SmnQ0u9B9eWMudaRYcMkPpPHtN
zPKUxzWhERw/H2Iy7IPb5bAbMRl+GMkeGdMP3LraQ0i81wnhCqRXru1d4LnEFiDG6mRWHZvE+aA1
Wx1y067JDQQ5KwpT7R043hdSy2wyVmj21kpxVZUPRJaWx8Q1kTRDFzoJS+x7HWB048sMN5rybpNu
ehi7xrqUfrvVvcpHdyQVl5gvZ0QhDo6XdKUeCYVqexKoBofsX0/7cL2K9owA0JT3Xvlcev4xTvqB
PO3aPA1kCzYFa8AFTOaarKpDSxprP6bxNhnqUcusD8oY+L08+0UaM3reACUinc7YRS7naGtXwzZS
jUR+mtbnoHar702YG2j9qSfN/7Ti5Hpk7HI8cXOw7fwklXFuBoBVXhzkp9/3//N5y5OXjSnyv187
SCvah8V0Xl62vMHyjEk1fMZy8/edDOM+OFWbnrmV4DdoLXjnqQqRV8APVlpLucBrxwvvVa4HR8u2
Ki1eCpcggjhmBRRp3bQvve4ljt5yOlxMiPMMz4WqTq20qlM9b1KpM9etAByOgItPImj7U9/F7Fxd
29jeZK/QTMhd5ny6nT4eNV90sMiAH0xWWW2VzCQXgSHZeurWtaTz/QQ1S4jSssPsNG+WW+lZpzh1
MAfjMYWphCykPXX6r1KDhLSK4qo8LZvRr9GM+NAcw97YobLaRsB2tnGt3uI2LM+oOwjdxfLjtv3W
suvb3EXgFxJHvOwezrJ2a6R9sirTJlg5GguGpFbPy4+jOlqd8MnmejWXHMvp1FlfAFLLs8ZKZVe4
8bNQ1exW6570JBrW6PAqpAsN+won8rROyKaJRUnm1nzf8ihBB2Q3mNUmQje1ISVoHblgGovC3TBR
CKvOXC9fDJC+j/uCVRxuGX7xRJgX/7Q907GnlojGldlqdxEqzm1pqKuVAEWULC1x5W5FgRzT82SL
asxsT2XIhbcsdIXsSAanII3IyjRb+/v4+H53u+nK0/K5eSz8dTIQ7UOM9lEEyYFo6PQwCVlsQ4Yq
Wiw6hAq61hvHpuSQxJmGEcIltlslCDW65p4gUbnXZylXIgn+NVr3xkFShv8EmsuKLjQNkconJrrp
X2ILUUlZg+QPff/EYtHq7PgU6Sh1sck0p0YNFCFV7KxtbyDVa+7tVRW6R5EY41ZEpnPCtPSjb9uf
iYtw3ZNNSnvNvFqqqPYNWpGMcOyNMfQvaj4j9fmMbGdH2XKroXM2G8Z6VIJoOrYkV02IA82XKfad
S5DdEHDo3mmEzpwnI2N+mFSE6fLSS9vjRM1a4pSaWmOdntjWNnHnyEURyz2AlkMrHUwLgeGsDZWO
eywU/tZUQl61eEqO4aRe4BxO5w5o4bmYU2oIC0s38Rg6F2KBzV1iEns8ohZa04R0d0EZmCclhXkK
hg77BtgkuLgsjbk0rEG/mohaEeUDEdkh5wyQVzOzruCD6+NTaPXBXYq6ckuYFc5hPZsetIIqI5+D
pEpSs00hkp1wSrrUVyDwZ70QhyrPDGgd/mXsKpf0uoDhxLVxsci6zPatmZ4TlsinZZMP5p3f6oQ5
lMaNNw9gEfKzPzbp7BTsS5Aauqv9CNP4Wfe9bs0ELEAoLl/IAkHHOtBsmEPk9bo96Yh5T676sL1U
7MbBuItMoz65rc0S3EsOkclCZ1sz8+e8VjFS3ZQdZIhmDxr+Ju9G4/R7UzpoBKYG0oSWl19BlPsE
JxMLGjne9/fvCezkIpGZK1lhWwXLJE/LhpKTPMXui1+qAYgnFs6uS27jIrN32WzPXO4q/ueW8hN0
GK79MmmcgNkwjNkqFJyG8bwxRlPb6u7wFkLP2VOtgWEV65yJYbXJZJBQDm5nAehynBOCgUrvRLSn
OsFMRds1gXzx0vFsk7qVYgvGqhAwOXK5jNaZL783y586GhZCxedHdMrnTtmXx37+JcsmNzV7ExTk
0g12FJymeVOFKtvmAPtWQsfQU0wl1imdECJG+SjgKywbT3f/vhX8zy3ezCTbml5+mnT9qXPI0Fxu
WRiM/vhzeUCv3E2eONUhrJ3ytGxgKnJdqfPn0EIWHQm/OS2b31L23/cRL09nPQqttQZj+hSYqNOi
BF4gsr9qxXDwDJ9jogVqjitvVrWns+g/whKwtvN6WGuWOxynOdJHVFjbfAjkxJCH+YauG6VRj7Hd
0HvK0LRAjd3Uly+WmijUWPo9pjKTuURVnnuBkakbGS/CuQdLYiRyh2ZulLKvlo3DbH1V6jF2tHmX
yDz1KeL7VCnno2L5OWnDORSwXNc1pPGe3A1x+qlLJK6kzGzqUfQHOY9Ty7CFY5vCBzVDGiHBHeU1
OXvHsm0Y9cPJtqzhhNAFx4ffA3Oe8BeSMBke05YQOE0xaOcup5pR6Pnff/sY4cJAZkejT+asW+hG
Vm4SjelXJwCw28wMuBZHBge7NPBHkSZU7KJAPiHrL0/jfK4sw8Fy6x/3hQ4HInpaOq4cF7Ir/W2F
2uCCRjrZZrOAPi3T4oZeod9SZMZTE6FenvRw2LsI7OjushgzSusJ4WW90wdYoUTt7ODhTJ/0YPJN
PkcHYskkCgMS37GvtRsU/+SADkBUpybkflIoHHdC24yK5xTULflTUf3h58YlpsX6lOMGO3sKpCDg
S9sfHkhy868FGoPS1NQp8WkImhG9JYuWOJ490e5H7HC3fV2Na6fTik3ggUBCXOrU29boadNkKqIW
a9g3wiYNE9baXd6nucfsPe82UR5SUk7m5YprX1G89Hh6XX1LgJK+UVnf37u2zTJK6MEhIiHMmLTi
Lm8KqsSOeRd4dbE2fFo3pMbN+u/qTfgWZsB6Hq0TTJuLbFugE1sJ2Di7b4l2FU50Zzxjo/LQf8pU
8rPRg+qy/EUtnikgWfekYfjpuvVt63UgOI6QLfEhsSNvTUugvjBA+w8WhtD5frdSdBGMiAhUM21e
mrzZl2ViP/h9+d6MobHxU5OaUt05B2NEAGNM9lOl280rOHziGmORbSTx1a+lmMjbDguaQvOjXgoz
Aj7OCgNxMcNrIQlkItIwSHFtdtXYvLoOqlHP979qS/D/MNFJ5mW612EJUsrZxXk/PHTX1Eng7swb
s61ixBODj98BaC+TRfHZaQ3igdx+CmUgWRgw8WjtbLyTtNtZe7zUnea9mGMbHyBdXmikAEMoIzh0
860RAiTWOlycjYW1lFZ9ynTOGu+jrNHWcAzH9TiNJQp41bGrIQcPWTKuVKIjc6um4OROjECZHJsj
JGPj0BbZr7yROurWqnrxVUpvg5T7R9+atI1hIjrzPEvtmDd0K51r5ZcKH/1UHcLK1F8GLz61Qxqt
Eyesn1xjyOZgmmaNgot6sn5tW83mS7hcRvDuopFrJ2R/Q3eJsmwgySsDh5CAEVhBGL1vgPifif0I
fpkpUd5ti5RoK1p57Ju6emlocMiwzIjcShB9DebV8fFF24bxFEdm9wQhPXOTArd3B0JjkO1twa9w
3DE/dGZHjOJ8poMqNs9xsXOxFXQjr+G/xqWueMiKTJKu0lyWv4SLaE/Tazo3LpxGM4zWREFGtwdt
yKxXd8hImijzr96nzhaoJLyqbHivhwrzJIlnK2Gb7tH1bOPenjeTmm7shDp6rltwCFj1rY2ag8xP
su4O7dNaIq1YiabpN3HgjPemPRFsG9FtC0xMViVikWKkoW0EzD0DVZhvBsXKFdHTa7cS0ZfXMpUg
/oe+tnxHd0WMTtvaJzL2yiffp2zh1N4HrmWi7SOvgpBWyzXmXmdXpbZO62Mcf+CW2XpTNL37Pryv
OItyTCum3FR62SIdH7vHLsehJesp/jGE8carXOcXqcEDqehYTXAsZt6prLotA1n0jgAy3OVelJ96
qfv3ckxYF4Fcnwmpta3HNBC5EBgzwNkO6r//XB6lw0mT1GaqWLZB/egMDM7DaL1Bc5n2dRAiWZn/
rJvhTTUCxZ3R/9XivLmSz7YKlZ/djogBzh7sOoYNKsC2k6e3VC3ztdOE9ErjkboJ5V3d+YH7ljlx
lkRPVkAjgC7JeAh1OGGT0Oc2DHmcljn1T8XetkPrL71TXyXN5FeMR2qDeCe/zUJmSTGxXasc7NU+
H9OEZgPe/kolz1Y8vOtpmaw4P7xPo/Xua8+of/VOSWuGZJHVVB4o/gCEaMnKtCubYbnMKJECaYX8
Eran0XWcp2Dq4QIyI9hr7mRsQiTfW3NQEFoz8Z7F4XS0pra7WJO7EU5SvYCFd/PEelaO0z/mnPOF
aXW3sRbioh89ceQgwt5re+W2ASK+ka3sTqPl2OdKdY8l+SeiNrttYk4fmVGCd4Ce6pzaLn5oNeLR
GqT0UJcr9cpr3tKGBKKu5sRoaBWva3cK1mNHfWv0K5ZooMlfsWx5KwJgASA6byYd/rw4DrUuCGps
91kY6bvaIlUMNurBpJR0oMwUr22ntw6FKvT5+lputS61t0vk10IgoyvMgnEO5LbSoNuS1uE+NqPl
r9qycE5ZCvjTskv31EEYP1I9mvZkyVySVI/eIzCrqynTviKh0aNLBtaucIU2IyPyj3b4aQ09Pdje
rC6mZpVwWpXASytfBm32Bpe5fZPI9qNpRPOYhVVFSC/1TcdriPN7H8oq3LedLZ56YWRnv8sF6XqQ
CRhNM2a+ZH1Mk/uZVIIoMIK3HZAd2ykwwqMwUOq3SUJM5kRhzivrDpaA6WFg91mddV62py3CRYy4
1RukMtQV4tLd0/0qYXP7JApb2iVBpL2lX1w9VI3Z7DAHGeu//4OdkWEjN56cHEAGcVLtJyEcO9TI
2p4wl+zolfNe0c3HOo3No55m1bkK6OMKQWKgsoeHaBq0q+jUfvnLdsiP55rSXloAWqUzFWQ3BRiu
3dj8mU7lz8YW+Hj5729D8lRYRrif3/T9lKkYMXCkC3YdjYy6np7bAeGF8GLr3VfPRYQZ3um9EUFl
q11M3crP49jOUiId1vz035um3Lua/EUn465PwISw4mRqEU/DWSvHGxJFgchro3vWkM+toiLxb8dU
+reclSPib1G22MjzX4ONHYk49+lAmyp5zPJj07TeqRkd9xTq2mNrhhyFLWaj1DGma1mk+MBZirXA
ltYTeeg7PDfTzohqAvzmxXSby+4cZAY0r9Z/zISGAIagBZkjexgcv70yRLklqJWeZVU1/0L0T9ql
Dphg1f026Z8xBMkLxQvv2nZuzrpCkW4URXsgIhN8E1EdaRpXm6luSxgAvLaza//E2z2nev8as6h6
MYaZF9wX2yGoq/e58/gZk7C9sZIeWGM7MkPLaSDwa7KLVfVq1VFfOGmk3OztqvhBhfeWYBzjvk9h
z2CfJyCxxRMmPRseQg9JpHPaE4Ff7QssrVNMCPcay5K4qrYoV0sAYjraX3oFi2ZJS0Rin58tpvZk
94p4E5btvlMUeFMzeA5NoqQzdKw/gnlGqQ0HBwEsZC1rXXr3pgkFulFKfXlcWBzgYFvqRRnyIBHf
kcBJ/z7QiCKc5LMG5wtTecylDqKHPZXhGsIUppYiTW7s1ny0XLosTqxNt8bM+u8RYR9Cfwh2Gb0P
WvjtZ97TBJJN/hc1Grpqws1veo/ZkuHED7VXxZvMSsqDjbFyXZgM2JNjZ2crL8eVNEP3qOmkrLWe
EOx7iVxs0voJyCogOSuyNjAos1do0pRYqNcXHeBPirn+F7j3HTjT/LECSdLApNtYyvEhuJIqVZE4
cR7LOCTaLYSrU9JPNSS9LEe952UNFplAZDIexL71O65hcfhmh27PFw5QfWubUlTtBaLzNtNxnAC5
UMWdkdgSxl1K/0mwFOJnL4hrOAod+obwvkpSseWrZ1sKWOIhrxP9gRO4GVZpR2fUslj4WQ2OVKTi
OfGvWy1uSWKZlGBciYJ9VOlqz/UDWZQ0mrNZd825irnKl814DBHg75lxBFBnjGyrkxcFeqtszo03
NGfWylfNQZMVdP3z0GSXOpXmkblJsSksgzJfEplnpllc3dr3qKuTu0Ha9VlPtUsWGenVS7OOK5wV
Xah85as00yOoL9neyrv2LOLgiO9Yu4PhIkCWcSpnVMNeG7AOSSFfunAXQ3G5dp6ZXbV6AohtR2SN
cFeeCuS0ZLAaVTZeKyN9CmPdfVJ6J5CX+q8qbqC+1K9q2A+UTh5wQlMAdmpjj7uy3VZWuvVK6iSu
OHRRyQlTTRtlkg4cakx1cnvGoJGc6NDxTUr7w3Zk/ZCQbbCCiuh86TXUnjIMH9PRNdZmh40GpnIi
lb+rbac4dGE3vHbokpJi8Nd5bmVHTbPax9TmgKX9cfD8sCUP1SaR18jNGrVL8cjeoCgFLvKMEgau
ylcn5+Wu+TGEWA6TIQgO/eQPpzhO/4u7M1lunEmz7BMhDbMDW4AzRZHULG1gkkKBeYY7hqfvQ2VW
Z1q19aK2taGJiv+P0ADA3e9377kkxtnn1ESUQ/Yy3eeArRgUR4XFTphHmUwLwQ9+Etksp1eCJzSs
4KdgwCSmV/YsGCmj7kFCoKWHOr9yhqhWY9X5a7cG/+QgYNy0g5i6I16o3uLvrQy18sHcddT7PP2+
5Ei7s0kxWFpOr2OJGYreimybQvKLY5f45qjphyiRxamPWI5tOrgx5A35rhgS/ZBTnrcqy775QKm6
DFb0pjnajrO4YmvFoyCTHF896YFS+TBnHneZpJHQdr160zPOwZBSaNi2VLGdIUrxm53zp2FhUONz
ElCtFrBKGfcRBSUo9jZn9bR80vy8PuqotVmMdXvgQOPnGlBD2Y+hB0biaGqAdtJYx0MON2Y/YNqj
8cU4zT3HTNKmLXsTygUx2Tpck5zbprG4gpeiHlL5d7FLH5Epa0xmJQNnaqDR3WgnGpq2PNBxRz0Z
N1qurIMN1PgkACatETH9Bw+wgV/EH9RD+C+yFs2hYDuCR7SOXhYqpTcvHPIr0i1FdcZgslbUEN8l
W0Ov43OctPmzk6QrZejjqTVv00Aqq89dbFPv51VvRpcYZ3wsR+Co7d4iffgsKuNQTW3GQKaN1+k8
Qb70svRrmg9DRl29GT2R/x6fzCXnGJL/YY41nDQgRVdOwCXzPT8Ceg2OtizrmrBP1p7EyOBVp4kN
b5ZkBKEP1Fv1VArk9dwFPDyK3TD4HRsMXtw+RxyzpiPJoBKqXpft2APhip4m5LMaiIwYdecpGYZz
XNnlp296FuYvDCld/NhYSxEqmdfvIPgZ4Ajnx2LMTj12Q6DbYRfv+Fvo+tkBDJlxQqbSTyWjlhN2
vOEwdhpR83ZNMfLwLhTG2nZI0mMdR68DmvCOCR5yH8d3NOdL2hFjaq3yKRpMebXAAzplxZSefWip
d/onwED8dhozY2lQEzUxNd074CixY5fWiw4PZZPOGvJ/7pgvpotdYJpF8TjS6hzVXv8nXYpn0WDT
UTJdOL72zYahtr1B14O3H9G1orzHUjSnJC/XiFbOYaoRyeZu3qUOT7oA0YNmFz22NiaqznlSesyZ
oH91+9o+/34qSYhHV4Dbdk5ToxmyahYpwDqW1TwcmhFVE5vl3Ww63zaSVkh/ziv1utMhku14Se14
ulCcE298IoBMbiQmIqbJmePh+5/04oUT3z1RpXbVpZKYna9D8cF4uWP6bqF8QGXLzPZMJvg6eGZ8
GolrPQzoGSQatWchh83SOzbAcD3bWLfSJ1emRwzOzYPrcDNVWr2Che0gbRUMRWbEyQpRdecZCbS7
qDZXtMQ/m0vBzbeUl5Zkytq2fZ6xnvHspmm7o0qdDYNxw+bMzY6pGGZEGszXdbTEp98Wg9+X1O/8
Q14tZclzqvmkUtU9/r5o/YAZglwgkgvwIuzYyAh1+4jZ37gKWec7PS1g0sSFWwYd51AMECm79smz
qXJhdtAN1+z20pZBq5GC1kQLMpGp6sowjsmo5+8GQJdwng21dufFOAzsVpC6rQwXp5bhuZFxYJVZ
tWMWbawLr3XCbmrMc9pZRUjab9gpDdlwHrVxS8O9WHcoqQR4Kg/oYOJtjLR9lK7wjkja3tGPk2zV
Zwv9xm5d0lTe13epVi2PffZk3567sZF6W1WO3RPWEA7y/WCG2gDQEDDm2Z6ThdT41BycArOG6/Xl
Dpf6wW9uLpjqEy5UfJrVrxl0lucx5caM9GdLyeEUUQu7zltT29OV8UAuWtxPtXSf5oH7PSUo9s9z
NXi8BawUT7EFD9zQffitWt6nGwzOiaxs8/sWg8idWy94xJEIAgB4ycGcDPvcWHOLvXSxw8pp3qx+
sC7j+GccDXlZ+pgoQ40bSCLBnjhLQkwBQc6es+B06rcrD3eJY4MvzWiL3+SjrlMcLi/caEzyTYp3
iHwr5IpIbI3bpZrALWamsxxG1fbrSN0G2GlkH6ffl+ke1QdQEKPVGliHAK4cyYObm/p9OabDqhur
l9KkewujsfXutsuuXCz32roEB+p6X9eW+8eOY3zFMpseILvdsTvwd2OqY7et8+yZcaB/n97s5HQB
HZyOvbVn+/ZDFfk4tdH0cis5lMhRHRgSEWV4Ia0GCtw8MeM3qz9pe6NLpv19kY2w3uJE7Q0ElYOQ
KrBs03/AN02WPk/s3e9bzF5qJYjmXhbPuJuaCs+a6qC0etwrlqafcDPXa5RSNyQ1r59qXemnAgRX
UGYsiQZExMdJvpeamT6You8fa7bIWmy+V66uP6cuP4pYq/710e/nNOUB2SmtrRg07JOErh6twj8h
o6j3ZUbiamaFsckAMToBgaHSnEeGgQeJMKpkhBjPHwijj9bYTY9QW0dk9JwAgIthWY5ld3Z6OsSy
YrHCpVfOs+1h1pxrd3jjW2Iwlmb1pxy85y6GL8Stvk2cBX1RHy5yIX7CmIVj+xC5C7Xqk/d1S8ma
mcChncTFvtDxPFFq2OxR46Inu8c7bcKZE0kx3Vs6YbMk7W/JgbrYE7LtDqZuRId8U1j2eJcVqoLT
I6PPwcnwxjfum8ocsakH988oUH4NoBKn2sSABWpCe0BChrG4AKHAuPgaM5w8UhfLlo7T+N4dsCfU
vhZfeX5it6eRCwNq6qBRMioA95g8/r5oMxzJePHFwRzLdrXAOliNjUih1/BCt3i/bRPr81fBTfBZ
GlocQ3yTPyaPyH0bXwaeXrtcm+QuQ39lnq68deQyZrY0bV0zacNebZCCTNsMN7tRwkMm79VGJUNd
NSjmWTmACMNG2B7EsNUzDf3J1pyty+xrB/OvDfOOMV6b+ByBmEzuvC8yaP51QOCinoSqR8YB/ZpH
mhXWDoKyYR2dmzzc2qP5z2qR/62gBAvDLOSA/z8p4eln+uz/k2n/r//jX5QE3/qHA87A013DMUkE
/gfU3tDdf7iWaQrdI0/mebe0739B7d1/0OQEJZFuEEgJhkPwuP8n1N50/uGxsbAB5SPd0hHh/k+g
9o7t/LecomGYjk1SSJiMdyiv/+Uo/GcUdNA01dZkkeysUzu3V48tLZz0uWBcqIV7IheIUhc1DyWd
yoG/zHeV9Ffp4sD44D8xi+aOUQIjYN/bOF73YDnlZ0cmOtB0scPtv8Fm+kREC2XST66N4z2OOHc6
KCpwaR3k/4SA0mI/56yrYa6b/Z1jdZ+VjnvX5iqf29WUmmdaAaCmGwfjpmLLJtp1ALCE7F+5eZ3A
ThiHNOwpo9a5tlZ/I1KyGlQj6rM/0ZbYWpdCsroyi2Sbnm+caTiacoCPuSxhp30jr8cb1hiBkCYC
hrOBSRHAaiSjUBQ0QC9iz3wQWHxqNGtaAbfSkC+lngaLAQPY8un81tKn3ncTon24x2WGHN6O2PDS
ydwic4aNLDde1H+0nrGRHRAscYtXmMneFfw8Qmtk9m90h1oJzlVFWx7rUeMLMGMm5yo2T2U560eR
EYC7vbOn1jz9fmR0rsVDUz+xChv3y8zPuapTf1vj0eW7sPs73TGmY0/KYjVPCyFe19fOlHPHl8ha
4lsWZVvVI1S02crWmMnw6OOThenjLMATIQX/vpV11F4YHuakLTaWSWle6qT2k1C9eaiFstngqwQT
dQQXu9LOuh83G86duDI1Lzr/vgC1086NWT8q66v0J7GLwNCaAZMayhzjWtJkbW4b5A0Tmi/brIjf
MvbyzA6tsnF/d1xEnGoLDphpJEeiVlYouLxBYOfQbSoh7rrZCRJtahjzTwIsWN2tCv6eVXqbIE+d
SO9THuL0jLBgDQlJzk43p20xVhff1bWTm8/ysZ/TZEvRU7+Swhkeq86xr4Z+r/x9Yhvds67VvOgf
5LooCLy9MR2SHWOtLsLBnDlm7rNiNk1EM33T0QKhOik2Zm6fvRERa1az7rjrrLfeUFPmp8gaXtiP
q6+MtSOYFtu+KjcC+dRWGCIjfQwnqcvjzDUtNLrpW1fjAp6ae9USx1IFYw9dj6uDD8TnyXSte9/N
hntXB0DAaeBxQj/+47UllXkN2+Eampuhucl7PXKLA/Unx13ie5jch2TMsw8DcGrApt97nIlEQkgT
yaYfgTB7lVr2RTbEu5bf8xXWExX28HQ+vCXeNyqPvpRJjl2DeAL057kX9bJLcHFDjrb6NzT0dRG5
5tm5FdJBGLG2kwakwp/H+CXP6QRoyhp21QSZoMwtbw0fSN/8/qk/mluG7zlJUOHt8kbOr6I3Xlnx
6ktvg96aOmJWXuTg+O57+jTx3DbRQ770VogD4FiUyr/vpzLFKOT6HL1S7y4xSJXZVd88JS6h4Yx/
uugN4g3Zop68qKN7TYHoMG305CL+LLUUVkdsL5eawypHSk57ZgkkyeNmO7aNJQ6Th48FgPj0WGvj
9FiZ5k46lE2NdOlustvnx4QqqiEFvv77XwjspLtO9WQboUgxTp6veSemq2MP46lK08O/P8XvMt/G
enpMXRc3E1G8V70B/LJ4Nev/7S35kYm6gYivitr6DqjUq2Pk56jO+6uzyPx5RtR18/GDselCb3BS
PTEjv6eoEtLr7d0Uj9j4OHTuOOaFExvdJ55A4L7KmZKgNNdfUelWTIUcOpRGeekc/8XBjiZ0t3gA
tFVch7oCR01tse3OzlrPivJkd1Nx0nKSC5akKiKmZDBoJivlSPBkm9Z4ILzFzkxEzmNju0gdRdT+
cDoliaruVCvMlas1frgUeXWq8COd+f1pjERVshVzVO10v36Jba1/1CqjPEqWyxVB+2YjmibdNSDe
Y12lfzzPOHts9b6njTTcPV6b+ZVEjnOQPsOS37erWqFod7Ilutrb4q3gqmLkkr/aRPuPgjRXOJel
9zaCdgh1Lq8gHRtrLdy4fpNrlvzuTV/G6FikLf20zfBXAbJ9gNtzRiVQL65maRs9xfHRqchBD+gB
+8ZadK1wswR+T14xGoRYeaq1L93cV6HSuYURYmAd+mW1UpIyE5c09Iuo+aWUYkg5KlUQ4xr/PJLh
AhBNpcfvlIgSBZxaxfxmRuTN2BKmjExrefUUc91bl1M72jyrIzxiTl0Xd2Y23OWtpy523mjc5pl8
7RzYyWldHVyNqN/UM86yRdXvsTtSVde1+TrV+Y5+/xSrv0AIBNS/7Dly4UtxRbcwtJBXI17k8Z+f
u72tVFZjLdRfIvKYJ+/28vvRSN9zMCoHhseUK9R/Ux1/P8oLPGP5wnCxTKKJEidW36ni8aSToVh5
KVvw1AT2COYZE7FftjS9jzuR93+RrIytr6hJL2yLeFzMGAfY4SGtGOIbHkS8hR8C1w8xVerTQi58
yj/bdwtv3T5PY0a2utyXdbqZtYyFfXTY5XQiums4MoMUye7NQ5N3l1IbyqvGU5bIEiZKzf0xFjZE
NovCttSXGW903x5V3hShm+qPpO85FWaRsVusyF0JjxLxOm/2TIXeAWdvIS2b6wnC0s4Zuy8ewksw
t5p/Rtei96QmwSfy7KTs6RNEMrjWBs+Dw/ogc1eEzfyYqgKoiUIUs4aBf5YZh7Bt6JHiW8zZ05K1
PFHzcNQSI+iRlQxnifmg/RtR3i1lR5zKRRnrB+OiDVEdWCbVw9O8Z1jS43EzYIDiYwjA1XF+yIQd
Onb/RkSeWg6JsqIX5ka4E8G4tMGIjFjSQFePe3wR3K0v2uCQg7bWFA5WwRyXa7IBL1ZrfhslQz+h
32t6NIXSfveaZDsa3lUyuueMOf4IKRImq6UMgVc/x7J/wSe77d3I3bYSe1Mz/+QNIwGnoI6Z4QEi
/DecOkWzXHxkqyGs0VhRkr0iZYOPNbmCE6KfZqOPOuAqFX1wxOuD6o+E1i9oGAz9rum3GJlUqHcG
RjtII+OchKBKUKLT+NtEdg300rnSyTC0xXeadW+LTXa4UIgEnbzp+neRURzasUEocozXetAfI5E/
1JLMcOlyP+l/R7r3xvmFMNOaGcyqiZ1dZGqHWA3naNEY2ooVV9N6Yf+3qMvUeyFcGqa9ifagLO0z
H/urHoPXyOUq09zdjE6S8yTG3jA9YXGIw1pr+iCnWzhIboFWTtt1zNhLFQ+VQKHGdEVigcyblbUr
7n7cO5777Y5pAguMW7LL9q1JF4GVgbgcS+5sy71rcwtwa/tc07A2+Kz1DEwbOhJiG0hY0t+xf8q3
PNUEftZgMqZ7sxp9Bo1jv4JinkQOoXea+LaJL86A0gILGaQSVXQ0Wz66bbtTnQdMyeRPRtV94at3
UbbHeqm+KXZtaOGZn3Tux9XQUQRqC2tXmgvn7DYKnJYbkUa9kIMYCro/X4wZ76CV5VU4eBEYHX49
XSIf55xwm55lQeXpHYG3pgJ5ZGy41AH7ewDellh/0WvrPtfhyU++RQutk70vrSUoROf77r2YZEu2
XnxzYiOnXvrSeu9vfw9V6dQqF/eWjMZw9vI0mJOf1uYesbT2W93ahXrZZ6H7jFuJSI3xlXl/WAEu
UdfxpTbEu1p88L331yvnL9s178yBCYde0VaUoKhRbQUXuHAp75g/leW9zIb9o9zxZ07bO7v56Xtb
D8u6vLOrZO/0N4GFUXTipNdhzJnDOM2nUbv1nUhmlq+ZRh3WIpU2H/hsfNoDvK3nTDsaVLDoqTdj
VK+xdB56170nJ3QtTALXtVUGc4kRyJOnGh+5TRqdrZFJo03yJzGs9vcCLO1bLRBOKyUzlKjGPXc5
bPdlXscOUyWGA2j9CPkXxuTclF3FRbIQi7As3mnjhcQT2B/7A2sVzFO0Qw1LRj0t9Ub18i7u7V2r
rAT6RwqphIh+eVEqarYSYtASV5DMy/KMVZZHVrLpOmYmAEDR8Ee8596HDUw/aJflB7RkH3TEjXom
tfhnMdVHIZsGDLOLm+8suJp9YQ5b11AXb8a/WnQfkS/3tSayja2MloxCj38rPcmWmo2BgdfWhRlh
2K1Ot4yz7rX6EwuP3GOMNoJK1xwgUj4x8IbSG4mfxUaLZUniZ+AvU3KyERxnOCMX6sue0rr7C8Ib
j5oCIWEVmwgDynf8kD160nrEKpiChrNeo4ilPabvbaVhCFcEZzfssvq943NJVT6pcDTLs90Or0Zi
F3djd+s/SeccnXY9dauWo9zO18ZTfxuNa8VTajHzNJ3GXhUWEEAJKTCihzaeeZrECnmqhSCKnO1v
YC9GYYu+tqXK+tYu7L4kA1lRB1q+yOdso3wSsXokjjm/taPGd3oTvGZLxetGL86axiCzdbzzCCcf
oxq9HZmfsWnpfGx6IHM8Hv0hI6oPtxNyzzmR5mba3heCrrvOQbPLaqjLJad4gj9/jIHMYVNAERx9
BPrGsgEjljOGiKF968F8DZ23njn4P+YlTkQKSz9pOUDwr3n2fTgabVaQs5cdI3OTh91I24GlL0Gd
imsyRxuOtV7Ydt6DiwodxMRYdNNlueyg62gdGurgnXunus4RD3iBjNtLJHNI1owOtOPI8uqVPrn1
DqJN1czacx/NoQZAb9X56ZtT0MTVOeMJDs/fZGZAIYe02jV5iWbZ2hysIZT0t4xYd4uMZQV2U54l
//X+95O04r3m5iLWv58fy6o5gM3/f/+73z/O9PTAaazd/v6vHXHDmlLc/X/7K3//UI/YEdqTfvf7
V/5+amzVakI8DBYI9mFkxdWRYiL09RLl22acYjl4XOv7bEZIqsafpGQzO8z6G4LHKd0Tp+8Dk5LP
uh/O9tDtPWQfwDMA6qX75qTqK2+WH5HNP63VkYihR6j3rb01jj9LjtEQWsMTi9gRqw5m+CnEylkE
jkmjyGKbP/MccqZMVl1jnOqZOJ76g0FYbAp4uWAZjLu2cVd2WlXM7Cwcp4OfhL3H2Pjf+bh/Z+aW
IvICNbbI31LInRzxlN8Cdb8vzFlLcgzOc5tPGsiQ9LNMmInozGzVaLccV0VQTERuJhMHCZkSetvs
WF/9hshaPNQs17co2e/73zxZI3f5UFzBMOjbPisZt/Y1LTCoSbMPcC6H2b22HHZni1m+FvaSbBZh
VQcMHvSgJtkHoABAZ3jjCPhZsMZuL+b//QjDu81WKuYmnkq4wsrM9/PYBJV5c4uBROgtqlScP6aL
Bqc/Dmb8UozxscdWOaTGyXe676SPnkU67RLoz+Z0T0p/vM0JLX1NZ9EBQMlWZcvJMkZyMbZ5F2sA
2KiWN6UOTkttU6DLSq6KhEMP1waHlNDni4VzF4d9Y64x2eWhSK+02Cmg4OvBFevB1z7aGzlzFBBY
J/9PM3v7tI+C2xbBcdjOdtFK+PgJDOcoqu4wtNcplqemaomDMYEFNGPo2scQjSu0P7b4dFbXuPVk
8mEs+glTD/cS9YJodBFqSgeH2NYvXsVoi8ZtEo47S1LoMZlomiBwloLZq31U0HVwxuRac2fr2bYk
wx1I3C2zZ55vvQx5DDplyqQbdNW4VRyowc6DZ+kFV3CFL7WWCJd1cXA4RXnFExwaDoZm9Gow44i0
jPMFsWDzbItu3OgAOiKP3CkzKcBkTYHzaW9h2cHR2/zNSU74hXbwZq8/moPEJIwi4OFfg1xb37iv
RTCxa8EkuzfxGwdFo5p975SEJBrcqPKuLaPnunH1FYbucwb5Jayb82xX3raz3+m/JsGbVCFL06HO
LtJJKNrpyb0mDiQUVOzDIoctpYHsL/tsgzn5NZLeejIsJyxSmu3AqT819laW+OZVyymADQeXfg+X
vHtc2O4Hns+4tHOx+vX2/JxAiAptaGQrrX1PkB084GycmLAl998kn8mK5u06S7PvrC69FcItyuQM
rXA82XnxMUXMhawbQqKKu7U9NjsADNj6bi6kOkr+zLMl71PAWaVFQilnGSs8/xV8J+1FkpR+qjjK
QHSxq/GtLVKipgU25/7VsOctWf7vwW9x1Gl5vXFMwZOBoEy5PBZmR0xDl1po46J3dO2Z/CPgfkxS
ySzNoJPOkS64okjBd+nnmBEvM/mrihttbwxvtt3vtOFVivRgJc16lO1eL+yHrJrBsQnjnllsGhZt
2oeecv52mnXS4JzXbXamnyhgh44DrDcCwlkWGsp9X6gfzO3vcXaxDOAgNTbLih6e22zN2owuTzQo
URs1Jne+iuJ32dTfhpvvrZ7eA1ueo/jF40a0FLsQD59V40VXw5/8VcxWxDX6x7bXX6F6HZ2pesQJ
t+qLkTUaeD/tnPAyH8us29tD/ZkznqLbCK5lbRFKwsT8nuCY2DaL/RVlDP8FtHJ8Y/VTkuSP5dL8
TXhQmEv7t9Fa+nGGa6HzzBGMTnsyOXX1taTTF9U7H4ZR/vV84zRI6q2F+JjxnUmcTDynVr1d1WFT
o/0roy43o8FjJceVk6aB+Y7LO9tBJH/CMcAMDw+ZvebuegbnBvzJ+2iiW5F5iqN3pKuFL3A50T62
8+dnsF7eJp7rA4UrXCwNsGONiZspjcCKrOeOJUDGxtn2qcmheTYw5mrDPH4zpxwFM5wTLH0b1LZr
QW2e5nybLGGMt0Ou4HfLAMTFJmiu7utl3A9TfIWP8+DabMoWlGKJ7OG0K3fML3ZNQUiaaudpIHHr
0Azq26fU0KcgtcRjm7mw3Oa9Y40rFF8Pddp4H3X/IQEPEXupuRbsDfWYIoyxxYcmCr7dmiwvlrgM
PWRmB12s3ZgND2736+1HTIr1yS98etx4IhDA2phD8q1xLlvNTc02h28hec+wIhY+eC4MrXQ9gAgz
J+M0ury5tWF2S8fTs1ycPdiui5d+q96ZT3aa+IHjaG9FWrxbqXc7WvnwJPKXLqbGb3weq9rgf0vP
vzfSUHDpN3/ZfDyXt7F5fON4DTpnNO/SuiQ6xtlHbddMk5yrwfmj04JZn14FFFCmWOzZNXD/KFIs
k/lyMg3ORW5+x3iMv0sFBS0HyEMO0CumXdtE6uRZmxXD/Es6Gl+F8HjI++0lNrBpmaTe5xrgU2Hy
A+wyFOzbcbueFc6K2LhzGyavRu7f89vfq6pKQ+8WE9EmPQmIYwI+4huMPQr9WDtCV0Cri5xnp3U/
JueWaDGeowSBQ41/2eO+yOLRkarGGOWtIkIXK64t6ows+kYYO7GupJ62kmD+2EfOB+zuPBTy/K8z
uvq6HbE+T/ND3PDvF1LJTUP0NhhN86v08OrBGchmJzo5Uj6P9M+VUHful9bHe9Zjyun1o1lQNFC4
HLT9kcijnB0kV/alPeKT7gWJogbMWUKAqzXkfZPRYUU1XWoa74uBFTl7mRnBBGUeoTPcnpBt/w6n
8NO14NB5oOlcwp53XsE+lHE0JdEdX95UOwPP0QHLHGurmgD3mqZtcTpzZtYfQT4DuoawN66keK9z
yEqpAqsPknaM0uaVq2ZIjC2E4Yugqg6/3nCTXnOPyipvMxbESLM0ee6kBV2g6zbd4L8u+ry1xuFb
tp4dTPYC2sSJz6LwIdGgkg7W49BOr43l36uYWUbRam8oto5eyWBK6mpXgvwI3CRlnWVBS9P5K00w
nS1tHnLM+7sQLsACzpmVOR8QOnwUg2AhgOK+Rl/391H6hWwvuIXw4tDzUlnmO81FLNlF+mfy9LVd
Cn5xSZ6vlwaUnSEeArcf1CYx65cEYnk98AWoBDsZGAs0JF+ujbKGawriXvpc4hRhMxdUcbvCa7dt
beVsBsP/ZnvzDPxcshPSVuDMFHuS+e+UDN9lZ2+GVLB39VMziAyXA2S00SurJkIhXwyf8xPhtKlc
8+s9ihg9aQbMQsCP8kSQPpxTfCzX+TOhUcSoFZslad8Lt52O8P1QaePaoNQGg0JGp+6L3pg3amBM
3mmJSgTyT3txsbjcCOWROlWTna4gpPODSybktX7D45mm5ZFzOjMo8Il4tbXpSc+bG9bxIfFrDmgg
h/fCbz5tk3FSEu+HckLEUj9eo2+Zq7zmIA+C0SifpzGfNyk84VAl2cbBhlLl+rKujfl+rvufSmsp
A+mtjY3ObzQvxsBc2k0FYl6afjXHqS/VwVP6VqMSwKGVE3fvrfX6Bwg/+j9zvQq5WgOFFtAqzQh6
JAIwlxvi2HQ4qtLFta4HWYNjtzL9V+qa2DfE6rOScwrKb+1jSg0HS9ILVusECsWVA+1TEo2fJm3v
wTwAEASPth10670rxbyNBhmHauo++gJ9C3wCbfB0imCEIaA3G2eHQaET6Q3VLjz5LC0/acQ7YfrQ
5co1mTNNWZsRSzpbdmyAwmeI07lsQQtv1yxEuqQzrUr4JxsXi42tHxopdAA+Vk8HouGuMtcwVqrP
/rSMzMKxyp5EwbH5Zn0JOwqOAxcRkH/ZZCKwws1Iz53WfzhRAo3IYmOsUyPmQ3MJjW55iTUC6qU0
9XD0SBm6lTevJJ05UvAppzQvHlnu0JsO8a8/0x35LOFVSBBrkWAzSOojVuJd0xEximA7AffrVuCV
tBssUIVI7g9zj0UXWjgOnbYa1qYH9Qvr2M1UwGbSeY2EdbWnuAijFJXQM7yVL6r3GnSWL19kJqtV
UvszRZWRcYQXaVRYn20TFk73ROhdrBQPmEO5YM4GfZMy1nfvo4I7mcmTtcuE5sBasWkHt5S1kROL
TON2M+uP8ZNy+AuTiYXWp+66rnlkB9pYFvt8nu+SsR93ZbEU68J296PPEpdV3Z699BWrYEPrYHLS
LKYNaTHt09xnRlfo+7ggcbh4bENc2w6FuYST30dbTRI5yfDgVj1bBLubNp6SNQvMQF+6y4F86bU3
GqwPaQuNrmlWcDmPetxMIYZaktadZ6ztOTPpNVBDEOULzyJoQ4CS5y8T88SpwBPI9KxY6eVDGk83
zLA4AdWcGNJyY8S0GJPguqui9JF2RzYeHl/ZDBujtbHCM6rdpdQmZUwniYjKB86xmEd1LOwZk1pV
ieKgqnq7kOQ1qwttjUBAOWcDpCoeRkCLr+Tv0XDqxtH+oM6tl8El2GSGxo2jYvv9OTJx7GmZSrf8
e58J6ccA1CBP6pJxvN3UG6In9GEmq5ret9WSUAiMsXFYzygitC3dOxV4jF5/aIS7V6IqV84gE1aT
ug6ogWhhxdguaBqJ2EZLmgG83IFiwFM989YGa5Rb94SGzIihAwrPyDwyFsYXVRj0iDfauc27YyLE
szff2PFRkZ+xuzpdsWn4lnYxxsk9x5KjZmNzWzDsI7GLPQbSEMsR3By9vMyS7juBafWWhNGHnjx8
zqgDQrFhCsXq0KahUFTdSaKb/KaX9ZInj5ZX4SaPAdAUaaNfycQyStSsZ6qiH1RC5kK2WDaVsp7T
qN0sxDjBddr0aNIrFHb+uF7Q/Dd6T2g/qpZLodGSN1RbrruTlWv3mApwfkwdMD+FLsEZ7v8Qdl7L
rULbtv0iqogTeBVCWXKOL5TDMjnDJHz9bWjVvd531T51Xly2LCsZJmOO0XvriHfi+mDNykcdJU/O
Kw39Y6Y8D+a0N4igB2Rm4QJxufSof4xBYt1ss2fIBtdeEBOH/gOm2kHgCiaWD7eGRHiK07tnkzRS
uTq58E3M+ium0S9Sx6g1FsZmmqsacQsK3qm6k1jvVxGa4HWad7joS+HQR3IukYuDvL0GSBfROW8y
+6Kk9jFE372xjJTWWv8Wox7aThVAQDUPaFScYa680R1kJ9I1oSd0L9V7Z8WOovBMAiyYfJiXDAHm
0JP67hD0lePSyRkuAzEXsl13Op1sLrdHyZDOg3D8KUoTQJCJG84AydSzqdYK7VtrnZooJQK6cgMy
Y+7253zrBHI9NGBglQJmbUr9m/Zy62ZlTXXoT33MloqmfG0UOA/Tqlizp3M9NzUDX0tZsS3gJQ1B
01wTofPWQTBdjIIYsSTMj2OlofvtycpEarIz7fYn1BLaXOmPidNmXfEfcSQpv6KODz2SGK4DGzuC
qxkPN66lHHAM+cGEU8SJ5VNXJg+JSdsSyNEBs/DTxLvRZfc+xag6u4q8vQTDqKqDzLWLjVkUmV9O
Koe6HJZ/U3LfGbnY5uh/NOTLgQsskf8a2/38ITXB+1SEsG9laYdeV6bf+hI2rYryMQggvmrpW8/4
HQczC5Fbtx+4tHZU0qo927sshIRjl+UPg6rnGXa5yu6O2B0adGH/bGvjuZ2cABIi7bpB5lAdcWn3
cfYhJkNn5dSPrq5+BwKTKUg6ELml8yjFNpKG2JTJcDtN9QW7gFihQNohrOn9gCYuXB+93TppSw7D
kLL5pALOVLu+62vzGJPO5ANA3tS2EhwyTX/okLUzVWFQqCZctIMXBlPNhmYF/5suouGkg5JpK5xa
XDxNOhpePObvwrExHi+XJScaWffdQ8J13OuzJbtXtr6ymHJH9pOVwDGJT+YPo7iS3QfCqxBog6RP
V0xudghhKImRyfbAsAvVkukJyQHHQ7MyJGDdm6OwazodpvugRKQ/lLL9RkzPJooIkpUusG1OhgFb
pRUR57GyhRO9UTXteVaV7yYczUNblftGddN75+Q8amNUHNvQWQ1lIuh3hg/C+CPw8t6WyXwX9jXO
jHgdjNF4GfEv9suOqyXa2RisdDWJmQTe+hzMuTyXXdtsHaOCwOuE6qoWXeFhS32xHFV9Fa113xjW
Z2mlr2GuBVszmSD0wzu37y0arFvDTZMj0ihyGGYKzhI+51nkLJCp6Xi0mZq1imnGCy1nP1YvZIKP
+6AC0qNa9WfZyho8l+EBz7jtKqNjYaDELHsaPlWjNH7TEWoZWtuoQyJJwGPo17W5KpTsEkxKutfk
NN1odnLKwg5sT9yoezGrNzQOoL0lSK8hidUsxmrU17vO1Fr2JYPqd3TooarB8Aghay9fTmWcBN9R
zohtrCs/Ee5WEQEkHeZL+FIVv6/HYU1zZDtawUVRQq5ZBoeBI5PLNIkHSBfGvZmBsRwaczuG2kPM
LGo3qgUpRB2YEUuAkARfJRnsH0gNPSu2DoJ71J40OoQWOKANXH7FS4tBO+iGg7mctuMEDXgzkasT
WinWPw1HpkmYtmb2Hed7hdV86Wa7avyszW2EI6v7aDGnbCNWmkIoORhqOmRB1AGFgoeqZSaatZSo
GxKR2j06EJWl5D1DUuHlQ6FsmL03hLEzBuI7gjJj9batc8AVAyTzPvuQVq3daL30h/wzUK30OQuy
uzgzwJET7VhBv3UzAjebANfGklw53ONxWRS1XbNWrrtfZR3Y4rtruhel7l0/FgVYK9J0s1K3tjXX
ZRUGsAhzClPXbtkHVjdDp3OllIehrGZf1uGedYrdVBG9DAko5BT4JBV7sB2XHed37JAZY8bxW4VG
fpvTrsarUuBcTw85B/WOGLaDijJpb9TU1kM59uvGJ4wHwn04vxtshkebsSv2WV8tmWLE3WugN7EP
Geit1ZvAC2jheVTIf4amws3f4iAnprdduzFNu7qgQO6HKfVte5MrHK/z0LeIbltWroYXqxcuMFoo
yHjZGUPYx4rFxi6R+stafVGp7te2lI9q2AAPXdrE0OKrdQ/MO4/dbtO1hMIXAaBcC9LfEi7I2pIG
hwnz7zppo6dCt3Kw5SbaWd1Y4JZKgS2ZlQ8tSe2HxvTRdPlPh+cCoZR9WzaquRXuDHWMuYOHcOWZ
+Cuul3Px3A98bqbRz+vMLi9YWujx6vOI7XF4VCXocLDigNkyg1vIjbdSwjuDfeSGI2+UDDM3H/Ew
LmS863f0UxBr/u+36VcI5e8dp+URfh+mohTyRB11xVFLitq73vF6n6oWCO2uP9PHdybv9xmDFLcR
NRKvIJ4ifnX9g//49vfx//7GYrHRnf3/+Cr+vsi/z8j1riX+9vqy/94SmgEejNrss6No8LZeH+b6
7H9fyPXZsHaU+e73iSsFC+DuetcaXmDz9/P7++DXW38f5fqdao8N5wMH6d6V76Ew+wNZ1eW+yEd9
32ljyTITw41cviMrpfz73e9tzox3C1LW/71PgsiKrtr/u+f1u3BZqX9va4PMG4PEhBjE7X8f4frb
v3/8+1y/f/fPw1hYQIjrDTVPE/TRfUwiOBun8Ob3heD3Wpjyy+v+j2/LlmOVcFOe9/rgRVOEG320
ntJ8YGsuU3XaOL0KHgW62fVLMs3gApcv/9z2++P1O6KySCMu3M0/t1///nrb9UF+f5ypQtn7FB3t
Fp7s9xe/T/Z72/Uu4PeIHfhvj3W97Z+Huf4IX6Neaa0VeXRAtr+P9/ftXn++Pl3RVwnZJv//u/57
p//2sNe/SWf34LZ9tcW73R3agrJMMxXJ7osf7SBmjLZ8+edHcCUw2/759aBuktnZJO7ScVEhAV7/
6PfLP7epJcARY8Se+fsM/zzN79/+81T/7X6aG/Cafh8LfWF9aA7z9ebrH5hgNrK/7+z3Af7j9/88
yfXHf3+tkH+9m5Le/68fwe/D/r6O//ow1zv+c5/rbdDrWn+wjT993JseOl9khFeEaDEQpgT2EmLj
LdSnePN3uRiMZ8UCoDqfI716uq4GJS08sJjYAE2QFiAtl+5D7uspBimUr3IjDGW5iKU+J9xHh+tg
y/S3OUKkbY7W8h3dusZkiy3g6WqpteU9X/SU1pnq5I9q0Kg7N0q26Sgf6z6m5bj43u2iYIzYov7r
CTaoAnnTauXZmrlwBD01Mxym26mS32YQrNMIPYGRdOw9mMPSA6wXue4EJrBGkaYTq4vl+tvNxket
ctNNVCOKyMcScVFjrcibi309p0oK0zPIDLjOsVrinqmik0AFdQY76EWlAQ5mAvSgoQVgiG2tXVEg
CKAUZope+WbaBXdV3e9HdbIxjM/qHXGD+m4mr84QbFdH+4XShK1Nl2pI2Cl0dKcFKNEtlRgzcJmz
1eczXWOro2OT3Ji6Jgh1nhQfbzuzXPoxmFoQ+s9PoPj3YNjOqHQrL27Nt3qoD2U5ZRsKKEJVuLZT
oZxAZNP2JElkzY69XLfFfop6kA4pe4yENqACtmsdJtpKNZgCkGkSb4aaz87qjF3gRNFjyAxxrnSi
ngOHtAfGMK0z3aRy/GltPhhHum/M1BmPLrgBsFZeDF0jKBL1AKty3DI7O+kkCSJ6Sti3NNFLLX+S
gAJSVakIRvhSWxzjtlJ1u05n/K00zjY2BZ+0STu9agcchePwTC05btpahUeH9deOb/OQoT26QP5W
0EreGso03esLZrkfFCrzbPbsIH1vJTAYxvf5rlJoEFQ9AYXOrA1bs8s2DhoNXzd54yG6xl3q3I3Y
rndOy4seQecyQyqVg1rwj642RmS7HjNIQFehozI24FzqdHb2kfLTkQyzbsbzcgTpiegAjcx/GGFT
JreMB2rzvVPs4FLq/Vedg6PSOf08ZIAS+z1SuSiyYQiricl+ygZw3g4ArN2V2WLnzJBvGWaqbOcU
hLGAAr80ZJnh6N1LEKeI+QXO0ALh1UTKT+jwXAIl2broyDboRzlByrXQ0SmbPGyDuwlq/Fw7n1VW
kFSmhh+TBPTsKIo3gNMYNONMP4GcwgIrlxt9K4vyFRMrfe1xfnXrCZChudOUP/bCMtNjI97Df8w9
N1HvcKA6QPWzdRDJx0lz8Ke5px6226pU6LymssFvnn6ltdZv5prCmMZjtYFfGC0VtAUZHpdU0QO2
KeiFEG4yc0p7QzfQFNe0G6AOnZ8zfe3VD6smwIYQTazTzUOb1k+I6TPPpVMp3OpN6+SFGRpcZaNb
nLfPpRoYntkmdMYDwsvQw7Pf0EYVj3EZIJ9i3JHYEVZrhfCCWrsXifmsJDRFsa1lGXukNgd5CUb5
YDha6Ktav8M8bPG76SV05Qe0uYapcfmdzK8zXG5katGXGoPGa/Unp46eJO4D0BLgT4ajq21UId2P
buydNe2qcUKMl5QU5CLQf4oMPbUq3pLBItdifpGABEydu+XacDZU9HfdbCa+RNLSVe0pQB9Ca2ra
plEkVjGArd30KSQkggwSaf8OAJu5UDfdwlZfDz2eQUEnEZMEa7fJIKyWBSIpUJFoYdYhx4TXlD3q
uORD8iGtmgohDDaLfQVyF7Y2U96OPSIJIZlt4/dpyyOu9Sa3gjvUKJ0/BIQmLyNkMeZro+hZCBQ6
Dln2OoR9RloLCVttQzuibfOXytIMzyLFLhsJyAnTYV6LRqUhMzIRQ2Xvt0r2LBL9To5Lc/pFCqa+
dZxipUQQEevfpZJ+57H+1dYGXQ4M5jCuw1Vv5zhmesq1PCB2V0NI42RMtaIpfNVQKYw5us5hKh/U
pL7U7QRnbjpVPY3OloaVPvCCI5jsLdY7FZSRP4L/h3lW3TC3WsWlINHRDtm3huO+BD/Pf6RICblH
L0J7tBOhl2j7hqk6ScyYh7ISLhCNLTCPdS3AqVV+OZq3kZPla1PNdpEGNjIMum7dDwH6D2c4dEzW
Q1GY65qrrt8bCbr2QQJPUpjdIO4jltYiGz4wlC+nZsAXABQyYoPJwIBGyRZbpt6PIAcwqefmtjT1
rTUP5zQqnopR3ZhggDdLWDEmiOwttjjMlPLVVcvkQAJ0BFCkqu/RAIObzZ7JLM7WZtM+Rs38VY7i
RS/R1SyAIFFvRDieZ2dtwzzztBYpqybEuayQ0ZQtk9SSoYww2z0EQ41YtS3oBdwlKNXemNq/u2H2
KKr+NAoSn9QBgWu2a83sLR05JpKu3eg9tYEhTxGkwGzC56Y2NLXSSr+NCfAzGs5PUDBWtmPXjfow
Y9YXDwKJfTl5nJvvUze+hy0zQTtDEuoAoeliJr55+jVAwDfq8U3W85+EIa0MoZDLeN+b+SPz1cWL
Xt5XuEr7WGE6nmp8MaIHIKfdtpxjwls0eJc5hlfTDT9ap92HPbYcupt+4ZAQNnT2nxZ8KU58BucE
mMVeAfuXKy3nkjms6oIAr2DxCHXFXRoCVtIQRviYorajcPdveQsCrWasWY6M6TGphR60KpANMddm
RT/WWc9+OUDQbtr6btFR11VQrCobhrz1peYYj9ThtedF7dXqJa7SGpp69kzi1JGV7yEmhnjV9zYf
fXghWwf1ur7tEkJdy2DT7lpayC0fC4sEUokYy9WKTM34PZoW/KhdXWJnUS90ZFy0E/xQF1xq+UCo
FWoGvcCkwtk7OMEfqK2HMh2shYTwgirkpLtgCpzMs/vhrupCIEuICUC1FV4yZG82+FH0IaX0WnK5
wD3QG545NlJTFfBmKRsabaCiGX3iEE+ckluTLJM9nCXy5C94A1DbYAbCM8Pp0r+IjrbcnDnjijiF
myyhQYLLh0+T5CzYJeFjKbI/xNYjfOuyAel1/xTTiN81EVMVBD02rgU8BujOi1AekW5FKzSM79hg
1iy5+kbk9cZu5dlo3HNXEl1XB2jpsxjPF6N1Q0FXgIU6T1GnOqEN+mm2aPIbfMg2H6Nt4yDIUVmt
e53MwhYPO30WyDf5A3rqimMOMRMa6pXVNiQ1QvgPBIRejDeDc+d+q2Pfn7SJtOWutHZO0D3CXWU3
5/bvaH5X06SAVB7696Z1N6F0mGrEwBFcJHMZTZqGqUhWlvUa2TwnD0VYjSawhhjM+qkiSM1TwB/S
2Ttz9mJT1FdcwXtZoQOnNp4ItUhKycUwPpn4sWQ43IxuwuFSx/cay8+67TnXgiBlTFifwrj8sckS
XSFgxXVGqFjrXBCcfGojqpS5aSm9MQkFsbNh3Hvuw/ooKBZDmmzSDS+UIKAtrbMep8/U2s+OMCrP
CjX00fr4RVeKYYsjx4vjcqkhUCV1+o+wAqFhizslTGiPixrpds3ZMcBJoXdryZxpE5HxK9OhBhOZ
uUnC+EeSudsdrVIjk9IaFahgAyi6wdd0a6SwUri22uyDRX+LDZVhr5LeGvTGmbl+0hIrtozZboBU
MsWcI7lFl2u0zLc1AoxQEH2yU649K62RvRL06dkcNMqPHugfcZnuAVKgLou6Y2Ve8ko1PTdCTJzl
FKKzRQxemzqeiyknma1z07uPOTxLRjuGa56IUvCRvMM8Q2CJ1cjvZHibSNNERFK/jcS198V8T8LC
oZPVe23CEBldRGNqGT1VJpLRsQqenGEBAakhdSemfLSyGMAdtBwqCAHEKYxX5p0U0yourI+kz6OV
HCbPDIGbm8b0qKuYlxLOwIhPOAUtuEjO/lgIStZZB/sQALUmUIKM7xCcmPs8ZTZnaZ4PtZ9rfE7m
YF7CMT+TzI0zTjhENE7gQlPrRYExYGIjQ64qX/X2qGgboY6MASzlwSwhNEH6XRapEmOggw90ega3
MTtDAK0wZWFTjKMRtW8yMj51kjw2AXE56hT4U6cl3hRmmRc3VISWy9FfKpPrU5iEnCEpBZXBxQJJ
X5kaPwbjipUY+z8Mta/r5iquLd2bdPUuRl2/imp7nbrM7hWXo8S29A/Lcf7EzJewCpZ7Qx92ctJd
Jg/afW25SKc0F1GxgXUuLcGKWUDEYqtbI8DajU7KYFyfPA1RpK0BAw3R83qai4QHcccradT7JuiO
CgLFukT012bVU5IV50gVBwnyai6pn4fOZQav6QRlENk4ELa2KkGT0gp4rczvCUkSYZDJmoEVPrG2
v7OL4c1uh68473YzQ22ha+/oO611ZQwpkQpks48Ntr55YCDAwVOZDyQU3/UMQ1dTkp8ljiWFGeWq
TNy3xEJ/gv4JQBk0PxiPLlv3VdE4QJFsGG1Rcc4s82RqTD6JGvPFPGLUUG1ASdFRApZYR0wFXHN4
0qVC2EZfbMJousfhBuxvtO9yWEJSJsGerdarA6iOXjsik9xeFcyRva5LKLApMIWNLynR4QEO1gHZ
2Ip8n21nR+iHcD1nT6QRuAc1CXYck15TRYY/Jho7MYngDb9BAcxf0HlegjIQuUMYI1h89t0e72lh
+0OtvioZkbJNr2+DEQotgNASJr4X1naPpKr7iggMnixjT32BJ5wCgyxQi6qS3RfZWumeStraK4vy
RJIHqJVS8DTCp95X8H24r8ShoMFzku/Jjl6jLiKgEkOyQjCjl7g6oqvppTTjzA/0bQaGZAUEOYcE
GfoiYbRn9q9QOunSMO1cBwn/NZLD0MK4YAUbDQunveNuySK+EukTkDtq1xJBazVQckgB/M9pqxVD
gAKRkHswy+8qsInBjqpLF0YbA2okptfxWKX6JyCIXRAlPZs29Mh19xUP0xMZqOVGWQKma85431Vs
9oYupxLE20sxbdwMtyrxBGg9u5rJV8gotAxCrw58M5Pw7jDZrcnwIVsm/i6D7ET+Ck6vpIISFFgV
XKt2F43AkR3qbDBn+vdgYOrInjRm12S2Av5HzWLPI/0TN9+nRvVdMgPagFf9TjKsvoMcNqS3XuYQ
oWrNF69d5vfqfNNE7s6+HbmacipecCp/xHqw0S35A5LlErj4vGLWKM1u/Fzaz642HqdGQclRs4sv
jeZGNia6MqZ/NtOr1NW3ytIKjyqAw4gu/Swu+k2MgFEwbF5V1fDMOYoaBOT+shwKuHrTlr9b5XMf
EsUR7bVMfcKDqqxjpn/Ppo52ZKiDuy76dseX2jFe0M882nlPtQl1BSZ87bUBuHBEHSiS0FLa7BYo
eDk30eyW9bZuxMZ4U4WO/8N4HvNe4QNt7ks+vFUxGHdKlk7rzjReJdwPLRzkekarxX/GDU9YCB7D
Wey0RfdmhhHZjC2AegQjDntYXLL4u3ojpw+H61Hqt24U3lV/WHiDEDFfbZzGSN5lJjs10ejodoYa
CYH6GjWtvpp0Avqy4XFEp7CZovg2seXJcNGRwb+6mIxh12wCTwM273EyHrQPpNQfNs7lVuXATK1n
OxIPMLLX+PPPkTtv0w4LSjYd2oazJcQ67Yy71lBf+876VGwkIbyvPaaqDW5cmjEJ1397jo2Vqst9
3V9IQj+3LACuGede02lvwbJ5dZTwRGLHqtbKU6oT3KLI9quqx0Ur8Jz1IOnpkA4M/yi8VQuxSMDR
QhXTF+DSZhU3lcUEuQy6z8KUd6RqkwyaWOxp+gc7M4+ILFriCzGxhEjtHSaWvDBFWZt58ocCgBxt
Ve9WMIa/ojzaJRaRiXiL1dT6jpyGPlXTEL8JrXgzEgk/VTCpU/LD62xfyRE/iVr5dWl9pFp7aHQm
sa4VQ43Hf5t0xmcUFHdNbPm8BJitNzY0hHYeToUC/SYVSDdi8BeDcR90BEgEwc9cKI/64lnDsfOo
pO8SjYM1w+cL1YqaS0fbmVdro9O+ICvudTd+gIgT7ssi/e7ApPFBZe+TJl/SAqtKYeA0bkveczxc
pnQ4l0n8gIXigxLig9Q9YkRKubGq6b2vwgHaGRdyJScJJJpLk0x0G3lzf+1UjtuRJXMNe4+SP9YP
qNbpJkTvLpagZaZ6yrPwiAr6PncGc2WrytscDuR/uofILc46SzhQlG1XlkgMBh1VTefHQ/waZ43p
/dRW9WUZ2WdQEVbf6+Ud6ccrJGwsLgJ3TID5Q9THuRj8ANuroKOXpVp1NLKcpAuceDYakgL1y0Ty
KY146H4Jqlirh/wyD/YxnoHgqsRvrJQy3Iq6gNrmdfNIWp8dp5s5tI9ZWXwIs35HOn4j88AhOE5A
0s1ecDvYvtKv3aI8x70TbvUm8eyhD31bKTwjmS9KUBxg1BKRYBm+1UP64ZKn+GTCA8NEKDqrckeU
D1I59NSjs6Ra8aYqw70fl3h0ME3syqnoOIqLs5E9Q5BZQ+K/baLuNZJoX5dDkEwwfVVQHm1CwYFC
L/+C3W9LR/w1sLsLnduboA1Udgn6wOqk+VZSHTNiKLtIf8tHYbLRiyhrh2rruDPItY4LYxE/oF7g
Okzyrk/zuNqxG3vopvy16pIvdr+Pg9N1exs/iFHMwRqCwKtVnZoqeKM86PdRRIkS0Kg/KY7pN+io
PMT2MJdzHQg2jDc1mQxKhjo85ZNygnmrXNhrvow5vd25tzckUBdrlBYDe3qEOBhq6IybWUr02rko
FQYEPAAMK+WLfS8hyPLRjANnN87KpWJXvg/Jlwhxix1kPLBpVJqNMbWKVyWI7qvJ2k5tTixThpa5
hizOJMJmo+ZE6jYPtO1EZODeUhzk+JPreDjA8ntlIuCW2MZ2e/3x721Bvks4LxnfrO0sTtECVzrX
qs5iGw9VO4ucdViMr45JsG5u9Bth46mq3Wlf2nmK48B+F/SRNQzUK9volR3vZzNrFKq9GdDp03KP
rc3znDXtVlKhNwPXMNnQgIy7hwqEfN+BgIoFVx/o4HtTk+7WDn5sm7iCKWM0VNM3nttaIpdERdDi
TVF68mJKg9JeDNof3MCcNFTYxCR9GgkgUlpEJGQSXO9ikY9UJFiNYFly6gPOkaV5riDadHZ2YH9F
ro75xVwlE4tw0Ad7Y45PqknHqnP1Fze99EgR8Aif6+Xp4mUCYwiQf0P0PrjOs2NCxHCKnYn/xpNT
cppVcZ9XN1UChgFlzUMR4nDHyLRvKpOWpn2Dh3HV2M53M1o2F0NIXlZ2lyyjA1fJaRuCKzfVcMAF
YXBGuMUE67M79BLdYx3W44oo4TXF9cBpbewLaf4hZ5TdG/wUdOJ1GtEJFUG/0uyq5cgy7JU+YbwD
IXXTJPJ1zFvKoTHB1mjkP0M8t+cu7bYh7W3VYqdshC4X2AkIC64q343U13iyz274gwoqOarN4kVg
w1ktYe+tkjzkw3NgYEuRZEgizkQeW2L9JrUclTBR146bsHe2keXBkNkmsaq9pC6rddoBqUtpsUCD
srZafDR7ui9Cmhf22I9CzV/a3Ml8pcFgIDUQFCEZgbmjb+NFCpegyOSfCE7cVncmnUOaVOg0aXti
/AWsrPM/1iulPsyKuIxWSoISWpCk1Y8Gs7CN6oiPGUNiPtCqDCTDFRnyV+3CeOsISSIuCsJSkTle
KoTmB7N81DKiGFWjxlkM6Wdl0LCyqu80qW8btxh22bS4izI8I7q573LikKeQwVQ703yy7fSjp8nH
1aZUMJvSMQOevg8TuRTQ+psl8L/SrQy33Lu5VSH2eoOOvG0ZPQXvNR0WjEsKtWt3wjiAaRBDZbhk
uVCM3AVgXoDM0ezsVQWc8EUqC4Im7yvfLayGmp+xh5ADaY5EQdDu7wfmZRwwrhGSihA1a8RzwO+a
tIfuyxCotVr+NQTJ05c/hxZchZ6+zUiikDbQ1qSWqvaJxELDbmobka/iMXxVzx1jdxylLGK2buOx
ic+Fqd64lWlsTbUHOT6V+7lOMGikxd+4FQLg0VKHZnsc6LenDpYGkmie4WTCwuiemJrx/y9mYHN0
ZANCow5ZSVudfWuO8VUcG0NuCtVovKEu4lNnMz+tG5r2lTESO85RDAMMWGCH3JMNxKvrFn5hLfVn
2VlghPdWykqaxeVzIWZjh+csYQkrp4PZLjOhRl0wnjm+LTslzcnMrBVMSOmbEYeFMpj6kXlj3nGi
sc0S1nOeYRuztSKAX+sVOpQIa6jwzXKKtpWznJI32chTpBOnsJGRQ26apoGKrj7hr30hMpA3qXUC
yl6KhobTfp2Pz43gHZMZ5nh6isFsDAXLGiMZ4cgXy7WIU8Dw7dCUPIblnUoLhSOKQTf/FT9K2yU7
tWG7x3Nr1bQxapZQbamybGY9cI9Rgieh3Jls3FeqAsFU781iy7DYiMC1u8gwo0jyfPWHCh3+PtcD
n5CTF3AMp0raEmpCUqKnxFpRTIyIZgACYzxzJ+XHzBU+ASv8rAzRr22nP4TMUGkcurrbALCgbS6q
b73L+Iim5FYuTl0ncJ6zSDo7fEokDtZVterQoK71ut71xbEpOJKtANcUJxJklupMchTLzVjoe1vH
2UlZYXHMmZX2PYbWh6r/yHH+7ov6zq0S37Lq27kV6qEFnK22wQfaPf7a1AWG7scAstR6rFgyMyoe
8hLkZWDGLPBPJZH020h5cxsyZ3qtUT3WOyQFpmL72ex8RanJTIexl4cyllpjphaZqFjZ1271krUy
HwnA5bK9T4xgOgisOKuYrQ/hsRSzYTlulIowlyp+6JRM3TTOrQ4vdmOr07McAVS1Kl3hsXnqCIfd
igHfHdlyYIBc8DojETFqFp4jOPAZcQKt8aPL+NZht88mmKuilOOLqbMd6PGrrSIX3D3A/NKKbsIS
V0JpMDagVhla9LylfAMegaY7OJO7K1dm/z04NPSrhBa8DJXHjqYAvF53FeqFoPlhPEmCarjKkaeG
FuRDYeveRPYEOSw293mS3ClmBYQGaDlbJOIYSpf+tSbZ80GNo/lfFX9UY/jspErFIoadxtqzTYsS
1mf2iaMcPLGFuURx2BnrdnPPO0o4qvAVNZWVbSMDjOdcr1Ml2eXkRjCqNW6JIkgOJbpkz6jhI+EF
nCr3yHFUeFqN1ybqhuFSYc0yG4QsI+isqP+YpvKGK2xCFWysMJXEMFGXuMhqMyVle8JZRtffTapb
da6+kxYtSBclD7rqBl5U03qNSgtCX03jBANdf1MIL86VL3rtw7sS7pi+ImNXTGJsGLPNY/Fl2/BB
bZOtUdNe6sWZk2jqvA2h2t3EyxeL7luugDG+3oRP5UtadB4IGefdts4j4IJxlyMQX7JTFrxpunHI
T2V/LKd1VbMOB5X2mPRLTm+svrRVNKw1Xbe90Ng5As+YObsvYRwBlVniN8o2H/wmYCOTDzO10KoZ
y3pfj+2jtKt5q2NA8iUwpTE1Q2bHTOdggQApx6u0Eg4Wpc7B+6sxiaOEY40VqOzZeaWlbzRtf5GV
QwYeH2gx41ettObSuR1RvDFISv4eAbzSMd6oB3JqgokmP21GHIWfQ6/BJLUZyye99myI2kbd8V7V
BWEw5BSgfffdxr7JmYitsbAjJ0Y5H1TKRjJi1TKlXZdAyxJMW4GQWMOJ9W36cZPnNfCw4AKU7BwK
9ipsy9DBVvBilZR+DLGuODsqipzxD0suMDbbudWM5q7uCbeJBSSOifmnyXUpzDp2AngzA3mbBLjG
Y8uQ667Iw42SgX+rNefHtiTew+557FCamUTzevaEwradWJ+N+dscyRQ3oLMmP7bgAJ3z7AueNfIa
u6P2I6mjKqbwOBjVU5Mipug4uPT2cUzbo9ug8MGn6aMzf9JSuAa2a36ZhNdRiJMW1Lq64QW6fdIJ
es2Yv/gyFHsXyc+BkM7/w915LUeObFn2V9rqeVAGuEOOzR2zCS0Y1En1AmMyM6G1xtfPcrDqMvv2
tf6AfoEBwSAZAnC4n7P32t+MGQtfUGp02ws+AMf8ATdg34XaGqdIuhuJ09gMcfoIIYK+qYOTHxk5
crrphriFmoqE/xreokBhVFn7w7ztRLvR+voCeCzdI8s4Tr1/UzY0iB1qEYkxItVx+JvYoJ6z3PpZ
z+PFBG/ALHUT+uEZQ3K+4uzUEAQ1u8TEp5Wo2Rl9lBubLC2msw2GzV4eKqs9GhCTumx80CB2Xzq0
QKK0uA1EB7gUFpN3+VMkEpwxrAitIEO1mxNuBnxuoiL/FdFT7Ybnll4aNbd3YbbtFfpPRnt32mlt
620aOMqeGXK2RHfkxhnrgLG+qPeNSS5on3IrB5C8TY3yLbUjrHUjdiWh/Qys7j0xk+8tRGXOfrEf
Kr4XMxrWMHGSnT034GopQhJcu9XAqjNtxc8nCpAgJi42Kgx0bC0+5h7NMsInRthT3Mbf+P7vne81
fslNQL2AMi1F/8bT8R2yrLKCn2Mz3jfC+Vmm7bM7NQ90IaCQxlrAh97Sd8ZdVvksB0xDqXfoo2p4
rm0TvJEeeu6qy4hTcDTS75AdyXNZGd8NfwCzlKMTU92svA0QvqQusLC8PPajfe7r0ySnvcMVlKPe
yxi4fVt7kV30qxY4sWFZj/sCUPPg456vf+ZO8+yVAdXovLipSAjxuXMypqfw6w6Z2V9GgBJ4Zwea
J9vOjZDU6Wa5I/2CdrWTbi1lc2Hw+eGInzQ03W04e5cRSdomN8wP0uOJStLDEwyh02jNi6H8UgII
Y+KeXdmAApO8yvbtZOlbZHMWswuIjTnpV8MYXDVtWe2CprrHB7bVrYLLPzFPNYvSoK00jPKgBzKv
ahnhMZLFP0OIa5gW2qNU+R4+OEXTporD9JZFmB1stWnAAhF6Zyob67Ehgtq1ImM7OvljWNa3spOb
EagDLyPaDPhoNy7V8nVNzc8GmLuqaJevowmGniOTq9iu7gJYt0Q1lHSsRpoYYxZTrEr3VasBKClv
2lk3oDb3O1wT4NUSJmVlcyhyUB8dNeGIMMhVO+ZbN5wvEfxqEtOqfKuX7Slw46MfEB0GLuJsAGDc
wq95jlgspiN+l75hCkBggmYw6QcA8YNUtlUVA1bwAi3aaJN4t9vqxtTbQ+al07Y1mO+mBMxTD5La
Ok8LWNvDbRvI76V5DiSj5hgNDu2wXyrfuDAtiJW999OZ2neKX2blPtFB2Y95QK8kOUsWpWHANGIM
xI0TjzfEjdxEQ4fag6zdIM12BuUBO7NvR4EZjvJUvS8r/QRXBrRZLZ6bEd5NRcHUysCstH289nL7
Op/lA0kc9yZjys51un1Sz3uvNEhdhEfsxuuuoEFmg0yKY6qRWOBiLBKiGuUGGSVHbsBkp0QX08Az
1tvsSDTXfuqNndO2zEooNnr5iARAS6/Msf7hx/2PpKFXEc8ro7ona7fjopmwwhQv6O5/RKP1s+uL
rQ/pXOppude1kX7ZBMiwYtVuh98pydKwx0BG8Uy7kcX8GFrOU+yMB13II6bMaqO14ioaNIWXRaPT
cUO0Gry2V7/QUm8rveSG0dTr3jN3VsUdVh++I1m/TZPvplSAg+RIUfcOS5jg+yueZ9/b1KAPsDoZ
37yiRo3kvYYd0nY6nVcamAQSuAAFBoS0W5n7gNeKAnfmftPr/qrzi5sF5f8/NazAYPm1vMGP8X8H
P4vNe/v+Hz9Jp2qn6/fs5z/++H918p4Thvl7XMHn7/yVVuB6f9qmZTqO8ExPqTuJPhh+Nu0//tA8
80/bsD3bFiZ52S795t/TCiys7qZreFJaHqWVf6YVSPknKxCe7fLwZ8bB//0/n6/utkinoMibfzn+
D1pOt0WUt80//hCG+C9pBfw5XbKsRDNrmZbNqyg/3u+jPOD5xv+qokqYJWtGGDIurbrM5NaUNecw
sp5S00EdJaJgO9jmh5xRvqxtisBH26tfnbHStx0Sk0NgTw+4+l8bLw1J+gMqhcpEqlSObx660gK8
H/W4btwKGdmnEDOWG1w6fYL1ifR6E/ueip1ynoMpHveeBjbSRHC8UEWgV02WM182oRuzxMrIvUqN
ydoJUqe3EeLOMjG+u+Paj/XmSkcMC2GbKWXrIEzJDAmSrHB+EXNmPzTcuwdhbgRBAjep5R/SpvU3
eZdyi/DA8Mejbu0z+iJ8LePa1mG8OFN4a+aeIAxgWyfZG8U/5BPlbJ/dSnESKhS8/Yx4wy3mWxY6
BjbQWd80dyELPIrNDBK6g02tKBLvAJYM7nfMABMTTWkxOxqA/+AdHW+s4sYjWX7Xxl289fTMYJKh
VMAZNvugK37mlvMTSgJ3iZoJ6ySgM2OhOg/zeQLcghIx19d0SfzVtdGjkCy6U+n54kxj7dL0FFeZ
+O9B/z0NmXhgDiA3eRY+e9RxtmObwOLNaBHYsq0B7/3y0/Gmrf1bIrf9TaUn+t7sQ20V9WTp1Fl2
SLrIPNsEV1qV7t0wUW1IrClXQ8dkvzeNZxDp0bbN4cD6CcbdINpR/ah2dPEhcmjFzvRAeRSDdbHQ
CbtVsI8999QXstqVIZGnZMbi46iJMjYSFxByTkKVO4XTOrC8x9LKwbnWdb3HCL4J8NKhsM/fCj25
R3h4dAjwq92OLmTmzde+5kCXbXVK+KRsHYGAXougOnlxgoHWDtPNrOdvlYYMoAy+NfHeyecNa/KP
mM5RF473LUp/lwjQLocjEFvjW+gW4M1t9PuZSWuPfGLaK0cKIMahtd0Xvba6XVr3ybb1jB9aFX3z
SGLyyseaRIGTk8L7lYbzDifr1XQnUBsd325lFe+OmoUGAylcALN8zDyac8gCOBYFbGl79v0zQNYE
gBamC/LRnbZLVmNlvupl9HMWdbYRBRpwWZrMOLkdUKlIUyDeMzaHGNw2Lzd470Vgoce81eJg3HrZ
9BJLcUDLuZ+Y7A8Vrcq2geziZP1BIuKZQ/2+Ga2PPkpNVvLBIc6bH37I6jOh98sHKu6awX2gzCO3
T0XMAjvnVS+s35WOFmLs7Ns6kTRC0YdSjSRojAoFdt7epPIhcZMgFf+gEYkN0XQZPyi7VEK+mbGF
wtkfyHYletxgRekYSbGp8bYwlSpWQ35f2EO/J03U3hNU9xQCX8ltJNG4Zw+hSJ9K3XwlHJFKTnsO
0CR5JcoDfTsUA1KZ+2JILkbk3sdcca3rXlmRuPZrJ0ZO2ucQjpGAjLAUZTrUe5YdG83Vjn3q3Jma
tzUp5k9VFx9Gs4JMBBdOzDXiYj37ED1R6wDtbysHWsyURo+BRsktgJ0XeHGxysiC22SVR/G1T4AR
5MMvTc7QytLq1ep0koLJ69YQbbmaCVUmDK/Nuj76r5U90vYaiWoy424t26g7RFShVkZr/YLt4a5E
Ovrn4N5VGPXEr5BHiROF2x8sEt0dlRtzG2Upl06bQao24SEETP48vT9mfnoSed1uyYcgYgreJfcA
TnPK9iuStKx1NDuvQz7dIxABEk8sF5O0nJa9Ly+xq+W8m5rgZ05Q2Y+XQLT4GksvWou58A9OiN41
m/GY2D2NWkHKOQHX49uAs3qjQ9VgbfKdLlRt1T8SawjWSogxOwASioaJYB0KwBmKEw0WMuviG5lU
aAISJLV20NREEsSqOUUFgxLvESbLKeRSgcwF4aceNYrIWNDJ+PUPSYr+L/1RjDReA/CZRUBVLqK/
NZPusvESwbooxZRb0g3SbM89d0NwL2jQIb3DABz7gm7Kpi+1y6RPM7GdEdKxMVoHpUF6Vla22N2b
FOc2Z0YxXqluf0gqw3YmA2vjpnW0GyVim3aaiAJFm2eULMqNkPTydAAq1lbZk4+/lpsZ+qWwiUiz
HMjY6G2byNNYbAoWpFMIhURkQnsfjVQcxrzgFqtDrUJSc9OP5WsUocf3hvZ6rABPsHx80TpANGP3
AgmkoY+oFyz1tDX9s3ldhqG7BsmAqjEhljMwMYNODMp0iShHDHsLbPYaASOrCDpAY4I/kCTWvh5Z
MEnrCTH1E3EpzrbqSQ+OrQwys0WtLSY4QVHUYC111ylxi/shTYLNgDB2JYLkHUz3N4wO89PsovX2
wGZJJQBKtkoYC9WsOwiXz6fNlTakP0CGHlfmWN0QkcJ60TsFsoGonjsXu9C4I9rRyXfloSatDiBs
RBAdyKXR8J56O/wWEZoUWJJOpEevWmLaKfurOlYQ6S7gm52BqQtV+AgZdlkjA66wQLH3wuLTSXGg
V0+Vy+3FVsmi5cwTS/IB131Cc9QXpzyZ6EaLG7vlNWoMJPQ8Iug5vbnptba+2FW7ShN/upsy+y2o
qD7X43CcI8M7W8FAYYCJd61Pa7/mQi70dI8QO7xAbbyKJgTcDWjuViegD1IPlKTqfUIbHItz7jvk
7pbmL0+SPm9MO4r6zbewokNPGINOssOKWnKx6SJP33RaeAPxJb0Y5yYPuPjgTEBkkAdgVfbRZdaE
UL/aRJ130GeCZ9vnLLYwgKjlMqpzWlTUm0bCzkli8reaM91aN93EiZcY1ZutIyvXBm7Qg4ZRnMEM
WjgCphZ5LQVnlCeccAOoGcYW83utwrYJf3jptaKhD4w1tIO2Pr84OviRwsyudN8FLKE35MpMzW4g
IPlsJd6bEVclMi2HGdCQPKKC8dAjcNfuAr86wo8Ap8EH6Phmv3WwN21kRnSCJvV9aEIpM0aM6cFj
lfToY7KfokpAodFpB41x9If03UwyLHEld9KcqiPjEYNVQ3Pq4OjzkejCOyG8kYIaM8HInJ6niCq0
04CrQRSJnrFqaAHqI4DyHF1k0IpjXCNS8zsDG3/oJhsRkhnuVeMRfT8iG+B4NKz8o4vEaF3MhJ7M
WJaOzAI7Wq7HUfKtJxMLfkNSC+4zufH6qLsqmznatBbV9jrE7xX43oG4AzKcpcInyfA9pU+8JnN5
RwfjmvsSbcpCTpvAsVvOSE7QNPefhQLsdo/92HtrvxkIQnS2qPacXZ/HBXop8WI5oClyNPfwY4EX
qTlXQk1gom9wdGM8aaN/oktcYgJcGVbaHSAcXhHSEx8Hm1sgXVNcVSEzi5puqQFEgvmSjDZ6l+Br
g4brhzcelCjuYBMvqdLv5xR+rF/fhxGpCtR4yHbCNUEDcFU37bEz5HPTtdOR1OtyF+d0uXQJpsMY
HAqTSNpAiPYkN1t7mmfY4Pgy6c6Q8kytID3apr5N5peUuQvg5Bh9LdiAC7CZNyOrvnc4tjYsl7/T
Qt0S7QGyLXbz/ZhgREMdeJ66wCMA1XLWmeh/GU3goMVqiq0jGZSnwQFvVCFztQqT6SZTTd9EXVcM
8nr4RWnvfQrtXVXISyZgukTkkq7CTr5UKAu6pDU3ZtyeSnIuGdzcHVNE91QVHl5CrFFxuWuG0jkK
YwBb1wF3HsL53qlGjIBZTSKtU5ysZnxM+rKjxVUpy5GZb+vRlaw6iC+p9R47MpEYTcHwbtHUn53e
guSJbQgCTrXLRPwe6fpNzmRF3Q2RmXiUaD1nNdpwhvKj88N1gq2ld8aq13KukxpZ/QD5JO3PRfaD
KhhkpB50he26Z1au+uM0HK2oRIQJDycqmg/mSm/M9HJiolj0gE706HRapD5s66lrtu0IpEwE1LJA
gVIBL6p1qFk2iJpq29uAODmt/QwNqM6yZeNEE75S/RgbnX2hEGHTAPY/ZnsodhP3nM7JJTB40PAk
BqQYGTeGDxFH7pKwd3YuMpn1FNLPzFKA6MrXirOBIQ4VX1JoZ5zq+hFpxk3YUbgKYoqtIW6HpI/f
smZYObFWXoAl0i+CE0WzKlcd1OFMBd2766b4ooWkFowOQvfAHV71Dm+HrOdDXcpfqUwfiP8D7Gpc
3DBlieghQwFVvk0TGMUNinVVyfWbKyI5WcbUpHMNAqzZVF/5hNBrBMLt3Uo+BQ6906obir2dpjoR
Sd9mVmG0fc/kfvUBcwkUUSeZo3QNanitE4D/wNI+ZLHXW6ayOU62LaRxjGecyDvlla61Br2O9j1G
eLqiFoBfo1A9AMmchMUOpjOofjtBdLO5bVnMt1N4cgEdrxq6zismtdzPDZoaIROxdRIkG7ep8BDk
Cf22jHIbt9NfuCuuw8bZxUaoMvNg2JWT9xqZ4tkAPfzgOdq9Tgr0Ji4PIGVMmtffHMqL9JH8YRew
ZM8n1ibVvVmymvfmHjsvyTSboJxWQiduIxFIIVDJ7mwQOqyx8w1aIRNnS/LoIRr1lJGXqtmj5oWI
bOsJOSlNUP0xjiFhj/Qmqq6GqErend5FyQqRFwE1bvVEqZFgnQkcVhChEW2sb2Uc87WLF8+iShvG
Nfc9plEI+CGk59thiKMNHLZpR6WYPFf7lCS4Nqj2yRVSWaTSxrDui9e20XyISXq/E8MbYTDFuWAo
iHLX3ceheACDjO/MLB/NbI++MwJdY0umCLd64yq4IeIWOnMYwpKtR77xuog/8iB8jt3KuiqL9EKn
zl1xvxyNX55Wv5Gyc3Jb3H71XO1dFawgYOqKDP2Eb3RXnmWTkYBkyQ7RPxq8xlUn3GAFqx1kB7eo
oLnNk7ehnXCpDU2JMDG+dvSBnssvMQD+QsWJNIlMM98iiMwa8K+N8GmQ7uWb2Vd64dbZ5fZoEDkT
94g6wZIO/h2d+VUIWOSUCIkb2NBWWude9GjcsnrTtiTxcoW69Bd9krk62FUw3ErqA6Bqh6kbDhOo
5iJtr1oT33fYUaNqQohnrv4ohso5unJ+zog+0xJ/ncE8hUluYJBvxaFlxmPHWCF6Kqq4bl1kWy5i
bjUvCSD9oeLIL4almfuW8DnGU/2p7L1vteRKs9snm3y3nbTFx1AgYgYCXU4mMmSapdi82vBiU9Wy
CBPPyuyx1xmiIhXf1KODCLL4YQwrJA4hZZl1nAYPKcgQ1mLTpSUXDxcvlqpQ18V9PkcvidCbewNm
KzGHw/ts7YcmLo+OlC+4hNYXOq0P0Rw+ztKVfKMMYJFZrnH9FKem47v+3F2O4+xH0oGl16I2PlTI
08u65bajNgasaZtrbr8cpYGAhGLk7d41/VsB+XCCon70w9w7ASfWdj7Ykz7Sochl3bHJ6Jj5Bqgp
a3KjmbOJ3SFFLEvtbR8aGHlRH2GlZzHp1qa3SwMcnaHd9HfhgF+kGn7lkmBBJL31NhDhbeOIp64B
SF+6fX6QLO+MvodCzIj8MWi3dmh134e0PFYpeco9QSDnhj10U/gZsnRAf4PIklc2MjBVKZ9nUH+g
aTza2kzBwoL05RrWlk863xoZTGRDJAhoWCmGXjJttQfdQWmn68Ot9J2LNtjMISein6KgPOptRxHI
iFjSochr2une14qRyQkK7LS916zqg6GIiGJpX0w3O5Fj/GYjSCgCDT64pq/rJLgWzrmOTDp+eHvm
qMMlA34jg22dlS7mKJBHkBDeIiT+vIkeOVxKG52og/vUc8WmdcpXbg9nA9VgFceolOJ5JkzIugKR
zoxOSwC/4ShC6+leJ6396pXipfSyewQ3REyV/Uc3eugbi3NUZPratMmRiMmpWDU98SoyZViZSxyL
TPU4afXbzqsvxkTWuVM4BvVZfyVycvnKqrmmzy0PVpo/zBo80PKut7RkX7StRpm1f8ngEDnSD1ZD
liWnYeiOaRTTQZC7GoIVwWJARt1q9vcBJHvKCdemFFc4Faud1SsUpyfb1diF3QaaW3mClfnXRoIA
OUn1lOUxK/SbtQZkcu3OfnEaMHPD0NBwNKXiZM/BTcOpBFmPI7/KvqE7/B71VE2qJm3IEUNAslwc
dlQWJ1N3SZNs8CuTYEtoYiJP7QlMZnnKyRPR0sHdoBJ9kanO65s94u2YQ5anPoWK3JjAvZdXro3z
sI9m1n6zY8wUQnipba/SYRyy7vcR5uKgT95AcN3VMVN+13LL07JB6VDwofzz2OCL0mM7PC4vcdlM
dJ1oqKrrOxbIUit5xMZwbmXs7apgg/yAH3gKrEQLF4WyX1+CRihgj7r+WG1Wx9Z9Xi5G6VDREn19
MNV7X/6kEQR//3X1v2USUSAN3Kw7V/yTVMuz/fKOLadDr7Z8DstxHhKB6Ijp3pLdd68XOAUonwwN
367V1Xt6kRG4124cTsSuMp1iPabjCZY5i7FgOJleexwidKpaAX1geaXLKLIcFrWc165aN9XqXS8v
vZbpS8XdilsMmS6eQB2KuPRAv6U95H6xpeNHpGs3MG0U3V3b+OZutGLwIEi34YGMitGEnCnfVbl3
T6cCTN5kHkL4+nvmYIwJmeeVhzCeKUsBA5uyUdtLG6TEOor1MwkL5tmo0S8Abx7QqCTDSQ9aQAy1
g+x0VuKn0EqK0/J/5gBWg5XOJP8ZpNk4mtOcQLniMGzEwdZMW19TXJzg/TDDWMbfJASu7eXNdTst
XyGKVBNtE+WwsDoRUFOdlr1ls5xxeqT9mnWo4FOuwooE1infBSXweaks14vaoJJiwCyJ0ZjQLp26
0sWEFKvB3uOXsSUDQy+juOPMlz6cktxexZ1kohcBsimO5VQhYCitn1nQAd1NrWuXSsFOR9d+WjbS
qYmkarnkHSftT7Ks8PjhmwZm4dXUjfwmoN7NaNPOp6hhqs7iqgB86QP5iQna5Ma2MVpWPcvFuGxK
dT4veyEm/wNcv41W55D1LQ+MWFApOJfazOrU+Ojsjrus0RUSZBeBeZ39Tc/j9rh8DyJ187++Eao5
rtA+tB6VWW9H36vBm65Y6s1XjdnS9g/ieh/o87dRWM7GirKbSXMlTFk2FcaaThPTDgPgEzoCeRnd
6a+fGbVGxK3tHh1kHlcp9lLkUvrWLVkwZVQkrmyXSleKzm95Qj6MRMjgelx+ZmTDFUmLvwZ4i2jb
tL1ZD9NeTxCPiSHoQbNkdb+XXGj0pfPsGrPrAWsg9nyqoYju0ExqvhVeKosahDWCOhwS9a6KkoZy
/0BtgQpuzSRJqBet1/S4Sg0gTMZE4xKOLEu1nkPNnL97pAFVsexQ3ZpYxfMDYKcLIa6UL3Ijv/jT
r6IzwitbNNSQKLit5nBKjnhnDy5yql3csnoehgm/Pqe4cWHIFBfMls5GoJHAlZxehUk1HzrYL9Bm
U+QqIUYeV3utAmUWj6lyFtnZRfdPLGvtV5tytO50FeZqwE8tgcRsLD196XBXby0Vs2AM7kdUZ7dw
Nag6ND3U+4o5tn4VkX66De3oisT48tx5SmIxldaGUJWY5UkYKDxNTbKdkNn5a+OMAlY6UKBN7sMq
cuxd6Hp3FG6RUvdAMs6ZMZFoNbfMQQKYOhG3OrctNtYkBFR8TTAVYs+MxVYzhH3Q9TQ7y9kloFpt
gCdQBLKYnHXOz3Fyok1IPlDkFbjTgSCfDFNCr1d7ldose18/CJtSnEYAzuuEjul6+YEeQqpFIJVt
vp63/JXlyaYRYYcjOrvSNVzByPpOyKEbIhzUrudgi0RGTny3NZzQvy6Pfm3qgRCg5TCvsXMWFqYQ
o5dM0UbnlLetvnJndSehTn4KfN09jbpIdkOmHxD7bVJmhJPicQwYyrGFtN9Vbip/wEBiPuy9AWFY
iXd19JDYcCvge2F4DCSQJW6cx5JRFbhle8pAbFOUHwh8gwtzNqYUv9swAvxiMomS6WgKxrV2CQpi
FFhJy/iwcMr0dvMckSlEdWVd2O2LLCouL7fddUXzGKkYooQ8omEJJkKZzud4oNzaXedkF6UqxAiT
UwjCtqT1Vm9Fg69A1TBPkuwj+DsxaGwroZLW29CXNZF+jHpVbSUfGX6YD3D69colS2CUj7H3Yk4U
xiMVuNSa0zdu2UrRR3bFNFDpKuoHx6Xx5arAprplna0inApzX4XRY6hDr6KYYa1ZHm1HUp9S0p98
Kag8SoK1O0Y8FRDVNCWfggqNyuNblwwpX4VJYRt57LO3KOtdxrUbOWnKRZjdFEJDWUkeFdEFXOwQ
Vcx0yzhYHg0VXeVVTBbmkHwPByC1k5fXLmVto7a56n2yF0TanlVZVs360fH8AtlF88s52FV8Kydi
WoXDrXQmT4s7wwCI5SZVOVvkbeEd2Q9x+FJN9Ni89BHImDqxuGKI8Bryx9ohuAuWFeTGgjOAkXLv
eaO9YulQrSWJXzN/DC4TFSU48kUb7VEEUzFO0ZSh/jaJkk4p9gM1tvLVXE4Qd4gWSx+bNqo3vRS3
MwMgVzB8KRVGJio8ofqsX2Btv7YGZUpyy4oqO44g2sosei/pBDhZuCvIOSNr8xJqt5ooT1DZzzZp
aBXesi41Vi0pabbhkf3gHEPS0wDSXyMJoqXQR+8IN7Zjt+1K4tbs6M533WSdNJhwVCBbacizRkKb
NgWrjMS2odtQjdh0bk8ku74pYrgIXrm1THJKVeBb7eqXwe/33cD0k0Q4uhBXlM9NcuLSX5roD4S2
ffMJkRtLApXydJMMhMsRMlfbxoNhX/lEz9XyOlFJdNT/Hkai6VjcYEIH3XGeNHvcWDbK57kn1Y6r
3cBS8femk8TITS5jaRbGb+UMP2VSyXiJSUYeIoRnoVLzoO/nVPpJ0vNgdMMJJZA1DyDCDh1EpyaG
qX3wXGZv4+TVENW47G3A9WpyxnHTODMpdsy6BwExJVHJfjEVxk5l/cUWI+8QJPI1ZO6BmGlipGSu
JtU6k1oFX2ZLtfRUq40IB8pS5RRzdTb1Ngqca0S3m0iK6tQFRY0WmHUsWGDCLNW0cNk4jnPXZHO9
K1tKx6tITeYmgNXzuhm/27PCfWcsYhy14uj7EuKKM+3D0ldyApwpps/8e/nheBM3WXqi4lqeDLUZ
lxlapvftOqPUjFQVha2IQN7EXCt5KCYgY/gMnJxrODHq8aTZ+HMtGnTIEa11n88ZUrfEIzTFwojq
zQCsBrDPdHTt4RSoTcaS56S/STXfbmftwc15J2C3uOUtT6pBJhxCO4dqFfNRhw5IbMAYJPOp3TEu
/SPKQCNJ/S0BvM9iaHk7WVQzW7TUOx4/Z480g8wOVYaWYgs8jwGTPUHsHGkOzFBlM1XcNQg+pxn2
9zEx7Ed9CNq91w50e7/+faxeCI09Ot2MLTonQKZg3mQg2djmdCTc6rFlb9loorgquPSZH3njiamK
A0YHnXQ6v0qzaZWQ8ckC3HC2yCuiBEeRqcgdmnSF9Am+7F70JqIk3KtmIdNfu9O7E6VAbCwO1p4p
smgC2ejEl00wc8ESIbfPqQ2flo0VOlsXyCGIb/UO0RLnm5QpD5WAWKxbwlNW5OpGu6iU31KNYXE7
plCQDKeoN2WNCBefocYJwFybtRfLDVTn26ZhRGWXB9MGLirUjof/0Ro7x5b2f6exIyitqN9/FL9r
7D5/5y+NnaGLP2nlup5nSduQwkXi9pfGztC9P5Fq6Y50uQlIT+c/5SD1wn/8YRoI6Wjb8Ju6x4pf
l18aO/tPzzME8dwI86TDH/njXzR1/53GjpeBhO5Ti3f88Y8/UPI5FL3pzDnEhFvU19z/LLHTs7DU
fW3Wzmkd4i8Luuo0NGnFBOjvvc/HsNGyUpsIo1wNy/7yrP/ys9Gn0l+TbbD67efq7y2Hy0ZRYE4U
dqmoD95tm3TmvG2G9I7eSLvDE8kwvqCDm6Yhm4wEOxS+PBgtVGO1KSe1vP18Up0T0YiMmYeXZxHX
8ftTf/tzX8/5+kvL3qhl3M264bUnTwiKBn/q3z13oBjMKP3PH/+753y+skZzqJt5MGS+npMbzbMe
995WS9tj6bCOanzkIfnM/UE3bYLfhkTdNZZHl41jN//pGDAPI6X6JSRQCBit4Lj89vIQBu3sZDwu
+19PXA6XzdczP5+u/u1v/+Df/fhfHgP74O6axEarhAaaG8Lx6y8te9JzLo5esVBRtRzgLcxyl91l
E6sHvw7F6PNjk7vf54Od1LFheqS8LR/Z17f4L1/qcpgv3z9qlnlDdQJdmV3i7cE8V54mdaohFQpx
7UF4iUNVzVpOUpAPkDYNAh+WJy6PLXufv7ec0oKiyA4r1vVynk7LY8uPwaKdKxliZ1X/hCUAsvoI
HO5vv7vsisG8tTtn2C1HnxeHekXL4ecfVYcS5ZShXQ8m7GgzErBSl91lg328PxI7kKtBGF+1Go/V
UJyoTS5G1iFqz3QItJo0WawjQzYnCDJhfVh2W2VcD4gMoGJPOKObo31Qhbdlw4qpY5pJNcDwu+gA
MX67PL4UvJY9PfH3yK/0/VLHW1IrPot5X8eyLuQ2tfPXpfC2bHDDU9xRlcilIkfh+K9D6pLPM7E4
28+SYkCXwsuBSi2lMF/TuaSwYUBkqp3DUuhaSmHBUgH7bVdGd6PFgquZiBROipSJCvnt2SlbdqFF
M2uqRiy32a0dkJhVWfpleTvcK/kXy65rdUyk0oxYp8LzYzy0jshuNDwRDny+Q2xOnr79evkOaw6c
oZAQv8pAS4VyOVw2S9Vy2WMWe2GtQxyQKgpRIFc1MPyizOnVh5JlZguAorlbPoW44xxY9pb/pnfa
hHKPEpWaa01exHRC4QbDfEI0NTh/1y2DSJUwLbptmzJBbZrC1YBHT7RrGZXkXsYNZZvP12UsbJ+Y
M7QQHp4E9aKW78TUiFnyqfotDy1f2Nd35e/mkuInjG0G+STNnkqmy7vPw1S9ZqyKGhZI1XMFMpZF
fnDERN2cmMo/eSN4iMGcj3FFCXNWRdHlZ8ueaQjQrmlKHhEzKU3NpJY9byxp22oVk8UqxBZiyO6H
u0zMWjUPBGCHpAXDZ0WGI5t8jh8MNyk/y/PYtKgAL9XHpSK57CmzBCdTQDoKsypD1RyTVoWOoVZV
9H42xEwQV43tjApe8KJrYXOa1GbZ+zp0Z1Y7rCd+LQ/hcHkF6mdvw6LjlFhKqC7C2Z0M5stXVTVE
cANYrjiMiftcgibafr1ZNyccAeLm329+pMVI9V4rkdD8/Q4/3+YyE7bV9LVsDXHUs6uvuuvyLr/q
riX+1xMwut3o1v4+QoAOTrInQE+98+XtOlqvipXLdnmgqOj/O4M4LHXXbgSh1QmiP347X5ezA+Sz
R00FKZNs1M3/8wpWFzqpJvsslAY9H46WDWTj60pl1YkaKgIS3t83sA/gS1qs0ZdvpXCrgUJQfwsm
iHaJmsqb6ra9HMZwACmsqGPLwAtazD3C82VC0Cng/7LR3azktKn6HYoV9Mr9/+fuvLYcx7E1/UQ8
Q28uJ2RDCh+ZkeaGKzOrit57Pv182KpqRUdX95q+PTdcIAiClESBwN6/sYJtbeKb46ln3p1DViBe
Bvm8GCeYvOV8krqwXL57VZ/C7MHKWDaILpKeq3QDTEuBiu4K8W1Qi7ZZLcyk5PkRDyma8fNt670a
Ezltr/TdDWGc7oTH8szjAOyKCDabcQbupmLZu0g3eH9nalkhD/hl327gzJXIT4FTMLZujZ/K5QFv
1Q8pm3XxqWyAOMEGUjF3yeFIpkmi6b2mk/aB6R/0VcIbj69PHm4pXXd71tk7PI6HnQ/gwltW4ySb
KDK+OCP4hVVlOnQ1dMrGSxhPr3Wyi+RIAJJNHZE2cvi6K3VWGsVIOmHHpLqyeUMTcFFdX4pS+66f
S9EnNooKz3J0ldR32zV3plp+y8LbBN59q3fPlemO22HwwCYZAJ5H5aJROfARJ2DvW1HfwAKLoUHN
iTqjZDlnK0mOS1GOM6g8ooKegkJs4ReqLMuksiltpHGXUpRK2dTqsJQ0Zs28NNTjdj1Hdsdna3CS
SydySGqlo8VVWZsMcONN3bk1UxO1n6hOrj3FYdqgUO6UrAbVH08OVzKfkaJYVUjp6nbx0f3ibw8X
6g9zaSl9/Hv3jXeHP1wNLx3m1dK9Azb80A/1Oy+Rd3d5aXi5hNe0UHzhipJY5qWPjjSjTTfx0pP9
0LRBm4ekNKRONoM6et1dfd5O0lhK13Nld1ib+IQ2huzYMGkxpFQn6I6LrJw0RgOAWileaq/9XC/F
G1HfILAJov0f15NT/q7xux6vhz/copz8rn/Vq9TNCSOFnxxNNQRLxEU21wDMh11rwXqPQAmidpJh
VsnaRiWdrhvbKdpd6Cz4qlIPNog4SKDsaK5NPuzKgX9bV1UxGoZDhvGZ6tCS+cKHvi5X+dvjA7Bk
TApxJbvc8T8+qKnuXepwPmeQkuK1jRxurfSvI9fm0sYxYIKMxOTqyQI4jQ+g6lg28uVNWs9P7hlT
sdcy97Wu0UbEAnrcVjLJK8bxPo6A2nQqE+eoBYcnUz7Zv24ulW1pIKHX4JP5sZGlzrx0KZ3Ivpx+
qZR9xKvnnVEirO2jpBz72rSpJ11jIdsGpx72PnonTr9rWoI8fptGO9shibyDZewh2YLx6yivPTyn
p1dj7rbegk3eiN3CVgmAMF7xX7LVtG2QuSSaTXwTcczn91uFazV0mJxDYJ+CVbdPUoqbwrmU7GT0
Diz1oZ38FV27hLtSYH3IvJotcOco0Tfa2TAZtAuZ8c0JK/64zJlySWgyUi9xqXQ1hGxGEw0rABgv
psq053o0o/MV+4AT+gXCi++cIEw7p8HGnCnpgTJFMH9RzOwZbSnhK3gLzM04tHqpn3q1mbxwPSFC
Zeyiyvkpwa9RLYmuG6lzmSFsLcOCR+F3mIOgVbqrOtIzZkdmINdcB92N9Ova+rhfyuvYV29i2QCp
H2+r6ovOEMwQoeZZjppXyRcjJdnIgbwmDo+CQom0BiHMy8bMY9Kb/j6UsbFXo3kq2XUJ0l6KUgvB
7wGd4mC/TPF4CojBs9ZI+LxRuxw/NjbUaC2nyREp4WVQW/wYRIj6d5vin3flqNQlKD2i7zs727Js
xlMYLMQIU7vk9wV5LXXXA1Ka1VcVzGioZGo2L7+vlK4boN1//uZSJ7vgNdV6QJ0i+5fSOjzH6zLg
4CerBXVUDsgDI+1UnLt3bWO/qlcuwLnyxNywPF13NXlFxrLY69TxBpKqQq/91TROwBOF+hJs3jXK
reSQJJiCjixV8V8Mu+OsAAC+yvgHJHyYHBm4lGdu0gEWGBHd8LyKnAvK/rKBHKmoaqiz6TNidZHB
jFw2A/haJhG2v0UuqL4M4I3AZq5jGIY9866G4IUAvL+cctD3k4U9s4S6DRXvvu4OgjS57ktJ2khr
2a1DUBL/q2OspqVbRCX/z19hzH8hMj/8Pv747cf7EOufp/wVYzXs/9Ety/Vcw/YAqyiy8l8xVlO/
BlWJxOo+SWDbVi6engrFdkhqEW+1HA45LrW+bQIBMNz/JqhqwKH+EFV1DfIzLkwMywpchEsI7b4n
Lse9PY8liGteSFAdYa3tPN57N0jfjTdRPMDV0hCuTgv9po5/DMNKOjaLnbu2mZAnN9vPYQU9bHSi
ee9q4QH38HYHk7DWQAf3Loiuvm1YGplI1WvG/MOIxz2u8N1uGDo4oBgrrjqueKO2HvPBKPdMNT+T
cVl2QRrqm8Aon8KuQhTPZ9oVdfcjmByzAmeytjX20WuSAj5kZLZidGPS/pWHtblD0e2Tb0XGoRnC
fs87KoKPM3rQpEcwiZqOs5JT7Xm4uzfQjp9AYb21eFZ8sYJpDw78IfDD7jZgvrS1xgnvcC1lOW43
jzGeoPCoURFDQv+XpwURCqWInCWTZ5yZPZ5g6BRPmo9nhgHJE6AVXDgXZLee5qg/IRWQFe0WL60v
A/aTqbGeA/w3UG2uv1VV95Toyz2GWfF2IlcLbnA6+Yz9N0kLQAld5eds+qbcyW54JLodaA5gI6vx
EkQjaT91hhuhAObjFrkxfWRAmCsEW7g+RMo7APf9jFY2oocjjOInZ01q5FmLbkcQcUoOBoA/HFhs
vuz6j2EwTm2lo8fZQ0mOknK/4uGJwP9vrgbuskNJK48t9wxiJnxIqo1LunPpnMdJR/qqzB5ZN6LT
Vi7z1g4m3Aumb7NTNEctjHZRmnjISk1M6GZvm6ZJvG1T0tBJmXe3K7gzJ9PBBWIeuEEpEHY0fhbx
ZAJLt4dgU+kQBYhOlR0RgN4fT+NQpEDQIrB3Pa4H6YqvyKgZT3ULQxWoSrrz2+DeRZAQblJGIJB4
Gypgp/ApSrXkPs9G7AH4bqo1RdALiE+Ocv1K+HWfTyP/A38ZkMIuMxbrZp4/oaRxDp2qv/NefTOL
jlGHjbI7/OG0Y3jPK+5nmdjZodNLMOopaFvERyfklPQv6PqhrONjxVVm4XnVA+BhOOjcaBFQCGzJ
HyxQlBCMWwQ+GqaIk/Ulq3GGjhAPbB3wnkhs5l5gnVMmpJsytNetYZcLQjrR5wAmLxwpi8e21+tt
WOgPZjx3h7gzCwQ05vG+VcRysGeHOGE2NWrZvHUbKz/qFjSfyUHUtUNnjbtGDAsQVjTlzg4Ia0bU
rvyC8W5351cV0vXWJyuPh2/NUL7mUflZ1zWms2PuHAkDAg6dz/NI2rw1tBqPtNbDygT7qcWY1jc3
QS4ELwbth2YhmzrBhcpBKO1qgzEE/++joWm3GQmmhzYZJvzMNKgnCalxFFchAfkVlKlxBCeXOoc8
jK0Hv8A8yTaLoxqucBktLMDQ0ap903Pjvtf94fdmAOLg6eHd6qN5DMITp3UD9AzRQGaUZlxtda1H
5FfzQV2H1TfTqeEANyDpwZmBQOwywIN+b92AArS3qzbnj2GQdUeXkMJtQrgM8d5s4sUKHSZqu3Hr
9Nq4c7oO9++xAhHmxuY2bNG616CM3eiGw3RyhAuZFlB1vTB863s7/TQUFcEZIjRo5tubrHD9U6Vr
hy7q1ic+Z79YfBMmyigJWp4EUoo7rKndyyZP0/vSCW87D2mtkp9cA6h1Y0x9/xhY8+/MTJxX2Lw2
zMd+B+9jPA/YHhGUZc2mu98XrbYPPibpjP2En+wQPAWCN1tDRTdkY6nSEKuJxnVfSqWF6BNgNiKn
l+PI6xInVfty/Lp7aSmVngAW5NC7ohya4VPsu9l4ki6kidR/6BGTHFaAGZ5gP0y1hh2UCWkgRqmx
WmJeipoyIZV9KUkj2VzPycRMVQ4zT2eFej10PedaJ2fLAdb0zPIG1pSLl2ODKpV/fwea3Jc0uFxO
enlXvJwmV7kULcAk/N3R8lMf5mPXsi99/O1nvXTx4XPKOTNh8M3ste3m2u+1XdeOr4sTIXF5/R7l
tMsHlIbXS1+/k4/NpeG7TyfnvLvT6xUvZ77rXjqFfkpO4HqHdT2aW1w0yXei5Q74T/3WsgE6jjOt
9P/uJuTQ9UbrwL6tcwc0tTF/i5wRbKF6LC6tZhuKdYh/ZW9hC5b1rI1bM3TuUxSioPhHNgjqZNg3
c402ucHafCEWn9Z5h45vqWDAUns91JP6OrihBu6O1td6KTnqZOnhevTSSxcpkMi7HkF+36Q1WYq5
yZozTuipzqI4GVWQVYpaw4Lwsr8kGpgQRMK37yrLMBtvs+rLpYkckPPCeDH2sz49YpEeMA5oLmuq
IqiMXbmsDP2EWHI/ODcqLCZ5SSlJKhBtLuXznadbE4ZGtT4kQTgrOW2wQGp8QNOUoaA2H8zeNPl+
q3OLJgrvDn4z5sDlrd8Fm64bf/e63xnJcYcnsp1rCHEQciHXt6rNooKwsnFVnvXvdq/t5DR+DTQT
kZsgSjEc57kGEN15tzZ0kkSffwrEvm1BE2F7HwO9saZvYeG+AncKtwnYdO6Y50lSUJIpk91m7jcI
l5VIy4MdtlxIezAb9AAcaOClHWxuGFuCwZdNp9D4fpVFKMkUYwS/ADU0tbwL1PJOQN6yW/ercRgV
lwjpqrNsJrRsNgj1oCiBfHwFc9VXxBxEFZi6+dgPsOiWjbcCVZ1C7ziqbP78jw3ean/UhjPt6qqu
qhsMdZODO6MXMnXJebGwEFg00H9z7W/dPNSOeARie7eWt7YdeOum1OD2D26VQY1j6gghot02pmGd
PK+zTlqkQdmcUuznJTvSmggtT8h+umPzzajd+5YZCa8zfqp0fikMe7mNYf2bOytDxAzufriZYje8
1ZHIV8H8QIsNcLpnzwY457FwRvSAkVySOpfECiKcrWVVxwsRwMSqIFdho5J1y0kA9IBx/ywFLslt
1gT3o8IGym/Ak930R1AgyPeptJJ8/4Kqn3rfAHb8ItkkXcUsLzmmMLeORF6mg9yDZCIuHBsCODx/
agPNjKkB0zxJ4wge3mlCjFBZgwPjUJzrq4O5mPzKJlpiDMzRf3qYtBIBNIAsfPPq+b4QvnRzGY9p
HGyuGdlrqvZD3QJOchvPEf4WajQMPDIpWrRHfJzn+krqebePbQ+6QUCdsQ9Qg8s12yLpLNlcOAw1
/OVinbAUUs+UfDx54D4SMvzw1o7hs0nGWz6wlK4bqeszzdxBUfkqTBTJd7N+hDbSm2QWJOktlcQG
x5uxRzZBPrQ8QlK6bq78Gt4mTFexM5ccn6VCjFcOw3V3yfVvUxThFbvoT30yOQQeVbLvUrTsGccj
H2GGRQWMPuT8PuxWnb0vrCg89A0IFkmpXTeSeZXdyPSbA4/FyZ8sUmrZZP7e60u7K60Q4IPaICtR
7+aQ3wvKb3i0kZKOuuGPOsngEqvIknx/ghqQktRdd/u8PHVmC1PQsd3D4Lj7MSt5jFbLRE/Aa8/u
4Jq4j0EBSSeTcGHkGN1h4Z0nH8jmL+3AVt5O+tiRS2IRiAuNmW9NBAr5Z5G7NzWM22zgvbr5CB4T
VCXAfcBENh4gizlgB63n59lKcaBLP01Tn+yirs53Rmu3N3KzCOdE0BfVgO4r0L4KnF3+BaCkxxL6
eY4GNqpIUXQecPJso0U7ytPRW0W2h5f1SaAO8sNL6foweI2VnuzXci6VjDF6trNaG9k54i2VdQra
0jl7aqOxGNQaAIxORVq+l7daMCUnxMhwGghQZ238Y6LH+zEe3oY60PYYHaIHmYNrbMYYMLRpOHfJ
gBr/Gk/pGSmA4eB19XOTAT6wVw95sSSHIOLYGGE1w4DTFibCJOQgjHkVov+41R5jPTkadXdrpebA
gmDCq0xiprCATnaoYCOyb8ARvwkyXrUBolWnstTHjW34Daxpps0C6ZWcomfiNZAP2psFMbo0x4cc
NdCd1wVPftryX2rbT5N7sFj2Yu+mercrqhFL8ZGV4rUxrZW1afS7ovSQsIBtXcyA0nugGK5b4TUE
JkrSQ5IAio1Kwz/buKsNXf8zR3VJHqUxpjdd/ykeGGvWNfoMyzeErRJV587+udraQlA7Ms4F8i8J
04a5hNeVNONnBxoL9JsyvBnynnRmtnY7ubESEYzDkJl3VVA9tsQFdvrqgTL4I8Zj8hyj7Ai/ftn5
E7LF0WTuR98FfASxLlJZDtmgjwUuptN/tztQEH5LZrjTX/2wSY7tKYVMiSw+GykNiggRYmZ2cm3Y
y9746PlzCs4qHshq4yNLFhblWGnAv/c2c3948G6QjyO9NerhduwT/6ij9XH5bDEy7xt9JtWNlgH5
M7UZsak7IZeTb3N4ohgXfKmW9i0i+cNiGw4b6XC+Hjd762M33y0ZAXsLQYb7tAdAbUE+8HveDvLt
FJJZBWIFjBzfL+gewOQkfy0l38eohHfyX5WBSnRr3XIuND0+SL2pktpSum6kmXs9V/al1ywp40MN
WEwav2snRd10s53jun9czpW6AvmqpNSxtHN+ZXox7Ko8J6Jc4fpnLzaaQE76Srp7vQ9WI3tZ2nA9
ptNL2gbazjJLnJI8FULDSdAKlfMg+oLOEvyMpuINzgFyT4owCg3ZRSloxONkbVz48PWXaCgPhW/s
CFlgOxNDGUd4xLxprDGEKz2fJ9wGfoVzR36rDr5X2PnACyKmFKJxsrGRm7ghkNoCbsnm0zSu2stq
xr+M9IDkh/29s1CC76MpfMTvrr0PDQ2WRJYsP7w2uVvnyv1sEvs6EmIaoI054/dMO8vxCXWzHaDn
/DTCtX/Fk/uzO6/4osWICyRF6D00Ud09lN2AEwohlx+xWb2UZqjfRTn+niTwHdgi0P7lYAdKch6y
H12Q5fthdXGViLzyM6rJD9Ir3xqPOlyY+yCppkeHuDDQES6HYMe3OMX5Z0Ld9YQIdbYrFjxp9YF5
PYp+Nwn6X98aY0ZNoHQG/EqD9W2qYxzf+ZBLPyFv3SUWGjmN8cTqR0kpq5HGxbcEvVWUWfQ2fEZv
xzgPM5ZCcrcrMYU1cLOvhYZOrDf3xsHIh/irg0aq3BXWwzNKD655nuBVPztoO11uF7uz/ibpE+tp
jBbjrrSW6NLl4tnHcXbMtwUG4rFaqmCfdf30Dcjv5cy48tNd31nWqXO87HUY5+9yKT3Hr6GIwvnR
XArrfnX7aWOrbwaBsAc/15vPRAarW7Tm0cbV3OgHKmPy2e2GxylpOxRDJn2A3LS+SIcTvLDN6Pj9
Q7zU7gMWVvHlB3QwIzX1uGNZmOW7bhiyk+Gk8+UHRHgpiBGmWF3IUogzhEdT95zPGNncSa9r7CFe
rB6xQTlQyGMn36Xd6L+IRpsvtr4kZ0SPgq3cfgmDtze96i1BscVAjHO/NLV9G3tV8JxGBFiDxSp/
lYMNCyg2v8yA6/YslKMTbMz5OZq1+dJiiMpbzODTr1pip3t7aQFqMSA9d5qD271eVL+S2T6g87t8
HZIy2MVWs55iFR01KvcYgAe/9FOQP5vtPP7GbMvcpZHlQwUJu6el9wltqn6cpNqlkzZ+ywFwIXfl
FMwfyvipbSO03lSLCLWoSB9DFE69epfVxXRmYWA8EiYucKPn87Rzt+nw9PkeLSY/d2jyoveL5lFH
MfvSh+utLNsd/ztgwoCUmZHe4QoXPuQxdEy5ygD7foTA+cPvHPyocrvHjyrRH5yQBJpcZWYMCFL/
R15BWCpnzYJKGtcPXodin3SBLpLbWfmdNNDrgZx33yb3PQLpipoZXlp5002dLt7PccCqNnC9Dhhn
v/IIIpMxjV3+C81A9bGHyoAJbE/WvWVP1X3OtbZZOyG4Wm0v99PogHQ1LUZtsw3vSBjCZ0JY+Weh
naUHY60tpR3dP9RjqyMnHOvYKOfmj9H+Ig3Ami5IFzX2Q28s9Z2tiHewf3V0j/l5xpEwtVa3vzEl
JxQ59fqLF8U177a1w6q4HF9WQAE3o+E2iN4HWKUO9o/GwnonT+ij4fk8l9wjhieJ9qb10cultyB+
rf3KeQu1XMNW2s3OkCPtBx4mVMZiP/yBUBcSC1w4Q7MKeYakeUHyaTxWWQjdusI/rnJJaEiTEoOk
kuDsD9ub8BnMmvbBNOzpnDmwvsyxbr7oefMkTfn3fBqgpL0RWsn2MPECHL/8+HGq0MFp9LL7aYGO
t9WFLRa1CJC42rOxLOaRyZN2WF0rffUiQtIls/zfCp5KPRi176mG+AqmFVoXPcTebJ/7yJ8hCvH3
spGnla/HNf23UW+TN3gzzX6OZuMEHal9nAGRINFYq5nRF2m5DqGN7bNhPGOHEJBWR3mmH9vzPDTD
6+TBJJNmGOnuKjtYviMM1m1HfBXvJz2K7+ZBJ0cWevHXdcju5bMEdfAVTRTrsxcjq7iWPkhrHSUq
wwPRgaNm/ssY7+ULaljJ4b2yts9jN8E1jsfl0GeR85qgBHj5ukM32vukq76HOmO1bwbTvWdq1R0q
9OXOSbr+q1EYZ+mNSN2PJC55TxboYHhhXhwMba5u3TLwn90VW6C4tuxfA7gf/Gy0b9lghdupxyqk
dIz4wUmzBG8CeI2F/4wHq/Nr1nJeiigYPVoF0kt1g7FAWI3DFzjc99JX3Ot/ILKafiK/4B0Ags9H
nDk1HtsBtIrqA9NXUumhgarQOu5WN57PCon8CHVOJ4rI/chGdhEjw4pO52FCoWbcyWnqfGlhRaf/
1SltJDP/Y0b7/7YJfKx/SmlfTvkro62oQbZukKj2bEjf9ruMNsluZJ5d3fEM04c0BDXoT9aQ5akE
t04a27c9w/UCstJ/JbiN/4F75OsBZCPDQbH5v8pvuyo//0+socB38PdQEt86onm2Ikm9z28XjQc5
J3OnO9/KB5welZyC2sxztp6MxFxPJhO9TakgNRf2nMJ4C4UulJLaJGv+pez5z0x9FqBvpYAzAmOR
EniYoiswW1Are2ZefwJmrqgZqfOKicm+VGpNNhwCM77V5zTdR9XyKa6wXSPfzRRe593fftXN9c6M
e5ZcihFx3eClzJpP9gvBko128cU2V2/3DosiMBVYeMRenMZFYcfAzk0wWrIxmx6YuQC1SNb+VcTM
6FeSmR0rfaUZIYfHcZ3+bJkWxIo3eZYu23QciAWaKXp38o35S94cccPZpb4KBkvd5fDUFIhnQnKH
4s5SSWLhvVo5XXfBOQKJLLU4PQEUyNT6rVwzR0eRkWI0MYe61Mq+ptZrPsLNeDaUg66QwYh5KRTO
dYM3Nh88EoBOpn4NHH1JYRW1B2KNqK8kGbwxrVGbkOyPE7lGyXDwV4Lg2mpqzTdnsrTdCjqDKVjz
IpFvyYxdY+BSSgYLOYAPh8HNh6gSE7Dba7PxSfJZWa+YBNJQ9s1RfZHvDl17f9fnJZG29A2x9aUw
th+ufgnDXyulj8uVpCixejksm6I+1AvPWqZlJoo8vnEpaXZvniwnLyykLSjKYdk0a/7dt/Vwd62S
UqE6kJLTgJEuq/TS4lp/PcHpWL1W9UHyIP8mBXLNkUjK5JIikcq/3X/XlRSTZkr3mWN9up4ipUs/
H7t4l3r5l2Ia/Gbxvrv9eIV3PeXkhlHbwkjq3dnvjv+Hm393wrvi9abfnfq3x6Xlx1v72DJxUc22
c4sgNASDa+pOHm/Z/Nu6j1nRyylJbpVoDP+VeZVKSavJX+ddRu96hbqrWpJ1klu029k9mAxp13Ou
DT90Kwfc9TlOaudWovcSu5aSEEauux/qKuGTS+D7X4rS9EqvufZ75aBIv+8oKIV0Jy0doXb/56tL
w+tlHBtb52HK91Jl4oc9fpXiiJMe+b2OzJA+eQdhVwkzbRGlLOFdSaVs/Ny0UQaRQ9JKai8Bbm/F
e6dr0mlr91o6nuXQihDW+ipF3WHd9fiuG9NFq5eVU7a9KGhd+tLQLyD93CbhPksqZ4vZ7D1KiFhI
uvPPpLW/AZ5Ew4AkUBkX5mZuh59ZjjZH2yPgO+a/LZO+KZBTRoSwQzO0RnFl8pNzjZvWLp+VinmK
rdLJ8iIcMCABlbx3UBvHDzdsGw+ToX/c5eVjLIoZuSRtjOsXb1VJf0mAXHb/bd0lNi3vYTlNvRnk
3MsZf7N7Iex86Pr/oxuWxsMBAOYlP4T9D+8cudKlKNeTbpCP5L0vF/i3d1LoCavupTq8vxuoTPva
XF5qeZNdI+xSuqZiJOr+sc318PW8a13d4M2EWQFfzvXwh27ROiPiKJXXNv/dZeTOrle5diN1eEh8
KzIi1pAZITGpjPKVWSN1sssb/Amz6WUvLaR+FEzKu6IcSuW9Kud86FF2C0lUy+FLSzlpVZeV0uX4
df/SZ0xgc9EcZP6MHnpRpT2gjeSgJ/g9hox9jtfiriLLwuwCLZJ5QHql0yfrxmJGuseZYVv5mY6i
pzUAYQPQnsb1z2x0V9w40Pnn/dzvXNaa5G+y4IAxyF0XBNVxJKIW1OQHssz/btkIxNYJrNrvruYj
Jl4Xt0hKm5sqRMLV9l6Q8UU9G+ofAlLNr3RVGurMMHYJOCk3Wp+QT0fwZfbx+0N1JU+aT7qHUGdc
dV/zRPuVFl1yWAwksKrVeYgmYhEpooqR86ULyuCAEGywcyaYmVl8sHFnQxafWEFejqyrl13X4EAR
VuAiJxeNR8zvnHDCeSbbF/WM0OOcT/uS4B4L+qdQS/7AghxzjhUjtNR171giEKidwMp1WfZjyRE8
dvysxMN9rrbICpxywJKFlc0PRVLf6Uu3q5i7Kyr16zhV6a3T7IO4Jd1RNcGuCLR5Z/e4KYxT8gL0
VNu6qCXe/BjLqtjGA8rri6YbextMG85Q69cqT354/WrtDLSHu9chqp8amxBQc0TrsdjVnhrnnPiw
tljngZ8iUp/o+Kr6CD4OIdY43oqRyLPt5sfGReXINFsTdW6wcgiHfq8mNCx81C0YFkP8d2Lr2bR+
y8fAgsQQj59zD+xbFi8vRe/elQkeFk44bweUVYflOSoiFAvrc1rPf9SFQSJVcZecuhn4LWpAraj0
3eTxst6EZZzc9kTbcdPFR31BPLJnUG10q9zbwAqLAaAdHu3DxmuCX6lRxQifmv7dYqmgFSKITlAl
xBXNb2P8jG9BAUU3QfDRRqGprvuDEeJdEyEeaG3QqGHuD9FkPyR8LHedbkmHfEOGJX0ch3p9Hr76
r3jRjQdyHNON02m/a/ExbErwlLH+VgGAPyCxiC4RKkvdaj2hn7mpSqSH0KpB0goNbwcPUgP76rGO
1xtb4UB7H9nT0rb20D2620bQogo32vittyVptNWwbtiGgEsnhTK1gv5blJFpVfhTSyFRcY0fdZCp
i8KoOsYZvaBRIVdrq8eBKALJFUD5nOvfiA6H+ynI93mhFKMVArYHChsAiS2BxjpDaOzrmsdhFytI
rq0wtEH21ChMrQMCaOMqLClCnVi8F3WAw0aSbAEqQOjNWdnYyhcefiZ/HmC7tcLv2grJaytMbzp9
69f5mUhVu+sSWICDCd9enbEoRHAMNLgEIlwqrLAPaDgBPNwDIi74f6BN3W5D4MVdik4Qs32yC7l/
dhUGGbzCTaZQyQHw5KZajLOZprA6EajEisX4NSs0M04x+caJlvppLt3bZQ6WY5tjgFD72GjM+fBc
869CRaAYedtX+A4bSfG0JORYbIuIW7H4n1eFr9YV0hqb7n7vCfoaGLap8NgNwOxWIbTX9VQIZHtR
6G1D4bgHptCNQnbr/qmIY+cwW/kTBDOE1TJ72REj/BxrQ7lv1+U4TugqQkNC2B3sONDtblcTbl/T
8YfdIgc3T1DREaFZUYsEfQ6IHeniducASx8UPh3baJDqQ/0ZxreH8Ltl34WNssBbvltMRlwLm0Yb
DhMJXrDvbksHiQKYRgDjO7vZG/4ZJffmFi26m8EZt4ujXMtbMNHA5L9U2FFYE/Ep/AFBjtvdPUKJ
SMyOfXOjKyWKFTlAgKDz174nIOuk07Hmx70B7PL7Ooa/Y0lyT3zu6Kbza1g2T11YOwfygwiJNt6+
NjQwE5ql3cxV/wkpMh6KsGqhbuXxobesVwSnyMokwS34oXLHULg8TagpIe+rHUYMKLCIzwmWFo5/
U1fKBt2r9wTYh31V4LWbw/9q5ofQcr9i7WtsyF1jzoQ8ZFWt37ZLab40Xv3Gvw+PoHYATxzoaPiw
1wfhvpps1qMkFOH/RufUbA5zSw5YX8pxQ+b+c8Lf9DBYP4zKmAmgAEsyGg9cX7K+zoBqt96IncrS
x7djCsCbLM1dFhmfjAGIWB+Md7rzPcjD8lCb8THobVSgQsKbRlu8WhBmb9BLjjZamaGCjw+IG/TO
K/n/cfTRVX10m0Y7A36+4Z9mHZo0WW58VAYalSPriuAMGMe8cdCd2UXu87jOxjap+U9OYQduotHM
29l58of+gZwPACmPZ29CFfomQoE567/gyYV4ElnhkOGODPt3FgjVZgFzEfRBsK9wF7px3Drb2hlG
jD32KWSc7NtWUefMpXsiL7ZbUjt9Jja7ZbRLwV4sNlLDMbCcWbl0eIit4KMCWChFSP9QrT38yxF5
L7jGGCyGb6u7VCS8grfF1NedneNogP7Bpl/CH+3gnEcoidsJmw6SXu7vRZtrW2/GNot/SnkMWQlg
eWsCtEgMAJFJu8s9NDbRbLGbMIAyEBj7Pm6yXWokqLa75rfGH4xN0OLGhixjg7am7h8XlOxAMVbf
iKgVt+vIjAhvmT2WBJ/ncdm7RvG5XGf7Bn2PYx7xC3s46yIfvd41PgAOAvyfyGPhym2BWoMR9pD5
1bQbFye7aYwkhHBQ+jfrFO2sEkvkF71Htg39yL2XojBS8d/wMiTvGUh6QEU/oDvtIvwkQPmFT5aX
R7xuMKWxM/3UgPTEgc48TSQ/j8mgwPpp8hYWKZpjqfbgDfZPe5wRtV+jkw75gicDMVlTx9JtIRXY
avnBToBhu8tdqL7p2hgfUMpisVQz8k39xqj7aVf6rY8eZvJbbSTpBqIdAlZJ3mAxCYqkrfAfx51a
Q8uzPgxp+cknQDQwHqOaFezjDplEvImR4nXMYWdP5cMQ6+4usmoQfXr12jFzaBq33fZ9/xRYTXsT
jRZah2b96Ljmm9nq5yo8zC42u66FIZSn0goDGj8NSdPMuKMRP5uFRImRb9YiukvM8WcN8x4+p78n
u79AMvVOMBqaO8OMX+wZ+dcl7fcIEP6WzW/ulJ0Wc/4jn7Rl03iaeVNGxm2H5uDGsjMP7yuAAQUA
y838h7UwgOgNEF7Tsz/7QextLJ0k1+hjAODj9NJ4KJWXZRoAm9GSTZKV4W3DFFpvq7u6RnEc1Sls
W8dN7iFu6mnW7RDnYGyyO48rbtahTdGUQZnabiz9tvHm/VohSckYtyvITt67Zfri22h4e9iYZgbZ
cJ8vLs6TfTpoLTMflJpj10Xq2j039bHMl+Q2sPRt1N1mzmSc+2Atmc83mzydAYxm2iaoauvA8oFc
z/cJOenHzlBDZ15moC/nLQrkv0p9YjCJ0arD+m+N/E9zcapZ1h3wYT8sEdBjvpaX2QYBopX1fWTp
L+ZUIAmql6/OMPwWdWO20WvoViR/8jSob/w5Nu80u9npiTkc42LerQ0KxFWcxmeyzA/ZeFrmVQPn
YHxtkzhAAKJxd2lW3/EeZLqFBFDs18rFFT4lFBUMkOIaSGyHWiaWJxjN1wQQlBeg/n3sSUXhMhhZ
Q4+xQfVSBH5ywNQek0cHLKQS7yZLh8NRuCIwmKTrTh/Nx9Rtn/KIl3FsabfD/+PuvJbjxtYs/Son
+h412PCYmO4LZCK9o0hKlG4QFA2893j6+QCqSlJ1z4k5fTcTUQWlTzDh9v7/tb4Vm9G5iLqLHr5W
lnKpesX4omYm7cQDFF0VaCa17il6GyecBzTFGBzZegB3Z2If7fDFmBoVE5T2DNEkrLReQDqjoCkK
nJCOIbkqYczI5E4oROORL3ah1YfHrKmodJNw4kSkMzpd5BG/m1Bp6EGEtnJ8pK/qb81qcnt/PHtV
IG8yP/kStJO/zaoJMyfzH4V6xWOTHzVFI5WtZAezRauDq6PcMcALq2NMcGP4IPu5Ae+2f1cQT5l2
J/Zg398N/5FyPDzXenzvYa1+1oOyXcWonRlYDqrbCzqiUV63Z2MdQU7b+Zp3pN94Kppucu1W9reW
dE7t/rs91vGZytEm1FXtgO36XMfYzAFw7n2qwniPsmdUbxiNm2mWK+2NwEOLYbdvhVUAkvVcZGkv
nRITE6EZFG3sUHNssPJB0rzOSENkDMPRGklcLhUCOAwuCoVpvxjEO+RR60gYp3Sz3mrAKCwboVTt
+XdEEH/OQYP2wnrU6o7OMpNkRzXHB7jDbNX2UfigxISH+s+U40sn1yfO0uGK1EHUWpGbKPnnXFOe
g7w/SbnpIPROVqOVOUUcTpdcIuYlbkSw6xRN2VY2m0wSdxXi0psc6d6tIDbqVnpHggRxsi8P9ZCU
qiGZW6TzY8L0Cxxcfbr/+S5f8YJ1Wg0BfEo+aXmim9TnZjKHddl0azWY7uvyvk60/taLftuYlQJt
m9DAfoo7pzeiiBXxH6Wi8yXHYxQbla3pdh1JVkN4ROELiUJP6BAP/l0zL8bEuwN/bmUpDVO/12/L
gnLktAKWwUg0N388lhljuZ3agEP+r8faicQj8v6UbWlJTm7p3jWdFy07Y2GWNw4KhVM+SaNDqkBn
nReUZgFrjuboLHcJ1VBvUWWGpGvWHw/9fLw2tC8hw9/D8pAllcotKYZpnfZENC2PLQtV8ZR97RMm
t7zklydIg1MZvvx8RFdyaJljnu2XL16e8AKiy+1GXTM5LdbLQ8uTYSxnkCbH++UhnSiHi2lK694P
ojtqhbkZj7dGiPCuL4f3ISy9fS9AcI9RchoGXbstC+Qu7SpvDH3z87Fk7LKth25jFWPZlJCReepJ
ldpDrMf6DSqp/vHeNjRo56CUGjE44j63AjZqQi7JpBfW9uN+lc96mjzRVsXyfFDoCiOj4RbV1pUk
1MlFN99z7LTazbZj6aqHuMe4o+JI/VgwtfpKSO50GJHNSIxCJizemcrF4a/XDTHKgGTC8rh8kCnn
xtFPwxsxKO2FjI31xx41FRCwB5RTdpLW15zRF1Galn+nRPl94fnDcXnZsjDKXEHClRW75e7yWmFl
zVovsZMs71oeU0bUwFIen9EtDmRZ+vYtyVT7Bq1pOqhq+833Kvu2PI4Jr7vCoHK8yJL5O+aXee0I
GVAJzssrmAXeZIBulG3Y//IxbHaSbxu3ssjNW5EFpSsCC+DsMJm35QnRRPVeLnTEn/Prlif8WNYu
ZQKwOIrnTAw7aDZ1SqBiF46M3Dr99PO1QVmaSGlrc5soZbQhcsnHoucFd0WmW0htxthVTQ9QsNmU
YK9sqm/IsEMguiy0pm721JQyJxgG2fn/uvlvEn39z+zsVF+yt5cmfGmbXz3tH2/7IQAwxR8mzX2a
+IpqqFBD6fL/sLSb6h8m0H9ZVk3GHqZt2H8JADQc7rouVAikGqzxRTbwQwCgyX+Qyk0bQ9U/hAPi
X1EAWHPI968CAM0i3sdWZEWzhKnL8myz/1UAoAN8sg3CfSlqyDs66j4WnvKkhQwKA6BRK71pnhrp
Pa7UT5bcYV1nluVm6HlXcWQwDZwHIqFUW6vOyr4wd77KjfVgdVZ88DNMo135PrTJqbO0miGqgSOa
2Y0cknYtZQy/iQscWw01nm9zt/OI7oNSnhH+s8oMimHZRNZmS/CtmC4ikO5QqXMlVs1nRAuPJhHB
eJKBrPg9VzgE6+ZNdqmwksdXEGDJkJc+Nys5l477HsS5eI5EVhCkSkbs8OhZ2PVxlt7Z4yfiDx6q
Xl9LE8RwWHFBZVwMPfre9vYV/du5R3o2NLSE5eoSC9R0RcPsuoWfuSq66mkKigcqDp+YGHytk2o7
wpaogWBT5jI/a2pwa834nTxTEGd68ZTk4XvuNyrVCn5m8AN3BlXzShfAs/idYp91Rpz+pOVuQUaE
mipbz6vRD2aXxgZKLrCm6miu7IgIQkJvBPBmhOQMzTM0XZFbVdY+lPnZoANEjspbIk8nOtv2XKJF
VMdMOAUY45kx++AYBltVi3eEozpxkJYruWQdEvxDszN/J8+yL6WfE4ItlwntXhuMb57ZvHgV76Mk
g5UhQifbp8cwSwkK95TaMZY9hYI7FptvgoJ+pFUFoXnEEMWDvzdKI5wrWHco3MmLJSZ6/mBMtpaz
bG2vll41tM0k3zpFojKFGKwvEUUBiniDtQYFelf7AGAARZLEtQrnqPCYs9te75FcdwP1KGo7Yd1f
2gyFvMpcqV2yhAuDDY9aHyAebGiztdYQ099rdSI3L8p2eehfQpNdh/+3DQpJpzXnWlpufqlw1B/t
xH/xEqZmTWU/RJgsCHJiioJBLaHUHSCmruUoWgXEKG00sp8ZcI03qRMvSvUiiMT7pBAiKhI7cPy2
kBlZrUvb8OgJHLRJjjeVaYY7GNS9VdEjqVnXXjf3nQcAHivfcrB4oOtXcoCmqxTaapLfC7OT12JU
7+Dxh4gc7Ydy8L8gyLnEIduXULBU1u+6kNq7Ivy7ssnCTTx6yVpLSSstM/7MYuNHlLxGrxj2c+hA
560gMpGiSF3LZhzl+J+AzzUrNEkXRjIM3LDUtIn95oFuCdNPhUKPIBu3iSa/E6I3wL2YD7wy3ie4
swiG1S/DGL8PNgF+MDss3KT5F73fBUx9KcxyJMhfBOIS9tEB2R/Bz1p10np2EbMj4TAFwEs+ZkWi
cu8/iby21k1udOymWCerunrqI0M40h7AMPXLhENM4qAjk2BbFunJIzsaCtKDaVM/6op454vpMMXf
YyCXhL+vlJLfmlrHuyz8d60SayYV1K4f6LFsRCxuxIkUK8vkoKk6UDRBSshDnu5LbQAWlXqEJZmx
mwQ8b1jRd1WYtcO50SKiwnvKqmDctWxCUzMflEqVVhZxlTzDiJ7GEcOaAWepwfkUFT0q4IBavt4n
rm3WT2bM9xpYfUCMD+AKxpPF2TM2TLLWi1uGCWCV1pbYlClRnkWcfpdmi3zUlPsUzryTmaDIKEYn
Sq27hV/KDmhqp5CJDqXN9alF7UUmYknKKkE5K2W2u/UVKnpbmY/ZtiBLLTQvQ8TJMq+qZyW33xXm
ESupTgjFK4e1VzKWITB+m2vSkZiSYdv46m0eH1W4Il215A+yg881rXc3NnPKM71KW4kAtqzN63VZ
k3hEuXJD1S/jYgCQgh/C0VPr7JNFjwjesUP1HpmNOzQSjuNJox9ATLscxe8qNoZVIGU5ziUdIyFb
sNN0Bqu+QdRtlplOQNFdbvVdbgncPbpTnuW0gtTXIvnAm1HPZkFObyleFkSTrk9u9bb3iLVnzOl2
IsOjRZlt1Wv2DRT4RlOvUsqmkLzspBTeC7xWYENIBIIiIrQwuVd7tlasP/VNnzoTbI4NhSx7SyH1
e8GAHpOZ/tBx8V0ZKm4Y9KfE2Shk1WrsLvO5xK+Vu7GKo7VvN58ICbmXq/YVXedjZRCkZhGMAr/T
v5nx67KXD/YOF2PgRFUHM3nbaz0FlXpEjWDm11ANNzTVOd1mWrUvVSj4ywWLcLNwNUmsKGlR3qqr
AdN4tkpqoB5+V7viOozNM1lc7wEhkdHUfgUvWpK0m7yS9EKgnEpx1VfSbaopuksU9R7FeLeybBBo
iRwcy8gucRkT0jXo25Kz/ei1e8mnpEwh9TL15rlHA+FFtAhlr1NWZeC5bagzFGU6503ym0wSojWR
rx4k492kIpydsvJr2FJIKXwuRpIgE1odhIxlaK4Fd1XFxSm5SDW9YvS+jC+i9Jlo6S/UXQ9iwuqM
dp9+Kbu9/IbUJFpZ3vCNqj46Oi3xV9gdNE3r6Kad9P5r0OTJuqr02vFEOQdqNxSXDU42dmzsbYDi
DJebbCOIMGISIq+xEq8k2Gsr0xcNSRycfHpTeqiZO5Oo4atwEJQ7lICrkjnEZppPkDiQifmquRLL
KkY5Em/LAaudT04jImjKzi2Eiigg9nrUTCcRF9VkuyZys0nNRHWWyyEHj+rkjDiSefQVEYw7SNin
Q06I+JIfprF5QrkZHwbSSVcZpVZwP3f44NahwOlnt1wpA/WsN3io4ohhg6QX91LP3xLYZ7WGpAeT
GWMzOvFTPePckN3PQ5ewUM4oRSXHVMRlnOSnZc+xUamzB1QrC79bkEmGaw7YtVsuccS945GKJyrX
5MFe+877EkYpYaw6jrUL6taYHQnGmT6YzXoIiIaceqJgI5PtL3tORIy9myOLr8LszeoFvn5aBbBm
veem1fEFdQGZbB72MYca9+c0Z6gUSwyzjBhyMwErwGEdo+iiTSO0T/zkKLMMozlSHf+xKMe8OVY4
EfBZVRS+K9cgvPqg4hS1mkLsGIF/DUo0rTE5YXVNBBGDYzKNKlu4fZ58SWRMPFI9f9onPTCffVNn
rlUUSup41SQOMErE4eO+TKzWOuvIo1GYdR+CPLlGETX4VpXvrdneWIxQDRYNYm5uGsuP3LAVlFZm
hp4+R0ksSWrL3WVBP6A9eJsR0yz2ve/9X1lwmMshDo2IUttQCY5xal01Y9RxC0Hvsy2C06pIGEQc
YshRKuKhm41hARCeQKwPtXYRaYDiKjTAwcSUhTStpNsVxdBxUoVar9aQXrvwzBd++ZAmj3pFS7hc
nkC1q60IxaHOVPrNYWqEfyD9C9fjvD19nyPJm/YhsB+rreJjkF3wIMpupuBXM0bhn0gUPxFU366q
xKMMn1L5g6RPKUyRfwEO2JpKDJc2kHfXYHbL7j39zRgy756eOQMwu3vJ86o74cruTtNdEhiXolRB
HycwDfmWRyP4VpAtdlA9qnsAgff4MBO3rNhhrFoeCC/0sLktN2NTYYhjEDc8PwE8jypoS41SgK+O
ZrTgAvpebiW0TDPTP5p0Do9RDh9jUMyvmTRRl2VnpRpvPJmyUW9yBY5AH8TqwZDVuYX4131l8BXX
yILXdA6hQRtLZNPHTS3Gn00fZ06fNik+FspBSJ6RonGwcSjW4Zphzuxms2iCpcoJcLd0rCIQnr5O
YtN8T4E3VDHNIqllsLpi3VmJdFwW9fz0x92++Ezeqbcx8sZ0magQpJQ2PYX+RrhKj0pYNo3uSOAM
c0OTQUCchf3J8ALTURVdc8bKv6STjP7HsvVjmWbGxy1PQ4yAbk11lseWl7QlJt8aiTmkQ3d5hOgN
/WhkOGPNijzntpbPQtXPXh91JG5Jx2KQq69x5WVrS5eNS++hM+nstjv2ZW+cR0k6RbPgZNL6+5A4
5AvN3GPWE2pVqn1yLM1WPEh1Zq+V3PC3y119Ci4qHjrXRMM8Uz+VB2JFxameBoqbXUKzEln0hqhU
f40rryefiAr5YMZ3sa7EYHKHr2lrQldvbd1NMgYI0NwZntPeUFt+7cA0Hn6pL9w+0jz+kSE4yMOs
qf/938Q8G/8l5GOerWsG8buGwc5iAfj8fbae2JIy4Whud01aZ1tlzpwK3sN4xC+bYfuB5+/QKVmH
HfwsLeTq9d/5fk1YOFwt8k7kv1ULbBzwo90U7a42h0d9Ki+VyWCSiaAaxq8M9pWaZL3WICtMTNt/
/t1zfsl/+tMhAxqKRuy7bf3tqxn8S7QXs3aXjMwT5wlj3doPQzLi1NPG1aTJO/yH/mr51v/xMvxP
/y3/8ZN/BK285AX5fHgs/3b3P7Zv+eU5fav/1/yuv171H7/f5U0/PnTGHv52x82asBnv2rdq/PRW
4+v+FZD4f/vkP96WT3kYi7d//7fn1zRkK9b46l5+qz3ZlDt++Vn/E4Hxz/f8I3//B5E3bfo9/M28
8vH+P2tXJNTIlKUszVpKVwq1oz9rV+YfQlDYMmdcoy20XyJvVItcG82mSKUKC/+KgaXkT/OK9QfO
FVXhSUM3Fa64/0rtav763/YIG9SjrKlCVzSd4tr8l/9auhpFFotgHOSdRPgdoqTUf9enI/CZjcz0
nxBMR9aidWRZa0+86XXg1N19i6ROnl4Vqk81ev2QfZYQ7V1PbwPLX3htyieh0Y0Ob7/8zD92o1+P
XDzG/8XactwKym22pszOnd/WNscvXliWz9oODE8Dxqt1WtxkE3KZpz2NdnGiten6E8kQ5k5KcSEi
mS2my2h1u1Ii65AJe6dxrU5lgs9i1AzeOSTKpVdRJVG76Zl6oI2gWczM6mqqbzVh9jGd0MC78jEl
jOXYw5yZFbf540YDbfH8GK/Ab7nRyvxlfg0TH6cpZp4RCZI61jzbW8m0T+evanyUfurJQoI2PzS/
ZP7IshCMWDUwLP1m/qheBwBgta5cvGh8+p8rVVJJmtdpXsFlhQkPyGXdNcx0Nb8m5ON8ppVeb6zJ
n0YcRueBiFIlVLC9Sk7J7br3VszT+Op4U/uxG1oy5DlOtanhVsw7At7K0xoyL7/gLfNLfR4jSWss
uXI0Vy2mytEiAURlVFatO79bw+4mp943oy4ZCfAZIRlcZUAon0TINO9F+Mjwm4ICcpHUPs8fp0TH
tqt3mtpt5lfEYX9X8mrGrDENPTYHJj2FxEbkdszzrnp91PJNzTvijA/gO5b14stLAej6x586fx9z
ace0xZYwzBLq4PwUBcTl32Gny99rAqcVlI7LH8DnaIh10I5u559n/tvnL5//Bk2K3DKLN/Pt+Sf0
5ts8B5bRsfN1FD/IrBq+4s8asAGlCmpHSZh3KL68hfJCUYRDg8unwe0uv0XKAyOONXnFK7k5gLly
DLDY8935xbUYHCozu1FeRFdOicxPi7pNC8OpbbPj/Lg3VZhtYfxN30K+Y/7cOu42YZyuUBwuH6Fw
20YDkxGsPq+VoQh0HR9vtZRmRcAdPBmGx7RrPW7Pz5Xzx7qFxl/Gp8VaiIdeNPcyve2Ut89rML8N
l4FhfxWYlWLD23XluOnIrwHpmj+nkXBsAwyWYaJLQNlTnBQiCmTqc8/dkK6qNv40SN4D0vXGoZP4
La5TNxHEyY3qzUsTkAEGKYAwozJLh2RjHuvRPJcVhAsflWQUUxtUzi1A5XWGQoiY+i0YwhmrZz3E
2ZNSoxSTQq9kRkZhYJT7l0zz12mQMYXxOWAkEdyoc7ugy9nPWlftmzuw4qtZi9XmE7+geuUk9t+5
9D3kKf/9fqVbrl4/L4Pn8AX5YP7e/NNX/T90DeVqYkAU/j9jjK/VG1zTX1s+P97yp+lTGH9ohmHL
qsF17nfTp6L9oRu6zvBNGAZcy1+i4ow/FIPnIA0rgIZV+yfVmBQ5gt00GkGW8QFG/leum8I2tN+v
RbKuqawCYXUyWXEM5v525Yzrdor71g6RzH5b8OrZHIFiJAyg637cwZTHctx+BnfgHSabgCqtih+t
IXz1GWKtrHCGk89mzJ8LNKEZeeLqaTB0sU4GdW4p58zaWVRqfGzKnLRuE/3vj9zHpjA3YpDOyRwA
vixyk47FlEYK9d3Ktbuq3BtC5C7N+t6JEsOggDJZXOUDTphxB9ytTuNdq3ZHD0NzlEjerWTwtWlU
+zM0HTyaOtkGnnkz7HXl9+NtaXBS9N1zmryIwbJOSp2e9Tau9lmnfg8ZthbQVY8+xWenhOu8+cCY
L5zzvxHPDWX4XPQduKTcuKpdVmx1QszjDiENXk0M3HX96g3eixwAyhso+LmQ6JiizbNGzRoE84vQ
AN/UbjLR60dYr/rR7gaV2K3nhXVbzmQneFLIRvlrpOgjB2GJLOA88CMWYbmF5ephiJt4domTc+Ib
0q6hAN/NbCm6Qs16asfCyToSqGdAzvLX2IZh7EaKqs0Cqlr+OJlvmyeXidstRKs8eehBXEUz6wo8
QLsec0vhQhGbB6sNdHRzyjUEkgXVADMH1Cwx87PkmaSVLlCtbuZric6AtEXPBHQhTuHG2JMxUm8z
MMa4ThsixfXWgNbVm9XRmwleZox2kDLnRkl9cyubiIdU+1fY/N+2xM+tk8/8MKlq31WAYnIxejOM
jqBvayjcqsnaw7IYBq1yATO8ySYkHKftybcyCGlvZ6iZQVfhsNz6uRjmTCmUT95Wo5Si8vWHZbH8
QX+7u+QtVLCaV5UibCeQ5kC7Baf/cXMalFufxGDDhfJ1cRt/+IxnetvPu2KoCtCPlbazUrTnS4zF
DGRcbv1cLDvDcncaSVNDqdY5yxG5HIzmEvkTzP7o5cFl7+gj/UlNQ64ls7tp+el+Ln4+ps5Muzj6
CLDFfTPz/uaoRoooGfljM0drdg4nMyGPUR99wDmkK/5rMcyIwCXf9SPqFV1YyLAW+p7SUZVAOw42
6wPF//M+AmxjbO60uu4n15oJToHWDpNbJc/IH1oKM7m2Bkk8YFrAoY4/fjro82K5uywUO8I3MI/8
Uv1rJKARCm9LFBptH7oia2uYYZCKBeaBjhRO6ariZpmN2TajLlj13hcrH7imKvLaDFvpYKnqw2hN
KbrshdQ3rxRh2mDPDvJ8sC1rKeYz4bJQ/7q13LXrHKcSCXwLkxM1FyRBItu2aRSeuUCskzITe0LN
8iNWBnR9suS7BAFCmNFYyBJFVbvsw82kDU9hShxJKBGBrE1MvL1YrHwNjqansugCm4hBDviNF+hP
Rd0Amja1BytS082yiuW8tQM4Oc5gKOl6mHF0yxMdRdmSwpRd7se+NMRF9NHDODYTR7Rcr+PprrZB
tKNhL1yGuxdKLN+bioaMStHYocIW+mgo5yvdSlG819AWyX5iPkBfiia8V90nFvw3xsCfZcKWbYiA
ZMHYzylwzvXUp3f2prWr5BCm8qlPw2STlbyiRCLjT/lELw7xaz0m58Iys601DF+HHrj3EH/1tdze
q0OkruvUmvBrTutEmXeFYbiqVZytSLr+6o3Cc3Mx+5Ta9hIqub/JI4QJStYadK7DmrEa7eHGL0Bn
jYY/8+SucZCdkmJKOUV04WmeSNCASPFfnttcX8lUcI+hLq0HBpr7sVHOohzuLYTJq173KJClaKJ7
WtXu2HJ9061hV+r9cYp6irgWzXiEdtRe4/HzUGHzGSOEtlaQvcaqhhrAal8k2dcOUyFwFFno+MG2
TkxVSPiWAvgh3WM4lfEWsM5Viqxm7489A+ghE7TJR4K4pOCKm149mrWeArGyGieib5CQrpKlzJB0
D023XkROpGjNYRzzI0JG2gnEjlCIr8tt3TIAV2sau3rYKmu/v+Z+pLi6VjazgBlfK+N9a0A20ekU
KFq1hYITWYJzOFi9SlPVjQoSd2Wl8RuSDXnr2+NDm4xXUrv6h0SjMzip0qbJVZPg+UbdyHi0RtQC
a5Jy250SedT4Cz4UXssN6WbmsOGHo5LFEj3kgDf7r8GYGLCrpGRdekW7zbz0cSiagS5jJDYi177l
UQGJYpJgTYLaDYzGv41JcVQbS95MFW4IqZIuNApkYO5WvWrTDomoHg/3fVTVG11rx7VP99RkqH62
Cr1Yp5D3uIrI5ffEQBwwCdYrVNtkQx64srIs9UuPhrg95raMvDJT9nnQrWU5fI39oHV6QnkoBUrn
lq6XGMtx1XE93zUDB1CXBV/rlHIsSZ7mGoyP2EsZ0c8qeYNKbEhnVubV1EZa14qQXKGuam16FZl6
M1PvLivMc5zwmxpy/q2x66/E8TneYJ/7nNOUyXEb097GOetf+tlgpCTmDh6JWAUxR2cQULfVvfZU
pwIWl+lJmxGnoqL7EvCa4jEeo32rS4cWnO3G0KQWKj2Be1GExIJcGvpLwefcsF8SJeJyIhOCZ8m6
dKGbDbY92pojso9EpFCre5lMCICJYNfamz0pktvZ+swG6F/8TINfkXjRbkr0eNXsA0N86cHQrwtJ
+zoYXGhQ+TjG8NiEybQeJA0lkqnfZdVDNQanwvYH1/SbeF/FxrhmXDrncnesbuTtwKFBaNNjvIrE
X0jKcFNi+54VvYUh87Ja6stzpMKjG/09SKi3aFSfpsKnSQsfUpU9y9XkDrCWWqzDQLvQ1Wo2naEw
P0xbifaEjBaZrA7HSsKjrJbvBW5WVAK02fIEYXaEkgGnazDrS0v6S+b3AZVqJNmQkeTyHHpT5ILn
AOOH8aBphwui0XDVZvGdYsafKplue901Dxra9zq4JjRWjgEl/8pMTQyx+bDv4w5fiqgndpVQX1UW
8iVO/T4KxxIgYIEeqhvqL31MD6K4hjnmBYP2ArWXkfZWnWzVuJXOlq4+6/o3dQy9IzrlDItez6WI
o74p8aWncXzrTYYysubj4GDkDUCqawHxmZP0PGX1Jmizp8APGYlPWrgm+4JX2V8CC4ZTG9bMHzSi
I4K+3SF5OUpDTMQFkGW6deVrNtnNnh8CT1l0LQhstAlGuU0WjQ08EGakgwNDMTUVXI6kkM5HXA5O
nw/jWiWsgojG0FHUgnRFrthHshRcTk/thWvpbLS7VRYqWOGF0hq+Ij8sfJbewKGPmzzfmWHENEfu
3Bgb+ZI6GvT/RQrpz7jOvo5W9SgxJPsrf5Sx6Y9ozuUxLokZ2vbs86AVDL/TLHJZ6I6M6gFjKIOo
ZbEwlP92N29JSvQHYoEZ7xEaKtblNN6rIFMQ6gPtXrjVZmtiOi0xFi3AZOTWSEUg32Lqa6ttoPmP
Q5Y8qjjtNpJdj24ZgzguRVFt2iR48ed813BeLEGuyyIaBkbAFsOgXcZWSkuI5aamU/yrQ2JhA+UH
rxcibAPOr4u3YRCeKq0gwXXsnmNfGoFXpvuw77rt8nAl0LGYSrdLiYFW83LEtzONB2C44yGUdZS2
YEPYvbCVgyR6HaHguh9xqmRT6ftO/jtWeEENK3MYHNO680IkXxbFPB5OkR+vKGBTnCsREC3Q40bT
Rwqk8318ceMmTs3rAjz+wDksNxemw8/wXjEHEHsbbR7Z93FDnNrCCebcFcgrmYEhqRvJANx9rIk4
CTVxr6v5Z4+AlB1XEcFRJiMD68rzpKXag4ZpNlKtG2Hk7Ny5kK40tV/bgI43LhLzONZtTqMYVYjX
RLNXi4UXNG9TYmCu1c3xIPWUeEXF/GgKWps0EERRxHDI38KM4ZMwXkLcqK42doijQlPHLMkuEoR5
uR371LiKbtx5EIPcLDCe21zTT3RgD0mAuC2zC6amqYqAH8oY47a+3tSV8gxR3zHRt386cWlAEFDm
K+iVX1Ai+w+GJZmUxEJ9zWycWqSe6Y+dZ8QHQwkdoXXvyPnzcyMaBRlc4bsLG1lWFY2kvI5D2hTV
NWj96tob6LsGOW+3VaQf2fMszqucMo2QyE8nzSfqrobuU7gMhrNij3dDUp+hDtGVnuxdnujRTRNv
al3FF63cR9mkOshuDDpfUeX0XOIpBRrpJq1NCq32WDplEY7XCHbxRqCy62I8MnWOMSal8U5eb3nu
+pT5PzsMsiu8+UWplFgHB1eWp/Qo+Wm1H/B5e+hoLvYY1pc2H+pNgeYRcTSWQ3Sh1kbuqzd9pGhg
A8Y2V005NecGRSH8Ne1Wh1YOcoTKfCQxk0lrVl0HjQ7STuzIkDoYjO9XRS1PR2ZM+7qz5IfRxOCs
J4qyN/KanMgp2URKnO+kHjRMF2huXgbhegw7jnKBjdU2n9AX34J2EHvcE45EiOldNATBxgKsWtn+
NymjTtmMZXfJNNjPZiaddVklcq3VXsNmStBwydRSmWPdqfLA9VDHq8WoZcvwAdtGlhwzvWM8Z4Eg
bHJ3NGFm9SocBxFzpoqgia9aVZTXdOUTAHOlGXbSUfVeIkU6ym087ugCvODCNVzM5BEZi1F0USwU
OBls6TuUeNmu4yLds2DWPJ7MgfY3Iwq3o0m6mioh9lXyNFoR05Oc7ZroQ7QOWto0be+RKFNH9brh
L3JAKJvsXEW3DQLIjsDNwiuiVCfjNLOtp1FdEYo+96lt1CJMWBWKDru2jL7kBhPZKW5O4HWl2LvT
fPlTSZVmx8dmbum3JVd5dIlSZW6zHB0S280V8RBflbBGBOl5J7RFqjum2sEU9V0MCflEvE1/Wm4x
RaFDIJEYYBhVtk2YUTuwoArmPf4q6Ucb3ON0lgI/ASzzqYsQ7AMWiI6dTQ1IyqnsEhYtDvnYzXiG
9mxHZYBnl3j6aHS9qO9cubQbRzHsg5aWxn0ct8EnzEbOlzLWt6QLvyTAXrfxPMeR/Oja2teh6eWz
LLrHYPDkT3L2FbZidCNOdENfQb50Ru65nF3BGVffhTwRcmFUZEvZMpIkJZ32Pf5gzNktY7JeJNc6
8dOrVQTxJam/g2hMVkOjVvugMf0HuuYHKSmtfVnxEUmUv/bilMCvpheF6ZEMRNKf/Sq/yJq+jTr6
uUFVNse8QY5G2fuE/nta2W2lYQrT2aqJV7jUOtqdnkuvbWGOm1YzyTbIjM9xlXc7XYvuW3TSCMb1
fN9qgMXmc2w91Z8gNciI0vT+IqKU6f0Yb4c5u7LJKhxG6XjQ5IQdoQ2mNdEINy3s/XOrKxs1r1MS
h6B9YlupPVEdMmu4oz8qaMGxBzYevssC0J0OBdLF1Irm3IyJck+GYoNf4JETTYIHTtkzBYZoWyXn
/03emSy5jWTb9ocuyuCAAw5M2TPYRa9mAgs1gb7v8fV3gZn1UgrJFJbTdwfFipBMSRIE3Y+fs/fa
o+8Oq8bGlekljdruJzcr15EikSLvjRvDCdpN4mA9THWHmQxrJHfMx1hy2K265hTWhriEMWOiKO7M
FV1jEuIhXm00O4ZcEZDOVhiAN6e+vZ+7qQP5cZH62tj4t2oMPpWod6GNjrfPw/kezrd+9kX2us7X
odv5OYkUg/hCidEzrxrzGWC/SKMg208gr1dZW5eb2VM+aOGwzcp85ybqe0TZ/iSp7tuSU2SgafZJ
WODk4E6M2fgSqcRaejZfJbsbh6Wsy5BtxfCeYix91j4KbTxicW7dUV53yx415DrsycrQdPiDIDhf
6ynyF5ndNJS6wSybt1BhamgBvJwCm3i8x5KR0jiN6GyDHuz9YDCyTG25HsIQcq5BAQvdtFgh7SLk
qa/MDQC787UUIzttWmR4HRYI7J6bxLFXQZWDt7DMp5J1WjZttrLyFhJH4feLsoU6w1Z27PzQRz04
HPBM04yhWEcwXe4tD3qtPVmnybBgoHraCgdfuvVb5NXVCPxi7O5VYzwnttEcTE0e3KglFgG/DqkT
1YJwjmLvWJH3iPgLmVn/IvspOPRJyfo0ounW4zC9dFOxEr4L9RqtJMIMh5ozqFa6gNyo3EOm59VJ
1EBxc0Xh63Uby+nGB99U27gGr0AriuGoq7p1XqMMDSBWnBOL2hsff7xxOb6Wob6ocF0s2yJ9xZbv
o5By+xerKu5DODtrC+PRAiN5gwfXQ3oYm7Q1tQh1ZYT3iVjFNSHfxzacvDVMnWA/Uf4QGeByajUe
OEm9dpM+YFZG7MuJsV7mufHqNgZtE8Pc94j29VELV36cSvYM0njMhkZHa1gm075wOLSttnHhJy/Q
IUAD1/XhAlv1YsuXJoraD7KN2NmmpFqg5P9KKEGApdptzhqe/Z2bWaiDamjruuzuygo6hWbhOY6E
RMEaVxpj1YomZy3uMzY6v0zdo98FH8bEpUYsrXDRazwoLy/RQ83KAqmRKoJb7cThiP1wSPJ1YJAO
n7eJdvQtnfRIt652qQBsITDwZvMNa1bGKpYDSS7FcJJurW3jrPiol04FNwn/suLVD5oCK2Snxqqj
bYYhzntJ/aJ4wiODzsdhkbXc4V4r++1UaP5D5GW7vra4xzLmHyISHEBrJ99a0INCF0dKn/ZyhVa/
W6e6by0bNpp14FUDIwsmvnHfEdnsZt0hqOJ03uY1JuqmcQrnZ6ln6kcmJjbSnGIen+MiTqOO7rol
Hk20NRDOawwCDGs4PpTtTRjd55Bw1xlPunS62tgFIRVqXIIf989DUmF7QdO1aMok2Tdxcie0sN+4
PR+AglWB71HjCNSS2si0rVw6o9buCQFYBn6QzDk7aJ9djWmuUR/MPmtg+gCP7IIhYhSkxL6x86+G
RVEkOqfZeprlnW2XlkRSCn9HVbQxe58rMtWgJyYUGRLswN7KHc5ryN5X9CC7leo1c4W4NdteL7TA
jGoKMZ61khG46ekHhU5OhAfVsRNN2CtkRK5GY+M9CFV1J1B990XBcovYfLQ/a9Itl5mTP+pJNO0s
39RI+sErPBrNCXPFpy6ZBKssOmhvkHQU03YyNtTKNEjr+KMsh2lrpZN59PBFbMsx/dKkMTP30VU7
t9MT+pEZkxMzO4Y2xQV50hXI9Co65D2hnlqh0fpmYrmPVaHvLbR6bh5d2JP9g9N4yclOJXSUOD83
qI5N3tm2wLKclpZ/79HbPGU6V6r/GM7CPwdA18L2zHItnca+IYKRQ1qu3VtRpA7XBweLEP85bOK6
KdOLVRTxRvbgNtBfZogBnWob9kqdjNDOTrxth9ymi4xsYE+tu/fm3xoVfRq4Hw4c6jsa+KwFCF4+
pErLzmWr5+fINO4Lf6gOUdh0y5Ez61rFwxoyXE+iAA8DhKcka+/djpNqNkTVpZTPmLnbg7TycsXh
AXyAauA9lESQxElUHgD6R/vcjftVlohbI9CGB30KuNfHiTn/MJlbIQVRMXxwS6Js1F5rI2cZ6nJT
WAwsu6ki2NihdnVZuxCAe9FNnE5gsPn+5vnwRXZEchh8qOfML7GrjOHJ9VtnKQMBgixqv/ZYee8i
bkOXLfmh8wpE8fpZ83Nx5sy7n+AaHEvoKhJi9SFL9jK36guSo2RTFUrHbtBeaBASkjbr7xtfxggr
KRstGrfJ6LYnQA+lZrIZzHrrBARLFlvVvkhZhNNEa04usp2IjtOt03ATmV0VU2Ye2yorT4rWYWj1
xiopzMfeMg5FVTpbcNTh3p/RX0aJWQGYVnyJx+4yKb8jdSTa1rHbwzEAppWmqK0RKCJvRvQTQdGr
xYisA3TwYmTxBIrDiKcxwMGIPCMjy8471g+X73Vnv4ZR9R16Y7l1M+dLMKqbvu7Sc95AEAHoA5nL
myFg1XSuTOwvk2v2y4DmNCz6RNuOw9BsZcJWH3FsArprzg23stiEWrF1SiVWgeG3z6lVHQmBM/em
Yt48jQoyRSpCstz74GAlzb3utDB0cqJ18MhGh8JpHwvPdY40cB99wV4CkIdZbyjctd1i/8GmXpfF
HiW2uefMzc3RcnobISSmFr1dMQEqaQ2I8k3p3DUD7akentxC0zS5gstF1dPSUSpF/d30h5k2r9a+
buW7MMrWMEPQ0bT1h8zOP+mI2pfgdl7alsp2DnS5vo/WKa2tOakPPZqSFd3PZNcTyREg5FoD/NIY
u10m79kepL/ptHJiCQQXE7hMbhWDp5u8kY9FfEAGOHyUFvtOX0mQvVb714zvOu27Dv/+mfv982e+
1z4GZZZt6ObS7E3nXlIxT2Nb/PQtpJibPMDK5iCSZviUrTS3TVgJZkR9B2gZM046E07QIFx/j6C2
MbTy9zQPdeCIPU1Wm9g60QeU71ION1HjgveTUGIc3b/zW9dfNAFpQVcC9BUwTQ3V70QVrPQ2RJqg
py+p6aDY1rWdW10inO14KmlR9dqcPZS4agFZjJw+Ek1ufBiJq9L0xCKKGhTg80OQRGevacKtRqvm
ph5JJJIDN3fKFOvgYZ1dUNLc8WVBqWSXz9ZEfk8rQ9I7OMvkhyghzoKhP+oq16GNYYuiOIx8Q1QQ
j/vEBGjkmxMsD4O8Q6Xp1Y07sfMakzthnHefRARiyIdUuMDOQ/DoFckdkNPIEcTDAcs7uT648z9N
5ibfP3+mmQZI4DF/ejOH9kyqJGJ2V9aA6+H6zq8/5UU2/PDr9S9UMUYE1DFJ4nhIFVyRdXT9yfl/
P11/DeZrlRvG49SU56AEowwFkYx3RPjrEXvSTT8/uETco7LSrFU32xyuDxa7137CAniNhp9QnQLq
V0w+i4TJ5/Xh+utkUIxGUQ6XKB0wHcfjofYnnTqAizG/tmnuadLPn2UY8VWkELM601VnaMy0goI3
MivOfU4AFFL/iLFSWwdz01TTeYiv/VJqkJoQQ+u5daNgUzFZvkmxldxcf4rnn4DxWZu6gcc0/yWD
xAGE4HMzvx3oin8/NATaY1ZNMK/N0/KrUsa34bzlY0b3rXAXk11+IZtt4NADYy2ZXQH/PHRmfmwN
UW272UtgWh0M2WtHmOGgWLtwAnZaZ9NGpKmJEepWOrHY/H+tjWYQ90dZ1+o70pqX6vuPwq6//s1/
9dCEy0vkWSi36Cb9Rez/rx7awubPiZMA8VkMPUuV/8vyd/+DXN+AhWVKugvmDAD4Rw4tpRC4FVCJ
OSYOzH8j60IO9rOqS7q6RQsWzjj+ijlQ4K2qK+oCYtPdcscx2l7h8riZRFduHG6q6zcrTC3w9RKf
oMlWjOJkvkH6sMx2jOJo+ZWqgd1W0n0U7PqRVi/GCOErbCHy3WJVUtS1yWJDC6hBe4XIgPHlWuf2
xoBKAGOfc5it0woKfnBkcdc2mv/ZsSFsNVZjs3ra7SF0EFaaGiWCKIMX3bWdba0wc1gjUwQgXqEt
rUMMOyigI2lNjr+Gm/Idx+20lfVssOItLuPOpTVYf5SDdc7nJprActcmn2nP0a2V7XYYZgzqCNkJ
qtbzaNJKjAPv7CDWYeSWxbQZdbWGcVQsJ48YqMzaetiUH/IoOeg+RlGttZpl5wXTwR7BH01yW6iw
PFXC8tYjnUUnHdii9GmndIJOZB3fIhj9bHuJeHBCqo3YObKqVPAcR7HUGYHnkA00jJ3sRGTOmQBa
kMcq0OgwlBaTr3+adAaJZPUs6Rg89L1BPqKM4wfPV58gitIvMityr/qmDtYVXfCJ3uKSbtFZIHsA
0eguhxFbq5ES5l7V4ec2XwMhJYooJv0uT8VAvmMDTbeHA9sUmzRNdQC1G+6h17jHxGcWLDMVJMqr
1dIWfPYb3WieU4Oe5DRgJLGAF0IDA/Pgf7M0qhMG7zQhA+Ou6ow7K26pdsnvW/VtQFMATNXmEsTG
mR2gX+l+/EpTbJWom6nTadKIHDlFCIFS2o8ejFagd3a5rKvxgOlo2tDf/CZyWk5WOapVjHCeGQcN
OJ7INqGShIoee47fpjWMuwzN9Giqo9e1J+GBkQiG7KHDQbwMPWi9Ff2ioUfzQF57t8Ayt0fxdmc4
cPjG9IieuirS26LEMQkRG0AW5Jso4kOJR/8z5vz9HHNVaCQpYGc3zbt4jD+XFoYXlefguNK1crLk
OcYzj+89bQZoBhBJPTARK84ou1bHVB3Cfiy8C13ky2B6a0/hBIw93nk3N8OsBnl7i7A+FWKTdgZC
oBKoArQr1NkEAflasU4HAxUyZvgOtRAtIlQrRTfs8r6XG7tUjFYrl7CJfmCCFqNeoPQVxEttmWgW
kG0hfxX6uA/naQ5quEXWNAgj9PQ1cnD4B4caYvI6d8XFk9pN43vaoq0Unirnoa3q/mJX6ZF53lZN
xYOtjc295iUbtwM8Sw31bCIYHPrwVZDoTm2/T3prB1nDWThWU8LOcHfR+DCOJqewAaesjPEpBSeV
wHIllnGZoynZNkmBmsgt8mWdRjjKYgpcE4FGlOqAD8CwrWyaVXXMUhNXXbgvvlQJxCvrbCYBxkYT
OiGLzqaY1zYtnKi3PT/C9fFh7Bnv+np3z6CMObAzJ1Oy3bcj3bLmpmaeJhQHfc9Ghyi1HralXd6V
tG2P5jRPl7G+Iagf/XVgZiSYEm2/TXM/WwhGRlOX3DulK3fYgenIjfXGi1Gqqhb1lAz0i9tN7gZQ
ZF/ChfbC4CEPyglWQPYA6Yko6yZ9TSIPof9EvvgYiK8qvNFSXKP9g1dHu27EoY5CnZmb74pbVYqE
QKz+3I13hkka58xLRV5gLwvoc46nf4WLyFHdsJ4nI3tA4QAJzpCQqclUO9gyU4doQEsJUmvdOam/
8YuhXTDWbA+FMSvceAFm2VQHhD8VdsGIQCZt+tbF9B8Zo5rj8Ez73aE4BePbWc7W9JtmN7bhnRrq
YeuKvFvlnsO+oSr7YCAj2Retv8IeV80Lv0GC3wG8KwirBJdJquvNbsrDgwwTsYy9aAbNlPHRSpKl
ICR4nzjdNo97a9s6wBM7h3UUJvg08zqqZeYZxJOb9auhMPpcNbv1CMo0TGr0951xq13be12IKV/L
kBJQ9B5gI5KaQq3NeUdFu6yfzg00mB0w3JM5jPqBHF5rxaWg6YT/L+AIe1SZ+cFtp2iLU9+lJAeD
aLr2KY90axFlI42zSjK1bMAWXl8FqY4YFeeHcnpFwKD+EhRjohx23Gj4AniV5InTL245LiArSifM
nN1YWng9rz+Wob13mme40xO6VPMxZ5S60tpgN+KM21TSuBvMFOkl4qGriXROpL7+lM1GUoJHIQpE
lr6idfWaWkgCmZiVCyP62CX8qWcn26QkfLwyJDZ0RpQocGB9udPpWlr6ZpbtBaM5fK7DttemUzkw
WPv3deP/RWOBEHxWfzIWbJK8Cr/9ZMj7+9/8XYE6+n+oIB2cwRbWgbnK/Lv+dNR/sOhhHkAnJ7DY
zZin/xaggjApzLOObbCdk4gMZurvAnQ2Ixj498iTspXNeND6NwWo8cZVIPHIYCyQwsK8YJu6eGNO
9ftBn5wiZzAXJ82qTKsQlWIeHeqivDSsPWStB8E2JPzmyNaMNcdAZ5CX8SoqbmXBgMNApqk1MZVQ
AR9QWVV2nHfHEiT6wm2zet+Q4VZbtFcrPaMFFHTvGVy5Fj9aCq2ZgzVDugymalxg441Jryz9iWWb
LpHOR8W2DCxHSw3AHxS+mWEQM1oai9ZV38g6SP6lufavJyeQS9cVyRj4e392CNJb79ANW822Khne
d/mWKGbGfegeKfJ6oPr+pbDRNsdltiTRvv3L6vqT0/VHi+Jbc/H1+fnYXNNW3GO/ZIFNCGsLjHkN
gbL1LWmMMU0V0S/rjGa+AmlfxfsypJrDqAeNFHHYD/f6byyS4s3989fz8+4lt7eBL+XN+x+6Bl2Z
xcW3rCZYAje59ytqQ3O0BPKzAGywSZouaOWvFX71ZQ8Nmgpy68AQYDNYmEWlvXNJfv+KWNznL5dA
lPjzJ9IApvDMomm2Ws4SL1BVrDPsocd33jhfzjd3nWXwdQGkLW3D5Bz589PUvmPWXelxcJkERy10
wmvCgKLnwuuXMfrVG93PvPNUz3PQTuzaXutvVcXIJlGlcSxMGaBPsm1a4NL5d65rPhPLwMaLT0gY
3JJyvkJfX+7DzJ/t6f9jlZ1hBqJpt3X5TXlgTdAYf5UmrdrRewylri9tLyreuRN+veyWYRguzAAC
8sQvB1kvAE3imAiF2Gctdns3WRY6mo0/X/bfXXUDJ67roG9HdjP//Q9vTXdqIxJIJdiGgYpBFS0W
VQ5UJUHL8s59NN+5P3jXr1fxx6d68wHbUvdL30rarTPCfWqTbuW30bcCCDF8WGhrI1bDMBhPf36D
5puGwPVpHYUHDd+Yyw38ZkEegxi6R88X2lB6ixmlyXZuqh+aUKUbig0JP+FCrk57Kor+sVEyWiMS
2rE0uMhgVLyiZIDKG2lbrbeNXZwoMqVbosdt1l2n7frFOMTH0uJExoiuW88JJhWdyq3mGSdvBM6W
Vf5rDf9tN8bIMfNx6ccW/e7RCI8OrcvmTrTaZ8k4dffOO58v6JsLzuR2NtkRvGj8cts6tW8bCEga
EJgYo8QQ3jE8NheBz7vSgu6umY2jfaetVec+grZNQHOjpco6BVre6sBwPCQ1hyQdjRUQOPT1Tt6v
zBGlkR/i80SVifql0xd1xVE+sRhnqmlXUDeWJb2NyTCPliGj01B/DVMqUN/p9Z33EaAd7NqoPWpG
9OHPb1mIX/cuy9TZu+bFyuJ/b76qkZvY8cR4YgsRJ1237QQZI/o+EBeNbfppivIYCglwcfRhA8NP
LodmvY5ufdabcFOAeD/6+bcs5v91/RMjOXDshfgEOFkQlpOD87LQgbcWzYLGhoCdqEe39Xau/iXS
nOApHRqINYp9Uitb7NGsZk2Xjkvp6QAam/SQujXqCo2/k1F6N3TOHbjwp6Y9iphef4auyzEZBTY6
ZxSI9HNiKeM1M1DGIuwZurfdnV/0T2D44gHkUE5g7iqXDzACnsj8eEBTaO1cIlmXjLrIknU4WlIm
x1mAL0FTm0kV5io3EN3TeX8GlecI2OENaCbHfzKj8LZV3YUeCxFAnO6dsf86Fkax1IpsXAvm/1y7
RaIwjzi3ioidlKlz0T5KNK1LtIMXvw8Pcc1UZCieypAJE1zbGdSUICkq6UlP5CONVsXQsNPuRY5L
JHe/BpX1NVfVrSUf0fqhsCmtz+g7HwnU/ahS5jqaO+xT2pGwCk0bHQP/kaprn2zf6dDdcXDOU8hY
rFdoD6rmQuTNO3fVrwuXY9Hr5LgmKe+UerOCDACOW4Ldmm1LFkGRDlung/MuwuHRG2i2AU5begm5
IX++l3/7rBa7LgNoNW8EP6/MbsXd4SLH22r6c232d22evLYAOYdJe6pk/CF27Y9/fsbf1D4EobIT
CFe4+GXfOmJr3+0yLWmpvSSi1QzpwzhED5XW1OvqxVIzf1w/6A3j88Ka3mFD/PrFRXVszOW5i4rB
vLp1f9iIfNJS0PDlvF2VfySpHlWfoe1R4WgwuZFCNjulfdN6cEDvvGlaz29WSZ5Y2g51rmmaXOqf
r3OqexpHU66zbNUZ/Hm3NlNibBJ/HPawfV5SzgxLRLy43oPpXLN4Lugovdjdc2ThY3/n1fy66/Nq
HBrYNMsFZNw3rwY+5iRssgBo31IF6fOy4Rfx2vVr9EEOFtakr8W5husE8CW/QJ4gY4Xc+zToH3Pb
yHDg6qs/vybjdx8N9TCNDWGh6pBvWuplmQOD7CC9G6bhLBOSvAtbik0Xds+FP74SIE04V4lthsO5
z76XfEjN/H5Unn6sE/EpHoS/2MHNuiHRAf1AKyT0OpqRfK6rRvcfRWScEJwD1oxEtx2w7zReeipn
AK30hjWmAe+dy/w28ZeiwLEQX80nQjzm1tua1peMlb3ArLfovNxtRhJ6exbKS9dZ17IpA1lckmRe
LjskG9iuh3g31UhtsefwxSe2YVXr9osxUbrYNOGXMe7eomhWtlu74NFN9DJJstEtGIqx75FJIZ1H
HaL7nPqAWBT69KJyjy7YN/SbvGFf7n2TbXVIkh1+gkUeBuk71ZdkzPPLfc7JGPQK+CSWs/nvf/iC
oddEIuf0NVE/9bIJgl3A/JCc8HE3leLYNSV5boHcB72WoAfIQFkEr4S5rzAtBeuuldqO8hwOgzfY
Kw6AtF5Msm4mNDvLPso/pkNJRtV8mG3gazbJF83pn6ogcW6STIBo6Of6xzZXacEk2LjGIhlE1ttd
jDGC5JbCq1GUh+PLVKfAFGPJCMWrzZWh1w99bn/78z19rfp+ro24AX64Gm++Z32T9NLPR9yPrYhp
MY/V0phEtchV2hMt76Rr1oVi2eP3tcUcAGXUxlIpVP9Rc/nza7F+t9JTgLNJswoJ9Xbpc8ZO9ugg
6q2bqm7bS2c8SCP+0HooJ0qk4KHVKSLXWm9R+T4LQiIu6ZDHF+UWe1cmZGaJ6ujlzHCswm04qo4H
5c6w1kmbFulc40QZMlUZfyEwhmi9Mn9pRNvtXZ/2F8EmDtkVEimWeKyQHKxwwSXLoMtp8AKOXKdO
+JpkpHt5yrg0dJw3Vmp/TNHvIoQETmhO3rCFakz9ru8DgyXKMZ10ZemOuxncFvSN/sGU3otQ+ZPd
RuzthbtWTfmhRRtkIuM/hiXYkcr/5ghSdt65tr/e9LYOClpSA2Pqe4sKY+IIMQ7N4daR8YvvNTls
a5SKxBia7xykfrNI2pwTGY1KxX9Vnz/kH75edRLb4HkBJxZ+9hoV5TJVxY6l89bpA/BDpHhlKYBh
mcnHP7/F35S89MIMxzVcCZwF+tzPzwwjAf23Z7E8Zxb+ZGTXrTMgbmvqr4YJA2FyvJUyyGqxCXha
WD7qtXTkJO9R1y/jJF8VyvkmrTZEOznYqMdI4cjDjUc63DvL7m9udFuXhg1tneKCg+3Pr7TxCRIB
fgr4IEDt15eHvI5e0OvdDpqFiyd8xbXyXjPrWrS8+abT8TNcRxi05hgy//ykbqfVSJ/5domuPcMc
ZcSBrlKFq8lWR9RazdKw6wIfibmjy3BveM7eqCE/k8jq4d4iTcKsZqMoAv3Ko9CcwvExFAABtfdK
oF/Pa3yQFlun4nORvwBJwrbprKBjTeqdvFnpBXL2JFbBwkbpvLSC6PXPN85v71iOSAj0abfR6fv5
wtiEq/ppO9QMyE5Y+09S8qxGZp9ZnM1Fwv27dCcixrT3bthfT+SODbUQHdL8gUhH/vzEUS3Q8Mmi
3qZT86Ef5Z3AjbOEoBgvg6G6cFxh/MH5Mx6QXdt+AznTqldBp3EO9/wUY3VtExPVbXR87NPEYPTP
F0b82hThBSoOjzpfZryfb26ZfmyhItYx3yhNvrCqMDKVDQqhoj5xbvwehFTHnXQ2NlJ1R40PBaQi
T04wFCtAZqxi5FpxCf/8quTvPi8qZD4pTreOfHsjN37nGWamw9Vv/WijpwyIGPHsEywBKwbf6lyT
KLeMwEpt/E73GTgX+8KgiYgukzDGdJsZVvhgDsN3Mkf6h1b4d4FX12c/O7iaOR1KJzhPrDTH0i3b
le1Z2Tak0Dxn7AtuJE6YQbB8uzByp4JtIuso4UJ9tIGDut2HujxlBSeEcKDDs6/xrSSD9XFqk3yv
mZF6Nkr/21SGa/y6wbbPcLclgm3NrCYyqIoV4VL+v1+RyYiwbRZjRS0t3tzfgeZg4srsctuh8DYJ
lVy3curWfdYGy7y1HsOgvbO16jXq321i/6bWIu6CcZiuhO6gLfn5Dg8jQbu/UiWwHuzmkd7KXah5
HqxKM146uS32fVXddF3a3yQe/U3TLDGJYFD78y3zmzuGs5SFFmeeRvyyMxQQ0pvCkeUWY8YFtWK3
KGNdR7uc5dC4xMvgZOJMJM8xkkb9zu36u8MkT043l0OMopf/5ltuTEyf8ceXZCURIdX6wdZw8i9R
4fvH1C+Ndai5cxrktI86f1MEZfDOt/g3q4yr0/KT0DKFtNw3Hz+VUta4gVVuk3YisRZSBpZUp64X
CCeNVaW/+445Cv3mLElNqbsuMm+EVm/Pkk4s89afBM/Zpe6X3LiC6hv7dqBpswkbSCBZl8DuKN1H
zXJ0bkPvm6kCPA6DV259oi5vI+0li3Qizee06D4Mg2Xcm/5tazSwqEu58HPIEA0UGYQkpvbkePUS
oqcF2r6Oj1o8KHDzRHHpXvFgBMmHGgnlUtVV9NIMLgPsOrmrE9zHpkmAO992jr1EOz5lTdGvwyL1
d6j4zA+xlF86O7DWvTFkfNNbiPQ4apdKCu8lVhoOtaUwdP2ebo72KJFme6q3nkM3jva0v7yTF5Kq
mIPFv8X0Ud0hSZwhQ+Ydg43yqXk1c6eF1NvZHxzzuZ1E9L2jr1/1BhKm8FFxgrjLe0ubA0cIGUkz
ztxO4Ln3kXLJsfbHQ9CGtxO6ouc6EyFuftP9iFwArYci260xpLxkbvJMJdPuq8ifzoOho6ppxU3T
uJ85BMWnQgzREQiODrbXwa4+Ro96hQ8i7REsuKIZPwXUbenYDC8IyxPWDiNeNRMGlxgJ9HIc2/wh
CtVXIyimr3os7giB+dSkobbJyOU6jaoNod0134oRL0jQ9smEYCon+BBtD+c9ZJvwFTmBNclUrcK4
GmElpIMNVB5+b4LOcoKef2Tk9qHRonYr5t+uf6SCyUGxJVPiAFV4ZmcPz02egzKhTXL9IwGw46Zx
jG0yOxSi+SHH4fPXT9c/8xA01F3lbaElb6LYtI60Hu3j9ad/HlDjwhTER4OKpUg3hCGw7Rl5CI4Y
sb4vB3qd/liSpRnnhwDhMFwhjWC8UlWfBzvn9DIhcw59sC/Xnyb8f+skMcg/6fzpouXVdCH+1Mi9
8nL9EyZ/4yVMopkvEO/yyj42mWfd/vNQZu0SP5xxVsC1VlYdY7yj/b6rx2ygxi3k0xCDiWxUClyw
nRZN70lo7hypbpDqPI98AptAKR9woeU9SAc3yJiJD1qQ54cabwNRYM1CLwrtvimEdj/k5V2XoLPK
o0y7FRW9YzfEQjNghrF8y3v0g7i8CWqAu9dfU0r80wjnvK2HfdVpKVG8Ku5vKRMqvNlEVkVhe1sT
Z4tg3qgD765M8O0Du0z2yOa9pcCxv4l0O7qTeRfd0WDq1mSxTqtptGm/211wMPUQ1ttEVmNjKvc5
IfRsW+SFWjeZgXo9qrVlJhsSCiZUhbDinkcpaGH43XTKNG96hi55owEXvkv1qnpOP0OMm54lKuD9
0GZ8GQpFBm5RPvmeOz7YDdgFJcqncqxKgg3R6BSTGa3tfFZDciS+2HVoXq4/Ubr2nDVIfa3Djegb
aiRgItVRlRP5q2X8+QofR8Nuk+Kc2NzfIEobLz9Dl/SXjNeqrSVI4eO9PM09yoURY/oMLL/bRJkp
HvQUO4HW3aIAq9fuxNt2O8996oLMXumDoyB58MRd2CarQfTFCQ7bdBgKvP3GQVR97DM99+6ariO5
bJAfu7Y/kI+QXezeMM95zX2SG86wIkGpOdU95Gi7CL4BG0FjTrg5PQi93OS+la6h2nFBsyYlnq69
G53B/pRiU4FMSXaMNmj1R2t4JrcqhSMu12ah0TjOog51Zel8aoOb0sABxfx32AzV1OxqzY8/WjaD
9vnPbZMqNymaadkNLKumk9dPNoIWaAwGOSoQxIpqip6zMfzMQpJ8ztDS4V15iIwco4qI7ecg2ph+
mD4Pbd/ekTF7CsbnQpbiEfJ9fkG0+eS3lfdkhVN8jhrt6/W3RIbhKavBIaQYSVd9pvFp0Hu9Y5Mh
HcT2HqCmew9jQzRoHkzyANwlWBWRUe3MrIWuR3NpV+Bbf3I9G0BZWJjM2/LxiawDomGU/mXogYiW
OBwf2iEQJ1eG91Xd1Q/N/CAG+gcDZL2l78cEvncWbefM7W/6DLtAOf+KNzR6CDOMq73+2U2rjuTD
Qe162/2IyC/mvGbzXTTIs9Wk2gk/Dr/U3/mg+12n9RiTe0feerbiPG6tKiRSZ8ZymOKH2MH00jCm
6KtyzYJnHy3NKdZWQ4D8AGPi4jvleLn+1AUUMjncOmvSos04mMzzBmSvQ1oEFzt5doENIl7Ent2Z
vnHQydtGVkbHRpVqWtmabdyQdNwv3NKddu6YqgPJ26u4CM5qVPnBF3FxkAXYC/jh7v9ydWa7bTNd
lH0iApyHWw3ULFmOEye5IRLH5swqFsni8PS9pK/RP9A3gqU4jmJJxTPsvfZunIljLb0mZkXb3e0c
TaMzucGptUN5wtDLuzRYstvzYge7gByWAv8+Q9fl+rzx2BtYZWTuzE6lZwx32zC17IObJH+WvD/5
GYH3RfspDP3hJxbXHOZsD1pipLsDrBQV01FHGwEJIneROVsm4QVeY2F9FPXRnpe9oo1YeW6+NXS0
cxz5Ly/L17JMUKRWc5wu+acxqx0Y+5VnjO626VyeBXUfPB4iHIl6h+K+0liquqx771FcJ7b6V+iz
y3WcBgbzvPsLPuSraczVhvHXnXJ+00xIUoLS5pqvwWS01JBG7Z4J4H635/5lGR9bZXmrSNPkqstm
KXFRksB4Csr3kFxSd/E+bDvbuV2+g7BA5AjHmvHV6PyKHPLf0k8oQ4mcNVKSEYaAXG2igtaT2cs1
q1DEkClGrGBY1NqY2yPNUHG0xPKDaOmX1tdw2TAtl2o5OHN1183KHWiZ0HUepsJtVgUQKadZdl1u
bEkV35FxtvEezthg/qTjvEuH/eocKBdPiMsEsp4dfm2UrB7/LdlQK0PW1L0mbwA0VQmwzC+818I1
ibroXBODZ0JV4DGvTWpzA3fjI7TwhOU5IuWl6u9NlLz689JuiH63CLamMjHM+jFkxBzNNK4VITbI
Idwuy9ivm6g+9F1zrB1fs5s0bvk0/ckXP/bEYm1MNfMfcqzfjTSvjEpIwSEZE2ZVsNB7Rt3yLxtz
NKjaPhAmQVx8z1KlNUANKkXoxmy0JHORco4iRADPdl5MRTZC51Vg1SwcevZPewiBzSD80QAFtmVd
SRhPRQebur2OWB9jc7IUYkBNEjauKBLR7Ktn0Ec0SuZQpm3Eij5Hght8Gj14MRE6X0bjmOvQE6QU
LBGk0uVudhEdsuWRien7W5z7Yl02fbovExzZDP5NIqla4M+5MQD9YGnhL5cg08MRuAiROw4xCqM4
21b+vV+WnvwL78gk8AuYCxLZGlNa/Qnq48vpAJ9i5wbXQWWxCrSKsUXWW1d3P3zt/AZRhMAAjKD3
6t5yg2V0GpE+NmJJmAAFrXIbQz/AHAQMHjENRX+KwliUHdS0caguOknjxfb/oOLA6NV65Kj5WOba
QXPZtfyNVYzhqp37s1O41abAwuZZhrELxvGmJOyEnM3nymrH0yC4LkkdHGo7V7ukqVZOai6Hrh0+
Gi6AhZzzO2mtN12g4x/yLNhgHUTJOc4Tljy+6h6xQGk0HHTHpWdS7m5cUklwhSNOeUCby5zRe3i7
qtA1kIJkJ5gPYtWaAbjbPGo2wmRmHOKB03WqTiHQHFQGXarXwmME/3xwKJz2JPv07ExjSObW0J4s
IH6rUZot9rGyPdn0N2AjRmnvoAdcgsc/2Lqz/C+aBCuAx6c0XKG7ZjAuXKAuj+ee1VOD4bf4YDWQ
nwqCik8+vTtpL92w0Uj8Oa6AkZDU1Z08eNrI+x6yDwXVRufhVZTl3k6xV3RJ/VensoHKVgIz0IM4
kSAtT2XBcgHgtscWxRhOmRfMezF7u4xlO+r28VATe8MS6PENNIHHUOEQdvzO2ITRsJ8lspFxTMy1
Ezys3o8b9oJx0NnRXhnedurqnFBjz0WiVlfNusrY/7cqbE7AGt+VkYxx97j3fIgW/Jw3QQEGg9BC
0TanBdj2Ca7h79CjWHIGhGUMokBe+n6LlnzpBQAffstt14mNRfb6iaeHDxf6TECg4qEIufA/OLl9
qqrTk4CEH3G3eFkPP2P4GepExNyDhva4EUuAVb2xfjRgUzhOvABWMY8XVcRR+fxy9IotY7pgD500
Pc1lScLW46soW/YG5OAlQfrfufgYc3A3gWpdwavRvmeym+L/7hpZVJ14Sw1r1/EWlBR0eZBbScgr
Ts+bGYTBaRLvlUjr/x4OezfEbVYoPPGyauLedTp6jQQB4DAYR9WWfy0aU1ytRXh0Bl1xjuurUxJa
mAXdpc13IZlT7NBMTJEh1zUr4O1T9Y6xt3jF8TjAibPo4Lb2iDR9qYwNBP/wQgQwN5MsgSSYMm4N
afMhLxFsdIGK0+xzCa0ERBJJllWp1Fo1BzzAZuwlHs21Ex5nA0TAWBIu6LJ7MFp61ao0P8bBGNdW
z8E6m9E/LPbxFGagIpOcd1PfrFVkZQskwBaUa83Um36EL5fcFd2JD3Fz9J+PAn6HU6UfyNvno8Pj
u7zWKrZOwqjCwHC3mGa2fz7uZAASqJT526ZP0B6Ck8e3P2+eP/75lTk6xPVFhC087/737/x3+/yr
wrBwAQ6GWv/34PO75PPpPr/87z4ujQ1SfVwN/++5Tc8n//zj/56JN1fvnr2QyP14Sv/7xowQgi0w
5Hdh65ya+/GnpeHtOw/EQPcwLj5Dnp5fVQ9X4//uPr96Pvb/fR9SjiqG9//9+fjzZkyV/dDO8gOe
94O08+J2ym7PhxaojltVi7/dwxHshwnulihw4Rhy9383T34qodO82s8vOdMHeMmTtwkr5ygsavGs
7bx1RLjiRon2rE3DhQ/h+xu5eF1c9kW9m2oLEuEUhCvzsQucitkl4a//mgoLi1BqeWtsoR9ciBDG
czjvSpUdkNovmyAdHPhZVhfj654ufkgnLlly1zXDGdUB4XElOP8RgZVdjp8kg5m7JatZn0LrKciU
Hdj25ubfkNblljHqoM/+Vge/qNiyjeIgB4WwBFhfgGuYLmePX1af3dRflWffEawg+5zyapNkybtg
Yr8y/MWIzSX4HQUvnmXGYmr/JlNaHZMZ8zsJbXT/Sf+9KmjpBtxshfZzbCv5IVOLvzMj71vTIy5q
lnZPa/UCFyvOI+zGHe6n1cjwxLH6c6Wqfh3iX1pHqP0c+DFwXaaVM7IEzgVEdY0RQwfY/eqq/Zt/
G3V7z92EIBZSqZsofXHE9EIG9xdAvm1dY9Li+vmpNUDmrKfxCJ1+A3HkWJBaj7uLLQK4Hla9C8Mi
ZixMxBQVUk9TamhAACI81478NQ23wWxekxLciUpJdmEYGb0EWvzVTZFty7D9J9PhzejbeTuYo1zn
4GPTIiPjITZqFfDKPmSJg7sh8EJt63bYBaKJTqlCm5BTG1nNiGvL/vSbxNpn4LGQb72mZLOtZJ6c
DfQpJ2s+zFqgRnLMcxT1cltGBWazQeQbk4CrzYDxn8vztZD/hJuSA0wLDNMGMGfpCTATueWvtKmD
XZQqnDDYnKo5FWurw6bxgNt5EHyuhqHSfZcsn2gcy2vgShhEKjzVD+bl7Onx7iA8y2v5blSyOwWA
stl1DFQ7bisuVS73nnbNw1zm5MXUPwyewslj9IFNhbxYgnan7eJWbiyCByjVln/obkGdkMy6S8E3
3nJ/ZQ6UfI3BWl4OPay2KVAbzXoTQXrLRrEOaAgFvTsjMLhtTAf4g/yNhmZ+UCLB3bCXPSX6jo4p
ojKhNkBqcPKV/13boFZKmEVGhcTF3BRDbRwWBPVrUMbuoYY+e8ZqxZWoltTBJSPbxOlWC5NEVFHZ
L/xzXOEXJ984hVLnnvlQF6LMcutQraWXok4fw5+TJatj+LcUA8SPZFckYEgWz74OKROGDnLVvgQf
YlqoP7RncfRnIGqLWdex73XRDu1rtMlK9/cIJRTsLqFeWU69T3pNSluxXqz83ZkQl+bN4IGLoXHK
BEWqShuiHdsqNoyqY/qRy02AT48xFgmQQg4vnl2pbcYPiZhzHYYB6ozZjbxrqnA7N0BTq9C+VjZr
YTLfKe0xD68TwcFcmX8eGjAQqRQj/Hbo65joV8tXwyrZEPkvQ8ivYZxcGJpY4Kjk/V3tI9fCWBSn
XlTzMeLvR1Nvb4kU+QBbF0+N124pucUme3CZspFU0crJYSc2yDk9xU6aud8ZnRPoUQTbXDrdBylz
mvdKiGUHJKTcJPb4L8/FfOcERAijMTOqdgL+UxZtPI+aqLSl9g8G3ZyF4vsEV/OW+q04WZoCzDHt
Hy6RvXGNr+WA2Ri68mJE+1knp3YoRjJRi+xbPzn/Eu8i5LUr2OMY2nMek+DiZRFWdMmgT9eLR22m
aj7aj0/R6LTjoZ2sW5AqmrgIeNI2CHa+MyPLpFC+tI8bTLSZ6x2Dpg+OfRC5O6NV5y6S5eW/G5uz
EfDoV9LCZKdLcLcmHBMwARaz1F3QZmfRIFPxcuJBWQcGrAAZDj4oumM5nDqE8ycaygnnIfuLOk1A
GDhNznCdk+pRTdo7T6WHSDFZsfMaPYLRYExMx20TBHt/boxY5e0BvBwcqOaPC84JgylUnjHM7M2P
Tjd+jJ2OtfCUrIcszGJCFlJkrpzWBlAGRkTj3jWHP3OzZIcg0fysem0kIHG4rthbHt2GMpdbORBH
Gz6SVE1QOKfcKcWqyfLYz9PuY6z1h/0AQ+KJXUEAoo99IMdxEn4KSF2z7+xm2ILMQgGWK0OeUTnv
NBXsi0XWKqwO6CZIN8H0kjrMNehnbqduTPDv+9IXlyxhqZGOdbFjl2PwdsPoUQ9inzL1ilFeqfkN
ILnEONkTZeymvxg2emuKW7Q7drOCq2mzzYnUqSmB7du7prcfdnA+mRE/0+F4vLX8+ubsRpk6xhJj
LewIv1jX5QNnXHxn5I35CBJ949yiJYxQ1gYVI/W8WgdyvI6p6KgYonALlpUeK6zA8sMnDoxhesm6
U4/5Gud7eCupANPKUHflyA/YfLzpXF1eprL7WbZFvpsZvsQC8ovH1GxLnZySM4UwTs0yjNvSumQu
XYggUnYUY3kKWKZvKw7tTZq6C6i6B+d/AizPpH7toX6+EWK+7Rz9ai0p+rkHE1I+LDFa5tZ2/oWl
o34FQBwQ9dSAv2iaBsKaoWPhImAL+/g8oRE/6LSEx5jKNdgDFw9uyYKncv5WVWTv3FFxxjLrApYC
xK0PRqLRO3VgLjMfvEeIZ6cCPMkyOWBcBVwXTn8NAm5ObV9E5ymK0rhCU4kay2bZNkViRXpif2UU
YJ7LqgXSnwDqculhk9m+WZGYQqz3oni5k35JpDvr1X3qgTXgtDVJh/Yne49zS704yatWTv1NVukG
CpP9gkah+YY2voxDzM0ba/ilhkS+QaEaLlOW/+Lj1r714UBZ72XNKkq+bF3UP+HwtCdTGrDJH3dR
xtWb3rfLo6MBbGcVM4Y2ACYP4/LLyKtTKPutgtuoWy/4Wc/4NxEBMiUJ6FVnMd1w8CvsDT09AaMk
LymKvW234yawxuXm8GteeYVbHypioNZQSLHNGlU8t9lvb9IHQPr6Lv0MLloqr/0k67e8GvaMoCzk
aNUXFAVNsKRKY7fGtt/fcKA253b8y0Ciu5QFNq2+QlqZNdGxqAcX5y9s+CKfDqbVDXy6TOwbBoGZ
Bcss/L3prkbUw26LsnNuzYozcmRJQvPSpEm+dyQB9Alliscb92jaHzmRbt6scSVXqbV184QGN+l/
2464+nYtrp7FuDDBA3/wOgChBcSfHLMS0KzYkJn/ogtv586k1bG03et+fIW821/nQmFLtS0dS0F8
TFpzdU3ITEe7l+0IoIzOVUsNOzY/lZ2RU8bwElVltK+l/TfoTecQFc5lch4RlABY/REUtjkPQKfY
N60gp9PEh+65ntJPrHUMRINg3JbF4sMEg+psCv/QZ3kTp1U/PEJaB/KcXS64yVwxT5jcvSPiABLE
ij1KcdOculZuefc89wB7J6DYa1m4sd0wETFYgSE0mbd+7gLIGyGULiTZHpDyHBbYjhsgrMiqOClG
5ccOoyqIkqYEXQ+A2E/mH1lreScHx8Kqth8hzFMdxU2oYKl2ufxmVfW28xkpC9QtO+nXBbSCKMcc
XnNuMR4HvdXNm4DFm2V2B06kCemHrxl86Ow1dMk9RFYNGfATxqE+aIfJcOd4q37OKfrGQuJ9Drm8
uPAm0pDLqFm7xtZ2oSqUxhzXQ2uSLgMSY6GdRe5KPvDk5b9tRqwHN4x+p2OiL8rbWlmRvaQTZpFq
CKmTfLOmuAiYqEi6OzpaYrsRaztT25zHmQBYm8av6ABQZ57aOXm+Q4SJ4tyfDqCTcH92cPXGJio3
Y/lC+kBwVa2/RnwyfTc7AsWV8W5NbGUCdS/mFkayM33M1IrnRtB4Mlw7h0WybAnhETtemGSv3PdE
APIgcs347Y//kqDx363iQ851so28aT67oQ4PqlnYw6UJF/Uyu2QNDhjLbb7XzdRdkr60XvUIFMvG
AIEs4ZIRLHKte04SRvm7EsHJvc6I0Aiq3L/o6uqF9HJpiGoa731HZdv194QKBnq2Cq4GmDZLe4hX
fQfVaGjw/pWMF7RHjGzwwP09mX8AGvtYBUuwomyMrpF5Z+11hvmxB59b7tWyvMmsL86sKOZX5S5r
YzHoNZ4ReJ77s+2W8P68YWy3L0r7UwqH5Z1ZBYhQAxig3YwZKJ3flqSYLlwP9KurzSMcy98jY2Km
1poNDbTbVQBh/rIMSU1fYKgNaiB+rU5zFw7BNEYAML0dB3bsS+UQQ4r2mZSg8MEekEzlEvViE+7i
xRHaxa3bOPM28M0mHjLgD07WbQmlWk4Ng+JtbpvkooB+PJmGZp3jsW5uvWxnzckIOZr3LUvKtphC
EhTK6RiliLdzOX7m7diyM1rcLZmN09GjYRV53m101mKrrQmrGEC9xRbZ86N1KqtUfmu8fN2ilsK0
dJ4r/B9OA93Jk0RiwLvbLEkWrXsjSc952LyUmZPvwQo8JqDEKjjyJ8t3ThEX/uNUFPXGJxH25oi5
X7MfITajSoZtMxRqnc0sgyzvL1pU4+BlMtxNVn58Rn49bww1Rms58YuRIq/v9Sy2MIesN80n/ljo
bsBFYOrjnIe/miT9NDBvvgAmQSrZyANiKrGaE2ekZGzkdinrejOPzrARymZzTJz5oe7Taa3qliTj
ZWj3nhwhTfpM7uZ5YvaaPXb8ZLB7XtwXSbfrR6rDNg9/Lh2IANIGV4szqtMU5ERKTM1PjLE9b4ko
32aG9XeGnwx4pxqPPT3xrrDCdlP49d1eBnWtdT7dkkQQJgYrZK4dLyZ2DaD2WJob7cPBgQn0Pndk
hTl91W3BBGXrJCwohYoxIOFGVTcv/RPZX22g4TKIEV2fX/0SBv7QyZ2KX8zV5TrhLTa6/oHG2uf0
xvA3ZqBD4Y+rOKvHt9oq1OXBBvTqfDf4vb8KOUcPWGCYDuzKXud7PPZvTZbJTRLZznoMRmqPPvQJ
WuyHQ1GCTe4js70CtKiDz3AgCzprE9gR3vzmQtA8DP0Ae65DrGAjQq6bhle07+k7QnQCA4I3pDY9
6eOGn7KuXf75LipcwXKc7lEKrnEkRAqA9OwnEL5jBoH6IkmpqBSGhQDJOl0RvEREOYjwmGstJKQ0
RKY7CkpxmVt/2mTbWTaVvsHar5fRriIvgTBVsZfuLBAaZMNaojPdVcmyJ7xObiaJ6L2UmzFM2X7K
ne8K92sEEUpQS8mk30ty58WwLPBurbEXJLqUFYMre2L+4yfDRdXGr6mePlK4jcwtYdc0hJKRX+ta
B2HMt0UH0UUapTpbog83qKlqFposUVuoN41j51uu94+PbrMmkVbFzvSzEDZlSnBsYTgjv2o3ym9b
LvVBCr2qgMRBOZXP41aMzbTvHRzyfmIjuWQkQy2Bvk6O616wzQUuHK7KIvvZDgaTWmb8NKnoeeRM
KzeF10qRTiHNclcmc3BKvdiyOrTjpIVvgobhl+1FPRnDRGL0ACl3iQJzqblGHWHg/mMebu5CpyU9
1cnG7ciSrSrFH9Zk/m5OHcZaBtYaqqBtamfOKvfNU+0R2jEREf7aMlyaJ/a1A+6Fk6H7jDavf23L
DMpAmSKHGAz3W9/8CWy3gszDvq+vZ9JBMunth0dfbzBY033u7GfsvWsjx7XgMQrHc1swRm+pHOvg
PTOikPGibHatmU2bVi4k7CVTEHMannixJnwNit7EbJ2bbkB/Y69fsVUdqWURiSscRSuMUGB3s845
A9lZDvVYv0RBL85N88DndUpdg4Ca0++nM4cwkVxJGd0qIr2MnNlaXrQeYVb9GxUUeWGNg1gm6w5O
aBcbFy8/y890m/Yq2i1mjZxiWoWtCDZG3arrECxvFpuyx0QqOFp2VW/cQcz01PziRjnT/vtwDvvE
emvLpT9ywh3d2S8x3QDCHG1rDRHQWHcO471s6yYRSVot5VsqrL9Z1VdsOZp/HU37bpINvHHx2YAG
PCOxC+PAK/6N3mPUBQhrX2C598JRbGxchLEbJn9tu7mRevmY2zLInm32ZF2G+XfgXQ1u0T9YTeat
J8ir61pU3TrtpXHqvIJCFmsh+bCNyzlbf7LnpcmqKV+IBeK6rRkWEfrIYEFOF6f/zQwDsE5evgcj
qWMqOJZWb60tr3jA0Fu2olndbjHwP8iQf1RQmHFuZjCtpN8j5Le2dq6HQ9sUAw06Rwl15L1JvqxA
ibvpejNqiBC8kSyKnZ/yyQwiMohdzo2IbkNG2EZS53FhraNDWY2/+krlp5TIc9mAYFetPFc4C9aF
L9gQLvTDYYcMayQQNxXUA3nFMGgu3Y/EYkTjlj2vMpAoEYx6RSYIAVA6cojyM/5WGInh8PP5pfl/
9FbhaXL477kTaQFuA9WtTkicTFk53qI52zsBki4mtISGtImzC1i2lJl/TOtQkAhiiUNoALwpGPvF
2oWOaoSnduojDKxjfgjcq2DI4hicOIZxTy0PpoRN3LVhd3yQK/XuBLAvMfaJnVxMfy1YP02uz0Lf
aSUqEsm57/bR6XkD9uqfZLbG7C9vY4YXxMMtzUsSSvecKecvNaX5USn37iVmds3mNoytLL8Emjjj
NtfWlpGQjoGq8XkeXF7gLqnoNX1Cyav8vYjEdRmHCWCodynkYz3Wp289clYKpqog0q4+tGVXHVP4
dYdm8u5OA8DHbjm0lrJlvbfmkpE9MJLoPD56yrVBhe9JpSjOR6JpppJ4tzoyJuoA53sRNPt66P7Y
oivfJCOhHesyFB7aaa/1oN4oqubDZBIwtkA/a6iR5qx3DjpS/QojOIizkjZNkhULztsleoWB6Rxi
sG+TeZX1dnZUJlfRYUroDVsPg3lX0gosuDCstDi2AA3OVejFDyH7tpnS8N5lQq+NSZrxPEe/A4Rr
a9MHSO9OeA+wbg3rSvT71hYOyTKpt4roxfqC8VsJFoFBw2jFyqGnWYR5iRaL62AgdyBXp9VMMAcg
dx1c/Ih4PBHR6uAv5zVOXq9VUvlxEZHn57Z8yjtpM6HJmuRCluLenNzoWFFLH3SFy9wnx2UV2NU1
05Wxn9KY50FfbhSvswgIx9VzRoyMvc4K/BN2alW7mj0lK6ipOyzSpVU2LoXonDWh98XGsRZ56Jt+
jEMsXpvQhOTa07e1k/8TTL/xUluzolTIDg0KqlstjWs9K30g2K67RmkK+kDCSB/5XGbOZB29Gsxf
OyWAENDCEdSR9S4haJWXn8tE8vLo3t4pwKXrqTELguo4+ENNNxkYEkZrTx4N145rPlMqmq18IRjw
5tgMfRdXbyqj0CdeTNI8eF9uUynNvSzhTJP7sVat8r8R/PCIVLC/iYYaJRkRH+mSzZDOrb8N+UUv
edBttWjdXyGDljVWIJ4S/o5tAyf2h6n3vf7sZe++tY7Zv4RF/9Z06Kfoh0lWcdLqh1dln8L39acQ
zPe8GXyqQg/rGbTC+TKf9QPo3NlTeQltd7dEk/zFZbBBg2gXRIKL7Dg4JKZFwxxcsxJNSZKKej3p
YZNabXUwWKUnuf3W5dFrVi+8iUy681k4oAk1DkGUnM61V1w/kqL3blouep0BIhCM8m7t42Y2yfYq
OzW9uBOxgeZout8XVOOrbPyBTy569LhgNcbqZZbOtO8m+VVLMjbCIiD2QZgIitx5Iu/HSq+EHZCw
IV4bGPEnRjfw1plzbkLMDIzvQWTaJmhOIx2CDa21d2g7lWMCwNu2SOp+hZa2oKhFBydgKPQ0dTac
/1Gm5W/Ls264k40dts0sthUiN47734G1eFTk4hFpNaYb2ODldrFLHwdV1u1J1Ha/gTj/kry/81A3
b240OPuWPnpV8lleTG3exonjB943mtVlxP+Yl+JSq4ewxQW+TCWanGol2bIs+RlDY3m1rXOqWG4T
FFkjIInufZUKYqSEOpaadx2Ooe4U+gmZC27TXclRP5it+OZ4BuNnnDmHUCkKmt5bk6iHpTNKne/T
HL0y7O+POsw2LhaB1SzS5Bsa4R/uGAIhJH34RGp0dbc7PvCCTLFN4ICqnJnmEbwjGP7ZGHSnzK7P
7GjpsSRpZyQxxUPR23fC6R6mYG/TDpVPGHbaXQfTvFicGRuCv+xt9biKGBWjWxj/KO/QNo0ssLxq
EcwFh/41NYR5jzIgyzvMVtUH0bnN2p/M7qXTL4DOq3OFuYDGs7R+IkzEwG2pHi/YMr7TL+rxkkg3
/OUUvWD7w0XRYvxDdRiwXYK9ysxy+AMFH+miL91jbXW/6QjMk624JkQEA4OdvAYj0aA9enJeFQ6n
stLZyzjBogup9VwrY0LyuAlZUIHcGO4F1+8XbBB3i8RFaH/ekQQcVEQFsQiaZIJ13+I36rwRaGgK
lv9xk/b028YyjvtqGHaadK5DG3kFMQPFxjfbbcC5uK4dDYKVAcae6KKRkUwNkxtboIyc9IfKGbum
dZecedUbHIwtA2i3bH5X4BxZqgb5vW4GG8CsO/xgt41M7/5IoHHLG6x1Z1VDgg4D+YM4MLpn6AJK
7w1sQxfSn74nLDS/hNNyCQy8F39g0qc7k5+ahM6VrdC9HCmGyEyYtzOUqI0YoNAvOqd+okUXpTQv
JrP+FdG333oEyvxem/w9axnvtCF+sXFWsQtemo7WWnsUobrW8iLLCm4oqkz2UBGHcAHkUtX+H/IS
xC7z9TfbSG8qQ3A7lM20S/yOpi3hn1FudffmMDyxpyctpBgL5iRVsm8qwD+aqLj7iLtkxHfwkwSq
cVeW+d3CbciixPZXfCZxeSQH3H+x39n+vwGfgp9sS8Fs6nlTeFZwdVPXvEBj2pAixT7oZ+W26uRX
vOGtsjF/9koPiNSykCgO5H1DlwW7ytD1ReYF2m0yHb5nvLkZ9pY/EFMVO8aHtFRLGhxkl1qraIzk
35kV0Zxb5jkrQB/IMPKOtrMMNHI++s6OVb1TOx8kepffO0Y4VANeuw6CkAgMOU6vQH8Jte2Tz4lx
0GueFEssG4QK0XNe1aAxbSQJlc/xla+6+hzOX0FgTNPGcVB2ApWx1hDuhl3bP1wHeeEQtjySEWpr
59glmjQgy/y/d33J9Q5a3AyeVw97UyALr5qpJkl5xixQp7/nwcm/V/I1kpH4oe0kfSVPBc1FUdyj
MTNugA92MkvemOrM586JslNtRcG9bJLsh/XcRQyTPOqkWUf4Pt+yajn3kRcwTinnt1IwacNkdlIV
IgzaHOc0Blii0ki1P5eEFRbmAlLFF/RhSjFziFCzARYYorgcaKE9RNjNQ16+eGradTUZtvlYNVdv
xgfZkA26mpGabzVgwZjtLopKrxNXW9RfjBrCXQtCeRfZo3OgIucjQbGxmmoW/MlscMxQ6a7Nflri
IaKXpbaeLz4F/1qKUVPfGdY+styeDCNaXkl2wI+Z3UM/hMMrT+xrViraLMhDtkOZjYRTsv5XfZmc
kX33W7aaLFgT5d9KFMVklPV6SE46peCtu+GLl5MBYUpOwJwPTtzU5eNSbDkvdLruC23lgOXHO9WG
N237SZRb93326vKtTQ31Rv2WrkyjynaepD4aG3rscemXqwfjlll58D445vAdiS0tblDPd1Y71pVI
0M1AAPEFC4fHBnL+rfzeujxvDG2x7MEDyfyCx1iT7VUb6V2YL4QGEn6NWs96TbxjTmjDXXaJc0qA
15utRVvjB87bYn3rI8N+tz6qbriGU5T+yAw7vUEUeZ/8CG69R+KhM2fj7YnrJW3ujAM2iY4gbwp3
tTA3iJuZEnXB+MqauDHjrlXdk2hwMsuFq7LT9WvQy/bL4FZ/igjt5VRI5x2dVIbI7luv6UgK34Im
ShjIJeuaW+Bq40bDgAgoAysrloKMltQ4dpJXHmjKu79Yw97VAQjFQP+isyCecKA8Z2SX7qfJquNo
wjOjKoKeInSgDE5K159oVbNga6dJC8LUTnCbqR//h7vz2m1dS7P1qxz0PasZJ0mgqy6UgxWcww1h
L3sxx8n89Oeb2ru6AnCA7tuDKmhLDsu2RJF/GOMbEVPxJcvuz8w2o+e5u4o2grwcOMN6lt1PX7UP
U2V4q9EuhxOkikNfWkTJ6eFz6Nf6sctbYOKTNq+4TnjbwbT7PwyX//kv7ET5t//i8a+S9RRJRu2/
Pfzb9qc8f+Y/8r/Ud/33V/3tXx/yTX/+o6vP9vNfHqwLghGn++6nmR5+ZJe1tx8X/pTqK/+nn/w/
P7d/5Wmqfv76H5/fOSHcsWyb+Ff7z1R75U/Ek/qf//wT/vxO9Sf89T/4W5ow/lcQ6R/f8w8QqeLM
+yDWTDQbtoXN9+8oUucvAp4eb3+WFYokyaf+jiLFbS7Lro3++h+W/heAQ8BIHQBt4HXM/xV5FMwE
tuJ/Qh2QGOwL/gdLH+IF+DPla/8nBoVv8soGpZftGHP9lAnZ1/C69Ln+DdQRtLcJesxPn+O8vtPR
rU9KwO4pKTtpS6fptnzK+nUIN47+FeF7piTwnqmHu0FLiFkNFC7eNxeGkszLwbj3Ou2MmVJNODhw
K/T1zaRXK0z1P8Q2oPzU/GNi9fEmi1hfl4mNoguhvlSSfUOJ90cl42/Q81tK2J8pif+gxP6zkv1b
6P9z823ADdAqW4BMeB+L0rlWGiJ9rDHUSJY8kRzkbRplLOA7iXBPEmpPmDtYcLUF9PVvBgHhKpkt
jB67SI9xdIBkL8hIN5SFQSgzA6vQzZTon3YWXYMM3YhUvgf8D5MyQqTKEkGwNVU0sSupcFm8FWvo
aOBZXcdgocZcNomiR8qX+zog88TzSyx/+C8gDTI5xZChK2tGq0warM1nfkt8G8rA4VTPnTJ0zOmx
VAYPG6dHriwfszJ/ZMoGwnjXXvphN6zQfd2TU/Nj4xlJ8I7EjrVNoVibXAFivCWDMplEym5i4Tvh
/8Qr3aeCAfZcIwk3ZjL3vKuOX8VTxhWUkgehrCzwGFR8GfaWQRldalbYXYMQzBURomdEXbhgSa3F
H8P6Apq9hnAgWLXaodQRl+CmcXDV+LhroKC9FqHH8SAA6zi/UpfppNZWFwRQq2Buri4+nQC/ToVv
J24Dzu3KyoMtu6EtF6ynuvtZ2X2S3HsYWvtdA1dtN+XWsu/MtvuuUOOxfgCNk9xh70OZj49ISLDq
Fs6inKWSraxGaPkXwdRsNcSWLV4kz41Iz8OdZOJSwvKztWno+hpXjIWPqcTP1BZ2shhHlBTs+cPj
4E9rKF3+qlVGKCLb9r2yRgk8Uo7ysujTL8v5mTqk72Ok+2voAguDwhBlGM96lmLfcA0MWpVd7SdM
T4tgyE7QE9mBdQGA+4JZnHQEGQrl9JBESb4hJDw6dXqyt9OpA7u4AnNX7zix5PdwUlqUwxArx6eR
dJOdlkxLSzLpZrYS7B0/eJtbtDjehImFbN6sRlfnJQQqeuZ46nsLTa8GkCeRIWwf9DRWiIaVTaCG
qRqbmgZTd8GLWUPg2ALh99d6x+E7BfJJel20j6J6WhXd8AF9PAiLddrW3jIhhNyNRHmSqf5B+oC/
Z6H1nIyWsYhdwZiJAdYwz3eJFt+VJcfuyDQeBMv8HvWI8KK+uStae9rIYFwKbZiWLZ7tMkW7iCcl
RZ/X7QJSy9cBZ6lN58r73ov1nfGtTTj52zR0MA6NAgdK3WNIZGUNXOpYtOqPrsarVyTkHU99v+QL
diEj5Z1GygbjEX87GIa20jvpLc1oIIU4rYkDNqz5iRkih1H0FaPRY/lYP46Tl17ACzGt87ND4zoV
hU5f8zkMAQkrOfZX2oISvd4I9y2FknnGY77KWHXSMTt3jRP+km2K87M0X1ARCbIKeGKjrkb2FuIr
4V0B3NFmEeihLdzkbOimvEQN39cDAjjiM0ezes8619nYmt0dM1ZUTWku5/GXPefxkzOmK9hP+HGJ
DUbxQPdqj6JeA3JTSmr3btCAbSGU5u9RvkotPWruEYA7AdEzK/+mWdeGwOPd+6ek7V2+28SGp1Zs
DGaIGKHKb1LxggPCJQyZXCy1npNmuhmJ8HgoQ2Mfoidb61VG7NIgMiTS7lHWiD8Ru9RkJhg7GRbP
KFCCDS3w1hIkd0Hd2ttR/MEFFP/THDzEA4lphjveA4lcRbPlM4oam7vBllhCZlS42lzkL23BBkgf
TwmezotBBsrS84NfeaLx85t0heciYsLwpSVIAXvJQFQ4jbP0DOPZlMlLjrtsI4v4SPmLYCxGQePr
Q7bO9ericRiYcNyAcoC8gTq+c+J+WkV9Ya6lA8bKnDqMMSGq/iBomdXq1SKO3jWQgtcJD0g0EXqH
v7xbMC4i4FSO75HbEdnthi/91B4GP3YXiBMmDLNetHQMwsNak4zAWSYsO3VEX/UDbrmOGHc5vNmm
nM9IER760ikOY8uvakREbVnuEK0MT5kLZTw/l5p+9TAgHbGwopAd63xb+fOqJOubyVQ/vkWVceKC
Jum1rPgwVdeCINA1KwgDb0ggj4K+QCo5UTqz42ZeJS9RuTdJbeNMmkLFw5udJc5nZ3YE1nk0x1bb
vDtI0lUnoQOC5fUrpuGuC2V0QcB4NsNqXrcO40LplF9ca8Tr7NrPk/mUtf14ZGFSrAvTfyR9hgWv
17ymc/artyjSkeG6hJz6u9mbNwKTFDIccOe5s21091uWhHfYQrwlkYlNrUrOAw6ZA2uJdibm2gIK
MdkA1UNpL6lc52PVrcns7B9A1LJkyvyLF1X9yvLHhIwGFgFk9K2yvEvPDAtPbI18KnabYIEI6Yca
QCLQ0Z503tBU3u07GTVENtZ6sUVgApjJmyyeWOywmEnpKHE3r8MZVJGbWog8KySwTlWQPSoa5qlJ
hMy73U8J0pGxGbai1LYBR9W+Iex42WtZfBZQ/+q+2dez0jtwOTGhYx/HOKA6eb+tqdOyetf9rDub
6mbS60+Ppt5Auoz1n1lcimGZN22FHmwp7IZ06kYjcwckBhuHCrlMmfPM+Oa4nKuc8AMj+Ui1nhOJ
KNV1CTLB6HWEaPhuurbSqKHNEWvAAJwtQVBu+Rui17B56aLfsv2YyNJGyy7pqN36KXRNuBzYESOL
xVADeaEslU82MsJ1k5KZDfig3VUiTC92vp2EiwKmCCnkRgtqCKWIrjMd7AGK5NOoHdDQnWBDkc3g
EsORlu5nFLLXMCL1GqcZLj5c4E12DEIsA7aJPsoMOTRdvTLWosp+KId8dsQ1W47UA/3Q8GTMicFF
czZfG7Po161FaKulad2mbXmr2LBgGvj6beXsEZscYOr3v027WBnurpdF9EaImrEVeWyTNjNTY5UC
rUjQY9py+nFNXRnsYps62wyGatOZVbNKC/kr8axwZ1VOtTPR+CDQIfrUxY/pDKdsOHuGmI4o57x7
dcgw8HJgAT8MNVvyek6blSaQpwu8KWs0eAcYf1ynulgcfJPgpInIlY64P/TzKcdsGJ5Gl1LfHIPt
UAngjQaAliktEbB47qaaiuLakHiYevKeJZa85mZTXlq8XPSmzg5d1ZNndU8pKmfMCxX7WKOuSeF0
x52RKX2cn8yLMmv9NZtSC/WPaLdCoDWXnSBo3q2+EGakR5pw1o0xX4Y7R1/bUUp0umlefPGRR627
Cioz27k51P5Ijm9IOe6m3Hx3lMa6JZFxmfTkKKcIs8kr9DBXc5Huu9lYekFhr6uKSwGrtgPBPZcy
B6vZT+4HU9WlUeXpdp6TS9hmq95g9ew0nbX0i/1I6aLlCXk1/kNa9J/AhfdaFGCqn4ITROMfpH27
un6pDf/LbVhaFd22Y8GTDt5XMJQ/UYtxPX73ve4yxUAye9qNl8Z3MKJ+9rFDgnq7HUNrTyYwwObu
oun2PgjIhgrayzgOuybSV6GLkqVNtZNFEdGRY+DRwzeE5DCn2Laxt6w1udXmZtNq7bYV84szyoVW
JuZKR0mFENkHoz3vbMt5sCTaFs91vxzi5r2wvSNIFerDCsNIT+iPWd17uXjiSttizPjpKbxx1MhX
EJqbpotazPDBURmGkES6POM4PAlfPlWryqlf1BeZDBNBZu7GqTy0yfBQ28GdlzvknNvGY2k0R2mi
nozJBwAgyZXW8o/ZBKZn8g4c2b87x1+HYYxfg721GoMh41j2erepsnhRz/bGa6rHtgxfh+Y+9Nm/
1PlTG14dlvSotzCch8fasn+EfZWWBWOCH1hbkkw2+g4fjgefd3p2fdiXX2obOAw/l4Z6kRow2Vyu
8dqE5N9+bCaonb1RbAYtMtewOdAzDRV53law0LxgnQ+4dZBeqzcIu85cCZtWYoqPbhzvS6LHvCgs
llMV78DprGg99iz9iT/SGTTOtr91kErNZnzKbdn+gmASe8hCitR/6VGlE0f0Pkr5NjQSXflmNOpP
dKfPZIfL9MENDJMQrWozOeMvzZ/2s/dBvN1rEEXMePOnoosf0Fx8SHskVhmhQT6zM6+29hjtKll+
WZN+7U3zJBoKFrT8nojAqEOfK0bvCZeEtdVC8w3H8UlM1i4xun3eP+atsoBVFwr6tYdvjtzgaVkZ
7topsienz3bRpWq4uM4BKprcmnCaYfnWij0dWbYMNbbCSYkjFSMS74ak3SBb1Mz8KgOOlMqkPNQr
mgfXqRdy9C/5waGmdEtG53R6R5uIzSWSAWfQFtpDX6k3pEkoteJg6AvgOeuuTOGTzOvKyBYoGB6Y
wPJktOMjrOMnb84JRo8PIu02rJU2Tuech6JV09yLDpSjMV1SUUtt13r1uXZrMmTZvMQxqA3njtHA
a4+nGOoGy0UHsa5tHXIZv3epfp8UC3dSEg/RHhLHfhBa9yZTROHYdPpe/sAFPNpacfJFvEzm8cxf
emdzlR4dJSDOPybXOmuTd3bs+icdnxojv9YIAbCyHML5udXltmFeTn23sD0PMx4yTMu4+iJ81ly5
j91k5ef+oew40tC1U7ttkhxCFmq5bZbn12b0diGL+rBIvWVgT+8E/t1OmQVuNZnJd6npD8IjOxDk
cJDv4AT9wjKx1oX1mOPanYbyS0dZSEjnqunlE27GKM0uPrI23Q0WbPyWbZ7vPTu+L4tUNYwM+OVv
mEj3ogs+9Hrhe+OH29YvISe4ORXrshVPTSa+2wjjyGx6z31uP6Oo//Zb7QsRzKFwWaIGJC75/l2C
xFoMqODyrZ5AiFUHCw6G9zLBYudRvEU2KmGWQHn0BkSpkBjPLLiGTW/vxzo82SW8gH7QluMA+WB2
eNtPuURW6xGaN/02B95ybq2/FiPzqdRRFbCCmBpvbes956mzlpp/Hikmisp5G6x6xTltGVb9uUut
dZW9d1rySeY0wsb0sSujNXbru8kuwUj4xbbTCCnU6dGd7pETRrgINWOlVePar4qDJsarSFH75dFW
WvVOb6dtQmNhJeCK/OAxSaJ9Yhvb0JxOncOhzSjX6a4jo3ostBVEfDehJTJhmmfxzu3rNQApZgia
PGr2h3tm0HjxTKoRhmM4z+IBzAmc/hqjW5WBpkq76LtBslv3QCJwodG22xBERkLVqZbqrN8ZHg4I
u0sfas6uOQLrpeOby0kbv/Mseakgom1DgKAoAREJIx+eQOYv6lR7arhsLoK8Ok2Neah1a1Ma7stc
cVRPFRLTWN+QwYMzTZxb/75K6vvUYR8hq+IdTdnGTRqatvk627biNqE70h8Gn6GTVW9i0bz6Y3lf
W8AWnKSgM7VBbWVYjFHRJQuN9Weo7ZjIERigouOYTugJI8KxGsDBt/LDKMU9lOYZWmERZ5e8zfdC
07dGO1wKNYB38iXG5LWR0hqN9cpJn+2hfC4EAcJuf9dZyWpi5p/I4s2f5qckNx7tCpdNPZ2qWcsX
A2r1hYU7aZEntESlwzYTEJwq9Opg3pa0gbbYtZxMRBKsTLaQjHMwJC0t072r8/YtssC1o8ga7QfH
Gq6NW7xF+UWLi2Nic8Wl+9OBA0wD6nRENZ31ZsDIhI6HCC6lNBCb2oF7EDVvGHCeiDkHmhFyjuhH
98To8Yw/nLd9KV9ayvMmluSJhicKYCqtIUU1CKBP3DtN0K7Vv1Xo013ElKKYxLhsY+3eFKQwlt/A
7daJdTvwsTDtKJx4Vdi0Do79o9PRElH9W5ruoQC6nc7l2vSn19QY7nv+uo4LhVEcR7Nfe3r9E6Yk
xEwmOFBnfm3qAj0qmX5zQInTX4UgTh14AXYOiE9JFC7dcbxTrxcRgO+96F98s/3IZXbG/LHFQr4l
pxO/xYNZsVhH4mNyPW5OxfSd2SFR5+mi1bPPwDVixCx4QX2rw/pMK2zP5FkHiDZUjcia2FoR7E3A
BF2UsEnYaC3iJjX3sRiCe8MkgjhJXBA89UyFVT62zeMcsHSeCJvXsOW5KHLMUe5Su8h2RryRTLIx
g6PIdmCXbwrQyHCjiKrEcYIJf8NARUnlu1NgDPraLwZnRYP+mNgfrPgvdK4UTJnKap7us3nv+sUj
MjJOV/381hBbTHRmtUW5sHZEcdE18c5+PF2Mbb+arPw7ldNh7H5CeHecwF+yHqaWlWkmh2y2HSxc
daPB3JQMO/C8CdvPgLlC5+FHbOjq8er7K1vg8sXkZrR9eS1lfyo5lg+ZQ4OejmyL49472IgRNIIb
T0ydqerKaT3UYufOTLdLrBRlQn0E4fN31hY3xdpO+gBUOw2w/8z5UxhURk4hN7YV+dcWBhUDEE51
csbcWdPCQ8wNg4XvYIjvpiLkrDbt6QAW3qpvfZfOufVYJsjHsTSbNaLraO3IcNcJnEYyCp/oCL7m
yE43tUyafdczMg+xUrgNy1TLQzdoRoD08aM+JcK/BkZtbgfbuorBvkjiywkC115qPwOwF4ZPs4bm
KCheAgeusdNC7LfGTltFbW3vkgqQYAYBZHHLGMsKH0io4nagkhUGLI90kIgNMizc7D7hFcIKKCD8
cd1qbPHmaBblD60ebrBoETShtrbrB0fTO8TrSbsyu75Bo4EGO9SzZSPppzwTkzMofHSOnr+ta8kz
FE8bxuzteRFUrr/yo3oP/dJ6LrNfLBk+m+FsE1mIKvK5qYi1LGJvV7i8hPh1dBOBG/JQOmS8Q464
I5ibSkjtcNj98bVYWhkapEBfEZCEZfIZVTnv4LzbOwYshdat4IXDRFwmeb23sppQE01fA+eb7khG
cnk1yPP1JdKgIAk+nIHyNIzRy2mygV7j0nOOHEpWivKqFD1axx4ohDOGxAOJ/OiU6WPWZT9JTzpQ
5suNL/j1WARzURPXqBl/557H5e4VdR4dQDkvM+tZS+yXMsJZBLvmUaojuWlYi7Sewn0a+JAzcHHY
2trFGBJsXhZ4IxvE3CkHW4OydqHc8nkXrehUMZEpKSvGKeuJWI2XCB26fYU8fHSr4lIV3jo1OGSd
HrSGDIZ3RM/fs70VXr4jrQ/4jRZMVP/Y87MfcELIe5NFZ/g8gw5JtOlYvFQDtCXNmfadaUMmqr+4
xJ10oEhLQ6fDtZtBkiqN5cJAzm/9MhAN2FdyAr9yU67II6qRlXJiAv+D/l4+0F+jrm9RuLhqdFgB
swA1hgjP+laWKJ4fBQKEFBhTJGCKB1hX5O5Kj7StTTwZm2qU1imKLHM/snRAl7wdRvcJvdh7IKHR
x+VirtK9LZw9UufngJwjtNhQiX0U6hwx58HrjAULw50J9ScYxm/aKhVwhZE+xV1RIgMYMriSelq8
G36/9+ZhNejGw5DE3/qQL8GCPoaJ9WU20ykBVLGCGfJLH51d6g0vVkxT4rprpkPP+sDVx29+aeWr
1dvRPuDKK1shlzbvZEbSMDMZ2G04GiOgXPyxuEDpLuo0OThcFZOASKDE1L7cUD/IpHogLnHJEGQR
9eOZJderYFpIhvz4E0XNfczUb/Ae2KGsaj3Y6FoDR2JuHsMxezLz7mKA/tCT6L7ssqPTBtXd0Op7
Jsw9XSI4AObVBUv5dllp4oDTlVWIaPYMp79FG+zSMURKBYY0RlDkDy3vBPNU99lnSH1PApRzP6TD
diSLPNQH/jFjPwo4KSJ9d4L2TdedS6s13TrKs0fcz6lIvqfiJ0wYaBTUjTYxwsJ1jm5unDRfrE1L
W6DWCReQv88NcT78IdMOHe4nXuNxIScXe37crSo9yZZElT1KSMLIfT+RwXJm1GfqGEjExDyqg/MU
Dlh40SEefd1AQFJVPzgWDhM7xWY2z3YZ3cet++73/rMKTyVgC+9EGcOIGShGGrnG33H1NLtZ5E37
EtasFAFe1s9Iiy+J2xNB3kQ7MWdK7Vz+ZEW9N8biir5/HRstW1kbS3Vr4DD3Uf5qCKWZ9gJ4DXQX
q426AQ4w/HHv9lBTD//tY//28N++7fYdf/x7sdymk8XqKVd+EPEYJ6UBSYansKkhkgcGybJgKYpD
wa6AFfP8UCSYXewMbpSpbm73/nHzP/jYyPIkWwSMRdwhTgHiheVhimby6V1eDaMoqoOHfOaPm9tD
wmvavTs/N3rXt6DIzPKAT5d/AOglHMaIPE4Qz9mM0NSiL1G/rj0ielnf7la5S3DJ7e7cqkRrb9wE
XsxJ2c/H/HC7wfn593sS9qkIMIplPqGfVb33nI7f9/Zr/nE3VT/l9riaWjWww/1YwcOlhGsOI7wF
cBvDnze3j90e3j7hemHP6/7fn5bqHknV2ZLrxbAEvlbqzCz5YFW8wBRu2WjG1YENWnVobbB3WHBQ
GKRRfWCdWh9u9/5xc/tYDuxq73dfXtVfA234zjIsxaIB6BF46Z0XMo5Dv/o1s745Y5eYKACQUMUD
wlF7l4LiXOQM3zKkjb0nmVWZw0/aegNdKjdgkIDslxDnjGla+T4Ml5nTpOWgZs1HQFxpagT70Csu
ZC1Ph8aeIAXonFyn/pw2hD27jjsu0du+j06FtJ+LIN0y7DnnVe+n7NDTBODOKM8oqRAty35azyUq
/BBaSJb+1t36YI2effC7YUL5ND94yZAeTDtoj1FJLOZUfzVJVO/6IoD4wTZdDsVZ1lV3bu3a54wq
jmwZygXD+XXp9Hu3VkHt0uDHmMjhibHn5c9hA4VsLqlJXS5VnibPRMOvRI480AbZvNcG/d4aDHnu
neZEznUHwFeQL4Bilzp88YxaODvpiJvDorXOvWlZZxAAvPut8RBo4jJb1W83T+M139KdcX+t8sI+
NXEslAH9Grejt3cNK7hLzYAKCM+YNn4YKASXXmX+SLPNT0VJ/Q6o6dRFlCz8N/HGgGnBxLOa+ox/
o4YztS8/h5Hs+sEqi4sm5+Iyx7/h/TuohWf00kwXk14n2FvwqoB1o8TVW6zRaV6cI9fNz7r2xHZp
PDlz2KyiKmOlwritIBl20xu48OnP3RNKc/fEjHQfxsWDGdYuo6x6uhM7cn5+W4wIZlZsC1H75CSa
c4jqn3ioiQsTpWo+r7BPUjKazPuNinYzyqcz/u3FVPjE/ajfhN2TxnaO8sbQUfgGrtdtb0LqEqj4
0q/yhiuRn4GwNN+43uk7xnRPFCBrXb2IbJRQmrBQydnJ8VURMd3LtBbW+vaxPz59+wwCSCzsHbnl
3nGOd0VlZWAT81fL9747Md+VmM8WgPwfwd0wQmvOANMOiRY8jyPIuPFT1NaP3iVPUx6eUiIp6KOP
w2g8xW2YL1rbeMEMXS80v/pwTcAZxsxUtp4fhrnvjnlmrWxNJ96YStEQUMpZwOw0d1nX2aGy4jtZ
UOclNZ5oYJOxBR3Txe0S672zLN3+1S7NXU/MDUBGs8L6hrk3QtcqAupUxK0PdZiNS6K07GXh9WxQ
jP7J51qljd79ANmXYcN0rUlqYKB1oL2FnYCz12udlyEYTt6Uvg+aTZlK46kLeTVypDNGc8h2rLYp
S0Z/HTjgRoZEIqyzqkvunlrWqNA0ex/kS5PGj+CyVgAAqPJd8g/BFLeQCqpfQ00R5ub6R1fhv3Fz
fz0gKVxpxtEjcWkRzNZvh95uURtkKTrh+BDEnPmnsWTSF8olvoC9Ia4BYk/yKOONZpbjcUhnbznm
/VsnrAd7fpgVjyNqwmunmdld4qPZyODjmGa6qHrkwXGMMVU766AqOBHie5qJ7qp77TWo2LyaUcFu
Ny13jTN/BlCjaFybB4JqSUJ9cJwzZ/wnvy2YDrvF84R/Spusu7o2UDw74t4zon3VgtE0rtDdJobk
7CxKr/0oUHykpZg2k0vr140/RVX6e0St2lUbYYlWHSs13TSPBlpOEVa7GbDWyqHPQwOSXOZZt3EN
8zRkE8Jp805PqCilue9YhI2F0S1kCwW0LKqlQbbFwqLJsWJijKwS7WoFJjeKh1MZHl2qODSDOgSt
PEVmP2KgsfL6B+zFl4ukctGxq9TxwmybxH/EhjPuIsfE4lk4xrEOP/vIMF87h4GLIw85QPl93I3W
ChfVq6Gda+qzqkSBYjf1d1YbnKb7Q1lFvw0ysBaujsm4ya4+xVlv9nTGIVoxLTbwX0GJKWmgtShd
Zg1X4EjOB1VKSks/Tg4rO9ONscI3CLQbspFx/srPxGuZ1CPwXgQObRkxUYvw25OiOEK7QapG87MI
hVVeRsYJC3Pydq4Aeke3Wzw0snpGMfXV28lP0n2TG+dsenMKVmIOd5x37WvOkwUyZGEC4t6MdPzs
A8ZncEnTKvMnl9lZ224+SbrrNjXj5VbYOEBrnxS4drwY0dita8HysQ7QBaYqaMD5jAib2Th0lLzc
lwpV9HvgGD91NF9EnJvwERpvnYxyWbChXzSRr6/nQee93TIrFCZlM0OPaKpCNpqdhoEhsFeRVZEl
Gtkdv48cV+QKeQsR1vdk0qZrzcSxiknIXDfutPY1YrF6CNNaNj9pcwKVBCcecLuzU7bxNtSNx8ih
ZjZhXCzR9vRLF0IAPjHqt6z4GbV0WMhkoh3mzMZIV5wSB4lOiQHDs3EHVCjffDjqjmxsdmdov5zI
W7tm89GB39yKqrlnLOvvLM+4xCylGid6yBSL02JTQb5m+MDOesdkyDuHLr5m2Vb6PiFkAlhcl+98
2BZrzwH0VmZYs+Q4HCyr+y3q+SUnuZd/WxzIdL/rgil5ybpLZMvvcOyfarQHFGrQ6wY9WDeBvu2S
4MqUBepSWDN9xr7F2cYmHRA2WBAaX402DovcUN1CLX5KJsALitJhPSqAKCBRXRFFe8UWTYGMYojn
TwA7ahe2t4hb5fXNGE8oNmmsKKV1sU/5y5ZNi/VnUiRTLfwpJGRTznkWzC/snDHX3U2qCKhpBAs1
8nTvRGzCylCcVF0RU0vFTiUvdWJVDE9VdyXWNMVYbRVt1VXcVcBglDBgOhi5EntwZvqSbR3FatUV
tbUG34rZRjvYiugqEdWv+hvmNVfEV1exX1MFh00VD3YoX4kmI9T29hF1Myt6rBk9WYomW+hwZUFi
ZEfR1FyqwgrubAeA9o+HaE62jQ2dFk6HvaHJZrmoij8ItqNi2d7uCYbIOxwI60nBb+Mb/PZ2d24Y
OOeKjWspSO4MLff28dsNNB6CIoDq8qjd6WB2E0XelYq8G6l7MTBeoai8E/NU3oLFXlfE3kqxe2NF
8S1uQN9WwPY1XSi/puL9uor864IAnhQLOFJUYE7ux0hxgnmB7iqFDwbfDUNY0YQjsMK3D6WKNIyy
pFjWrcIPDxIScQ2SGCONv/OAFJuKVny76RXBeKxgGbtAjXGvkcbWoLUPFPF4UOzjjDHIKlM85LCH
vgggOeQVRw8IM9lT9GTYIgNZLBCV8ZyUR7QlYLUVbxkowZcRQlksQDF3IJk7xWauFKXZVrzmVJGb
kTvqq07RnHPFdXZ0lHixYj1bivpMZs8v2tZik6MiPQ60J9BdWFwkjcoFhRvNfJv1lGJJM1uoji14
6WyozK1xQ05jZqyP/Y1DrZ5ljGbAqBWlugRX3Spudaew1oWD5c9QVGv3Bri+fdAFes0hxRA8hoON
47hZe4qN7QLJThUt2779wJiJGxztUhG1e/UkhCMLgw7cdq242w0A7tvvnigm9+0eWQbuqlPEbgm6
G3t1fN/0vNOM5pep6N4+O99M8b5LwN+tIoDroMAjGyZ4rejg2txd2pxfIMbwZLKCX+GUv6sK6S0w
NYKXBTNeK964vJHHQ8q5CRg5T/QGv3Z2Yq1drTx45eiEQg1+uesxTRJjuDKCUNHtgQOG7OHjRo83
9r39EAzUepNfA9EUHxaI9ESx0jVdbsidxPanOOqmIqq7oNVvGv//b10MlnBItvp/uxh2n8NnHP+L
8eGPb/nTxGA49l88DAOOaaHixDHwp4PBEPpfTFvYhm14tuPe8mL/dDCY5l9MFW6F0cC12SN45I79
6WgwvL/4sHM93bSgrvAZ439jaTAsFRL2D0eD7RMVSqQmFyxBjJpte//maNCFz6zVCc1HvUq0XTaB
gtOykqykwjilMeVWVszFAmDK0Wg7+9mboTSYfjMd0hxwQ2/MLxKUzgpk8cCOSSe2YLbHQwuNC3m1
dtRROlMoGM229yVNcUsBC6RmP3Rsp4vawavmacUdyTJPKCA2ZMTvXBup9ETPfNCDbECpZSwxJtHk
m+zfsBZpO+Cych0OcjcZo/jw6Ek4cbjuMvMV0cMbrF3csluaisHdWUWA8Qe56nUekWHoAvN/GY3p
htrmvub0t5x1lA9AX1mDycQ7tV24nqV4rotoZfrysS7HnS0CMEda6xxDlt9jF+7mxCJhRHXyBcwg
daIw7CSjpHaapR4HIT4OkEDB/+XuTJYbR7Iu/SptvUeZwzE4sOgNZ4KURA2hITawiFAk5hlwDE/f
H5T1W1Zld1dbb3tDE5WREkUC7tfvPec7SpMnYK/jEj3+6tp6g7oaOlxaD7QAx+E4Gu7P3pnfWHRb
EJDqUdptjQtiXQpBMo1NVjzO+DZRi6x0kNS3sSknztNYAzRpVP/WeeEfNCIgXGQ+qfCWa6yMkHqf
IDbEj7DLxgx5KnbzPVqC8oQj95DqcUBXEd1B89RnbN9Earh2UFXTH1828nEw3o1E3LpKLk8FoDKc
IF30XCaIqBQTz7ix6zvdYqWUdW6f01L8gd5gvECm/5X2vnvfqpzO4gTqLRI9tAR4YQ09NeBEcXms
K9VQ8zLa+5d77vbnFfvfyqG4VUnZd//jv7trZOTfLuQ1iZCbA1qfZ3p/S18uGIxzau7c57LhJC7C
4eRYg7OPp3zmGKmR8ZtgFfm99H/T79TTOyK3GB/mNo3uWHYP2kfpaTCUR1pRHUdiFB8VzpZdt2jr
xojC9aMXk+ykzTJ7UaBq/ZhkQoPgTuc96JED09rkOA7mPeHW5EKC9yOrqwgmRhTR2KgjuuKV7Uou
qoX/96r90eQu2wvE8PdV0R1jNAR7Nx8S6DZMpOrsh9JL99ZRM/uLetX54DyhON7rZfxO7Rzt8HNG
5Ja7iJ84fKTm/NTZXg+7ER006jSJngQxPHkczFT7wn/+z2+4FGu+37+947ZQ6yLkefi87P8lbLb2
XJBWoi6fVZMNHBhWuC2DHw6k1p0VFVs/dPCqxNFDfp2wr1/S2bhNtf7eC/JhM5Azu2a2AHYP7S9n
IM5D5boEt1S0VxyVCM/kXWIm6SGF3kPFwkPU0Lc3I9RMXT2aQTqNzrYNB/ypqXUz0+o8xB1iuekn
vJsMtJ1+w+PscZZNbk2MmlUktGIWr3glqYFgNVL5ZF2ZF96l8mpI6+gNkYK0QVpk1Ew3xwtfkbLL
I/N3JFK1SR1ejtQTyWJuFlV/cGa65jm4o2JYKB28a4etezdXbb9vEEJvtVd/JKLz1nlp4K+zLrFY
n6U7XMdWmifF4jYjND8W2my2UHOq1zkar3ZI9FkhiBuzjR5VEzBDfMiHOK3V1krxCxCdQe7KXGyH
kUyiBCjxJi9iEOec3NiH7nOxemVmuNJWz+xwDb1I1NaEJX5oV9IX0UfvatUzAUAAMBdeCXUruip5
dmy9ZhpjS+vSaBuBa4mr+Kn3DA/FKlpmY0xX50okGHsNR5xQzJFKXCbEH+3S3LjXccf4nUbrpXbN
b4hrHxgqNgdiE6fdPDUwI7pkPADezU5A8pBAxYqsrwWd7gKAUSYD8Oe6OTVEk4PPpmadx4sRk3Td
a27pRdfzpeGMZNW06imogVhEw9nGqRb6pAhpgPiHRhlegKsYXqVZDyibbOfZ84ZTrYc5mOcIs45T
HLnRP3t8UZtWamMzSIa3dLF/gZjoTkWOOocCL+97ccd1tYXjtZNYoa804kmAEvVlYDGR1Pp34+rA
nmEwhWsuFcjD7GGaH624IAhrAKdAtN5xShAEDLMD68xXNYJIHlRZb+pmaAgU1A3t3Kw+lQUCOt+B
CpCH824Zve/AyhCTQb89mLV74iag3i6LnT873dFAsrspiY48pcLytzqNssAimGCUkXWEoNXt5kWx
PWXR9Yu1TaDVjZHfLzxn4+k/LwNMq/9tGXCE8KSPmhB9neVbUvprZOe/eCJlpMMwYo74hKvF2Ywx
3HlZNj5n2RT6irOcF99uoSgSn0GZvmvV4GMR3saGgl1U0S4UzAcQ4y/OZim5vYpSv4Ksp8PE9g44
ePpcIuE8J0WAaqEehunaOeEmd5rAKw33aLT0d5mn9YEBW7WIrf6+8er3yUfJ0izTcB6RQKPcnGHg
9LO8+lGe7F11jB9Ez4iUOBk6QTBAcMYB4ui6fl9IE32BVf6Ga0GGTDR4m1iajBuh2l8WKV1QZSU8
Xqi4McLCqs0Z8cUhP38iAtchoQk+C2a9n8BaiPsUdnFpO3s3VFN+ousbAFJZ55as/TgoyJ22nPlK
X3bAXmkAXubGulo1us5e0LQglY1OhJvDGTJUsaM3XRx6zJz0Og3n0sziFRbCd2DMP108YkdJG9YX
boTFH9m7hqA7OLjQOzzxMfLnQ0mbcq9sR279pByDtlu2aZ3SoOUGvri+xESvLX1Iwh5ondnbd2OJ
i8CbyUwr/Jm6jPPrJYn4ePsJPCDpuykLAECjlk9UJiMCFqjm/eQi+q84rVbRuI6Hss9Kme6xmZ8S
w48PtuKIIiyje5JE94LeRVddosOsiquJdbpq6uI6LIrW6vpwmvTw5xnk34zU/1YtrBflX3vXetFa
FM9KeK4rHbzBa7btv1y0I11pI1ra8Al7HFIQHfmX0CV1YelldxK2fK3b4mQYy/SknV/p4s93NsA+
+sAAZZbmh4B4YpQ5rS+RUwUja9olspKII+R0LUa60MbyZMxdirvINcj48B4NJ58/vBK9oAfp7IkB
IgZNXyRHGwR+Qr96j9qaLFan9be+1+qdXRbTXVOxllmqXQ4L0PerjAafSdoYokJZfroJVNHeyRaC
iVAdddadngCuKe86wezYuiXCEgPV0JMDgYsimg/NbcWrD0hkQYN0Gq0F9aIdkcg37nvunFvK8BKV
aa6OikDwJhmMw39eLuz1PPG3N95ezzamKwUBSs7fVotygU1kxpF6yt2l30+pOd03NavnO9qb8FYi
RT8KO0ZpDpdr7HvyTmNC7JPhWjumvcWElD4BgQZ3Z+wJFaTPjV0YKEL9KkLh4LyLjG1ra/8eTyzG
bMx5lWeuUYSAjWjxX0wqg3NYRTlDr5pgepJ/TgB8ORM4mmbHbGUvJkKBPPM+2jKugkXH8Zbcz/Lq
IrrEIdk991HY7Rbo1DAHmdrR5Qr+83tk+uJ/8yYpW5mmlAqdyt/fpLFooRnao/NEjciOCUP3ITEf
u0UMQRtrceR3vrsyzdAdwLwTwzJxXMHg02iTYAvNUmf4hItn3QAkzZlgrcOQ3rk2qIda1Q3NG9/c
9alJY8df7oRfwrAOi5Z1u3TPtJ51gMH2TjXpG0Jz+1R117jQV4HX4tDVMSoWSe/fizD4uAX0vk79
ZMDmnFgVlxeFaqedLP9c01JfiCq9al3szNoDOypWUAoVI1DFYsJpl873uc0ilyVaMDDpUKHQI6v8
ygbHWXrXQuCxQS80wOlGuAr7OI2S+N0wHecE50aTO3NNBvsww++4U64V7YY5tl+ECQDYyhb3UnQ1
6ZrtzEISYJ7QhLcXnK8kTphYjyhHJ6Q7ot82nWlsfcyDG2br7+7IbTly1tlPY+lsWg9zM1lNuPQL
Fyt76ZoXbHwmLPPId42TQdF0M+0R2JHfYi2Cl0euMoGi2P93XeVeUbsMT8mCEaMPsSj1jXu/VNjx
0kTEV+ZL74PVsWx0kLSr7KdEovbDyyBc9QT7IFz1TgU1IchPxUTK+tQQR6aihBIS5jtg4Ah2BtpT
XzsQaP8bxI+GOOLmPqmNh3w0vYe2MWgCxzkqUEIMyry7R5d4bgQimwoHXqUqM8AAVTl0mGWqjACO
+lkQ3/lqZYWzwbwxP2JJCdrVEJHM4o2pvfltnFZMY9vtYDPPnDrxw80yAa+Gz/HQG7QwU0/d+vpb
IYv0AQXePfkFsL4cn2FBx8oTFccVeHPpJkJRG8aVo534W8iPv5UJUgxoOlRIOla0uuCm4LCMEyO+
MgSpDnWH6eXrKa3PoyrSX1ZVVGeSin+V3FIceyUeVc/H0JPxtjNfv1ItgY4Z+2fLmotDPGODUH2E
qmeKxB1vrvd/iWdnMfv7XexbNsdR03Ocr4bN306kiEWBG2YaoaJLcTAVfooXaFBBR0flnk3paXG/
0k9K+0FlxrOMGYvJpiODYpya40wYCCIfl4piHS1ZTgtNzR72SXgzivLRlmn5smoQZb88Ckl4QoJd
lGZDLAn3xaaZeK61gQZZHitZv/Sp5xxFx779tc5abQ8APO/GcxwCj46iYXzwsvBTe/pJ5Jb/AvHr
UPEx3+ssxAQDzBhkKBRe9kwSB/BEbqX2yIYOCdahOzMghTHzQzeu0cuGG55Cs46hl7nI6owQzPqo
Di1+jouxeN592FSIUAssdbXblPziqHxwBusCTYDxge/DQS6j4UPVRNen2fLimo3e5xGZ7c0knW1Z
E/xJSsdiVPE3a2maUwbYcZcbU/pShM+uv/5rsRh3U+jlZ98G2DYkjImakNVNqOhRm4W4C1eJViGs
axoiQx+9NnugUnzrXJP0kFlmVxcVx1nHxIBHs0j3/qB+FetILxqAdHZxwtzOYkpUV6fSt8aLuZYz
UYrwPseIzeRxajYOJdNTby5bXLTWkSANrGMOOxdhPmcr40A3mQvVfGI0hzzXR8CpgC1VEd7LpvIx
SbjONsbgcfRimIF9b6A6mTL6GqPxmmiIEmVYi2M7m6xxYCb2A0VHVUnnUsoXguIadKEamWaIqjWs
UoecwXiXWMgtF0xaaA0JzghRuaLPd+mkx03D4KseslMO4HyDK/QtTtEYNJOwmLF3TDQik0TH3OcM
Cw5Np+4MMDNZU8J/jU5uPldunx2dyoqChNb1AyIIRNg9cJGxKX6Z9gM7bvjDqIgPCHvuyMgkaQkX
pbU6Oy6hXWT3iZcEFUrWb0hlf9KwMe+a9Vnf+AQxLk/IFiwU1i5257LP9hGQFrJjXgvoig+d6KDD
xZbaIpvKyfQVTDxE4fER+tmTtyKys4rjt539EbbjT7fx3Mf0FZVfFMQd+vPpxPCgekyMz6SPvW3P
EOYS57TcI4Xziyxcb2eKyvtmL3mBx7gn0CiF9Y9w2UED7L4aKN0QO7NXQlR2kWPi347Zf8mMJOB6
hQmAMKu3/VSm58gpv9VRhR1SlCKoxYu21jydyko+PF2cmvaO2UuFBNzxDn0F/dlKvctcMCBWPeqw
JSO8FKwrVuo+eRwjBF2Gdg8RhiqW13p+zUIuO4qjOO6X92ZCfQUkodwVDml/M6v4lUFSxiDxo54K
oPwuKUAyda6a/K+bWjUahp7yW223z0PPzDn3G+NQOX4Oix8ahB/SnoSyTk1mIKOPhvStTAhtwv4G
DsLziUYvR8HVogFvSzN+L0zVbMdRq1vq1PQc2k/6FPI+jmqfOLQkw94XLwdf5e7R1naHp8I8JFHv
vYDkciw8e/7ZQB109ez4Wxr2xr6OTnnat6dmHjFxdE5xcTGF7wbOT0Q/2OGpMLzuYLZMYzEOEV1T
E/vkVHvRo3nMSRxakFGGt8mhcWrrMj8TS93vBmIbAjsrYOM5WHVBbiHs7hLkNBNwlb4Zn6MKCZb0
5ulo6TkoiKTbfJXNs/Ojz+v2zOEdz8OcYWoHPFcas7zHLMcY/1gP6a88HfODyD1xlY3YLAbMb1Bq
YHsqcGruTO7b2Cz3BFkR2lU3FkA9m2JWmAQ5m9aHKtUJKf8HiEx5EqiMzr5JkUDmoLvNEjXem2nz
faFZvBdWscrsxidmCD5vmn/jZsFxLobxPq+Z+zel9UfeREiy8Au82XP5EK2Kf7tuWNPsrGVA7h58
/xUBdvkOm2WB0uKIzRQP3YngGPXnTvn/60BImo7JVv9/HgjdJcx4h/bfRkL//J/+i2vl/4MZDlgr
yWxJ/jUS8p1/KAp+eoHrnOifwyBb/MM1TaZFUnkWhyaTI9M/h0GW+w9arzCw+AecaH3P/n8ZBkkp
/37wQF8AaEtQfHiWshyx8q/+5Vjcmm5KXyqKA/zWW8+OHmuz7ElfXcWxMQ4fAAHO0cnC49ezrwc3
NvetEOlJzLS9tfkJTLwKvh48QCSQmNbnovXqLSrA+wyJeGjHCwqGfG1rVbSDuQfYcWD2Lw5Ck+K3
2+EmTMr2TsC7T2iUH+aCorEVLScFwjtIodxFk9xpd0B6WzQUV2hRrsBoN2VLGmPpD0z7TQS6yKKe
9WxmkLWXy8CQhzkJxNbQEM6mIYt1h5Gy6dgR2fZJrfcJ5GiB9z5kGcQXFTStv7yJKShZaLaDn18r
lqKwDH92tevuIiQpCxNoK1l5lpkPB6bh9Jxk1pY1otx5JtBLa0BAIp0QL2BYa2Tc4F4pO61TfNat
SRu6WVULzXiQRuJj0sy2gIp6ltys3tD7OpoyRFcU/zATXA5Di7lvqsVvS7746EsP6bwSVIw523du
zPnNQbS+eAP2bs56+zwtTkutv9WiiLd96DDtlui8qktt1dkxjdI/3FQ94Y+UK/Bnl2gb0aalbnkc
3bx6Pvcm2Z7CrVEEI12zm+5iovU4ooHuvDVcj0ZasheqklCvKoKDCSF0qavvxrX7QPBJCPBd3ZSh
SHHrKTj9rHtoDfKektUzoNkINmrh/cjC7GVZqfGJOeogAc1dVE/4q5cfHaqzZvw9+Ul4LkLB/MTt
d0BN812XCwfKbf7sjP6u9hqBQYUmW9MjXfWjGLKoX5E+qSg+vTYl9q/H75kYI3lbRh4s0+PslfEp
r8kAypT94hdtG7C1nG3tgQuujTNvzUU1jAcix/qtqZg2Q9ibu9Hk42XCfks0L5MNFa/McRL8dS0l
3Em1HUvnoFYkq05Poa3KXVSLLwb/fB6rOdlnrfm4LPCDoBDEL56hQLxA1JEN7PsmF1SAVHoPCC5B
d2XR2RH6Y6KJt7OEi8IQl3hpurQOSSYYO0SlNCo3SK2qo26mGG9h+Znkj3OcI1LLBIkYo732Wp1v
mqPebpROIFLsI5VFhrye+rMhGa9aVvsE5hwfj2zoE3Kfee3IO+4481PtEi7j2Z85sv3vcUdQuXNB
vBfYszeQJpQB6V3kRnkv0YJTBeTBLkwS+xQnQNe76ikij/VQ2d3Jt0pcJcYwnyUJcNLC1xsniC/j
zEKhuaOFz6cX4w3uBXm1fgyXlf0Tev1w0Qk89ySvGZNx8zQt4mTyW45jtdXtkdzvmzW5FD7uAVci
qihcLqiVOBc3MhbHvkhPtQLMgvvuEKMb2Zc4bLbjGjmQF+irCDBinzyDrsrupJk8SJAve85PiYU8
ff7Wd8YCpbMl5sQ7SRJmny3+Ocro9J4u4wfei3M3DgxRDYWW175NBRdyUfj6Ukvnp/DBmCw4Ed2O
z/hKina6Tfh64znCR9r8LRkB+Q4ZuRgwhh9Dc9jRpuVARsiHBah+K0qNhnIw8mNY0FYsnNusl+VB
A0EwdPyW2hkTHRTazKybCj8bGhB+Rg0dqE1dpM1ufliI/JTRgiWL2RNKYfGDyntjNKSoMU6xwzHa
d33xR5zrYPDBt2UzBxDcEhsmeYjrMiz57aSA18zQXKQwPNBvNuPlFt5lRx74UOK+oTG362voYrka
73piT50lVQc7N0mmdB+sJKyPlVuTYjt0P+3CqA742MlPst+HBuuhLDGdJbJ+gFXMhHZamh3OtPpo
jURZMtjdlSxtuzlxz3FKT3Ke5x+zPeNUrBfUAIqWbcFxSCQxg0frMmpM9dqc1p4+yV7l2B88Ehwk
5GX6BvLWIlQEKpMiFD3WfYQLdQbxV8NXajZpv7yqye63YSfMvbd4n+MMkESyRZjhwDiluTUqalCD
55+NTn6lpZeSPxtDYzZKTV/hTfWZt29nL9055N+2MzlWNhpfWnrcLy0S0850/WNtCL2pZUZ7KcnH
UybGP5AfV3szo+fe+fMBCQOhgxibdLkgt0IhdWZreRQ2ioTK+VTjq5vk7xiWs+cxgRniw83d2iOm
6VyMv3u/0I+0BCG+uuDe/WlmEOxfumW1e5jiewL9y8MVUaKyADY+YUJrSfjZAc8jKy3a9nVeQ6GO
fEIFLXSJNe9Sr/WvwnmLiih6FnFJW7BjVSnuZ+KLjoIgExJIxKvVPSLrzfcu7pdN4g/1fmJiu/F/
mnSzTBSt28gb9ZE8wGcyOMCvx/Ha/85OfU1UzOrWsSck2EnSmPuoar4bM/NeK2fq4vsjljJNHkYe
VtYe6/83Nybm067r7QqlMEen3XB9fMe3aO0r0X/0rsfs0o2ILDSZgKCnPHQIn3FMQE7OsVg7hFqC
PkIsPgM43fpm8k6fhxBj1/h0PI6YmYPUpEXssbM9BUzSb+irzUA7RsIL70Y/3zsj5jxgC7fKHItz
VPKxqkYSTu8yhYNDv3NrSENZpwMHP/VeMfchAckhNJdiI2/oREadCI/stQ+I3QOvBhewGpECIckD
GCzAfijar7UCTJQ4HYdD8CnEzLkHVYnXQeh3KxFsIR1SAiunSieaBDK49Sue9c5tnXujq23ssNmx
hAGylS7rOfaYsxoMCBf6NnIZ4dK4iLbjNk464xdIcMseV48G0B9LR3dL1xPYxkh06QM/wVsYJ5Cf
unl5z2puXltq8BNROm849b+z65C4NbfhbvLYzJRDvk9LNwYEd7YZLMZSLJvRAzSNTceINlSAQI0W
wIKgC1n2+YhrkAaidoksnLrv4UIiXjurJGjRMCc9dUa4lKfUaNKjQ2hmY8GNmTsPBGdULHvyJ1wq
u7LaKts0b+R5Altx8m+AgOvDooiJUVKE9y3E5X0PrgO+KKPdLDVwy1ArbNfmsvXOq5y3WLFZq00j
eu2cdt4roJaRwqmP1wrjEyZIRUOK/mgacHuhwcWVuXGq5Sxyxn8Ou/WuKwpWMI8so4Imt0eXCnUx
A4ohyahIR5k9VrUM1pgmRnbwsgugGIsZUYe67rFE7NSZzqnTlnniSHKfEg11ERNNX4ACny0EVMCc
/W5xqFgG54XrU+6rUZAh4KILYJYWQEX3tgWSlDObN1cGWegNuvy953slpdnJAj948a0Fc9ZAM641
JOABUJ+F6X63sTbBQiTxtczoFUfoB8F4b9IRg0GdMQfAsghWIyKuIS06Olqo0kmwxdDH0pmrtXvV
PVi1/X2SXCuJ3V4Wv0h3wEO+l17e72fV6ZdegHCSA9vj19NG46/XKXdj3wh2EN+/pSswanacc8/N
gcISoAtdl2fR2uhHUWJcR2IqN11O8hQ+NX1UbosPZayemjVzUtIIyrRuXglDDCaXQbHTgEuhHElR
ppUgGSnYHSemo97smubRgGREf0BBo84WUrQ4pnRuk17cUt2QmkXbEEMrlgQqv5SVu8B9wkUIdL0p
3LslTB6sYnmrGQmxCQPKNEmVRhvsddXJG+VI/OCqzEyZloZoUP0KxirhFj+nFE5CHkNWcCeSYYnE
vdhm714pRB78WK8hyrSWXB8m6UBjKxmaOzeRy0PXXKMVRpl1DP19pKSu0gfOHN3bkk9U1UV+mf2E
okBUz2hZQzIzrdVaWF56eB9X/CxwGrP2aDMa8kkrk558muTwQfjIWcbqY67IrxNIRLbDCjaqyG5O
R5bRidk0adnWAd7Qjnz0mFd6Bx84I+acPwSo0NaJGO55Xbdfou8xccFB229xKVcbDg7vrWenx06y
rcpeH1kafyVtYT/idr60NMk31Etnqwdt0dali/++Pq0tOhUe40j/cpTn4Y4D5RgyjEhnO3wmFeYT
03tzgPSP6QQOUtT2r7HjMl+IP/FQicPQtNMViNkFxMNFzgEaxQbWy4fvFPqBowzm1HXehVlSGyOD
BcCAbYurtlneNZ/ajzm16INm5R/RHnDKHZ85cYwCgL/fLOSYKO7p2EMxCz7qkE9LQr40kkLCX5Vz
VmLES9/K6Ny6yalGZATTDmU8FLZf0l2VSIa0CUdkZWx09w2Je3rCxkivtdzHJYR6OXMdLf6TikHK
R8xo0mZhH4DzV5HtgPCoezJEWm19NA8/Cvq8VVrtk9QoP9eUPJdu96atm4YKt9zy4XAncwZGP5nd
o027MhZ7aHuZv/QunbjB4e+vTaPFEamBjMrwnBuWs29LomCow8ut5O5m/FkDC8lN+p9q64i5e6jd
8XlIYrbIpI6OQuhrmE0WnGy21bkC2DYuH1Zd3CYhBxqNWh4SyXgXojCAqXItrLpVAYAqjz15T2zl
hDdnfmQ+NOICyF8L1dLr5XA/2RIhkzP3hJfr86RrcgNsZzoi8B73TPvfeiJf9nE4jpg75UiY7K/O
8zAoqOIPgNAHAD3Jnan1AwLbjCozQwGUyu6sQ8xrmeleWpsMqjhjj5+AskbUBddSjhRjRYOj1gop
LavoDmDe79o1ADdhF3Fy9Yx8BJQVE4F95sHunMEC7vyybu6alEnI2L62CoCUzzpwIN3LOphCm3de
u2l7Ibb6y9BTAmTKlb33sRbCT31r3ZZkWwNwsiHkM/oNaketgtlAyb0oRa0DWydRBnZSXhsfm/7d
Jea3borsM/GF9JRBINoJxRxHGBCam27NjtAsJrU/OLD4sid7ti/SnpvDmKBAoAfR4+7DZIh7vALa
3wVqHhDOZeR7JBUyNSOb2fl6kiBpYcsq+b1IfhxcszVxkpt/yn9S+f6Q0qHtH/ZXZIgolSruNoKM
zA3qVpvYKH489bc7K3dTUrw1auB2UPwJREJXSKPEG9YrHdPmJc4KmEjTPhjeSzIivk3DNdTaHG6l
K1eMkiEBBVQKMfH6fBkqK/j66usBLB246CHw3I4EHuOxaSvAYEZsBl8PjdOYpCvy8PWUxRukpxzz
bVnkMsBtgWsxJ2Rk07fxveti+4TQ51C1+Tc3zMLz12/r1pfw9VBbTRfgb//rRYgemJeTS+z7CjaM
Xh++vvrfPe3GdlOVRndW6wsUhQNvQf2oRGmev558fXtiOrzHKfhbtCYOBnBWmBcWCqf1xX59BQ3+
IafMPxB7hsb663tGAu4zTaJzvr5JRTTIP98kKyWy3ZSQn+zVvuP2g6YWsVQaDPGt76ENqF7au5kR
+WloS6w9SxdU68PXVz79uT+/avmYvv4F6mlb7mUbwogbgZVQzYLnNbMefVpERowgG8UY0CXBDB2H
gDZ6fZqmjgMoHxOhiSTGaSYhIEIDAlH++TD1mI95b/7rmygBqTUbE4s3F8Jf4IG/oAV/fa+kWmeM
kG7diZS93jX/+UBkTIsGPHmZ3LXdpsynqHGrgO5fFegYaS6i6gReUVsHfz2YuN4Diuw6aPx+3AHS
7DBDuskZvvAGUBtCPqSrTcDMqgkUNToXdO1v7dZo+IRKAla8cvjzqZGhlfcHQNX22iFMEfUEGXci
vtOPIYrGQJgRQZpxckVcPgYAjcbg6/telTGUQzFBUpe34NPty7UCngkjZ4JC6knuD1zPGVrnpfgw
07vRbocgm5y8O5E0MwSG8lKmMeOy7SJUc3895DDQg8ydpwPkjcev7/P708D3t6nAIbiNTKsLFmPo
AAkIRokm2ACg5PUxqlRgOVmNlozI16ID+vfXQ7n+0s7uV9/z+l9u1voTzCbqg2T9gc36KoY5R07x
9Zw5MbGuBG1vw7Z6qeCN7FPbLzbGlOBhwfcI4YFGKcekshRrrO5UHeL+1UcTj6CKuNrYtL8zfe03
aTbSF1ncX7KhO6tS6zxmxl0IbN5riXeCOUP+atZjJTSyZQs5HM2AE354qnqMYhwLQjuHITWfG8t/
m5lp7UM4KUkaI1BLb8msJ47STX+HdVFsC9f9TI1n7IjNfioIcXYd7xV6zZWhPVhrqnX0riOpfzNx
GlN+9LiPC02XLiXKLzdQl6UkwpxwGGa7kkPDKbXxlbleAAwy3VdW/hp56CRsFFFZjgRwwN3aMbZi
Sc2fq9qzdlHR/0FJN5wHh6rUyF6TzF5pWqyX4qjz2dnZDpcgIczbicnABgmKJoRXDQ9pxY9F5luR
FFrdWZNRbotmzA5pC+ouH/VGwOScBuuzJ/kSTi3nCUIMVyrMB+gIOq9Ah7m1yq0VTiH+R2ZXpGj8
MPJXEOnLzmldY4PNZN+jQ92QHMgwcVTnzk8dkGEtqLy8dRHFtucs1a9+qXEXVHPQVBzPbP4ydMPN
cCOHadsZ1remmLfVQLFcjMYbweIvBnHRRw+9Ykuv7GgaqChsSIOLA2PrQ/sFtnClDnlQlO1b4uRD
QO+e3oYhoSGYH3B+MTm5EnJDOclzNL6m/di+0MlCWkGClY9U1c/H9diZP06Ro3ZdmR4cElu3jW9O
e6Qq78yGKfdQHfA+/WBgk/8kTOyDZEwIMSr+2S8KltBioDUZ+TDIywOAOJY/ecPfZJ7uvVwd/B6D
vbKqY6TlJykXz6AzmMLieIzCGzFLMwgB+p6+6Rx7nwYIbYnN5E7JsQU3mRV46GzGG1QyFVb30H0o
x1MoAKphfBBHi3jqo2+T1sVEND7mU/TbylwAGxTkzBbW7pp+XBpjOZmETC8NTKdJYHQwqxxsYwpb
s/O/cUIgxXLiiNlTI8DIo1fwfZzw/EXOVK3SYw5LFlsJ7KPbzGCaLkcncOEyDZnjb7otCa1VKITJ
RKy2cJ+RqN7aJ/S09QZm0R0l+Mdief2BUa7JgZSJqwsBbarGO3i1qGAkuV/tHbcWV5dj36fAtTaR
43zYRVKcyuGpgjBCyTa9CrOwDwx0v2NnhN7mEBZO9WgifI/pXKQUPpXBaLz8iPhgOIc7uyqKIR31
grYNJ8bOS8mAW6le85JvTZRLm6QIXxbG9zjAvepgYorbmE58x821WUcZuWLQb3szpOBCEY+e14c8
wRqviiF9sm91kQDuBxy7trbILpFWIBrvB/ED4hoCluF47jwAGK42ToodGn/reUbNC4n7+2x7RhBC
uUbRD8kexBAqRvPRDMW7m2bfaWyjciBCcjNiOfHM6MLaui8r4tXJd4nbHsj4xNEuxr4AaWPaDOy9
IHZhLc2yfYkZrHA0+TSInQaeY80bjRt3w+6164Tl/k/uzmM7bmTLov/Sc9SCCQSAQU/SW5qkSJkJ
lkRR8N7j63sHVO/J1HpVq3vYExQyWVSCSAARce85++zglr/aIgOq2evfatIUh3kEOBEhl4ATT+S5
yN7JASKKTHoqBX7SoS325I7UZx3wKvVnj8cw82kYdRS6VzJEfTdqqzSflMbsGaGs+aAfmmqL2Sgh
U72yQQQ3wTrR5Oe8gTA5ppvEadtNUlnZDh/yobIFwvrE7jfRlB+6mQc7WVpAqAOX2A2G02jgCd6F
/c5tp4tp2Xc8sMxVrGQGptXx2ZQmWVzehYR5Qpley7p6MefYP2nonisvgAVgRPPL0BMO0fomlbXZ
PtamhNZiUaI1d6VVw4EyogtqtZcEgdq6dQXu1BBQmoambZqiKz18SIFMPwVeLCecvgRwUvaxPyYr
UIPvmHi+10Ps1WQr7B2P8b8I623fIgdLwXxEkVLFe4SwABXB/UVo3Ti8hHjQKIRhsrZYjJSesXcm
52kQZI1PSEJJC1yhdVCaUMwGYVB8LtL+fUXnYGWEyWpw+s9kauJ5qI1bM+Lpa028/ZUPaxWR9qXX
u/smS98oBopeooCa8xPQAi2hbwl3l1TSY6zeW36wbFAtEeGjcE1AA1+oa8a7cGaWsmyqislpx0PX
zULKYrAJD5EUd8OkEFT1DYP+gOd4XVfDKe3rDkENM4Nl4+tMV5Y9smExModG5BNiYmwgxLro16LS
pLXSaf158kWwB+RPBMWMwksPyPel0tz5wt/Q/qwABVJchXZ3ckQzHlI/uWYI0Y6eV96HI8O4Fxuu
sc6HejwpJ1tCEAkz/Gg8jR78MOpF5oa4X2qertMwQ2ESK50UhWRDhqZ6v5pTc58NxAK47mNF+X47
d7Qno+QGtEHu0GF4J0ui+Jc9zkc7OpVmR6Uwm1mV0so6Oi4TIdlUUBFbFNi5BrfC1PVyO+lpdrZm
Nz3PRpedRTBQEWF5hYmBlNxBwuCoggKDmaQ3I80m3oqAaadUm2Vv2QxxypJq2c07eFjFrg/15JxH
FIbGxDLoDxtvZSfK00TG1DoVTOAmkGZbqmVfAz2uT6Doq5NdNDWBz7xkqVeupNYecOZQ/1BfmeNH
f35bmNWGvYjrC16/itBUT1vPdUxsiONMFOyjBERZqWSJfJQYMc8okdnM6YiD4VHPIm1vCQlp2cfN
MTEt/LGxcqaKDfG6KaYHdpefTLLa+SbrBXz++OfbYKZREiEMLz8m6pqcdDikCGPqq4YNdPfTexhh
rvhWY25UVn6o0IPdCHZ1UFe3oX512aMf3R67/GWIpXXiyQnaug+4E4B+KT2D8IBnLRtDLRHmWSTA
RPwWeGpGbUatIryS9cSyt2zseCTYa8BjiEoSF3yv7eOcOnUUI1K3qOedINXnfoN4zkONJ63RWZtl
5VJtVtN6QZYTHIGaa0xN9ZeNE5GyaAbOXaaWddDu34qJKinD+tGhNU/gKNNwpnA5GAwwPUzDnaBx
WLaMlA2UpoOGXYQotmmLU1dioDXkpMw7wNJ+bMAtgWsNWMLmIYI+zivpYZH2DaVWedLAYn3feP/e
swhYXVsO1ygMMHc3Rt1dYvntdwGJ7KptmsjysIHO5ujrAdnLAaYJRHluL9h23G22xXomoI67fBGB
nSA+mSfUHE3tSNKHqbOHTNJo4jMlL4uRERVszLmyMEPQAqJAmY0aCD07OwXxTD3VKw8hOJxkFZRF
vwfDcMDLz7Or9G++50GyV1/9sBDkBls98prGBydhDY8osGnnOB1zdb+g8CtaDrYXB9cktHFZCGm2
s+2T4kOjiHPWInWJbOatnoOzRjHd1AB/qtRPl5cCHPTe8tpjqxZ5Pf/Hxrd0fTXMggelpdaCgEkj
Ro6OFUgz0xkKaTy5PUVhq/sizekWzzG4B7UKdWy3PKUJsjQGQV6PQU/Ns444F33RnR1C4o8lZYVF
gjPmY0iEmzrEQl2fdWPVB7oHm+XQw+oD8CwiUtSRFinF4bVltlen4SvsE5N8ZG25nsn7nCtvF/Ah
hT5Zx1DCjOSfnLqIS2nZXTY6jMHls2lVVadlYzYjB/rjNSAnGDRiftS65FOIc00OobtvILbx56ir
iysE7Ww44/ge1cNFvVcLeBoOXYjN8hcLqMKoTNV5iLXmw4zXfhOP4K3V6QgvOWIcUHidPLVETpGP
bX2/N5dD7CcCheRU0adTy/I6I5ZiKp5TVR5pqinYS1VKUa/8KfpK9Ha/dRRD0Kd9SHwHIaiG03Or
qMNa7pfl5bKZ1Q+GLuwgVVFzX458nJD5WhYOtAa8k0hRl/Dtxo6tvpUpXJfWLolYBGLPPvZZlpyk
xS2f4Qemgv6BEYwkLEm2TJnUj1q6S6vyyepc6+Al3Z2RGywfQAHnrGk2pGcRGeDV1x4bNzMIipE8
uXC5pLCOU5NuK2wuS1K+royQe5BQmEJRSsr+taSuiQEju8Em+hC38qNMXQw6BLWxohR7EO2KYWJf
0nie92UcM5zr7QlB+LnBEYuIm36Hrd80W8CGBSG/nkI0Bk32CWwSbN3ezIjci9Y5RDwqJcgULTfZ
V5F47qazVfnXImU5adqQKszuDr3kp6JJec6KazdgeXCS4pVyfHPrqVX22O7qMZxuqa8fWuZjblC1
a2aF8PdwzjqAruFJyytl+gcXjOnKeTQcf9yWBMAxuEf3Y8rMOCpblTQotpbJwphJKhOVdjiWdfHK
HTmvfI1JmRn5LiNzA/YzNus18nq5plsAu6WyJRy8HH9K1X0p9Afb8cVr6NcAFFDdegWJ0V2fBXhV
9Rf0ufcehYttbCTJUQ7tN8NjXl+F/eNYgeVsCs3bLTcjRefuEMcxzbda3w8Eqy1PEa82YyXl5oEC
C9U8VtMRGQLPtQkEpZHOGuba3Duh6dWPi4Dx/6tE04BrgaPvP0s0j8Xwa+zo91/4U57p6X8YtuMs
iaNKiPknsMOTf0iaCzjXHPKRzQUL8i+NpvWHrUvDdYgo9aQApPFvjSbyTUs6ygCC2EBwdcr/jUYT
AvavxA5kQZCPhCWhiXhIQi3rNwfdhDysz53IPVVW8h6ghqpOk8hA86BTXQTdj1+Q+XE7aM2FGLPm
HJbosp3J/KzFFh4lRTj3y+LK2NhfSvdTiLjxaG3iJkGNRC+4K9NvlBPJZ5m8r6PzqSXp6ixSZ91N
vXZwksh8Z+lYDqnMnEsdA1Y/6Xfd8OzXenLM8qSm8wXtV9etx8kpL1ozEo025Oj6IrpRuUZCF+ne
J1KAnqjuUJhuHXj42R4nrnsJakdN28ejTVzzjvVaSQSzaBlvLMCrTrYmWiU65okDkzCV7wnZ1O8L
E1ZraqXbMg6g0DlYtKQPSLsU1mOVyzdHph6Gjf4tYi21nWv7EnnteKRv9lwRe7NzCDxW/rcQk5el
nQV40W5oPw6Rpd1FnQJ6EcNi47n0c2N8pjHEo1pcTdFlXyxPKnfiAWD99Dii+T8aXXt0AXzjY07m
DbmEMUtx9wQkXqcmAZ0O6NTRrcoUvwo0OqO8H2YSlChQwwyINj1oQGsCiFWTZcFTA0PukrdWM3KJ
9Di1wWbEuwqb74B9nlTOKNwiFY02LotMqeGqmDp4bs6ALIxh6k70HfJEMquAn3wSdfOMRasjhF3s
mzTM9oZvf63yrFs3qGGoM4BlG0ygc15PzBhxCvJYJA9tU5snoIfD1phvXWZUp6bYxnJiOmu78T6N
nLMVbk2z12lBDtiLwdiuSiG+WVZ+tvyhPedafYlHzbv4hDDKF0quwX72xms6wqKc0/ALnIB+U5v6
STDXOLWBfSfsItvlNlzAqHjTOLw14AGoLWOm7fVYVdcGBol5giBAJd7AiHQ0TeM8ECJ3bJwg3cYW
oGpmPEohQfpShJcGaPrXvIAE5ggag2RXfzUklmXgM0QxBm4ElGIiONCgCVZqzqOdY6ammgmCP7CN
nSv7T5S9WUiK9poEc3H2KTVSl2+P6NmOiFGwD5tyS2/CLQr/fTHB3muCRxkjtCBmKqyLEw4UjUGX
SJHS/QDVfob+BatftVkzs3yk54yHl+xyEl6+iXpMryHZoUQJMUrDrCioPTar0kFMQR8jP3PHjZu4
1s+ZKLtj6dX5pm2j953EeyUSJtWhk8mLXrxqY1PvvT77GEzUSR03BU5dszpovLUJyf5ON/1LrcGU
CaLK56qbPlpu5u7TFuYFWtf7IRMOtzZFYhYAcNAIKwTw1Ysn4nLya2ZkxKFKSYI6tR9ZMvSz4Ken
5LbOzgjwwidJt0ayaR/sli69k37JmUTv6ZIEjLhpwEI8+dCmNMGd/i7AlbGePkVpxGCYw1MO3Vs9
8OCCDUwyFM4J043OYGU1DF1cNXH+Cd14dBjigJZxZm0y00y3etE8pub8TZCYg/bvjPdz23mjS6ac
/ubK4EhKoE0vu/Q3hPTCxcleOW6o/IlzxIuPWq5qFBzMWtHrL84zLLoC2tem6Jpw30YfR8x1cOS1
bZNh4+hndzvqIU5Hi9y9iYw1Oy1UqZwued2U0/pWI8gmA6qDtUlqwJ1Gt6ndgY+MjkB07kUz9LvO
lq+4jWHzGzH8IJxxO7srCZ5JOvPIEg0XWUokhYwf6oZIUS8lkxC9H0Ih6qSZ7bKWQqEai3vpKbVF
YhAPVgSQn32qp5MW7tAq+MQSfShnoBIMVNU6i0Gp6yNNhGq+NGY+UO+YIVxPX+0AmfaYqGkP5mxY
+y5s3fqTHLl+xMhfWbWkPDSz8z5DnT2k+yQnNhNXIQQ48lUicg08BLQbMBivxehddN9J7pIOo2hr
tKTD9rAc/O4YhRxy0VPrJgjMO+aZiT8WC9Ou095mj0Z/NCLOL0YdIw/EaGfw8L5iMG4iK3hhzN21
Y/Qw11600VsDCslEnAJpv/s0z74IqT1ruo8Kp4EJbc9gqPDXtxpFMaCZmu6ta4OyX1oT1pWjuQlT
KEfIJm/IkOzdPJK2CK4z2fZdZe3GsHcUGfxp8mGkuQVqV6chS4hSfP8yWa5/6uKWSFhsZujTKZM0
sKyJoRTZHZGAdEZMxEeiAa6CnazZksTz4CeAYugAXgy/4fKxdQsKgzM9JEaGDHRi/RvF86Ul6JwK
r+OdCJOi/FAjAobtZ20IqiTKt8J1K7yK+CmiBIjtOqCMOZLUlm2AJJFE3xCMkYddvfaauD31KBso
D853liyrTS8zc1OyToxwWG8Xyoynpc/u5CL86KtnymEGQXhNiGiRBn4zjf2m0+nnSxPVSouEfVvP
JHTYfZFCsJ94+NJKHWR9jbrykslAnCEK4xk1mwsNeHdDnyC+H1LSDQPrbi49jBFas8FCuBSlgq0Z
HXqfChslJmNLpBPLwMysTpiw96Ica0Z0CvcuqirQE5IRGQ+xVOB8+M1EnpOaoFXV2WlheFbRsKLw
QG+lRrdndNFeS7WI0EKDKzcuMcyFDMBRViBZFVwILgjY0ERHVwrzUD9R4tEOoWXBEIuCd74TIsch
kmYPBgz+dQgmuKY/4VJWxYxoXGwf7msYx/YVCRqa6HJXlRqGbhs5ZtrbwHNJPJIDTAeOMrtvIqYB
XmJvtGofBKn2ROJGcNRbYgM1TQYrrJzppWum/QRWhvCpSSe6u8IvMBjZKYSUf3LTNO6eWoLFnaA0
D/QxWCf3KUi/IKDP55doT328f6saT9epq92vZjsR90h/S1Hel3eXPdGQUO5QzHB0whbSpn9alAlu
R2e0KpCZUMaTlC2lubYRqIFXwQQkS+tTnKiowLwfwfFYeGbK9IDY4QDqcTotmzntjK0tvM9JNgBr
s/tXbfapyC2Ie51ay5b1OykEqnaQ2XN38G2Nbo9RbqA/pECWPIpUXYKJnKbhvm1cM11VSxM5cRgH
aAAAOSBxWQ+0aWu07ZeWOTiWh0L7fpDUhmpuR8SulK7FaexsVDg9ECirea4zuQOLqJ8CrX72k5ZO
pypSuKqKgOftEhcs/pdXQelezLnXdjHLw9PS21/2TNXRX/Z+bDLBlKuMvMOC2l82C4l/2Zswmh6j
YFv3fnQOXcovhXezfD2mr+gnx57nSd5RjLbzJF7nsQy2hU0yWMv8dWeI8mE53MGxXHLmAoIeKEOk
iytLbayhpT7z47UMQmcb+PL9qApbS45CXwZpfgBxgqgzoixes5ZhbK0BwNV5vW9ULV/0MOvQCLHb
CE5vokP3Xq433XhvAKk6uiq5oe8NbaLmzm6K9ZfsSdJslq91yTBwl2SD79vlDaJkHmZJLk9ujh8X
kQXXZ3Fa9n5sljSCRX0hYAdKqPckU1NlNlUlheCS8mQvdRb1sp6SN72ka/TjrQTT70p4HfMsVb5c
zoW9nJblXDUmXGRW8TvzHfW3+RTatTj5s0A+MMME7SIzPC8b7J7huXG/VR3o7RC/DuOZoEGJ8ve7
KmWk6+8y2aG9SmrGj80SjgHZp9jRMn7OtFJRFELtRCWNay7i/qzQaS3iiWXj9sBHoZ6/4VSnhT4P
1bxH5EhwNNV2/Gl/btwfe7noCDCcTYGJDGk7iNLTsnGw6OFUoB7OxJFnX9fQeykw0ccVf6mk/OrX
dbAfidBFDtXUN88ZcI6pHy6CJAvfEDETALpFMDcESaTY1JHmMyFXTw+pHhG1+rRlz5hcWhDL674N
XijnY51QX8ryXSxfVJ/Qq0My+9QgDQbqrCrDFfpmJwIBtHwzv12/zUBrumxigur/fWE7HqusHiFq
V+XzermQv2d8IFZrDlgBySNXJ4Rx/OfzRXMZfTYWnJCenf79FCx/5fL3ClVm//GX89jOiU0NjxlS
+bKv402oW1+pqEAHGXNxIDHl0WBF7AggZLZZM/dWyWAQLj8SeLV2zV5u2zbGjlI8a6SLUvBFwGzO
RL54bvum/CNoYFdjOkwf6iThAesCnMhz2BVJ7VkbvCHJ9cdm9Grk6UZEaN20IpK420pgtwDLD3js
RgBp9q0PXVTQ3rXSKnIH/IdasnbTQgZ60VHsBqSvmfIoGnEr2uKpEjtGzI61mHJoJUzejSzZkYp9
HXusH/krmJ4XPTDoOmqkhQxD9D7TX+KQ+hiBRx+CPv9gOgTuxha3gJHFd3VIdFshyJGv1zYimN0w
ZpcooFmW4TVmamG97xpWnlhaeLQ3za5z0AHos50QfdEdBn9i6uP072Ka3WdEulcEJQRxpuFzZUwk
GDNR1QUafYrHztHQGV8DnS6M6+R7uGQAwcYHL3PfxRicyQKPzu4XjTrBdsqyw9RheLZByA2T258a
Ia5p/Tqaj+58IwEv2vmhlq+qLLmE9viFBUm2jjTtTutoypsCW1kgWK27bkUlIkM142MtUJjj1K2f
4sC+z9OHyU2+UgieV+WEY6VOg89Nx2RFoyOy1jsoV/ZIPoDTH+y4vLn1kXC0fQU5aG24suB0tQ8J
bDOuLFKKRZZu/SG7EmkBpS7ur/r44jsO6uxAXicmGeAHuCWMCZME1DnmzBunLJ9dWJYkeCQrunGU
IZPoOLdFtiGFUCSfG7t/10j3U89JmIE5rOADciFK+6lOk5Ob6bcqbSuqC0R01vNrYrKm7mNg+PHQ
PArANESS4/RCfr7C2fnSgdsfe/N58pFkBjjB8Z691bVVbzqrIoUrdFZT0z1kmFrDYoeg+tzieeeG
/9ZESKq81gs31JIBYtmXKk63BNaj2yEqwqgiZxvbRC7hi7xlpSZX04HCZkCCCwkyiFJjD2vXmMhr
OokO30R+oW4LyXU6tdl0TkSHqB+TfC/GV/yGd2FWP8+185QY3kePeFWy2ZEXFrTtdaVwoYf2kKqE
TT29IyBKxZyROiC7D0WR3ThKTIzeBC8wdvd5yMJLpCkgVdJEJ528RZ8jIDXtlGA2AO2jwJoPYyqY
OCZbnfTkmXpNL51dRJvFEmQ8gRwE1Jh5D9FIP2LyadKQbeY3zYc6oOoNIeXYotFfk8jW0SHFTd+O
SX82oyra4/QCO5V4G98oGAqOuH/eHBBVRAtJFrdV/xn1NA8/rUMO42GVnHkcYIJGaZK2Dx06ZxwK
aJdrepEBc2VSafAuGO8aF7AeJmOw/nG2oYTtrq26J0KlduhzU5ars344dw1kDpcQsAmvBabCFsv1
oFckbhjrLs5BBtjRupflB+QO5brsvW1hGG/t5DUb8hfuSqZYq1knlCVNPQLrSg+rV18hEgknGrE3
kL7Tuct62Iz93qKAvSoR8xz0BDS542ineKi0i26CLFRG7mDQ4wdgJBNtY9AptnPzQgKTCwIdNo6F
kjjFLRZP8hszi2BrdSqPM31wzMCg/v1CoMQj6+L5YojoQjuDmbXsvlmdV629ioJEbX0ebUrrc61/
RJ9IU3UW5w5v/DqutNXohmTGWV9FSqDPTDzx1g0GwhWU+DwnJsW9go5djT7CGDFLc4dEauURALIu
9VwjZCJ/xiT10ORUY7PE6vd6K4wTE9gXRg0sMj6FwCm/NAGNHqTc4KH0GxHwX6Ru5Vdoddl6hqFz
B3PhHooAAh0NLVIEiKlu+0Of9MExC1UebUaMgO9+i+OUDFxJtmCjkUcWO0g4MCZvQ7v80FCxvvBY
20Qj36Yd1N8oe0y7eiw3Fu3+g+772Amr7gQXEAMoFjnLZ/jM6reQKsqqGr7B6Co2EJrpArdbulaP
aPyTTdITtAOl9NLW3b2o0q8MMZeGB9kuo30oo/ZD17tvDOn92hrpbXm2OAHdAefzNbEljNi5Gy4S
RdCINdvsBBqxxm2oXu3ihhyIlCGNG6lBvYTorHTiEHbLXFOWhNaS+cDhvAej7yKaUjxlmNUqQehA
IKlwSUadCavrantTTmjPdNnxPIhudWJndzJHzCgz6a8RywE+YUBMsbuzsEbDU0L/FQPZMmJbd9fC
J1lQiE84X3Pmmd2wLyCc6fNbjfWd1AZvh4SDREajtTFVoNxuezAv1M/XGHrRLoYfQXDla4CwXgXF
px/ye2vG0ODbWD+CLMLTCHiKTjqhksK6x7gcrfrK4Q8mBaXQgSn1prw1MTI8jJoxuqeDZVXDRZPu
l9CzrxqrsI0UWbnKxbs8mempxYlDsZQHWtAR0tVj26nLwxD5RF5l490U9OJqcVVHtFIRX08XYRHi
iMe624XQvAmqHRtiDXhKrDUJA8ZIYb3MBMpHKDLahrzujthBLHvCRizNpZ8aOwvpou0Mr4mVvCu6
a5O7hEDRSYAXhAS2p3U6YQGlIT9TgSMnPHfbfeRrESbmPewj/USZLEcV7gGHgKIFn14+Rjh0iWsi
BFK8T6hv43ngmlo2DsqkKsn9g5GX7wQPNjIRHZJCUKlT8aI4VKJzgYpkR/uYJArYgAz+wTdA1+WZ
hAh97/hmv2q6hbgwHjQrvTLMrZOw8+7w0CJ2HfOnuP8StWffrOxty5SIGDbfXvuW9az8zk6JJAvT
7WfPR5xJL6I+TGn/cTbGL8ybtkaQftLJLxnQmzz6cbGxeuYtdfRopRwPFM6vYwgyOxgvWuaKLepY
5sfis21PRLHlpWShfJx1llfQMd5IIr2BJu5XLTY/24q/EBfzZabisSlbreVZxFKz46pzXe1qgiPY
toVfrYmaCtZ8JzyGkzyjQMDsXeuQ4qVQ7LQApSbhm8RE2TerAqtbV4AnM2vbGpAtZAGHIiUPap5V
KWmAlGyYxbZzGgSzrXWUVob7we7O04gzK5SAy4yw2mZujBg983A8RkV536bJTk+ArbMawADap8xQ
6qS6hNJbJXpWgkUPm11kf85BxW10/bWCC7Xx+B6zMgTFLpHVlrr3eSBvIqYhXmVrqk7oEXSUH64q
mHfGdHGqO9SIsN0RiWdKLV4p3XioFOXtIibHstySOsVrXWnNTSXXeEmVAr3+LkZXgpjl9Y9NpPTr
plKya0S/jkrbHiqVO+GnITYI/gVN5x+MljWby/Wm9PG1+qAcyTw9kXHHhIdPUG/92PRKbQ+XM/6u
wokXMX6vdPl6TDJd9tFVen2SW7GqKLEPkZM9Xlgl7M+Vxj+OUPs7i/B/kY10dB1Og9pwABcso/l+
eV+XH2PlIYiUm2DRkrjKYQAVCPQDiVIn+swIHVo6I8tLByXZWitK1N3KthCpIkeoV1l5UKqRoIri
I+0u5K/5PGwWkQXkGMQOSlzxY5O2OoY3cybPVC3sF1UU3pOb0abM1KL0nT1ArrKV/2LZVGU+AtZM
+LMk0g6VNBkrPc8i6ln2frxX6MNDO5D8UjsIYHNlAQn8CauDNLCELK9/vJnXhNECIjuAuOCrxYJY
K6kRYgSy9EbAlWvoUcOmtiE0QOn+U5JU5a658iu67XYa2yTe0t3SYn5Pasj+SuV2WfaEernsqf+j
IjnuYHmO2DTKJ9OGD67yzdiLhcZawnCUryaWtQBcg0Vo0WiVaq+PqwDtHxW7xjVOJG0LFJKDp+0c
GHTLe7ESnSx7ZNaRQ9lJCpx592ZY1rjNbWRrrvIICb83jkn1ZXmxvC3avEVFT4qvDlhs2aCK/3Pv
t5dMeJttUkJgX45PwyLKJbsxGv5gUhvQKKvN8vbUtj45t49dM2N/YpmAfTmN74zvbih1sMsRJ0wS
1mA4jXWpjlEoY5JUm+XlspFVS1YVhKmSkRg1JpI0rJbqrPx0EOqldDHsrSZ1CMtPJi4EVBjc4coF
5rvvBKYwT7nDOuUTI+ymwDaWKf/YrJxkUViTW4sw3VYuM135zUiJs5Ag3s3KiZYpT5rWU80Gt3Mx
TPT8I8a1ZEy/MAci/xdHG9xJCSEoerMxuxWY3kBj5OtQ+eBm5YiTyhsH0PZE8bQ4M81nLaEcdL3y
0hnKVWdhr8OFfIP6Zu8T5byrseB90/H0i3lP3lLE5CQAw4qSBdNejXuvwMWnKeGmJCmTYEAsfhNe
PzqlXLm9cwqUDRA99pOmGfGqUhbB/9daD0tKF4nEf9Z6vI+aV9g/Uf5zRMufv/UvHpdUCS2mTUYL
LGj4y0Qd/Ev0Yf7hukg+PE9Yf8o3/g3mcv7QIXIJ1+AnpuOobJWGdkz43/8lzD8EPjmm5yhGdPz0
/yswl6EkHT+gycL1PAwlFoOcxT9nSEslMfyE5TJVKYTVlQSCWNQHOAXjvWhvwIfqgw3ej35UH97Z
VCzJsbaOeM4grOpE/zoWKWRiuP50+h6+f+7P8GzjV0rY98NB/6J7wgARJg2lUPnpcKjqmhRwMvts
2SZ9wTIsd7H52qP2uNfzz17pY9kEicHthbqB5uA/8JEJv/nL2XCAEupk3Vuua6rD++njvVjOjWc6
4lyP/sfC7bsnhpWDbJv8TPRaukUfnW36soUT30f7f/jb1an+7avgUuFasW2pO7oS+vz84TU8/aBL
DHGmr2F/LoD97SXKe+arCA9rtDFaHJypGSaFg6KX9Q6SPdr+cXZmZYPys4kYWENiHGiLzP/E4v8V
rr18MVyruI2I5ECiZPx2nRAXgxZHq8U5pc67jZvqo41McFdVPmSJJsLpTB4dpa4AV0zubrQoowlP
VnfSm09poU1H5AXVMLq7vz9pQmHjfjtp3A2GZ7IMJRVE3a8/nzRkn03mjJE4hz3Kk6DyR0bNUoeT
733TgVw9Cz3eWyZBdPEsBthevX1Kq4wIrpr0k+TQxLTlrKbfybSayL5AV0BnFwkuaaX3OvZdD1w6
BqknqyBmYnLwT8sgQg0ix69w0eRjV3yUFdV1LxEHRCPQhaKg+MTs51ljwnTDuPnATZZcPUy1OmDs
R6nHO0rV5anzpscu8L+RlFo/+oVW4Mx2kb3GzkdNmu91M/cuf3+2DMUF/vVsSRAoUuqu4UikKL9B
+GIj9FFG+OIcFQWiIZrIG2lTAUw4jaAuQInMIzP3CD7yys3r18IPK2bI/7cDITETvTV3OjfUbzda
EFt6Gk4MYaBwcJ/q4TUDfH+bu3Ffmu3TNEN7LafmLHxxhO92bF1tfPf3J+OvVw4YBfR0NgFZSOhs
xVj+6V6P2hJgXNGJM4KBb5p5gKdGNwCImAAOIkiH4Tv6p8fbX5+2fKY0iXTnvwwJv12teh8LFpQp
3WvdPox1QaO2MZ+KwH0o/IxWIODgM9iXO7M1kDPPzhXH36quDOulru1/uHXMvz5vKPsgODQlYgOL
rJ1fT4DrW9QYYdKci6QFPzhYF8TjVxQ8a3LnvZvuTiAxtIisZydapxE6krnPrwYQ1yPJzBEM2tK4
Mma59O9t+zRgUtt6Mr1Zeo7XamImXNVY2d22uJBOr8JjeXgbPZnNTd99B33+x9QF869PbqkLxjHW
8uyYv1/ZvgnN0JeJOKPfLs75XPr3tKbQ2Ixo0cYYPhxRLooqq60rG0dO2tjd1p9IqCvK6tbMMzY3
cEKUBenbzI61hg+WbAh+7Y/dYJ1729TuUHFsfT30NhJd0langoieJcAA6jDTZe40reyS0J3Ya+rD
31+rKjPi9/tWCAvBgLpcHf232yVJPTlmScl1k9hIirSSdavO4Q45yMWK3GCcytu//0gFHv3LZ0pJ
hpvhMA0xf78/EGHWRe1U1jkCq36DzDU94Eh7MMqK7i5REjv6JeE+TC0FM2bj0uWTXxM0f/8wKBu/
jj0M9EIQvYVclRkK2urfj4TU1CKt0D2cWh+Db2ToT4Iy8N4hOxKgWzTuzSHWdzil5CoLNOtqNg0j
YVNbmCkaQCopTE9MH0+5AdTv78+S/esTVR2bw+oLxyK2Yy5Alef381OkTGal60VDU3nZGpWkszVs
uNRMyKHbB9606bsYaSlkGd0hRdNoIehlvnuvxpVgSAEaVI6uklG082BHPpwe6ERA5nb4G8+Jb3v7
uuAyznPbOSgFpMesDIdN45Hlyi/Gkw3xcPLPo9HZl7FKg6sXV8adG8nqMLUuFGThP8KDWZWB623z
xj61dRnsmtjV92OIOwTmfX3A6ERYVELKUV1kW6ZHCTE/kbmJqV8bGgwusnH1h+EQGSjW/v4M8hX+
eqXZKJcdxnBuXE+3UB/L367u3MXqO2aWIEcBjFhjy2d9htpcsIan2ZvdW2p9n1advom1lk43x74u
pKTk4fY4W34s6SslNYlcmgU6ge4n2CHJMaYJlJLOc0J7H++Ydn0ijpLY+4TYmpHV/2LAmpQVy3Pk
46jyGdKEZBTSn/qNQV57kpjOKXebeD/I4a4KCLDCHE+wvFq0hyKY1rVHIfS7T2uxbMUZzk60U/i4
ltdjTFh647Ec1Wu6P+C9yNP0kdhYcxmCkumxiJXk/EWhBcsrqr3TMB78bpjucuywfopPzxxAs9Hc
aUnrcriEhuRMX91az0RC89yIHmWreoJWjIsxf5+WSU82cn4j6uTGcy3E5bJp6rT/NEXjdkrD5gkc
JxTYUCe2uNLGNcZ1/z6x1Xo2Ew8tz9D7QWuLTV/N4VbqJbYFY97Dm2kIk3Ch69uBs02sdIIC0niX
NqhLvB1DxLdnjieR0yrDwijWzkgkh55p+clqVAfE/OAg/eAC7gDe9OPnhkH4KU0/xXn8P9yd127z
WtZln4gF5nDLqGhblvMN4cicM5++B1XVfX4U0Bd92ziAjix8tiWZ2nuvteYc803RdvkqocYccJMY
UMBPHbgt9AviazVG0X6QtM+hHxBjY5VA70BXr5LCKuiMvHRngxiWvhiVgw/NQ7HVOlH32ojKWtHP
8ACCda7GY9liRuwt4zpF4HUrPfQbs+8JwQv1w7Iuz2mZTKc5VXayJsawUfTfcjZHv4stvGUGREql
Skg5lQY0ehgDHxCsYFNB0K7kXfyRlcu9apZkaiTjo8HUupsUDvL98KgzVTwRQU1/XiM0kqGlwTE+
flKzxrjEEk5ZM+LgwXQkmGa93ydmk7tJycBT76JHYQz/QoS03qRliJIBsAZzT7ep0/L1XEY4hREq
VKw1yVDGd314o8Kb5ttUtxFKKjBBk3EMY7UOOKgOThaSBC3lZMNGy9I+DeNAp7MOBiF0FLNbHvHV
gtqP5ztB0xk30qNfaxLAdS5raCQZpmRDQH9QEyWwQgbMtXXHtYaIpR04z0j8bRQL50gsk7eUk7nh
NhGoxtsVDuvJ64uQK9XintSEfxaG5GO1Vj9A+EE5Wmv1MJnVHSsZAsJ4tYJIQRymdeJysGjful33
JfDReA6V97ScHi08A6d14mShUEkHdaymR0AXZ+z5/tQsDUKRKIjUKXzowfumsF1ZPgivtPTfhIkB
/em29WEXSSiJxwpY+3rswIzaKlpPX1/T6LKkzaeqzAhDyJ/adVH+GXaA8FLduhtVtXngBUJPTltj
H8rhp2qFy7Evqj9BHadzNIBrAihpOgAT8Gq1Q/IUaVxhpP5hBV9eQIy1csJVMQzGT3/SyAR6rORO
tGuTg7dqKO09QmV31YvikIulAmLjz5ok4Yw86rNj5n6vGjS7hvUrEsncKgdUEFoG6wF36hsRQnne
GK9d1X4kUkhejBbf6xW6mSiMQO+YVnYOowlxhqEcNFDVzrzZIDZAXrA2NADw090NarsEYBNFD8oS
s0iwek5pCOmpaoSXlnI40CYQ/G0O6K6zqm9gJciX0W6RPl4/4LQAf2Vmp6JKwrMc01+S1/IqznHo
6xa4K2H9iDVkA2mDNUASjByXoOoivv4ASZEOZFda5IzTSLZb7PPp5PCW6qfElHZLF55Ta+4uiuWX
oSn7JJ4AwNGQ2nRTBVmz6ylDK1l6gm4f9Ub0NEjKCDKpeG7VlCmJlIUvjar+RiIEU3NdMsponslY
Dsolr2vTptNtvQxWVt3hMc2Zfuaji1yeMZQilLvEUO25zRlmhc3rzAnNltSoRb05IM8crad4YeqO
SDZQZvIphFj3ZrUw3WbG6qWU2vIUnWYRDlChiszYI/GO+Vr2MUbEGSDS9pku46EnsrrrGmE/9tID
knS+XR1ODPzNs7CeochBtNyKs5LK2Jf7nresbWMENWZSBe1QGlgu1pzz4nXtZIAcs9rsLVanC0Ka
HiiJJxWmdlyyFYw/XACy55iyFgnqsbR7ojlmHKPCpCGdWR9hoVePBQIfJ+1TaGgTagdUd8rrqEqj
X6cEGgksTgo9y1Mhd7/r0kVuOSnjvgwRZAtUQ/akNQMEiWCiZnDjWF28Ss9mLhL5EhH3ANeGWoJ0
u5iPLp1YRgiqV5f5kyGQT6Z0p2VshZ3FTNlFCBsx8V9rqsV6fiCqdtOjRk7chdqploVn9E5o/sma
QPYSEZU41JTxGQbeuDWQ3gB5gc6ApkYQiFEVDeVenrIBXDfu12ay3ppueRtzJnBzoQ6BbDXv6H/H
t2hhVgSsWvfEKCvcshHDXbaSYlNvxYWpTt3PksIy7I1EJIR+RSgDVNNr1PKv6JTYNQVNIdnPuKCr
L+5NkqEQs9SzXwwmUVZ9e+EcvvLrLMJXQ80n9yE+5h20TFKOq4Og+bUxgzSNqV+UhTjAVfGZ2YFh
KBXGXqYielOMsQY3AdUlSE7VEsYgWSXRn7e50wzuTe7n+YQejZFemrb8HQdGyDN4zQ5xLI5BssEb
uCDaPNfHZJRzp11H/NBWICJmIEhjIWS8H4nnI+w4lyz9vq0aQMJVCjtQjXvoIpKIAz2/s4b2p5EV
7BbRdgAj6zReyM3pVE/N0uGuIxoHLUpmoVu17tJGodG31lUwl5hazZ6WFw58nc1fTlHil62bLSyL
0ZiZu7AqZm8sqgkMpEwolsUcA90WIHYlSc9LTsPBbhoC7G+/MW3iIaiB+CLsfc/BU5PKY23u8F5l
spRqp3hFN8LOK5/U/KAUver0xNbvobiYXghS6DyzgweKTkrN3JoiMibUL3SjUBpYv3i//1CoTPvO
hAxV6j91nVLuqmBzw7R3yWf7ygRwvnJXxO4kjA9j0Wu+1c5c/7Ll14ieyHNeT6Iy3oHQplBR+3dZ
sPb9fBQWru9Cqn+Zin8oFv5WBeegTfxxIM0Je4f6XdVT7Klj8TZUWYyAA1yvWAHjk/RHnOoz4h5N
d4mb/tD149YMm2MlDlD8ofXS/uYSJSy22S9ATa/IbcFJ4rFJCC2sqyLiEIdVYSKtpF2768xHliFz
SRJl/dGZMP4LhuzI48BgNHO/J9cn9CGnIjxklB/G0pkhSogIrDsLsjnvxNJHTwUs+2mcpA36rbyY
/H+R+LNN/fKhocnyk3jem9rGrNBAqUZj9SkWy+cgpbthkb41D50wIjcxv47LFLm1maqOWqu7on0R
UNgiiAEnBsdYcVrtR8610gFBiltLaiB3kMENQvqrUgmSNSFp4X2Db1PP2t0yxkyumx42Rp6BF6iZ
SJepwJ8FTfm0VHidovIyio2TQCz0JIXgO4VcclInMhEVXbsi5203MKTRQKgwZzdLYQx2U9S6Jbgb
TpFu1Q2Vm4ukp05JdVelau/1o48oyOSt6K9DDcA4b+Rx71rkEbiiSnZaJ2G1Vqf8IepHJBvrvJM2
Y9w61tQewHER4VDs9N2ORCk2WbiiwoinpBZiLueIDLK17lRbIswGjX/oSvCGPYo+Qr6hh5Kj7UD9
7QmWuG8wDSnZ+5CJHxBVTF/VZ93pB8FRtPJeMODgh+TYEbKO13hOXc6Ipm+Rm+iaqmQPTfJLxbtT
S2CVrRqW7tiqL2wMD5xFf9AwETUOviaNjG04j7GOWefFFJIkkDvVV1qt8cu1ecxLqfQU5q0gLmOf
E7oNmW9fVGAGkVH4dOx3tdD8LholBkl2Acvma4vuAt0O4aaINr0+EiS7iuSNH07MTkGa5WpURxWE
sFMo2ZWqAu4f41WjLnuHJxqUkbKwjunomnE5ph1pB2xalp0POBTD7MeMtd9p1tgzyMfzuwWsx2w8
JWGzeFmDiihMQ68gFdbVo+gkSgozuR5h8GgiGKPGvxT1ljo1oRPJctYPJB6qYH2jx0eO09KmZ+wT
+UjtdFP4nhsdQYd2VSZ1tcUpfJ5a5UchRfyoDDTOCwN/fZOMbkNqhZV5oUR0/VoBpCYphGut1wui
+r6U8gHL42wz8dWAG3mRoMNVKunvakrlFqM22VX1lQtLTopB1O0y+Scb8VBY1ajZOUQqQ2jwB5Xd
CUCaPfXS+yiTOk9o+CniIEiA3rgrDXhzkHMNVto5fl2Dnvg9M8QHHMJdAfXSXWSZnymEdbw9kb0W
8io6ESneSES0wI9bRz9T6xa2SE61blzKEVGcrjD/RZx00PR3rZVEW1Or+X4ZdyHp07aSol1Lx1iA
NrSJr60EPWIK4n2MCq+VKMdVmlWeWqgHk2qCpeIr+cAd1mEpmz9z4FZ4RDkpmzK7y6AAEEES2nHO
14rUAfmMFrQxqLiiR1UfiLfNFPjhS0wCChGmacvuWsBHy3LjVZFahwy9MWolUilRcOvjZ6u95XL/
I1gZxxMEG2xhMkILN0LaRIZLTiIuSsOKnClI/WAnRLBTkCkO6hTvjCJ6KcX6T4pYnoe55pBrUQ5j
uuvN/C5ilwtlMlYyS38Q+qVGFwVHjfb0ztDRtcqi9TgRjpJ35cioOZyukVVJHrXF6skWXSJlbVpP
g1rO7oMGmmTJnSJJWeMQ6Ue6tfpBx1M8tCGEKsYFoRuPw8ZkMQ1aWBvdWCgFN4eQ4jSNsfjwEeVg
rppfzTKls65Xp5Fl+CAlHLRdy/DFkdG4LFa6Z6ozU/yIKIvbPdRPKalcxYMCnGX/z+MoHMiLAPDP
qlMlVFSEJUoyn4vbl7cbipJa5G1mx62VLnUGFUfK3I095MEmvqtBuImcZknNasJp32+PtbfHlj7+
icsi3lVzG91NsrCLRJw5RhNHd7cbtKj/uQcPQ3TmCOPRHJnPyqS/qbky7gZ9pulElqG1jyPhxMyH
L42pOWW1xiWUOaCymBM0BHnVhIh85H5VDxj0hBxsXDIy5k8XE3AGuOdByFAPF+IHVfHsYqoifLWG
tq/zJ5TASxX1D/Q/REhZ2jtdOF7MaWeV1D9GpWZ+LaCCIkLAzmJROi4d+7eoGwiPdlsi5qChZaW1
fW61yY9HZBAkfQNc5vDqGlvcgNaeIE6gmI7oj2lsM5k2XNE/3Q95DN+rin1+7D1NGYyBSBwIK0AB
YzOlzfwklS0bButT1yifJBnoxNSkf8OKhJPQVz5AW48xVjj9gwcqNLrUDi1RGumt0e47dY0fTWnE
AKrED4RgZ1ISQw0tyS6nI6pgNj1tK+W0oMqGbcOxtkyVoxBNKB9xUe21jGqwWrvCoelhHud66E9m
1yCNGMr7bk3WO8xHVcAmNQeJwocnTIF0a4O0w4YtY6Nr8LeKs3bMi/VnUar4yvTibMh9fEKQL+xI
4+FcsITWPfElpda1FzEzrF3L0cJeyZa7ShqbSYiPwRVivL6dhsdOg+2RRyRrpMVSAIlaLFbsHtpa
iUByqfmIxk10EBMpRdiSOoJgogTpkXaO+BEDguGrB5FWmT1DHDUKTGFhunqGPL0WsYApTxe1U1eW
V71p7rUkzU4V/qOuMfTzVCexb8o85TKSkZSvDcCD5qEUOwMqtSldtPgRdWADpjGJXseuuDNrKf6q
ar+HCWonemK4dYPBU5D70ePT8l4JeU4uPXa+fG4AyC95u6uM59ToWd6neT3zu/KMXAtSFHBbDkl7
zdN9LqtoUuLqu23a7l7Nq2S3jiaUmIXdVdbmDzz+L9AXMfq1kNd56XFQF4Cw5jk6VJNy4KCaBbDa
dSoUVT/OeGUMittMtaLztDzIK1GLc7SFx+Qhae81QtuEjBSHieBkb5EJjzXH+x4m2bGKIF1WmDYg
n2o7g7TTk9mUV2vJfEuoGqz17P89ubkk6NA/iTYt42xFr21NXqQpJ/DgzMdlUlvScvVnKdekozTL
OHrp0R0gaz6LS1w9oo7aU26bboXD3rkVn3KF1Kof9TOdogiBPPTFoiRuLAMVGBT0D8+1OIrnXE2l
cyfmlc08Ftt5R5qJfXvw9m+mUhvP5pXYVltQ9e4Sq2J8naYMESMzYBpWHAGwhXIyKYv+Mlpqv2cr
hFg851VD7ruqnZATK16hQ1i0ChVJJ7nN2kkZJrojsBAM80mqYa6rKW2MFbZ8VZLo01D+7KZJf7JC
xdo1bbG4RgWWlLYo1EpQeKbMDJynzlxLnsR9nVI+56HsxFpmbNfxY7xKb+L8lk7h4Cp5AnhNyU6d
KJJTZcQVH4NZAEcaggwrOXqyYInUoR42UiXh08izZZGTyT9NIeyACsNjr+MBreKfhLhdriRXxv7P
OB9TbaIRyKBa7oAqi4LMnuaFfJMmi7+VLSFuFYTlgN4PtZZu7UwCOw+qPBDHGr3UI57R2w2fo8dV
Tb9VwdzgxnPDskurZTXp0Q/Thlnb7lXzxlqrYbZ7JX0DEnsiUOUU/bDXiFmbDZ0kmk7jXclNWpo3
HOGYCw6nscMqgV4bx20oR92P6VeDBeqOpoQAb5SYBYFsBa9DAEpN/4TkDtwTxVFkacZnOoPXkfaF
EmPZsPJ832HtZ6yjX5dJ/+4iA52mfltf0SU3sxaMUn2ZWmIOZpZrDN7zPXgnelK4y8KOt1kZEa1h
kKecZP3qFOD2wpAeYqXjjKf0nRcPv0WjznvwhQTnItbWOaq7eqHts4xuNAjAP63NBCyyKIGJugYf
pi67zAySmpJv0ZUpKIc2J1PGeq5hnV4SYLGmFqEsboh+XnjGsyak3oiHw6Ykg5rVRmfSxbCMFUiy
UyHllFWmCHOrUNlRxUY5KNuGldMm+mI5xM2sUlblZxpN2GF61MEirQhbzKwXZSRqYcLdPLfi1gGx
DSHSPcuguW9GmEzmybpHKg0KMW8/RmrJfZrQWJfIHTJGLu50CUd7UL1h1lCwdrA/hhy1u5zClJrg
+NPqAaYsL4AZcYMs6fqgSHvy3bqALn8Q6epjzUjLwVpMUiu2CKjsNuBTyxtSUaUNosdBITDH0GrV
TTmTiIsA7NVYaWwKynsiySKecYJY1bbY57NE4GBFAkWdB4wUTAeQqe7J8zetOYFqjZaezjGU/iL+
IJVGZfMj0iRCl0wLt9laPnPRe3H9aWRyfBfPlzWGQoeI8EFCKRygnAEkXpp3SaEq+4okaHfAtydU
00A6aMsYW0q9GqWgRzNkhOdXuPEqVkcCEHlteIAYW7Hf1PpvoxaDb1jZRaHOpvBJnVyoXnU2Bj+a
qHokFaN1+F5Y4uQ1kkUyPFhDG1SNZlesS85azwmwendeqKv5YQxTMrkBV1JdSIIOfan+6miG73Rr
2lWxFdJ/fYzUMXd7OfxpdeFXiwDxjAQv2xz8PhL0PDZwWaCiOaO0xqAOSmIYpk1Najtd3lgqrqJs
Rl6kh+/Eq69uOpqlP7d0CSb8LHSUJjWAHay4fWHsclHxrFJ5CaPoHRPPhEcUBWipm5ELdlVyK4sA
8pJqFQIFe2LIMFUJ3V7AyWDCksVuQYe9U+Q7Y0lf+lhh4kHcadoO3+sM2cL6mxJOCw1jJzmZ8AyU
m/1i9c2UpgjcnFV8W9uEFn6CqhruHsuQuWCoHMEqVTresCI7UsAT4/Jt1VuLg4m0O6nIgNumCIQq
4pgOAykVAybC7Hj5jDgLLbtEi8JHRvaszSXxPl3+oultDaskoxrSODSTB7tZgAB9ZLl+IRLiYxHB
60Kikg9VUnqLrlYeMVww07tuciGjslgo2+Ut/GnpIrpt28C9XVQtoDlNy0M6NmqoBAxfWeOX5geJ
GB8Ps/vBvyUTBzZPdp+CPZAHyc8kmkAT9bhlcABHuN3tRdNvpvVZKKqLtZqBtQUEdP0kHpp6bLxa
xag5ikf8qPGZ5hfBJknCjJSuNoO4mbD6SEqvMyX8ccIisXk9Fo7eB8VKOZOCFndQ1qQuy6qGFaVR
D1qC9QtGybsR9f1zmsTavR6P98NoRRe5C3eWNmVPuWMyWG3DlmibnDUhBGgTyALz5EnkEA/DZDxO
nO1kgwD5odgjtKxPXROUlvZcmuannlf1zlyMXZP1xj1cDOzxxPKtSZv6Yk5hAVjGtaQuv0/W8VgM
ynwtGBkCM+6f1kgIj7Famid1iDlfqe6kWGGwDipJbwYHpbroUlpOCnWwTHVUkAm2Jo1XdTrj/KWE
vtyYXH+D9JyHE7E8KhT4DL7mqEZXbU1+B0GhlVOt0Haq+U7D7BqAFGg8sS6+SwAFO5p43U4RzE8k
Wxg4a0V8gcgN72WL1y6zDvZ/At3abBi4z4RnFIzFES2rqvVabcOOUI4+lLl6BWcrwbOeoh2n0m+5
4tVU44B7sMBulq1rF/Qpjijwt7gidOmB+CUxKA1SZTgB9jvAGb5E/HpMRHVp4ZYzI9UpSkIQLFpN
TphUIqNgpkQjv+hJi8qfyhi+1UbMgj6UzlqlmyclGXcZapI9mbG1A/qecKRKCWQpJxNRY4dmhmSC
DSE//ab9Lvl2IqShloC5VZxJNDt6VnCv0MV8MY8mgCZtLiZrcaCYeeoseoPdqGvRH5Y9GUL6clfk
goVHMeTPQ/cy0WomXLN6iSSivhXqz6LJ8Ci0rpawug0qh58lxCDPaFH2IhjXHHqlgJD5R3xn4iGM
FExYs6l7CFOdrinOpQaoZ1myA1qdyBsFpO2E3jCWZB4uxeDLgOHSy4gXwwcF+x6O/OXgsh2IZIAj
OWd7kZXTMROGojR0Mzhm+xXvrh3asTrDuZA4Q9MRdLu024WNEB/IvwMWkDPPTOcmfqkHkqrFLciQ
yY0jokv1xjWjX2CMC1uNruw1wt19GfayM67Io6xVr49WnB6hb+/LsX1r8S4H4zYbBPlvOlqY/i3J
0tj1pHxBGBd3g7mCmlio0DdqSQ++BARzfmozFZXirBq2sVFOBCETriGe0oy43Y2DQju6uCeAvHXK
X4PggWiu1VPVg65HokJ0jID+U9fkXV35ZJwI90LJUVWBYl+gnoHC2e6EwUiYnk00WyfLW5is9R1R
djEGObsCguLSBk1tEWxxOEtozRrK604Pd0plDvs0o6ASKIsimZE4EROzQ2+cAsGIEz8pKD4jAnnk
NoO/Q8P4ARHVk4gqza4S+Y5sGHg0PSe4VG7CQCKxUH+T50KCGUQtozJfF+b0nSrbZHe1RD9stT/C
6SQvNTfvYbIDXQ8TZAPgSJBwlg2JwwZ6N8LIUTdYjrZhcwSpO8kthu98Q+rEsHVGGDvjBttRoO6o
G36n2UA83YbkQQPH3BAtud0uAHv0Dd0D9jdm8wLnE8L1MTbAjwnppxaH2icpiX652B3XLpbJoC/Z
7TdE0MA7h56mP6gGv7reQELrhhQKN7hQCWUIXcwugjqkbPghfQMR0ZBoGT1Qu6YbpsjYgEXWhi7a
VPMAcpigbFijdAMcEY24PEyayKFzwx/hUzqhWiDUCTKSoINIUqjCHHnDJq0bQMnaUErtBlUaN7xS
u4GW+hTk0rzBl7LxhYSXDiCTsaGZ5g3SZEBrIkLGgHkPwEneUE7LBnWqN7yTCecp2oBPBeQnEnkN
TkPAoEKoUDV0qE4YXxPePvAygKMAZrkpdLdptp6JNf2ShnjHuXBg68VC9s/N7bGbreu/HhNyER80
5h3bFDPBA6vxeoMu3yDM/ybA3u7eHrzdNAZmsa7TiZ3e+CwVEs1wI4OkMhxuYcVaxY7B1/88aGyk
kIa9Cxzudvf2L+EYYwXvGbIXhkH9PbFa4GJpF6b3fHdRrsewYpvMCJz8Dwg6vgFpb09CLMpiwzD8
NxK6+Tei9/9wogHyDF6ip983HHTDyzusQGDbCQcMHD8tEOQu+AcVffsHYoMPtpdrEzIjbJHbs5Vu
/JHb3dtNvL1YYxhPI040jvVY94rNXVdsb/vExz8vsmV3Y/IyVr02GdwRbSOIWBnaPV2nFbp9dXto
MhVCCyP1CuyhYAWF+xBlgLITOqw9Tfi1CCpl2QBUjFmbIvrUV+3n9u239PNaNdtAKp86VaF7sqHF
BQvJw01l9/8vZdWQ0E7/3503+5/PuPqfrhtJvX3Hf1w3kiT9CzUm/0mIgnVdRbb5H9eNJBn/khVF
0lTZQsGA1vR/g1YtEu83nalpITW1EGn/47mR/oVPBoGnrGAVRi+u/L+AVlFY/5fiUdx+hMjzskxF
UvH4/JfiMUMzMsDz1e+kJeVEAqud4yMKN3nrq9JKJtCIs9Z/XIR1wqwQ8NLjTXFIPEQne7e7txvm
Vgbs4I4Wc6O1h9vNKsSEUm43ty8roGZoBPLYzycKLGUjTN1usDS3/7Zm/o/HhLIIorA9ljf4942p
nfwXaFvl+ITpFEvwTd9YI41hz9lo9WEjY1MfDRzw1euKhcyOBYrMJmqBUmvmDrnCQ6has2f1zR10
P44DcUG7CZmtA+aZH3OTTepWNNG0LM4xrd9ynjOboMqU+Rr9d+Jv0UdZxr5bsi9ry8LNN+8mluHh
sLAqc7KVJL+Ru4ebO7Ptt/gvwaBpFjX140LsrE+/uPCi1AQNbe2xI4GtFqs92gsCgzoN77+GFXUm
VRQSwXaXdgx3b7ZURWK+mwjt7vY8/3GlJkmFAqz3UeCuBGVxI61NHIgTMOiRlM6EZA+aXcUho2SB
UHFoSPndzTRF81onW1NHJ/+ZslvHnPvFvjOgN1KDhlO9jyiveX/AyrLGIM+hUusLAhSAad1g87iI
VcQdk2krW8bAPzfRxrf/50vSjssDmpz0MpsS9tmN73W7Ebfl9nbvn1VJNmUdHCnpKhuN6/bMbzfG
9uXtMWFl1MOIAS/kmA/27fmgKRn9KKM22uVXMFFkrmb4xKG8AKG9KCcJXqJpN8+ydjUyZ/7hoKwS
/WMRNeaXog8PGyCa5I7kFPu0RByIa7VjLp99v2uEa8PEfhgeuWeh6lac4oVMuVV2O91fxHtUKSBQ
/FCHF37MpDM+x/It+5NcWHWv1TlOIMN4CixsmGiYeYFSdSvS4qta/1Ts2tmuJdy9zSgYSYCLXQmH
92hPTnOcJwfpCYQrMEG7BWHtl/jMUZBBngrk+1HcPJO2ZceE0BfGURf3WQIbwrdkV2hdIoDhZESM
xbkKS0//TR8sDtcg0Ru7UTH3Mui2y2t5VVLwtfrg0jXnbUOywHhpVZ1hdmHM5RP4G14rjR7atTMN
AqaDNEJt2H3Mtmrrq/5BGcrbdz8+IQZ+IREKEVF/6q/j6PBOkDaJcHoIVBqflpfJ54X5qWpD2r8Q
et098nj9PtuG94li2q6Pwl1BBJlq1+8D4QQ0PFSH1jKTKxn8uOqIJMA59CjUQ4fBeyRy+6EGuM/4
43dr0LbfaN4NCw0+8T37ij7rt2g6Wf8IX4h3tyeuCam+5YifMB+s3qaB0N3NcYCheabClAmcsIdH
ZT6WD/Kz8lq0jqSxhnDOQ0jgIvlDCRQ59TU8rPsRtRrSAZPhlk+ZApbB5ERPE9cmNADe2yR6+VU/
laTSvJZfxnP5Ynn5Pd0AndTc4Wi17wQUGbulAkxJlewAzodQMZBlwYo0fhsyytBn+p4QgxzxAX9X
0bul5ZpPykl408GbyRSNtvqp/s5PCZjAI1DDPaBmPNi0bmR3JOnlp+p8sBYpTP5vEFCcTBPyis+y
wkqxU18y8JbwE+zhklXX8dS8zA/yh1nsKI0SRuhA+u3xhN6WP+rwpwOtXx3KG6vzuKC03N/o9wBV
jGNfw8p1oo/26CV7kfzQJ31r7TicZAEbJHC2PMnrLyrRun/WgUSpzpZ9nNrMeg/6n/UdPynH7lf9
QQ36mfxYF9Yd9KT6NfJqWNky6TLPIWpCoPWTS4uwfiAdGIG89Bq6UKmtgwZ9BROEZav3AAH34/1S
ejhVJihMBHh9yp8czqt8Z3I9FH6dePFP0/nQAGr3ZzwP4FHOBPHor+opTpym8MczThuPIQEn9syF
hxW+YZBIPXrCpLJDcz32bvvUnPv1mFisGUSo78y/cvWXFyDihFwr/VunvLN2hAg8OYPqPyoZyMaj
hmaqcGm8p3v5E6V+dUj4SLHl8uNmZher175LoPV26U9PVIOzzV13DIFohhIn+bk+pb70Vf0Sq02Q
mrlbdGBl/H7mKE76tjxrBN/aLIvEEHnqfvJnXj/htc/J+4q4068wRtrTx5j6675+SHtIT7SWAv6W
qCDC8E5k3PIUHqQQ/O4ufxC+0dfx951o/uUHPnvl04yUjE9i4vB75tPwEq77uXXFxSbNF6+/yeuo
6JZj6KNIPMI8ljP4yXs+kKF0yJ9SLsrWjQQv+txk2ghXWzhbttJDv95loadf+HhfinP6FaeO9R09
9uFBu2dSYK/KrylnvqzZMe3++a0an9PmnEmBdRWgPxJ9VkFSdVIoy8LJED66peRY4Ffdqf2Wrv1b
iAuS2c4DTimiOKOXSQyKioZkxrh4x/wpU/2qCHrphc6rKF66+d4Q/8BmkLUW0eFhtS2AaB2RjRAn
VaQ7cXThNcmX+Q1Mjxk7vGzjul7D8QMFasciy6e3YZRE64OPEKARNHxpSdBQ8cDPUNH6iESeDshX
bUIbuaV7BDCY7kdn8ZdhjP4Rj6/q6BbpgflP9Zfv+W+0EdahnZ191n/yD314Jd/YQCT7iQLsEuVv
GQz3O9rmGPbX87R3wjcKothO2PqOYuPnjKDK3Rx9j2hLcicr9kh0ksEveWuL3Sr6gFGk+KFqj1ub
tT+PU8DTg6wBRCuhbKrODOHWe56sNOwJXica3X5uSqbNPlnNgosExwBuJNXH7J2YqEP6qB+XnXqn
3K/34bN54IpGLnQU3ozea1hiMgnNkVO/8RQ6Ap27e5rjseSXyl3dwbJFNRLuRgKQ5KtskfR4kIhT
fsQM/VT5mqtAK7LzvVT6SQ1t/iXp77L5NKlnaDbLsfQy/6VHIJ+72g9dPzUmWomWiq3QQalcNEUm
ihGC1cDx2StIsUdrwgZ7pBvcfPUR8cSlA6g/Fnaz5mQVyRUwzmFmsX0GU/q00m7VzhLsKtU18zP0
Jf69XDNMupSZRyosPRim5/UjCxEcRYcE6uKeprHJ6da29vUvQ9T2WXhQm0Ci5mPr1YmRsok0SX+T
7EI/lbsIqsol6JHWyUeZoDrgoIOb6YGgkh3nNQ08+KOVvRjTTpYZr8J7s5Nv9bU+W+8F6g/kUM7S
BjRxj7NwZ3LScMzXpnZ5So/ycVzt5TQH5pf6WrniKX9caNZsy2n/JxhuexdZezKpA2xjY0CPOFC8
8qO/CMF4Icr6QZAOw767n47Ke7O7YNotf9uP+a5fPfO+5mesXnxUdyUZaC6BMel0BqL9Ju6S8Kkl
zkFyzCPvEW3JBYGNYCfXkfjE0JU5rlrUCnsUsGP2ojw0PfJ7ZyCxjmA+oBqB+GW9iwAZX8fJa5+h
do2Xws8zt7suSL22ZxFwZteWYNADivz8kJ9LYI8X7OOX5XV6bZ95//llyXCsLxi02rv/Rdd57LaO
NVv4iQgwhymTcraCPSGcDrOY49PfT+7BP7pA48DtKJGbe1etWoGDox89p1g1b8MbXDFWbOnOMBdG
XPz3z7Vxk67zbzQSS7DMn7v5Wq9pA4bSbXkGQUq/u2P5qfo1jjIJLtKsIZcAY3juRrqMzt0qvAhv
xg8Lh177KrZ3K3a0m6TApKXaBt9xdfFuzhdMa15p5J/IbyUcfchwwY6c4ODz8NLELKCHYgP9Euch
C/OZIm5hRYAAMhIlF/T5kZxg+VWEynVetuxEv+g8MT3HuteRRo89VO4PBKzqvvKZhXah2NKn11SH
4odzGsbNlPvKrbZlUmB/sEpftCBlqx4j/eBKV1Ud2qv4lZP//jD9WPQRqgLMGSNYzq4MSSX184Hq
9tif63Mt7yQM9c4oQax0lb7H5HeSZbWpjhNBlJZfXdJv3nyleMOBPzDhDvUiqa2r48vHnCEB9mj8
vLGXRaT86w6J72FubL4ValcpLZ9niAjkdjwzKKWw023iJBsn2KeH4M4r6qaBh9l5hoe+WGDExIyL
tsn6p1GekwiEHlI9pcOiji9G+TXmy46kCL8YHmB8qeJ2q2n2qSakw7DimjOZVbfDrDTus1WoOSPz
SbS5wjSVtsxcay9DHAU8aE1QQVJI5vrvHyMirkYgad00649Awfmoj/BAmrG1+u+jv8/9/YP1HK4/
okqFYSKYytqiIQUQ6VMbJG7dkOcwKimwjPpKuotertJ/Hw0oof/7KBcEXlfy+gr0RyCvrN9ANoaM
/feNo6a0z+X/+9NqWXawfshPbCGwJCY2ZMKjqsPek59UilpDrhsjQHLUXn+QhIKSlp1LzTwSdvi0
fgLp4s8+uU3wrNcW6QIZxjN8qMCYXTMJHRz5iCgHwn5b3MPf4jcGl+Tx39GiNWyPToxioV5o9SIP
cUF0Y3BN7PP4qzzJOJuq9vBrrp6beqmoK2xigLSfX7pkm1s6ngQvjj1T71i1xXeNk8KRjW0hIzAl
7MGmwdz18B5GR0A8oC/4paq+73YknznyRb8oO5h/RbIRTLzebOYvsuHlv8/7dBS8llrUInydWt8r
74SXBNvICXfdu/xOg4ROa5HvE1eYbcFpl7ptnabI7Xz1vdtVH3SdISQLlVm2SzpnbnrUYyUM1HuV
uPo77Kyj9KFf2i9hcsPfFlNiFIPvxcLApCx1ufeMHzLNk5Er/fY/yZEmtczO2hdG8ydC6voZxeyZ
/E+6ty+Y7SsKD5Sr5bbdqhNVktNgKOC0j3Q5/Ua+9JFQ970bJ8wWuHSmPe2TH4piOj285oP35rf4
qEJHaJDWOJGxkDZcvOqX4jLix0ATJTJ2GBvf6ksfuCMHUukW7K5b5Uvm/Ds1C+5ISz28y4kapIpF
uabYZWtPxymxn0vt1K7hVeEouGd2SaLj08CqnDPNFn+GBO2ajRWwemiT5bjhr8Fdr7AWBEcnvo42
SbHnc+U2j8AvmfmRXCpDUmF4ljnJZA8+MqZiTT728wsrRXqq/g7dGxZMfxe879EZ2cfibfBmOLh+
r3Qs6GxUZ349eVCc1gp6KdRQdrdov2RuAQ7JTvVStTrPZbuxGsf6wvZYuLSRl/PzSz5xFs4I0FP8
8Alf5nw/0z8rKE48iFtsLJfkEKo2tqLa7MKdTbBAfId+YpxF8kZImyX97qdcZpDH6fCpqWy+I5X9
jIP8WkCXd1Ehb1QvPD3xgoTHs6jOEaUhE5sUEMbmUwDnykKpbTZbayeu5MQel92VgUrhGvdqLW3M
cZEdio/okmKJW7jTD6atp6D3jMQJry1Rm1AjuOZe/zU2Ds4B0X0aaC312JN/UOiUdFSCQ4fP+6hz
+DF2cJFXSJHu3I1qgWjkQASR+c4YJr2Wkpfv6F4YwnXEi32opW/RCKTswYUvKCvpTHF+KnN4zC63
vUSF0GCA4KBbisG2mG0uVQm8i8GWP05M/c8d8BMH5ytnBNXWqeuc4FJEXvJp7GgHcvPfqDqKsNPq
FTQS65vij/ZUX5SrF1gG2anDwdvT6FBwTQUxACOIHRqyf2a+gOxZko3jDB/zNug/sazFs5fZ8bPh
RTDncRh+0gxNMFo/ta8carQDL24GrES4LXsBCv7sTbv74m1clQcohDL2yNKSlMZIxITOIVKFHPMe
HOz+fH/NSecFqSiYwcxwpL7w/4c6i2gPvKVxmo/XKvowf0ERmAVeWBgphvPkA3dIc2jFQQWEB823
9sUiiR7zK4LXqT4UQse/mumUZ/sIHxcAiUf3yxYXveN/T7BJkVGrbfpjsxcwxoYAdidFAa6TsOd1
AU6s9NOgE8vjJ8fhA5UHUIZOFBAlmHZPS5BJ4mE88TerveYDtnfHRYPJx1Xg+A4Jx3bMfw34V4bl
uZ1/mGt0BCr8D2CfMF4PO4tm2nCbr8D08fh/uXLa+W12u0VyMBjY4gh9zz+s86Tt89QbOleSnCw7
ZelbwM50x8IxSp2+XoTDrhlfMAtbqJ7skY+Q0MMoYxsIvnwRNadK7HPBpkfjAOgATkA6crWd7/2x
WEPZv0xuy+3EMO0ErOWMrcfdrX/SEw9JqFwMjYNzNytEeEO0WuTR2kJVrdsopq9wnU4YG0CVaezp
mp8giFQwPW6gXpxEgXaMLEoFzLzt+svwjD0IWrxR7jy7rWhPu/KgH6djQcopkebsStuGYgHy5Vrx
FZfV9Pp1p7g8cx+rYTVdXztF4kQX7jyPnHDvdthrxoRws8OaPIxfnBoMnJOE7Ybs0I6dd1Nc091w
ND5U/NIdzCXE31Fddjxy6Ub4QgOdKj6S+4mI1NI3QUJjgolsQntG6xhQxRg2exc4YiH8/l1vbozq
iaeeTcB8x7TSidoFQ3xtQ58dLMoDoR+aBL/VYfNBGGNQhBRLaKG17CG91BEVMc4XyfQoHGJayRAY
iCqEYfbQkw0nFLsoCysedoZEq2m3b8NZ/m25zRceN13HLcoDEge7SwRXlv1Ac+XB4w+qKnNyG7N/
OMApCrvJjvbFCjZXpONzymNtPz9xX4BHETwQVeWP6WPY8aSxYYtgXR2/1Y6lXZZcRRifigPpgiy4
cgqxMXafxYoO9aUXV65UCwNmyEueWgFRx0IVzv1ro1fob3ntXG/10pAAVXnoDbIWdFJBL+aRzJLl
XjmvKiTt5qIambweYN+bP7FHe+zjDA+xHk2qLr3hC2xgp0qmFirXzhHJeVmVl9d7ZmfBZZR7t5tt
ltjLcnSpfWXUKerrhgf9LmIWbRzTeD3hPd7QVXJsw4iDsBtglOSog4OLBxPD10KBsmj5bXZq2WCw
NYeEy7FRV15MnxyQUOdbe7ZfG/3srWfXooaSNxmRp8x/fqXmYpl+09Nd7sUrhyKgYEeX9FOcmnBV
LBJ8TY/cFOWuXsMTxlY/8NCNfb/p8Xa/j3bjULWFS+sgvbBfV/pOjuGmGdFmrvJ0wTOqvlwR7GIB
LsKAVLwWPJj4VrAk7sMvtRfEM0buyPtBfc5q6NQH6WvqPYDJ+WvkUlDOndo3rbDNGwZwgzuHbnBq
2EhecHRKt1isktL1h3Nz1df5Z3oWPf2jKlw98mnu6z9AvxtW0l3zh39WTbaMI/nI0HxCLoXxuyyW
zSJcmp9sv4Rg5lcOyVn1xQsXFpIxz27zSy3eY5JLF1cyGdgJnxzp6Rry8drclQ9JssN/EDOn2p/N
Kw4JyEIdU1yA2KTcQ4dhPkAYn1JfwCqCPguyxT+8m534Ax9EnhX5V+5c6HFIjIfr4IW3nCeAAm/g
4PPz5xIn7HzzlG0dR2u4kDZZBOjBwUip1PCQJmN7PW5l3MAhyNgxk9xDuGGVtZfnj4oi1IaMO7IS
7HI7nRgNB79o9djBdTzPwYGS9czwY/hVXAjNx+ocLlmt37zIoPKbdgtYWpaHlxxsHaxUSreFlu5I
Wo8/zFu1J7tjg3UJMkvIGrYC4yQA1On+cSxjmU5q4pXSS9ukNCXrbCsdtPkIQY+vig6kCt86s0fV
ylKW/IwBWeGO2qvMCKRNaG4jAm9jvyU9odjS2vVf1hcPJ/aR/Z3FIhMB5HL97GY33IL1E6NRp7mO
9wm2hB25XL6fj+xt3taX5sqmmICfgN+8ES9Ihb1S3+cv6w75a7qmOKt8cC5p6iHr9tH0zUFD+R9s
lY8AXzV9Y35TnQiR83wu6mQVnXPKhzftVALoXFK4hYjYWG5b+c1gTd7R7/xm9D3r7ICI9yQ+NLy0
Vyj28+1zoxoeBCravSK24TW0JBlT7K9Kz9qFx4qiZjl66qHAzZauJrnJPtEGdrGNPWVp+c+jtRmX
43l4SAtzW7Ml0Sztp/ZVObQHIHEGFZHP3YARQbxR5lFdIG2XvjTKkwt7ZPPaN+zsCy0ZCjfK91Cg
fQJzNgnDohtj56OaLKGMLVjh6tOJt9rCWgATDG844tJMi60HqK+YrgmHFIQXNu+4wX5d8FILAtOq
yHzz0iFq2ZiKrUN+EuxUcYyezGpXPsyOueyMNbTQko0VQuALbYAI7+CDlkkeBSL01W9pXa/bj+Gt
b3xic+UHISouN52KuZN9jebwQNdHYXouFEf6IIdqVVzp+DYMBFY0FsYVrrW1y/aY3JC9C84384zA
JXoXQVrZ9MNlQZOLFO4zWA6P8R+hTUNhC7vqIbR+993eAthrwzI7wYLrnmifbO1mbsQvgCut99S7
sK6lRXQebwMSt9YHuih+EiokXhVoPsmUJem9CjnsSMth3TIAANzkhnu4Encwzl9Raja/GE9LeduK
NPjAKR+kOYlbcJ8JF7otlIyFeakeIYgSIyiKcWOC++xUwCRnFb8G3lG8Gh7xcNFU35qciaUDNr8F
Sf9eYjYGInTmtlWBTYoWwBse/bYpQUp10PLqS7TDwk/rGP+UG0OPIPTycKExYpOW8VGZd1LmNiwL
lDdOZV7xsiobf2bl0wbDKE+W5OUYEwe0KyzU5ZA64hPOqDsxWl2Y3/hAOOED4bOoOjPINNrh2o5R
0uMEcZYmN4IISFUb0HbS4k2HbN/qL1CqOJrfA/ndPBI8UDj8ZF66Y9fO6Hbo934mX+WhZrZ4rPbh
xoCw78l+uc55eCiVOUjCneaVfvHZ3bSvdptANEboAXvURV3E9pv+KyY7/9e+m2SIwOeLaR+aNWGy
O2as4T/lLVlYb816cHoa/ulD/TfG3D1njl+z0Qhi5pJ0Pp40ZGznQDjOtP3Va8Y5B/j5Hud5z2+M
uvX4CJ6bUbYZSErcNpD/biEEazNdk3eoqaj9IdM7OC5lvSPNPoPN+HVmXaUvccYbeynheUCYRbgI
DHfIXcFczM1DTVfVzNDNYUyEWLBDRLyQX3UEM1HsJDqHUIXqrFKUa6+/aj2Ufs3UNA/9AgqlgFuO
3Yyu+UlxHOz1CWWdra0w3CaPx2GCxeibB+D7+Z6DrQkE2ZOecNK0RQxte1lfiAaYTAoYO/lGEvQ6
stx0mX+2oOe1nYlIfjFiOTDggK2YQH/LlzQulQcz3tgnPhZN4i78kNnHqO49uWHCxd2jAk5PMSYz
0usVzPienGSPi4OLQpT7HGdet4sOJNA1/crwag5Ew+lBYhZs2XveLpVx8qBazsvtc2RGVCyp0axP
45orzvOW/iDNYKnn29SxPPMdJMCwJzajD2Cm/DRuwz3j0/aNOAfTQP2+6N/o4RkoWu81GjkAk+SO
QJ1HekCFVnrC7/BtvnPIyZr7OpD6pUWx8TEHr+ObEw6xPZtrfxn26m9+qihxVsZ3odsIyyN/kldB
sG1pDhbaQ3FZE7AB4X9LKbJJdIA+fPcWCjsZVtwX9mpuPmXvG7bSPtNk5mUGKUp2+80BqjjJz3Qt
TA92ImVasctTV7wN3ngQ2I6IElFmahsUkhbuNlis449EH8aTxroW7Oga+80lNW2SnNJmg2lU9JGV
TnUsr0WxNIQlwwUmDlICZudb/UpKjtNwsxKPpFbYQqS348RiSH73lYLzLNAGUtLyIOi0Es1u2j1X
5C8sgY5YC1R2pdtfwWWJoC0pmC7GEYs07SCvOR7Vm+JjgXSHw1YKy6Jx+qssOXUCbruNAY1TYKke
sxB7voS3+QLNtVM+YuIxeYGMIRhlobl6DeYMchI0ByXwa1Jl6KsQgnvtkc6sRB/6XveaNfFLHbEA
jxiyQXKtXq81/hwzJ3AC/lOWkwoD88jAnIHR0CH6d4EsKTfQ1HjqluHpfAO58BhjPYiu1a/SUVjl
h+otO3OoW8jXNri8LpQfBkYJ/ShasxUDB7KzlulFVA/JejjoJF5iwf0b3MU7Wq6MwntVvT8XyVp2
yc3gRz4Bu9sP8H/kYOReS468qT+eXuAJq/YaX3g7yHgkjykHVq0r5DJAbrzvaBcext1zIaNMA1R6
TegQnbNoqO2yt/qNR3N8Y5Gx4cmVr12Uh8nGfRg7W1pZLSGe2754x1pJuWHx0bYLmPrj089GZrKO
0bqMu8vfp7KpUw/3tZxZGUc0155yJ1820zKiv2qZufgTmb5sL3jqp34Bs9xcGeVOCt3IWHUkDhhQ
zLFCY5bhwyLDfAPVHVMEjF+ZP4zywuycjOCD9J6h3m+NTS/spR0HSz2tGX1x9Yy/eVyiuWJopwbz
aFt5r3/jS/41PuFZMxA+8etZMa+bsG4i2xjY6pz43mzq31pkiXCk28Y2uZaImc44+fHulP5vsgS0
VdmMABGvoZgT3rg7vEdcMGbKsLu86Vxjpx+gCTnixjwzOxxrz/ghdNkNwCFIrGRQqNpastE3/ef0
nUo8g3byjznHqt3Xo92SSISL33ALu72keApFWuo9T+Gjxw4EZNfYGQuR2YhIbasy6ERk4aKNoNxA
1Wy2dLP29BXfaSqCHDsbFyYEMceT1601nlMoPV/m5mVCdCqvCBRjX1ixO4i+kuDhuLVIshqWFT7u
Ho9B5eJRJ7+px/BXOiORa74hTrcOtIhr9iuA3uIun7jynb/X+7x3MKtdcxeXypWRouAWF+Edi5f3
MFlKK1lbtI783VCi/BBtcgO4064C4lTHWjBbhJS9YMtoLvU6Gm31Hl7YFHTxRUTT8Fci5O0Q7s0d
oqvSLXXHwiNIcio/PkoL0leOLcM34diJNiu+vCrvKkOe+JKpbnk1vyZkjoA/m+6N4QmyR65nvSAo
Z3rjd7Qn5NRf2FkfLN4rUgIGnH98lPE2f9QLBbE5cyWABnDRC0NmjTx2D/ab/JDd/BJ9sOzCiwjY
7JgHRj7l5Obbz0/a6hSEYTlieu+0vwZqomsFKORE/CFeY3xR2fAuyXW+wA14UtWygxf2k0CkHkma
XX1Z/Iy1/ZdxQa1ttgidkI0T7gKz0QsJQIyVGdzCm/Ky3+mi+9Gp2bwq5JGDFyKADYXkCmC5afeo
C/aCyy1NPkoerE3s1+fyZK20Y+pWx3GhfikMDAcbWshGXmpHDDjbR3zn0Y3Wsfs8ZXu88drlNG7E
2IP3AixP2XlypdVzEfeO7JNpjGgIHh4wC8D8WWHzKF9voru3H/1e590yvv15QbZoQLZMKWc32ggk
OHGdadcj+3lVl9mZzM+t9q+KNjxf+hLTy7hacZ9/wGKIJROaRafZ0DsgurF8Id6AOjBENNbzSZFX
+oESM63erDVp4K/AYNuqtqzLcp1di9g1PvUvPtfh0fHLFsFCkd4T6DRU9vd6J7tkRXcxFRHWJceh
JdzdJhLtCcMqJyuLjCBbDRcKne3LZ9oeotcSEd/qE7xPgZEbHXUOWv5J9V4qbz1F0uxJ8kKhd9ds
4l22/CbIsiZpTKSP3IYLalB+T/x8TYLNjYrtoYtr5Fv+lmxYnwyvEV8JINsQMS/tTlinb90KFpX+
N+WnazzL22hyhxWVesnWx0vkxKRBjJbmnRF2lTpYIL+D6/6OVFVbvDu2L4rYyxrnI5hW1qH6jFY8
WjN46gNOCHObkrQiO9sKHPfQ57zSOiAGquDD3eoHrmc5njgZujpvfFRMd0Gn1uENRoew1U+gAi0A
/Acn3VtK0t4JYtkJmuupfa/uSO+oozO//GTHFpCvOr3C8lEOnCCcNPoa1pCKNxepaLNDoSlVCKod
PMfRVx+liQR7p6A8rk+YO1y047CpsWtcxZh2Utne6gUbzKFTfWFjvWXhSt+LEEg4mYE/5m+0M6EL
KWZDsiY7n0AYiwPMQtVLJBdRstPCctkJ0Pa4441Zd31LbtaVprQ1Qfxt6xrSBlF+eaHbrR9ZsHtG
rkFdC2LMZ5EMg94zEP8Xo+56JG80DC03MlxkNE1edaz3BJHwSqkJAnIfZSplL/9pP+lU436R7PGr
u9SU2gSc1Css+yNxicqRejIYNs9yn4hL/Vv/TmWbTSfiIm4Nw9XSJWP0+EFP1T3UiXGIpzO4Eg8G
xW7upMfhBylicUmWz73Cg0my8adw5KTLlUMevldwWBQWl0o/NSzFadu+DDzOcXYalCWWdhWjVgrT
34r5350agvQpygxi3ECbwFau4TexfzIGLPAkaHN4gkwvL5ZDiXzEGdNFV9/TJ/MaksTcCjhNgi27
ZJXVBegyc1fAK2ZNWLhBiNoVm3bhZB/8romyis+ztfSerq+NdyRE5WL4ip84C4IC6BtMPiMC3Hrs
lxglvDbkWXhVNBjr5BzW0esADi/Tsv0dF/KGVPeif80WtLfmjsxrDpdRsTUDRwP9wKtDWRbZLoaZ
EdrsfAJjfUh8LzWdI32j6t4ilyTtkPOI7gbcMkTD5iHeYg0RcgRoPtzG9mCsMIGC1aMo0FC3nNOM
pf2QDSdcDhMBYa4yritIEPqahDEqEl5wnj2kAMpoSdA1hSiu3YWLsplfElBby6/Lj6AuPeBkmwub
fjy1xTlOD3K+I5JIKSCyO5AMZ+EmDKuhPxIIaTLtYgZZMJhYE2qqZF+TvlZNyGK3CRMB8bmkLKEu
oxaiSEBzWwOGULJTdsueGfvsldyOOYGrt7WERQCpjszhaRmgnNJdaHfZQz1bR+hJHSbDrdMysC6W
gmBTGD1LXyo+8UNpxq02wuG4sTHH+qq/6l/98W+w371G/P+b8//9r4TMFXKbJPzHBfj7vsgMX+hI
DR+OHxjxzBadHOushSZHq7/PTYGu+jh+HPsgt1bkP3h59zKObXgS8Edh6jQH7Zos1g4ohY8w0EIj
M0naqqq3pqDSK/596u+L2HtC2GyBtv8+J81PvozTDWk8r3+sWvXNqrIWrQqvPn85LYhj/CMNL679
3+fq1xeqlBiov3+mhvjsv4/+94W/7/vvR0y1I8tdiPuWcD3GW3/flGemwo73+kV/34qLA41JIqfr
XsvqQ9ivxpJuXJ0gqnSo9Xixkh6bixp7MNK728UEB0hOWoLQBh2LMGzWrmk37epwOo0BiWmhyV0r
cgWt8DM+ZFn0aSn5WVGFT1nsW1/NVNWxGG/EKYFZuCDUPK9dcBifo7Ig44f41ewRoPKxDQIW/Qw+
XRr242Jum9DPsdwOChAEi5xQLYMWOykJrkOCREtjGrTJHTzRTEn2Qpw+8r4YVn1MfYrihKNP59zU
u5jBVdONS4KhfIz7PwuxkIlSgBbVEMFJOhx3ZZXgRF1rYu83kqmxBoFGh2PeytLG0pg+oJj4MUVm
8abil1hXT2njmvX0gSqE/LeZgqPrcR0LoKQJIYURbpleE8Pv1GBbND1a1KmD1tgMHIRpA9hMZOwq
K6JHnyAsh51KdAfAdsEMrSQtUmsB5pLO54I8Ha3A7VrSKoiXFim2WgzJC/cOyHR9vwt1+bfBc5kJ
Hwz/RiJRjnl5GRF1Lc/GT5KT/maBZ2SxFjiFlrqaATNhNOG+1MA3CWwKPN1pMRQJyavgseEJYmna
ujA86VgPeQTZDkLg9Pwxx2fiDQ2zt/hc0j80sMXqnjYgmUKM1Uku06rXj0cW6YbRLa775zkoUghP
kXySRA4OTdHIk4sK3OZyPP7EJsvXjfY1TkvtKazxsGaTwDvT5ZJ7DfJWlJvZjBtU9yBooFyV+T8x
gfkQ1BDWDdKeyYTS1hazgB7RQ0zmskuMSbJP2txDVclekz0/YzzKHWmflBUkhcKEtDCjcjRS4yMy
jHYhB/qXFc27ScauCiUIzGNR86cYem3KOwpVsE050sd9rlWwWopgiS0rRS+P2spQOjTb47hspxk2
d2SBBzNTVPTiVrESPWmQwCGrFYooyJEpm1liZv9qdPqb0pwOZP9FwLMTG/ST5yMYMBPWZpUhT0bt
anywBZb/1Dz8SfQaaC3jbEslICqZJduCocmV0G9nc1obs8JTklANqEnzLmCnHpcgaFXLgKhWdcHD
AIbNQM4+tQqzULlOHgYB3TZCcFrG8iKmtAS9gPFA1zNVFcENw4SjLVGsS6diwqGULxUxW1lCGNFB
ovuXh2PAQkLmChghh1jxliHs3Az29/Mf3mrdViKgwVaxk7C6ioo8xlJftxh1d5Q0SRCOi2AuXrro
loJFhWcoYoPVZiTFOoHGgVr0WeFPmr7RuQB9BXqYdywz9NpIIoZIJcwAiv9cJ9suplDJG6q+Z5me
hvAzbsa1pML7EiEZsMWGSxX/uEllDBGnw0+e4YycxuEjKhgpF0aGUaKcLiaFxL64TucFMalPvzEJ
GRthqob9E/C/xmSOBji91/N8U9PjWDKaapkhjukE+bljBUe1aRPvjQKZwWdsCS6aSfFkqHl7KGRa
mHT8Fg3xfRy514VmTaRlpB607K+moLdfB5HMrZ2Ug6kCOQrq7alLnNV/FKCJgUsiQrbNccwJtPo8
5oL6ngI3ygqzSgMsOIx6P1OF9UARIY86B05jtsh144+sMxMPEd1GQQAKK3Jmao0TcDNikRMEsERQ
l58s6eUEmGSbQmFMnFRUDq2kiG5fFbX/FKaD3E6erBuhm5oBbU+tXLIue0J+BzM0MKWjZMB5optr
5DdGdHhKobwX5e5Ry90VK3Sv6PAhbEeRNt4An4gQSu/zkgZUY2g/ayJq9xSwnW7OGDANIybOtBFY
n4UgZE5RYVoBF7FqtU2kUV8kFkNyC6uwzi/Mh5gCUwbITW0dhYKUTO2yGQdP0LOrNb7kCnr30ZpR
gLifcnjQvzI9/51a3Vpo49A7uggGn3uRbshuGkAtkbEYdJG/SYeugGpuSUWKuyf9UjcAacmhvpjD
7hSXaL2tyLqphYgxcAZOwWMGUw6XB1NFwI2v+Ivp5zQh+h4mzsMz0VeZ6fchfENsyp6vGJmb2GG4
1dya4vx6iWsiO1lUkS4slCnAr1TRWCfZLbYUbOmemrSWY2Y09XMaGOPA8ZAskBETCxE3K6bWtzqK
6SeDj14XOijQIpYFk+DMEYa0fa8d0oBq1MBMEpP7mQyBqPT0JjvleT7h0Qc8auKxp8qzK0YzxIZ5
eIUUTwFE+wyM0Zg0PyeGL2aswf6LbVDiSnl9wD1T5fRuend6wdQNhbgac08tnIqQJcBdEUpMn2rA
5RJvNEeYwL7kQGQI0Wp3NNu4hZnbuRVmT61gTxRDg3GFOS/Lsk/woUJJqYWZVzwpIa0caV8SgvKX
WtDZOOCEfkAXluKiygSNFgbiyQBlITRBDZWpTol7PCnYfuERKzIkHGnsCR7COk2n9+s5YW3jZVpr
WBMKxIwZpgAXG+ZINfU9uX9NuQifUPgMHXfcEcwY2fPUM4vtmO/je+7IbP1+VCOUSYWicfGnSpYx
g3ZpzPw4gCBfR/JdMkGXBda31wKoFQk+NAgnr1bWmG5g4jPfDhrwh5pf5GdyE6pwKY1syGHXDODw
NCPiU3a7ENHLs0nQLXGY5DVu9qkm33J1P+Edy0FOBmcHgDnh28eiKH644rTspnUn5XF4EJ32HWT5
ZZTbeZ93fbMZwhVeJJAv9XjYaHII09yiqe9zUKgaE288Fz81HMudXmSKXyTHMTKNtTJ314kVyGKl
rKG6K4dmgbIV6JVJIx5mhpNTe8HjmtHeMH/KdfWBRRL2NZDYEiOg8Y3BsEi9ymCjST/k+NwKgp3c
sRS9cZi2MakCbk//gkUCZvOlpC6eKdSFqDnPhrEizgUbNUgNslQtTEJnySBB86OE+ofSDBXdV+tl
8QiIJTz3pYapbD0jGGN4gPEeTniScOh4/W5LUPe+mOp9IETvE2nkSx0f99mdklw9qa24DMmHtXPZ
mhcYeHh9Df9HbJhsq2K2GMcmWQUxZhzNcKyw/Vs8sZOOYtArKYLFXyQVMqSYQOvk1QIJmC9H1AJN
zzEdW/twkKaV0YG+1MQXp8TK+GLJkD6LEvep7nQBSyk9ZLyq6QgZRemfNrTfptjybeERGvS0ob7j
gpVX4tHNFa4OY6teZllHdythK4YkbaY4Wcy3KIlVHwX4vLRICI0Z5mCW7cgkE2+HSGOYUuGNYsAV
MuR6FWug9GMjV/Q5xzLMEdxOSEkbzTHMdoJbi2fHPBvwrobdaHFKDMx+mkqXHGuCDTl0N0VRMEXM
8iNEhFGuEVxCqK8kbnXc4s0nCrX3RO1r90ZlrCaj2qijGp7LJHVDOXKaGqqiqai6r1bth2GVwza3
rM1k0a5YWrnox4+ntpPLeNsgFfYEw2QENMX00cY9krQLVk+50/FauUwJbMI8SCkg07cpNL9i/DaW
ykREQvNsz1Lbh3iTs5U9p/RdS4Vf7IhgTYCTWlq/wlD6va6gGAt588jlmLmGWOzxO34ZPo3rgSfX
zfWaePiWqxBrAk1JhqRJuYi56JZxfwhLsD0JdxZTfAVHOlZL5VQ95+2gRT/GkGP/G34FL3Mr4k6J
WpU4adty2hPwt8f8Ej+vFpaCr0ollOMSUO1lSMrmb1UnvEhBguOiWZQvZm9SdSvLqAQnVOB/Idgk
OgMQI6T2bFCIVNp0U8ccsaIZt4iP8cQjOGlTiTm+SOZ7IXMOYyC3wNoSY5JnClPo/7g7jyXXsSzL
/kpajuumQYtBTkhQ00m6FhOYS2h9Ib++FxgR+SKiqq2spz14eFTuTgEC95yz99qwdHD+ikuNteBB
YWjWR81rNsTNMtR7dJN9Ym9MhPnJweo0SmitO1g65w8ZaphM8oxLI9o5JdBrz47Qp5kAQaIIqUYd
genqPpVpAgYqc17prazwQPdYykJ1DFaWiTm07+CKWWMQr32fUm/Sk3s/hJGftsxq+TSKJZjXVZcq
zUrNmBhRRdPPdxIvouzY6cK6qHZFv6tZQyXfC3QTQ8Z4yGFIoVOlImHOJuBPCzgD/Y5vsnvXlMc6
XYdjO3fc0Ary5UHjVGaeG/Y7vdA2oV8zVh5DeUtP4VGkhO8acGt0nw9QqDU9kKF9S9qcLAUDVn4f
imUjlaM/Mq1VzAwVJO3GEbG0ad2SeBnuVfO2VxiIxeMTqb5EJkLytUMC6Ynt4g3jy645q7h/NlUB
dd1XkdW6s1+2ecLcPRy0Er3V2chz92AW07ZKjRZFrBludGu47Trw8kbNYsbXY1qhlXMia6pE+BLc
TP68WFbZOVmXIshpbtjPM88JXOa77odTwy0bZQwpp7vEgXbDC58WTkPBJvoGD3tXnWwlfiOKPtk0
Ju9QS57JpshRCdrJnTagHu+gKrKY4/1V5s/dR0+qq/5B8930WbF82oxCHmI5+xSzjgnkmOaLrBKb
VJrM+hTmLgOBRC0fpSEZbJiQ62+Guc/XlOJUhx+wCvf1KJODC/92MTkGY52ZqEjRojqUFcGoM7Se
cNv2uk2G5F2RImMIQvkZKmgqapoDlaTocZmrD4b0FBtvf97z7pb0ZdZBi2BHRgy8yewOoJ/i2hrH
od5yFsAAXevodNEjWpXV34SFvS7hos2tDDzeGqK4CFwobDodweqk5bu2Rl/XGlNOtW0sex01ueKX
zqZF41IjfDQLw8JUVf+MHHpNNxyPWUvsYDzWUDwb1Ee9a/qe4fv9qZlzDbrpZlK05JA76P6GCXxU
KxuvrH20g360MmP/NqkRX4tJOxCc3TPY4sBkZM2TRSCbUBTP6p+nIFDIQDefOkNHzNU1NnwglEB8
nuHWEGQhDDDnycDODjoArVGTaKfHkf2aZEbdxNcwPumphRVVmYZlXKKsIhGIxFUBY500zSGHrUgV
/Iw0o1Rq7XOqSNmK1NV81Lf5QDGYLpvopEUR3mA9ui0QdpQaCsNyrLZNknqVKvx7pcYhMjEX5oWl
avoMKxX4/w5WMut7PTqwLLylYzIhtoDBqWg/HCi/wqmqlnZOdZe3PXw6PfPI9hSLWuqM17R0SSZr
sbIil4LWcR/It+BLaLGj2gwLe2r4M6krFuYs+3OKIjQhCN/bhtAGzepfcVBJPsS6Po4mLzZEUV2R
s74WVcycQ8jwdrQ+nOAOi0NJT2oRuK27snvtTZEMU/p5ejS+2D2VS2o1b5pCWVeuwQe9+AXeUixY
e0Wi80jb8F0qNIUgwWLkir1I61lWxQwpm6p64StHg8lX8YsoxmsN4Hahzix0wPIaMnflQ7f6+6lm
piGtU1LDXoWJgpxPRUDWJ1+hHQHHR6qvFYzKirmONSnhVNZwZR8cBcYJp6cFMqTq0Z8i596sGYj0
DK9Gml+BHqknu4ACaWKjajqkmkk55PeTrnw40Ow+qG2+SPZaZKr1APWPrqbefHF+e80sei+mDFhl
nUmuqbe0M80hGGZq+KuhGOiyCJjkhBqRKrZrWtpqHBqOGQqXMce3LzUv0rNqYwYsYmxYDaAp15y6
GE0Yxd7uU2dJrOGHr8XlUkMpXvisTka/9nFdd9vQSNX14HB4y0f1HZjyYz7F+FfS68GK4ZM/nAAn
vzpq029ImWoIsDAc5l1C9axIKRDkVO9db2zmMmNZ1CaRH5BiD6QXIuVg3VJMdb7uVLKdfDcmAtI1
FkGZ09xw1IfSragNs0Eg9cQUZ7YvnLyi22SQ45Kg4XvHDtyVP/mo/qvm0YG+Zo2V4YGXx5Za6PeG
5PiXq0btpUG5gTwlNmhUNTKhqR/SjPMcPZ6BY18+KDBIk85aZ7Wxr4vc2tooD/TUbje+YBHq4OTU
/ZyjUEb4LpBMujMFPnlKvS7kiOJIYyeMNoJYTKhHHrtbnbXFPiiMT0Bt7jmKy8ukYOrsNR1Ub0a1
Nzk4XrKchbxhrazYXPuVsu5GOef+5fKkf/QITzIO/Esqwgptb+JldsPUwX8m5mLlTADPx455Rhi/
12VhXxza0VQN48ICnu0ivsuw+uF5ISXJLMVPbrSb3nIsKjdxtsnWAQjKYqZGK9GX+rRxUWJMxG0t
K59l99y1L5SsWAe2nizIlba3vT+eoIDrC99mRkqiPAu5isWBLVAU+wINwqhxxFDpXwVTrSFlHeDX
te1rEIinuLBNL7WoksMyf9HGKSMhLzn4PiC1scd+qLezyFJKLxvx8YueA2lBfslWby61cEAxBAB8
7SA0180b/NlD3YxMk6YeU4dVwyto2oaTFaC6TsXLo+RTAxAxZ7Y/0Y4YOMMtYxBw21hTwKlpvKti
UD6t1rzTm8x8dQUaKycu32JreFekOGmQOjnXEiUnjafSN8l4gvUYEiW2jwlnTbPUWMf5C7mT9tav
4cgI1Az5Mekx8sdI37Oeg7/ElsWJZFhQj3B+tqrPNMhZkKoO8uKCVPj9/3wxHOvbXs6GKtMkXco1
oe1dHx5UtjMyqJ6LiK4fPQr/fP/bg+ZH/rqaVRZMhOv13y5ef/x/vP/Xj09dzfP6dd12mDD2G1X0
P/xJuIOOzjOeN9dL1w0Zl/m+7vC1/rp6vXS97Xrvrwf/7ba/Xb0+zoc2U3afau2vxgSrsJsN2d5P
Sl4NEcF/XLzeer0+6QN3iQzah+YW99Qnxf66Ye/Ccfvrupj8P64bs88WH030YmeTSf6WWAKJbUgA
oZW5TxM58SqF3Bl+tkhL8jHho0PLcZieZl1l7klIN/cTvHzPdVjSXK/Kavr9jmR+iG0ZTB6Evv31
A9eHXa8KmkIbqw8P15si0zD2g+bgZGuVxMC/DLfn+rjrPddNkdX8cYrOuzjSMW5bOYaueH4a17sl
ifCQmT9HQzMRDLsd7lYLrUAERezAwgHK1kwrsiuG+X7Kubgqmf4asbyXMQOarh7JVCkg2F032iAR
RIRFPaFvnFCIQJ2xC/lF1Bm6C8ek+wk895BwAjdqJmZh0zAuFIJwl1DbRjNVKp5BUfl1B5+vXm/L
sh7pdmvXRNwF0ivUDnvD9Z4uyAGH+mX+nfZ05X/9HLBsTqhja+19goc3yfU3XH93GYiZPCK6Ay+H
wOT//L3f/sr11/72mOtdg2SSovY5rtD/PKnkP8/s+ujrHX/63f/Xu3/9BoJLSBdsm92vx/7pbxaR
s42S+pCqLIBhZnH4c8CUWqYbe2Hg3vcGwkVNxWdnj/KY0HoGJwU9A8Q0wzAR0bp8Twy12tozw56I
jZ2djPnOCuP6KNqeqVLCHB9YeRd2qxjoqgjQrVQFKC8QK57vindCgn4sI8z2HXn1xI6x1K9ZuVBx
mlTZkAqEZdETY2ZJ9LXpuTkQyLGHQURU08Zn9iEsWgGNrGm8uQ8swIpT0nNIcysF6ayirAKZ+F4Z
dBVmJYb1XV4j/HSoRYwBqEEDwyPPvrsgEqu6RAPFWsAj8/rS0qIjoooDc24VD9JigFARZobSB6wL
XTKPRTfzbolfMUqNYFcN6r1m52eWt81ySBWECMTXpJyCt52l1kQRweBRqcsUP0JO5eDnKtpLqhac
zCK/PQ0qg6WWCaaqM6ZrZzV4Grj7jhgzz08wbcUCLbE5lRNfLaA4NlpluB8jQkmnFPWlYLbox+fQ
J+CIBEMkNKr8gtLorKaY0B/NVQ9F2LfIT+F5R42/DxwMIIrtPifIKiVzEOKjIxxELYoe4lasSby3
bZKu67z5IBkqSVPJoNFkop8kl6ai2I5NKMxGiF/XRw2qMVw7GOabbervWtJinm1ophmjujUttONh
gTCgOHcJckM7rZ5xGQA3deCc1HMIAfRm01OTiAwAtZkAcnB8EGQj7Sqb2iFgBpvIqD7YvTgxJ6g7
+VAprItVKlOZwzAZG1J52+HUJ+qxJ+4b/VhLCIZT3AhJZlVv+mehGR95NfdteTqCXZjmiCYWIm5B
BuYYYxI//7HT6ABBGuN4UImbMKeHxukMplAkeE9S7RRAGdGVrl7WDe2ACgnMWAbaMk9IipD6t5WI
bR5gruBHb2gH8IUJp0smrHuYs8OF3qMWsFhLTBRglkkKiw2PpqIZsheGMuKaSpKd6lAF5a442P59
YnTmrUy1H7C0cHHSx4AFCo76HN2u8dpBbPVcOT2HWxGolAmTFm+NZNb1WvKTYeBc+PUkolXUerLA
xKfPycIxRzU9U2HRZqxZdXC+ERLYJrcVjzGWtioS+zPo6vCpoL3l+27phX0EsBxwm09fd+1n/l5J
oh3NzEcNDvqu4h0Sri5odRbmo1rIY5q5aOAIKvCMrMdWZ5jbTg+drSz9GwJi6r0Btxg4SranJXCj
YMIi7Oi1IspAKXkGGclb9Phuy0K9NOFA6cf73YlVZ7IU1NvxS00scVNH+AS0hhYe2baoadBhJREy
8Nj0X0KSsJHUKjB1woxFJx5gGfo3xWTR6+X7AT1CfFKuoahQdrmLwTdoDwYKux5jT1ODVOJwvtZ7
aHylyAI0tVn1kVm0DZpUKT3dAr5noG9Tae0hfiHLhOiD/j6TNSrDGKEM7y0CZhmKE2t6AH4qotsx
P5CaGVzslnNywFjIMKJgPejqG+h1BTUMaaW1ljyORtRumoQyXA1t89SF/qekhQaLGyQG+VeHoeV5
VW18iWQJPnDScc/6Ld/uoeuQxYwkxtGZMgNEU13vA3UdCG+yZf/QFj1jy/6hahoFbWn4remtTlCB
rq+lieZ3UDWVNTy/lCkxGpd2diL2rrus8UynTSbhncTaSnRnnqLmAY8nEK+l9WEMMwoeRiVjfJSw
w1gc8qCXoPNQkyLk2JBgYq76GFMFNKAsQWlsETS003TAQqYIz0XKSjQcZhIC07u1HztyJwPlXE3o
whhWPbZTiqmpu+2bZlpqDr2PsYQ77CuBse+d9jOGlEqjLf8aYpCEfR3mrNKUJ6FUDe96jQfJBJ5Z
yZE8EsIah9Zed3FLC78gKS3Q7XRBlw+zRTXcD1JDD25EdIuFN2nldJCIa1IzyG5mkdkciFZ0EQFZ
E8DzLCMLtjsLEq4QoEfGqiDGhLJjzhSU6P9JGEr2Y80H7U7NyQgIcWzLzqeNMLzaCRqQdBjOCX37
fV8yWMkcbFykc2MaLtydMiSvPYJXexheU4thumLFN+0k0EePWC0sDQuTUhP5YyKFH7vx2NZE+lTr
sc/I91U5pubue5k3NPMlFl+rfkocJUIzU95bDLXyKYIianFmzoT9Zc1fVUtjhJNkx7rnC0TPjtXe
NHz4SnXqlbEEmsOrj3G8qwqWbCfDglyFD6rbmCpSXbfaocvJKoQIUED5ddm+t4DbMWbGBjXfdr1j
cmDjVbbxUDQyAJNuvkSkQazjWmn37Uyw6eeN2ieYKYL8MRRhuA+z2t2PxvASCkAVTa6Pe3UOxWG/
Gve1MIOVmSEniOc0m6TK1V3lTh6RHzcqiQybYa4BFJu6oKKOdJpC3Sgz5PO60f5z6Xr1t6c4/0AT
RQzmVtcbOqmxnBvmZ+706oNIUiA/dq94Dt5ydJHP2SAPZT7mG5aPEw2nMZF7R3O4yCCdFHeL9HDV
FQBIaneTw0TM6lc9QPuvuug8r0v668Zw2BW0eXO9GgqHDjoFm2dIkNmJ/xYY7UCW1vxu6k3TTys5
NrfhvIcnBucDGSckO/FtobikiKg00CXFvLle+tttneNy3rQwGJGrQHNyrpyEKFnSBjrRFTIxT0Hb
UtDl82f5a9PMa9SWNLOlwsSZbAmGnVt1JrNeEalBElCz5MrmysHuGlns419c7GiGsk4V3Rg31beW
6MgjmuyuRPECbjqr7zrpqDvLhljkzJspRcgrZJWSTdDPpCpgsfu2xHVWF+ZNaBOViQhM249toe+v
l2qFgKSyn3M5NVqxwcyIrXR9XouZlBxcuz6H6yWLUtezDCRcYXQszUrdy8ZR9+jYu9Dyd2YFzURL
EP0GZYgJPlWNcRfqd4xFin2uOtUmjB2gbM3r1LPOo9bLlowNKj7Cglz0QGDZsRt9X2qqvm90QhBa
zqELaaE+sDUOlTM6GdYlETTQAiDepD40hRJBacm0bmwMbal31DLMMS+l70cbNbPZnVxK3pWMxE8/
1xXXTTtfUnsfMf2k0xj6A5NLoK3j1SkNkbp28kPeqdiXAOtnUL0IloiHOELhzIb+6q6Qk7oZmI/u
p3lzff+vV3VaiilhN1ve7gCA3vwZsHL7feMOMFQctALLyRUocFMKIi3UEZX2m6JF8VKx4HVLAE+/
dsDr1THGU16ME4k9jXOv6/1rWeKp66ZZKxlPcUNq3/ChY4/nuG/v+qE8/FdmEM5lSDGcNGCEk7uj
uQN8M+DMS88a+GQC8H2VrGzcYcrb9BVSQMS0CVfIq+E5rtyH6kM8FAdGUwoiVZTa81oQ5nLMgniJ
o8k+ho/TK3ixr+HMxMJ/DB8ytB4bwiFRmWc/QBTnL+Wwoe3JBLHEl8QoYFzoxoohCHTrGHAk0/CX
fAaOgSBZc1Cf7uFJ1wTg1etW2UB1DLutcjed5SeZHsqIbHBhIIYAccQM8FXj66uSiOPJF/6UxSwO
+Ve9UO4wozEkzHCDI7whJf5DpYrBnuryQxNyBvzG4oB3SsYrVs71sMERohnr0PxEDAOspgQ0+qC+
3gKwWkUXQp2sBTZjhBYPgk6pWGM7j2fQlHMcP4OLdkSdBrhghT8WIkHK6PWr5HSWLq1768s8affi
Td/79/TjWes12LF02LskcRxZM3BY0V7j5/Hsfw14w597GNhyExzVaGdg4G+XhN8R3czkwag8wRQL
OfkR+OxUUnQvihf2AxzwE9MJpkbH9BB/4Lgkrshfqcaa4GEDjlKK3gJjL4CHVhCTwwhriTwOUFR/
YSXGcQNJvHt7RG2xGT6CamHefbtyLUek8scRn7dTcTLcGtXWte9FuvkTrv3CiiQo8n/kbXYhI0g2
//6n5sBzZ1043777+vc/EZ4opsJywrQdpKmqaVrc//l+R8YqD1f/q6yGPk51FaOmsifaxa5XyY84
FNvko90Hd1BOU3QLa8W/kFo4gtCvsVs4N9MnewjrWjR66cx2GUnzWNeERfFRpDMnNQ42obPz8wvM
zr6EoerpYiNcjRk764aNhuTvZU41fDefph/ofutsnb1C4bjBA7otn7rb+C57KElwWmL98+rveA+x
9iV9J+tY33SndM+5Hx2mwg6LsX6rb0YmEhv7loMZWoMtshns1Min8e3rGJvGjdYvSepawytuPZSl
k4E7Sj7ZN2CYB7rZR6tbue36u+6+rIeMdMtV+IMxAUOD/YMDypyW1oEqzQOY9hp/IIZUvuhbI3/t
7xksPJA3k2O1gVXMPXyr4TUIZP1IyXYYZv2jecsuKxk/3iE2q56RWDinYn3CKIFXl95wyvu3RxL1
akcssrfpB1r9tbjVn6Bgrt1V8D19WBi79U30kM6cRu3F0VfRsd0p23BjnPCFGm8N6XJrEFHRUt6C
AUTwnD0TfDnhekHZtELujDmS76mNG+AjXi2jXW6Ca13wDRvPMwLgQVeW34DJInvF6sCTy8jbArME
9skEO8RAeGhn48UBnwI49ZV6x7BSDVnpHGmRQxef6Q3stsj4TqPHKsMT1RYiw46XGKz1i/qVZbtq
O7xTgvNUOYFvzH31Oh7cV+rKDSu3NWvzrcAx5M2ghdOr+YaSEIXoah9vnNX/sufPcP//tuNbmqIa
lm25rmb8dccHZN+g6NL6k+Z0JzxLoTcfY9i9Hm33RZsVposIWtcbthmUTRiNHnEkNTPxe9Yq/y9P
hiCE//ZkVMNA8UyouGL//VtoxuTh1G7XnyKNXiH/pLILSf3iLQLRhsOG84eHzy6GjsEc7FzKc8AA
F5vlI/6R6Hx9Ov//xlQ4ivOnN9x7l+//+M5lJMfTe/b973+i+onyImr+mlRx/aHfkyoc+1+Ga+k6
qROKpZFG8XtMhav+y1Qs0+Jmx3JVQ+Hw+EdQhTbfxe2GSmYon5v9z3/MMTfhv/+pW/9ySTRy+BFL
m3/j/1NQhemofztIs6DWbN3lQO0adKdYaf11XyUylrRltQnhdT02hevuiE7EC9AgZXkZjRrFW2Zo
jAqp/ajqDJwOVkNPhRA3I4m+rKH8mSopZqlwhQYSi0AA2beP3MvYdNmeuZxLJYjyUVDAIC45OloD
ojdqAeAFh1KNzSdSnxz1M9B7+36ozOMkBjgLpj3d9c2E8jjjuEwDwb+Y7YiGAnZqVqVybVUgvOp6
ZPg7kZ5B7iXRYy99UVask1iWdNpxSBNlldfpRu3jZ3cE1584AejdtGT1aRrVKlBooaIh51AToYso
TXJ54/TJGYPpoOg7O88JY2eCJzWQiih3XnprL1pOqmOe1xcty5ejqbtYy6Zd5nPWYFgLEYBoagK8
QD6k7QwdafSLzB0fRgqcRR8Zpjl2+SbAvZm4cf08R9otioEpPVI7ZaOXDAhbU6f8Bkcy2fHKQU99
um6kpe0QBRFOr6C+gO3jplq/HluO6gktJ6gDMTmxMWdDAKq4bglKNpDSnkz+XlOX08ZU+0NZg/CI
Rso2dfJXrmWSOFeC8WeoWYK7aBnxA28Z80ndJsb4TQ7PTnH1fpU2nMEdopgtQtuNecKbgqVHHTNc
6rSzF3EvlkNXMLvoBAV3jAk9QT5MMe/uJ9oyUUB3ByZPWTYPWT9zHQcYPTnzQTLyEClZeAL1vgD4
756pQLQ61+EZMZHNClofhmlt4yJDuyonh0+QRa0ZZ8+kgp2dNOy8IihhL9svCjijpG+MWyK9gPoZ
cu6z+frF0jjm5rbz5pthD/dawNNJS6jydrSqCBdmjyQWSHd7CDhWmeLiFM1NUqCYQWLk5Xh05BCB
+2slaKHBSn/b8NLMMUzvuyilH0Id29QF7fbyHGj5K6NTMih8MIsaWQ/CYRzb++U2q8jCdSLmmXrI
kiXX2uJSdJy/7QYlrwksZ04cG5IEL6ei3tlWjVdjkmcHeKGqa9FNgn6uCXQVBwTjACnoZ9ljQMpc
thNJAs+FbLKPhFURQ6gjSaMNwGnadOisCCG3PZ3AbLwH8bflhDe5r34YYYFQz2clLTDfnAl0vgjS
PQGY032fFAARkrbksrWIv1QGNJ6Wu8+z6Jbhb7waWto9nVQ/nYxkL8GwWElMOo1DuhWui05OtJyA
XSIKJvgOwWFoloVRqMveTzu8L8DMI7LkVpOkEWfE9ToZLfPoqInE7hcCyoViMAYJg11kT26370lc
mCbtk+TaB46XAhQmFPCpVug5lc5z3LG4qgqy7EPD2TlxCFmpmlipqDmIJRbNY0kyN6GOTFKg2RcR
tOOEHgQhy4tgtO0N2lBGfasKHa0aZTDgCdw0Mj73RJxDi5F1OfaPXZHT06xx7oqGl2hFIM7JS7A0
HTKj2n9oevGk0X9C/SW3lNRoIQ1so5YYZh9m1Zwoi086ZJQq3YeIgw0T/FOfINNlOEQOuvNRh6+2
Qbjjt0Vs5LLXvnIEPFiSFsZFyvxM8me/TJrqZXQmwhKcDmfulBRrBCbkoxfhsOianKqHIYCZ04FX
8vSnCvp7+nEVYgYvq6ihK6pOxx8gDbcDPSNqjVYPP1KUY7x5yUedVrugRD2gyf6HoUHkKUnxKVPY
paiyUK3VA90qVjE62r9FVyGAnKJ807o2ao0MMB2h1Ys4VFGL+PdZkP50nc5PGSMtCBVy41TUl3ya
NqKvLqn7EDoUWKE5PbuGQOmb+qjutW3F/jY27ckqm8eIRNh8iC4EhiMht0RA74R5ZTlB/Ped9i1D
lLgvgU84pjbSNUB919F7WJFzjY6WQdWQE1kUTgQ3dnsJfzajIGrr8iv/DvvgkobpsNdG5WRJky/y
oB/izLnRyOQJMyS8BiLHODQJnE87nIMl5jhbocdtOfqz5qdvaepHxOCMX2Wk7Mp+fB1L2tJVp78E
SQn3uYqeB0U9hWFrbtSXUiHxGAA0wTYGbuosQj5fRTb0Nqt5jqAl+63fUyAi4a8UBIV6M91PefeD
ULZCRb7Uff/WVBXUtBpqLe2nmMJi7lSTiyLj4uySJ02UBAFFfQiW0nnRUis+FjajJr7r7nogERPb
b39W3JNDvhttT6S9giyPrqy/UB4Oy5zAypXkby0k6WwaesUuct6jKLrpVHraqo80nWPLo6ibe63n
zOrH8tsw64NTx0ypbLEmgv0cmMRF0a4rc47cMW69QyimbZ/XUA40x4dDpxyQl3Ef348yyeA9jTzJ
6CdqzHejndsMkfFYaVIjGaBZZW6n7ZqM+ZP7Qg7z3RhUxk0bQtfsxmI/iuieQ4/T8Nsbq4Jjz3kD
6fQhd6fH0S7w8GP4bkbr7PbOuym6J0vBYqYb386c0qql4FJp6TGyQew44vbWhVcmY+0JTd2lFq3M
hlkFy4hi18bPdkQRSLRCQGKwnWC/1l4zvytPPD0gTPpIqjInDmb7R1vHFomOBEnIfAzv2/HR4Ivh
oemXQfbFV3XaibDnXGxAxOEjHjONpUxlb9y6J0QCqAarpQNjaQr2Lv/u9XTnVtSkbdShxrSUl8Y3
yShCeBmUxmc13PqVbnmThW22zVjHR6yigsYMD61Nj26y7GPZTsHCJHMnPI+TQUUQKNCVdA5dsfpN
vuxhKHFbgT7V1XBVRkx9jdZehlX2obnpWZr6DRrGD02ab0HzNHSIYCOVHFcNrh+7bOs8+MmWGfZj
h3du1c6QVsumTodDrsh1wvpjSrIbu0aH0Nfv04hptRoubmrcqVVwQ+vwS6usXQPzVJP0IomZaM3y
WR2pSy12MaVC51CJLXvjulSmcIORo9swIMnxrjsfefsjQ0BqRUM5Q1AsxLG0+Bz8/Zh8ImLahAny
ejWwX5qccVxgfuGRgizo298RILu+E8TNEGtdxLRtUtN9pS3sM/XkHWMKVNalue1NETB8zi9jKu2l
8O23KC8Puc6IkAXCTVCaDFYS11nyLhU0N7VziFu5YenHDrvUuo8Jui+zuFu7Dj6CTj5asdgTYgkX
o9L3gCR13BAqu3VEnEAVUhADXOE1IYHDazLFmrFUG7ErOIIXAgqUCEkbfRFlAhqtRViIl9HZFoSz
qrBafbxHQz8dmEjfMzeH6Bsoj1KdRxIZh5YhUx7asd5VjrVL+pn1MDxPGQAyFqf+1sFUC4VMY45I
G22yTCi10t3QtAen5vY5tAwCl1G/oz4vLNa3jsKcH5imH6rPaS1QX3fABl0D9EG3kYb25ibyJg7E
hx06dyYBasj/IKT3c091QoEx8+dL/D1N4ZBwfq8l5Hnolvmg1nm57Als8bvmRmtidSNTPn7mytvc
gM6ecKAzIrBeEUJAC2cUsLK4h+FEfyJugg27TER8w3ySUciFbEmGJoC+hyBxvWg6Lbkn2AkQ7XC3
E4jq93uu10nsDj2nxe10ffR1c71D470HwTn/tl+b6z2/rtoaiSgq6ZB/u/1Pf/764OsT+9tjkiQ+
6Fqbb5jOSXV1fRxnWMwO14sc97GE/vpTlaluHb0PWawT6FO094UNGPj6i68b1VVABM2v8NeGSdif
r7Z4VfYVpl3fH+laOe/Z9W9cH2X89aG/3WbsFdaplMl03EmeJsRg3kxZizkumtksvkI/5nrj9THX
jVkzFKEtkS0b66EIJ9DMf/35X1e7hD5mK9EHVSnrCLiPf/whtbCSTcU7dNXOXWVxYcUQQZ1b/tfb
7G5Iln2KRDoZIn/dMCr6LejhmvEQZgP+8uvFVgSXHIpI1m6qPjyKm8Y4cbaazBvqiTh+xLNgQXBY
+CvO1Hu4EcNrf6vf0z86F8sK3tuBlQvT8cdsk/vL8nl6ZkUKN774RAaGNWjJSnofPahAtXHDOUes
kDGDAqqgJRyf7/jsnkD4TbCph9K+TR+ciz5Mi0/ai/D/6/GIkzVbMhBXFh0Ip37dfvP9pVYBS6cB
GHlDMkbQm4Wlfxu9k7CMC0YhfZr0iD08Fy7Kz5x0HTgoIz5Br+jegELSvww5tXj6R3Pjg49aNhv9
mUMJpoE1AVYoeRb+U/mQHLAMkowFIRHbG615YvowOXJKu0k3eJLUB/RxIXMTjDDGyqLjRcjEJT07
F3iDUbUgnLtdKxheAorZ8Jzti7tArou7GSMHMwel6jHHtoBxfKdpL0CAB+QhzgiM/Yatai8cCGHf
2J4ni1ECv6YbdtQ91j7aZBt68o3Y0m2nZMUCCUSrTvYcR8nOQ4yikzhQsKxriSTgrL40HnzQAA/D
Xaw8ivcLuirpe9PWBNJ/SO+zNw7Q6SVaqNtimRLYV92ST7hA+Ivt2vEY/iw0FrkLBhDv7vrFds8Q
dqB2+MAOwU7icWk9UIVSIW4Dqp6GQAyyHcH3+CtR5b8D/djWq/HFOJerTwrT4OjeyN4bX3Lco29M
4I8wSM3bZ1ilZ9jCR3qeA41btDqG7lEeLlJ/eQE3WG8d74LfiJsXBq5UXiMpGUvj4n85O4D8Hmpd
KIzODgjvxrpEN9bO+so/+J/gpe/6GcPuR/SIy9D/Eu1aPhv4l+OFfwlWzGkWLL94A2DgNuxXIY7W
PVFSlvetXPJnyBMXzooFmRE7scLyTTHqRW/+66f76FycC8KvWRu5GoydH+xdLIAaFMcLTSTCxOw1
su50sWH6QY87WBWPJGC8SbFcK4mne2/F6RzcvZhogZnXLQ82yA4CmeH9kim9tWCj02n2FzRSHZBT
y2HJ2HSj3o0Y4B9pgp++9bu7qNuJ5beEUvpRArIrvPj/cHVWy61r27p+IlWJ4dYiyxDHiR26UYWG
mFlPvz9l7X1W1akaMzNoS10dGvxwSRC/stFFH+631EGNXDqueD/utljkOsd+Ds/AKVhLJUbzdjeh
YJkh0NkIv/hDXBb8FWtA/TvcQO4T+LkjlgSNjxvdzEhV59yZMfDyEMXtKSZ9ACr6v+9S0PCiAzoZ
I/IP5RNWDSJYAyV1EDXaRYcVbfo7r5teGr/5haLDXMbjBARYOTmzXb90JzIUGR62T52FWg/+iky2
73N6mr3WGT14IAkuK+0FiKjCFrJczPOMUDnuXHtwY3bs/ao4SiBBhxpwgngzvtHbTPnNbN+yc3LU
nbE47et35mOCbps3aj6c33gA4G5T2AVieM6CwMNZeICmI+zowlG125YzD5NZdoQDHuGEgevfbyDx
4+lO05FWVXmpy3MYBQY1jkNUHMWD9k2nacYaZL3CyQv3AyrB+n5uguQhfoyQbTXs6jzvog+KJLQU
Xqn372hsfSRudgD6lxzIc6orARMjV/ngA8fi6gEhMr7AtmaueF6DOD56FSZaqMo9fFT1o3wd/pUo
HyyXVvAwfGz2yHfrwFUsRq2y7Oaze0ie6JrCPkQOrv2QfzIaPtILkS6lrGZ0E5/65OpINdKpSN/i
a7OekAG11M/xR9t8is4NXDQcj3Yf8MoRW/6XiJdU2X3RCtRpOSIWrTVedsfN5RWpcQSLHWGjRZUB
PFMqUTiaX9CLxh2gdorfym8Fm9gKTsFvqQUrgqz0t81d4qI1e2ayVD6j4kYHcI7LPX4brpM/GhdG
Zz2iM2tnm1WC6RjrjtxILpHn8gAs8vrMdKhX6vhenSUeEUKfb9nolOgewrHZFQdWITQClKjWE2sk
ccXySdkjFneXHCAOqnnqgTs9pdRr0HEHpg/LG+i8j+zBzKOffqHw7FCtx11D+eKw5Ahs7PkIgYrN
AR529YF+BDIbkcsYNH50xYco9+avhUgVuB0mNxx/sNK3Z0+ppvosDiteKyjMiD8K6iJMlHPsjXt1
m3s1fafhBY+RcHvsCSFeKj9RuMxvH7hcoqV0/TOkvTxxieIvUrq7abvpM1vPHAZJvGe9BSlNrwBL
yshBRHiPLO3ff9GE5Su9mGPket19FjeDJBjTbvYAXNMOr+Ujstd3DEljdQ9aj5HAHGCqbMQuZt3P
v0VkuM3fVb1oBLvI+HMFQGbB2RGAo1ULWxNqcGango8k73QvfjkZ2EZeUVbYhG2g+9A7vDDPOd7C
Q7MTXaC7e6ZV+mP+09HmBjfcckZ5TKGOtdL4HFAeJyk3OO9w0MCiCOIn0lRf8i8wI7bz3Po2CrxW
7ZD6HN3M9BmW9apdkkOgchB5YFoxnjrw8aA3PpanO1Q4gM4gI4yrrIjb2HUNkl9tQKysq+nMP9SA
xICUxTeLxj9z4CG7kXh/9a/inYX6GzvYCEQH5dh84G1ks3myZwC+h4z5ZRwnRGmjnRcdh8/NPZVl
8BZ9hh/CEXLvMfLQu2QE7dHjiD1U3SNC+FTl80f5MzrSB52pgOBG7f5tTA6bkzMbHkSw/OURiQ94
NDt4sfS4Hng43R3BG4YQ1c7tISLFz/2mDo6erCV/pGqEvYS5YeRddseNwrHrwR98gmpe2esw2POw
W0rh59tgTo4ADG2SBmETzSccWqsPgBIEPBtcotgvxaM65kcsGxwBh4Tc0cMTEssy/nGY2wzPhunX
0zN0EaRiwS+IQcSj1dNAU48p3dgnRJ3sX9/UbWF/dESfJi4igpaF8jQ2mS4yxmgf8cgVGv674aO9
xF5qPdZ7w/VDj2qWE3ogCW1m+ZPiJEBJ3Ok6I+p/iZovvNuK70a4tXlkzz8K2aSsWGcBlJZ4AB0o
YJ9nRI/SUANGKlwIQGuFTQJzucCgAT41GA7gE/ve+MyBKxLvYcQnwSNab2qdu2IAgJrjijLVbDxT
4tTCEy1fFbkIXyi/5Vu72GiNg5CTQUWaG2w3PId7a8RShUoCqKQD2460x83gktIx3ytf7G2cJwTS
Elr6bG0s/4EnV1xhS7aWR7jS3GHnNjOFsYBAlYV3YeeJIT8dhl/0we9wxCEw12wcyHHjM0ITiM3j
qVMd7amBTse+raGITwTpfq/HMaQdszk+dZkjaf64GZG4K27ELG2OK6xIiLh7zB1RsLPb57Xe1576
q/4K9R6d3N/JV0zCiPf6wjo3XjO3D0T88wIqJjLKPFzPuqO6siueJDRtQHf2LkXiFpk1yc9aKtC7
mRJ0BCOOvcLGPjhhF2PFI6kHvARAEfGOjIAFvQgqQfTYy0BmtcrzYVYvlFTWHAiwJzyF6UOEQ+A5
+zDeQjwy1Yd59Bi+8QeG33/Gg70P7NaQuSrX7HMm1FXAaOcXgcQDKzKMUghdKD+KU9CosAQYOBs4
Tya4LP8he0FlOPVYzwvCDtxLs7up016LThogBFs/LwfRHQeMWk5V9jgfYXLhZYpLSnMocjg0v4J6
ShO3KJ2PRLQFyRUJizB7Qldih80K5/MbcKzhoX1c7ihMTbInVk8jdl1IImYORRXx3iV7hAMGrkAn
SAsU/ax0z4vwEs7vZmJXCBUTMyDc+tGLOyLC154KMyE47MXOloEZwSiwPAPHy8YlwFj8aLgQoK5H
QCfMee1CodHAHGHzLsOGxcF6pzmH2+gxlap7/ixkN5o6h6VB8ybAHYqTYHrMPfx4KtwOSMKAUteO
tB/rfVtc9fgwIzkY3vIU9QNSOLt0ZppuSO+zm2ELvtnMVF8bVFjMgfV7ufI4SBfCmc2nrwbYiFmM
+YsDMKR2jHzTxbMMv1G9DHGXvLrFaJrEgldj0hTaYu2qDM2FJm2EEpDB3mbjsaAgvJChALw3imMT
oWrrzMM/8gSEDsxnaiFwwyk1ggagR4eG7aRR/HbK1BFrJEK90HLx90UGaYaaazhI4F+26Yf1DIot
peXTjskKR/uu46c0KI295OlgTNLTgt49QRjniObQ6VmuEV648YlyNIbayF5ksMFhFCI58FRkiD+Q
kAiocoijTYzIvzSHP0mszQNYv4gGcejSsXThXG6yRzxucGdCBH6Ej50dce0x1E/TeGwBl4sHjmxJ
Rr7ga/pQqW191ZDGyGV+OZVkzf6VUQHE8G7Yi4/YWND8OqGhxe4V8agOVL6xNUfSAHZF6k2KxzFN
6xhBFDXZL8TLwl3z+sLDml1H7O61ldwi/gnBXP1yJAG7q4JkvnHR7DlAs5X6EFEL4SgiYGKvW/Pr
jJ7sjeOB82nXX1g3OFrSwvYuuFURvzbUwz3ijv4ZrW92dJzjH6LP7LM/fdRBtfuofxTc4b4BeulQ
Ie3+p1bZwfGywxHuM2FjWs48hFeDmIYp+kJZoNu1j+Sy++RcXFMkM6mxU5klvfsUnnFYn591BulT
ccbLrLvpN2EXHnYcY8bpViMT78Avae5m0H6Nr+ylpYOlFnNPYhLPrd9h/O3STaKLTJTKx/JSnLMD
N7Trn7X9VjxAatHbDl6q7l+p4LHdkOllWMeU9X56mn+G1iakSeQRW+A9dHmNYgSzunGL7mNmVtZI
JHqWTN3DdGfIGszMbhtQqhJ8BchNDRLzlNHPfUR4eDpvB8n8zNrincjc/ebONlZdB58FB+X/glqD
yZ51Kp9ZvKzI3KNXTr2APX1mD9rJhE/THoNpmuCBdEJXjVm2/AK6/4EAAWQHJ7LQgcKJI5NHLeqf
eJeuLHfepSBpeOwhTv0AKCp+k2txNY6Vb7iEd/r573qi8ZJ+i+56wtlsS5sJ8ms8Ci/hcCnT99U4
dNhyTeTe0Aax0jDTh4oSAmHx1jAd7goBlfWavpGTGx7+edpe/qXAJHxlblh8G7UzXGWXSIcNssR9
2OE5lPMjU6u/kKlKr4SXut2/o30GUU3xLmLAEzf89kKt5M8EbU28zZSOiJbBgdWc2NI3haOk64hF
KVbT0c9DEhco16a3EdRAEn3o7x32dTT42P/AZZ4JmjTr9msg5OrK93nySNpHBYUrBz0WX3KAkFYB
aYaY4fZ+afVLUvxDl+aVN+8nz2JGcxw3Gywk7d0NIhq54k3wKmBlHNUabiQRvqVPE6acHjYPbbwj
mlWVR/QLxXed2of+iCJZ98sECkKfe5ARY7DZsjDPWYPRyT7bUyvv6ht6IsL35mKu2AXAhdGFnfCI
xfGi2iGVl8aJThh5vTbfCHecplt8DF/b+8SBSdKJ5Bk8ZnMXX20kmp5b4xWgMyK/n/MBrQTKibvC
c6rFQasGSXEc5xwO+wZSwWf4Dz826wStS6oRlt1lyfMEBVh3WImVfsPg3kB8eDzV49v0yXnG23wU
vkYs1L+/1v8KHPY06k3kbKrwr+5oqtrZR/58q3AwOXVXopHhA7O3obJl+bhpKeOsWu1BXFBm7Ilj
qQ50v0u3i4GZ7SCcrSgY/ipH33oiNj8WLhkmfVFnoIYpbw6sHg9SzB6ih2UKcANa5CNoxnQ9ARWR
PZIJjufymVig+JAX/2bQDWOm4uCwJXQEYds+jbkydZCt2PGbIj3t4XVzXjKf74ryUWAOzYFAQ6M7
iyu1Zjc9dVnH5C6Mex26k/qI6k/9Ss23Ru+EjYc41OyOxYvZX+b2iad+FmkAD8ds5FYvVkskkH9V
HAQNNbg0qoH7HgvjJC5vVOhKHQrEKSzhA33xj4qMBQRn+9+DEh5ReoVlf7eM69wd9S0O1ZNHdHX2
eJbd4Oea8U9eOKNw5D0GKv5++K+8MOu/qY1Yqj/vsU4x8U4JHTa0Ezn+Vh+B6L8P0TBmY4WFifnZ
kxEeoecpZFew9N+p0xHCI278SsRLtkTBsj7gOQcUnnbPrrmHPeVzu3/tX/nfVnHba6/WU1M+ITN9
hCKvvw/CnsTrgXmPVUrmj1BG3P51ZPtZa5cwjF3jQqZhlp/ihOoX1oElN+DM+ZkdlbehfE3WxmKO
2dUJfxG436feJgIH3RQbBbf/IrkEmQiEZ7jgYrcVdOUjhoq4eJF8vgoPHEOVw6aqgzih8UMQhVtQ
tC+o2vgyvi4ImI7evN8G5IMr6iY2UhphEDa3LJoTEXQY2keQNf92wOLMdvtMrl4/I7j75035xWiN
r8RabGuAfNG122Yfmx5xafg+3ONvUhfiYmq5bJDwY2rP2MvpkcTi+ItqXvieqM+EmClFP3pCHf3H
L3a3+a2Q/JHf0RF/OoLEx2UbOt0zRQ2W1mZ8kwdddEYgZpj2Eqf0qwQV7kuiiY16KKWZUPIyPyC1
380JWBFfVDEDFQEDk4UdM8PapTcoeEmG0/alwyjigUFOGixj3EiFw+AO5+muussBEQ3iao9Fpnz1
z2DJThQ8Gqo1BKDmO9E9Kqh8SvWfVIiQQqJmRYyAg172EpErgupwCUYkZS+ll2FzgUPk+x+ug0RU
mW5TcockNrkI7jQ+YQnICPTSRqpKv5P2CpcVpFV0SIM34ZmaKFuGn8UHSkpcFg8Ix5bpN6Kc828T
G21AO1ce9kqEVdjTMaIAUzJSpOxAkhS+L9NZeS0vmcvZ9s6wielrSJxF/m1SockQl8Bz+mvG3DZB
Zzhga9hUku7zF6/EtoLwF3UpTvhpuOSgp246Sa1touRRnZQvVT7KbHD47gJmnbcZmL3gJkliE57T
7GJoPi+Wd2i/PsiMDLnFs7Ifn4sXOsmI9GLR/ILQ+we/X0cnhFb6L0Q0rGdkp1jEdNldcHZnJjiV
JpPDp6qpKLoMCHsXPp8Ue0jUt3QE7MbkWuYOxU6MQ8XsRWtfMTml1UYzlPw1u/G7FHYaggsU3zWE
FH2exqjRXHJnSkKk1ThGGo8IYfAJfzch/+nMe4gbZBITw9T6vJRVBngaVtor3Rnsua33SvjXg45B
RJMKU3Kg1j7rH6Xl6dG+VgMi5045FtqrwNbPNQuYcLb+Eu3z1p/FZZs8yZZ5sGWTWm/Wk87ErCzp
/bo8B/yt+ss6kra5sYDQksPRnj8TmKCWofxBx7l6rpVX5hNFYj5TT+fpNhRIm21suN9eufOG7GSM
R82WMt/4aYEziOaUsks1kc9Juaq7ONuqdEvx2VIRsclwkrWr+KeefxjUYXrnz3mfLV1Bw2GHghZx
lnJkWLkj7gvuNY6mC3pQyp5LkujX0wLjxyvwmq2fY4yPnIWMOOOlwkq2vBSyGkh78iuE/xwD8aiB
Yg95cc1TpET5wezkNdEZ49yDhVSJb9x1TrGxyV4o+/MFl09lHS+3EMFqL5epW7NTcvKRUkvIOtLN
1PB9o6q5kYXpy0GULq4w9Ikceaic84wq1H+BggZgcFY8HW+gLUjDQhxAV0N2mVvQb60QAXnECbdH
xK7AVAo1drir0D3D1PGbDwtrDQ+LMA98wljtReGfStn+bKKwSQ1t9KiTUKocTHebtKarS2/MFb6k
5Iqr1hYl/L0z7wBZnkvAjZOahrrjzpiTpCe1spmasldzodzrAiIICfsMe/eA4eftOfhL7PMODCt/
T2d8e6A4imLhylxONjVbbodJr7hcFYuIn/ArPI7Jn2Naw9ttc7cYPHNp6A4ydAwB14i8Afe/orwW
bTbZ/BHXyyTYHhIKSAPOdDEtJB4gOShekVv7Rly6U3gg2UBRlc2I22Q6mIOznKcP3nh8pksgkDF5
vC+3w7+1e+YFdco82gOPh7pwRtasqjgXX1gVmhqw5Avl2GvBQFdAE3cw3rlZ8G88RF5sWxiJzUJt
NNzpaNbdjKNK/mN6PFgWCO/BL/LYuUNuc9PucUbdb66RjAUA1SF3xb0MmOTWPwAGSvTroJeJVbRk
7YvaXkNvpqtrOdJNz48UT4SMYsIzc543D0E9C0A53cV4THsbYzj0hbifialEPLg31hOPgd+FBrrN
RYAplJ9RGCE5BfpKxZ1wh7kKrPM+/Wot2k2bUTBXwe/xGCQT4RJ42wi/7trNFtyzlDt/EIunyTrR
r2N+8ChnSBWF30g+70TPPc4JuA+YDPM6hWsdp231GaR9XBWXvZ5obLAsstruhyOTrH8cnmiQRi2+
jA6K5v0NviNVj7pHVZSwBZSOT4sNCWoMdEtHiT/hAHN1rGMtdokc58GDUyJadl1IcE+Cp9Vy2E6s
4Tr27ykwsQ7qKfRe9QykTZQ9xJU6+YyQarx6cFUrMaA1jnsbiLFMciPNE7VXnjGXOYY31p7RPfMl
t7shuLDlSfbE5aG0N8ZdKzjSyLylzbUNLEReIDqyS/IEwnHFBHwb/h2u7KWLHDVz0mzu6hz8Z4QB
bAv9Hkwl44OWPLlw1toTmlEvcwDWjTtbcPmkGoxYtYqYoc+CK7euk90+4uZmIt7rIBRRZXtJdpiF
YArQeZYFlwHDah1TPx4dA7VJA8PaWb0cwCcDyw7E163mbolU6dZcdwpMHEGsA2OKkB9L+T8LskM0
cOdRk/vh/niuTMuQvp261Sen/Gh9NdeQeyJxYjImBwaWNI9L4v43QJABuMiOdTekmL+Lqi03BR+Z
IN1V3Nf1yNtvk2CklGmjJ2QiKQ0PKvRVqpxkZTs6FzJ2TBZsYkpqu2FcdpPV2D67p43wcoHo4/SU
6G8sRusYf4NSLZ62+YpYKEmqGaDYnpYfm2YoR15GmrFTydqq6ZZZcPVP4oxmqfAqgvH8W3am6unj
NtJIs7CTUeWDP976hBZKBxTOqZljJSqyPix/zFW2AdeRdrBrvONfYnIH9nLgXXQYQU85C4tiOY7K
FUh/c6POBpLDMlGexPCgpEJ0NfLQZxls60fF9BN8oVMDv3uE4FwNJ77Bo26aY4tk4OhYNM7BsDyE
L4yoKJ9BdqVU7mWHFVCxh+Cf2u11Df7DvjW/tnmtXHmWFFpFGqK0PRs4WxTq0VYSMBLq3aHzAFxS
yWUHKimTAucqrG3clsU8sA/LssXuT4qPIib4fiQ2LJz7nGLca6pf9E4WuWzPlXpgGnIX6EmSQAsE
6izQ1sVVBkdoItI0sOKHPgIA7kUii8ftUx8qBSsNRKaZBtX0KXyDWGEbU38b1EwRcn0qKrdjTAlv
rDcEruvOAYO4zSR08zAx3lhJtnhGhr5jeNajEuFbH0TNcYyPS4ms8hvSKFvXi1JC7MY4+bJC2wN7
lUzJqd8OGtYi7ijqJ2UEizaNXzd7JiaPgikL4p+SVJlgeskK1Kj1EWQZaMsi+3DnMEKijNlOE28y
j/yIrX2LObBYuQpffG3GKCcjcXbTuYUaMSCbk7wUOe0PQvaU0zNbtrvgNysMA/lSd2ocDABGIjQF
2NrAPR6BFHtb9wLYz3cqIry90TmsPF6ZjhPnds5xalcys5Gm/7JtINuZnVNJC9hJACiv+I7hQk4x
SLuyLAGnh91Lw0aPA9d4kHkpOPMJokHfTHh6IKFyZen22HxBV1hddEVnbgiwA6sCtba1cXRkv/sD
3JLdOvLAwMAMR0XbR9NeWDyR0nnk1PAJacQgrzIe0WSmkMNwC+U1JOJiY/nbjFis9WP+zpxhSXFl
7EQrMqhcwd92zmbEzsEjiiAE5wEPjZ2nALSio+xCewmgltN9Aghhg+K8E7SAX0cxj7yZeBndHzBr
hV1JF7axITm3JjhjYnO0PG3CBt6Md+Xso1jGl4whwRmrRZzJUR/p4GgWZfutycBj5a+KCGIOmPGz
JXHYQclJZ/Qd1RcEdehnbvEeL0UIkvlsIfmKGPymdZBmVIdHZn80IQIXsGaop+XK5xOYAFoyRGLc
vfHNJv9IbZRknXx1O75BnlD+BFmEjOcGM+g7UH8BSAuKyRzOLRUmNJtXjNsFyfTMGX1Cu0NEBjF6
Ng/NwqktaqCXK00/M5jb10Jb0i0aNT3l5dlgm2btDkPbyKCEUyIkfXpYzRzuY9kbBw3JlkhJMWPJ
QHLi45L4ta7iBjArB3SZlIO1mVWIKSCqUi0CCGsfaQ+NougX+ZChC45CRhaIU0yjW4DUkugtftNt
hpo69gSHaAgj1Jhl/MvKSRHtEVUSJjuFs1aXJuRBMG1KdMGTVp4IolT3SZ9yOwo7A2LFvKnCqQp6
BLdGNUmkNv0Ec9NKMFbtpy2izynkkKkVTud4LfzBcFPimigykRQANL2begvNIUN6nk0cULEw+t8/
D3V98cLMvPx9q82UgiBHfP576QKfi/1M5abcaEGlPPeHokN/bWoShmwYT4kMiDL7fx/kaAWI+fd1
HxuAQeUadZyGhduqdXOIsvj/Piidr2kVR8m0NIQb4tN/fyHV029z0QdsukqaQNuHdlygAv/367/P
RpQvEe0ogmWTlkj+pCX+Ps3FCkAj8r4pYjTrUWhAdgpZu2BkM7ewnwzWSALe3+lDLJv+rtYUQIS2
TdbjsLd9+vfN//zh9tcgO/nJf79ZZ2EwtuRgPWK1dovJDiINXMTfB3SVURn8u5y/T/++qdXNqyXS
SZwV2EpRIaIwpnLSodn+vx+m7cv/73t/P/37nowZtJLqia8YqKZjbOKVY9QAdWnwL0ezzYgjgR2g
eWlFuUOBLzbQAIFeEHWTI46aZss6KHPrNKSmjquzUfkdSpA4QIorYDHN3MrbKZWBcv6HtlFL5hd+
oZiRExE0hyq0endqNBojK5i2lBJaaqBBUI9ldCk3V0VFXUn9NiJd3FHzRHGOkLyD2bT5KaHShTDu
sMnVTI91z4E8iho+53kNpnkhJcrxLN3YhKaaITmLN4Q1m19F99xqFAS1VipvIq0QpN5RMy0w5jab
FFOvmkYIRRK11a+LLD0iw1X5igrwtZnCXT8TnixgDn2tRfQCaQqdlID6XLV4Sowab6JypFXj8NSB
q6ypWpkZ5nx1MQQIxIuJpNCEaxsnnAe6hia5FsLx+y6fqEPVqmtB7nOLmZGOFtjZyIG26AY5rXHK
IrTel6z5mQeBAxqFfZS7JyzYaaanQka3nkMI7qFh01WIcW4jK8QSgj42judo6TCoo+lMI/VRS8SQ
agIRUkhkGAhxv1RiH4CnT3RU26uU/LkyjCSQVjBIFVVmkwKhPiF1h3nKx1gxaG0zqVReXxSL3KGc
iTZFNLkgKzpjAaNt/oAfiCaHMYL4V3axEr81C/oP8RBHSKJWqp9XCC5QAdKkTNvPCo5zdU7wGJc0
YAaKVXpIP2qltiMmmL4OehpBaRrKc9HIz3grODpUiMCkhAjUCwatAfLIQk4Ddb52FAxfjKf3auCK
BSEDFCiYp6GftQeRs8sY8ASfscBTE8CedZy9Gz3RqKh9WamlnaKBA67QIJrWSfQq6WSG4JjxPpUx
aY3HGevAsjxayghRAg+u0dAqJ5e28F6qQjeayvwMHWyqphFxhVE5l3J9XacBhBSNXigo61EytLdG
VoASjIJfDwnyNRNmSCbWjFF0ncpLp+jWa7KVEDXXQnDuWMzogCdVjwGxhpJcXR01oT0bhjbtMxwP
9EiTvGlqwKqweO1GMK6DlHDuJdhV55GZbJOIPCcxRqo5xk9ZrxNy/HDbUlX9aVCKFyIUvXqdeEQY
yxKDKQMwA/5ICC6Jx9jAqA7BJiddsSKpDIyypXR4x4qELtDaZ14qcf4u6o8RGdN+aiH2Qft4UMZM
PigIikZVTvS/hJ+ago+hkE34oEdISN+KxvBGVbJObd2c4NP0R3grKORJ/5Slg0BTUzjjCKDXACAJ
Gx9Nk1JfSEc0+mEeFVJzENenXoc82yGqdigBR0DzC8zRAMUmLyRJdbq57OjdAYYUtqCh9oOkb+EX
le6HUs5J0Hb3qS0/Jj2H0jZI/qrkD9tMh6lria4m5DLeY8uXmdX4JSWxa8ZQ3iYoKo3U+TPxt2rt
BUXaTwk6XqIO1aa0wHq064TsDeeI1Y+Js4aQvXFuRa5Na4CBGA0M2EYzAmEg3tJkpM/lyDgUGNfA
8gkXJxtiDL6jLpBEYQ0mpVyuahzv01o7MkWKrzyUzya2TnJfzXe8DHxjgOamT3TWpo6yYdy+q928
V81eOK4JMA3UDiGAzStaDmZ3X8R8DhRROTU8GkqOoL+jGBvmQfnVJvIbGFcodFhERZK0PMz0dyd0
2ZDY0taLpiqvrSV1VD7WJGhR1qa0SCEKZX1yQkhYeo3YltCOc1BJmMRUMV1khF8Q1XYqBZqO2OjP
C/zXwxKpk5+E6OouclkeVgIZPa82ay7lOjTpLZSsxmMzzgI5vetRJT70YX2yolU5yvSz9CyRb/0y
0tQBitW16HbgfzYv1g+KQoiQTcm/JcZYTVbie+VEUE6DyvwQknU8WXV1Dpsl95FuSGAPiJ+on5HN
h/SzzLo9iTVWIZkUY6c1kufRyVhy6SwJK9umOU6ekBmxKxX1C7PUrhuhRk6wJz0fEewSLC13k06g
CxhpzyrGJfmq6S6U0t90Dk9pJyvAaYvcXmvCzmpKkDMk280z2i6NShvIzCT9OITjrcfaMYhg6NB4
2EokcIejNk3OSdZ4qlH86wwJfoCEOw+aNFE4TZtvR4bmjfzaF9Hkxqo2+9NYo+ltjEGjLRy1qqx7
2kR6ZOAiWYj5izQqYDS65SoYEU0xBXPgAqs6q6pKiI/Y5MkzCn4NW8ugjrI3ifJwwvrjEdm497nq
L23RUSPIZgWluPGEsHDk90k8UoOecJFeuktq2Axe5QtygadPHxmOoWu4NWYLEBcBp6pQDgN5HnNS
C6E99BqEpE6nqND0cn6D/nOZlvmEiteDkOqI4q8FLAgC+qZGT0qDLInfFRWUVCh/Snwf81Rzid/V
z1CE+8xkfypViVK5YQYJEfoem4zN9nA4Idf9JEFDjsoWCz7RLAFwO1gxpft67O7Wpqo6IuqJrSXJ
1hqZ38lKtFmZA1AZnTpVK0eBLlLSzEpDC7DdWywvm0kOpRGoSR+DNK16anNmw5oRpcFXjQqUeTqe
YT3OWfkP4j5iwLr2Wa9vTTuadpSgfl+O3L8O42VdreS8xBdTK8A2DO+I0wFmXcgG5OOypse+aedT
i4Y3uOGfSNMJzKO2f4mFpwmzRyezugaZw/EnQZP12aKzJFbJgJyAaZ6jaPyOOiP0hUDR6j1OBMhp
9TNlgLUKmoKQPpOKY9ziZ6Rl3bfUj34rE240JkXw1lzfMDrcvDDI+5aFZfxhdJ2rRmvvatJIu1kK
OYLW7EGaz4uSxKehpoVqpoo3SRYNQoMkhzQc0UMS3k0fFgE7pIJi471NrGCSh3cOnCcdDV+8RlCU
wGuXdeoiT6adamwiZ2ntYZtvNSaxep6tpApScHBLPnOTMgRfjQK9Yqm0BzsF/rOOKGtz0jAvvKCH
2pwRJqCsj4q4RYXAjEfcYOb6okjoXWUWrdcZIk4Wo9YypWvI3pR9mVWYntpwAB2UZr6ua5RcZw2F
h0nEXthwYtkhR9KO0oyOq7FIrwh4XtZh0s9S3r5AW+ecNEFvphDSZZktZ14o7i2l9ZjpPEqEIkA1
yQoKPDF9TnGqHV26UjHr8wKBmB5bnVUsz6XapVTAe2p1eq25edQd0nFsXjpgi15Nfx11hyddbylf
qDWPLCegG0W69I2Ef9DaYlCY5CiEpwPpMLqK2BZpATqbcqBaFqK7KDcO6OpswTeVM6Mbb6Smtd9B
wwYOzJeFmWORlWkfCwI8WBW3xwmSMUVL6aNVm0uxSV0O69rb2+LRswX1yojB1XR1w+QSkgqFV+rz
4qE1qMHHJowQ2JlyvBWmijpImKofFbGvqxTib9EiBTmLE2qYqG0eE2SgLRZpLUdsYwoTfPO2yadB
CsKxwG2yQideZ5ssJ5gWiglXNuxumIWZZ4w+cUuWq32VbDQEAJ+lpEnHOVwfRHGU9jLiEHvyaWVa
t6gA6HoW4UWirsAZAYSRUB+krM2uQ2KlfjzQXMcnod1XlYE2mL4oJzHM0M0bdapmSYir+hzoE/Qj
0xhI+lBDOOT5GHNeZdSk0D5UpVUhPPFNJV+gfi/Ri4nwrL1mqHOnlfQWveUGFPyUoN7RjTU7dUjd
QoIrOfNkMXxYjGzjC9A+CbX8LorURXRVkh5rEzKsSmiDHzxGRXNnwpRX0IJQjcgDBpj6dbjiDtlX
R3iMv81iJAdrrRIqJzgK6HWwCkgzF30+eWslHcIW5LZldKjbU0YrI25WNKNLr/BwN1+fRlxJDDXU
uiZTBEa2gM0QUnxQq7J7EwSU6xR5tIhZ0jZoF+DoZBGUnBJQ//3aH1b4L13/IMhjdDbF9CKrk3Aj
3VU4O7/XtmtstTuOekLFxqTXOAhPVWkgSkaiYAx0NcWQ4zvv6aKXxgPJkFNmyveUxTq4ZuwKU7Uo
aTugql70b2M4v1B20EifTHY5rdtXRttAoLDqUzgoEw2JPMhI7g9G3bK3NPGho9MvtGLoZ002wonk
cUJp9oW1KHe47m1ZqDiSlisAJyN6hgOhc5mDDJUU2CfSVARG0SuP6jQGI+WREfOyc7wIQNux9Hhg
frKdpsqKmjBuVMRphNu68CPDLDiaUvI2JxyrYsxqZLawoAlhNwex0mulyuuAvXYS2+ii43NZR6rJ
L7TvlTIpqHW2H+KkoeaVJCzRuqaTs75JiXiPU1qF60hb3rRQ7ZVzWv3hggGhUDYfcYJWtjJHNCnB
mnc18P+4ofsRxyNpV5E9zMn/cHceO7Jj23b9F/V5QW8EQY2IIBneZkaaDpGW3nt+vQaj3runVHgS
1BZQOJUuHM02a805pnITjL5zRWs06HsQ7vTZ+8ivx6BAqiHA0G4UYjOq4JJM432aRixkFgXgNk+P
WV0/T0G2FhLfvyXaS911X0NkIaIN2EoWlDmgiRIEJlO7lWtxWw8p7hAUJFD70SuY286MD0G1VyTx
vZpAMqSKtTOgDRC6pptob7trbaXdJRb7H6XHRmKSdQdQwdIWtRHHN+LpXvX+XuS59j2ptyyML+lQ
QZPNJtpA0TA3nekE1Rbl1lg9DExIoGib3660unVj0cuDW9Mx00+WC0EJopiEohF+y4cw0VmQIGp3
REyvBDR8thS/MGB1ThuReUqZKNoVXfgV5sl3YfglVd3yXEleu8/QUnbMqsZkflu1KBH+pNKPbKb7
R2tKw1FsBcIfOEhwK3K3VDx0ADYIe/ksVd3aiFP2NH3jZIzgy1Ya9l1HkJvsKyz4g8OUAoWzOoPW
RTGtB+gay2EcsR20gCNCfZPKc81lNib2FUWMsSkoiLclpLiJxZRcnPD40rogngjtrPqaWdaPkgq5
E7X1Z6ZzxuXQK9xx0k9KIlGRjgynFlgVGeztChMrjSrgBmyzEos+gvFBhQRi4dvirHP7qMGqHgy0
HrFGqaALZAZsrAJCPHrHziq+Q9qUTZP+ah4Mx1bHg0oioMBI41nih5AiJ5J8wI1jQh85pBknqDAl
6+ozk3BBkScw1mW+qdSc4VVlK+d1wUtb169DN02nRDtbKU5jIPKJC/MjQ7sIVEkQWDHX1NItnkNI
6ksTVwR09nW7+P+dz2bK/1c+W/YdfmQf/8CzzY/5Tzyb+i/DUhUN3KxF4Vo3wb39B6HNNP8lQsxT
VVEyNe2vX/0noU36l6FZhihSxJBUXTVB/P0noc34l8EvLJhvlmnJ0C//2//8H1/Df/d/ADk96Jj1
P77/O0WThd9MC/wbTRBCmyKZPJ2lKTLLSpk3+HeMZivDjJ+CQYDMZk9q65IXNusLw/TkjUFMuqm4
TJj3j3XE0k2PKPWqI32DUaKLqUbyShlUly1JT/ee4C/yCXWsDombUrRiX/rR1Ck4o1j+1A0wUWom
XSpdVrddHH6URhBQuAkQPTIH7PKcmmCStshAUwRIvY4cgNvKnnJ6myWj6KYZXpsW5omI/a1olW43
9j5ZLXK1itMShKfBuKSk+d5KMq7esdt3hGBi90B8l5jiQYN5RzsUvWFZRp/ks4GUg62+rAeS7Dzm
3KJprwIs0MpS64URsqbxUpRxLQj+RlHMpScDog1IaRs14z0XhsAZU0TyRZXsKCMt+BOsc37vCj7q
w7aTMNDVdlXleBdU4r107S1K0iV18sKOp+K3o3QtOXRHkl2bU+ThdrVWckDVK0oNl+mSOFOBbicZ
ThzigW4rIVpUmCQ7oS4GDhcrcV6kG7H7CFrrB+Q8RjVjnyYoNTPpJPqJ7Jbc1MDzy7tWZquiiElL
bQKwA0NzVKN2X7Uke4dhcCb4Cm1Lrn76atCcAlWHGBbr5Tr3xZtwSwOJRVQNSEohp7JqsnZrBpJN
5cI6Wt4gXsr2N2pOliz7Lz1Qj1UKX3ylGPJXqxoGnPJ2SfOI0c4Kp6MKBiGdjOsY0pQbU1U/lckl
Bq1kdFKEZiZhKJowj9XgTzZpI1wFBXZ8mcffeknTu5sQNFiEkFD37X03NNJr3uHRCSRpQvTAvjKC
YrSSDOVSmyg/gRMxuxXJl5dbCajswgVdQwp038NHMoSa4GHhOYRqYmWVcgkC7AVtl4L6GP2MJRhv
OqOXXd9zUn83MtYSygTSSsn7euMZVIJkvdhLQ2VbtUcpXimJFEMqI2tjvxvF3j9SEbPs1htbfI/6
rY/z4oVZbcQWZiZ+uyqSXGXXA8Si89UJHVTSrCYyxSbWz9RIR3Subb9uhPAeF/mNnOiM4jmOUrmu
HSExMCCJwOt0a5SXUpyVDhOXqKkolhWhBeyu4kQIpqMOubRXh6cWKZvlMelNvjxuIqJ0zVYQV6Ms
uDVzMzS88mRQmV0OGVboNqVjLRvGnjhvB8ILWWRp0q96MQ32oVh/hJPO1DLiuuojQDTtuxyxWx+R
Y5ghfpC4Ka6C6Wv7pLwYfWQe4whpVRQlkLg7Ys074yf2w2jTpx3hF+wJJNXA6dj4nwIa/LgeA9ea
0i+wc8dAEUY3I05S5nyjYgwYacD0KBpbKZHKfYZMNC6gE0h0ThUp0tlkqpTJe7IStFY/j5mIQ1fN
ybYh3s/pw2Xf0GCFLfkajeUuak1MbMh5WnP6yhJTBVyhH0B4o3EcyFbv/ebSau1PLPqk5sgNQo5w
BL8kDPhG2Rg3dD0SWJvX8qBwuFRS2vC5teCQFIJwKCPJ9dGXYIP547EpO+CsMaX9FN+/QYxUkMOo
M4p50a/5pk01fd010UFQIIMpegFvpYPYL2LgLaQcnVkKSbvt9xJXx2bIhjVadJxMvk6JOgMqkRnj
siPfjqhx6rjQlNSEoZ04dGHRsA/tJOUqFsYboRYeHbN01wsvidyG8CXiF0Gl6MOqoiOVjfjAKQZ1
aJU+wx94yhjLpTXQHxKbjDFCxyomWq9BP2g2EYIF+4jOdFlZfvilfOzCgHVhnIO7LAykJqQ9BDGE
ij78kfK8v1hWBvdsMp/STvAcVWjMW45i3qcT5cJDP3tTex1CvF6+DkdLqpp+azGOS6yqUJZHLKmo
g1jmry+FyIDk9rlo5opN+GM2Q+MSt7Aoeq20I2HQ3EhtX6cU1fKkv1IUP5A+f6V2dG3E8ls1oQiH
Xdo4Rm/uvYQpLxzbZjsOJ2IYHFMS6X4XA0tzoehQOw6Y6lvXn0QK/3QxCvHY12FxaiXjOQuk6WBK
wKWnAo2FUr5lokohXBL2SgyKOs6nj6GMCneSgh9lyod9ZPyywYGYYW0yATq3qSubsZDsLJLai6Ek
GAWnk+JF01X1GEPl2LNb8kk4CtG4riaYlmUd4t7vtVNkjdpCM7BREhFOf6OCVVhTFSHRYDlgovUh
bcokmZ50cuCVQaPKk7TU/FoBOL84lfvanD48NZuDKeO7boj90So0IH0ULrViKK7pwAo3NjGtqYwG
NKjok/gaQbjZpZcD1OI1S1Si6fJFVhHDU4vFT2Fl4r6KZUZ/Al7Z4GDPrvRqOyLwN1M5OtDCBg1i
yq2rtZQLElA2EVg4R9eUcSl5Vr5TxP5zUmhdkX52V/TKblXrs6NaazelqblGJNNEI3sdM0p2FjR9
K/nMt6E1fcdd+xmRtY4mHbtxSUjUjkFpG/kK83gakAWr3cbIGlaCJ6IGpRG1bCcJYEpTPokxSxyW
2gBHFPhyEnKYgcb7Ss4mgNmzcbVJzkXKXCiM9dwBFbF2S08B+TqEejOcNcUQHaoZPacL+maoUkQk
UTAui3hGIkewgAbpVx6qwjUL/WA05KZTDV2N9EehcRaLmMSLI+D0SRrXseJTMyx0Vl+KaLgRIF8C
bmL86Y1Jmzij9za+1hWATKK04OD5MflQ6FZZP+3Yp59J9sWlNnXAtiGmbYxO/vBKGky60RoHvxOD
hVoLkkvKCbGbavMt+dqwL+kgrLQkRRTFJ4me8tIqiJGrvgf6l04u5c+6Wr43hUJPrWYa8VVFx1G+
HfMmuYVNhdVPvZoSnT0ifl7YYKsIh0HXjQmenS5TKW7RUiYDVbBlYfoMaxCDUpQdSZ1AjqthN5FC
9S43kkwTBO954nRWdS/Ooie4uZmiPIJYtgKgoTpmA8Mm6hK79UEMiPn0FfT0a2RWethZW1R4eEEL
g5DepCDOoYhLtxix9qST9CaQA8wirmJgi31ESQleiJHyrBWOS24U8vJQXk8SZsRcKLC2dCJ4TEyn
OX4opoh202lhvyRBlpFWhLkjsAbJp+huKiXAjvQQCNYtjBtKzWHTUdccbbXsQcvUuzQyp20zhjhE
JpQxA3tBi8oBA/0ARQ35Su+Qw+N0koQ/Uohkp6IzjVGBVaAB3aRBa7NpPLKU0+JINgk1DDIzRlb5
C42cPDBMMJV3XqCV7iCI6Caym2wgUBkyE5OsUqGqMEa0KpYswgglwhkzLqbTVJBy+lAVKqrWewrV
4Cn02PuPXdXRSp3DKUy1Ihwhx3dqemG71ed/tDk80EHg8R/fP37IGlvaxNVV6ee4iUo1C9yNDKY8
NkIhyucV8pCOmKYOqM76AbjH/OssbERHawknatViyyxSbh9f/Vff/lc/GzpY9laMtO3x2KRKKvS7
erH8Pz7L4++8UsIerw9tgrCbWIc/f63FKajDP983rOFXJMKiGvvzm799+edN+boykb5GPOmfRwsw
NRe+nxNWZ7KY+ut5/18/peQDXdHIXllyC7yPpQ4P5N9H6a9P8HiquMCimyqC9dcLP36WVxlCKiM2
kXZBULPoQpVNrqwfrDSjUvDBPX6Rz1fA46s6ofSOTGr82y9QWJCnMl9lCfGYS6lp5nr3xCUVPMLY
qzkM5/GPF2Ugw2Lo2GR6beeh7m//PH5mKUNAAyqWF2kWTW7TJmt5pq+1czJjnOBEakgaY40uE+0t
ZiVRcmnyLM8nlMAiFK5zTo6VDulWnKNBH1/942eqauIR6lp3NFi37ORSy1xI1Ft1JFy31wooEnNi
qD7fO38lhooVu9+AIGxeYy6ihXh3c58I8/l1/vzzCB/NKUP/7We5Tskc1RhVdNKPHtmn/tQJOG/j
/SM29c/Pu26wnDEn3Toiaag1CnbcFKWWjwdZgX4NpAzroKZasL79krL54zeKAU5N7qr14w0X87F+
fPWPb+VxbJ1J3XFF7x9qvfkdJHUDdWhWXf3RW/3RZAUAzUlUQBSv12O5rWaV2UM69vj2r59x3SH1
X7jx5jw605bgjsU5qrjQUG+qzotoLdyEhkUdXCu7d+J9tjAOL8MW6P9mdMoVgbxuByGVJOF2Sd7x
edq+9I5LT2Wh02K2i4RS2d4igGTaeDe3i7fpnnBq17tVtnaBQ+jsIQEvQSEsaQK507ZeoX+z3+YX
2zM4Qww5x9XqJTKX+5kH9ZIZqxdTcPTT+MUP2hUvCB7gplHmyL8loCTxjRvbTfcv3q1JKB8AumrB
Gi1h6W1YBV94bzj4eHGX52YI+6XIjX1X2k5LMiYWXb+ijZRXq8K6pRNQaI4FlUY+Xf8algc1O3FY
kAzWEwmSXxyeEdP/NG0s7TVhHU2z/pRZPaZItPrytqwB4trIqETBIb6lw+EwEtB21in7wzuaNjT3
WOQceW3vkDS+nbBS78+9wymRsLPSp472SbxGH9r9gnyjZmHMGXdLEWs04fWpG+9bkwL2AkJaNVLU
X2ChZlJAd8bHIi+aILOWFBnf5gu+tVSnmEiIWQ4BFYJFk9rqKUDz2u/oHqZkZlB/Lpa6dTDZMH/R
gJPROfRsh9fSOxFs/JSM+KLHwrWq4lvfAB0Awl1vw8QxsiOL//nFhqNEQypZ5K+T6kTo2dolrw6M
V9BX4Ub38TstlGQlnibmtQPdZyvEv8hyo11mo62j+KDMTJvNvJmncmOap4S4F2+w+Z/6ktuyy3gn
X2YYEQ22ZDU1bnwfRzhmyglPUbGEpkhT4podZGnZHYKtwCcFTLXAlg2wCeGe+SnCX0KcTp/HJab9
nECr6VfdTxkss3eOTjrevSuj4sKScY5/tPbkBE/dKoyX4+e6fhIde2Bk3YNwqA7NXNP+KXK8FJt0
qcDnST6z9BD1iBTiOwK3ChVCXB7Ea7uAq7YSF9Yv8YSgMDhf0/JYHAK818fsOSn2wuZX5cYp+7du
M8C1kNcGUJ+NxohReHB/Bq7oLkCvRYpgqihoYYm/2iq/w6/COyfzJ/qYY2A0EnKMDW2WVWS3N+CK
IKaX1V2KNmbjEhJUYE+llXzXi4s1a1CLJyl1/fJSZ288vKkWQAU5HuoJTjYEdM66xB4bRh8auASe
+YnrkVPWLl+mrfjl8sv2lVrJuxStgT6zeU9AjdtcSMm0zn4t/Diolq9SAS/vxGsDJTcpCv5y+gus
pNw3xNVIF7U4cHH5AaGA80vS1JzMWzYdgjsfjqfkhgg4sUZ9bSBJABkB0UmqvQDsEhIkveSOFDdM
/2xVUATvVAFRy22UfwWs3k37wZVcVxvSGi1hH/gHLsoEsj3NJNXhh/BseTM7s94mj6M0g1DM57J4
soqvVvlGu4ShBv72Jq82IlYyCluVw1OG0V6oPkGnqjyBRiBX5aTyvmNx30GVzSRX6se11H4o3rlT
WALi1C0v8QibYXgvszdRRNKWn+XiYN4maVuizRc4Iz3ZVtzfUoaIPNp07MWBZfIUQf79goI7v6NO
8CsWYivuPWqBBAFzT8aOueC8t6SBLdUvU1qMgJM37XS23s0TZ5jsQ45rt/wIl+apWRzD4Kq54xd3
MORmhiduE4aFvlrT+jTWqXXqVftDueB4wPuBlhHaJPmNkstXnA7D7badPY/djLFvXEq8hitt2y/G
1YFN0dzMYNTNfjW+sXkr++xOnWmkTbdEBc8n9a2PAlrkTfghGZyrh9OGsPVLdAobw2W1VmPW5Ed6
6zf9hKHsMTSR86lQMEhtZctFyDsZtuMrxJQjx4C6G1UMd1JfW2ml+7Z3Gp1eXvhPjJzhnhMHW5Oj
ZbTPvAWVP9aMZWcjAyIxzBmdZOTFGX0YSgfutRadBtOit5a2kjvPHKq/AvK3hMlNLtidwZLOzHyh
UuWL6NHyGQzXDPc6sQvMpFz1wrPauNmv8J4zuQtOt+VkUcaRT7qEUdFON2AMeXwavb+pN+Hwg/xD
/OLQtSvexSituJO4Heenj16opDDsauEG3TB3ML9lqH68vJK6grHM90ax/DDeiTJYCM/GBVPCK07N
d+PC9Md5NFwOUPDRf/GFi0SommcRhPvoLGjpMQ8zsYuc6HkmVLHQEFslPHcBZ4prQ8nOhcwVifIJ
ToUzXSbOKJcW7xVE0TLds7HnciBijdOB/N9lKRmTdkuAkvj1wZXHdGEsERpvyz3zl3niLFkX7vqJ
mbh2piXE80vK8zEfuC/GO9uwfcETBz0svRWDguKKJ+EgPEtbThL/vUT3YfnFQdBvs4WUcA8mEo44
X/L5+Vhc/Eyh3Xa+T7VdYaNxzxbShemF/DQtvyd3+cZpzPdMz97NOAAPQS3JGOVaEUMWx8o4MPtp
F+4yrPU+KNYg28mcv6Xs28K45hUnl6kM2ytOT7e3uGa4WNiT8kiGSuqsDqNo/frGg1mjpFzSVrpj
qPQ32bQO95x4Bp/kzjAobbnz6Jfs+WSMAa9M7toBLepCeefToFJgDuXIAp2zCVThpYz3t6reh0yo
7/xDxXPEnbLyn7js083o22hlBS5oArrmE6QQ6/CRabuaeXLT2CruzvlipefDGzBcjnBarRSwS/Oj
hvkiJUaCyyz55W0x+fMSbMWndVutC+9cf3Fbe4bLWQFCz5Q9IpzCIsa4esDUFW5YRQl7HjkC7DRv
81Wq2onkylzoe0WEyIas+TiwWFAdeFi/1OJNVnv+1QDdSPt1uFE/CCi8ts+zeo8xtXwnHXKhaf2Z
Q5Dvw3M0AvRyW2TeoGvxlmVkH2zmmj5XfYObkwBIzB3gJgwate1BuKJIBXHKIdYgTln1nuJHR62E
kHv+rmodtdN3SRCuJ7x76aYxHJpa8KyL+lzhn9GfCtoHiYyXV1pqhw/zxiZ9gWqZoWGYBzkZIs2y
J+bEeD6P5WsGYhiw+PsMjBSpBix9eFmxAAcDnHLTbAxv2s8HX8oeSzQn7G8vSUpl0WHZVNhMq2a3
QxEu7fX0xBBlUJbov4YtTGsrnIsAxZKOyBvTac/T9CF2zGg2l+4JCrE9J7cORX7XDkSuQERJaIhI
rucRU3i0Blvt5suAlO8CeASv9OzXEgR2KBPOOJ5ZmYs9sIZDwOXKiliFUihC42HwZ+XK+bn6B7J/
FJR06Y/JXv/O1Go8R+wouYB9W+E+hU53KlnTzBfYvmQcYa3/xTU7a5QWfG+k68Fa9WfEmvVbR4Ii
K39tIYluojmkkxAht8HFzGDeriMVyZLDHIg4PTCPDd9eBvMoicu4X3TWSlds13UZ5JrqKjxXMHPI
En5lvOIKGLB2UdMenNY6kJfI2wqLA5ntsHrdHCkiowDDCupFCmCE2+i4uefVyrAUca+6imgL4lPf
7XjD7Di4ttwAQwT7HabXmcMsFwvzCbUydUcW6cwYdbuWjkDoWRskrFNYCPdMUEvlMIwY9Fbpvv4a
6l94wbpwobuHcg6Zt7aVn6T3csVNabge8DlCa6odjXyTpTEDMoZJvCIeVfZEHM4lFWlcOGvj0yKp
qVaDt1KGw/XhQ3VmKxNatySC9nqPXR7os0WF8H+dqh2Hwtyk7wD8BmOraitSOoJ2ETRL2LwJ8vRT
eBFs1pa2xsW1ZmFb2VyATZWwedqLLEiUQ/3WcLsDKjdJolo0V53MTHpwUOyXiF2OGO2/uOXyyOYm
jtCok76Js27OPISe37CQszAYbqh8DdBlqDeN1OMhRFAd+mp+maaMnZXZuIYE8pMWnNxAdZv4kEcr
n2hXaZke+gPFR5qd9UUMl1MKinxRbum00D0JHJECIkuXVFgSuCASzqnbCLArW6cl1lOu1TewfNoe
SOJQ0ag9mspZfCuF+RIauJWJe2q/TStYnEsBBIKTAlrnB8EZIlDW3ns63RoO9VecbNjpBuUglFDe
tyM773veL7TjmDm4XVVGfkjNw+ug4Ygmx34ltlhTf5AvLsa3VltKhRvhI+M3dI/Ip8gcERh3e2mC
ExoQGup8FExLRbb2WT3rKyO3ddFB2/R0JXPYCY6PhYnMrg3KF/B3dDZXS3PTH/95PDPhWQiYwp0q
Ap9/ylHiECncURdg1k0RCLfZPlJYhrggyr59ivTXFlbzLmMahE4H1NsCtPxE3mExW+TbQMlXuZ5s
xcgAGtb0NHsu2rWmMKyuIizNDXcSRK+6fDcYf8p3Epk41+ycAtCDrGEXVrXUrt4FEZXyjYgsvXvv
qsCQQWoDFJQbCrlsoV2tliTWTyT2XbYpSrenGQlXcqGQzmUdpHdvb12bUlrmxKBwWXbrCC+58s5p
VrtN6Jry3msYX4Yt4w+XAtx3lqoCsSTr0thrzbGi0V7txu4Same/f5qSV7Wz82B0g+BN4Q1Q0V0A
b0nVEncVooO9BJHmlHxNyqq9ZG/9e5mwlZ+BxYySO2yjJEGOK1gq1rbeMyvDTe7I9fzk/8EpOcnP
zZlGDH5kKBMUo/XuBGAW2YNHGHW/HBgvIls4pDJ4bbuk0obw4IMRg3S7iFwgAD6UaGukxDYcnz1A
AHfczgI8pOre++QMe20fMLpBGPclRkIEgiwPPkz34K+nJ8g2OJ0sYhp9jki3wZrj6++oFzCGA47Z
Iltkrcx+bzkFH7iHziIFwlWxUZf5u+VIDmMmk7ld3n1zRT7zM0UWW6Y0LB5UjR3GFkAwVCk4J9jp
6LRTuKOPajlIUwv2V+vAkVijACERFlWCoH/mce98FvTWSdjtxnRDG0O/+DuQzs9yuy5BSbnYmDQK
cydGU/UtPgw7kBnKGkaPssY9fiV5ArhtwHCGOWdBnM1JWlHxZlSI+bNhn2f0Oj/A8hJxkC2r12wD
XiQC3VS64pya4M6St23hqgSTIgEszzfvCI9ib5wESgoL45Tb+U4cF8MNmbBgB6xC5X36O7C9g5O9
Gp5CG08fXoLpVX/z39tnFHVisAVVjLV7zehz4GRBN4OBBzq7nCF9xYt0BaGfgyw75vIuN+0K6hrR
K5AEwZzBk0IPHzq0tnphXaHf9VlsufkBNMo8JuIWZ8w/FoB3N4Zdv0YvjKKA6khIdLEFNMomjBi/
dzn0YGNmjrflexE+6eGKu1i6lup5LOb4g0ndmNIvqy6zIj19IVZYrfCVs/knto5qqLh4Y+vE9McK
QejmTUyaI/qogCrQEp7/n8MgFFgUraK9aeNksX1INRvgNDFj5i4YFgl1Fd6Lv0lhwJs42cDkLNt9
/2ogQWBNa76kewj1momzenSrFzQKORi6BP02IP9C2NHMYldFS4dWm4kwiPzIRXtRzdV4kPHi0phB
KaovRKAOzSZr1/IwG997ibs1ema5yQ59fI0xrxN3jBHINizCIy6U+sVNNu/ZUZLYIS8CX1FwqGYI
h9H54CqQAUUyC7i0bcboHbZRssTGdAzW/TetP3ZNYPYM+iYL/znp2HsawNGIaEBisQjvrQFVZK0e
clBs8+jtP8PfY7xyhtf4N3xpCdFb5JTfV9KXRvVkZa0J0PCgIYyQfvfx+A5jC0qGgmKCcRy2Mh8H
mOnFB9m9YIxDXcCKYy+VEOYBvCzkek85QKaMEtjlItnQZkIfRPkABRArBEZ5FB2gN6PX4gYRqXaB
Zmtrc8Mi/zaV8LWAXMx2EscrPvIL+EO87Hq8m8lg08o6BieoYYSNJy8mc1WPyBR/48L7jjLJjjep
2e5rRVNI+CbOcEXu2xtCQipFyrx7Ce6d5LZYyQEQX/EGAdwYrfKtuFNS/WqiCystwU3Vc9usfPVo
5VuppiQM1CGf1gwd8dbqFh6Et27TH6UXEyzdgpwEtvfA9zig3a150d8CRlFa4tDRMcHCPhrWfnSO
W9Rr8OjZuf9wBNgF/qZHOf/RwK816l65Dqwnng244N0h/pDZ9xJTwSWC+Bagd7r0KpsmQU57+aX4
LD7zL+ugbSt29tQ1TsgFUAso5S3hhm6hUS4Gm6XKT4TPA45xeIb9t+PqCNcotk1XOw3FhdjpcNts
RenX2zfkZBQvhT2vyk7eU6asfcJxQdcpC2lA/e79lDVgH30eDJiSEiia8rMZNoufZkF2y7T2Idem
BuHNtmCTvsAWfT4tbBnd7rMBeQ8sEDzMOqDpthvWzXpAi0C68rIj8AJcPsvbg3WEwwaTNT/Gxivk
IdMBM4cwdIF443a1jv47/aoA9L/4Jt6osd0/aADp82h7D15YQiH7hQK3JAyjJKMDNywUPeBtDPsd
vFjModTFTwojebywKH6C85fZxwOT0l6Gb5nC77tyzZ+9DTQw4yXcDk9ciT9ldO4Qz5bRXfW3xvVJ
FfhsX+WSWJGFMVPYARsIx3iL148ZmUvBO8PShgPpdiAXZ7AlksXFKQ7WgKBl8RUG35JoVUyfUKfl
S9N767jfNNaTkQv7RvDP/twA8h+BPY8veyWGC1CNrCFFuM5+T/S62MDY7+dO09gKBgKvjtZHTwfo
8TOrDHcFOh43nltYwThltEZnVZdcUZKMph4O979/k85f/flW9bGtRuJTI2YgXubu3OPxj38ef9qo
uCEY9bUAtWXJOPC/Pz6WK2nj99tQhBrQzGlRj3/8+dvHz7xijqIKTO3DQjNk62yHZxvwnz/9xyMf
v9DmOKY/f5JXEHOTuL5pmon4rwpsGrVrfIQlIXz84z/irh5fajTsJfvxpflIkzLwDANrg3T67z/v
/v02//zM8udcrD/fP/4mTSro3KPv/OPnf77966sgDUA/zM/65zexGpBZXjM1/fmFqTS8yOP7vGdd
JhWFtXo85G8v//jYKELhvs3JXjERX6bMPZ0WVmejjKL4Nddw50SwrsD5XZGOGnXlWtOMwKGzL7qy
QsBqSs8rjKhdTcqT9Mga6281/K12ziCLFXUjYL5ZIcVeVMBXm4apXSe4LPQFLLcNKVEEmhmNO2bo
KBuRMpoATacFTq9U/VKhZWEJQL6DOR9tFIjIRMubYeyCyBRGptulkkTFuFOdDp+PWCEriD3DWisa
MtkgfknmPDa9xr5HQFtPUFvx0PrEHcwVdXhWLGm2IEQ3zI671GN5JpL3RuxbJEG/tGB3s7aEmx2l
r77POoUqR8/mTTOtjVDDyMlBYgZ9Aou+Ir6NmDn8HI4qwbNTCKCbPoin3hotfAItErZqWj0XofAh
EluXaRDC/c++I+dXydg3M+AQcjc90u5ibF1CTgKeThSe0SJX1yeKOoTkDXNa3kBsHlIzPCNVAUMm
Rh3JDoDuK7MIMDvfR6xXqBR0MKgLhyA59gTzjc2A066Qv1GSHETfIFQTCatMmN8Qf0nS1u+Tr2xO
+sOExCJgTv9L298gMz9pI2e7ViQfMJ+TAoM5MlBYT8TBUYRiO93IyHSb7MUgZFBqJFAY4xYxySZN
6bNM3p7Q3ys2+fOIczokrBCwCTmCdIQqYNWEGaYECVW9zlqM4d6rUDWq8nNruZ35pM9ZiDlGr1Yj
qEg3dz41TyITOUyfNaI/iShFSY4+VVZbyWANi0mCm6wu+4KqR8oxUwhjLKIW2jzpjMOkstpjjoef
OKc3jsQ4NnOeo1CR7BhM5Jo0hK2Oc+qjNec/FsOlnPMgpzkYkoBIWC2vaVFRB7VaqqmESBqESUo+
NragFXY9MZODmmcY9g13mBMoNfjwJpGUk8rCErfXiNUi+s7TpSob4spP++fCZHYdG22G3tTDpotJ
J0IPBMoPcr1QkcEnJsUxrMW3qQAAV8qmsOoU9pOpfB9aKd/U6fSOxZAhRZbQytQE9BqQ0tEGvrHX
p/sEDI9YTiOEym4R1MmVZEtSc/cI8GwI8vToSk9zsuckDs/D0O06Ij8rHTas2aU+cWmH0fBvRpBt
U0kBUGxR/lB6+TrcqzlFNJnzRCN6mYXcgEIL1WdlzhwtNfmj/BIV67eMUyJJcw7XUHZMsuNO1iTP
6Uue3BpHJi+yLxsNFIJQEnMaaFsJD/0keg4KX++I+HVnkYsqPQJS2Twkhf6MmrxCiIn6diz9w9Rp
H3qGfGHIWUfTEZtSqwSdA3zIGPPvCKDB6CntKRZzk5yII+Lnk1TGrD8qDL2q7/16Sh/t+/ZVkxjm
CMzdaomu25JCdzsYJShIlQWGOv2tMAY2Vs8sbpqXak6RBakpEiqrEi6L2plYKn+OAfMgq0ZE0Oo4
VcOW3UUq93CXUfTSsabZkZjQZot7IqXANbXpWAjCPZgzbkva5qFuQeMUqMgQg0vWOr1KiIttG72P
vfTSBci/5KrxXVFgxxwGGuYEgnWbGDqAN+c61PDSTQn2MiwXhTDeNCCVNySeN//pquLba+jzaDQg
060yJ/mWakiYiAGyg5DfVgd9IM+5v8acAJxHdFzmTGCLcOB8TgnW5rxggbEH8AoGRuSS54BQYa2o
n8usP3LMj1Mlr0sWtEMb0TUVxBffpOgVW/+Lu/PYjhtp0/StzOn14D8AIuAWs0mmo0+KRiI3OCIl
wgMBFzBXP0+kqrrqr+quPrOdRakoKg1MIOKL93vNU4wsqjJxxUqdMonXlVWzMHTBam/iKvuU86No
ZqzQhY84oklPrhQF1OASRN7GeTEyVgMwTC8sT8Po8kn6lQUKOl1+WE2Iu/w6fEofeKs1scvELxdG
bDWI9D3s1vwSavB8HRDWvDB/lya9WRWI8pmTlmB47Mfsc0CoeXLw9erWBLa6jFBpm1UQ2kOzr0IS
orOSOOi8b78VJj26J0ZanARICLGhm6T66VWue/HDl7QL2vS1HN59zJQupI12v1lsrOuQbELUv3Kr
ByvuiBxp+zvY1YZVCqDuNBjKuXFHogIZAfFQvVjp+O4hLcaqzrS6DFYnCS6rypJ0CvKz8Tt4zkyi
tkVvEtqnS5Itlib0PYnY3k7ETpWYWM0BVikmnbvGZmAyed1qAAQJ4fbORHkLk+kNFReX4njCsCta
NpkktMAkgNez28Op9r7anU3FbnLClUkM97viyV7djwbNa9OPV/g7zCZhXHlUTyZzPHCQX+Umh1wQ
SL4M7D5Tk1HemLRybXLLa2kSzAkNFFfWSL5vTLvJps2QxMSBK6LP8YyJbxMgRzLXq20glo+oBJ2y
eyCjiuh0SwPoF+FdNTbxNtVjxNHSJ6lN4josMYB2RWZcTwqSlpif+T0QQOhe2TFaSyeb520Wo23t
HAIy4Anu+lF9OIV//P9aCebaMgz+SQl2+71biHH68Wcp2G9v+k0KFnj/slG72L5vS5v53fb/UwoW
RP+Ske2JyPPsIHRc7z/+129KMBH9K3CF4wShGwo/cqTzZyVYGAbCwSUhkIEd2OL/RQnmcDb/pgOL
bNsPbViHEeIy1z/rxD6+f8nqpP8//+H879oe865Ki/Wo0O5vR41JzkiDDwYxyZ44FjY4ocAZjzF7
ZC6+0PNEKGWBiCJsMS5f/B9RSvuzHrCrJInzT5fyN9nan2VqDmf514MLRBDaHou/CNHK/btIbSij
dLCQmx8tnikXTR24L3aX3jDdLzhlbKgfXxY6I7LSoF9BulE+XYZ/PghzF/56EGHE3ZAS0b7juvZf
DsLrbd166XyEIp4dbL3Ym1YBsyyKixLETwp1UpWIOwq1n+95U6udpwVo5Fe74BBL9q0ycgjNJYkp
R0Jihxkmnzbp7gN4N6SdqOeYLailF//TgXt/P3THt90oFDJ0GWkRAsV/E/mNS5hpZvOjJ4JtHI1f
dVAiYxUCfAW4Lp/Zf4RVdh2kiKUS9gpbZjXtr6+ZzVkOVnma5glRiLnWawEux94SOG4A13DlsfAa
rGCn6lk79tPspmw7I1AnDfCFMviYV8N1UPM18DkfhkhPmIyAv8xtcUhss4MfWVDdNiROBhE/aZgO
/iykCYwYVgtaBEuDqEuVxboP1ReWPlLnpIMEYSXeICWGeQmQxUdJiVh6JSFCkkIA3pp1u9iuJixO
LQhBGj+xEIfAbon1NiEoUY7qMUmskzUnykgMS6oYgDUXIjQmD8zTmYvNCSdfxiFodaneAlAhXLRw
h9PVIaf43AyrV2y9aLrycSzaCs9cSfPqjlaGn59UVAW8ZswOuZXQqqM8vuhljLKhSK5VIDBxt6Nt
2vvhTpTfkjrAYjBtKadiCYnPTT6jpDmro5DyhKSKuPH4lkzyWxOu1ENmgMduyMDKQFvYCEJSzdXb
lBGgUhXXga8+ShvnN5ET2bJYSbRJvXveTiNBehCc3RbKBIG9uLbQahTKbBpf5Ji0xBNaxzhiyZWN
uEFhQdzPqk6tn0aGcUQTPvcPpN5TVyOmuejfEMGJNLyXwDRti2X9MCm6C+QEewosvRjo4vXK/ekH
OKsNFnG3aFIvlpgWxPkptbT9aWE40od8CY9DEnp4MVqQSILpa+/nb16d3qk6xFyoeOtwKhKtgCJS
RU+jIDKuTb0LFSDYRPK8WYj7ORvjLV1yPWkf0WI+b2aRf529AsY0N61yuE16mugcS6yYuOfRSD4Y
RnEXfYE3cwFgqVMYKolvAaxO/bO0cftbcvliJXjz+zFahNp0t+oGu6L6Ymi5dlB4OZQ1/Qww/59z
eMoSPozlpaiFGhiuYQTWRSO9CCNcdak/g+G+nNgnUjh7F11GvwsXx7vYYSDWE118B2LPIGkal7V9
KfJ6pkCBe6YVin9zBklGzG1TL48Scf5FEjFS846miK2zU2HuO4KPz4mIENlNlBrT07Riu2Q5xviB
W9cUPkS7+uAopqXO6osvEz4AMa0MKw0u62nC1tsn5EuMNq0vhUHK7O4CrAoiag+d8QnYCtZbWbS7
sTEDA03OLlpJOwqSSl8UXQMbB5ekXBOc7Np0veZU36+ZcVqfeT3K9mVtD27gYeTRhjNUO7iCa/mS
ew4NpEm8uw79y3ZZin1SNbTskYWYqIixg/JVWgLa6vRSL15/oSww6nRF62Q3pJLEAWcnGL1ZBCOl
zqrnocLvMyt5Y1Ujm7LoMrd9xC0NQYLO03hjwwDoKxexsKTcGiY0xH5Ii1YzYLjN2EBObEWZ/NoI
0wIrdu8T60Xa4cfo4XVZEmXatZqOPD7hg/HXGV+AJsjKygVcVXNv1Mj4QID6trB/21rhoRH5oe1p
Z6mRhwRqRrTBexSUzlcwT5VzazvyvatYIopycXchz864qI6pmsc5v9fBhEmK0TDKgkf7fEfGgYkZ
PfVuna2f3gwPe2aOWIjmBvVjD1iCyGTH0FHwGRPOrsYat3bpSs4ln55OBTgDBWPNPWrc/LNR52Hq
M44HLopqaMIE3XZuntcp/SFpQq1T8eYIrDLPX0SVwnmyQxwFSQYMduKzs5c+bO9x2ASTN8OEtcHF
JTD5srqEJ9Urj4ZGpeZE33NyFps2+XYeIutkvJXt5LNnX1qVKVk+mLeFjobTmX1JJ44wUPVbVHYF
tkrFp8v+dat6Fo8xn4mkcgsecae89zxMYXTm7fqkwNXH3EDhVxzvtmii+7jAHVzCogdJ2EZmrbCq
ZQvE8JEI297gJEEWKGNfxBUTgUSNh1ktvRebBLF1gCUwya996UA9Mj7RZmDGC4s3AqxPK8Y2yKLB
uoi5INCkfx+wjIAj3G1bPT6eR5GImFYwjvouUvKqupAcB1YJ2+V2tmaA9wVtA7lWN9hwwp1sQUP8
Bj7syK4QNQdpjznzgOU3b24ZlWabse+0/1pz6yKXSaUyU3TTrduqAvKxl/qqbj0YFObfVKWuiqT9
qNOAvOKccEMng5mKAjismIpX5BF2xDW1BvNBugWDyV58881Lw45uLO4rUb8pltWNjmGeYmivbe6K
VyEnbFCFsTYwJdseq6EyC0ek2/1Q4qiJnAGdKj1dx1oxU67VBduzHzLmNVqRSsO1jUPBhm4s1K71
+OvgJjcNS5+fqm0n4fHac4/TbBRgFsDs7UgmuzFKf+Zpv+8RP23LBqKTh6WjjL1nzdlvNXKZcx1g
zYz72WaZ5J6AhrjM9/XdkjQjRDXEamL+CokA/9FC8MD3xSdSmlclg1PlEaHcDDdLoy9yh9llzYvP
en5ym4ZM4pas2ZnBtQQwL/Hv1YjFsZvjuY8A7xIoKKNiInNX6Dz2QkApTUZzzYSdfNdZdzyfCKF0
BcghcYCsQqtNId124Qdt/iwixNLMnPQvmJNcF+N6ACPVc3F/lSAOTXSNWqeOmMdUz7AYQtAuZSzj
8nsl4oPvCqzSeMxReT9qbFboU8480AUNN1HUu0xhKSvtgEJ29qjuo/YofYxKevx8u46BNMYW7C7s
vr0Cgs3d0lo/2JTQSSh5VMZ4KA6YeF0riWXLKGditTqeSDOtOik3CQQHkLtRb1HCbNcK3uje+T3x
liAtzGdci37Ev0pViOgbJ84vsNsBOKC+Eh6HkM9X6RxgfW8eWRcj2iT32ouh4Fm2Ej5MBjBVQvgR
vjQeK2xFLijEwNQ962ckoVgU43wsVtzvdWxK3QtgYSAFp6RjJw03p/wMQpZWL2L8NJlVUWx8st/Y
eypKtx1L8FK734buGCyYYtlB8gAMbMzEu+Wwmjp+lmfzqCdlleteLJxk3STHdMSU3WVWtjzUnaBs
+2GRR/y1KYtSJlC9YJmRF8l949u0aCsGTN1XH/04fnFb7MvbjMdcBFzXnNwdyg0t1jt3fO3NxJ7n
znUWNgT1zuNyGKeXYhRgdPozLnl0Vkn3QswmCYM5KXWH+4FCb4PA+TM031/pIqJ7vcHFbwJ6qU5j
V77lOfRd672cs/bCjaP7Jj+vo81pSFL7GNDvlj6pcGNJikDDOmR1MIbyFNv6xiZ8Z5TXC5CZLfHl
SxzGao+XGVmklIhF83YefpGWsOMseu1656/t92qFIzuHt4GZVM/1XDNXp3MZlLmv5YSb3nkyzp3w
6VyDnCfxvGdxdXL7IRYwi8YCMzS7IGc9QUHDrRxHPAzxZoRUzyMi6vCJzsZprvu3HPqQ7x50MN/N
6bNQuHeslBlRwupc2SgM4r74ONe+gU/eRgybNBTWdaW16Ru0hIeqET5fVn4im+TppuAu++I1Ynuz
cTQlpG/HVxmIWeYUb2ncMV/65LDE4O45ERESZmZ3wu1n34wL61/ITjvPe0IhiwFJLCXqaqb/tSiO
SesTo1yZaiPsNnPgvMaaKaDD/SjtvbeiYiGVi/9YRsVDnXOtdVZiRUiT3odLiLmi7MlCnMInjNue
5lowRw7+9bB4b+fVcbXYuCLIvkPne9VSgrOhQGyXeycpS6jCVDVNsP6gQNkGpoovq/jJTThlc+7z
lOJEqk/a1A1RhV1E0vNQNfknVSLbENY9AMh0s3BCjlkCoqK5AfmgCGhvup42hin+k8z77tY/x4xJ
Ym3867p0T8VBWQWdesZ+4E8ZBqkZrnrmFWW2lQZk1iNVTD1ClWm726A260uxUrRk30y9gGLuqQzZ
dOuMehgjQuyxuDbhtN5iHT8jZtbvzfBWtCyY59u8pg/FuCD/zZN1T6/jlABqW7K8mVLmnnas39ye
Y+3c/JAJFRz6LGr2qv+gZ+IsGf01K/80W6QtmAoT2uO0Mtudx7FZh1spj/bCYVUjZXtRnTQeA5Pz
sNhEBoc5JdLijj8pNd+k75M2o8Ue7+VPHEYQ7yCWWzqzz51QOmeJTvFAQz5lzV+mtJCX03CjbBIM
MHW5thQ3QjbhHrsX62hZ7avIvOfBDr+nUXQXIBspfZ6vxoE+VvrljxqTyEPOyN0D/TPFtPoJLw9k
5ykeZ7QlzebPNruUrHFtk8K9IuzyBmRoEVLyAPl2FNOUi2D4mKLSYABOz3a98SCGSSf5telskr1f
paCPKwWho3Aw8eJv+IDejELBJLIoLVw/fvZZIOF14qXRFyySKz6gDa7cJBKjBGtJf1SZg4tmRDRa
LLG4cUjzSBNxX5fRp46DBRZouc0LuobRu9u0sPyMsRhi8P2soYDO0BlZrG+SkEqsX0tcwsjCibqV
h93DwzwDFuXKLN+RL4eUFPFTYAxjNeRU21fRJqyGRx7G5uospRwCBZ9/LkFWmwZDO1r2tMRm2kTQ
giHlRwHuXQXQ7tV0qsu0Ibq6Ch1ybPy7P6Saf+g17XpGbzC5K7lrSZORIYYmG9cYnAwDD8tGfIxk
q+nF/p7BEOOYiLW7kX6efznGBCI0gZMRdYXEttTZfasTf28vI5obCjF0DSQgJgLpaLEuKEnP8trz
H7bj7rIS55M/fvXrJSEKcpgLhmVw/ierT3mj7WbsgGPYou385485v+SPF//xYdqwIGbzx/l357+e
f/rjd9H5k//45R+v+W9/95dPzaoapAqk5rfTq84nqWkqF2iLfv/u8+H1AVFcw1Bgi/KfRxbb5VWa
Y3HvVFaH5aL5h2KIZPXnixL9aCLCREVj2rcYIqfCt4oeMxyZ40wiYMR0RkYs9BT310UoMI00f08C
/2FUIU60RhAcxb17mEi9x4pivLLTt3EIhj3XkhiLEQ7b3MdEj6Ql9lkBnVIgg8G/4ri9q/Mvz3+0
LVwGLGWsjZcIuuYASeziCuyJcJS7Sso8vDr/xHQaXGXKxnJucI6e058GFct9syQu0R3KvSJOwL2K
Ybu6S6T3Fs7du75rPwpKXxWz4bhMNETieWT3hd+O71Ttzinhx2EvSkCexwnabEUqC71v7NfHBqfA
OBXIXOqCfCap6JJF8rm0/OjHaFR84qrr8DdJ8pAoEOjIjotMwPMrfyfz7FY3bOXRxa7Qz42daEtu
8xLjvuDGFqmHkOeG9M7rY8CUGoEEF/KKZ1Xw0GcUED27Tu095YV+ULoJNk5f31lhCTm2g/qMeUyQ
PSd2cjWVZESLeMyZ0DB57p2V0G4EwouV3hb+hEgmK7Zl4H/0cXFSAkKhEzojCvGVLQ2EDbdIapLt
6IWvcXI/29mDGCEyWIouUzMe19F9HEPSxKcSwvrYEm6AIdhPd5EfYR1gMt+ivdJThd3hqGFDDx8t
Pu2znslsLCUVojo02XDy8vGuVxBk8YK9SVKYjrPPxNt6E3k+dJ9oE9zWuNHrvmFTKqaZEMMfpbPo
L0hUxE7I2GJ3F+zalEP2GRBhGRwb7N6RTKE/GGCVdqVo7ucqwG/IoQJcEhR8XeZsBuUUxyqPDoNP
iKkHdwdsJ6i3bpd+mSvfp2gp5LXtwcpeSpR8WMtAJOkJ1ZrCR2+APx5Vyzc3xQW51giGWirQLOzh
v0TQ1aZEGub9cqcxmTgG+dJvsZHftyM2Z3II+L7ktW11tJO9vo6igcRGLZZLXXbbXk24PJn2sdBv
juxiEBi9naJHNwOGnqiP3UnjilZMN2oQ4W5QIbTjuj0qEVabymeTqeLhB0fAfgVbmUMh1LWHK0it
fXYjGX1jII0QM5eDhLVbRCSbJWk3cBh01LLick2y4SmPXFhya3Cjh20dwwCsi+Y7eBwG/YT3aXsg
M6hFJ6oHusW9+mBreEyU+yZZGg8FlViNYzJOYKRFxGjpdN7xVW22A07FrS4h+NUOwzsNds0AIoOF
xiKXMNu7tj56/roNJpzCvH4gWtNz3kKvhJ2UyHsbO9O6J1rI6c+83+nFH9ITMMKzH4eHUTBZ+Gl7
wp3gtnKCpzgGEunCmHqV2FhrWp6s3n5n4wqk4ufXo9V8dcipgNw5nlQ/g2U500WJpfJFk5F9Vkft
O8ShI6SDFDEZ7FQg1LtgiHKUNnjJDR05fslMCoF4BxoiMgwBlSOurdJnMNR3/h05ryNCZ/okzpSx
GGOB08c3VtkwzxClVs/WQ18V350R99a+Txi2+BX5zh2hFXoz+MBVOF0RaYjbUEhdfuza4OsyB1Dq
vXBv0Lmavu9l27Q/K2S42ux5V3e5KWpQhGqdd3EEjT9fZ2gSsX/qhOqO7SgIoE6fBlXdRjlG2sto
sMfIuZ+0vl3yabxambjxlyfAK1p5UOGEe3l4GfbQRWPYCSPOoTucvslpw98HbOEyJVcvLmz7pi7z
9NbFfSmfkbwNVXGahoLWueWMO9xcuusHoaX3iPIc6ZwPaT6NT/YQATYlZYmjrf/iSe95JpYiZvfS
9HpnjaTbuRNC9uhEJbeNtI8fjuehfgoPa9Z/j9dbr8qfWoJGmOqesgmJ8Qr218RfA5p7FzAYoOeD
97becfDJX9LNVeXOZEBY8BgoSIomIdoKZqsyPlqmwb0ch4xWP62CPGaPWNHrSzPEK0o/ydCHcRKg
rGGLU7CIhd78UPbph0BBkcXIcnERCseFBvUGpmx10SJeKxyclzGTmlpqFTl+5OkMNtFCthmq6GZs
vXdpsAwLhBFonU6JtcUlmC7Z3dq7qNbU0+A7b3Xl3o+mfO8HY4T9HtEh9MyQdpJ8f6NDK73B42Rn
9SSkJjGrdHUzKDra/asTl7s5sE6Z6u5DKW7x+31aLKYNvP9viarC7v89dSmD3bY71rbzMiXuQ+C3
+wTVhieSBVjLa/EnpizHQPNuJjOuyBP6AONR6gFWyUQGWHPMVvcbBusnp0xu3Gy6d33wAw+yxXZt
3KtGDtusrB4Cu7zpEmo1XH+x0kvyot2sDpFsRQpMJXPiscvgi2DPtdE8l+WKQjGdd3nXvVjkDFbg
EbWUL+bWmI/KCCJpmdlM8I/b3ebhN1kgUGpClLKdfo1D/2Nug6ee+I6ROXkOnktuxzir14VnaFrX
Xeg8e3H67vX+EfttrBMwUauIEHPK4DJZUUpYOJ9AvnMKDJN8Od2CwRNv6uxDIPARFr5l/C10sxVA
p3B6dgUxbnJOvoOnfFm+LEnJntHO5RbEU8aSpFyS/tI1+mKRa7JhWhoOJeQZx73GlpucUy78UjKz
ZQGmjhUcZMLkm1MIqFOi1Pfy9s3KR8j1qfW9ZyYbcpAlGVZQmR30IHTub4XlHXBgmN2byYJ53+U2
8oe2+DJ7y08wsa+UKttWqY8uIz+QYVizXGE1QNpj45g0GIjcyBFLVH9Rf72ubbz3nUKzsw0fFgCO
YIKcOyJ+GjvSxOqC0KfSCU5yqYlzZysJKFrdxEGbg4541z7wmhN1VxYP8ySvh5xw97q8o67G8cLv
Vygt8Vs7tz8VshF/QCXUETKzxSa5rSzvel5sJDo1s0E9mC6T2g7h/N4X7bvfs+rXkkFoF7RYPUBl
dUPOESb/9NPSBa/B4Gbup89UKzR6jnvRezizxbViG+Ulr5PFWJtWh8Yq5QGBQrvJwq6wConOtseh
uxiDtN9wOy6tIH8WC/ujtnIP1UzEapHW+MnNbKmqrnyRkwiufQfkOLe+gHA/+JZAaFGy0PszGK0L
DUYu05WTO18WiiSDvBRb+A8AymwHU3TqC8aXsKSu87mQB2Y/uJjxi0eExWFQ+nWsBXkulY3WY4aC
RQM1nbml2alp1ld7rqfNULOmK2xg5VQdPIsVGx9Vq2m+apcxMuXV1zECOC0EAZd1NpGMAdzG4nrr
LoIxPxE7gUHtSFzMJmjw+1ghPhDZZj0nJUrtqmyfLb3c+ln6XNkDTKRg3ixr122GyZiOofT2Capd
3PsiBjcJTBYBHCM0Zeyh5ao/owhchUzFSWwgaT21XnSaqvAZK0lfFPA2qa+p9fwAVAqXVBwsoPbg
1n2YEHZKV71quHqkTobOe7vSeeW/BV4E9TqCUmKfuwkbPf1o031H6zbtIYdu6PGCiuGlu6k8vOOF
3NhTsTNvC1m73d/+LZuJbKa870pg9Jy+E7bxPQPE5it8Pt58WtawE1fY46TfO21tf3+rmypmI8gi
5iURvau5On9d40VH8xFjTZ8zJlciGHcLH0clb/7qCuI9M7JbT+ZzSasxyTnnF8d8x5iGKE2cgpmQ
o5pF/bJiyZEVhL5vO6Q/Cuwsqou9w4KkUrip/CysfHf+2fwb/6kIuQwjRyjUHeY1FKlOO+66HMDC
fp9QWFkQk9Pz/xXtXXYV0HEOZIzwPhQ9vN+8RDnB3vxsHkeMmnDcjG473R+xVsOx35X3zEPkG9O/
H+xPc2D1sBS0KIF5s+lBEecoiAEfeIeTw950MfqJgHDIX54PCiaaeYX5PoVoIyU50xyr1xttYRW/
iSw6mi9HiL47nwCNa1HMl/SSZxSv5uPMcZmvtczpQL49nzuf0XqHhN2WeXca2vcdnWynAjHhpd2E
C85vp2cu4e+nGnFU7kw1B27WYgjkI8LNaKzBRNwxf+/bnNHG73o6YEtQbc3P5jUN/X7bf7fZtsgG
NIOX9sWvl2cmfZOUiJiPKwgRDRG/OuBYIBRtGuzNr8iBwf8nPJqXKHJD15EdCnoT6ZQf5qNs2PIV
xGQf0H3punfofifzkeY1UXNXrvfmFeaY6uZnevf7QSX80hxw0niX5qv4ittJ58zUK7RF5/x15uP8
aTzyMQIvJ7YoX6L1OKUoGyE3+nVzU3Xf8BdEPFvXp9kFWCRj4WoQdPVqGLcYvrZb8m9o+YrsM6DY
FjxV+YRya7V8dUgT22K5X07nBr4a8k+W2ydrZrhWXrtf0+opyd3o2q7s40jH3MWRJMW9mLEEFm3X
DMUwHW7zmFg96AifimzeeTaa6cZGG4TXu4/lKZIyB3pITrzV9xxAj8XGfWC38F7pGWOXILg/0yBk
y0DVKJwNfDuapohsn2TTz7QhyGrt+gUXAkkGGhYUKX6ZlyKpHxtdP8VrCFsHTxYiTCbghvKqb/SD
+Q9usbtThiZmqGC4Qp7cvF/3eu8EWMasLCIXU5p+2rFu9lnwYUUYcHfe8nWIO6PsB6K2M5DvlYrN
E9ANRBc8izV/FXUQXvhYEZdsGCZkrVq9Ld7wWBDlg+AakN136TaJhTVDarZx9mUw194lNq6oEHPH
zCiglL6i9gwT++kMd4cSNB0HwmBrbbuqurFMv9IxHRgAO2LTJP2YTBzRVWTHqCOiB4yV4Q0ovFTL
aRjxlMrL5jYpKWx90zKzkW9c9HXxITtsMJqE3aM7cfz1zyZsaNaK8hX+xM62BiommvuXGHkf7YoG
kptB4rUJ9BnU11o59c0kkbvGmPp2GHKgjyxY39E1ydF+VCWYNs20t7jBMHVta5j5NCkaEjaOrWCv
c25OUjsfsQGmAZICdLvw+jZDLA5rPNCJRSacR4Aq6FgOwm/qvQu13ValvFSdfd1FgBHLlKElNs1M
4tluzhA+OecNh3lmXjVQxXDPmuD/6X029yClMVi2Y9rQkwPvjaAdvDjnX1ybMMCGaqz9XedE3k7O
8YhEBvF1oDPixE1oTaVIATF959EMeWUFZIFPXr732ht/8bDEtbirIyFRU0HdaIXhscZe+zagWqKt
4t3bwVXUWC9rPH9k4erAyyU81pBk2hn+hV9gIj+7OI5pmdSXNvW1h7oMOgMkklk0dz/YCpp9ZQCP
kYcVmpuhg9X1bb6S0tMnJBBmjIvJ9l/KOcROcgI4HTGh0BF1y5rdx02zHLKFdwYkVHs2FRWMsCdh
mBkTc3Se7YeZ4F3DZDjUXvtU1UDN6RRYG3eJcW5wyy1RKeXIvc2+enET4usVPfpzt+5rB9O1af6g
4mxQoS7uAU7D9UCibzy7+L/QnEBlc8M+0LtY5rXYj1N9EilKxRhOEcybiCg0dTXG7Wns0xvHzz/D
8jaKKI3aspOYYoE6m2chxlkfAsT8DNdlvFA+cwCsX4SRbCIce7iJnEsnASecU9hbFa4UCAtgWZzb
qaaheGZJVQ3HQ5FH4nD25k/i1qHeD0ooIsNEeTTkVIM9QwnYJo1SGxsLSiPpT7S6NIVemV2NpOCY
dtG5adBhcG7Kj7eCggnbXjoG5m+2bE7eiugEBiHNHho3PMCjcu9gU794ORu42iKcuXkrdHOjScBi
OUB9TsohRR3iooCOAGmam6HZF/FptkcAXCTy6wovrhZUZeZLJjrR5PZ9LVXzhvX5Y4GtB1tRWDym
705yHW5yNegQDzC6ZjpkYbmPiW4y/bMzMWfVzMN86bUn4E2AFd8mS0yflj2aTNGQZDfsPUCRzD53
TsDfhA6v27x4c53qJBRjoY7SV2tK0RzR1HZHYkbKiRBnd96lw2hvvZgFf1gjpLcDO1B7/pom/Wtq
YCBPw+RBAYHPkuHIQEJ5clYwopoz7GaFHWKKgiBPE5bsBGJllGQ/IIgh/DB0d5jmZBggE6QCD7d+
N2HZiJ+4bMvoprLCvfLcG1noLyutb6BDBoivOYnM3CRJSBHzaLdrWqQvYSMeVR+1VzTZtlkzznhE
wfRAPVFeRr68F433lvvuhxr7dzunhyxWagDk5xdYcr9NETFmhLg6CHTPbca2Sq/S2MUAdMR9EU4P
KWxFl2x0aHhaps00duwe5BjuA3pSFc25Lulfijk65B5XrgvoaQfDZ52HT7/IU1P/vVaf1vRAjlot
x+uiNLxY0/IrM/92dR3MRRnmvWF6FrjNDRmugLhlQqjpO0gjSf1mOnbkfsDAoXmzW5bs0zQF/VC9
9O70WDgRYA37DSJAvQuAYLQSyn9g3HzBJ3tjo9vbn3tnIywRRTJ9N63fppkJqMnpfbYRzlaeozAU
I077n3nBAsL5XwjNju/4bEwwpQ8FvPN/ZwV3Lg8aHNjhGCs4FMt4borS+Q3DvN6ygj6ukEOPVQ+M
KMkBzNcIyQGPej5ykWqLrruhR9kDE9/Mwm64Si0hFnhiNifLMBmDhLIojoj6NH/zYhxjajhwXJP2
Kk38g5sOPil57HBsdZXjR04TnXZkZBp47dhesQH9siZct38+ce/vdPJfpy2IV+HcI3Nh/sR1h8aF
bXLeDke2aceSiWNendsogDxqsTRjhnlbqM9mmcOt63iEtYUO8XSO4VyYnA6fnRysAMqVBv7dYmg+
KUyAHZ0loluD721vCrA1eg9bMod1iBidq3deRQHYcCK0UJKxrLlp9ai7mAcBCnJsZZ+mbErNOC0M
sWkW3I9fXHtDcCBMCcJvu5yosl6RXWHgxwxX+S5bolSTmt5mxyK9Vj/bbL3HgV3+DxdNRP/FaOFE
XeGHJKVEf71oYRAWgbZEf7QyAQFOxU8rPcrAlETnXu7cPQ4ubbEzmfJMj6DrctlI4DiztLBhuQka
VGS1h11cbd2RErA/k2POtKYVG2x6/kvDNq68LoaeK+czaFI7fQAmff3FZpPiWbv0cVe2SIbckExY
cRXdw6BnFtUUbc4+SQGlzRP4z2Mm+PuYMSk+EhVGCJPxbxKEZGwLN8qS/mjbvUuWIL7xBNMFKctE
ZSX0t1BBncn0tpuDCeKvcybpWYJbmVWGBG7Y5PES33tqvRFtsGPyO64+Ux0ywF4ZmY8pGOZ2eZhh
GjRmUUkkPs8hV4YMqqe6rPhCB7gFDgTzj3UdVxM9Itx8ztQhL0+hzLGtKJWdoE0nqjdoruYkhEmV
zzA8yvmIFPuYr8uZh5RPsr3yesxjwhZuoVnbZOpEBy+Tl40hYoWJxvMKieQogI8ytuDkZMH+LN7s
GO5RsjwXUBPWALeG8+pKu0pRkBd4TphRgUp4C48bAExetjCxtv98R1w7+PsEFggX0Yqww0iQSfAX
WYg3WkKVCzaUeYNmUlOsHoYwn7euhLOD6M5ffbEZhoCltMWb3G/dbafTT9ZkNUJsdgf8kAynThme
Vd3iHRZVt6GX+GiMeZOV1V9JOgVcoH/1a1LqnUvpY8Pzf7k7s+W4kSxNv8pY3SMbgANwoK2rLhh7
BEmREkVKvIFRIol93/H087lLXaxMqxmbmctJswzFxiAYEXA/5z//MjbY81j2izmtrzKJnuGe7acu
ebCD/N3PWDgK4ws4CxtqazNDgVWWtZ656Sp5QxrF81qQIrY0IZ+H971RPE4nBBsyxjjZxUuOq4Px
NexjnB/qYfoUSOIO1v5iNHijZ6O99VtM+sjZIxQaumuWieLYMiaJeenrsZjPYTC23FMSD4mpW1I0
nzqwuqOY84zCq7NCihisAwe4s9t6Am7MTRwO2RRnu3pWHHzZYMmXs+ApZpims4keBrorXtWK3+bU
SKpI89r8PQ+ife+zNhFJzr2KSaUft1WcYWvcm2P0XhYYdqUCm5LuVReUUVHfeQYTzLbE1knrLBRx
q5XuAzrna9UXE2ryTZLAFlThV1bKZ9Wa0kVjaKmwoTjvv01IQkOyGzJ3gNI7hkhHgvYADHndrFRc
gUGNsBLgHq3Vd0UMouLfYCxFmeZm786Igpn0E9uMPZpEOPQJRsMo2F+XMnqM2vyomap9/FJFww+C
GnmtmB4icDayRBLhFgXWN45BxgnflDVmYmcOFabSdKJJU163nnzIDBi8itWlKs4u72xFBlG2Nvm1
n8coWDEGNH/x2wbVd5QjJ51ZDPSRbXNM4JD6gAgyBupQBDonZuyUmaCHJYdrI2/Gq8WGe+/U+DnC
52+6ES4OB0Alu+sgRuIkLe79sPoWqlWIrD0sb/rmMWnsb/oEj1vCad1yviceEQYAmdvMO+y7mqzm
c9XS43cADxETvcRvn/xounOFwWJD33PlTunBpSf3jZZSrqD8swLaIkuan+em+lwn1d2idBM9o+Se
9jjo2PyJrcQk0gkfDMDzbYg/QSuU8Z9qu3sD4GS0gAJWyntLUcAqgx9M51OcTNdD9ALSbxj6axvH
F0t5wNrMjHIS4msPhn/ai+TS8iY7aw1Joiy/TahKGx8hWzYxuGYy/nXIKusyQE9zMVmcpgyHSHs6
LYs/HSsbexJfEi0xrSMSa0J2ViJxPlflyH5iYp/mrPGdS295MjIP+8XQZADoT9fTsv5ws8X+kq1g
ydl4bcRowVZELL386sfYQ9GAmwgDQJwS+J5mXCDtxbip7ksA2T7BuDDu7M1kixG3gMDfZggrhiE/
eL1B8Ig3FFiczQol7elUHQZ3KnfjDEmzPMrO3Wl2Esa2DlYVKZ/EjjCJ8AyrjPz5utlnBqZMa+Jt
29kUV7Ox3tig5od4xNhF4LWHdN8+rwHuyaWDM9hq3xmDRSiMU68bBL6Y5KKFFtgGLU3D5t1E+8nt
3mebe13iT9AKWOIMJU2cpex+X2NsaGVY2xu2eb9anr2HvnasTWFvY088eEGF623/ODWEMZYrVJRp
abCv0ldRROcDXvVVnM3wFRvjYsv2AuVhPjbhalwSmcpzu77rG526R19DUccQtEW3TJJsumMfJ3FY
+Ejgm/roODLA+XNND34pnpImyK7nCEmsWAn7RmrOaGoxsSCrbgb6n2M1rTh0yvSYp1gKJjkmQglh
CJfcKI1NNSZYT1eue4lH+w4SHUJ1dZT6KIQktLQU3XsVwmEJq7KF/JAwUvFJBA1pQzfVJDDi88eD
HS3xyUOw7PUN9vwhrkEkdcLZrJJLaZr9sc7B6S2GhzthwePtYAhe/OKxISVP2G50ymTrXWpVhIRW
BZ9u7uYDYjPMh/v+OLn+QVpAKhl1J4OW+TFIzf1KatVs26+I+rNdOtjtxWn69jLH1s8Gcvq+mKvh
EtfzgNt5Ee0rj7jaebRO0ikZ5oASknnsyE0aMTZkLf4SRv5jlox4ZYYmdJYQ0VHhYVdIDylEepmW
e7dfCEDldIkD6w4rId8HMYE/aBA1Pn+JShxt/eS8cgDYTpQAQ6F1gOQ0HjorP0fD0h/MwqNLbogv
P7uG7EAyBBlwDFE26WLdlTCczhDsU5wWQrjHKBfACNFYn2kLM0QmZ5+Vmo0HP2L9GhFU3uOELGNj
yx5H8SS+TWCIU6wAgdKMJVclpVnZWWfNAM46lCgVEZl5TAph20XA6jI+aglX1ffsddn4HnnwdSCs
YcalSjWlzYBe/ZrH3lenWDE20XcsxOKRlTjZjPOivvs2RrAdfcZ9MLnzZ39hmVrnfmsqPYNbAbSn
Tg/Ks9PU6HyekwP5pExoq/3UZj+WKLpoenZp464pKaQZ17WcjIjWJg9nJF/s9VFqwrSCiNawuCNx
A1IjPhLWrUXQLydpt1mHgPFX96DrpHZh+5ii4kAyBQlDSM43xkB3BkxjAXjjJLbeq+1Tc8gRv8Dq
b1n7+StSUIrPawj6W3TZ86SowSa0c8r09mFtimfFh1Xsc0/AQEfYxCgRHw8kAQkiyLBa8ScENSdV
d8uuTynt8Ur1BDWnyq+7EOymR4SILxMy/maTkSWegiteET3MuBfqc0aQ+5UxNLRW3KNFMmtUm1fP
mts/xnTuMtnLHIygyKaDNeDx2Ceo7YsMNz0R37T5VO1V4pfSbGmC8NwiI2hNetERnv1ONijLIFK+
izqCU9KBcxaC/hZvDlyoveJs9ShfU7K8Oeft42w0mD4ED5G7Mqu07+hu0YZ404MLc7fIk/eV2EMn
YgQ1GA/ZDOLgeWgH2uV59GGo9Ljt2Etz10jnWC4eQhP3qBtoqdjGQydxCqs+TUWH/1kHi6uX7SnX
aJrSAwbGqQ3bOzMHvykisiBUNNRAsEtAnFEuvhBfB2tOqWuMFDzGbILLFBMH6Ylr14Y3Rac/dihf
+DeZwCoXiYEig1Bsqpps34SgaDb+3aHIGMggyYjCtzGeqIvVN2KNBVgkZeRVate3FNF4Viql2hzS
n8gxf5JBf0iT9hvSNHyreJOXPpu2ZjqhJOKgO/ICoKs4M9VTGVEXeQgGBNnqSHSL587AnT83nvQv
iEjz0DxuUc7YKrjdgxLtOKwPrLbNk6o9NX4QOlQijRttVX3eNe2XjNE1Ihlq3wLQJk1p62MDx+gW
xz9/kp/zRdw2Rn+TSFjQYQvTuWuDBzNKINUyv/UC3rrArBHOpLcuuaoQ5MElB/dhcvN4E81PpgUf
2pa8Hf3ExxO5iQ0PgScSr4VJ0yJfAbfg809KBIalIp+Q9+aPQbUj9ju47pUUlVhqfrkpODSHOZ1u
EQ1eIpDxjT9Gr0Z0U6E5B63+aorwvTZWDHPgT1bIdwitr6jJp/VuKjnWcEkjpkey3zhj9Sln3srq
g9SF7KXEiH4QH4CclyqVDXvnLfJ5nZrnY7UE382ieLdsxALqvO2t+N7zC+IJ67cszE6WAkAKkF+q
N/OULe3rCHIq1DHO1L+1HPB9DNaeQ8QmJi3pPoq1Cs9rW58KQS5c7zkmjcZxMjh1ghDLYcMgSXYU
iBuHxjm4MWxdMafvGhHxYTpERthtJEDg1mHoru82YowTR+uLn/kv/oyjXeLsVL2E9cXOHH2SXRRU
paVDVfRcug4KySEbAfUumVK//1rLIj7oqUqfgzl78aP4rYzxEhv8GiX1QOamDMv9bO2XmE4ekjjL
YYduAiOYWUwU1SQfVAMNjtLcdSq5dWzkXolWVD+uWhJ3oTGiJuOXEN3WwJ9ZqoVWQenrU/GSZAuC
QaXw0P1RHbNrRzHZBuSpEYwaPGjhlFZgWOpL1SzG15KUhhI5tQbgNG5ta+FEhyiln1DfYKgArxRH
wYnCr1A4szORfis4UTOAyOMwYwU1Z/GvAYDW55joHAmcBfKXI1Ra1XU4eG4m3X4yT62HNbeq7EfL
cNA+33vBLTGMh6Iias2Ce3JKOqxoOs9nipPk52SJS7aWr4Pj8WG4l9SJTpZDzpHoJLmknkc/BvEf
ka5xO67e574uw42rVGVGj31QJ34uapXN6EGnnlxeo4V4Tr+GnsyrOYmw15z3dQyl1Uw8iQXiFqcl
/kgFo5jJwk5UBjvktHOOq6pV0ugXE92ePgQnZcWdwua7E5vo0zm5jdn51BEyP6llPy1oFhsH1b4E
oDU7ioMM98AmxAdnsSBgoLoY1qA8idqUeNggJEKscdYC0Sk6Oi4htX6/RepplFhx09XoJtce0e0J
eT0YGXN20Pe2qL4LfGOiar3tJk5UrboNJfNKt8FdWfwYgvkhwFFt2zsI1JK5dE6piYNN5r1WyCD2
fSGv6xIC7SIB8uvFFKcq/OFUMdiDaaP0DY/apgPXQuxSncc8cvHcnkaEJQrxcSM8e2Xnl9dg02cZ
oD2YWULbZXqvMgP+p8w46ap0k+d3aQJLyKdqqpTEUGuWtfIkXpsTK9pD4DTf9chtWdjr/H75vgbW
dWqu92OxYv7rU3F0QaZYCuW2CdLvGrZCKcq+iqEPbvefZnjbUyUf+mZ+JFUal3DvYQrHG3IBD77q
XwegClhjaLaUr0MYGdWuUCovNW72GsSyHLzuJw0Tv4bJIH81rjIgn6SCcN6QlM5+p3e+tG7vuoHp
MdPMvVIg6rMrE8veabqLX9pQlzLse/lTqrQ5BQMcurC/ylV51/Qsz/qUK9RERg811KBoGH9Iz8IP
G/LuIV8ec4fevefLJdK7xDVfy4Hz0jDi/eixchKM9xwp5NiXcF3NANqH2pL9jARc3ID0CPPXSNpq
cTqXG09poobVuA4N94ue9OrPEKoFs3pMjpqWYX5bk+QimU108oFBEzuLqpEwqFNzLeRy8K9P81zg
Kwxmb5jG2+iM3/pwugcOY+CQRek2PiYepwdJl67+NhhtUu/0eaExBIMBCyMfXhB88rCY8rOqmSFt
Zls9udADrN59Cf3+i9YSBUibSSchmmFNu+2MdRdA4vpI6jiUhjDel9TDYI8cqwNoSJSJu2HUyMtn
QFANCcmc9SRsahCzpyrQoOq8XkfqC1kP9M6qlh4Efgr0oCejLe8CX2l7WXitnMW3o2bCVhHGA2xv
CqH5KNSO50P5RMqd36l6DIutbYF1jdIL4g2hsC9VaVmUnvpdTmPnaaLu9GcAHy3xsr7KlQDTKDOZ
S3YGuxhmV1Q7VjhcFid6V7O+JIafsja39Zge9Gu5aqq71kxS07Z5oPF/Lw0k0bMhzz6fPOmgCIsL
+gi16gPbHfIuOWgMaIZ1ovHmObIgnDKTUFMX+GfexqTaY4Jb71O0h83Ur3s1woRqxszL52Mp2jvk
zd86mtu1Cb4ifWBwAZYBo96+yfL4mz6HGsua9nJuEazgKB9Vy87vUZgojxolifPmiq+/H91pIa2v
BPhKzSuN1xyQAhVTcEBbQpmhzkx/zJ8BjvDCwktWuRsMDLStZd5lFEpzaqs341GPONYCU4La+7LE
X4c3d6mw/nXYe0J5iy7nuaSlxiGe06JjyNuU+buQ5XNSTHcJOWSeGVl6/u3IfSPgHmv9pOGzqdo1
O2fRldeLMhMoZFbu6/ngoAeoHPoG9WVdEmr7XqFTqmxhRpZsl44gYKUqVPVcoqwQCJS/65UCUdNG
XFHsib0HMm4YakOfQq1pHIWsNh6qoF2ZhMDGKd9adWIx9jm7s3NvR8zLTGOZ9g5i56l2jiKq3jVh
AIo9M9Oy304i6rfPbWtYMMqLu2QdKFAi7xktzFG9Zax038xg2at2JlHaWqcr7mJJdayG32rVS+th
B9u/pDmKxNU0568Kg5wGakit4Gb/eIzw0sHJge+1nyENNtH6qDq9Bvod0ImuoXuaPD/Z6D8hHrGh
D4g2aypCi9z4i55g6O/m7IcP2tciQ2bNHgn7t4+OFZ4AWW0Om8y1n4OFdinnvEoq8HQ/Wj/PBoOz
xubt1oZBtCG1jV416gwPMjCaFge1OS1EcxVZzecl9xo6Xpq/gY8lqNHHDi7GrQiJ+VroYgUl1F1J
0ETpx+/qHVW/LRYtHZlSdHS28sFjkSocm0yJVZn7kSwFgkxiRr7XML9JY4o/eFu8DnlyI6mc1owS
jdp2n6cJquKS7w5jlUfTAoYJ0YgWBMfjsv3UDAhwJUCHpwoJ13Ys/DvWi14zOqVLT1MITRn6ySt0
LJewnffA4jsOl0aPYfovWTyVzTxIWmcfLNfCYan1gEmrmZge5VWMpIJuF5M35XwBTMR4RykcirZ/
Mxl4EOcYbPBTTtviHeoo4G5I6IgVgKfQgTlKcOsSOwuXLEUDkq2wMcafXpriH1o86zUxSxN+3ZDu
9TzEM1H955KREiWYLjPN2IfK7/70KyQQQ3GdOuSV+H4ZnplpkjZgeFuFgWvLAj9x9/RRt9qqwFKi
+HgB5a1cxFIFNaQ+f2IhEXAA82JiXAjlJ3itai9HMg+to/V2nrJw0yUtLD75dWk67P79rxpM0DiG
0S0RTCD7izbHaPMFtm3WwfZEDzRmLKOEc9BDC3mO8+pexHxzVjYbz/ajffewOmzdZFiDM2FiPtTv
i4MBUmYgPW1c90vMBPyqNIh26fkOlCUbuxmM1r7KjoOyeSlkdWMMGPIzpnzxpzetUg/xq+ysgPd8
AKvxaVKxP76OUer6/shWsKLrCia72ShiQE9HBAxPmNPIAo+P4PUcsw6JsGG7xtgbc+nYGgi2I++H
6bspQR9Hyt15qh97lmSFrBQYhvJtPDZ0RjKA9Ad5+F030P3afRFieBwn7HdtPp8sywkJQTWM7L//
ZjC1nQaxnSei20Asr7qJBkN62VtG4MuSm5SAeI07UlF9FVAPu+z7khQvdswSwXRu3EyryVoHZcuW
kDMMRDpJs3NqiFxT7l2S0Fyg1Dn3hWJ85NN427SE6i52cuv4cLDaFR5cochTdUTxjj1nCTi7G9la
osVziDgEfWtASbdmEG415aL3fDpPN7r2KFI2TcB6HK5vksIWbg6ql1KWhDyrJs5ci29FgxrDbXEB
aiWvN6fuljMUYlfm7TR5KPbg0i0R7WkXsig5eU4EC5kEzLQ6a3xJ+24zJByybJ+FzUDWhZK7UTu5
molp553EYwBCjGzP1MV4NxxzpwEUPuqGquRJm6skWXNDXusXtW82cNAB7ocLDlXIyFULnzIdkhan
eRflP6vhSS+hej0r0+fEoykQNVxK5ykPkkOYgA94GMRezW17I5m97mnzn43Y3VlFfR83b6M/vNQN
c3U/5TPLbUo2PHGzzSwRYIrsunMUOYmFRluFUIzXJKtswF+fVXdXRsHRT8hIgqgjSg+QJzo067U9
xsoeoAOvgb+8d+rgYhjhobCyH9qUozBY4QoFTaMhuGoV6SMK/YegpwILBRWYz3Ku0C+JKYDmdExr
fJ785BuMQ8C9+UrDnDWjng16wkMwyuSojaE00wsjbAKJcZJXxAE1/Ms8SLR+lL1BeaIyCofwymmy
N20s5HrsKEElyF4ST0PqvKVd/lUZGKlt06wIvArILfer7gYS5ase18H2Oyxd/bT61EG47hDtCCqR
DKCcijM09rAtOya7sTr58MB8QKJ50gNgSzKxA6C5coLgDi/ATyF0vx2iDJbaCM57T6AKe/E8U95X
GDIxkgTMG6VysKI6LBTFb3CKGy8L8BUujTcNDtuekhPPI/AUCbQe9maVy+dudTDhy5bIDJoDGERE
15jM5xAVDfsR8hse4HyfGIyOG3f08ErFsZtB/Ochhj2r3n2+3PB6GEAWfX0NTHituEqoF4669tO9
W2XcJgWRuD4zzdxLMHCGbJ9VhER2ELMFBk1QdJPD7GSHPvWeLJslGbbpD9yaWeAtsjw7mxEpdYho
/c8+Pe05Geun3sJIlfHOJvD6W7hmEOGVlZjq0mZliYTezyH57LvCfLFtxTrAAPxU8HrVPRBYRVKA
ctnpldOYHqMOg/3qOmW5HdzX3J1RFCo7CdXZKHQ0YQcsO/wYxEykieo+cx6WSj6rqCAO1JB09D8t
g0li+gpVQNCfOW5zxq2TZbSUL+qESAuoaTa6GlVFawJc1lFpyTX53nxKWxqKQv2hsaoA+uGTcfTa
otyFs49LiNXda/+ubGW7Tvw9vHmfDpBYHNZI7MqhhneViDmXQ3JyF4TTNiOrDaaxAOveg0LH10q+
lkb7ohytVM/I4OMrmhYsg5s75SlSJe71CugBiEzNODtMT4Mv2JZ+Q0WIDpOVnOWOdeWuWM0H7X2Y
q8MnxHQ2DXPXZGiIO+VGh5MIQYsCmm53AcR80SiLNbNyxN1KI9p+rcD5EZ6SWxUlYqvewmXNag55
/Oyrc7KqQsEABRIMrZbIies09VRdUyhV46nP3FW566keTGNPYBRnQfWSO8VPofBT9S779XpT1P5Z
Yh+frt7PYmqQyUDRNYv3RXkeSefVTuZ79fEI18v2MeNNlnuGAR7fQz4NA5CJmU0jqQ/5TJ3mMxI+
NnTGeOphmxJtRqVx1ajKSr3NuiJWcLrur2fJSa/ditSzF9zhYItTMusOsMdeAeVxdlnUQqF2cDRH
WY/z3jCnkCRw1B4WQ+k2QbaFsXML+mG6hmd0yd/djoXXaD0KbnxqeCdWVWr7Cr7H6/KTN6NXUyzP
dYBx3Tb+Z72TjLB8sDsyKeWZ76c1lQhf0e8ehoUFxtROGOHZxhI13GTl8F2tNXrvd8P1VkA82sET
dZa9smIboONc2VHyHuKDceWaycWq8TZMyvpbX31ZhPugHaRU0euJ9TkvA4zeaRjLSSRXaxQ99bdm
F3+vDfFa3zv7zKmwpK75QFVVoTcbw0cNuix7KJF+qEpVhV7Ytx1mCVfOOJ7Scjohk/oERf+xm/Cg
R13/UE6f44JJMpKIh8a2BYNE8hcpbHR9a5SOsSnCq6Rzv1ZtM/1C4ywLMMB1UTbakfjFgvyPn/N/
Rm/VXZVjiFF2//gvbv+s6qVFO93/5eY/Dm/V7Uvx1v2X+ql/Pusff77JD/1+0e1L//KnG7uyT/rl
fnhrl89v3ZD3+tfx69Uz/08f/B9v+lUelvrt7397eUVLS15m3yY/+3/1FIaxaUNN+49//Q2/f1L9
CX//2+Wl7F66f/Mjv22IA+cPMhikdE3fdZzAtuD5TW9d//e/gYLbf5iuY5uejwWn47jinz7EjvmH
qf6Tnh2IgEc4ho4NLP7734T3R4Ai3vJNRQ20PCyK//vg/vTuf3waf7L6NU3nz0RDk18gTAiplucK
3/a8v/jskljt52k0excrDLG+zE0EEYN5LftpPq/+ytqQYEC61OQyDc14SYa8OTvdzMImXR+qu/Rj
muikAohOyCFQ92XqOframMAr/bhZ2XDY+xYeo3paGT4noVOfoHSUZ0v5n+hrQl1rh0GcyPj4uPvj
MX1frp1HPh7uqw47I5FdWmmT3h37fJsTwnxd1FzE7H0fi8ra59jehY1xWl1q/8zEtV2wqWz8X74o
XYJpn425IwZbDC08qAxtYObgt+ZDGc3z0XKM7RQb8SVnkdx5nqdql4bJ/xg71zhgkeLcIoItXPOs
LzpmPDh35k9WYSLzEDNjQZP3m95rq99HNeYwet84WMpOxs7h5fL7mBj/+eZcE63XReauW+dPMgdk
deM+poIfbvLO6wlwCs8ETXQHprLzWV/k7N4I1AvYCCSH5KEkODdwyZG0McvRF8ZqAdnoq6451Mec
vxleX7cNRzIQPg5DHwsC/t9HpW9yHP2+MyeigrHqaZQ/zseFvq+vmInhAXIsU3h3ALjkt5D6k7ro
dyp88ZEYMbrbOQaqSOH71B2eohvoC1NQjFFJ0hkiS+uLGtl/nxv7dYy/zKx252p2YTGY+8Rq5zMq
ZXiVMSqaeDyTeIB1CFLJ7bAKNOdrAn+L7KCDT7osI8/hnOBUOElRHWdMRcfgHDRg5cJKx105EN0m
qrDamhAOoX6t54T5t1UkEq5MYJ6dGlOMqiERswwT5zxZLsqNxvqBdeN16uNDE6LY+nVhD6jKTB8V
hborqTCL8of4Jq1yH9AyhaujL8Lkv69VizuShfc5XB3ySxZyMzirkhV7aiyYPP8kvFMeDHs/RnlU
shUeg3TYBSFDRzQPJB8aQ3eeauwAs4rBDDL17hxjebXr7eA9aAimTpMoh2AEA6T+9eyaSTU7pnqm
073N3fcQmXtniuOYOswMzeHeGXCxQQ1g7qzR/mmAjvIVbedtZdFXp2k/nRvPms4DJkBbRJXMe+q0
ZsKr0HP1dnjYYK8bDJKqX2+Km1n13qzrz3/528uJXKcolPGB0Q1OxBP8jt5oWATUhb42qHMTt0mM
kvRVolchAJbucZCbQozByUmM13Zs4r1RXCPpDikZfbJ/O0gaDa5cW9zsqMQIPwDvUxYbBpb/8Uh+
I9IhdwuW++DNKQnao/TOsh2VmQ7J6Bhd7uOyOWRZglR13s92WBy7fjLPE+OTM5EQnUnAjF2W9XmV
Y833d0SqZkdI2v2FADu+5MDlKv/BL4mMho+MTzZo9lWSxsqc1J3gpEJQs6b2zOiP7NaSlaJXN+ti
tnZLEb3gFaH4NXV/tpGL7Y05+hEtfEGZOxPj0HvJEcLEMRvhnHWEJGEOrEhSOGhYvH9nSKHNORH2
72v6Pn+yRiZa6U999vsN0VNNk7EarKhJmYijzEJ0QZKFa8Ly6hgONoLeAxnduPNbEhx/HVIGw7nB
nkWvQfouGZDM4hgW4RA5cAVmS0JdZL6y6brKHIqsTVl31VE2Lvl0JR+n/i78uuo0dGKDNx4hibEh
0C8HZSJ2mQh7XGKI7Yns02CvFCcoFZwtgSXUyFkwn9NovI2xKaaGHhacVq1tIvy7wKrtnX4rHeX9
6NiXCV9bgHi8Wuz7tSCFsMoW1pc42Jp5S/X2z6W3jM3L7Hjpr3XZj3E8D2nmrmSblEfgIOOQRdO9
QYIfTDxsGuv6JsHubVMng0M9lTBulHKhR6uQLaxJBBlQNls3bZn4e9PBC5PhbOCARmoZ1wTN1wZX
9WMxBCBwKgnMCsz2HGP7ftY3Q3t4bcxqIL8YnxY8ErpNn8Qse1K8LZmwdlVS5HBKzOxCuNzACedG
StCR5g2VnLqqL+THNbtLd4jJYjS1FVMnD6livCQ1wjKBB2TuVCekCcVlNfPislhDcRkmr6ZtxCqr
6N0JfS7MwXJh8ZjxFDqFBcLtSC0oPSbxZzK6V1EEZ9NkhWUC6u1xBf1cdgOjPFHBEvXviXg64nQK
vR5iF29BV50kEHZgq71A37d4tb0NcvxQiol1vvPlcrBM9yRLFYyDd5GFW1QTH/BFx51ukqfEy29G
hFnHaZpXXNAYhSwpcEDohNu0W2B3YRq/8zPr5Ntw1zDCODQ865LWNh5IMGMb5iUBsdxzjd9EVBlg
D+rzKVrz9yelb8YUQgch57MTbIp+nQ5dNHye6X1Tz7mF5BQd4VLQUve9yM9BR8YLp4C+KP063Yu6
fBxU7Fyiyp5cFTv6olTX/LpITy4oG8AHAMavBwIypTA+L/K3dp4+FQhFr20MhDdxH20yGzJA11qf
0woxJ6at4IckMw4IsOt8fEqiin6T4k3AYttMxiCwJjbBF6ydv8gvJKxZB2sS5rZbsDALEcbM02Pu
ovoNPay7sulpyfJu5w7hNVwdpukxGdSBOqVR0FuxICvVbZ6K0XvAiia7io1uPWB88cNlBNPVnB6c
jCAEyQ3OxrkSIDEUdexDTmYd/MvgsbCS635al6MnBNN08d7Z3m21rO6JXnA3j3gO9FayPrYB1iWR
M+5RKIcs0M2jh9E0PNFH2c/FbUGNJ8gXLpMcrnjKML5Y5W2XmddmUiGajeJnWWHltJKkJqifdmTA
kBpaFsdUruMWt0Zygv3mmDdq4CT7XlF1tlVXqX3gpWYAjyC5IbuNWc6mx53tiIWofddAOcTk/Mxv
lnFRfwoT5s1ur3afgK1lHYFMwxmbNSfw9lCFBgbsY4e11BQzdSseEiRhMDwmEoTX2aJpI40We34P
GuNVkBs/e1N4+zFv8AROPaBYb1FmaBjqea/WyL9J0D9YFshdP2DoEtVIPsvR2qYrRUYwr96uwCcJ
OuUhGjtOOiu6zPUpZH7B8MQrrxKT2WAnvi3kOd2PRPptlLfS7NcovPPosszPjVvFxGQhC1iSiTWt
q3DTkZ9skuJOzrTw9gbhi1+5Z6dHhQOHF+eVArGOuPNQzXzOlP+FLfJ6PxTyJPxF8fNN/NVAgTwo
N/Wc3swes/GQwmEPqodOGZGI3TTwnJc1R+BNYh0aE+LI8n2JS9CmKj2xz2dnG68Sw9K4/D5Wxj5J
UrY8+vFSthYm/xBnCCjMt44xPvsD+fSoXx8nF+kOeN3k1sUR+87v2VIwH3CdW3Tb4qq78WwMBByR
kZY+V9PNQCZAOYzIUBfryhR+v7fW4HvuY78TcKTjwxDdZ15yiT3c01jp3Ks2bu0rwWQVPvQmrzvz
uNKEXiVweHphZZsqCxZIQTx9nnHjcROcbPh/SuseLGTn1lAs11R+9XC52tZres30nZK0QzZQEyQq
JrFCnB/vlyhOt3IBCWkJUZ3d4LWLWhZCByjHQUpzAPYyD4Y5My+ajnPofRrTKuAsxkU9Lxwy/Rhk
9JJYlXqYkfwGKM0tF/wMqQdDLXxropBY7uoqndBoF+OXqnBfDaM+1BZ/uNn5e5GnuyionqK5/AGZ
hMOe/GGDKwqTZz6YK1vGPyoJPiHH4btlOvkPq/deRoKRJ9plvOWHb22AUY4n3XTTl+l+ibDWIkUP
TVMB0Y1COyjm4lw3Hj3Toto1xqPpnpFSS4vl1mFILjpP+LjQT/q4WeqfrFRpqe/8y8P/j/chJL0J
jDqZCTnrBdWRDjDFmZAU3TkkxVTf1heJ6nc+bk6QaX8/zOCPaOVA3rRh2Z6zlWJPX+s9sz5FiMna
zLsxCnoGfbe+KNSzPp76cZ++5nkd1dv/8uGPl0kr9/cvW75kI+/NxwuZcNdOS8zYRB3VxxP/5Rd8
vM6YhapcxJ+a7viff0BF5Xxg+HVaU5wF17p5StUel6gyfiDTElUWSBlmZfib6jv1xcdzPu6rFmWe
+nH7L8+RYwhz3Oi/k2KGVE69/sfFx3Mz3TB83NbPidUhfdxXDnW6IgFVrcW/PbIhEMmGKeb8+0n6
R3OfvMhsSu9rpxUrNtjyzkKxg38AhfbIUP1fLjxVden7yNeAHRiSnZvoWmusFYzy8fiv2//+MbjL
v19FPz9TtLl+hp1OCHtITc7ReQQ3jCZxZroVzss0mz7pq6sjaSrmxoBe1FMbopw+62sfF0lk/+t9
ZjNucxbT48cz9LWSUJaN183TJvvzD+if/3f3ccYw9P54+Y/nEIx1X5PiC6dZWOe4GLloyzfDKxam
xYR2aFzu/1/k0fGB4v43yCMA5vAzW/6MPeof+o09+tYfgUQG5gaElnkqYOs38ugHfyCuhRrnAuIr
4BF48SMBDUJmYAE+Cs+zLRO88gN5hCMNXOhaDvlWluv93yCPQsndf8HDp9e//80lGstEiuS7gRBE
Tdr2X3BHAcO5xYAZp1is9UrVqCAqALfxZuNU1eFNGET0N2t7zqXzUNQ59ZRfxkdzvk8M5AjGNJ/K
vmXc2Kbox6TiCgbV/+TuvJoix9as/Ys0Ibsl3WZKaYGExBTUjQIoSt7vLffr5xF9Zr6emvnOibmd
iO6MbgqoNDKvWetZ4F0ld3mBeo5OBiIdkEkyyXGIIm1+zDXphONUFtgyaFuh1W5GP42OYzt+YRxN
DbW8/+0j+ce89e/zVdPW//vr5J1i/KubAlmKbv7hmp16h5Wg6Ylj1C0Gm0a5m+A6keVMmxfpYOnI
y6VZwMpJKg9dX2zwtbj2cD62PTKLpThUhv5SRdZpcXTuwR3erQUpyTnraNpEFHa+pU7KN56FdFHe
qvqx0vQPWhD7/vuhKBEUrRp6xPvRzhYxrqTxmGprqYu7g9svZA3BgHTH2mkEHoo+YdEUi09AxDMK
NYoCczz7fR7z3O333GooSfPZD3m+T2AfDeYePLCPbk9IPEjW1k/fD9+jkjmv3eOiPfy/L/tut4aj
xlWYSSvofXM5WAgBTt8PSUpbExk+CLZ1jPz98D1GtqLoYaLNZvUlGXMYFI47FmNv9aFxza8BB9sq
HqAC7Wgo47l9hdPkhxmumFOiVr8busggFrp+AhAW7yvk1AwA6LUALzsMKlpkkE6xfBrIVEJZPxT5
lJ9WUu2O5voqioEhKz7Oky0ssuZyrtzV+r+L1JGj/OfD99e0xg16e3YPDTZ5UPb9/bR+Q8/h18N7
OZhTogUZ9RZ2G9Y/uUn15xp8M0lRM16zjsQt5dunthgceNX817xO7vofudbCM2OywmQpkru4okYu
cJDEiHX/MQFFsnTqOR2CUZsGAgTYCtvWgvZQtu9mroxQb2PeEfgKp9kyHnTJlxbd3JVFrMhhcpmf
gisMvx8agVobrVd6HjQnPSuW3zsUoC/fX/p+iOOJPywXbec71sOi49vCUKi00/dD4/026nK9lfg9
7dvPBqLQsR5vBLLMTatPbpCywzwlzdIF9oisLceka3bLObV8FQ6tde7q7qbgpoUKwPzpiTdd9TlQ
HPI7vkee3+NLiPVYsSyCRTSKhmYU2VEiYENlahKuSm5htWQwwjHIceeP2S/jKoSq4/Q+uSxZuYuq
TD/BqmcUtIhjn8nkXCFb2YF8BxHWUco7hdpO94pu9dSlEINVCTDfj4Nkar2D6TvjhnMDyjIwFq2Y
2DaTCUhdIjQ/yCc57wnBuil0DaCj1lpbDbn3keWHspUBgN8j6HQdUVNEdn+N6yYdqJvRAiUj2eZB
W2fsjU8WbqIJSub6Bz/vHvm4MJIytUQyoGDUrLwBAif2MnHsU+ZzipYDfby+YtTNlvFzZu9sf9pG
Amp6C/0eyeZLl8p3Mpu106QOGKtwsHsTeQ/uwLwnKfZJ2j7GMB2B6kCUsOnRxuq5LRfCZhqyTHtJ
dJ6gALFLL0SQ4aO1a96sMbF2JhM8hnxQeUE7bxPNqmHHxAeOYn9vWgZXPKOtXiopyt2UF8txiD/r
GYx6uz4U/pUZ63zMmfBtffbm2+8LJfc+FHMltt3WaffLVD70rnKDkjASthwqJnDsqSt6iKZgPbay
Zvude4R4yWlCL2IMGrOX4vI9x6490zr68TPuS+s05dVZyJwAwHzcEtykctJ3cnP4ImcFPitwW2jY
N70xMl0u/NcEvHhlGMZOj4sXqx7rYzICYpgjsmxJEKVbwQ/spat1OxPvsreYWa8O4qTVTORI+dOI
MNNrLRwlxWmZ2f6wRLqrVdtvSy/6YiwDOOsnubttyJ7o+zCfC4ZEadfvBVJC7KoibJE/nmLfHvD0
u0QLxj2HcCdeNbHwLFeVomtLjgdVEvlFCLJKqO/6eGOaot/FvfkSpVp34Dpxda2X3uhW4o3W7/ya
ESAHxHXI8caYrnNesMUhxC/DptIT1glw0DQdfHynDlmSk+QV6S7aNeXcGYlOkILB/KHS62AugokP
Z3Ry55A2tD7KUSgXLbEync1tN5uH1u0kyZAcXpV1paefgkrot2Vivdl7P8sAGabNl5iTVc+G46PP
VlM11gCjcm6Fwxy0XL37UsEk8JiHN/yENUv3zrC0JLTSQgbA+heAbJhZar0PLZP9A3py1M652e71
2f+YMuB4dMMPS4yoQyecPfCd4dK48dnS82PLeBnnTBF+l8xEBlaH3qwO3bwbZTMfsK3UG8OPLgUh
QAQZtT9MA4qE4zObsbABdinlSzJ0H26XsGqMLQR7k4aUS8skWRDDcsw1ccji5pBYI/Jvnf67SpQB
QX65nboRek2bdwEhmPhi3a2FfDmkxeZ6tBT7CEQ0aXcN+i6/ZTij7N2wlDwNvEpuCroTvZP2IAh+
K/yMoVppnkw85p6GjER8RhEJnlxZyMg06acF329IzDtg4mam802o8qkKC8fE/oUrlS0vsDkUiqlO
ZTZeiT+DZVVb0Jm86H4UZvsomuLWBjQqiwKArmd3YWdpu/VStrMkBHxTlM+V4q/Lf4C7odpDV0O8
liPCoevul5rAgjo/JQvqiSqPb5cmC0bXKDnP1YOud8UeEHd9VsNPRzovaWERbmZj9XNSDkvDzrUA
Yxa5ef6yr+Nu06dqDGvJx9+kmRWmksAX1IFw0xBGtAi4b1oqth9FfXGSayRJth1j7w2GCPx7QARk
wbBJA+Pqu6+Fz3jGRioUqt6y9yaEmK2LDigz/ZhlzogkvhTGPese875Mxr1dR69AJLx904xP7Zhl
QOrt34VLZTKn/U3u6bsMmOmG1bgKEOBj/DWcOejdShwztnJB/1vLpQ04AYypjPbScwwC7+AcVyUj
zNSu3+se3fUokSmnIvMPEwuBjZNH7T4mZWZbapTAKmpYGsXyxvVbbiFPtlmaBwEW2ZjaW8/kjUkz
ALuw09kGHQw2KkiR4vHnrN/a+OdfvLo8epOyQ/wsQSd6jlOoxAPejDPRrCwoil+91yAlWapXNqyM
8Mj9EnZ9KwsD+ZnWs2nDx3vysPiEWCjFu4vsBgXsgnLdtFm096uduwWOVs83jYuRkvIPq0DG+N/h
QWu68tbNtq1Ur3VXfni+hxia2j3rf/GhP9bW8JA7ScKktLwHNMKwvKyAVGQ6eWo2Wb/GM1AO6rwY
skBhBNNc4Sv354+F4S9euwQ2oLVrW6J1YvvBXczLUrnGoQQ/jpSX4Tscs0scIWxarHBAgUTD4EXg
SCAjst38Qo5ptLF4WCZPAFw0bzUmg57Iu10tO4/0XX+3RshOhUctlb/OBUpQN3uHLz1uE2CIgybJ
6CurIBfk7MRlf2/UhPGYY+wEhcekDhu42kfasYImuKlTE59ABxTcLRQqza7+IWfgKQpDTCUIiIPF
MlSk02DkfDbN6QVN5GvVRI+1CTPcl8OHZLe+c5eyO/jTS1O5e3eyvYMFJC9NtG2VkUKQ16sY9ygV
Z3BqoczDWhRYPSPCdXhFACMzWwr9lNNJ7pzZzMLRmPSAycDd0MSHmE95V3lFtcvJgo9bn/gFG7Gn
058tskaxcNy5lh1GMUNL3YiX0B5SMqxjQtsrszobNrIN3/uq1fvYm8/cb/aWX4pAOOo3G5pju0wc
r+mI5XFZuiM1529XFSOBpdWZOOQRaZN/69fxWcsfUEuM155yrLY6geNxuZJvemXyDStSx/qROJ9L
9YYcEPVgRBk0mIAUKExjp7muDket0J9LAgUw4MCwZBrOp5H9aHVnUwt05iL2lmOVDasBGMSPLDvA
1QuOsHYz4xI8DsZy5r6PEi2/M0Dgxnl2A0znA63hFde3vi8Li07OSW/JsCT2Lhf3prTBf49IUI3W
gkRL/aQvULJbMhkywjUWwfofhiWNU5sTa8PkFoY46vTIwP/KSmFD3vPRxEq/mYsW/IVnEZKs445L
Y8Lf8Cizls54q3UKydjLnjF6PVjOOB47437Mqcc7XrODmH8PfuLO71Dei9oh7Mr8tbQIGeBcsMob
1GnC6Rfhg9q7PWPzmJZ7spaAxYwRNklP5BQOhIxjv46glVPEdAkveirtHergLJA440K/8H/aVmPe
slhZFhZXWLKXoCgu1dS+mCWi7MHBJtDFDldyRgPcMb+UdpitdV9SwUtUODurRhpbn/g7OjvtmkR6
t4Pm5e01wuh2i0s8HKPip7xd31KuhavRpo9Q2/tgH9yq95HWlWqrVeJSa4z4SJlKcfp3d54ieHFS
HVPs1HyPKzJjLMO8VAtXL5aH51Zzngth3erkRUasgd2swStYcJWwC7PARvKZGa4TsJ+Cg7SS05IS
9HM9b2Ow8Cd8zbnebVNW3gdVVIfYirdto2fE2gqICIS4aOy57rg4LjGVY2x4sCvlXVFZlIJzs9Wm
34TZvY1pjpfHNF78jhnIDKgjGT/xYDVHbT74lp1ig4BRRQ7HNpRZWp+jcS1KkKGtAV6fK5zUL/3P
OgLLomgR66KOg1od1cgOwddYwPhc/mDNnHGVM5D/PRb9/KRp1By6yX69h1AsqbhL0e27ov50IpbC
uZjvQfqRe6MjmO+1fpM4VsvaROzRXzoAqKfvsA9oPmCCOpWixIy8JEizlHUzMaKJPkwQDA3iBGAS
b72cEt4tEU4AOEuB5aCKloncDxMKfeF3D5qInysrRRiJkx+i/bWpmi9LqC+TXsReQ/v0ne3CeCDD
FGCGy0k/EqjoPaasiQYtv0Niy3PAZIrwh5A1TeBLY0U6okqq0Kpusb2+Fv1yIKHvohVutbW79pFf
TNlEhF3Ye/kr2KWwybEGoYyaAt2jyJN1nuykRFNXy7e0GKH+xGRZzRpJo8IHN8S1SsdlkbuwTyJA
yr0ZY+0WAB9GiOlVUUMiR6qQZQLStpUQzCYTsnMTtB00lwh+yLknV22rU2E7PntZmAgZO0tAMcvS
AE5goyJKM0wMCLkKEz1skeVu/bdERoSeXk1wOEgQyHfSeWOCyOE6pVs5N81GUZDMajmCAnxFJs79
VavPhEqA+eAe22CmQvyXUzFwOlAWqI0sUhUQgsTpv76RhI/+8G6GZuHNcAXWAnbXpB6guM/JL3dW
azWjRyLUyepZEMuQzpOCAmhO/giEoyFmrkjyxybFal58acwC2skBZIv4Pkhs594hKXdTDWsSg7MA
zC31I7X9S1a7e8+JngHXzeHkE/9DEbm1OmKAkzp60IhrtaYox+++anFUcWkX7xcUSIQKV5/0LUhE
JHRh12vHCoNnhgugynuUsQRi4FzBeCgPujlgVGDwyM3xMzVSQulMJGO224LiyE16ee4T6ASnAwCV
ZBONSHny2sMaDHR/hFzJ3K2lI2+mcTO1xCAsykp3doYBgTyLeB/1+OctMjx90Xz4Ji9YS9JrtJ6R
LHDLkPz3c4J6aD9HCeMTkxtS9tLEmMwHWIGT3940o/Y5jj33WPkzTVgzNKRRSfzcjr3N51uuIYPS
Hh3UJTj2y6c5vjTCDqcSUjAqdb5tPJgquutIWF60cReRrvaTnAgY+kuORZ3SItHaK6FZ2E6dadmy
8bK2bLjxMXtorDTgDP4ZpOputngDqfKfJ6M69aC8sKmuJjTOq0zw2XUx+DfJRXSJuNKldAJFm6eE
WmLtH6Pf1FXDXeXP11ZGMYb6KD+ViLharTuprj/0fn1j4jLYFPUwoRZanq12emTBdJGerQO9Sr4a
wicEklAkIM7VKdoXO7EfSMyxHPVSO6AH2N0pUEUTNYU7FWfbzR+lxdlCOtouKc1rSWp1hAmsKiOA
ObF79slp6GB0VRk3hiJ6i+huNJUyqprODqSqNJFfGMfpWnQMgFZ5VMSU+Zq86Ou5ZtVfbVf9qCGR
bRfW184gP5cam01mQOWnK7+XCv/PwEa/q8znyHjUBEEtdq397uV868Uee2TscFuOninALsudt5s+
86U5uIsbb8nfBn6ovU+ajgOr11awvPVBwQY4AB2G6uNXIkeBtINg7ya8IXJI79HjiEz8Nof8zq1z
ZmVG/J5Y/n1Ex5nWzUVU9m9NKx/r9TVro3wWdRaU+EI9Dy4elkUTVxXgYjezEb0ViEAr79b0N8aU
jLvBlr8MezqiPa3vGv0W6LKJvrg55pSpYJu8aNdVvrEDuISMRRM7RCHjbuoYnDHfpwMpAKsR8TGg
TUkZIWbecpqpJFvoKI4xh2aK2TLJpXaMNf8xpVewWp27dPaiRcZyQKhYkmOOGqAlAY+dkjpiBUdz
0De7WM/1S0xO2bAC6CIych1J/p2XztvJBPpZUDJjDucsLTv+XMl+VyzGWz3rCMmaHD1gU51qt8S4
T0xdMOn9ORIL5L3VN8UW9rOUWPsGlUNkdiomkvTmoiQjmqhsqlednu4OGugLLGKEMDTehrnTU/vF
c6hoQHOL7dSQT5NDcYEA+FE0kxbOHEas94B54dRhjDGQLpS2KBuW/EefgZHS+msbFfiyyqR4nHQw
XZMICyxA39OnQ1vXP2tZktRb1zs8vb9sat2t9lCIBKMq6o256tIgAe164yXdL5nE/tZObWMPmDdB
/5e7txFFPrXW8j6V/oSOpLDvgNVRonozJhh7OYOzgGluZrekpG5khzXHnLmHcAUtpXdJElAsOSL3
jYsgfV83Ig0LKx7JpzDmwxrLPcm7dJHM0gxrkyhXALVARTvatybx5HsDM3pSg5CTlb0tZgaVktKS
1402tsf7pVY5STQzbvYXG9Vl/WTqCkiaXYidoaWEgA3Z/az5MIzi6WlMUOTVBhYspuNhxP4j5BoH
pr3i55oR3nUVVdtFDE0wZf4UkKfw6JPMAIjV2iZZdoInOJ+pkrl8zcre9273kZbTL1I06pNbOXhs
ivuiIg8J82mzg1/o7F2IEmGUuR+IpkJ4MdFL5Vl3qPI+JmY/57bGiMxerN9NowY6o+PmiCSFyz0R
u17XZ7ctNZIwJ66CdU/cxExurTmRgMK86Kb3yq9sdoowwkO/MT06AjsiBIIknodeM2xMcMznGF/v
8sxAi8XRK6eiuY4dJ/ckrGM6tOOdriUvMMUBuTXTu8xaEoRRrWEGbBqwfU4ZuCRyWZquXxJC1kiC
Y1hpqy0YZ0uafaibCRKTjirOyhDEzLN1SVu32mOiIevMcKeDclvK/YTgwREiUZbZ83WuL6BYa2hX
jXpIKz3UO/PIbQLFpH5MKts5Vh1kcW0kNiL6NbZZs4f7xTLDR/ljaDcgbNKz62F2dKJ9n1Piu1q7
3KreeYbyWF/85q6ChWjTOCMa2es664QyztGi1KyaPNI5T9PQcYZeyEiTpwg6IAWnuGE0i9kZGyOn
bPvLVfM1nrNrMye3chGvoJpQtKrXXJucfTvyibr0oL6c5F6kX60s7YfGVM+0y9Ep8n4PcJkKVD8b
DMstBTAWUz0fT1AyoJinCL60RV3tOr5ndDQSwjtuHJwBj9WgRTtSMJ8iHxwqIYfjQz+mX2leHSQ9
UuDP3OLHvH4Z04SBF6ek4QNZzy2y6dgWBuk4OSHMt9dU1E+GrOQlmnAVIRveKGuOX0mYpUPJ7Ydl
nCuWLAl0McckHypNfzRsCXbx/CNe8rOMGaIujfumDOvaZwmEQQs4XzFH4agc65YKQnnUhjFBGNu0
ah8ySx/pgYiugG10MD2bcMkRVwlzzIK42G3jjfYmifqTm+dJ2JkIalwjuZ1GMuWc2Au9pm/J0Fvy
sHAjLzBKpE+5s2tki5q2GO9I8eWcbO+ck2aDCMuituMQpOc0XfemIWLUta896U6+ywhcrN0khMsA
SJ1NYh4JJ2XSf9kazzNBelYPWRQI3b7twO4Fg7d8lkjdckVarxXVZ2IYX+3RIocALLsqiebUcjjl
Vp8cbCXuycCrWS7ZC/zyTLDIM4hoz6nKkyrH7bxdkNgiHSZhSo9+R7VRhmQ0HAycY8zr8rtoKT9p
rhIgbfHOFf771JiwleBGMEpUQRan2dHtvnB4ZzCSidAiZUJyDtrunRPdd6Vl3+htdc1ByWzy2eL0
zIaL56ufMUCJoZ91Uie8H205vNcJUeI5227Ci9h2mjVZBbxbA+He7D2g5msSFAGzpUtO2xy2fYSY
U4AjReszWHI+Nk5db4aB6m+0pyeXYPRkwdBqFzvWb+pkOAA/uJWYedXuXH8mfkl3xCEuWUtbfb9K
18cjXsIqgN7zqLT0pSF0zLfJ9WCwWARDw0WgZDxDuhxz+1XGiCQHM1zEul6Q3BO81YyqfySDzU/3
wPzQF4epKuO7Um/Gs5R2kME4hlGC6bwZ2zACmwxDAmx2WpMS2bZGYKbjFVmqOOZPsljziMAkkZ1R
nvEUTDupJ4oLlWY+zGhFxew/54VN8E/amUGro47SSC82TZ3NjZ5+UjYsgfTSGnem9ZDjpg+QIlqb
1KACIR6XFs4tr7k2Utw7foujH1AVazFsvnX+K7YrY1tJ7SoL6fK+uPG9mxdj6A0Gw8YMPWGBTN0W
lyVtiMhb3KtTcjeAcHpn0xBy0YawY7vuyXbNz2qkUJ8mBLORacY/cnnp1G+yiyDCmpV/12sLBCWE
9Auih5kY8q0yFYfbAyq9R2uY24OMGMuNsdVflG58lDNc7DTXLsTnKnLJ1I1mcHseCpnctk1+ECRg
6fbYvnRiATCFjnusDGTY+b4z3ZsCMkCq/K88eR/d/FjqnE2N3VohjMjQre1DPFIDKmO0iWSvOjxS
GsV/Vrpoih0SVHI/kCv737b74uzpxk79yJbmd9WBnh5ksS0668136uqXBQjSKUM1d/VtlrhQliy1
dxejJUqMy0vTFeelNIJGm5Ld4rg0RRGlN+RD3ilIAVwuShQ0W23RRTDUuD+7VNsU43itARqyOCQh
yyEUEPc6FyMr/nDnDAHwYJgBqrHbXOsZw89+vgNtc+OIONllE9koKleEVq2+Su7VEBC0Y9Go4Wzk
y17h571R02tX9f1RpzbayjUvRyT6TV7W8bYsmesBt4uDxvbkeRw08HWjyyc1az8ZGWM7KpcHMeZz
MIzLB9WGBm/mnTAbdJTjuhWqxAnLHliDAvyGCQIV2wU3v9koH6y1vhESPUffpWEzZu4dgVdbXCk0
2INVXCC5uMwYJGnwoZmLA7u1zwxHfoisNsN9SoJOSvthREu8Bfl0cnuClWw2wfz1/a6pimvaL/fL
kA8X+GcZrTEfZ9YuH6wrb1HlZl+Lqx/p8biZxeGc8CoocPrrPCc3OsnOjeO4H1mPCIBs56PQ6/jO
sRX3voXcwRifQ5ZbO7jGwGPoqdi1yYsQMFMXg1MaDkSX8neaXCt6MoUZEjg4VVR9byaMTtxUw4ON
F/gwRM2BrTtLYwh+zHmikjkPsdJG9eZn1cWpyzrozY7lS3ZTTEb+6OLnS6fi5vtB07LyhkxROgvY
8EnDsdCj4aCIRUHs5IiOfSYEVZqpU1fTzKelmbI58urz4kKVLtxh5zbiZ1q77G6Txbr39ZarJntF
VANsIvpWP8vJeY1ldUYPOwTkxlwqJyt/lAWftWT5XgkcerF00JGsm06DfZU5CPMZDq81XzpWhCff
o+CafS/nygzKnaFJdVZCbOAjPFlqdlHn+1rApA7PyUnrGXp5jrlvHUES1QCANx21LeoT1MduPt3n
UDqsSc6AG6YLkJB6n/f48XxrDNs1a9eevybgwoeaOeao1BBaPtsDsRLOPeHUYQMCC9I+BUrHhMg2
xjO6lGXvV+U+NofsLta8a66XTK2XQaNM9hncQZjezkirD800YOVcN4d1uumbHHWgMI9+H7V33w86
FLE0dcLBsdKj3dgzQ3+SnxqApnSiHaQTP+t+QDXfiHmo9msg2rbFIqAqL7pTem/dT4Uyb5LV1WAx
crUGqDtVJEf45AtWUcu/sUpagarq7mOIZlx3T7Ca49dJsgGZ4wP5dObOQE8wgySSWfESw7e5MZMU
TX6PWwkl+jvu4DYsi4bMc3hsQTTjMzHH7EfNYnMucngBg3kzTVyY6oa4zxfQPwbZXOWwY+48HtKe
m7tpRZxkuCD3BWjrkhCL+3ii8o7HAdCpPyxXq5De1lism1jl7qNfLp9g75RpvzQWZW2jwYEh3HuG
cX6TSe+ksMl7Vu7v4elidk/d+5geoTNJkPWtEsRKW2gHZ2p+W3n6y211b9fqog8bt7NDJ51dJijA
npKlbvYLR1NtOh9F6SO0KTOmmMjPwAoBHEKKUsXu0cvFW5WmTJekf4tpMH7MWDxmVbmlLObKWDxD
AhjvEH+ZWR3C3L6wCaGjq7wjvT93GS78rGFXilG15UbCsLCG0OUSpdyX2aEBnLPv6RZIt2Whlnb8
iIq9nTmJnVzie8WCjPHd3Gv7vkUeWOE74C52143YKhLVn+PFJA6aW4LS8b51CTOURiI2Z9xd4Jze
ayC2dqaaeKakeQJTPLIGZFlNeaCx2d119ZU4RdKd0tQ+6JUyAm2u3oT3ZBmshvQhv6kLh31NxXSD
uTpke8eqyp/gOOi2mQH5cr7S8kdHmbGNMXwEDl1ExmbUdVfXI/c8649MW+LAyEbeM9M5jbXPKJ51
BD0yJJNcny9Lgsc5Kx7qvqJTmghwQs63922LCffYD2xBaXoFej8PzT4g7W2R6XNgFPJN5J520B3q
B5VqlxZu8iZyuO4uJWMz3RNhbTfJ0yBGdwtG4sGe+jS0gMAdqxq2vXJ6SrfFP5O9AgKTkffUZBg0
pP3Ln+ntC786DGNt7Cu7w1ZezKesMl5yI8PQuBpL/fXh+7/s1cMngWygctQH0BARC1Nj6oNv5fD3
w7caA2nCAKNYn1hCJ2iMOhAOTKFQKZ3oOFj4pDUFa0I/hTqski35SOQaf7s0v//8+6GfAOxLzXvm
qbPy/Xbx+qTZggfr779NrN9fIh1jh+GMgNxV2oat/DkpXDJIi4UlFdcMBvG53FF1hkvtAxdM+tOy
PqApRACSOTp9mEXHN6vhxIRb/fXwUkhetLeqzyote3I7JSFjiuWvLxFYO/4VKvR/VgKN2Q8mwv9f
An1Tq7RP3ytEuX/RHFZlsfHXT/2HBtr7NyAJps8R7tkuMmh+4T9U0KAZdFTI/IPc2fhLIP0fKmjr
3xDqmjqEYGG6Pl6M/1RBm/xCH6WZ75qmj0ja/1/yF/6QB6MTI3DQsg0Hah/cNXPFM/wtHCudu1HV
HKJHwuLoHpLe33vd/NSSLcg4KmXcI7SwAta5n7tp60zluDMLhBcI9PWEKUeSm7vZ5Wbhi/zGQ0iy
r9rbSSrnoYvKZ84vaq3RgBvnaaxdZR9I6Xn7qGnBJ0/JEcYUnk8KPqbVJ4I93wq7LXd9B/cpbbQ2
UB07UtJILn3S5nu364dNXxKmUb+CLyIvMQN5xKUO3g+6pMlBtqBF7s3ijwpPG612U3LitgBMPaUT
BwF52+94Em353ha2Ogi7e+raXlLd8VprXUJCt5k32eQuxQyQ6Orp/StNfUl30I8KqVTBfTV0MTJy
P5t39AxkcVTFe1PyC7pmxo86lzv0EDUBje10XtOBv/WT3njpZvKkDCKSJoYXYTpwPosJGcsbZKUm
gI0cb+1MaKwhTGuX1ywZSwa229EgoJpIjY1viw4kISOMisHvhqplAQ8Ehy52cX969s85d6zD347o
/0FB/h0L9zedPAeIbaMcBxRiccwxd/qvB0g2e91QD01zbCz/SZdgc74fCq9nrybgQ8WA9EhiUBdd
8aTsgrQw4Pt/vZn//Ln8kUn2/VSAhVi2DbPENf4MgDJBmiD8yiF2aB1NblO9WQYjxUOtqfvYLJ/B
jn+ldvGv3oE/CCXrX+uizXOBnjjYGb6D9f52iixKGEufiOLYaymjDjzbHNhrC5KsgANpdvtZy9Ig
Q6pJWDP2dK0fq300SnhT6O4Zq7788/dhRcD83bvw/YxgZeswU7h+6DrWir+ftJlu9mNZQeC2E94I
ZL/2tvdJmp1HuZ/qGsqOQuEumDyHIsvPYwVtSytQt2ULQmKLpHLEsl/DBBVfiMXY+3Wx//5VIkLd
bJkExUfZ4z9/0tb6pP44kDAzGtBmDM8GePyHESH2vRHHa8aT9mHipv18kJmH0n3QUGZlAg6g66SB
NbZvwmAM1Mach0AGBfA1vWZC96sVc4UkR3K31+oHQX+LPvi5AG3VTuTi1QADmMluizb7kDWwpsLs
8xO8FRjE2vzhq/6OyQdvhJn+AkUs0fHXTDkT80rBKUNER0//4hX/EVi2fky+yzAP1a3u24b9xyue
8rhAe6GnGEXGo0VIH8uglJZjfE68xbyxfC/0K3QuumlnJ+RH+lbTSOsqFpEyPaLpbiz6zmEoGcsx
JdI7hz7EggpugiSb/KeBlRpd8Z2Cdh+Kle/tN6hRqyJ69xuDOZJq8xPUC31XOeq9BTR66AhwQoxa
wTZ3t2lso4GK/tX5ws3pjw/a0XXPdW3d9Xl0/7higF93kcZaqODBmtW+GnnLl0sXFR+aitS+/V0R
jlKZhhZOlMPgxh20mqHbw1tl6cA+S5B4C7CxZJ539y8+kv/puRmGY2L88TyIFn+4frqWQGQJpevY
zge9y93TUtSvNcuNoO3FU6PRiC6aE37fDswBvZVAyV/FNCpWAaN3HEKNYn7TKPNnj8fUXuY8lKjw
OCz7QA2tt60lllJj6X47tg6uznxa/PnkVGfPc+7b2OgOmjnqxK91ZcDA+r5HARLAXUMv2JQnlCg/
ScwSt//8ZRv//RLmIHYwCOUSwneZJP/XCwaj2TGNRZMdFwFfhkHIvd2T9oENqd1iSHioWiuAS7wf
JY3BvxN2Xkty61yWfiJGkKC/TW/LO+mGUVJJBL0BCZqn74+pienT6pn/3GSojLKyWElgY++1vhXx
wQxaCyWYfEoLpziUCTq/f3lJfxUehFLzMigiTUoZFwvuXy8JYAoUEIJ9jjIKuVdNotyl5+xh7B1L
LFdH2QXZIdbmWYSBu+n89i7xaQqowvq3V7Lchv9YmG6vxLUYAUDPMx3X+uv9mjItNVqD27QjWd51
vhSkckhmcb9L0mFYC9ahDFndaaZnyLkPHJ6sD2CBxtMECHVtd/5rHggaDEhodq5wt5Un/uU12sv7
8n+9RoBbocfOx2qyXM1/7EG9l6Our0aWEuXehZ0VAqfJaPVUb4YI1He0djMQvbOfQDuq5Q9fzwCQ
B2HeuQmp76HzlaUqWQX1V+aG6fNoLRBxOKBpUJDTlMebCNbaugqdEqhtAZJCGK99L8nNnoS65iPV
XtDS/vfrf736f20Ly9W3woA93SKb1jP/viM11OCkwVF1NB04Bg3sA9no6ZwEQbwhTi5nqoLCTjAC
6KyGsiLvIYfYE31XVdEP9IfTQDBalhr/cs+4f1UbywsTPmQEzyYtV5jBX29QzVm3miOfgKk03ANG
XSKPqpS9fnpxTTQxI/7WdZLNT0FkW8sFJKeQx52DDhD+EkVozMbGKHajRmS0bphsKtIgjo6YrMOc
q91M+93zh/zeZAKy8zXGOEg6kE8R5SeIml7spbtCjpnxSYAtp3WtmDt3X2Pm1MTegQ6OnB5amkC+
5BaPfVPJ3VTRZ0L/RfdMyAlQ6tBeZNB9RXikzlnf35FmSJ9c83fsskPj1t1nMENBECcuNYJ1mR/C
nJF9GBMKnc3oJSukBDdOVMQLefzPi4D//1gEEExxPPI5IYXm3/A3ytVomH3DODiUH4dhCVUl7AUR
Gb943rveg13oxyj0IpCDukQtTew2rsB651loa61Y7JlS26RTjnBZAE+5smDGHpibSVc1+bDlr8p2
mh1SlvcoD9WB+zlYx2HrbgRlJu7LITkGnUPPJ4tCukv1fa1b5xtpt3j1UNuLC5E7+a6dw480lh7T
HZGs7BJS3aTt6jQrh7ID6HdONgy107I+jOeBJhaDpd+D8ruNO7gLOQSTkmciexqQTAju5U+paJbk
w4RVgfMCSHnI6GF86DLO6YlBPyaOWqZ/pBZbQTWvashOmwHZqhszGyqr6Z5X3BEBUZGOW6UnZx4Z
mbvhnxM73MP/D5/vr/2SmyAALWED/HOpVf8Xnc8MS8B2OVfJSDoCfEp1n0WlSU8UePZkTQRtd7jP
aV00ASNYcyxfvJzWuB9Uj5IMZYanJA4Y1ZJ2C5yUoUO3/c9vodvq/D9XxsBkH6feIBuWBfyvIisx
BG8iQ9F6XWrhZtDPRRTH28pkb0cnRL5jCe4qwTJD7Ngub6l/yNL6PiWUyT4AoVWFdNyZfab25Az/
2/XjeP/Xuh2YRAkIjg4u5uXFUv3PdXsKlKucEX1p0ApnnzAJX8c9GtDUJ5leQMZGjDedDaebzmWR
2Ey6DoSnCAAuy6YnGTb/58tl/znR/3XBbAQuJoZI0+al/XXB8rbGn9WI6DDaudi4tsqeipGyywqO
JUnNH3xph5a7JG8DkXVR/wpzUX/a1Tf6fuDtbbv92dMOJNeEaL05kGen+kU5058jfwByifZwJxP7
ISrmcTvIBjguyyIMdO4KdOn2WtOg7iEAaNltdTbGD61PsAdK7frIn/Kajuqrqqv0ClqhPqhufogE
o2gV43/1uZI7YuyD9Rxqe++1yY82lfIyuog6wBjrbZhSBRNoDdHJf+ipME6SnO2DZgymnOCnCWUL
nJjT1ifHHsNDU8bnPuepEPCqnYuUcpWa8VPozcGRafWATmORlkVFcqrTaFjb1bxkaarf/LnVumFo
tcOP82W3ZIPlecsvVTAHW9RpJU6ig2mba4Fy51zFibXxpZO+iOAbF1tebciokelEO39AKBl3GVwD
DtBscoGFVh+nbpTHw1tEz7dXjLnCst0key8Wm0DU7ZkN9bvhD/OjPaIgIpMYixh4GxKP3FO+dC6Q
iiR7q8q/+ZYxnkm1lARzFNSzRURAqHa+FbSqqfWAYoT+huwX74qTZDzDygf5x+57CHuPHauH3h3K
SO6rNvI+ZsE4T+xbqadjV4iFEyye+jz99GfyLiaGhPsA4zEjimUP8YI9k21n88EieFdYRnhFD3xU
Qxfd5ctwHVoQrMtx4C8ZaIgkqUDuUNT0vqOOLn844KYfm7VDL/OhFgV+Aqc8RAJRGKcbse8Ed/Vc
9vA0HcB/xAKgvaz8t9himjrV5RKxhELHI865MZmiogX4FnRgfdK4rE7whpEfDsFP6aBnw8SYXegB
Lb7QHKUoLfAXjs3FzmOSwf8EdmMZEFEiyB9rWVbd0WuHrwG8zD42PAtNR42FGNsu3Of6nubF1XEV
lE0fxeCI3T6chldnxp9BURVvvLnf6MbqVooz5Fbjc0SR4J2dUNEWGhQ+Q+XvhdNezTSXaElgg4iU
yBuvNDaW1WVoZJilOSD6Dl7iPApbLzkmI3VqzwhnrrBMpSPSsjwq4tNYNA9zv/wIz7/4eWU+mo1F
nCnHRvJ+/xTdbRlhCuvnTWMVaA89PIpZae054ohjldcFiA9rGxtoiGqCpkkwIu6u9e1xj28Kf7qT
v0dWyVBPIXHOdJg85DnDz1mxfdnBW8XU6rG1DEYbWY5/vjL1NSRY681eMgSkeBVGPL6JZVblkHO8
EhRMaI8lQDEdC4JJ1Z7otogcLbL46gCppg1RLhufNTTwKzVQnRYRWld3Rufv3IfI8q9m8VObeHVm
J3I3YxYy/11edKLCeytHfyMrFKsKrcza45S8y2xCBLWMm00o8QzVOFxsGd+J6afH/J4sXOua6dlY
OWSPr1uHKZyRlu7FxG7PYdCK98msXxwsbhKTyUWP+IzAihBAZSJzU4w5sJZetDVeI2/otgLA36Mx
9htr+cVxlxFRqYN266T9+BbUXYZKb37NLHGhfjQOmHHa+0Dw4jImPO+ym99QDITIzELrOgfESWBc
AE2YkDU7zPZb7WO0MSqpz9rmlMtumMiMbCAZ7WrllhfPblGZJpnzXorY2xDeWp4nWMvrylDmtyYi
CC3FEqTQMe45unOdAvoTxNAckoz5G3zmZSIS/CTdVjNac3Cdpx3iPs9/asFHPHu3AMMpFWfLTb+D
zmAQye1KKXk3+cmWQoOjfzN/OC1LTwPiCn8crYnoV6HpGnBq/BJVo3aNa/dHWxn6Hh8rl7AIH3Wm
PN59KEI5ZnPCKYHdhSOZLpODFbQ8uL58KYaxvTfBjm0cTGScx7E6ZcPVj+75U+ZHa8APG+LIrkyr
PmLGQFNraPuONsmHRSFTuB0oU5nIa1HmZzz8+zlvHl3JPVi1NjPr0B1Z6xXpLalSp3xAAJkA5GuH
z7Jy3jrk19csBR2oW7/ZoTo5JWR3QK6a7m7POipMhWYSRITtDu0Ww4bcOdZ3Z2xZqwbSImVuYvJs
1UqXZn2dFarlG0kEVxb0RphUIjxhCOAtjq0EFP1A1JE8z2naPmI/qlYBscyzRbIuVLbntvDSXR7b
zboIWyBwVooIrfJQEbbWvaQd7vdBv2ZKkZ+GGUpuYrfm0Qork0B0hl+GOWyNIaf89rCn5F5+BhyE
lZqma1TBH+zLZroOVfsKyYMa2tYfef/ZFTRvOLHYqzbI7kaJICpt+QMnoFCGwvXwEebtjvUCDw65
OwsA5L5qXfJIvPRCQGhLuTYwC7WZwONkYVdjE2wKMiskk2DHOpMytkW10B5T8uCGsgguSgMpsf2D
0ywKvDk/5lJ8zKFvXaRvVutMnkx/4eYVlICY+oC0h1XHMbLvDmEJtJIwC8npIZy6U2Eoi6wCtlvT
9MDUp1DUOYL6W13Df7OLvj2b3iJVbI1tJIUFhbK2D7iNQJVlvoUgOnjFuoleU5bX0JGgmGly9eQ1
4fDDn5FF03keVLs3dLo1M+ReOnU9zjH9uvLi8T53yhDzFGZ8jfTeTMnfMp5yp5VbVTBDmXCBb/Js
Wte+zk6tclGzjjMOvHQ+OhBo9j4zHDLPerkLigqRijnURwQIb+R+fB+M97HwxhjbLi3iad0Ekfuc
LQMP1vEjdwHRtoSaHNw2eq2HdcsIufT9g0KxsRaxY11EsQ2C5DnpaTNyyyk23QRbMUprxjozlMd6
72XdJ9TD08hOPE7FvUH/e8XJj7YT1lQjb3ZTgMVlhMgwKe8tHmaAnCpy6ZlFj34TnrIC3b3XGQbO
Dnga0xjv+q6+s33CE1pqp11rOaQlu8+U1KjpvOHSY7SMcTzvJj3DKO3zH9M2KvsfdQzIBGEK/jT7
W+xj/xmj/BA42UtLa2RlGv1HP2Ct0WwDxwFhxEp36MoYi4M1mTy1NiLKNgHT26yTDUjHfZZAhDDn
tCHdlZSBMeujLVMB92ATn4CAdGuOeE20qTf1+4BUn/00SzZ1ztYMguplmD8Ens9tRqT2xrErjQ/Y
sQlvKbrt0Exf9WADIcjBK5LelQ6tZOCm0Isb6c4IKCewAuzA2WzBf31LoFw0GeavvFVIN8nJo8NK
mgJCZilGyIijsZ4H48PpFhLI9MnZHqlGE+wl2XVOPh7JPEQiCt9/cQ+TJ2erV8kBjrLCJ2Q+2GnS
tzakkv6wPFx4HijFiU2OBoy86pKWXertUxs3k2pksW3T8FSGHrwUBndzDOhwNO6zchui2V2jP1z5
PiHQGSKOFbNqiK8Ftv0IV5PuEHZ1ZNlks4V7mM7/it3r3o73ZHtEU5utRg5OvUTUtzSDwlp8Jn19
bSZS5zrUla2R/xQo4cP4QqoQzHGCMXnTl1QKfXaHbLhju27NtYx+gAF+8vziufbaA7r6145+A0BL
mhxNyCHdQYuRgZ8oQWeHMQtfSFtmFeXcLmi+fwLc3BRDSW8CUXWHFIheokWYU8bRxAiP3oL9/a6q
onwsgvAgWQo2XoY/Nl26gaYWet/W8rluJ6wOkdteGQFySzSjQWhV+53iiC1bE7bhyfDVS0y2Tqvc
w2vBv7Q86IVATRQX6maYPuhq+fD2hdu33D7883Aj3vk0T1f69k/yNLdY+D9v3+fdOHO3bwwZH/6f
77l9PDUEgLAKnW8f/flGjFrhLhzNy58P//GjlqceMnLekDJF0cECdot/Od3XTcGf4n8+s+hqMW//
+bSTWsi6aEJun7y9ztu//vzPPz/sH88Sh+IZYw0q3xsd//YyTDz4FPIp1qPltdz++1+v7x9P+df3
/HXh/r40f55nedq4L19DRTNqiq/4VZjPdmZxdJXS90yFDzpFHTD442eYw6/Rcb8n9Y6Yl0DOJ6P1
EcuS4rNG8opyjRVtl+LjxIarhwc7oMBPi+GjkP1OZsmnzspr3tIGVfWS2NrtWiezN20n34Zu9Hir
98HW7LJulYBP2lqjfic3LLz6AAkac4hwoJC+S5YDXIcCPV+Z1Wpl2Zo0ygzQcWQURITLkyLH8VIx
e/f8+uIFRfFgh8fRCzLEuRzBOIDILYx3a+UJ8zfZqfFTav5oB5RsIgPyXbYO3uuQHN7gOJfU58Y4
f8LXe8xGuUUGtrZMILAeeuSGbt/GDlhN03y8orgfjrkF5KMdTLhh9mM7LXMI+PHrYLx0UBRIEDYP
lZ79dTPlHKWCrt8Dg9pLx0N/mWN3nsY1tE58tg4KtMB4QEDc0CIhPM3W+WqofQbk9iF2DeMp3rac
2NZx5UTrxsDl2mAf36rIYLrZI0h3sMaYzwmt7k07+z8DTahoZ4eIxCEEe8PR462z8sVXTs0mbK5G
h6EM9mgD1iaPGbkRFT4BZvKFQVhS2bdXGhPUPRpLZmHcFWMT3hvBsSmGK32NT9PS+8rsN3GG6qlQ
nIPkQBCB372mdhRcZFjskparZ4fTt9oiaYpp0r5NLTq5hbHTQ9eTZdAu5PYUnm6XPda4AlZ+HPrA
VacHJ2dBdSDmwtghara9G0o3B/A0MMey34XGgkWgmjw1flbxammng7u+EN5Z3Ae4DePmzjcjSAiE
xGDuwkc2VkGzjwpnPMUKUfc8QdT2Q8z9dF+TmqxtezJfMxRo62A2ksMMuQ1KPZMcz+lPWT6tLHoP
YO6DfdnWeJim9rikD9iSSeaE/9gvsaEV/ZL0aPQwwkyoArd60TM8jcLdAlqNNhpCe5wcaiv5ggVD
ip9pfxFsLvfjtBBDCItboqbWluYVozPB/eCT9jr19QO/mroWTBNK5sp3Roo/NPF/qRyBixFh3xNJ
b61T1+0PvUy3KN7LGjlkZCB9tpvmaCUjlgveWEETp8/++OWYyjzynyQQSwg3xWKZqbzvGsMScR8/
0vkZsV9+wNJLA99W1ylYk5LXbmc0tIh850/XoZIsk+E+L6OXLHa+mCI5rQ9vwl8oU8YpkkT1NkUe
HbQfGPA5YFbWMXrwMHJtpPdhvWWz+xh7cG7BYjhHZg1Mrmvu7RQbE50jiA1ZdomsaitbJgKm67MR
w7hdTU17Fk6Fdnn+EZi0zkpraxeIGFpsEjsz998hoaDnw+7Ivum8KJU9LuOBqR9Gdm0v2dmJeslU
fHHdH5jBI7qmxkM7o2uRBewMfwF15BPGQNMcwQrF+h4I1rTOQXDxp62tQ9O432F6sWg4kBUsF7iY
jzp/LQaEw3bdfQBDOXe+hbLRnr/MdNH8Tc+Y4PbJ7z6KLWjF3kn3oQLXa/3mDTisyTulhkidN8tH
K0edj/DcQYdv+NMuJGp+1cH0Ju2WNyBSFJmTc2TT4OeYjJdwsmjPibzY5j+oMcYuTs4Yl2CZ5bho
O/Rzy/A5Fu1TWEJ3ZcGASA6XO0veQpLVa0HYAh7KdJ+k1hX7wl7PoI2ckC6qo4/ulLwYsK3WzBTj
jd+gWQ8McqJaoDFg66uAItSl0VKmolobhU2ScqFfUtoWdpP+LozgMcADAsbeId52drbJkyqaZpc3
intkyh+LrLhOrjC3DAts3/rqbFtsVdddirh5Dyesd+liLeuH4qWecXqmBT4GsGkItKLOI5GkXige
+c6vZuoZMqtah2aC1W09ix+TTap6QLEWXw3zLjGxd9eK6YQ9fEbIJvDYQpGe+onR9Ry/pZnzSzRT
tFNL62mePTSVlBRwiPwnu5M73yblDhOM2/j2RXEHyNb4ocAOrgb/gygxDiy4ba+6g4zuum++1Z/M
BgCQ2SxRd5rFbzrGyngwm6TZBxYi+Gwxcc8+QDCf2ZmM2n5vlMGbXCCAjVl88yj0mg6YoOiJ81QY
CYmo9l5AfBwsQrkAtwTUmWCHPHDWVVI5AF8GzrMFc9IqHQ9mCow9R+eb9NGnJCt+ldmdhpNRXZPe
/d7TwN2FHej2yd/TFP3QVpecQfb/8kACYmiT67nikJhE4VrVaUP9TV84SHhnytAFsCXKZoUgrz4U
YueVnDeCZALx1qtyp/0THmBk3kiAN5T5TQALIUuy6TIssAprqIA9Nd2T8OhpNE7+ovqd4Rn2ymb1
5KiKQD3X7TFPhXVu5XLEU0qcuqp7qUPO9QE8rXVfu0jjPW3uE4eKn63qZCp4VCS9cx5syapJS39j
mDo/uF38O0J+jlDF31OKsCwPTLZnBbgi7hbHJd3E1dKhGpyoAC/CxmnK6TymBUls+liXeuXggGbh
9DCHbMoMIR4QjVfE1RmZZiPul2R8EM4EKUHTFLYxX1cm3TyW7wFPN6DJbO3HNqJciftrrA6tF3Zb
t0BgnaGP1stNCv493/ITMZAA6gpjcuIBRjpBfMhSWXBhU3xGFh6FgFjSLcwfdwvbaQSpDtsFrWDJ
mO7SxL/g9pOb1PrBNhU1bokge0qR5+97q542GJRmso6/6IvnDYw5ZBakrTCgfQdC9t47WBmRRlMc
Wc3ZWPzbJZD72aUGQlvv4h25x7SE78Xwz9xEX26Fu5DYDvs0ESSBi0/cGUMhMQUDUR61+IitZBec
YpxXB047NOqIbCvUOG5FVd8loZveNb53bAkdIZgiHHbKh4fnNfYuSA8dweOnDQc3vMuFCTQAM/Qk
i/AwmdPTGO1Rzxlb1bZ7L201xxnslsl3HGn4kLZJPXF5rJ7ER4ORUBfqTWv3pNfWzlsTDthk1Vsj
GWcTO/CO2VnsjPm+dyJ4JaK7EtlegTzprqSQnc3YfsCbxBUYfDhh8h5QB6mdrneXurrgZm8iWIX0
O5V6j3pvZGXzsfeScchKYm4azmO8RzAZdOO8dRWiNZJd9cmKL9XYvTAnSNeBERZ4q9On2Xro2mKR
bKJ4auDYrpwp2mCorFY93tTZaC/oA52tHjUlV4jF2fWau8is5ZVAn6fe0vQ+K/qRTN4t4x5zwHOh
vO50c9DQuqUpXZLTuk1ruil/Ptlrxust4iDhVwyWIG6uCsOo2WJr+zUWzKj62CBxV6WCiQxur26u
iLJ0KpitEF3Sgyf9bbVEOt0e/JgwC0dSOqUdHpDlwYvmaiN9IHNub/Ynf3nAf3LyZ9M+wJUC1NqD
JatwW4LSEicykykWO/jF3aCS8+C9ks/CnICYzW+oc8mw6f2DtWTV1GOLAs2uLtEC+709GAsF+PYv
tisiI2gIrW+fA/Hjjk16ykTanjoM66dk+RfWFIao1hB3+wq6lKOm5hTTljoNt9/wvz+2+8LHfgYa
Fgsmqbhun+IYrzubzg8ccGIG4BHd+Nz2gG9l1QXxu8hy8kkpsNIaJ8LyM0tbKr72f398QvdNQcUA
f+gNJ1rWabEitxwE1mw8O0vej/rGoBnh+/L12zeNBGxsRwGkbbYjFuhOLWGG2cKyKd21V3P+iH2z
3uYWQS9Qnkt2RboRrZ4gJpLZvLKTcl02ZCaA8urXpakJTCgpK3gHIPU3l4dMFZgy70BKV6fCgU6w
miHFJHWUHEMyDfa0gw5/vric3/lDMigcf8yBDRQxBed7IpomvjFg2x3D7sdxOX/eHlK2is1I22ol
ljClKYHEXoCyQu17l3oFGtS6SzdUcTCFYhiu4/KANxDJDOPy7tCmWJW7SZD4QrU9GIH4Btm0OwZJ
dkDLDSogiz8brzG2dsn7t+uKXT/h5bo90M/eWL1PqTwQjzTBoKOjAYrr9sXbv/LlwzaomaR0Ic6l
nqGnNKB22ktvzdfjm8prRjlL0PvSwRGSmI3+tfLsiVYagKJs+sYKiIN0hQAKEY3OsSv7ArkAfEVw
FL/jik/PenjMg3MWmW/wcJhmRpour/k2c65dIVl9EKP9bgnrzdVk03RAN4C3PUWJ3k3zCLlI9Edq
4l+k2W7i77HbfwAHc1H18dQE3tz7xvCIAvNNgVdDrvM6elQgxNng8OVnW023MZofvuN8Ir58HFuP
w2Ztjms0S8ciKM8GTf51MNAyFwIvLzACzYmS+9cBcqILSkZWpQpox3TBs8yhbvnUfz8o+lEMHXp5
LKdudft87jfNnpDQ0+1rf31rki9vvttT3r5s9p2/bUfn/a/v0+GSB3b75O37ZuUGQL6ca5UVTIXK
AgDYZOdrRg2/sdxcycim1R4mH+B4kk1Lt6moF54nFcDKL8LupFtzExjnIo2Cc0t40dbLQauAr1gz
F3w0VHAfgSxBZAGapSGMa4j5gxRw5BIdPTn2MglzjV2cgd638W26Nl9SAaMNncBJG4lMf+aWs8zf
PS7A+xrUUTkOW7dqrxaLx8XDbDwQ8BJkcjOFOn2CNZFS0VPclFWWnsARn0dVjHcuTOd1u/Tu4pxk
OKPufjTIPPcVkk+8UwcaCQLbVPPCsd+npmv2rgsWy+3MnUCjvCGvc956vfVspc2Iyz6m6CaM1Q+o
MYjzlXvbu7Nb0JeyUQ8jONRGmVCtI3FsXQkUK4CHmAbjQXJkoVREcS0Rme/pRHLW76zfPljzUwaS
SWVMklI7/SCLgRaNM2999vxpeDetQJ/A4nxaSd7tCM78qfLg6nvqES/Rg9fFX45bmmeI15s4hrwk
9euQib2ZKRe/GjZKk+J3UvvODfSR4+xr0QaC2TCDOquYvioVvDWCgNtmGQSoyr/j7nhNQonewIq7
VWEHu6CTuGGHD1Z7fsXq6NiCs4SUL3CcH0hcronDZToGiKnIuM+6od7pqhmYucz9HsnXL+OLc9ZA
OKH3YnkxfMEEyjzeiRccJ93JdaZ5DZpaQsD0f9fVAD1jxm+nkK219ok5ZhEa6IJbCBTZ/OxwWClc
QWBU8W57zk/C4GNuXWYfzNWm7aKF7pjGjj6vx46SRUsFnLZniNTjuN0nbfFAq5cql8O5LbeDIQ69
6i/lOFc714DmZBA675jJA3EQ331bPgyxfkgRA5Ch1wOfJKYNai2G67ChdZ1tXFKWMXlz0tw2mXee
aozyNsOrDCWJILGKBtL4ElsMgctWfhn2TDZPY5zLBnNW0F/HYvzmYDpdSXt4AFH/2Hr0Kjr3yRz0
u8z1RyklnuXxkNKzd9MaW91UfA989GcAXVa2wW3hDNWlKstP/vokLjnxI9yvn9RaM8xxeRRTdmGh
N5krfXmqupAk/Wu0nF89I3kW6M8xR9CmXDh+Sf8wl0WLxVEtkaTi4hfTj0IFv3FrUhC7mGZak7vT
erDVFxqYH9ryvosXkFEp7R0Wyrmpfk6mx9WXv8Ygo3kGj28NAOJOFva3bF5aAYKZhdJvUyhGzkQp
YoEg5hbt6FBAMUPg/o33ZbJNTUJLKbjvpth86wJPblJ0wvThzV2zPA96EXjAFn7UaczOdtA+WwGu
B8U0kdZJsXYjWHtodRYZoE+tB0TPLAWzW/wCuZgvtm8zpOeFZwo+CQyBl7Tp6n05l4z6m7Psu29d
bpaM/t+TIMuwTlurwiLBktAX4GJQuLK2XnWGey9Hu9lbpaAN2tCjQENulUO4GazxztaYOhEYpFOf
7XXbXLyRwQaH63sZC3Z1CM/YhpzmtaXJ68XupZvoXfnLmiVcUPWRPJrSgbQXxLTWnJ+DiQxHpM1m
Ciy5EXFP7Wv2L4FKnwY1rOBjWmO9wFfJxysNWr84eViteAPC96L9VzQHoyWkEZAVOuFjOqjH3jY+
ozB44goTmTCyt+uHKWbpKeqtMYGUhSJu9N09NPJTFbsHosc4MBDdXgxvNJhs3/yN+LnsQyYEfvZU
VdOz7ub3egD3FVr5CfbKBTJjvzL482gX/aNFA8tKfiIMyXL70c6wqPhd+MNyTbVONPxXOdg7lZgo
alzipctE7Uu7QuWqkJJ8xmjpVqGOvs+DqbdEDhY5d6U0HlxYNoSlIqhhXtnbP2hNnGcXn5IT1T+h
IL479HXSWpEgPv2qe2RorRcxu/JduPjqTSbeK1MLmmg9HWRoib/IjmXPtIJHMAb7vvkWmREWX9+8
MwvjmlqYmkmOI5Z8GzApRBAH7c6dKRrKN6Nlt63C+ucSkKWp/RaKcLPTQWTtFI399RRyPHXUB8Mk
Zz2kQX3AqoDNS2t0bcKkehinoxD6K+o4v2T9/NB6ANUiWZgbZDM0y8vfJm1RNlf9CBKHmxI1wZQ2
uFjly6x+Ggm2oz5rebd03dkie3DF5J7+UfFctBbGsQZRWyXJE8C0vU6Bskyxn1yTsH2PSyjOkAug
DtNNXTFL/mExFDjgfoK4W8BjlqwljsEgAmFCsTFwum1mg+uZAjxDDUoLdBb2pZrps5o+PG0tzbtw
kdGbdXSKA/cuGD3nuZkAfmQo9SrkFRZqPJIkUuYU3pbfEt3P0l4CvvUzoqg5N7PiEg94Rfpo2M99
3BxsDmIE2SXg92zS/aIa+Xrlcb4kU8Zi/Kx+Z9ZwyENkTwSdsL4KUW98tIyruUVaVfZFd0oA9e3G
oG7g8ocvUZDXz12a0UJxlN5TbibbsIfd5XZZci7d6bFhnncJnc6/eEkjdnhLJEIxt7pYRVhvYktc
Q5H/iLU/XyJ8FMeRmdgQ+s2lXx6CKum2o8WfF++edxKL72Qa83M10iI367kE4scBMcuWztJC72/z
PtwtNswpL6wD/bN7L0U9d3sIelhNotgUjRvuM9efTomy0QTR1o+9AeZVzyZqOVCHhkzRH2Mrubs9
WBPKPSNEae7MDwGDe2gMw+JKRPQJAy68LOCpXe6NSygqdC6N6lc0lXMZ2QyxgfcAK6oRRF2vzGdq
Vf3s42825+fAJYM0N11x9vpKEPTB9EuTmfnSWWOxwxVBlZimYh+kvOXizjUe7eo17ivs/ssHXmwR
Kr/M8In3XGnHBcwkuL02jkDRnSk138lZsq96VDO1CSEh7Lg8niidi9TlL+V0yd4WrXfJZ5xVVpsc
PCZ0a69R89qUiH/8yL4L/RHZXE+ygpdhi8jpBK8df3C24H+7vQCcv+pSgJ6DxnI/hQbD9aLj2TSD
4bliyj+Z9Fy68G4M9oNdE18mzI1IO6DADZPuFLKPo60KGZ4mHGXweM49ECvrEk9scVDnETMKg6iA
bDRw5vUcGSR0h6k3D5G2j0aIxUhSTuSplZ77UbNhgTwPm6dutiWNQAtoHj1zTHQMMWYDPL/bbwJJ
7e71KO+Qx3QbbjOHJTU6GGM68yZtJgSj265hZ0oU/9k2453HJdvXHo14o6avqFQXbAaN+gLxACZK
50TiqEE7TlEr+ieSWB+AUx0tGn9UUAaoAfEWmJw9bobevnaStRkrwEKc/GDf4M9jA906Qbq1nHgi
a6W9xmPjX2U65vu5a+/r2bnMClL66LffMm18hc7goCWFERkv8pYKGqsquBDodTi6Rtk5LzEfUwQW
q2BkhZn7H8403c26hAup/4u7M1mOG8m69Lv0HmUYHcCiNzEPZJAMkiFKGxgpiZgHxww8/f85lNal
UqdVWm97kTQmRSkiAPh07znfgSDlQ8khIZOIJfZwVsmyWWBqiV1t69RhvPXyKVRIhs80IPK1pZqH
xGm8uElwVv/NDqtv4kIBlL78EiESo60Z1QPcn8B8qaZ4evAGjdMn878Fomqcoq8gDa5lo61GIwwQ
sqQovEieZXGF70/vDAYTU7VdwqZAALWGwgDCte0U2Cv8yBJwKL41URqYyvk+ib9nheMTeFRQQBUN
2OWauFS7QIYZB1iKNeHcp4VUAC8s2aFPEaxOTxRe4f5ZCaAUcMXMoDo9MvEFl0zy2IbDmwzYfkRd
dyhCDmzzkNz5CQTXPreJ1eyUZRqkoM+WSRgQTsLUCtnNtNHBGjlZJzkZmUCtdqYcgpMlMkalnrVX
KNSHxP4RpH7EHhzF9Uhr9Rwk0WPn9NoxoCfdhgaRGHGBTykyzk0yepvSCxFgZX2+zakRqmdc33YW
peHZT+V5ao2dLFgwptE7Rl1VH3XMV4lj0+zp56fMyB4jmYsDAT4ghVziWgun0mDjuw+sh6/6WH1l
CIHp09B6enPtH12VHl1SyTPN8mbShdqLrv0okoSkcCe+oipWbpPxbkpAEnaxxymY/UVTDLeaHJdZ
DKhO6HmMguKsICklAmC7Fgkdknn+Jvu6o6zo3DU69gG74kRFIgm6JNg6WCmTE89XTC2venRgtY7E
kpCrUOE+L+xjNyOlCZ+KqrfxjztnDx6Kg2iZroTzJUMRYTm9h8Okx9Bd2B/GbGi7IvWoodOR2MZj
tQn89mOxxi9XLC9aUrTjhwhjUtBgC51fK+egQ/VbVZ57bri0m6Ium01ps0XMDOCZKTsrFOa4P2OX
fnhNkcKziZbxnaeeHJT1YqFYzH760DpnwQO+DpxRpZQ688FB0X+p7OvyW3Vbo9D08bSCKUDsXbAH
6aMGBVQkfW46AYlOixDB9PbuIPw9Ngx2BYlHOkpTbnwJwsQukntXp28iSbquUiKRfMRx96XfWPxd
8AKt3C3WTD3UPsIpf+GsT89sjg70Xs6pkbLZxE1Tph/REOoHQ1AMbmZjmzrxR2EjYkXSAnBeee2N
3t4NAw3cIkfCFDACAJ9y7pzbYh9tFbBlnSuUAAZwTJrI9DTbwbPwzaoGbN7IRrflBPguoMHpFZjn
QvdrRjFuzQnzBXhMv4anD7lQBsfM4oqjizrlGK1WDQ7YTqCZjbMXW468dIrVmJrJwa76x85ixwXe
u6eVhVoyqAkt9oNutfymS7brryk1dWS+Du3ga9IHL2E7MdPRQ0K+xmm3I+dm8LVPqwcinUtgNv1M
hybFQF1jDUFnBe5Xo3YF5EXi0GmS9NGoqMWZQ2GtDI/XSGWyiSKkEIMJrD/p72LHencN5iNA8Zcy
Yketw8YKTeb5iP4xckbGgvOgDTY3yXSukodk4l15jfYC0dNfV8n0te04i5H3wWoVc7NtwGvRlLAx
0lCZNc1GXRmakSADPTZ3zQiAbUThQYFz7yIutPLM23RG9LGsJ7NUeVPFcUoee9P5DlcNRa3PX1nK
dyRgciCMPkb2kmPRv0Uz984oNYhAZYEdGhEKLBYFW3+wDavYi2rMz4kP/afGQNB07bjLIw65nsl2
3ssG7VVE7XgaDPsgdf0yN6K5r2XX3pf03CEfZ0c3Lcaj2gOLbJCPUKU5OEz21y4c7MeebaQ+mjWG
v2yrWWb/mLaqwzNv6LUVG7LBk0PRia9E5mbn5YvWd9+iSAvJca6cLTEAd1rY6cSgT8irDQ4hZ9h7
X6KBPHBkI+b9NOrxIZhxgjOPXmm29/vZ1K+V04odc4lztrrgjBiF/RDYmooj/kF68pufGeZaNsZT
BL11007adhAskuqh0hXWIersN42Ah03SqutHee3kTDjTbDLmbIqgfMq70SeNovVJkOc0O7buCoGT
fmy9gyszf0+Rn6A/9H0wBvVNNuj1EdQfZHoluzW63lobJnSEjrvHxoDoRLYJgzqpmbUZbhsaMG1J
64+BGAJVj9+SHiVo6uJmYP/45KTkd4whlrJ5U+PuaUgiVxYgnqVBu5TsZJA4sGnKRPpst06BDOcn
DjtvI4hUZjUc8XuhHeK9VdO6rOFLDuLWVl7NMYjtUoi6p2jkrWZnvJYjc9AyEVFegdrkWz7kZpbj
INMcBvvHXKjTaOdy9o/BfktGv0tfgt49m1u5kiMkOJQRx9yl609lrYfO+pDrIEuGYJIHHUqESnLZ
9KaNogN8H6/GbNw1/RdDw3AdsC0jJ5P6N8dDkpHWbVafcL2gtu1ZVJfrJMSbNqBNsw2VqIhjaHnD
gO+JJmK3pQ/h68xGcMPWlbUeBooBoCimib6LeAQQphg/Ad+NG8bkRitt3FgdYglvCNi0jhQycdVR
UWCsxmCZIKsm1AyYsEyDqSZF7tO2fceuh6ZDRF6T5x4JDyRRr4pOtRt9KPN/22QfecHThJAWsbeh
AWRWtnOvfw6N9jbxWOFRgqTy1yOo1zS9EzzfMH1fDMInmbFSENzrAla3vBBfzfroHWMjesNF32yK
ASMaVAi2JfxS2br7KXc4+gY18OhU/6ljYKda5m30mik/uOQzUdqNGO4pXU9rFxwMQRjtygkRmaAP
aBSFniuA1cXIr5zjL1qIQdCFA7bM5H2z6xFFoNlnJm8mDnwpv27XbPkwiFCqNJMPv5nul5I6NhJi
4DnFI5MoKcEl00azxZ2r6pRM7fMuqBTlIs0fK7e7j5lkVlr+QbaixEbMp6n0fDtDmpb2fMiDJto4
lM+J8OE+/poTu+GkGemw84fkg5gYOI0WZhmShmKzt85ZgoDCGXzCRxnt3vTAmSS6SLpQq5y67Ze+
jyRukTLcZS6M3RzPoT54qpzR/Ywp6BwkUemPXqn/HMfn0C/NbxQqUDwX83wX2yI5ONZcr0PM6huN
AlWpgyQtZXmMHbO7t8b+mPcc/nzCXu9BCIPen9FZl6T9+CRQ4OaFkFIg30Tbz+NcgTxYSZfck3DI
NgTNAUPXig+nMAB4ZIxH9YTURve99adX0yzuYQpchhIcSFCrECrWXb22j9S+OeR0Bm096syDenoc
XTJJsUvU1Uww+inLLJOKRRIcQ4oRZ4fetxnil5vhcxZ2+kXNh4wTVAcueTLxR+QGL2Uqn4rZfmun
6EeWiUM0FMxqCTQ1qhokG1DCB/j7LNleWwMVQitWlf2M7a6tBpEceaGmpLA3O8oKmVcPYQWLHMUP
cRVsO/DdEi87UXzTmZH9DBJ65h6WBTvgbKubZ0xzJC2RD7pJaHh0ybk/m7X3UeneMbV93IHmEdIz
9qy2+h40Hs8sD5feOS+jR5+cOCr8zIWfTytyyeEQYmaZCxZfcuvYxtJIYfFLPgRm6lU4+wc1ds2k
mXc5b2fUvJexZbqr9SRdaVoLtJC9Yqe2E6NFoKvEreyVD0HFYNAL3NINpW4ntC8lOrzV8s7rHpd2
IiYI19pz19sa7Xjsb+wiqtm/mMobPM0sBOCAm1XrM8lFeK1GFwg9j/8ColqGSwhVEoPEvYZ2mtoi
9zfEhNB1RBA5FdMSvN0tho2bUD9mPIyrvrbgVbKqlPhrNzngj9Lw19NkX6ALchVst2YCA4wc23Ox
Vz/XJ6RWbF29TdYjFUIyVAeSO2nTMZ0IJws68t95LfW7DRMceKRVGULIXY47lauba9NiJHXxPY4o
VaVn0YkKsiA8q0VDRTmk0OiWCCbbquOh8PA0ZaLm5uWsYV2efZi5dapTD/uY4mQlcXHIXCqKcOMR
2Ak+9uwn03bKz44HnypSZ/tcgwdbOt+dipNKkLM+R5Sg3ajy95lGYCM7n1sPe16rOdzx9BNXhmVg
seZ6INV5gFSlkMy9gGQ92XAUzzO2CC65Gi7wI5o7GDK0wXqWphOvkLcJVvFalSvI1oBTLtWyycNR
4kmf91g0tO0scZ8B3OeZ+1Zy56Cn+q8Nxhoj1p4AtYZI2X26pjZsTXR366C29b0BY35DKMezPXS3
Vp2ysto9tz2xNnHIMu3ptMuj4THB273J5vhjMBn0tS32naK0ipRtrcTFgQGpPoRI/NFYzkhKZp+S
sXoeh4WPVPY27/Zzmbvx0lFoMFCwj+WhB6vPvpFbNlrWsyer5OJO9s8s/wBjNr7RBtUnoJJOgRA/
Q9OLk/kInnI6SaNOcT/b/sYhkWmNrCF9SKg9QDisKMIIV6WJ+fTAS++Zds66GCJzwz+xwyiMPAj3
ncEIOtpJth388TXtpmjj1ykinKmhxa+38ZriIehsoJ/6YAT32syMZbrTi2ehiWLw49YgK8qT/nzo
m+bR4D2eExch2+TURzse5K6eHhoqXjO6JS8Jbn5h1DC16x06HLHvQ1yDcwVPA2aEAegbq6lf71qr
Y40N2QBhbijB1RfzbpTtI9gjTC1Tml0NC+VNyfSNkYZMSdvskvuGEzyJk/mGKOjiceS0eJ0RcHbo
SX4hff5/hQqaOuv0b579zXv7/hc98PKe//zf/+v+vWnev0dd87Ntm9/Bgn/9zb/AgsL/l0+qkgHF
SGEFTbAqf3EFXetfji6EBXnKMtnEKdDWX1xB2/yXB43K9bBYOlD/LP7or3R12/gXs5Lv665nCZZl
/f8pXf1PbITnGQAGXMsxHBtl5p+4GupbQksrrcJ9OlxKMnEY22oysvAx4dCLPX34B0LO372iqes2
ZAMBrM36A5CTFXYBA8OoDgM6f4uOpFe9mgJ1InqOIYi6fwA7/IH2stUH5IWg0QE3BxykqDa/8XjC
Vgvmukqrg5Ht7Kws1iiPb9Wcvgv5T7S3v3kpz8KBiWSbaD5e7T9fqncz/Jg1QTukhn6mWfpJbNRn
bG1JiPn47UF7/MWA+D0t/k8UDx+KV3IAtHFQw9rzxzVsRQTnDt7uIdAGf+t7UkUZi2ydjqhL//tL
GTzz/wHGUK8lDEiWru+4nvEndClke2uXEZ+KPqC57i395sl6g7n7PHKApB1Mv7T0jkbdqtxShcdx
L1Yot9Dk/wH08yfnZ3knwDRN7qYhbO+P6+v22CpbZMAHnzwPPQ2oCk7XCV+2oU23sRqvje3+RE/w
T1fg7+6rsGCqwOAgcfZPsKJmOCUFTRgXuI6Pid4e0ZKhrRqusuVUr7zuRXiXFPMt8dh+lFr8XoMW
qibEmrFdWytyP18Skb78w43527dlW3hMYLdBC/vjIRB12ZkZ0WyH1m6QbGXOARuOtWqtgQIYJKFO
v+9qdiVtEmQKIIboInuaUqxyMObpBU3s5EiKFCHU1P+DVv2bh/Nvb5MD5MUSFAWZXv5zGMxd0sFs
yauD1smacAOKVRzqNtNE0MxgMyLcloZ3+7XCO7767y9t/MFbVKOdCfPfr63+/LfR7gHQ6rUuqw6j
Yz0MesIOnJo5p2wAVPV4G3WfS4F+fBDiI45fizpo/+Fp+du78ts7+OOuDGkelX3BO5gjIJumO96Q
Or2T4AXNginhv39eUzf+76vte3xsnkvXt03zT4ZfGeQO9uEKMbde7VzpnkWZfg6YyVaT3hvs+fM9
ZbU+i1+7NqDpGGmE23rD1amtA8phIsf16ezxd6ZsgjLCs2NBhR8Hf1c1+q3CFeen/SXUO0Rh3bVM
dqNTfhmZ4PyYjFqD6kuDcHDOdn5R3lW04SGEI67n31G/3wmqsZSTzKHcl5P1PE3BmrySed14d2Ex
nxEzWsRr8ktOS9aYBfZqriVVbCxVA87/AJ2eGlBjP1yhnx57U6wjIzpkBgCQiAMZd7S4d6M4X2s2
EaZyeh+a8ZFC5pqKwCkox+NSayl0sZ7T4pGqP3m5ESls5CdgrovInJAhsnT0DMl8ayX13uZH2iXv
mauf6bZAwfF3sY2drwIpCPnkM3eyz9JMPtXzZPo8wgZMvlVckJHafPfUVKyuDMV9lGQmGPYBz/Zo
ftdQpeAujT5FFO9N171vYHDQxByuxigOw9i/ZG23dZxmU3M9l8mjFeM5qvFcaDUdCCza76heb3bN
BTKZ8QafpJ1hmq5G7HGzCcPV+HAexBK6nauuR8uOMYBgu9Zv16VBtziHnbIqOTrgPjnRpr8ulz9w
kk9CEVCtay+4CbiSZf5Z52S819Fn64b3poXewp5yxBmRfg766ruPicAe+ajawNSDcunWx/0l8ZEU
UUtxvOEWDawTJn3L1mderPyTjIwH4ipo2ti8k8Cbn0aEay6LsO/1V5+tMCrPc5T2/H2ffMOntEHG
LarwHcsvyqwANnz8Q/bj2YaSr16imIcr5B8etBhnJq8XT/IbaZvkUGbv1qyfHXWlVAFirMTFTfUb
gARKO9pnqsR6Sf7ekzSxssablBOIPY5HZUhREGYnzIVr4mFu1Nmry9BpSbXtnlTuBh1BPFgTyG0E
owHOpPIOSWZJhRS8ksjkBgXxbeYdrYsIb0gVA0KUCRFcRCezOj6IsP9JFRG1lsXNqoU/7WV6KX/m
xtZ4dGgJK8PYiXF1t7x7N+XzjUZ/VetuIklHid9NmpsAat4HUqQIE7rzWyw0o0F6pm1yCIv0m3qU
B7U4WzpKtQ6s+Rzkh8Tg3oCt8/Y2jQB8OzerJtKoofN0TJPp1QClcGfj2Vt1GbADXBRqDyNodsBb
C5SrAfVnaCUPy+MonfCTYDEO5rieVpi73ywzfHLbwsTzw0svU4kXZ5+DGG9+xlgpcaUSk9IMN0sB
wAyNuVgGEqHiPO3CkmgR4Ufv+My5oynHSWA6HPOfm5k94TJt9Wqpj3CADiOPEHmWaLkyPB3tdDPU
jVqXof49IE8vdp/0eaTX5XbXdZdGny5ZCQgfmPoIm9u6VYpQNn3XJH2DuP3mxKd+Ygwg/1oZYfru
IUJd4ZGjH8mSRdooQmOPWtUgNWu//IIPTEgODDK3v1EhA5Ck8bZGwVu3LF7K4FVwKWabWrMujSch
ReO4mdq7al6V7gxs0LZ3cz2edWJk4DoF93rHtfFnrdsP+sHx++1YuyaG2XjcQfVwVhqemZ1Tj/ee
05X0YM0bQcKMLlFW/EOE3LaIQx0cROuxjgDfGJQKqtYg9KjF6kre3ya4XzropJDhWPQ8vOYYOkt7
AFMCIFqPhpNlyaPbMosS+cEyWdKuJ3023glde2FsxXuQ17tJQ5Fvto0y9lMRiWhkEZX1HPWgcLWx
8rdZlbyOoTKPFNip6GXktDT1bUIdmIeTayWG6bYU+ZYHctm8UCn5VMuBnmefTigOms6lYYprW3xY
U6v/kIH+nETFuteNJ2gE56lDAEP+yCYQXrv+dYum9ktHatsISWl5+DuKphvvZHUaeVUKIlckxbth
EAtiZPg7mimF/k02rsNjHY19Seew+9lRWEbFLJ4lqaLHIUBR4VvFjtw12IEoR3EZBmS9hfWr7Lgi
YYMFSOZ3ra+5m1oaH4IwuU0wEwhu+Gm7aVpT0pOW5kYfeOatUNtLQXz00tt3TA1EDgGdcTUT3zAK
jAxWeHIHho+jMQ7toN30IQW5LsFlUpWVqsofktkgp0VvJpgVHqW5wj/GBcUUurCkD7rRmoFMAqko
74uKiF6vZ9vuTT+l117MjnmLrpRP/fyn0HPiHSQXiU7YqsrQDnXeWO0shxfrmcxlgiTWi/utQy/0
170rM8ZQP7efhX0DQfAwjjwubV670HbM9zSiuQhGWSPKUG4oe2Y4Orntrmu88xcvpt3Ee2gytPVD
lBpqT2Sb43c/cTgk+YmPyxipU2q16yqbaT2RdQv2mfMFekNKo61G+i572QAz8Lr7Oer5uB7g+BZ8
qMQur0UrbsXIECD79pkA5ydwdCjFxWWGQbB2GoZoOFhvbtGSiqamIKcjdS4hZi1CANi5+AFZ2wAv
3UbX+wlLVVtbnv7qDi7KjCLBgzBXaHRjny7ywHfcFbJpscUji2WnBRWYg2YL+yxEehoOu7brIJWZ
4AHD4qUV+NXcAIe4SHCC2KyLm3kS5WEO7xoXOo3mszHoGMv0QUcHVAo6uOLZbGnBUArmQpXNvTl7
36d8eAKBPnwktHijlBCncBLfwm2nu7um1VDJogTre7yLHL4V7Dx+8xo6NVTwhjsNxF0aZ8HeKpOz
Kfu9DKr4PpQjjScBMKgFHkP+IUJTEjS/x/4kWWqSdE+aih4bNx8xr4DHtjbH7DVmKd3o8Q4Ztzxi
XmYR1GlmyVniUJtjLNgFnIoc0JGsNX2DHm/aTOa0LVNxrCM4AQ2wiEHoKxdAHmdym8d+KKA0dyQ0
NwgxQ2iHtPDucHUxZTrmozPWxcYoSZ0TKMkczYOgC46fsJ5tBMB7G0/ezUCtc0RQvpFpO6/DvHvU
jZ5fBhiYm014tpEOS7uTMNqQ/Yp2osjrY/BEW/wDacoFfQTkdbPdxVbs78eK0q0PmJRc8auf8RTl
N2/AF12pLUM9sqKmekNIYYB3PyrFlnou7Tu2eY77vR1ZPnTYhtRklWSxfKgt4y5w7WKN77ikL7HR
PfZb/Wi/2ZqGMjNkJtdCmLBJyMEEWwZDXzD+J98+9HmKqKmM9i6krbWPqJCYRQekVcoS0JtY4ofY
K9aJy3M5bR0fLdlMrtPeBQS1wnW6QY6kY1gFJDAIJ4fkrjuHaKxxGU/yLjKaE3igjhVpxFREpxpj
xEM64O10SryVBYl58Oxc0kgnh31s/7WJGWkYdklk7ulGWF62KTAq7X0Tyq+HOdB1F1Is+nE9pZ2N
fdcP63g/dEiUNYKua1YYsBDBtBEVAdgQ1Skcs/ODsPLRN6QM48BjglCvLtoWe4SMt46IPq3aPTEG
s/2y0iE85pCJuq0VDb3BMbSPMwIs2O3VgenM3wdFcTUliso5j06xF1qAyKxNxKqwhwGyoYEa3fsC
dFQQgqgn02Lqm49MkqYJLSnaoA75Vmatv7WyNwnWDw9lv0sNwoFli+rYhiblteLFQ+e64/QmdhiZ
7hFAvtIzB5yU93QJY5zCbkDMucneYO68gzeGbBALtulGBzXA4CGg7M3m3YA+g4H+7HB8WHm+cYMC
HKw8hPeos/urE1vM31X2rhbMX9UlLMNKtqWKygm9cnoUBNXr+Isc8zSVZsgWmvuUujMIo1k7l1Ce
yCxjnyVURjHdD32gM5zEkb9ftq1ppML38DYZzZeshf8ecJpJ+rbaAb97HFE/rnUX5LAx8k5B5a/R
3KXs8dbLNZkt76UsykfmpC/oyS7LVrdNOGZ6JrrXJk5upsfmLQ3bK7lopfmznfjctS4B4RO3lLyX
gXkriKawTSAuAgPfPtaJAou1rw5zB5NggIA7LLaz5RzUf77Jh0ah/jnXODn6KCm2YRY8kEfv0Svh
R9VA1zeX3c5ka1cXbDRy4D2GyneDEefVCru8RagIci9GYWCPMHvsjn+f3QWRrkwbSFHRdTNwUThr
hqQpw21M1GGrU7UW9Pmsc6q/Q2b2a9AkH3Op35wE1VFope8AB1pkl2DCcs5pmvBhdHDHsFECU+dE
sjcLLm6ZPbr9eJld5zn3xAXJzGdlIwRLaPYTXloGaog5881hnUYSRSIxQnkc/vLZUceQYUxfKr3A
PCDxhRleM28wkpytvrjTXDsHHeKN2yAuvtIKc0zOly6NiDTgrMfMG3ocTVFDsd1TSfa/tlRt8eTi
16wIRFLyrAlVRbD2ZxZUdSzFQPjNbA+ajQaU7OdfT2jY0Tqr/flMvtLGqwIiEXLutXrbnSdwKyNS
64EXKJHiwbR0Ot1WuREexxeBvX5l0pmNM/+QVqzURt7jGfMx7EbGIbSGqzXAGq/ZHHeoIdXOngPa
Lo/jT833x23S9ddUsu8BB38K8/JelPTnnaY/z6Z5W+5BF+cBxsn5EHXqPah5tSjV2UKdj7HEf7GB
b3UwQ0BnYlPylF7TtUj/W07JVjYfRle76A5bLaFTrJ4Zh0aP+ml5E6YSy6mjbSHye7WZ4jqxEVeH
VRIgz53z6iZ+vSIA7IQR5U7gml81SrCuFXeuO50zgjhNyhCo808aTvB1imaWWJn4U9U/nLD/GMpX
mwxDNAH0lnlGsNs++pT0LFMcys77VvX0+ypjvDMw5QA+iN8tdUQnajvVgy9L+W1584Zacyqb5xUD
3buesEgZsfnZCjRPS8stzanz+t2RyrM675arueGBT2NxCXLqPcZ49nLjCYeIoAQz3lsJKyYuG63P
N1z5VzVhdEX1lunrVGe2cUcD1pFV85ByeTTJQcfLmjs2GghcOet1Hjsr+bxUk2XITFc73zRPUDzD
F0Vy8nRW67LZhji4ip91z5hWh3qybsptZ9CtcEv/zrYdVoA2wk8KvIhIki1bDH+LUvzGE8zfCK14
m4d7AyvoMmqJDEPQqmc/qrZ11ssz71nyTIiaGmg7bzwVXfMNng1kMTUYvxRx/6OW/VVNJequRjOp
RKWDOSt6T4zvSYFqvRHpOssKphntYbJM1A8lzouYj61KEH3D6AnH8eq4L2kXfZcGUFyqKrUwQ1b1
I8J9SHDqmvTB0ziPb+pjCk3VlJkUq1ZcHI9ipqtx71XhskP6XbJrZSF5NRkdUlCoGGwbdlLOyrX0
BqwWWUXQoiMMAtiSmjHfpNZ8Eht/JfloNw+oiyOG/8hGfQWo6jjKUsP1nX4mBnLsGjRFolP06ou3
SSTIoyHGgPthfgujz8mmqiEG3nXUaEdaPXuDTaKrHu3lS1yr4hScK8xFUo+blT5FB5GJy4hrgLoI
DSYaFlsxYFIU2UTLmzpX9JI5U0WguQe3eeDBC2MO4K2fN+uKBxwLQmkia1c7ga4zDHZm1NlTqh55
BoNOVTxo376TAEsGrbnrqZ0IKIlLUc4c832jiX3cUJwbl/IZcBgfo0LkBfcD4q2pYVb3uTiJycfk
I4718EHxcCtr+H0d0vbOYOOHzeyt7Y37ZTxAgOEW1pzsAb5tiVDeiFz8wLfNWQjoCgeadheOm9Dx
vuDYOwA25hFfhl/jviiX+2Y5agcxuW9WdjKoMfYlZzaMJ9kaC3ygjves970MP5HLONgcZ7AxHIvA
gR1JBbtmw7ifKtMi8kTtDxD0ryOS1ZcdNWjW63LSClWpLENbNxWw8/COK7EzY4mGyy8BXa6x6saK
neDcLblNSaSqMCG7t8K3132Fhr6NuCFOxiMpZxC6TLp+HkEGjqsDx1NAkOBPqAxGxITh3q99FCJy
ip8bIf19chws0Gc4r2Ajc0DWLdDzgt0k8mhtFTTIPvm3JdNrn7y2YQlXtWGKQf3wo6h747KcPQvc
R3HiRRvQ/FwbN3+tW8grycAqFXTaOmsJB6Xhii42Z8dwCS37At7kc6nSaBofus7ijazAXgvdw68J
nM6JWNoKSpPLYsdWMd1KyWPrcDT2HRM5RML2dHJ/uJHSEqqSXB7gs44S76eH5GVT5xorZWStl0p2
VVGNri2uXepnlJ3YI68K/7FMcnenppJJnXsrnx5SZBRf7FF8dqNNAREIQUkVIbaiz6R6zCeWkGSm
ojSXb83cPlRoNtYByj04Fg4TKsubFYLO4pB3Xs7MhcVTvaxtsH+Z+lzxUzbQJlSxelalKdNhYBZW
6rJjfKDKsKJZjQIL33sd+vjS2JCYTsKa1eXvdY+8btpFGgbYZSw3mskZtZoflt3c8kHZek2biugf
Dqk4D0CS++qmWy3/qK0hUzDjp9CQV1h2H6RKePtM3huT/jVw2G5DGqSomn1zY1T3VmQpEojxqyYg
bHbXgzyWRYjhnad+TK8yxbqkEQcJibHYNwUkgoC9SuXGl9l/IoKJEFRg5GcLtjsrr1mcuvuGtZSp
tDYP+OdPCR/tZKMG9lDaBPX0I7DcL5pdVDuO53sn7Jjc/KlbSz9/q2R7CqucEAI+FuqeyUEtlRdI
VOT3KtPELnIeSIc9anr1dUZat55czrpB29w1dlgdwSFohKfCKHKm7DyYsXk/6n33POn5a64IPWgf
D3CeMUj4pE2P18qPUPBQvlvHulahFceB2JVafUPZNY/OiZBp/BmzJe8MK0swVNjnnNpDN5rdTu/l
BXbAsNKyvtqlZu/tROdZ2yrsnLWUxJdkBtuGpBsfmtjS78yigNwQzTvdozNXBUF/IHTope4sccwB
MiAGLjgegUsECB94r46d7pwccWVTad/a0lc10jA5zJXnbys9/ZKj/NoPHWnVRjCYe7zuj6g90Wl6
jn4VqLF3QITaU96IFvQGX5zZkccEJVtojhiX1JfA4Ev3FZuQceJZIBRg+eKUsJaSie2/Dir8FBaW
u+un6imTmTgtXxSy6OQwcoYwLI9NWPHPZ8VDpjgwU69tU5JXEeEP1A8i6sV4qhgwcBmpEDLbYZAx
N6LUm12TZd8bXTNPXa5/LSoaCvCOjW2unEqYGvPT8iVOg69+Pflb05LOafSi378sP0NB5G0JQPyI
8fdOGcGiXE371OaDfVq+++N/EYha+9CpT3Epi7MNFGUr/IpKqsr6/PcXzA1wXPwq2fYyoISDark5
JuShl0G1dZClHywtLRn9csDJ4TILWPFdGlrPgIO83eCTsWiNI46P+G7hiyxfOoU2qhs1rij4b//9
B0nAC2UpFQ0Dh/1p+UK53/z1XZemFp4g9SdE4lCg0E0sG5C/Hn1076wC+rVJDf1ayiTcpWDdNlEg
jlFRuHepGb9aApO13bY1B8c4P2iZHp64S9eyJdN81KtnXdR3/PF4EQZOYyvNkqOfoV/2MCuthac0
qUVtPTkG8SpxBAtGJBEuUL8oNq3hNDubHQGTzuQjDuy8lgdK/S+Fdvk48BrL/42I2bdU+AEv+Ioe
1fF2wmGqrrOVV9fJtl1K49Qplp+5HMNaMhYebaBDqV4+zfJCUWzakcf11dbL7CGGRFesBNiDCGMp
UsXUZiGC49J0Glb75Vt8/j+MMTS3wgX7DTPJOi3f9eou/PYzXaBdDu03b4BznyoN42C6XzXdbXeI
YuXZLtzwnDur0Y/HEyLo8bR8N/bRM4WzmdxrVnC30UFCiuwzodG+TWkbnpYfLV90RRdavqtqlKFu
VmVbJr3saNJnMKlJnpzoG2/wKe15ys2yBd+e2ZfpyYfVQreJL940fWc5QojozsHzZO5xCTw7Gv7n
upwOnm1tTTWAXTU628nX9x3mJZmDJsxbTFNaQQbu2N85E6Co3AwVb8HRty1mv65OzwiWUebWfr2O
mWo2kVT703qLTSo81WqINxgcKd39D3dnslw5ci7pV2m7e8iAwBCAWXcvzjxynpIbGMnMxAwEAjOe
vj9Qda+kkkza94bGSmYlyXOAQIT/7p8rktmJaeGYu6d+szv1mYfLvFhWm3xZaKqw2idZF+xpFkqt
NUDveEP5s7cyOVPu81HcxOQaGCWKQ9julKQgAbbymb8LJMXrg1W2/FOe6bq7tPBvu7SNzxkAfLjJ
Y4UKbhCn8sqvuuZ7T3tnQT/1ju5O1fLDRCJjj/H9KY1VlKH6ERmKyod/EibOwodyTt+ffX8IHf3H
fyauErsi8HlydsdJqmmfl3V/+iZ2TrBD/vrZ95+50fMQhfMR9RjLdjgij8cJjM1GJRXWep/6AsN1
qK5o3unuOruJ5BENPACz9FsODoWmdk0vvZ4OcESeRUbiGU9+PE3mNuNiRngYokuY+CdBfGXttaG6
qMBFpPMi3I/WV5mnGCmV+Rn6Dil9UoQmwIbxPajVy+y2r1TGhMRT7MPAvpSTr0hP0+JJxXX/DGeW
+VyCNZXOkFuzRMNoDAPdw3k3BaUHfd/8BHp+bUlY7/NIqO1vmzhhYrncs4PvHuNJeFtLYiOzso3v
SbWpFuhgIJu31C0+G8//5GCycq2lZqaLPsc6/JgcDcK7eSgjnOXV7DIPGXeRER+XX8AUw559mb+Y
pWN7P2fs9dKJzW3n47/GefEEW3aDyLJWfbRLWJA1gLqYNOrasuVNHrPaae89ye0feuYf0XP8m/jB
0nOfrBNSQxvLLV4jFVXMNPwnEUSftmw/7aW9o76nr2Fc5RE7ONfl+D0X+o2ypstsn+ZaMIwTzHsh
SO3cueQwO7XiUlTJG6vQNTNjfQTEs4JDpPai6+5ErQoABN1EeRl8GG04W7sPMdRSwXSaK5ooDYDi
+n4s3WHLblZfZg8FnFHU71QQiv5WecAHbMrKPC+/RrwcBPL0qZd0bWNIZEedf8/ryDmKdVoRe9D3
1tJsITk+fSt6aRD9XqSg8ftAZaKw+EW5bgWoij4r1qk7vGhwH9j+yZFgtzDbkAMktUocdITBJMBJ
awQSqe+yetjaXvaRBOajzWYR7ZAzs1+QqIU/4vfoAu63hISVoEMWypP8Q+BeX9ExEJz+vd/GWSxm
f1/J5AcmpwJsTXQyCdty/uQvauY5ckjV5we7cg/lxFlFWWa8tWZN4IItnCo+2emFHGOgDxdwTr/l
roCBWiegbcSpu23YdSNQJMBKlpPB90sZITM62Njt4RgJjrNseRZZuLkZU48pMxHVVRdy3lYujpHp
N2RJ5lUpe0JTHpKKfo0BtadKPeAVlLL64mN008UEvkgH9LCxXLPlT+HhGhcPG8u/f1GsP1cefr8o
eEgt6biL//HPvjwCh5OPJHLQhfXSYScin4vuxI+UjP7VkrQoHKhy24wjkZh//73Fv/jelAQJvqmF
ASr4c6lY4/RugdSfQx9m4l2EKEZ8Iyt+cZEZaBy7qcT04OEWmUbrxZfiGAwDCL3kN2PRhzCIoOs6
5op9BCPl9qpzINsOks+//ym9fzKFBaZlSjfA6h7YNkPDf7SllXqE1edlXDaLhT9uOSD6TTOsWIY5
TE6LvEaCZq28Dt95gK8Ky1g9ZL8XM0dCaGZVlExHutzfVZyI8Rp82MtZjghksJVV+ZHq4iNHKuSa
2DmCTRkO8feqSdjc3n1bECNzObcvcmBbOzf1WzpJgLoRh8JvnwbHhN8Mgr2NzOOV6DnIiyxX+5QH
bjSP52z5Kak/ITlB6zzP4hyMtnMYJoIJhds/TEX8KymH2x+Blz8sBzZ0ng9PDw80HhDcGV/FIjIm
Xn2kkmgxeVQzo0dtT4/5GB/+/Wtt2f9kjuXFdi1hu5QfmTA+lzfj7zyAakwqg6hCdki8DJal6Wzx
qHL6XfwmelnJaFRl0rgUNc54ILISjEmae+JmyR6D/6l4HKAoA3BiZ5yr5ly2yXBoemOfL0/uibgS
1Ya5LE4xmAoE7/7BCRkAK6sCmAAivDfn38UMaN/FlbLz6gnW9/KexCgWNiDmIv6IYItTJIteDe3q
YxkolgkiWTqw9mvOKCYelRVlMjeTQBC1U3GgKggGVwFtArnN4xG6Tdu7IWYwBUQlWRVV/iZnTsTM
tD8KoTAKwT9UEyuPDuV73kp2hcvX45wP3/PWzviVp5DA0BwMgovbtGy/yD0scn1RCHYKlAIOyT42
y49OIDcWNsXsccvIi8BbSeEr+U9SRyE167uhNJ/Z6KFXofg4SHOZ0BcDkQsPA7+1G7QP31q7Mqob
R2bHWBm/KsHlAxqMzvnQ/WH1bPegqjEYyThgmfjKGnLMmnEvbYTD3igEybOURknGJWRTU3rOP4Sd
TqcB2xTcAvfF5YtMCE5RNXw6AyASr9xRvHm1FfyTxSTgJYwadOAdbG28RwX3+fKj1seoin8Zw/jQ
ZVV/O8FyWllEKSAdjRRfuZg1agi/Q6tPedU8/4fL9V88UWg59iw6ajyXEsc/lfwBtw1Tx2iyg738
ysvTQC7AWyw4P432XAIN8uIYdYnh8yokt7dB1UDTWZx0f+1RbPP/4N/9Z8c3IVkeEi73kUCR/HPv
YDt5g6cSKznkbvRD0dPJ9vm4SN85hFRDT8dwcZxVQ/+yWK8KP/8IzfrV9t3/8Nr8i8XdDvBbCyIS
DpbIP9/JXQIPziur5NDGcKvHjruqW5lpQyZH4WfGKf6lOar1s/vlaeYvEZbzZtE36POwedomZD/n
clOE/pPZJU8keKctSli4Bk3+H5y4wT/Z5APHZM3BIR9Ylu382YfLBtthDD7EhzFLYSMxRcdZsTF7
+GXwSZZhNsf6GRbz1sV6cgYIGItwOEnT0VvB/4hAfZkyMsiQLoot/gm5FosalRBxJDdEIi6eAPg2
GPOqLniBJIHhwRzIn/EKGSvVB81xyMbnYkqrjTnjihWFjpA4nE1guMELhUMJ2XOhH40s19tvTTwC
hsleYz4I4GYofcG2HxDW8lcS6tkhr8tuq7ok3nFbQGJNo2dvwWEXwQ0ksvka9LRQTcwtDHvYRI6C
Kq65bexalWthWTTHB8arVg05Uey7XMHm25Rj1jXsw6I5fltFQUqv/cB4ihngmjwjYhHfQWQDmlaW
j/RBsmraxbQpbOMYmO5d2UW/XQoa9p59ANyqDxVIytVUjemu9r4xEfWlDpR6+MbcexmrVTG1I/iA
5Fc7JNVfdx//vyaauJeX/dH/ePn/KdH0+qtp/9dLAmynTFg0fvFga6fjz//zX3/8n38kmqT8ixSu
bbHv8/9IIP13pMkXf/Fcm72YQ4GJ4C/w8P3vSJP5F1IxbIMIkng2JzKc8X9Emmz5F5qlPZNEEI9j
QbD4v/7v//6H6tvmT//99+EYwRnuz9t0ogeW77isGZazhEX+cQsQTc6QE1qOj4Phpjt0zl/4MJq1
GJJbqn71ebA53uaqosqhowat84vjZFyywWJotJtoMjkOHSe3krZAWp15SGUgxpwCUvQQ7ZQnP5I0
vO0WVnHl4ZJsomgJ2qtwn6ccGDmUXxPvzMOXdkvzJOyJ3GMUcDwHKLalR/l1+PAcV23nrpabbj74
nRo2MuIsay4COiHmnelxM7bUu1NzoX2Io45jFJt+QmMR5fAhIwwJjj/sUq+MyCOOZ3yC82WYJ2BQ
WUAbVH1boFAgGtbr3PKpjwLEmwvrGMRNvC9DkrmVVW+ctOcULR67mMytnXX9znT6a27a893oVURL
qWqi9IvgbNOmmuFbBjSkxeU52sgzrhUXe8fn8FJFMDZzxBZ0/fEx64DXumBpe3i+E4Uja9F96AkE
jcMFd5sGJrFpISOQF1DQwMZ6k7pq+vmom5AwJGpGFBZoLEItbb2J6rrnfUp2A+X2EBEUCGUFbXGe
xie79x8KBoVNBfV0dNtiI9zmuph1rUOhwEK1/XCBvPpkCQsBqXnx4uHeRQboB48lg8IYTdIaz12V
vM70JuB429amcR5UcOtBfcKL88xe7MPhwNWrCYqCTdAym/TGaP3j8lUb3MnCvAa70LwPtNOu6TqM
1i2zkJVpOTcthTHwolqSADmGDAyTqFoQlA1sDVnrnYBz5yv4IexaXFBWFG6K3nxLqobD/wTFVeCw
3CGmkc1l4pcIIyRPjT85yBxrn/YzBBYswZvQAmSWOs2OQDbjqUb0W+pAGYUg3a+J1rvnLsnrN1p9
dVvS4SE1F1yEud03242y5oEa8gKHOpPovCD04Y9ftAM+maJQOwtRazNE2VVoEEahaT8o6gSy0L0X
eXBL8V/EoPbdicjhayt9q1WsaRaBeJhw8DMozoGPKFcuh0Ey07rZGg2RCo0pYDSymIQuePycp8yA
EpKZAj9TWZ+aHqu0M6Dd0WKBl8+jtgiS6r6Lwi2FNK+MgItjFFbptovx6buS22yk8c1A7lE6vITa
uO+FW29krW8Bt15DuGgWzGggS7a7IiC7zQvpb60kfswax1yDu1gectaqVvKGipL6KiHl9m0Lqe4J
M9JDoh/8Qhj7yikxwKn5Z9oCOS0rigIw6IThRALG5F6kGHXf5ToHQ6o6IlYMjiv4vG+DexfmXnsI
Rizf/dzY2zaUB7j+3DZvafpQu+zwukFtekkFgm25N1KDako4MOjptbTGX5PRy33cuze1Nx47S4ud
BOJVuczp5gwfLpLqHZwQ5kIV7ZQ9jqsV6TQcoB3hx6CGBRPda+o+AjO8pxcrFM281eDguPBuQGy4
LAAeUR0lSKw4dHewr2JsXdkFhQAcTOPEPJjNRzDNQOiaD07zxUaaCzfe/AAKyRsUIVlbTANk2O1l
z3FRp010MHwe8m5EGbUw4TUXjrPP9Xys2b5d8HBPDILDh7EOwucYMHudPxZxXW3bpPyY6PHYVNS7
0nmPDqLZpivwRFYw2Le070KLsyUFdGF/GuPhRQY2RzLnJcRvvfJwufcDBJIs9u97ewTf0NOd08+c
vAP6XoKogiIfx+52UO2F5udfXvo7MbyXfCb6X0wBhfCZ+DV0JSdF/AeTtxDmXfNJFkWzHZqvCCve
je1WGT17oLF6qpUw4ljwWz5pTUT8mRhSBzYLFhR9ewmT+IqViY7F/Vj1EYf5hQK8t1C8r60x4chJ
FO+uTop96C6OR8382wiAK9TmJZOMkDP7PIIhOMfQG3TsPBfKTPExq3rTpGDp8uQUUqbnV7nY2kar
TpFl4B+yyK3jAjRpZbzWRfRMwolAwi3BI8ytiv6AtIw2PU/JUIfivggw7Tiq5C4owPMzWkK13Lou
dDQjgP0NETiCR8prMypgyoW58iwaLKbyUed6WucYhFFOg3eP8fah+B3k7VsKD38taWZtJjUercM4
h8h22XSbmzdO7nmscCwvreo2sSM4Trc2XD4TF44Z6b0NmGodBnVMAD861+Dz7iBublPUuUuevPAs
qEFJmNleGpF108f2sdc81gaQonbW+HcVDZQFJQyeI8s3+gnjsxcbeDBlcuxakFMUuVWXxFPX5lDa
nnHroCamsdffSM6NRoVt2jGDx6Qx7FPVG9md0Zl8yIfiaKTQRVQDn1xurRa/uawZlQZPgNEQ27LX
uCqx6/rDa2BxWVpjvRtwbh0rWY/r2rP3BSXNm8EOjjVmaTAAR9ZVGjeN5pTMNSTDuL/P/LPC327X
Ut8Ew4TZh6w0Mi1/T88BPtXgfraN6T4kZ3kC0f2zm0K4QRRk7LjV3hUCTAc9irEo139Q9yDiuTDZ
cwyHJBSYdyf7FMPFqwBBcv3eUv4NUAHrdAeFfFMNIH4c9atynW5Xj9Wvups8WJ34HZbwnWbUscMi
Ye2qwT812bRU+8U/itFmlOxnu95xHiI2IMnCt4E9TN0nqMOgq/y1WZjHkDBMo4kK2jyOGOdMmx6f
CQ+F/ir7t0Qs3Cx4MwWsea+IDi6OpltTM1tNRPReAx/ZJaRxDwy/FyU/fu7REHDbincq7EHYBTzg
03UQNOOrR1fkVtTFk5XJVxfBn3947THQNcODrax4W5NZOlBZ0+3miDe0sqx+N2K5M2aA6mb0VWHT
2MOH3KMIn716aLiBeMVMJqArWwTPfdltZOJ7F+E5YhdEA32S1JesIlfgSWLf5Xn5B7XLRChwRsg6
6pCHK8p1DcxkU/uSd/1MRCcGjktWRy5m+ihoITvhcppl/1wHdrSaU1Yu8FnZtUoZv0o5q2s1QmNh
MCrUpxnW9o2NO5loersZkzE9zVPLPD++TyyF51+5H99NZ5ae7xMsBomLu3aO3iYVsCLW7542nig0
cbBihCBUIk6sDJSaA50k18bJQJ7mQB4TFyOXnbr3oW/9xmMWIaD0SOCzf9Rsn9Z6kOlRUU2Y+8xG
qvA1Wy5ULdKd5H0+slvJLz5tMW7JWkeZDQbOpoa5gTl860c08SRZP+3qaeT6gkcaUic8y880UySw
BgRJZkZ5Jj4NA6xTT+/Y2hDmZxOJd9IR3rExklvcQskZ1q9DCyySp3FLOA//0jAvrOzyIazrWyZC
jGC69CGdb+oqvsfKU4D9QMWKc0dh1YEehqCP5lIVT5JG1Kpx7qeSDltCWmu8sDbgHObbUOxuWvY+
MmaLHvg8xwbI3q5YFvfUqffzcmroHlxzoBit0vfSdi+MLa5hNjsLHKw74CTh8RICF0IBAqbvzjYi
eW+gXCocyM2sfxRO/cqWl71d03drPMk076jmrkO0XA1E6PDHx0fl2PVT1rb+quzT7mrlPfNG2/C5
u3m98eGvFP9PFIy01/Td8yhBqPAL4ar2x3A3U9917o10KbrFszTa0bGdx2ETpqI75cZv1piUPXlX
vLv9UdbWiTbmF41pwkglm1RH3PQRNQYOv/OKjmCxsoCDTj1IvBGWLybXxfDJuiqtgL2ZMfu7ZuLU
3hoS7kpItwT7pPq9VtTalbbqDkvRKyHkKN5CQ8d3Fg4vTiL3syyvkyTRXeGmeMOi8NX77EbTDF9L
3P/q7MbGve1Fm7pw70wOGxcXvp0GUkMizMfe71lHrN93JtdfFTrN0RuSz8buz6bPNZpxA2zwQH7G
+QV7Dt/KqCB9D/Xr5E6/RJ09MN1EgzKwS2C7uTRXx3D3EAuvpeXwMzWNs8HyzciKtJk0Y4hj4J/Z
ibwXDaWK3sRz706nCZYA9cEp6t7rSfAaemcaJYWIyK15/U56p91H1FMh3gYPRR/t3dABkgqB3qTS
Zo7yfj0/YOh/cMfow/ehyQV6q13oPoLaZh1R/tYdA22tXYf4DMcb6QxXpHxYz1a3CXp6TXL/RJXg
MQGkiNLv7V0n3lBEcPDC+DOwnsd5BhlJpzAkLoV2ZXnBswMqddVsgxEA9xR8sfv8IXvWECc014b6
ISzas7ONZtyd8mgBOszZoLybW5Y/Gd7NkTiXsXpJ6CBR2NFmv7lzggjoWS4fXKh3OTALjkpliqEu
wwOJYAacqIn60/JPpXlxr+BX9p59smhDRM1jkiaM8RYHKG0a+i6dxRv41AMzhrXb0wcVskIb4TZ3
q7NZRjfgvGCAjwLjUkGHWswExvfqHV6Me5rlX2wgBblDFijK3E8oPmFVXWfDZyhUZ0+BY19TpW8n
adwJKswa70enqi1mG5Jd4Vo2xkZpQD14/i5vOinTnWWbT3FpHrqUVdk6hhWy9Zw6t6N23utKPZF6
Im8V3nQErgFf+kuH85i9Iw2z36vdz64ILux/SZDFIzq0032NNXXwbHGwLzAyyDGVjjwK2AgwMa6X
gEda3kjRbYsm/qLy/j4Hgm+FKcc+Ie9c39vYqn9KEpCSBaLB8taUlCS5DCoALwUxh3eCxNALH9Mq
IhjBqEeOMoAHO6yVUVAPLk4tfa2xrbB0iVcC5gMz3/B14Im0vObG4D/pytkHUfwUqms/qA9JcV0p
JlKGHjB/Vy5JpLtODC9Rr9aq6bdBmNItRDm74z6zrXhBvcjZRnF6NuLwLvP6XQRMa+X0jvv4QIpR
nxmAdduRYNeqK7I72NzJkUTAsUJxuYK2N4GhNnuzmptjCzGqh9rWD+Dw7Qo+s8/blJveMcLTkXoN
gy2HIgjbJ/7Wllg17PaaRObt2KEA8OACvqqKqzcYj0lFd1qc6IMROndl22jiQFz45IHGbTaF5zIa
L3MmWXcDmrWr+lfl8QOEQNds7qF5lPltU8vXgNoA+AzImx5ONLDspDbToMP6MN/kNG1lRngQneL4
asY4L4P7BL00zCsEXsu/2BFjfRDvqEw2dTlpt8MV7gM6ZVuQxoLDfHxl7/gpe/vTGI6NZhuXDjwt
vBZoF1fPzTTZHcUw5EvHnBZYVX2qpPePhQMME4FvIGwx7OKguVNRjYPeqF49j3oeeMjYcqkVNobp
yUxAwoXkAUIwm/QoPMHjA7xQ3/V2ihnHlHvaRp+83rjt7OFFNEgwVYNaZSqspYm4JWrPc7Ga362s
xrlqx86u9Sfutu7AdbkTRIDWqqAUjgjgNWEIf5NEFiVSIt75Kt7qOYlPKNe7PszUmu4a5CauO9eC
nB8r8W5XEMEa9eX0yPu0PhGGyt2jbcptStJkXWUVySJ8z0MLiwwnWiCqG7LN7VOZZMcwSLcxpIVz
juK5cc2YqefexDq3SpZ5J4YtjD5ZxHxenUsrJBYYgR3LreFnsQwjcslcLp71oVEsG7C4/G2RDRd7
6K3tKMVZuBw5qpEAM23zQRGuAUK/W3D8Vi0bm4ES5cExpqNrqWoNa+A8xQhsbRe+RQ4jLw2ubcjM
HWBtEn0kCA/WgmpiPsN5FHEymSvFiQKLPjdoJyEQK7d/w+/LeWF4zHPovpHW3SqpUlZx7G58R2mf
Az17O6GM+y4XOOcyTM+x4OBXuHI/2sj/QoSc7mb3wDNVrnKfIDOmHE4JbM5glNNbJNv8mLnuYRq9
k47xytaF3DqAFNFRkDcKa+ofxu5nBWlxMzQVbsV2QK2yr3XnAAyKTBhp4MMr0bEvKMZLqxAqGbje
DKm+k2O1t5BiV8MIK602yNzVXzSIQN7x0p/z6EloR3CT2Yl+0WHzqwCEvETljVXnS6iLynzUQXPA
TttsaIW6a03YDolxE/o9V3UgsTkTblWcctgLjt3a8k0Pa0l6p3LnK2mCdEMLwiWpoutshTvGmcst
alNDLWl/rBQhCXKax1I8hTNhNJhHdFM0QDpyGguQL8n23eeV/dQZFeLAZLyXhrA3hTRPbS+ZTdUk
syPTuIZMd0ODuaXpERRP2LeZdrZ3C6ar1HmG7QvAfPTYyNuqIC229HuSBLabdVmgjJZ4MrtmGw+a
YaEpnr2ldsejVnaZys97BFUqC4pDKDl3GAl1rhIjwikiO6siCnOxyEPSlWx+MWaQGAChKI51eMlh
x7a6/sI4JCAUQi7lyHQf5Bga5fIhapQ4xWnu7uBU3Nm0DR1o2F0bWcreovIk/WjNH5/pSM/bYaD/
iTCnceJG4UTIWWfjEpo8fX8oYsy8NF54JzExOsLMw1faIJmAM3Krw7UaTl2EI9dGsDqmtqDDsLNu
EGTcXYWn8KRKM94gzQjmu6o6OcsHO4piQg607FHeSbYFq3xAytGHy9CCk3amZNojJ9cnNfeHoSim
vV3S82b3Dh+Wz4aWTY0/HXPFAyz34mNX3RcL8nDbZPocUueJuW/57jHovRNY1A1juCDfoMn76+/v
+/3DfH+GJF7xtvOz/O3P2IVuxlSJQ7MYa/uixsIcgP4c9AxeIUb3QYYWp5Lx7F8/QPOjVj3wXm2r
oG4Qlxi1iVVAy8fyqfQTBvw1QP+Tn4QFtSk8f0rhXurE5AuN4557vIjEMvgFaZysT7HCpmQlnbO2
Sn6N7w8dd812EObH3/5IuP6JXa7a13jlMAT/z99Vk/3H//X9Z1ReWZupZWn/2xeGigGGXbOZI8N7
RAFs9hwlq9PfPgTwDiAxLH+Y0LxS0zK8TgPuAr8JcK6JzoAxbpzKJmoJ0dNr5Bf1o8zD4loRH5t7
MtPjgIBdF+G5kKV59Akk0hgyby2iQUxfC3uj8fbmHcEPWD+VhSe46BqYARxW0sBgcFpkxp4nwX1R
8uAf6Ch4yEN9kyj2SCnP0tUoZsHzdEguMo1mTFuIvB6p3C3Ii1+zMNoDFbpHzgRk9qdkr9tlfIsq
ZYyPIqqxTbC7RYX0VpHjP+F5zjeWgao4JcXzlGJscMgTSS7Kc+rYX4lYeJYuCkQ2pU9L1cfFUBkC
PdWgrNEnaGfLQ4BuO1csFU9hR6l80JzNGRNaNUEdo399/saQjTYts0hDayWj08zEf80yV63nvhPI
MMTgisw8lOaEXzXsf9RGQUdDI7ZYHSsPOtBQ3HNOtNexi3siD0kDDlquWSRt5kHUHXZ8IIO6EtEn
Z9/8Thm04XphjoEpX3elM2x0qX7WorptzJvIEYeaBCCWnz0U43uvcF8yazHfaPtXYXiPmkN1Xqtz
nk/5cenc6A0nJGyWXmnNfs7qYFq57ooE/NFzOlKUCwU+6senZpKnNHvqRYneYg+3Yec8BFodhyC9
MRPSKXX1ghjPeb+EWd+H5fPksOLO1bzuu/6dwt275dsqH7h1WxBy8Aiux0n6E9fBAslUDOKmt7A2
CfaTx8H58ug68tUxmOD0iLIYtN7KjpW1mvXPQdtvLb+hmyKMtPBz7E40P+IJDbsSj7q9VN3i3oos
uXKmhrar9Lp2kBuumefN+2BuP2Qf4aJnc165/JQxyxD7iRayUuRzcnNWhek+qZD9z8ztgW8brLIy
n+t23Pdi5pSYdD+h+LK94pyLAs6zUhzJ1hvnpgUTPIZb1yxa1jP/KICXJEJvWRt5yte04Q1J8Stz
nJyJCcnnciITXml6BDRPS2zBU4gJ0bamJyWCLy9y53Oj0KCsDoIKXOX2lioyTAwD+YOqpbvCiDWK
w97tkOl9gw5CO6Oiqo4T765ExazcuQAj4N6AZIRColvy8DO/Qslkb3npGBTZHzWsFjLm7zdFxSlV
hAwhZOe+GcBVo9Z7tLp0z5TSuQpGcETUiZ8JNO/QQvAN66v2bCAUvB+6SoidxTrAg9yQQPJfKcf8
YK0EOFzZPwjbLTYlfudaLzCD6Suj2QXr1zbCibxvB8wZuJieYE4jIEwwHiz7NioVGaWh1jv0mmyV
pC6xWzRvT1bmKW/Tz6n0mYU094nX/JYZQigw1xXcrR5d0BjWSTCDa2QQYfIubuwxWpWx/U6ohrcn
8GGJB5eZTqGws38ORa+xe6C5VqQMVEs1q8Mny5eSBKxFljU/BVV6le+8eAk3KQQCbsfqRUvrFjjG
QCljP2w1kay8fuGQBXqb2f2ayiCwIoMmX0FhZpNxpATB9cREnbRbhPgbDJKTm22gNtZbO4XNnzQ9
W+eEAN0PswPx4ha0h6QJb4mvz66sXk3DvXGwrGyQEdJ4fm36+iic4RbrPm2aHt9Z+A60gu5oEME4
9F78lMZuvfM9vWxTGd75hrOHHsDe2KhZONNl785pKxD7iRQhA1Asd/4BNfvNiCnFDH0e5udMWheN
+Zq007pZAtpDkG1C5ZNx9T59yeSGy6YEmC6q+V7Vd5Ie6clBBhxDrsXlCxT7Lsjt8G254HVMwDIJ
KI2MjrZjnMYGlDetC/dZhlduSj+aPjoEXrXjR5s3HX6VhRJ1N4UoMWwWBLGv8TmuFKmrzHgosvyi
+k8jwp6OXfk4uya4lJQ0ko4wI1oMD11/azfdesaovhXKz1e1pMPSNg6ZN92gU9170ruz8/a+7IxV
WXqbKrdvv7/vRJHQyswyKlJagN6yeohpvFkJXAnEwCkCM7H4JJ7EGGgKdkTZtOuc/FnGY8DUNaIk
oJx+GQEF0b6gggVNZYV3GFy3qMnUPzSSe6k3JThhXV6DMnzwsNvb06D3hQOZrVQrz3W/cMTfDZRL
N7p+Tut03+j47JYGSdz+lMSsimNwRwUiYj9CUUSIdM0U9qPJJ6Lu8r31/d9+/mlWIS7T0nsq8T40
1CabpbQo6WTqTuyfxRVOhEZhHc3DPOh3ZFwOi37KMbLdlyy0Rll/pFHxgJniVtNLTh36fGh70Fd9
Iecte5BLTNjIDJwn13ReVcVrVvALsLc84mPKAcnI92mxYk8o7worhWIMg1cyZnqWEeztyRB6W8aB
H7DV8Hbn6jntCeEkD6bbfpkRexyRrduh2dP0ceFBu8/b/tbkYWDFjGyc6agqZGJrRpekhblY1xbT
dg1BJJ2YiSma17QJqx9sx9VPku1kOm/1bC7Tq/BcwYICSbXt5JRzSmSWYrprHP8/IB+8NhllsYJ+
C7BGVF6myf3Qlj99HwUpc7o3P6+3Tdt81pPzTvUMfA22BV3yXHv9D9yY5M3L8Z69Rrnj/Ejva52M
EI6yj7i1dwHTCZh9DBpK/QmY7BT6I7wsBvpjZW393MoO/vQYpUZ7n1bmRY0bYdb1mlmffZuHFo7Q
Oik3nNuoOuVWqqg/kryjqiOPVg4ghyoXs3iRqDcE/Q3GpMVB1jKXtLKPtsYREPKgYCxm77y2vpoF
82KHFwY7QRoz4WV+K6IfhLp35lTj1MUr7fg8KbGQnFFe71zDjFcyPqaj8wHMxuGlfvIn6wPRLF9b
Q78Hu4TaXJRfy/0dVhGtWK1HrUihSBJBEBod78kx5bGPIbkkHlO4wZ4urmTS5mvCXZ6QE0tpd4hk
6942XcYBVBhfVc2/4hovJasmxk6ytgX7Flc7r1gDDk7p6S3e5ekYIxl/b/dl+1MsmaM2MkixGNby
aL4t+5CNSs2SScW4lbVfNN/ii/1/3J3ZcqRK1qXfpe8pAwdnuI0gRo0hKaRM3WBSSskMzujA0/eH
6v/bqnq0tr7rMjvHzsk6UkQQ4L5977W+ZVifHR6ZxdDhEpTcPqiqEfKQziKBwMfWKefnjgak8/Sa
i2qArpdjG/cfzTxLbwYmJXa5js0WJjI1A9I6eglS95eZMBeIo+luzqPX3hxv3M7Pd1bT3UDcwgxT
qe+5qdbg7OVSZcvBI7WRCLj8puY4RFeBUUiPWdazM1RN3ofdpQuhMDL0Jpy9UZcR6DcdK0iHDhN+
cn/ileXpgx3wbX2oDfnWLKk+NR0iZMJQgcSmb41YHgaKyEPkC5NE8vxCCYRGYfZ+Ibw5tuSIbSm3
2m2E5HyNxKC3AN8NEgpu/fuZ5uo4NBNLhvs+0a4gr551hS/X2VdG8tSAm9hZERgCne3dOn6ok+6X
WDILVIW9hAT3YqS26YR6gCNs1OBMT84Buetnpjdbj4krw6Ab1XGqqDt5b0Uj7Hh/unIrtGwmj0Jq
fUL2czG87EoybEXfmq02rdjImogUnAmHOfKwJqRYs6ia+eQsUacK7VA00/chtYBHhWcFBEtOkUfo
D0oE7Jw6g/Wi4hMOknSDkvlsNlDsRs241OodTZ/AfQxmhCG1TO8K+lZg55Bvj1b+JJX9qeI8uzXl
KcjvWw7Zl8HCqZPE9omRWW8SChHDdNtPbFjlyu6RsQ8tXuFWUSYJrypDK0U3Tw0ldWRiIoGfrj1t
IS2qp77Wt80IppUZ/msPiT605S+CVt3eI2GqIzzXFOlTmS5PlU2bDlIG/odYP0X5BfzmzUJPxDNo
i9V0792h0PtiMf62y8JIKSU5jtCcYFuL8STl8FcQHB8WEd67zLw6xnuRu98mEnJdierGrlDO2GN6
u1jxsgtiXDeGae9STWLwUrw6ktu6ChQTDPQESxeiY672hkuCwqDio+76+9ECi+bMYPwJ7dxHxHbs
6Ef7G5E3mDzRa2PUxl1ss4fwrVHbZKcOCiNN0WQ7FxEU3ODgTo5/rCuIZtMr7Rl6hK7hkdc9flZE
3m1KFT3ryftlweShHXEdKsEG1wQtencwGRUJEt38ZbV0ZIuBkqZlahMXBNOUQwRo1jhBpBsOuY8a
3NKxhCTBRmIU3WPmEnWV1Fi5vZwIi0qeGpwvxMDAIi44tQ3lL10gf4qG9y4J0NS3zOUV+bORr+8Y
iJNdxeTAbGL3wmyWgKRvlxSkbR4x9RiGKcOEJ3bxUh67xXvwyV/mYDxa25kt++gu4oFUEQotWp3S
3idQ/0YNDVlN1qeeq1Wtb4UlJnL2vvhQW9chIPiEMTHik4LESduAxVqUj5lMYODZ4yWoxPPofXVZ
GQaQVgkMpoXdD7/cbBuptrwrZEZtw18LkiU8gEVxiCISpM2BY67oug2hGWfG3eQquzvIe/TSO/PI
qc+g77fTHMTaaefW5TVNhw2q4wV2BnEkARRRCGUAB6u/TUViSTDgVvBT99MhqWaTl5m7G1PrKXFM
kmQ1foJudn8Nn34tkmPeME2ixTiQ8LKBA0C7p+fIBW+A8PlrnuurL5u7RLjpAbzzyrZZ2QbXNOqa
Q1Auz64wyKvk+aXgK7JdL5SD4T/p9jgixQ6VzEEQHFwl1dGyew2yrnle4mjNc3mQLZ11K0o/XF+k
p1GMD50BAbGFtxMWU5ltk3SCS+PIQ1CN3pMh563rmrcZQu5dQnsFOWUFf6AFLjc5yBWLI8OcCD6m
Ho/SOAo1Dpc85p2JbEShh99lE6udbU5fP+rj/1/11TT2HZxd/2t99d1HWn3/q676P37iP5Mi3H8E
tisdYhGk69twBf/Lf+qqPesfpm/6lm95rnAxH2I8/E9dtfcPFh2Q515gCt8WJs6E/9BVO/Y/TDTQ
0vRM60dY7f3f6Kp/VNP/Zn70kNCZ/KLAp11kuauV5V+MVb2XQdCdjOU40I1hW2KXJrwaVcRG/LHO
7fvwYpzikOG9PKGa+JcL9T+Byv+PZHecFRwlsFcEfBpp/XcvXleyblwTTDQSWnCG24VpjaYxQFl4
MFPWzK3vfuOM+X982dVs9i+feXAiObYc1o/tL2rmpHygJUnlv6UOjLobqbBD/B9ecjX8/PtV/vcP
+t9p13MXLpE/8oroBoflQrMo7XYxntA07LPX//3Hc7w1SOTfX45IB5JJPCFMz7FQZ/77B+yA2WUx
iexrBE+EuZw5nmM/TP2aI1j5DXlnecIUFTO0S+UTzkT03QUlQ+LEAx5D1vydV1Yc9o3I33PnBluU
KcyGGmZZaGhkSJAFbMXORF3lmW+RN1qbOkOUONNtQybzNa5ZZXzxG1t7FSm4OFFau+wPecUVzhva
rBltPWIxiYTS5DRRa6VLl4US5AKqFJQK/C/sCJbta/Pk1OJpiKlpF0Jhp2mOGRyyI9hueR/R9gYI
34aV077lAag6I52uts8MlEPoM7Pa6PluSAWpdCo9ar2Yu8gzAUQC/baSjm2t/ejmiTvPJqhnof1f
zVfyXag2hp5WpTx37ujhBe/uPF1vhZTnKhlOWvR/7JroLKDAAAntb1kSIqead1uMV5ATYdd1d4bU
b7PQHgU0V5YC1Nt2RFgCbtgOmohlt5so9+VI+tTnkDJydGckfctIE5ut/zp1xBQp1b6bMabphCZ6
lUJqng28hggOEcP6U2jXxyb/g+Xw2zb4OW3zTYgciyjCabq4jFp8v2QYsFxqqz4oDY+rxZyGEDeB
Kjj/qowz0QIMi3psDYNiZlxYuBZhEas6ZexXv3tgDbOUyPdh/s4XOiCuDUNrwuI4XWedJtsiUoex
QrYAjvLbtstrrL4YKHwMXVOEM+z8dbCITQIAWc6wy9PqPZqoZzwmlRU58LY7XqUqv01dw7XukULw
e0p7upqzfJjrRxeMBTnkjrUhUDxVEsIVwwffTZ5iyXKl2glfETaKvK53juhulzSqtl5Z6HBYkY7l
mqhe2AiXyo6r5isRgqf92wk+42kiIwGXpfNteD6cM0KenBJXaW48RkIjtMnSv13OJyi7yCE7ub/N
bQsYhU1PUxTtL4JmJzJDuq+gpr1jJN60A6RyLnP+a2Oxv80CSmsRc8+Jxd0GLjmYJI5sG5830jgu
xWSF3MIc411mZuKuCLxjg08C4gvv2euqS2C1T87CbVJY1m2N/X6LerhgUwZ1XYA46AtzB9RjRbVw
/wDHRY3AgaQmcjKNGH0mOb3MeeYHRpTi6xcd+Cw6UBP8wH/kd8XENrLGg+qhzm8PinhoXr0PrUTf
xUpcAA7+8/atBM3pqKn/WJmLBswvLrTzss0Yd8umd/ynvIXhPGFiYEZi0QleUBdiOkXU6Oan9b6Z
5uolLzXeV0SKdL3erQbdaod+qK4BIzke0zEDDs9mFCYv4GEHlMN3YVTI7RPzOA4lndnlxhOIEQdz
PbXY1Gl5+5hWE7CFARm26q9G1UrQA1y+nzuPHhq0I4JpiZJ+F4LHsEjJzsiyaJe2UbyT6xNXe+Af
vIPZIKIfaSwAy/fo1YrsOBK8OUCpyGOUTSDeeDqpkDatYX6XVv8sdHafC2u7ODypCMYUAhF09R30
18Fp233g6uvocY1Ry4HEInrNC4ZLO7sc7okI8KuYrpQBlnl8jeB5E8+lvU3Z06SA3UwnUSLJxwAU
RhzJ1tvJr1Fuz4LFjGlv6Kn0WtivbYM2H/wVB7rSvcjawD3EA5nQG5jr+bVXHLsik2+eWEvIhCz5
P8tRjjmiw50+o10c0NQhXSceoIz4UMCgTJcXyWLnu+9YqMaZb6TwWfwREFYievI5sIExm67OIr6x
ObIWBwHgVvcpoTOPzZSDI39YBfUlddJLO2LxaKurIfJ2D4UzxRbZ/vz8tPT7tcMcCH1txvnaAgQM
jegBXg66mXTytnE2Xdcw9NhLn2lO71hUwZ1ph6Yv73PQ6xrTlu9tKq9NtRtj5W2YP37XRB8Iyd3I
WkamuX3RTgHMoryUQfM3WDzE8ZyH1/GKcPhGl4nL1Rn53hkxbJuE1m8lunpCDziGIpeKlu5uMLkU
5dpCGsjsTris07q4T0iHlAcqzUM2upE507NY0wpI2X/weEzgBwx2TSjJG3J2v7FCsXZmKcEgD/QS
m4Uc1vw4jayfRsBH4yzXIUicT13Qvq+XZG7YYhggZkRDlgzLinmbj8vPB7SMAujEkJx/bnip+vem
y85VQDBvsOw6XnM7W+yjnDcOXtf/ZkfGwiDQ3WR84UFE9W925cVzuju29nc677/aPLE2qeccYADl
tzPb+OB1eDNSkkOZKoU9PMKhLT4Xy1XbbF3VUO8z5bbokKFCXsF4dElSneKI07iJNQ0ADYumVkhh
exVlCEy6SzZjHqmRNO7oth2sRN62quIRSnAbWMwo24qHQkz6ER3sPWj+u6aSxkZjHyjWnS/pizsb
KYZj1ISr1AkkQoiwE8LcDDFkm4uYGN2rmrxy70isR3nGyYdu9d+VCVe27ABJaarQqkwAPnyEPsFE
ykh0h4xVAs8NYubtRCC4/XwNQO9nbmruWGWNg1Kl4KiIqjsFLTx3N61+WWIUXahee+ZKYUEAWUiH
9lfbIAgZBI2mBP5S440MmMZi480tUOu4K3YmRJiQTfWrk8tOlc5jluFmS/vplsnIbb0OhOaIMbQY
xZtO0BTK8oAEmCzfbLjRWT/cZIhLZCP3Y1WK28VAqekM69QqdRqSqn8ztELXXWteahLv2sL5sYqm
sTdsyTMbTqPb7GodBw9LO12SJTFYY52PKVoHuNjfUNoBUIR7iq/D5kMllc/lLNxynwXMZhc66sJd
Is72xadR4xH03YW9AkEEfWQwbDNghLBxFLoaDL8TiJVzJ3hHo+5PGTzIbQAAliT3y+BGnLyLfJv3
xrvR01FIjJmrMY9H7NL0bhHglJowHCGeDARu8Cf9MKPx43cKcbEx7b2MAo6PosKyxczOEMsHYtze
CjwXtnarG9AQr7HB4jNOpDPYS7aDMjXJ0TxC4y4RvKhQVWkDRshmbtrBOG4sQgQsksyP8JL+LJ6q
zpm9TnpAjI3SBy88vvj94KDTN0J2B9DPiYkh0/TPs82e3jqaBM7ui9VO37jjdBvbi7VKcmgw6+El
sxjapzL6qBs2oH++iZQG0zijzJofhLHc4ih7R9rKVM7U8daxCwR9SUJtUNcwntJAkFkQ7zPDfGMG
BTanV0fXXqcoqi/gY6C5mcDciaxvmQLx1vLEeZnt9MlOPBxeCFfOrXAqhBSWtbPR/4Hgp/xRo90e
psnHxANIOQUlx96bNaRs0pmHSuedptpb0VAyRIMmDoo40WX6Gj0eKnpp6i7NCrTK9Fr6HvyW36fp
JomVeewFUQ5FTpXUdH86Hk1GN18/DNlkTP5A50Q8sTDTywoTo1q0ALAFZJjNkMUmFeZy+lrMVXlX
Mf82kpp1e8l5WlhyGwMRUEG26z/vKBaKFOEMzwt+XXKfwwBziNeO5IVSis23lkb8I4YK4pyzQu17
sok4SVhwO5nBgOhPbycjeizkV1zwZXcubkRZVXcyX4odKD/6t9Oym2jh7GY/YoSapp95PxbgeVNO
IBkspcAlRVguJOgB7906PrD3qAKWtWBn33sxeozB6vDmC/OaMogd0MDgW9T5FrKod8i1/ChLJMvE
OS9+Oz6W6cwyIEvsdtEBYZq/z9a4alv3gGzZiPWUf3IqGplMr+iixqEWLuk12uTSKhWzo8/MG3yd
hb2tKo4+cl+Z4lUKxH+9Beq6jVdzRH1P659wDOYFMDvWCOwkf1Jmv07ho5e8HpJDYDHzaAfKFgHn
dz9mrEewooIkZ1UsxyxE4XDrpPlnUhEw3SynwcN/ihYR+Yvj3Lu1/Bo4sDLhIq6+lVDsfI5b0B6+
yliQPrLk51ZS2qpV1YiVMGVI1iHMdJuTK7t825H9tiXT9q1wxydPMVi2ajR/MkpOsd9yF0A0ubQJ
tiPPWpteGQniw18CdtBIqI6D7ZxdbbNI9sTW6BM16v2KABUF+PvUt+s9oP7mpqO06K29YRKPAts6
21FTupuIgQDSoYHDBgKEhCZ2yElh785pd4i9aG+3E+LRzv/V55YMGcs/4/x7oqmG/tAoGR7ai7uB
aLp3EkXVjBivaTuK2Fl1hyg7BmC+72wZPUd3RSUlsMVVphHlSVgxoGSsDJIQoDWYUXJiF84cTGAA
3VQn/u3TW/oE/ZG718Ho7LAZNWEy01wE5m87b4Gve3jWwbNrYx6isiLxfXIZHUcJglrkaQAJ5S2F
cHkgs0KGgQ4e9EImSErLIBk0bcSuRQ5i+/6+N8WLFM6D4U+fTgu31bME3298nzEsOlVE8OKG1YdS
TZ++lAGLIs+Zxex6p6OKs7tPkDpXl9u9x0CbZbCJnDg49brkROdgjuzdiVNc199O/fq4Za0+uoMb
LiX6TmJyyFOPONqnQY4GOl5TLiRIWr3eaQUxp5Y0D3Yjdrz2XiecGNvVnaJZLbcLZwwybOzzQDj6
YlDrJw2TFL6qpI5DOhDHyjfl1vXoPXT0G4gsMYCRg6Txtn1lLsfAX0di6q5HzbQJ3PkgCJf3UnRc
ibO0oZns1cRkwa3s35Wl8EyPOQrA4tMzEhzkuzz9wxj4TDIOX7psPmoyJlhJrHNuOWeSuG4HQeC8
Px2MsYHtnZeEXTXf+TyfHLbgbYDuCieFObP+c//SLwS3Uf02Z8YhROWc5lpd6tT4UHHpIfvn8FWa
SHtnZwt9lT2NMmfTucFTn4xd+GDV7swd234REwGkSBX0Cir8cF7aYDr2MM4P60CmfhqwqgAaZ6gu
6vwzs5EWmKjAtjNzI2xa+XPl0DnMl/kYRbvR953QHX7SUPybtmIyJV+NyasOiyuTfWSV98AlliOp
UxD2mNuVVSp3aPZRUC17Rw3fZaeexjJ59qro9Seenuw1juxJhc6uYFH1jBvbhBVYJk5L1H39pnop
wqJCtBH5O+QyFDwaCmDg4RHK/eVGYY0vYt4BV/d2au0LuQZ3touPuzXr7JApaz8U9gSHgXdTuMhO
pHMbLHI5kph9Z0R0UjK+NqpaG/FNwbtc4cygpzftjKTF4YTCKAbPRdFczYr+ycTcOZoIys670Qlj
VT66HeI/i27SblYc7/qxCsKBwp7ELBbBSBmArMbHHmoj3SEW8cF0X12KpL215hm2mNNwrbo34MdO
6aNhIreaE0I3ymwgdNBtwuyAy5sGHeLfrcA192R4ANmKxY83UIUPHI5Iom+s6IyDBOocoIEyr45u
XYOi8b2rIvgHI8rIFttA42zeBB0Mwq0SMtNZ3rLMPzCFxZGW8AkadT94PI7JXCS3RUb5M6/Tf1MA
EerWCKZ1soZ6fSzn+9xrAxYUQh/s1D3MqKX2iWTYYVnVVnfw5ueUJQxjJ5kITodDkQyxfBrvpn6C
pomYlWyCBatiOWviE+oJ5kC7JdlYk6qh7Lch826HRuv9YrTVwXGW+qbOGfdkC7ArUxkn3M9PXmyU
J4hUF7uxofNQBEXrUp+b3tmM6j0wio5nDtF04kUWWCE6v2iMkXAYsQTdhCpzXuzPpGtfdKcehJeQ
iBUxnA5moh0s3e6F5zk8zsGdLpllDrpgLiMeiqaWNxMCU4c8uYMq2V3L2QQBltBwam5YcDjYr3u1
OwDX0hzTsoRTE3Za5t5dQqkbYdXJMZyFemne6qU8lAP6LThdTThhteKoNYxb4fpUcpixSHMIS414
vzR5kBT2wBatSz0t88Ok9VuU1ZjWhOlvizk5K1JItrVnt6dG/6yL2XVc3zyOkejsdnRd2zo+6Ggk
EkyUBQozWq2NfIsgVe9QIG2h4n+p0vhd5NxnXT4V5yVnVyhksNPrBRTEnVsdZQVR63v07UjqEUvq
gOAlwFdAOlh7rSSS+64KXn3ZYW91uKZV3nU7ice4xFWPsONczO2NK8tLYtA17AJ2TD3VVCx5mNFp
48rgDHBBlXHXrAgTIueDDuWVaSBAgOM7jwMegfX+6uEmH0x031jFGuLduXMKw+g4vv1xsYmeSyy9
QUz/tqh2XZwmIQo+jka/3dbSt+RsFPNEKlF7qksLob+m+VgtGc+KVfytXHfE04V7R0rK8mjo+11n
cc9zc083dHy/JEoFRgu8M4T3d4VtPIxZC5Buuq0qxELLJPJHRxmfFdDVGCGaMNVH0AIF0TGSErYi
6xy/u8ZfsQA491ZtV9zNiEJron0kwqiNPTJU8DYcgcShABRxZ7XExnbcc3wUqqxBX1KbwBiHA0Sw
WNDDg/yrmljf5wBRV3Wtl2lXeirajtLE7eE1NUIZKjamwria5LS1LUwEnVfeyiChPSe5/3zSKqQH
xC4TlfHiMUSGcK8J6zCTZLdEDjtji2uhdekEBXCmGDmjaqlQ8Ky/2ez9l86f+93UcHlF/kfjJcmD
ubyk8wewvexAF+XONVARIMRnNSk+UwNHc7ASVroFxuYgsbJ5axNwoTde6+ZBCzR/HPaQZhOponvH
2CBNJ5PUYpew0GYFhXD3WNEftEEDujdPBb60cixfjC8ZRTfIVD1iZhao74m8EG+w75WNNs1w9nJM
yPxUp8FpPhp5mtucJIaGI3kno083SvdR5t9TXO0DqF8LVA3KAti9sUs0xIS5vMADiKyERATr1nBp
YzcdDmmed82n8Ov2I2/RB2AdcyD14yPHPNOOX4GgpcyU9h7g1VbmMYV71pGz9jS5t7Y7A9QRk7Hr
JZkglcee17dkHbndbawidH2D9WIQZif8Dg7EeshIDJTzMrnEVXKSbQ0RpU5qamn7LULM5JA86ouZ
oc1gXKhQPxQ+Jhgtb2iUb5kTXDqLxU4bZwVsb7OI9mPKZ7XVqj4S8gOHfao/aAy+pYACFsN50Xi6
0l7fGcwcoesE+DBVpkLu+I/OXZ5RWv92Wv4gN9qboBvMcAZKQQNM7VwDzpdKCmzx3iZfpLGD8dnT
x/rVN/B3VRrcltwLqILqP7ZhWnxu1rPW5m9Q6yzrHZQBlwWPC1NNTok5IjevZiUfymUF5+NSR0z7
s++0KWfgwgPVMh/NyGEXabKOc4wuyXNJ7sYg2lkca8lGmULIkPFWOk+16wTPdtSjL+QQaLC6kGEL
FAdN1aEFsN5Lxixu1rrbsRewkk4zj+Q2gMd/MCEdIG0sva3KMn2px+boedO7ACzHQfuho7+0yxxU
YcqdHjlIevTPjyCU6TUJ947g3OVu7ry3RaLpcsc0FCWlExBfdEHVfdJrPEQJ8YdjxsndjAeKTpxx
bs42k7goTn4OebCIaVSjQ+pNGCZG+tnm83TfSZb9dMXGId/gPXD2W+amCwEKEdkS1M/WaPsXmdPR
w6qQhRVkp5Mg9gxrQE9OQ3kwy289Bp+Vbz8agsdcBs3vaWS16FEujv4L5DxeLwMMXQSogGUMxp3C
CA2iWfjwvrnrgT7SU14Ptr19lBFOfYvHqrAte+OVF7/o+QozFsgpqc9+jlgmGChLPMt7Ga34qW0G
GqijTsJZnX8KlqahRYQWsLiRxqWrMuBOjfc4ZQRaE4ikLq55Gm3ztdQ4HLrWXCnZ6Vs2NPHZsIhX
yGd7j8sruYHJCLmzda+y0Q6e4kfaAikmLhdzCrWLw4ipabD8tGX+hLegwcU5nOq+aA9LBzdl5Tn5
i3EHu/AlmaevjnzajUHT/4ZiD3k1+ZzGVAYhTthpgyNrM0zkt8uuZtON+SIEmP2fa+YTiEQDsH1p
5bU00lXDLMHwvDVtOFs9rYLWP0eK/lWz1qk/eyEwkpEm7RMKAHaDyb2PJVu2P+T39gpjLmmq4qe+
a2wftqGsyOxV3ot07I7nGY2ODCA6RR2zURhMvsmX97PQo1iARq6jSy8hfaH9//y5dY1syxHfLKS5
yZu1AkVxs9HG38JyKITs4NYskSpaVR8SlnGfLvEeo1XPODBCRqnGd2fy7v3RpKGwPuecV/7aLd+7
yD7b1KKv3Ki/A/QAP+LXBh1ZoZlCdhrNyeHnbhiL4CVY32O9lltNvoQoiCHe1GtFRB+xyeo6JMSO
mdhMI7QPtq5i3Itw4zilK1dSsZslxK+Fmb3sBwLpkciQtiey4CPQjEnBmO5U4c/HLKcCyDy0lqY1
rAtRhhLWod9REPA0OM82jcWzV0O7r4sdy0+/SwuoAXSHk63p74KFXXnpBkbfLbgyrlA26vlszYQ5
VlAD4N/yDNrlQn3CmxScN8SijWOPZjtoOD5x9lqzykiZncy/cECsXZAE3nn0zlbvfi0Iv852F2Mx
EQ6JiB78/Z9/GrrRCrlRLQb6U7oPIjxLg4/tt6AUSE22iD4eCXG1HcSwVMdbZfsVunh1BRuZn1AE
e9NFGDyzILLw6SQ4C6ppxorns1rH1ptIoxvmlWQdjQZPckKbQgAjfVAm7Ilaj/F2tcIlGf6RiP0R
mdj0KH28vHFQpg+9WXxj2Eef6LYDLQU/dCNBOGNmI59GjlQ4v2GSTZdFzhwl08eEzsw+XvD0mB5j
UuEztbHIkx0igBaGx7jf9reqfJ81oYyjLqgavbsqwcIw4Bhx++we7jSS/AWAVJw2b2A96EZxmDLO
ZFp1xItkv2beOc/kkN3IlrOdioMQcewPjum2Js+cvr7d7wbywA9e7f7RDOClgOaA1ABgnB/vK50V
v726edTrhrbIB1u1JhseceaJnWGYT8F1kG36d+jHm6zHi4Qu4nHkHIESuvtdVc2B1v/XmuZq9JWF
Vdmk9Zag0SoD5hppjK7ci6O3uDeMd29ceSwE0S4vdUO0Bkz874C5PPpMWp30e1XvtXi0abUACKRA
ZrQKKjB1970n30UqlrOZ14gqU477Fa1zK21uVQULhbzL7tSo/L5UjThUohkoSIDS2QywkMd+GLqq
XqaBVmyQFwf6WtdqVvVJQydAUUr73s7trRkw/0xt84wUDo2ZgsaEG+4oiTs6UN2sXXDCIxzlJMRg
7SrMl1fB8UwhztwYUfICry4K2fh8ysDZwY7vnBBC3jMdP0cukXZAagLCZPw78oH6G1USTtwPdPCK
wjpo7kbYhNRyUY5stPZGnA4Gw0+nym/tfP4rGIiEwzgvZ0Fv6eDk1a8qYdgZiInmEFN+ki0wqbua
eN0AnWEdHYhlozoS4jBlwEHMhSzIzK2Rn8egYjKQUqhN0oybZtVOWDvpeDRK50o/K5P8TZc0tBOF
TbCFknTy4QM9ec4uGRr3MNTBoxY0Ol28oUxd3GNl2Pm+z8aH3NEW5tZyjQgWuwqmyjHlPBQ3+EKt
wnvAFEiOXwYN8vzzN7Lpu7NtVYnYoTT4b/8oTG4wq3OwFyjlgEysuvt//ijzQ/6vn/+26dvF/vXz
G1LzJUODWCBW4GSBG7V3xnTT8j3Sj+fXZmWf7u0supqxkqelusN/77cPhbaJR6hi+8DJBuDXKAIU
KAQ7QXDCNaKsmUwGFRwtQC0GwMspix+CpDU+ntzV5NJ1QXQ/Y1tA5/lZ9d53fpljwzqlfVHu1Rw9
qE4DMQ+WRz5DejbVwH0td56P2lOZY/BgCuALgU9mUCzSSwWBC/l4kiOA+ZaSdaw0HQ9hGyCpnNd7
ttjQF994jvTGzovg1tDOqZKwvjOlfudJ3tNJ0L8zksjKKRrvTGKHDtonDT3noEVdY9/FrdPv54Lv
0E6X66T0sGeuX23tIc1vynI6BClXpASIsBF4ue+aOiM0WE1HVXPWE5RMZUYqeWDftGmUU1nnT2VZ
t3vAJNdJIMzIMAEv6L5Ym1fbbjm89XV06+bqec4NxrSifwSM1W+0C0kBNiKklAHN5zKSC1+M8mwI
NLgJUOOTje5vK81pPWHB4nbWMNn6L61FinRZvAUovMvU22sZKb5eAloGOqXNBqstce7rk44FiRTJ
KUXwXd+PeMpgJRAkbJH1e2aKf2pMpsta1PuewAgG9nGYwR/fxKaLpG9mF0b9iztR+3uP6OP7YaGC
ipFn28ApD8tCqCZttODQMVaj+yCHKyod2K0L6WWpUCcagOlDYgZHXWx7TqTn2pi/ceflbwgq8BtZ
5zGJp1PVof1IE6bNzWoVnSW9vGrsR3j1hGzlFTc7aq1NU5AfPXQJoy+Vxzs3csVmIAo2zJX6WhIC
qlTiPyml6UwoprjERD862SpDGhOZ3TiT3Bdli+FduGVIDuFf0PhIbYE8B8zuvKX+m9nyVer5z5A0
yIpSMEbAO5m9hTSGaEZadrN2lrD8cH6Oh+qFmxjP3WxFVNAQkftkcZ7dR99Ih8uQmhy7YxqWJlnT
tgkLu6sjN3Qt7Z2qEgQZNENYXY44t+hReVRG7y4KHH2QXkHTjAP5sSUokEBXMz0lnRGcxzECWWd3
Cdh1Pga3PxhOeL83tVnD0ItgOrpDBOMwF5BzsODtcxuXZx0xYYfU0jVOdI8eSuxa1N6PnhVVu6qx
q+PCtAeFC6GkPcSDJ4s+ZCgtsgXowAIfNaTxZGs/HA3KeT8up+feYbTeGn360jiGszXaxnwZggYv
jkMoIJKddtt4NQVw4jLkZFB+siIOVA5PGLHCUfuqOcZsyyxvX4O25Q6XqXqNI2rTyRyq175hiKQm
t3i1fB+egmYubLaqwBfVZa9ACTA2zW3ySi8U0ZyVx6/RzHypp0i9ThUigiIL/CsLEw35TnlX5FUE
fsPMeyR0jKDyWtDhRh7ltygSf/4Vu6S4l1Ft7qb01wAYkeRiZusRXqBd1xiPZIfIE25SfR9BH7nv
CSW415Wyb4eEOeb6532jezAR5cicypN3ndXftJl3tAbXf+1z/9rr/0rZeS03jm1b9l/6HRHw5hUk
SNCLImVfELLw3uPr74C6I7pSqUjFfTgZeSqrUjAb26w155izj2h6TYY+XLbx3F7AZeWkpv8UTYSg
JgGmItWvjSWuBYmnFA3A/cLKqduU2nrHixAwfS3RuuFvoi8QVhVO325GBOf0RitRGg8y+xIKI7Hi
xE36IozTXhSlHD9C1K+n4tgT+btOcGfdTFwxEMV95kdbKyqT21SbxfcUwqm9WsxnXYYuiuv34srY
kYeNo7GmI6gWKCVgsM6CHRIRc7gtK0lwqjDQ0QUY3UFTO7onvWduEe1g8a3a28aPdk0FepMYcro1
WnwDEdxtqz4ixY3v3puY5LuOfjIJnHsvB33UTFuvNHSHwj47O7ZTLALNMzS5yaXJVkNGrt5NL6Lg
FhMjxKztJwUcHFxe4BNTzkeVRm90PtfSJVn0yEGZ3JlEsq7elxVLgx6UdP309eQjxEIIBtBpjuI0
A2JrUVHqtpLXbNgTSCCNYWJm0HT9ELHZ5NBkrUy4uDtJ7VU7owR8MvJoT+drV1e4tFXPzFeFGcob
JoTBZfhpXBj5vEOJiHVa9R0R5YNBvGs21khBDJIitCTQ3FbXOdMP2VIc2YcE8BXY59JYVKO7WpfK
G3/E+qdQFGPantZKXo5bjkKyH95PUzfd+pQR9kaJtiVTRO9QBz0GHKjsrSVaWyRxC9zWRAoGCVOJ
Xy1iSJRkK1AT4CanTRI0040xSTKVuoMpSvGxNgFf9a0K6RP/cmYY5lbtdCC5YUComjiuO5+MOl2T
T3QFEaoqygOxEB9jUt0FCJkZWeNJL2iWA1RQDsLEjBvUX2g8klgSHyfPkFOrbSu8UF5NUYBUFHLV
+hNCiwHwH9oIPd2y9nvOqAfZQhy7h3ygPzKKcDdCDJH0d9R+p3ocPWTj1Kgt8QwBDZu2kNOtEHSg
X4J2Dxoi35gYsQGQ5ITf9dLRn7xu1TLeaK3HC0UM8ivHOgm1kb6rBvLZmkEFt1119bogjJx2LJ4v
NBFbzRAIUh5R4uU+qXDQvU1KxuuxLW+gJrI0VJLqsoY+yjLHoACWKsUft5oJorIgLtQ6iVZZaeKP
iZUSDBfiqkb3txDQWTyL6lwrnIAJi4J01fbUUHGlL6dhmN334p6dzchg7Aisblb9kFTEO+mnr4Mj
T9KuUl1YB+XkGiCkKRegIOi0NZpU/SzopICUrZY4LfezAv590IDR0JCDPx6DG1+VoowyXPCPE+kl
+xpCgyMoY+qkukpZx7OoEiLGW8BqoUYaRfdgf5NtPGUbXZT1naU3+zHSGleNohstH6mSJNgLlVJt
N0bYcxZq/ETa+Xkr7aaO/mAxL/5f/+zrF/hj0s6bLGRpWjVSrE5rbZnqhuJWeu36miHukLGZJK9U
0Ur1ynSjDKO4C+c/+PodLssEfy4Iy3KA4mkeCCdXz12z1gjzguzJOAXsaqMSNc8dLGhbuUIq3IRL
6SZ7NJ+7N2sPukANHiRhJVD4ddhWqfccF9RzyUBQnf5sjgfvRcEY359nixBaQugllFXGRa1C77Kl
J79bwTZzRTdZ4wh94x+c8guO5TMyepy4MC7Se/kc1sfpyYB1Ei8Q2RGqYNlgTqo7Yx+upoMgrgT3
HmJGHlHktqcTdiHrSotQfDU28jECZnyJX3VjpebLqbDF9bAs42X2XlxjCm3lwShOXbDUz/69ijms
fO2KAxMCVm3wHzWtzGwn1c4IG0Netv4K83p7QBmNiZWyNcPMMtegV+wqWUV7L1kjhZFvy1cYSq2b
JgfTuArCG7eOOG+l3MUwbGOHGlP/Xm4QlmDVCl7AqQ9HFZkWUelbfI/xNb2w61azzUjmI3JF5o4z
HpJ2k91H98IzUgJKSdgenHzdao5yr74mMLtEm8y7KfhoDsqdtYVmmrgtzCjD9Wkm2t2u3KNvI943
eu5e0s5WzsHSvOHmxoX6Nqz7hwJj+GNwbe+lVaUskNoe8G4Wkz1eWNWQEK05cUoOcpGOQBy7WFQJ
Kgw7u4PjiJpEuEYCJER76JyuWXrNcTrV/TLaW2S3zmGnlCsJRl7AuK2306V3sb/kK5o9QuTQ3dph
WefdkDS/T++lk3bN+oWqn1vZBWXhHdQtJICu3Q70IS7i2biSdS0zcISNyLgul4/tFm/ARG04Wgj7
dGceKBxzkLxGm2SYR4DPiWN0/Qcadt2KSPZD+SSch22CQn+dbiZH3d0hnHSCQ8rNPJApi6CGavJb
zZb3BVr7UTxK7wAIECIvS2wOp4o17hk7xAMTcKpsQHNLUHzVNUqMhkX1aG0CxNf1wtiAWhCVTXRn
iouWkyxBlhSZ+VSX7bVcZUfO4WgJxoUgboP7ZNZVL3kjNS2WalnvZTva+pfhTlhHR20dboy7KrvR
wg3QUM9fPkhn+cbbsDeFQpk9NI0df1S7dME0WFMsoba68lXWHbt+qpf5IxQoyoAPhMEvhVsoGKQA
NHbjBsEKNUlwHF6SbXUwbor1yxAs6r2yJu8htculuRwe4mcMIRfjjMYlfwQGSy3ax7ML7N0JwEd9
Rp8E9yGeIBEIEeJRVG4aV9pR9OmfmcqUV/p8s6AeBfia6neCLO+o8GBQarrEprxq8aJ8zu+EBS2T
Yq1em53ZI3dwsY0/i7FDoxW2xaHciC3QLttaDAvzsdyYFylY9G/wrpbVuj2ll9nRgxR3skU3viS9
K1ypFUXQlh4oB4lXdSW/1Y/RC/kXpWOstfNk2NVDkSzNC+fE6ROkZpO46V68KGfrHIAZqW1vM1FA
PvKEOKxHBL/a9augLps1243MoU2kb4NtftIf+5Xx7O2rnb/O3OKzxjO5iF7LudNkW+nOoHvCX45L
026J8c1d+nS71rhNzgm1rhUBWskddftHkUjuE+RUjU0TThs3ZQLCPIMa6NMXDyp63ZYl0Tbe0XGO
IwaYY4+0RlmAgK+ueBZK1hoGDSQ9YBAW0rylxt4ztT1lw5O3i/vgRTDwGi3qN06sg9OMNupEmrEk
wTq1K90EqI/XpGTqu3YfVrxsBlNGFClL06x9sM1TcQYMbeZLjyUr3JFwACoHATTyOt2pt96dWgCq
W4jVLYJIELLCRabveBvdoecWKAXbSQpUy5EOhD3SnHPpmTYLZt03/2geSMroluSq7oXLcANQ5kQI
ZcyO4WDtfe3gfYAqi/YC7DmQvSxIrIgSe7dH7WrcGE/+hSXhydgo78K+dvn+Ig71FAxS/GiLwK3u
icMa7BCl6EI8WQ5mhkXwpH/6O2TiPs1XW36SKPSDzmeo0iN1pSN0x3BNI9fa1j46hQUCYBGXreWY
lwqy3qfoO8I2ehZ5pbfSRjqV7Uu0Tx88hjZ7cPTKhEsuOLUhk8mX/J+8OSVMZaPnlsyHIiytTU1e
yCYdV9Gn1dyDBwPn2LNkqgTWLWj0CkSjaEu+LBV17bJ9Sjd14dJSQlNBdq64EQ60YFFZj0sFsQwN
EHc6BxnZoHbm+MumXwSOgTT7rIy2vGrurYMkrosdJkjNsMv1sNfXFp+JdBIeY6dx2brLN+GHfyCS
yXwXu43OnHozSuDvV+3SSNfohNkEqW+Z2+zocabcYnnXNfbYL+RsMeyQ+QZOfsyerEf26NK+nFk8
izlf6oU6P3Jc7107xr0t30C2qDwATaLdvFrYqHH3iIfKY1pYCmf94ndnfdhOu2QJg23hYwBalwff
xoX+IF/Hx5Q2yiuln2Br7rJjqjpgq+6L0anf+OQkYFY70KK3PN0V9OdgyQMz+hMPYioXYb0Mr3Hg
WtY56u1W2si00RrKmrwlvmlbeRDDrW46w2ZOCLc7V1pPiDQeGxd0jmWS2m7r78A04mFZL3Rx54lL
49B9NqLrUfuCvJaus/saweCiuxOeJp5050DFSk/mLlToNznZeJvskmznuRZnf7vcB676qlrn9oQw
MR/Gxbiq37yNIiyscNXeRpor9Kv6DuoK/kVgoUhUUx7eDoPi6ACAnWN4Tlq71wMAZwt5b3zmjG2A
a5ptHOjJa+eW5V4g9XiJkFi7r849MvnXDM2lA954uBFWPpIalLUGymRbzR0+zGxdrE03bSBWnBhh
9Q3pgxLsAHFBwwr5Q7tLmqWJFSnbyrf8+waYH9wGnTPeDt3OiFeztpJQVDyTIEeClZKtTG3LmT3U
z+wUovxOVw9Ns6zNKwdJoT2wYSs+qtvGujQR6cZr7TlKN9KZCQr5kxzeURTMbutTeMrwVG770vEv
7UNcrmMaLxpzFMahpbEBw7Iq3kQCxVn077XTQHwMude6gzJAd/38WMZEWcPLsVEhhUeY1M/ygUki
+YjO3bNB7c7tHOU535ebYNvumif1tkjWIx1hNKUXJQ8gwtp4oILJDdIliRKGaz036dpEUZTucgWe
wCkzllgAA1LUTv50yd+L5yLAuQHlAHw5W/MPX3Owe2SfeLtS9QNv2fiIdxEbVqLbqOQQDs6Cb7A4
K+NUyba4pUx6zdZhu6svdDu9ByiA02H6zPf6JSeuYuG55tVn+7XN7vGgLpRmgdk/ORQaODl8T8sI
PgwfK2+JwXYupUWFAmWR3LGPa7IXHw4JpdHDQF3vgevEHIp5gOVrG6PrhnB0S8fNKx607izcpBec
MoNqsx2nex0hFX1F7Dl9sLCVGCN2PlsJ2/R24gO6lUvNqWMrKLZGr/1oujWCaeqKgHXO2gEdfXQ/
rjz2qK8MfGHbJVv2rRh+wIQusuewXFYf7b5eSnwyLE+o6hDk30PmFLaey75lmZ7jnVItoWpukxXJ
KQdzX+AFM9kFL4wDIc2x4z/zzSSgJLcFFhh13Yh2cdGnbRGtZr9tjILdqaCEY41htGlbMmxSe9hR
V6dOoQIjRcpPmpxDx7O40P71nyUmLHZUQNqZZ3exuU7uPWk55e9PwnMxPJO23iXL8pGqsy9sYNWz
+qyRKCCkZns2VNcB0L552xYOaOLk3GS03RY8Oeudl8GqGrON50CzkW3hkF6HOxOq37NlLMnLCGyq
7O8jXJwrhha6kxJEyZsZErcqH0SX1+gRELvg1B7Wu4CNn7yiEGzKbnDHB5qjHF+p2/QMwQlCMfPn
Ntkk+/ylM21/l1z9I+FLucVeqUWw80Eh4FZ9pT/DQZQNq+lgk7H2KJZ9O0Ysvg1vslsuW7oRn8Wz
cqWYwY/FHcUZAb46PpIFe3Fxly95ucIueaZ2x0Eh+ai9HQKSuct+9d+ZjVNhi6KqOZoPGHZfo8/K
hQNubgpHffP2JmZNjzMfe2Q7P1i3eBmp6xX7fktGFAkvTgDPmB4W5yG3sVHJPFbbyGGNYry0j5QK
WK/bR0ofTbkAF8KhYemf1FvhKV2Jb+K4KnwbLp1wEzMfIvzkkTcvMDnUt+qTVasvl+CU8nrZb+Ag
K4735u3qB7/aRYh5N/JeWBrbFJtbsITx25obcVWSJ8tMxBfKw/5EQi9otrXFGGSglVh6wwp+xbk6
N3eIOR8gXuT4HxF+8q2iCF1B+3phVx19MvtBTdeJHHsdKfD59kcH24lVQXVmJC7w44f2HCj75F17
ZHTehi/eOnUtjxiNpbUzjhL+wnd6C4gurOk+oIAJDwUpvK0+C3sRpKGtOPApQ3hBtr6jdbIMDgyr
oXbgwWwDLPA30mWebGaRGGc4YyPdFPMh1qTDsKae5x/HO+nxkWQFqVlS9qFpi+echbF8JopUXgwr
9cjA4SUFZ3kXfGB/NW8TEl4/ieR+YxEQLtIqe8quY7rOWSfO3nrYGBfmKD4KqCnbaK/sRziZtvEE
5Y7U1enCXzY8NT7pcxsV/hchilBBNuyIvQ+U4xzX0d5GH4QPQIak3cjaExywV4m3zPI+yV42tUg8
MNf8mL8gR7f2c31ToOvjeLf+JeB7sr2H5IMx3AH24iiKHlM8hyemI5D1ApYzm3ZX/VA/aE/1A9Nj
cCvuMBLckJPzwNlVPWR7aWXsNvFZdIzHiq8NmkyVr5g8mSy1J/bWd91z79KNeSiA7S2EJcyTfAu7
ErvdIwd20IT1vkAnSUDSSqTlR7Pv3toyml6rcylQllnEiMKyZX81H8dhZy27o/fWDw+EKAvpWhOJ
+uJsaaPqd41jTOmfzwaHD4c4aFeSLT7NH9BwLPtd8emtNNmd1BUo/aFdiaXrr/kX87W2G4/FiVkQ
zaG1HbnYal3datthzRMQ94pDNkFyh8c4sGPqQdk9KRg5dSEWSppbx3n7jJfwNWNbFjiDI76X5jqu
HSbwB4GJfBYu2IVrHIqX+hE7hczBUzoLd6E2k8Q7PqVWXRuIoHsrIXqd1sz263fxQG6LFhfWsp7E
aGlUfNKI9zE0PfskGOX0NYnyoOsmhTu8soEY78Kvfx4jwkrjpmSoWPGuljrTicjl4u/iYBdGGKaU
KXkUEqVewUPjvvUajLGogZnGsArQRqV2Vka4S0L2XqiUUYj27U0sRuU6ybieoOiwOo98DAAFpW2E
7GbR0tnA4z0pyODqvSoNbJeG/P/9MpjVAaqxviYjLtlC4aFFqbKhhLNWbq0P6yOvrW5vCa3Z2si5
KMKiT3DSQuCk8vWLPt1BcPfXNBcoYiIwLpymgkGcBOYDIsvKDWAEz7pHLIgUnlW8pyg5KNHC/xK1
6EoslE/Foi98E9GAhPW5Ovaq/C7HEKKyiMOcbp497ncblrT/yrQl7Yczlydw/rZwd5f++KEU3sFr
PJktrN9iHnuMdLnmUyFfDQOl3aqyi14ZjHc/sTwOZwPS3HrCakFlhsaZV9yr9cOool6df0+uC2kX
Yf0uRNHVSopLNdS3jTDFzJHqIh+Sl14vKKGOD2MhKOtGFV0q6ytpNG7i0XcLQT4qHDytzrsl3uRi
eByODFmzwVFyYqkUV068s0dzx+kb875oJ20V+6iBvGG666E/8TrYwOSqR52oeDeFDgZf1y4rcXgz
oeFvLS/A0Re4nlLt62yoNy0uK+aZJNlUBltXYyAKcwyOlYDpBDPGuPbKdt2BaV6E6tzFrI2DmVjD
rsvYZFodxcAypRwkTMRQkApMaqXimDLUyxBxxtKXPPyjD1OrfapwJBGJ8NXFbbIiLCjGRtFuMbAf
ozLgNCyZi//z/xE/P5Fr/oqoNxEvGZoOL9yS+KHfgC6g3eSsE8zK7VX4ELkFpqBjvZA9Ih2g8aZp
ua7UaFtANgdRMf4Sovw332X+6YSMiaZOh0j9xncxBm1otNyoXDHuP71BXYq1T+kgooohzAIlr9Kp
dol4pX+57b8Ckblt8qMNi1AQRBLfU6TFWi8GeZAIV/HTOSX91Ff6OjT6m1HHCz+JqOnT6oAN76Bb
6DlpJ3OyzZWNavXbXy5lvsc/kDpfl2LIiqpaFlf07Q1IsUYekMKleCJYhKgUwEIIH0Fuooo8BSe/
oD85A2EYvgPds+6OnIGJOCbCNP3xl+HwVzQt1yJLaFEVU9Vk6/u1aKEnyUQL0SsvMwxVEQv8jBVI
xuIlwIvmEV3/y5tQfhqAMhYPA4uJqKv6PET+wzCK6dhNRSFUrp5R7jP69I4oKnSS7LTaqUG8yeM3
pOa5KEiYSbN1jRO1HNjaIwfAZZJslcSDkUkRjXROkCcye30VxC0lmRW2WxxXVXUPgH5VjChTSWdC
ddLSAi8hR3AgQhzmhGZz/vdL/emdyopiYJE1Z+rVt3E9EjjNquTXrpmyEOrgYWyy2X75eL4G6feR
Q6ybaGoi/C3DkP98dGSvNmNjyZXbVdoVNs0ZlOyuNyh+N3wxBSVYo8/OUwEk0bf4TW9uhkg74P8Y
sK8nZz1gRCV1cdPvPdXc8+7Xhal+WM3MLCmek7I6kPIKQkcv12Lt3Yht8JlXsBf//bBk8GB/fQGK
rGuyaJmSJanzEPnPELA0dZB8WeE4YLE19Y0cWoGOxolWy5jyTqcqTN3UUDYDtCcY4euK+IAqufel
HoFjDGFEHz58S/4w4+qunpkLig+tYOr9Gy81q1++EemnuUNRadyxeBmy/vXn/7lcpQaubIRcLiNr
0UpQbTBcLaYZOyWl3R0YZvQIdfE8aLtIoXbpI4CjJkNKidj8di0/fT0KE7eooqhHGPptCPgISyTB
HCs31uieGDDJyTOnBgvVEONxufY1vqemo8Xu08bog/T93+/ux89XsTRZFeG86QzEb+8Ov8n/HYMD
gqJlJZGrFHchItHxzmwjeP0KaVnzl4cvKwYIMr+cTr5EJnWlGSczYJPDxj58eDMQZULsvyBu4KMx
Ygqu/qFICtg9Cadsq8HeP167wHuFE7HDRknBNOq2M2WpmTFU/74x6ecna+oGq7Gsmn/NS2hQGUAi
TMx8p7WU2HUFVyCqtdUAaqaJ0BJPkrVJKJxHkF/+/dN/WhcZYTPxjMwCWfm2JqiDp7Zqypowzpwe
gdJED9iUjzZaS75xF2kZBZK++eWef5q1VBFiEiHDgG6Mbzi5eGizbkz6yp0G3iWCm2fdzJ//fWe/
/YxvdxZqjYxPlAGLyO8w6RUJ3ekvk++PY5KPQVIsvgua3N/HpBXBapEbPopSWik9LYCRWcQaGGBa
np2HL0yQGjpa2R7wy5wxNdGMRz+cJPvEK0n87A6diD/UlKVlPxLtqBpUDIIxeA7nBIAaBXCnMJJb
YbwLCtbmcQZG+cZtEXqvM3DM9FBp/PvBSfOn/Odsr4iiZhJBpIoWkv1va4qqFa0iAAtyfcTpdsMy
bqtJ6siIoBZRymdm1Mkd7m5aDuBufKGka1Kw9S2sbPnvS7F+uhLDtNisarJkfJ90St0QzbFQSrfM
PgWfZnsgU782Gok+7ngeqsbbKQArAmX375/79+4E1aSJsM4ADaqYX0/oPxOv5UvNVMVJ6U5TsISS
P9o1D5u8ow4/GpNu5f22H5pH/Ldnzv2ZmoFxXlPU77tjqw7DaRxN3GGqCT8CZTZb2ceiiu7/fWc/
/hxVFiVeMLO5Ot/5f+6MHGHMZfDxXZPazeTJa6HHzFB6v+w1zb+XLkUy/vNzvm22BCXRPYQjuQuS
ohHIIUXzzSmf3I8BWYCUq/QVb5Mw3+R1RDjmWDyp0YZMqSu3T62ha7uVYM2aKyV1FPRYkhKIq4id
kD2RVgI7mvxdlRKU2qNgK1UAN61PzUi1Buz3hZit4YcKzqCJKHqh+7TgcpfkO1z8FB+Y7HHMj5SN
Vtb+aupW+ZwI2Kt06KQOxr/lqwjg88YJ8ukNn7mw6TlQ4pkkWFGjl1+0b50pIi8g8p0DMX4xgCIv
PbRvFY+B6Q8NejXziUxrMmWVtsDcRN5avkGGJF3xMW5NP3jqU11EuApdRxvUs18EnyJMvGXs0cE2
iFInMEcyVpWmPYorOZpuODSX4L8puVo0wDsduw2ZnwjlhuA+nKarH57+PVKkHxYmNpSGxmQgogzT
vu+WkmQSFI5pREoSKkRNpb90SXZWevliVtYr1YjOFsf4jJ2HaL/oprYCFUhTj9V/n4fadszUC+b1
R02CLh4Ud5OQPEs6GXKy0swBEfJ6GgMKO6VO0LV/X3WkwE6B1y4wJa4HT3yvavzVRnzG1kaXSg3u
847WqTAHiVuvSd9ftMY6Tk17kWNKrp23UqOMhkhqHasycFRshA0JmwBywoUykKvd4+WMzqms7vGS
nOWmu2CZ86v3aMw2iiK9j7609gTjCA8mtpVKfmkzaV0MtB5DHrvn0cUKw4RSk1NWE+IKPAuL+TpJ
9oiXtdFeAl16//rvOn1f5/UZ9e2y7iBUyMj5msTaDornarQF2zl4Jepcb2BOk9RHRc42+Cy2SZgd
pkC+8TX15MewIYLqTpjyA26XOQgnuAv6+KkKimnfkKQke75w22T1QW2Nd0vTqeab1UOOHfEm7iy8
W9kN1rj8ljMoY8rDcPXLCPlhoZAtaKkUnzRUmca3ycRLoZbK1Yg6GgxZ7lfjtoFcutAt6pBppa3C
1HonUVJHklEhZxF57XE90AT1lN795Vrm5fzbBKrIhgpuwoLlYX0/olBl6bq+SHMXHAjy9G0sCOFs
VEsdE71cq0vdFuH9nNTavwxG8ybl4qWuUNYEgak6eVfQTTQFf9M3wy+LmPT3qUPhhCbquiyZUDG/
z+2VP3ZC0OqZ62MZoN5VmEhlabwgLvd33lA9eekEndCQE7c24GwFxFe2rej9sqjNcOTvjwi+LeuZ
aWr87/tZsRljs/fGFryseQcRIF3j/0sF54sbgqnDHqJh3GUkkLZKvqlmmgbRlI2jdhay4oQ8WlF/
09Jdgp2AsvxwA+9vOuTkHPodxhKZfHvZQjnrVc1y0oUbpUu4l7CRIc7B1lLzaeW1uo1lI/nfH04U
zkcKSAaN2oYsf9uH1XFTJDGeKgit7bGRLVrv1QsMKrtLqmvZZ9ekJV6sVCZgMfnLv0fe3ztodV5N
JQMktGFp2rd9ZtwVuJukCDuKSbsJv9JyGMcr1bpVqJf7Xk5vJwHx0L9/6A9jil07uGvDYGOkiPq3
Oy7qPG/9rk1csnf2I1rCIq5fJr0F+hGdtBn6nuGRG17SyDijon7/94//2gL++bWposJty5Iq6br2
fWPmh6SkqEmZuJPWqPQWO0aHLiO9I6doUk9Rop87zAG0tzV60gJoi57qRNmp9iCaD1WrXNv5j80w
Po01Xv5iMKmY5C/jeKu0BzB+2yjHom9Uv72tv6cJLpxDB5t2TePy5yntP/ufUqNurbcpF47pPlBw
A0/me4QJHwTlL6eDnwaGQtFP5zGxE9K+/agAqbBnNlbsxjFcAwOHh2+sU609GOi8sYxxomysh3+/
mL83zNwexHRFtox5svm+7VILwJqCGaME4q+3ipd8lK4gGZZiQbzA/Mhjj/hM2fhlPP69rVRFjuSK
OG/W+cHfPgKtpojReEbsCm27HZPOVdX4FALT//ftST89U02k3KWYkAXl72Vctl1DGPJ3u36mnfWO
M3zOh0bBjaUyJ71P2ceqvIpEjbTcCCwWs2yl4LRqx02IKBBIlQYHbjIeBO+3kfXDdolnIBFXw1oo
6pwI/xxagyAPWRRh+63wAZHTe1G0gTnA2zdhs2u7J8KoEflEMKKk34aaNq+037/HeeozNCBhrDTf
fjYLSGNBOYpdSwMuoWL0owICa4HIKub1vN80MN1sDJrgGiCRZArhjeDtcdX5pwATvN3PETvABw9f
wFtTwgho8lErEt7jIY0h1rASkLfIZ0/BTJKrJc44RCFFm628OrtNVEzkw0yQ+YKONYWKgR43CT6x
ZHa0Xb9YBkJpOloPvOjrXweIZ8FOAvo0h9OWMw6u75+bWttWHUiGKSeFOAn8VWAqJdG+WICF8JW6
Hsq3AbifkHcuIC5rIUvlC4DnVTEfA34ZcPNH+teDNa25NCOZlvp9wE0RDNdAZaIbe+HZi9DLBZqj
j9u0Qo1WAkTxNJIjM0gkmKbecec4SlHf/Psifvy4iBygfWHJ8P+/TSSpWrJ58HPiJxrEZjm3LcbS
1TSaXw5tP9QbGcGWzrmXSV2n1vfnCMbtRohLmSVur9B0QptokjU+Y1LrstuyhbrCPEAPzrtpFO0c
tPK+8rp9b06/XcjfO5W5Qi/RJjIpfvL0/7yQKRKxEYNmdaUa7kXLL8uhWtf+S5yOj9ps5SQS6LUq
teNshE/N1//9A+cpqCzoqimK3ytyfAZ6FwfMZiRAvc/Pu0JfllbeL5O1/PchmSIYMyN9Bsr38vev
dqjjjHQ6Zgw9psVgwfm3SbNEnWWc41GC8sCcFSmNG3a6ZfcNoxwgOTl040quoIjHGB44ObiTxZZ3
bt+FqvWQwsyRvTnoHHlgLSFw+n0a/mm2IZ1B5YRPE+evsoypVyYIvy5G2dluhb7ZCgVh92jjM1ne
j+Kvs/6Pz0lWYN2BvTD/6twkPCRDp/pFxPZJIO6SIPDipaVsChLSRFmThK9t8qoCfumJq+x7dqR6
uQ0zBDD/HhjG/AV8nw54UTR5VUkhnOTbOme1MoAnv4xdTMa4dAD9m4AfIFCWUCtDtF+YpPKmvgnY
TbAlOFtmvRbNJ8NUrynamvxj8LGuhGnn1myXIhZIUNMBUQ780lkSyvZBO2iWdxgb+WoOFDMKBoOo
FC9qE99bSnNJi/zFGkiYA1Rv1ygn1eqpMjWn9AXUteyXKFVTgrSuk1TeKtCaCiucwcMfYU6zPTBT
xcllfY/H+LZTQMAURrULWgLuPHFFh3/pEXbp5/pDFnLMZdiLKE4HEaylvA8YDnashbB2nr9+b+ip
8/WUiTiCrJO/RuJvq6r647s3qLAy/+Ht+761r7x6LimkrGxltSX38WzG3banybmcP4iq79EHBaOr
SeTKDdGrzpOOLOkaVRkpiNUbiW2bSVSvQsgus+mZsMuqvMDiuJnUqmdbahE/GrxFr5IFcqQNECXo
4w0OLzeHRRbPnCkj0VFGC/p7x+AyC61edAq6x3kuVgz+SISAD16qwK3T4STI/dumpp9lCL8sAz9t
MCRR5RiJwduaj3F/zoqJQeAUiUUccRvJlobs1h+8rRg5kl/e5dX4IhZodbzkbOXjL2cc+YclSGIy
nDfNNGuV7/t9WeKrVrFvu5MnvYNrewT2f29IgVNa2SUqnltJcRV3/NBnY5mGcCd4FHNjn3vKC1mf
l6wEqGcWdP2KuVK1rgcEFLJHRnOANku0mktQJZt/f6s/za7UtCSd/T77sb+O3R201aHy89ztIxRt
RrYpW+o7aX+p4ozAsHgr9sZKCXBoodIcMy4OHYndi+0laVBHGAHWmeCUGNNbNKiPqSm+T7DgIvNO
SseXuBZ/OVP9+HolibYkvRjOdN9XX1WworAy69zFTncs9b5CNHTvN8VOFMOzz2YrSwZnjPz1aGq/
5gr9sLHmZ8+VZ1nSLObqP8cWU17f1GrJ2CI8ZSEzmqVB3fPVrLV8qQnRBWf9NpjE9yIR36lTryC2
rbP+f0g7s+a4kSzN/pW2fEc1dsDbOush9p1biJT0AqNECvvqjvXXzwGzplvJokljNi+ypJRSMBiA
w/3e754TXByzfWA0f5Eqnxgz8GlLL86//iQ/OuzyzXGcsdiDcXJ7t+rmQWMDnOeTnFT5GdzYZpyc
z4nDchlG3oLz6UnH3IZR2Lm4oTjYQ/j4m+/gg3MVn4wuLN/lgOW/3wZWnh2rvKC6VI/dw/z59K7Y
hRKIufpsi+5B19PHMndPQ+pfYubJyHmUifU5kdOLQvStFfbnAsg+Nu8DM8W/uTs/eBwbFqkaYdk8
k/6tO9/Btywm6tAkoVvO1eWr49TXTHIBxWF957eY5n794/joYrHQbJmOYZJueb8QcWUEpSknlGs2
Y30haXh4JgvIq6vKjR6SaOQ3h9/czvNn/O7JS79edyyLDrRtinmF+ungXk390OgY6OaJ5aeJHOPA
bLinzmFZ/K7w7X30af/8Wu+uN6EhebbtuVAm4GPNssYqMSB1ccIx4ud6KAGw+cQabWsb6fVlqkqP
IRz/6I+Cm9ZdMbJ+DTz/mNveJqSf11TjXi/tJ0D1OZ187CTglrJpWxltDIZH30utujISG4HQtxTF
WigSR+9Ytc31jXxMRDOn/Qibr3q1C2M3WuwLnQ7sSoLDLzL2deGti7K7GeOX0PTWQhYk6byDzww2
JRdzKHeqHLd6LY5V011EDvRFG7fNJC9aX19TAD6txqgpA6BZd8Ytu7daptTq9keSqGsn+S7DAg0j
BJM8mB6cjE6JKVAalQxpL2MPhE02IAv85u8jvNhYjQXMl0D/jMrmSyrdXQOyTButcQlIWwyrTkeS
Y0Gk2dTMo70RLgVvZWOTkmQaD0chmSAvCetNPpCU1vPnimgWlUWJB0sdp3DMYKEWPEfcGpNPyRUI
XmBrWyg7fRHGB+5gJkFptWyTsCe4qXrYdICi+jFBENGm923OJtESNmCQTM/4J2bqPrFEWAnOJRq8
aAtZiMg4FewFEobPQU3OOhHWtkAL5GvVHRg9ZnS46ie/uAN1vrIq9mOePuxlwaPQgRqXMi/c4Q4S
6atgPMiL5dUP/KPjN69dXN6FTXGnSUWWIiDzZDPSXn6XvvFkZswtYll8TIY9LMOF54K7pXHw5AFH
CiqGvIEUi2gXOfxbaXDWkVohJ95bkbNR2n6+JAa3vsPifPTdkSFSvsl5HQCSviXfurVSuIdBdOrj
9nPphcOqaMftr9eHD+8fw/MMFgeL2Mq7A6tby1qNLguSKYNV47IiR/3tWGG8ICVko45vJ3HkLf5m
Hfxok0L9g9MrYQqySu9e1olGGCrhyBQZ7R9DF5cizannF79ZiT58HDnsMOlwUnIGfPP3pcgmHAS8
XhS7fhS7tm+ZiYIEnzOtSzWlJE4HdDO6E415jtHi1Mbvdwofrfg8VD2XnzFV2PcHR1HldV71Dh0F
ZjiymsRpS/6919wTv30hKMChz18E4XTP4r+OYhKvIBFPegMg2af42CLkUaq5TU2UWr57DHKTDpYD
LDlARNNDzlzkRsEtKINdmBUvZaju2yg8wBU/irEDpoBtqnMaJhQKqvkhohA8mPu8b1dj6V6tFgxc
ynLZjnOPMNOWZgOtNBrnSSd9fLaKaVdMCHcib2kI75JHOkH+F1Pi4J46BvDxeuFPju/r6q7xSzLs
NkMDupqe50+zhAzG/NeQrvzEfeQoleYu0IYRfFZy18BbgtzLTuRroPUEF+aOXcS6YcHRWxlhTKGm
S84+m1RcBQk4BapQMvfUyky6kCoDGEcDhHAWxFuUH1gICKirrHplkAowKVbueOjA8hOM6EMbpYGy
r9XQ15uRzL9XqRC8g2BC24BDQe/R69yD1BmizJpw0Q7M2HbJ45RWHcLoOSTOzGcc8AIzVvDX9+BH
z0vX4oguyLtxqc736E/Py1iXTl6kXQH9kB6T+Sl3s+PY69vUQFfz//VS749oXQVvuAT5uIs8SIoF
fOGCGjuYxGWvtN+8rQ93yS7nKnIpxNE4zv39fem1WZW13fC+0p2MsOmFxToays28b0+M8YsRohdj
kh3c8G/e5ke7Hqo0lKTYanEOe7dFdhtiBUXG8oL0eoCAnueMvCh18SJxNCo+X77+9Q/241d0qOTP
YtN/qzYApybdAsdw1yQNA2DNFarMsxGMT2XWvCqeIVCd1r9+ybel4/0+a87HUuskrey9D/9MsoLq
j0FhlwwZhmEkhx0ZR4YtBaJRvVlMyn2QsJlwwfXZg+9f6xSKYzOyR2hwITvMvKeVutN4UEmGXZkz
zRU70njaipFog6OVUCcwj3i5c0wJvVHoChiKm/Zu5bnLqZm2YVAhPfe533qm0nANUNs+dnB0V9wr
xziGL0XzVi6N4KFBKt4pmHC5sHZlbn4aRH1baMW4CKjEEmheRSqCJiy0dGXiT6A22zN1PE+f1xJo
EgFAJGHlktNnsYTj/yXxoU44wPF+/VP98KrlmrVoBdGaFu+fiP0Q4EqLRL7r6+o1Gx8FtJE0mPbg
6y6mvVbtKmHecfpdIfOjCwgeEIVMCrr2v50MZKeNUWW6+Q5C9Wsy8fGJST6PmXrO5wzG0FR3cH+u
v36zHz396TyReNfnX9521z+tPLpoUgLJkA9THiEluJqlIKc1P/qb0jkkvnGTlfV13p/8+nU/WvF+
et335+dksrOudPScweZh62dcY4kvL71pPDVld/n1a4kPKtRYiF1CYhxLWRXelcpV7yP0QMq0s4rk
fhi6fhUTWw+pxppNptC4VD8cZG50n6btqEfMsvswM6gbGnzQQSC9hSN3VviSldCPXHe4SULrDlbl
kGMuN6yMkJ9mvIQus1jSBpYXOF8SMpJr0ySWN6DdkzAGowRwjjN9Ui1Ikyl9YG2E3Qt5ahMVe/a0
jEUzbSKZ1sbc9vQ2XOL62MUF3PCFuKQl00i1xnnDAH+94ORFwbhkr68VVzQbkpEQ6s6BsQ07B8ed
ktj0EEMSpVoXTv+lm+weCRzHHkM5W+Jel8ANITn3wC9xmvAIVjAm0mVowhBOreHOzqLDvG+uG+vJ
Z0c8SK4NlArrMBqe7HBCg6WuSdle0D0gW0+145A66x78bKxFP7SpGddOpA44ZtXFaSJsUQy/Yuj9
zSPmo5tGzAJqGg/cre9DnVlWSXKXFXX1itNVaT114CiUbj85lXOk4fukUJT9ZqU3P7p4BZkMpiE8
WsXvryfOlyHeQhYIN/MuJsB7YreBuTLksoaEG892KGNuwclY7NwgQWmYB5chTpJdmOQPTUtbszJp
++ZYO8zkRxFUn8nbI7fqphktkR5h8cJLaAGqg81aZx0jwIYDDeLX98UHkwI2MxbkPEyWG2qV7+6L
UBszMpUZzKMg35CfYsJdp+I9NMbFznlX+LeqRcxQn4ZFHbxHhGxPCILZY0mFPGQQURNq27Wswqp4
wKpHfotRpy3WAiZx4bej9MgeO2sTuBbw+AripdIQUGT6rIbW8b7GXbT79Zv6d+M36EdCA8a8mfIp
/8xXzE8rmnBHP1emle0GM1nXFNVBqflXVaKyaMxhY4igWpU56PDcNK4RfAXO8AXjvSFuEFWk2zjl
GAC10o/836xDHwUxCG3TOpp3Cd6/FWbDwZmqoGOxrfzo1MbZs5bVd1HJYLRjM4iscJw0cLylM1yB
P95Egzo7tL4WXcDJU0nvsd/kUfGqUj4oKPXE3PLXEVuB1/NPtIV/RFpD2sfWfvzmZ6p/sIKSjSAq
QMCNxs77rqaeBKFL2Sgnn90gUkqZ92tHlo1AP2B+JiPCT3eYynjfRwfRgx4ok3Q6Cx12Qx+96GNt
3tBAo7udQQyygtnP2dak3ozxOZy4XcbsG37IYt0X6gY6KtwTzIqiosZRuNwtTtxpqwSuKt5ObrYR
6rjjx/csVgAqi9LbZamwse0WnKV861CaGHKsiLrw3PmCmxIdAKgB6csoUHTdzDUNXplTvH+StRWR
NRTaWq8rkqeade878VNBDGlhtbax6Cv2Sr7mn1Lx3etZgt2kfQkdfRU47GaKbkeQbVW7XyGWvoZB
eBhC2E9h4qxCq7ybnyed9wkN5td5U6gy60k2zdVo2xeTXh9986cuNg26//zDlq6uEXv+vu/2olI0
yKMj1PpuFcb9j3OgWxfB0yC0k3RLtZCR9KZGmSK8O3TIHB8hArLEdjC/KrWbspk7Oupfi3L8/ptr
4aNLgUCapRNa4VD7vqs20kzIpLLy3ZCUGVhIawHe9z4P5bDlPMfPJxZ3na0h8ZzXL+Zs0tz4TbLk
g00LA4I+OXNnfqK/L/Ciu67rfN6giZKPr8+qR9cDMdyJmp8NcdKdGOv1xBzpIoa1/Lu7+IPVn1IJ
PR3KuOwQ31ffC3rsbZ/HxS5tkUhWRbKzSxhmHqD7lVUzXlUyjHTynQeHe2CTBxHwULkLqhLvc6T8
rVkkl6Ctzb01zgrATgAhxMulO/uuHYIztMwVwqRr7CMOZW+xZVfDnrBp/nqK/ef34b/C1/L2r2OC
/Od/8/X3skK8Gkbq3Zf/3L6Wl+f8Vf73/Lf+5//659+/5C/96x9dPavnv32xLojDjHftazPev8o2
U28vx8vP/+f/6x/+x+vbv3Idq9c//3h+4ScHRJhp5e/qj3/90f7lzz+YepnnDv/z51f41x/Pb+HP
P87x9ygOn4sP/tLrs1R//qH55j9Yubhs2SvMsZ85c9m/vv2R0P9Bd99gpozoLblEl0uuKBsV/fmH
7f+DRgYftMs+g7zW/MCRZfv2R8Y/XDEnnPz56M7y6Pzxf7+9v/38//fz+I+izW/LuFDyzz+M+UV+
LpubtEy4qDgvc2HZtC7mK++nR1c9aIOqM2kctcB4UE1dnhFVOocSzHHZi2+DMTQHvYW85mVKpzMc
TzdNPUZHxEeXt69apFSHPBN38ERtDpz5Z3p5/fHtK2fIjIVmRPnGqMLviOBfC1PelZpGwroA9zcZ
YNDSIogPZk/Rb4zyY5i6eKNrXLhazrU+Ormxs+qinvfQXwhxukfP7e5lI8MbHgvWpyABwKcNujyQ
jBnYXOY3/KxvpdKGe4ae443rBqVcCL0h6dXmwVElw86JTHljm8q9BPo2N8PwznBaROAjM8exIwHz
TH307Kp6l7NzpwfY4dMZjOKhTolojYFvruOhsPcqCoKF8Cz7joYDqt7Ave0CU3vIE+fZIvN2N3R2
A/1S45uuv7tl2D94OdjoKYERnKANKGtz/BrqOjPksHGppzkd3DTAa7Y5HJVJiSLLpEtTTyeLDnEp
rH1x8tsBGEJE7TLocAXy8TGEQ8D4Ajt1RpfMc6lGEp1QFNxUtrNsCjXuDaV1FySErPFh8Up4BG51
L8UDWpBla5rltutSbyHTRL8pMaSw1Ef5Mu5SYDax7E4up3pXj4KtaQO6rFwD4BBo/tSbe1oKG7WM
/VMvYQFFlrNsnc7foHoJLglz+VqIUh4Z6WTAJBMJQkxTs+SSd7fX/dC9dSc+lsgJ8Vrr6Tn3uvsp
0L17p1fb0TXVxa7DAcgpAgutd4hMoB9ARZecI+zGGXK8tVKiPgYjXKisfgwpJxyNbpqWkV7d97Vg
KMPjIDB2qc95AWycOXjmvvPnmViYMX4CWdYedYP5BFhEfYefD1sik1TWTWtUvx2ytt7fcPY8ITmf
Gxjhp0b17obzJXTjoJmaY++iWuuC0l3lhKQsRcmIds8Z5SLUKCt+wMRr7AukFXBzGS61wYYZjIj/
pp5DonV+xZ8qOiYPM52tq830ue8yz/quYqbFmVVpcHKPIoz6fZbmCe61ClJT1d+3aW7v9Y5UEUeO
FIiu+xVnm0ZHA9g69MtaWPNEQe0ugxobc4aRBhPttIzzIPza2/0Jhvgit/P+i8fntpBWEl7F94oU
4op+9njs2oRqjcNUsm2k7pY572CdSIezYactO2IM5Jijs5u5q7oU40a1/MXQrdihCFppoSn7PaNl
QEs8aLDKaacbb0zOXct+dxy9fd3hUSuqGyOz3WPUWfFaN5A5J7QfL7a+V1aQf9O6yVnpzHVsXS06
N/aUXMN2zkxH3hGig0+svVPrNDWYuTfQRmlGCN9MJ8xeAdFqq0idCfs9oJX5inhwvPcba+00+mNq
JvaptOTBRZNxOzXBNgogRzoJhH4hupVKKvOKgqBEtGcng743wv5+QBO2izizLsIks6GHwGNnp7br
+h95YKltnbSfjMbl5o7no5/FnD5jNZexwALQenQFwzA54ZgUayv/kucqXMd94aztTKiVwuBB3kgu
ymICA9K2T5474DqaZTQJ2CEsCtleo6i9eKtTUxlb4dkF8jflR1uS9vfDstk1gOrvCq9dS2ZS+JbK
HWX7Zu2n4zpJZv5b3Q8nxkrMdeDBTajaut0lnrEwje7FEz2S7qRkcCCaloYR2ms6BWAbNe8E9r88
ksnY+Z4EJJViQuwcLDkOF0irGiJSMAQ1F8MMxGJ3iz0TUJKatKWjpT0jV/yjyXyPNI62o5DFX6cO
2kXgD7sx2Si2hwyajaI81rbIKS2YwXIkO5iJSqwVfUKgwrZ9NKfxynu6mbzgwWaftE5sIODScC/Z
VJM2bQfjktnxTBSbYW4+Gu4IbFoi7HhjBk28NczHrh7hsXJ3MO0ZeBuPcWe3UbhES6GOka7vShxu
Jyfw7iI3AQ3QW9DOMlq+dSB8iJPxTWPALlL+p9rhGvjLVWUFzwAI4m1Is6+pjGhr9DFVk+BBazWk
8pFXnzm/0PYACe8Uy8hVJZxlBFc4YMCswbtetq3fbQGBAReTV6mM4d4HEeQB/F5SfRzPI6qyAqz5
XrNJLQ2Vg3jJsG+QZ1XGZO2lZX7XqCBx6OJ9pnFwJSzyWDq0YjWr2BIij9ezE+oEMK0yBiTF9XBL
jlcuUUleqqTRVgFz9+ugiB85d1nLzq24HSI6S6jph7WH7oJBv46aRFNtEEaLdURgAQdZjEjOZC/g
VwUTJ9AUaFzAiuUpVQ+N84DWsdnVmtTQQ92xJ5HrgpjUilgbQDW6LGsyM5/Cbvxm0zBHxxTeJo2A
p1br8TZmlznEdIprO/sqNIiZbytPPTVfI51yWhdpJkN9zSOS2U+ydbSFgS1mOxRE5vv551A2zlFP
NGyLJSXxbCIPE1y99nMjSEc7xq3SNVBpxuAtwjZEnmMRQRauWsOtoTWox6cyYgIiyjRn21f29yrO
7Iv1PQdZw54BXG/db2zH+NHTaGZhDGab6UssY3ct5puxCILbyGWEuUDvbXU90Dc6Hm9rXIXaZtHY
bDKkZ52qoVPHUcW7bADplBtODfq/+UoFMtlpOeYuiYENcD8DUgDwfOBoU43dNenMLU4hZmpHB5zw
fOea9jhbOaZ11SNdYmhs4+T3ToDRo9WpWk6Dc1F9AeRiviNzK14yrIwI3WsOlWRD1UgYK11DDW9C
Gdc1gCXtqTlh7R4XNIXrNQ8OF2mmes1RLV7ytt0YXqvtArO6BI3h3wo9FLc+oIFlFfZyASWes7XV
nsZ2VfO94SjIrYPL8TgeOXUz/pzeE7472tUoj1nIFraMo70S1bj05gZNrXXmkm3zFXcB3LkKRA7K
ylMNkbmOTRwOGhy6sDDPwZjYCzkhqUQgFYHgS/a5P+m0qXtnM7bej77n/iNiP62Iuusgd6xXl9V4
l2KoXQNjAg4hGFEGLjCt2JVAOgyc4pCF/mw8CF8IWRR3FLEocJTlF+yJyaGx2rvSS9WxYDG5NJlj
HuN2AjZQkeHl9LDPyLnvlY6VTyrB+IiqNlrvXsrikuoxVDWAd1aeHSQW9zXjq+VREZ3ZMGL5rE3t
SJzCIhc8eeGtF4oz1TE2ZJjbTx3Q8zFdKB5GN3CBRnQApr8a9ZrbpLXBWdCfXRb5WK5LA1WFHtVn
Tu8UQ8L+uVXI6WrFTdipebIrtMcjVJOTy5q28cEGUEZK+6XeoR2WAQrC3I94QNhwVGrL471p3Iy2
hhXUa5BKa0nNgTfAY0U84w4gDJTL+aseOw+U8Sre8qgBTccj9iEzo50zTaDmnC7e0opbdHkIX6QJ
0pXesZYbhI6S1gzuQjh+OmJz3w+ecobZl2NX5xtFjJVR134xJaZYT47/nHlVtqaz1K6bkWNJJyHz
FaH9aWy+VoFQ63JeYON5qW2ROqzdyaF2zq20N9rxs5VP0cn0ERjYSLF7aeLqSSSM47rlEd8wtB9F
90r5r9Qmy2NqasZVdsahFeyaMra07FuaF4MJFlopxqWyjCvfTrIr0piQsK5uO9fZW2nEJzi4+TYk
4ykrA3SQrSg/DdD8+lpOq27+2OPejC9TPzymfVutWIr0uF+HuSNwoWh7jFQ3tpX+QFlXweUmB8S1
amt6c4ez8NLJlIfBZHwPaRA7qU9ABPmVxk3GTbjiGyVzOP9wxyTZZF6h3fPost3RuBSNfquz7O7s
SdIHH6AMN1Hm7R2Rf/Eguhzn9PAU1cV9RUOIOeWWMcu8rdl3UgF2xHAf6yYKpoTFwsoo8qca9TQf
Rz3RIuuT9My1IKEbi1Ld5gO1io460CYq6wIfNL+0hf5SJqiBGUThAMaU5TFSqzCFmJq0wuHpjz/M
nLo9g8oNysgZhhbxToDED84WtAKIaNeBdvp2gGxib7oviAPEmApgYtn7Kp455djvVjG7wZVeBHIx
Npa9DqJ82EUTXL3EN8MdldSbrImKTdVDnvUqSpJmRWE9H12qZnn2GgSuWGoU9fhf045SXmTvY4/w
+mCqhYjb6svbVZmH4XiLj/OU6s4NcsXqNqoxa8sBRbTpDN8iTkjLBH3Lpmx0c9MLdt6VPVabyquf
TE53tFISuWB3XR38uDSWXeHaz3xnfHuq6le0VZ1V66b5NulGaIqorTeT1R+8eelXRAiZRgfsWpjp
nma+yzG0WjEwFPDcslCFF9a08opKbSk+zVf6tBNa/i3QhYQYtmhpfl4afz/qab3GD+ftZefe45hN
1r6WHUNNfEdsrh+QUL3acfmNI66NNQPQrWFybuh8+HkVwYGhSbJVn6J5FJGVfu1Ro2ej49ND0j0e
ctzK/L5Ljmk2wgWtsSgsALi109JEovrVdcapa81vBhPdWmiLpTWa5rqtJh0CWg9nElUYQaygXnWR
7S80nb2V40cxoW8XjnZnZus6glJng+62ewFTnLHyk/PVZ2XDMmTcWxQiYKMxpxEU4UYv/X1Gx/vR
KWP4nMXcHm8862ZAUjt3m++QivgI2dtpWw7mRTQzPwBgtWY3i9HIa8xBbD94VliH754x6JesC0Ee
CCbiC4bhLRMsZayzuaax9gWyW/OQKvOBodxt29bZKRx7DxkfpRUO+CYBlhD8UoKOxQsTAxy6/YNP
JT7A+cOaNZc1w2ZvTwY++BZmgSlluXei/K6tk8cgLt2l2REiStz5LhDuRJGBBUDk9bcgldbJaYls
S9s7GmkyXoB6F4V/zvqMsGJE811vNHkis3Eu2yAlaOI9QxHz7pwAOVk7KQ6JpqOfSVV0GxRQ2I3t
W1WmdPZkE62dmtvbymP7kV3uAzTSzjOb/VCoC3uAlLonQZ5Y3oxAIDaRk463WNoWhseUdxVTZoqK
xFhybXL+z85O3lTH3hHpKgeM59S2cwZ8Rm173s1hXAbinITnLPD0jeNyctAaigeKvTt2MKzn3igR
r4Kd72lUU3DmlyleN/M4YxAZ+rpJzGndKoTRXqlDEuNQm5j9S2pyJ/UdL2GytxqcSLvvISccqap3
c/24PMfVXPiaRMZegeINDA5MtY2x18qxOzYlwzOBn4LvHNzoGJPzP779V20wkdHFMIxt5a6qEtdJ
5CPPYYfm7yzDuIljPbmnPlncOG3OCY2FYBkmAEtMfm/lDe2zFSTpLfdKejvoUbOyWg6PtAo3XmhW
N3XaB6fAVPTpOmNgL0pD7shWPz0WsMDA28LNNfQpQPuMV7w3lcTL4CffJzexAWwX+T0FUGNnjK2x
NhXM5rKHJpJDNSiCL4TS8hlUwJ1VuGJlt4l/aB2OEZ1XD8ytmNq1T2FHoKOZW2Tw7fOadBeFKUzj
wRpL6Hhj5FOzDkljLbupzo8ptYfQGtJ7rQTxmv2lyWSysRDG0Y/M/Kafi17aYF06gqY0sNwQwnUY
X8OhcA6F4nvRYj26skpPp7EMX8B+xN6DXnveQ8QwEVv5wt1Ho9MsG0+ZWx7jCd2QdBmbVnfUy4yT
SsPaOOKRg2vxtZyAcdD576iZdeVWi3PztvWDh44T+4apr2SXRa22HIdS26epv3970wlyyhJO2nIk
Imj5jXF+u1aUYZCXye969sK3VTUrHOYiJPmN9IjBK1jZgfkSILJesE/OdnXQ3UwomfSiv+X0RY4l
lQcjGUh99/7IfhklCMVAtsFSP0f1p8lrplNDNeDcaO49s7r9sqYRSKNB3xi1sE815HRCIlF5inuW
JUJCiuKeyYO3yZNtw9Zr5ZC+OZa4ppej2KOUD88YoRdUCdOTZybDMvXTYDm0Q7UKfQXcOuQtGTHc
LVEiNJW+vBZsKHbNwHyNbKaL65HCibKgP+dTGyxts44v+OrlMius/mzpyAB06derYupzexFjXJhg
ceYtxcjUtmEqsqDztNWHbTQZr0UuqqPsYXhFMcekrDO0bdCiPksE1AJ8RJRdR0asMgW8bv7FLk21
nWaQSGd6x67XkYHnQ7t724D4WnOYQoQMUg4GTlDFi08GSksnXMpCBxTmlqwXJpWYBBbp1L/CP7of
vPrYox9dsqI+h5ZE0EBtfG3yhNoI5bfLNNxJih4Lu7P8veZQ+9ETOGrdhBzCtpx6FySXVqbyUWT1
JyJn55YZpU9FfjbRZy4c4iOXvDCMs6PFG2yU3o5HBljvkRW0TqV/OylIDWPn37WeAK7tTekJgfKC
3qZF8KK6aSKnPA61/GxVENt90Z9dDPXLYAjtPY7Pg+2U1yBPN28HyVLmnBvb/DPDHRM+Dg63GkMQ
vq0KQp+8fTlSSS3d8jmW02sZYXsSEiIv4+2uizPDis9BqBOO9Nnu5GTEl0niTtup1NzliFp0N5WH
OJRizYdMHnvo9pWmMyandTDMo/jshMXnKEZUkHni2ZmPeDn84XkrPRTAwIM4p6OQoA8KVgFP+UNx
lAyLYWfhrG7XJvWmgIs2xzPCkZdiHq2aDQuNRLg024BtFR7tGBA0kAW0FX5tMjaecQLMtHXLTvlT
Qgc0MVzib6WlX0NnRntXhaRCg5/w7fNn6zauAm1CPG1XT1qniq1vThyFsi7ZGG7Dvtl6HHM2YWOe
XTqqoCfh4bQOQ/M0ZbQXxjGeNdnSOiPj3Bgtuh9NFDaHCgqZTepQMzFkddJsbBY8K2+icd2nZrrg
5whSBZTsLar2FVjLagvDFFe4O/7oTbc+S1Ym2TKpY1DpnB1xIZ6F3jnkQwEsN0921JJAZ/UshE1L
oLawfLg0AMcY8vWpEXQuAjQKlVVsXd2e48zADBUYJ/J0YYvLL/RREZrRlmMCaI0mp1KXJs0uHvnm
ICe3uugOMij4KYRUMdnpxIc1+TgIK5312U/16dLY7n2Rp1DgwP84YD/5aAU5pL/0lyrc2TJ4SZNu
xXmYZ5aeNwBdwF8Lpwa6WVDmWlBs15Zp4vHcdSkv+VSGf3iFUZ+0LNQeWpo7Lha0v4opbVB/pu1x
Xw1pt546IAX5hC0gR8k2Ink85I9uRDU85Ke0sBq2VrZbvlhNfBhHE0udxemi0DTv4NQqXwE02gkG
C+cqqL6LQnDyeUnotxZYv3Kf7X9sb7OBKV3PpWzj2tR3qL+367yO5KqtmErQ3K9pLy3c6qw7vekV
dx054rByDuy8bCJf+K71Lu/hUVEKSgybLEPNLEr5HKmu/yqUcy1ZOaaCRlQSnK2xK+50JGutD2PJ
SmvBMdOovvhmj1hBFKgDMyMmqxCymTKvqoIpGNoqPg6trCn0TNhY8+gzSCktpgr6Vrm3uK49kM8X
S8X30uWgLSaakYpjrihNNGNxIB474V+adOLsMIMEuqbXjm0pSXbNR9PWYg33EnZbfjJhaJmhfz39
rzB8SmImQzwdNL5vD1S8iVstmIGPd51tBQfRsfFj+aLGxUxRERr+wiLdzzEmJDBntdGDHG0GcRjp
XDvgCo7e/IsTe+dMD0Hdz5uWyIQQXUptI2bSjsmlowx/6qgaqXwTGjLh+/ZrlDMxchJTYPUVbrp3
+FITZn6CSpefCld7dEsGfFSD2NsQvX4pEU+2EUu1UsZdakApk9YPX1PWrvC6r1bY+FQzUK9htpzJ
0IAqMxl6R8qkt0FvF4chreqTNMEijVVI2MX9qmthvS1LREVuPQR3so8RSE3fylqJh5SVi34Jkkh7
ZnGlky2XVG2yq4voQFNJt5ySYi4fCSYY6ZsuKmYa2b101lM0qe/pHKpnV2QczIRYtN1gVR5ShOFi
KBYM+PsLJsYlz3Fmee1mrFfJUObXSc8Ptenne6UxPayGlv5vQIs1rXDJsgXadZ6E9Y0Gdz0RvTon
bUN9xowP/MvWTFubrtJn0w9ndZ0Ir9v1juffqiT/2lQ9QAfdxFf7IiEKrbzQ02+npD6JPs42tRnn
qDGsEmUSVTBrUp9cpwg21v+h7Dx3IzfWdX1FBFgsxr+do9QKk/SH0HhmijmTRfLqz8P2wTm2ZsOD
jQUIspatbrHJqvre2FSAHULLs7DKT6bP7RyQ48EKF9I0Mc5fKZFut9L5ikXeZUvVFXQtPidyZyxG
cQ4oxGPvc8jAk9lW6wRcE9foxkXf8jzD0l7mwL4p6shhZM3xi67DX2E6Mw6Cul38YdyZLKVfi8p6
VgnYTVpU0ZbUTipQusBYuvra22APHFGcC0+HuCax0W/CsEuRYnKqnWNi17OeXPOCXuSRqmBSxU3C
51K/2hG7NBH5F301ukntvYFqKJFl9O62cukv8RrAOFbJoOOE6VIUvhvDuvpW9Zl/DsJZb+7/L3sm
vKi5BsYsLq5RknEO+biuZuYJm8h3mlIf+5whLenLfe1Mt7CPhqMyIus6ZHRzuJO+8RzGex71NbQY
xnKfEukweq+NqVtbIqRC3gc0YSZqkFUH1ZXwY3DqgLN8X0RYG8I2+eKUP6ZIJXBt5OcloU1VVFxH
Z0WNM3t/Pp4pOqXfsvafGN+Wjj8a9hCPb918puvA7XaZRt246hODp9Ej9n1s8ss0iRTKhkLKeE44
kNRN+4gnXF5M8csKCINYaO004YQfpP1r2MXNi6+/4Am+uX0Mtckyspli/68hw+HSxLO/QsjVvWCT
Cs6AOTcS3H/ovuieldwC4Acbx6bboJsp1RpE8mtkodo0tXwvLPPVVWhiHTNId5vRVjn2LkSJk5rU
uhvlo90i/ssicx9TzZ44/YttDceE4WM79CHqa25z1zV+hKq1NxGtw1DCjBK1w0xutNeO2ZZrSb2U
cSCWwjuNLY9PZIoz8w1tGATRuiVqN7/I272nsdUNT16adEgAEt7JkP8QpqDrg+MOVIorZr0TBfYw
kZtvncHRHPLdpzUeLXJOl+yqMRBqFhUCPwYSIp3ejCq2eGQ4uhDmlVROsHJ1fTFzbGZUyQbX+3dK
GZe01cGxc8fe3MgMNyL6jq9a+Z+0AiVwZAglVkcKap8v9+/uX4y5NU+DZRwKjNkPqiD6fuyiH7WU
KdLjrI4eqlAjuR3oybj/rF9+plv6QzubfQK2NSGC2RVbXXoVnTacwB/uX0xLql2PHufvn4XzhDG1
gyHx7DF5MJWfPHD0n49K5beUmJ6H///z+3fCLF3OBPRQ+t7OjA3glL7yk5PjlhcbS/JVl/VPNnKW
2NqbljNkuu6MAgUh4Qg7fr9HCBppXBJAmC5HSaZkn5qnILDfrGlJqBEUzpkmgjIjJZcIu8/Gmutm
KwIOv2ZMg4DhYyAyrVC/pECTlyGuNljYnl0X8+dkxwldAxSVduB9YPE3MmGitcEi2PrZQ1yAkMnQ
fdNMXiuCSj8hKv9V6Piz1JQL9OkJPJm+wmBieK6BcrpJ7huJMcpo7LMYoVawA6z8sjt5ZQ49rX8U
xTfXHd4F5F+vGoFtYW+JZp1k3pdMONBqUYvH170QOmRtme04tbkEMESFem7hUVPH60kCr5P1DHK2
EkxxNGP1pYtOwwhwgjnRukzN92LEZhqRHvDdgy9ikrJPpR7xstYmrM2gaFRJ0gcyTvy1PbjminZZ
Y2UlhP8EaDupBT3Ydjk+2o0wAaW/zSLDXo0zdxY5kgrfe8rcDIq3ah4cYj4ZW3sMmY0JtmaHOXR0
QJlSSMNMvyDRkdM/hUDixCBR8hNl/YNxGLMx+iKdykO3wvkg4dBodDY4XkfFc8QvRMPwrcDxZ05F
y7Jbb9k01kDHDsHc/E4zW6bC9pCii14V5fdsoFUscWRJnUXRbQwKGRJvy/twNlKk5M9PtzH4Tq4n
NSFltByk0c5jgxJrHaTANjtYK87DuZdtrJ5uQfg8hhz5Y6ZvnXPevLIG5yWovE08xz9Ggbh1eS6w
/a2TOIoJhvL+muOaqk1KlPeRr5+zKn0o8/AJ7hjbf2eZKzMd653bhGeLzD2ID4Yz26c+blEA1LXz
6kMTEcELxBMJvfYi52eQ/kh7avzGVi2AnixWYMfxxindQ64kHYJhsXcrXOgTzsKt2Xcn/u0XPdTt
2ujrs5VMmGwLupZ1Zr9EVmythNua2yqhYI7Ee+C05gvRDPvRIYCYveOn45kHju07qkVoVO3SIys8
YHy0s4qCT6BA9ZvP9bPVODiIKeXwQ4gkaXhPgadhFJRXgf92GAEVHSdF9EOM8tY3oI821ZayiLqt
SYdyV8c/icTgg4xp6/Fbf+eNyQZ3n9p0WH/ZJJu95RSPLQCPdEcXlp7yjS413yAlv3Fd44oKbRog
I5ebCn84x/kOgr43trDW7DElMErVUqmlNKd6g88nRBKx7XGAjFbaHhFfUuxWFbBsDiRMBWifDhbJ
cfpQGiWu5Sm5US/BTJo6Yl3VQbABQWPDsUoCqGXbvCyJlKuWctrE7raYjuENCd8qWgq65xxhUsZ2
qOmEZSqnlXdkq1BefVFNnNLMRVmoBdiEbj2vXTq5uZ1j5E3bxK/WwkifSj+xib/K5vVsBFsvhtaZ
esNmISzgygrwLdzBD9Ch5K8LGqW1S8y+DszvXUbBo6g52qfU/eITL9ZG9WOi9WKdV4D2s3u3j38q
A2wtOVhKI+hOhnB/6UVdrJpdXtp/5YoMP4I4UDa9p6xoK8+pSQhDUJO1jbvToflWT0A+IBirepSf
e01chPea96LbzWSWWf548MgPKHOo2tAFiLOnfF0I0i6W86atne5IDNTKmjnEm75O9wOF70heMDVG
PpenfZl0TJ9zgZKyzNXJiflQXdPFmpMeGey+JEn6XUS6XDksxgXmlSDWEWlAwes0nmsZfrNYiTYd
dNTOH+1nE7g+8gGXbfo47Dj9Ws7YmFVl/VWV6nPPU5egXl4R+stBvZzf8iD/6Q1tta/Kczj4R1U1
33K3V5tZYvEH6yMZD+g0sgAjaNfs886hEXa4iTaPGOPD+Eqg5fc8pMk2s+HNq6S8gJf+QB3wpspB
H93O/zXMAXn5bLh1Zux045t/8L18tFZYJFB7kv9h8yW/AgfMB31qmUs/yarwtATBxZP/pXJx/6EZ
xbWrFX3ykvLMvrEozuvDbZrhSkiNa8qgv+k9kHk7dVvEkrRUKk5H/xD7/l817b/Usx9s1vc3t+jB
ySATFuFG1r/fnB3OkRfBJZyS1pfHZoG/3CCmQJGgYyB68PwsuAayjxdEK1sPfuTt5niduxCzhuBc
pmfMvS1i9a5HiWpNz394gx+E8/c3SBgVEWkoDS0ieP79BoeodPs2UOHJZsxDJd5wmiiiXTrHxr7m
jeN81oRShTCO5qLfzyjcpSfhD/L13zTGfIaeaQo+RyGxcnz4DIXdt4ZCenhCTQNJMZOVHbsYYpy3
0uXQmS0fZkVUdliSLfvfV2D51f/WNvpUefDJYB7A//IxfLVWgVehDnZPcqGkW+jCJI6XjMGAdrfl
L1YuJrzWI1n7v1/YWj77D68siKMS3LlE1Tkf3YbCL5OyyHIHCiquH5F9nTptEDHeikNHwtGkc5at
dnwtZv9X6c3Nxrdv0/20l/c+iGH8Kx+zdDMFA/hbMUo4eJq8EgoBHKd8z10O8Wgd/iRPlR8yErhj
uFKLMZMWIG6Zj/LUKQfywWZnn2TfgK8Y80kvME0J6bBJpT3cJPZppBkHBHr2TO5iaM3ZBQEusSW0
KexQJSbaKi8qhXM3qPpu+nY6pFbzVHUVMZdmte0b9HuepK9NlojI5x+59vu9bhMIB6iJVY7g4lJZ
EVo5HL9A0QnqicTaQ01fOXiL1//+pH6/O30cTdwlJv5XSMYPjrSysGuTK+2eenDjVcsDvDJlva2H
/msrOQnGDQCw8JIvjZuau/9+7d+lt7w2npaAmcSxkAT/+/nMQkujfm/dkzDdbTGP7Q6RZr+taJf1
Ftj0v1/t9+WK/gDieMggDggi/riWup20atSS7im2jJ+6rD6h8SZDEHQ/FfmvsQp//vfrfTSfLTfT
kjWLIw5pMZaFD5c2rfMa5ANTbxqG3jY26E4Mm71obXy//QJ2LBRBXAL7E1ReVZj2Q4vagbBcWsAW
erRuPPsoVfV8F43mFZXshWSq0lgViXnYpSxYc6ecR9XWJHqD5P7hL/h9AfUxenoeF4zsJP6Kf39A
RTyEk85c+xQlNJiDWRT7pG1uovfxXXnBeBDC+IqNinWft4ugauldH8HYFjkiwZe0DlIUFWLoymzC
QObSvZIO89miveN1Lj6FTj3/77JVlmseYCAXhD4TAvfbuhNYOjbnyrFOQA0A/A5sB20BtMNDnoiw
FJtiMToAhavc/IPB+m7J+7DmcSdj0AKAxtz5cT/0AG957dw6EZORr+tinlbCR7kzNOlZSNj8sBmm
q+goebSTDq5r0dQ2Iz1ZaPz+lDrx0VN/vxJEEfjEQjn/Qwb1YMaFjAKXrA63Zr1a1EPzovm5cf9F
+7n6xFTOA8f50PCM8g9P9j3R+N/XIsClg0nYxhC39GL9+85ZuC7fLCLzVJnmNzBBWpsjSTipv89l
9jzHUNDSofEtDxcKx0woI6YBzkC5++bF1iHMDPG9Ed6BgH7ncZAnkPt1LJpq0+B+JL8yGXYxxOXj
aIvbHHHEqEL7pALy9dKBNFbHIcXFGsx9h21z1UVL/BKa2gcVq60EZ1lhGHF2ed2w+01usI3LLNjQ
dvc8kCfak9p3hpRYlgZnIs09ZAU72BWqWTGpaO1GFtKvlmN60Aj2MlG8JaZ6tggaIwQJolALcmG6
NQUyYhOTIXRRieXu9UgTjKqMi5DDRDevPBgJqiQjT58bg4Mbh9pLO+gZXgyPrN0yUSW9SVyxP/iX
wsteOpXeevKsmM4K8YfF8X/YsAntYGTFZWcxQNwXs384oYqY6XEyQuektO2f59TZozT4nkStT4SE
efYVMoyUNrc+EQwyLS0NRVK8Yp9zjubcQC4DwaoaXbHVZ3s6psAJ0DJCllTNsa+dT85cGCscCtYf
3rjz+wa25NBijqQpiVKe+534jzeusgHZCmfA010m6qAxmY3pV6+U853qwDffmE5Z5njXdJ5pl4gy
OOmiv3WBTaVuxXaKhCbn/MWaFZuXkFQe0GeJerAZ15CdkuKJElwx+axgq7YDLN/eDpfenwqugeDd
XARfZaKR1wsjt88yg8knZU+dxFjd7ierjrn/kt8QK7AwBqO1zawYDBlu+Wzn8mk04EKy5i/87OV5
M2YxTCFL5qEGwWuIUNoZb76kOtvJY7lBh8Xfx+lecoUfc7KnVw1usEPZofNyLP3tvzeAj5HHLCK4
Ph3ccSyoPMTWh8fYrNtoHny2sMw/BIA9D63X1VvkbPiLAoKOVZfTp7uoRtPSphG89sR6jBBFEK6u
9k36h9VdLCf2fy0rruTqL5ZoFDzk3H14P3XcQlw203zi49VHr0VS4XnbsTSbB6KLkP0/pR1ZQV6F
7nE0q100o1QvPIi3OCpbHOAi+sNJ9/dVn7fkYx0kVjxgt/y40vkzxlkFeHiyolgiM3VXYPQQhvAN
aSSAZyzkdZ5rTlfw/unoEn+Rm4N1XuKz/hAv8DH/3fKX94LWWCyhnmzYy6n8H89CjjunakNzOjlK
4AvEnXBsyTSLoQFXuudDCy0L6Su856ZzDbHxet6boSvaVLKCqpn8Bq8f8t/09qZm2mWYjJPzPM5v
f7ivft+diAynqI3TGNeO0Mjlg/7HO81kFI9E2uiT0VgBLbzYkXJlXlDHBsxpqX8AgCWGBs3/YxgG
ByPY1yWPdkAfLLGbz3LGhKI951OkmubYDHFP4ayfX7JJX6PdiND3uarHnMYN66GjR/GFFSI/w1hi
ONLV1upZhsu0rTaTnTbbuQy+hUX305yRf5aTDHeG2eXorKqCquECQbiTkJt/F1ZHNckNg++gLHTb
vUSpb7ck/Dk1RWPNlHvbzqoJm8AsdHYioG2UaTu7971932aLiswrDoAFEnmQG+zmsog3fTJPjzzT
mHRnfQIbDZE3Gj4xgU5xHiW08P1LRb/fbphKe38fQEoIPdSvsrvMuCVxhxTu4zwhQRi2ee9Zn8TE
cT5J1afcqr5lLSMurRRbw+7EEQfnr8ZEDzLImVDqormqyCGMpO+Dx/simgAank1/eJnq/ptZzngj
jK1GaXWJhfHcWh1GnBEthWerq6q+QPgneA6C4OQ20+E+Scdh82ukGhJr0MDVYCdYF7MSDyKL2ePy
8NDapP//903127BLMAOTPn7jwCEN+eOwG9N5VaHmak9xKpnWmvX9DF3pLXWN5BvWEAh6+t8//Y7g
sbc9G5LC+y2VtlOm1Q1jRGlVmnY7o7SvWT8E58QosmMyUCc/+zQndzEoDaqsHDPP33oFp3f9P3j0
rQ8DDq1oHLWsJSbAF4752zNVYP0QdePYUNPGa+35xYWHiC3YAbBF9rvHvmEf3Si8GnY/bRa/xuxx
J9L7G3xOUmMXNRqqzNfXOC6+cxABOKZPrkLoOBo5Z6elcGyOnqjCqjclyuz1TMy3Q894OY7Wn1Z6
X/z257DGS9eV/C0W0dbOYiX9xxJhZzCV9Jclp2isY3oZInGac8c85W0Crn3/ZyyL4nT/Li2ydVtN
xGF44XxKOpzQq/u3Pn2WOZWfebabpPF5HNP5dP8Sc4pH4j5y8Gyczf1HpG8BHgJdrFTdzSeLIKG6
7rqDRAgHCVLLTZpioHikLqOpZ8iUxJWn2Elo3I6q8f99a6JMMRTAM85xeUoin2Aet/2VB5Nxist5
ZH9ve0Jh29ChGZ7QPxkOyJYyEh5sJz0kRgWvnZCFmyHXDv2KP3uk9a5bvp0wC0FInIrly/07uvEY
KM3C5CvuZA6r0iTNssMs0yQvXUjHB12K6sAsSkKLa+8t30RmM0Yvdc+mxSqGYq5+zbscobHBLhBZ
896jSytXzt6rsbPBJaAXN9x4ZTXR692Z+bf9Cr0gljvVr50RP1A/QctUmV3fjPhddM2JrjbSX22q
uMgeGHcSm9bKbEt1yMM0W49oSSzIjedEDOK1IFq8RctC+VUKVUBoyVpMdnMmYCLeZ6zS6yn3/YuX
yw3Yc7iriNa9H88mXd3sRGWrSqX+LrO76NBhFLu/SzjwawH3fuzjZin7KJwXklziTZByNzC+wMwj
Edq4mdFdDFn2lwTxE8NFheTesud1Qyf2e1cMtzCsSW1SZrBXaIcbOwhf8Pyv05pnyDRqyb7UVsaG
ToRF7WdfyeXJHusEwWyZosBytese73Ydti1jpTTUlUGJxyrrCuztE3Z53FoH7kG1GosI8ao0in1E
/tiKkA+1ChxFCmP7F97ZQye1eNV2KlcpmfZ4QIHkp9LJL6hcFrWTc3FSlGcKH8W+Q+S6x7m1pFMx
PwV1uzToua8IxqxtgrpmX+b4IdO+xG4ZG/A/6jMY0SNWK2AoYR/8jPRcK7cPimEfjfpsbbuwOU2x
XkN9pEUtvha589ku8q9+qxCW9uRwT7jij1bf7IzBcwjxElj5VHl0TSz+VYSrrxmsLwhnOTsXmb3V
jR0TVbjVvGjSN+ONt7nqXOzxfyOUZors0G+eS+KRNEay57sxdVpkuWMdvFrouyBhwDIdjn6XYuwf
SzH368JIiq2vkVcNWfwFJWy9H3xuo7u7OERhe7MHGCYjduO/mujdVLO7D1qR7XWEvm8yM2tdJFGJ
rZVxHZcB9+tsPc0oY141GnHqDJaMm+UfM9pLMfIIVlvTRTcCuuD1GlFLJMdb3HDql0PS7vLYTw5t
bV4CxygOcsD3TA8Umj0Mf1ubJDpc2KF8Ri/Ay8/Ny2Rl3sZ0zG1ipJi9SI1aJey8a59g56A8khNb
vZDMoNZVU/eQJ3a2ljMMa5Et+iOst5uOJ9/EcoqAIDvYqgwQDall650UYlsTCWQTXQBLoqOdsAq1
Jg9EIXtj18i03XSoRjYDBNbVtVrAHI/zk/bZ8D0YamJgUOjhLDjr/ZT+rFKkomj7qosZx4syBcNJ
hrDyQts1k0p3AerNtgCQwbr2ErnzS9tbZ3QBHP2B0svUVfUr59p16Rf2EycmLCtBey26XjwE0kjw
RDxj3MlXmKFYY9p2zjZDFwCo2KM+8/dHRCJb69j0xxuVvBQU+FC6BZarQXv1jm5E/2aoVjxWPEw1
4+xaIcY8xfjgFwBXn4bauNCxnoYKkqw3v5bVCCZX6NfUIhZMY6bfdJV6REDsv6TpX2wMMKyt9E9d
ztTDJFkrC9smYl5732GyGMIBIdQtGAWhxp4jdmY9yXUaFdlpzNQ5H09TGntYS7p3EjObfZzTOKSq
lDg6ZElnQnKfW5Pa6jp4j3p1DPDJUFeFCG5C/L6LobVXbiZofWyG/FOefupbuR5xWxH/OI4EJFUn
WEaSXh22uCZwQjwgFbpGz+ZYWbGkPBup2lUG+g9REsXemd6O+PBmH6bJk10A9XUVD35ZFfbGMPGk
9SjMj3FemEc15Z/Y8lmo0KhytU2AvqDtMSShb1tzJg6wII3DJoMM3qulz06V+s6mJhUqIttvzxUe
3HjVB3ujrniaTYeYJfkrVe5mkhF8rAVLEzqjs41RTRUKvhvhbHmeco7LdbhxC/strCcaI3vH2nU+
FcxxllLqhhi5Tipz05L0AAOscX4Ze0VN5wq32PwAJQnQZs7BRuAm3kXYlre4YvJ9ONd4JQKRnhvz
avXEPjG2oFUjn+ZRNxInP7JWtEmW3Ppg9vuxazYlgaQXBHT9tnTKaId0y9xzXQ9Dl027sk7HoyNr
POfLr4YUjtdiSWtBuuPzcIwvmlVo67GE+qxB5BIqqqRUPyKeuNmOdF5qlsrca4vbPJXFXhPQTfSn
i+GE3p0dHaD+ug5NseVKJluCkPFSTu1iGYkp09Ko8uYxeTeDz276YMe9980lb6N16gy/VmmvklEP
L6jU1nftb5nG0CyR8557LqrCJIuOgdFt69Cwr3lhT9tmaG6MlD+suD74QzAfBfXbHKUYjMYfyDlw
H+btE0nM7coshXOgbfMhS9WDBcb9aLXTt8muwk2msovVmsHBanJzPUuktgp74rpXmtYJR2/7eHap
+HZCMoDNGCyOqSOiJcudlj6ldoiYmt1jTpP0hoDblzst03cyPbpG4/K+izdJ/jruT/fSFfXZXsTW
o0K3k6UXOj+bo5VSJN2FCqP10NkI8/R4kLyKIBP67BblPlaRuDiDe5797EfdJcFDiCxIAvDsu7m5
1aMkJlpRbVyGM2VCItxE87mYguoBfRmSYpsINJhnQl7MJtimXI6YkAagIBIEpuS5JBjy6mCfEJPw
SfGi1XqWzqYJ9fvdWU7u08onZGvbzO2l9jt/RdHNQxIQE3knQ7qK6vp+SDd1LcRmRNpKzCwYUQkQ
vYXPR9Nq6mOaVGRY5+KpAh1J+r+oeqsRI9hNGBxjNCUr6sxo3zYx3NsF1nu3wvquFwsjDlF8wo2E
qIu+Iy0eD1UnbyhaqThPmgoRQB+eGPLQyWONXovaby4h9sx9bDnvcSjl1ZnbxaiUHC0z+xqO2t7B
h4pVlGNe8PD6xNRQnBvPfQnI70ztxDiFeV2j2WMCTSv9UsjWPPe22kCiTutusgvA4vYgsP1aHM2f
wfZe88kyz9mMXkWHKaXvmQO9PQzbyaOTCznJTs/Ymwko8S6i7zCe6CE+gT+KLaaM7AQsmDMwOzfX
iD+zjDcnDXj0OLMZS+StR+lHLCBd+tDPTvAIdOLGCChjGEEEltB+dTu8gf5VT+7TPeCEytLxdj+H
IpreZYGMLpz3Jcs4km6j7pqtwZO/MZrZRF2o0BT23JyzvbHtrj8i8miJrfOHJyPQRxNf87XrjRYl
vEPKkOOm+yLyHhPTbvZGnmGamRHekVmAUKWNv3tDSpa97nGsBvlzI1I2tNx4MZVd7RPZBiz3CeIT
R2MGj8NjMNbVczETlCAMd9k5FQlpvNY4pF8G2b7U+fjZFTp8Bi1CD1Wl1uOAyRp4iICZKWkR86XE
orUpUwveJqx5w3yOW3N+tHqCBxoqA94mmT3iROpdw/sVRgl/LU2+zMPGhhr4S9zAjtYzKGiXiiM1
M5xvbO6NbDFV4QBrK0xHg9vqi8QfenBr/zvpABbOsXPdwZLN4ZSf0rKutrYTSIwbpDv9LQJuCSdA
PAqdirlo5daTPpHj86l2rG0UVBTL009O6Y4/QgX0T77MvXfNAxbM2IL6rC1OCnHkc+WiuWE1OcbK
x3489gkG9XDZMxi1xjw6JfZXtzY4DxYtkuSqrcSmQ7J2aqs6Pkb5dFP1XO5sew6/uhFqm9Fd6TIZ
bmqweeaSVj54M7tyg/R7iiPrFkr7MSBldCe0zC4TXuogzoJXX+JxRN537Wv7XOmpeXLaqn0aBhSR
QzXb62V+uN+3Gk34WjdkuLQ9yt/ek+PzqAkTJWE2+MzuE2ydCT08Rp/dVBFIMKCP3TQeVSSBno6z
wZzHhP3ZDrR9NnITg6VpFXs+mS9jUzhwdKy2YWKuqwB1aNHk6mmJlKkaxPFTOtoENMnxJe8ILdDp
QDgrxm5gQ/+Ffu9wdghAEcGLJn7l71wRHutm3c4x2/pCF/QWtifuNsyLZQiNWBDc0trVlprqZgVw
huaqGI+5SUOD35CibQ/DSBzAsCWUuTxntSTgIktJzs406QZZaV/YaibyISwESFXxCygj2MKqWOu2
yamessbpaApcEeHoyF2CSO8qS7lDzJOec8imY+d1F2uM6tMIyeI7zY1fh/g3mZAwp2m17wKkGqPZ
GftmmjrKpMyXAg7gPAFI3+GtuY3+KgY43ADn6yrvw+SCxZql2XJfoeBfdTE9NDRWn2xOcFPRJjge
HYyibdRQmYbXU+yNjOzubskyahPnM7X3tLi1WbsNF1cTVv32saqHdl+oAJ+V8M8sJMMef7W/swC/
NnHfvltdT9x3O8ywCSh3VoNa1rBiMj6ZyJeVw2TgTuYm860HyLLxW+ZgQZl2eZa5HG0pog018nZV
FcxbBRHRXZeeRBee8i4rz36dflddbewzNeLosGHBSgkfdo9I6tDPbpFt0SWWLs0nfvFAJs6ucNqG
HnQOkmHSfJ+iYOKojS7Ljwn6D3O8nxa8ixuP2YaAlO48qE6e8tgBMCud/sRxOL7QrFyFs7qOdaR3
mADIcIQqQQJOzIkLyepEXMMCFdUa3AK72UhJtNe4hzgcHxSCy8NoWb+8ZnKuuelfJqpGsGvjSamn
RB8iZJkb05BvNorjrctEwdA0zGsqmsXBaz5rn6XBkmzrvdbP9yAozkYmD36wEiSz3WMmkJqLh3CK
V0MdNVfD6V9rVItrghfzbeW7IQN73G8HJbIrEHKoy/GinfHkM0OcKiLAepR1WxS/KalabnP2EutR
aL99Zj7n9lwMsnn8MPj5ieoU+xFf7rnssxHRra1u4PebIQnqraeUuek8ZJWTEdWXpq5oGmjqR1H1
05d+h6Z8VZmqeWwRotu41ryBlhuvd85qiPjkiYfYkbP6phv+xbv10NFzsRn74pFy7paGCNSXNa6K
Vep3n+tevg7YkLEZTYSd2GsvCYkJI4Nozcr/PTciPGiZVV81r3kMtPPZKIM3ziqr2vazPbZajrmA
GvusKTDQZMm1JkT7PmU2xfQ3UJpVrjwWnti1Aup1dti7zAW1DIbsobYiDrx99hLKn4IwLuzh9cSx
yjmYdWl98cN3UhS/qxHPjO1pynGsDH+kYOwfLelvsVmKTdh2aoez7aBwx6SzbCn0JjsmCqIrzsEf
ds9BzgMYWLmidlZhhyMIwTRuNes1lUBiQvTuj3ntFm/GLNW1jAqmHV+8Bpm7apX7TQ7O8GjF2bEx
veyc1Pmzahi8bGmT+xKOT3qyDRRYRrrtUtdft3HlHykFP7e9mratls77IGJna0zO0U0L+cgseuGW
L13qA6DOrI0R4zG+n+BKVlcRw17EqI75kwIEbYQwekOBpqRT+9n0fkUCPApXJkbvHlmAnnhWWxSr
kcf8WmqWnaCVX1vu9VWkpu4oZwJuGQmLbWBOW5aJeBd3tJlPUKCDqB/+DoJcBGSEP42bhNRcDA6g
EiNlsBuP6o1dOHFvDj0646LEzpICVubJS+Au9soW4SBq371f28YG/Vu1lkbYcXIOaa8KkyuuMU11
LAnXdY9FaJ7Hn55LON9sJgGI4BgtXsFlQW9/VNTDHcgSwXo+zN+NPbk8OH4CEu57fXK1pWkJigiE
XYIOSBUgO4lekr2yuuqkLcDau2gSojg9uYCXFDkS6OKocW97DSgsY51fVO3e1hy7g4xxii3IHdDz
FhjLV92Qbi26tk5Dl773nRtfOcrT++BK9i7OTceo7J50F8ijpMN+lU7mHTQFyVt+ZjbTReRCbaRT
DDulh2/abrqd7qhdSFMX7NPzmm3gawa9cbGodBqhTdSah/uO33ckSdDDumuYtmqJL4x7EhsqoXZj
luuvbmsdYxvXs2c+YKI1nbE6FiOU2UTgEKEra8JNxxsST49GcZhSs9mOvSWPIYts77vteTbNp9lP
xYNuCAjpGwPHttY8Owyi/jLsZF34vdGkJvhNz91cE7LhO21JdaFOTjbRX+vZd/fZQiaaePMYozRy
+rLew5/I4//h7rx2XLe2bftFNEhOxleKVFaVKocXolaazDl//WmU7b3sjYsLnNeDZciSSiWpJHKG
MXpvvcIeRLAN+fThgrFKC+tPfob5Re+DLo61czvWd/o4WQdlxgBOLf3qHst70p5Mi2pRRXUKp8sh
SdXWb7XK8XWrfaoyvX3MmsQ45EZHKVHJr82dNZrGg5nKM7E531Unc4JqMEisQpxAocLpt1R8teea
qepQ0PUom/KambDcxhg3HxxxkGbJAUnz/Bhn4C3S2Vn1G/ElecxqxzxZfab5DB9X25rBBYy13IBu
nrwlmq0zK9FhvqeG7AuiF70E2ikZqCpNuhqwuGmNLWdjOt8LXG4YhyuyyKtaPCgOg62ht84+BDKz
qXocjeyVTVoR65Fbr3EyZdXvgJ8C6DILSSO8NTYlUy4+7DEK8km3t6nWM68pOuVqN7Y+xvmHE+HO
UqqQLaY+ZXdqk3+FbvHZmxRN5uy5zXX9RR8W3KboH8F6VCfdHH6w5498TFPAs1H/3jNb+YalF+cW
UMlW4Nr2KGvDVJDGY2OawcLA+VQyGM2RczRZNG2jyfhW1XP8it7g3dEIhbLd5qdJvVOmL07hiHPf
q9HFYEAmcrQ866SyY72x9b1ZLD/HuIywNmR0rsRgvIbhBzui55yK0WMpU+HHUXrf9ZlKJ4OYwSWK
MJiOcbpnQX8eCS3wlCScn5pK5fTpZhOPd917YTgSXLlQk4os2T7g8Xol9wm+QnVW9FjdaQVg3OMc
pT3doPo1NUnxrtOm/nBWK0I4VtN9XZfqw6gV7/jpqutctr+KHhqZPibZLh0V+22Z9ZVQtyh35Yz3
Ix0XY6uz9dq3vQtFXCjtnZyuPRSkcmdnoS9scqMqSmwbCCSMVVDYU4xJdXpuUE8fw3ihADjrxwWL
DH4eZLIHlJwUutyMFFu9eBqT6S0slWkbgdA9h9p4EmtpxJqHgdU2m7mcSNQ7dHTznc5Q5ivTRFW3
n1/SXhrXYeaJPYO3Vtcjq90MGv7U18NThGVzbw0qJ8d6c67C/kl1D4aVqcSWRLvSLrUXGY2Brav5
R0N3ZZeBqdg2pda92HV+YOHvDxZudy8I8SpzPEKoARWpfGnV/DECPXmNXGzgBF0GQ+6bWZee8wUZ
Gal8B7uDPsUu3rG6Uxn1wId5bRwgqbe2pBP8DuDreivYPfLv58/r4A0e/nf+MV8HaC138EJO5p1+
dZ6zN+sH1WC98trRGwUGf0gutI38jhVE7BOijkUncBmFoQPMe/DGzXl07uPxCR17Bau48VHN7gw/
CO6Cu487nGXel+Npm9CbginQt+aRnNdrfB1enXfxC+wNq14yrXAlr1BVNmCMAY91F/RkeJhBmm+d
bxPtqr16IInqOl715/aD1CSakSmeKBv204bCddj6OMGUbtuPJAHtca+iBMFBot5FM2lqZhU9R321
bQGi4ZaiUdlXTrUHhDjswqQ3sOI37iYRs3IgceYO21155/TRx1jmEyeqFdC3Ft9SFgIey1kFNGhq
72VRnrN0GL/KChhAPynlZUZyd+1H9XWRxbYdh+yNKwnKpFKyxoyzNyrJG7NBgpCaUY233DDexGBR
MUtYbibFSWD4KHgTT29NYHl4bObttRt9HJnHawq4Kny62g/4KutqtHyznevj7aI2qvpYg/v886a9
RrzICtdPoifN0Ybadgzrtjnebt6upS2HRp/nZ4122pHO11mJzjmV221N8OPRraySfjnX/utmQ3dk
v5iDnziiOJa5DckjkjWXGv2y7ZQ5j7efLKFlbmKzoUKs5cUxTMTZpkG4vf0wLIfiCKC+PK7vYBx1
5R/3V4VNEQ4PTjFq+fF2IZMw5+Tm4vd9t2tgbdZhnzk7w7Wsra/ZFszX4RLWy+b21s24Yl9JT3cj
tQobTl8dw1aWu7nLmvakVnq/K8G7Lab517O3bVz8+Tr/dV9SA3DSmmwNEshelqKOto1NIOemjeLO
Z0KDCKXUxZGdT3GEUQ9nJll26Bh1hh49wiFEo1rP1H9e3O6TZAZQ0itPxF+Vx9sF/Vhqp7GbcjlZ
E7gbBYmEUBn1B1KxqGl35TFdX2ikvf+ndvD/LpCf3fo/NDEr8v+/gPxF8bMtu69/E/lvv/U3kd/9
Ay064lbTQCWN8ApN/t9EfvsPdj3YNRxLhc5kWggu/ibyu3+QCSpMKNn6Kqu20d78TeQXfxhYkyj4
CZSCLs/8vyHy8zL/VviproZQHlg9vUBwJ/pNOPYP1YcgIZXQwAKyqKqUUd1vKpui9Kk0wF4Ec4v5
9IQFSvzEiroAdnHszBEeAaqR/Vwnei5/2ZoYzR8cQKXyYoQUEV/HqunaX3I2svJrscWg/BgAbTde
sjBSLGKBQjJVAy2X2nHY5XnMWmBPy8rK2qfGtGedNmzbvsZ6wSo/aauoB5LIXLwOplq5dYHZhN/N
qJ+I17F0qZ+qaMjuU8UhBz0cFVxPQ6l0uWeocP3OPUgACpoFC1tPdaIZ8V2PJXpnZY6p73QsuHQo
El3GvtpnxafqODi3SElOMdlnGK43RC24hgd5wWBxgnRB+6nPEy3iForxhPpS5pUX1VO3AmrwHlFX
6VvrDE8oHaL7vkAthpiry9y25dWSWcVJKU2czHmSmbH2lUMujQ6RltJPU9tMBcw8pmlCzkw+0iGM
jEdjxBeSiKVmG1raWrdiBCu6xmWYfgNJTm6BYrhZdOnkkMMXyOyQjrRqGBmEiSUCd4Xaxw0/cOmD
A1DDlsij1hQ5HNJYm9cwG5H4A/P9alq2Z/fa4zMbX8To1OJpWiyNPHoDi6N0x+y7ijix3bVpDXMl
aZoKvoBJC20zm6L7tFizEW0JQfAudxnTdD0Uz4WGuzrWWCnDa8YjR8ESUCGYwUk/poZuPBRWJlDu
U0KoN5VWFummrUP7pbdx32+LoeqmB7cHy8hQlSSJr+vQ849Nw59K71igEPK1VqeMaZAFWF1xtZhx
EFszs3RTt9Xa5dR7YDAtGLotgomlnQnwGoorRCvF+WXao2g9xV3GNbyHMhoYkhJThWfHjc2SfYhl
rJxgNuEcznWLnbZBarwD5Noa7G6D/3a0Ua/YhrNLnJGSRZVBVw5Ctc1hClAF0veQZXJ9S2oSq4aq
GrQnLOB6QgXXHOtLhlxZXpRJTvZrYQJ62QPtcZxjyIgiDPp1Vr+kQaxWfCtEIEE6YFfVs+CZ6UVa
OGKP6SKV98rI56fBFuJRA7oS4KdkxoLJfFXtWZ45A2hwdKZJXUql0jR1WfwjM/T0WWnacTcWgJNQ
M8ff6gFC3aTo5omqXUVR0wjZB+fFTq+mLrCRTgfsLMvKW9SiCaKsEyej0eoLib50GQvqJUq64DuL
lek5ayx9RzJ1ecrt2j5PkZru3HDMfanZFssGIz80phyfrFoSy9vRVYVcRoBYL/SDGkrzlVClMPII
sDKx0omfRj7OX6g6mztDGQySAsfwYRwWVqiaVjxUxSD5PNqIav3QPjil7L8NmVYdejUWTxF7VQQ0
vR1dnGzigfBZdu00au950cZEfiQ0NmdOFShgxDe5MWQbJ8lbkDQFCo5YpkhiWULBqpNnWYax46Fv
ZBvKCHmPRaL4LCaDMK7elVfLalCfNkkY2KbdYZvAAbjMUwNiTm9p19IfcWnc41TomovgUNwNQOa2
Bh6A62CEypcewyev+7J6BbvQXZ0+YaNcKDPYsQTIHuKrg5WoGWOD1YHwjI0r/nAdqFpk5HcpNgA/
ShL1V64mxVPT5+2dNjkR7AycKxZqi1w/GO2ivKFIhfEx2Bn7+XnGW6xGKZRXkWFMH6iYAjOXvk7v
hpaZi8p1oO2RlOi0KGJQthPkFAA/4DTHwzw9Llbdb60Qv57FDgpfAojtfSh1Z6PTLtiluUM7vzUh
mufs9z3a5HgxqAN87zU94QjBe9yQRfFEg966ayazhWsUlUHI97PHv2QSPk2XX686BRhIomyrSIhj
HWvTPs1GkxasPl2URM+YrWagZx0U5TB3V36zaX9vRkMBhVDHZ9LfqLw3FVoEXVS70SEQQ8QuQW4U
5O6cpqPhN1fRS9hm8yXqkRISjpds6fBPuw46d+BiET6SV7SunDIqsBOy7jyLqVvFBrCnfHZeESAk
4NsS84QRhrpEii8G1cv0EObo5vkMbIbkIknYqpblzlXX9jssZcoR6L1c4l52c0MpqNSXakvpLvaL
xoi2itSKQ62X6P+tkJjXucJqlc39kWiWEKQ70JaOcTOYpE1tvRy0/WINIbw+OaDExIjEhOAARTBw
k8sl3NVVRSHPIAOlA/z4gxIRWIqkpfdkA4UonDLfoeqJN1WaoErJoSA6zjgdlBRAXLL0NJ4SfIvC
7vnG53k4RDQu90XeQzISglW/SpB8jnLrzUaf9pI2jn6vhHbvM2Hau9El6zjvMH6GCk5rTm8G0W4O
qWwxWyCRmre1IZxfkaHKkxar6VZZlOYRuBvlaBO6ZzKCrEHISMM/J1IwXRxC6WeLJhAYuWO/4HBN
hn68B/dbBUqfD3caI8dugT4aEAkYbpaJOOWE+KmgiG0ADSrBA6YCjJXqQDxRwRADOYcyOeJpby+V
m8VYT0S/shwzf3JD4YuSMBi3x23moZxbTrK0WG0vESg+1HuQ74YVBWYthz6hFm4thBTY0BB9WvMU
/DTOjNwo5i3EN3IIC5djOG6abZeQH2sVI7ylRO130ZivE8iIHof5jn6AakK+0zhKcwKksylE5pQs
mEgBBCRBMqjMoY2aneO57x8VBZa+mS9kR2qldehmzOKKOfG11wuSzYZhphWusqfebgaoH6YgLqx+
t6TW4HrGnLZfZVOB4FIHY1eUk4ANMfUjxsS6ih4GK6sOmeNEmC+ctnmDwL9sxbhUd0aWjNkWIqZu
kyPLLmzbpm0bXqYYNbyvxjLrt5FmOeaevKdxOTt8SPT56sXqnidjqdj+EPbWAQerxguTelZuhLZW
ly1jppIHU6KPt4nharXuoZ+fzbDyGtkrs3ruCbL6JpfB0Omi3Jb2/3c3L8i4//+bF5Z7/FdV8b+3
L7ff+3v74vxBeIWmYZ2zNYsEMNxgf29fiAYzWNppOluKv/YtwvyDXobAwGryLBhD0Zj/tW8R6h+U
Fm0Nzwf+eMs2nf/NvkWHDPLvjQvOA9N113dmCeGiWvsv701sx7WZVsAtiNmN9+7YffaGdcdmBtll
MYVHh5PERTOxI5rd4RQqDnKCnGt2kbpvdJ0s9or4PAg3KfAtrCrLvRt2yGaV6iubSmTJWv9zykPG
YSKZkTcQSjTK8ddQruVXdhFMxhifJAF49K2AP4E5lfNutps+iJThTiTv6lxuU1jYPmtSx1cbexW7
EgbfiV8N2/vtZMqTMeZw7q80n8B6VO1nXiNaodZnb2c0BchpvKj/LiMRbTrHeLKKiYzPGE0BIdip
Hy5QV9Rw2bOH2E19xfpqDR6jfavsrVVpmKR08BelKLYJDllXCbO7VDHTK9NrT5g2fe0YTRPDFxYm
LZfflUZz6ZV34rnrRLxnPvmIRBLfueUQ3dkhe6ROY7ayp3A+s5YfEasNKvCu/ICzDpJy0VY6TGpF
CVoXDxj6ZpVAihaZZWzz5nC3BaaI9g4QKC8m9/miY7KfXVi2ZjpcZkbofUnfPw/j8ZpFy5NjkdGg
J2n65KjfpqE84MQcfjbo2JY2pGnTo/JxEfgrWkhFHkGKX5NVSRN/O5akg9Clz/3U0l+L0DF8XZuf
taqYd27b8ERlTRrHbKMuG0KfJDQiocfputh8oZWI5l05peVh1ROai5KdGWzwSfHEwlEE9tXmS0Ql
aAIePXfRnVku7mmKH/MwOzmhUVNsURxP5QmTvDZp2gAAH7HeA1hISk9Uirufm/QYunqzw8quwADQ
jnNGedF2pKQTFX8fiChiAcGFGo1/XVAQwij0n5u3n94ed7vv/3Xz9oPQSFRwRSQwrr+q4F7e5APT
QJP0qxT9369xe77q9pPb1SWnulZL6/H3697ehpE4Hbkt/VstCH/+/S5+vxWTo5oOLjaO3/f9ftzv
l73dd7uJzJ6INBUn+e03fv/gdlMmkk7s7eo/3t+fj1SWV9PCUydlOkOd/88D/3H19sDbyyzAIrHe
ki2k56StO6V6vl20mg59ZnHwZo1MJiPpDYhg6OsOc9odTddkayBhaORnGvfpPy4UDBMgp5E+wtwq
NzIz1noz9yHK07Yi3Nn1+HH7ndu9vYNVXQDmRZ1gHE3gPEzZZVDrOoVZkdTtfh7OkcK2aioL+lgc
SpqaK2dCcnEzr9cEbKeA3LoG/+/UnVD/Hkd3XA40jsaAqCGvSMvcU7U9IENxZj8pzsp64ZqxfqaH
Kln8+pQS32BX4aZYf6R3OvxTwvdCW5lPhWLyUVNd2Q7VaJyltIzz7Ro90hAP9/y4qtJbNu6hwoG1
QEE7y0IZNiEGLXgif99nw5gVPWXiaX0EIdLfGzeieZ2KPUok61TlBVFpI903LUrRcq2f+zJFEMmS
CsFjRByLm2yRsZAu0Zpo0jJHPd8edbtQkWX/eRMlYbKrxvQdk1PJ4Jl9jWGd7wQJVV7ozsVxsSFp
O655atndtsTL7HPSTDpN0jE3iu8wI4BU1Um+LVStgq+WvhIvQbZDPebbFoc68LNcBxdGK18saEls
y57OM+rDnZsTFl3M07lcL6ZEx4Gn0aWFxTGd9ebKJlWcCGLMj6MZ3UXXeDQsWGuwJlUS4g9TXIJ4
L1AyrhfDlMDgJXBKnRBRZuh+nVaQg2HzhEPMWtOK0/Iiik/cntmZdbw64nho6I9v0eItZ2XWlrNK
5N+5TfL0QBzzMVq463Y/iNDaUw2HnIH1Ycl65N+ufatBsLgOaVrZYVRAl7GhZ5xaNaeFOxJ/nVaE
8xgqROwutzYqZG2NZOvNQITaOXR5J3JRkj2NAZxQT8RQeinjxnmeQJTP+bg3iJ6ofGIQRFCgsAOq
jNmpEubr7cBqBI0zKyK8AaledqmNMr8sLUZGrBMNGwFuGkrbbmec4N6gzvkFaEzpj3ZJXhciR6sN
pQfi8gGkwbXpM6JybMCHZToMXiphukP9zQ59ijQPANpK/pPavW3iPcWp8RbTg9kTS3AP0lzb62vt
e8JjRvvBTMvjNC/FkZ1TcZxDkDGyGYftgr4mqDuBCypZHzO2FM1v1/688/ft2y8mahn99cj/evjt
ps7XswXbdH97aVvvbCDXMSS+9al//8I/nvrPqwXNgjbUI8LL/vNObq93e/klB0mGoT2sNtKKoZ3+
fhP/eHxTtNpGxz61kSpRhZ5SU6K9XThrb+f3TdoGDc6/f913+2k/GNHOMGh7kvuraPqmCYGOFdK+
E32NjCabAhSNnHDWN0qo3xCE175Kioe12J+0iIZLn4D8SgmVoKH4boL+mvhrDtkEJcI0QAWssCkf
dcsOR+gAYzS1/Wqy+A0d9WRnZMG0xDTgsmw+5JX2RpnmYFEMgQAPMQjenB5pkkzO6nGwin1UzI+d
BoQKvzh/sxLdK7TE+9SAESliEi000JEDjXpATYElc22DPZEkP20hfyvD6xWH3Z4A1NYOS1/Tjm7S
4ragUnpAbIG6lpZb2/H0JUJey0Y5a0r9fSwSGr5RYm+xK+fo8S+2XuPM6dpn/OrAxd4icpE95uVu
D9kdq6hRT5QrnLsEw2eaRlBrc+Uzr/IBVytiOzk5+zpKdawXWu4Dt8auiSX73OPWg47D7KnCVtZK
beBrP6B/7b1iaF1a1kO7gT4bb8wyPKSA41iiUC0N6+mAmR71RBxBcqzZHgsQGiwkxSEyh5lKujoF
Wt0qHhQ4ANltN3k1Amc/bkcInKzAwlW3kQr7QeF7aOI22UMij708lSrnSIt+Nor4EMbsqxraQzqb
u15iN0nFj3g1dOTqk6WBM0RLfZkVQb0kb99RB2A/CY0hiOcUDQ+G5zDLmwMBTpkfK8oaY5Q+Vzo2
qmmh6d0t1id7PwnJqWm3I4cnazHrOhNFckbi+lm82j3RnguJ06NSthgcYC7dKOKT/W20keHoREWk
mCd3lUWJxqVRQdd29PVRYVExAUMmT4i/vvqkJhT57sV2xmtFnToIe8IsNXKMKCPv0bdWmyxBn+d0
b1Awfka9u0fNV/s223VcCtbBXcSeT0xcmkJOnnrSAMBfOg7HLnZVJOcumwbqlOw9Si8jQcko1eYF
yCmR4NLryl82VVcIZr16wsc2jsVXCdjJb9Vy3xD+QWu6O7uJdaZqHF0Ih9hRu2R2s6YNBkgwKkA7
B9SVJxEPyAfRWtaa+JyWeX6wKIY3Udpc4pFjCRUlxQEi78yOA9Sp1PtGGZ7y/oiXRsMmabF8XkwQ
uyG2LctYx2T3xY2UPqjJioOwHAI3F9kuRkEiBA9UTaf0oiRX1pQ76adyOqejLeA9u7vI5P8uoQO6
fNFq+9VIGk6pUO6HRhX7ftT3UW/FMGGpaRT2Rc5F7bvqEaV7FpRaSRQr79FE4lGYEhAQ0XO5TPp9
L8a9BsZShKyyCYj0hbofkKW8umb3gl7sa7JgeYDkkpRsdLEDtFoLw/KUjmHFxNtOLSySkEBIYsA6
agdELL5MrcDC3ZJIUmVkPTXEsqMysxI+26UATKuPO7MQOAiIrVvFAcYpSe8tMme9OoocnHNE2lVk
nE6YItkcEWvjyvcQJc1hbKf3kVYIXsruLkLSe4ai++F0JOoAUiPzlpxUDYr73ppc5WuKmmxb4GQJ
Icb7+cz7TpDob8w6j4OcMOIcXvPWlOmrmZH/q0dlvNGriFxFl8+nn+dgFomCoruhM6RGlR87Ug/I
FrusSxxqghvLzLIdNJzOg7MPywuhWynlKsueF8SAygVpVBwy7KfKsNW6EovsKB/RBTrIZQeiJGyO
RwWlJXUaAOeaXeIxwx7ISr6Y7HQzfTmyKDwADO7eZAyhhktKZUHSAzFns1foiAjCxj046i/SksJ9
bOeIF6TEfJ3W/O19cq/hAmMTzkera7uizShd24ipFb6NxBzlRsTVD2mek+6bIyCqGzih/SKePtmx
0uYBqY2mkLHKiZBLsrQL90vlokcJS45gMVwamzBVegG+Ylg8a6uKi9bnHmHuA8mOC2LQdHyMFvsD
2T/SBMOBKbeOeO2qQ+jq5F0rmi7IQnQ0rJ8WWadrql+0siFyBnbCTuDsBGYD6hl94w/ZH50lDJ/Q
G5BLdc2JNCZtWjreLI1fxCPexDf9Hs0cnQ7ryEg1Rp77IVYuR0aCHk2aT11pkuOMBwdtF0Nz/dEU
TEpG1/2qYuzjOR80jpRB96N1OxrpQDwUtJpLFj+TM8TOIs+vYk1PjNX8e6gxA7qIXrWGnKvaJKtj
BLxeEpK2auok1GKBFswAx4UqrvfLFQ5OPFexyVs8BVpB1ysjGcwhKz12HiltXqT6KMf+oqKXhKCq
4N2QDbmTGcOJanxIPXvFc079Wks8d6I6nhHIsQwENlsj3RIi/Nh51iaRd4VZlT60e9hu0JtwqAAp
CZNgLqxPI++7zarASLR2VW9+10mL9Xtj7DBmx6fQrouN2rpEUJSbOhUIOKwr+WqbXiGppEkcmwqo
Vm2vlVPSuaitp8JRH9JijSmOohHkfvsjK+QeRwge1Mn8blH5fTSUn04+7HsQRI9Tbcbewm7IIuBP
1Nq+Mof3JmFh4aA30iUr/1x+FXjGN0paD14eSZbIC2jeNbIPM1eJXH/WifxZqvjnWBsfVkfdhEFk
wi4UpoRE8PAwPGVrIlQmdb5EAnhcBykZE2PhWwPDbrVa6nNn2sDmBFecRB92jP8dh5InJgpbuiie
o4KijXyp8uVHtFRpkBpzvwWY8b5gzd+X0ZqHutyXJd9rJKGBsW1AgjN9dqjL6JDN+KyRqEREKNbd
RpPFd6tY/CZBZVzxrMqeUKhPLAypb3ZrFNFAyk7SIK1PYoTf2Cby1KDrbczL3RA28BDT8hP+MpLQ
9HEeEXqbONLiDnjMMDc7uhUmlTj5Qn+OLOd1yaVjlPKMhglaS9idZuvedzFdAu1c52jXcgd6AtWP
eaGPRQu/Br/mmsO2tqx668p466aAeYnL25ALFQdNu7yRWV15g8UWaMIeQmChez87M4BVU5wGG4Ej
DTzc3W7o1Y277CaiacAphPSUp/t5/GWKrtlOuVJA502NrbPQqyX+9a1H7EdZ23gqevV1jhqxcyK2
8El/wU4jTlIc0XKPh880XRDbWUQ5xw2mKwBh+jQCp9HxZM9G/e7aTKq5af9UuvKnJI5xRQa7XhXF
dMnbMgmiXC+JbLkrifck6odSh+KGGFANdp+REx8M52BUjrN3JM7ikCwUAAZjd24eknZR/TgmQipz
ygUpgEFoJ8G3dk36Xkl8w4na/8teqOVnZQVyycRBGZNrbEhw8UTcbXIUzYWL0ooAdQNLzmo9bLuQ
9XW4p0su70dBu6YaNm3eWE9xb/zSwTN5UyxNVIUAzxiKB3jqantmXVem2reIRVMPQQBOZWNuk9p2
vIxN6ZbApGm59Pisa87+IzJc6g786XMy7cbefktDZBupng9+jxU5SMVZg3Caw6s8lkszBUU+xgdY
NRdVkS9FWSOkX5zGa5BS+LaVfyjm/NQNdIetqUbh6jYfFMOtAxigBMRQqn/vqcz4pr7Eh07or+Nc
nxqUob7WCIfA1/tMg9YNrI5Ztz+5Sc+kqEhEGhUhpwNOELhaHvFWRiCqmuRW1LFJWJKb5vrzZEmc
bDMNPvyl3lBfBz16VF0j9x2Udpti6p5Veba0YoC7CHyhnZYg12kw5bpi4v0kB0HmUKuNaWW7gpKg
VPrWhsSbdrAsU5MdDrLuO7ulEgiX5t7KkZ0sNIJTaV5RMp3MvLtoEW+HRdWFz4nInvBej4AyWZ3z
NqOx8Keyfa3c8TGtjNda9Kx4O3fwCyV9zDQiHKJqNoMs0GLgXNFnRlMef1I2+GlCtAxyFEobu3ka
QW2Gzr5Soovq1PZp6RPL9xAzJMfWgXSgb1XRFjiL9HErgDt6VmMeam0glKwv7rIW99Q6WlQVgRdS
hGLfUuWPtuOgv2PfTzbIDaKgEvrdVIB9HKJUsJSWTuAq+o8K1+SJTRDwfYr/FVI5dzFLmN+HZuLp
7Kg60Zt0oKcgI8Xj9DpQu36zoq46TsJZkAd6+DSKHyJ76usUrryUzq5z0sdYJ7JnbsjVQplp+JX8
ServeK5lT1+1p29aTb5qkwbjVA6bL3xVAVrmgm+xyLcQqvZTzqRIvCyrorWE1e0d6uQBux5rk7Im
NnJSkWuLROB+KvdhS3HBYugAiJtuhkgnjze8l7ZxSRNn2HIk0zufxmcdY2TjtM4mnCGjZq7ybLuy
BRFOBzxtDyVaF3fpWR11hzHJ92joT04Jlh5JQs7UuuaDWTbWOaMny7ZBMTrqJst8SqS4N+0d28oD
AWa/QnXI9jFWU0ZyJNgFSALYUSw+FvdY9wsuKOTMu4G5kN5pOm1qF1NiX3bPSdvqxzZi00MsjnbK
hwbnO9AjQ0UcJrEgASDY4h571iwB1KnuHicbuqQcVqJyb1GLw1nurbAwbHB+GzK99/Zx6Ntia8cz
i+A1FyHjgNLIHYZJWJMIYWKxiY08AGrDFFgl+A6BN2C6R3bLbFkTvuPBfvppq3qMM1R+xMneQSPE
ZGckiInMTyx6jB/kMGhpiLnStr9mWWUbJ+tZB5OJ0qP6dqk3bySe2c2MDEc1INnwibG1EZY3L+N+
mKznJoQzq/UQMKuOOF2ToR+lzofETHUKC+dVhk3PZ1xQrVkTXkTP5lktUFARkgsJIXqotAXXBWbR
SaUHvNSfgpK11r42GZZvZGnlZYmVma/oPZ0jdrON8q2hSKGpkzi3Wg3HZAHjJ7dOXtuPSgYllOr7
sSumijLgHFKGMH66i3ydW+LG8ghuD+cQhCKxypTbfOU7vC71HehReSF+uLwCiai3C2vzoGheCzLA
mE8o5NhKtu0MICEZDGKSaFAs54nj14sa7oYxfxYy7IOpY1mqq8VbK6gBLzAcl3QhpgY1ra4GBU2j
as4eIr4xatwJ8/xVjCyhO5UaxDQRoOFaD0ad/MIyez/kwzMOMDuwLVoeWkdwE2dlwoZrCMRXC9IR
MIaFi5luv78Iq9kYc/ycsTM7gD97hKB5LOxpFzv6pVHDZEf/j0RjbFdJjDdB5Fuak69URcGwGN1j
t56k1CP9mf0i2nnjOMLfPqERS78R6LIeagYmtnGmTSdCdxvjkEt6BVVcZCC8WvYOajXkvqS6uB1H
pktLdafa43ZMjNfRkgRJmy27smj5tSBcCzoFCUWNi6f+HsphJ6LxaY046eX0w1z6aRfBwGqcGjwA
ghiMKzDYxRpRFLq/wNZN26o2PxeRaXumTWTtWTtvaJ7cc1h0QT5jcUCNDY8nxwvYrrOjMyuojUDB
uPU3YsQw9lTPAoDENg7BffSQnJo2fVBV43nMpjUpvs2p2dtvtZ7ShETv4OVaYJNQs4mXb5oBI26q
m1PUuDjVTLaKsjF0jwiGIDOs5IzsHWTKxE5nLO+JTQ45r11INiOwpUpk740QVRBVmsBlaPwPd+e1
3LqSZdsvwrlIeNy40Q8kQSuvLfuC0JbOhvceX38HUlWHOurdVVGv/SAFQAuSMJlrzTlmsxIaVVtq
LAowYNfdZx24BhVuV2BPB722GVqrCBKMDxQ4P+q0u04RukGMGt9yAopWYnIqz9IxVbbNJeXJDQib
dK9k933zM8YFS0iC/or3GgwIvVcRdYDE1EY9WOMHY8z43rboNppdD8+iOCALoQpYukzKB68PYy8x
TSZtEWqZgCrYCh97s3RF/5z7JZPPwCRhMyKvmobKS34DBsddhVCKNkDi2DTO2CVYWug8hdibMR8/
VfWPJEBtg3D8o4VsvUe8C8cbt9Zm6nwaVwwvVzYnz9WoQDtOOaFtlFahLhnkUH0Lcs2w96rWVJPb
yPgQ7+uudIIdB9BKxEN3RPISHWAObZ0IYlSS4juNq+lhasF90a+H70bCdhtVOM76mGRmgx5U4VS7
sGOLC3MmwT4X0YWhXDbQgxleZ9dG3FxMOcXD2k4w3lA6PiIPZnfUnwpcQR6puPQfEGJFDF9NyD1G
h+OvVQYQZ8Lec8RQNWgT9KAx18yhrvEHt4DMMmVbxWJxebrYxIV706bqi2Wq/VqAlOr7wr3QrYc0
wgOSNsv0KAZNkKvdhvPTLlPzN2ZWl7N60GbFuR4q92rEabNxR+W1LamF9VQKdpODYlZPm0sF1sB6
BH/gTSb50QWBWCszv+rzjwiv0QpOKirEls9EWGEPdrx3jffI6rJNWNzr6c3QTRjUkT15pR+0XqkA
VFVyw19X5kTyCFUGRblz9D0CJ+ahqJYYBGYbikDUzdUbh2rpLieSkx1qYFCf6peRYf3Ar7gznbbb
1VNab8p+toHbY5kDL8oM+mLJlF9jCS02eiluc2c6mTFKmhKv6iFKx0sNZPemhE1LpG6BXbWkGo1x
qRkjT4/y2znR3uhNaSubLJdpRD+HvUYkEVXoAaZJpP6sQze449xMZohPEcWl0b+EP29TJkoesdIR
uvGbKAM7gT8eeBXgsC4gj1PJDmIGTaDp/Q2d/4YuDsroOBaMGnBabaeUQnVfJRyLOXlfY/9ECn3r
zW3CF5x0eJZakm6qNnxkJKJvNHZqPH7rsEqjw9xQUp2UVx/stt8Y/bM9WTtF7YebqAHeZVhICSeV
3GaUYPCBoTTsCickgYCo9jXtgW7HVXzRRo1vqPxeaUjsWzXs2T8a9A5GGqwt7cIED7cKpuKhW/pE
0qbRLT4PMyMh6dO2IdflPfXi4jg/Rj7FCRQnWcnHyPXzo8+3RXSxsWJHKocCr5Cj+p3X2YyETnG0
+y8v8/muv31JJyUISZ0abfP5IPnqXA2X/PBlg7+8yuIXAugYM0qDPRH6/r5PnIAB7/IRz9v3+To5
Dh+SW1x4ycsnlnfXdUemrxrBYP37K8v1zwfKT9I45luI0dOTLx1SeuIV/nqX81vJL06uhlkeEq4O
FUiunr9R1RT5LtLFKaqVB5/gIrqN1CqjuHwF0AY9SbXI90PkSPGuD1d9qjBz6blijprGTDLhoqvB
+cl6JsWMmW+vYGWqG2fU3EOsEyCowhYPWiphYEMeUs5wMVJRQwTvTPlBjxRxhaO1G0i7mzjNZynR
QrTv4Vgqfhdvxgn5sZXnD25X7ScdPYuJeLhHoYzv1ZxRk5pdcqWqS8tkgmo4KTaxVcEFXshTX8Xv
Swujngh1ibvystTnN1LZiOGszItBM3YuWhLom2QObQmBu9IzvIXpTMCQjvxuQ15dvGTnrobMv1F1
TqixjUJAJz2b+RFgsbm0sRoxAHSvIWlTc+0X1Cg0tNg9wnrLvEg32nVk7Tp68ascp8EYzf3astBH
g98/DW32E1xWsSloceml7QUqvBJXbx7aHDR1kNCusdlpV3o6Hriw7ZXS2VFIA1VkTW86tbxpUJ7R
6SjrQBsvkOasiWpm3usQ9mRG9a5E9e6Fob7Fk/aCLIeZQ7tFdEgKE7A6Y2x8LxpqWuZG+Zil1kcx
6OOmr6aPwc5gsSYGJ2696FdxwDUQTFHm9fNzGGg/ipThbcmZDMN8SUTlU6dSBR0JqCZjCOFvtMY5
ae6HxdaQCyiETk0DPY7mEt2Rs6tUvKVwzHw/Ept6ojJg6HBRu5azaZ8y3ehsIQ7tYLirWemeq4E8
M9tIfgw+4wqrjNc0e15mMMUU0mzaUbA6NkGX/py4qEH7W+K7wOuIyBrwuGmbyIBURomzIq4Q+ghd
eaSdV5zGgAohXjBbRVnHmcnGVy4Af/8WNrVJjwwD49hYjwMppnBNLUB9abVtpy330mYimwkjanHd
zu4j1pAjWMe3bIxAodG1NEKAxCMWT1OkBloem0ShRfNklXbzaQ57H/9v8Gdx8wkV/xpv9J2ITx/X
0uATGBifGCqh60Pw98WJFPqoO6OO4hR5Efoq6xX3aCd0FiKR3qQq6o7I8H+YeLQ9JcvJGG9Dfwsm
39plXSHWin5AX0/AOkYRqFPdSWSKe2uM02oM7ew6YUco7OaeU0HwbzZcWqS+QNLlhlsquwPBI7pF
3f/vGz5HeW1N1GgPNIKTg2KZyDUo561GaH/w+8lnbWKHnn4aXptxSICzTnbfF+nmb76871T0ZRuo
f/C3SCEdRnl/34aoimJrDDN4vF07XWPGPyQiDg+M/MTaBTu8L0B2AkG5d8CnXkadegRfDaXw3wDs
vwf6yO0AzuzigVPR7VrfEkySYpqMOrEDfLA+dhs4QofFmd2onASHJn7uZyySRWr9EE5QXcI4QGpN
saUvcQr7jXLZu211wYB+JcHIAYIZrlcpV3SBydkIOE2jCBWXPgHKvmECcxkQZyuNhmqdfji5DtUm
x7LpFTirLKfv9yPUg8Qt7Av5L1qW2nR+/tdf/2/23cU/Zwiwe0uakf1NjNqprUMKdhgcLKEBSgd/
5cUuCYUisLclJurQmKFaVANzSzz+plYeyD2nv5/ODNvHizwLiP9WB2MvzKw/wBCGahPg2ahLv9/B
69KANw33nQ8+SW75/15Vs+0gQf4///X/Ps8r/92SWeTtW/7NkCmf8w9FM3LmP+BbW7ahCqHpqoFE
+R+KZiGsPxgmCCRviMc1ofJOZ0MmwmasGBqydBP46xdDpvGHzvyMkrummiS/GOI/EjYTO8Ch+uV0
opqWagnOIzTEnSVV5huqv5wLgML+FF5bU3PrU01eGiL5PseDssoU9TDnhb2NUyRlnRN7aR+9UtVr
j/poCSazIb3fkOArwCZixl7f5b8cyiQp7q8XzWnvgOnEzEtI7Z56eJ6CMYXduvkeyfFjYxa32WBe
u6EGn6WgyvEjmdqfM8HThR3PFHOpHCGXfgmT8T0HXGahFb5OoavcLqXwnPDIREkozwMqgbAx77lo
jAzRDQLlYbfpyU01z4+KmT1hiI92xa9gKDx4a7vaoR4iOiOHiQ5grMJmsA78dBfwNISB1KniKHhO
UwYmkT19jAasO769NacXakJAPlWDedJEKETQv42zmtxmbeF1Ln7+Zq5jpJn2SelDY9/NvsZUeKLS
MzCHidzoo+qcU96nS0sIzHm/EVqj7lSHs9QI3Cpa4AhEKIKmKkZccDR8TCKt1BCXe0gE9soQxsZ0
+OTG2AG0juBim9YWSUFEWGLmbLoBUg2Ttk2swcmlYU1Z5LrKs41WJuamNZZKiO7eKzDgiZ5Wb9oe
YXKnEE86JyGorfK+YR8Aa0jCjmakz9j7MIdp6ZvoLLRKURjQ5cKwE0LTI+TE2epx84K7RltZs154
NJqOmlsMFyWuckQRXixsKqxpXWwji5JiwDeQ0q4dvBE9VtrfWTPCANrd6pr8lAlgqkZQ6jzT9Xem
62oI61PkpL/A1yurMUNVTcQGcFUDxSqvwVTukdY73lYb1WyYam9BYY57nWLvGJPvnYLk3SB19RG/
VMsPO14peoVKidjwMVoEmDkAzXx0xI4+/5Yj5TKb3Z8CHQd5bPZrPrf5usA+u+onmEFAGCi8rAe9
fMPDHFPeAJKsNvFVJepkY9Gt2lLd1DXrCB5+ID0oHiDYVdE61X65qB1gCHbPapTOXj0CIubq7o0F
fisdTQlI7ODUWiBS3xPMxMc4hwdnheBhDd2cLlTVZnIRare0DPHb1TSlw/DRJ6TlZFRo6trIHNge
msVxJpgVCQRTsMPG6G5s1gDb8Aoa72YFcJL6hVpf2woR8IAEHLRmiAI4vm2xMW0HGgUqrrA2ksPk
FE+uvgDFmNxAa/PXNdg76gX2W1b7Hy0nsLU6C2VdT9o2mqmqTCOE1onydT5e6mrOa8ckscJg6ei3
DezqCxS7b0S+LiM8hoKQod4tyz0aZhjnqA9yxEBCP4Yifq5MZzzYTD1u6gGjLPHkm7qvAs9AiFxH
lO/8sCDZAwPYBkIBvxps+tEOdioIvZXjqK8RLIOCWc3k6FvOwOTVmh984zlQdsr9yXDT4r6oCTDB
CGb32N0Ij8+Nw8g+WwfoMy20pWqhnZJoeMP2vS0aAL5mF8GmsSgy4rFnsBVldML7YjjEWvgMRPEK
qzHx8A6VRaS21SpKABYbKc4Khxa1Sz8UoVbhUdMKtgD9xx3cE1KAMR67ituQS/wcYPMk2WLUIWL5
18ybcCF7Xd1Mh5FCR2oYYEz6dqsZyhucy7skDd/MPLrOM928VuxlXgbxjInndBt3OAofoshLUzFt
yONs16OKKyNoCcdsiq1qRUgomRW11O/2NUhWUDcbpTt0Zlpfh7GWHFurdWkhEe29yqNpAdrPQ03G
gVkfU/hU6IuXLlagns43yUc0lFS16vj5nM/7lid+WdfCEFnNTOEndpQeT3ExHOUSqMybWbE+9MTf
xaEudhI0gXKTmcLfuRNJbRFpgEil7ecBSIbdjLupca+xnVLvTAoy1ZE0Q7gagutmblBp0jvq/QEl
ZIiCnBP1xgrxKTqarVyFVNDUmQJeBGaD5F5QH06rUR6Qi/Jfgw5wPfM1UBqBsSH/SXgHpifk3n/d
hjuVGDo05uDqZvsWtSJzZTpf4XImjOf6To+KY5n5kMC0+QdI9JWeFM7VbDI2a6J0PxndNaxCcZT/
ShSdILbCQ9dkCFJqMLCVeWK/So6had1YQfDU+tktMQItRucRxWRwCVzYPei2St23LoNsXydw/cXy
y5migoEV3I9AeanuLLc11fJr1tNwGNqHjOLCkXaWkxBrGWT0orU82I6j89ZGfKk4ME+4X38x6gZZ
51jxLraba0Qh6JabBeQRaMVRta/yvKQ7R8hBsSeTujza2rvbL9o+1GmBFcwbKmjmKhBufZT/3EXo
i3OYDZaLouX0WAcFnGp9svcKOclVSwC6PbpcwJMMxbJRcMY917JkeQdzfnI0bmn/3Rtq1h+z4hii
iV8hIsO9LFRiO9FQcXC+qiTeb7MWFOxQZVuVfkSW99o6GxpKMkYA+85PcIbIPUAH67BujR7I9yLL
lu90/vftNi2AvdrApFtllClUL1q+ERJNsEWVNOPkt1TjkaNVW/0pv5vzv9nuy+N59XMJu+bWNtU7
NO7dUf6b24mSe1RTX5gLZVobVChXMR3SEnDDiJvJHVb98mtEi6Bb/tOx53u20J7zZEzl7jArHL6B
QTuDrPlf2kQXl1xSGiH+bnCA1/4M0/BdGck2WVfL7j0uu7ezkGvOq1nS59le3jPaYz178i7SspF8
0nuirGRPSGM+HyHvqxVja/RNGK+bydifX6nPYUEhhiSsd3kffTn85NLny3y+xXKPXPryNnK9y7oH
UAjsp389RC7Jl/ncnPNbnR8jbyt80zMmhT5EFtuv3+78H1flHd9e83NTP99O3v95g/zOvnyML4vy
Ub7TzYxAxgT5Y60QErJ8hvNLf3n4bz/J7+//7UO/vbJctTODjhdgPCNlYI6zKjzBFQhPxSTGYFup
sNvrGSz2coePPI3a97KYBZhCaCiyKNfN7IGDhEM+NO/thmpPMI/tEf6exkX9t4tNyRBPqeKFpgAQ
UrjpsNHHlratXVjtUdFSG1rX8lS5Lv8JzHgI8oGji17U+zJ12k3ZjGgIqlM+LB8CMy+2HU3dqFxG
AX32brVKKetbCztpgm2HGpML0SaIyms7q4g9ZYcuFjyTs+xycnUkDIT80L/W5Y3KsufLpW9PKYa0
JRWAYdGCgpL/6kWHKZe0JAauGTMOAPCRHeWLFNA+JmJJeL3eDxfa/PL2mbxVLn65dXD055yANc9a
AFno0REGFtWLJWZOxmFDvS9W0kPbl3DAY8dVvDHRHrDJvJFWwTxoOW7lv3ZZihkML8LpGJRH+jMH
LufGdJMBrJwS+CCrxu320oEiAKW0vUsDsGzpIQWev3wXevuRDbRP5AsyMWXzl1eFV4ZR1D5Y0fAx
D+5NlQHelZ+DnJ97H7TMNpcnBHmb/Bo499oHnnfePm25YhJ9VhBp989vsZRErmSBc2VOZm58M8Ou
s4C8GCk99yTkeeXs0n+VDzGWH7imQ1uOwvTUOm1mVCOcA1UqNLTSbELR9LsRjSBDgnHTYncBhzPu
pdsGXAtihEgs2ndbE7QW+bHcpL0iJ0XfyteX2+VDMD602vWs5y2jN/3284F//bRyNe+6d/hr0Wos
CurqRZzMa/ku3dJKAbzHXtKETD3kejJPLIpsXxbJEoTQDKonkODSdW/z4bJTbWOfdml1dJaxz0Dg
wJF94VcZZtSUl+9f/hKNfOm/VuUdkaP/mS5WismtNybUJY4SAgk/bTlO71docQukSumz/GXkbh2o
PVJuphc+MRLy08j75L9p+cnPq/Lezx162X9/tyofLB/yr1+KAKaRscelPOTkviY3Rq5mRcoY7Lwu
lz5vnCPk2mpgp5+/V6B01l6lCSwfIt+WuSZHslwkA55D7XNRHt9y4xj5/fMATOQbnTc5KHM4rIwT
Fbf7IV1O0hkVKr4ye/IwoWxSkOw8Ga+QvcudG/YJ/JoQHIN8+OciVJ3sSNsDayrDp+XEIPdUuXT+
d75twsW2nUhvKgVJQH8/B8kP1vaCS75cdOXoRC5+bn05jxR8L8cCeXrPclNMVM5HN2NwnDZYzY2f
jtwQoz5qjqYe5JeN15rDeHmr83d/vg3LGzPzAI7K+cHyLc+r5+fKpfPPeL7j/HrfnhvlD12iNJzD
+GrkibOzQ4Ky5bo88vjGk/Yk1z83fobZtIqUQYU6w0lU/qZf9sv5LVCU/CB310iDRsShxG8QdrBV
1nJH/P2ifInPU9UIPXjvlAvGlsFbvPyT5xK5KpfkbedVeZu1jIL/o8fJBw/++4DQ/SDfX25fL3fQ
8zHjO8tu/Lkzy1tdLe9m7/wEufT5KLn4ff3Lq3551Pc3+P4sgi0i8vN+CFjMa3makZcRuSSf+7vb
zg+R92pyFCgXz//k73FelUvyef/jq5bkcSd4efgd5T/5wG9v9bvbvr3qt3cKlhP+qHp1RzadPGZb
Kgl6T2b52Qopl2ZIbzNV9n+6Ls93n2/DwsAhLtc/7ZKfD5IuSPni54d+uUcu+kbQrwTp9Z97tDXn
NLbPB8qX9c9FeVx9uVWuy8fL4+wfz0S3NJIe0SWzoKTH4Lh6V2EEa6pxk0JcYfLUolEsCb+pKL65
w0Mywh9Wm0594HQyIuMo7Vvqwmhy5656oCd6MCpcGbOwppfcyMnv0JUHTfguauGi2mh+f496ONoW
9eh6apyEBxq+o2qZd/mIuU/oPkW9Ji0v5inKN3bQYnE0SGsBfOYp1EmwkTXB2umzajfYVOuQKW4V
eY77/oE/Tycz4q5umVQRnwiPaVEDyMurvLCe/6EN+efV9sslVy7+7uHfbpOXbnnb5zv87nmf7zAk
7gWJsbiamPotQzo5rJTH7nndXcZ9I6VzymLyurmsD8uO/Xnjb+//9nTLBGGLGxzacbuc1OTTM8fO
42v5yB5Y3lYbq1t5xyQPwd8vQsbBqpoW7yIiYwn/x0gNb0Du1uJzRmK/jofw3c4vOqXkhy4e0QTa
aG2fwYYa26ghEDxv7OOg6ilUC/PYO63x2JTRjaitC2d0r/S8fyMVr3xdGBZak5kvZmfe+aP6Xmp0
ipfTsxcx9N8PwinQ+9loo6N8QJJPbk4niOpRAgUYcwPlEB9QusnixQhKnXHXKt2pfiUE0dxqASND
0Hotb3ETpCq5N7ggvHQq6lU0E/E0hJCCorTZuz64KWEmJ8F1ds8lfhEBIM8sbHOjKP6j1XUvQTgi
C0gzdCukzI7U2ajygSfKKYSviG2iAu+TreDamDXscdSpFExXdOKoUlg6rG41K7Z+QmofOmtvKlky
ASYawTAjm23ildH4IKCM4kMR7rWBxYupcruzSuVXpoyTlyFy9UpMGiQfPaYAiGjgMwUvC/sGVd9b
OPXB3p71NcUBryn8p86qbp0sRqeP5zq1+FaJQ1xrP3U3b6+6qZ1RLqNFjs2tXfuWl2b5BzG6B1Pp
y1UBqxGVe9Z5U5LfgLgmKm4S7zaGyqOKox0PKcgRjfq1GFID7k1YgpKnzpuX28qgvDZb8Vbz8wyH
TtpQuUk9pm1UzpsQWl1u7Yl9Pipxb22zUQUXAOQmVmkiANTMtqLE/YeGJO8dZZcElC0EEAt9YUko
uX4/FJVzMqfKQMmBfLBqHtwZBpZtB0S+OO59PLbTeoHs3cZm9xzSrU+yUflRuKiPZ+IZFCx9a3qo
xooTVHzqhH+Zz3W+hW9IQVsf1lMYwSCtzdnLe0Hi0WDsHLd6w7uCwQsBGqZvAw8cmpMLW8AstJT8
pXOu8gnFqgZEkexl6BPU9B6ySbwx+2RWaaRimzf0gH3yeMj/oOicU2bqFFT+ov9pDSkcSqM4Igay
Liodi4FdJiSx9KuQKFUKL0h8xnydYntrp5R43y7YhYbokHTg0SJbQAUrp5TRC+FOI6GJx7zq6j0y
xxaIT2rRq3BF/ULGxUfmmo2XCuuHAcJ8bvIPuxThz0lXf2IGgNLXE4+YmwVesUJs2OXEVUu2NCTQ
ECLvcHLnyLkfQF2QqgHOwii3xRBcEBkEw97kulLQYeu0IthN3Z+BHeU3yZB8OGLYR2RNeKT50Zxr
rasJjYxmDfdap/6cSXC85EyRUEHoBsTWxksy4jjBu1B7dVU9LwZmL3JrcF94Dnqyc8yJnS3pwrcF
tIm+Jz26RRp7tW88k9tZDNhHrObVGmglxNNzMNjTam61C7IgXhWHhMpCiajf9p7a3E3le16Z4S3J
wvWqJHZoGzQ1xSacqRiT6wsbEt9aWMOLZlvsJNSIpygimFWx3wXYQ4ySGX7aRXto6bVnF4IgC9X+
gUUyW2ig9P/9MV0rGLLdhjMGUnL8aOg0+6WXmJYZlLTS/cgotWXjsEOqMF+kIblVFaGEbTB6tn1I
LOaaIn1yI66G/crJSZedlFq5dwLew4VUpFH3zE2Y0npyqznkj9TRFZc/yyROyarsQ8Dv6E3VPd5t
7T3IV2VfPA156G8MUs+2Q+qvm5QvUhHpaYgBNdW83SaYHjWzf3IHNK0p/lwkZPwoeXeTkcgzACj1
dAKNgFdl4d4xWmslKo7aztB1NtrEo1Kox8rHdk77KLU9PWse0SqCQXDtAZewdnJqjHhG7N9qfuQV
tR9vna4l6nUuT3W6FMlVhS+hEJdOF+1BsI1Xxqj4iI8arhAT16WM1K01DYDpgvEM4X41sHXD2leo
6lp4gbOPuqvXITdEaJVaY84PbY2rLxs6+IUGM0JLM5A3CY7yAK0unoxp2LX8qFM1DJd+2WKxp8lM
nCTVf7es9xEYX6JqF9xrBLQPfTH9bAq7EHBR3c22QVN2NNqN476ULT1TraYVFKjBLyVo3wECzOtW
v+0H3T4gAgMoUWvb0UiIph0zfr8wuNRn7cFUS2Q7U5KcMIAe9ekNdqxylWozu0uYXg6KghUli/sD
TTnUzb21JK4sXsIdhYJ8ZWc9xhH4u6sW+rcT2OYKUkz6xPnxZGHah6/BjppPxA7pnKw0AXdCt5M7
qvEbvAPRTuUb2yS6G+/0JHyNRXEVO/iRUb4hI62LGZCJdqkp/c3cxieXuJ9N51s/mTHvmopirRuR
4UD1zkR/uKKtRyPUDy41SyvXXeVc+SoWA71G2IYgiG6VNd6akYmIPsXOQ4jiXs9z93QUJb3gkcPx
pCoPKc4KsmCEunJ9y1jr0ZPaDI6XvvmE2XnK3KXbcQmCxlGMhuexV61y3Su3VZpER820bsdJ39GY
S0IIOxSP9JWjTRfuwCFeOQSooVkEwti90t3mAPV5ocLIcJqi3zIz8YBLpb3F9UIyWaFhkxwOXco3
lHNyqd0xPsELdtFWenV5MYyNexdEwXCojVURZbOnWQgpbVSQQ4bn13eHfQzhDOa/maIcizG5TRbo
g3YgYpIr1FEDV7weSALzEI56uYYIGkfH6KHr49Q3R/cduN3VlFmMpmVmd45MUiiAdjUFUkRTVQ++
uLFn8GpDj7ziVXdnUmR0snxaDUgmFhZPtcal8GOa9KIw9ZnRtOy2ytK07E5mT2pZmZwM5XkaEnsX
6CTOaKlSk/vcvMzEA1S1Pv8YcV9ETcXXkC8hBYJ4Qq5dO0zywOkc82VCqTFm5WlQUthBsG5W+phh
x+oHoKThXth5dWjjelxbiPi4yB1wQSt09sPu4FoTitmAAXMUEn6g3IQdEeiMm0oSKHVRznfkCFMZ
TkPFWM2Bis+cpC9/wEELzcPTkDutatScE8bi3gw/yny+GHXb9+jX8k1EYhseCjuY+YFg2GbqptTv
UUmQChaZymZsuaCSzoxYFBpmVc5Hrkp0gruKQzACMgUOpEd9sQlMYAhmf3CRVoLLdjauG/7KpuQF
pQlmD+oSF3Xe3mlo7LagS8w9MTM/wyz5YRKC7iGIgUxrOy28mJFhkjDvQ/spY/5DO9qBxED6lQfN
/yIzL23l1Q7Cahd1zB0m5aQM83AxLL2qSbG2TcG4JSAeWnA2hVkd3kV9c7KL2T7AyaNrH7ZQSzgp
V1qVbiZh0/UdsCN0qyTNbjRdB/A9dI/O5PyqK0usywzniUteaB9Olz0yAAJPwrXltNMOqMAQzsgX
8HodIuUGuiI+NYtrsaMRs2ovZkssRABKiAFvXCTBpsmcAViM6R9Hfqo9Vl5jqzzng8ZAvXCLk0bI
b56RkmSZxn3E2cF2DpzRH7LZ2ViUqU5qfZOMiLqJM3qf8ej6OY6SCAkQxu0Ybullm4bxZi77faz0
LuaLYmN1GDkK050OAyE3agMLKqgOuFxTL6LfOUcdwZhxVQODI1MsiFQAFfpyBuLkpzfDTTeOR5dx
EKOqdAeku4WWAjymcgcG4Ym6U0ZcLHqr7sc4M26zeYPohUZouHeV8CWfFrBuUF+1+YSUJKyV6zQQ
27rM4UqV5VXLBBrlXn6VROMWDgJTExKR4sl5zTKNBiFmuXVpYV6BUPAQWtVmYgQw+uVdbEMCFMCH
+jbddDp8mBCSOEFfw0Waz15AW3ITQxicKvFhz0Syl2bMZMH2U3R/erZOs3jHtOG5KkhV7NAcYHtr
8PtDUXVAB6zEXO1dEqnHDiWBC72X7T9qSMwHRAvHPL7pVH0ZoSNld/LsDZ3whR1RAMLdjgNvQmXR
CbPHHl4Q4BAc0o69cCDn8cpNs/uxc95NxxyeC8d9qgiYwJSSfkSxYhElJVDb2MT06exfqXFVJ6b2
mNb2U4Oyhwap8NrASo9zDiQix3CptM2wRdfdAo8N9iKP8bwZ2T20I3OTpRkEHsROcaQ85EtmWaOC
JCmmzFPxHTBXm5+skJA/dUzRhPJbWmbMnlOQxloDvvTHLtxajAfqqSg3DsK0dUHtToSbXtGvBh2H
Z6VD7SlJ04EagnUaZsMAEn4X2O60t+aYVFEk57UFlwMMM8PZcRwIHVedjQ2OEszeLQlqQITtgT5M
yiU3QfMlzJVKeROxCuazGdQdacgdlzMySMeqcVYBBI8VQQeJN1ANTRdTcj1MqMHLlkMfq8/UUnxO
nYtErQBOda35lDFdigNa+QWqtLVZ19A9kLDNfYUIRm0zrAFg9mvaYmM94AiIm36TBajHGAdftzGo
iJTJB2eyNGmORCGYWwAheKWzCUT6PKREW83WygJvu+mdZpehkk+zbNpPTXybWXYBLHA8cFAjP/Uj
NqW1r3M/Qyc9YoqzSLS2y7q/jTErmgsSM7QNOic16jTVNeMNs3MOOPZA4G6c/YPcFMfQ1cMlUu5R
jXVO81y0oI5AjLFB8zXAf491QQRq8+hEd6HRPsIDx3cbJMUaIAeZ6NaBX6MOCJ33wVy4AT+e4cwY
jkcEVl3FAQ39Ry8Q+oMofwxLfAj0vW9hAFk7FGX5ziaI1BRxQgwafigxC3GNxBY5HXlYEEk0SMiB
N9nhr5Tvcg3R092VUfJnNFg/6d/vlk08xFb3alLlWvlW+lCPA9Wwqd2bRPS5WZyBKMrrzdA9a36D
edi9iNxtYIJ6TqrWPP2qAFccfT/gE9jOncYUZAUcqwSinTE6gj6A001Fk4XZiatwgBf3qivseWWO
uOIoDKPBAwkLs/hh1rpnUuc0qAw2pKe5vlIxUtARKGyqIHnjJQRQbN1avycugx6sZQPxapcaxHTd
VaDAGjJBNlGFZyHXReDZXQxtVLSfWvL/rZJgdJ5Ibv+FJPjpDR5pjjcn/8o5/sfT/qkKRvrrEoEG
+tQhXMX8qgrWjD9sIMMawOAz6dhw/0AMbDjovTWgReKrINj8g8gLobs6EX4G+s//SBAsFuX+WQ5s
kPFiOcJFJGUJeJvC+KaonyGukVHdWbeJai4o+GQ6EKF5IMmPM1yXgS7XTQghKHZbVyQ7C1R4rqKm
kf2DpnQYoNVAcNJOvVTS5NeXb/I3vgONjJrvWweF2bURRxto281vwvfAHI3UDlvjFt7wijRm4xKy
AFhNRzFxForbwvDvTODjhObFHaLCRW5sCbHvOOmt7Qz+QRKQZO8DBgjxRF0Q9e5iU6PyqIshvO78
aJtBQyhg2a/1wv/5bzZ/+fK+fbl06VFGkjRjW/z+3P/Fc1IHbTIw1zVuZ8rrL7hi0Y7OYAASuyzX
RD9raLhC9yZUmbYNL1Ogtjet0E6cakMYrEZ0oQXpsWrJ3bULTmFLqqjTigdmrYeoUJxNngEkiLQK
4HDf3Gm21pz8AJm2T4lQL1X7IlPS23/zmZav/O+fydYM1OtEtvHZyBX6+2fS9AivJPpwUibMfFc3
qr2m5oy+ccCVQSVhZYfCvEjYP7ZlAgPGZ0pzNEXIfN7wB4zu1YMzAjOxM32Ly1VcGc4PjSgsIFiJ
cWchHebKIFYjwkXvX2/6ctD8903n2MFIITiq9G97U17mfhdgmr5FCItKVonvJrEbsqrmKhf50Lb7
8JTPy8V2Si5RQY6vhFG2zrA1KaDC+BYUmf4/Yee1HLeSZdEvQgS8eS3vDY0o6QVBOZiET7jE189C
qad5r6b7TiiigkWxyDJA4uQ5e6/doMweUapsrA4MEGyuZDvDR2pewhG42Fmb3Z7KAwNqNkVMQIC1
xuyoH2M7kPQzZwN8IoJDWHrAtRsIo64dTzOtl+uUgfa6zc1gXSdTSlRgHAMRon7VhqrcedbViSAj
ZRBGdhOXpztpj6s6ZGfTaeS314qsyNjFFjjfCIIAejffOm7c0fnRz2ok1NxJiJoz8NXZoW5DOSrV
1wD9DRjC5K3Xyu6cahAvWSrGrYQfQdapgQGObc/18RWh4DeR0iPC5iefLNjjF70O93RZYDGBQ4e4
uxhc8YLIm7TKEUmdZtgtafNNvR+lzlVQq34oRtT7PJGfkRrS+0eAe4+NaufkDBj++fP+wzYzr20e
OF4P24TpoBCx9b8fqj6Cmm70UFFrZnfqPVwDmd8QeoSYn2uhjTTQpPwDVsQE+DVO0GeTI8IWMirx
w5qhcY7LatsF2pL0JDp4nXEftBVbyBneCJ5uaoJz4BTB2//ztOen9ecZ5gYszERn8cz/NHy5ZFuk
o9MYd+KR4ZO48RNCxivtHFT9Lq69ujBTPvgIvyAsEhoz8pBo4lkG71hMzKOrJ7/8qGx2A1a4vczp
Y5C/ubZQvazmoL/tPz/dP7xhj3cZb5iFbZW0L93/c43uA2TitRiNO1qg+oYHeOkr8TUZslPclR2x
HoAU08JHZ2qfjKkQJ/T2rwmB0/t/fiLW7Fz5433DoIZGBjyGTwLAH5eyUHktlyY+pa7on2th2Kfm
jX2keyoTaxHrWvcp77/gdWFPOgGJM8dg2Q6meX28lUqSpaOG7ML+3l5NCocIvcrU3Fc1hIpGGnAI
Uw0AN4DmmGzbfsyxqyf9Uy/s8lLU6jCEBpVdaJCWjQH2hCxBMQ7JPjMa1Zb//FLN/3CIWLT/KSkM
z7H+z0rGmIrRhx7qCIGT7zYdy+NADBsOD8tb0Vl/UlL8ckv/rqG5AwQwZl9TF66g6t21mVgg6FPM
/Mqfmj2S6KOJdLXHQzpupwBODC2o/8/E6P7fCzneNSY1j3+eY/7hOjKqVE80qzfvjWxJ9M2Tfssi
vZ287nul2Eb4DjMGbPV0ED3hrDuP6Op8jvuVjOU64dwMMNNruxzZcfb+CZo3Dmy//Grr+Be4AEPN
9i2xj830OkwWHT+3t/a+/ea2kb/TY6s5iDKmsOUvgM/DcxC49ipnP7CB/klbxPBy+LYqh2nKyR2V
R88cn4Ru+qdW9MHaR3C700YvXwhYE5PfX2qfXq3W+9d0nNoVrJxbISPnlwY3sUigIGjQgYAoRocy
NZ6NILJeGVg1MERK++CQpWwV+XgOXUs75HHDjIsXRWO53/zzgWLPV+M/zgmyWWc3GlkaAQvK35dA
0IaYpVRg3IOgIvLRm/onFU/lcfKaZufSXXzSgn7A9lRmJ4X3fBEPau+WChq4ljNs0snz6aR9YMi2
JTccLpaFmdweZ+Jz1O8Bl6win44OJD56A8uQRMJNVXfVyrUAWIUttSFd6eeocINNn6bE6BXuCxl4
TL3M42R15tkvwaiAABpIa7BhX4td5ZfZM7oMOlYtlFU6hagZmL8OqYeQ2hEBmIimW/zzO/VHUuFj
GfMsGz+cbvN+Ofof75RGPDWaddu406B+Q2QNsbOLP4uMA1Fii175LpTecGjqZZjkOcPKdhF3+bAQ
9lgdSbunGVqpc2F56ncyzH91Lj9MrX/9DF3dYU1j46AbtBSMP59Z3kZmCqxU3oeKsE08NvIWOA4W
ePEaMgg/NZ52GjUbqBfDtZVBTsGWBB5n4TNmXj4O38oS/c6ZyYatqUEF9mdzWtfrJxUG58kEeRux
dwWBTe6f3YpkI+QkVm0Xk+pq7aLO1p8G641YbtbEYW5nVK69E177Dtt82BshpLIp2UKwrtelDe17
pJui6gnGTA1632YM78j54LeQOup9ZS3pLKwQ6TH4TAKMY17Z4AcTzjKOgmpj5fq4GhwikOY8YyHe
U6G6U9JBe2VppvbAwF+an0RuGJveJ9q+ryo4ScAXlnGAjEFGJokfpT1BFykjJsroYv75YGFwjFnz
bycW2yWdE8piVTNtDOV/LGiTLwKPVOroTrOtvOTa1G9sDcKoU8RgRrWT49Q/knBsN96k4NikySGw
ivilJWdqPzgiW8beN39sxMVR9OYWpjcBFK8YOlB67+Gt+CTNtQrNToSXMnVnGhJ7m7QP1yoY9EtJ
1mLXCnHTjS9tWxtPIhxf2x5HW1feaJZf9V6LVrxh+jZOm+9Aobc56icoy44TPw296T7nrXYQVsQg
AJQKGoX12NO99Dml6Zgk3blQvKTeNqhV4YMQPYfOOtQZrqdEQ43ZkwdcajXFVEk97BKXhKzUx7ZT
xUg4XZ+UNL3BDZWPtjmH2w4gchC9//7K7O5jbh+8cLTWURKGJyORgBRGcXVq+rGloHOjEXPnZXBj
Ivo40oHZVPmjsYuE+USaYnhXS8vtTiBbwxUU3Ddj8JpdinZvbBC6TiK06YMpjrSMQMkYz2BWe8k1
iv1gUadVv/VSyWzL0S36cCmq5iFkM9bRDRIOoHC4LQA3KHovdfZZNWAWcKTJ5SR1wv0QTPd0gk5B
ZYDNk4TRUA804UACm19FSyPt0gtuOshIYeCuGZHQ4xZqVzQxr9OxL6PdnTSHZ5Mt8y5qrrgs66Uu
8KL01jD7+snjzHUcpqNBiJfT/0zNITvqg7zkfaZvXT8cVw3BwC7Uh7s9cPTw8WZbJNQ/jFQLt02s
4CbTgHag5V3SPrBufZt+lXA9Cr+INykQsbtCTsU1w9j3vnuzm/Bzk8bTLSmHDXkIyaoxOCBSW9to
lSx3tXCzjVPKH3ZmmvvRoyPa9Nh3SfPdl1KfjnxsyVLzywOFsYEhE9h7JsWFnMZpnVYTWSEiq46Z
cm8Vp8purIL2jB6EjNFtQCqFX3Y/faP06SXI9Ix/DTMqqPANzXB5CVUiL1kTrKa8ayBq+vnRDPC+
68wpMlKwkbwwLpvkkDPdlecu8ZjU2P54hz/ZrSqwH33By3ITyAV+ZtYgZeNqkySgp0qHrElvQCQw
qM5d9SG7sGjae7ohLkP2q8w4wcbMC3aMAy8Bzzmk5CojOZ6VFUarDiv3ihxZlEc1FTgLcuOvNMvF
2Nl324FB4vwtzHVTJK92NrXk3Ju8rbGeMQyvonXp2HT8EQWNvj5+Al3IgQGlhdaA5r+NGq8fO38l
AwIyJlu/ZW2r39SkhhtqiSKHn9zyJskUuliXW+YiD6qCgWgSXao+PLSl7Zzy2H3vQrCzjjcBuR3d
Ky7cepuVAK1DB5ondMWKeR3OILMJvqvYxuBofR1DZDp9KkOmHcgk0QRKkhNGMR2sKWKtjdufXpuO
l2C+8SodLYlPU4i9nXdEey22/Zj9UHkUMU8e2r1mhrfSD3GATPZLWchz0zA+RlyBXy9ooBvGzae8
FuazG5nHWIPUSxauR+9h0Vv4YjUO22/JNP1QoeZtywkssAEN9IQ2eEExFi8NoxmPlfMaV+yFxBQL
ZkgGgfeTd3vUMlGaXOWoMYrymksUhzFqsDzcRgIRDK0M6ru+tmeGoruOJfzggfRIYgq8W1eOX2sM
Klk9xs+2sNdwTZniWkRJxKreADMMMJYDkKp7r3wZ7GtFtDvLl3FlnYoBmMMuNuHFe7EMN57oV5ab
58hsXR7Wk9kZ99rPuDWsfQfd1yrLePZl2K+gBV61eao7+iDJFHnk0HjY0h3+8iW7d+5vyRgqDuxm
60M/2wXYFlW/75pyxGP7+B8/Da6syoSABgm+ysKf9PU0Wyx/35/TuQmPQqz09/R0pHFn05PeZpzd
Y9CAMO39+6aBATPnZnqFzfExssquPd/8EeqY/GyLusj1QoI3GDLgSeOG2aw6hBWIT9fsdzV690f4
ezwASTLNfJ9GGq1o1b///nacnGIcnNuqLbpDM9/kVtgecODiPLcZJmR1Lg+5DZKOLf0uGUeFQ1/r
5OFxExuWPGg6N0wSv7tEHW+YaGZE9UgiN0tdbYYie43s6JWhTrP1kTQsAhJP1unsQMlUxgUojoOV
1RvJ0Ss4Waampw0/qWcznk2DZo7+ZzgU3ejgkUEp/OG+++PuNKTFatJqZwHrK10PNibYXhafzNmS
7c0q8sfNww34cRcak71DFQWqOCbua77hWlxh4vnfr6IBGNDicT8dy02DXmBpecW1GY3nNLOjvdZy
Sfbg8m8HFvuVCVyhic1g1bkwEEq3fDFs+qCAyPDmCHXTmb2ukFUem7okvtT4qVfueRgIsbNgSrCn
BfUifHdYtPVUo2Krw9Vou0QG1Gjzs2Fg4JiWlyx4aUm42EQe83BsXe9DILfTkDgL1koIjj1S5HCo
4MaSlxBXIWBKB/C1woEiMxgFQ53zRtGvOAyN/ksjgyAwBWkcHqdnzA5XtBkpVCTDtdFuJIF4FfXD
2qPEOflCFXtICHu/5tqf2UaNdvW90JLN4BfgUieZU0aAp8fcczLH7LFXzzB5as8uOQwMXlvamVHF
vNFAGqQseaQ1tCtmEyhzavQHyezmEfMNl699EDXk28330gc1bf65x1eP73387O/HPn7Nf/rvj9/g
xDQH216L4Xr+/W/mD03zx5+pauBngRqPf/nd4vEzZt1nW6PwDpWanUYfv7yaq6Iwrn82cmayPf6j
ZHmalqInUGvA9ff7rzz+5+Nxj6fyuIto06TmZ2YUKbjUhLvByR43acoZUuK05+xjg+SX7Q9yORin
ox2nTptWsCax+blh0h0eN5NpNkCKseg7acuCr4yNqfoWY6Bfwz0k4sd3BNtLx9OPuiv8lQh6dhy2
STOsMr/HaYKNVwceW/S1cxCDA1i0cAId8Xj8PPg+Z/Ljvx83Hfugg+8FYmnWFRPwwkps4jF4NFdB
56DS9Ejc37R9/NzjW4+bx93cKeydhqBGzr/k8X2HUPffX1WZTtdAT4PVxwOo5JFqsVte5pXyd04I
atDX2n0u2ungQB4hjVaHJZRN2tLPJ2eXomIMn53c8de0n8oDqdQoeB9fFjmhzUvmKwzxH9943Ayu
TjTUw44CLJ2xdG0Fq//ku/nwCHjwttF0/tvw81/9Ov/yEXA1+bDvjCBK1wFDzhrZ92SvAGXTRDDn
w1OQn0umpBhfonZINr+tHw9XxsfNb3/Nx/2HFeS/3n38x4eH43E3UrMl+Z8fQjnQg3EV+Ck+XD+/
HZaPB04P/f3H35aJaLcOlxzHhnASm+Hut03m8cMfP/bxRx+eo4+7/+nnHtOwj8f+5YU//uePhwxB
ra0n6xxY1a2hfdr+y343dh5SqN8OpiqcZPv88LAQTZ3nu8c7Uz082BM4dZl7zu7xmX18oo+7v31i
v01zf/GMffzoxwedlD3cxd8/1D+cZoWXT1srTXa9blL3D1NQrWUH2ZCNeDcvc4AD0FA/joBxMlP5
+eGY+G2JIFAgWqMXZeMjJczSIt8LSfFUkCH4+6aRs0X4437oRNoSfySx9oZbrb3JYYfBwfX4pQ/b
nWMa5CuYpFBoiB8drdkkuj/8dtE+PpeGwndj1uVLxa5uD0udzIn5A55agKzQ+WazxR9v/+N7f/mI
qodj9fHp/eXLUFTYNpKu++p30XdPS5higS89qhLCw9T5SJRrr7h3Y3gcQ20g2NEZn0qQBNGiYsel
+xtfk/4GQqS3dcOwWwJQQliLdBolbQc2vm3ltg+6mTjDZjM1J1KRHOs8Iul6c24aYecnv4DQ5ER7
gewJxakHNzGaNSPGt8mQ9gUN/4sz9MneRPwv9OYIJfdOqJ65o9HyDWiydNTF9kS2tlmCueYxJZJ1
sy7N2gXSFr9MjeZRItgv6VADoaz9byWLFWoXdGwQXAiRSbjWj0nwtW4K41LO6cyjbYV7RGrHLKxo
jbn61yD2kUyb6bRrfeOLI6IJDDVyJDNH/IeS5SomMBRdMZDeGI4kZbCh12z1nkzjVzIdy2OS0oHS
dTZPTJhMaoPA3TRSsMMXnrkYrRKuozF+nxgAbxAuB9swktENOWXsrWRhEyuBrNlxS2y/hfcDRYra
YGwKdqGDtMfTgyei4ZInT071turT1z632zXD4WxlqAr1oSr9dQqY6t3saZhZcK22Mkr2AyfDNSrp
VhFbRpxHUp7JjXhzlO1wiQ2BN+Uk2PO24xLwIUc1xXet0AvkdSMC4iLd0Qe90Xytj/bkxvssyS5p
CpAic8UdFm7+0vWzvMO2v42m0iGp73TLKY8lxF7wMHq58k217dzep3bp033oR8CsBJfCFP6itOgZ
8Hl8nzzrAlUHRgjS/yIcMWCb6a+8pE8p9DlLUQJ1d2r0r4ecOdAJqlfxyRfsxayXUTb+exYliPvM
ztwZZZQRJYo2dexOwqWN4xiyvplyToqQxjaTRnCqS3/ht9pInR2CgCj7a6+AjoLRVk9J3OycDkeH
53R3sx1poVgoi+rcF0fEjJJDLWWjx4VO873LZIfRvkgZYqYFsS8wO7r23nazFqe3/VPWV5+i3jP2
dpns6x7FW4c+Hltg5a+I6cuxjinnOA7a126XCfuuRhxZGcglxE5xf0yMb5qmwTDuGSfgNMMaPZHd
HLq1s7dcZ4uNDWym6WssF9UloIm9Dkt/tlJEySUNjE/Mb6hg2aFvDGNYc3aXl7HmwFJDvrTypjga
jfccV5Z5yt8nRs6f2uCbWakn1J7h3UjsrxYhZbdoxCkFP+XMCC+/OB4EL2qVft+UIwAiMi6asXGe
zVqcwcimJ6lDPmvoUUVd7BJVlw8QvpgjBXq7mhiuvxA4vx70dI4XgWtcSFxaFgYf9qd7RBE6iFoI
p7ZifoEAGQQY+9+iOfbGFAAcTXl2vMELLBXaLlPTK7mVzYsAyhOa4w3zO7AWefdzuKQlUKvEyWgV
MxU1Mo8SKTMBaeHFahJbRyvXEq7QZ7BpQSmd/NiduYvMD9B3RccAw33hwPcwMXI2onVWFtKTYzsF
b2NvZidSRaZlb3bTSp/oESp9ylZWaFtHCq9xWeRmujNqMpMgx4YGmRaEQiFc5pmz29cWTtN+1kps
CWafhWdQtj9VW3yOK2/DjxQbC7wdo7uuOtYjKfVID8BymvQTuEumdWUxbdGQf3rfAii2l6LyL12M
3VF5GjDSBjVnhZhSxUAfLTc5iGwikDf3v5t6+RKM8qWNlL+JKnjhznRO8+pzqTUX12nGrQ4FlziU
L3qLbLNESgOlsSEolPGjYf3U0eRi7Hg3UIIV01mLtTWhWpXXGS+J+pp4lrUve/srMBl316X9U+uk
vwhoaXZjxtxk9illCNN69rIvkgk18krY6rl68hPyY3BPkhhEMNLz0NNhtGYOq4U/0WPXmrmp9gpQ
c+d5JzNLzZfY8lcj44CTg24Mehbe0VwDXKr8nsS/SN+XcbPpHfU2ARtbV5FsLw5iu3VZ1sE68J4h
STbE8SLfHuOR8Mze32ohO0ClQeRK6UctXKDFRTKcCAfUzg5+27arnk3p09KyqisWC6JmEqM75dO3
EkLf3addNyMoKeXc9cD0YMwG9dmS4mxZ2UlaafwcYOXaGnFag0tpKrkohvhVs8L+7uk0wqYA+c/k
dvdefU9Mu/mmSWS2VT3hmBActHQjITGkA5Bxb1RLvOcDPSBR3VU7a2UzIjS6edDHCdGA8btDFewO
j++EVtQcrbH4KVKsiy6GBkL33C1a1ZNvO9puktRQpPTEhAdwwuBQ3SYVf8dO++ocpWO3GZyB86KD
HYbQMH1VuGqAHcVLkO/ptQ27hsMaT+sQNNyMxXXMnezQJBnOIzL+pGseO9CJR8+t5Kpq1Q8coRdV
GjMYPHkHpYQVqJiX7ZxeNEwzzm+KSkqvBoF1O9K6V4geunY3UUPdPLfdHshXIh7M10gb7MnUIk9B
e85IDyTV8FehuuETMuODgBiGUCRLnmSGdVom0NbKdLrFgXgnwbw8y77AFcic+tDeNY8hoFvbm5SF
fsvYha287W1rVUT0u9HutnRFTXffl+7wSmuFw1cjmaVxrGVpkVLtw3qlVhreac6ToZWyhfdrGNc2
kGjHmEz8yWK8NMM9qr7wJ6f9wLsAOgHQsostQ+mYFXHoSSb3llqGNi1T4qs9UhC917YUlBea06wA
2XmQ5cVblJEZ5eMGXcaDKTcAdmnN6cx2qzCGYy7j5USl+tm2s9d+sCleabEGYd0CYhpc6oHxRTiF
ibjMFpsB4NjY0P1M0YIvU83yljAMd4OlQDgnGs0V5L26+87wzrjoGCZ5I608H75YpOOuXSf6GTVM
5krmTPcRolcALevkBbcxmrPHiuy5jDiU+8TvVxKe5poShqNCTVdjslLAJTWDIk9eJwMPoBuNnxJ2
zXSQp+QldLtzFGESrR01bQmPWhIeT7Rf8AOVZ7bVe07XFgHRGqzXRSOZdIWpZp1K23vTCQP03WwX
mIO3KpyCw6WrfjLMeXI6U/9haQmN5MB94+pVrYXyVoaNroogvtd4yqf3OHJDcDUTmR9WTc3YC/9o
CwwYlYmlidCReKE5Q7CX0YFLqP5Jr4tvHpisIJHDAVvMRA7ZpNFmC7vTBKn2VLn5FcUqdT3qkXWS
YR6Tgp1GQy19YiveBcK7a3KuvKBfd2EntsLw71NdNDtMphigpoQpm1GRW5bV1WYg4zeOQK/JEadF
nA8IIFLBRlmk7pcgyr76MFcWTubWp8HoyUAdo6PeghEVYtB3raiD5RBZN0Tz/s0phm3o0cHIhuTI
SHBHK5u+ij19qcnuPsLlxjs71KDBacOV1ux4QgROXJH1lKKZWWYOyby1JqmWXZHtGVbx6JGBXUax
H2fWuNQD84QogX7xbENJXyvcMYtWJ5m09XSESIF/q0bwpKQTfMGRU60ygwuKx1C1GHvwv9T0kgvf
rvLGH7VjXEe1qQaXtRrj1LEWwQ0V6NU0aLYYdbEXMLiXLYmUCRlwN8wXX2CYHxPSOLc6+NKFNpEl
kjJ928qBp0NZlaKJaPt9bORPqdKwz/idWI2a/4uCxzqSoR0umsCeYBoOe5dr29V0gz3R51QVPfg5
zx/fXckAxta6BKucuMJEPYxjSNnkSszcTU1qIMHVZCU6nPTg4tvMvRTYaPHyfXUq5f0sZPhul18S
Sx+f3JR4tM76QlRkcPWC6g3CgnFoTQJvzEoq6k1Sw+rUcXaa0R1LMZDykiD1iwsjP7sAISwuLMgt
+/yCFusQz78zd9psaS7dOjBekPjvLC3MmbRN/gG2HaMv3X/CW4QNvXNITGwJaVVo5xAX5lu96s2t
QVjaGrXtL3rjsDwL3qzS4+PDI+5WQP2nyPhSDuGZ8kgeoJdvmzSaLiDiw6QZb704eVH+pbYH42bG
QYUtsybNsSynK4Hu7qKymnDtY3wJsXOURmttQ9XeVOt3e5LxDqX97NaZfTba1lmOkVGezbi/Z6kL
htdNzkGYqWWFamqTGdUhCgwyEHw/3j7kmVGSmWtbgy3L+rqkXyIZcjgN0yBn9pT31aqZi3GhjZdv
vcX8pkujxUNekkPa9yGZXgYlvxtY/m0G1KfeH3a6L6d95+I3511QjICngt+crB7HODJZknvJSRuS
4RcyxG1s1DxW2Ez7GdYsSFQgsnmkptTtY91lPwHiTStkODrFUSkOLupRN8yNJxxUn2JfOzGlKS/R
+FWrEGqSOZzcEEQT+lVzvX/cCMSu5zpXb3jjuh2VH5iK3Nnl/hzaV8R4OlOUSPDHAG2rfMf25kUS
NNyKz7KxkUoGc1iyW4UQyUCWDgN7kMfYqTT7QzqE1jkN60//ag1kkOQjoR1LvjmKEz/XbyDSk3Nb
BaeC/QhWVBOrJhebnQj8H0z8dywG3bGW4l4LYRyj1LU3YaqOCtA9VzlHO9sBRMywNt2VMWpP9qB+
sr+WO00538yxyFapVsQ7uAjGgj3RMXOczwz4/L0v4gBBrv6jnKoBbVChwbly5LHrwGNy3uywFAsm
Yhj9mKqEKx1Yr5nirrUKm75QSQ/ebogbs4daLLIgr/e0gM193XI3rkYbHYHSD5oXJFzdyFWQRQmM
l8HHlh1xM9OmuUCzBzkWpU6qaj7d3Izs5llo0zXMboqkJggmgC+CPgH11Vr23Y5BhPXmlD/0ifpI
gR5u2Y3tqcPfOGbkUVpPLV2NuxDBhSCIimVSzzddrI83RW57ixMYDzjqHlKT7bsTaEf6CwuSZItz
1loky+fWziWIizXajzdTFVAihF2+NOm8HswUm26fSep5ZF2bqMjblbSTN5Cg4uw0Rbh0oradG1xg
WGOP0GmliyU6zGGLN4gXi+r3yC9TNnAUT9Vq50oXtVtjEho0N0ggDfyokj48j1V0M0nKipMw+DS2
BhLlQjeOXHeBP1Y+STbsFnWEgYcCYgAqBzvfBQgFcf3izbSdbs3Ut77kGXz6VliYY1SVrzULQl2p
Fi6glSdbpT/LgRlrJCHTCqBVpyAXxCQzKFsWrfHrkUXsyXw9dU19HYaBOL8kmT1bsLJIfd8VLuNz
Yp7kNcZXe9HynZBlfKoYeSGEBHfNfGg8lF4w3OIpPbj0Z7R4uA7Sfa0q7ezi5tzYntGuukDfI+5Q
5zYN7EWbR93Zi7KrVpNT584bkqh20ks+dW8TVi6vF+aPofcWeR6Q5mV35uvAkhi0bvLSNy2D3967
1NKsvwZ5v2ns7LtpBhH7cfO5djSypkJUFPD2MY1bXX7vZr8Rzs5NqBG1XgYT7HKfJDPEJzfkl7hY
G84GbNprijFAEK2brj16D0vUOpgUN48tw9AluPI9aSKg8/ozPBZEUaW59kI4qGD2MTizpqH4LiaO
SMVufS5KUsNID1HFHoHxJZP2CvZijPhyShA7gq14sRzFK2TMz8AgNKFc48Vo8QuNhLWbob+yzQ5u
bmd0TDCwMMjWTpjf6e8BFZRTN7zHovrcC6EdOsdMn4At+2jofLtRy4clwZ+Dd4gMdDlfye3qo+ib
7YieMeNTxHJxibUC+yu+b4stuS9GpDxkxK9Vj+BSdqBA/In0hIat3pI5iraBRnKIUnjmXjGkJ5De
miL9tyzxdbmxMW19+aqlRbAWfqLtGcFbqJkmb9GGJvzIkpm9zG3vIFrAsZnozA2JOAYDJ+yl3r1A
KMmJ2jDLC7WriVFP9I29xnPbHXWw8E6Muim7Re0Y76t5mR0UpseWoM1t2dfPIiPsvPfOFiP8HTpv
8igLMsof/TVdPqUBFXVTBeqqJrYLjZalm6kI31TVVOvIJG3Fzip5tYYbV6PkpEnv86MFk3mDvXRi
09iJL8R/G0xzEQSVy5bTbSI75kh83UpGottqzc+kcYg2Twb7VvT9Dyd3j0EWDmsJp2LrQNpdeqPz
7EiS2+vSQTZBHiVXkuDeB4bai6phz2qNIV3S6hcv+27VyWteROZK0jJdWvgBF0XlUByBg1sOs4Qj
DvWvrZECjImEjux2Dle0Ro6duHCvcDoOibI349Qk2woR9wrK1LTR4rDemV5J+8+jsiYDL3sij+3V
75OnYIzsfRQl49ruKUBcvQcpCed6U+bOZZRed6zUkkRuuwzVwamsnx0Si5MB0HGESI2bGvVEojcc
boE7kCajjViyucIlVCqrKQHeW+McXeLVocDo0TjKyjnHos8JuA+vQ6FvfK903ofqbE6xf7Jy+kiQ
XCOQN9MPoTURMTcdx1Mz1fsuSUJq7vLnQwwfjv63onLl24JeVbqIHT8k+HC+vHHCX90BezqUBnyd
v+DaLxU7JsRxdr/rjW8UXAl+OpI3rGbMzpZf3no3odlYZtYmLZGnCs5mqH8DROGuOZeDf3Iio3ii
b2suydfxVlRTr21aJ1vGzagHEsc/ITj6YldVc6wjPBKdZxMNnYXgA2TWgvWQKB78kdEHcCU3dJdK
z9EkpeUx7DudyXbAbD+I4hfFSAKpLvqQgpiatHZhZ6K93UndIFK1ss8hsmhIFIOtnlUWwwKKifeh
rYQddm49puA2IEvdTDHSpdeUQAAKjp3N8Cl1tU99yPzFR/N5jER1lcksXgy0lWkxPYWGHR2G4Kny
Uu/4uMlIl9vGMn/KADKg3LR/xuxREQ6jnlsMWvGu0gtVcnkqSBl/E4mH7pRkKEj9V6sQwUtlB88Z
J8IxksHalcF8VguacWNGiwvP+xUlnLyaEECCUM9Y4zEA03bVMNl4QfarDnp97VUTFzJZnSFe6EeG
LO1eTYDSY9JmDw6af0NopxrK5msypuLefDMlnPykFK9cnY1TASlo0dRbWzPTZx1l/To3FCMbw1Zn
cDtLbRJyO0rIAr1sJvzuLBZG88QWRdvpQ5VspwSFYcz8Q/ebZKf/GGMNbC4Zllthac9Fyz2zc1aq
NYKzygn0KRMPyX0D6tMwvyZ1568NEvA2pV+nUBfo8pLztRgoaj27GHd4HOhhxaa1FGa9pGGT7BSG
W5YggyA1u0IupHJ6S7nvL3siwVZsRtyVFtbPurRIrjbiTRtb3lOB89xq0eqVvnHJi//h7syV41ba
LfsqHe3jRiaQmIx2akKNrGJxFB0ERR1hnmc8/V2o8zvX6Yh222FIIVEiWagc9rf32slXOy8Omr5s
7nkCeIZKTGynXXwqC9M5xDlCoYyK9lRpoVeMurhSwvrOj6Dcqpkj+GTImxHy7edMKNeY27Nd5cTW
ustttTE4EXt4dOsjjcFlOEJcryi3m1LttzbQsEQ/5ryz4Wruyui9DbJxH/rDRG2V1SOsRhcfAAKQ
rr4903pFCe/YZQTKf7tFvqE3NfuOWU0pI6s3JH6CS5m0A5ANI94R7GU1sqJiY46EOLRBGp8mIBWk
jg+gd/6RtsZXo2zLpyZg3bKV9L2qlptwdOfneuzzmz/+hYbZbvuQ2wWSz3SzQj++jgnNsHb+WYuy
OVLmXmHNE9ho6C3DI5u3ly4vdWAf3B90ZyWH3rwQOjIvlpv8wLdJD4UzaVeG/S8uHIE1cl39NA5E
uH3YF3X9wp7jrqYqs0+NvvWXBmaNlOa+d+/o3smLpv1Np7bwmBkubcxcdYYyOY8oI5dUpDhxgoin
LY7Cs5UY11gVxdWVdkah9du/v9F7ngss2SBSMexZKqe/xMCwquUDUCal+CFzOXuN9IGHRAb92WiX
8oZuKldDPdv7R+BCHzhB6Q03SkZFhUf+nNGU5ZyrnpGVHmjFeZjij25AyYMBfCsYWDUhXV/pCBQE
QFWNEqXvHzdFvgVcv7G2t5uW1zdmvXfMFoOtZXt6RAO5LSafOzri3RiPNzPgxhn4z3UoxytfASd0
Z9qlRPa3iV+MWzy/XsGLteZMIze4Q20KV6vvGb7ODmiBeawCae0okvoVLOuJbfs5JY/aM4l82Jf9
NO7xMWobjpH2vp+qLZfq5zQ3hgtzA82rBnhB1TJ2hD0t94OLZ0+VK4ZYnFhzjsVYYuJV2bE5IHY5
K438xVIryrG0KSDfWIhP7MOVbPBk2TlR+uZUmQCsmhLbHBBrbc33hCex7T2nQ5ALRvneF1zLquEH
ATOhMmAiND9kzlqWtQ1EDzu/obfGuRzkqRRzfOWevACAInPthCaziLwsCIuCR6lbU74i6Pco3Wis
e9MeplcVq/g5YMkKJug+wp5ehoZOlRJaBb4yue7L5XgGbQrA0xlxgaBRrDEiKSb63+sOXw4RGngK
+itpe3zS8SVTOvEaA5l3cMp/IOWpg8a5+CmHAIUQt0m0yPoyyCjaFpH9zmhZmDrnBOnaXWW26PaC
102r9HVdTmAhcXcA2Ioo8qSbKE2zU4+bjxRtaOKRXuKTERIhQ6xjEVTxrUfPWFsjUm/Txu2xxG7B
TNN6Kp022sxcuM61pX/41tcYWCAFJGm0wRmYV9TDimA+7gIy8yspQrULlf7WG8VvpVfDk09/RuY2
3J+5AJW+y/nDyu5zSCB5rL3c7Ep4Ytp2yKKXTB9AJHVWe5sL2jypii/MMF0/JnNJylu9pA9338qJ
V0+HPFZXunzSVXyyp9dOYUCnH8VlgUynK9g+DFqwykzH4Jt0/Y1eGHuNm9I5Vb817Lhe0AUbhhIV
22Znb5hgBusptcJTC/gA/lfiv2fwYpyQ9EguW8bE1TxsozpCDQlwMKezCjbNZJReniHBtsOpm/rh
9hpgVjqZYBGy+J2jU7XBzByzIddi29G+5PgGoxIwiAc9z96wSo8nV43DaWJSNDamcaSbqLpQXZN5
rjP/to0gPwndyE6PXxVmmZ+GRL4HVV3ufKOY6Sfgw+NX42yQDNUmtCQacW0NYdsiaNua+ARqCcRZ
17GNORHUhLEr7gPxISbJvMx5D/9sjF2xoguGvAI01NepDmrqQoix14GjVmMejpea8f0jXpYzXn2Z
4x+MWNdK+davhvtK6MpftMt0dyONypNN18CqHUDNW5p9MpIlVBAhBjbFfNH7dng24i9sieZLqxIP
/jZYMQFFOTsVZdNtgCjp66T9W0TZZ8jJ32P8gKqLe51NebZ3nG2PjMw4f2XRMQrGT6osWOZCZ9y4
jsElMou/H/6IMZiQp4eousxqCKhZ1nGXDzlCpuOUEKz619CN9bMWslIiQ313fCExXr0Vboq/sjXh
XJi8jWthLX6V9tQr9Z7J8Y49z90EcfFD72TmSV/bTDpgDrATF+UDLWpa0ruu6qCvTFwMnf5UMy46
uX52LiFxbIaSGK8qOHUbbUdcw6XYyzTeAnLvR45J1qZlyo16yu7Qwq14+GT7Wn+KysnYRYtxOdcc
sCxR2q5TSkHWJTm6Lf5uZ9dkqCfRAFuEemBmyeVrlzrVNnBYJXLhEzxnOrWO86ldJwu/jVYU3kqu
RFYcWnhpdRJvm6zrGe0V5nMUWSn+VPMQX/BA+m9GUzGMZ7VfuxaOlMhO0Ubz6RtreLUX5jHQNOuC
lMWxX9e2USP0Nye1/8kqfFHsm17G5CXrmgrXuxORukTTnU2qxPKp2GOsGsCc/kZ3Q3iu+r0xCLHX
st8EXQqvL6JriCC7IlnS7JvG2jbW4CVdbP8MNELVW1hQ3b3Q6ytgsnpTm1oKQAT9E7CERclQb2zC
xJWctHV5rfr2EgM9WWXFZ4akBqxPUZgiy3Kll3a7G3xueTamicnNq+3eTVtyLxbd7GPgjjj6svQy
5t3PGEt0ST850MDyVklGJJWdUMJFp/ZKtbSMtyXVn8wtiAjCBbMcV164oDxT0FAfS7P+FRjiSS+a
7NbS+2ZEQ3BpHHmbunBGqE39DQvhdAwDAvUiF8zDmD9x/1s8j8MTJVPiUM/N/ZEnaJV8xaJZHNqW
c5FS8QuIyX4/59Z7q+yUqzX19arQ/pgDO0UWJtUWLotL3GYgpsfUaW2l0jjnbfsd1FV7ivppMZCa
/waf/38FmVBKKP+vIJOnom7D/7X+rguM1v+z4vDfT/0PzMQ2/0uZukUk0TJtXbcWAsR/Kg4dygp1
aSkhpLKIUhpEsEm/tOH/+d+G9V8ksiUdpo4wdD6Nz2qK7vFHxn/xV6Xj6oZrCumaxv9LxSEYlP+J
qMDQSibPIJxH7p+4JKrn/wy92slYZXRCxPtImMqjJOfNdCau+zEyckn2LDbs8DmIse9nksewDSgP
LIVxz7sMPROZ8WhmjJOH3LqXGpaHudFzKs+0nBNtGa4GnqVb71OgXPY3qwt2QZDHL7hA4AtEQ3Zu
urL8MGqui8k6icT85Xfcw3J3qJ70Ni9PCSH4FSoZN5xI2s+VO8MfxS38YidQgfDgrCdJfYWja9Ou
1eGBmEUE5rFv6VAjlcKpsTJ35Uj+B27B+NO62iV0pMZXblEPlzO1nUeGU72chk9R1xu/icZfEVK4
VrXmtqzTlsGfVXxME1tIFVLSbqTk5lBd38bJWhw9U3npWhyUTeYwTirx76CkA4YSMnzjmLvBoOCl
2ZydyJg8TfPz5IeKIFn17dpuvmGO6kkGzLuHzhFbc+hxSGROvi2LVj4ZoB5dboFb2wo31Zz1yM5M
hZLp1JDBwymZvwtG0bDyjEPszq+FldHJa/b0d1nqHw1GJDkZdRCUfG1wFtog7zhQVT3gwzLc5/Nw
f/g2bP1loO4rgtm6Qzpvdppi6eVWEmMNfBen+BkoVX4LuvGTo/Swy2BjMYOIsbHUXbF3vWQI+l0z
kP1wZb4fx17e1Njf87rnwtzF48rKUmZkfAu6ddacFBMrK1FbaPm6rUW2Z/qmHxubvapTdfxODnuj
GHTdNKcGfF3JYl+qP7yPqn0Cco6yLEtcI46uG2pYX5tE85lvNCSAwubKJVdf26ZfHtwS21ptQtrj
TD6SySvbXeuGnhLMkSxX1IfH9SoAV8zRAVFZi6uOeTXJIo0F/CQH7S+Jvd+lJqb9FFTGs9BotfSN
g9Rz98w1pDyM/KMk6yLIJcIKjoZOkhuTUUo8MSIQ6MdA5C0nXz+ShQbNGVB32bex+X/Vi27EQJ9x
5dye/KSP9mGOE+sR/+MSL1yy96ASCb2495n6lYuDuoHJx8w2TapIerDaJxHxPJ6so+NzwRji6ego
P75FC2OsciB/GlxTaAfit2zh6zojDM6XgVNdRD4TvYbjtZrGWwwpfJNhpzxqPfEAlS3ZD8SWkNwk
p5LpnVYc7BnLbcHG5+oxkOM1xasT+0QC9Iy5kDFZ/c7uSqiN5B1eced0p7EOf5NFIoeCH5UeUgb/
TpxuwPDSGIq74XGjneb7EKGWVKV9s0WWQ4Revv1lBJUbDPJHonCbVjkt05nFduRzNYGhrbB4lAn6
On6JaEg+uIPUN7dYgnHJMfIN46IHzjslGQXFbDiOiGmveitg5y+kZ9dNjuvLMS+8dz7gj0WsXNLe
yXR+nvGYHoRt8nBH8Sn3y3DHkDvcouKkGxPWKwahpNzEMXTOTvTzSkwplzuMlQehWCbqorQ2Qzrq
T0bEETQGrRjX+RcDz2pTOEV8FNzuxzfNxZKgCA8Xeiw53tQOKM2Y1kyjPYZOtDBA5/ccMeZqq2JN
gbVY4yHoqRN3Px0X59CM6XYVm9kviS+0sKAPVI7GWD8mXyLsHYEHTFVZSy+5O473MpIwEO0Svwzm
L07CYbtWjrTXVk5kSWlZd22pNn9WibjqVZtfncF+nh/6fjEHLOAITJXrkwit7N+L3xnZ/RCU8Xsw
YGJ2stLZ5psCbsFhwty1QpqODogCzQb3vbtNa2SWKEQvjHQN4GCp/TbjYnjhInotUnOnQqO7WAJp
PoZqRG64LM5WbTzjsPoQMDufyVih5F1Lnv5tKCLxBF4Tj6NjL7TNfmlPnXUgXDUyV69A4ZEdUZX9
TWLafTf8yX9StTzWiUFIs/QHTIMaKmucjdgVNX03CdPdAS+EjsvwE7m8+IpNIoo2PQ6TMMBrWN0b
HoRGx3m5kjaijUQgEW33N47cbqcJNL/HQM/MKzYPHDT7LFHTqXKSzzSSL4wBtJPj40lM0uS1nn5I
nV67UHfeYk37zJZhAKrwhvaJEGfKAJY47PQ1cch5m2X2Mjms6iedqFcw9fxmmL5mkX9NFn+zz7Jw
x9TRPQQAdtZBAFWmiNpo7z7ABL5bP7vawVDGH4x07nsVVOZ+FsEN49Vi5HPCl3hK9PUwUYgqEvRd
FN08j7VLFhpE0g0GA6Xbn1Sjh/uoyj/90MRGlWBNLhNMAr3DVWictdjr/bLbWXWsexYt2Q0uYO4g
nbHOm2z0MPS7V8foUSvwbNs1HiCYsOLsViAcC/J3njNbxNPGbMaiJ4aNEzLiqhdP3KC56oL54ou4
P0WpFiNMWYzHKJa3OYLnXCuKNBTPUDAQXS5kf2x9SVrO1E2Pnbrc6KnmboZK/6tP03fWcZGe5En0
ufs+pcOdg9H3nIfIWhNKukqat6B3w2UY3jXnmfQJaK5vzAzDsdCGT0RMTXILtCgeWDdumVx0JU//
biT2FB9Ch8jFFNsMlpnI7uuGPbHrWp0zQCs3oGTxzyhO/m4KA3TWv/VKmM/4pOSBlJRx1hMj2sUV
O3XIxRQcRO7s67YDVCnD4rVYuK8uyu2202uDW8xU71MDpaxGwj0UWUBGOJmOwk+dPW93PO7Dj5Xe
U3/GujT6sddKamxxCMFASKE9tL17MiouWeSvj41J5SXkLJL94t62jKjK4KRkdKypHzugFAO2L7RT
P/rzjikEqZWmbJ4b1z+5LEDnAuVvHSZZ4jV1g3UlD49WJdp1XHJHpxvhH6KQnAq45a274blCYFvc
suM9EN1L22jmaw0+MW0BY+aSXgYHJCRGyfacxV8pjbkH+Lt/amHCcHT9dhsu3bwUaFxGaLar9uFy
JU2Re5OAE9Y7qe/xOq/wE2Zfg8IvqYt5XQ5UPFsYv56ilGe/KOt8H06j2PFK0x8X/HKgLrM0Fl2z
NVotOAxzLHE3upu+cLprj0UwdOLh7IOYpUnD5xZdm/QuO5VDxl9HQjaLf7p69HfFKKHdthRCKJUf
msGpb4amfQyYhSklfmltrXiJvccxIhGFtZ7lPc5yuRMV+egh6fLPvtp2DPxGbb5JM/mxY44dSgfI
rEr74nAuBPZQ1l44g6Cw3V+5eddCNVyVr76RoTovm3EOVRQcy7iB4Yn407b2yUnTXcUN5iyQaVSa
n+hB+wuCIDy3fsAkI5jZFOwImkzU0sjK1PbUynLTRT50E3opOK3F7S3jqDUirDBP7m6cWbNzxk+R
ZPw4rxDE031I3SguUlK02EfkLrWt90wn56Qls9hneMHXmN3N1diL9pQw5kU2jNYqBdY2OdObagBv
4Ux/hVgc/etINOPhGnJ2W+X1fMjLzl/PLe/5lq/I0rXXuDsy4a8/7arkX9jg+qyupcq3RjA8u3pU
MQ8+yi4u9iIhBc2AWBxNBNDlhF3FFkPGAXt9DaIYa1KPf02V7zDoVklnlgdad9g7gW4nErcrteuX
AvvCGIzjDefuuoOnfWhG6GEa3hsAkphjNQ7h9VAQfm8SsQvT/E+es+X6mhGdk5zRUTQxewpbWz21
Tt+x21mM+ycykCDwKq4Zmr1rnJmh0mIRaZL+41/9bTkM8fWuygJ/XN/SR47RcLkFULwXlGuSqe7Z
TsjxdCnTpVovX+zRD9aQ0+NdFabPSabiC39+TOFcbizGOox3GNVGJv4gJi8I0mqq1o9D2WAP4zkO
MTNT91ytSjRUsBrZV1y0lA3CsjlXXVwdsDXjSaRN4myi4ubciTC9T9gmrGrauhhH9t1ILNrqk21c
BfxXI+JfbTjMzxdwkmC33JqocMx+i+G+EDGeanSbxx9GvRPyZZWrmYyol/uUOLpmdg9cjfcuy3Fo
ifZQBBgIGMXhGuewvetMTCMRoO/9NLsHzeDg26FLCq3GFhJlxX7MeCorTdEZb+hMCJ1L7tYDYVqz
2VAfvXUmBxNG99XrnLBM7gEryyRGqsa/toMw1ECT36Rt8qN0wRvSKIlTliVvlQVcliuA0gHsECoc
sAm4LoXXbPcLCzc7pm5/0IMpXkdNC3e2lDH0vCr0cUfqPAIhHVdpEH/GCdklv3FStliWAV66bZO+
xzgtaWrWTfJNTo0hBmB/iLm3LYZhb9Ugl3Q9eELizF9lmX+6NSfgonf3AQfGDWG2YONPY3hS4/iS
Cav3ilY4XuobVPZwXCF9lNIFT0wj66LXeUmTRQm19KZtLW7hEXTzC3YAsJNYpWHjdxkbOKY0GFC1
Z2tajwl9+ng4IP0W0SldWBju8ljWOsOBweiPWZJcyqn8YPhg8fiBvnTIF5/KfPrVZNRCPNT+uPCt
nbMYk4cZ7ayKks/ORYbuXSvaJN0ME9ixLqau5UeTFhxe8WXEYcXBUY1QpHVVHWRl/pFOTck9nHQS
deBhQBppsOcpEo+rxthM+PR4kf41FkTg99Z+m71gK+Qn3su/BeeXbR/TCh8G/c9klrzcqYtBiJhV
y+VzHTaKby6rnH23GBvEMseOcFKshkkLdnVlw9NPcrDzCaO9IoTcOekOftnaQb0s872SbriJbGHv
k1LnYCetS8K0+KIpA9cXpxUV+WInVRcAuDB/CCkRBayKrT4EujdBCdtbnisbyjfAteLRo7/MV9W3
ZU4/GEVb7p3ELEb3UvZJtC7okrhUPv6hMWn2Nf5XVExjvEt9tHgNJyYQIFPonGYRLkE95vqMn87v
v7i58hdS0Ciz037QC20dSt1sb3Vxw8DksYu3V5/9iNk/UcSq5OeCaOV1gKhmpjEzljPQHbwXTbzA
cK0J+YhgdDdRM//jxDSijBWTG/BhayDlzjnVNflqBZZxjnBJeWiwRPK4m7J75PfQrw8Gevw1hZ5P
JX0QwvWhLcLJmkOdP42Frs5Y79MDabKmwk4F/V7aUMMx/jdbCaR/hdYKc8uP4YMq+PNJw/RwMolp
irbcEUPatFnov4ey8TpRJrsgJiIjDU47AFjMtTufZzfzIprFn7gRtF7npvqqTAOxdSKQMO3k1GvL
oDdCLlvgSILqTLXSm1W34xnuythPyX6e6tuUtdMpY+o8M8h8pR4ka0DE2aFrXrh3eHGbO7d2FPeH
JSt23xNqf1fCcqxDF/gFZ6KMRTWkmsaNk+qj8JGufZxsXTR7FZ7EbdEMrC810BCba2aWU9Whzc6z
zBoJU+arb7qlCqW4AWPayWVuCh+Gfi+2g4MkPlN3ivxlru1hYODPoZpkl5SIVLbSYLAM0WGSl47r
8CVKhs+01Zr3ypkRDPLfraZFLyqNPh/zaIwqX48dK06zlQ/Gaivxyu+KWXvrEWKoyatfwoT1xaiN
S6LPAjocA1wWOf2weF2D8tkI2vQ9NIwQ/P9mMFy+t3pi3s0EDx6ifh2EYvZIeZ9X8JCj3Aty91ZB
OaUr5evM+IeLiKCQgIeavfrpMSUeNUNwa1bRwY2H1jNCuzpEk2ePnPeCQcKT91uTQjKOc9QvozXJ
4K8129MtTSlQNeC4Yi6+6BMGd+aXQPM3ThujHWFX3DljijalipOZx39jVYsLBSNbMwsrppaAoGIg
UQRzdESMRoRP1la5nXOoRoAeFp3ffuVl4aAdGnCbp4hM2jpI3HYXjJV9yYtC21dO91JAM/Pw54hD
D2/Q1I3c60OGnCSlig1z7uiCL06nxyGhW3oiuuWOJGaJzq4qdSjNofmUsHaVRNUEzzJfVTaGe/JD
HPEbfFeF5l5E8ccZW28kvrmuF/xkKNxfocZPy0GfweWCFEBhW31rcFKIOYlWRsdthpPNcKu+HLWk
jo262tSgYZTvF2fGLCYefijxjfgI+9b4CrRP36ejLjLMoyst/2DpdnCKnfTINzNcrUYdEHJrT8UO
fRkR6zy7uLbBjY0Yk4lnLWa4UkZMyEmbHOJ0QM01nOQl7yrPnXMMymY5bnufZ7ZYxFpjaO5mVCNm
On3KmTa0t3OsEyVXOYuFyN8xi48WGK3YtH50IxyOPTnJq1IFauTwGkE+uqrhEKChn132ZV0O/t5s
KC1pLGbStgtNcLa0jIv4iAPKwSyHcI6Kldv8J9C+j0vmfR0MybjWgkDbAxYm8ddNwS5PiLSUPQkL
vW0w5pXQOx6KRT8D/c8GO/O0qKBJBwvLtg80jEI13QllVLiezVt9xtWDCBTeCm26Fwa3cQounjrq
Od7pNp4P7M9Pg3J+erNwaaCU7guusXUwok046jZY9OVKSUYcyTlmgmgdtE6ALXRwQIWYWB4R7SFI
PhrsnLCQABFl6AzP6CPrYsQPOMxjRjbOotWcaSLWVWNPG85GY0BwnOQUrDQjgxBNrsMZ9F86qjmO
fWvbpW30YdF4gWPrvTJ/+p5OFRQOZ9ML8ddK3BjJEvnDCTg5YzA62BaNbkVZPT1G20h36TMcnxeL
KSleqWA8pJN64qgTkPxPqCGh9G4VYgM5+6kGPrOAcbg4/g+9prvrrmNiS0AILZg0nN+TGtX6VU1L
JOcj9oqYcA8UvuZ3XxLNHUp6gRiK3caMSnAHX56jYVyek8CLIOix44AKojcMkQEYQzvaE91+TLFT
9iMLhGMV2IMXB/YT/tDm2NfrsYOjR+6TOWx61xjeG4k7HuXyAQNchDSYAcDT7b48tpGJrS7tdq3v
f2nVqAF1ZZnsYCNwuGd0V6O4Ej1+0fJYHEFw7rGyYTFesBJNL66cQIwd+dPuaDcKA1xHiVHTaAXB
82prga1HNO9CqtyABUWLJWC2umsXcKoeQwebKCQFA6vlaBTDsQuC4TjiL3T4saHd4hK06/DGtWJT
4xT3jEw9icA1dyK2nsgnJd4wV8/K17nwYv5caVlQbB9fJ7HVme+XBJ6RYg0QOCM0t3izO2IeCocX
/FJAMc6450jN4lroJr5QIr2BMML1T8uivRR9V8d4mgePvqFDVc3N8fEh4LieFMxH8aRyiIT+uc2C
bV+2/s7sk4+iTv+URRGxFgXn7IHbiLg6Gmb6lzLnedvBd+Ja7NjoNDkF70TXVuT1vIGC2NFks2Zw
VGiYPWv31+x/PuAgOqVne9D68Dbs5mgvH4KEZtggnPQNVV7lUWhEEJDA/tOk+4B2IPm2eKpn3isu
TgFlFonnd/050WNAZaM+bItw+N2Gbr0L9OQFFwhAqQA6/zQtcwlVHJRw1mQqYGkEPTdCKXmlc0rM
phr7eJRD4qF0xOqsI+pgsaNDuj7OWXaenNHwOOoaI0HLfKISqndICSV4XMBr7bTc/Y3n7g9AUI/R
8escp/9QWLYTDOkZ3jDIYJe0eFaWdEJzlEYQ4o8W79QW9UddwaOf+ukL3lsP2GPDKTD1YMndmtGR
h6kEYe7oeKRCZtmTGLuVH4zUl05wT6r8TRgLNUcI8hokh4/OCGqxYwsszMsDp2KpONvREXoqhg6M
HahEPDhYPllT33vV62/FTJ4hTOw9qbjwYFd2R/S88AmmTG9uahibx4xkbgoyyvnyfz3BmJzEk0YC
7xcwJqI/nD5Mu9GOpTRfQzC3O6HZxlHk07tOCnIropYxP/xlxhiBl2gDa3YXqM/JAmAnxTGQPg5O
qIJwwPKJGjHGJ9xlLGetQlK2TQbHUJpjtu0KcBY4HqeFQzcsH6amhLtmivu/z6U+tqygxsIjt95U
1F/qyX7N3D9m+15H4Z2oAPbHrvq2XTmgXLjdKsel7mTCXM9d8ncU04Zc70Q+iKy65gprRYPGAVlY
WzVNawG7gzgH9dDYk/rVj5CGryGQeQRHXmMrb+1lM6ZorlhKdvQYMC0a4g7vx8b64ZjiWgasI+Bu
kabONKDeURxxpGBQ0ZT77ejll4h63rz5qU84AFsvY3ObiZUxjmYpAIK4Q2741PLyo/lxwqdMWh0t
eWfRkIfru+VSrb/VonnBw3GE/bbyp/5eYnvP9JEOpJArEVqQ1XUbIYmEV5n7ltThFlTGG2X2/ZFa
he1gxMneXCB+lEdhMAEklY1PQVUZhK4WRl6Iw2eycoVI1zERwsuWzShkVbUgUL2RIfPaAsSxcs5D
y3WwkpBnzKl4Jtoh1zqTpGxj4nHbcGEVqyzZQa4M0O4AKhZRcMdxjBqRL3kj4J5L8eXMFj5FL0QG
J44vAYQtth3a5eZNaPSMjmdXLJKGgEtIQSX1qtCExj+xyQAw35chpYp1jWSgEebwQ3i1k5HhA1H7
sDZdL+BCJK122BsTxdakdemFYu15FLGLWB27qhw9kzzZ3taMdaCnOyt2IbMP7NtlhTmcZ+1PFuIe
04OZMzOmPC75SF/oA2vNgnI0u9QlWPYnB2KQtn51dRYeX/egbo2m3Ad1AFJjYQmm/vSLyQRXjNiJ
1uYU8N5YYLjMUAKScAsMLCMo7pZVtpsnce4xV46cJ9HwOkHfXnGcTdqMSAYHu9FW+LfG8SOTbr8z
nOm9XD4NqA0bXsWr02jPnBBo0kj9q2D9eWx3jw/lsrarKMY1ajq3SoSnER7hVveLZlWrsjrSwEXI
yWSJ9Q0OxEUIVFYFW9a6iruKzr0w7XEsE+/lq618fu5hACMBw/YV1wKGJp9DX9EFT0LwT7jBsVTd
tWxnml8S3uhJMX07xGWDiDlaS7HYv7v08pU/fjWk331EiMFuiAqNhfbJALNYizx7H5+NHFcmOLOy
XDxTHHxLjjPIs3BB9byh67Jel4oUdmbf2a8WxF91d4tYEbAK4KeJjiGAlBHKmX1xRzmu+7j/0O3s
uwswkcLun9dayvE302GsStf47S6nE3PrGizPRs5QzVHuRuN4CgteOkff7vNDTfer0qXhdXJ4N032
DJbzYjX7CXo8fsdVTbJulZWV2qaOQzFaCvw4dX22rnSiEJh6umMq9b+VMg+KdswV1kXvsW8jYHUH
rfk2hPaqohHDF08Kjr5TENBmKtW9wYfj2Y3tY05NZtQypgjkyq4d5YEeval0qTOcLC1PGdX71McB
j3f9lLTjyUAROikRbiejVnejpm82Ln2WYms880q2GAGGV8CIV062z9zWnA15mnqbuRZ9ElH+15Qs
ENyVN65QZI7m9MPhnVR1JYDzfrqAqNxjkBedfpibyV7nA43fVtDnWyX+odiO01MBzIeVzveiHjGP
Rr6XmivgKnGa+ooiWvsRV5aG8hesoSs3Lcfj0AHhSCtWwUWYM+yCEMprteQp8zB8Zp3wkRWRMQBd
pA7KdilZGWXQQEYd/G2TKIJ3VKMi3ma3IhOCN7Dm1Uble2bSpPtAEiZBsVNrXdN2XWaKAyFj4pwN
ckHm/IpSJzkIudTbT9eekcipjhzUBBw3XTRc2wATAAeTtO6+/Tj/LXiJF4j1tDYlfEz8G8Zq6Kuv
3NK/tHidGlR3iZKeARH/JjTenwv8+FQQaMNhNBeWqKQGIudmDRQghEGEmW84cOOR7JIr7KmQtSND
x/HNbNdNgD5QXtFvODm/uwR19rL7I6S2b6TuH4wSL0xFItOV5i2O+eG1dlJ7MrPjFW7nV5uB7R5E
054clTwO5j9+saA1AYCa3CXXtYWv0i3+/jd357EdO5Ju51fR6rHQggsYLfUdpDdMZjLpOcGiOwh4
jwDw9PrAalXfrturWppqwiJZhyaTyEDEv/f+Nqjl9MXHLlo2GT2OMnnztxXpg2XMDnKnbLJwkyW+
/RI3Ytw0ZKjGBdP74BhBXFw49LTQFVrurcag/M3X6ftxGJARFoQaQ4kfAijMAB+eLoSCgVCm88RF
sCTnOy4kdkvORxgDwngFSsLhTpedKQgJd2Z7hUDCI6/z5ZhEbPDgt89TZz18t9iwznLKJ6kJf6Xz
AQUARCPDcZu2Hgtu0DFqJEy20UI1R072vnDmbDk8+mBUIZOm+5oUPbTIaVziZGhuQQ9cQrehmGiG
JRtfjO/FxcMDyVHq1E4kUfsQyoGKGNd1DUP3ND0bHLBJ6jmE+MItCxQ5yKIkhmljuugIGupfQU1z
HsE8wC8+JT+IX+U2oBspYDDEasUuRYdXO508qBeB7/Zw7sbjMMD0td1xodV1A1QN15ZlYxsz7WJF
bXJOu4VDs7Bw251pud/9aVoPEfO/OqMqk2CjgUs9RiyfVnS/IqCRCLffzPrBcq16D6cNegMNwrN+
hfMH9we12E4G+0S9FHCZnCS/w1zhbYDD0Q4JWi/KvF0C75upA3w4TN++IHeBKsMxvkN0bKntM0l9
akluHwd9Pq3h0KGcKHbT8OjoxYsLUiNzOn/BKuhWPQJJFEtOHTC1C5KKa81GbGqS7MNX9Uh8hl+M
zHu2qMbxxswBk0RNVcFWMb885sGVftRI7axDmTykZWXA3RNLq9I43/VJsyAwtYPoAivOXmEHq6lu
l8s4Jhyah9Uc5uQmraf4/qNpTXRrlUbduLdTfEBUuayFpmbmR77E8nxHYTttWVH/4RKHm9q6XzLm
X5UlyLWz41m0cVvIRswdl6nf7fVabjx7qA8F0RyHePcO1zMQztTcxEQ5wxgqQmqD5R4SnrvQUFdS
if5ScnWA4zogjKbLKii3sNWNLXCrvRj0conPMlmFrjkSxjY+kX6tpVO61qqJaSebgHPpcZythisn
nPogommJx4TstDe9VRHZp2KmBaTx8OIUp9Cn6twt7Y9UWRWJKFffdBGv86zoXzH/ZLNGB74j9Y8I
wdo2rbO1x5dsUm+41vnQsdMbsCHN30U5ur2pyHhXNi6ntqDwm1bX2NLKOyfLL3Ha+gf0G7gdwfir
0OWwgztFPtLPFxwhKP1OmpVlSm68CRFRM5TnRFWLIGjtXYc9L0t7KFKesSBnSTk2V2tZlWqlawVC
M7rFKqS2rWaQsihVtg618LU27/I2nx7LbDtxRdmKrbUyTWODQ75cNi73IpHpzHpdpdN24N/gG7NW
aOJkgmAI9bnzkkPoWHpNh9FluA+zmMO9MOVyIMG/1LP5amhcVHhgZwKaV61aIKd6/NA5xrOHfAQ6
kPkKNlFw9WRw4kdanacNFg2O6VwfmMis5s6SnjwiU50IrBq02tDr7JvGEfTEs/SLYNW1LpykISJ5
RS9NJuRunuK3jYMxpgutZcz+n56I1WSgGGUjSbzBlskaX9aFPo1z4JLgNQwuGw9w/wyj0TYV6YGs
VvK2LsfX+Ja+108r5eU6lvlj2VaovL3/FsHo2UgfAr5MR2xwxjyGzI4pJQ7rnCQDxUYFBaHwXLtD
aFEcVB1bpPjI5L7sI4Wxn4+eiE/DarBMCP8hc05dtAeVz6/EgT00ax9htShkilTpXd8eS+fRc912
r88793/grX/70OXg5IwkUERUFgdtrBKGHOlCZRm4QmuePf28MX5/7//2c1mM7txy8Jz8lBpSj8Ft
UPT5oY8hTugD58zR6QiQ1N69zpEwIa2M26jdBnWiDnHcwiCa35O/v/fz4b/63M8/+cdX/Kt/YtsD
h4UIClpjk2OyomoO+dbyTF7DW4cGWW29IEUHsXlaaQ3jGWAJ61zWj7ayv8j21OcojtQ6cMhl2pV3
zEkwE0bR842NHXnp8K/sHptpSx6PvRIeovLgmT0DwRHZtWuZFqo+vuHK27LE0k5PDnjZ+XI4q7lL
UWY2hKcRurnZolQy5hBItQu7i44h/5+idDrRjXbZTaR96uDtzUiIrtrpL9bMYVnoLHNdQ0e3U4HV
hUSyMI33MKbgdAyacJWTqdKMmFXSctlCkR6gRexQBOarx9KxD5xVPlhv5DEuYxjQ+MERfhaxtU59
mKVjHIEfrIwWEdRxmQuNxEITea792GJmaGF+7HEUmY5HOoQdJVDxpy77pTd+dq+MV/JV3+SG5GrS
g8ewgruWWAQam7Y8QGMBnzzgq5lq017W3jYpO7AqipO9GoqvaYxP7F24DerNE35o5tITS8Hopbds
F8jmYbyUBt29UOyuGbCgXrviIrJWPKhHVTtbTunRHPOpySpFnw0DikU80q8y+H22M2vvIdeouG0V
wXOji4gwWv3ZmrJXr1P3Q8bGgTpOdjyZn+LpsRm2hOGRInVrSw+COFhz/rqfo4x24T2QKe/Y83Ki
G7KBWqLEHVZQ7rzNUNe3addph8p3u2XQkbkP2q9K8MJtK75h0dA/VczRj/EOKtCictv6WJCpRKte
sGh29ZpIegQIKpHE/XyiUUN2RznavfS9Bnnd7Fd1T6pHMwb34BCNWXhjVq0b0Nn7GLkliRinKj/d
JqyC/HbM0ukT3vo1DCzfN/e08qbHETR5m2RqZ89nvL4owZf15HdCSnDWfsFzYYSZebTd6ZmD4syb
Mtahr+SuDIielAmeb4phfh6/UZ8tx2WEMui3qOVUXY8OJ+/s2aXJQwzWJVb43uQTodnk6OnAtAPk
RXz44kpuBDMA46efb0TPuUUIlEENI2fpaJuWmUEva2eHb2NcgAOFEOPC/alHj6oNzdxmg6+gd/Qg
A0axtYQ+IlpRiggBLAF/b6W3cR4fiqzj5/bM9MeFG7rOUgPP5FYaFw77YTyunP4Tf8Mm77WWnAVt
t8GdquDRl2zf0pnVGZ08YTy3gyBn7QfvTWncWLGzbVP3dcrTl6Hu8TQOFEaq4NWijAMVO+7ue0su
9EmXh05mnGqQzGzLxvJM00HTBS9G1ekb14oZ7kfja1KWI4o/86g+pnQ0iGmh8HSp3xei+iafBvgq
ia8dRoaFXjnLWKVbldjRNZcoW92UPrkw1+mDZb/O8QHeMQUho/Dic5bEO10L5EYrbHkCpeLvh5yu
Dz9j6qLsm2LwtR0oFRTHGlgrQQc83vJsdAbHmXfHTJObnBYb/EVj5V4HRjkhimOJqWPTjPIunU9R
yi0KJlP4FjyUB3THeIWg9uClzDlSMlbLZlYditL/iEkf4Obq8rXhpePBnC+/VjCq9xue9jCHBIO8
fJQmJVYhrL+lzo50GbDP2AZ5cwvkDt2qjJ/jsrTI4tHzQJqiOkxuy10sG8OJ1c9k/TOcbBmH+IBB
XilG4WsqR2A5z5klFYuQ5Z+7rOzVa+9Hw8HqBvXbG39mvMMDDdcUe51yg6oMAyXCg+C3Sat9ngLV
CVpTR0Yo73pD0NqLoPHzpisxqAidOFjvBU8DBKkFuQPKbgQ9WlY/fGU6tdCej9W56qYjW6Yime8g
SQtTJnzIMzaKJCfIIzOwPjidzthpfjMVPSPCFmWxa6L8YJjR01Tyb7Om567mmN0RMAuHnvoLCnfO
cJWvwQHAwWpe0xzd/OV7cLRUZD/Z9UDozkXQriw0z74+efibXiEDEdzGaAbM+LmeFezCo+xPVwlk
Z03ue6/Uz32D+93tbIaBkfaEXzGbwHphMm6XNKEpThd0ycEZarhrUshNpX2xLD1qIBjHyeOk/RqZ
13OSsI9OEzlnv0XSziej/vbKdQ6Qrw+XoNa4q1gvqkMo1nXMWEJ50Tmxqxvm5+kWR0bOvqw7Zfz2
tZ8X18AVH0Nj3Yc0ur5qRXH0XTV8ZxaAtQvUdPlaZ2jakyYiFJwSd7IXNytUuydT0go7CQXfjAn+
SGRgItG+9M0yejE7/9VSov4am2cXoBoYKBA3tsNpSYmVnVu/AhczalyEkMNqL14HvcnZMMewZZFF
WRkylMy8g28ahPBR0y8gR2yAYTHlJ2pqMfXBBr53Zwu4X9TeG4S+tmwurS6uThV1FD2Eyb7xoJln
1SMzKoSrdE4LZNMGZ9y7iC/2EMmHvDYYo0eUZCLq88pgZXOr+N1M6/AoAtyUbWtBOWoYIYgQU0lS
FPdQgQg+6A3+4oZKe6e6Kmyjtm/1n17rgUNA730oZXmI2dkCYrs6Y9feBMa0rkaDso0IXEMvMXaN
VQkkXqdweODv6Ei33IceM1hz/PbBx+ZhvC0SZf8yK7mHji53HN6dTaR4ovzOEufOM4w9S2G3tXFY
3JP54pxLpulbhDtj0srdxA53RYNNdwylIDHTGZdaYNUeamRF13FuzK7YwiKrTr20pkvndHJL/w8j
YMZtJ8/R71rs0tiXm/wUVgnqaswwta91KETUyr428GM3UWK6B3eWKX7eZJwJD8mzkm15ypO4PGV1
5Ky9kunqbx8yyN8CfIKSzl4FXKa6eK18kSMZr8xD4elK8xp7AZw8f4ZbVVG5TrVqjolAGACmsgw0
4bLeDclaDAALk8Bp9wAJX1x3Sm5CMT/nJZMbO6FJtUq0R9FRTcwcIF+38pfhkqO3nPEJOajnjDrh
h7RxSwvk4C5AbmLLWoLvSTC5ptOhkSK47fEDWKk6YDhNLt69chIsRPQELL2iwyDhDykoKWPdKOyY
hDfYEps2s6SS0AyQjYb8bO6tvYCS7z+v8xP/XKfKptSwBXlGk9igCcnF/ENzbAe+LAL6HO8cGMUw
rRrz1LfEZs3Wv+PpgjyeRHPjBRQb5jZrB7ged3GU/yknlMJWCjN7OkYpjpb4qSf3yn0+NQ9REsHZ
VoLKJ8+htEqV1t+jUFYKXrqo3XQVlg20iSg+jGzhcQykzkOb0pkT+h24N6CHxwJ0M4MEfVozT5I7
swxef2AUjV/Fe7OzzlRFQD35/Y2X5c0uDbuH0KjQtWz2ST0OOFrPnQl9rSkBOxjXzvWDf/M02vTV
/6dOxJ+n0bOM+dl0PYun8g+diEoSiJhMqICtcr/KPjReuzrul+DnvAWhG4cJRx+9TC/l2OD5cVML
KtRgXXE7gr9N02Lf2al1RX+FyWFPGzwLBFjsjPgLw+57XriEcTr3QR8bjUqEeoG/JLzAYnHA8qbN
unCcz9SoaUM2InlHnTg1YVK+pTWFmP0wZU9GNOQru4CQzBINjc9pglvX6EDPjdURS+ilNcnp2U21
b9Gd2Z81xpNno5//+eVmEbv94/PkU0crdNMhJuu6f+wht7qgkPgCdp0JrSDP+rUTNNtSFTzcGOh/
NogY1hTR5V7Hyir7Tcw1sFVWF+0ZD98Gua/fSBQKd0xrqDDMrmPRVjsRCn+doTcuv0SZhWdvXQ3T
SPFsdDvoEKaDBC8j3NJXLY77e03ZRzw8f/7Y+Ln/8sE5PEAHu7Bh/6FHNR9Jseb9hO0dRsceeynj
040qrOhNlg0RyLCoeCnxh0C9sjdW1QyLknKND6+CL9IXbIKpxtvZsUjX1L6BjGjifkFkSn+sfaFW
bp0x6uaygmhbYF5BsT2HQA//03uJkLeuabW3Izj4hWYm7WfPEunoY/7stEG98baYf4YDqVzjdqIJ
bxWGuvsalNk+s1Hj8gEgcRu/RmYfPbK76bYpCZid7XYmYCsYOHiRMGKq0cGirj0z9XHuiUokiy6O
7HXNmWNZgJ5dVugmO0Ace8cCj+wZR1Neas+cFuBnvHtuevScoBCoKoWZ6DvylsMsC0JAlrKOqRVp
qvy5b5z+u0fsCuz2rejGEY87VlBTXFtgqN+JK6qFIVr7vmSWvy2zIadne+CvbBAkzSrsfC61ti/V
UJyNehLfLK07pp/B0XEGArV0by7azgsfAG6n684Qzi0xOxIXsBwJXUbcJ5hByg337XozaURU1AaS
cPNK7A3jeLPntUt+V/ntjRmTcrF7bkeqLl9yl4o7H5MCXiz7EEtBgY1Vj1vRYsXsY5OWvKK11inb
DBkUxuufX4XWf12JhOsawrV8E8Cs8cdXGAIPbdNkcnc/RFkd67LFaPPk9s9pb14iysmwRNbOmmGi
eUyNBGJElIQ7LPSc+D3VgmJDc4x08yMTzHlttLstldR3nj4KlN5xhLlMvMNsSAp0s6t+ar2F2zYZ
cHhmkPRqrC1Ikss2kK8Y2zBtMB1d2tl00lv+ZeopscvQKv/Nw57vU6hGYZHvv/72l3kBxk1B6s2x
bBeOtPGHhUUTlTZ1piuhKhXnKBnNszlGITgEqg9D0R2z3Mx2eZg/FKaPTb7XuwdONGdNwcgY66a7
NDYZy941UX9EeNKC1JmHlRY2GTLLZY/7O8x6nIOzEXIa3g3SfwtLIwEYxvEjL6Jy5aOJgXi7dSx5
MAuxYxydbNIhQJ92K7FKzUxsKrGFmsqRFznr3zwFPOB/8Rw4tvABxhtMH425Efvz/Roh9f3tL8Z/
p/CgJBFcyV1vlv15TEPvBEwWvcx8gR/e3k2hIwFARZ+ujXfDjspnBSewdsNh47g6AzlaNF/T5Nz2
xn06JriYM9N6yNzQBvqUMveNhqOo6v7Zj14DbAqXXvUf1aDrO7OCZxprtv5kxRTTtA6vtCYmrzIW
59YKsO8jY8sifcoR3s5TVD9rwPKXEczxQ6PV3b3vHoIgh3LCRGhVZUO567rikpa6OtdIyDcgYN48
vaHcBNteU464w4Xz1IyxOLembZ9ZL19SO9JXjmlwmbZRe8U/ZN3AGrg1q05wNMyIhyjt1JEqWk6h
LdaRmuD6IdWs2tE8/XhLWLP3TcqRv9cHAHwUOV9LYVy9jr6frqqvltV6NwOGqGvGYRBCLo5j/JJb
tNajBvSGeV0ega4SpCkmb9tN/rHVK6QCpUcsed6dMMCza06rL2Ub2mulYUglphiWNg50UCU3pmio
+cCLtx6wlm2Yf3y5o6+vSVMnCyJg+VJ1aXBJM+PMxCHdxj1lCaWHk7jJwxpWC8F53ciq1eC5mO8M
LdlEZpJf9KjbYTnFvhdxLg8mht3CCJPFJFV8xNPdQMZlaC6kF6yNyjC3wFZZCp7YXLH/S5noaZLg
c/MhjJLJ10Q/czj1r7prUXIoMaGQjGTv1xFwLHNICn3MuaGe5K8qNS/4Nk8Glq2zAju7skmYehhz
FhXHrkudwv9yXLpWhpGBSzQaCdI6XPnMxW0xRvoDOfPiLpVDtFQOXykDh7365D3hFFtYLuc+HKYO
7T4jAk8ZaI9/vrIY5j/3Xf8sLa7p2o7h2Ybt+PYftsjS0BgM9ZRJoqYCF0U7OgN5DJY4us3FONlf
PYfoa17GwWo0aI0roRUelDTe+tylqnFgcKfFcCUK3x8ujWbKfedzW8uk/yB8L9rVIAs2vasgElrO
c5vry6Ecs5MoRHNuRw3rXtVTsS7T9tYPtKUvvIID3mWQiaTveozu2JCSrTBMdx3luH4DxHlPN2O6
PUEPZW3P14WMUwY3T7kLWcnJoR932dPNsVJEpU/CzpDNC8NAGS7ekc2ZVHvFqZOUBdO2pUEuMtxb
M20riqcjuokVMKzRILqdje1zpkz3oujZtUibzTm9TSYPmdY1n+7Y7CMKCDFaXkzzg/FFv9MK1PIC
wCybiFuXHS53EqV2wEPwnzjxSrEgryn2anBKOgJdKph2lhNe2jzGcsMRDGkOIGwKBP0nBy/gUjmM
9ajkmnYZExs6X5T/RIz2lIwVdAr7Lp/wXLHxtg5S+MQBW7faEZ8H7hX6NOIQw15QlmCdk5ytOcYk
WgPU0tBKNhsEveoUZ4wimnR08lDfYGOfTW2zEwJzNX4X8RCTvGHy5WW0KOPFjJNi2vkeCOoIP8gE
tmJth4TxcEnGYZx9+gnGAHhVC6MOzKPpklX8uWL/P6bzzMel//Ef/+tz+J/hd7F6b9//23fOEj3e
vmfff/vLb3Se1XtStH9k88xf+Hc2jw9lx4Gi45qGbQnBC/V3No+h23/VbcfzdVN4Lv/hxvh3No/t
/xViI3QQmwGcLnSXF/ff2Ty2+Cv+KBg6fBlnOjb0/y9sHujY7j/dnm26hGzLJTfEbyhYSqw/bFFs
38NhMrjmDWjMVC8PP2/wzltslqyJ1cU1t+bscNTmKj9I35wf/vHxzydbPWRsi71z1eABPow1ztel
qA/0uhl7LIc0caf1vDSpce5X6+ggx61NnZlr0G5ZJ7MKIzV8Vgwwf94o5cFriaze38+lc7PcGNbs
vnc/sLKfjwUVhNZQyW0XZuG+4qSOCfKa98igk8yeUpJIcrSuepjqu7y/HUpjwmUWrR1WiH3QnxMs
jqs8RtAmZP9IZdBDpqvuRqkMMKK59uEEIYUm5SYG5cOoCcdqaHt3ClgHrHisgFCJFwk3YGiW4AD5
67GdsHetYWSrcKQfgdL2Hv22+rRYW1DE3AvtVS+gGq5NFd6NevucispdmYIbv5XGaxAHEIQz0mFa
FNGpLIKbKqcFqY38X85AU05GyAicBZ9Aoc/L9gTIY+Vl6mS3Qltrk3imMeGM2enO4GwnSielBTi7
y0v6Ykw6WCb96iDlbzxypz4V2JZtwqmAFUeiBJcz37CVzTPbCPyMmIjA8mGzyZpFoub8UOiP4INK
IiGC9Bk1czYI3GuBNWDJcaHmqLWwY+tGtvlbOdsEEJ+zJS31AbeA6Sij+rX0vAdC7fdGVV+8xn0k
Y/bUeG5F1Cfe+ZkDningeWcJcqs7k2Y5DcdDYvfLaSiPisV9JcPqq2pxyxRW/jWTAyHUovwEa7Ke
TAjUp1I4fa2AWf/s6U62El8mRtND0AiyBdFm0MqNpUeQ/DhmJa6zr3XmWY0h0S1zAWvern6ZJgcl
CtCmreyQG8M73zXPaWt8i5S/Vlo+ZD3uojYHYSal+IUyTm+uc4zbEKXFnWfqqmTp5kGTIVr5nGUW
o9tx4dXyLQKMuHDdYtzUJt0GbkFsJXWXSvkfJZT/Va3qc56/KJ0eFR+JYWlwPSxgXNwbzwwjK2xs
mY8C4Gz0PrixBn8zX0+lDt9O9xAMx2aB/UHSfpVeonSfK42qR5tRPwZn1zmbPdQOaxKcNCJMVTME
nhju12QMt/TqECdoY0avug4ChxRExxS/NzK4uyMxWT15AvT4bOX+bQugf9npc02IJlBEQQhopfll
t/pFIwXSGmhWiUGG14t3grp4CDCy4IJA3y8hfynnqysaQss0h2t9gMmhTu89nfkS5Wp7fxrOlscY
tlBFtTKtiOifWlaVAwanAdPuBrhf0uBWpNUuIzVU+bQ0dMmOegrkoJFzhRlRktc+KIo9MYBkazvn
SnZMyq0gcT2VbcioYJk52DnSArhUSyV8fa96jz+yi55PYEWN7D64+a66xMFaL8K7drCOgPWPknkq
T6qeMzH3EpK1aTn+4ge8ZpF90WTVLpI6+iDytgfEjpRZ3wdO/MH7EeMJZ+dp5MWGmN93T6lEsrGC
+CaqQk7cq77bqr7Aej0/nkaA5bNMRu6WTaCLnpxqKQSglBFkCLnfc2OAAAirX3GrcaC7JV3+0Nb6
1Q+RaluD1zSVVJdOnlImmpjmmjvHip6UTZCnwURTtd1eacpZ6IW6mPl4pQMLi5TL5RW/9Rb0DvIB
vxoPRO4EhGgRasPRSfV7P+ZiNgUuJs4s37q4DfyR0LN3pin8OzAGg7iqujJWoJUpbx+Mgu4be8RI
RWIOshFGRm/iliK74L6X/WdjFVe97N+Gkl/SmvJbm97pZUtUjEe+8lybZrN8r2Lm226XvWtD/Wgo
a9Wb9mNBCKCxJ29JeKYyiOP1qX4NuAm4oCYgXjwoBTE8in8NME5potloZtkSveFu0qLVLPE5wwFb
uWnXLgxcCzGEALO4ZUtNhkHMadf8Uefbm54br/UAW0xikRPMnHUddNuKjt5PJ2at6NjreuJzGu1h
TZyJbxIhLqFdrgXFJVgUcm/RTvYtuKBjmOZzePM5iPRvd0bjFjbzm4n2Fmm7N4HZb3xgre4IVaan
eSUKIFvp9dqevVimKNl04rCmwF2qja6HV33e1WXtDS2FQ5Jd7CwgKerio+tKsa47n2w+3tuWltA0
v0v79BsLCA4KjGV+P7x71qCvvAFwfmUso/nVNdPmIVDNqTj5PdEp3CuK4AMGJvhja7bkmIS1N6dh
dJw0PoN1nCqh6ldJQh8k+5VbLw8++5ziIIhZHuLdR2uGT8MQXUOP+VsfYwCCFrUD+kkYwtVf8qAl
/2XRbKN5436ooPy7oO/Mqr4ZtOQySrYTigIXl0U+14KVdNRWF9PV4ExFdLbfYbLDTTvwfRP7pOcQ
BOKWRFjs7EplMNNwn9EGJCDpbo9yZ2wbALmAVUcCr+ZrqJjDgFH4yKz6joQCkcgY1fsll9QyjsO3
P7RrDWM7pr1Hgjr3+YC3gBDva4wjZjt56tBMFjE/sv8Fmd0qHOW8NOxbf2c0Hv61obizCvNqT/II
SEsujGxhUSu68WvnQvIUjz3/yMsffCIcqDLvtjLz2aH5VE5ciDr+ZgwGx0bTu5UrStY7wmEcU6pt
kdMEkU0ci3PBdQO7FHt3C1N1miR9G9WLoOQKtwqfR1cgbg+Y6oYtxVIVOnc3rhDLrrdhTndiaR9w
FB56h18YY+ajP2THGrc5f/HXyKDHOJ6cL5nAWnIZhMZK+/BRGpalOItY+nuVWKc2xfvUVOlbq4S+
LUrOd4217RPl0WIImESR9Nrafm4eI2Guug4vfxnlDw7DgRX+lHfLjh+o6wUYVFff1shsyqserUT3
13GpQLGk6Q1CEJ0r5OQH3Xosel6usvSeXCDypfcY9fhMLTd4TqBarelSeDW99DxShLMKi/jqZMF3
ngNIJmfBLSiGwDIycyZsENkBXOCI9Ua1CysbPqyyJHcb6rel9TEVlNao9MHwMRK4r9ktUhp7AQR/
huGsiJndPID657iV6c+aBtXZgu1P91O46Ru+RC+8Z+hiDpsfd6FDUWEWqQ4YzyiW6BT+UAwIyNT3
hld+MrGyfP1NCe+rkSRBmkbdJPRyL3wbGVFm4KWLR6JIuLqkfmnINS1izE6ehcnWbB20dSirGlUw
hMbCM2Iqos2+02nXG5LwNbUSbBXhOw14t9KKrygqtwRlTtAN/SVJ56PVAHhoMqYiqB3wa7EJy+Fp
zImSZVN1P3nWW645x0JgUTHS9L5LnZvC4DE2Q1As4Q9CaLyoInwWxQC/J5EM4yzWXSb9LH8rLbcf
GC7oC81hFO8jsOfR8EI7SMDiVV4CNtY8FAKiIyAD2ILchGR4LgTjoAFOtUn7ET4DA2wT898wA9ui
e+NnTOhVD0mQ1EwPNtgUFmMjjuzINaotGQwU0BXGTaWCB0ZP7dJrdSj2RNd1f9YIJSWXbn8391xC
v2GBG2V6ncVXKotCfsCMd8G8/44o9eB4+FS1PLDIGAEUAVn5nNDLvHGqz7yxr7GGeTBN5fvgqRdX
9l8o4t/m5Mym2Y/IJ+xW6jxXdBRcO5Q/xGXO7n6/7e2WSt2gA5KRbUehbjh2Hx1TBMsxrN/w6nrs
O+hWL7aMwssmhmYXuS9mnB2DqvolW26xo5G+KdNbCQNw+cCGfjKTO6OjKAkb5adsAcLruToZekLZ
QE+GXDoftPQtg9zt1lMy3/CGJffxoptTnqqeI5HZ3nOwTo16xe2/u8fL9mHFAOXIHW9ZcOGmYSYk
55DoNvt/nLmEDYZPFpyrJQWFnHcKG0WC+z9vMT4UeGShiSUrN6nucOOQ9WO2tpNEn0X8ONj5wxiG
3P6XAfzSpZ8R+08UOo2cbTJaDCfCZKfcCbGoxMBIE8NEAe9lku4ZiDK1I4w2KWbBOjdwCGroAfUy
es87OrEVFcNqDnoUu24yV57uf9rheG2sVOzqrrqMynjSSw+NKb7RsMnw0p3bipink0tcpAC6pkll
S6WZ+z7iNdUmDoYP4y7RvG09dOwHpuhGUnnLuPDJNOCjFA0zPysiCKO79rm2kGpa4wkk/trxBOSM
flj0KtvFbgbum353G+hPOu9qbaguTswNMGLQqUWnDivqBiJLt7QKDNwja5Tvo1EEr4Ey2n0HV9sI
Zyj6g6aDlcqZoS+a2fTmZDcUe7i4od1Hy5ZPHtgOWplvS57XsOxmv/h3h2xpVFRQms+22X9HMvgK
J/UCduCjk85TaLPf9r0D5+8LDLBfVVLeUUyHezGiApg55hJ3zgLPNK4T8QngYG8Yw00dndGN2zX4
kK1XIGQARjOovKlMNgvUXwKnU2OxjhxkH/rbH5qK2HnMHC3JOdT6OkEzxOf3DNgTL85B48QnX2V9
BpMnlmHJbd7XgIdFydWcrGbtj/I79qiKCh8E9z3TWX92ysgOeDvcHbmFxU9m+ucN9CnGDD/vxkBs
Fo5jROufD7OMCGbJtY4OTYVgTt9eGIyzo7bCljxPIvyQsrcK900OJs0vy6+fr0uHkJl4XYUr5qz/
53sX84+ngR6lyanD337ez+cGIA3bWBvwE5E4xb8cZAdvHnr0vYGrCuMvYRGzfg/mz/28UbzSAEw2
0HOduFhklXLwP1QAj0YEyrUW8R1CP2KkIPXwrVc4Jv1GIp/9JJfbpLnvxyk/OIl3ZmYJB+W3YYyK
EuJHyaKdBzRopi02Y4y8ze+PNp8flxAYhHUhskM7PwM/75WGxw/7edfPhgzBxAQn9b+5O6/lxrUs
2/5K/wAq4M0rSdCTEuWVLwgpJcF7j6+/A5unSlnq0xXR97FfmADFpIHde605x+SgdWYBt0OhOmZc
Mi/OD7lEallMJgflaW7ePbmr4mcR7KJP7h+L4tXWCNqGsxY5+HWRBoBrEhCzFZ831DV91noe1j3j
mLluuetWCiWyLo1ZND9vUrFV4oZ7ft0oVF3m58T2F9taLInnroeDWBcPWoKaFzrBtsSI2IB4Fzs+
BNgV4/nkQPg+GsRfqgEJDb2iCRUpm0J8SbWr2D6Nn0PSbCh3jEb53gy1a9cJrdr5TfTM6ibcNto6
dTyDo44SSNbsfC0gpTWHOgvshQssL5wf0si0NpM/Qbso2a3I4bMtbtnWJOghy//bB//xHcQiIo5s
oajBLHTlK173Xhig98w6TV0N88ERzHbftoLRYMKqGu6SBDWN2FQD5b4YusG/zhpbtUh3EBvv5xbU
yuCM3ciWQGZpJLVObmQHv6Q2ld3vLcwpslctG2TifFSJr5TjmkA/RvLL/F06TL6JOcnrQjZAdNUp
J3qvSuvrS+fzSvxP8Y7/43NOW0xznlS8EkcCjXhqCajrxVeGQmVtYUTQKfznSTa/ANgZL9AZFhf+
SAOAg3dojR4s0exuL93Moizl2fOZ9j9+rpknO0jbxdLJNBzw87kpPlJ82yk64VyFSqHlJg4wcaaJ
XyzKnN9H1/xcbunufEUy1MlyPavs14GV3Fq+xIEojjzx8H22/nGIXhfF3yfKoABZZ1ksG/v6XwjD
3UhPTU0mmtirWenXG9Wvdt9nuPh54r+I58SqPx+Fcgdvu4nZTFa4Fn/TxcEuXvH9/38egmJd7DWx
dP0/Yv26+OPvYvXHc9fDtihN869LT54yijISsu4K+FKJulVowy/lzjSv20d1jHbhqyBtR3xfNShh
o2Y2NO/xHvQPrbwbEpEvVgSJLaefmTAMxDPX9PEls7VtX7UHg7CuPbVGcg3R4QOOAOrVUCPC0bjV
JIBrpdRupRFmgnjIEcLvK6WCJSrWrYSAckZ7PpKY3CJcQ8WTbJN/QhW05C/i9X+/mNkeAdi2eh8n
xYSC42HUo+DQzw9eSMQc9sJ5UTVRY4rFVq2qbVjNCqQBPAQ2S/8g/uD73ChMG0JuyhU6nU8f8eDM
h+b36vdzgzawicWfr4viT7Y47L9f/x/+/v3OJFflW71So+FoDNW0/v7vf7zdddGav84fz14/+o8n
vr/g97v83XPfny7+OpjGr8yrwGZoNT7z//yj1fng+PH2U5X5kI+ax+vbfW+cH6/746t+vw1A4AF1
OHMp8Wrx8REHl5LIr0GGZRjWJ3WrPxaHGcqhpqNDQLqxkP/VflGGCsf1/CCeE0uiLyNW6yFetwBT
NjKJioyf5r5MOZs/xcMonvRB/DJD830Ig/NtRFiu+DJc/L/X47QwlxSqGISK6z75gQxj5gcawFz3
/Pk+6lQojQhJv4jOjJH23O+b+eolc4NDWcOkphLXNnBzjMUInBIvtPsy2g/Xnk4phhBw1f2tHtsu
82U6QlkdBLIrGjr+fD+SW7g3YWZuhSktwSjI9pp9a2Jd+NPEKhrkXym9A1eZ6UXqfNKKJUYSmz6Y
KiqV5DfRFA+hurTMzKtMxquO+nFFzBJR3jOEoPjX0o/nqkoGBRf1KTUNOliNAq5YPPSz0fP6XCQP
G8jUS3kiGnd+Qac7+iYoGUvO+xMfebkXSwob5roknkPfzDFgQEwYxwhgb1Uz+jUMzPUD5D+6avP+
F+tmpT55ee65or0mum10rNkgYg9/d9/GooqXzK6pGM/junJ+EEtiT/94DhNkTWGw/B2JG8G1A3dd
Fju6y6ipNbZD1Cp7V+zi746cKW5F1/X5hmVODL0yJI6iGRcKl6FYHIVXsKubfB+H5ScW9QJ7NRAP
XYJK/sceFU9GWU5tlrFqK8lsgSmo6o3JVV6KIO3p8771OjAVTAZZh2sKYjZNHo2ZzJR0Td4ThhgR
J2m+erJT7WFM/fnwd89RgdlKYU1Uj6LVe0K0/3poMsoAtaWB+v/XcyM55jTHqS4DQ9BXlV80+yl8
13yn2FGDNNy+7l4MItL4fvM56ItdJBYxkD16+GsBINYc6997QuyY770TVES7SxZYA7ELvh+s+eL0
vXo9KRszd+Mx/hS7Qeygv9tV7bx/+lwttj7lLrFTCtNZ60VqbsSZdt1F4syzo85YwmGkJTIbZVAH
LWFRjSQyZ8QIRzMoah6d7wwJwZ5gtoRx8ZtYH9QQ83byFTY7mVJY8sX6ddHxrW4pB8yfxSaU5+14
3d7zklhVdFgfEEkX1zMjUm2QEvazuECKc8cZyXwkmpcT6nou5Wa4M3PqZ4VNa9ok6mipsfdBlWBk
DSRFXcroX5gVqfF2yHqX/iWFZvHXab5SeBkmI3MqnsSxVOqwWfL54XtVLInnDEmi8cAAQhxpwbwZ
pPk9/m8rIlR7Vi/8B0XE53v1Vsf/roa4/qd/qiGMfyBA1nUmhQZSwP+mhjAsxBIWeRCaPUv+/6mG
0FBD0O2SEVKYf4UY/VMNIf+v1A+q9UNFJdu6gSRRx94la6bBV/t3cWKiceHBWEJBhIrcQA2/9DB2
zbdAbx49fN8R/z+fE6fw9W76/V5/99aVHkjrnDtWpcM3SKO1eFEuRsDif1KBjhadFWIxBsnkJRcv
6UGzOHMYp9pvSptmedNXD0H/RP6HuoP7ZrmdxugOM80r+RM73ovKvgErkor4c7pHCL+OCnqW+huW
VIDUUGUNyjua2XabuRw2aR33VKd48OzgpWijGNgFDTRJe2yAo6V12d5SgtfIIrH9ZV/lIydZd0qi
7snOyL1JKnr6UUV52YkMUh+tnapV0jog1h0QkuxS8kSbSpo8GtYnyzHfaNppMMAI1KatsoROZeGY
6/EmqdJrCnQE1Zij7FpkZWOrfSjYh1Nq6Rmfs2jpM6/1gagf2c9PjmTnOJr0ZuHZVnsj5163bkIQ
sEQfLXVuvgTx1dDr1lZkt0ijdHpZRfakRv62No12x73qq9cDfeUTRhgTU0XVHlgvHbd0beDntQfg
WVry5LOjXAt8EdPLVa6RIDlkHYwsbjGLwpCMddZn56wD7Uw4ikvhG5fa+OEFvbPubCdHMaEn68nw
j5ZhPzl+6mC6Ik+vqx4y0/xofEdeEu3VnNAbIvHLk9sqmBUvzXpKucJVmvPcRcr9ZObkUujFprbw
AlPU7HKY/Doc/CXsjWxRUQdaOJUFd6SraRZKJzvSdlqJv1BztN9dCEUd+mCzCBX9V+Tg7cN1TWvD
fJJ7LV/nGWA3Xa7mTGwiSQMLZDzKE8nyqSkoZ6+SjwCSaL6hoEQRw1UbvHuMHA3wslvKzltnKvz4
IlDXHrifClDiSpF/5x2Zt5HxJllBvU7ktFiFs/CiissjCNWUsFd2nzIjZ9okZu/lxU0BMGlFtg9C
QiUoqSfqN9OQQR9ESW1pKabHRttBDyqotNq565v5U5ZDAG3VokRF3fWQq6SdCTi/LtEFlKSAqpNx
N4wYC32sfGqCQ0wzRk4BeCJFWQFns3p4iJD0lu3cbkxNmX6wCkzOn4g8gvmtmFG75KtCFCCyBnjH
e1C2K4QkHToN6y5qkk9ZptQXGLuWzE4XhDZSKv0tg/IElSs0XFxxCPaNHSDpjwjLuqs1F51azVLC
nDjECWjlGA+/n/wC+4aKdninSvYaDGW1NWICj4oGXGgB8x3vGSxU7RFLmkH8BftKUkvDjZqD5LwP
SnE/X18x8ekOO02nA5KdnLIfIAFQYvTUjjxmXd5kkOwOjReCSKWq30ru5Mx2vRayZgibSzIhj/QB
bbze1VvtQUUeXcWZt5WgAsbzBOP6YIEETPXnMB3noEr1NqrMS0xvf0U7ATFDPVGlQmuyN9VN5Enh
rRV3mx4cxgIN+YHU2ZZwUOzzOeeEFQ2kzWa2Ac+WoKP4oUnb3xFnly5B+iBoGi20BDhAa2mqocM7
EKeiTeGzMTUdAgawQVHZUz+tk0OSJtUq3PuT2tJ67plzRf14jGB88ls+Jr/TT7QCz0PocWgAZ25L
PJrNcFtia53tR9bWwj66tOLHUSLP0bcKbRUC1vYt+90q5f5YGdvBnj3VmJKx39p3eWgnax+V/aIv
Lddo8Twb2g0aJHsRwSh1/dgeXTznnGJTPV7Crs9uPFzWcrMqZHTVphq96k63p/5BxLKE1V1GkxVh
B1hSeEK8ZXtrYhzoL0+fRWpsza7tNzWiWhcB+q/CG6hvwnUkGKHSVoVOpFQxYk8KUuNWDxetUlmw
vJEcqFSLUQMZ6VmrwjsFG0w52sQZtNUsmJbeW92G9FYwzFL1Gt+2F4YrtUMWX9jObeatvE7y90mO
8qvRwPGi5V9Q4TZnPgHg/RaFRyCv1QnCoNbqGuE13no+tYap7Y+JYQIJjT7UVN55hr6vJnrjipnR
086lz7LvCIQreJYwJEx4xzzIIaz2N9wMjpUPGSMKuOgGenJx5IQuRH50ojFHTPUVqhResrT6DEzk
tI3Xc6tsvkZvbPd1HDxETV1sO3CTuUK9tTGbr2ho4Cfb9qpBfnIMDXwzhuLGVkjIpYT5lv4BR3lE
1V7y7K+pSUmzoPHVM7Xd1U23jVIIrqhIqB0ZbN3EuJEtyTyjDGUsPAT5KdCV935Q7yoYS8gn2l3Q
jRlwwjUm8XrhqMmT0ujKPou1btNkpE4Q8npre9ljKWdAyWZ+rgH3xZhM8qQ82nFAvxZj750a9Fu1
DYGGVAQtNgYXTAOlxPTTCTMQWKXE2AF7LXPWgxNzLmf28Er1Swaxor15pbfUW97bt9ovEFAWiKzw
SE49TPo6vIzpk6366OgpSerTzLNOIA+O5heiBGuNAxEnCuAJDyHXEkDWHW+5KckIWga9HN2GMvor
RfWPsIakY4fdW4b3vihRmlMOGEA6q8TojDDNynI82M0d+jkEIyjEugJXfjrX6GXOp0XZwuQO8+7c
jlC9CkX5LElqc3S1QIJfvKSlEYIgzL6cTiHETC43DUO65WTg5aevu+3qelzVqPcOYxgu5Qo5nV5h
jo2BfyCsTldxrSQru6y7pcmFzU/DQ+jnEjbgiml66Kp84aUWkzBp6OQSDUG4cjJyPsgi6Nw67Jk7
D2/oZWgj5rW17rT+0yfGKbe2dQYvDTD9qxqBFRpqgrgYK5iLJtELbvaOw4/RmlU5gGZM4vJdSeYh
nt1sPcmMj8yMqUfaN2OjwvTXgIFCT3YtU1JWbUrfQnemzUgE21ajYT42pCHV7CxSiZBP2nqxkscI
ndqss2H7RcvILj/blguGpuVkboSWseJaRkoAeeHn0kCl35XlsNA1wrYaK81RhRYLRckoEpkyB9AQ
AaHQ0k9r1Ii4D4FtN1u5Dz9oIC3KSR0ZX6X9zhrDdt0niAjswRuPvVVpa9vwCzqcKqeRpMKLgMrR
T9xZC99yowgCXMLnOoR5MiOFSCmjskMBlMHXg/iYG4N8kWqtgLgTNOvKVKoNCRp3GSWQIxEqKg1Y
BgwYw04cA4xBkl05ybFb+h6HZ4ZfpY4/pkh+ryvr3gtwNhdAw6jItb/KYLLdcWa3VBHN35H7u2sY
46ME3HNrZumcTq09OFNfQDYblSVEGsPrPnSieCRgPSsu6gSkJTxUI8GPDmBlMyTZW2t/q41v3DgW
fAGHSHWzkB7S1C4uuElDz9jhsMRXnVXZ2nfsU5mH+SpSuJGTs0PAj43lYtL89liTDWxGcrksa2tG
D4bSIRnBBqDuvTFIMdsYlonzoQ/gPE6M6X0M4A/SYNzk0GbiJMAzr+nEEiVgBjLuazIMZuDlGRfE
JjxHhPrBeAeAbUlkI8OYZ+5eKJy8ednOtvRgpZkBDKwMZYFihsVRjsjh7GLAI05cHupIKw9iqVX7
Gzy2yk6VBoaNVq+huOlHRgvoLfy8f5bGFNlpPB51ozXOgcWJbYTNdoxG9IjcNhfw+bNNJHcwyEeY
WWms7Sx7HrZbuNiYORZbNQ+ot/veaVTaYRV1BVZWyC+RPnpbbhTHCrnHATZsuK296TJGnbcdYg/Q
kWztB4ugC6Jop33TWXdJV4B6DPV450Wl/JTasGgUHW8SFPyY0o2rRpY7KmAN52y+thgiMk7sU8qF
BDb6kbBx+Rb9+VJTxuDYauYrzBp/IZNHsI2H/KGsJ/sApvTecApwR5m1VdO7Wran24nSpAvopFzb
WYri2ckzKO8m1BYStGkDwBBBYHsvp3249JhZrLMunGuDynNDaAwjt0UF2vaMXCy/yfojmTM18WEM
TvOsZJwwP0x98NfDj+fsOPkdosdzPRmWdmF33Bb91kO+L1XwtcSzMoLxNOd6VhTZsDcHr6cKncXp
4nsdPSvFGHWeP6hUWPFf0i/L/K9IxlK2nObKkHggLG6cpVHqgWDTt7ABRwALGfWEVNZU6px0Xpwr
d9f1piTrW4O8Otf3lFiiWqpzr0X1H6yquT4l/iAeQkSoUue3iJ2GgNzAqjO2Bs0da0jBzgoicSpK
yGKxS33S7JT6WXQ+RZv1+6Gfa5VidZSkS6kju2lrT162foZTcy5dive4Uo65sDMBsTbfT10/oCoR
TnaBdG2winfzRJlbLIpOp1hy9HCbq6CIRHdOdL0Ya9FiFYsVjqidrxzT7wbsHyoD0fkuZ7fEiFtC
dPKZeEiT29SDiTpDWsczbt5pPdRcgQSlT+sU4mLmoluWycw3yrmEmRPisrDaoF0Fc/VOPEhzod08
xiXdfTeeGDFSPF0LULwz7yqxBC1qUtxQIkxg8PfV3HHQZmOIWLq2b/XBemm5gkPdp5ZtzrXtvGin
fDvaE/oKR95yX6AFMpfIY9ESEevqXChnfIKpCs+eYCo2c/ldLOlV3G4NGFLtXGuv5wexlFSN7jbq
8NrNL/XkVUO+DqgB6rri4BNLIW0BDlBi5JdKlFAsn482n7GO4oofzk6aD0RCpKO5+BvOpb5mPtRa
x8Du2acJTWSFwmk8F6DnB9EmLObKYV97+14mDvDaOcTiu3KYhqJ9fjREsVuQ+QXBWnCyxWqmF5U7
aO0HsdzNGu/IBUeDzxh27oFEoo5+XZzXR1Cvq9hJSVyca/KOKMJ/CxPEk2J1Ipx4YVSZkx0BwaQL
IamQp/bIJM5biwMHl5rhBl76EgS0rRfV/AvEDxK/ZbgDTx7vSy2iDD9eS6dzxZPLBLgXqqgbszX3
gqMs4geq0IF0YOsRlxL1zoDNkyyAclAvz5uGeQAPMSfKqsojzCpzx1s8cE7/tQSPnwv+97r4syye
dFCPIvJhjvyv/2ciJZ1csd60alq9/Hi3qYZTXsufQzHw20p97qmIRR21Blfxdk6n4cmoAzUIt4Xr
/Pcru5qu3DA/iCXxwm7gPkz1hsK8zCGhRq1bGGa6FWuyw0EjlhyteikxZLtirYoptbmyj9gCEy8Z
3VJGDEQOiEljOHv9H8a89GPVVLKNY3JV6W0mqYvvt9e0WlrFegHJYN62YrM6NukPYlU89PMfvld/
vCTIJ2PbzRYg0VeizFTw4eg/XQm3PULnYJ5m6+kN+IuYe1/ZUz/zIUaKjoUFNPSvxRIvcmgR14VZ
NB+NbmfPgglYV+xETClADsQiZdxyNZXcEzDHYijmr6JZ8cfiNGsT7IqZdBh0G1o29Ee4hfOI9UEH
eRstRRdAMzvbLST5+bstJr6+WA3nRqpYEg9BUb5Ofau5362xn0Y1D08pFmhp892LEUsZ18+hU2fF
kVLhxiJjTTwvHuAGAMOgBrXqQTdSoaH2N19fOIGCWcfIInFPOfpjm4Du+eJLdgDnwLwkVge/Ygaa
zpD4ZlbukyUk+F3iQeOuz7VJh+fVKxLBu4ufB+F8TJp+W+7FMWlQfyPSQL/94/gWi5gWISn2JECI
1UIL4k2iKIc/XieObJkoSsWQtPUfB794zfdnlEoBNSKdKZbz54bgvZlBD4xgQ1w81y8o/kttFuCQ
kdZAXpWJF4iECI24lGwfzid5MC/9WBV/0MhOuTIG/u9aS2UHF+Z/aqT0/7V9S4saW9wnVlLhOp2B
Eqom/udf3RRL/oepKEAVdBll8L98pZb6D07m2XSqmrAVFfuPTgr9FzShhsN9iD6MMYNw/tlJUf9h
YlO1HU2D02FjLP3fdFYM7d9cpYZuWxbvZNo6djGbzs0Pd7oumYNf2haWY+RGcWhSVgvIsXOlx/KY
bIGREX1QQldQXVxe7UPzpv/2H5onnfyBbDU6G/ivw8SM5LkpDi1qUnPBNZIJiFGhat46ETHyK4hA
wWPcQIHYFd5dskEpv87e6JJomouMPcUy8qh8ABJaWTtnxSzhj31ye6V4/FfWQq8Ps2ZGVfwE64jf
6NAUw3pl8c8P5yw+6RH1tj1t5cl6ahXlLmiJyJvnEb3+u63aL9LEei4f4asRKnf/+cOx4f7NFtbZ
U5ahy5Zs/PTt5qk3lJGvTVv70ekP8ld+h2CWRPtfzTr94i4HWb79su71O/jG+mGG6t5La/vk3NuQ
Dm/wO+kXpTopR66jb+l52sUX0Pv1mdjZ/tLCbnbDM9ESOhX5hXFvRZspWhFs+jt/Co7arbwp7E/f
ME18FdNT/MkN27zVXyFMI1YirYH/c4IZNlmLBXVgptiP6WNHQoG2M6jSW67lEOG4UIolzlEKSj5R
Usf0iLHpA5W0tm2sBeGtmYWtYWGvqvvyjGRcOdQbe48J7lf+qJDm9zt64Oesh+fsa9pIdzOw7eRt
TSLSAUu/+fa2P7Y3VOvtdfQ5btNVu5pGN8T3WSy+1AMdksYhUlXakVJcv5MN1loLaZW+U7cFty3t
ql+IwVPVrR5tmHD6QlVdrtD+AyxL5xE6VBJdxtvJWvon3wRX+5Bf4k+QJANTqVP+YGymO5wNGRyC
B5w6OTQPZlrH8SV7M9cYEz3KwF/AVqyTSWKYso99l6m5z+TSXvdIkYmtxKFr4X/FhfzS4R3CvMUY
K1HcTL7o8hpPpnWpfvUH8z2/9W6a/KzeM+GmG4fkHWsTODnnLtxI53Tfn306+1v/1jx0xNiuAJ7X
2rJ4S/aljadkEVzylfYVuf6aqnhaUWBeEAsFwKJbB8zJoUEvvRe1dov8NnxogpN9gN9uofFnyuo2
bnaYNvo6cPV6iQAaRq7xqnx4pwIP82l6QYrnrNIbb5n8Ck7qSfPZtHWBLWQ5AXYwYH4soo11xDuY
RRvKfyS8LjJ9Rf02+awucK6Hsxou9Bv5Ve1c487fWRUtqAVFeAS3PbzABxDGsyOBiEvrSBNL3UZv
7a5apjfqncLN6dF/N89tfWgARjx7j/aFCjyHNvDYZtWCgd2Z5/Sm38mNm2pH61LrrgQsY5u99+uM
LMJtuSWmYcX1xNni/oxARzpPU0kky8YqloPbLFPOjkXy2Z11tuZBjR7waJc3+c7EFklzb8GIAvun
Fe972JHsNL1eUWpXIUOviGB4AxxJTWehuE6wnNxaWuZr52Ls8akEJ+zfQGaNfkfQO/XR39WSEYi6
Ndc4IncA/QGaSvRRyH47jVsPSJe1qJbVGbwdheVTHC0VYNuPlBaJieo6Jv3L1lx1RGrLC+UjeQxc
Mg5eyVRJNiBDtsMtAh1zMxvZdtFj82tcbcdt8KhTcCmIhVn6N1az8puF8QDk9ktiFIoB6dR1u/GZ
4bZLdcm5tB5AvoW0GaudHC6GzeBTjVzYN1r76Fy6U/Ma7Oc0gtfxTn6WVylV+4V8p9yANvzP18ef
0CHbVlTuQhB/FYXbnPEDOqQmk43RmA5O7TerjAqpmlrPdlhfoRZX5MPf3AP+20V4/hjDQVeAfMBW
zR9staqS4KB5CqQ3pX+YPwLZym70h0/K5tTl04aCe8kt/l9jgb/5TBVH7c9rvw0TUSYCDFgdGTny
zLP7A6mk+fD/B0BrW8rWz9oYeq4xZNG2YLiJyRmbpmLgBHeStVc8Rb6DosB+oz2drTyyo2HGmDu9
GB9yz+u2c7oO4cPIsEi1hrusyce4HW4GoDxLNAVw7TVaTSF2MtceVBvjugJ+ZcohI5b1uRm4ZCQT
WbG5fpDBGKCy1cqj3hOQDnNpH5twLuv6SS1awMFWSDVNbh2YqTktOnu6a1KmpxzldAuJIyQperTz
R1oI7b0P5uvkEB5fIt1bpfHs9dL9Yuc09ZHuVkjJmxuZJxevTpfvqLImmMPWifG7xX1UZm1CiRgL
AjJeCSpdXqI7SmNlo8nTzmqzaW1C8Jxrr2CPPJBvFVlHjgTLp084N7LuNsSUuGK34wJNcLM69bqs
FNjcMlZsINnPalFJq8qZipVShV+w6uOzKjxUuXwfm55+CrtSxwVr4sFRMYrnhkRndNxCqrqgUCTb
YEzXJDEGC93INL6k/aU+BIrHNZXosRWHnLfwkwaTo69A5pAmfaOXKQRxKPMQ9CjfR7J1amqLPENs
dpbcc+PDeAR8Y9yYkv7ek8t6dhpXn3uPHg24bdep6C0ao97R6XCHProlfPi3o/LNMmN6MNQ3CMvE
GNvpR0XY4BaEBPezSb2JuuYUSLSwmtw01mpoPrWkubs6Hffeg5GQmAwSOjxTSqVDtDTNe2Py78F+
Ia0g/dgOkE0bt8rwUQ7G3VRI2gYv1vNgFk/FwKzoppUDcsgGkm+D7D7y/Ac1rD8ieyiJfSqecEjj
F6uf52W9d5U+tN0pJEvUSLHzDsQ8g1XmJ8b6tuOWkBHjS3tMo0+prnQ1bd00iogdjvxzUBiPoTqd
EKC2YG3Z0zY27CiXNlKiS9sqr9yoo5qK/ZRafts/ZSTqyPYc91D49loaPkcOdVlKHvD1fHjWuO/H
DIe2Q3FUBqAVY0xm2sTMsDVvgbqAD+fO0Jw79sCI+yhh6xA7o4w0YQt/DVie2gsAAoTqmOSLNlmR
r7vJcPzO+0z2pPWQfIIRXFs6ZrDAWPWkHFcTTTa73Oq3ZkF8K65MeO/LLCdaJSZeJIVQQN5OP9B+
xnVQkaY615GVX0YnLS0w7zEDr8z4jIK3abifOmi0Q/do4zl1NGC8hJPoxdzgnsA5gv1giNYNoXlI
rco8aL6vE0Oe3owBIJIF8QCqizmIm0bVakfidm00+NZ50ih6jP0OCqKHIt7oVmOmlDvVzEYapGQj
xR4WY0MZ2kMGvUzKfW+j5+TaQQ6tlrlBF8KvJ4WkM4cMBA2uvQ3WZTt23V6BAUGq4EBEF+ISW4Ff
NubhmjRFlfhRHsxRVfdJWDFmU3Fdb8rGvsUcTQK4ZGAkUuiJ6aNWuH0gx4dB7+O9Zb5F8SxMEU+F
9nPWUc7IwzQ5iGcMUseuS536mzMiOkDIpVniU1pNS4SQfqXR3G4SLp+Dk3j7oFU/Sx8Liwqu0r0N
lwk9+5vprqZ7Zy0ZAhRbSI2n/OJQp9sQYc6Q0XtVH6et+hoVbr2qTslpOClvCcLRQx0vTWfl3E40
QOpl/Drec+6XxwHz+BehUy7NSmx/Z/t1kV8C6O+vEr27m+CtPurr4dTKC++cv6cHhuwy/omF+sI+
Ml/sQ30PdRmOKzgSrvM3VrEBtsaVPlVWxE9ENPpw4yJ6rZfWWb5Fe6UwPEWGYe4ZzhL2TI3ItnbK
xV4xwEdgXb0SsDVaRzpa/DeLAeKSppTxbt/aH0RQf4bdazCt4milN7Sa+Y/dV6m5xlMPqpl+H/GR
yyxm1INrcpWcwcw85Q8M5P1bezE8EUOxkW/CjVURvL7yiPO6aF/JrynagCp+n35F08LakC+Yq4y0
6YQxbCaocNUcmq1SMlVZdwd12OcIFHAdyRhkozPF2srYmMqhj12fXnqPbmNNQh/NO60+KPqOHt3I
2dYcwPLKp6qjh+wa8oKgZBJBCtRHVIZAISC5cXvz1oBqx8+7lFybDqkL4dxeB9LC6rkgcD8Bo7wc
Ssid2Bld/zlpNgXu9YV9tvnmpPPuCgzwL2qx0RQ0Y8t8hC6ySIylhAT1BuNbuOPhlPHzoLYRAwuC
D672qn9hG8ecX+OmkReVtiVx2jaPQ7umVUyfFpDtKC0alF1ueMnZWowuP/EYa9WheicZgN1D2gAW
xHhB+FNy45h7gBrMQszsru92g/MqnbmEOWfD2JuvEs3qLYdFKu3YxBb6Hv/eOgOaa7j6uUzJiPEg
6wBN/HJizGg/WOesIoX4bBOs82G40mV68m6YP9WA15m13zUPIE/5bP8XQ9+X7Fjsug/mZBnitU9t
HZ7NE1mC6OyJ5XjuH0MyBc2lc+a0id0m39o9zaRl/lisCXpnqkWr+ZUzAKIDk7UIdM2yBZiDi50D
/LH0XX1lnONHg6HqtFKVA6E5TuECmnzGG+3T7eL77/m+cntSodIx7GZTuxj2LXmBwgkEzQL4QvkI
oY1SID+Tt+6621x5yXOSWhe2DaJ7FcYuhVQ2osVE8hxXS+OolK518PaA2FqbeQ17as17lPGKHZSt
ZO+pjZ/8aZOaS/KMk/YgveuZCzWDBA0oWs4Gd2x5dm7G1JUnWE2nYUeEb72Y8/pcJpxoKMtNdWjj
9bCn6H4iDnHu93+MzjJ6IXEpOXoZ6U4L04MGiyN8l79XZD4xm4NjvMyBWrxwXNFPHkJSUZekW0pb
lWtG+x65+hZKYH0MtkQIWPYqfkk2jblkMMAEDIX1UwiN5oaUnnQp9asYJAAaMuhDGOZtYPocIkvf
dPsjFnm0ftPJ4ahhikpdwE1+VRITl+WAjOnCjBzZWPzQbRjlOQ9YENrnnBHOsLGX2q5eKi/KGgbF
Y7KhmPOayuiQFsYuOYVr7TGjruBaR6Dc7nRPKhVaLXlR3iYX5jOvzTraofXQTzGXMdJMVw4X7g+S
c/1tetZ53+5F39i/+A0XZrp2tg32WPMn3NL8ajSIk+vsckR4NyQjjxXG7nWWr+Wzd9cgGF22zOqQ
nqyYljd39Y30Wh4M8AiL5sW+IO78FezqA4Zpl2HCxRtc8kNRzQ7dPWQCG6Tfwts5a+ddddMnbqHN
7aySOQ7r/Oyfq99EdhP7rp5izN839MQwz+qPxTv4/9OsGXjQzuFjfMBPoxIMtdfpwoxY39AubEnk
KJpdId+aF/1k3edPyMUYYIaEuPsoWJFcbqsPpgYorA7VTnmhmzDdMKU7c4ehFMIcMXxvSJ6AP4F5
iJPVgli8TPRlClrU27Pd0Wa+lIcMiStEhxdFczXa6jf22WiWlbKGSEnTPZC2g7JmPxEtwm/J44s8
HHOY8tGSSSqmA69dZyfKKj2ah/zIrFL5qMt3RhUOcqzmqF+wt5PfuAAadVE3zr0SrGgHQ9Tw5SVk
Zx1MK2aWRbXD6QpmaDiG25ARgXMuz7ARZP1MDAqyTvurq1aoCLSF/zz9Ts/iMqe7/j79RXWlp2n7
i44+wyLHHW/TDaaVix/uNeWdzMPIvvj9KYTMseqTwzQ3BhG7HGySJxLzxMWfdBI/Png9fFiOdOkL
5czGttw8uuX64yDVS5yHeN/dj27wW/l/3J3ZbuPIuqVfpV+AGwzOBBp9oXnwJFseb4i008l5DM5P
3x/pqlKWT+0+Z982kCBEilLKGhgR/7/Wt57RPrIi6K6TVyoQ+ou4pQACgFHcJvtxU54EeUTM507+
G+MSFwNd/0EYLWqW2/yeCFrzA6IZ3KpnAAOOu8J16PIGdIuIoYzrIxoPxmFLrJPHvngEcTVay9jc
uowt+YZBRXC1e43eansZ32rMS0/9CxmhyJRjJqB7nW9spBEtsYIMQWL2GwxTYO2g/4v38jF/y70r
46kI76M7pzi6dNp30es08UQc9aNHxkwXI1wh9I4P0e2o70YGimexKzbGtllO/FMKIjt1i+UZTtx1
iFav2hJ71Xw65qrOFlw2YaepxD+9Og/qeOM9ZDuka6/NJ9yUglnAGVwTbUkdZhi5LzfqOn201aV3
l59QZ94XVygM4x8I3ctf+qYBP7f2fw2H9Iemn9IQYAFwVN72FoYcX+kFrLFyEZ7c5XDXqlsz3NeH
cD28Gc2qfOSqjsoy41mpjd3Ex+qB7iejiL5znizKlFDZbiko/dA36ic7AgGTv0euDr/LmCJiEZqu
E4B4Z7pg2dG8LyiWBJsgOaWfxH847Tr9NG3SIohXPcZio6ydbKPbN0BC2rsWRCrD4qC+GZRbEuO9
HVUWJypEspfRoqMfM0AZ61wiyKaCxcIWte6i7OBtNKiCmAKVAONClGGoQmVEoiAotIVxPbBAfyHS
wbuu9F+y+qjQUtzxNxE0jUvH2/ufzGGyW+TdIYnApKUvE2YJYNzWJNSCSS1e6X3ywRnkmLKwPpgQ
xvjqP3bAwVCDn9srtFUf3RsK1hj24nv5yaoRfV5eLb1f0qLXxNSaNfOBWrL57Peg/hmFlsReHMbr
YZVepduU2eWqsxbdTcw0oyLxxdgivBPtCiVyuwBZukYENIiN8VPdM0UMtyiz/aNxXe4o+HF5Kdf+
TfKa7aNtgN71vcFyRlnzXKKbI2ptwUhx62zLG8c5qtv+s/10bvhWKkQwnsfr4Dr7cM/+bX2dgjB8
d/fhU3XV8i3wFuVTP2yG7JcY76CMk5bM0muI9hjCwmrTf9jOtqBN4bKUWfgOX3RFrvow1Zet42tL
ox8QMmvQZxc9AV+HkVVsYNrqsfMTQUr0dIdA208OD05OOVTrOmG0peMqjvNmPm++NT/M7hCIZnEs
uSiTROH2Idqk+e7cHrE3DXeJXyNYiIKTVIlqNIHO6466CAOuM3UpjZWjVtoakQVkKd3vt2kBPSTq
U+byztI2o1s/6PlhExy0TAsRrkw7PoVucETFwWtDQbkCrqNugMya4MxVd+FlpbGCDwcTro1T6kca
Fw8rh+wMxcdX7Bq9v7qW9uRMqVSKUa7Jn+wF/rqO6lcRw2sqG9k9CPTCYQrHp9SosKsuE+6axtaq
9KKelXD1IKXurHLP+aEh8mVaDdpp0IG3Vf7Kr4j00ly7WncJhMhe89KNHvbBUxhuzNIwENHDHQx9
4lRanaQBNKLoA9AqrfIyr+9LZkeAlFaEKZLk2vss1nqD5RrgbKNhXC/ikUKK0x2DKDkpHuC3VhXe
dSD1V8sYUZdP6ogmDvbZQCXTUKJ7hMkHp7CPNoMTSvdjq6srMRL5W5bMkLvcOyWh92bosTzUAL/a
vGf5HHH9k6O5wegw+0zJztvH/pH19V1dqMlKM6A4DlqKOzFMWYkMTCrSGjN85z4GqU3QKmrLoHUO
0vavvILY0TgDXNORo5rW1p0X/UiaCo2MKz6NImFZ1jr9mgiGaKt6k0JB2UZAo14Nh8WKF7cuerJC
Af9UV+ic+/vRP6VZZr6kzYtUckDQav2aNSPl5W4VRt65NH8BJq5wCCZPbZAwrpZQC7vK/VVm9lFI
dJYK6PqVmvEa0JmSggFkXHMUlr7js1I7+E57/MoEUPwaMUILQM6YuJNV0BGd5lHLIxLrsSQwZtdE
ilyWCrww3+roMPjdMymVIBI1VqeIFjWXoMm+T8xFNbprC6WoIUjXCSNNxeKo7dSC8nSou9sxRmwb
Z6hiK+3YjM9ok5/bLLhB4b1uXVSwVZs/1zWLsfmx5JL+Up19LAou1h3rd+ppoY0NqE8AR1rEzVeD
eq5V4yXrY2wDawT0isH0vmTUIUXriatysCDYgVdgfwhPPucmeZbEr62KjCmqntePWUmQTmbAN7U7
973qyaj03g2LqXHYYnDJmTAXKR0EA6WE8QpZ9KVqoDbFhNfLOuwmvO5V3hJtgHMFuhwtlKgMoW8n
yVZUQHLvA3NSW2M+JrIRjpwIWcwQEq6V9skdbIyRHcsmu2I+rb7GRfceEQXHrNjbDi71oLTeo9ZE
7dVkNHpaE23eYzlJiSKdS0pCnA2IxyRfBST8IowfCIXS6h2Rb9bCzULr0AoGANs/N70RbG0YcaxL
o7pFoKaoJxijGyndeqmEZy+IfphzNvGU5+jU9V6DYoalH8dFormIsFvqFoqPLxVD9mMY0kHkErnW
h5KAWKKCVZ1+m98UtwTfnsIObGQ5TGWywQETBrZV1PduJxGUq91jCoiLQFWccTFItAUBEiHQQxL0
ctrJKqR0gvdMn7zBQgD0463l26llu8pgSmtWCMHbuHnGRc18JKEXwzU8vXLLJ1KbJev+6NWuXdpX
kTfcGNkUOuec2y66Gi258jQD2B107zxnLd23KO/wnQ6raIqJKOgDKmrebiwXR15i63DdwTihl39A
wE1JIXF/lAkr1zxIH3syzIHTM6tEjwS5l0wxA9B3QZmhrj3MD8ZKb5tn3LKYhOBEAJ6KCJMdaKzB
v8UxfnCk9hb0TGSL+lW1jr4obuhr7AobK4NTS2iINO5TAibRZdtKdp2TN7sAvHy9vM8dc5+W5YPq
OlCWEWV3MFPDWu32aVX9LJKDO6g/fD9lOM0anFshzHdFJhSb7OQ1VjYypvtbmbBKJ6EUvQQmPCxx
htcf1uASjFgysZdYhrKWOqmuaFd1Q1WkUqa1qtPdh07GxCMKT2rlL82EWBO9pO3b5w2iZvfBr6J0
kzSAcZu42Ek57murPXhRpR7zSsFeoSb3fVu/tgWuijIdmZ5o8BAs5kRpBiJOUX70U7hhoN/6bXZE
OnHb9a7Pp9EA5o1YSgLodRQU2okMyEoz2bVSrdp5WCsCmzVxhrGDeRTw4NxNH/O+41BBWa3q2iPa
7EeVbFCZE8okTbHFp5TQWu2o/rbaVnI1W1iE7a3rVr8Ro/aUtIO1RbMMvSQBFUD04miGR9wryj5S
xQkz0FRwLh67PpnCDeuHXqeC63X2qeF7CjyEC7zmbnVDxiunAYLS02v1DZZVrU0GCBiSuNRXXlgA
/SdZoKDQByMJQii52HpSHFsnfFD4+59CiudxHr/ENoE0dhIwW2QgE5ke023r1L3RqojCFXIf9ZQS
cqRznaqMcBMULOxtWbHA9CyGfaXJ96SEr/BFTdbNKNxgIYXOjba0jRx7ZXV+y0fiEo4M01Onr7Mc
KAARF8HS0Bp+GKQsLDsYY4SyxvtRFbs0d/ZGVDdrRxHkBzRxTHHcWlljv+pQbKw6WFzxqMmlBNG3
tLwReBHrMoGIZelFyt1g1OneLAy0i+QTLpo0J3HbRpbeab+6sqWMm8hld27xu60dVNvlELF0wGQl
NRwhTRusRyND71o/yNShrllXe69xdokdUoOozFOXMuQWY7MPe/cm5i3CCmBfFSTlrgqfwYamVZKE
D+Ug+cVI81nrCbJW4/Q19tTHrgqI7LFMGnXus03g2UaD8YWTDZalK9N961svhJBTdYiUlQnZliYN
zg3ywcB+J90mF9oLwmHQcxY1AWeqWZtacj8qyjEoxocqpgPBhd001qLgZ5wa3dnJgL35jvjZpE11
bUQAGjIilzCflZvWq+99uSeH/N3SiDmRmDH9dPhF+CGh7Aj4Fh7vUG4Y66anviZIXqfkTNIaGu5l
STYgmYQfdok5SVh8JQKJchl2lrWKNyKNy6XWZmKZaeLRUxsf6xALBQN1RO417TKJwoc4jZoNDRpg
ZM4UW0krO26RQIybMPHcVU9HY+ioa/i1fa3pzAy4sF3bKjzzxj15QNuXBGfCuM/a21bfKA4eSG2K
9AUDYxxk2hmH+da33T7Jhz2kzgXJge8hnaG10En/7Zzg9818zKkGl7BL/+2CcihbfgFcsMQ6JckK
ba72qja5fpBW9mHmqty4saut2gmBOJMSzKClwheAqvQFC9mJHbHqcUggqqKmmbBym0Tdre/ne4Oq
k5mg053DfedNMxQnJdXtDRR+6yCjAT+tZub2QQt062uTZehP6lfCP2zsSn9uQuQFBt6p/UXMOGsb
TeSuG9tU79POoSqmm4S4eJ22bRszvkrK2NjO3e7/f7V9Qvy32r7DZyU/h78L++aH/Sns0/9FugOm
FiJ/ddPV7d/EfSbiPo47dC+h5nDHn5AE8S/dErbtaJMcwdYnksEf0j7d+ZfLs6kq96gGKVTWfyLt
I6BlgiL8LdVqiqQwHUEyLHdyZfy7/ABCc0ZijlntZN8vuSIp17hs+Tm4dKWiqoJG4zNByyq9XuPy
OyuV5QFmS1N+UmhuYq88+2593/iluorqiARh2RXLsGM+iNUOT6gjqV0DZ99IYhsWTmO9QVT3YGGp
N1XemxsxjPqB2Pu9UGW8L12LvskLzJ7q6Mp8WOQ4P9jgTRV1m24Q+6crXZv6GKE+PJTAFqP3yskj
tD4aF0jq9Fk6dld5FT9prAqBfrrlMZGtR56aW3ChUYAWkNu4bZLizsnq+gaD+tkpKF+YrQQHyiUQ
hy9OFvUJUSZQ79gNl0E//AozTIxYx0v05xrqjCWN+UNt0EAqieTc+n16S8ikd24y40PporcSPuoW
lH97V0JNBc2Q7+uEq6giyIkc6FXGXLVVLYyW11WaL3JNj66jSglXUq3okuJJwt+E3GEgfHZfGdk5
GoW9KY04XZvMDD2jhFxI2su28rvHoangXnZbHKPZVut4ZiIjOmZ1lIoHooXIzFMPuHpf/IJiNUP2
ubIo7Qf2OS8j/IJdeJVyxT7QGFGyIMTdVm3SxqDbEgqXwOCxppvunU1BY1HpEBxmjQl3AUabUiGr
CHDStTgv1hlv4qpqqegmftYylGpvhLRGC1XPls1AUH1ncKNkmi7rulk6DL9w+xe13acbu+DJEy8+
JpMBy22yra7DPK3z+1wNed/Slgioqq3Xrc/Qkar056dHdJatrLGd44aP0Ii5EcfSPpcrxBF3dT3s
VI23o3IRnMoeVUhr+KuxelKVng+FMQUk6Gq2T/ausRub8SkLCjyiY7LGG8TwM9jVQ40BmCCzazHa
1pUT10SLiHwDDr9bDSZiAF2wzo4xXWkxbmIkLduh5e1t00fN7u/dqrI2xDNRuI8Pg+NOLipRr8eO
n0bBlw5zyxUWIuKNsJuNpYOU7ZAH45PW81WrjGTLd7jfaInmLT00H6NzqNMIbzTRYDq4qKh3HRJN
yQxm7UR3nkm3TclHw2dKtb9aWp2u3A5h/JKNtzli3yOuw35p1wlWZtKmTESSXc9UN3bxPZVdyHe+
7d4t66WIRPvQKM9gkZhAtcZ4MBqFD9WixFBFpJTVvEnxGLw0zFAOekdMbTX46JFYsq1TLcdto+VP
pR1vcNtjagq7bNfnfARWmZl7gkYekKXXVw7CHzrUzkYwlT9pNC3SSrRbK61PedVoW0/zWmScMlrY
aT1eA7h0FoGlrhBsFTie6TLp/VKEcbzNvVzfujQLuoIvD1SItsUBrolxV6XF1WSrCVrqYwlhG1T4
qnANLWFV5O4O2+8KSdibqM1TBX1kHRJjwWzDv+Kl2Ev/jnpgsyTjWj44wCHtgfx0YbfJ2msGQlj4
SFlNNZ9WzkQlclh1dian4fE1N7FioYCmtzSyJEv8hHlyD3ncSwIkliGU7l7SUhEtimijOPU2oluI
Ry6xAcl72LIMIfPwZ+6j/zP88hxLVBieSQlqVPl4o6qjkDwmYOWx+0NH6xUmkMtWEc3O+OU7yCm8
js/Zccfd0IvDaFPYN7H7XA31JBu1A1atdvuQJADxE70gKKAydDiJRJ9ZBDWOjhhPcbbuOuUzVuNH
QBnOSijtXk9pFAdSqqA1t36Zfzp5tiu8zDxqKpXwIHxX+hQEfpBAWy60vSUFy4c8fq+kAnrCB/VA
RCF++pYvtGiXZsEPqNLi27wu6fEFhGO2fYpgqnE2mOSOZF+ka2s6iYgKikLZxFHFsO+UibuNTbFi
5cjavouMdYQ5fJG9aTrLAp8J4IL8WWOBouzsTFqxTh9Qx/BVyPK1sofzSzUPOwTw8bK5joV746Qs
ybvOQ92QF96myewQll0HQyWXaKJD/zMitLpppotq+NMP2msKCe0SHVJLMGi+lg6m00xJWZ1YOKpl
b2zrlnSI2G+4bEEfZwnj38Qq0h0rM82NFTq/Qpu1sJVr7XbMrFdZqNZVKaS2SYgyX/S6p0KxKFnp
pUDfUpj5pL+KKy8EgNPobbJJtbq8I4xyKTMoJn5VnFCPFbd2q4RXGcmlgUx1SkOyJrzDPvWN2u47
7rxy/PKQiio+VbJAYsSoouQKWRu+4p1asrNcPaINaofxJgudn7hjDr6iYdetgx4mgPZr1CLzCt43
bByNSqQWlvK6lBQGx5hLU83PM9MMViVhqK9LpznKvH9Vp/CheCTlKOx2aUBMYU9/I20zomWmcauh
jeJG8sag9EHBkvOGkmsd01kFQUCQWzeBBVqayAvkMME7o307xbvT3U/bh7760ao0XtqY+orT9nSX
VWIamqoXSzsP792xnnQp1w1g9i1TM/7gMHiUJZDuFBAJ/jAye+cf44iWui1qDfIE2ZI5Kj7T8ddF
bIw7o+1RUuNosHrxmmi+u7US98b26C+41ZMmFUKAXERn+PhJoeZSg4kMO2c49Vj6mwbzJqAZ74PI
AZXoXYd6Yecg8e8kTSjDJj3JhDthR+qO0th9rUAx15sHu7e3hpVoQN5DRDeu+WPUHJJR6Ktk9QRR
cjoWrA1kIsegwQ+fkTQPIKerMiMBy5HiFwOzIcRwEzWDgp6yuUkjsRuAqFPgoUEs0upV12u+GFxt
Y6+4kiIeNoZTkdk0iPfUi59z7PBXHtPCaSiDElwfNIQzSsEEyQSIsuoZzW1iBRAwattMt7yDCDCB
dDUyn8FFIUPAQBi9ylDFYRzRUoY8dXYNeYPqNdh0+CeXBKT0ZKVPtoOc8llSGM+FwuqlU3ITI6Rp
7nvntqKWfZ0LE+usdlCDYCm5yDE3oULBhWEduFqzToq90FaWgbAzoHfDWBguI4tqUFFY+RUwEz7Q
puuXqoVyCe1xt2dQRDyNb/+2kppH8Wpw71n5f0Cqf7AKr70TZrSpZOTcp9lDXqPFYZksaf2F3bGj
nOU25lXO2JwyNt6jnOUtigkQoVmib/16E6qRi3bcDu8Ko2zoNY9cUf2lY1TFSrPoO1eO7mLa1X9G
XjY+xPnV0Ev1oelxoPnted5AcnocMDPedLZszwa4pCUDbrvzyOVYkz4HZ3r0sHNUqNbDAFWSxTPV
RpGdFIWBPkdEiehTcA0MeSMIJNx7RW1i8lAZtE3vzJCY32B6Vzd+C5OJErN9Vn3N3scGKFoniumk
jbW91z0NS0g5vlo9mdgiG5S1hNp+z1wZvnJqnlVzQIUQxxs1ExJt3HTIDTADdGp2HKg4mEFtnGOf
H4ckfmyXBxkFh64krYCqKYbjho5yUPePkMcpHyTeJBDlTwh648McQEMHHR+uhg2gKD9k4Zorrdey
60wtENoWVoiuSDtUJlQee0RfcwhHbBpWjwCjU2OQG4ig25KeuIpIMgfnzee2uCqdwLkXYuwAT7SP
SULvI9erATKh2NDiOw12fGs3VGeUUYGAVuEp9QWQMYA3y7Grz5i4lu4kkLb60F5W8d7KXNCKDSFN
Y1NA1cnCp8QfKnQe9FshywQ7hrhwg0xZgEIRz51KZzboyi19MkrKTU7rx0vWij4VulptV2vbakTR
72NkjBqK/u4xgzPdM2rthZs9dgsFmClVQb8IdmZjoTzgHRJMF3YZlf4bFhynjDJTKojRKN1WRcSU
In7BpWrQz46Kxt4EITD+yKD+B1fhTOJ1sulCuEJjnUO0Tv0NZuEBOK14B9CIltuocX7oMkdFYRxJ
XCdMzaHumo3FJqNp4vCOQNmhMBO9hA197SpvcAUVNV3eUFUWPT7HoW/qVYT3daH27c/oTVpjemIu
grSEL7MTV1emfrZMVx5tOpurepqhtEpxVWn2OUvd8rYcsW0H5juTcyTSI6A1q28Osdu9y7jQT1xu
jlVJskysdTpAZVQKrvCrK1ZTPYAq5j2avmsVDfcHCjzXjn+lAcLh3uInYJXxgxoRmmgOuGRRCjku
ZTZfdz5Ni9+GymoylT1okxIhqEKZP+1OcNfTXa/x06WlFAb6sDBefNPALhPKLZDrfFVLxDr+QH4N
s7iVmUUP6GRfyC7FRUH0zboF2qM7kx6s9a+zsWe62CYPXt5eKZX35liwXsJePrTgkVf4WH/6jLtj
R5hPnWJzwXv/4pQsUOOCqhIQbKS/QRDvwtZ+GwokNC1C/z2Vw3FtGhiJlLoh2o5AUodgDGR5rCLU
xFGvAIsX/HU+vRUtaq7CkZSyTrH30tkkvq/fAyCYhkH0Zp3DXNYPfxV+vtHk2G7LcE52y1dF8NO2
O3NbJwjrgGr3u8gy2p3NK0bUydDtxQHcKxJpF8s+YZlmoB6npGWvOxfkKPiDx3jyBrRxte9H9BYh
oSLHitg1twFlozFInAGdbj38CqvJQbLzSE3uChdpi19cWSKtb7vceHU0nTymQLsxaNDs4twnuxp8
nJT1NeVIdLfWYK+MiT5UuzYWotG6Rd8e8kXJfzA9+IhtdEr42wIXo3VP+ipt+qNqy7Mf06xjCkeo
1iz1iJt66ZuCn7yhPJmZCSOFHxeqAS4XZI8w4qcYSYwKK0FUCvSFgoukpO+t+KiDsyKMtyJG524J
CDCRTa1z1LRrOYaAcap3y27qoxE013rpHMIIg06mEW2faQ1KV4Ll9m7I9aEpR2ffdDBVKC2ByfKY
UjulAquCWV5cX+OluA4Yj/Z8Iz2+oeLaU4ght4W1b4SHQUIAYoMjxG+0cR8BbmIDN5XPLCreR6WP
91yAraXGL3YVtMzCOiKdlg0p0WT7qmez/HAq2lLe2GQ7ekkU67EJKgUvDu7zNpcWbaUGdggLGWOk
y+aP2MEy4R56Fzmp2enaJg4Yyv2GWaPhGfoxM+SdrzViWVbJKykFwCTzpVLl+cbyV5pzPzTS2hmq
na+TCkV0EfTwydAAQvnDQTdK8jEM5tmjD4SiXRclooBBHgnd9ZbMwoR6Hgo/WGjA5NoOchMtWDuR
dJUJL2KeQuxPLsU1FVhxupFDT6+1emLk+tXCXltQ4D2VOtbvCGsY5dV85fkNJaqOOlWPCFHmBADX
XYqGVjUe0gpJjm0wJR/VQCy1/jkJVBUIZL8VggpaVdONVMdPQ0PdG1rhGzibY6Zk7pbpyA8gyXJJ
yFqxOkW5hwkAv6xDNB1tHRYTpnS4aozGR8s6vImaaq1bhQTd+26QPLnQnF5ZNQpTNAeZwlqX4Was
mRqy9FuDdiFrp7mdvDp1lUPd7gk0mhFGhsRLJ8y7sUe/BVwTM2IZPYWStUzD1GDRZDE6wphifm6/
oSSpXuPbzAAf6OWIkxJr4lsqBBhRlpL+G+wif+kyz0e9nK9Eh7zL1cc7O8Oe2SIawMLAFVqzWBzA
O0YXTb8jopy1nkrvWW8aG1aUaEhHJk26VGkWKcraT6J3MsbdCYaEGi6PjplVu8sUdMpUX6OMVnjn
wQRFheDieV7FRSXyXUW/8RjMyOcAa2iiVDd4n+elhCM9npUZY1A+EsVIom1uu+vO7w/BeOo0yjYg
CpWlxEw0QGZMJY1OPwLwx2yi2hoY+Itp3l9EI9+i0juyPDM3Xs3Pt2RWONXQVKJcFimlmtTOCgI/
E2SsDP1rWXaCnqPVQqAz3iOlZXnfqQcjYI2caXmK4HZvJw+KMF/gUyGntlkSZyWuBEtb+VOpcmiJ
yesBP+zG1Hpw6xjoREcz1k9KsfON8jw4tn9sovTOI9l2kQSTElNOxM7Cu01YOF23+ZBtfc//6JIm
IG41eTCaIcEMGZ1IKLuiK6aBZkK6VbPwXlMlwYPSU3Rx42C4h6j43MDL1KelRiKLo4SOeMwt1LJD
XnabRjQHzyOcLUgRThtF/xAC7KKv8yEjgCf+AOLUEebxP288nPOUf/97alZ85MVQhX5Qz4HQl73r
8KPKZf6r/n+etf3Mp9Ro+f2kvz2z/D/z3X+ETf9tZz0jAE7NZzXcf8om+XoVf5z5P73zD5AAlybi
q3/8nOq4oayr8KP+1orQcbL/5Uj8r8HXn93/uv7sw4/8Hx72RweDgGqYzYZlojhQrQlQ8BeeQKiE
W2OYx7zDctUGbPVXD0O3pwephs2j7Km5gN3yzx4G7Q3NFZajC1DNmiDu/s9k7j8sk7x7/9626X7n
PrsunRATB6VpCss1jW8tjBLw7tj5WXQlGej80vLyhQ6oaEuE+1U088xnmHyguSVTQ5d6W2ALCjbI
GIJQlusyMD+MNMDFyAquq/oD3X8iIaeNboQ9YAMHI3E6vKUC1JFewDdysxK4y3wzc2AUruebjUft
Y741b2JG3qUS0/efAST5BFkq9PKuTJtuc4HHixkrP+8Xrp3tw/TnDGSZUSzzxp6gLJfdJtV9ODgo
J2au9GgCYZmx0jldJlY1HcTrejQQ4qd4d77g/xPB44Kan7Hy8x0uuv1gysq6hDfMlPnLxmyQ+DSG
eZwTG/oJsDVvwgkz1SmmshlDbJzTcVi1PZl3XDjLlvkVRoEJ227N/KQ2z+8TLFubrxAAo/0rD8CG
NbeP+3uzqCi86xMvrKQh/bWZd6OQ7GcRKr8qxWm6ow/jYTFKG68MLPv+aDu4XgMmLqbnrcai/Vmn
w53S6IRSjlm2kG4K97C5rSISHQfZbh0o8wtbiSeaclhvk76dZEpbAf14J5z03ARcmoqguukEsuvB
LtdqEfl3YFTKujqOWVwdjelWk/r5thXiByvdta0rk4abWF49jpUFwOZ0nXdjAhN/ESUSW+sUwDF/
NpFVPiZjXXojLiDjaf78/BHmQSypt9R3Rt5ZzI4n4E7XUBzzjIGwPNX6rPNMri0vbA6QrprDfAt8
0R+3Lsf0okPGfdmfz7nsXh43H1NdjyIQAiRG2aaA/fvnE/43T/P97vlpfS3AmTbf/Lof4fUYVb+9
VnN+cd9ew7z7nx+rWPoj/BtR1kzvyrxJK/WPW9+Oteiqt4rpQjPcfPuvvt6Cb2/Tt11M2cRzNhRR
5wfD/ym2FS2zZAr6CmdWzrTJ/tqNZ4rOZX8+p8oiUN7zY+Z7vk6a75r3DZJPhhoVaMCkYfFPT/vt
2OW/L4aBcJhvd8+7l3MuryarkVsrEI5W8ynzHf903uX5FFYDmyp2ry6HLg+9HLv8bZdjsdRuK9ZY
fMOneDsa3I/EvfsoiIjaUHI2hcwJdm0El8hKUzBLfb+pOdDplMG/jaCzbDSrpPegClQLluL7zMd4
jsuzfdudnwt1U8SPYjrR5ceGzXP6zwcvMnY1EOX5nH963Hzs68HzOfML+XqGy/7l0d+O5Wmv7VFM
5/tu4jgWyIXXHav0A9K14kAnpieifNoPE4uS8veb5jAhC5PpMvr9rqLZMdna1hNX7Ss3bJj6RmGI
M+wSLlbNQ8JvJ/n2dF25EAsvp87UwsYyxGaITcrE8KqSaeNMoLF5I0XIFRrlT7MZB3maj83nzbdM
OfHaLvvzgy+7l6fpJmzgvBsgc0BQCq90plx+412axE/iZyWF+rc7alj/YUyBuBHA0rhC/775p2Nk
nhHTCrhmIlnN8Mb51hzSN9+Kx+l3M9/ji35XGK3Y9nVMmxYofUPD1qE1mYU330/+etx8VJm/1nRm
NxHceXT3TB3mTdN6vPrCJwp9AhHOuMt5g66ei+I01s13fAEyi/xZrfp2ryqBPMwbDRYAzK6ISBXT
9V/66a3SJX2fQuoKELoS554DwtsQlJnsjouT2XD562YO2V+b+ViQm+8Ea0/0EW2En+qNh3ba0LIX
26yVezlpj2bq5HyLjM1FSwtsP9N0uwmpK/oaHgGapACgKSLZVqs2vjHeVx5O2gHp+XL+zOfPd2ZB
Jt7IF2Y+2MzfHXMaBPFfgWDn8boGsTmzEDUSdkHFcXqL5jfGQx2OaNjeeiOR1m7jGof5VoBK9+vW
YDXk5zQ5q680w/A4wyu10ZhMRQiZD+oUuKUFOeUJQ41WzlDKndZTbOuNsXvgjcoP4JFpmRZ4pk2z
glTqghVYhykliThA09AjZ0TIH7qHJG1YkDq0hnpC2YmhGQEhK2Q2TBFNxjx7mzn58z51tT8PzvsX
jH6GbCteFPTxUYj3lG7m/cv9862vg/OTzPtUqSzM5/X11/8zMjNcuV6EXlXRHxzRwZ1Q6nGcFoLQ
AKf4nHlDu3DpFZ2+E+nOEr6516b7540+zbzmW3IGRM7784Mu59RwqvGXz8/51+mXcyqLjqo2qh6V
rwLW6LQZ56iy+SbfMhzlxTTd/cf7BwtmTZ5DlPx2znz2/+DYfMrX/zI/xAu7n77rV6Ca/3w5863L
n9r25AMAs6ZIMP1R87t1+XO/7c5/KLmn5niqpwHpshHTIHTZpdWQH7xpRBG1t9Gr3uILOw0tLDIZ
zS4nzrd6O2FcuzzmcvfX04akfe6+HSRUgqf79t/O5/zbYxaw0SUVoY1FegpVLb7p86b2K57q+815
P6Nv/XXS97ulafJR/vv7f3vS76f+tv9187fn7rWeX53SWF9P/V/un08dwzzfS0F0yj+98N+O/vP/
dHnR8SDO9B+jzW+vYL55OeW3p5jv+b4/H/zt4V/3//Ya9GRrSNZdsC+13zbJX7spmhijVKBmTIcu
xy8PsA0VJ/eYvF0OeUatHTQzwYc235zvaRJHfP0X+cC6MAWfw1T1MG96EvUOdC6h/EYTm/n/Unce
S44jWZd+l9mjzR0ai9lQa4aOitzAUhUcWsunnw+o6j+qsm2qbZazQZKMCCYJ4XC/95zvLA+XF5cf
IyenTPv5m8sjlSi5GZOsxMHxPz+2SRAQyLN547+8nZ6l9UnvC7iSy8Pl53/8T8vzqJpepgJDck3G
DrWh//nz5dFf3vPzIy3vvvyYw/2kyaxBLky6V1fpb8u18nlFLE/NAMLq4Y/rwu4iIpM/f4vgGQfB
O7OQhUXbLwGnapkB9fMi+XOD8k8R9NoKINMlUCzcVH/ibhfmrdZNoD6Xh+kUW6Sn5UBwvZ9Va4XU
qefwu2S+ZiCVsxqep2+fT9NhF0Uny51zcmd4du2qL0x2qCCMBtIYZEJja/6gg4qgZG7e5QHi7ucg
zatT3nbkzq/Sc1hjkGxI8FEEvGyXtXXM29Dw80jk2FbzVGZZvn9uliX9FFaw2wJuM1qbRWfRol+I
Aya4KjZOtsHN3J5dw2WE8EG0ZLTgw+e7WNZwBri/E4IpKueOrFLUb7ieJs1CYxTfP9euSyliWcWm
g9VvS5tqudcjOv5/L9j9/1Vns+F2/XOd7QPR6S9VtvmP/q0Tlv9yLam7MMAk+ViLHLj/WTf/+39p
jvcvx6aWZhM9Kfln5oP+Wyls/UvMpS8hgIMaru1Q7fs3BFT8y/Q8JMfSgC62CI9/qar9U5VNzhiy
v+qEXcs2TMdCw8ycHC/EL0U22dklzR6E6aMIkntHOMuTT3BQhE6mB1O9maRPUINnglr3f7fsmPpz
grfuLzvtz9rf3zCdv6qV50/helKwm9gXcsah/hWW1tVCQyCJgSVLvHJXWP5zR3Vn6kZ5s4jT2KHq
u1Y2/UI1+wklzQGLjJihUHtl4VUyydr9L3A6HUX4rzuGMqfOTNwxdQ8X7t8/UqUZulO4sDh0mqur
ONGajWgnyRrf+ZE2kXhIhvZQ5nWDnDX4ZlpEbrWWTYHH1WE3aU9+Rrezzfp2b1gWRMsE67LjTTQD
BWOEgyJpT9Fw1i81wXaOg9rkTnXQ+vrQ69I/acHw+l928szT++VQownnbHM5oaDT/bKTS02wkqur
7Ci8SZwNhzWDq+BpFSG0mQKVrO5X4b6OB5KbC5P4VFRutG3ypri4Q/YS5o5+z3T33deFt/0vn41T
/T8+Gye6Yc75VkBbOd//egI0dYPm0XXSYxP0Tz51st4QyZHi2LgPBIlYtUdXZDRKkAYt3GZLhx3V
l+QwYyY3/Hi6p9o9EHST/svn+o8T05ZchHwqchAFB+oXRmGEnLjQ0VWTgnMsm8xZG4KWh6UBUytk
dmksskhU420nfIREdvdvRQotg0QHkvmsSV5TcAX//JGs/+AZ4tyYQYYQgjmW1Kj/vqtwR4op8Ifu
YESy37Hy0s52BXgGry4wvrB6TvxrrBvBI0a16CWT9nYkCGc9mXYIObQbgJYVwy0zc3QwHUqybkjM
02gEeOYn8V71tElJsLhORgIJDdvc2orNFxuZ6cXuaFm15i6TEVTa4R4twq1ZwjUV+oR2AVGfOxgE
YIzf8pZoKFfzhl2d5xcE/B1rsvpoGfmHmnVpyGO52SJVMzSEYj2Zg3lejTcw3u6IKD8q9a1AEbgZ
HNCCzqJ9m1VwtleFm4mcl1Wf9RSKEcv98+7VTawWv5yLjiUlr3Pdg3EnguvvOxjtiYv+vmkPOqYl
W0/zmxH45zLzPJplRnWMStyQcYkDYPDJIcvM6TzFWfYQqYzyNPQS5DlY7IB9nL2u+llRrd+NJTto
bH/0Cv4VylX/HPuTf1a+870oCRwKw9Fj/8L3sE3q245WfPgNMALlQmIc9BoNtO6cet18iF39xRtV
d1S1I25axWZ5FHtBQPWpfeg8MBiGIter1qS6L5tEeTckAFSrAMtvAQCcnTp74jC2t6QZhkPdWPKl
M7PxUfl3vM3tQ9akci/iSb5MNcCvulJ3jyDKFYh2DfZDPm3qAKlWTjwMqvV9IaxqLXFeI0fDfwqS
HOBzFh1Nc4qvjVfEV936NrY6vqhBBleqKQJCZZscucFtBMrPHRc3iU96FR/UWJsXTIWb6BJLODM2
LMdbUybhVeLPS/UAq3v0Pmp1e+DWVuMVnsZzVnXyhr1WJ37thtHmwbVKbdMVFcJmPfMuvSorxHC4
qhIx4LbLC3nkxo7uSODW780xP0t3ZgPSOrq0IeaWZhpPmjIHkhMLFLutcUCl/RXn46tb5O5pOUY2
jPl1qQyJIbRudoYhPmDRwcYrqeyxNrUuEf4QI9VuFGEAwmqJM4c/HL3SCR+p2J2RpxoXJePw0dc6
DLKRp1a5KAl4YxKpaaV8RqjsMzK7xMwN5k7qdnCxKAnfSjcbbzheesgD40CO2XjRnQjjOc3gR88O
oyMqNzQIRfMlbILsUg9ypna39bp1TJq61nAaHfhcxshdPtKCdOt2Jq6/IYku6MTouo3COPi9usWT
4++YSFO8ziXDrDs8RX2WnTRLhvdBqGAXUUxYTy0C+cyuEsBbNP8hoIgHH892GEbhsRzbr0NVjg8t
er+HrknfyLA8T20DiUYOxpMpSu0eQqVbnhmmeEEfxU6WOVQtmsdIHryTlUzHNvCc+7KxWD8ePRfl
/fJ08jIiquefxhbfo+l6MG/za+Rz9A4jFDQNPZ8uy68YngCe4Wbm1kuhwKWO6Ii4qoPHat4k6Sy0
sfEALk/HksG0MtRwNSsbWw6/YZKXRpyqPNUGAits1Wqv63HwDKwA3XzMyoMBRntaNoJgVUUY1I3U
4+BZuaI9JC5FOAObY23YD8sGzkR2Gs3x+/IsrdzpxtfbDEwcT/S2SMsMVfK8bIbO/3AnJ9uNDNqr
GpGJT/a2kCsH9EyVYOGahrJ48JIess3gNc8BREpusNNFK8D9t4b3JomSxxwE18Og7iTz4K2gp3jA
oD8eWitqYDjVLS4KiHfCqzXQzLiZ20kHsumXxYeLLj60f/RhHL42IyexgBtuJtYbSFvAfXkKdNDE
dk0yI4QQffie5K33ULmrxNG/uKkBSIcI2XZ8w/18Nm0ozYqoBpsyPtCP7jA2KLIAkWyi1iMO0o+O
A9fFVgMribY3OeIgL7d131hU9axLWyHEDJ2q2scmmpfAmfr16IJIIzdz3CdpjHq2F4gT0WQdRRH+
rjO07Ty6VYxcyEUSqBKbiojktdwjTkbBgHkzrQb/USXpl8Zo1c5k8D2kkJ+yqnVvOYFiG80H4CO6
dE8LEYDJqL9GjT2uGLrKB1tliBP7F3/QIKsFngtBTfk0evMMiq+ntr4bXBMVtn/sTYij2nGCaict
HchgbParMHq32rZ5EI0NHwKcxTI+TYlrvIycy1X9myu04pE71Y28n/6M4QRajzs8O3Yf7lvrTEET
unnCq0zdbVJoh+LU98MXszannRnWN3qzeN56BgmbJEXElSh2C5R5ZjQdlOuWB2modccbfATJ9GwD
Fb2EQY1YJzPyfQwDRwy9txVeqOEtWysawGtPyfTM8XtwA6TTTeA8OAVe/ZjELDATsQaS1zlYSc4a
VbrrlqnwPvPp45quDz3BNUYScyHKDwT6QajLcC1q8pvQsor5KskuUZQCjm3zc9QZQGTCRl0GQ54b
5fYXM9gaMptusu3OWR5p7xO+GA9GZg9iA7xFEh+MsLhNswmBBVmyd8os3JmaIoVrBKDevYc5vg9i
8F6EEUMpEdZzHIwbs0XZx+movQVt4G7UkO+9tnPoTwfTg1s+VlYkUdKE0F+LoeC/1yd8L6iNo246
uwNaYTUiuR1I3rmL1LVPHmjZEMJDQL7wMS5TIpfdlBn4zKwYcSxd1DwPSIHKNuQl2YFpnaYa/CgJ
RlH+Xbh5vBGoxQ9GW1zLRM9vwvupegNagg+tDA72Mbaqn+Fcsi+FbRy1xrvL1iCjeZyqbWan1iyr
6mENGsMTdBx5zhyT27FLU3LSYwiezVA9VLPEqsts8yv6+uIjdNQbcT/WyahJYexhz27aJNXWtjSM
o9kiv2v9U2VXxd6tgbq4YRcfRWnfyg7OVTizIjF8ajVGxth+kFGaY3wDrlvk2EIRsTbOnHEYRRGw
Ur86Lh9ea4L6sWi9ax4U2kmUISh+5Ozrpg3F1UtjxF2p3CnA8l1ZMQx0Ib4U4IjMlpFIY0YoZ8dr
A9/D5JuNWtXczUjBSTTD9Dyowd14qCyhdNGIagkz8IzynhA0eRhqECdaccy7ojt0w8/KyvJrn7v9
ZvKr34sJ43ofcAOPrGKdYtSTUUliQ5BXhyQ3jBM3tWxrcvDWnqR9YwdU31TsOLhUGQpbf3jXu8JY
q5GvEOO23cQ4c456xNk0v0fj01bKAPHuOYOORmtYK2+KyNvWgwYXIaLKPra2Q9Bw7wk8b9cn9oUe
2hbllXZJuibBAWkhhK+dLaeJvmkaYAX2z4Tu8wP4Bz10yPdusBVWEdYpc3RPbdFiFw3daB9Sq1h1
KKVrD+ds2yMqBJQaFFUJlG3j5Mp4qVqcvmDGUmAm7z5Zi0Q+ey96i+sqnAgE7zHm8nEAzXhZBVvA
jV7bUfxewWZZ+aMTPVVIKNt6NL52nTYRLpAWO6k1+VppHZS8pivOCcLqFwghQKtaoKmyiW527TA3
JcX7oClChpenLXHZICs54gAMzqrhHtVZcFfaND3Gmrftyt6+upnqz4VtdatktElfTcHnofdNf5PK
f8DK2/00nPpI7eHqVgV4IhjR6yrN7LOOGhybcttuRaeDIpVcILwS9r19dnVEeeUEtSFKQnhKy0+K
5a/a4lx1HoipmfaUZCFJw21QbFoBvy9LG2IgnDFAl8syyax0nmr+D0/qKPH7QuxCK/1SsSA7d0EY
XJZHy8bB27jphQMzOsi1CiCOqZ29CDir3hHDO/9Fjf90KEGUDZP3u9Po4aYT402zIoqDmq3/sckS
jl7ZlT5yWGcm2lIwxhAeQebOk7s7hR8Cy/BOEzc5aFD7yochse0HjcBEiFjFk0h061BSwSGhfCye
ltdaa6iwLXTuvi4Mjam0BuFzVNVTHitk57jXlmfwE+TJdvH7LE+Dg5XhnOE0zjCdpuHWdq1iyylj
PMY2QMAxDsE+JWCx1USERkW15VgaCKAHWw430TcXJKrlM8FoSM+NJ0e6wSkfy/Rgkha6ripZXlwv
fpUgVS6ycY+u2SMCF9C8RaDkUxNL8aRsuUYDWwKe9sxd3gtWYHqwpTTVr/R2vnxc0pkL58ByI7+4
jL9ry7PQMWvaXdaeOI2TECeiUbFdL8+dAtsX7jzw3pBaIhZIZ40W81pPk3FdU0Q7mVrwZLRutZ8M
pJOomftTx8QOt9J0WjYECrbpX56rEW67Cz19q7OfuWWO9s9Q1iMi8gOSU3TypfWYFG13criIzszL
gZ1Bnk7TwqMhWkVnRwXVfqjLm+5PJIeE1m+agIiWOCIj26U/4jSKiLx3k20bpECek9+q3P6GXio4
a0THCY8ciDQNLx1ObQ5s8Cj66OZN4a2ClWw3+gszvEMkW2yMfNRRmrx3KhkijeTScBdwrV5bRePw
pUwUdF49ekctTQq2IKo0Cl/IbaUqQMw9c7TOJ+KU9m3IJeh9R9X71ZmcQ+92rxjXSW+fYMra08bO
QrCCL6ognKVropwodI0VoAsMs4dXIuv+EJnNI5OTdzXfYRKz32PlrQW0x6I86DICA3DUK/VAg9rf
N7B4hE7+iZz11n4PMCQZg4tmjke8WNg/upOoxde8fWKe7299iC+raWBWQya3PEYYptZWNxw60wQL
jD33kNhcU6UkllgAVxRu+9PUnHZH8+7rEE/FCuL8u57bzRGpGqmdCL2DxD5SakPgmwAFltnJmYfL
ZZNaG7tS9kFG3s964ntGbb1HlX6UbiO2pmk92gBqVg3kYz3HI69lhYvzTOz6DjNtbGjgaiKyVmzt
STMUUMqyczA9Jt8GD4xnOZd3UvLIYvdN6J629W0Xvls9QC6FhkZUIUaQnGRl0FgKYxXLoTyVv/vs
6qL3YQWTh4AzlolAE5df4w8jKtKHQpC9EJTY/ucKclZMzQ8GjjvDENI71KN3V4Nsk/VOeTDS/Pee
vj1EH0vfycGz3gLbuHklHvKw8aiA2oRsJ8pkfaWMV9srYKmFySnE/nIxYcitlQemSy8BsJeFgzd2
nn1l1Zcwy4t3DslVS/y3qiSZNazKr0jW4S7Z5bSve0Ko7S6Bx6MAdlqMISza4zP2+gHejkHBzDHU
TUu8DRaI6tYAhtrVjfbWMfxkIav2aJxz7wpuX65fkEgnDUCala8OTaIhDRcYUm9tEeb72imKxzCk
Yoi3K21jEuRtx2FRbkNjkeOqyP300iUFlK/2VchGXERvFBtOYbzOWclO1P8UJRYAAzZWUpUziq07
elbzJaNwtMKjc0KBqnaMe4xflrgbiXQeFAXqTLMf3IgwO+BehYDvOQWOeY4Sj2alyL6UzKX2oHge
xUQIkK+HwGihpbpSyVXSeVjce6AMyUtPUfmghVG3oUpNaE4ZPjtmvNEm371w1DC8WNSTfFLRtm5M
STmCyua0k302Y67+ozPEJZhQYmmW+wZO41dvtIwjE4VLHgcwqWs+fWJGj67d+695lO2Qeb8RXdZD
Q9bR5o2g+lxV5esJvSjugvhRaqQYEWZNgx6DhCwmPDg9iUm176/xvgEYD8p7l9e3WINspSJ+HpPE
vgqF77MsKg99XeprP0NbSm2ib2LsrvnUb4JiMMgvgPRjp06+853pddEzWZSup/Xy8A+tVI0DJWyK
LwCbCNMRL3nm7bS4NwHr13RxizTRka2xpiwck+Sgb+6UfEMH7yKn8HGPdbrlnpbnGTijQYXq+KmR
qP4usDDlrDz4v/7Yn7UKn/qI3iEFhZjpZ1fP9rIgZqWzP5yYlOiakBF7C9xkl45ZfOjKFBPr/Auz
PGhCtcHdZISnUZHlPQt2lk0X0bAcfyjW4AaObiZrFz9pw2OiEZdk39uCbk0bdo8ZxmIoX+4J6Eyy
Jhr965jCMdSM2uW0b7UTCSV16rWsNDV368QzWNxW/S7ADvLklyAFkCylO9kHj86svkyfQ6d7rYQL
gnAWwom5zTsE3mqoQEGOctoYJM31znNb0VbxOvdd4Ll88XAYv0wOCmkYtrh+joj8yHQy3PGmxrDc
WA741zgvwOCAAC67hEhaJQ4BlnYOXEslY8yOk+kjIJqaVMd3qZGDidKX4qr5PDBwFUV88vLpBwfb
YcjWrCOuFxDWeoTgshh/0/vGu/VqMvYJyBsWimA/J+7GVZ2zAhzNTZe7lHUTKittEuR3K6qvbp4T
oQMXxeNM3mgi8/gtHFzGgJdI1FvdneLf7BR0jp9RbPDDOtvU9MsucZLdDJlrbwX4053DHOGYNEH3
6BH4Nrcfmu9DDMZxauClN+az46h8zyWQHXylsrc8889ZFmlfW6I+1qYrO9K8VXLjFs1CCYtrwWT8
a1BQ42lJ8nIG86ML1CMqWecnTspNB69VZ4y5J77RXTKMMqtKjIfSrO1vaQYW3GzwVDqCQjqGkydv
oKHTtRR5WVAD2sMXRwh5jz8txXyPm3YCksDQMaJx4d7SAOSjMJkXPQDUcthT4qDnnkELQfNt34IS
/DPFBLnR7Fa7OJUWbMaaFCUW+78biMJYUNpHTOBASJ3sHstOvlBsQ1qHDixJvfFssYIbjVw9V41P
Gg3PgJyRR5A2zq3RDbmCe0rejNniPR2zF8UaYR21rIKDCmJ15Hb53hQNfrcxwnmca49DcB0ji6yf
CsSP0EgCc+vxaH3JBmhEcOjlMABdtIR+LgxSYRxPmsc+guxRFZ1z7av06kZZeIEamdAeHM50J/Mj
Y+a1k1H7qKf21xj+DnTddJNT8X2IBEFkuuImJQd3VdrtU1tzM64D4WJRm37UZdodMNqBcqS4isRZ
ZWiHaOBWYBGiCmucM4T1FQpmv4l6tNUaAGeS36sZgvGhVMMUva/mNFLKUp5l7Gkb2U9SfC0NExdw
nnMLa9zf7CIuNqpQBpEuE6bzoti1OvRNf6joegbTWziW2UEf+2eO1jibp1kDxd0EW6Il2cQlpsLD
KrCPAzHtJCcYQ0RCLgmA25jqMEY74MdG9e41eNU72kjlKNpzlzQXypwWoXQfTpveM2JgH9UEDDCz
g+aqpcCCTG5pVV8Pe2v8GL3+5mWeuAQxESHs3tMYZr+RQNafse6eIz2yb9nYvwcY2CBv+xdH4cI0
epsQqIGWTTzad6+Auh3roCynoL5PlLYDh46N2bd47vJSnZuwfZpIc9661o/SGKAmwZjvA43JdgT+
vzayeaXeUJnUXObH6bbtDWdv2xaxOn3zXfSjOiPNABXVDfkB+3zVhPs0H9qrKolNSgjz2WrTtS9d
a28QIrURRUFi51w5qNPU3vhNCa8gwGvo9Nmxi8Fvhi72sDFmd5imeQtT1/moXmGsppbf3Ee9Q1/U
xc/BoIc38A/6OW7kxi5NsUXJYyGYLHJMpGvpsYr0dN0+aDMfcmThqSjo9W0r9lPN8p9ScfHOaM8s
XESECUTZl2Y6jmF4arHa3GyNXjOTJOKnBKnl9zBgJuTQeXpQNcOhUTXaJao03lQPHnqLYsBQTVfX
9MnXwJKIcohVYkBXgqx39h8TW/uscsgjbe69wvok80OvfIIqM+PVIfiQgYc/goEA9b31OjoqkX4e
/OhnZyT2DroyaVrtEw629rduFL+1DXdYJ8NuriSH2ExMCWxhUnDMAVEq+vMIssZHGdnGPkdnCG1A
dDcbrkRBfpYfNeZlCgoCTIf8zZSRupCLNiObdA9ehW/AJKoDTkItfnR5i03oDhPMzcjfCxw4UwAS
xzmErP/PdaMIfPFG+5wzZ/QbCkdxpzd7Vrjl1ULacxqIDc6sXF5DZb+J1GyhBxhvtCo0iud5WUM0
YGohKxq+ultTX9I5+3SXjCxv7EkKAzMyx4FqDU2TmMKJL0k3mhens3i4MONub4bjRTKhuBjzJtQZ
kaugJUGBGWEh4PK3tKVOoU2zuQjlC+nrhItE8M208kwlNT3D/JXrutd+T3ywY3XrFy8GHIK7BsnJ
cj8WhkQNb+5loujf9PFHKLrm6iQSIEDrH5weBjdkKv/EHgGFxjqxGQvrRq45/Ty87CjB0vScJmZ6
Vrg511kFd7GUZXYeNOgRGfErWsSUT4kZeWTZ+KX1IPxpR2UCfMIyT7ZIXDLq3rD50DmQEXJXJ4bS
YnNjp9yq87BKgukUxgXhM5QsVnbNgMEHHEhIpysAOh90RBdQ9HMiPDy6FnTHiLpQ1Zd+dSjautz4
nTUQqTHoYHK4v0y6j6vWbIr+pixX7qKERnyXNa+6AS8nA0s00tGmxZRkRn8NsMx6DMlx7dyrsqrv
zbxZhp2EKxgdSnxwhjtNS+bqZeNmN2duU5vgvq7WQHiEpQ5uxAiPyzmhfybju5ofOSG8p5xFd9b0
9gE+Bb1Rr9t0VcJrfna1866+mFGyd5nGniswIAgX4+SowNHFnVJ0WR1WoB6RLlXCbdIUhJSbPsGz
WWBf+wZ7MZboa0y+tldn6dnrwa6TNA7KxAdCZWAepBibEsyaT1+VYwSskFPvGQ35NWsq8eEbxOSp
3s6I0ZEPbc3CP01bAjbZkYRElNnerHIgHSL50ktd4YD1zkVmZXPX3HnzMnwgaXFyhBG8VI2kYDeM
58BCLaciB/6o4X4HAV/tUff1W03pZ0Xf6ANT7WayMfdWTElvsgj8qzlEhNFb3dakgHLqmOpJJ5ff
4r7EFJfSPWASmrlU/1CQV/Q2dSo7+87QAfyUtfcSYTj2CHftmbtehoR6Qge3RMoKpoXI6U9W2zjW
C6jF4qcVtCBFs/zge/X4UlCeprTwEhZGeOgbikvL+bCcGeDU9iZTjm0BdWGjk8p4TALwF5zcnPF1
/GpWSDtdyhn7OjOrRwjGG0g6oOUMCDwlpTL6UF86RfST5L6xohlfXYJIvtAAF5sEk8m2Y+22o7LF
so9257oN6ydSA8xjCa5vZkJgMAHu+JZ51k+tnngpSYjnmBqC0VpmrdmkT2DMGYSNnK5SCJ5sbw3N
9x5ZyjWtagE+r8xJmqOzWUW6tm81x7ri+HtTed68ZMIzr8rQ3+Ly0ab//2zHVvjiVZIKdRZKsHMe
MoFZe2ouUlXEG3/KYw1kTadPVeryFIklMqswhM5jNdwSwsg7GqZHDt8SXb9ssqx/h5OVbAYkGKaH
CLx1Cjr3IhH/fhjT1j7245Vicw4fhY01i9G9edm1PBKLQD5vKIBzyRMvAvwVFwzFZMolDg6UPx5D
V8cLXhmRhUQhOS4Oz0VvuWw8N8ThaZdn2ZTiWBvtj7hJy220WFj62X+2KEKXRzLO50hn+z1yZhF3
N3se/ni4CEoX/2bpMBqp2oKPPnsHYNoVQOJmq8D89HNjOSrcljG92sUnurzB8oZ/vBWS8z9MoZXp
bSYnyA8pCzB8bnEyx5n2b8uvxctryxvEIucjLR/hlzeMC8RZUFTfFg9obvccCC1Sf9pB89kYGiiN
EBhEGZusM+AZJFm2Xhy29O7y0/Lo86mvNCaqBMf+8vqy+3957fPp598bi7/j852TwMIsBk2aqT0H
UH0exeW5phWzCa8OTpz8gsZliGHFxLWS9Iocy8ZKEWR48b7vXY/S4fPyCyR8enpdHAdnKOrzYvRd
3teZMs6O5SHwlz8twMsjqdx6K6Lm+/LLy0vLZjEOL49qz63xrubHz7dbXv/jPfOBwp9ZoJ9bQMBU
8JA/1zaJAPOjZbP8oA1ZgSdxa67D4tmj+Xkk4ZIKbmcn28VUnUCSPzEvWumBkRyXw6yW0+3zsBKE
0c0X1XIlDbP3a9l08yPTBvtTTqHaakE/nMoiG0465XmKejz93CyvpWpiZQjoM4ob+DJNkubb5Yt8
ApmBdZIYFFcDchE3eyXaAKkTegHg2NlMc6pWs64JQIgRVzvHJoRgDCn3eWLcuqmzB+GEYst9wWZc
rWg376M0G7hF2ztIJpjw1avMsicjpgTbD9uRVv6K0rm2mgKJ7GDcM0HTzy4siVDGpIyxwlvROnxN
Qv2e6pG708f4h+ux3qER/mrn/IdpM3cWuaa1LH93R+PYZbVJXo0K9rVhXEGFsFQqEeoFQBWogr7p
pXVv9Ci4BCb+yWkuNof+xY9tdXL4gCti2cb6G7U4euU0RlcIwOBfcGR4QzQZK5A347bxqf6DRaS6
Cbw1SVJELTGZRbZx9U2oeEZ7HebecNsAi7Wju3A8csJrf021rmtKeqQttMW6fTeT6oGK2R5OjxSB
hLXmfi+s9waExTpvPDxl8XdG6w1NQL5PEO4jzUWvVY7fiR1eaaCATxCIt+7ouaugsF713vmqCSJ0
0mg9OMDXGvoso+fgupL0C/wa82w60sFROosFbuMhRmdlkWIRtmD+NR8PKTWga+CHX8qwTFh6ANeS
+nAEMfYY0bnpUtaWvv8QuvQTwU3sVQZh2CkgdJJjnxDOSjeHggxEg11PAdVsCOFEjwJdNZcNUgcX
WibpuAZ7rmYlBh2gO2KNhVFXj2pXqIT+uSc/cnsPb2DOoGKKX1QkI3f+Y9jcMuIWtnkK7dBrQeIx
r9k0EDtZ0yY1jiimXzQCSV0yDbn3EduADiqBeZpUJXU9vHqV8Tw2urf2bfi5aCOeKFFd+e71qhhD
FMVwfXYOUOGh8uQqssAzFXb2xtX5u2w2zUSdNKppcDPBP5oBJ5eU+sGfyDGvDbWfunBOOxHfWEDA
4zjqstpwbkcb5ofAnChwDXBMivexIV2qyEOI6f0IqkpsUEj6WwBN5Gul8ml0rB8+oGhiUYqYePiK
9NhVWwl96+vpSBMl9ffVYB7MGeomZrybmEFvzYx802f4G1yXETc9QLhsRsNVMyQumnFx5gyOGyDI
YUAkrN4DKufOeLlpAc1BnJtm9NzyEjgUDP69fBIzoM4aQNXVMOv0GV5HHI5zdGagXTSj7aYZchfM
uDuthfplzAg8+ooIOqHiDaiLj94MystnZB6cGmK/ZoyeOQP1fL5BPSP2zBm2p4Dz5DN+Txthl1HD
mXbeDOcrZ0yfQRuNygTovmGG+BFT8cqNontZNs1wGmbgHwF64QwAjCABljMSEFZk/+KYEG/gF3Ar
nH4mIV53PezDh9DQXIzBO6PwdcaqxDs4Dvktfq2ROamckzKNS05j1u2s7lxOFj2ChtyO1HkyGsN5
GmS4G5Ope8Ao8lxm1Xd8nR4/GqlVj0Z2t82mYqEu+6MrYzBGfoXYJpeE2aQEe6Vetc/NmjALVnZd
njVnhN9fme/Eu4gyInW/IWS6aPYXJ3pLi4icxKyvtj4Zpb7evyD0IKG1I1JHuh5Tp4JpYSKupe2a
V0sfTdgIyBUHdA07G14jV3IEVQisNWV/Zw3dRV5MaT6WHewgzQ6GLeUqkjS1dzKQ7avRuJcB3dVh
mspwk6YzwJOy6aYKm1mtnioiHJufY6I/o6xQzw3leeU36avdn8ep9gCy2Ywr8Xsqx/7ie2NxjTQA
h7PqpqyoSobwtIOpOnQ2//0/K4vl7Bj4m/7eRXXlGBDkdGnDjv/FUTB1euSFjlEcYunGh76j6d2k
RIOiGXx1ES0+D2ldwY4bd9Ys7hjsJvwvH0H/D7cHpmYGVCEtCdlFGL/I2T1fNS2ep+KQasid/Fa/
O4QSbLT/w92ZrMeJtdn6Xmp8yAc2mw0MahJB9OotyZImPLJs0/c9V18vOCuV6fNXnVPTGhgTQfSi
2fv71nrXQCwGF7LXVDA+RxBQ7t2iD28kKSquyICqlKSfNJWZoYwLwssiNtV7AzK6Ezy2NJdPTFf1
m0UFulaj/vsfTiyC699+OEKtddwT6PAlqvd/CrJxM6RmXIz8cG6rdqllOKeg928MExYH4gV5sHpQ
IWNvnHpFODfTpuR1xiMriX4gb8lvpPs+7krDCb8poT8XFHMo/lg/EKhYkvMXQ2CqMXdNARkuI6ro
l+npvyTZLD6e/+vzL1h/5biKr7EKzj/eH6I8aP7934z/MzUxnhlDFZzqcobuEkZW1DZ8CaumyTbp
J1QZ+RbJU7+fU/ulVxGnB3kdE+hGXHIhd2j7rwbnm0X29nFWzou7VECquHzlyLuLx7I8kOAH0j8L
QfLF8ka2abdd/wj/azMepDA5vv5r59ZtGP2TjfTrCX+6thz9D8uAfqQTH2UZFLc5kP50bTnyD8fg
CGY/tByhm4b56doy/nBtSygX1pfiP4tN/8lGcv4wgSIZjjQFERCLw+l/4NqSvNA/9ijbdfERWdZi
DkNE/LsHxB+oOIVQpk+QeDysZ9Ot747kXFmUvbPA+mZ2E/OYb05vPJQuurnUpWPbN85L5SKBtMDx
btsh8He17E9VQB+6ZjtY6HmfYGtIi8wiN270zxAb52OOKtNy6/uSXXhD6FVOKHAmtrSME89klhpE
oXua45uiFcl2Aga0sfTXJNHDnZ07zqZ5zIsD+ufwCGeJ9MmGUkjTif+HU0f8i59E6Pzm/CrCVMr4
zUHkoqzxjcGVpxnj3TEQkUlCqHaTltF0ICKKRBxBHaEpwT7P5g1KoKOYkzfNUOiMS6I7J75pWyIB
61x6gAzE3RJROKOljWDCvXd6hqWBq14mphenv+15d7/OZP+wv/Hn++0P6mDAw5KlLIUCREnzN2+W
H4q0VF1UnfzAf8kqisalmd1nI5q8rCVwYpqNW4oVOUSQ7VSSoVbZFSO92vmK3HWg6BIAREdKsoU6
S2JPIXZqQMvdJjs1xgwYbVC6Dcy8rPrWl7hpTUGGUeEEhEsza2qs9GKSirbJQOkYYr4ntxIBglb/
yCw0lKXfXrBfpORRj5epD75KMV/T7e43KClfRB882WULyihCYD1TWepRqJCec1HOXQCeYtOUXbeP
kGTNiBT9+aj14pRpMPUjhwhcrdlx4SBswR29hLK3PstvdTgjnFT9xwTeqnIINuZ52yFEPmLUuyZA
B2eo3t2o9rsIUeKnsE8cAtwQ95DkFYrsmEr1tRoo0RtN1VGIJVCNPmlFNHYvtA/EheRO2a11G6bd
0Rb2tNVxHBJ4FRJA1OlXZLaKDWQXyvG6fSKT6zEXRLbVI3qClhfRiqBibiLvyW76QM0LJX0gGjsm
gNSdjPdkehx7Ji7JKN+dEL2OCdSrau8iy6GvV8rNjMZ2Q1vmkmTOHknu6zyrnUt6wKaoJaAXSTJx
lDXXlZwJsg1Nos5ncbDz/H1OJmerLMiTDIG8rq9fSouw8GKISmacWKSqQnSIqgHqhpcMoM0WDCsV
0lil24gi4K3wO0QkJDL7Bly+qrtPNNIPGJGkRI8uGZvZTMWN+vQ5s1vEYLgIQliAkMegCOfvmspG
XhJJna/3ObOn+T5wctj15fSa0bPvp2qbVvlzOcm3um2+2Sl1LNm92A5dyr7NvzcEwYmwLjdGFN3W
SUuYddd/VRVXMwu0MCHZrT0xdtfmXeBAcJT+pZx1Uhx1+UI9DwGTuK4ALZIwIg7RhCoWOQGaJCM4
2KWRsf+Q4gqGApkmMi49pGYbEpXc9rdT3x1C0V5hejy0Wozeezg1Sf1hi3vT7c9k0Dyh1Et3gT6+
g2LcVR0leDPezaRVIwFmMU+ESSLoDgqQwZONj9tOPS3sThZmcdgX4Zau7VcnsR/TJELxN1/FZahT
mIgzatCBfsylosU8ESlTPMSqeS9E8xqmdF2CdG9xJDEY7N5a52jSaNgUyPk3uXNsDKNDguAbtJVj
z2ZGZue0TwoqUnb6rXGcn6hr3+p0OpNM+Q60ptyKlhO63ZAlOLp3UW+9xPw9aU3dJn50Sar40NbV
Ez60c9UHd7ZlffgWXyCX73Ia6oNt0GXJ/QcnZny8xJ+R+sa03npIJTGzEskFfYNwExAPt52z/pAF
xg8CCUjZC9Gj9TJ96oDMMwbGbK9sn2Mogg41I/03MatEjb5ElhcPZJXsjQQZ59wSM8DYLduUqXlb
5MqDw7nhlYFzO3fRmNzHaokt0I6l7XpG6aBdtbpgZ6c9p2sXIFtzQxIKLOCgkFBYxKnxu1O8TBxS
/5uwsitEhF8A0ZOaMo1PZQpVkxBTXCaDfvfrfZN29nyCcUG0HIOZMNbE9pbje2oKog85lOj6n3zK
nmas7wzsn7MMXqlmT8BNxx8EOpAX5JOBrZmM6o07vzTulw2xa78kRIKpkRT51n8IVAoQHUho5Ddb
03HenNG8CpyLn5zsxg32ftW/0DjVmapVhltx6j0U6TzuIujXIUm8EPMJ4dZLdSiE32xsnJ+o2CxU
OCp89AfLOBIzexLo4OlbKkwdRrA35HCru/Upb42vprWTMRIfNOm45IqvgVtfEnShbbrMuGcJ1/dd
t/PIA5t/Rd4fbHeXwkcHHzYOkennDXHfncOoubUfSe0B+W6EW+rS8WnAXo5wAVy1hXqF69ezGYVH
OLSwjHIx7E1p3qZl/eyH452yMTXgS3o2Gp2yX/OdTkwFat/8bqKfLFo6OTkrNa2+TZ/19bppcquH
UrpXOY6aqXTaTRaabwKZ0VymuYeiwQtd0p8ZX0P0yQpYxzQsVDJD9J/7n6PZIZdcgkayb0of9TMC
2eEYKXXlDrR/aaLU+8LsS4p51m3Q4pqZEJMXafeIHJrIJX3i/MK1Z0JoaSXGR1bV4FD9wrPR0G2Y
9r0meFq92GeurPlf6xCaM83nDYaZHK2zTswHHQBfv87sCH6LsDSaKRO1ONxtrsu8uBSUjyfnS2yN
nubYLyQTupsuc0PvLS4jBFUzxk3LfLcYiMQtgj9NtDAERwJsIryFSW3fSAdf9NyxK5atupsdviC9
MBCuJWeWAWdl1NZ3krBSQEjZxo4wMTml2d6GgrRvOnHlNfpa/dI2wffZ0R+rsZ83fAfkruzwWoPJ
xzY2facXHjABaqWq+BHptMFSAyDTZDa7bIoPgeHi4oZCl7WmjxTisV0E7b2PEjBF7pvZd7oc+GPL
4fscmS069ukgMFCFdUN/j5IbJ5cKk6L9OFAvAxN+Fi3SJELWw/KsCos6CKUnh/OWP7fvaNRpMrFL
XO+tNL4e/O7r7EiszUWm4OBdDQif0tHy7DZpX5efDskvSa78PXBnvgRV9x0d68SupL8M9oC+Ox82
NBO/Bkb2JbNRrXatsWsK48WuRbm3ZbRpZfq9z2mZlYy22whROAKEi5tqd0PXv0kuiHit0UD7+RMp
jCOlRcrFVVU8O8GMrT0l6KQ6oeV+0MRwG6MzQA7zyPDzjHcYYGVkbSxJmdqfF/r/puFZ1KGtp/Xb
cXnc0vXdICqnKs/bmkruReJ+QVjwo4kRgE+j/VxiLu35hko2uyGRR8e/UVN1q7k1HxzDaIjAyE8X
4bAT7UfXTe+6/tvcZwhaEhTGdXNwMQ/tVEnj02qGE9xN+9SO9Dn6AYT/AkbiVG9MYlfl5Ji20+tc
2R0iduM4ahJDfjqJDWj9YpsPRCa0NXCVAvy8jDRMHIqRj1sX+5IUjz2+g50sM2pM7nBHOVbstAJV
a5WLxisFYsyaBhXYEvhnPRJDmT6i6O/BsTGDSaRJITk2LkM2UkynFE1z9gnKIGMFLSKZWjqPcULB
J5+Jlm0huBP4+sXocNhEKHGs+NAVAYc/dTDGJd0RfdCPKKj9XT4vCR4xP3wykKA2iVmgUq0psZYk
oGZ+fUMUsv6Q57T7jCC6rzKoUsSEEluRy4oTFibb0kBt3JzGgDinhc6NSsb0UIQa3khw1UIe5Y9I
CGtla5dU0lpATAhwOZCeSv3s2s4qio52Qjkobb2l9d6lNEwb2sUbDWEXpzRg6am/BDGBVoOvOkXo
whoknDDXSnrWLPQVa/XXzXWDgbikXlyC68YBHSMtirzy1o2/nmDepfU8MjKiCfr5EuvahH1gT8TQ
XdVBG8M24XpTpXNtNw9hMKuT1tkG+esRfT2kQzEhXcH0C+K44hZXxuL6QuvNchR3eRz3+2rReI59
Tb9kXcUzyPzCL8k0dV7HRfuZhyYBS9ZQ7mwax6dSGEQXQ8o1bbs6RHjwT3aN9YYJHF6QNkehDBkw
nvxHaVG5XV9+eZl1bX2LYMUHra+dLtgd8C1k/PqcmMDs4CWZFP4tI9P5e1XDFaVc+9TbgHEy/E8E
qOUnt9b1i+8S5ZaGuHVjd5kxmRYxh1qD5RAowGqax8QY3o5OaOy1ybY5DzQ5oiCEhoHRxDehH6S7
cYBRX1Ly46icv6BZIHPdb8UDpbmUPjkGVEYwjOZSDHXBMFmeVEVJXBf6f0sY0ZnMeYOAYBTN0yJO
snFg7Mgk2GQFHrjCd7DjE9G2bZJYvwXBv1N98cZ4hCzSwI2uorB+bhdTNunUOzyF+8nIqmu9xcKt
kQtiOBnRO9Cc9ppRogk3eP/GGoMr6pev1Bc+5npOTlnGKLWp/XOn0e8gpAdnbrmRWikfQiM+u1PX
bSxrjq5Uw/khL7lUtFnJKDC00reZC5ITIxhNSbG4oK0o99LpiZYK6vuMttWFdoW9M4b6i6Tjcz3M
TKbQ0jb7tsuNi6LUEao6uDVGev2CBDrm+PJEWya+p4CmNgGHDEON/FuPZBBz2LmQXMAaLcsvucFI
DJxD8xTQL9yEmsvoEjPN1g/79MW2g3uiBmwKAPG4L6I+eBzmHHUp5++hKbfGWLcnd/BNNHTDa5Vk
48GmrX3NLuJ4jmhzJuPw2pXA7wyQ5TIozb6gX6QZ+TC1JcWTNH+hCsN0r3SnW6n6uySJyT3rgm8W
SUSnspDf0tEOYUX0yW5UyIpKdAw3rd9GN5qJnssPRnKZhTpPczU9akozvCSni2ml4gF+iPMYaE2O
iLQjskrgcqkadTeiHNw6SYkRqI8ZseaxI64o44urXpd3E/I7jBVGslt1HbgC7xKMwceoG68bwiPu
XNe/GWIjPTpm21yCcXhK7bQ4My6HkWffOV6edzj9DFocsE+PISaSkKnJAy5+uYlryzgPpXyJVI0W
MEv6PZF6zinEDEbiYyDosXFV1asXn9GIx0XMPDUWHau0L3aS7sRNWcEhllkgT6QZbCPLvMMTqR+B
QZDY66btMW1QaA6PBtVcxugKTVMY3IL5aUDlk12IbOscyTzfh5n/HY9S+WCMRJzmvX1AG0SWl2Hx
gxnza1+PZKu0B20E8kocwsXs9eJiseciY8QmZz5lUX8OQ6wM9oBt1A5zPJFG8mDnnQdzuiE9iimo
npEkbbND9LOpMZwLLgFVGZsEEkwHbe4PNxZ9jZOjxvtoMoAYW3OzrWRiHfWZebxhlZbXNsScCC3U
Lr68tL0z7boa0kbQdT/itA1vu9F59TPzuXcZyYxzfaB7V0MssDdhFWRngwo/AZjmycADVPYhoqpp
ZnAkfUEdInozo6J/qIJgp5GihgEyuEcKeuOTBbiDyE22B31kWvSemWuX0iFUwcCMuZPz86ynLqFu
WX6IYtTYjqD0QuQnBYVNUExY+4eku2Ahyut7K8ruIoY0xtZ35HhQ+OS3TmeWh3DM9UuoTbeMp+M9
9GDn5GuHOencW10vSUcg+g5T/3QD5IfsJ1R/7DbCPeAQUjeWGjjL1Pl00HUfNI3KnyxteGl7Q7+u
v1a1Fj12Y+clVDnuaH1sxMiAMdOtBz0wMXIFqQRlYuwqgU3dZnROSEbNIHtIvMxsxG60yLpuRud7
kGXTYR666jKms2db814s4lJqpXuipSmtKfmE37w90o9jekQFDoCGeyx1ImjqNr+qk6daxNdwdVAx
tIOPVmnrtOUlK5C9zGlzEUWj31Oz3AB9JVmvnAYasW7lumd7WaxrUXRVVlyStUqzmRotq2N9xRTY
5+oYQo3tUd9NtMZiXNU7X6eWpNW4qraphqplMjvKNhpuaqIhfkJIRI+sazANqRdvyAPodtFqkVnd
L79Wo8UNw4AmPRPy4uSD7t+KdBHnk4TI+INjDUvVfsDXdpYuE3gMthndGXs6h430QpveOTMMcjmX
u9YFCv1nwk/TfdIWw5oQv8BqRf/naoK36KT3SK4zC4flsljXsD+ihOtbEjPW2+2URp4eI4RPFiq3
XFiY61rOPJwRvkS2pMbAZL6TYyTlIV0UONtixM5YLwOXSi1SqFi5no7c6Nd9/jp0+dysuPbvMCm8
cZpXMJBcuAt/PXd9gXXx232fN3Wdxu2GODGxrQPmoJ9PqWzGswF5gb+/ICnOPGV94K9Vo6Rka4VB
5n0++28PWu90NDKHOJzS7e/fYN38+YHWm65jlEyBodasG8LKV5t2oXZ+vsFvz/hXr/L5EGPkyI1a
fV8uo0VOhMFGotPe+UVkIvBSVrhpijDerZsrCXFaEKHDBLZ+iAJbPym8kEzqWNgL6Z3iKdrR9TY2
2ha1AtEvhKUVO5A3TN5wwfSe6rvFBaB9SXPnUblZsRXLHsBx9eFS8iFnClQAUZ2AHGlrsCFYQKM0
uYl0FSnZKfM580fwOrSLp0sK3QtnMWr3YJGZxVJ/G/P5VPfD9zArhr0gHwBJaCdKzE12umFgwQVy
svAE2ETbsBdt4Et4tdU/keEcbeqk/BJF9s+wKG9dq/IC070rjOCd/nmxMfrkhkrsz7pDtxbdVWR2
bsYusr1SRSem3S99VJL7YzlbIzO/qQaNCgWfdqPX2HSIlVGI8LbxDM2/Gj+SjKRUuDajF2oouWwC
GjZ1O12bhfYTNy0AR+NLPsinOBkew2oqd51w7tYOAuo0Krzp8GEOlhcUzIyUKL/W8gect2RjIdYG
6XIU2anXl5DnekDAErY/JOlFoUkwQ5hcMi04CCN4w08fUfRawNVbYTgXotx8Bogh7zZ4LeO/uCNn
pyusbRDkXwhnuKDXJ9AMf2qF3sKSt8LqCB6CWEUxPa2e+8l6gCGFelLKQxtp3xsa2Z7bRLeiGkEj
z09JgeXWkDl4Hre4auvmWGr1OWXsliR+ci5bPzji8HkoA9Xf9P5Pu5gYFlWkBIZLAJbfYG9CEVWh
bPMi4hj4JUycKNgYajmjtMKDS/Lv02g6iIAH4oouNYOtbZk4roeLifPybG5tzknQUhj+B1r10FZP
UzINPwVTUxppIJ7fJm3YV6N/Mjr/prKGo9u71y2WzU1rLsPzG92JH6XhYhov3C/26MVoTC0kYm1/
jb/jqKLJc9u3fmgk5U0NDS1+r94gDDmQz2X8XIr46+iHNUXYzjw4ZXwBSprt3IFEW4oID44Qvueo
8lthZnxk0C09J5KDGZv41jqTeMJKWXv2nmEziMrgZdzJ82kmLS2vbVfShMhwRyEmtMajSYxwgrIA
aQwD+WCZyKii8L0q+15rpG3Ooi+2zRGZFcI0LaflACprM8f8gOWAOMadmAsyUz87xBpND64GJRyW
xne7S2+lLdutGP1kiw+QndG/x8qBDihPgFwwgnVMNe1sy3+CP3jI9eaZSdmJuQTOdOxHG6m7ZIpJ
C80MX7gcEfr59XxBhvqDDMYkTL4UqfvTGcgm7YsSQAeRTCaadgBD4q1BIbGRzejNSUkQMxXVrUjz
LYGDQHN1SdAa9XvxtUhripKZTSEojehINKrb6DCWNpxSkmNS4gig/zTKztmUM7gMYBnYcJIXFMmn
boy2FIpKgk/jbZkDXh3zt5SL3F4sx1qpMiYt59IybpZ/2ACIWGfoSoHT3CUt11fNqh/Z4TnTKAIy
3boFRgm2qC4o2ZFdRnF65uIIbYuBEK6PUQfcA/RjS9J4QIkBqcFQdnRvFBofEdxktAq4msGm9PXg
akmYVW7u6ZNGZFjAlTvFOZS3rw3lHnJ9k3A/Q+bh29ajVyTQneYGQLqTvABVR9Cf1XDr6+qLn9qo
wWR6mzQz5SbtJRttGlQDx5WyKdipN1G4Pp+XHxK0Cf0vBLPMVuhqgfqU01tjuR819RD+GsYbsef1
iKaMIJ94Hn+09CHrJHmI3GKHsclBIxc8LQ1pul0YTFCXHRyVHpCVgZLICL+yE2A+uKTGre8zpDeS
GaSdhfRwAnhkkmLtkdYnN267fP3WjjynYqReQ1sZXfuQVj4zZsl8cMQKbjM/2TaWftdqoOGhpX6I
KmwOsZiC3SLVppGGe4JdUEh6fvJn7zAbrqyL1Wu341Kwb5cjMu8gm0IEFl2kFhXoJnS1DxECuEuL
D6BSYNd7ADglpcLLtYPqxuqJF4KpER1sdXTHtjz5YvqoOIJqys6aYTz3EaWbdope/fHnqE0lxH3T
g09+M+CuNDVK3wk7nU7pVFc/E0oG+7KkdUBFZtumOayvOT8yc6q3GZMZZO1OQdxpmCV7SQ1200XW
a2TQNY6TDzMV6c5KZyqCMRItNxju59r5SDiHlpr1ZCfGBRQOqY2GuNWyftx1hnxvGyyPHN/1tm34
TATwerlmRpiu1S36PIIC88bdOOSUcLTz68Me2DKCiKv1TyEfaayRH+DWGSeqiR3C1+t95moPDofl
JisxMbQ9xi6Cvg+j6SZeqx1T7UedLqI8dDWbzkLAZ2TACrKxek7S27RwITDOgwDqtjXNUlx3XYUQ
rbTJG7jRdTA6ZTftcjSyyIY58cUMkqqZwYFIg+Pa8P9fLKZxkVv8N2KaJH0Pi+z9HxjkhZr7FwbZ
lX+gbGWHwTnronVw0XD9Kagx9CWHTCm0cUJfUsPY9CcGeQ0bg4BsKwfFjLSXHLL/FNSYf4BmtSxH
CSmW5/6PBDWCGc0/FRjcQZ6ZQFfDxzDMRaDzDwJt3SdODmCmOmuRfUkLKtjDxIjWTlyPMuvzgO2h
HGeNYQC5sJ32JXEMc1t0VA3DJNusfB/O9xzdmky345S054oeix5LeXJ9DYiVBBou5Rm7Wm0yFDuF
Qx5duHaXuoUFsvfldqjbb2Ol09Bq6DhlEfEXzuzJyTi68Cn2UrkABMzMhT0e9F4cMhaBJWKfS2U9
l5QIt3WDr6DGe3zum9E+r2ufC01u8XnifF3Yh7aLuXl5pKAQyXRyWa0G8JhJFkAK0ZJnlyr+uZyC
PxdBU4ozkAsmXYgcN+tNRqC4/VH0bD8fvG5YF9HyjHVtfZV1bcoZfZG1uzPGIEZM+DNsBuYJToYw
SE+zy7rQjS4jXspXRytGyDIJgZ2MueqvtbYgTRfCEt29niqq3Z588hfieU4vtLBoLbuudo/P3N4X
/pV0ZgPhk6LCaAb55XMRGz0QEJXQSkz8GPYLTXKvx7VF40KUF9w6V/Rz511zkykLSkIj4kOekEsS
19mdGJwPfM+Yb+g67PAT4iRmThdGECEWzJE72ff+ENceCFsHmLaTcy3NmXwGtuc42mvnYLYw+3Tf
V1qCu3acj4XKrkwHAeJQd9CKxkpcB60wrscBKiTqBZq9bqB0jNvxUQ+n5KSBIrNB14wUHIyQ6POf
+C7z695lMsKnuR6aHMybvNSx2V35U7eLW/EtGMjmjUYoXznat+tK46aBAd4zrYKzeW3N0J0GhxlN
/2WiyDwm7nSlxs7d1VZDVUezwmtMw+yd7Qy3KnWhVUvz2ICPvJGhS5AuhOGDOQRc4o2kRzpSA2Ek
H+EwSuQzDrDQjciGK5imEoMpoElKZ5DyCuuKrEx1sJ35ed0Gn5FfT9N3GTp8LhM8QMXKgdyjHQy+
+vWEqeLaWD5124TPvSYmIqxDcGJsgzFhXqsow+Bs2V6oz08qiJF8LFSViVixq5pQ+qtBRfweVnpw
EQTZcxvs54kL7ID3FLNud626xerULDPImFHzvlHNP+4b6tc6TG6Aqy6GqDC7aMLVj7Dm9gK81Zm5
SXtuePN0maa0mK6483OB6HenZdQyOTW2sKXwnhmSd47b6bLeEiMdnASNOxU92/EUnRRsEf6uqu9n
K3gaI4Z37Bvigj4BPUp9xnxGQw6gaIphA0z1BCkn1fZJ0N+YiTueOwv+kNvW0hNVhDJDUfo6OeNd
giTmvNR/d72TvYVLks8gJtznLgP3VjCyLQYSMH6tLjyTGgfaEYh0Om8/UiftKbzBshLLYkjfpcVf
znFp7OaU287Z6j7q8WkR23hc73JrZkEGsCi4lKi5OCXkmIoH5tEUJ2kqM9nQC3i0dZWQYU5fhdQL
QaxSquKPZOz7HR7B6hwvi2kxG61r632j0x/iJLUOjaHhcPEpzc2GOmatio5l7847WTYVMz333ayX
NIvFFLV+pDkL3o2oNmDrLb9kR2m9cEZtS+hPTQmMeaI5DkcMK5UnwHoz1EEIQ1gkvV92bMa1odjq
LTBkMyjE1l6TEfXFb7dmzrR6pTCnAN7EZN3ouX5uYzMDSTnsdSs4RjnR8J0b7jONKLU+bp/MeeJs
7DjjXhT5o/L50aN+6ahrBJjryBzxIeg5bWmiQFRrut5APX0jJpMWUkNqXgDut6/CvcX0OTd79xSh
5+xy66gtqoOlG6aygUvFugrnLz+vcWHrGuNmnB8RSc2Fhj/dzUbaZssOMK0NtGUNovdDq3fl3l8C
LKPFKqcsdNNbROP5mYB7Ll4pyog10AgR2eRFcTuctToZzjKXHcHGTCeC1pzOohcfwrb1HdZvuTfn
5n4taFZDYx6Zak7Nq9X8CAyzOdN5mwg+WaI37K2wOFJz105g0oTwFB31E4ZhvVsfmRYYv0d0r78e
naiUma1fNBs/7nZ2FhPpPojoaJntvp5OVT45tKsGSjucDrEsTRpsI/lVpA8DAojTb999vdnDz2V8
PUP8aELn18/QxP2SVDwf1x9lXWjLz2GN6ioV07chp/M84/8/yx4QhMUEHj0ZJDmRRaQhV8DsdPaO
ZNlBE4uK/TRTcRQUZv2KiAMQie55vhltszgycdo3dKzPDg7ewSpgj9Ed2HSwm3edGxueb6DujBQp
ZwSk2UhrzvFiXtcp040knUwuowC9D7/o8Kr2HTlm6P4G+pqj3R11q/fw2vODL4sZEAO5RznYNttK
cVcsZI7yFPb0mZdELASj6HciH/AZ14ISN8sa4vQJJFrX1vuaubvXg7rdr6e3dWEup73Pm2u4VxZp
lBgCu/bCIuDaSnTlevQH4LEIgFlOBOsCIiNh0L69yCXaqzhAuFjqBqRosGpUf1m0BmIGQZTjeg7K
Zk7pYQuULHejTSMAEpRqRs2mv/0KFVvOt+tn+e3m7OvaAXTqHj04A0J3a/hABf2kVBxA1cRc1km/
NhZl+7VCvS4aLZVek/GLFDroXAO0zEG01s+M8dduDLXwIqTmzXk5HkX+qPkq0UFEsmeGoGwL0XMs
rcemuwbQyUXl5bRRu105SINf0QG3NnFPVxmO72taQaPkicA+hn1jC07MlZkAx2iSw5p/t4biZauZ
eF2VS0183fK52ciOTdcBdP1r2/rQ9QExhKCT3b+Ziy/aHmLrOBCtuN5aoVhrGuDnzV9rpkpO5sCp
vVLYKNf74H0R4rP+jiXQsP4SV1B0chucCd84F7hEoQ/oVzGESmAQ7qkvNeZ+djbtojr/AefVOBua
aZyrsgAW47rI86j8pktk7boWL2t5tNR719X1zs/H/Kv77GYctoUWIF1fXutzkeXkcRgVIQN/3f/b
89cNaiYraF3rxkrbaho1j/XQK8ssGm7X1apWMDGcUSwD9tUCKb2OcnRFl+Y4mgWnxb8uoZ8317V+
lkiS183r7fUy+3kzMysv6yHVw+2Fvm7o42695KwhaGhxEauut4flOLJQBfdZM2CtNIgDWheOjjuN
natzQIIN24GE5at1Mdo2Vn2uyNtURYhxjHLckEGA9NLlFH2eJriTPhrU5gjv1z9M6K676rgmJ6kS
aCU6pSVEyf1nqNLfNv1tNeriAeTMEri0PivfoTErT7PN2We3GuSb5aL16ZfvMr35c0uZqLm+rJuY
taDcWFfX8F0jVAVOseW6NZkjh+vnqwhK1MDZxj69BAV1taJiLkB5fpGg/Hrxv9/z+ZKrb399xfW+
sRHOqbNhcjFq+u1R4RQ6068tv1bXd//1QdaHrrejyuZR6+1f7/j5UnqcV1vhqja/2PbECWK59q7v
/dun+PWxPzd/vvr/x31FdontSq/7PROh0+xPU8N8NIKpIpQHZ70056M+UNvKUW7M0SC80ahuZKzP
aIZwX/dz/hxHTu8VbvmclGbPYHa29nmtS6KX7TvyZMoXpsI/GaK/k4Bb7eYQLBI0F0B/gocbhQxI
dbAQsjbh02jhC+3ixD8rIGYy7NDm+RaVrYYycBq57b4FFWEWEVcap+lo4iJQV33/OA9AmrtK/6oK
iVrdIFmnty9wsy9aGNWbWOTulnJXv5cYZaaha/apxoVP2ft2mJJdxfh0O7ZxzbHQNl7c5PDP6zI9
lHn7A51ztKjF/W2o96+iHSk0qhcnbm0cxnECL7LfyrreT6PxZmopErB9D7aJgTZVrVlpSAQ6RdNp
LsiQSM6UyIGQNfIC9YJ4oCh6DZ02vwnD78P0LXX9Q2zmhHTGWr8P8vBrSxcGgWl4khUT0rwYz4Fp
Hsy2vAVWAuE5gO7VBN135adeqbvWQfhUJGKV74OamVtXt181W323wNyrpYCRTVxbeeoGkfZDMvok
W++tGlVhU8IPk6nCOm5+o+t271KaeO6zb/Sxdx1DrtupS9+z+j+4O4/muLU1y/6Vjp7jBrwZ9CS9
YaaSntIEQUoicA68N7++1oHee6x3u7ojaloDZWRCZDINcMz37b02a90KSoMl9Fs1eRMdfhzE3KvX
VI/ZcdggWyL3xxxgILbzoDkWCcpPPbUjkKljAym+3aswiFXmapT8MerS1weZ4rfv+tzEm7GOXtCt
y3NCv2hN4aTdlGwft7nR7zUbdNQIx3yk3LwTZQz43vLfJWf6STJTr/E2zTgmxNM8Gs+hp5oCpnYB
8DKciBQlFtU1iIENT/iMAYvR4j4MkfHoD7W9t9LiGGeV/SBs/9Ev0+sAs5+JJEk4n6JvXYNsvhpB
gZvaNqCcgWA8TPfCDfbaUJXbKOvuciHDXxoUHf5Va6rWGSgk0JUosPRtYxsNNVaGScHaaoXVUhYY
bhwb8cSsfwtErR+TqK1PuifxV07TtwBoFFaZFNkL8KaG89UwwmJto//uq4rkhrTZ2gM9Ax99x240
vRY9/HAzwQTaKMJOTdt+mGqR5eveiBf3VbN9hlW6NakFHkbaiLXR0rAmap2LPwM6S/u4WplBIs+2
2Vt7iLEP+dqSk77TUiOEPZW8VZbz4TTOg+3r+lvZFK8lQxQwRFiqfkX0HkDjem/OQ3/R9YvAyrL2
RnaRtgkRF30C1AY6ArRjr+QhkP4AJycx7t2ia25T/qnP4rGYGpoPpk/bIWbse/LuKj1IHmpFjI9G
AjF07ddMCTwX4S6N40NQYkZwpU84TOS2+ySFWzEljVgTf/sLiaSzCW2sv17VHKpzJxt7b9sFmlwX
yR66JpxLWqpUvyGXG8B9qlos8/ztoCmRZh8SAEMiGsri3yxyCRsbIZOCK6Qj1CNjS0GndzQ7MgJK
MvwPKHjktQqNdutGyY8i0ZkDcDbBjaqVMwH/RsUilIQggARQ0pM4fM3CXq5rVyZrJz3Eg/5YehoB
5G2yg7kRbNvKPie6V91rI7piCQB1B6/qF6TJZh8yRq31KUO+0bLHtUd20W1zzeVwi3rLxRawh17/
NHQYoAI3b9Gl6b+Ea56dyTLX5iDeZ8Cpth+TlWgCjMJqEu7yoL+EZv1i1Q4NEn0iaqTngzZf+j79
LAXCSGAX3gGFPUFnnL7lO2UK3lNPf8E2ku9BOGJTLZ6MGKEKTaRfXUHbupjjdC/tEZ2dbSGudv1d
QM8Wv3KH8vcO87a7b4r0gdC3HDmjS6B21KbbFo7uLpgQz8oSqIUxl1sxvnfR8GP0K0gJw3MLCpL6
Fbachu6+6J9RWiarzEQy18TnSRtJLXM/8Cq1KNXWwkOP2CNvrmi/Fd4ALFH/HOJS3wxG/0kG3SGJ
e/JbAq/fgYQ7e6L0sKyUpEuoDyj342SXRhnWtwB6c2KHW80gf7ZLyhySQm5uAtZHG5r6H+Ww9cmC
3Mqu36OEArkGxYtGkTj4TFUphNDuklq6v7UCgF+lsKu1nhu/phzJnBRvtl1h2ypsjdjZ/qNraHno
Qcl1AeJbABpR5JuN+aP3FMq2TLwDdajFpu129jVqhGrw4dyZoP3R8nNb2h5BBs9w1uLvNtilLLyO
pU/5eijEnjiW77aVnAp2w7t6cM4dZuyrkceXWgeKHQV2v0NJc6XeTBh21o5s0egbdpSHV2Iq7+lE
HpiFq23Q2jvpCWtLqMEryg8g5RLTdu8S/RSzaFwNtGFXYkgwYyhrIDV2UFPvtkmTX/KNNE36gvsP
Nodm/jaLW+RQhrKLaSALZ2IofHET89y8l7F8tmftvQ0E3JmwI3xqBjjOdvWKIwxdWxR/s3rjYsdG
vnfKb1lu3Py5bjd5IKtdr43bOVCgkDYycPcxGMc0/UiCeAahSAZ5zLxMAeHB1gAKhgyQiSj1+zLK
u32dS4syj/ZgF+i4MxwefY8Yr2uhgsYFnshRjiuwnJAR2+YGsoa8ZcToYzffCT27QZ2gWM1XlpHF
MEUTowO8wa3heWctj+JjUZTOwa7TXSjX+AGTb6z82nXkec9lUp+7PL55AuJ10dsfSgFhlMSL2kKs
RYscH8QhNGHpw/rIklVo6DkKxvCnEY9P3cznqNFeQzSOH4F5TMknIAQGFSvY3nwwHOvkRPI6Ew5g
alZL/JpH7Eojow2+sY3d5x9pMRQ7p6oHzECQ3oMGA4zjv4eyFxRRWQJaQfNNn+qMrhpeAdiW0key
7BTRb/YcVPHtqAteay1/CIhOXxmgBikJlzddnAY8wkPupaiyBMsnnYRBMux2ZTc8sMtlouaqqw38
X7YDGWMCMjXaEWm1xvTEZu8RG11yNwhjO9DeJ+p7ZDQPLrHahszZA8EJOJ504iT8ZL5MVnlPAJJx
1mil05E/NxjtAbqX3VonHmKFrbK8D/qaWrNPnEGE9AO6I93zqjhTEkcylbC69djzaW+w3VEEsffC
jIDdoUj8HdWm/BYJcqgmzBVtEfxgOAKfwmJ+R9sSJGQ3Gte+Ts61rp8wXzRbYUQjM21O5zQVdGCG
rTchKy3MCb8TpFfP0gEd4HzdUAMXYNlKmtdUJg+2K+XO6A4mGdlRnhXnqUk+kSdCE2dO2uhd/rOQ
9i+hsdZKPbTZyIWpGpOA9m0Yh20yPOUsCfdmUUKGTrtjOejxusiNGaZJ6TMgBvo9VL+7OKnMb7Pv
HLFsbPwUUhzLJI0mdUKLNGTuc0Bt2+Acc552VfQUKAMPeTeJk2Lfg7GQwq6Pg1HLveXWKQ3oksb2
iNXBstfkVbi7gs4Nc8dH5wJVXxJGhYlzwmnCO4magoVW/AmsVubGLmN+ZRkZHpysfLDcR0C6xlNY
G5BWh2YX+BB/rGTjVNX3pqdw3rXmi22yuA886x5v/Cvi8w0FvHvDd3FMVDmR8MYMgbUJQuSA80Nh
wsYYM9S6Op/4FCMHN0KSzWUJyHg89x1ZWBBkKSaPD2hFdfwNA8Tz8eR1MSKSzLy1NDrXrT7+dHJ/
2vT+gKaj45AWatD46vmFGFT2BaG5ReaJbgO9DjKv5kcX0ZmDAd1uvJIsNZwTPjqtjEjBdT4x2wxt
+jQRTQXWLvtl5Z4BAMVz2Y/5zcYQGuHrlUnZ7rcZZ+2ucsJx0ybdCbYJJFls7rVHyTdBl3YwQuSC
Ejb9NgWkzi4HZTYRfPQWL6nLX04LB2xSg+prsL7piBhYdSVbxIgSh7YBVlJ0PzrG/rXViXkfJ+73
upUdA56P8A/zlVF37+7YPqHivbcrqurVTI0BL886nJFPG0hwpvF9yjPenRm89hmWH93TEbNVLjlj
OMokETmc2WAaU/vsKfs0LSZK+hSAMghrOH7VuzRXkSO/heXe6/FzNVl/Ks69EB8OsnXcdQigHfNl
kMNnjXkZX52zc6P+t00WW5aoLxAnP98Z2zY7X6dZPe2GoHj2MR+tpix4TWYwsF7/u8ugF8XREeXV
nmX9e5jEGM0DFst54D7oTX6JtfEpkeHKJSX21DrdPi+cCe7Nzkl0nNuYnFbFaBPLYo0kGg2nIgyR
CHvv5gz+qRwi8kNL5PkCI/kLWuMG11thkHJigr50q/Hc2ldaQ+QtkjO5iufsWU/gLs0kkvGVWZsp
naD+F1SCHA3z3rZlFA4o1+ht9zLjP7yySzHxEKyamY+snLD95bW9m2I4c+n0GXdYAZqZwmOE4hyU
5jOjxC+olgBfM2tv9FHFhUHybhswaoeOv2F+xtGn9Uyikb+RdNZXUUtrIQCZGWjVixvp/U6FCvoP
XD2DUybsUtDXTT4NvVT80ueYBJrM+Y7mpJlmVG+QTjeB+PBqh6If52TjIX0caVeDccecn8/wZQ2K
iU1dfMIGUMmYE/Le6YNgcROSuzyGoXoBep8fjLgmNQblb6W9ddGIiB6zK2uEV+BIjzVuDITs9z7Z
hYHkW8pkRCk1QwsJrbJqmZ/YyFedhblAxM+Rh+uaYK6dFSX+KZ6AyrlazA45jm6BWQClzGLWfeC9
1h0BO1sgAjkrcGyCDaPaZJjrEcGSReYCrkZW792Y84GETJGQPDdD4bSocendxASErvSp6FYCJ9Jd
QoVBOOR9p97wDs78u99p5E25UO1LjOHpIF+gDMSm8T3K0A21DW4b8NXYlyH69UZzNbCkpmS3mqN7
McEuniGLKoVauEJOgfBYP1N9wrRfBSmOCb269rgp7K57FpMTXurhlPpo4HrT/Cg6wHFJ13c7jW08
94aHqfR2ZFXo2z5JPoOa/rRW6afQy6MdtLFoG3spa01rQDc24eTNWoNK4uRtUq0odp3zMBbaczd8
BqRvrF3jeXCIJ0jxQisxkecyy1k9SXSFdwhTdov0iRASMQJ4EX+/TiUEeWKZ49K7OqVOqkURGXf5
1PNDrFQrabNyQOs5FqVYkwezRT/rrTO/ucUaTcEqsRke5C2A6AXo4cOIQoCwvAQce4x8vObY8ott
Rc/cYDlaB/pF7VGxY4YrIzQqLkje0qiPr10HQ9HVYflqpom61WH5DXB+VeJYb8nL0YZ00wVRuTXm
4Bkv2GerAk9Y7zqZ+NbnhbFipxLyHTeVeImROm5M4a8TkbI6197wTuP+xc938cRPO81uwJCdI3ok
dJmsO3GTTCuzsi5A4J/xJNMldqE89CHs5JcsJFqQrQCDMTxdo41/aoRK7arkMLK7R3xbPjFpXqxy
vvciTs9sa6nvCWZHALPW4j1CL1j3lYnLPVKhKrG+0jxhbiMyh3odlNhgfC8IEiEVdNyQR1NKV6IM
9h5jCtArQF+Jg8QgDWkORvGNehzG2iGBM0D7FJlF1QxP7iSfRD8/jKO4j8R0JE3j2jYZMSZXJzG/
F7yFsI9g8v8sAZREg3ZrsF00lnY3Kol0Pns7tTGduwJwCMxBFvLfrCR6N0PrGeOMgciz23ey+pSx
R4INu4Q+a/2doz375J+Ujn7pO0h6tVAqspC361Qu5t3+3uTbskJ7i69aj+1Hf56fKhuwsfGdpgJS
uIQTEv+s7LNdm3HG1HZeEA1SA+ELtkKvf8ye9wMZIiUE46Ib2WfXBD+srvvI84+hCdE80+DIdMCK
YXtfadU6c/NPkxebzuVnhF41dYonAKjzmool4VK5B0Q0Ubnc3fecBfZqFgxJspqSldUW76msj3UN
cJRcJN9OKRSMR3siaNIsHx1HnqHuvnpG8zh42S5GKbcp/PAeADmV5b7+TPzkPoheBrv7ZjbaXUzS
VqenP0udrlKtnKlat0MyogIIY3tXExqCIRhjlmlUr5q4lbP4nrTN7yy6Wk2NlKksURK3/oVEmlXR
xd9CqJyVZuF8cT4dI2vWka2KVaZ17XvSROmhUUVipY1cHB3mKWxfLbvBM/ZWj5F2zNrpXgvZCnoY
F1PxMIv9/2wdnkP82f9Ph3f7nefNlPbvufh3Ld6fX/wH3Mqz/3IDLEkBMwnlhf+sxVu4V6yX+W9T
8av+M9zK/ItDLjW9f0r4vrR4wV+eAfcKrBW2Plcp+P4bcCvD1L1/1+LZvmfbluUZuknmkgEZ8N+1
eCnuqzkrCRMZ0/KR9duMFlg+wsQp0LZjNXCDXaQBRKJjvjN1ICm+aTe7zNfXTZ46B9KV04eStWWj
VkjtYO+Dua23rqBHmrnYQb2RC9cFcXNXeM39AKR3m2ktcqcYO6VP4lR8l/WuD3+CNWfW8c/CHheR
mTkOtO0C4zUPka+FAl9PwRnNc6GU9i3tSrB1e7KvVeqEt+JD1r041vgVVk5Dn3gI4oOII3dLjT1G
r2vLTVORnmEj6IbpyyK0SaLXgAAnqh8Ohnq42TDlXXmm+vMs4wchCdmcgn7PhdrDuPK+k29Q7422
oXkZfQ4NFTRLgXAVg2cqgztqFIBvzVFbaWl6SueYWqwyf2d9qmP5sUi7REi00vMQ37PIyZjA/wLy
wZg2M8v6ta6NgEnM+gN7+WeMlXhTWNoz9A66OFLvV92E5xZ26pGcezQqrnkBLIC9X5I7JezmkliX
YaRLklD6z2MUd1YeDOi353HT2Z5/HBPsNV7QVcfZ1BGWB4m4TjHwE4nrrXD7C32o9my4H7BNkzur
ty+WZnkXgIDZepRkFNcE8uwRjuMZcyuTLHsv2Snrnu3i0vGmStGyUvwPLRVW7K34BVTJ0pLi1TYd
zAojaPQiIrqGTkKzIc2Pzb7XPBEzce7rYaa07B9iFPe+k6x0rf0ZGsV7jYYCURbxR4GXfSNsGs+1
y/KGfAawak17mdNUOyL3/uYULGI8AdQ2wME5FvZ3z8jab2FU3qFPKc9w4VW50DhgJwWnMft7q9Cm
p7Bjnm1Guca5E8CtdDzgHTW0d59OI0jeMSCpF8ywR0chzrYT9fQdRk0m6SQmvhDayZrACJKOXLs/
ZL45Hrq0YJJCy76v4l81poBaKI9F1vR7g4nBybXfLIyadTIClgUTvUI4bT0wX8aD5h3l3JOQLOlu
NDB+wmEsd7qbGnf8ChXYlvOEhdqA7KntNviObl2PN2AYze444+je0M3/0VLAOegjSm84Z9G2qYgw
nVv9baQ5AZHL9NdIHi8UuX8NecivjM1j4JIvFzXhD1RPTJj54xwbnHG5uNg+FbkhYypNEhc4oq5v
jN56I7rqsZn1hriHad50DRNjCGqxTstmX0zupXgXMxnN/UgC12Q+TpTjDlE+EJfk73SjOnSuaW6a
KYv2qQifWHL89slVhuEFFMBypqMBb8qrksfJpYmZtbqCPOSfGQZCEPYtFtnQ4nxhBaZ7O9+IiLOg
q7fysUKv84ZxC6HbmRdr3fMpfwjJNhCq/Zq8mm6bmt5H5RV7yiDVNysInmqjvmtqdExIn+UGk1t7
bpPnIEHvA4DWLtEGte6c3St7Yv8roYNJLiF9ssn16TXp2mooW5q3RTeqnT0EkXmWb2FlYMPCXEY/
Kp/J6cl9QihICMhc+xz6eMEp7BJ8lJAINFX2h+Wm88lAR5aPfbUfPNYBYQizyTGDpxzVKxsrQac3
MViL2QLMD5XThMwPURn0cEWE3intd3rh4EVGhViOcXbAy0n2l+3th1kcGkDK0bSnRBrkz6nZBMci
qyi8npOu2seUTjWd8cEJ9jZ2pkNtzhuBVndLTPSbQ0TFZkital+QRl3pFi4dFh/tRBhP10/xYcDl
A5zIgRI/0sQUfbgZGsEend7Itm+OpBJ5NHyd5gWX+Fof2qfWcaEmDn50oJYsKRzG574ySAexlJLU
vvd60NHFMK2JawYwIydAUjhIQPL5D29zCsAgQYm8JTt+6lsaEJ6DGwduw8jqcrL0hFrnyVLylpxw
RdsikDuh3DoRBd8RIHVJXOGSXPMTNzIb2c7aBKQEb4LM+6kFDjIh2Mqaoiz3irfcKPJypRjMLsI6
kMyz5/yyQTTritXcEciyJaFy47oQy6pCfMyK7NyJ/LXdwgshL97D9KMI0CgwN22IsjY8eGyHdEWK
bkFGI4FD9FEah6jAnRKA09JidvCOZC1vthsL8HTl5i8JWLrVpJjUFnmtM3m9ECNYn3aOTk0dhHUI
ytosJk6FhW4N5toCdw3ULWPzWXUHTbGwWYjse0XHBpm6wUko8atDwQXKN4GcLaoW6BTy9kIxtmV7
bUFuV6C3qbVVa0vRuBUPKzBIfYbSPSpedxTjPtbM/tiiXTixUSb1CRH4AOZbV7zvTJG/HcUAhyZ8
nBUV3Crhg1OLZ+NB0iFVRKEI4pFb7KuEhYcbRve1MR9zMyYWpLzHCX4sCOxcTXlHaDxg8h511iVC
sywVs1woenlNx2lFGiYNFOuaBTmcAkjnlmFg3FT080Bx0INh+On3FS1Af2/K8B1/HRGJkNOtirKu
A0tdZ4OTAFdPFGW9Vbx1DdqNAYC9BcQ+BN6Ruqm7rpxXAajdiTNj09Uvja/Rd2pv8L9eIzRC8Nmb
b5q8Y1AgKwn0ewsCPuQFtqTAsfm/aMA2VtpijYQaLxQ/3gOHnjMWrDtMS8xtE7RorD6sNvZEGx1F
f3RqaJSRku/6U/PB7k/R6jXFrad+fmeUFcsRkPadCVIza6G79f1LMkGwIX4JiTsnVwsQv1BkfInG
ZE1U0zEqildk8Gy/Gd2gWXp7cm+fA0XYt0Dtm2PlgxK3vpVA+GdF45eKyx84VFRGSP1RCxAAzZmv
GP5VWfK9k8BD/s+GcI+HnLJODvZfA/+fqByAIHT3UQByKfWfbJUUwDW3D4kOIKFQrqyYs88mVkCM
MAbDbWmRNpCp3IFOJRDQ/DjpRBJEvj5YB2Z2ymhKp7PcDORCkPNHnkGyRBsMGuVNaq9QPofxVKtU
hK+b5dgiXFyOcQKw5HT7hAE8rU7pv24WxV2tc8lq0W4RnkkHjbpY4hmWx1ycBCrQBM9UikOo6fVp
VskOncp4CAVpD7J8zFT6Qy+oYSwK6EULvdwkSrH9JY12StIkljeiLWLwRdm6CH0XqfjU5kela9gv
x30lCF7uLTfLTzRd9RMfR7P9OrTcW57jz3N+PZ1RhsyS5ZSUR1l9LHLZon+MhB4cXZoz+1JLrjFd
egvpp7BPyw9480R8sw9gbEldWVS3/hKx8edP/BElS2oizFlrvLn5qVba1XqJZ1nuLge/bv52bHnG
vx0jhXGTNVZ9+Nvxr4d+CH2AIKqGcYuBHETDvCpVzkm9hJ0kMJLKJQZleWx7zkuqMlKGL7Wh+loX
yWG6xKosX3O6hK0sX7M7Di+ZSmLJl2O6ymdpCGr5OieWe397wlqlvbgq92URBn7d6Es+zL9E66Ih
PaZWOTJfqsdkOceWJ/xzFwLkq8LjbheZ6KIfX+4li9Y0VRk2LWE2f7SsaWxs5mHganVzarqLntwt
0mMECclZeRI3/Z+vLYrosf3j/vLZS5fRnFopDZp8pPe3SI8XUfFyb9EYLzdDe0lK/MHmbFMr/CPk
Xe5GFdCy1CeGDccNb6t9XS6j5cbzJGE0pbqicgexui/Y1Bgl5Azk2TUSfi6iaUIwuTxc7unqod1L
ApeWx0EvMfSSmxTm+DWtsviuBcTTKWbQauQIapT6xuF1o5X1EwycvGYoMVuMr1W4T6Z5fDBI3prq
5MEXzt6pw7c6rFOCvclrq1hKQ8yo6l3phRKhB91Su4SqbMFj8rP73KL/7KB028fFxHTZWYkaL9nM
YSLfFrNaeZjUGW0HNSjqI/CAfioPzez+NA1DHvrO3VgolUhd8+gBS/1aka5BOd7y18AR5NEYWUVE
iXZEcCfW+GCS86AKskYfZlfTLJghwZFtWo+tdYnsl1Iw9UgnKr/pDk0+h8jLbuy/92YudnYJz4xU
rWYrU9PaAJ9OTu6Qf3KFP9lM9McaXfdK00R86HQ93ZEeO21SmHU53fS20VUv0I2OkwYxMfDDNRIS
qudRL66mxYrQqJHBEsmD7jMx2woPOlvNUolHMzUqw/xDC7qoPJe7Xwf/9jPL/wZK1fn1c0VDn6v2
y3VtBZfl/9JFNbrcnXu/2xUAzUKFx5t9NFeGulke/rlhW4JPLmGe72CQSLYzGIdmrCExqL5ypLAY
dMEf0gdi/9uoWGvLE6EgI75JPVutKBuJorO54+3r/0JFcOsVy205Vi18N0Bvyy926re/nuLrYU51
GdMI3LhmQcgliiandLwLMqVcWCrL3a+b1JfNfnAH0u7wvtgOluNRXQqc7FwjaV6pLSjINHXs6z++
Hrp1gBKgRuGy73Lvz48s/xsl07vZgFb9+tmyKe21wToPg9s/mS34j8magYJULg4MREJ3qWb4O1CW
OJTUDT5iJf5RX3aUFcG0Xu6aal7SLefVsGjsYHYEJaRupq6wTibNHLSes7/uAy/cdMpCXjv4HgfM
/wefhdMS9MW6/P8K//o6ZgO/QE9lgsUs7HADBBPjkJp+g2F5y4g3KhBDkkDB+4KQgaMGwaAULCIJ
FzOXVK6ed7nc6xVuKNWGQ6Q8TnQpp73Tmwc2rtG25tJYscmhGL28qnkZEKm3/iOdrB5sU/k14s3y
10d3cnZFaV2tmtRGmWrN0e9/TJJwwaGbKNjq5n7JjzJdUYNd8++/IrFqiRjxvDweUwCOMAzpzMkx
EvAMab7TkEF4TlTQePQTXPrYiJYb5BR2duhUapmeaYCwIjkVICXTE5zY/M9N0yJIqz0+bkP5DZbf
W/63c6Rqey3zx5/4sy6pp01MXDiiOf7En5/6VyTacmz5W8t/LA//q2P+4qT4eoavn/k6tjzN8vDr
5uvlfR2TFRcroHbgA558Cb+eeflhb7FW/XntX78Tp358AKy9/Tr050c006Nq4rTIwxBPn2alqwfX
SkxpncBb4novJk9sO6ZetvhcythWihPFq7g42ErauRws5hEQJ1RYW0r3MA90TpQvoYjw3dvY7FZ/
YuqW2LrlpP26GT3/CmjX3NWzLPXtcC8tPDa+EvkLn+l/mDECzHmmmLyFRrNRzcOl9JhMQCOh2Fcv
Qq/7x8FEcuxDJ4sE7jZgdzi1cljzvk/Dxs8gFfIWyLRtT1YG6Cm2a+mtNaIvj0smGfizG5EzgVgz
eyO4xUG9PAezOBakYXbafW2kpzKNe+hf2WfdolT9n90PwBBPafz/7ct/iItfv//XsUnf81//5s3/
84v/7AcYf1GDNw3Xor5v+pjU/+XN94y//MCGocJ20PU9gk3+4cy3zb/4Dcz6rm+4tu6a/BfVpDb+
P//b5ulsR19SMzj83+gEuN5/EZnjW7pt8Rp4XZb3t1CHiuTZOguC4sDJlK/QX/5gM+/qT5Pfmns9
LG60t9rtZNX9us+x2w/BiJYol6wiDGPXkVEq112U3fyqf/KL+SxM580nNHNliTu/UYJbY9UkyXsW
Jhev0HeDZoOivAB+OjYqJQq2a+6BOwzKtTOM+96ARB1ga67It9xD63zAS03cbnlPk2GXUTLfzMWA
jwQCUZSlVzgvhHP5BaZyi810lVA8STv9pZsvIAEpmMN/WleaDWU+Re0j8f7poP57w/lsK/2ca+iH
6X6msf6iEVAd5O1Mqh7O2janBUj/vuipLeWm/JQTwiu/8a5lyo7RHI1bkoKGtb1fPZXpOlD77WYw
1/A3DwEyHxPjQGLagEKGfVV3T63N35bNhor272GaHjRKD2Dzf0P79CyqmKFDEkJHCJ3QHj2XklVo
9pckLM5Rw6fpjRrYx/5+0NOLaNNLkduHjjjiFfBVG0qKNkw3UXtXuD9noUPnCfRbEOovseYcrHy6
hUQ0DAxAmfFSaw2qGTjbxO4JN73Urfg0kJLBDHoNG3J7/O7JjJ23LqGXc2rCZusV/tWzxn02Jhc3
ke+GM5/JOj4ESX5B0vsQ6+HRjI5B0mLA7XZowS4M9DdbTmfpDvugTk5DIE61xBo7y4ugi+QQSFsa
WCFQWiN8wDi+gT50MNNh78BIRO97HdBzwed/q+CQetp002f30k6vekrVMbDjTyvjPKB4dB6dmAA+
4xxW9mHIiZKWAPc01B+4bIm35i8XTTiv0tEgFAisa2u9kUP4HjnpXTRs4bXdytg5lG18khQ60SAz
1iYX9Q0b4fDSNXDI5uSD7c6nE8WfVTs+qI+x1OaXyuektucno9qzbvw5kQC/MuA16ON+UjAC3yDG
KzlWSbdG5PgQ5MB56mI4k2xO3QuAbGMFp9EYbvQ6mM7FCdxYYjjXYnauZswnWI5nI7YPUTSdRZx+
+hGTmE7fXIwWBeHkYjlI3Tgn5wqapa6vbbynoTP+9IGv+P52TMYnN54ehtJ+i9Eez4OxtsrkUlfy
ffkbUwdVabJuJP8qBQD5nFX0GTY+EYj5uI/G9J0g97NrN1ubbwWx+QYiBG7tC/DUW69Ks7p4czr5
WScNg0S7y9B+61NKoSs5WVzn2SQOYYH7q55eVEs8I/RrlPNNzAn8YTR0knNVqx+TgmjccV9X/YMN
EL7WskuvhgP/Y4znl2DuHgZrVUTjg8lXUrvpe9N/J23g1A7zi1fNL+ob7PTprKUJiuTsXX0w6nw0
ouHBE8NGK+aXBrBmj46jh1Cj3lJodZvRITHBsw+OyVejVfNtaAARmQMQsJ05ZsfIqnm+ekO6zwlA
4Za222oYnLdmbLaYsA74WD5Abs4xY0Jod4+dFm/UuZ0k41m9tjRiLBv69kkYIwQNsuZkfpGCoaCL
57PrdKQkqPJ01u2yJv0cbXsrxBuxxltDjE8UVXfqZMKhv4Mo8BK26NGzl5ZPyuq9t7FEDIPM7kWH
xqsFj1HZ7GpHnjSpQPtslvL55tVEwDvjE0zODQz7MhtvWje9eHLYE8XKKFOIdz/SXvsgur9rRudq
1/rPGMuDCKNNT/Lx2tLdq+WNPwMIYfChkaDJzzafzkhA1sQWn7VIbNuJhRBq9m1UardwKO6sAorg
YOwmsz1Uc6LETlfbwUNW6Te0tdi+uevgEJ/PUPhkcq8X8tTW1qEy00tWLRs90lJjTgk+aZdeav2D
WtC3rpvPJAo+NQ2xkimu7nA8U364qH+aELsCuozF6TXiOnMi41w53c8mHG+jsqLb3VNlcolJu9yH
MTpJDyE4g5XAxAOWFqq5MjoQ5fukBmybTnVUyG8BM1sr5xdDZu9tVT2b4Qt6xSfCXXAJ2COQqd+N
CI7R6F7VJanGBD3wrrHku+MiakyuMYMkFlAH/lvXlRWKE2aawH6rOufAnEicj94+uDbXPAPVKulv
NJ/fW/5GmjO64WGIqXCsBsvlUsveZTBwfcR3dUwgbnLJTO+6XHHGiH8CC0Ko2T9aTcNaECpNc0wS
So2mTrItjCcl3aG3GuGNP40aui+QBmhuo3CtO1RsZPWODLaHCmP8lBFVAFDKK4/M2DtL6fXMwT1J
htg79JnpVkyTvkUwZyWegty0z6mYp4PsKdvFVYMgNwFSNt6CIpnOEybI1mjw7pEHZ4V+S71WY9LL
B8IZpGg10OMEm7DHm4+p/jQSDESYCnuoxd273FuOTTNhU0PWYgl170Uszd1SoPwqVS4PNbv+R+US
EQQvm/a72ieqLfSfPbMXvcJEG5GLtneIisMTIZzE9WppCHYwJtgqqGfjtNwMClmSSbvdhTO7W5+K
x9SFp5CUr7FIX2NU1BBnMcP7SO7p0hNvlf4HZee1GzuWZulXafQ9GzR70wDTcxHB8AqjkBSSzg0h
S+89n74/qqpnsk7lZE0DVZk4SClOSEFu/matb3XlelTDGyllwW5MMakEE0dIq25JR2J7o6ymjEz4
KYaNq6wwSi54BgCDeLHrb7NiZg5lYMzkMhobd1iQQ+XC6lqNjX6nFEG/SmtG42WrzFPcvPnbP1p9
YItvl9OW5frJYrO3piiilcDmGCCTT5TgkuUix3IlbvbCSeTbJJ1twFNgVQb2W5VpNpK8zt6HWfuL
xcEyIzt6hQEcyLuF2t0ceBon4mYSLsvWCto5LA0cAxI5HP0KQAwu7CnSPxIl3neZPNmiwIeEzyeu
7G1ejC80X/RX3OZRxeHBLZCN7ZX4pKtfjeymwZR4FDq4D14TlRW+GoFaXGAPrFc2x9+glx6WM+vF
UsyTTPtHvRofY5GfEpM1nUdEpgzfQrFVeqI6GZD9oaj/k/yw39BVdOWUAQy6gFcZDmX5b1Vy76N3
aXqUr72dubXTAW20KMr6fjMfbEYzXIS59wr/8Nd/rfbP1bmjY4Qz2b6yhrZ+zzWEMigwbgODYVXz
XcYI/JPHzOofPXs4ofWelPFQUr4NVvkvwt60f86xdHSHpsWQ5Ckh1P8tSpPskDZDcpGxcNEuGDpY
6CfmLnFNhO/MrRZhVINg9hbEpJ/mCu1f/OCz/ugfAylnhplt8Q5UnVi/3/763rIGAiOLfKs39A4c
cVnQrJWyYMhxjbX+ahrhW50TmXEfSkhWgsOUejqIxr/p1/6fyZLaDCX7pzdi65ZJrejM/+a//yFZ
0kdOE9i1l+GF6B8BiV8lBVGiHIjTPI8F9UjSXC1MeHYpl61GkE/SXlnn4aTloZdQJzsC/IxYFdbz
X/+K5tbwn98ZEYmqhTRMs8RvOLUiBjUVjXa2dVo6NzJ9jcC4V2pUikPfU/tKVFBx+/5zVxU1bUEy
flAAPvr1BQPlm+oMH0bAufNTldpyuoCbNZVnoEO3hicmjtSlOVL9UFKaTMusctjMlY/p9JsYPkXA
fTc3BypyeDsZrmkQ7e1UvUyG3FZ8Fj26dRTzyMi7a9RWK028JLa6Lnnmejb6fWZjlV1fy7HfJo3E
3YP6FzFW0OGONKu1ypS0NNg1p/5N8VnMTuqzOYgTPsWlZVQXW2uvXpF+l07Ly0dvFT4THp1L9G7o
lLlqFokKQSOh7Uxzhklt3z0GFfLlv/4U/uzyEKjopGZqqtT1365THb98musC2qNew25VLyjK9mny
/lPQDzetqf5VkqHxZ587ssJ5WGAL7pHfPnen12xaYu5M3xwPdRI9RIBTIuMW5f215nm7tkX8Ng6c
pdNshmm7R7rsfSnSvUE7kXRypxG3TGhBlmNR7K6Ow95Oz86oBbkYVOrgpBsvRu/Rv+jnWj+EjU28
VoYApuWJ1WdkPFgvLRXg/Lq9Xawx8sjO3Arq3rkZIehq7wRQ8fXhQGgtmRnTraOZSyVEpwiVTvrL
rEm8bfsNY4UNPJJjFnbrsH63A4RAWty6jolSYCAjTbeKbTjqrL96zFGRhsVeFGDSkE/pAJCrBLug
7R09knahGMQfWgM4lgJOxy2etv45i4dbb3mPYdguOzo/Cn/jRU8oyqsckrrxWtEF50n4NtfKTdFv
IpmcSL5gOT5+dDpVYBYyKQiuZbULQxp0f8eQGM9kdMR4cgxs8aLnwFq6fSrGu0GJgDAUuMWka/vt
GmXcm5Z4e0tHU3AZCmML1hqA2XgArPtidtpl7jIplA7jSuF2ldbf2rPc3OrtxLEb7MvsftB5VvJz
oAA4OaZ/6o0ccUHrWlp36G31A97/ydKYTvz1pf0nzzwDhSDiONW2dGn/dmlPlpKXuDMzZp3acu4k
Bz527WZ5xfP8I2dmsc3+xWn7Z6e+VKl0yXG2HPkTU/yHw7ZiVWIlaKu3MqYPrOmH83/1JOfN//O5
aZlYQYBdkqFHTts/nugk5wA9UzFuEoGSLXpZMztKpsdqiDelD96LCdR9rJbXaaIksWu8a1g5gvh7
Lu4rZzrMZtvQcFaO1OYBz9ZR9FNMt9XppCdyEFpZso8Cvgczfh1F77bJX1N28dGmkBTMdOeDmCiT
W+vj9444qqsqBto3QWBPjyhv2We2V4PPv/XiN90ZD03THEgJh4nWrC1jugWOOMWFgGtDJ4A5SlrX
qR+2kv5qfpOS8oe12Wk0zMecWQlqwM4unvA/UaMibgdIZ0RHp28fNUu++OlwsM3omFXGMdD9lVJD
bKeoaYLwqE4WLMrqjsvjMPln22PiUjOm0CtmFwwVF0OXP2steigvgCgzUPGpevgteVwoI61QGB+7
Id7ruoPhLd7biYF1SGznv06tOGi6SL5kZvtIKvcqLq0XwG1oSJurMxAyx3vxCHCfT3BBm/jXF7em
/kmBwyXmgFCgvBBC/lbSZXrRDCxzMTMlPD6ztFvmZVThLKJdqyxBekesHnLsZkst4DNShhD/G1yu
QXnQnWXi4mQ4VXSXHR1pK8xTK2xgEDfJFqdkMDB3jF13qdPhGij+XU34S2lHr84stMpYm7IDZh3/
PNrxW6Tz+gRzAUaHYixALuTMGzPZLlqdM69k8tBx51MEz0VFW2GK9ORpPlXLqfuAD4SIrz4QBPFh
cfLj/noDYXYUBX/TaO8JMaL4GDYaMw2Ghp4yXB27u2pt67ZyWKf5r7k3tuJoXynDhkiadcFMpjba
TSqpdhj7sDm9lYF6oa8cesIfmdHN1ZgXd65PD4lD8JQ1a19ryYmor2nXf4ztsJmLIFnPkxJ0oxi2
TYP/exaJYP0N3ifLGJ9bwvDuCyaDjf0eSwzfRdO4f/1B6/L32OK5dqeO5VGpaTpyg9/OsVIYgBhE
m22bQN7SKjnODxybKOekXfUqv5UkPXp9487zszjqXM8Q24rKoxgZvDDh1LlijVriBtTdrGVkRbUb
M9asVAA4FEVop+fANZFXi7lwsRmUWqyOmW5ksf3SOTV85Wg/37t9eGzJSa47E+w+3QP9UILw0EtH
Am7NU8C2XjDci8YKTVVylKl6mw/AiE8/ImAEJS3hfnLVIjuN0uPotC68v6tP9cGDPS8nOH88FTJ+
rZG4M9H0I5I8ZphxYchdh2Q8pBY38Hwz+Ub8Nv/MxqTeJk29RZN6LFtam/hdsZLjKGj7+N44hAdB
JKNucgwilpgrDpT9h4brr6ZznYBslcmpQdIvvRfmgdw6nf0yTyj8Tl0gSea5J07FlH7P4xC7AxRB
ifyZl86mS4ejBmlWwzuaRCCC0qM5pxaO0/SRqivD40iIlaWZLZVwOKFtpDekvpokAb0qO4V+PPsB
2RpEHeLYLLXFhFuqpt0FT7kfVbEIbPVYJExiI+uEQPWtHa3TPLXWmNfN06ax9EkME6t5CEcT9DH/
0I5B6RBrl1IJ96rFNC1qr/OjNuQiJY7r5HvjZf5zoY8HFSch46KqDY8EQr11+ACR0CONAK0QxmiS
PLwATSK28zE4T9ZAYTwKQnKJ6/xpYsf20R77Dy2PHiaGM1qrPij7+fjDd3pUveioszqAlfomwuio
ZS1dX/AmsGFUiuSoZPqadoh8vAiRin+A5PwyT9rSjC/gNspU+cKz9BAlnOOUeUXwEJXm3Vy5aMl4
Q4b5EvnBKscjDb79g9Ciq8FjvcvSvdJF+8BhjuhAWjUn2AjsKf31PGtrmoTxIonk+ZYyc18U4+Hn
gmfpMddzIc/Doef3yTEimAoQA4VRgE4IKyHRUS4zxCV0WnKSxDYTDa2cPHV152b+h/oDVOeCm6ev
EU+3YqCIr0ukD0PKCoLxQm11t2RiwwN4f9WVnMJTB6WHqTPn4jwnnArv66+PD834J6fMfHxYUkJi
MjlEfsqJP9QkyWjAkhASdp81fmQ1v8ip3xneE3MuBh6tCBZzV2i3KfjcmB1Nj4EzI6CigWZIBkng
INtsKMYbOG2LvE+uSSx/zs+fF7D09zKi0qzCb6QUH5GtsNIZTjxFHxy42CimSL/DmnDHPKhf1QQ/
AetVc8yXIeIK0XH4Z5UiVmrSLJyhHbdGWaSYxttLatEt+/DwVFlQu9rTMcvDF22eIpkTt8lgptVa
08u3oiIA1WcxvbCYLlQ5s9AmZ7apGkW/OGU0y0szaBeDDj8CTIXDlBuE7o3o3KDrvtXKKADPpN/z
+RIQgZVH0bIvVOym5skUzWGlczjNZ84Dwt0TWCsW1MGbalMOdP3NUHH8RGJLWBvIvH03p0PxME3C
hnMYSrbZuASEHOYj0GmTI1Kk9Xz/1ZbzoBkPHXuNJFIv86vN9Yqvzz1quI/PCnl2OTuB+aqILexC
vIjDvL9ivDy36ArrBFw7+7nkF3X3qMWgsPPxA/P/qmVun45gAxxtva0KypG8vap3cORwQYz9pkNg
bGbQqMr6O2naRwOl0HxDN9Z/1+D/I4z9Y57yv/81f88Hc7IKQ2fzs/L9v3/afOWnt/Sr/ssvOoYf
VV7n383vX/UPr1z/75//7H/l7lvz9g9/WGUAMMf79qsar191m/ztXfz9K/9//+O/ff28yuNYfP3n
v799pmHmMl6vwo/mj+tzQ6Op/sOdOr+Xv3/n/IP+578/zJvwf1vS1ickov/Jt/735t3+D8lLsY3H
J4xHj2b671B82/gPA6Y9/R4DNlvHV/d/Vu+G/A9dxbiAS5J0VwjWtBB/X70bbOUpGSUHAnB83RD/
IyOebui/d1mOJVWpCsY3BL5iFvytOmlDPc6qKMy33Hg+OL/O4kKjIhYYdqzhuWIVdOWkgXQ2dB2B
q5q8Y63awRbCAWDam7OVOvla2OgE4Vd5YK1cZ8Jnnyva3mBh5orA81beeBqrotpiLf6IIvYmHLaY
XghxXRrEMCzCeSPVm0Pu+ic7ZabgxOqKUYDxNHqJ7aaDoay1qfXcwUTmP8bGpgF95ErSQ5dJxbNB
gA4DbQU9T7WYDiLejrY6uTDrYnDW2NblgXaP5rvkrtO0FdhChSSlIF85SLF3uRfu7YGYpUrt8RtU
vrPJinAV80hes/NiV0rrWwNIqusieeCYQh8Oe2vLun8bKl1OlrZWHNQBWk7ZY5XDYr/Rg+GJ0R08
KQy8d4rckOEXHghENZej09evijEMwA6MjR9FRG8moTh5zYyp53qZ9ZKfVcxqImPR6Xa5rs3uYEks
CA4czZTY38L6hciNu7FTgltD3EcUoco3wtJgW+fsdK4q8LCWtk96472CBLC06zLbaf7OCjX5SDVP
6lBYYnaAE5GlQXrnA1xpQYRBKceW7a0YW41vE6C71CCLRToHQ8m1VeT1VwNu5XZKePQgt7ax/i78
jowVx0yv5FYyS1NqcYZcnu5qxwcoEJB84PmWepCtcojNMdkHMfmWUecMK9UpnjqovWujHUt3Iun8
LikIOQwCMDqQ2by6QqAEzwJCSL+uMgEcPcedWUzlnVpZtyHHmGVIZjajp1pX3BBu0pFnj+BgnLPH
4NS0XbQae/DLJjwovNXy5rU8Y/CRAwDyr7g7jXWZREu7LIJVmWYXFRgNucslTzk9jAHEmMxRY9jq
mInuK8sAVFdDq3BmGRZG90JxkmXtIFNREqgXSReZ7lTA2I/jHI537BtgGj8JxSEHyDKti8CFv8iN
1yLVircR9N5d4nXZvdLNGFi1JlBQ70wWO4x1IsY1WaFmbm4lZwvw0ArWps91b4LML8djGljY5rtH
cBzFIRjSq53pq7BtHoQDiHysgtkhERwKzbxzas/Yh0ovt6VlEF5QgC7WU3+nZf62FWV1Fw48PoxG
GLtg0mb5Z7tqbKQSA8fnwpJtfWiU6b7Mu3g7OXF5mD4jttp7K1RpDNP0ARwM5thwvM997zNt7ZTh
GTxqAw/aDK8kj7Mk8SZKSWHUwjmUtUcNLnSi0Ius3yp00AfdO2jKL2t0HsuwKs+xR+dQyg0fVNCT
iDRG9p3iAHzINaIK2KY5KGXjJzUVS0U6zh3y1LM6Cy1toz0P+pCcs41/AjhxyM0hOhD3pcDShGoh
In3fajYzFAV/JKCIfo2Rc+8NRbuJO/ZO9aBX534a8D6Wa8fIgsdKv0FSgjIBTy1TtfAEwFpbRg74
D02xZk3wI0eQden7lsQLA+lkRtZUmOMMYXpt3s0syrQrjJXTorAOVGFuohKEiR3n8C3N8oTo0rrL
G9igiU28/RiSt9g2rYIXkjVVUfb7KDQD12Zhuez91lhRBgOGKZyQ34/+iwG9WCZl7GzUoP2sWY35
QJM3ip/E28hgwtCI6stqWZsOwBjdhsXsqo/s9EIsdUxybaU8JSTbr0MjxjtVzGE+JhQfgvYmxNfK
ZWK3sZqGYGbz29/C8W6VEaSzP9JYhIopNvnzqLR4e20CeaLS83jfw5lfLWbFMb2W2VdKrfJUtdoM
yoFLSeOpCnDtIkOWDkRzsPtl40fdrtL0dKV4YBh6dh0uRMJhdnW5EFQT1xq/vCKDlVBaA96hYFo3
dfkcSQ2gbVeZLrxz18mylyquyoWNX4Kk1eEps8gDJnfQWtTSu4Ospy+Bg35Mdrlv8Yq5RMJ/pJqf
LvWYzW4VdeC5ID3lSbIyNHJl00TbMIQH7gL7dRkSKuRpjc+2flwzMuSmRL5Fu07PZcTIsCb4fbOw
d81b3w5OsGNPbt2RujSwNghwbk67oTLVfWsBviKKvFnBYWTV4Pcpxzy0yknAw66VZxH6TyP+bVjy
jrEbHfyoY/8uh3TAsmgzHjDrdGdM5avuTwyvE+++qtCNi+6K1oRtpby3sW3CKtMQ+zddvQAnJt0R
GCapF+E9yesccSO3ZoX93W0nZZXFGLC9QS66zHLWWuzPWnhm5eRL7BOtwScoHPqcJJ3nFUe7k9O5
saJs6ReZurWz6H0iusLtmZMvJrFSOOk2uWqjKitHgmJkdiLueeaTpBMb29noiSMXDSmMNZlFcoUz
HE3oVK4IRBjRdwlghkb1bNDAbPUm1JAuEOwe9dkbaCO8nVgXpimWs1OWjFY5cJVwgSUlAz98/5hN
i4tpRv7TkCpbUqJmwduELUJ8EnAXHKcoMECVSg6f5ntMbe0xq7dqnr5oVl8wSPKf56FGZpDpCukP
oN9IrE4u63NJjhfI3wgo3hz8o7XVq23G5bZM/N51ip4hjqQNsWrL3DjWlD5oerOLPQUYKef3DO7C
RcAPYKDQundMcxVlSvhC5AuuaG+LEzZe6YzF1yIbvL00/eY57gCVhMN9nWnBS6djKpbghIqolY+E
sT1xLDFsC5pnS/M/A9HVSzOO2cOHLL4cKhgwiLm6jbHIuHHTJg94eXMwb9ASS5UzTy2NdBkFtfeC
mvyXPjbNSWNp6DrRnUns2Vunskzrrd7DUKid7BKRXwDFdIGPzHqTgf3iFd4bQSj9ThWpeMxa0MO5
D/IzqCbx2FkVagdCj0DsdsiHS/8q2eItqgC38DQmGoZVkosYEjJdlMNVpF13NLoqc/VJKbYmSsvJ
C74gqQCZMavoAXBxizRL08gFMuQ56vl9SJGba4e5MB1osCviXnzj+udoTO7IOvliGHNnBVaxg4pI
hwvTBwagv+mDeATIA/a2gkm6V+DuWGPb3JnZNU6rflEGBApidXh0ZhunZDzzMeTmTAFCpghVHTRe
vQO3tcJ9/8CvimVTHYIcwxK1Nr2JwJ+k8g82crfQt8xlVNotH4pEjqaVrhzC4NGMLnOd1aVwLhJs
ioRMSyie5RPP3jWh58AZShIJW1Ve26Iml2jn5ZX9y/aYftdwhx7QWxgrdBTZMZwnSIFPCk8CcIs5
LgA1P1iKJlfcIjMmV5kvHOQQ0SrO8U0q1mzMzYzvqO6lGzSCHJVMvdgBVVL9LHpZfRqt8+rpRfii
goZYdmChLn0k3HiS/dpgvGT6+W3AMcIApYAZrchwVadRjqxtCl69S2aER4/I2C+/yA+BCKbXsTYe
FEu+106WXwkuAc3ZHjmPOEFsA2CqKBkc2uFZ47IkN7VvNmb/Ilk5YsikKs2XToHfSau+vFkbboHg
OtudOBBrp6A1+jYAKxxKhGVupEY56bQwEIea6aFmxeDQFIE6l2k3tDEvvJjCTf1Qudmt2FPHEUxj
F+o595RgB4H3s7Dj2K17bdzm3vBcogMpCwV/zzg5r3FXHb2Stx9ZlrqV+NiHUNw8226Wlqp/IxAa
4BjYYP5atd0bYZytaRM+DbCVsam3B+Y4iIJmYpeuh7cf8xytB5iOHF6EnL/n5xt7UbX7QKSIc1K+
lgr9oQAjiAQ5ZpGyAdDEpFwNbpmaW0vRDZ/ESxEDBe2RM7BBsmV7N1MFG0jh0e1bHzDdzz84n7Ek
Ffd4M1U3TybGbeHOtrjidETIudZ1GwqwI3wHdiAF2SQ/cQQ//0BIO+zDrn/VclzZArAlAj38XGw6
iB2tVp1J1kHsmwzHOj2Fq8m4LBv9yVWtpsQYFBBVQnAWQs6iMBgzR88aMV/rtilPSo31R5NDtgxi
H8qZXmAKqNuDb7W4UQJR03GWGNnm4CPdTsZ9T21JQmU/l83mO8BThZ0rjgMnAcfXec1jOYwAWOyQ
nm7y176ewD+A5O42Y3BfSstEotfaKKSuU2ld847smODdjLv4rvkMECTSP0TnVLZy2YS9s/Q0qKxD
4hNfLsXdQEJCFqqbuDER3xUiOGqKB0ghjsgjsKMzAg2UZQQjw2+zFiwcnWM3Jbc8QDQ9xCK8xn2y
0UpzCaWKAjmIo6uGK7mQ5ZcDjutBiTyQ1FhlVknG+I4IM0J2pu5V6RUQTVOmMnS1XzId5Wz+A8Bh
Q9BzS9ZRPQuJGfj1RvMwRY6zhNL3Gg35dqy6YKtmyQuy+VcRsQUotDurD94D6QDTS8WzUh0DgeSr
gUsFSwI5Q8RDq/Omc9uMr03srKFvLNQ+8Wk/FMP1TW9vzydboI4zmm9HY3KIs4g9IzM0ufAglpaJ
7uImQDZHV1wxs9tm4E22raJv6tFGycYzawH6jHKXHpB0ZewtbVksk8CccabqWaD5QlV816W92Btt
+dZFUwsjVV6VGvu2o+JpIcc9RqJ8i3sbLqVx4d69ZG387BmFuXcaxACDehImozsK+58Xwk+jbcsi
3pYeRs+64MFRGBpIZRAI1vSs+6l+8HLu46CyaQu7xlv2eYGfYL782jjt6YIYH0BAOHiOo++8Cjrn
bOsaUxSNZWLuq95JNuwQziiJl43MiAkcsctas/uMSaG1h146ITrROzd0AHyqY/vAwXMftqQHRSlF
JNFoICWRyg8rowdP16fnEKM6dqt8MZ6LIdJ2sBSUPapp/4ChzdspzacCsnRZOVa7xFmp0ARWJ3uA
+RzG8FjHFDr3z8+fKlpL1zOTw225F0YpMSxOEuUEiYWS1ysK2PEClfpSnbO2xvlMc9r+QUzpa2I2
Z70lrqbt+9HNFeooahl06LgyCW3qkc+wi8Xx/0E1RECo7wNBDeQGIctTP3iQLzrlmnnLCBUNyKmY
IFx2N52VwtZITupEFIA/EdjL4/WmmiO4ATM4EiPwmdqgk9ibCyJNN6SakmERJ1gL0Hws2D5inWT1
JzqAACoANqsPAxfU0VefvdZAGh50/cucnFs6hMirYzjDXUnuMXZaqAO2vkmCczr2WCZNCxq1ku/a
pHa9YNAI0GjetVLbsngk2EK3Ng1J25Gv/Wo1t85auROt+towA9znNpl4c7JT07bRNsew6dW+G0QM
fw3tzWEisZBls2nqUa7AHdLFjOWw9PWvQimd46kdHeeXzqQM1n05y7J7JmO+7R/Meg5mqaEglnoD
gn5UEVb6gpAttNyx0Z+bISAXGLjCWiJHHMI0utMp9ZfEZ/vM55GydjVWM7GCTrgghAVouNQ++yEh
/6WaewAmI1yX5sFTfAt9HWDn3NDKc89XRTJ/UosmWuEcWJSpnNyawD6w/t2wTACprxQBjtuqgY/a
bOHcrtVbF+ZeuIjz3GCDNhJuSAdccllvq2RYFVNyibMSAV3+VdLrArUmJs3q7KWSDOfiKbCaTT+g
1w+qm4OcFodMcqlnlHId/tIDsstUmeACneKNTK2noOFAyxmFTPqJ+3odjcWeWLOvouFy0I3yILxy
XBJVCMi1I13Wi91Bh4BFfM5CFNmbim65LM2HUo0gfbAoij2DJB8B61CKFo7tsO0MnnKOUeNCnmOX
aeMsU66UBqOPJXku5NQsBpEB9B+h+LSj4JO5oRNEDwOpEavYMPiAqpfYjF9x137VzU5UfHJaWayF
1W6kJ++BWTNmZZWXBxq6BfYgGVyRxOvdOFB2qKC3vpp92lW5G/IhW6Fa24NSAKeB9gFSOkgn1cQl
1ag7MSumaaoOaqRcihyVfVGf/WrmMRYPdlCE8wm/jqhvKI6u3CONX9yjgfoy9TSirDShiRDeYPLL
YURRRcWVAdM+1JX30JvztBOxLljYq3YL0pljHsj61iP9QivTNYeasmCRdakakyCQgRO3Exhk8ufJ
qRAAii+ACU+pMAFvD/gZ+ltNDKiTDR+hFxN4UY0I6Y13ZSjZSqbLLgo/O1W7WlPvqg4glzh77RKN
9JOc+ZGMIdSTWDIorI+cfvhko4txqeH24XOgUTkJnbEpbcLOCc18gST/yTDlbizinR/iOarTBRuW
17yUjz1dQJ9H64TDHLXItu7QGvhgXAJlA4XZDaycqSvCQ5TSJHcbQBbiQouWkL0+7cDB4qGRSkMW
G2Ob5Eb4Fe/Rq68WXYhKiuiiYbcGtLF2R7t4Zwx8CXYiZRVtLJSqOhpVz4NVjYm060duKjHicSnf
Gx1uE2SqvJeMVYbshukeFKYGJTKmLmtU5p558jWKXaZ4XOHJ3N3Y6XYUG6DRn5XXv4qODMpIo37M
M7jxRXYuJ8BkxgUoPVbVW8bPngORcbimfFChZeh6JQa4qeeDjT19IeHwzJDQBmgmTEkAwjX0f5P0
KHizSbAg86Be4HhnLyqVhyygC/IicYuNpxiiroM7qsz59okZdJMRbEf093chYIoVsfPE8pCUGHt6
DWwcbNIzpp0RqXDRmLY4ffBdZ8apkcAkSqbard2CVGhhGgUZgoH8i5z71bwKC9GeIum0la3ZXssp
FTuV/AZmHLiY43El4GrfZHutZ2FPYnfernGCoxfXAV15sk4mL1vh3jgTBUJhyjAnK8NiHSocvUhf
TQK2kFt0qsHeuKvAeg/vfhz8yuZ8+DA4QNqAzOkxVNFgpNljtScgqEXERAmzFUXJjlj1iHLH0BKl
4NKVirGUKLjrlJaEDjUi48jhiWfX9JhVAO80HFtGVV4+3incVnpS2m6YlsxkoXvVViF26DP1xZC2
FJ6wpJUsejMDv98NKtzkFH+twqXPHhf6LirOcKGH0rxDX2YM9mLSFYWBecqA39qnoU0N1KKv7+ST
r/Fb7k+m1N6y5INsXOPJDtgQVIQw6Z4aHaDQYjWyJHCA3M/IyAC2oiRsRNuugjqjU2NozCUNsQoy
Kq2si4x1rUP1jNqccblodn7J8LNEbOlUvrIKPGg1lSwgrFTtSZ6n9kMt4MX3U27zlBspGwPy75Qx
d3vyn0ZdnbkR16kAYFtbjCRUywkQXQNABLjFYofdN1C+RUiC84bnotjqQ4tgs4mxPUp4T4aX3UgL
uVS+/1jgQVgEYALjpmL61Itzx6HlaKWOK9G5qKUg3QTNqU6a/NGsgGOjtjCWTSevRQ2SdQwEbUvc
vVeB/9hAr1+I2ufcQdPQ53q1Uuv6wU4am9PAsVzQyOiDaSZ3Dekf0GS5r6KCJ0TBoB5fNnen7YCi
q4VKLWIEzkWgo5Aa1doInLvhOrhD/EfWQqNvY+xPvC/7O4ucdJlxVpmTlqFIMLdBmZOkFz1Xo1Jc
hG8CaucybHAlEjyAWDpFUEM2UOioYMj1amkVFvo4ZiJUIMlHmyugBfQnP7bKXezQhEknhQ/vT79q
mZpc10Z+6gJy2pPyiWTGem1IRM5yJFwn6wtXSb23op0AHWrIZToDo0IxQiYn6QNtNP122d2Y9rdu
335F9bgfjJSQm86tdXSCk2K+CjM7T4A4zbzYlJ0BSKabXrI6hmfjZA+DxZtS722LaB8cSVS8pO+J
X7rVP9gZIwxHI4KpkAwUfEyzSjaVa7qKkrSutBhMV7BYX1c+3OJqVIuFGq4jkSVbbai37PS58RVl
IZoR3pcHFeXBY6QTwrWHW0MDpxKhm/YetFrroTY8oJDcuwNAYMaYgCMjw7W4x51a7+k1I5ZhMQMF
9hDXsRIw3ixm6bVKxjpfDCrzOx0/JeJ2S/V08gBY+wFhuOohhheiiX2xScfoVKTVr6pvuGKTV0m5
aw7DHXDRJfPfZaEAWpSmFXIqd5d47g0M9FY4H5v02RzYHAL3pOZSyy8IfbQpKV0K4y5jE6vtvT70
z2wXcfIYKBIshDbt98SvpJPiyx4ScpkLXqX3tynXXmi8Gejs9Tj9hDo2+M49qMVhqelAMZ3+TldN
tq9es4Knel9h8pvqeOn48coyfRSY9a/ailcIA25UeWIdtjZiKOuomJHrV2BbFyqij65tXgrp7efX
qiSasVwcqFg3OGVLp8JPMK+chr3GszUU/Qbs0sFPz6WVvTj6eOlV84oHAcjdBjDmi65bd3ySMDlc
fSQaJvLcGr6mCDl9DHxN2kbniAQ9jxojl//F3XksOY5k2/aLUAYtpgCoGREMLSawSAWtNb7+Lnhk
FetWd1+znj17OUA6QBIMQjjcz9ln7U1GJ9V06/xEXtCGLEx1qhlyNl1lnGMbNi9PcVu8TQQ6OrB1
kzWcc7M6aWP5nOlPHDXqLacDWOhNTz6kmZw7Y+zv1vPV4+yV5MkdX3kLoUcuzfugaz/GiqjWkkCl
xsaHwBEyqtXPTgr2wTjuwbAm6IEbHi0oul2d2Do8MrwE5vrezPrX2gbi0bQ8AdQH1bRdqYNtby4X
E2/cRiu3pLPfE0NroRfW961zXyhrfUx0aOx5a0bZrmBY7I618RL36pbiDsx8ixvKDaGapxIWgA06
HgARCZEqCb61W0ZYemRZ8jJJ0w+yil6Wt51XdeFF69MHuGgwTrJhP3WUPWXkDVpJ96M00N1q0O9q
FdVWH/0oMxKuUV3ZhMleiD2jNFUaUSZBvbqs3pm3gf5BYOuUzQMiR2qxwC3tZSfcFaO6L5kl54s/
0j3q/SU0p03HNSIp802sK7s4iQ59Ej2pCQNvSdsu3bxL22ofBNKWMnNQtGRdKphl1URWCedcO0DS
ZPSPAUHgDjwg3e5u0iH40ime1TLeoBl5XC/8TqJKOSPqwTOtHG5HEIEDZpyNZr0BAz41knOLlmrT
dvYzifY3yqR8HChOzLDprmr5VaFkwJXnX4WGiGrK2/uZW95VTAir5TBK3qgUJ4Ye53rQD6rc7PJW
QR0ZPKlEHyrGL2Wu3k5xjNVX9Un6+r2d7L2C9MmN1Hxnjd8LvcDsCASwtPgNAxeU00e7k74tSvuj
z/XnWbWfsSdn1pWZP4rOfJphqUqSejC7+oU85sfCWLEPPmQjuMcg6Vdag80r0m1qpPfknA9jvnjp
TKIVfYVTJHcy3nxlTUF375Ok2sZO9k2VyQOb2mNBDS44xO+EYfaYm1DW/dlI8kOTte85d71UVOc+
St7UanwfO0wLQrinA4ZWGLFdFlKwWknuO1SxZUh5AOWQbHOHcm8AzBY4GzN8VjXlUnJONNv+wd/q
1mPkRW0DTvVZJpNm8vyslfySTE/kl34Gs31bh+ptm6UfWUUyzkr2WRSe42W6tfHX0aTiZtH0E9qx
nzEVk006nAypf9O4qUzYeOas5H5MzjSV77M2fsfG5Jg1KvE8Jrg9nQk32KshGWcjjn387NzKQo0W
V7eR5ey1gWSK3I132lLdjWpz7BbtVsqpRQZ8wKUA0iA998r4RHDpseGZ4i5kREoFH4QZt+KSS5ve
01Dk1UzjGOA2A9XvEDwgwJNcjKJyQpFm353w02P21TSbDHqkdWfMKnYOeP0x0Z4jb71YAjW/BCEU
gWYbVYBgY+JX9DMQXqwWj56gIGgF8yXItRn1RLUtV018eKcP2d7piifYIJtBgyddGhqSPEBvcnWX
AYjsrUctGQ8GpbvIZG6CUH0z5kKDz0AIyJofLXONxozwFo3mbhn0m2RWL7iGfNOmaB8CuI7y5RyQ
RW2X1ael/cj7+AEVmhNF4B8tC1X6R+DMhwmSQClVZFIUFeuA9CHw7JWCo9SfI/UOTXse2/Yt0ud3
C2OOPHVeIptbrtDdTG+77zMYUp0oOGmRXQUTFEk/wymtKQ9Tp/qxFO5Ty8pJjZHZQBeD7u00OsTi
cpLRaXmTRMsuSBkj0WNsTI3TNEK5sajsdtHcqJteKdBiSxU8gkdFmqlWt5Rnsls3Du4yqAOOzHH2
sZ696AO3/biE7H05yYQf8CfaF0rD5UfgydAvjHl/zrweUAPrOPN2Uu7MGlFe1uxC7X5a4lfgXo+m
YcAlZ6gu94TLcXGq4OQl1VaSIgLUuAiaiv5r/d50Nu9lzTlFdXQTAXFxGxWpzvqFua48YsoS+1hP
nKewf3Ci4si0Y48/0bOaq9tuKF8sDwjqjaFEoRtMOvMQaDyZYWOySv55fdOU16+9FTLdi3+qbUTt
QE6hh1rd99HWijy8E7OyeLSRlOj94qe58w2LbgDLmvEgLxQIYwm4MIGj9D8hMoxXa2suL6uZQ2K0
20pqdy0uGaZOUETCPZGsfAUURSXA3KYSvI8cUir0Z3yo9o013MH2JEyoH4KxvZsl62YOtQMKxl2C
FlR/G3qC2PPTgLvMFM/Y8vV3evwerqHMsfyZjPY3oq0HE9e31QLDDIE0O8+kaPZhkP0MdPsmiLBp
m836YMvt5xKYD3DqN2MfHeyCCE6vUXRJKkdqM39e6CKrPN0RwvMQe38AVJJ9gwx5lpVHJR05lBA5
NwtPLc8qLMm3SKt6SYct7oBsgAxU4eHQx9g2V9/XLjNspzczrwuP7A/Wbu2daXeUhidyfaQk18Fp
MkA1cWPAQoYWPxwL6asE67+Sf/4nbef/o6pNpJL/mZb0pdr0P9Oy+xfNJh/8rdl0zD903UZFZzua
YejmWuH4W7SpyPof1IfZmr7ms1TToBz3T16S8QcMI5k8jq1iN2Rp1HX9Fm2CUtLt1T3B1ByFGDCf
+i+YSYpmraLMvxUFyw77UGUZ4wR8HFCKrprxv2nCHRypOgympFMixZC6oqDaFFzaXk+hBHqt9NBS
msBF2b4x0VwZy8ERZcHbkkuXbA4s8tB4liYjrikDnAp1WMDG7LFInjOdR284XsLez6x4wVUVvmFj
E6CQqX7XCnLIVJBty9UCSEmIMjsABnsHPHOZP7QmT9Cl3YUIAYgHYXc8Fbu6ti/KelFjvGYctEZh
QNYHa9D4XW6sR8hPz6QdbkdAFozSGJnp9G75fNILBjO4jFIBczZSherKyLpJ1+pbWU0fyi7+piUL
hHmeQCB3a7l9SEnbuGodW5uqx+ChM0oilxng9ck4g5WvWp7Vdk6xxiAVv6Is28n6dMJ5tKhwuWr7
Sz+hS1WzlgJLu/EDnHwi3hxncYV2Sn/uR51pa/oiWcQEsWlBd4/VSzq26BEJycEzN5n2qN8XRQeV
MCI0rdWHOkNmbhqP3UgkWQPY7iYAIO1G+ugolqvq4rND4NTBZ5yBcCZN46kaYNS0XDbS1DwrMvpz
eWRORb9voGP0zHgEd2XeSJbVAWd7kZPhZiiBK0nUrxg5PzflKMAgLZDKDBdkKqVXqcxMK3CbqXww
ieV2RLPtBX2v0qfnhSGrZ49BBks7/mSmMLjSjGHEYqcM2y9paNyRJH3U+3Brso9tugJE+jhu/JHc
saphoBsOIQhjiB/BaoYcG9O3Jk/PUgRfo86yeAtiAWuXyvwuU6IyVtl47DgIc1VOD/OEcHUe0o3z
zU7jE+hU2av64MmYlguwEE+FZbwbVwa1jEWzPdXWQdEBQSMs2jQK3Ksoi557bcTCoVnBsGp1qqi+
BWjeYnHdg3k30u1gMSA3WpwwOJnu0OKsNifKa55NwPc1kV5JzybVd1ul8SodkU1EWMBoo1ttUCoG
JDxhoqF4y+3qLUUw4hbyi26lr1VaARseMARFrPOSFsX3eQC9Utyoebq1U9I1tQ47XTEttFjTturK
x3I0H5bcPpSRDuOxGo9NKPutmfdEmoOLicmiWtxaEG18hfQmWL4JxM3eWBzGCVrTb2SehFqZnrpp
JSl1GgSmvxYt7id+Waz2mHborNCzght6nN/ILYKVIrVpdz/JFCFBsIGLLRn61rnOn6uKU4TidEOW
Do9V/b1e4zZdhFysQI3iVxky5EG7z7oBEpQsMVEi4l0PTeLjyeU7DYNToyN/RPUkUgd0pxQ8L1+t
6zapZi5JNmNlQYpFr8M+Fq12ba2d8WbS7bffL66MyFoASnv92paWyvBziHG/X/vb7nIeoXqF5Vql
6v1xGjvA9tjnirW04TBtlJgUuqaurLYpILdR5xYGE0bneDpjnKPdx98tmdll1VMlsm9DFDkzEdwc
n3joo8BKknWQTgavO+Ic2x3DZfrdGrXqMs8poe2/Nol3JI16G0+xtb2+nynI70/OPEv8xchzVypX
3qMNZLHSll2+WOquEbxWsU1eXxBvEYsiDIxDSPJz/dD1k+JdgFEBloP/LujcFPIzfPJrT1gC8IrY
MMTJQ+gMVAo2XN3GUD62PSH+tIj1pzGXTjPQ0BHKGrN1i3QF3Y2tvRPtCBZSKk4d27u6tOqLso7p
xm7ST8i1dn3dJSeMf59AyzU3vRqpe1Mpbs0VUYm2IyTLUsQHmB0FoyVkScsnUtIHxNWEP4nuEc7a
gowkZF1jmJAHyCvm4SmPpXJTDKXpBtYioQbL7GNjqfVeDcvndlXJ4psKk6ZCqQw3dpMBX+2i7tQv
hGuIFoCrR16wvDHOZtYmvS+ajQOl1Cy7acJkoEzbQ6rK5bFa2s+6Vay9RLHiPp/Lb/oEqroz6mgf
tYP9HDsBJl5WukeoZm4qyc4PcPrf67n/WUR9+2CuoEIV8wyNpOlqkvK0FH18XMri0gcTHnK4xBKV
Szf5HD3kSRRspdakwjMyVx9E+W3omGukYW3D+OKB2yq9H/3oK6yO1ei+4erajoBqEOPW7VEp0LTM
RV/7QdjhPYF/Ig44ozuEiLmxWIl2JjJqfb3PkhUvHjXo/vdi3R68RBucAywDjFGE6kgs0MTfDQNZ
e0YT+XES4N2uayngtPU1MDRQNae3LXekZQ3KIUuO5uSswYEVtL70mFrATkLbsyJqxSJYAaYJFvO/
N4r1uYJEW4HdiCbSQZ46NcBw1wUVvPZQkV4ESmq2M27PLZUFklQcKrInR1It/4uovm5r/nrBWqoX
3IBRf1nsQ1vV33PB0x3ThhGzNjWlvtoKiAxh1Che1asyQVsElinvYjzYTKV1q2KOD1f+vqFoNiK6
lccv8OE2WGHTHOzNHPf10WBUoGKWfFDqsDsyd++OpD04MX+tUrCdrwUPA3JxcyC3LQF++moyH4Ob
vK5Loz5skrT6rodLm/F7EzfheHJFchgw1gM5ls3WvMczyOtW1RQO2YCTkgEu03pelzyntiJam0aF
sXqNZZY4y1Gy+Bzhaj+sCN3rWRbs9nYF7IqWeCGb058oCdCxEBY8Xm0NxIVwXRWthYoKr6uwqhXn
XWDbxSJeLwOxrRK8/aAxw21u1s/iWtCVhfS+aCqMG4hySO0beWtjg3SuOsjxtxatyDGQA3SFYUH+
UxzH9RAt66Kj3mLTF+RXxKpYiOMdJq2yM6aOknIY7teFJHOIr6uiJbYt5ntdJt3B7kYyPuKYistN
tJB7moisqCcS19t1cb0GrxcikIiDzI21GyR59a/M7Lu0KJetvXZ3YoH2nvMiDTDqxfoYr1a8cf1T
oPW/zt3XPSrA/6IZU5e/V1Pqff46cVYo2ehiVrq5WFzPIcpMRvBWj8IEEPYg7tmvO/erbSTVdyuB
DSZOzPUUiTP2j21W4QxeDSmSyhNuYXG3fhH3xbkT6+IVFYcYcF3yi7JSi79u3qblCIj1VhCDcXPN
Dwz7cHpBBeWKW0bcStGKuhat6zYlVHZWq5KsDsuGwBhFkXiqGFYLt04Z0WWtTGvx2tcb1m1lCAZ2
MHC/JrvRHilkgEL8V+sf26SmDn0qg3VXt20gwzEzh62VxQRkYaKdHMyNVdFxDMx0RAveEp7gTvMh
TqEiyknW0ypWcz2gTxNntIoLc98m0tctKG7Jso0ieROGCj2lkdobsoPhvlFs6/cpXG6dtRRfnEnN
tDSCQgmppvWWNPH5cpU2izbiFJsE+X5/CFHaPUp5iIrriS5q0wSpsd6tYhEIGHpTU4ie9qTUhR+G
c3XJ+Ns6VE1yoRm+eMhZCB1dPRWEz8KX70I+dBKSxmT75aywds+GoD//1RKr4tSLtwQl8oqidvbX
7jILFpSbouf8arL/98IJqahIW33rrA+ZfP0x5pyiF7PFT5i0af1h4jXMzpeNeMekMD7ai6Z4SVDg
r6shxoOzBzXq21DhfPIt6NJ8F8ZVeRwolDuK1nXx77YVEhUyGOPxka9Fvh4a0fzH2yfmKhsAwL/E
9kx8DtNw6t61eAfE5M+P/bvP/mNbGuGlsLQal+NfXyxn1qc1UmMt3ltOnWe2eNErTfdDGdfHUaGs
pPiQB5BYDC1Pp+u2kXqtjCCZtJVJ6O2mMTvlUp/vNHM9F+IT4RzTFB8RH/53uxEv/O0zzmxtjETD
fJcfHzXaqxKpBIXX7/7a3dd7hwoUoWtzNBRtSHfidbHA+QxbVvHqsOiunHOhSBhEZES7uLQqRZYX
nm71eGhh4G8G/H2b/aD8CQaPI3iAAPN3y3qPAsasjpN4uFdaQq9DmThM2cdyHQxICaOEWgwL8Ibg
FAb5WyPDHhHse0ojgq1djeRawrWDU5H95HFQnGcpaFw6meJ4pbaLVVv0vGIjSXYs05AK+PH6tP1a
iG5bNCvsmvjxc3dPjS2QDdxQcr0CWrF2HaIcTYDaxaounghJ8WxbUKBRCZa+vvY8FFgUHLYAeR6/
RWwSP0gswkQxwVVku84xpmrfroOBaB0lxOujEexjBDuZR6BwJJB4MKwqVp6BaNmAQU7F7EV2TN8X
raMUirTao2i1XR4dMQZZ1g7UyOR3A57Gpq8NOuJ1IVqKMfiUmvb7bu16p/WtotWYOmHiYNnja8Yf
snbt6ahyCSprjy3WRz0jqIQYSO8MudzH63AKpBjCPNXQ6SWDt25YxsUTtPsr936RjfC4Fknl2kK5
6fo74S82R9Gi3gLd2tLfJLVBCF5dcw/cueugSizMnuRUEYCuwcGNhH0h87vldUBRMpenXmO16LH7
IPcTaleOYyRtIyKAuyUbQ0TE6904S+GlNsppKy4cR8FWArU1vbFoBug+1yTduXbC5bAYmI3IxLNm
TzT79UFdEKreFWg/tXUMLjwLRItzxHPhulEeIsnvmxr1yvojrovcTqzd0lrEvv/cbqxPoC5EOdK1
ASES3Wi2kyTdi70Nq5+QaF0X4XqlAjx97fPQ3ogdZeLZJZrmlHPgdejoWjMYQMSZjJ0wY+73EQlO
Yx2Di0UtLjUj8jG1m/ZyKnGCxQtSidrA7urPYD014mqznZwqLrGO1JlmRBEMJ1f7VAf1VOQhUktx
8YkFjHDIbHkR/iLYV2/gZMnsmrKtBenVoa7wzXJCHLRkWce25rpOXnbcp5XtB6BnjknS4bFor4Wz
mBiSAxRb4zjmjzOK73imDEcSScMRbgrh8XX1X7YljSdRj42LyBn7mvKuRh192weN7raQSTKZQNEA
igE+4HbJx9jrTOlxsCmZiOXA2kaqaXq2UxY7C/s+ZK35il5d4k0j28tFyR8wMrdwcaj8rKofq3ax
TyjxnxY9CPZtjKav08x3VZmj81qg3GDlc+l7pTxn4b4K7BuG28lNP8vaaVLQoiUAoEHkb9ARdZtY
oeDTRrJENPfFRhd+SIcKhM5gPSTIVojCdJo7yNZxTAlUTskQ7BusSdIAJHbdWoBbx+E8aGawH2vS
gigMtxTHTv5iSje9xfRjbpN6j49UiIUDalhnasmotNltESjShjrcYqfPXNFmbfYHxM57J0QHF9YG
mBprOSdxLxEKnl9HzdG80RpnD3Ko5ioS/roqFVgHQCt3RLbqU5Og0BUtzCV/tlo+bI26hfkbiUFu
rlFRPsEIIc7pLdWqUuuxA6ACDpelEA9GKUCYaGR6fIuhHYFPZuPbHHvHjHooWdPLfULyd18ghF8G
i/wPNdtaH9vAoUH244tAfUshj7swQ19PasmL1GYNg4Stj1USklxr2s5a2J9Ve+WDVf3ga7qaeBTJ
Imuz7RsNrvrWIv/sRsRm9ASNhF3dG5X0lDlat7Mx96Bc1LjLNTLkcXnSHHXcEGrd9RmpbJJkWK52
Ue5rk7PRg+FHqVD3PyskO9FU1YH2ZKDauAmqONnrxvw8yRgU1glAtmmV7lfRYmNI2H+UQGypOgIA
3xBZnxP5m9kSxC2GHwjNFLfCJmozO/sFP2BPM/ubotURe2grlh/vyvOSJQ+1qTQ7Cuiga601zDCR
5ftW52E5Fpm/yIXqwyastzZPCi8lgTt0oboypHCrL0NvqqnwMCTgBBLybwt7KLeUZw0PvnI5h3PY
uyZD/60GkvhQLSrOPVNIVhWBL0YGIBE1hrDnRUp+ykoYwSQnxinjjk4GErNcKy9vNE1KCDXxxZUB
9DGblegW6e/MWNai/lPDTrbrSWbEdv2zM9bxpkZ6MmWCSS1w6fdpy8NeDXmad3JHBCLfxVrXYRGr
7AIKyH2tpFYliJWNVreOT5Z4xNfVvgvk/ORAG4ag1u3lrMoPaVp/qxCNeKWi/SaG/X+bdNMxEv+/
km7P3Wf0vwApXx/4nWxTZOcPACQ2JIE/gSZ/JduUNdkmq4AMZazMgZRck23qH7JC12qbskMODFrL
X8k2zfpD5h9FZ9ADLVv57wxKVMP+B79NtnVQwHQT8FF01TG1fxB4S8xVo3K25xtTkQCmpSGjSzGO
+VuTED9CimEND301//kGPdsx4LPWco50yfGVgBEfGdR9EUjeIZYlvDg6L0NJXWVf6twsdQzBTrpE
lkKau7fPTSONR52M9IYi1V9TKcWXYl4aT5lnquGnNEG9IZEk1rn8zSkkFAnNcpdY4W2+rFZQUfLO
2OeNrJ21lhTE+0qn707xOFDzvsY3wdE9R8flMavNlBB7SnVvPBoLPHKGbMhxeDSKpqSU9vIomnqO
tvBkL+XoU22HGyxDud8fEKO9r0Pxt92IT/3tKF3HhICmdnG7KDukXIO8ESNmhXrl4U00g37Mtroe
PYmBkNgkFmI0cx1j/2Mbsm9m62Lj1+BHNL/G4OKTYl18/Loqtl2/BodY9iHW/6X5f3+72NF1v8zr
qDuIm+lA+ImJwRqbF61hXRWt6wvt6gJ3XRWt0FjnTaJ5/ch1N+IjYpXoZ+TJMU/wf/dmstMLc671
S/+2x6+t4uMGdVa/UwXoLYeljr7+2H/8TdfvE/v6x1eJ1Wi9KCRipXD9/vw99JrExMQ6JcWqR/YV
EfQ8k/UsxDJeg1+jyPmIpkjxoIIgANOUO7Hp643FOry+vuVrH+LdX2/6K9MkVv/2MrJ/vk3kn76a
4kP/2J1Y/c8vi33+7a+EwB/ihhxT7+WsJnnJOqVkLPH7L6zFbNIZpcpvOpLRX+vlOl0QbxJvF6vM
xpLj+CC2ig3XPS1mx9xDrGfr7kXr+slCxIyun7EpBOQhqiJ3jqQ7jfIyJgTFqnW/NvugaI75GlkQ
r08FNqYVKDp3lEgGQtVAptdbJL4lafBT/T6H8gcxBjMDGNrtsYjbswWBaGt10ryH7OpVYqpkr2Gc
r6YiJlAcTUTSq02rIZpiK0VbJx0G4E6siYX4oHjfdfVvuxQbxcvijdfPiW0gQ4CoUvq6rUPKCClz
LL8Ncx1hcdKclr7UmI1numsa5EyCrPv4iu2v3ZtGNVvmlqJrRxZCqCHHgaTEycy7Fj3r5IH30Dr8
dK5vF71+Ko1spripIbwnYnGmcW7ydj4IT1zhkyta14XYVpha5ZMAIc++Ho+lQVVB0U1Cx058RcfD
mOeEgpK/AeUURsyBhG1wZir1Nl6UpzifKHi2wxZt4BA8OaZxj+l571VAF49d3IBjGSnhEas5EBS9
41eoQ4+KaUoXptEj4dPYVkpS1zjmiiigCABaDVRMDCq3XUw8RulfDG341KijwhkmrE8xVIeT0zaI
ux3yTrmsBQjVlkf4XJ5JynRf1wseF2sg1sDL66vV2o2+t1TS2yKOGgMkMsyWCOQ6ZRUR1bayyQmI
5nVjPMh3GiDLrbCaFQuR6LiuihZFDgppQx2E458B8nSNyluFcnCsbGY8bsryUQrvapmwJtYWlChQ
j8pEFK0t8IK2pXoL+mPTX1RnAHa5XqzaurheftdtdQaKyhr0DG2MfJLKMtshummP1UxcxWhWE8jr
umjVKqISF34EyjMt8yVrmI5pZa1nGBsktygoD4/FegSb9DjVAWdlVFeLI6vTN21Alo8J5OL29igx
GF706fjVJFOA5F0F1bRsgxG3kbCxqROtZBPpIUqJqICNVCokFNdFDdYXH5Gj2Sc2LjctpGBtwZzM
LlC8i/DVtIBptQCSYmNMsTE3MoWpjO/jvTLft8l2fqSaXYsO7eP0YTNxCVybMqXCw2FoL/0qI4SK
fo3sVaXWzkt/oGFPL/Gwq8K3Hv3eClbbz/3b5rtW3dbk6du9GvlytBkm1dtYQ7whUYG5Faj2fWF7
8XIbyhdl3tT6jz6AjbHumnm65niUuWST371QXNGQ84s+c+1M+RLIa3s69fY+C7dIFhLHN8u3aD7k
y09V3SS4BlXRMYbyBD7dhFNBCssdU2+wh+2oP5s686qDpp0gvlg/zeowG8/oKcsejcm+SW5K84XC
iTo7B/C0VBACJz09F9FNIx8qqDeN33abcvD0aLcgnOmRIGi7lsOpSm5Lh6PzZ8U3Su31DmljykM8
6ddUta6FoHjs35rJBzvCHoPqjkBGDihLBk5/nu2HItuN/WtOCX4fXqruhznsiIadrNSn9MwedkZ8
xCWBsu4iO+C05tn2Hu0D1e5h+mBlPOJQRt6Gw9G09y0ZSXuvfY7hwuRyB2GCEkg1PefonWqvlG8j
x2sHl1LSTHuKtRfiZvllDnezyhh1J1Nz+EulEvytebGl4yTvoYZQXMR47U65yVtfyvaBgZ36Jg7c
0tllize8QNzC7PpuFbM8dzcx2m2ql7wUvDRpnu4wm4dJ2yFtpuTUaH52FhP2U1je2KmnxDA3tuZy
ttVvycKQmm6yRy18lik+kfzS3NnNLloQA1zS/pTEx2HhvgAHDjMrSQG/vOjtTch1dKqc9XgnkDUw
n+e3gdX+hcqM2SJ9mMRlOkVHvJVDygg5gcOOykgDlCg2MD8waIomv1Z9uzsqv8rmHie1ipmzvB4w
jpNE5C7ojlydqrWv7UMCfQL0ae3BZmNn3UfZn9BWxRM+WNu581ayquMV+M/1m8LxIFlb9knuqD/y
5XP1YEhYVDzh3rDIez3y20NOZrOhQHdrlZQJbMaGoQO0BtRdjU99e0bkACeE2d1MH9Nz1LjJXnGw
FLjv1ANxTXcYzka3nZPtRIkEPnWha2T7vjsAIjWJkfxMPkzoxqiRx3aHkmtUH8b8DBJDflJJE0nv
MkAZ6w53NYRry87EDok6H93L3x3t2HIrhLtcuVQ4O8kU+E05uCeoBvKlSUjpVl4Y+Yq+1XuX/EyW
++N4UhFIkypSXNz4aBPFQd/V924nnZPmW5ejf9DdRHnq7TsYXk2yzwkGQpj5gejaeQasYmy0W0AY
JIKp5CsdYn1HspGVvh3f09E1rV2CFLHYVvmOaVH5tlZ20HGi34IKVvvspZV2uD9g38sxh1TnWTfO
rXbKd8Uetou0MsgJDbtQvdyWA6Z5kwU+2Y+pZsYcrntm4qSFbnXq3wzKkvo9lkjdvn9QfwRUAzd7
/jSUdxWVL5l9i8advylod3Z+ppDVpJbVC5+r19aAy7NDm01pdk+UHtL6IxiETvZwQXEVQpDj2ZS3
0TdIaotDafNB+sw4XXVHNQDk7vh2cIEcUZLmxc/Fa35DJuBOf5I23fIQxdsFAWP9Qal5hMlxSbiF
XKqykRN/qHdadqNMZ0m/aYJTuFbEPc/ltraRq5yc7H6IgJJ4+T0xVEXfQ4yhAGkmKnNxXhEoOd+R
hZ9ASU97fdNQ4ovN/SG8X06p7hKkn15RhtvzDk7hmML6d3PuZclP3mQNmNcmRg8/OPsWx67KC2IP
3G9KvROjYO6+M1EyQ/L65UkHWDjfj0xK208qcbqGB4NHIYEGPx7AH8XBCaXD3rzA4X586qOneTmu
cv+u8+Lk2GcUnBF2fwyTX+P8PugpdpiLG0evOeq3ocMP826IJk9mBSjh4MnQhmwE6ZBy9mlwNqnw
p2eJj5Xsx9QXVGdFOrVYMhA951FIPWrtxpMLy5CKZzSDDo5ttBV3+GFT1efeRW+xfmLv6YkJTQQP
YwD14wJ48urd+FCuxo7+0m2KxIVXUTDP9rV6QyQLroTllruo2cGwfJJr1/TMo+pJbrK1KEP0vxtE
Gl+r2Tcv1NEd9Hst3S5btHen+YKGSPsIEH97wBisDVeatUlHT/5R0R28hE9J7MmPq7vphr9c8bgZ
otfJ8Yk9Uz8ePusX+0e1D2/Cm5/Na4+Jym2CqBStVuABGZS4Ylkh1OtBtHho/ckL9hB93NiNPMWN
tsbDd/cnJijf263pwxNy1Yt2W+zVy0ynwADgmYpw7pjiNXmVifsSRXw1HobA0yw31/2p2gRP0CT4
P4KJP7pjCTuA2iSfOuXSDy6BtRlUPN22dgItw0ODZOSgWaAgeVCgGUKVfjdscdA8ZFxxKLU6r/xo
d9VdvJkwYZF3IZpgMAFuEYAQb7bUxR51f/DIUamGB/V0KG6RKVoeVY3fHLdGS5xQ1aFulVdoHv74
EYA2OuN1jEee295K35E9lIyI3PYz5DZALnNv7PN7+Tk8pjdOwiPBzSlFSG6JZJbP5S7hr9rF9/a7
xMyQHvc1Tzc1aK1vFn81bHk3oUizPJQeM63IZtjmsS12Ez++B+NuUFbBYX8FJM91xgb5WXlScTF/
VF/aWwq/tsPFOE9U2V7Sk+lpPhf7lnC5zkHzjLN2bm+HS3MIdh+wMpbzcq5vta1Nme8eMt+Zsukb
bm8ofGnLKuDa5gkbSGoStxCbEAg88o7SlVxmOmdjG713B4MKhc95Yx+D40f7OZ3z28k3ShcNuF+c
1WNxpkJ62VKZ5aWetIHC6OZu7yY3KOdc3uKXN9nW2apecukOpu1VT+lt9SS9xQ+T338mT46bPFFl
+6t+GTfVwXArHzlA9x6+motLZe+ThoUgdVdAg7l6sCzxlS1PjVd6Mi4djrDOfUWOwuOKJahMHz5e
lofmbEdedUhvpb3hW2fjqaIQO/CKnXMpPHQgwJQooPQj6ru95b33qOh1QYR6DgaxoWvC6N2jh+fh
8p7zq3bhjkHJITtxObwkT915/JXe2rvhXH9iRIbvhvUm/3rLb+OHeRP8it6LH/le5kjQxxgn49Tf
OJK3YMD6WDwSfFe9bf8hP8f3ZumZ9C1uy00Vu0/yT+jtkidP3vyMzcDkPjnf+o9O5cymp/oevcSn
/ty8A1SmMpkxy2fznnynZv42Cf3pMT2lJ/UZqNSlvtef043scVB36g1LD/E+X/Dtf7g7k+XGlWzL
fhGeoXdgSoI9KTYS1U1gUoQCfd/j62sBui9181bmoKZlEUZjLxIEHO7n7L02DCNGnzVSTIdaoXEU
W3OJTPB12um20kuPCX0iykwjXPEOMLk5BQt8YXyS5AoA58wpcV98sa9igE0XO+Do6+pOpANjTP2S
RavsxNkp+pr3+/olPOPx53/PUeRgjuT3Cp0J8W7uNRc+6hJwx2ScZk36VY9O/cJjHEwg70jUnQKU
2TT6gpdhCjSlxQTP+hw/w0cJeFC0dLuF0q6xyunDxiDwweIwkT7lE+OyuTTW/Y4EKo6Wi7n3tv2u
5wcZHvrf5RsxD9VCW7O/p08dU/JfOOWHZfYsncc1Kt4t2JwmVLa0C+TnTnuNNvIOg9iuBzaxIFxx
XGl76aSdatyi4pZ8DUztKse3f0MTROuaIC+wSbl5sQS+9bV/HW7yRpzHYzNcyfA5MKWAzcCxIr8B
tFu1W/fyFVw7NjWiRMI6MTcxVd6H5+A6vvTzADiPEu4kEURUvqju2RdWianVtTA+G15YkLRIAQO7
wkp8difwa/pzvUudfqewVPuoz8Xe/sQeAPuhu9nAoD+4Vr75r2C1zri5+dS0aMJldWuBOpVLfvf2
UbzI9/Ic5csIVfJ1mh+8K5/FOx8xzNFCOMVXOxzHF06I7efIzxhCopgGYwY2pgjdqWJYIlhqoZaL
YT+sPtstMzzkkDftwXI8QrSYRy+9VXlmLOU0+T4mp27YVPf4zJAXn7sT2zXa0rVfSYfGWyhnde9z
hDIFWirv8g4KN1jjlUVgJ8pv7sxXhZNusVQ7YDfP8kZ+yLYkURhP3ku5zp2BetUCf0P17G0/fSdf
GRvEjO62v5rHdgEtcBme+dxgQhUGScDHa1ZjLwVnnE/xe3yru6XxW3kzzhbn7nBtP6Qv+cHc1Qcf
zM1NxRUmVk244pSmXpgOUodhp733W43hudyB5HKkA37yTbFhhso7by6WYxAvvui+rOnbe/v2kG1Q
VHy1jBNbAh+WxVLZhuvwMbhGV+OQrrvbulSXyovKLkBwMpLoO9lO1ZVj1gWsQIrCUv/SQPcGK/l5
+Bg+8kv5FN2Sh/qIsPRB/LLP/pN4VM64P8eduzc3yYN1lVehE759ho506w8th7O2nf6ZoM+6RVAu
zWf1I75IxirMAW1ti2pRt0vpVY63iKTxgLOeDRavln+aqEzQfI5WvWZevDf30WoipC7yHeuFK/YK
2BHTXqveMZbHa8bpDGbJk7eHjDY6abhGWzSKL3kIMCFdAYXzK+ImFk/1E805b2+yHxFy85Td7Bc+
xKe3YYIfhu161syRqc2MVxUAimLWR3PZ7R861u/7yLjVLNWkVoC84ketOUv95vu+q1EWfLSsC6+s
QijjzgrNb33tJK34uTlf8yZtrtrBLplLUfPnseR43/h0/juhPEbApHcgWogK7fIdyRZLpa4ws3TM
BdvgUEnvLcUcZWxJFW6hzanBFlkugVkc1ZNUDnA3kApcf7LsnVVq8psy9lgATxcsXYA8muANUF3P
Os35WlVp5XbEjTmL9b7FmbNOkwLQ/0o2o1oOOAt0DJcxcZapb8KKsahgWnfPKqGxeRoVkjS9ZWMB
RQgULornkH7SoBWXUqc2GJhUHH7ycX3gyuAVo0+lNqm+EP8R+syo896jQdX306R8ctcS8ZObTIOm
T0xVi46AHMpiaUSBvYBdFWz6MQO0pTHgFtKZQu229MqYgZPPBJMJY3H20rdCLJtogIY4KRRrMbVH
5qtNb1LSCPSc0XTq1s2F3rmuO18Tc7OuK4pD4nrJJpzES/PFrEul9//Xzfm+HKj1FsTL2sPsQkll
kkHVkzyqnTVS0835PjmncNV2rMDmOuh8kUtSoa7mq6brXusGYcNcl/2u1aqjimSPXG0wl74pbZHn
QSURiKn7qTI8/Ouagcjq+775gX/cnJ83vyySchobSTq8K1ZGobv6iuTqS+6tJb1VBoCo4VAl4QB+
VHZQalXd2+VDXOeTRJ0i5X4gfXFfKARIhRnGbHfXNV7oqI3GSKRTFc+nLk4/if/ma5FlH8bUj5xw
7C+ZbKbozgqqjMRnixYlYHNuilJZt5JZ7EcVXVtBVZ1fw3wWqtXsvm/ND9iTFSbwqNn/7c75dd+3
56ttv7JTAXljpOZqMOCrJUXk2iupH1eG4dMbm6/Pd88XwKaoMk8XPzd/Hi2Q2/VFCxLjX8+YH/x+
F60pS0SX/3qIRIar1QjIe+Dzl60cKOBwZeMU2HRBF2o1RFQZ2skxbbJ5JxX17M/RW3VlK/1bFhvA
Cmx99/PYfM2bnBLWOEnk5xeQOlDJq/mh+aJQJX40VDfZIsthY8xPml9E9RrSrzK3Eae/14uYZ36/
1c+937fnF8wvnd80nG1C89Wf9/t+5nznz8t/XvP99v98OjQyjF9l+/iPl8x/sBP4GbuSmvbP2/w8
75+f7G+3/+Mn+/nThRHBFLJDOs/Tdpvf8m+f/m/f7vvq/Er3Zxv/7S99X52f8P0FbaxQSzOmavvz
mf/rNpn/ssBX+teP97e//PM9//Fl5rf9vz7Bz58Y38dav9Ome6tmMeE0+M/awvniH/f94+Z/egrl
f+pa6b+/jTI3rX6ePl/7ec78ttmsNP95zs/D/+m+f/6Z+S3+8bbfzyFA8lbTb1vPYklr7sV64ZBt
iir8FuE20/l2fnSW3/7cFHOH80et+63RnR//m1w3o9ZEDl+z+U9v8Q+V78/Nv32a//q6n0/y87qf
T/P9YacfbX7ez1Pm9/u5r5+6YLOg5v9byZChmbjj/7tP/zkovSAN/t2j//2iv2RDgogk3eQutML/
m570l0efYCVTCF3oRBsZFkx27Pt/efQ1+390HP2oymXNNFW0Rz+yIfN/eDcMgCSwWKqKtuj/xaOv
zn/l7x59HdmQgFXCe/IxZFRE/+7RtwBhZ9ngKdt6hNwEV26hR2m4ogpRB0xePcBOdoNstCjologD
q4tIb5WNmRg6rZdpojVMEy2knsTUiIcML6sCt4t2AcqNLC+jbRtxbsH2tk9y6V6VwYpO/H0kjACr
eOPYONRjLe6XjTw4sUkkgdLfBMxLr6EhKFePpnofLVo+Fdpcimmsmc0JgP0Q/RnH8iV3+1dX5JRK
bYUWpte/d9UleC6Nigp+dxiDVqKBlb+HlffZT7qnhAYSw/4tUM0jhmPFsUxt1Uq74U9AFZMwXHft
VSkzPTyEw5bc32UQgR7ryHGCPUdPxk3Nc5YKdV9lura1AAhGxmTT1Yk8pSht7UadcyvIM3g++Tg4
NhAQKU3/iEQ2UBKb56K0WQAAgYM/VHyEUzp8C1W7lJ9j+zf01ictaE9hYN97RaM6BQxmH08qcH6+
W+BiiJ0yO76164mxSKRQAzJL9l+Z5B7NQOSLek3/LvNHlrRyOsiwh4GASpNzrbf3pi5oSpJQ9BpK
nbcGArepR4SpUcDnZy5rrkp2+7vrF6+Z4TR6TAVXVH96W+THPDAPccHXnpHNKvwEIyO4Q22qksJn
mh1a8EQL6JPeGiPNVhs8YJVy/RsJb4OfEsefj0P5edAH5XkgvScfFEctZJ81SYIIv3NB/o9e4kDd
VLZWSA1Z0Me0OxoAPuDDoXR3tOFZr5cEjEb2ZegwRDcSGLFxahTn6T0f2FK2R8aJ6UNjUHTv0AY9
eQLFlOTQW8qu7CVex3wqswn9glPMzv/euOAsZ1V2UqnPRoA4w5wkAkFf4kM1Qf7y81ux7DmY1jdD
GH8Znf3U+cqm87LfoyV9+kjf150adSsZrNOi1FchAVH7KqdGbQD9tNJjOc3CVSXN1pNhxGLREYwV
PnG+Fjkm0CIUBRGq19L8S5IOgDwT4k4HAzT4h6jU6QiUsbLMzOQR1j2hf8rw2fdIdGfLAfFRR6jm
0UZMh5rR652TqtTJf7T2ZQJKbpSIdFUnlQNp8arjFVOteDKy1NOFTnU96Uitn00EffwWlPabLidH
tzSAOtkLPal/RZYFtTJCPFSmtVPpzIkT8gMJWJTHlWrEf5IgbL532aDyjgwvARs6+x2L5KVMZHft
xiv8NtWqL8AehpmQdx1IZ3NSY8wXIEp3CJe6zazhn30kCL9h8Sz7xM0cIZl4S33YeVFrQd7IhaNN
G0ZKihMGtHsU1tuwhKAqR0a1IhJxhD8cTogqL1t1k7IoCzwQ+XJ1LRszgnFnQtsKzXUdGQ9FYaDA
oPkm5eFFFCXRmgaFkw40A9yBbt9p5AaoegDWOB53dWava0+emsTN2Q/tAoiFThcJ9+li6IhnjTtw
d5WUbUUjUaGoCJVpp7CEsLXA+SEfKQrQ8IHpgdpp/O335wyMRyBP3brNmCmnMg1LLWs3gKhAkXb+
h+VXzRpR/qMyGY1gWGC+JTpg/C1HwAfV6cIdtYWFOquj6dQ1U1eDLIlJ96IJ6yH3BJuWnluUhcmu
BxZa9Rh4lUmIVkhK7CRuRYuyIVKkK72NAIoppPQDo0uybgbl4nWgRhqGgmWZVp+DUIM1iVKDUzUq
eTxKcTUURhoJ7DQI1Ujscf9kS1UNh1tsWUcT4bNjJNK4qXeZZ5YXXbWos8kTc0GMB4XKFDvv2upL
uum591ROdJYYf+AC7KBgRLCcsBsUPFT6xvQrfgwj+q0OHTBO00sdA/zdoa7iwCmmBiVZNfOJqC/1
U0V4pzN4aXdkgf+YRq67cavoGoETe+gVObuVNsIipSyfhzJj3Cqqt/mW5yMsERqYGa1+6VJVOalK
pT+MBjWnIpa8DfYuZduQWLFM0UDdIpf8K8+WKXtFin5UCvWrbv19UtKbj6xjp4P7ba16/FD97MEv
I4DYyeRb6Eog7oWtvbBp6fAO9WGQ8/6YJiQIqVF9anwC4NJRbRalnedEZ2gU5WCOIW3Xu5CWCcUn
a1DzjRW2OqFuNXtdD8w31SVA9zHgRiwL5nLM0Cmw41dru6L9VaGIv3j+p+6O4MELPV6TgKggKWgu
5ThaDPlFwG43gPHkmDplvfeZuyHE/T7C4aJYO8PIxF5Fd743/eBYopDeiLLLnLSPXqpal48G3su1
ZKYasWFhSz50FTmWpZNMl5HI6pImQ+5aDbmzCp8J3YMfjc7N6Qy32XNOL5zEh6dgF/6LaSTp0Wuk
epEHgDyjvDO3JAao+zqjot63dv1oDI7uxtXZTRGp2BlkfFAZGEXRKuFmBOqjUIJJ4t+pxlmkxlbr
FFOqWKA3OyWxn4JOkbcdMzLGiSY7jJZibGOpJcsw9eKTzHs58wNswnQlSCRiUIISGUQXP1AvGL7a
x1RLzU1WebdGcmvw9PXwABM2PVFLwUYph7e4geiKFenJgwAmSdozblD3vTIQ8cPXyk+gh9o2jB5b
bcRKqLcohsbGUXql3uPQqD/KYRPLnbT3x4oiUxW7m1AHSrNMAJFC33TXchke6lan2NnmZn/rtGon
iN8Lu8y+6h3yk7otykNFzit12Kat6EQJeBIZsXXLsSmZxin2trNq8DRNsmoT+r3WEH9IjX3TJBPr
CV2oxmiLo2eJ4TghE22FKjKoYJLC+pOoW9PxS1tfZ55+HkXVEelwbnrN21kkNq7KlieNJvOyHOp3
M1qQ/+p0k6qFvTJg3KUEB6ZAnR/5ifajbx6ZndY3acjHNcr21xbunQM1I7knnn6Kw3DjRWF5dLsI
X1JfQa4rH7FMS7hjuvhBd32ZMAnqSGqlPxoy8pIgKaUzOSDUgU2GVusd0LF3YRJBrHkEyYmo4k0Y
ItLIKcpB/BDNvdVxDDVlCB6tCpp7Y0XwrftOXY4j3F1skCAQM0jDyuvYKOXW6/h5KGwRCiBOSmaQ
h2kN/Byq0Hsn1sgNCY3xsQ4C5VhHQbSp5Ux9CdSNpTXmAcI2QXsCGFReQxqyVU6+TZ0cw3A8uWkr
7fMKom3r2+O6GaOSA4OPoEl+vsn1QDt2LWm+bm8f5V7WHc2otXvB/oUY0hhWvul9lCxGzgHRZFOk
qLENPTgzldalMOWDbBfriXXt2/Jsh8O1xV7+NPpqv6KW1JwigD97fx2WUnzIQxQ7ah6Ke6mp7wx9
Cy0P6nvQE5DpIWicAx+ZhVGa7el9Jn4QH0WREKpKy0qTYLYA2zZeI9Cn3jvRru3ZZ4q4GkgJWial
XjvEUFpnsOk3Yq2MFQM+2Q1ZFaL69YnDCfJ6w7y53JDFM0WhewgLewPtkl6XWwVloTNGGsxySOCP
Wc7bRWnlXvuMtl3lU/33RH6X1Z4PBvP/t9HmHHq5dS9HYS4S+sK9KO9pCGYp6XtGdUD0b1UIqypV
JO+QGDF6cGFS5WqzT5GU+PYGZBRmlhrrtCruAAqsXPE/IZedjQxC58BAr2eq6bhDHoNMahDKWabg
7JGPeHxY6IRm8+wngK9cDQeTYeTZNhpBKTPaMUyhpCFhZESR9VUlJo43WjgQVDid1xET4tZk72C7
Qli0ibhkkuyWL4OrADb0PJZyjdRO1U1tZyQDohmSWtXQB0ttj5HjJWnMAk9Yr37iHoIYme4wtOjD
rPIYZRVNMhtHL5xtchbs8IN3cQ+Y+wndBbf5QfiQetb8tloFdudtWPetoM4rrzVrw2L0bl4PhGxs
U6RLiY97TJarnaKw3UNPX+W1GC7xlAQupZW3tAnHcmQCoNYxbpKNEdd/enirj9GUNKiJ7iUt285J
NCaHMsksOoc/oXraiahCks0Lnd2Y5AtsWu6lJWGw8Q2DIwcZHSbsnSntmjzbeWFjrxCPg02q4WCw
o7XLoJaIzPNIvLeGHDdjJREoPxxDTp8Vg/1ZhG5OP9MfnJQAsAP2zcKp2KKBjAGR2dcZ3gYrIxWN
UWlVO04SuLybLNilhvHpd6OyrkLEAATIUpb3KrEhlQrqd4NPrI/NKymoT51Nvg/TX2vVt7nNKtg7
5kWOSUxVM94Z3TVRv+QB8s6i0P4AdGs2hSqXjq3Du2W4Yb6RK9WtDHvkUL4P0CWsbSDdeO9qN3T3
qSaQFHgJ/TBmGI7peg99Qsab+0YJAho9eultQhGD7jnKnjQhXLUexDWopHrb91jbvBbMrDBzCfFh
FB9JBx+NAjj12KirqslAa/niddD8TVKK+J668lkihnjO6/XHouH3iTY6QRA+sPZdmId8N6NvnaxL
i5UR0Q0QpYw4o8gOktdyqBOkue+gs9mj7h+aaGQjYw6Vwqi5SoIdM1SQa8nqClbdF+HyxaFVIfJW
qflBFF2CaLEtHJHWiKrhWJEv1tk7BSydF7oIGwAAXsk3fAMSgOovDzxmfeQUKBnuJylEqdMOBFAl
cPfDKNS2g2tojpW3/RZ/GJEkQ4InCspOnmWIcGBdYiGwftWDnR0MTMPLJiWRyVBIvSii7ijc7qyn
NV3X0b7acdic2ix6kpKboTX+o2l5wanQlYss0SHL2+wmlWgGLdurTPz++qlP2mMSMtHzdWJXfZPO
qEEuU0o0AQkYmwHk30ESv+WsHg5q5KHGIa6Vz17s5eyxayptH7U8RF7yqjHJBEtIcN5ZKt02oNeH
ypPMNVl37hPprQuowNmqH/P3OsFnHCqXtBT+GyAsqjjFuvcBFbduz3Yq0wc1k0M0pmWytqFXO9Z0
xhWuQvIsqZ/bmqbgMvaaay8q9t4ulLeehf9Lh/vomwJ8XdnANNPVQ0sOEcpYzVGwKB4zq3oaMEIj
wEURYcY2aVPtZKCXSexLoyRf11q8rQQqnNoI3zlVq6sE0hSKcWJXfK/ZEabhhKwCd4pu3j0fYGpE
uBD91jRB3C3R7b3H0rLvyaxIof6text6f0QA5tKO/GezjJnWxBxPKtt7zSlgkX92kddfewhoy7Ft
fyt9++Rnjb4JI2OrQSiHtqR/FbL9ZcS9itg0+WWYUYnivV7beWieWAwjjDRTLkpTfdZ0+qe2fVft
9CPq0DqPNiqCXsm9tdXs1dEsTnVK51BPqvQAuxfafdXkH/QrH9kSr3qFKTULDkwF/Ws6Ignl9EMp
IX7164dCTYcX1wNgyTGHpqHQk1uiWTs784adJMJj2zbPCrUPJLwEtRp+djY4xA+S1KmLskS0PtaW
hXQZ6SDpMp4BnZgLUqIjbLS5ePSn/IC4XUswYOEilezxLZ504izRyUXemXx0ULntEKw9yk4mjNxI
Z4sOHWVD1yzfTIFK0ydYgHRefcJdjzcSRR/7lqnnUErupnnFzd2yfMeBCPYN8TwlIQptGCDSfA02
JIYsufYiFF1eTXRXXeOhl+g3+yqCkITiiuMmyHHTsSNjNUPU35sU/Frlg7SVbHVRyYpvOwQoos84
FTYkWDWjvOQnHx6aztIvDP3GJU7MFlYQJ0qzya9ulVkHU8b8qErghYFbOEWZB2+q3+5YUMXvyeCt
dCEp8CZBGSe2Rkq7IF2g6gvInwUiy7KkElP1TUX4EvUXwJquY/rub1r0KBxKM1nqJYmyg5SEuzas
r6k1apdK0rRlYUmJ02uUPWQbvMUY8qXNQJKJrhwqpjWKD7kn+VVkSICEvoDB9pV4rPoVIOSKXrVO
QYH1AkOl23TkqHL21zrORYFxwrCar0gRFavaQjgx2ouy8E5xGvebgRM6DSZ0xshAyVqix430FKde
dgitdFNpTYLDseX4N4N10+iPQYfNoqjVQ4lovLUJ6ilGQrH3aHHocfu3drrwzfS9EHVyNRJ2UFZ9
ppev4w6EjNXanBsr5WwDG272VYhBCpPJsPB8zA+DdwLMjJ0BqXJtIiWqMg3ZZ8RBatpEGZS5WGYS
e1iWB59Si/zFLl6URn8ABPbRB+p76TWb0jWqRV+m57Ij4SwfGbFsFHVxq93ZyqTlTGEIav7Wu/o2
6ql1J4iaOA8yz0GNk1rayRhx1WjRJ9JOzp330rAvuYVuVgUWsHCn6rNnVn/0wCSNOsOAQbQcDlZZ
xi+onntTXUaqsWm65kDZulxY7IkAOlGNBP7d64YTFKq7H+se2l7pnsYtEvyi8Snd4nAZfZ9DrnnT
BuKPW+MkAiZNWdAF1ABMY93aASqbMHnpVCbWZJi+GNRGJOYbRpdsiqE9NinKTaXnVXk2vqnBxfeZ
KeTxK/vku54AfW1TzVvnZvVWg/zcqIr7bLvhr6iP9E0kyYd8aDro22LZcQJQdQVoL6lceOP1BYEG
N2PowKVE7JokmToRgFox7by6T3lFugkFG4jRaeJA8e3ZGwi4iv00p0KAfrVMVPgMuQ1cL7zrWbVT
YywDFLRZZGYkBgCroaMg9asGANUyo2aZlfx8chq+NdQHSSkxQZ63JN50fNk6Gf/EknWMSPKEEcaE
vV9Z+dG0VkpEwBDYGgTxFYos6pefjdV/CuRIeUr5IMoZaodB3paJZBzAkFaKZzqiruxlQTW57Isv
M3DfR7MixaCP+J3ihya0xMoDLcmcQUWYIOxiq+jGQdXBOugj+HyPeHCY8yBEFHHJIqo0banTb6i7
rdUBLBmz6t2NrKtQwILKI6t3IrMOA+0QVDTwOPZFB3WWjiS1MspGdpipyyo4lHn+yxNM5MYgWJdF
m54UcbC78VOOE8mhmmKviWs6GF3w6ekd+EhCy6nfXUJ5UOABovcrgpCgGcYoS2hHk4c0U/HIECQF
L8qrL7cgs2bENZEo3q8Oa+wrMxXk0iI9GYHYdG73LJhzL3UJzIfsMrPLNDZtmROt0eVN8R65yEkb
SUTneqDkUEijtbamODB7CiQ3qHgPNkcAP1zrqHm5Q0hDgleInq/zLODJuvpAug/2JfodsIKeLSAa
ZrsTRZO8y+AVnET6I4Vqs29G9jgQud7OAJ/ZSeCP5BrrU2j1kFAgXiwGoSDKb5u7b/f9psiriy0E
RRs1PtaaZO3VGH1lhsnwFNfsCLQ3iieDKW2vSJw5UlazGa/RW8j8UdU2y8Bn9ZnqxQtLMkStmApX
Q99KGItGzTEkzHq9i+cmoeQFk7JvtlIEU8pO6pOlGUc7za/M7lC5X6TRtR1V6ooN4e24OeTEXxS2
BSaCOKsKnknao/1O8+EGmJPOgFosB9aeDkCMq9mhSiOLgDAYVtu2FXAOQ2vid5a0UiUq7AUxg1r2
oFQMvGqeUc/NzmMX30a5zldhF0XL8CEpEawaqkYUimn5hyr0z17hmbuqHd9dVf5sVARgZc8iiXXM
J8ONUrsZcZbEKGnVp9cp8br1T0HbTCf1dlgLD5h1VXUgBKvCW4EEKde26YsNiWHLMPbiYyrH6Q6K
JXOdCg5k9+IP5AbGJD+2zRjutA5NXZ2W7O4puOLS/eMG458h0vUrJJYGxW1/jRpWkkHESWGqWunm
kC1EwBggjySBG6X0JIr3PufEYIzeq294VN1R7xf9VRmsYlWp6gdx1cYBaOsljaop2THcg8+pHR0u
vUJa8oOt5p/sEQnEzdbN8xPBJThZZYXAH5sZBY0l3AJjfe9aFBVDM9bEZ+e7rradjvA8ENbF6CRZ
+Rza9c0skIwSJQ4YHD8rnSBm6GZMcBmxqVTmn4cM4Xg/ForTBINKWMRgHkVeY8EQ96qQFViPWb0y
5azaloF60ORww7ku3WiS/WlnSfcay++Z37ZraCjVdijSZgp7ULbj2PoMTcS0F7spaDXOO5JExYtG
YIOg5rxy7ap/6bpwCodaBm6A1lN97zLXwBvt35WW1OQQQOC2FMRnBYHqvRPRtYLIlJxFQuKSSnK0
X1nOUPrbNHhtmVaeQhTRg0QNdjTjAzX4yctXHscE/yEUdjKxidBztWZVaHQJCX3mL6g3iTGS9aHy
FLou5yMicDzX3A9+gWfW7hHEYnMrdP4STFay+PrsKyXUap2Zv8m5oHZOpLGTRVJGiZSpf5Gg5mKL
ET+jeSr9OxxtCb2kbZPhSjD6Zim3IxJxN5fo3jS3WpXfBz7c2m1xIuqi+52YPsl4iTxcSY2/thXj
VtEXa700OImZzdQM6ZCjKQIr0UH21eY6qBmlKvhS8IzWZbQzab1u9dTaUVIfHbNTNx69t2XnJcPO
qPJ1HrYE/XbNi12G1kLHKFG1w6LuxRN4mrtaN48mBKUgr7ZeZG4JUkl2XitHl7yVokvItHBvyPaj
l7cyynPqcr7ZPhgMq5lmSmd6X2Z+StCcHduak6wsgp3wJapkKktp9AjpawrxPIfKpEeVdemT4sJU
u3AI3dpZkqc8SJEcbYKcc1USPEeGph4Tqial4coXjmEmwJNVnRPNstJJPyPWcaGZ/bSgH1x6BDXD
eYItRaZWbuQPBJ6dO3ILF5xYh7zfmXFxbcH4LHu9eG1+BYncYlY33w3bgCQiJ6QANPHjoBpstwC9
NOv0ldS2ltNQhrQyShQK+Wz9iH8IrUAx2Kx+RmBKCWGMLtky11IhLy0NPKJ7I7oUSbuxJH6eamu6
9lOk99gbaDEkZSOvO9el7hCDDYkkZdVonBNC299XgrZ/SAZmTnuk8PW7R1IhJzXGjEgjYZepl4ye
XKIjWoQYppjJOTQh4d4pDHW+MS067Kg8DeuEYf0KoZixPYCcLPfFabRVPCED3peRLgDtA+bw7Jh+
/RnmiuIIP0V/2oF/VhihM6XqHjobaqRHI3McnsyMHcXTOjDKLCr1SP2KB6ax0Uh70pfMZyP804Ta
VzeWx1yY+qonFWBlwWPjy1DUs4KSRWzYE0ukiKvwxG7wEHGMVGhtAjZLdstaq59FrrT73jDOAatS
ei1E64FRXmmd+zsSag2FypB2hSQ0p++ijyaJslVh3BSFcbTq3Ls1WrfexYM+eLJ6zK1+p5odUXFK
S+2zzH6NTcjSYYxIIYSLs0zVGpC3xq/BdLciU3wVNP1Hq5iO0uaJk4uPXhBtXsUfNhn3vVXYyFBh
04gMCFjbYGRtgjGHWaNoS01D7p9JeJsSHJRqNdJtOFuye2ULEs/jXqDxFZs2Ini1cZ2yGwl/9pR0
yf4bOfFQXyRv6lwZhJC1do4ROlJph0EZIBppGDKxEVbzJUUvBV7cVFj5ujS1hzHqg1UzZlh+CBKG
QE/t9xUbdeUKFpeVtrL6QHJssqi3rXFJrdp/7ceyw8mbYyuN0bjLrOo3QLu8ZWL0cA3yh7Aff0sw
Isjl6n7zhQjo0hoJ990tk9ObfR1Hr7vT8FobppWfzNp4MGghDpHRLi2dBa3hurcoERbFTtJgGYfQ
mRcUfaICBzy+i6I8062FzV37NyXwTqSk4/zTerInDbGvfZQwSRiuVMKzdk1QvQAcXtHn6DZBww80
Mieh02pv6pYCtp8CVfSxlGcu/gsTd74V430YhMfCvzcXYcLomhGJrJi4FKkBLUJBIlxdlN1Wwic8
kAh1bjP/lZafuQqC9yyyJWQ24hyTNlwo6pHo2ltTREwy9fhkeMgYFJVaUJN4T3b/C8B0sMwHFV0G
IY9KzArQlNva0WyTVACF4y3ldCQNy6bWpmSEAZcT2ibmrqhVm6ojP7qdPCFDuW7YIzalLJOBXTS5
44tO2fSkYzIjM11HiG4KHADzTjYleUaUGFjtYYj3h9fKqk9Z2sWHIoHq79WwIrAOeQHGCIVll973
SFBi5MxmXa2boMQQpOgPTUKEgUn/admHdoY1r3pvfBZPPj6jMv4/3J1XbxvZuqb/ysG+L6HCqjSY
PRfMpLJky7JvCrItV865fv08q+jdktW7e59uAXOIQaMLTKLJxRW+8AaaKx7kcw9cEloem8qBhtwP
aMXhBC2fDfvhUlT2dam45yRea0p7C197iPjkloH2mEVFopdsaMA5QX87NPWDSmtzChQ8vWDwJoX+
Qd3VCBe2QXWpGbQq6tjNsKmrl+hO3rloeHzwEgjfQYwNog7zoSyDjS8dcH0/h6zsd9QHOmy4lUZT
YEbwAe2xuJxaGgEyBNbtuZcXrkjNx+vOCmiK+U9Ih+BtNrYoQIWrpDWdTTN094NGkOS7Ql0LFStM
PEVgvtYm0lFx5EKtBdJUxz7UirSWP5sq1lofKnAo6wn7j/bS7imKemEQrnT93gT2saYmXq5yL8Mc
qQ7oF+naPpRu9RocCKAaWQdACje8a9WOUVEjve/9ZLrQveE85jdZmk6/wSY1vcBW96kfaTubgmJM
7Qz5vnPyPbXvVYxYgGG4mGMDoV8aWgZ9OGadVTsEscGKu1Ox9j978fCp9ZJ4bURCISbCysFCPD1A
1dTqz/3MuQxGdyC7CrytXLVLZDWABA1qto4i77rJzCe15mcwYWRNMmkYS4rZlbnJOyjgo9pZ+wqm
Jua0lnYRVGq6D53qadAQxyJfT9axiKtzHUZGi7EvFsDJs8AFaiPU4XtQsK5J1YyoQw7BJ0c2iq69
BeZfAJLa5frorSMt2UU0Ybq8apdNDiXRTjy0Do0eLrMK6mjEow05R1WY25CIaxW0YcSri26lOlq4
nMzmGjBjuMcmheDbGVdNdZ0Z1MVY+fe6IUs3QbYzGiwRDGdbJzQVuiFgnejFbBUSraOcT4ZQRQyK
Z7rHr7rcWuXHdsrGlTraINmDiEJvfanW40c3NT9GOuXCMWq2AAqk4Zm6SJDYQZ0PZ3s92HVfm9F6
HOk+wNoDvtOH2l2SRtbaHKmLYMH9NXASbRWGZb5u8xKlheWgyOZthhdLgjLVoiQbsXH1qwcO2egS
RlDpaPTq0LvZte60T0JrndFeJtLKJvMpjgYYZhwSh4iO1zrAj4LyV3aJaYc0UATcYiTZYwyHrcii
7xlyrVXv2+eGRdfJJQgcOK5q6qBrcuJ9Trj4MJaXdTV2X8zAhEkdq8As98RiLre7aTmY+WWJWCJi
QOQC7n3m5rdGq9cXOlwEr+ILCD+X/qcGySeKmSTJtrPLW6YTYVe1MMYixxoRalhe6WuT3WuvhO62
RU7DieCPf8vIT1dqq5h7swC4aaV6sAyBILAJgOWKMQv2A7O6CJDsnDTtRzh40ium/YDoJeUDy35s
MU4LU0u70ZRWu6E6B0XdpzBs0BamtTdhTEDQQH29WqMSDQSmMx9VHJlpfsAtIuUOMg6p3vycamF/
nei3g3sVNpn+iXOC7x1BCwthdY/m1FJTcfS1b4OmilG+WoumhISL/WbO74qdqLfS6pZsyWUjA3cG
1T4yHprui0fL8HxSq2Q7Du0tsyjddk24sqGOJUpFcGrLYi2NprpARGay1k7VoBZAfreIq/AT8g+a
0qQfqyG9bqgTb7Le22QcM+uAdt7St9BGHaNLfoLyHmTUzeiNJbIP+Nmlyd1oOZddmX1ubCdZWpjL
xiYeJ008ZFCNCIl1hADMEURsUyQ4zhnGCvl78KUeoit29a2OErrT45Iw/GDCOmFjCKikTsptN6DF
4Rc4mk9QYobc2JgNduDCSsKlnsvMABbHNotdAqx0QNuntDlTsYWmy0MoBHvRmy4xBtB2qoBR2Wgl
E1tl3xvN3Win0z4NcOGNdJPicsue2gE4XDY2Elcc+IfJgTGpYGvbRpR3hZ59wtgcSorrXYNGyRe9
Gow7qgZ1leKEiSHI7MwSW9QzLNchsMd+Kgf74jbXas2aMDAwWYylSWvNSzcgr76mASISsQ55v0o7
9mWG26goN+kk6piCKzU+ZOi/2EFkX6EQhRcCNOIYPJX0u6fAErAER1dc4ma6z23XXPmdxU5gKpd1
mT57ksZHJj2on6tgojs3oRlU3Znt2J1XdtXsFcSkq1xy29PJWrK34fmOyozvOmKXAIyR/otRl69y
s9NWJpJanRWZV0HTAWKkjsaRSgKXActj2i2SgWmZNsmaFhDZWEPkMtE3G4forsjgxhm191Gvn160
rJNkLDCwr+1VHdIBDQTByohjsTT+BDshMX9ZGO5xe8SjKdKepxGyv29IqHKEFNpInaocrX6vFI25
T6vgCnybtQHADR22Uit0YnVs6KVHSaUyX+aGWgeA0B+8+KCWwyrucNuhKRtukqQM9qbbQMmCUgUy
CuJqSXFuCB5EeG9r2kRH3rszkNvezBBPbOqXiVfrO9MZ8BEWOFrOYEtOgmsxASFznfhgGTo29W6I
PlUVXlJ6prjSFB9qKZfejXgpBWoNfKK/tvFL2XoeBfBFjavZocIAbgo8fz9/HE+6GpTcXcXRfV9B
F6OHI1apPWLyMqO/Z6HvsGvuKHaXm1n7W9ERG1E7T8UKTQqCI5ZCN5VOBgo9ZnvbegXkboKAMQLZ
UTr5UnXl0kz5Va0xCJeWhsCwkBxAP9PNjaOU19iVgeNVw2+Fk+/6nsVhKWa4TIIQdjkKtthsfu9q
mNxjB2QctbU+CilM1ogGx0zEOk3vWs5hKGUSVJpL3K1iZ0+5murYaAVQITuBi6XTRWukpT9LJAZt
GvvDpLYOqEPQnEut8sXWNvMdttDpup6ULxoVCNor2W2jeeaqbzN7zbK9BIcOyS7Qv2STqx7oF3Ep
+3wfljSIg7xeCZ8YBp8kbeGJmMDLdFaWfgcXD9lfgR4UjcPjpYwRMyqKYYv63Xjo4/DRyoC8auqV
1cTn/Uhdu/WHQxRqm8HM6NWBOfF5aA3g8bpygo+T/YRBLSIcEjKcuGJrmKg8FcLcx5r+w1c6l2N2
BPLnetpSJCgOgFlG7rgoxboE4kSYGRNIenGzBj6Yo6IEbBu9+AdD1xDQYpNzbYxzIuruBw+zlQMk
jpWOFebCMTRtSU1KYmmD0fqa6LqEMGYwxEemROPDUdeb4okU95MzaIgjpPYlB2CIbXc7HnLJg3Xy
SGzKprwDOo33T2rfuaQDJhlJ2jdbdNCxHcyoao4jEg4FMsYmZUZAV0vtHj7SwxSg59vnyqNVo0rW
hh544+RpRg7bRB9HrPNIEXUrIveWxIHgaXwyY0kOaKZ4m4v2WnFdHwGnTdb6V6C1M0CZTYlQQX7t
+9Im2MuGJY1mgQz50nP53YCdblCyLTctRzTtLW2luJQyCxOB98pI7udVpXlUQ3o9qNeFGpwrwrsx
eO/1PC1n1PN8maqczr537Q/QIBrl1i7hmVARV2GLlCnc6vEB10WktQfqk7ZAP6CM/c1oBt5BgQit
ea267etUO7QeuLtRvWDbBpgsP22Vg15B5tunJaFG52JE3kmNqI0PVi9Ph/Hz7CiglPiS9SaUl1nU
bxZA7b3y2pxIV8rce8wM5dKzonBnsCdZXXqXwE/YaLMBUhIofL/Of3aznnOuiogxADiDGk03HW4D
ItKVXVPK2R2Jo1r+rNzaBL7YYdS2VC2aP5gOUDDzvW05CZCXRrp3iacozKH847XTwvWalbsLJYW7
aofvFMg5901cj6VQ4LwAYTzjpqj3dDIVitWhL5Z+Jzc5Pb5vtXYtdafr+KrVzHZZjwPAsNC/6/AF
XLpd4gP/2NiAfRZugYI0OEiwV3ZMjvqKDnVztPr8r6xNb3JMf+p//kPTf3UAFa5qoFQM/pOqnAbv
BY7TawdQ3+1bEvOhAqEePU+m8LAeR2Izs2gmjVgaLJB7x2jNMcUB4IlOCYWu2Wg9uZTxtn/+Wfij
330YYWiOqQucSoWpm/LDvrIjTYJuxEm+luR04NO2KaoN4otAjmL1Et7vPRnJKvAqNJ9AX1EKQqxM
awyk6jVnAreMXFue38csrQs7xO5TIqEpNd8VQRxfWVTKsq5eRWIMqD4N3roPnGxl62iaCsJJOJeU
xcPQODRJ2qwgFtQXnrABUTZ0OrWwqZaNE40Q6Qmc+hhFHk3Ed02jI3c8XRWeF/6gc/9V7VRnp+kF
koT4piw5cloWPP1YNZX6XEorPo7mBkqAvwQTrN4qRcju3nfmPonpGpg5sb0wiX98+NQffIFgVB9p
iAsmymeEEk2j3OeyitKXypU+0CxMgwE70kINP00uoaWVZGugIzBUAn8fWU63b0Wz99TCQq++eNQr
xNn8QMnPQ4PEZvSyO7wynQNlCGgFVaddZQ7zvKiQYNXNoca3W56Yk2Ncq7K/mA3ehRsp/gNFlMSn
Z07WjRyQGV31NjJDVk1XAsitsU0SD0BbHjl71cyRMyPx2epspWsKP80W8IO2yRX1MTGn9E4xnTtR
JtNlTjF61RQCrntYdMzpCA1OgMMEG9XX2Mv88wG0LxyJDHUxPVEuqBx+56jQEL/lY8YRRcReS51z
4Rnb0O6HCztjE8zHZrgEKagsU2Few1vPvw5B7C+cW06J7AmgAbaeQbCja2k+uYAeV45ePITegPko
XUpQbYJ5j9l6ICYOekqLearrH3QFnlMyRZ+hnewQDXDWoNoaEIJi+pS6ebWEh//DKHR9q+JNfgEf
ZQQ/HVcPrt180RKtp/ZJKawfE/VSWFW6F15608p7kdX1FDvkzYwJdWnoTbJxihxpFKdMSuaLPVER
pNuvDpgI4BCnI34kXz7/DVsBFSPc644vVG3FXlndOO48i6oE8LP4IJqCEB8u22JC3pu+SdjS1TGN
fWC6w109VNVOaMDchpqSj/MgIvADGY3owLHFMvftCcxscp+PeXmZu5a6UuNIZVVSS52IpECBxLgm
Es3c1/052KH0Rk1tnCgslPoiZ7xw3d5dJBbgsaCx9pZWVhtdqZ5L7NA52esaP0qqGFUsHfLyStwR
b4Kq9q6TkqnfYqqxTANdbPzcgw7FwF430njW7WPnUq2yiEgcv3GTYuEd+PMcH1M32nsCZavWg7XX
oZmkFVFxHZs/Sr/rPzogaUycFdZ1TJUOZKZ5HkbqJvEgvsROI0UtQPjaVkQtcLS/OljV7By9E4gX
tve14heXQ2fRx9SGTVgY/aYpKmiLLYp2U14lK8as2nhiopVLIUcBUwGVaFp7g4XGM3FxkBlXkaX2
ByPP8d1F7jEyqrnG1JAjpiis5dKHeOj7cxtlhRXN6WoDYDTc2tb0lRIvMoVqhA/xmO+cxAlXGCaI
1Z9vzpq0gn5lFc1BYZuWEOjrm0KFFvvmoIgrTfesGv8dEAVLQl+kfbQsOqh6Gl2Yve6RoMTPFfMY
xkwCZMDBEZnWP8acphpe6J1yrZUkSlkGiYReyw+qif/hI+qSCfu7j+haQndgcRr627PMqSyKfGCg
doMWGevar7Rl79DAA+uln6sJcsFtmkbPHlu5iNMSUUad6BQDiJsu6leaeptklN4DyofLbnKabVcN
9qUFWC3MHYTeekOj0E2/ipohPhIE9JQ6c/0/nIIa1OE338JRDcd1LUeoruGab2wCCgUovToOObCx
rLwUvnkDAW9hkXysTM3MLmsUsfPuwmcPpIZVbsMhE3Q0AeSx+/Tg24uPosKi2h2eaCeBmstLpPf6
FE7Yn08J8cbQgCmBl4KuOi4+5Yb7u/GGhqh4uVeBhI8sgFC4I63qQrUgzferzC9hyNT9t8GvbsvG
qR4b6xtiyyiPWnW1bfBndBwvPbcQdF4NXqds89T9lJX2ObIjw4UDiHtdxRz1ZlW6BNi6vhi8lIQl
K8xDJ+CQmTRAFxhFGtuur3SE/NKtTk7xybOG5266VkZnuC0KHww0epN+6FqwZYH6q+hBBrENMILK
fkg1aVdhCX0Mq/6/5dFbrs56/2Me/acxT8PM/8V94/g3v7lvYLFhErwJOtu6bUvT+p80ek3TeAo3
e8rsDpEdQd+L072qGcJy+U8VwtWJ9/7ldK+eua5L2Vd1DFWly2j8FRa93JtebQxMU8AngrWk6YJ/
x5Bx56u4Upv0Oq7csr8ySlC4OFG04J022UC/gIPpPyyL2cfjz/61Nwu49A1YgT3/mnc5/kAR0XrI
B8BoC++W/AC4k4m43bl/aWzzD6xJ8Visw2d/G+7FJoU5CIt5iYnTg3YxrOy9umAzgsA2ocyar/Pz
Vz/izfEz/RL943Lydmg0NnRD0w1D4OZoquqvQzNqtZbgeKRd2rVKK1mmzTMP1e0NqV4s8/fOJ9Ao
Gt1ZGNkH4OKI4aWzhBGlX1jJUrhI3op8hP7IJMAq6aa2KgVy43obIiMoL51GP8MT6pfZgosu7oA+
+tSDYi/y5fxY5vUIQVsjTkURRMk4rMOlV5YIWTmgSBppVDBfnFnpI5somZDRwGua7RtebPTm+53U
hZ+zs0LtaOmW/dEEzTLxLMq1gvaWlGd6ucz2c6MNydhHMSqWHnPzBbKOti1Mf/fyEJkPyM0JROCC
QXKBtVTYcEgj03aWjoKYG68Bi8Bkk8Jgpt3rO1k7m9PYo2mINdv3zQ/MueckunAZJGgZ907lbQ3g
Qm8M/OjtQveV3oSzlV9dwdXUdNAqUifJCDD+nWt082V2W9PwMwLkATFh9vSbrdXs2U/t5T7dWpSe
B+8TQSUpMbbKnSSZg01BnctUL9UQt8P5oWYCVAYmFvEBnEI/OyrUeyjmPyhclYCfuDc/NF9e7mpl
9GjiKLlQygYQmPSemw1QosYfpuWLX4pT+Rd2nYbbl28534JkiBvOfFN14mKTTtH9yzfUY2kjN9+3
sQlB+gvHxEJm/16JmZwzFOhRvXzZ+ZYmEtTmNH09m8fRtv5pZEgfibKlmPaUNv0NgiAP83NJSEGy
LoxFp9f0g5QaZoLUqAhmS1pXbyQnIH843jWkffHIIcRMgMOHDay8Nc8O3VR1SgqIz8rH54f4xfFj
dpnzJDAMUSkdcwlvKYLDl6KQVXf2cvAVmv1uaZITSp3xoAzThUHz9tD3NjfREivX4YToxSBLrqFW
DYde2BDHYR7MJjnztJ2dco63phbvDa/ZvJqvkAQRPJs/VJ3nzqb2qsv50+TzR/rtAqkvP7hSZ2p+
1qul72g+mbtuZNJ4RFmHNGfmzHfnyyCfeLn75iXAIWO4PiMq4ZAkDqpUDvPTmM68Ca9la7k5nS+E
xOZnqWZWhzd3Mw9RedetUS/AzXpVJwbWAoZHB33+E0ub7HWRtI8vbz/fapDW2bWo4833qqBm1Q0j
7VopTdZLVbJRXuZb82PAoti+sypEg6MLPKQjeCH6KP7CLN1kfXz61Ssb9VnplBQh9395t8y3BhEV
FZoePAjJHan++eZ8KR3zKeDIIGilLb14eWK2bzmavMwPzvdfnsZAHgHEzAFtK0c+/m34LQH2k+rT
XRvgwVFyzv5i1aNJ/1S814ACy69mo/Zw/L7zl9YNVCpcXz0/Pissaf0ajHLXOz4vvVvDyviUSzdX
KzIuPGnvKt/k+Nr5VfP9XFrCvNydb82PHd/u1d9k0mV2BJ+hVbq9NWCSDLMV7b97m5fH9NnSVsfc
1pYutwbtjEBOU7Db/RrD9qf5XiQfUuV8TaRj7vxYL7XO5lsvl7ePpdKMF/GgcKswGuls1Tu/JsO+
d5ytbOU7v32/+c9e3jWf/+7l/tuX/5u38CFOqS7DMMKLh3j3I2c3W89KgQau0vZQ4JaRqY/CC1HT
lEXI+dLLU69E9MVOFH0otp2OrCth+SKecuA1U1iBYW+gpfSyGzFfHFO9wwOXfFJKjrxc0Ch5fXd+
IsN2vA7xHx/lv6MWeYSrXTQsI3nMZdjBIDjXo36AxWG1mqUr54suD+iXu68ek6cezLWB/Ur6+kS2
p9KTB/FG5Ra87QhiozZR0+5l2RnNOydp801c4YjgDN1e0dQLEo9kG1qSqsHZQnJ2UNTuXlyLOI5f
2dMf7c9LkdNQBb9BXQMiXWgyPFWFl6FZYhcShs1ab9CvnY3eSbt7QjaFXQc22M9L1QTgtCyoCw6a
90M/erui+zaPDVlklu/yrJj2tX51FP6Uo3Rsj9r1deROMOHr2lynvSlBgOV5K9HJg/NU0qrf9NRH
3Lged262wrgTLVP/o4SE7WsZYc2u5a7dptI30rsLc1pO82NyOhi6SHbVEPGBa2Vy971+0WscIXVp
Iybsxbc0th4aYl2sKGPcS87zCr/jDqbyFq+UfWn6+kFTDO14mWg/kJUiC9WMOxHnzlWBeGigTx/K
1Os20YhLfF/chRoBTq7ZFYh6hHtAg93SRCporgzaSjUBSMwXudkeHcZfHlND2fqRNvEvlkbHGTDf
Dy3kSJy4h/kb0GXTbeXKDmx9KdH8qyoQF5AbaH7rEDKaCdcRp/evm8HUYLDExMs6cavV2tfWBFGq
UE3AFlqq/aCWnq5nBdP5MguYziKf890MV9/tZDnbLBffiwFmZWJ0h5jK/WG+VUYpvMoA2F2QE+um
fAMwBBO/zKv7rspmh169fDh2YX/Pz0k3684Eo/Dy0PyK43ukbYfFLepRLhobOShKebbMIpmYieE4
Mt9sRdQuPJqdK1tIf0C1h/NNBYKXzgKa84vmW8NvopovT8yvO/4Jlp3fkwiPnPkxu8SoyUHA3iqy
9uDIi8ToM3zyJpNdQ0IaWiYxW3OYH7MVwdNFddGNmrmfH5qfRJC2laEd9shKjLZ8ycdL2go5MEdd
V5Ao91lr3gyeJTbMFI50PUB12YPyZvmxujw+1lTPvuNXa70gMp8fMlNAa6rhwtSVf/XyxMvd/hr6
lSsgA4JIWnT92lFWTAANKthWc7qrZItgbGOcY2liUqD9lD07GurQ6F9yOm7rlfUhuSLtuFPA2+vB
YkUvCT5JMGybaM0N3TsvrQPKVWN1V/cXVXglsyRkjv3D2D20+lOH9kgQ4wCxRkQtiKmUXmvRVtJz
lfM8uraxHNBZM1sbEfIOEzscE7KLLLoqh4t2uICWA1gMXn+j7BEyg9vvgwhDojjcx5iDjvmywj+a
77WxEManJDhxYi+bbxNtsHX6Qzr9NltQubbyhaYd4j79fWPvzShaquM1Esdp/AnNbCTv/VXwEWmN
8qumoJu+7HR8L9Y0AAQ0F5hpC7QYGmWDUr4w0KfaWCm9fxzkNzDGSnHtpIvoYxXd1OrX5FLdFIsL
3GKfkB64AsTIEkXpHgOEA6JPX8YLWiw/xo3xBAgQ4OZKuQGGXWeL4Yu7HZbOXv+u3Wbrfh8/oub7
UK6cFQpRYFSvjV23a4BjhTf22oIQfEPSCWdy76zSS21XfA1JLJsrmB3QY6Dy4+fgKfsaTf0LGEoF
GCIi7GYFldhbfUWT/Trbm5vpAz6SYLJulSv/efwePBQ/8osSeaEF9bx1+pihakWa/bFBl+hK/1A/
itVzs5vO9+0XDynpBaSLbbjkAxOTHvKbgzHs7C0kiVGsVdlm5chaAd1FPSwF9fPYRLswuEPpSC8B
nWyscudtXMCMSbpNsdR17aV1PyUr0SzV7yK/DfCp+uwDVFXXlrFCiW5A7l0SHXcoWhsQP2z00dfE
9VAHQHxSTi60ZqFWX6rzC/vW5Wtle2uZ3VvDwenW7jpEBnqleJ8MWMdIWo9rdsiJyfGx3UzeRbBz
b6EmXfqb4Qv4xvq7jk77Asul2KU8tsJba7wH6YPOfAM/HMMlbx/Vi9y6kyC5J6M4V6fN5wbDcx0D
o12RX6FZ9K1QsKperwNOUvk/GgQjGuc24vZABs3zGKiseu4RCvdL45qGQvxQjstz80OnLBAxR0sd
KuR3tEdwylnWzKQL785XV/bnLluOdNm/gJ1XDPmkOBdi130ZP7jFhS526gUYvdvki/Ys/XdR6//q
Zsvk0D2pzMryAlM6oh9AUqsCCN0etl5kLQOa/c4ixAsBObtPGdhoRBkW9oP1tbtNb5zHcj9cpuqi
gIOZXbD8lW7veKv+Hrm31Fu03/1l9QzuWWjrDHsOTAi0TZID3t3yCXn7BIQCrMBL42DcZiMM9rWb
AgfBjoC2zJPyLbkR63xJkvZBf/S/xx9QZwAq1+Kct2iW3hWY9U/5uXqLsCHWY2u4gcXCQnceyPD0
mOzF1cN4Z94rO+MmegYVaeMpQj9hpf4Is5V1wBtqXTYLNprqI4XrW30HBnAfY7jwAPW7A428iPc4
ryzEGsH1fGlvvFWzaFctikoo1C60JSlgBBgsWcF0aoJlzJZNAnHbfUn3sGF1CP3WQoQL0KQr9tRP
gp7bwr/P6Rfj+rBOF1D0dLLffkG3eOPsslv3M7X/B4S3V9Mu/pJuzbWCiotzjRagWq/dJZsmUuwZ
0m20t5f4Xlyw3KINRTpYNRTJmIcXsCZgsq4pSQDH9mGybqcrrJecYYPk/u03b+dfkHnust3EQk1Q
dbnBV3nfs/NUGyF7WwhggvJZ6KvynjFFY39Ad2ul50twNqO/g5brd6tEXUUs6xv3sUS6ZVjgQF0a
G/jPKA9gOVRe2VAHl5AkASxBg95iuoIXT/S5v8yrj+ReEQ43vCNl6k8axpHMPeRZLnAm2JcX3iY9
WA+Cz7yFvLaDbw07a2mfl7CMdgZnyhLxG3vpU4706I2tn8drRDWexE380b/0t8FX7HbMqyEBAfhy
/DlZScFnPiINto20S5odxaODKmzszAzv6kU1eJYJFjI3ant40CHSGutQdx4t6F61CTsPYQGjKMDT
S23wTiZF8y1fZiXzrR5KHNhf+XTvqiEi/3j1xqKOgBLzmmTObv74r424JIqpdZISFCFWeWstET6r
0Uf4EaDSKSXLXUiiv12iSgUjZQBpmW/NT9R1gfuMSlO7dGDC9NKmEL9C2vr6vqZy5fSYGk4TpobH
m+CycTczC5CflqjxP0RFko45AtK+gz1iMDslguxFyk7aJ0bzfU+aKtq4K44xgn1WJW0YVelQ6kKF
xPGTWw1ydpSUfrtf5TL7CNRzS5o5FtLWUZemj6q82NK7dL718hiwmR4FlvbGU7tVqDH5rZEfmPSE
SlaZoacwRpqy9fzrGUcCIosYBD30fSTtKNtZE1heGimECItw00uJ45eLL1PBl7u6tL4MEDGc3YMH
mY/Mt6oZVvPyoLDojdkhcsKz8KSFz6YqwL3M5eBZd3K+NaO5EFtVd1KjVbO0+0SadzrSxrMYung5
FhwTgHLL80rVtI3A91NtH3Bz7wFw9xvFHNztSwFJdbJ2OcbY1mRZCEM1LJvpgDYEsiWNtBp1AQEH
OpFn24FKNFvjeFftQzg0hEourqUzoCqYnUyDSfsAlKHc0AMYDvQBBtTpMAY0QmfnTzZemZUwP6Uj
aLcuGXDZiWS9TsQIQ9meU6wcqZU/y2q+XF4e6zp1BB5/MatXH2WvRZuPqxH/VrWur2yyHkMau87Y
x7lEJ7sgS7OT2lWynCzAhrFo5+LxSzFZ10GISyNZVUGQTMkH45AhLEjuG7Czll/HJnZZI20TbPLa
+ATbUSNz46LidpipfbuuK0tbz2XV+QeeLy93Haxl+JIkhiox+fzzzqqUCqRrEqPShU4qPSdGwLWS
xinV9edLYJcHs5A6+76vrVLQTwujbLylMmlU6OYK6yxrerzvqOjbzs2J/+ke2s9/f/XUPK2zJmzG
2/a5Gu+e6zZp6v/zv78N/8t/zuWzM2TqQ/73XvTnb/Rfz/O//GEsnv/5j6fvtNZWYd1U4bfmdYdN
cwWNql+acvNnmj/wn71F8sT3ar/z3oY4Q1Fap/NF00uVItb/+K8kz/yfTyuyN2dZgvxfCNORjbbX
v9GfjcKff8HjcP75a/7sGxzHZ//9n/8wTZfP/L5BsM8Q9wYwrKpCM0kXtbeD4J5Zmq2DnTChpAup
880/+Gqi/NFU+PMv+JcH4VveZo2ci36YZ69nAjvWf28M3rzDq4ngnvHNTVMCIzRT6C7t3tcTwXXP
VI1Wq+6iWElX3zoO+v/7MfjD1WBoQqM5+b6ZYJyBd3QNIWzHNl0bbfZfRsFRzxz4aw7LwrSRbpfY
i/+RmfCHo6Br9LDfOwrOmWHZtHoNAMG2SXP911Fw9TNh28DmTY5wdNXk86c1CpqL5PB7RwGEgaOp
KHmhri+1/3nDX1aExlzQHFBPpqVJiY3jEjyhFcFHPv4yb86sv3I+sOxVlgKYLuAXGrd+HQTcEYAE
WxKV6wj0oK3jqJ/QIGiqeO+uYIkzkM+m4Tg2eCtuvFkP/PpnuiMs1XINEJEzguW01oOuOz837L8/
FYR2xumnqYbQwfex+b3ZGzkhWC4mMC9TY/tgQpzcrsCO9t5NQT/jUBC6pTLp9d9vjY51BirPMHQV
jMAxODultQDA6b0DINj1XACIbP2Wjq8Ju94vuyJnAwGUSUriWCd5Nuig4987CoI4wXAsR3+1978e
BU1Xz0BqsBzYHeWeeVrbgQ3Y7p3zQO4GNnBSW7PMOSh+Mw9sFgrehs4JrgIZKL776wumuYUSHKx3
gR+H3Fh+mQCqeqYbqnA1y3CIm2VedVpzgD36Z/T6948ETeZFhAfshoZhC1V/OwqmKc8M4Vo87bjq
6UUHtiXRmfwyf38QDAckqmOaP3PH+Uv+OhUYBPIJjmCbOAkW1alNBZ0F8d6cQVhnAERfMgJ5+L0e
BZcYCoQv+F+w9zKEOrlAEYrbewNFORUooVusB13OLJtRfT0Itk0SbenEkaYN5gIXhlObChrx3Xun
gu6cofVFGmq4oLeJBPmWr0fBIURAkxIWhsyzTzGJ5vhW/5sFlTeJ+KuCin5mCRa9wzd0VGLGN0kD
5nGUmOWu6ZzqKGD08hb0/1fri0I/Q7TYMm0hKB/hiPe2rGRQdkJIjmlHMGGdYMgs7J9b1d8/IYQ4
g69DzkTcoWs6VYNfF4SmiTOLvNGiwqhD6zm9gJGqoPPebQFLRJdiCjVUqs2mpGz8OgqkToSLtuvK
M1I9yangqO+OG9UzKCact5QKqCFSNXozCC6lBocjgmewLTzB0hps8J8RzDsWhH0mKBzaRAGO+EkG
en1CHNMnDlDTtSybFXFypQRie1khf1fgSBJpOeSidF4oqVBTf7M32jLFmsOIY93txPIHS9OPkezf
nwfES7iX2jQbLMiM5u+yKJdCNKq8VBtMaKXHSOLURoEf7p3zwLBlksRaJ36WFRXZXnq9GhyTjdEm
jJpjpdM7ImkcSmLe+9YC7EBbCjqYhu6aDjzAX8eAcoJlYQZgOZBk5lTy1CJnDEwk//V9o6Cf0Wak
C0cJVQZLsmb7eiawI1gwFakvmsdS8zFIPaEKo64S2r9zFGQWJReE6crWgywbvBkF68xWNdrWcyn+
FNfD702n/2rcLPcEviL9N+jT1E8kLfOXmeCcWeya5JCqJbu1p9eOJQH+nfX2Xx0FiowyFHIZg2N5
6e2uwAlJn0G1ODtMzZ0bMyd2PrCTvfd8ECalFZlAoqvw70qtlnumU42nKXOsRJ5eaUXXNPe9ZTaS
KGQwbJdCGi29Ixf89YrglATA4ZI/gFWRbbjT2xvBlrz3nDQoq7MaGAiyA9tiyv+6LzhUZAkpT7gf
ixSEcyx7/f24UVBH4ycmIkJvhF/9beRMEEXxhb3TosoktQZOby7QPHh39ExdGayKbf4BTMMml6Rv
T6HRoMgkO5InFzNR8jj+NO+aC6iS4aSusebnlPnXFQFzFYgCGDed2ORnZHlaZ4ROJeC9MZOgrkC5
lf2A/gMKN7+Ln6kw2Q4r4mfh+QQzaqKY98bPBitCFpXRgKPo+m+qjURV/9ILOb24kXnw7to7eE7a
ChTd2f7Y/X7XgUBz/YyOHVOFWpZsTx8n3illEAbZ/nszCPeMDInWO3V8MsY5FngdK2iaxTFJOMWI
c5zOdYeT2xPeD1LQASm4zCpaEIARfjcKYLcs2ehATxFuNOiu47F8SnNBUGd751xgZyRyNmlOUm6c
O4+/ng90o2xqLiZhJfZiJ3lK0hd5787IKDjUUmV4LMG7v8fx2WdUVhxs06gvUJo/vd3RAHv87n3B
BJ2l04Lg+wOZpgz/Zi7IJrYBFhzJMqowpwhyZg6/exQ0AiKDVhN4ftDO8sx5vTmC4zN4EJS3oCN+
3DZOa3MkG9bfm07SjYL2QHkdOBjh14xWfD0KM/GBXHMGeZ/gapAF8/fujMSEhuvSm6XvKIPDN3U2
ckmq0jzDMTpTP04ufyB9+L/Mndtu2kAQhl/Fj9AE9TZSRaSSttCqh1S9HOwNXmG8aNeE0KfvvwcH
j22UROOLSrkC59thWfYw88+sOCIHb2NQcuLIDL27T+/gPwdI/qFjRPnCqGX4D4Ozs5HifG/2tGGv
gIqS11Cyx5Bbz9949Q5bZySHxE3l2+JRr9hQPOdVofhOVYSMKq3cWOLVpQdaBdfw/ZRG5HOFfJoM
e9AnWMW2zwlXN0zSEbJ8Om+2WT+hnfTv6QMOm2ZttZ+qfXGhlSWbl6fwximZuaId0rI+VLSmHXVT
fHCOxSbgbMkgLwxzdDxFvwB22x7XOyjFXKv/mpqDQ3aaHLyl2pFrTfRfIzy9mIqk5DlV+gEX3Wtm
dUwnE7NNZSwVprXSWx2lhnJyXau80fmhYfCg6JXCb1VFR7KqS45JJGJySl/MzEM2N9Vht+bdHsV3
0lZQTsHqgn2fSdAmJX9Uxm64yUkkJiUv0ONad3s8KXOl4LuCSjYAr6KUScytKl0bzX+RiIIjai1G
14Wm3iwSlUdisjnyYRG1bVLs5+HcFGURYjAAh3x7avs0THtw600wVX8xuO5x0M0xYU5q9pJ0zWYP
aH6nWF6WZE+4UrnodkcKNctNdo7y8uAUrnHl/BDQF/N1XuoN8XTdGA+To7EWONOwkZ3E3HK2cxp/
+z2bm+Ak8TGsKejmYPtor0IXo03d9OaQFHKSkldqbam3e0qJdXL0I/F1C44v7waVg4/ZgnZ7V2q+
rCcB2xT8T8o6xWaqFNGYAr5UTzpny1hyk08B/2Pstu3jcD7wWW3tC6PFF161yV6hbkeZzckarJT8
xxnDfmLbQwO3hHKtfbyPp0nxX0vNezy6YcXYbYUdCT/VQMDioz5iNCr/9SsihCw/Kfibwn0Tp+qR
eseE6+iTleK/l6ZQ2R1uvu6tbVE8I8X/MCj7MjoQU7GEaRoYDsSUYifF/0TvK+cU21IkR7Cc/cRP
lbPoWpVyfzVUtgPazynJWSnF3iu7w8rGyFF3KSZrnGx6w3v2PkjYpOjfhHWn3uBCYW53UJCL4co1
2f2Y8dErKOZrl5saxbKY7dHvKmZfvi7jcuGfsxOeeZqeC9GwVzu+sxcfgAfMu7DySpG9+QcAAP//
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axColor>
              <a:schemeClr val="accent2"/>
            </cx:maxColor>
          </cx:valueColors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>
              <a:solidFill>
                <a:sysClr val="windowText" lastClr="000000"/>
              </a:solidFill>
            </a:defRPr>
          </a:pPr>
          <a:endParaRPr lang="en-US" sz="1200" b="1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title pos="t" align="ctr" overlay="0">
      <cx:tx>
        <cx:txData>
          <cx:v>Video Completion Rate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800" b="1"/>
          </a:pPr>
          <a:r>
            <a:rPr lang="en-US" sz="28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Video Completion Rate</a:t>
          </a:r>
        </a:p>
      </cx:txPr>
    </cx:title>
    <cx:plotArea>
      <cx:plotAreaRegion>
        <cx:series layoutId="regionMap" uniqueId="{F5532651-C750-4C3C-9B6B-404384D20AA7}">
          <cx:tx>
            <cx:txData>
              <cx:f>_xlchart.v5.14</cx:f>
              <cx:v>Video Completion Rate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1H1Zb9y4tu5fCfJ85RbFeeP0AVqqwTV5TOKkX4SK7dY8z/r1d4llp8pKtfe1YVyg0A1GXOSSRH1F
rpH0/9y3/7kPH7f5pzYK4+I/9+2fn92yTP/zxx/FvfsYbYuzyLvPkyL5pzy7T6I/kn/+8e4f/3jI
t40XO38YOiJ/3LvbvHxsP//v/8DdnMdkndxvSy+Jr6vHvLt5LKqwLF5pO9r0afsQefHEK8rcuy/R
n5//Wn3+9BiXXtl96dLHPz+/aP/86Y/xXX574qcQXqqsHoCXkTNECMVCcIklXKDPn8Ikdp6aNUSN
M0MQpjOJMZWY0+dnX2wj4P8r3BbB9pl27H3U22wfHvLHooChqH/3fC/efTe0+6SKy+FrOfDh/vz8
NfbKx4dPt+W2fCw+f/KKxNp1sJJhAF9v1Yj/ePm9//d/RgT4BiPKASTjD/bfmn5HZP3aF3gbItg4
44wRg+kCSsrFCBHBzgTRMTZ0jIzf0fi5jd4Hx45xjAcM7ATxWP/1gXjoZ1IgHUnJ4ddPhMAvZ4hE
Z0IioXNKGcwWTMjzs3czZJ1UXuFt43egcsA6wmUY4AniYn15/jbHVoq3zROCziiniHLEKDW4+u6H
KxeHeYSFIX6bJFYSx4/3pXdfla+9zfF16wXzCJRhdCcIyl83r32Gt4GCCUwGKWBpYogZSJcwGQ5B
kcYZwRJRCusaQxjQeX72kzjJg21cbGGd/3cBdxyYv35xjlAZhneCqFx+ICoEn0ksmDAOlqhDVJCh
n1EKixwlTIwl/GX+6CTx2wF55hvBMYzrBOHYTF77Am+cJOJMDisWlbouuJA6ezlJODvjOjKe9LGx
jN9s8y7cxg+vvc/xKbLnHGEyDO4EMbE+UsrzMwN+/RzrOkFUhzXqJSYIyTOGuMGlroQNFs/ff7dw
WdvQ+yfJY2/7TD8m4Y7jcsg7QmYY4gki89ffr32FN84WcgZTwcASrA+qU0HlGBl0BvoyQxLsGKHr
fITMX7nXJ+/Rvn4xjjAZBneCmFx84ApG+BkhDOsCwSImGMjxESa6fkbAYjQMQwdQpCDPv4fdbLlI
8tL9NNkGSfmO+fKSe4TOMMwTRMe6fP5Cx9aNN84YkC9SUPq0kulsZLGAnD+jhINuzDgBTY3AWrdT
t57WsiRM8u1D8kw99kb/spL94hyhMgzvBFG5sF77Bm9EBT46HhwoWKeI/27Xc3mGBCXYIJjoYrDu
n599OGesbZ6E3nuWs92s2fOPEBqGeoIITT4SIZg3OgHnC3x+zjDjxstVjfMzHawacJVRDjAZCCTR
4bx5dtF9Sv75ZCVhFf18jzZw/C4jtIZhnyJa0+cvdmxNeeN8kmeD+gwKASHSQMpuOTRqOAURBC40
jIQAUOmwCr5A6zHcNtv88Zl67I2Or3KTX5xjVGB4J4jK7AO9l4Y4o5JSBPqajmAKDXPkEBUBDgAB
zhpDgMOGGwDL8/ffrXIzED3ewzuUgl+MI0yGwZ0gJneL5+9y7Hf5tplCyBnDUlJOwHzhgqKRvSkk
eMoMaAGpoxTokeS584r7JC68dzgBDlhHuAwDPEFc5n99HC7g6WcEtDAB80DoYMPAd38xVzBo2QRz
UAeOzpX5Y5I77xExvxhHmAyDO0FMzj9wrigzH8QK6AB4+PIGSI1DTMB1eQYOACIZNA+um5FUOQeZ
4nmv/UaOy5RnvhEiw9BOEJHNByICq5fgZFi4wJ88iPqRViYorF665FKCB2CIUY5szY1373rO9h2L
155zhMowvBNEZfGBaxcxznROGMgUooPZAubky3ki8RnVdZ0hHUOMho2dmIuk2b59kuy4RmAMozpB
MO6+vTb+twl4LECQQKgYdF0d60Ms7CUYQgffJebPKtlvLv67x6L89M0DYfIu/+WIfYTPMNATxGcB
fqR/j0G9DR9YwjDICm4QBIuYAeHil/ggBBoauDcZ6GeG/D0Es3jYuu/wxjyxjfAYBnaCeFyefyAe
4J0EQY4JhPRV9ssIDzBSuA7eZgCL7hItnp+9M1IuXe8dcOy4RmgMwzpBNBYfaDIS/QzBzCAIHMZI
ZVC8nB1gniAiwO8CuRXK1wxoHRryixAcYolXPFOPGUzHla495wiVYXgniMqX7699g7etWRiB+wTD
egQWoRzSjV6CIuUZBiIngiCIA/ymdX15bN8TxX9iG8ExjOsE4VhcfCAc8gz0WwnRRwiEUQhyjZcs
Bml6CJTgwZ+v/65vxQ/vS0FaPDOOIBnGdoKQrG4/EBIBrizwYUnwGAtCuT4yFaUAqQ/KMWjAQkCo
ZewuXr0z0+WZb4TIMLRTROTHByLCB9scopFEoiH5aAjSHxrvYCoaggMQyvE4tklWIFSq+6B77X2O
y5E95xgTGNwJYrL567Vv8DY5AoYipE1gyDyiyk5k8iUmHKL3OpiKYLnvUozH5vu2KLb3blU8luU7
RPzmJfsIn2GgJ4jPxebj8IGMPYhkgaeeEWocCXohnZ0hcIZJcA2rDDEw9A+1r4vH5tPmsfXu36ER
H/KOkBmGeILIbD4wwEXoGSaDV5iSXc7RyKpn8syANEsCfhiug/RBIH8Okdlsvfgd0a0nthEew8BO
EY8PVMEIAzwgdxW+ucpcHeTHoXSRsJVCCgg3ErEzKsd4eJB3XLwr42WzZx3jcpp62AbyQXa/1WPW
2tskDHi/YPkaRMjxxIoh55gPvpdfyD0/e2fNb7yiSKrce6Yee6Pjcn/POUYFhneCs+Vi+do3eBsq
g1UPQkNCugsEHyHONVq9OLi8hlgkuC1VLoUAXe1w9Rpkw/IxLx7foY8d8o6QGYZ4gshsQLn/sPkC
3i0I9ILUAG8KZ4DQy3UM/C0Qlkf/mjgx/OqH/9P0nVPmF/MIm2GQp4jNl4/DBhIrB00YLBQypElA
NtJLbMCoAVc/zBoGKRR8t+nlcNZskrh811ajX4xjTGBwJ4jJxUfqYbDRyOAQWSEG6FqGwUbpE+AK
GxRjCcksKuPl95XsZ/6+TZIXj8+cI1SG4Z0iKucfOFPwGROwTIGbHnARv80UsCspV1l8u9Sww1ky
yIfzbZQWrvee/K8R+xgbGOQpYvOR8UhwDlNIyYd8Ip2JXUj+UFNGiIGIAbMGbBYQRcpz9hKfevue
HLCLxx3fGJHTjEBe/PjA2WLADjBpgHHCYRPYzl1/iAgkSzIAiwhqGHJIp5TPz35KPoYZ8yPJg2fq
/7uOPEyWHecYFRjeCc6TLx9oUWIKW7kNcOpDRN4gQwjspbSHrd4YEsJhoghY5mB70giVL4+DRVk8
Pr4dlgPWES7DAE8Ql8sPPBQBcKFDfiqjOmTmHUluAT8zuMSGvUa/7S6+DEII1r9nD/6ec4TIMLQT
ROTqI73IOuwrZmzI8gJRv8uQeLF+8TMBZ1hIzsGXfASVK5gpRRfW23cluLzkHqEzDPME0blZvLZo
vNHWBx8+hOclWJW7nMmxrQ+6GGTh62C5wI59MDhhnTuU9zcuHOXxaVG8b1vrS+4ROsMwTxCdW+v5
Cx2TtG9DB8Pub9jQOuTbg5wZopUjKTPMLRAxCJIvBvNmnJJ/m1SwWW+/cWiH3LH3Ou4lG/OPEBqG
eooITT4OIcgPIxg8LrApzNj58l8ihGA7pQHOAIkYFmhQqJ+fvdPOdl/4vdspX3KP0YFhniA6X8Ft
8e+/0zfOH7BmDAy2pAGOF8RhIRuhg2D5A+TU1BkHlb+WW/e1Vzk+ZXZcIyiGMZ0gFN8+UA3AoHjB
wQjg5wdRAzn4OkyEF2oAJMLCAgd783QGbgE5Vpjfn+O65xyhMgzvFFH5wAkCyxecfmTAf7CL6Gm3
9wtUYJ8LMxgktmLQD3bnXRyK/2+PeQR+y7dPk1+MY0xOc6bcfeBMGXboQ5gS8lsxmJiDp/jlTNkd
+QLxfgpqNQdoYFE7xORuC86x2Cnfc/LLIe8ImWGIJzhb7n48f51jas/bxAkkxEAeH8wH9PTpR2sY
0mGRo6AMqGyM352Xd10CxwE6r73QcaHyi3GMCQzuBDB5/RUPhf2Lnm88DxFLMO3B1wIZxxgSLyC5
7+W8AWc/pPTBJguJIPcVTFFA73DejE4r/PfXOo7RiP3FSP4/HYX478ck/jpHcrItt1N1AOXBSYmv
t6rhwoGYI9bXlLTdt1s8/PkZ9n3pBzgO93jx0V8eQrnneNwW5Z+fNdAYziDlTzCpQmpqrWtgywvc
GA6JGzYw6RKk17D1AtCMh7NJ/vwM8QNINx8icOAUVXuYPn8qBkvoz88UmigcbQY7BJ/N3efhXSVh
B6dl/foWT/VPcRVdJV5cFn9+xhzGku76Da8K3gzwIsFvDfJK4AcFJjTYZ+n99gYmOXRH/0fwuoui
SiePfVH+k7eds3Z76l3UVRhOZI76reczM0Cl/5DFlWEyF+Hr3C/8BeK8nid5YrVu0147bt1Pqypq
p5BBnNzmeV1cV55h2iJMb1XhVCW1qjCic9fp0lsnS8mmouIKUib91CprWZpFoNfLXWdNdMuKtIXZ
905oiTRMZ9irnU2fmnYRJpt9wdM62Qi3dFuz8zRpFU0WTfbN6kr1UVd1zbW1XexuosixYX/LeVTN
iKM1k8LN0PeQowua5dUjCtpVh6rqR5e38aRuKbsInSBcBjqO5g4tvVui172ZcaOe8j5mZqwn+SYy
7GxDSjs9txP7656k6KrY0zIRTouMyqWiax4r1k11reGE2VaYpe0qHooicNqVqsIvLTyXefQbXRhB
ZjZJGmbwGaG3Knb1pA2gTd3IE80iD5vqHEwKoMEmlIErjttFTHFl8ryoTTiFtrh2GsexSKe5VhSS
aKXVFU1MN6ijVdA57PdL24uiFUm1cCEtzINpHotmw+Ko3airvkmCzhRF4a+GVtVQZokzj2kpZrqv
uWYe5NkPr7eNiV3XzpJIR3xPA8uJZPpD2qkzbxNkcVm1F24bdWbT8fQHQp604pwUK+FX5BsyEos3
afajNVh8znHuzFS3xtOvk4TgG+6z5oA9c2piadhx5ymvKJ/EGvKWQmRXu6rtBeSC2VpmRjar5yzW
NcMk4hL0TRsmSFrDLyLTJhmR4pKjRF7SoZAMrdwKkdWeXrmxveSGc61Iqqj6Xl6SMKgnXtQ83cOV
Tm8mThvNithv1tVQ1Dqt131Uh1Othd/XqEF12dMKL+pN7BbJNOU+XxWYuHNUZHeqVvWkzE11Oa67
WghNcHwwX4VhxM24Iniy7xnnkeFOaG3w1Z4IBwRP7cwJzBpO+71RhR6W85xr/CKKq/KmSlG5gjPL
rrNI+g81Ki463Y22OPWQGabS+doVEZ54CTcujdTt56xF0cr2m3TFPaed00RWK0dPtearW1Z2PrWN
SLtwCz02taxD523deVe7IoyDdRyi5QFpaNRERi0aOHK6b/Bq6V09GG3rPvEOHSO/sKd+HBLLN5LI
zMpMTH0kv9QwoBtVEANwrphLpnuaZ/dr6Wt4E1VteZOTsFrrQtsx2Z7vLLgXxWaXGGQtqz5eB9Fc
VTy/9+odfXfpdgVZdzIVUyfHTy3NwOYbmlubxLXbaYcRN/NCdy9E50S6mZGNX8G6V4WZe1EOdOog
oNuCOGbcBWS+61f19lN7VOgPOELLrnbLuVYS/abIw+6GT9T1rmiMdO4UHbeyLEA3itZzWB0DO18n
A6l1onhd8uD7nql0c2qNbmrvbpA49WXmIAwwuvGVCMtprxvVxu6htiMFVTHzG15bqhqiIr6SnRHt
++7ptIuLWaRptYVhTi+jPvbMntT2pvENabktje5FMtG0sP+plyybaFUUbEQXQgf6JBX+ewfqT5KU
OuaBPnBEyILHbCRkIRUNQ7osbOkDzwD4c0ZCNikYSsqip4/gQKjOS/j66xbnaG1QWbMZDymbZ1H5
VYN9BZUZkTSYlnCu3DwdvnkltEnXGvTSqQA0VNNkoXcxMfOhUdFcB5Umb2N32Tce3aDIX0QkD8Qi
9v2fYU9dS9Pzedo728CAX2hYZ+112sUzVVNFUy9CVkVfdpXUW+tu712VbqN9oSUNTV3Kaq0a08hp
rDjO84Wq6llsFiyRJvdFfBmGVFvivtOmaaj7d32YXTlu5D8g3fseBBX6mjAPz2Iv4LMOiXXk1sxK
G1+/8nzC53mIvaVd1GhDoj6dMluPv6I4TU23aIN5F3rVxK+MYGk0cWm6dU1utAoKCMjUJqxa9qJr
/aFahxdR76xVTXUTRZhNwhQe3RWc3Oy6LSrkBaZrYNCdREHmLfO1uSw9/hU221yy3Kl/2k6ATPh1
9Vd9lverSjr2RERt8tO+aDiqpigq+KQPU1B/yoBBZPPX4ehHfjQQ+h7/aDiHhF8OR9jB8UGwbXf0
o+G+0UZJkTsPDRzYOQnrPLipHdRfY2ca+EYdWFktW7MvsysmumjW2UU5xX4bfdHTqFzzuHLMxvHb
Fc5C+AX0xF7BeqKtQBeVph1paJIltb3aN6grRVP9VHVE2/OOGo513tNAwzTMuuWL0DPiaeoRuklJ
oC0QFfY8qEl9FWmZsFyike8dr24lbsg/eeOYaYGd+8qNUB6bDqbrxg3wkvICL5tcF5Gp6i6oCJHJ
B+ruUlFZSYu54XrrXfeBUdGl0bRm4FXhuvGZf54ZerFI7Si9lD4OJ1GA5XeRlJcdSuxHT4vnqM7S
RSRZZCHZ6BehUfXTxq8Lq6gjqJZRb5jqsg2zSz9lwVL1U6TOZsmURj6IuYBHIBrozzYL5LrEMNf6
JHKnRVLjqe3rwbUTQKGnpQ400ApykgTXuNaCa0HcaB54PLMUTfUjWqadR6IuTVVVRSMybVn53fc9
ibR1tOE9XmD45BMjb4xzeIrfmGmAvwZ5akUtYytVEJw1UztEuRkPqsO+QV0pWuFV+fHmKg8MszVc
bTLiKw2nyE1W4G0fNvmaSeeRhC26aEVFv/FQWg52vC+od5pbt0umkU+1m1TXknUqsWOh0kU/4RTB
c9sRxh3vIzpzaydcNI6r34JwuVcdjCB8TCktbiX1sgXpiD5LNazd5ZWYk7RBP6Xt+BY4D5tLFoh0
DdKnn6iGcO7EwdzpjciKIURiJXbvbIIudjcdM5JiQl1j0RSGcwGqsXub2eWVl7j6JiPMvUWJJs99
XruWalRFreVXXY70jarte2TYA/aB69c9VA8jju3dPUrfIWZjRMY0s7M+NkVgi+Xu0k+QWGpYAPXg
sr3qm06b8wq704xW2je7dvsJmHH0HLtC+wZ5njGoqiANVCvL24nGhXbrBrF200TVnA696rjP5v9t
2Xq5akE61WBODpFyCLYysGtf2pO2G7SeFoTxY2DI+iox6tRsfLv4mQbuqg7yzjWDC+RFuWvWTr32
S258FVVClqWvrd1Q9JHl4Vaf2GmYzJR0E0GIl0XnhkuvjhM588umm/U8CE0WxA3kKr626g6ex0Nz
GF4fMmDhoJdhwxgsumKQ5AfmcBdGmexZaz9ojb/JZJx8a7sYzFaBvxc4rRZx44gJHM9Dvvs6WKx1
nYFBAQbzlyyJFr2dku/ghvbOvQSLqaraVfIQ4iK/wkLTrjl1bnfcacxnpHTdubp3JpPrQt8Qr1rG
zd9e2xdLB1IIV3pudKmpLnf1khcrdRXQLI1mNO2KVZlU2jTp4nqSJIlfX7qysgrqMtOvKLwEqRaB
oHVutnUgVl7I+a7w26LJTVVvfJFN+tRAZh1pnaWkH7GdqVeW4jtBbjFrjaRdyCTNb2EOPagOOcxu
k+uauOn7kC9syOCaFa0sfoRUWMSTAeyOc4NZ0MISR/vS+NrDkdSzuEjxVK/ZYZV0zDF9rN1GnDgb
H3nuRl2pwk3B3IQ9rtVs1OD1TgQJ96/Bz8AxPYYfbF6sg+QZstNV+wH8CDudLlufPdSFyNkF9SrT
qVm+aSP9svC87gbLEgouycT1DHdGh6pqCLVy6hus23VzisZeuE5YmawJTYn0RWhqpSGufS2wr4Pc
lSu9ir7VibCvSd/Y1x1Kgzl1JLLqMOG+pccNtgLme3PFoTr2jnMHCzZdKQ5FZ6Yc7qoIsUOEuquq
KQ511wi5hrW/i9vl2PJp5s1VPy9IlplTzDDO6BIFZUCs3eVQV1eqaIRLlw0D/d9Ul5XfT/Qc0/Mq
COLZ6yjAAQy/wQCOLwLptbDDGXb/DWdhHs5Cw4vDIPWo8RCmRW55dhZcRnl4I4UXLnnqBJeqqDsU
XPoe9q0kFelM0VRfdZWXHE8bJGtr1NBmTbmo3e77iN61eXCRNrcjcjA83XD8dZl07mp/f9Wt0Hxs
GiHWdk9XtF2B62BaVKW2e/q+odDi/twoI5g6vwairuLCCTYO2Dd7+v5hGkrnIkbaSjUqukfKaOmK
PJxHcVaD6u9CUQYyNHf18aXqYENOc2iOLw/YXJxkyPrtZsPNSy3VJizV5KTKW75heig26opHlkGq
dkP96tZrnVvs5GKdJUVmiqZKZtQtu9o0ElesVQscISDWqtqBf2pWNl5mBr4ITKm5zdfCQHe9LJwb
8EC1Fzzhusm1Xv8RRrKwUB2gde+I+EsaGitFB2PanzWlSM8j10M/DHbTGXX+nYGXapGiXJuoXkfu
iuKsn7z+w4X8vN9+uBK258Efz4GUSnDoKkPwYP3wkwQFTW1ED+D0AISZ3fZmVRliEzT5rLTzYKVq
iW+4+sQ1onAKHtfSUsSDlsY/b+0w2yhS2emePoFDLSWooKSZ7Du3vSN3fYo0iNadb5ula1dzvYF1
ywiquYfa8gL1jbiGIBzoP5xbksfyWpHiMi6WhAa+SWIhro2hSHuWzyJfiyaKpvoFpagsOEGwmita
EzqrCOTxQuQxXcWooSt1tS8UjbluPIMl2jFVAzeyMN9dHuM7aKZB051rEoxZzybj+//r4/ZPzwoQ
iR2bHOsqy5IvQ/hGq15vtXXCY22trjyv+FYHVJuP6O3QbU/DOWjAMiGDagJ+5D3/qF9DnNTKG0Yn
o4YkyezaVDcsnLiaCHhb64Co7sjARXYuwY/mVpSs7KAhK3BR+aterpwiyIuZVgJdNYo28HIzwh7d
9dtzgPft2rb1br4n7dnUPV0y9+xb8O7qawHvMtW1svlWGvQHHlzfQcsmJfgZtqz2awucCNncBs/l
VeuE05yJ7G/RiX4SdjlYGFXG127B6UQjNvshwVGjzH4WuqmpuXp42xpNcM4zvzyPfXfShJl9adj9
eSp4+k0rCucyDcsfkZ1k33wnSNdVVnfgc4Vq5bl8EQW5Ye36RpUxz6venwZDa5MvNL6OvCSz3Lhq
rnDr54tOZ/08pZp32yTg0o55yB90+cMXbQEedQQhCc3rb0TWi0Xtiwr8zniQ6FV/k8JOTpP5uXau
aNQv+qvOEzsGRQJnfzWL3ayaOI7f36g72Q6+lmniblSPuk1ggODimjp21lhM+uAl7nInn+xWvJa2
tclt8AJ1KANTHlZKVajW/cq4bwhAtlAD/NJ7UqNusl9Q90/a01Rv9Ov29jlaKLnt9D3I8VIGsank
+q4+CPcOUYhpIHuzJ+3FPzqiDah+e+VgdLs9L3yC8OlpBDXuf1EWhvTNlyobxZAmDWdlwS4p+LMm
Q7DuUFfQkKPxJOT43sHaisEB5sJMvaA+DyKRmru69Fz3qshIYbZ+mZzviCIT6abt8ykvu0CYrovd
q17v2aTrwDeiWMoA2Vae9MQC29m/zEhUT2LQyCdYY/6loqmChZLNC09PTdVAh1aeG868Fr3dNf/F
nTicfjQaMRhXcG4F0w3YMgF/WufliHEeFrn0g+Ke5M7CYF66DlPbmFWZ/9jmstdnNCvS9e7SkXdl
qvElyAb93tHsLwnIrW/IxfrUbqlcFZIXG1DpySTKE2OSB5m74hViplGwetO3WH5hkTHzXF18j1Ec
n9dwMOO05a78XpJqm9oFuwoTJ7x2pPMD3PrXr0vUIQY6HiukKkDyKKiDcP752HOKZCCM1tDje+a3
xMr9lt3YgW32gcuuVA2O6TbmMXgurFDrstiKWHLtIIBWtUYNy5ehEeWmDbseZ0Hmu1Zg9/aq7TJ7
pa5S3FzWeg+OqIEOEU+Wm+pSFbQrJqzv9GXjUBuCEsxeZlqdr8qg1Od1UpZw8FoLSgZ4Ib4IN3Os
SqbErPLYtdxCaPBc6jlrh0EBnlRtpa4UrSeGv6i4Pd+T9t1U3yqoncJURC0f7uV59YXTedlXUDvp
jAsvnvV+pn0ru0i3QmIXS1WFzbV3mibpparpxiRr+/KbbHV8VWX9NWig/vnrMKFxGBky3yExDvJK
4Myh4XD6sbPS1pDepjnVfnoaTedVrP2Nwzq+VoVN2xACNP4VvKYEt44X6RtPj8+rjsXXHvXj67xy
osuARpbUMtuxStthV56waq/2Oogqb2mj2ZfqXmi4qyAVhBJIfrF/BvUAUwEqprqfomte/tVB8aQM
jP66Sp0K4LflqrIpWiV+2c9Cmxk3oR+5ltfUzbYp0XkUJuQfETbzOGRiazRMmg6Vzm3n9+WsRrG9
0gNeTus8FxPCkot9OIj0GbwqRsFhiChnN3A0Nl6rEFEn42oTouwok1eVemh5wMAHBnVfTbTVZnhK
6YYotNIuOHwC1bIrjzaNlWZJeRNFWbXJvfzCC/TyRpFgUnTTzMXBVFVRLZMZuFGcNplkHWdrYueP
cZAmVw325HWLxW0Ds+p7zop+VrUg72O7Yt8zt9rUtfRv28gNL/NGxGY60Ouo9aakE+EitrvO9IPQ
m4DnLlmRLpyxstE2+8LV2VM1L9uvdlCDj/3WNWq8Aj/2U2HYBK/CisrMtJ2CLEIaThRNdenKCK/c
wkXzQAdfQe4n1Z1xn/Ma3+ll1m2iTIfA9VDVtLSd5bhjM5Z7+C4HlcBs6ti5eOJJnIzcIMdlc7dx
swuBM2KFMIz7gm16PdX/9qLEbJhWr+u8Sm5ZB+4N3Y//zjraTainkSVvyu4rJD+cRxBz+RtD9GWq
4SBawJ9i9L77kIag+kcu4jA7UwIqJbBLag7MP2IMayg4citITH/Nc4Egh24sCWHWwUkUgwyUcLD3
Lgp1YHxQp0nzqMqTn6IAGw6ngl2ioch6t7XKSPdnitZUaQ7BRN04zwXIiX0/V6TNyg7tddbgciXA
+WNWvEVzp6vkXe00U782+q0vo2LS6MJZk8TulriLF45m5FcxZSCQYrbgrldcKVJJfDmvaYHMPU01
0J7BBA7rjW0DZ5ZLz4QsTTSDLVFgDEYY0i4gXNCskCsIBJ4hj0RVHSf1M5DpXbPaXSoqY4VhWwcd
1GWaQszH99uFqpXD3Xa9B26Z573p2wFb1UQDR6lmp7ekdb3zIhCgOXSxfuPkrDTjnpcW9Xk384vE
XavCho7rLo0zCwIZ8WRPU1diaP1XGg6aYGWzL/teqivEyDpL6LWcuGmhQwiy4lNNy3TfIiHPzIrZ
xoIO5pk9GG8sLWeFjSBFZSB1PEwutaif4KGmSEUdh0sITISmZ9j+lcEbEPtgiOKk6H5keeicEwdn
sypl3Q/Xc1cGKJBf7DAgEPbDmaW6ATDUjEXgXTSxjW/qnNwoOmTDNNO8485CVQ2w6fw++kF9YUIC
kyn9JFj5tCjMunPdL+VQ1AgC8LK83VHcCJtO2KZLl+X0MoijdOXScmW0VQ4QQKERwCZ0G3/ZI5bf
Fq6jL3MfFaZqdfsashv0Ll1oAtFJ5zveBaSp5MuiDZN5GQfVjdHr0gQT3f7ZZKXllcR+ZCy7g5h2
ftcUDZ3oA1PmaoXFHObPQserYtPIAzAN1SWPwUrcFRrE4S11iXXbnqd+3prgw87wBDZOCohCyXOH
lIE+T524MIUWnavYTlxDxJFCntNcBX70KG4WkACzFJCVcwdKxP/l68uWJNWVbL8IM+bhFWIeMyKH
yqwXWY0gBAgJAYKvvwtF9c596p7uFxk+SFEVCcK1fLlHlek5qc6kiOdnQLiXZoEuctIEa6YsvfLn
uDwEeo6eCl8lJyew9kYSLY+ezFVs8yyxeXiJK4qsRKw3zJ7InJo9N6bTsFMu/TD7btCQ5I/ByPWs
V/PUuse/9mcaePex10Fal7TFO6om6yLh4y3iJV/l0qWvVYJEr2J18eHz8GfE7PaH5tNhiGuSp8l4
s9g8ZD2DEKqBXMwQi7A+lSRc29EQeA+DZQXkwhvnnc4ektnGYPWJe2nFsE2axD6RacYQ187JiLGq
5h7cBsiyC7udiNqnh9+ieliNjMfDfkwxfrjFnsxSuquuVFZ85RSln82lPTybwUGgD9rXPeTIQJFS
VKsxZHJrbDkv+Ll1hlcj9aQZnoUsvwdVYWeOB9CzjQNyNUMiym4Vg4ay/tT1IbOuI0k2ed2Fp099
xKLl1Dr8widZV9cWOHNiL6+zSQfOxiiNs90M5V6WzYVFXO1BBKneJy/ZqaBG7gug8lPfl9+NuqQ+
27Ja9RsjDrjR0xKb2TVsSPySKGtl9CqO+AFZdLbC79lU70wXTjYxOm5iJ8dBN+TOV261CbBUbASN
npKntqlBDnMS+Y0wpOFB38lv4D6BtuCNBP/eYdz400BXmljqaAYGWnGbfsrampssH0W+Ghaf2pjz
su2PLHTV0Wmjat9XrrUWpdU8RYlVZ5206E81Z5FW+gdyvDrzCe2vvOxCZFZ7vMNYFb3pWt+MJ3Xt
t3JM4tfAmaaNVZHqkBT2X2vlsc8AprdP0Tg7x7FyIrExl75mnkjNpfbptm37fI86decYDj/6CH+Z
LgmHfZSH4lXUjlqF1Uh3Aw6Nrzahaj3iDbJB2Cpf+RTjiyw6Z22sST3ivU8Ce2WsUSzZvgsbPzNi
V2NL8x1tpUYsBrs59QPiFCM2+INFlR/e81kUgOaG4leSgJ1Fxi5PbQKwBr/p8bUkTZ5RJ26e566z
1gFxCJ6NgR+suMh3o5O5feZULLqIqS3WY8LdF79RTqqidgJx1T720rO+MtffIyWWv4RdET/N3rRG
hVjZZdxiHyTs6rNrlcULt+mwDno/x+8T+80eKdjpyAO8Yab6ZAYH+b7HlRF7J6pP4zJ8ulgk1Gsn
aAB+qXzaOE25tkHvPJoByLc6+kWJVJeKQyS06tjaWtLvdx4Ag6sZeFLT/YAGNJ8qczVb0tn4lDs7
q67Vivre9LV2kyuIOOxFRVQcjT5f9KVtXS02PetBescRlJ2VzBnJiqngFwDK/GKu7EjySzVMf6zT
IhqdsSYVqDAjkfO73xVt5k52cPFC3Z0lUl6Z1Xbi+yCtbG7D+mPKe7np3HrYB61wn1sv/+bOiIBB
F90ViZIXPpXyYq5c4H0rHLLDDFgZ/k5WDLOxxGGJdF4eSGzH0H0azOSpC0TqRVOzNQaje6wQuPQ5
Qoi29d3ulOA1BoYuvYJfh5y1iL2HOHX5+BAJoPo0tNrTKDU58FlOR9WOAohQxJ7mdhiBQNv4p+O4
nIa97p86FZUr5tAAcEvpvTZxIIBJ1kEq/1O0ZDhuyARYr/5GYo6bWNTei+1y+jF4vs7qBoxiX1Xh
RgvlH3lld8ekn+i2iu32BrqGl80iBABOC77Fk1tdh8R/a2hj771FMirQmatrFfVlFval3DQBUuH4
WmCuCybWqGvEFyvFOW7D4u6Mw7xVYWRvQGnuP4q6Ap0s7F8cOkSn1q545tZi+FBRZaW6p/pM3XB+
Vq5/Tuq4/3AbXm80dUEeWaaDv5NaQ1PehFVuTeIeAEV8MMl6M0RFkzxEY+Amw//p41ekWDWBWDtW
7z+7frkZqkF9qfB8HmvQrTLiF+pL6Y3tZiys+GHFn9JJOzFGJ2O1my5rvDp+8ZUgT40Ar6+c7DO3
SQkqFidPSMuWZx4if71IRmWGpvmYdOhdfRAFn2YrafesSp5s1tCVcGu+J6Lr3tw68FNVy+hoxMrV
39Q0BhcjNcTd2bYo70aKrXUe6f7ZrkOalUKsvDYMT900hqclRzekYrk0shnoqEkqZFetPx2N4S+x
j7gHblj7r/U+F/nL97+tqQRyoPbYF4hDquDauzndeZKqlAJYYesKcXNG/bJe2+zLFPbhTzXgsfI9
mqcA066CVtZHlwQymz0vv4/L3TqM9nScqhbIOx+djTPZbEc0cG7tNPUxaJGOl9hFvuZBeZW51b4Y
PS3oH33jVNcAcdLdHb6pmhZPQgN2a1stv6tAXKJS528B6RCsNziDdVM8vUngD8bBCqtl9/f1lU6l
cwrnvsXzkXffm4CmGty0r7UV+mtZxvzgFNV4D3VZPtaOy/Jn7tbts847b+/3UbXpcI9/zHzIzNqe
tEim1dwiGelHl9YDqbpZ/lVj5e8KTscUqc0ytUpwwQ0h3AyG/22o4ubq0/CX31+icRa0YFkc6nz1
uZS5+mu9z89AmywBZt7crmhos03AJ73rxKQ+YrnhQ8++dmhhto0r/JlKJ2ZfAfJkA4kmYKHeDA6H
EGvjVnN1SgCivJCwoofGs+yUqkke9RjJI7VZd/wUh0XHYqtHgLNcGvnh+M+UT13L9ZhyJsnqvzkX
StKdDChIZZynlHm4C1D089J35Y+iDZozaoOcFznFQcbGYN4pi3ipRfHKKlKu6igzgBK+nmAVhJT8
C3KKNT0KGhYPkClOgLyVHf3yQJA+Jzzk0sqP3eJsz629wiNdHKzBzpDh6wucHec/V4vO8kvx2/fa
DCSI5ISWmDiWLIMRPweeg/iunF+fmr+8Zl8H2ayqETS3Pm0l7+5s4cZN4BKBzqf6gxEdZfkILlmy
SlCd8BLKuAHvyvooR8D7wpuTjPLKOVsOs1cWT5qPSshDwUj4c9LRmxfm41uTh8Hal517LOvIPvdU
2KsOBTTp2NbWwY1qMLSJQ9PGC61r6A9/Bo3eeOmIU8s2dKr8yRiUNaqr3W+MMJU+idJokuMGoN2h
S8qsUblMvdxmvxx1aIuk+j3Q4he1Y2S3LIZTQTHP5wLJuIOcx3o7x2N7BzWxyGa8oL9XuoIHJiFG
elJtEr7bnV+ukiaYrn0IIrmn/bVD5aYgSbcqrFl9F8PGMJ6piKNM14JewoXV56AsZ+Izv/lWNaau
37jf1WxdC8XIq6Oovw1sH/Erc+SrH5N714TtVx0Fr7Nd83vEhuZuRzECBeFVWyMagyW7XY2ajItR
WVGN7D0Sgcr7gtMyeA9O+9Nh3RdZExS7RJ3aeEmuD/bM5iuOhjorqW5++PwYz0z8rAeBJHXisFtF
LLHHP73bJkiYvxSqpKlx6aZw6yln/EApR7jKRUROM34p4jTidbfqh1l9BEO9M58LQBw3KmLUexvI
cN01ZLzocP4zcNC7jnU+oJzif/RJrEuASSUY/gLHpuzT+dNnGpEu4JND0p4FN0rscltqUbwh1LNX
rS7q3UOMuzirCvwnjDg7ZZOVpJoPRgyYZ6dDZydHgGnFW6DAbxAOk2djpYq8A5COLthK6RuOwZdW
R/3TYyEk2vM6Z3czEU3/UjKq+tZPOnu8t2uksEZmOal5aRtdP5bImsrw/KkyepDkRgE0WYX5Hge+
Ut192Rdb0DW/OWoAfVRMldjzav4B4vC86+2uvnKBB0VwD8nXySlTxrrk54Qks4vSUMRuXnfpgSR/
pU3QZPYs+jshy0HQAtU2JGNzTABebFunUTeg6nZmg3C6quaYrEIygcsjwLVuk6C8myHpq70NJtTl
IdEOOG1o7cO5Yg+H2ArmrVcOfRYpnua9e7ACps9mIK6qptRcTsn7MJebucvJGydRcRw7FJX5bE7e
qDslG7eJio27iMlIogy3V7I3VulVP9vGjy9malANaW8DLgPw0d69Kng4hXHrnlqPzamZw/Ow2jV1
k69tla+Jj9BkHn15GvmUOJupjcRaY3dKvbKLHZwKaXeyS46qNGPiCXdS4++ZP0E9tc4qr2o36xAI
XZ0+Hg6lV9+MxINcXf9Tb7vjFCD2g69bVaPx9Qq3e7iBs/qvNYzeqDSdxhOgqldu12tzGEIWy10P
PXLokVvTL3quHvra1u465Fzuk0X/n/5GP0jOX2SOI0fokWM/9GCRL1duDXq5W6FWx2IAy/VkzTsu
ZmxM/wSdgY/kxjyKo1HFqNd/MresJAeFDN9etMKSSK+MX/7X8M4YXBX8ajunQFz0H/HkZyjYs9EB
9txXaRe+AzQZP4CADzsSlMk6WsSCjlfgowiEqtI95x1SPUbvsQQ3tpzxbrPD5mVAnC9x3shd79Uq
aooiNx/VJbVtfTDX+irJENzQ/4ZdaCJxEFj0YYxADkfzFoBWMqxdPoSH0U7IAbcegO5/6jY6J6qy
ik1qZ4iuiDesJ+IK3OUo9DC1H21py808unpldHUUuOu57Lu1I4Y1yCjuk9QyeC6rqF0FiRRbfL3B
M0Bz+yhCj6V5a/nPxuWfCRp0ThyVS1A0E7t+0W63nt2I3tD4AvUfEnsir8uX0hrntOuiwxDOgO0a
pcmljmqCMqP6SQcuP4DncGiqSh2HPEwRP6jztNDxzOAuBy8WRO9kHLq9UZXLAa1YhhCgVgbGJ0OC
Bik8ayZWOlv5lKwa3jsHj+jzQzT4oc/aM21D92AkObvYUONYoAaMbBEEkWczgNL5xdOhQFlBQp5n
5sxrBO/RWi5iTxCx+K311WcqklnethtEV9OT8eU0SbJy7q3Hah5dcOeoDFBLKqxnzx3c5/mHHu1Q
ZtbE7TT06XDQagw2iUzCvV++NeDn/LYJalWSQL3nRZuvoib8GdLOX7lljeM1ZQpJDD+82E7Z3WTj
y5tT9A9V0ww4jy8eSqvoYozGbVHFxDmgtqPd4QQICt3yW62nKOSFXFGHPtvS5jsENDPIdQvRw5gf
nsKZ55X2vC7710zjFOT5Tzb2VqYBq91l591q35/eZxtHfcBHw8aIqBf4WmHzeuro/PByFDC1WIF2
TnFQXAbENLgZ5wHE4X90Td4Ue2RIBcoYlW+ldjWngw1ury4Rlo4dPRIdFkcjmmHmeYO0UsVTwVuE
wkbpVFZRbMwlAwcnzMylmak2yG+2O9WFYlcVQ3fPRYH6Wz8afoIahQt3+G5XNsgA0uuuivTjIXfw
eiJjCGrhYH1FamL46ZbugTDnVle2fajzus+3/RAghU6R7Y8bWZyB1SGgGvr5yRvtce3KxnsdUMFQ
V4H9FDS296ohsUUythEVN8ZmL56LrZXMedj+/3nG5iwc6H/m+UkFNnnBiqxjbZd5ukFGbSL9Hizz
cYvXQPvMvaRL+UJnCq089YEJlqFa9zX1v4/gRaVTX7tP1iz5cWSCrx3wYb4KxGbt7H3v8+VPbgPL
GAbKLqCZupkxOF6RhQ5OTHLEQyO7wjvQQOEGFRFehcvaVTledW7Rt8IBbOKODt85ilknkJgYgl4/
OJSiDg5dNfy50iHfEWssdh6vF+LP4vJpNVef0wq/tVFPRsoLwvVUCy98zyN32raM6a1OKvKuayct
Gr/+hteUWrtOzQ4htucXfE1PITa+NC9IlYpyHl6ILEBOY729SSZreLFKpoGcd01mrIPdoR4RcITX
REQBA+uysffYPUB57Qvq5AEE2/58/Fypi8BX58vC8E9RniaPkrD+VOOHsLJ8KK2sNWIX4Y+/DAN6
nqvUXD4cFyWzyjcHd9LW6D8HMec3sO1Qat/KN2z73W+5YA6obPiJkHdIB5pUL20Y5SDQ9u2p09Q+
+rQss9bSFyYjfRuierrpSiIkAlHAqMwQaJG5RddfjQQEW98eVjOhkIgQBltln2vIBNt3JfThcw3q
x9MxKeSbUdXYSi5OO4IktJQCg6AeHYelXFgtw6dYW/kXaiu6zU1FsTGA12+rjb9UDxvZDB0jDMVK
IjML/L3qv+SS5neBFswoSA/qnQMS8cqJLPsNbWfUOlTOsCW5ct4GRwhQb3RwELNT7acFXM9dMJWK
hvJN1RT1axEl87bqQ2dVhE31WjbC3YeF7LJptKvXIWDFKWw8mT7EAlVKbsJfjSQssHcTIVU2J0wc
ZemJo7n6HCwaI0Vi5BK5rPjh2eW9OJZKlSlte2cdWv0LSYI6rXM1vtKu7A5SxywzYhkG1bFxmyAV
dq1feYFWDMT3UQ+6OEfaik+Drqq0CoPxdaRxcEZLiR/NIjWAOy5lOb0ZmxKVd01o+2Qmspx4T1Ne
HI2t8mlwE5G1MTbettGd5Og0sKySNHjjqeaXMWm/YK8OdqO8pFNWsl0T1f6L8WumPi0lEFHz2dHo
r5Bmj1f4FSX0aOjD5pWM054FSFWiWoC/zoX6YvOkuxhbXIIG7JaanYwRj3md1YksD8ZqRZSvfETU
OyPyAThBo7W98UsHef82Pjakpef2P4dpWg326JyMeu5lC4Tan/+4lQ7qp9DCYdXn1O1Wxgf9BuAz
q3neVa68/RHNRGM3s8u+tDek8OsUiExyaMPRPiAcAOaEVzYoPUHlnbw+1pmFZPpKES/Bn2pRjkIS
8E6NU0zBpLZngIujO58/h1nn9tkt/eoAht/eWSRjNHo2Af9GhXgit+PsF6lRNg6q2NNPJ+DndN3J
fglorN9DC3YbUr5g6o4OW3EdViczFDmI4cOD+2jGuFf1w1SL5k6naOnH8Y+PubSssj5F+LJ5NOkr
i6Yhc2neHoRfdm9U4O2ukyAHHgNRuuI+M7t8MpLfV6vZG6ZnRC84avATywVaNUjBV8RFgpzOlrfs
WP6tEGzaTLTOV2VSFmWGUKdZeQPnG+bjnsvqCJn23Ebe7CE7MrkWdTyfat/1b2aduMULvPGe5mU9
XlJ1CSYCyjk+wqhQcDUfJqZ+G9VDP1foWVL4XWb+EUY3xBxlvUPer4vB4RsnGX1ETdgj2Zx313xG
tahPvLNaDlxyGYzeQguKAm37z8bVF+MYpPimHrpPNzPrH1+jr+NJnBwX933f0ukrIWho4HD7XdNI
7XSfqE2J2j6jz0k4v8dyVrvAFv0m8QVNEagUJ1+UY6aE8Ld9PQz3KarHe+Hsilj5N6NBhOLugHNa
aTQnpMrKxraRUwq6vZVHw90Hie/Jwfn/YQUhCMVHtEgyM7mo2a8BVOJV2E/srddir5vavXl9xVBY
GKJwBRuFU9P4tfhmlB2N+2c5REi+YEKjAVfwUB2NLUS8f02s6Yux5YBrz67bNWmvqHuPh+Atn+VP
l/DhpRR5+NyGm85Sicqw3KuVEOvsL7aw6qIsZlztjOsQe/MWzUo6bBaw1jNJTv+s406dWadkiFdH
itLhznGv3nIyEstpqW28Z6ccvbORclsBC1J6XFsch6WEEnlZ/I2RL/52F/ztD/x2XBsj8WZ5iSb/
GtUFSEsVKdM51vEhbAOWtmPr3/GS8u9oVxCk5ZTwvZJFcG8cN79OLd0Zo3ErHO2vuhxw/OesYHzm
KFa7mTlu6/XbmU1B9jlJO/IeE7c8mznE4vEhXj7YXz7zrw82Yl6WJybpaxgOzlUGslvZrCBvaJfy
O5He/KvwXrjlVai8RuUxfk96/lA078FW8UA+wmtmI2QwHxknANYsHII4GJI3Gk0qG/F7O2+krXd5
M6D9g66fu2WQ+YiaEwsMmYZX9TN+wqq7uDQ4Gcl4RKKL0iTx1d7MSoa6PMkp+Y6fkAk4luU4MjPR
g6kVjXtUA7epywp2GWLt7utouIIRoe1UmpGSJD879ofxeKhQeskuRhbIMoEZZx+dRWX04YzDSVMK
vbJ5P1y51+EIUjHxMXeeXAnbmQ5d55Evo3yJa7f9mEeb7MZB9euAMgEMskJRDJs7bKGWnYmkbe98
GXyi7LSYi3ZvdJ7jAPDFMaiP8zsKAPmdAIQFu4MPqbEZrxaNHlCYIc7BOHhXbxmCJhiyMVDlxug6
h3lXNJPwrlER3XBwcQ+fKuH1/oU6N7dDXJCa6S2o4njg6wxPNEpqfs4hC05msOIEUJe55IPAJffz
aVXjdJR9OnW6/+OOfG+ACPR/xCLv9xqZ2b1Pyh/YN35pNOsB7jnPJ4cUFE8wH55R8BshnW+Tb00Y
bR3Xs34HQ7Kxclt8n8LQS2tVB89TwZL1bEXhqfQ650DRT2mhVec3tFw4lEEOnlaw8nQXfRRVHW+c
MtBbZxEtJO/QJSn4Ensk2peDk685Q5KdF2hJUc3E2wWV5X1J8uYVJYbBk6ub8mVGdtWoO1aUR6to
dGbE3CPJqh5q//+c5LWsyYJZgr0FcLp1iu9hEbirVikPT8OUX/MmTyG07zhXfvg2WDWDHwR3IcjJ
qKWDuoRJym7d00q8NyzUaavHEAlmTd+QiXnM1q4LGDGq+6cqrg8ayZgPQDHo4AGe0KZqp/zDm4on
MoKTZ2EbvQLGF2ipAz263TgrPBgLuJkXH2LejGXQvheNEyLQmMtVwTXB0cV31uBbnmwCAGXAifE8
OC7NrCW7LUdAQNPglWcwZ9kLXi9Hk+aWtBg2c6yCrUmOo74tG5HleVNgvR+nVuYr4+ah+gd1b7K5
+ujkcZum4N0sKzir12iBBCrT8in9Ou6J+Ogq9KOKQlWuTWZ9mMkHMtsjsM+uw446i9QsOrcWXQVg
B+y76Xsw2OWUOt70XLLC27XITfJt4cbFrkHN02kOkEdgvUq2tip8lDWoQV3UgBIGXY5HgKuOgzvP
6Dg9q7xCQg1S4A/DBvEw21vhZB1ly9FHa6yTFyom6xok1clIzPPnl6XnyWKKh7E/cl6rBbZANRFK
9E5cIk9Pe9QvEvx4Iu4uXrzXcfKjHQLrJyFdhmQFLVKFQCce5fQDfUYqtKMYgzf0jqELwUiAmquH
9Ui1fJ4tPaGVlkDLiUUcUJn8lNjFanIcBXjbA1uzQcHCuvAIubRuPDznoFZhI79TPUIYa7FiHpoc
GJtVtPpc+AJFmjAWHYMHc36yZGInhpKCDT4XSS3mqawdcL6YRe1f2952HiQwV4vfjT3V6B+ApFqE
AHdlyGHOoDcNDv1fHNm1O88PwHnTXvghOSBX/L4qnmK9rgqUk2Nr/e2SYkJdjKjQwgX9jladN2EH
ZhRBkI4OZkD5BgiZ5hKOuORTGB3EMvxt/5fr53xP9cOf+UZppj/MUgEvEI17i3vgRrplw7fIBi0k
svnSmCAW6C0BonZxpYlVfHPzxk3F4CcvUqDiG0wY+wp43NkmqJhFBzbZHa2yK1L8Cl11kHVAbmg5
NWyLpEDErBW5Gd2IaogM97K3GRobwHA14D6s0H+naWex7UF5fp9k+C1Gh6UniRKG56b2tgU2CJxW
+zljcwgmMva9cN1rgERgMfQn4nZjfJ5a0BiSYlwFExKQDbgfdwWSxM4uXL4D78a6FyOeoRZx06vH
nBhPTVcjt0bkl7nVOnXDgJ2DRbQSKxUxp69o+QOK6RDdjVo1Otmzti5WBLHCF7zjCUj53rAz1jgJ
fqMsN7kYo1EZUfHx6KPi/1Xrcd4lI4vX/tg7H0DEzv1Agme3cfJzVHQvTMdRyu2hXEgO+HDXKTc9
18naXURw7OROkoahGBUiChOsg0WQCUeDK/rq0Ta/OAVwfSv4aHjxxQ6m4KXrGncDrhhfd/gCXjyy
MGkjWWRDZwUvMZITF78tX6uxS1JXjXpjSe/UB1H/PCwMzwYNakDwLdlxWkii6CaV7+fKZmAPwGr8
SkUziQDwZqRxctEPogblMhbJDSTh9gCeXfhUgAqA+7bTP5xe4HjR1F+JXxZrxPYIb/C795e+DdzM
eLToKmfx8ocCapV1MfLxZAarI5KRu5oTtG3q+igdrfkSCnoismveo9IpwBZj/SHwSP0++nE24jX0
2kfhcBnbAjkEfBHvQxWQNSJRd+vJSaZFDnwETb/ydHZAceFDsa4EbnPqoswt8j3rUoLZedAtXjN4
/oMXN3fy1BNte/OrotzVnmWdk9H5M9iVuAfoybH/1CswLytfq/3UjC4qELT+sGZ+7cFx/k1qtpKh
Xf1oKBC9UILshKpLthl6nBNtbY/HcMYH224d3lXrktRF45bvUetuSjeYfns5OUxAY752LpeZPeXJ
KQjKPLWY7FMb5dVv1GvKA1rzTJkRZRGGW3BWkKVbrC5DR46iJsEG/DT5hsQtX0VOFO+mxRq6AIxC
XwDcWawIhlC3rPCXsABOvM3gvHLRsptZqe1Rg8C78QU0nell8vjCeMMHeG6zIy0Pr73W30Do6n+T
eO/bqvuFZHCdaua0ryHKadbd5Dfn2gG4HxR1s52A895s0CWzqQj4NxbLHWr01O9aBPsRQMvXsshl
1lA535hLUdRt1erQtMV09m3G0eCjd1+9JVUbo1j1V9hniP/Ub2wBP+uQ2W+qqiKQCRKOOw418RWK
b7canRueggQMYLeMNkGH7xE0/uFgNS8gjTp0LyIlj+hW0wHTmqISKRKfyaMZjOlTDF0KUlWMvmX/
mtNUqKpwRGLt8PrgF7kMHTgnK0eOwwo9J/kF+BIobMbsdDH7l4XiTIeIHT7GiqqW1wQnCaX3PMa7
+DEEPEd0NKqNGCvwVRfDKAiIGU3nfqBhFtn3RpRlGaMLIQiri4sdzD7aY5IByReHHpERlzw1l1Pu
LJdz0205GS4PixgIPQ4DEcXGXP7Lv4ivEwCWW+J3Gwp05Mtse80ZOUVQyhaRqrzbefi1+JVDhvyL
3bveCqDJvDNWvKlFOvN+PBsrkuro3GXZz8EkxPOypFaO9WaWpP2sUiOaJUdkv1ZGzBHePJY0IrpD
bANfRDs8g/ahU0CrcpRjoUmZTdNPnbkaIzIfglHq+mExyr98/psOAcuuS9QZGR4fzQReVVujINwb
4qc+j+KnGLVcVcjn06fe19pN6wqcCePx/zj7siVJdWXZL8KMQQj0Ss5zZs3VL1hXdzVIzAgh4OuP
o+zVtXaffa9duy8yFAqUIyBFuHtgfxte8xmV2CESiwzVP6e6Lb4al/Y6Mn7DnnhIyuL+nG10qsJT
Ox85ofh9ZGzYKv0e/cvvv40ClBDe56vy5BRDzTXL3GDfDeATQokIDFmUKSFkYQ4JmbDqMId3B+OL
ZJ4bpWEv76caW2vON4f/OgnpkmBfO363HNOgAFHAare8B1C3yNvkOhVJAs6Gg2VlC5hOUzIkH/8M
jFmQnEGfXxi3LzvLoDGL+wXg9ghVh5EZ7oh7AqpYH778LOHyveTj2+D7wa6Lmb0OpD3s3YwN+94n
JaTS5v4U5uOe21VMVl/jpC4xblyN8e5/77skcYELBAgUqk+RsC9lWE7fk4q2Kzsvu33KuX50ne7N
2OO2jvxxHKQLaj6WebmbJLdCOta1DKGghj97t2wltbDsSD25RerRhlrdANHZqenoASjLu7c5BYtL
dsnqJ9NB7g9nad9aM6S4TsZmGi8HthgQXtxV7DSO+lDOwdOZJRtpWRIEeTKGK6u09r3OQE1NxufY
K7pbbbvNLa+zF1LX4xs0E6BOuG7S2n7unts46J9l3Hs4drO+fzZY59/H1IPwZJFMF9C0w4WglbvW
Xu1ifwWhKECWPltPBUeX58MTb4HQTG3snriIhycsdZOtwgp8aUYtWeUnObEPM5g3noMl0gG4hFwt
+NSuHS+5eGMPRCNp2Mk0hUKSO/Ljsdv0FhPRvf81bo6CRm1tkrt7pTJbbTqLx8u6RHSVibo/+D1i
FVEcW+pg+sFsNEd/2cLcBZUekUksxFCqBGIvwPuEHj92fZBcVKh/N34AueBBTM36rwEQBqBz1YR2
9DWA+F5yKUgpTvi/LP6ymznjtHocodWxM72BuvrYxggkz9wgw/aZHF3tfFKBq/UP7cfYfWzSQEX7
IhLBZ+fB78t0PwrBHvqaztjMnH98jemv2d00OTi0kVsyTJkFNjPEOvxYbVlWiBpMBDUiTaerateH
2XyIvjkqoZQaeTk/ummNu08Qe2dIeJEzcacEGkLj0umt+kzHGELEDi+dpbBECdD9PEqwftA9i+SE
Pwqwyvh07chfRxd/o5L0xcp0y9ivlhBvaXbADYtXzxGf7gxtMoOZ/4CrJHiGT3xFgvHaOBZ/BZaR
7WkPOUPjlAxNi9tV4wLdgPlxWecL4CHlwTgPaXxqkY6+hZQin4b/hDHLwm8hS0v5/U25BHs569sd
+lCX701Gs6uBNGCNIm+wgMGTX7+QDsCg/2WpnHeR9dkVYGF5x0v8n+e5v470377m0APIYqAr71U5
AlOAQHN6aO14pAsA6AENmxswG7tlOeW4T5S1Al3RUuJYgLB6NEedMU4Txebc7VLs3GYnM86l2/32
v3uZE7ICGXVInQGa+9ckZvh+kgjS7Kj2FXZEh4wpuekVe0KA1zqkZPDbkznkukzAsIJxxAWJmwZI
DUD7BT0wdiA64n/AY0RDRGwdOKIjUVWeB/azC2OxnMOIdWSSjiYT+d+TkmYIgIDmYDwtL113ui33
hA0QSAFBtXFnNGmL/fldhu3e/zMsbW3p85/uwKFTHRltNgf6R3KZZ8NCN352GBzRJZsvJbfOG+8v
IHxkWc5/uvcZoGA0QC6n0CB1TvrmvKOIq3czTUtddRIkBdw+xd2rT6W140Fb4LdT3q2UObllTQLG
iBXbiy8bwz14KbMAidd5KjNQBW0cjS4yjF821JF9Y9nUHcxMxo776lICPw4aEc70nEpcraC9v54x
tSEpkZ5VD+YcEYBw23fujmOPBfJ+PRy9DverPmY9VqiNiEoIdii8sBZo7dZHsmt2GONkadVi2Cfz
ibVxModxgsSjI0K5+lqItfPK7qv7/7Bg+7+7yEx2EQBdaj302PhMwDckKmkvMeDMUBueG6qvyegP
e4XHvA9gGmxNFbwgAkt2phdkbXspPae5BKz5OfgNUNV/TMZjdL0cSJKp3o4+pIizvrZOUFnlUZz2
42s+gU45qLh7GHRBV3ltxSfW9c6WODLfuxBwPspwSjZe1bVXi/h6KQpePE9Tg01z74cvuRr6g6Vs
4KOQIAkB00STFENxrJuDU3J2dOMEg5AK/j1oPFx3FEfippGNjbGd++JazYlFwUVwDmm/Mj3TWLgL
7HOv+9mPSSYAQ+V6U7NGgrEQ06WkOdnLBGTzhKfWhoxT+NRbLTatpXvofGAKkdK+Mn4OfD+D/COa
DE/jWwfp3iIMuovp3e0J22MvaB2RgJhmrp38FlPu742Hnef5LYT4coTUtb8lQWInCxA0AEmQbbr5
mt0uIASqSyTOv2yVzK3V5OXF0kxjJlSNGjdIq+MTzW/Kn5uhzLpdnaZVdH8LqOyHtQF1noicxmRB
oUxxSrt+8/WeFfXKa4Xw6X9+Oj2MEJApAJqf37Zxhw77/dN9mf58wq93IEiIlIhI6Pb+kiW2GwCq
YPnw9ZoiCKDAUyID9/WqPbfiFahwvz+hmbDl5e9PeP+2eBpC6nf+dPe5XT/Begefznib+c0nlBBO
+3qTev6ERXf//e5fi65BAs+G35/OnI0SVXsrCYGKmr8Ic3ZVlN+E2/r7r+kDpB2jobXEEjC85hG4
o5nvatenmqrwAamyR+kG7B3kG2jslTEAlk7cvFZOuaipVZwrVE9esQmlBLqguuDG5D+WLiJy6RTj
LsMzZD1z4h4tx/tuBk3TAIzh+Wy8+7c9SPMdAqBrkw/VIlXHsM5+fvkzB/FDPPOx4AztpfIsrPWa
Waa9GIalFKHzkCaV+wANrWM4dNZJzL2xCfQ+FfhqzaBxozEk67HaTqGDCZe4SyFHEULyeJ7DNG5X
D6uiD+p/2eJMrhkN5OX+KqOQiPnHbmRexpzVEY6qILQu9qY7OKM8A9x875mzhg5yRg1tIEf65/2m
rgb6wAmvxiQg+LCFmES1+Hq/0Az/Vdm5PBiPvBPpKXDl/Z0aE7TdEQcdshTZPnwgY/Pes6RX968E
YP96Y4sCMH7v28BOXlyWZ2k5ILCOCb+YIz8vQJ3Sbb013cDPoeTeuEAgcNKJ5V/eLLOHXQu249cE
xsM0eIW4HH+/wpeZZrUAGf+fV/gayBv1+1UqkFCgH4/1kN1DI9lOixWgzAhtY9Gxdn3LA6U+yXZY
zkPMemLDAVnnEOn2tjkzhlIJg512Nw/ogiXyOfTJSsNk0Xvl8OZLnUbO4I0foupObdjHv9iEXE2Z
DlgT9sgqY2mWRHnoAj5lpz8C4nx2QWK9pQULoUemymcXvJ5lAX3VG6hL2Jp6nn3G23U2NO2DQ2D1
4Y6VYbsbLPxzvSowZViw8nLiH7i4xiOgWrWKpGkdLPk7ry92ZmTw2Mw4KpFLjty+GI93a+CxaMCD
YAVERYmfoMOvXC647BDvt5x8rRwsTxZNOaeznVuZSfLQQH9ow2W9463DETNlycVmwIMAX2xBgLLP
F5lbdKdJUvtB2PLZ2MMk85Ziars97u4OOJXesqwD6x14VmfN3JgikYzTB32qXAXRXU3SHS4NZ2XM
2CEedDPYT+LmT2kIGhjNO4i/MvAs11gmIgiJjG9+0APJD1LWHTjK8+HkQrUi9J29dpIK8cV0ycO+
Xk1jWTwzivSZGlAcIQxo/lxbKKtAK+A7TLdXoFyJyv5lepPVhVBIZydzJjRf/AeopC+gjYxn8dyE
5RbIku7JdHRWb6Dc3t3MuYWYnknC7bPp4ZNAiThOxdG45hogQIVQ/Q7hA+upwP5zh0uhtiNSS45Y
PRpvcPjCDkpvNXH+2zYV4HNB4VoCKOwj7GccxeD+Mzw7UjXV+3isgDf+Y6/9OdDQ2xlupNNLhmor
gFU3+WtvjS7k//HkN12vRszTEyTZJwBpvWIN8GL7jbiCrj69KH9pnJyS5Rev7vE/xgyhK8Bnog5W
AvMpeegjnW/FQAnMo6ODm6MOpvBkRifkv4FDSp5HoKtuvted2y4vXokT8sPU8RbheJxU9VO1psBY
rM1Jfm1bQPlybB5QYeUA9f54nWSgYZpGmLo8jKMOTz6X7DFGD1hCREchBTMlbfsoENYaM+XeVOa1
UFvm2arCN7w2g3oM4wvyjPeeMbVKJ4syH3EJzaczpLQPTucj4zXUSEBCCPXZUonANgEzIRDMdgLk
AiCYfzm+/ICyA2A/fKaJk6C+ZqTxNzSeZs7cANlDC49spqicmdUsgrR3/V0GoE85cxrdUSgWBejS
Dxo3dZQVlf1cpxSpFuK6CGQTttVQiNoxa5rxJDVfQUu2epY5tmb4U+ofiK8t7zM1ZbardU++ZwRM
BQpi+KPqEPXqcl6cPLtC5i4bki23g/iSBl61DJ2seOXU+lkEgf+ZD7f7PCh6dbNQauVd+boD+Kq3
bgyqD8t4mlClacifJ5S1euKoB/HUS1SCyoLywZiEJFME1gaQ1fNgo4pmXSGcvjKjuDdmx55oQETn
0Rp6yk/d4Wsu5OPmqFbWHc14wIpipQL8yaz3kqn+aeyLZQMB51flhw7gF9yLTNer/WBNU9VAuruT
r9iJoZRTNoA+MTt7RbxG4qN/dOKifQC16m4eaJEeympGR89eqLPprUAfGTajrfyDtro8Ir6lT7M+
xdKWqV4QOg0nYzMNoAjDKZ+bSXR0iZJOcJnP0JDuHYFdxYjpuzYkWr+Gjc2MQg4O6KmSHmyZi4XS
U3yWNAlOXRUMi9Gbwu8Iwe2TIZ5e6gkFHKpYNhtwMvlbQibUlsjD7xYIzcvSnciR9464lkjfgNbr
Bt9LMb6i9uEpQWYjSuNSA9eo+fWrCbr4JLHQOYDM2IRRFrJsN1k0jYxLzoPfzgmH6jKxy1NGQW2K
KEJ1UeN3Ete/6WN3sW4KfD3cL8erhKDZftKA8hh2QD/mP9oJykqGOdChB0hPCjUnsApGxn/YVPGz
YQfMY93s+f9xnpmF+MMudFp+sSdQBSyJRHzsZ+wh9TV7CCXgIyG9GctoI+gDmZxuacaMjYbdemDd
dDG93M+yrdRQLktRBK5c0FheIdM7nMQ8WRW74XpCFSnu+vQhRY0VSGgW2Jh4HX1wqym85QFgLhgz
Fkl9axWDz77MKwnVRpGJlQcCyMkBKjtsW7EQImtfnKr8fWRsoFmpx3GoF8BQ8G9M//Jo1b4FNS13
AQhuK2OOE35ggSJI9uJuhdIxkDIoNP8mJvsHKPv9Lc1UdR69MYiMvyw9SEVUgT4zzy5usUs+jd1n
dYx1QEMhW4PrjIXN0dhxb+2gnVmonfCL5E0QJOfnt2NpK9/kkGDbmC7enf/n3WkdDqtqfhdQmDk0
Kvj97nospRbajdcSUiqi0dVnEzgXRGSrt0lU/pJmg32KO9YcGhT4W2vNs+epB0QBcZrqE2zwRdYN
5KI8t1gq4sWQukxQBGQ++moKZY0b2mdHRtW/7caX2OQlIWH63Pfk4OTUfYuHBjpkZZaeGkeBHm/H
1cot4uB1cPNLzEPnp/CqB6DiilcvwcfSbWUdhDfpE9QpwBwlqXwHVn6XYO3904nrbyjNRZ7t1irX
YY3gu8c7+6yTic+imfG3zEpWxhVySKjoxGr5VIH9ve6JSvY2qOwXqEcNC9cZcRGPpIf4+BgD1TaR
YOcJtsUGIzNiQa9T2XaRnsb8m1/zj7qQ8QciCecKAh2fjTutbNz204j1J4ieVCJSFPI3YIxEoH6s
SVW0nyy1ryimpj68nn9OfepvLcr02kblkccY4L2qfoRcRPXYtw02oGPsrI2tn0h7AXFsW1a6untA
rjBZsJwgjIEKc2PFH9JSsEvNfaCY5yMw8eVS5RVfdSHkRFYpFMfwC7BD6yIpjccr9o1+kz3cR7sY
vCQRdnyVBRAvQrpbYZ5/Trnb8K3eTzHzp07lrMTAu3Ue9lYkrNy6xKF2D/kIoFyWVO33XrwAfxx8
5K2KFxAbd074weiJQGh50c4DavxRgIf8XVAtVkmLfQAdAVGpbQ15tUwEHxOpwchQ6Vuts37NQ2Hv
rNq3H0KRomTU7DH09MkDB/OZlyTZQh80BHiPts+qcB6NAySJigiifoCcSdluXIu7+AqQLwIUE/A6
+RYAk7218qJetygEE6gsfYHiv7vLCdOrcLD9b3RUSx6U42vcDmQbuqgbYuyt/dENPH9XKOe2UYAf
bRzG6be8KPxvXoiIwpDbwaZROn8f8w8zloHjvMa22tuiZMv0OnpyaeyOj42qkIWLmNeQviCgvDUv
gfhOsOQW33g0txatn6LUGfYSB3NUz90vmxkgafu/XDRhBHwKRZZ/nTsAab+Hjj0qWkLizzStAE65
4bX3L1tZ6OqCNyE2yBSgFtEf53weQH2CEDrb/s+/7G4Hym2adKe/7DEKjJ4UEP99RseFBGt5obV+
LX3Z3pqZuRhCw+fwxwTWu7yhOM3dhCxbiyASWLEWtrUpGZ1ljYp6t6TyvVVHBgie9Iyta4/UJ4ad
3has2OFgd/g9kRaPdwll9aGo0n4rofJ58mMo6nRZjQyGhSp+GbSQr6mQ0ASI2+SxcHooxAosRoVr
nwEDqC4t9ew1dfo4Kks/xsb6/l3Y4xYaCdiZUlpejM0cxTnz92AGnU3PYyKBlFGRNieJhBTPdXm5
20RboIRgYefLdBztR5DBk303tQCwxmRssNdLFwBA65sZ9fOuWQYc5UFN18tCfazH6qNqC/tRklad
IbZ4zJMYqr2u4Mjo+tnWdAlxdFTWIr6Pcj1tCMviB2RPk6fOVUvjFU5Yv7QE63gbbEUAv6A1M/oT
8oQ6Fse0Jd0LJ+0iGz3IMQeIFE6kVyvTVV32E9z48RoWfXYrsff0uxwgUUa8VU2bDrqXOKlAtaoK
GZOtXaG+a0B9+dCGiAKTnJ+UjYKIWefzU4+HvxkzTaK7dqXctF1R6kw5gNDqSnxqbxIgSHYlj4uL
aRzSZEu7oSho51Xl3ca7qQBbKUlRBZQCzjg7G5s5AoOz3doKCc4vW2yl8RJqL04E5GE9rfp8QG5k
1uApmCr2AqSmTY7+FedBzq5XCjco9sxcL/7F8z0eGOGnaOJfrhrsl6K1JsCSZHrpKhluoQjPobVI
yVk74O/WXt28OKLmyG80/SewvL7nsV9eK57EU9naBE+okd6brgigUNcXtyarUNL0P+39PPiXDbEN
VFxRUe6nvxo/ke6ZAc8MSoY9rQiABadq8hxgI8UnBM5HqLqM48EcfTWB7xQbJ1NgUaO8G5ubFOsQ
sB7nQ+G1T72LDPFXoTdjdy3w9I3t7vzHz4x+OQ+t06xym8RbC2y0DYqtjkAbUf7qOpYF7UDb3wmZ
8Nc0K75zyuQFD27+SuYseC5fkjgYEBouHs0pUyPdPVKGemGccuxggfwC2wNRWDxTRjw2Jg1mkT8E
3jMVxFkW2SgvuePmW8duCuAXPHpsRJ6v03ZwHgKQxBYadJJ3PQUPCLLPQH4sv5C0imIw2XmMZUhK
vHYBumP3QCSeIEXj2EcHWrX7MrSS7dTY06VOy3E5opDpi9bYJddvuOcUR+LXSAEIqSMEuOxsCXhr
fkxmmhRToEJGpm8aQPIEEA5qQo3G7J8RM4dxNz73c0zftaDYqvv3UZLils7S186gq+NQNhdjErMJ
CAT/JHS3MSbTaOKqC2IFkTnny26O3FkT+26Dx931z/yQBtvcJ7QLxOmKTF7CtKyOxt+euLWO/UkC
iOWxjY/A1mFqRLPvKs0QglfpKZSetwa+LbtCFz9cYuMyPlaj3yFh7DXzM7dGcSYvWYYKvDOSEecA
xRaIGBSzWojTdtnaGIVThs39MEyg0BwjmjYe7NEFBM3BfrpKlHzsdQ4kOIkRrC7sYmMrDWHEoSa7
sWibXTlHJgUUGdcTa/NrbZlQtps8EbsqFtSWzRvqCKfQCUVosYcwKdicJZbK4yaeN1ERgIWrXjeQ
GourYBOEY+TPgI++sfgeG3DUe5u7QariCHwJ6yjyon/546YCoAvDAYyZKvV+u8WSxihaBjeG2Yzd
zEZnN+Ba/u2GVQgFTmDKj1nXtRsrD5Hcz0b3kVPa3lLcwWmX+s0idkEK6KFIsG9Z7j4GtHS3VeKD
yT87hyhu81iC2jO7krqoFg6wblvj6thdvlcW4NqmS4IOBS9Z4251gJQQZIPsxyKFsqbP/OylTrDr
UZNL3zqBxTB+fud7NkFKIu2cn1bZY82VQ2gbsYooRJhLREm7wTYDRVeBp1nJrGhuliXJQipQzVvR
Q6NJFQgdIgnwHSTyU5UqxC1EuE3aKvyF/NxzPIjmvS78ehFYDXnwgJJbd9BRPVGReTs1Ft4WJRj6
s5kRUj8lRLliqGb3Q/q9rbA6xbNrjh3fZ2wKoHfmGUnP6sU4ixQSwKJ2Zo/z33ZBf9mQEWv2aYHQ
9uRvU5AURUWGEhV2xmJVQH8IKt2WVxc33tXVc6Oa50p77nmM+/IZ77ICuNFHRGYenKwKUneh1+7N
aKCkgH6n32/NKLIeDdSdYor6nDgXYVh/LRHrHqQ6A0PTAP/u5e8ht4/+XHWFBtieJDF7Kwmd5Ua5
OjMhAczsnRjb8w6EsKzpI+kF3ee0jhOr/mzzfABABJJYdq3fQe1gx9hqfzedkuMqr3Iv+mvgry5t
JXZbIEca+8QraIcwlBAsJsKOaYcwNMTXsWkVPnb4DR9+YkUGQeZB/4Ly4QsKiqdvrIBOMHhF+iLy
wd9K8HLAdQnrS4GE8BIy23RDycgWeLzha58bBYLBgTohdOQGD+XFjbFCVVQUlh4zZKb9GM+viUec
JOSopYyf4kTPF4rboTAjukXP2lWrfJS8mJ1RJYBuJo9AbmPupopBxxnFkO9TBTVT59RSz+bUCbvi
BwgeLYLZlXZKL7D04esc+wnwIpMpW9Y5Np6VZw3eqypw+5FL7BuGNAIkeUDlBw7RAX9ZZ6P+tGvn
sUSW8XvcUxm5AWUvqGA2LlBzt3i0lc1XEJ4+sCKATmA6QrNVTNVuABIHyieOVS26tt9jqRECz45R
JyD5xvLDfFllcflYzM2IzAIyDTdjsePkyIJpZ2PolKaUnVyn8ifU7QZ92qZxsQRESNtLM96OiAhX
PfSKpYpPAnH5RUOGMCpT+ykLwL6ikGTYjEg/rWlctgujLGSEg8RMgO2qei4dD1irPUnUV8ndl4Dg
44WZezE9GyF0IK+fUFNVXh1oDu/bqmyXSRn472Nf/QwKv7jVTFpnyEMj6e1rXEeo8zBHI2/IJsuP
IlU/fXxn73i4KNS+BCxAeIovoNh8RbV5fa5AYlrxMASSmAUomelouWsT0K1j6E2OqBaEAkP2dMTV
8s2ZcINEHRBUvOv6ZE0ZEJbQe+M/GX4Yr7WcbeYIa4sA4MfYQti8IBAgb6CH/pvLAoXI0q2DVzKS
eINSJ+WGNrW6pbQ+5fHoogyZh61/W/ywOyi7IOicXgPR3LSVit0wcHqAiDcUIefGzy9J/b1q0i6J
Eg2+aMX7X9pd2569GXjD3tIq1qvOs9tDiA3EJcFbXAiFRZYHBYc1qm6TSzupZKERiwRbqBFQimZp
FnUqC0D7tC+eo6bvzlxiFeIpZRQHdY1/1Liu7PA1hdbuRxhyKKtoEM7wQBEb2kIZJbZ9/coo4Fot
SfsfiT9u2qRB4k55T31JGFh61i2h5bYjEFsYA4iOjJm76DoUmdZFGm4yaJIfqkEOWxpa+3iqypUz
ssOUyz6yEfRAIEYN6557dF3F6i0Nyg4V3kMeyXLkH9BluoZ+E3zWuHgg5YwasJBBXzOr6/aQft0z
8JvPcJiLmYOhcC5H4NIzwECGJBU300CgzDlYGVTpZ1NmWZAVK0J/hdyOc9LB6JxsXb8NYX1taIlo
fNU+gT6eXyDsbD9XlvMClcLg7Ipanka/vWoBKE9dCHHg7FPYqjzaEJ1gYhh3SQAFFMD7K3K0zrEC
UzGlxbsGKmMDbDqkmeauNdLLHNl6oG6vz4p2IK5bALURS/Bla6v04DJ1cjoVQrN+RhzOwMSU4QhL
hJ9ZnQIjNUK+wNhNAzIW8PTGxfRZKr9h0V9CRXt8HlBN6dLk4rlzKnlGoBVX0qSR4dOyf7HDUkQg
WRSblvc/Q2RCbigT7J2GIQC1kaR8gdVGdcTRzQxCNF7fUBcBcOUp+0BYHx7a8ccd41kd3fvcDYZo
lG4OUF3Zr+ohbF4aT6gVymDWG9OlHsXjhznQl00m8N9YPS50BxooomxeebgfBti1HmICpt9iBlUc
soQ8IBVsLVKNsosp25dyvDaj8C9hAVSr7laEeT+xr2siW3Qfmvj9deoKpJ0qyHy2/H1qcR0Ky12M
SshfmjzqMIDKT5ayY4M0UwQVqn45ZCDPKIFS5NxS8Ral8RBwwuV8LaDkeS3nI6Shr4WbNyBxwmQG
+wpEKa1xrzRd2yXF2XLajwyongqVzp7azO7xDIIslOkGPJlOY4hgGZ5zT8B86odCVQvQIOhTXdlF
xAETQOJ8+Hc1uWnu5pmHp25Kv/+3YnLGwwwwPB523ohX/1OzLoBS9sjzX01ch/uhgfZjqFDfBqyb
YssJGFbgZ4KZ3EKbDFvuce3VXnOZwjYA2dJWiOEkV9Y11bbCUv1QhsjLpbj8t3iGIDlXQUoBgofT
BaLM1Srm3H5QUxagypC2n+r81rZYgM7lem99L8S2J6gILxLWXUY+J19Y3r67cXmyG1zpWT6g2jrg
TIhyeQsaoOS6p3yyVfFkb4GVRiXzys1Xjh80O4diNoC750eGbpCZxroUrOWVa7f0M6yLR2dEmSBZ
2TbK1lgr7Yv6F3Z55xT3wvekxzvUaVZBoomrbTt25xCX0iZzQ70Z/HC82kGYLKEB7b7aSFC6tBC/
SnpCJgvQcVzMVzp0wXuQQue06R35gASTWjd5VwHr0gIbjTAW1lzyWkmiFqUMso+mGhZp1eafdtqi
CELJ82cKaOC6h/TJYZo8qLT4wPKmTDvI6Y8ntyPhU8iYg1v2GlGu5jtPfdA7Q7vZx0QHwBPqTyfJ
cKMMA0DxfUkBhFfiAClisULkZjwXjNZR7/sfwqmTJ1ARx60D4dQNRE/ZM/bokIoskx+QsQCAsCzG
h7EgGrSf1l63Za9eoYu6Nx6cdhNYa4jPuVpWGzXIrR0k+Q6aEHTnIP9wxG+ZIfXX0QukJ9iSQ8h/
pQYE3UeXj8cSYd9o4Cx+8glBOKgd9jP2RHtQCG4GoAWHLj9xAPXAqGm7VeujTHWC73JJUfFzh4eL
9aLElEZhHyL9PY9KFaLijE+ebHvWIo0rLIo6PEhbQCo80uudUoheT6FTvrM8+NRAml4bJsi18tKf
KNZeggDNoho46gV4fFBYYDbdoYjUuBn6rHxI3DlyXSn5g0I8q+DK+cQu57OxefDcQPpp5TjZezi2
9RJ5T3Yt5gaYZSipIne0janlWtD3kM5yaoFZSuOWXY0jYxTQfIEk9pettgaK6C9uLPMsxi1HXOka
3ue+T5ZTFNdRl6HXCDZbSboKq7o8WYlEAYIph/BT7+VHoC6+BQBMnrjnr6pUPkKCmi/cyT1Okh1I
gThuwELnVKOo+2IaU2fpd92wZbl0d6hDMl7queHbckTIBSgDvq0TxpeEKveVjtDTb4fhF8hwU6qx
Y4es1XOLeHskO1atNASScLvMk2mPDMIiJZaPQlG1t7VHgNjyhjqI1STBNs6scoG/PK5XJ39LmQsZ
mBBFYDy7Ho8TyKqLwkM6WlBvWGo/Q4TeHgNQ6pTqo6xTjxALKrbG9tWAFfaPiwxdvdKB9iKsRk4E
qYLXUGqEYQLCX2Y1ymVf+N41YylbpyBnx4W/QUZqOoJgVG4THxVvtNtA8Yd3J916xSMUFbCuRpU9
YK/IsDM2pwD0BeqygINa4RVbgeDTcRGGmuZyZOFD4mGVjGoT323LGvcpqaY98Nj4dmJkMDhI/UcF
7BEWgtmbJZF20CDhrnoIMG+LZgj/h7XzapIbV6L0L2IEvXktb7vayc0LQ5qrofeev34/oCSxp3d0
TezqAQFkJsBSdzVJJE6e86QiaKo6es+mB6V56l7JlUbsccKoW6dBFl3ADOfHaCZh4QLz2FTOrG+M
0PMhdxmeA7LhnmVzhD/Hin1tQSj61Ks9KUVQPPEuLaqdkY2Ybd6aAtC7H2yEABA3DHnJS9v6Aypf
JNET85Xvjw1GZw3De/7odkJJufvgUIz8SOYzuzcV59KbCoaw7SSipCOuGv+hLf+UA6Rd1S0HpsnG
cer5EYYpb2Vo7cgpizE/3m2qZe/11DXBvxIiHewWzJsFRFJYyiFO1qqFgHurdPVl9Jzq0nXpj14K
1QIM3dAwQnoNSFnG3LvcifhepWq/S3kSXmsLPWNFtcp9pnk+VZU0fA28Y9c65O/z+WrVNg+ALH5q
KyXhz5/bIm+wDhq4MHQjbEIJSW05T9LWugWJxgba0tjV2SY1Pod0ZHVB/e1nNc83RTU9dNABPaow
G6wNPwyeQj71ntRcymnhAGt+MD+6gIku/NE1g7aBV9DkMe2bZ6/Us30bm1/6sE+uYf8vkuD1Q9pN
5c5zfdhiIhSIGh/STdmDUxmaHNldmtZ5GKtxInWK/MhoqzZCEw581Ur6xYcV5Q8LeYuVZSrtR+73
2rqN/eClcmuU2uLav9kqX4oogbQnSs52hxqx3lk8WsRQNgOkHlRBesVYrKRLH8lb58NGGVL90Wie
I0nOpNop8jz8gO/cTSrpuCNVYRxfzBSVsOvVRaoPATdJsCSbKtR4LQjtbqcFqnEncKrbDvnVUYdf
SFA4ybgBXSv4ou1LUsAjUMZBuukczTy1EfX6HmCuVy20m2e20yt1zIpXmB+3wCSVJ/Gi7neN9slI
vepSZ5F/H1pllq3jaYh3ELigsZL3o7JFrlXZp8B0nxuz+JPSCTBi+TCc+FuLVgMnVU9WkYCX89J5
b3k+gKta+RiibfU8TNna7OrmNZim+rXI3McSMuGHMlDqV88YrHU/TR13WIauq/l7jijijd/6D1ZR
Dte+nPyHHHl5+DnjT0EW18dIDUsKN4Lkk52QmyQPGR2kN6GOGow8R2XS6ysIV+WJ8qK6pvrM8+Mg
zaPT55c0LEA2sdEEIDmHkDdwgmkZTbqhHsL+YKUJBN463OFUVNkfsobcN0AzdeOKoTWp2r4seLwr
iWN9yKhSAhKqpVs5V/f6YA/Dd7e9z+1ADvO0N2D4JZg3vGZXzH4ATxpLJf0YQdpO/Zcc6ohUbmHm
V3cyOB/ApJvQjt69apDkpG7Ccn+fO47+BsIfdS+DDYopNnXo+ndvajfdxqHM/iCD1WgA9NSLY1h5
3TlU1mbbJntwowfL8fpbH0zOLovm8uIm54IM3StqX72mDq+ikuY1q8ePnM951wJmgQMMD7DrG+Nw
69r0SEm7d3YMBTYWaWu1r9VMZdbd1BtD8mCCVPDVUo+gLs3NM6cjJ3dAX1vG53WUbtg/Rwi2o27i
5AOveBHnxGqcIlvH2UWmjX/mpdV/LctQRxjdsG7UpceHCN6oluOwx85KPnQqUmG2l+sncur9OvbG
4FNN6nhnwHOwk16tQfajrVLURYS3MIH0NUX/GESu8bH72lRZcNDDAtLygbRdnNn1plGqeg9ymeeW
G8zTyUOmwtrGlvOzm4quqWWVvn4T8KZrZlq5S0S1V2A9I24bfLT571G0PG0UaIA+GnzbnvwUISIx
UqzBvMXB9CxH8ZwXDxXoPDkCY2VdDBR6VpGgV59rSJ7ccYTvXKyKQKexE+xam9hWjNvkqz8aUzk6
CiWHi5kX/vKU+oApRdBiT004F8MpstfvHEUQq6vKz6b9EixDyEew17Hhmv91Ob9nw2jVmvYBYYId
9d3TF3e2/c3cesNl0nL1quqkuzod4GDMHjmcIJuIhKKQbCohKyR7qWEJHgyEYWcHRSFp03710kIc
MvfI075zyGDphbUX0Q+xspyG5m8AjwJEFtsZEPV91YbcMrAnDqW6FUjmTTLN+alooh8NtYH5icx3
fpK9xbHELY53cf9FyLI8cDMI7+X6yzw5XGKWK/0XIe+WWub+9lP+9mrLJ1hC3i3fBMrPj//bKy3L
LCHvlllC/refx2+X+fdXktPkz0PrJ/Qdw+hZmpaPsQx/e4nfhiyOdz/y/32p5b/xbql/+qTvQv7p
au9s/x8/6W+X+vef1A3CmrdDo0C0d+LVLhJ/hrL5N+M3rqQJmZVzRnifdR93ZlK8Hd8nvJn2j1eQ
RrnUfZX/FL9cdfnU6oAKzXbxvF3pP633n67PZoat92DGvJ0vV7yv+v7n8Nb6/3rd+xXf/k/k1dtp
frSqod8t/9vlU72zLcP3H/S3U6TjzUdflpCeVPzK39mk47+w/Rch//tSrldDnVsbXyfFis6d0guG
RMBm5/RXIz3JNFUn3XiUZmmRvUZOWGJtv47P0l1zgHT0UmTZjCF4LozOXAeNRW1VaylPRZRCoNaO
r+yCIbIVo7SkkrAH3yL8cs4cmfaJ0/e/pF/afXiidnMNI5a0yaYZYcuwTUBgLWT7F+iib5B6pLfK
VdLj4HoIPg/U+bp2cm9gqEyvZQ4DqYgykgQlOemNHAU4W6Be7jbp1hPzew+AisxZB7WMXKoMR+qc
S13d3gN9WCU3jRW58CRb1JcUMxI77OzBYSKmugsTtFxd+G4s6ueH6maSNODcPqa6RwynyKlulZZW
N03rjH1gVkDX5ezeaKaDX4FseDPbGT2AyXn3BXJBVpQTG7tElshqn5a15NLhYDQkNYPzfb0oq7pL
nKfQ8v68pAzLx2G86rxY3MPMmS2aox88tR4pYkYvKBDq9nexeuiRKVF/I1zfqdRfzdOwt/i9nQHl
BpewEVr2vsUkaZTTF3cFTsRTPPOUDR2oCresKDrNYfoonGNZOeF94GmRBxpG2EvguBBckby6z5DG
ZZrizMmaQ492+2bOPbKZ6u2QZvn5/cRZm8JjFytP79aSQ6uwr2S6raPWWGjVpwitzeoQPERdFjzI
HmCvAN3WOtj7QGY518a7OGTc4M3JdaayVIQuM+8LGf2z6yYpedPIPMlmJnV2QhnZPMkegmnTMVOy
lXRmv8Lk0DfNIKfghBkFxdGIzSqr3lOBl6E2FkI81lX6Q68o2oO09ojJbcHUGmvpuHtFuOwNs0rK
Ww8uMnaJ4MTJ3ikllB7gNX7ELt5EC18QGdJJ2P7NacyFeTB19+tit8ET6vBp5QWnPL66l57lYh4a
hqDqBihMxKf+9bnuw5xSPUoN3a38EJYT6PxE6gyGLdc/ycYqChTr7+1iHRIba0FNCNlCEZuBbEH4
ekL5bk4H5c0CZlWSMEiHVLkveJ/0ZsF6hOtVgaFho8OMfjZFE8dld5ZD2Vuadzbq9KCNZSO2Xhz/
0wLLtPs19NHbFVDb5Wx86vGSsUVEAVnPHkM1zB9jK2d3FSMoIR3k2xI0qBGpLeBIh5fWPVEKMOcr
OQZ7+sPoWOErQgvqTtpBj3mnZcYSW0thS7mMnLvEvBuWwUg1htceZzX5onQ5JxmlBZObGScvEQC1
o+uQNFD5hn2qeuMgIyjg8thze+GjI2DseUF1XWmnNZAqBwp/ASfpBZykmwD1lHNpc/QoutLYCo/s
LTFySjPunBH5piVUmv9pGEmIyrJSqs4Pft9OT7NnPZptNrxWbLhPpanX26lO86+BaXGkBMCK1NkE
yZs4glIT/3NlAVxNKujX4rb1V0o7HSXYWKKQZdM2rr+2LC/bLjYJW86pqttm4LfW0nGHJ/ueH+8N
l6/+G9Bz0PbJEebFb/fAjiruJoIxF4Er/+RVnndi52rmK9mVDVzsFhCCBk37u7WmTHusdGtnLJGQ
nfrIcIoYzo2QiRWNnO5WbQTAkrRAaTcjjKE5hOrqHLTI5kTNQ13C+yx7simnjGrb3ATV4Tc/HMmv
XhoAcoDJ2dzLYNUwkINOQjhRW6e5jXn6MfY9B/LhFMipkk7ohvy0xRxl3aQjFL3f2bMx/5j+WiPp
X0lblpfWK5Mr3P/JtaudTeOR+oTU64dJOudqmMGTNFp5hIT2os7uNKxkTDOAoObcE2X43EuoDxRr
ZX3bRHvZTTvruxvpxf6NTV4q/quEF/wi+wop03E0MojuTO+UiWa0NRgpl7HsoROMLondHN7bld47
/ZNttEL/pCD6hKa7iLmvKq1yLOfIpp8oPVlLT1VN6oFT5d6ytUfTDMuPLfnmUAXIbqeh+YGsR2t3
5ccgyFUU1Adw/WrxUUNC/mYN9oucEZdueq1LXhpLk2yt3XGjMSm5Pod56J9lLxvKP6bAtXdyNEyV
fw4aIMk83H+GxL96i20AZooajo/6hPAujvtkuY5c8d3lWqp1NnmbCU78v81bgn/MjVRUKJxop4ZR
sa9mM3hS1BoW+spLP5O9+2KNpvYX4tqeZXL06wbxS+ok7RevTzjSifvwOYxd7plWrJzt1k7P79bp
IP06h0MN3w1f4oumNs5xUEryT9AOrFrEcy4R8hLTtYMVcNfHQC/BItj1pzhRvG0KW9fKIVHOgWmW
bOEd6y6daDise9ssNhmiqdo2qV3luNjlhGUow6QtLw37MCceWm1/W9Iq57dXWOYbMccRbZY9+pZF
IVSKuIMDK/leDlO1zB68LH0AYJuU6y5HzSIIUdsKjRaerxEFLs2IxhWkWgMH539rCvR60Xu14PZe
SVc8aPBYy24ZZKjAVqTV3hj9qrC3xhCDcvOabhdpiSZKDsIX2XQmBBJo3T/JUVBBgLNEDCJsICJy
5p8RvDWBf9SQ99aqvNlw7Bhca0mSVLUpr+1+MW6lEerM8DpJQqRUBEnj72OWOUtMI2iXpCOOjeCg
gtWDQag0PsAVkvha+aFvUKL7OfjpqZRK2eVUR1EMI+57RlBsY6gc1vI2uNwViwlm3FA4Ftv9Pioc
5uSTSBe3VdksSy2OZdqy1BJcINhEvjbLua+38wu1/uPK5cT9NCfoxeiZE3DWSklR6vhdtW7gKgk7
/XkUTogx3HWngcyWsaNiW+eoEXq3hdFXHKtEZ7fWo5v0RiW/kTyDxlwOHU7mH8xgPCMcpL7U07an
PqYBSQdkQcidu4Wx8Ts7POYIXVwyBxYu9kRlspFdiMWnZuUWIDspQ6137ZSPzaoy1B+hd/8yVfaG
SHAwTOxV5JAsO9VMIyC8RCmeXaqNH/zW0F4nDj3XRuKYR1BT2mtYOy5s94GP4nQJVZhqDmtbnL5a
SL4eLaP6s5pVl+2qsIFpDACBdfVxFuewsjEDzTxGbfunHHXizFbGRpTu/GOsWHOZLntyXa1Q6iMs
Xel5TIaK+nXepzR+DjezBjAjbb1GtWbr+d5+rgrloaROdzu1PWpzY1CuxybTTrNs0gaAUyHkBFfS
8MYl/AVcH6cg63/0ZMibaCOJPueFWh9A79QnXYVY8pfaoJQclMMiKs4ci4RnaWqlKmGTcXRmq7mg
4P+pTyiDa5vKOWXUgR4jWfhmxqiVZ8t2gvN9AelZVplz6K43vz7G1DcclM9Burai8jtHqeULJ1DV
i6Kkf3DW319MMdJUazwAmUTKSkSUlV69FFG3gfp8fpTxWjUjRDxSIiWdimU3T3pL6l5Ml5N8P9UA
HKH1fb+Am2bXLLeo7TfKcj2QKlnZiVecZTAogvmoT1QKyeujEKEeJ5djSYirnd741DW1cXUU4LFy
6ASQKs8tVTlyWHlOs1LNxLnmgaJ++jGn7zXjqmTwjPuVZ3xa5vASGz/qOmp/IZyWkZN+y8Dg3ArR
cISp3UI9s7ajUC9dbNKRmQU6CQkqP3IoGxkSmtHLCDrxtJhkj5rR0SY5s6zD2aF78nMof39d7h6p
U2vujx5YV/ERZDM6JgzqebgffKU9W+w9S9gG9Pasj/XBHoLp4GptCz0tplS3DapW5Fh2pfU+R063
Gw4RgeJWzTacwT93bfEPEwqVms8kUg5axxZCNmkf+KCuxLhRFf1upNzlh3sJfGebxYzO7rwfk6Xb
NFJ9r4HLf7+0lXpuhrbn35YtKX05GBP8jfCCpJsExZnPWucNPGlNRDrtoPisuR8gRXY+QnRWX5sY
yUBnTPPPuT+VWzegvJwtNkTPtbpyClXbeAKZjxR0frYEclP2pG0GiA6sWHhkU/zqySE0abg9K4WW
ZxAP3mI4qrwzX+Cl7h61MOsfdc3yN8OA4s1is9UquDalv5emgaJLWGYFpasxueNRGmUTQwyxtwF0
CJ7r7nFp7Je49YtH0JkOW0WLIs6iqT0A91ywim31mlmg2Sgx3cTQax5KTqs/dg0/oSa2kBwWSszU
/1Jd7Xft2RTDoQXBSoWwf5Fe2w2/DpM3PcipIGBvWa1Xj9LnmuW+M+30WfoipV2BwElfNU/zPgzI
D8Pw4tnKawRT3iOAzeZc+CBSxSiD2uDe67wUEQKtb47SMVpB/ejVbneASYv3ERG8OLpQOaqa2SF4
QZiMBccW7LoAYMoSK1dHRK5KwvA+++4La+AYiqFtlSDwd94QwkOQBsVNNqqFNNTcIqArhwga/3A0
ZQM1jaoGuyU4F14kJ4ZNmJRQz/1aJRm14haEurcduhKBoF8OOcMayNrFigMZk6nsbJi2j1zHPuYa
qjGCnFIVUnvIcqEVLGktl/HiRrgQwks5ntq2OjQmxcthMu8Lzv9heQr6R9/Q+b6JnpFcYzQAb5wp
/7DEfjGIrA+/IBkgHH3Z1lQwACYlW7z1lZQ6/diDJxAC2uPgtc7jJBqqclEBrsmOpVrkPIaZ5Txa
mu/s2zFxVovN1BTtQoXTWZrkVBkLjc2qzfUQjCKrSacWBNH9MottuYzXU3Hcw01z9kKnP1KYTXF6
Ws6fbF65N5nZkY8UQxc2Ksr2zaexV5qXxHT2garPYE364JyCMF1Hcmg6yTbtguYgvVE1fo19cVQP
OudDxbdXRsGtAvE9G0JEK1i6arR8By1HtJfDOa5AUWqhd5VDrQbxqeSfciPsHnhSpfdJ6LPAPAxT
w1ZGlYalrOoaPL8c5g6EnTqC22bF19YuC5QWoAM6NqWT77npGi8cNnAnh0jgX5EN/TaE+N/gCBzX
DlLft3exJjwBaLEQm6eovPP6uKF419u06myce9HInmwipKjOThX6FRzoeBTgVqveSFoINxkmdfNs
eG38aUhaL34t8679VKrdd62Ldq5TVU/loOqvlKUDj6wb3hSj0HgdQXtsAmvw99Ibmez3US0xAGAQ
PKH8fU58YFKJCK7JIT5SAn6STjk/rv5MXXZD0hKW8ZegVmC4FtFKCbH/DLG8alnqJuVP7Vk2FF+p
Vvg8WH35TDHnTC5Jhexy9pN07aZsV3PThBj1V3zbF3sjtKwH3dG/+xmCZOOgpbeh4E7J6yTs+KAR
b51opGPMc/sYjNmH1q5+msSEPHfLa23H63t8ZwenOJyvnaQoFeTzsrc07T/Ypsz6T3HLtDjm+18o
7bgx0yABK+3DuDOZVAyLmlO9CXUYg2hkry85J1nJ8Ts3WNDoEEb+RdrvK8gp7+IW25uYEq6OHX8P
3zW10nnJ4MJvrrRMkb33nyY3yQ2NvNatfhsoV1zWlnFGqFjbirsKTN1oBKwHF1ZpvrVJubMEt7Qc
Q20SAR4G0LjYhtFAw+jNWEzspFHOWZradeJTWQ7KE8BB66Vv8j+VwhouckTKVd+xN7M2Pd+bF4RD
DlFSjJe8czVUcqjUmOxYR98012/SJps+tyC5dPViK4elMoPdrfr5SM6W739Xhx9BQ0dUqGkdWoFF
vjO9qbsmSeNRpxIFJ0Uwv7IoiWsAQuFcB2DQg/Ame5bO06bQOtiR/+5AZYzssW99knZ7zmJoKESI
lv7VDBwkyTWywg0hhxh1bnOKjYIstaH3hWVsPXFg4P+ZIkxyztq0ODtj/BSZVraPf5mkvbLrsFy9
745UtGPlB32fLf1vgn6tJm2/X7L0vZ+rt2WwB+TkbrXBy69NGvUQLVBpUFJjsorsPvyeA/OkiOgv
fjOfDbixPs1a0W58zU1vRQGTIOR++mGyK+1m8462sfuuXFO673H40M6X0ASevatDSomcxhk3b4yy
KxsjAKDet4YPXAvMNthufb4s7gmK+27V+fyY0E3+ujgi6GFRYkPzUs2KZ5623I6hI5UjKiXMc1PM
X+RINkNpii/NUG/1ZiqepU2NIIKpZ5c/bkw+otkc1UZb6TOFCfoTfT8rRrdebFnWuqupB6y+LDQm
33wN7fL7qpSDnSiTi1dyDWnLPbhl/XSMd9LGy1G0rvSoPcAzcivKCYkPZJaee88er/BmXmMxoky+
ep5g4d9BmjZv5FA25PC/A5SPyU4SljaWd/M58ZaTpKml2noPs0G/riGGpk54nECS+UgzjqV+S0HH
m+UcPbRiJO16aJtn3h1OcuSqswlKUZ+qvYPk1koa702j6jdfRyrM6GCak7ZwUI0Hc4pXTVbHW9tT
qoeotDidhZr3kDqa8cD/2wXw7GgfepsDFLU3w39NpbbOIEOhmLs3T7kZFV/DisJVF1YqyI4UZZvM
lXMxYSg5eY1q7h2SIo899ZAbKFjUT1YRfeOEq/7LifcoagQ77jP13qF67rHzdHtdVAE2u+u8VcG7
+aVrvZP02koC43068RVHa9Q+qGAhjykSNxtDr+0LZfPfoVQIKaDQkPQWpqVZbDYc7YdC7ag3J0La
lXEqe7isf06jdvP/Zbl/uqq0iU/IvkvfBiDla3F82YqmEyevsqHYaBMD+L0sJhkR6JO263SVX6iI
lTY5Xw4pBH0G724d5WhZlyqZHC6QfUG51KkDVi5klrPXqk8pFnX+gMreuzWcsE1NXh0KXY0e8qGl
+tcy7CeyQShPeT7kSuiQrpDFsP4Yre5lSPgGK2OztgbOONnln+/8qm+oVmV38jJ9W1cmpTKCWVU3
LBrZE40MmQU7ayey1tGc/TXr5XTjjgbN9Rj23yhWOVWUVX4KIDfaU1/eH6rIj5GxUb9ZfMcOuetA
v1M4xceRAqS9587TVg6bse23CDXlezn05yHeqJYRH+XQ0wX5FUIX54lb5ccAJivKjaDeqlRVuaL/
DK45h36tUl39w6jlP4a1yLfKoZd4PlRk/Q+vHGaPpbmdAvV7P88ezK+2iupQaoL1bfMEdPTADsbW
UCzhP7PJlF69ypFssjATRBb693gw8mw7OkfdJtFP2sCgHEY17j3xsk5hTDVwCEShmXSYSDncvfyp
mZQoiei0tvRtqQ9wz/5ye5VllBu54n1ZKmtXU+4r2xapmHWf9sXJSjJ0ApGL3czgz7+pFiQMuveH
Mg/WdtbC6NTVbv5iJMY3RDyzfRkE4HS6oLjKxvXH9jK4NzmYmqrqNovTUAJtbdVILI1dNRwgNPzo
5xXFhF6trzzdUR5aIRjCaUBwy1PYlizNeGMvqzwwV4ML+WTUduQNCJOzYKDtj3OP0iXHF/GXToej
0rbcr+0Q8KBLSnjie+oyuqHt4YwovK/QBH3Vyr5+MY0pOfGqpG2heB6+Jrwep4b31SRTx0ltqYKF
1bVnc3a/y3nsA3h8U3byNFLxyHlEZ/Lcjaw7JZk6vpiarf1BRSnanUBEjnLrKJuMrVDolDymxG5S
NlFF2afaVgiE544L03A5O9fSszdyE+rGQq4tD9aa36q3JonVW9H4X+oo0I5yJBvpjBN/NVAbd13s
hq6bl6405gqpSrXxPtqzMV9tP5pWvYqo4AzJ3NbTR3cvh5lifUDVeY0aK5oYgrbG1OKQn5oeXmQv
mcOsWcluELhJs1pcqtuyaak1kOFMeRP4o4vs38psbQ82x3m8xKIJyMLkm9oYPjuF3e2lA/UtH+mT
qPhkmzkVh2UdNvyuB9BDshsK2p1YiFqIB87l3ggmn/v4HtRx5Kah9QUhlsBMS1R0A5+bxvYzdNAY
hZdaIVWMnuusH1qh3dMAl+epHhuHNtP1D2rv//BCfRefpgFlON4T3BW1dMG32Un2dWyaf8Gwf2zi
jiQfJA1sH/2j3TjFo0zkp3o1r9QgD89yGGhhuK1UqMncxPnQjDP6SMn8h+275S5tR5KPnlN/Fvai
0qc/KJmFlpWvMMc76wqE1KlQx+iz6SaQGXvNazfBAplF/XdpdrMh3JfGuLKyg80e7QRzN0zNomf+
fTgp4yDkC3Hfu/fwELgV0uGQ5/6a826de7SGvEC+WtYMPOfJoQ5iX+fOcFGCYkDwHikra9BuHVrm
JmK+2KQ3UcfhIpuizl+VMXD2SRPb/lXaoAYBQ6OX9UrOAGQSkZ4Wq1b5nBw0zn9KxF/R+qYmqUyH
XfKrmItfoDOvpNeK4i9Fo3aHudV0qhrEjChsOQkq7YgqvV+BsgoMSh8bgNlXtrFJArVlzwtNyUtI
3XKIsVfqxN6V8JnBdq1r6iYI2r/KklS+klboBFL3QmXFT7F3/q/IvnfDD4cUgL/bBEPGO4ebOxS/
LsvIaKkSfxeO//v6/7TMYrvLx/+akVswq/C3y6eJxKeJhDy0jF4+qxXqz4GZGytNaaoNOYbiEYWx
/NERPfAFFDDZN2mRzRyiIlcPtvMm1Evbif3Q4T7l1wpjNWXcxvxuK2fKpU1X7R8mclnSZGZ9iOKF
ZZJGjsJ4N8dW4K00nqvX0h22mhzKeVmZFhxnquZODSgbp8yv7y4RiNDlk8mrU+/rcMOf+/3i8Nqu
PzckHe8fw1SFCJiyQcjZecpIO3UeiVLdqtyntPHMK7iXk/SpwlQMDkQdxsTbkRhKR1t2w7bWPG+j
x7yHr9nB+asGv1CDdu4x/FJvNuQ9F7kKd4XuCTWbxQ/2rz3C6nJ13OTgRp310FpFyvM14whUa1Qg
OjAbPMSzaT3InhvUxjFo25d7nJwSDOm/cj+fDxn/DBLfzHD4kzi0jRGtbLGqjFuWErjQySmL0/2S
GlwZEVVZm0GcNg59F1CCV5YHOUTrHCFgi1IkOXQzqD7q7gXBAPeMvoRzb94NpUPaei+OduUUxjAP
gv0z4iFdoW9TP6ExVz9FMWdeZqlT8TVMNT9mGupM3tpkME/BdpMOsHXIoYyTc9uYdw+TBPN97rv1
miZs92VDLbaG6vnZLPofjdc554GXBkrgYVqimOqnQ0iWVwghQMdpxU1R7+Auh3MCmsFKq4KNXOFN
Vy4ro6XHh0GEPzSkkWYV8SjEN5HELDM04dvYu1AyTZJtsFBLL4dM3dzHVKG6l3vU5AUwWNjhtzce
S04qxHxYz9l+UyfIa3jK+4pZ+8p5pqqQ9ysaKykVZJg59YPQR9dOyVhGl4g6V9jnjVOcpbuAHOch
diirmsvKOnFmax8Cc3hWjIEqa1iRV8bctzs2UNMfCVkE6k+nz3oAJwLfkHZXp/3dntv1fLcPmf7G
LuNn4CT3eDPtlCuqilCyjNAnDVX1UAt13TRhe9yWU3Sahfbu4CAtoCGgt2uE2K7BxuXAX1S4kd4A
ataLbyc8oMTcKp/sR1WJDp2IRfrAPbmB/xEK0/mpsXtj1dSw9sAFt4Kx2/hqaB3yGEEfQWduUuKq
N/oqjb3koY/K9AXFpVsFm/gXYFb5zg4aBYI1r/ziUclM/qik2A+Ndg78UU3MrpRo1leoqxEQqhAB
Gtz6bgrsEIIiTvLrq1Yr5NIy4NkyWMZIhxzKpnSoY/cDFHmCUHC+LIGypwhK52L4c1lemuUii20I
oz8650s6FvOuNppA21WzTdGiwnZtgxBpteY+2vAaJVxWnFSXsTO4i2denO5IIGWr/2sWWKr4ZHjG
5r6IXO8eZCb9J00x6kNsxNHD0tgFKOphWi8W6JGiB3gs0UqYI+uVlGRwlLYlRPaa0p3XvqYpm8Wh
TS7TyJoGe6vPqDsUF7sbZbeoQXbA3rQxUvPtpzAcUnFd2X1162Q4Bf7UnzzV+dFImxxKxzJ8ExJX
Srp6M/61jDL75tpHVmstvcvk367liAsrbRke0Gw+Qu0x76PRCVe1oNBqYfaHCsAtN6XiGec89KDe
klRbCaRR14TznfVkRSR7/XpSUblkjlrwS5lm/SxDoB+IYFZCgCkISuswpo7D22OtfBkG7UjlHGzc
ajhy+CW4y4W9mqvvRgJTRxSH+kPZmqcm7HaD0p/ixiq+hZnb8JQ0lA9RbFabsVGGR1u1or0Dt8bZ
RXpi3aVTibSdDvl9237NGif+YJSK81hQSJxD9/bB5zzmtQhO0iUbqB+ANKsNuoFE817x1DTmCs3d
Pyu0gl8TQ+f5aShrObIQM3p1Rv7I3KTbTLxrbxxjZStR8hKEXf+SjFm8cTO/3aeZ3b+oRRFfuQN+
lE7ZjIH/h8vb4kWOoONw9o1J7WaskhZas5grFvOc8Mdic5N2exLB16lrOfCbC95hBIlPD0M2mBMx
hPlk67T6vkphA4oiZeAh/FOJRwrjaGkDsbMFvnRxVE35FZkXB4plsgBKFnLKNCaPEmkFyvBWtVny
KEFYwteIkfQFcXxr1FRdTS1vHY7VlhwXJuoKrH757BRm8cy7NMUS+Zzv5VA6jII64Th2HqSpsfr6
orfO6z1eTAoUIZcasOlJpz5O14PZfou9oDvLEE4y3Fs72+tlgqa2a5Wb5KXRzFXi8BKclFFvQRWc
+kcvU25xHShslgB+PiBZ1j9kQ8P5v5pStOJD5bk3HGoW0Ciq976vGfwQ/WZdWSFHZOJhmuoJ3MYx
sj9iJBvpLETEEvbvbVOPCt/YUNybKNvCdmEnZE/tQjeyneLMPY9jWN3QKKnWqLRmf/7niIw1xr+v
0WkVmiRGERyqJG1fmkn57PMZL4UY1XkXHuZh1NaKYjYvRjG2L0n6WTfT5FlaLDRGUDK0hp30RZPn
PJgjPElB0z6lsQ6suTIf2JuizJ31/beBR3ZoKfHn1vGMXeMZ0bFIVPuh42ZgD65/rnnM1ZTr0h1n
T9m6JQDI/0PYeS1Hjmtr+lVO7OthDAn6iTlzkT5TqZRXSXXDKNf0ngTN089HZHepqnfHPjcsYgFg
qtKQwFq/wfXdQw5zxmxp7sTLhPTStSmkI156Gbi/ND961eB/mluQ+zugeZvPojurg6+jfMBDt0TK
8a+YOtN7FC9IBQdUQYoF4Dnl2OrqKEtursF+QZMmvXvIHXM+zRXq2EqUvccBiWeS+yyNWTtMsgeq
X4j4Xa/NNaKf0VeAk8DBYu9FuAkWiRUYnFQi7GrGF3vQxCVFQQZyEz+Tcx5W22unk3Tu0Qn1TxGU
Bko9wWvZcovwnbnfSwxsNqU/m891ZLU3lD/kSjUF4uD3cZti0tNo/do0Pxmi6p9UX4PAQqrV0UW1
jGqq1t5ljrmV36OB491MqZauAQBgLzI5062sZ3ON3VL01TXdHSsl+5PsKlRFBApZzqRFr9ViCLYM
UDPTxZikGVF0UjNZWsdf59reFZNrfxqGodrLdBuFSH/PIIab73GNz+HUGdqrI4evjd2kd6qli9e2
7/QXIHX9A8W12ywrcf7uAyqZIgvXqimKId8DBXa24PTecvjxx7pxihmUvTYfKlDXIiM1pC8HOxrR
nPp5NuYoZbAZGHaqQx2MKnOu41wEP24QDVt/zM9aiijYH/UtChBBtHMLXLRGr2dn3Ezpxe91wR0z
Mx5Rah7WadV6vOlzuGrdxkKOyxzXlReWN05f1971NA+q8sbwbFLQboUio/atN1HnJuFWYjU0AgOf
eEqV5oAtTt8NTyJYPMNzK/mWBcGa1GP/R57Iewsxqvd54gdjmXV13/lpdZCDQ47QyMXFTGp9ExkU
7NHs/qImTd6xQoXoh2sP+SrSi+alkBitN24gV02IAzj1QYmiKL+5drKaQ5c6/TM5icVrDGy76m3K
KKTIY31TnW4Z+k+8MapLHbA7f8W/279VLdNpvbXpDSDOlksjXfyP11KdtTZ7v18rxvDEMg3/1lom
q2sl4jnMcmuj0m7S7jPcjeLuz3zdL205at4671Ecape1dSfQ/pjRgzmgFWE/Z0bi7mpZpNtuWWvL
pEH6VuMOLJemPprzhaw1dV9amlGJpzF9UBPVxVy7OuLgMfDMox+DoBq2Vu7fqGvp5vjPrxS+VGHM
o8cMg+shFJ0NdDRK410v236lenxZ/9mtmtcxet4aR3Aex4/JScXOIkQ/aGVMJrfRBozbjXDwNgPG
Si0w4/66hIJF9lyPjCnGlonT6+g8BlyrGclpRiJP94x3W4+AGXd9sBvCcvpszmhP/RXua5R2VVh3
/zH822h1kWLJ6f02WoWjJPnul2gbj7onD+yc7H2KGv2zNYXfpNNM3xAJedQQIHq1RGJDrrJ1mJsN
259+nldqBDKLu0H6sDmDqALQ3n8yE2Ncm1Tgb1lNoryqa115q9o9uPFh0YXyh28srbHtKq0/irC6
4CvjvQ+iwe2oJqvtkk/dN+jsnNy2185S+mI7l0P7jLD5gK5cO34rG3O58Vh/kBjaozq86gt/fpYA
W9An0cF4Le+a3QD3+Ic4Hmq3nVXpz6GHFuxg23+OjzGK+hj/EV/Gy2V84DJeXV+9ob+P/3jdkOv8
bbz6e34f/w/XV39/s/z97lRuRwooz6Zv/4jMfvjWowI9pxn+MN4KJl2M4L9dHEgZiG/4p38fE8s9
IXIrWXDa9gH1oGQXeMH0Gb02pNga7ZMr0DyulzjmxdNnFHnW1s94AdHuGl/Gz54lD2RPulWO4cpN
a6VNs8pyzbmpB9PFwEOKjepRB9Xx0VRnTWsy5W/dZdKf+mgcDx/xyRhsMmWR/oStM7pMeSreK9m+
eFRV/0BvN9dc9Mb6eTiMeNSsR2RYdlnlN0j7ccBPqzmrpjpTB22gXB5aXYsSCo8kDYpWNXe36pBW
fncbLwfVDOzRXiPx0m0+Yo3Vk8dW7VCbk51phfNKzVNTVMdUoSoLp7NB3t/V3+VsYvXWhC+lZ8dn
ObjGNT4lSJyMmYOdpo4jCXsD6yIH5F/SLD/Vbo+Legaaa+8XGHej3a6dSfTCm3OhIs/mon9XzE9j
zPbGL9luudMT7iDzk4d3AZRSifniEoN2M2HsyoIjdqD5OeIectv01I0+ErjAMlA+9pt6HY4ejIJM
XFSvEy88K1BiW8OM5qceIa5lN8xislubuum/JdH0yUCX8I8svXdRMgxXjgM+Yl54gsjqb/uMdYso
gR1Ivf8sYLgNe5znogsSUMsW0xyw8kWJazzobgQywEDYTa+rk2qNpEbu1Fl918p6vJ5rPGM3tsh4
z0aAQHD4YQ3lIdTzGmbibVNUY7lv5MSSGUG9NcXJ8daGtlWgBYXSjym/Bm25HqvJQu+20rahnsen
1Bjmx9ZOkJxFWO4w6ra/9bqo3XkjjrGGFo6vXboIPnZFdBRJP75OXmKs2AAW+DDQO9cpTxQM8Kw8
HnEpqXli/DxgAvlnk/1RctL8Gj16tIAu0KDkS+v2a9YiVE0Sg9tGGuKJszTh2SN6J4tNMpr8l0x3
UdcswRKTgt86VSveKm3xEG9T/46CW3NjgS7BG0qT8CWjaMfFu1XdwY4oPE88qAOL+ztTN5AyDNEu
u8aRHbC06r4Fuf1QZhBTYjEju/3XFCuuB/KG0dtHaEak86CbJLQ/LkOdFGMbnozXqS3ClOts7ouN
EWCE3ADGuU1nYX5Cir8O9e5TaYvw4iHmuVJhPRU4aFjOm4GqJfV+b4cFO7iplITiRhMLXFkvjk3a
+NqmTxr2SGVh7WZp5HdeGhbXQ47VCcbQSGA7QFEuJcjKvW7iw2a3/XSXh9KBfWO4n5Fo3lVWWP4o
h+6tbIzx1XL1YauJpD3j8Dacy66sN4Pou2dZ58GGEnl8aI14fiW/AIwmbCBfDMb0Gnn9Zw2sCTRB
Wnpos77Jhyer6KxnHewUH+/8WuDMcx/N/qMaVC9fGTgPxsqNUVoWRb/X9DHd1Rb6fXBfxhdT+meN
5+4Xx0MH0xwB58QxrpNQMtGlG4fuSz1BoSvdzHsYURa7GQxwABNI7S81yTfTd6tPKO9nh9AN433b
2d37UjJSA3DpRQN3KuSpkUI8ibh+7cm77kNyAYdmEX7tfMN4XhBHu7Rx4xOmv5AgEbNaY/Ylvo7a
H7XQpu8ASrn7wRd/jHw3PphVbB68NtAfuhBtb4TH5u/ghxDQ0r41oZeBu2nFfehiW91KF8tZoA5F
2SY3/qIgrQ7BNOtnsD/5blqgFR+x65mHyLTX8YW69tjLwMjgLXZNi6D78zq8Nw5GqNir1VUxnsLZ
JbX491PVVgdhWeNJh0by74P0TtMpO4fDeLKTmqsAYIzACCGVoAMyM2NDXsImth+qZpT3if8lsUxs
1bM8Ks7hFDyqPtfv7IeokvqhKcCkDlAKknVqR9ZWlo5BDWtph6jMrrk1l8i+Mdy30HisvH1eo/I3
VcI4zA0lacjsLutgg4pPO4P/xsBS9vdtGwP714eLaiF4299XjkeGuUjFVsXUYdFTwKvAuGBkwqVU
rAvEW25o3ek6wn4TeXgiQzGjJSrhbpVgLfCOWfCPtXAfqN4nd5nuYzITeQ+5WbsPRW53Jzy145Vq
hu4o7nBTJIUnvflLawynUYB00fx0PnSaZe1YdOjvABCRP9WO7ag9kHmSD6NbpyfPFv4qDMI/rCpd
lnyLh7X95NSsTTrqZqsRBeUXkSbZpg3qltfPMAIAJXjrtixYXBfKup433k0f6S0V21LeBYtdARKx
01PfgxKcLC1/C0Nsm10XoTrHQV0AnvdDFbTpV1z8wpXMLYw9BiTVUq8VmEEkQDNcmT8jF4sXVp+4
Dz2Jv+00Aj+ENm7surqFjQHw4OAUwryRLHqPoeRt9PTlHqE73cGah/QW+je3ImdM77Ba5LHILuBh
WsxM6rCan7A300mPYMg2up6N9spovOGfkMI45EftImTbRW793dKnY1UsIvyBDWO4n7E4yKNp5UjD
fZkd7HHjvmFTHTYwpEW68duweQOBhDOEWSI+bLrNW5Wt2AuFb5PulGekRLK1GpW5cL7NzMN2ZJmE
5MvGywpkUUUrL3YbNPymnQYr1Fp79SIfUqRPdqIU8skOtbU+nSP7IrMqxrNmLE4CC6VvZlV8t3U7
edcN4Itx4uErazjUXbNsBijrIHWRh81F2fUIRPtdx6src6UPrbzzFhqZYtIqxi1YTIkcvnz0Fjqu
Cg1piDpLJsXJ97LqaYa7eMJkWq7qJpWHEUzcDnsk/S7t4hj9CuOiWiBlAaYsB5QLu32KPjFPyNBK
trU5iJVW5c4jcixiNY1O8Fn29R0uEF644lHrLIK2vOptXKQwR+oi3hVmyZNyMFMNcFSGp6tIXIgZ
nXtLmsqcNyGEK9aJ/fnarGUgdp2NIJNHWZqPIUl2Xmro+klPW3y2kBldZSKob9UhX4o3De/8eA2m
xQH1GuusOvXcQn2EHNm2tjHzyDxQIZ0VJpfMzHeOhvT9BA6Mn3Fp3SfSN++jUtYXCIaouv4Vapez
DoXJYJzcm4/4mGrW2mlltTPiNEQnGsPOw/Vy3BHB7kz29VLqwliO9ue2Gf4w2hlt/TEqf+SXdvC6
H1pq9yvLq6cnr5l9/qfWcGJn62+GrvzKCsDBRYMSstSLiEoYFDvV/Oi4NilepX5b3P4tPlq9vknQ
1d6oYR+HsiSFYRX3KmJ5eeVtxsno18Lyi+0YnHQRykd1iDze2kBI/aiaKJUbKP6ixDO28lHjW/iI
zGWxDz0Pd/llloqhpgl73Uj8kxo3dBBf0jnYXScsw0oRFbt2DqaNmjU0lnxsGv0VS9LyrEKjh9es
bJOLmgR2r8RtJDpUVCguxkAibjJwrjSbgWQssvzcPcW7FubhznLM8ERa2Xg0ZuRd1YjRbb+S3dKf
Wt1rjo3dDrugwytYL5NjW1a2icmLCC51B9+/9+0zqiRIuOIlsLGtRaQKa8INMrDNkbyl9+bwcIkr
13qNYiM5D2DQ1lXgeG9m1HIr1JuEXXZpv9oB9ie5F627EsS8YXjpsc1N4ww+Ld4nSTLclV1XbVEb
1R/J1jtrq22T17qODfRlcnTpnemzhiHEt1Ymxyo1TZ5t3rSPgzmAV8Khj7g5+8Uk2N2QjXcChPWz
6T2wM2/dzf58U6fSfYkzZxtVM3H0V/bGjG6qXZjjeyHISktkXQMyEbiQm5RAlulTCSwsqsbqrq/m
5iGIhi9qeuUJZ5PbyLILqtdpnN+SbDaPvg/UvK9GeTFdt9hGuO0+27VhQ2Et4i+tg3u02vI0wzGW
g/MHIgcvtpOW73FZ1mu9NcRjMU7hTl1xYOtxvaKLbutFywfMp0anfK7H0Qbab8Rf7EjeilSwieKK
BaiK7wYVr+nb4j1jish7d2KTz2NwzLOZR9ZTNADDGDL3fTCBsmioDxwtVKSf9DBjF4lAwVzpBYZe
xRVFFxZWf8Odo18rFB2o1n49FV8Dr44xoAq8dWM04hD6NAeZIZY0DLgmk68BQ91Z+1jDIlz1jik7
tAhI9lr1mjWkdhdqId5+9o3mC2+DZnH4NYu2PPyNr3VvdJh25frZjtvsbtKsYqGqjc8LwqwqxbFp
nemFvX51CkUSbRWw7Pd4vMQVEO33eMV64Z/iarw2Vg0Vydw+6FkS7nLfiLCgN5OXSJravk/RP3CD
JH0ZhFadHIH5peotjUxj3zHxRFp6fV/gpj5mt7OxFHG69quCe1iazE7DgEzBB/pDxah3Uo7/if7Q
Ris7qZgCiKiO1qYu0AIOdU2Ejn0c2m692aSMrCXivfa4s7fCwfKkeu9wvH5tFgF9koAonC1Dsx92
uutLUI0qU2BNvXVRZ2I5Q9D/btTm7KRCH/GycLr98HOW6qAg/ufUoLN/mSWi+Xszt9ZBGEZy1+ep
uymh+2zsCpV1FVOHEGrDQVQ+rlaQeO7aRvYscOH+wfOy1nJOJf/Dn1NwB9v7de/dXMepawUBpMlu
Ia78EtT0wNm4M3iH3m5jbSOtsjk0CN2uMr+NMNxcXiHlFdS11XWus5dXsCrpbvLAIO9k9v6DMxsw
7Yyx+e6bP6oyGb/aVWGueRvyO0rL9inCIGwnsNu9i4zUxiOtdbda7rOzNGTx6ugSdk4t+sO4NAu7
QXo59ZqT6kXMQQJliobzpMfFq93nn/1kcC5wuotXK2Erz6/q1EV8bfSMV21nvXoHw4e8UWQll0Tz
8yeYQ3cqbntlCUID0vCMo9K7O1SbyXeKV2zfrZtqiP+cHuRIjMWoqF9MJ/vH6SGglndnLq/TEWG3
bkLXF2s3N0FjmHGwTn2yPak5sRfw+uRT27/5iBq9dE2r3YcZhfTcSz71ZuSdSPF0eNpU6aeRXetO
d1vQUnwmK19z2r2YAhzmzCa6jB3u7CP60Id2wiJJCye56aLKfp1j548qw52izh6gJrPEXkgY8DVW
iVNePNMaz8ppV/nxLiG+79hx2H9Z9P4MNTWehUOeBEBYm/7YZPVjgjq1vocT0P3SxDumP2IV9Vj3
enmJ0gaGYeDnG9OyUEBcDnnef86QSzlOssY4cOqS/M5AcXyduG6/U001Tl868klQRGzM4nqBZmw2
vpmBwpPm9DwGZBESs33DgbCmQj7ZG9BIS0IBwW00ubPbkYfaq91lq9ROuzfLdPRTMHraWs0KQ9Gv
cxubaNWrv03I+72RaInPeYaTGhzvjtV7km+mNqhObaw7G9Ka0U5mPMHRGJAOPEZ2YK51PS0R6m4B
5J7BD5ElkVT/06jNj+Yik7Nh7e2tuqHh+Y5G2ZrsY/LidSnILLxSf+QtSL3A+Z4AQyBt7M5PZoEN
7Tha4Y1lw2dDKiLeai6ce7sp8SuaSTdTTUcf0f46cBemNBgibYltwn4MKvcId9u5tLFfb/wpE2+N
sO/UC1lxdEjhQmINx4O00megBmWQ3Kkzp62/a1rkUgj8LV43nY+BPe7iOanPw6ix4ZS6Lc/SaYez
OuuL5M8zd7C1Gz0GKs6Aj/DfhuKOPlx7e7noqjgVicmUslnaR/nBx8rqWjYb+IBua5G8qc5qgYuU
8WrKvOxZFb9czfrCUqm4VV34BxQbgb/FXnWyBMmu16pjXzvlI+XkKBXhPSZ29gajJqBNMWx2FQuW
M/LuW00XlItxKbzG60C0B0n1dqVGfEzIYqSlfHesQWn+dZE450/xYkR+lpdRcTUrlZ618VPsyFXH
L1fnBa27ONGrB7YS/UtbeLfxJEGCLC3PyF80PfYvquW25fcgXzQ5ply+uDi64zVZzWd7aVbgmVe1
5Q1AJ5ipI1qzFqEvT307y5dURtM6xyfvqOaS8cZaMrHmg5o76tywpyGy9te/wUBhJJC4Jqi5HkWu
XW/q2U71DmlgA31c/PVqLDib3MFCUQ7Va+Akh1kX7mfH0pxNBvgB8lBUPcMfvL/GUeXYpOznz/pY
dI+eJb6ouLpOPLWoc/rdfO8UcK9lN3ufx94yuNt2zV0Up/7FEbZDGsJAQ7DLx007YitZe9FwDwtz
uNcWen7DY3LWfSBnP+O2sKMNhUubFRojVEdoG5hVFCiwLKGw0jUfYdfprsCs5EbFcitNVtwx7U19
7BLA3war+G3ti+mYUth8Hsr5oWsGfII6coGT28pnx4WMiEPAeVha11CEmkmD5qxqJfDV8DLPhhvV
nIKk2IZZNO2CFAyi1/fOrlDMHT0K+lW1nGIev7MaGS1LGGL9wu4xwPVWmy6JAOEsOFxjTve5P5+K
ytXeO26pds6KnK31AZFRvl0gIt+73D9gola+8JBob1CIXRx2iaMR9G3C9UY3nuyhKKPNdB/VtXET
s8y+MeHJeD0ZcsFNe2UPY/NYaIV/iKZk3I9JNj3nYvxG6t/5ljjcR9BL+FRWVrbzQF6cSKbH90jg
IifjpM43r3h09LH/2gksft3AyS6+ASigbUG9am5u3aCN0K4C1j3c5miqQ5AO1s2SmAHuvwR/OfVV
1OzrfEd9GM3Hpb+zjXTtL1tNlvdrDAmCM/lry9sMrh5vYk1zN33euRccvHv2PAm/lqiqD9I0XfA1
dIR2C2BU2iMkRW7WBxWkouVdu+0ogmziO3I1otS16Q30TnTTmR/xzrX3i7EUFl5Tl3M3Hn9g7tJg
05DMj6HPhhORlYtqqQlUD/XNuGxVda3qcxa2/brO2uZeDQl4hh3n0nBWJmrAj/ZyCAXiG2GR+kfV
NGWYXSL9AOP5Hso9af3m1UZ9IVxBnH/U+ZPfozBNsUuKyycd7spWz7EYqFBlObrBHB3ZLYWXzI/x
QyL38hSFtbbih999lnX25xUFNZC/rtiim7X350LfYhUqDpaRomnRNMEbQsw/Gsds7iOYBNg9+q8q
PJk66ZV89vfeMqpyzb0tYuOZ3faM6buw+ayJS/RxNyNY7hPOVO1bkW/Uv3F2HkbHZMsLnc4tK7jY
2fhrE3dLbUURylnn04zR0mA150SDcLqbllO5WAGpQ2vULt4hjKkQQOlWKvgxxkS5d29Xub6OC9KO
yhnYENOh6ChUJfwmVzYYzZfJzQR1oBkecFiG26HpvNfOWb5B5SeMxfxLOMR/XFuANg8tq71NZPXl
p6nOO26tQXEMAy3eeEEgd1oN7lr4OHXlkidVMMg9X9nyrUD0pF8StxYUmE1apdh/IkT7YIduusLa
bP7SgyTlCZZnDyJNM8qnIWzFn1KN6kwJLl5VGa89bLRZ5Qa7j3EyGfJ17OTmusCbb+iL4X5aDlnt
kUcPqx99jgaIaqm4GcawSOuJtSj6y9dhftbUd5X9pkZ9hLuJBY4tyvzw0VFXJLASFwCjupp6vVaX
BnhXs0i/VEO4tbg1XLJ2xOeqn+LHAizPWjigUKcGAMMQlfVnw+heMb2MfxQm1VDRc9f1jX3RGxVb
QCs8Ca/FVEqzf5hTZL759RSRwcnHZzGk46aoauteIgGzE23S3vYCRokYrIXQOcjNB15eRmO/9iof
ih4FMyosQ9Tequ4WPijOMMOPlg3iviYdjBRPmWITVz7MvYOPjgGMq9Aqcu+pwPwNo0k+7bg79eDx
3mDmqeEJeZZjKtto3bRDeeAuhexim1ibaLnhqkPXJVV0bad2UzQrs4VJ/q//+t//7/9+G/9P+KO8
J5USlsV/FX1+X8ZF1/73vxzvX/9VXcPH7//9L8s1WG1SH/ZN3ReubVg6/d++PMaADv/7X8b/8lgZ
DwGOtl8zg9XNWHB/UgfbQ1pRaO0xLJvxVrNNa9gYpTHeGmVyaf2iO36MVXG9Ei98UcndewGfi13r
EM9G9xlPlOxAATnbqGZv2OKmwXyHt5xekAnBnRkkZ9Ua2sB9hvYO3ujaa7KyRPLyTnWUYoRaVZfo
mnkIdVky2/adWb2FXuwdvTnrNqqJ1mCxbrw8OY9WVb31GxDV+VtqUgzKZiNbq0F6KuXGJxV6tIr4
pfCKy9yNzb1hBdXBD0u5MswS+rgKFrUHXS0KzqpFSrW5bwxt2hatn268Om/uS1d++c+fi3rf//65
eMh8ep5lCM91xe+fy1ShhkJqtvvaoZwDpq58qKZGPgxa+aJM4c0CTFEx285OWcwnUn9Vo9hNZGym
2RGERvGjWjgz6mBLo8fTJ/0BNK954CMnnqT96ecoe8mU/AzpoWOhyqv36ypMxtcM3Yo5oFygWmCD
IaPEr1GX9Y/F7EHmZUyoBe0lsS2yIvf/+c1w3H/7krqGJ4RveoYwPFNfvsS/fEkFoMdZslX8Ojdt
tzOsPt9ZrA2PpDGzl2Qo7zwr0b8UXk6Bpbdj8tlRchf5mbZSHZVnvaCtGzxBN05OMvenbTrW2Ow1
3RPmo1hWzln0KLskO16b0VI6UPUDnYTsvtcSjGeirIeD+bNH1Rgm9NzTAauyj4qDOhOa6d5+zFWz
Pi76y2Dmq9dVIz7iwQicFelAvu9AOW6qYgpvXJjm5bUdmdhY8m7tVa+zDPkYh0BedJ3hqxkf3VmS
F84a0/nwf7iLCLHcJn7/uvqma5i2cJfNs2c6v39CrW606JlD7pZaXO+GXPdxD0L/x/MhVJJmYF+K
NdolCRp5rjofkr4suze3FfGNmcniIbaT4sHIcP/MBt86qtj1IGF+hFGFIekyTsUQt83JXch+r5r9
5BQPQyU8kqhZt5vUiwdBRVG3rOUWSkiADAY05dQyi241Nhq6zGbKaQ2inhSp165T16jOflbBg/nl
tENw+JDMwX2gt6Ddk4J3fMjsA79N5zyPdbofBzO+K5NMbIGNDg8Jv4gNRozpcyhJUbFLD161aoBi
Ns7aexZFXzUd8LkmvDN60/MzXKzHxjK6wwwwijRnn94Lcp336gyuzHcugDLjz1DZIXKYdPmr5c+j
d51Q1SHMzBxc6Mf8TkIrDEjDxRq/xnIRfJudsk6/kFaBmOwishTqtbu27AGfX2FD+13OUndGql2d
tnPsX4OqCdDcOnV/2Cm133ANVjtd0oHZ1u8iIMzqEKYHy5u0I8XNFAVrrTXXhhdhAQCJ/owEfnDO
tE7ekG+GAE9LxZ2wYQ39yymg5i1q7PPpY0zps2jbqLYjnK+JFbb7oOyOsV5FL5HeVxub3Pu5nC3v
4lMfXptLsrvPF0PJzH7jEVPuqB5aRwy5qY8GPfXKxpmuMH2FzB+DEIs+DyrnAuSfpE+etQVupDoB
3yZ3QwPf3w7mam01+bSa9AT7q2Ww2fmUWYv4Mxjv7jz7g34BLfnnoSgwoGGv6+7Zp85i1cpcvyQG
sDxk23dqnGP80KcuunO71LudCqzZx8CJPvsDrI90stluyNa+d0d03PzSjD83soR4FHgZ+BhLe6LM
dLFkELyQk5ErPzlRI5ouWtDo4VbiHUlZExiZX1d3pgZvAElarLPzub5RsQIsJ1qXRnVHpuJlqNCO
aNiBhlu2eCR2wHYeJkSKw21ls2jTCnARap6aos78KIFIk/G/+bjW7CEIn/Fj2WZRxhubgC3bWnMQ
bVyWy1ujEzy5UY2/wHIob+ygce5aVzh3UwKa7j8/OSzz7/cl0xS6YfmGbloGDG7r9/vS2AR5Fw6u
/WUMgq25+CgYy4HMW8+2nzMbcbsAbNpfwdobo01DefyXmBrdgw67SUvNQm1kma3a6iwakZXX55zi
02wiLdj1O7LfGVtIJ700Ebc9dZBjkeCXoc6RVdB1hHgYpdph48MqCuWNmqPi1yFAiF7QswpR1GkN
fVXaBXw2E6Pr//w+qeXEb/dv03FN37MdzzeE5all4i9PWLtOcDfWnOqLZiXF2iUrtC/rCm9RgEzv
0kbBDl2719Lz+hvyyegXLHEvQSlRr+z5Lpu14D60re9D5Uz41LJ/YTnRnmwx6p+SulqpeBSY8YFs
aLVTTaPAIhQExzNZO/NsRWNzvWxtVCzIOz2/zHaU7zJhDBgvZPFOeKHHvTd1Pw3IG6ULKPZv8Txc
W1Vffg6n1NsOGAMdM3QXP8V6eQUYJ2iVXuO4mfefMvLJCuj7t/EFcQUY9mMtQcfhJm688mmpS26q
IrZ2qqlNXXkHK/WQku+qEF4WMLwjWR6TvqyeMMimwtK1P6ZJM7b/+dPy/m09xLPWpRBm83nZgjLG
79/qpm5Njypm9EVGPU7QRvlpdtrgIclr9zKUzbDq7H54H/sI/EDoO7CVPeMFjZwdltjDuy3HbO/1
It7bVt5t2wikiwm+5MZYDh6VtRvVVGcqFtmCWo3rnhKRFvesd5B00fnZ1Hgh3yMWiF3syM1lqPXq
HBjTcK4wy3jpJvsuapL5DlGi8sUX9g/qHd2takVLkrKrovZGNfM+HtaN7w7HZplZh2zVwtl096o3
Bje+NfOm3YW+yE/RAjkDA9mf5cInchbt+H7dtUN7BrUH1FJFVN/HqHoQyIh77BaKFqWpPhm+c9N3
lvpeLhzqY+Q2H3mOVYc0aUmmZDopjFRnqJnKZWjbhQc3gJzZ+pN76yLlNq9sq3Rvy8a6NKU9Heul
Q/WquNE57v/wwasP9tefqSBHaRu6a+oWmzXj7wvhASlqOfih+XkSYbMpnQpEra0N10PKFx41Ev+1
bBJnx5YiuXVqz3nIZ4R3XQQWVYs6eHZnSws4KFvgxVRKbsvAildFC65mGpAyUwe0ooqL53LvDztL
YzGK57iH6hSplvEiWRIf//OX+t9u1cI2db7Opg4T1jRN429LyNSya880EuOzawSfWkjNtx13mV8O
44A6H3xHg4Xc7K5yxKVvQY0MG6sI/Ps6F+UuZXuPkRIapHZRBqfai52TDoTmILN5vg3k2OwqrJnv
oZ8Nq8GcupsqNsjFW1V7AHQNSiibt16QB8f/z9l5LcmpZGv4iYiAxN+W99Xe6IZQy+C95+nPR7Zm
eqs1oR1xdEGkg2pVQZK51m8M8HsHWSrUqHsvZf8t/a/ej7aPcSTW4n95pf3x8AvTtYSjGY5uuvPm
/dMrjQXcxJ59rL5Eafojy66E573zEEXWJZyxPBKfY4o0XqF4ZK4+2mQpbh1x0jDYej+hRKNmIYvR
NIOI9XLcyAvIwbIDJZs5+uEdR5LW4y+od4fCQBmMAVorTn9+h3/LojrUs1TTmKx7YqDgDiCMCgA9
cMNEfbWljsncZoetdn4fAurrvarPQ3w0VxZozY7IwNbZTVWnD8IxjYM0G8KJOLvxVbPZmYjoQsCi
Kg9ybJ7G72NT8P7OwiyDducrw6aPRA3d12m1RTuUZ5DyzpdATbCndwDjESGx2cSaL0bju1+s3m6W
MBdQF9F656ZKEGMVcwdiQ4SD8yC7gqzxr8XkIbo5d2Qja7zGGzEDN4P83A7qHB6iI5qKZwNA5N8f
E1s+B7/NARZrGhdgq207gBD1z5EBJCsTDS3bL9YAcrysQ4JfuAusI6W3n0rD61dmXVu7YK4qPRhu
VW+ys+zl1Y17L1HhsTDNh4wlpmweLbBTvNzeUAO1n1oN/IeTG+pSdroCGxaPR4XD3Ovkt0HfP+BO
VF7M0rTPph+KZYuy8hswdxhV+vgy1QWoP1xT9lnoFw+VUj3LAZ2S1QurHZtb5B7jY+BPyTrxBuVr
Ey7kgFxk7qpwg/HoFZmLT7zHq3++NH56D+wDrAdWMfpu0BXcyCTx0kktwn5+z++LzNFW1aL6dpwP
0H9+tVWZUd3KA1Ip/2yTgz/OVaKufh/30SYilJJYU/x2rc/XL21QQWwnBdnze9tWLwGckNdEx14o
Lodsn9eK/dJH6MbX9mvXwKFLOrVCrcmzXu0SO3AoiyzgO3AlGIwgckY79EqoCXVm3XTZgOZ1AjXU
dct9V5D4Qygk4THRfeyioftH0OeqsT+y8OiDJzdv7h0B9kXk9ZMLQeA8GY1zD5xNX/cu4m4hbsT3
o1912NzhexQhXbFk4QLCfGivcuww4eCVVIoHa5WxvkYyrMqnZCF73w95szTcaLpN2DiezEHTt+K/
QilS7+ST/MmHyApG2tMWK+abjyZ5wqfzP1U/Xa6F0bcqTWEt5LlSZuXjeimWYwe1wNIot5t11+f6
jVloDQkOPlafS8PcJnvVwhXvpb+Py9EM37gqOTZvxrhbEu4ui37uPeqtZbx3EJvWTq5EyMteZx4t
S8XgA05hXEyOaNIhQUysxUBRq9GtPOReg5iBF6bLGU3z3taYxrS3sxkuPI9r54PatPBbYnH9ODWy
W+UipnbZR6NYo270aDjueGurU73U+q7eyqo8DJnWLvrOSfddU0y3sk1LgQcrkJ5kTbYXo7vPnWI8
fzS1ZoR+fhvdZLrZ3JjZD08jVVwnOBoRah1fsPX6Qb7Rv3EVzbgbtODSjPbwYpaWDpoG9SYcUv45
qo+ZaaBWXsa0AJcPY3AZjXpaLhP/4iFtdueqynBf+xHRBlKGW7+bhntRjvpp5h86bpeVxCfxgALn
AlKQsV2uOJBReDlp8b3gHYEu/3jLdrm4V4e0XVtaL9ayOrpxeJuN5VLW3keMpbY0fKFsYSwTYvSJ
JSDsZVcb3TP0Yyg6Vn99tsMm0t6ZhtXXe9khD0kP7HPjmvqsZdVXCzla9jS2eg6SorzTXMSzy8bs
z7HtaBevBZAEiLR8SxAgS5F1fM7TNNtm6CnuTDUvHrH+upUDvoTCtw+BXSshanTwOtzGOA+OMxB7
GocrFNj0Ahlg8T5CYyVzVGLj9DFCDvOLDBc1qwGZbKgOi+XKIYoQYE0+mMP8nSXVUfMRkQ9SqonV
ePss6/U1ag0lypoEdOzBS990BHTK2Bq+Y1QEsBhLzbtu8pHHSRtr50XqyNzr2O9DEp4517K/WSSV
JbviJsvScc/7OEWx4rmF6YVJ34AAYJ3/Orhz9aOtSA1+xplouQHh5i4CcrkvWPUtpXJAWtno7qkA
MaMyt6+BymtZKgZMY3Jnp6U4FT3f8lT0KD6j2vhlcmbKkqYMl1QlpGdgJiIMNqkgv5dFo5Vf4A2B
PgrcHC5N275CzbWSrPwyAfLfevVUbGU1EYdi8ICHDWO5m0aj3siTkYRc5vDcnntFQd7Ji8e1bA/q
cNdEmvlYTGp3SHrDXMnLaJV9URPChV7WIx3QojuZmJYBW9AbXg1sjBelLQ2KpvEWI/cvsl3zwW6D
75bGBsNLPByDebhoFHXnYti3lqMK1bwatUXKFwT0WbcKBcXOfngdzQYJgHIR47e27GPHfLTU1l4M
TT29NH4d4/YUjl/NyIe3XonvepTtSJP4gDCVnzncyIiAzrVkxx4sSHNv+jytfsR+eqsMnX47+WEG
Y9ocbjJg80sIE94mjsWs7au03m4UTc5abwjqtRcliwr9xKtrKpm30DUYghVf6SbOfFTyo1cRqC47
rLJSzl6vKefBRgcsFuVRNn20y5Laez3/KRacnzqMQFfWEx+2rQYLh64pvjpJiGyPoXiPY6YnIJpd
5cbNC/+WHY6z0KFwkImlzfL77GKK4JYU5SlS9f6oD5pxVRvfvOIXEs+ybGvZJA8pQBtsWob2QCqS
CHbLksFVteCxjwHcAn2JQZG04SNKHfY17krmKzotLx7uff1HXobhY6GKauWMKZ5H7tCch/lQiAh5
h6zaqV7WnFXH5jCXZKccVhp6sTQh8a1l26dxZTJge2k9QNrRTpVQp2PvpiUGOnX0MA2kwX3AFz9C
fDMaw/vRmUG48JCeIt/qT2sfxNj7SRD4yk2UaAsTqPTRFgjHajDSOgQr9W6nGM3NexVVeeM01qjD
LOy1Ad/usckwMKgKHpPITKvHEqLgGmOwYOv4VvmY6chZMqvbuMVQFaWBkaiTI3o5V0PbtncBWtJL
WXXarjywwIzeqygqukd4ieCP5sHpZKlnUfjfE/HgxZP6FSj4twiI5utQl97Cr0z7IalEvcodK7iF
/Zdvon5Qz4NSDgT5R/WQjPxIiVUgsYKfz9JSRXsDwzbeqfzbW9rYXCDlmSu/GjU22d13TQv6nzwa
SpUkPyNWdosYa4SnMhyDdVUAEf7pZCJdxVbCE6BGlnvqS7HDZpEHoDCsp6zM9EPhjePNXCubgm/K
D7JHUMDJQtH0CRFTNX20fQNItK9UB9nrahmai+jaA4mnV3RDj8qdO21klaxxtO0J6K2nMUsf0aMy
FmmrxCc3r4OrENpPJsPuOQzSfFfAs1lbCFM++7mrEfYrVFRZ6HW74CSCJr9rMmYQ00fYZm62S6M6
wmaWE2r33KB3uy6GWt3KXm4WVO6TKgGfxSX7flUBU3oykNG72r3xj8+FFJiu5Tl6O2wE9oyW2tV3
OI7lQJNLLLtiK7z4SC2unCqtn5FLf4aZxP0Z9Usy3u6bM3kAteaTTLgn2yEwsQqfTwockFo6tsbP
U5C8n2Q5/dKpCufN71MEKuyovvPnT0pF8M9PAgRXP2eV/2wpvvIjLbt/fBKs3t2kWAvmUhOU6JyM
lyl6eajSZvMvm7w51pHLZP17Vp40mjBUi8AZAKQ/4zxt5hWBosKnsKNAR/izjY+iysRTKqLXyY/q
K8J/4inQYxCsdfUwlCx9+tFbyUFwsbE1Bmr9fkrQjIfIAFUkqzNgcosKnc4PxyWcQelXaJPoO3lF
JCJBWRQxSbq5dwyja4wFzY3GrvxA9Ce85LmX7YIEnwVWawh/mFN48t0kXwQRW8o8HGCXpgPOWIn1
IEf4wzOab9297A+wHeGzm4ushRqvonRUk8PoBk9O7VoIpujsxlVr61W6MgMJnRPcUuhBc7VWsmgX
x1EE3oiqm5QD8pquvZNVo7FghhaNOAbOeM9E/CQcK7uz4y67i9lygMQkk9EVPAtLP+LhDbP0KHtB
jLTnv/+Cmv458zBnQl1XNYnVWLCEzE/hrMhmNilrp2eHN4xbAoSTTvZ2YmL0UsSxGsy0o3NrqsbR
qjJuKv6vEO08Es3WaN542ZtQneiuqPL4rsTEeu/EZkMaMYJY7qIlqiJMvK3VUFmPedG9qB0v5jbV
m6tfO6itFNM+UUT3MnX9tJtMYJwB4nAvpY7yxkQI7GIZOOSAD38/HXpIs3dqHp1+vlrRwpB1Has8
99iTPI3As+XpdTHlh4IsOgZcDCtnOEVmpNUpBX367Pz6TNet46PjZsZSjvJNBP00ZsejvAaaSCQ1
x5XiRMNyIBJ4I1CYuykwX/CZ3i4fTa4JJkYfEG2TbfLgYcWzMVDXfT8VOWftZJTWs4qJ7snHX3GX
6yl6b3Ppo+1/lf4+zo7cX9dz/1v6dJU4dM0t0Glyrept3SneNgrCcMkGbZp3adOtlgbJxmy7fPXR
5mvttOpaTV/L02RHZ4hyaaR2t/1os00HwbRRlBuzn76DA0ces9ZMnjxf3Zs6YazJ7FGqrkPnDv33
fGllQfsqOvMB/FgACEdZ0wCBSXXKi1529Ze/399/JPx1nT0CaTULFjphW9n/j4RRZrHJCUUTvCJU
E8YHy97VevYAwav5YTnt1hxr7YvqO+YyELZ+LdHU31fBZG0h++enHPX7RQ5wcAHCipt8PijI+q+s
GCSorIq6ufz9T9Y/Z0102zVtneCmpTuGY5ifAmeWpvphQFbqyzQOq8idaiAiHIykwPPZtpsd2+R4
0averzZ1sLH4xs9uIVKje7Wz+gi1D7i5BsWKNALkqTTtX33w+ovUTNVzj2bYvTKmVytV+9ei4gcS
WMrs0mAFbbrwM3Eem4rQ5mDgr50nvOQt19GwTaRHluRBDgSp0ONbFeb/AtXQnU8TE/9xx7YQUbZs
g6woecbfk0ew6EFiZLP9gMWEaSZlfiI/489G3hTt+ZAKPz95BZxzAtj7T+2yKkd8jJVtiZmj1ZoY
eP3NF/k07qP6cW7uQtyB1RShCWv0dzri5sfAdF8hDhADqY0RgwbbNzeOUdM7D4EJuhxgzt/IJtBa
w56ZdEKblk55kV7Fxql2QmOHHN1wpxZlj5jGjRnlXFLpuDf9qkW1ZT5BXkTxymABfMI/yovAMBsv
MdZxstOs23jtFb0hEyXHhBghS05gDPF8kKWmNvIFMsvt+lNHlqLVvpADLR6VpdAQkq3awkZOL56W
gR52D3ZijRe+kLs27VD3mg/l8ApjKr5/77cIjbJIrk+yDxCLyLLmlCd43lhlg5arH2h4NujqKdHK
XyXZJg/x3PtpsGyTvXVj2HvTR52mn/ziqLotwYcxuTW1oiAu/p+D7JwcBO83uTEWR1n/6FYjJI1J
GgwkaV38dpVJ2ejzm1ebDyr4lUhr04szv4eB0cTnqcmu/ftrGJD8BrPWFpzC3Du7+SDBmZFJBFUh
L9KVqXprthvZJ0eF6VTtUV0dWajM7/L/9alaN+5Dz/j1qVE6qEtnMIFspNOEgi4GjQmSe681iB9Y
aYV7hbjpXGW1F6PyKnqi+DoCDKduENk1zZqv+AvrF1TljYssWZ7BDhCXDKssDLaJEyAc2RGxz8dG
oi7XsvpxkGdU6Lp+NKkkHxatFiOT0vTKGSAQYmwiczaBailn2fZxCCw/WPpFmByIHsdHNLxwAJxL
8lAr3pgvZJGsVbJBG/UatUFyivwMBSynyNYOP8OqiopqnSKzgaoEetAEuQaIb+1Pv8zRz+i77L5u
iFv3o1DX79W6bW9dbIOEbnj50swqQi9l0eFHx+DA7dtLFk0ngj/J2SeHh+yp6Sy8xtCfh0FY69as
p62s5pgDLoxpjK9lUPtPFSsWzU2M52QaOwjLv51ldTcpJBmWm01EXEDUbzzNhxFw37Nn5dU279n+
5HlQoGgZ3skBKL2NCzvwrJshdLujWeRICA9u8QYadL6AUyjOKgM4dURYSNy0ozEtZAdQsVsiJc1j
5/kF6jIIysYZ6PXQEQc5wCzRpFYIunQOfqrFMk49o3voXTatHhpt7JyrzUzC+TqsEE4EZBVDYGPJ
rO+8UBhPRg00a+6OnBg0t8V+Je0ra+0E5nCYwcXwvpCeUwLlWErFuUFdZTbiWZKY4RfxPqiLFF6u
2xyH3P9F2BBD9518QnGLB9p4qcqS9BQQzNfamNZa2ChX9BbGu9ElrlSAId3FmRjuBCqLt61xkn2y
pdLsAnRSYC1lldjFrWEY1gFPxWBfh7q+iVUtfxmzeiO/C2tou2XQTPUlTUpSeKNpvn+9CDGvsizP
XjWdhxpXHnU/BEN5b2L4JM/MtBgJtMKEk1ADVFIM3127wxh8gavx/kMID5G93kGjU8er46omZba0
KoQRlA7Jy8xA27Qu4clBbi3d98IoCzgJvRf+2zWq/58xf34E18nqtpqXBR8fofjC/JfXsvjzrYwz
la4CcjVs3XI/v5VN02/c1GqHR8OYnGuctFfsO8pXrcUfs0OjZSurGbIdViUImFVkBpd9Swhy7Fde
7itdzNdjF8sMQTxIgkoEJP4/JcWwXVYZY7SVpffe0vqX1CQyJb9vW+eVFWlJy8YgFwiR/nnPw96h
Lgsw1A9G1SO8iequWunazjYQ45Sljzb3f7TJcW5+xTV0MSopWSk0Y5J9SHD60E0lkcfE9Q6dKPZj
NkX6Vhs8ezO2vHne67jTbNAzRhNlSF67tklWel3Zh9JFUNSs7yNbSViVWdk+DMKU6ZlqNHbfcV/U
bqAy6ZD+wu9yFBGAdK07OJnJauU92EBangtglZuudirrkgxZidZcWDyLlvVHHTT4P87VsMhXvu5V
D346Gbc8f6z5ZoDOaOO8lLs4bgbs9JzYS7YBSk7XnizvyfaGjayNceteZalqHRWVMfz0Yhv56YVs
VKz0FQUtb/8xWJ5PlGqjzqe+j5XnJi1vY9nYDbiOh74OS1bXvK0fqiVrlb54JgRsgwQokoP8n0Su
e0fm0iB4G3aPXZMR4eV/ZOFXsIRTPqC4ldnma5GGX4NoSr+FU/RqVLnBsn/wuEEdEKCYQz7MA0Le
E4+hWTLV9S6QuXm59F6Uaygxxvyy2tjWS0Pnj/hYWFVaW3jLj6UUCqV4LsCO206tkW6ccCr3rMed
B9LEt7oe6l8L04tRTPT1i64HxcUva15Cc0cbTJeCB+vRVTN/b4dVtyl7Jpw6+ib7ST0H6ynBkt5o
1NmbwevXOsv/S5Kwrug1t/gq3OgZlleHrJ8wDyRylZVs51tfRtgDv8xaqtu+teutXbjKS4B4jRyQ
4B+1Fr1eHdBXjx6ykADNfEHVN6qlM07OGfawfq2LjpTM3NF6JHxRslJuhVd7xylNy5WVmu5N1MNw
QZf0qa7yGvmywn802RsUvjY+d7ZdnMbKQD9pzMZnaB7hpgn1DEQ+vWGBsKqC9dNF9lZwnmwje0Zl
abhU2CawJWFUHE7TdvQVxJDacHpuojZeqtjfHOVJtuuvW6TbHpS6V27sDCdZ+cHwXva2G3QreRKm
i8mq8Rxrj6RZfa4itFmmcQLYUc+7pjDSHz+q+ET9qpaFVx0JLf2zKnvDipCDPLeZ3ZXC0iekm5J7
dA0S/2bgHUK/M38VefV1sz916R00aNzK+o8+eYbimWs9tlQwIfs48zzzpRzqCskOBOcAqhKyj0nQ
dMLaJ/ksTecVKr5SdnQsRs+8jyfn7r09cS2ibiCJnWbwbllN/5DtNUuSZVojCABpKblJm6JZBDPU
RBmxa0kDx7haU9lfwMniBxEhq9u1AGsQ513bWWMf3ov41dgHWfdIxmyx3UQjh5csYjjGORuRsaxL
rHre28rSOofqpBz+Aa6Z23ztdgTS7jFZsHwF5dZF4VvV+3d25IU/ur7c4lScB4sifUsxCI8WRXtl
Z2wGizyOULTwpx/16F2tyunfcN/5PlW59iomY0AVDIG7gbD3ApV4ZHY920ZSMGEHAYHN5T2keuhp
dg5BrrkoB8lSrTd4RTlOupRtSgVlZqEEXCOV1yCDEG7R7/wpuz/Oc3qsx4Jgytedlw4LF5lzuKax
v1as0riwx1Vhs2raPnOj9gxuC5k4M6jvlYC1sjNV3ReU4q6eD1pxoaz8rOve2U3hTGqSzCbJYvL9
VDsGE8ifmf/UjFhTWHqaL7pqsAGgcSDYB02kwLPO9SMWIpBZBZe/QUGtO/hB/aLN/mzy4M5M4tZP
zxjEK0fZJIdaAaKQHjqnq4+xdoDzoGYGuySqzJUQo38VaTPhXmWNONMlxrmJ1G4t3Dx7wBdLwL3V
/Td9AAJTs4ZedHGxipH1+ZYP8azApxmPboj4obxS5Wu/rpTPBq26pYitpVTmmdBWbobB2ZkrCcvQ
c9pPCcJufRlualuZfRHosRMjgoeIP+cSJCRRk6jZUUhPw1yKtDI9+UXV7HIcCN9LwX/bPvXmft2v
Vaj8oAPUg0tsFPbNXAwsVT0oJgdZlQdTdzJr/T4IZUNTYLTBUCe2tGWuFeFNh/Rm4ujJM5AfcXCM
tl4JC6ozehkogwVEB6CrpTdOouPDOnegh1aserd1DqUfuE9V0i4TyxjwSIEikfXduJFVcF97nOTM
B7x9ItLFEMAS1Ldb/Fz5qll952HtfcG0PVym+SxQpujVJkvC7IQsL1hmZHe35eR3t5o7jcsggL2u
JiQf9DnC5M+xpqYPjb2TVc8fTbLklL2xCmc3QxXDHy1OnROO5A6bfnhzKM2ZSzFXZZs8TAUrlwWc
QywiHcT5UAy6rQiALTXyYQjpFkgpyPo014faB8Uk67zF/1P30+rZUDM0vzL1RQU/nFZq9pMNIqKd
mcl+CaBBEBvWHVhhaxM4RXi07NQ/t86ccFKa6rHNM9QvUPb90b4lSZz/zAQY0qoSzqPCtAdwIGnO
fl+JQ26n8TYp2/KOXScSH2mZvHUYbsqztK64+iOzFcA9b8nUuv175E+Yv9OTyBIari1UwsKuaeoq
t9PvMS9ilEHnqIX3zcxn+YNJ948psT44MD9F7ddvaTytX8wWmesIg/VlHJ5HgTWeVkMrVkwtvLZi
2OOEhOVf6emsyPJLGFX1vnVXul2E27TIg7sgu0vi5prrvnFQFVM/EC3A0CUvkmXYtSBgDEgZ7JqM
Va6OqH4NicrUweVg0KLxuWmfNUMxVs2Ifhtxu2YL/YRwsl5BqWkCbC20gzWDb2wV9hSC0i9CQ1wr
01+iHyBn9Zspf8SMzgXpg4KxIL+Jc5STnVTN07Zp1T4q7oRRkU8CE669uSObmi4hVipHO7on6IGq
t+jrqznixOV10JFCVKSPimqTckchdZHh07pJQaaueg9/KidIlp6p5Ruobuqm9xJ9M5nfWkNk+45Q
y9omPr40ETLdEAEflnZVsPY22703hckOLi5YmQncUGzmCyR6IXTioaaE/Ml1To4nNtFwTsvFoIbT
fY9odKTg3jgGvPOh96IpImJ7DY5JWQO8Kzaj7ohFHPSk7uOmXKkIsuH8gJaM0ouvcY5kX2dl5Trz
vWyhKGW6Sn1R3EWgAYEUiDMi1uLcwAWLtbDFkSFYonAzHAAcu0ccDBE+ryGSkTMM7mNIk8tkEIQc
8XUDhFhWe3T4VuhhksyPmv2Ejj1iDcXCGogYRFP7LVVL/QR85s0P9K0dsGayyjzKFl43lgei4X7j
p6dUN56GyNIPfqPaq9hEvpdVi7+MNLfBO9KqybE8sKtLT5D501PJJD0GiL62MDKqyCvuA6N4MM0m
PZghqWrPOBK+viKLZb0w9+4DB3N3fMedIDvnuhU9V0qy1ey+x9QqrJc56chbAzBdVxmLJLBBPxQB
BnA46MGUjRZd1zXn1jpMwCDWs5rnBlPfc5s40znIAagoNllxKGynwsNlVoW5trEHwzwUZfSUp15/
9kaCsjGaGY5Webt2FLcO+9EFU7KzR7YUUWgx3GtR1V7kQdgoJw5lhgVfUAG6KlX9qI81UDndPhVk
Y689SJTVaAXI99vY0AK2XfbetGjUs1865hM0zYUTBMeSKPZBSZVhP7rdawp//GyIAWy0zs+oA3Bd
Ch1jYXb0gBvBT666CoEEb3LEdmAlu0qFvQwV/Zval2sRCl4v4zCc1Sy9aeAu4k4PvhaSPPIYo96s
4qzFCD0N1gQs3G3i2/kKEeWVNfhfLaF3/zKtab/HDJjVoALopmYCBoei8Afpksiam8fw0b6nyGsd
UAC0juBHVriaR1gEJagzYR3iLTJYqguChx4+3AkG28KBL2g6y79Psq722+Zf/jW4hCPY6roaqc/P
TPIByLnouL2/u6yJUeFoK+yk8x+dE8wUmrFZTYYbL6wI3RBncH7qSvytbZrh1PbutM8NZ1uqNito
glg7VirDwVMC4E9NaG+0oETlfELbsO2CFxBJ6qWegktc2xpQgy48p61Iti2+EOZabsYxTnxW8tBb
iCJ6CNvynjnVXftFn+KvlZjbStWfwwTbwchAQ8ywYjTM5nB31LotXxeSOG1pqWvN7/ZpWotlYKrd
cvS1CucoG1LLXK0sK1nXvX30ISLhQpAu0gFvQmQjf7pNGGzNsHkV2YTQX5Hf5Y7hHoSvHfpQuUep
KnqKuYcWmuO+pTnSdfrYqkdQIsYu85nOciWJtqYnqmPkr6sZZdu2P83RuHJ3wsmqkvXYo2ZaeXF7
EmrTgPB0sRBQi2NTts05STEHtvy8XaKeGy9i1QmJWmg3SPkrZBNCfDPrcfr5999f++Mdy50434+g
0w1h286nd2yObqddmn72PbPV4aar3AKzJ8/ol2QZ7utAsEgviPGK+e4syjy4NZ3oX/gx2u8BKHkP
mrYJUZw4GqZIn7HxaPNltlu52XeAeOI5H0EY4qZkdwoUtcZWCENA40dVbV14fLNGZxY/cZKxtwFr
PJyD4pOmxvEhBnfSht0Ij5633d+/JvHHYzInSwF18Kzo5CA/J041xa4HeLLTdy1PvmGD1pyAOyTI
saU+sE6kVWQ2V8TVGWTEli2Lvw9GbVgTAwYv3OfOJjTFG0r+7XnAXRYtlVE5JpDwozFTV33fidPU
46P59z9b+xTb46tFqluFSekIzZ2Th5/wDFrM/gsgkP09rHg+1Nj86ra9WOHUh6qG55f7zLbAlEzN
kxmsiXbvURvXv+TOsOddBwsW4z7e2kV/UbpiQbjSPdT2mCwiBzF/1P+XGrcVa0dHewhLTV2PQb5D
UEldNbV/1BzEGjw8/6w6XWE4Yu0Hf6pXhBqdbe8QHOubBGGSFINN3IxmXezk2VOGbGP3yBcHJHeP
JXjLdel5SJf4YXeyrZEECHlXOL54eLZ5VC/KaHzLDJKBARTCZayM7Xr0B3uTm07Axi3vVnXUldAH
R3fjt/omyM3qVu+bFFJ+Yq8HjK42nmFEvMJdlnem3xMOmxoIYnq5qgy/WXoFKz03+gqTLqjLN8Uw
zHOZsCBTFPxuNQenzRL++8KOwpHgkfcAt8zd90b4s2WhBM1HLjaHcY9mbbEr6gb4LWGKLa9Y7YDo
bIjK7jdVxwcXRQ296jCiyptgb83JKYP9KXaRIZaMgbGve39Y92h+LV3LzO5dZMx3btf+MNEeTFkF
CG2nwSC7KWqWdlcQO2yIVICmB288uaKId0HZa4uxM8KJ8EK2NMtkOeIVfqPbCj6sJeKPveoG2YJQ
v3IbZi+ZQcYf6wYtPWJQyWIq01Z+/xN17vS+zg1rZ3T1tGyI2aqmdoMi/OwLBP0un5r6X95Unxg0
77eygZ6ETbzaRafuE4OqVT2X59L2vltVGLD86LJFbCvuJgays9HUsCVL23UXyzK7i+FrGGJG/jFP
4Mwzt2wGo7vvZoc+qH4PKT/K35808Tv2S/51BNBh+GiC5L1tfCJ3aqpIqrQsoh8DZoq4YGDT26v5
LfdJjs372O+EjfFYQepkWRBu3SRavdB7wMlSeb+YELKKRnw49GSja1a9AaNApC9s0ttczdy1OgVi
M83bkyzuQ37+RF8bqYltXh48N0w5//Lf+WO+s0kumC6AA80S9h8CM7ropyke+vhHH7ZXYMPaveYC
d69AGC893pSrsa2SmwY1NHAS3VITI4w0zdGWjcmErei4ete1ln8ZnBYEbWzrgCCj7t7uH9zceRv9
sXjwyfn/G1jE/bya4YvXBZkYXXdcg4nk9x2jpYV1WmNZ8EPxEb6ZkFTsc/uxSSKWCsiXbqxBDItA
8fI9nB3SQ8Bi71EbvrET95BplrmXm6lO1c9KPYDXy/aixy0rb9nvaPhTLHzQlXbT12ddK/YRgcOt
5vizYAnEGhTT3EPVT+pC9+ot1kDfRpBir3rsAFxpqnOUetWW2HD8kHYVYTMm06Ydnv/+y31CsMkb
0THYvDmqKcC6up/wMlPaopwwxNEPJxX12o2t/6PuzJYrN65t+ysn9A7dRA9EHPsBwO7Zd8XiC6JU
IoEEEn2Pr78DlI7tkn3k68cbodhBikXuBols1ppzzIQVPMb23Xn3pqzzizPrzg6v1PuiERQ1zGdt
6exLMbc73EsAiKf02pxFe2UXaQ3fWn91Ca6/Mz3tRGLhqPXWC2Zf0iAxa0SoF2XQdGoMKarAPsmS
5mYt47dBDMzRMYcqfK7PMb6eSzvAIv/z98r4+afrjf6HTYvhMUgd3fnDnNBOhd15SVm+K9sWEUra
6QY3sE/Q9pi4J8k287aQeYROprz21+TR6tOPuFmNMBeGvVeWn1x/PlQ+pV3IPcAebJSV2K2yYcjv
mXnjU+11X4lgnq80yr1eX+yk1t4QqDwDqqA8irvxxuK13VkAhyRj6+hbCZn2SrPuZtp9N3n5Vbon
1mlFmiU5DlANSt8M7NrD7irM58YZdjE9ejO39Auh5Gj5+1FA2iUlbEA3U2KPr12WRupexzjJ0nAg
NCToknJrfnDEWh/sogwWy9EINSlApWDQuQX7UF71G/UoKfyGCHuA4GhpeGH2oL1oi2oiWhS36Ber
G2N+6vtVHjlyJtTpHUzdRVmTMjyqECG4Ea7mM1tCJJ7d9D44w8VvWrJ8WHyAgQc0FfNbxTY6WBG0
7jIST4Ji4/A7dktUcVPesGf3L55TyQtNrCroc8s+6mk8nxdv+ZjlYNB1KPVzvCW6xkb5ng4NqAvq
mAGhAfNVTUpH3JBL2cP2m5nZ9za7LixyFDwEcJ+tFGrZWwVuHN2A6JnLPLZAxTL14lgtmZZbAq/h
UXNDM4Q3Rr906dJdW+MHDfr+VrEZCsCInGC9TQcrbvMXhP7nuKVGXC2/eEpLrpjBm/2cQPVukdYF
2QI7gtq4uNjbAw7pgITW+iqJ619gFL23+MCPemXfAHa2HqxhmI8uNNUJLu2tIZFUznbxvRzaa8uB
St97yd1EztYdsNSw04sHkiOqDzdhaXduqO27X0p9dYKF1sOlFMbNbOvG46Knh8Wr87uJMybMs6U/
Mi1R357SiQihFCcter2jIyn9gydlb1EX/i5jZ3JB8b5cJwOlqtXzu7uE/LN/s6N3/+lU4Tq6bdos
hq6vozf8wzw8kkzJqLOGd4f4mDBPF3ZxBb4szx+YQ9kB3Xpew4Ds9gZZ7nWQJQBPHD2JUoIZD45c
vxeztA8qBzif2YDH36h6uAGYLP+UZ1uFipMTy/kVCZGYQUDhMcUl13gzgtwpJ9JfYicwTGzSybR4
kZ4s4PuLabkS3VuuyqOJ6PMBREBFgGA5XMMgsfdZpX98UnNwjRzILjFP9kwPCHxZ/rXoRhVhHWMV
GVKOITzXVEh7jyfGOGAewBuayOoyAdXKt7zPsmuHxyEz9HAdnwo6X3DX5mwnShBK6Vq+zx5KI2ce
+0MS01DKtyEct/JmzMblWjr2Xb/W7W9nmP/zAzWu+6TIfa/AiiEG6//w7V8P79XNt+K9++/tt/72
r/7647f80u9/NPrWf/vhm13Zy365H97b5eG9G1T/P9C67V/+v/7wv94//8rTUr//5advvxayjGTX
t/J7/9PvP9rk9Iweg7Xrb1i87Rl+//H2Fv7y08t7W1Tlv/qd929d/5efNFf/GVWG6SPQ0A0HDx+r
B4C/zx+ZP28NauE6TM1Ctx2KNGXV9ilwPftn9jwWglPbFSYX/qf/6kgb3X5i/MwWj3PUNpnowrbc
n/7n7f/O7Pvt4/5fGH4/LF2cdkFC+L7LC2S15pD2h6XL00FRSKLsjonjf/fwcpnyftWnmXsBUdA/
fDC/P/c/8gLN7Y/93ZlgUzvWIek4nANNH1vdH+/HGAvOFoCMl6vV871BayBwR4CcemNKYibCVvza
deKEarIRy7Vfeq9M5SdVCBXIsXgr3OKMHtEO2qmboqlHDwWQAgRt4gdeKZ+lJ55qZRFw7GC4VJzl
aihE0QBMq0WzRp4grJGM1L4KFMzUERyrjTQaRq29+/M36v5YSvjtjdqgzOAi+hx1/rghSB3FKpl7
/pEZ+jj3pKGb6LeoC9gdIrYw15UKQVJ/t4T6YF041nN7B32+CPu4rHewivdJXBxTUXwUVnGlFOyY
TfSBoMneIbUqwsWR1BQr1MVVNwVtoX+BeF2djW2ttk4U6U6jY3XhmljGruphPSf5tcqYiIS504mI
O2uGqPa+m71IxxrOak09hUqkQBqQmiK0FLDjVl+pxPm8UouX3Y8EgE0u5CE/x0DvJv0ryXhwFJLm
mEKIKSVypwTTFrNrdsw8GoxsjzdEufzQM1CoNYmtDhcg7UxAIIG+rPDkm7tcJB9ObnQB+RqP9bBE
xjSPIW/LixYr/1o1FUFJ/vhtbOwsLBw1Rf/mWm2LwB8HJY4ZvFf0x7hD/7BIiNaqTdqmAIlTzQv0
Jn7KzPzNx2yIeR4FF+3+gHjuISRgyI7GZuO7tlO0OgBaNbcK4qE/6Cqlu2kSlp0D020pZsSTYUSG
nM51Sj/SbrzXmUBGAmyokwuSttF1FGHsJIe2JsCmVX2y95Z7/csoFB3YRH7YgIzDWloE7REwAaKb
cd+gzG+RxOyohhLMQeaZ2TavCjilVVUeSRKEfHmceVI7vxRG/TJM5V1RMfDcmUoeQkmp52+dXd7F
3dLtkaSQlbIQmmLoG11Po1HVX9noaeaC0IBuDPsRLCr/AHUuV9EqBVICz78XOoK2eOHomJIxT75K
5Frqae7yDw/SGRfqofAZMf/mOv2Ly4T23Nc9qJbwi/5QIewscxgWKJVHadaYwwRAATBGC0BHtnLG
Y2/lr3/+hH+oB/52E3seRUnLs2kGe38YGEAvO5TdPCMt80vtOHerhwqcsgsYinL4Usvyhjp0Gkhv
eMU11QWy4gq7lZHvhtI7sTJ+dPouaZLjOHz989f2r8YsKmXY5kymW8WSD+sfDBQGdJOSsCr/6BpX
PuZnOkO8NFayDjOBa4dD5YxhCaf+P37arYyHTM+jJ2b+sUrvt9Ck1KR5x8JWH7PtPYma+QDN5UfX
DPEumXMi27ynP39SXfy4jfu8EDbtV5bJbZn6pzWKXZnhT9y4R9HrI1q0W2wIeOgmhc2AYrpb6wqg
aw5T4jnu3Kc8s1TQzMYIdUp86Lp/KcZ13IDezP7EMHLWuDRYgcJY5KQV8WeU7hN0iuGlzKgq8kJU
SCR5HimnuLM6fDlqkbj7tPsScWs58lEvbgLs0al2Dc+7U3PqBMpy9lk99YzNO4dA8ch1iC4n/fWE
4LELEpNdc8UOHb4Y/SK3TKDEoXEN3TUOmsrEzuG133vxDLEZUeYw3fq0iwMymmguNe5bT8Mwt3ll
U45rPScig2kx90PMKh/zYF8gMuVRJvsxrIt55yECDWriSSXV4W3iUfN6BZ1gVwlrhFHDZaubveZ4
yMZmx0ZlsDyZY/U86Nu/ZWkN/GWhxMCa02ijCAbpP1n0QKLY58O1G5OMKZJym211AEOPXrbZIhP2
wgNQ0hYqqIZBYFVJkJW3xb+rwRnWjyduhoQnhA4yFF6B5/hYc368AWIjVgj02pmgIwOgibnPyvF2
WBCjAZKtwtG/98SM+Eevr00zJq+hd6/XadUChTxnmS3k2Ds10svactiD2BNHCqhDoIps2BcZCxF7
ldCeJlSyBdpYMSRXlaE/DxmEInpVQCb2AxN61A9ZCaJ79OlwD1Sc7O8S/0q4FGu4dIUR2t6URIXq
oe9hQY91IqzoRbGCJOk+LZYPLLJnTPoismz/l0pgc5rI/yV5Xo56zcGkPxg06a7BU/6aa50NvHF5
mutYI5INRzvDCZamrNdHU6RXyi4fvIY4B2duyQuraIPXuvHqD2raG5bLcbV0A4SdxK5n9EZxwYbr
wBaLoyw+GD0OAdHvtbIc9umofaGACe00XQ5eYT53a/U1pvwUtp39pSXJJCiUfMwyImCaBMMC6WNZ
7F55Kq9Dp9NumnU4zUUso7F373neDtuef0zo6vWFBwAinR5NitC03yh3FBLrFpG/SzZE1OMhQvJR
WS/9pDrauOND2dgfSyMRvrf1noRAnPK1n0WOy+uOs/Q+ZWMdujaZBU6u73Mfnp5aDX4XtcYcG6xO
6xzxWUVqqVAnajafnlypdpj+SUvYfCGSn+eCkczvAgwHYECbExs9msF+UdvuVN9bekxnIBuDVU+9
yEub85A4Iwi/mvbYKsswz9qoyUikmVE2MhoYEqh5U4a/JaFImWwBzQL5f845M8nBWJfEq9fb4mzK
rQmQ9jvPAtlNkft1sYErzTAT10Q9ZnazISdPGL+NsMkXMgVIXymG5qgaE90kQETXPqQWg2EprUhw
NmSTS5sadHYDSpfRTTPPWPx7P3FADWrjY9I1fljrLbaAFCa8bkJlcjUaA/lF74z1WzmcCUDboPW2
c6hj68Vu7BtHNPmu01ONaQjhE8xKJtmGWdBIjINIsUnbS2RXALGBSmQ6eZXkYZpBpern2WjcaPUV
hcC5MnGU42kojPZo5ayl4EcQxmkuIuYp0BJ0/l65MKMsaRqOq3tbyfqypubtMg67WtO+FdV8z6Y1
YLVxA2lSSW1nxB56PH4djfIhERtPsRUURdqZNpE4GSM7VJvdSgWhf18O2iOFUaTUJVMs6PtjJ9NQ
ZfI+QzmG+Wt66KADh8OgkQCm0RBruzRwdO5qAvmOALzWEGnJV5PbJpjRlWLBJ3Nyyq7xFjNFF4em
qb62ZtUFnTRIoi4WCmIoCQgHN7/5/TlOh18bZptTO3Ef+3N36Oz4RjXNY+nZp/v95KfX9WIS5aGV
1wLoHJF+Ue2mL3kxvjdus4XmxEdmtptuvgxO85W27ZPfGW+5dc6b9dwsBllefpWRX+1mQd+WWbi6
0xdqk9HQx2y6+4OdUyCd+5UPwW2DbNzCR4YqqEEutIrqlaH8bzlZQNTM50dFyTIoXDNE1kgobzWO
YDX9fal5xi3t5DVaRqKskxzOYT7rB82w8j3cvMhV6mos46cJ4PI0V+vNCIwnqA2E86QGI5F7oVCK
eKWVVQA9VIRsbb8AmicSjZC4+1rzy6OLaSPw9ebeShxtj28NqUx61Oa+iKClxJwboWovBDUZTs0K
3PP3xfTsTV3H6WN8aFKDNj03M4FzftBY/bPrl/fEH2xdKSwntAYzdDpb3W3XdLBeqNo/u5xvTmtZ
WEE9E7QF7aImJjHOD51HKlWfqp2+KYmh136L5VPb+X04LUyaKVHciRAcuoYAZhEwi/SgI9+msQ0m
r3VoDRP2IOu4P9bgyHZ9LjDyNlVE9pNLZAH5idJrVTBNzxT67KAjniD01+E86CdJUgw7eO0gZ65V
7i+/aPKNu3xjoUD9QlbxMnT+/QxsK0j8/Lmr24M161x+gXr1nkYZqtSuOOSNdHdmulRRWjdtWI+Y
4yCMCKpShCuivEAPGeA2f6196ys+bqOmVutVrJvIeS62U55rM/luGtGoku+FZSJObjQC6ufxuUe5
H/aqzqLans7o0L+Qh/M9LuSRVCaOEbH2kjuQE129ijjr0wylP3AchPU6tvTCmF62QKbbzKWE27sk
Lo1+lE8cI3N1Hnz3I8sMEdheywsdqy+Tb2oB5b/dVKY3lZm+xslrZ1wUwbpIiKyKTqV/0GsMUn1q
HD9/dyK9N5Isbx16jmVWgEt9tgaTbqO3tMO1yVGaJdOX1EEr22IxD8ZMo3RAs+fYDuuzNijEkWN6
LH2lAHVnAc13osfyD3t0JL7VfDrqi/6lWtGqNsLeGY2l74TVnVfmOGoRAlmc513m1v8A/z2HIAS5
1RL1khJORLo1uWpN8pwaHNfAlOjZ9LXXiBSO3VfUH/ar1t5nUjwgt20Jt+kJLtFWP5zoHgRlWxRf
4QsfSMuhGwLEwxm9eWfX6LM1X39PCZY/D8u3snfupkkjtYkqwkmr59feTa56JPFjOe79UkvDyiYv
YwFCMwsikqeakBo2PDvdWq2IZUBFAx6PvL4YfXmyWq05a5xcO2sfO7Y4CC3ttgMgKb7bgw08AMRa
QY6cY9+zXV33lWnOGFjoHQ/EiirQr/SGDdh0vN0B0Rwouc+v/v6QbAWKAuVcJIZxCmag5ufRSw7w
2r2DY3v12VSC6MeG/Xe/VjfLnK9nRD/rOStkFvrkNmyfJUDO3nAPg5oPCE2gjfuXxCu8QCmAEsC1
mDvLl5ZokH3Z9v1ZxgYrx4RoK3UxQuSZjkbIuMaBhoDLjMrJwPzZG9cZ+QJM+s8McZZdKzeDPgEq
OCTsRuwRSrwGTFMY/QWw9b7pdHSjGjkKrbyb1sKka1C+27q6dtP7WnL2WJfkLo6RkRc0Cnw3vZuq
7rns8scml5diqN7baYYlBoDVM755g/NmnWHZvtIH6pGSVe+GSu6MXtAJJZwF6YJPO5CQeS+/HgeH
dX14ngf1zh7qMjbbNsVKo0ysLH0Uw9C4Bu1CHKy2oAdXPc+yysLe1X7xxrlvOdtiWM6TOZRA4Mlu
I/m8wAOOqrI3Sus0amo81zXSN/B5g9aUpHHO8c4eqheHndAZPkHFh3zSc/p8ScEtqslKRt3ixefP
h5LGxFnggWDfHe9jjSFLaMrBUhOiK6tuzq3I/TWUBS0+Oj9PWd5/73r2Kp9X9/Orz7EiV1uP5IIO
D8jhkB5ivSjPaRYX58+vkHwjYWucYkeLLuxa/8kxWi+yixVhTAEf1iHVqBVfiaXAB0hgZOzFh3Ir
aIgsB9QTP3FgOlrorUK/tK+MPnn2zUEeFsfn9Qr7KGdWt1LQAoO9ffYW6jtJP3FwHeGocBPQsGUT
J6uULF62biHugFAToLcwAv9qLdPps4YJqtWDGYploNNCr9I5sFHpX9vhlVMb2yOhiZ2zXmMIZT9I
jj3z5m5yOJ7EfDxtn32MFgU5AL/v85j56Kp5A72h0fCb9SBZCzY3bDGxkILScmNuxAX0X+N85Nuy
vpX+Pg+JcZ2FtVNXAbDnI1xPPfg8cq8jf1uXDqDVsT/VRkE+8/Z0MjafdX3Z+R4enq2E91nmIorz
qRHqrVlpSmf5p7I9+97F+Yc1r6DL1YlmMD9pSaLSMCYmin6HEOlO9uIhMzxqbGh0Tu6Cl5NeiV+x
ujqpXoYD8+FuiEn8lnoIIBGKUVmHY6+vke74KVL0u7gfJcszWzhoTt+8Pn4EwHPMFmxjrZkfXTV8
K5wFyeNonBQl8itDXim0qVERG6TRlOj3HGM6utRT+29dxQlqGzEwLp2o2eqYzmrsCtIcdaoHbV/U
O9ueI6tFKpMIABafl9IjmylEeKhOs809PmxlxalKfd7WfN+77a+xQ0WgnJYLIAH26yOFCifrvkAA
OLgLFQ54fi+wP7C7NTE1jHy6tBZEanIBOKC21q4y2TRRcy8jkHZ0lTVelKP1d/MIPvQyoArZfV6e
lJkG+2IfIjZ+67kQu3EtXwxYMUFGZXCyq9vMR1yci3WKtHh6WK15Cggu4PbIzRvN9O4FfsoQkRXP
53sPmqTVNeO2CHs+FTejigHd56sc5L0WU+v9HHU5RrlCF9h6ZnYnE3Z6vvtYaa5ZMMA+CyF5y+BB
WI+umYoj/QcRpLH3hGCCxtv2M05tDQPqBNH88wKY6Xak3ioxbmHft631XdXUhvBdIZAQ71ITN+BU
AapnKJ19OrR8pDJrsOghDaZQSfQR+5ySJOvtcmK7/rTs2CvoKrfY6rjaity0EwgzRyiEff5YzPNN
VlGdH2EHBmTjesEgiPOCDQ0HrdCvFcKmkmJDYLNQ7FYGfDD3XNfP4nZJMY7K9nTCxIGvkgoPbswS
Jt1gHIu1YL8wZTtc2UtA9J086r3qN8oAZaPCPg39hNZ7yd4SiyqMrl2BQcvRFVVn/IMPJD/nGCwU
y3GKVG3S012pVahNR2/vFxLds1X2Rz9+TDt0Imm8ctPSC+P4VQ5VQTBJle8VDf+NG3fS5XJqNfs1
ofXAqYDw75Lw2yQnHTQfT/mAjxbd9kchnvttANsphTWSzd8kwjaQfByPS54kp26mt+J+qt0DgeKU
1DLKSqstM+pClCwYeNQv7BCG/2dPBgPnB+UVLvPkPUll3KjV3gCmxo4NVKfgzLv1wHYHEc/nGEOp
OUVzZu71uCEJFcXZTgzNfddZnASq/EOszLT0tU2mykDIAqXhYlMN042LYVhaRMFeFM3BMHAZzLRU
C5B84aRhDc5xQouUSwfw7DsK1OutihvnV32zPKRj8kVgmAkx8WiRwsvvj91WR2MXnIzeyYmJiFy4
n3mH3XtT5224yPRi63XJqQQrc2ZRICVc+Kgxp2DxWXXqD7TaimQk78sHmTLJB9iY39oGz7LbRbFF
TuSSXPlTVRLIlxSBcNklzhxz4JvEB6iNWIOORSVPVXNshdFEMxxzazokdV2d6BR8kVZ/L7oJnxUc
JQMrEkXsnq5bUx30MuV6vID0ZDOWJOg/na+tjr0pUcuzs7pHvXC/jZ72ve3hCZBaZYUGO7jGxCLA
tlBmklIURvKW8w2kwS+1SvNQLvOba09a0I35aTTVVV7onGtKnYARNUJbdrobFHRHuzeemrbEZydv
RKNuzEXeD5WQO1VIklAyJ4hVC1ZdJHANnF/0QQGY5LAoPXJjRpHtMsV4dEUZQUsicUvarzr98P3U
NTeabzUHSrbZpVgzP9IEa10PhIKBWl3mhW2K099Li3pmIIfjshboJW3zPV6NBtMzwpwddeY0iM1q
PX8+YPUZ8Jz97fvWp6zZVNNZ6yrv0jZ6ezC15KHlFeAiVUuI488Lx1lbLt1qg2jIm8hkXiK7BrPa
FsFVBIvTCnJq+N5P41sErFWQD1gcjcIsr2Iasiv4LHp17k5QLMAyCaOxnMTBmRTuDc1Es5/nJiNi
+xKjsoFtiK8+H/Jco2PK2r1T/WKcPx/igST3psvZraW5+dv/+/zBSlQxNf95l2TUCVs0wlliPqJR
lVd1lDRTA8RcyysD6uU4HIHL7bBnb0djHEwsRzboF56oYtUO4jLDi/e3B9uvJS7wAf1x1ZQXuHrn
z9bAf6QleKoK/vtROvCj+uCv1/J7W3XVR/+n/+r/J1ECrAcEAf+7KOEJdv97172//yBl+O23fpcl
ePrPIALRHhhbQwfgMCLG32UJvvjZRDdDk41yK42eTe/2uyzBdH52EB04dJ4EBCgqq3/TJZjWz/T1
Kca7RMGw2fCs/0SXgKz9RxUlNX4QnA6lFKGbjvD/qf/mLnD60skuTykunXCd2/qsbw8TG+ZTL16G
7YhZmQaVo1XglNSaSoXd9j8/f/L5oBXLqIJen37/n/N2QP37jz9/8Pn/ymHMQ85GcQDMK7C3A0u3
HVhEAjH/t+9/+9Iz2xPlsf5QOrFzVPCiiNguzhSjy/PnV58Pg8SPEgxDRkW9MW8zzyzPOnkvqOq2
L6e48tfd55fN57HIyrb52azROdsaJb9GDud00k4casl8nJOcBTN/sYEJB02B2s3mjNmDYzXz3Yw9
74w8UbH4xqSF4cjUd65TXuSqN0HRNUtEgDdnU9/Y52nyTZ9hMyxz/dzqJmEvuftdI1Nd4J900htS
5DCEzxqLyEqRkcCisBg2QHGtbnsx3k1Wmu/UMlXhoscD81AbyaGlq5CYIesju/E2Owj61yCuoRfA
B7r0vbv3gY1EokxfawxZy5xkewS0OqWBFWWCkhfNHO5n1R1YrTgPHWZOCntjes7TMd0X28o9zRab
g3oPvOELjoenjuC9HaTdQLJdCItydkMOozjXZR52rgN1X6tBf/mPHvz5fbYS0r7q3mtJjlZNw31n
xxnaUeFfLSPTsl542lEslEwlBf2Q8EZ9P1EyCzRIqFDVs0pQ/kkfpj7D9lvuSqgHwUaWbmKhR7k5
6vgRBzp+PvTldG2CydNgM7nTlZHYjwXC5qOQbWB48jaPB2vv6qQLJhJes66wH4M7pDHpXVtdPR8t
S//QSFOKSmn450bVd2beNiS1nu2xdXcLOWioP+ghCNciGXdqA/qJVlTqOnGL2vrg+l27T7typ2H4
P0hFmaPHxzW3dBkGE9KzrJMwr8hiRSjd4L5wfpm2v+IsFLDn1zJuKE/KkYAAb32jCiL3OgjGzxtl
fewUO8bFmO9gPJSBtBMiR2EPhFZqfU96joOjSXNSuQybmJZFKUvjsBTtoRtoJPaGc9ZxOdMe9Dnw
0ugSHI3nJsYm0AA7w9O3K7BBzGnv0xECCJJgp/N6pz2LUe5tbJkr2jcgLPOVBJQfxfe+kZ9sirgU
csdNHPNoyPEXRb5MtKzVfd+LElbbHGgDO0mmtX3d4iIk3T7Sqb3qcQ3rQ8OQ7cruoWynIVpmGVKV
JCeaYjnFP27E/lg6BE9kg9J3c2WHpMToF9oUT/jASkS4+kWsx8ayfpXG0IRFjjnWqWA29xxmOout
x4wZiMNZ9QujowySYZI7IR3W8ISg7LLh7ElsuGEutBBnN5KyfR3tIblY6qChcGY/UQdxXloXXRBn
0S8TcCjCSCo0gZ69DmG5OV8MaNKdlhwkMhZFTRzWUXtwhPKxhNT3FWm69bIQZkdLq7U4nSzbC2tK
ShgY3zDXpUl3KqynQnfecpeOko5PiP1gU7w5HWzfElRx4McjBZX9REPVfR9skIdIblcuR1xGOECr
qM27L4phdnRNmj/JhKFyHUARl+IS+ym2sUKCbLxG5c/lKQJ/hL0DpvOALBSFN+DPCOdedvBbDEju
pP/aLKekaF/zhL6jXpvZkQnkoLZUeNzx9BDLWyjba1A1xQFSqXZIXadnN4j8koaDObf2HcXlXxUn
xorI3kHOnIdlf7MoawnHtk0AyT/Gs5+8dC5M1HqR83HVy1PLGKPQ5exXtVDjM+hxUjheDmNGxk0L
pJiuezSN4js2qzIoRPItIdIMoU4I4yaKtz1tocYoTh8WwpoPRsrMOQqwHxiho17tkq5mNLIHZPbA
QgG7GZ0794FEVTUnCVJrqg5gojd9C5HeWukme7Jvqt06NSen35IqY0WHp5niC+2NsUSRak8LYvrJ
e7dmppfRWdRxIS8rrE/DMuZvCmxRHbNSeW3xalsfWoEnUtdsFD5KnuJKJmFVfxDvZ5zzGCJ3C3cS
KOETLdwsmLW2PZQ5x6RMpc4dqWrUMjhV5lp8WnXmzeFXUiTXY7yaL2QbjNGc6/QIyTqIqtI3dozq
kX1lkNQc5jhanFz3AbF0SEIIKcm6Tp/QZldqeNp0KolFI7unGK/W7Je1psRPn4b86k35ZbyNY/Nm
thl2JB1jbDOYC0dp+pGULH6Z/enbvOzpQXCY0ebbAlZvZAr/nKUNkWT+raDvQIM0p45kxF/bSkwn
LyXJeUr1U1xgubQNK7TQmYfKXNVRU5yvWmRdk02YjU/B7E6DARegxww4mMa7wqUckS7OEKV9e/bn
Cz4TrPezE0dtmt0vczaG3Qvq7WSvsQeJ6pXYo8lcDoDW8afabKs7G21RBiqkagikM9vbMqXwgaXz
qSlYi1ZMXAclyKXNwaXuJvoMybhl0kNMWTqkxBn2hlP3ZbSIHUawWw81E82yHJwVuoVAB1k3Q6Qs
d9u/lB+l72ihb7ctcNcGmB2LStItJBKtT61DMm7ugKUZtZjySwMaEiXnQ6JLkoFWAMPpihu6u5FO
nexts3nhtOocFuHcaBnuUGrqWiduoRqkaMY4PyHy1ELoPfLgWM6DptlH396Ya5Wx37YvFDNiPKYF
bWJx45b2I3fOK3TU5dzU9Xxo83TDfIy/PaB/OOcdyaOu8YAHNNIsTlN2ioPMGu2ZeaDqoqwxaERN
1YmkeA5Y24OZGm8FS3okPO96Hkp3Z+dM6muu7tO6ZuSl/tuYFsWuzqvjTCDeIU7EzFyHgSKg7P0k
xrKkCrV8Fd6YkUjFQRJ9tOIoX9DthMhXy4zenMXua8w1Kl+cox9Eno37hWi0JMPxImv72HhAk92q
2cf+r/GC3hokNlIxX6cQNVHiZT9xJPDhF+b8bk/YLSFWo71PGqZ+R7NoutIPpiZtsWb5ihpL41Wh
tWQM0yUkhg/2vt3dl7hLYgRhpz5ohT2uodjmb8KNqegbM7rQcmzoPrQPpi/ZQOcGAQrgQvsglq6J
n51ddW4+OJmdUJdyTRYJyu0ijTHt8JydKMW56KupgCs/IIy3p1spaPCaSj/m235WlOWTmekONAp5
PflyPruAbA5zh5/RSe39NKe3M5qo82IZbQgLvyEGVkGzb+qwT93mbAHq2hvKw9vRrydTPi7pS9Jm
cuv5kO2wvRyHPivjJIUcRZNGjTE9/2aOUrDX56w1wpLMw3O54P0vNJ09oW+oPZ3eJ3KrebfL1h4a
Zu169XP7hOd7Yt6zgmrbuyc1gUdE69LlyvT3xtb6HZoEzH1OGdJwR2rS6HGgYh9esxwhRMjOjYiC
rVkYhuacmkZzLuI3q4ufCYnq9p1FQY+bRJjeQ9Gb7XFKxYtpYKfrQcGkRnWeOoWhfqGokLvWhsMZ
dit+iH3fOq/exqvpSneKUjh3SEOT9VwJ4excDwm0bLsD1LHzqg3dmfaO1hcMqaR8+7/Mncd23Mi2
pl+lXwBnwZtpektPUeIES6IkeO/x9PeLSBVTYlXX6TvrSQhhgFQyAUTE3r+p+scsdiHK8b4I1QJd
TU3ZFnp68CrjeSTUkVQJ7FhFX2Lb1h86ULiAku2vuFRiYS1UsWA7gg+e/GqFBAxrcx4njeTk7HUa
/3FzCYPnM+vAcOPp8anIbfQ3ChUoQP+jT3yMMnJkeJJhOanhz3ZMjxJmXILIBkm4D1pjOphiE2EW
yia0gTKlblkDVJww4yxUZ5l7RYVR4JNldgQ6VNZgalk6q3xM7pUKKTi0ktaWq1Y7RSVZ56dFs2TR
B5cxb6Z95j3Uk+0cSlEMwVvquEgg+ZhWYqv1yTA0ESiZQfmFSbBDkoHcUwC3262sZmuwcTOH0Ng4
afmFFQVRzYyXjYOYSgtvpyoh99TZ7K6CMceBwiw3tkH2fELBN6oe8alLt0Xn9EeFjN0E53s/dTtn
JpXVRO1XVg+fiBRFPFbN0fLI6XWxuckASAzhdIAuAJrYK6tVF2JT103WNsJzY9dYxExypwPNkGEW
Q/QF5lbxEin2uE55l18eanPI7vVKByMwenChxV2o1yRkbbPAWzp1JlSSCm3j9K8Oke89zBtjmalK
vQw6II9jy6vDVjxeK4SekN3n6XbjXGFHGOz8VhcIwIjEtwd+rcuiLTurc+QP0WG6A/2JVVTL5fBz
fiqmgMRr3IbHDhcNkGRiySfiQHacbbzQ+RQgLbUMnZkXnkgNAmeyUWA8oM8JJ4rP7nBsbbsp3gc+
e+ai8fDA0FgvaAaZc3Gbo1WSL3jxJGvP/uJE+muYlGD8pvIEteVoG7gmGfV8TCFGWgN6oADiasRT
ZouMIUtqxwItWg6nKiFkGJqvWe414ObJSlfuzwycz0EWJJxYgfmWcY/HMfeo2LuCX/xVpGX3qS8a
DAEV61cTKg94BoR9CaCCwreJ/OZpgOqJqstF+no2tHsm0uagVUF7QDVEWytt9dUyZm/hRZG9HDG+
4ca02lUGYuwArOkvLD7Y0t1ASMLOzHYTYlaAymHVb9qXiJfRwZ9V8xBVmXU5SgYblS2QjTnzEOkb
q6nXQa4i16CA6jHGkJB3MHS7pjLX7VCzrTSrOy8Pwq1qV85uruyVU3neoRd910K2pXGakrMey7Un
hlTQxQ/IpzzAU3U2iF4lBxgjukkMNcj96c0kuLKcOtc6kFdgAi1s76ZSgmArxboKz/FXbaVnIBZI
sps1uBszKT4PWtIyN3iodBYEkbVI/QFF3Te+lB2xggxiUg6QLuRmxmebrVh1IARVXgpfzJJayGo3
lkl/UeC1OZPe0NHwJM9rgVC+4AYkeECZ7ysyA3s5rckWWSCyXVo8Q1NmqQdVFHNXPuWt6a0Tt6tW
U2R+Rf0wIOmgD8fZ4aZCx7Jaz9yjuyAr9lCVh2Nu9xkKtnmcr8tRIEHtFFxFvw8UZemDmuIdoDK7
gBc2wsy8k0WmqN/UDquU1mmWmMQ8VySUmTj9dVR7iymJo2NRWzDr9bbc1o0OTMLCOQ1fIkepENHh
zluaWpCvECE0T2pMMjBFJGQygi9j/qCAU+laBBvzAmKbo0Vfzb5TF01qNbgt+fdhXjuPZcnSQHVh
f6CP1OQ+JhIeqSBMCL63tbKFgOEeorIbl5U5w7kcIYnbSVIsW1YRT11ooPIU+BjYsDEY9SI41vrr
rGb4TnjdlxzlA3J1ZLZi46UpY31B8pJYuAFVLVEr/lgBgplxMyw7QLt72CY/2i59gv3i7axOnTaj
gcjGwPbMD4vxYY4i0Fn5Vz/LtLe8Kg4EBV4mPTMe6tQOyGcBggSSGB4Gt1+weRpvyqj6rnruvIpm
tpYFkiLECtFiHwpvTx7COfdqCxkmw1w+cwfvFJXfNKLsx/J2FAk2diD6qi6yYVNH3soMeSMW0wwg
U2fnG5RaJhBfPV6KrCcmG1WIenC6LbvbVV3lFQ7PdX0a/BHZfzN+sIav0xgmrzqCiK3a2ut4NJ5s
z/7qvqSB5t0wKwarurW0pxCcatZ6+n7ENhpoXj6d8AVsoN97FmnhxjuR6sLrumk1iLLGygsyZ9uH
IxgM8A99CbbdMX7WYT7vbSsetsgvuWxAXGWdNohDzKT7A8Dg4OfM8Vw1zbQ2Wrtfhe7wLVUitLzy
5iVEe2Yp0TESjtF5gbMiask6UEzCCivKAwYO2S5QGxw+O8AHnjYAi+D1n/T2jKxE1yJIE2MsQRNr
oelwV6VeR1yLYpq6/hBjsbZI9RnetIjSStxQK4K4SuGuvAa+E+zQjTHNCfp93ICpBnEpNoPnRLy5
694bdgEa8krR5wdPFJNe37GrHy5Nugy6lrr93I5VsNGdvjzIQhVHrl1tihb5iUjMOFV410TFtJf9
BjP9oWF7RmY+ZK2QqSPYZr1hcW3PPqnXgHWcLHDmBBrM7auq5PE6O6xBxQiojFz0+A1fWh6lWpzi
UKZ9kjudgm2Nk4Xadhy1fIcg8M7WtO9a5YbbMsr2QhJzByrSO+oBEltFT8CQdOPS13TCLRNeNmXA
j4cbt80q1+t2fD2CIt2WBwYEuB/y/lDuRuThl73faiB5qmFhjvaPfhq142S6R9eNNcJ/cwnisFun
xUMYxIcQu8cDVwfL5CdP9owI4uwQPY50cFqGryVI0lW3ccVn9aDbKKy7QA98FDbtBirA4J+5W0sB
teYVWegr5KySaF27c3jrtojC5/22wOcefZcCujCGMDWes14pXjXBXWc4d3Fvwp9JglVa6freiR38
d+KfBLWSLb93Mo6bMlTrdYqD63Iq++ckznbs2YL1JDQeSGsoi5qfAADflKyjKQfX1IBrr+NniHY/
uinP2RwlxWIIwq/s42+7YNwmXkKkp/HbDXpJS53gIq/HfjNWTNEo7vgLfqVEM3aeomKUg43D2oCX
sSCzNRw8Tedd7k75qoz4YzszAnFOk4ApRX1iY1h4HLqnBL+mVTc73/LE27deesqqaSClwdf35hdr
cA4xnEe0xW5hVBCjg9a8KhtwZ3jPlwR5V3wyi5vE5uxOvMPm+dhNWrJ1uvlx1DD+YfFKTjQiet0Y
AclJozzpCYBMR4m122LSECNTuEHd6GTwx7E1k1c5wJYN6Qzg6B40eWKl5OF/jCox3cGrEOokjG7U
Gbl9WM46XGoEKdPV3M43WqMcUc0zUNhSHgn0PyKOQ/6l1D4LbRkk7bZRPnxV2V1jCKg2D9kcgShQ
9Yem5Gs3FZrXZpsRcGY5GKXBIxuB2Di3UzYQFQ8fMUpUlqbPjDcLkECZPdl6cHZYE/f4C2BdyQ9d
TWZ1cuIlmva4uNr6m1O5M0L6nwBnwsXJnGdSP58s5PPXYWeaW1BG58EhFOLhmsfCr7ypAtcnsaAI
CIQWs59z9k2o6WQ4wXLEzGa5ksCJUDduPb6ANHL2ijY9uW660ewJainvLGa1+lT11mqcumGXGGNL
MF8rN50WLkMl9nf4MT7oOgmBqPf8tRoM61mzwWyhZ9eABk2zsj5kEDjzLEUN2D93k9ItZr0GNkrW
RAU3hEydma8mSOv2MFhrxUr6papBdQpI9WSe4a1044fitZgIhzd6XpTLQCkwbtC/BOFdiIXafkJU
j6ghbj4sD0BsDASwLATuLBsxy2Y4aZmBowkSq042kK6t54o/lspLxT+g5Ppq1fCL3nKyhIs0yM/K
pFqIXYUvefzGThWxQ6uFUAK3dRbyO6i4rPLybooAM88eUStT2YxYVj01aHkpzvxYWarLfgnX9MBE
Oil6hfTMkzbYAK3tz7EG5UabjE3boOQSJ/jUd6l9KBN7pZbFtOkHQgIm0C+mLkNb+YRZ6oqvksWr
Wv9cxDF47sR4Nlv9G0LWoFcGoBwIAH/KM0LlWhclqGSHiIDUxaYdARonRBPzSXuaCYfX2Jf7PHNl
Zz75kVfvfKdHODF5SswOrF885yt0MVd25uGxEU8hL4r8a6CNi760bKE1OC8NMifwRR4QXd8NrHqa
1hg2do7DWcSEZZIeisrdnKMG5TrKg6r6LdKLQmvM+5In5UjULfS2La/0JrRvdD/6iV4wzl5DgKpu
ieabi25hquXMRiErqDhoMPZ1M0BUoBEXzRQeGoi7+VpPlH03EDf2plhbQ0bDgQK9KaDOYIWZ2ADx
RMq3RmnQifNRwmqCDei4cu3gUbl2Iaws8JNi/fHGw74Ka1AZZj7ahBV0NtehsnT0WwN3I2zaFlX8
XLE/W9h1WWwLlWRFE2if0GpBi2x297OLHEVu7c1oFAG8pFiZRX0CxtluhxTV+um20d11ndb2UjVC
iJX1GbB0yR8CyGtp/NRrHMhImXDvDF8GB2FGP/S6PQqw5/ApwTu9G45oUJEBqmz+DB6X6EG2n31l
WDRK+grUisVK1L6QRLCWlaHfxgQH93GBXYaFO4459+7SMFmBpO3tGIYFuJUZqYiscDbzurSgJpQm
aB+e+roO7WXr5MZ6zLHVg+Wx6VPvrfUL/jJziXJ2PEOh4YFqiBH5Sl0uvHrhVCXbAQvPtoR5AkvV
iowNLxcLSPeiGdmDTl3DHkjFD8R2V0Pud2u25dyFwBtT55Xo5ltV5PXGjEokVfYOAkhPUeGQDkoh
64tFYmC8RVN7TCb4Y7xrVvOY7bFl1RYwGtfudwegT6Yu09xxIFaIkBEYymxAo1hVb1M9BhTJKihq
MUAhem+tTCV+xDjOhv2TPPQTt5g6krDLeaRXLQop67REki3JAWTbzfhkOsUhy+p441bjiLMsGcgQ
8fMMqQWerpCXquMWGwuYVuvCN7McTDidDTY29cKcCOSoLNerMUO5QvtcpTj64p4ZL3D6PEckOIc0
/2q+xVZq3Ohl/0UBOL2okRTZW+izzgNEayAJgL7yplhbo2svOrf5yTsGq2QVlf187I+g10is8M7Y
aj2R1xDml5tBtiNE5cAgXMdDTbTHvSGXa28wItWXRW8WYMvbHgKHL9a418IRqORYj//Wdh2izKD3
FmzHIMbl4HEjhJYPeWsEQHLEIdozIAqIIlTAf/0SrmBGFzNbAZDdZUK8jq99nfx3lj6X8nQ55rfD
y+XE8EIEE2ydx0MTl3CN7labtZksnvhAUchzr9XLf+L6eb9d+sPwy+dBBFDXSILzqoZwAl2UTxlE
NCcQFx+sGGSD/GgNYC6IRrUD1aY/q7MRbZ0AnWgU7N4Iik27rkWbpCrcYpezul6Xsf1mT8mu71+i
qmA2BKAZot934zj1AQ+XL/E8TK8hmKc8dGAY6p21U/SZiJXA7HuDx2ro42FeZc2hctngtF336out
CuunX0Xs2iBCZB3Ugaet5SF2sBVpHjGqUZ34kFnEe3tzX2THj/3yek5OxPpylVR8mhwkC1uP/7rS
pdGcWVvaBStn5uDruOt/63Kta/2fxvxTGyra7t5ptpUIoFsNesADocaFY07GSlZDcZ82773ySLbJ
XlmVhbzAtfpP5/7TpaAjDKzb+C2Q81kpJNqIKxGoD/i23OCi/o+NRlmz57j2F+Kk6HqSrMtuu2L3
07n7QaQO6o5bmnw1h37hTL8OZZcsrGhFiExBDZbLXa8uj65tGDb8kjX5X6HQ/v8Dj70VXd4KfRwU
f/LfYWC6iSzL/x06hlBH++P7/3lsv7Y/mr+d9ws8Ztv/8RzVAOoFakhzHcBoF+yY5uj/YRnjYMtu
CR1CgSr7BR1DBwcpBcewDdbAAr72S89Gc//jGbqFCo2mOxpS6/8rPRu0UKF+X/U8THwgNF0FOGbo
qEUI9Nqf1HB22XWuDYn1ozKKs5Q2g6Wqr8pwhhDW2/rzgPPwCh84byt7VbA6l148bo1LL8ryv3r/
6Vx5KTn4n87VvK+RgHYEfck+VxQofFYAdt7rqC9WR2H+fumWHbItDubyr4FKc7LzFoK7UMa+FikK
Xb9VIzNTjkWyIzZrvARlmp1A6AWEt6hWaLquhwGrV92uzBfdab8nGEPeBuO8wFYZ3ThmbfSHp1cL
IEzeat5LH4xEKPGmwSPWgfCVEiA8ThMey/KIcIR/RK/VZusiemQ98TXj0KPznUxI1JvYs8I5NeJg
5Q6zdhyxH6oQ6XC1o6yHdnerFL76rUwi2LSxmZ/iOSxOKNAUJ8TYyGuqJeavf3bIqizsqC5OSCQo
rBXFIanvYEhOsi8dR2Ud4IpBLG5ipoJpfxM3GPcEpe/ehOJoHmEE1p7FtlrbFo3RfPLUSrlrU1Im
icLybyz74qYXhU/a5cZ3AJhbZQ5Qrh0CMn5mhosWeAcP4bX2RgvYDQelYj5q2DusdUzgNjXIk8cQ
rYRzUDbPFczRFYhyq3+A+t0cxnDp2FbzAHegfeB79Ls8QmBCtslCPCskB+JgL6vwS4KHfztJXii1
+p1RF0C+ybJWpPu7CRWw5PdCtpW6M/7WIduIcz3/+s1d42aK+51J9PO2NtiJ+75ibUHVE2E07fBx
bCZCPkODkKQ+tNsqaY0jomXdoXSGHtvmKrqx0KFf5+5cPOijaywtBFJektTBlXH0+mOZV+qq0EcY
owM61vIofT9qBiW6tF2PyCND3wR4gjloHS010AJbANNduJR14knWlsQkGiv4Qa36WZgWNUP46Izo
9s91X+2CUXUfykZo8SlZ/D3Ef6Ktwuy1RcEG6QYlOhMDJjiL8OHKbycf7zET6UDE6LWFoRJ24aYv
Nmz3ixu5MFGdGpKhKCpngNnroUogO2p3CjWeG3qUsLUWblW+EbQ4V376qscZJhqlVykHUc0xk4Fq
6WC/Y3TFK48nX+i9Wudmfd/MezzcsyPJIQKkplBljPOUuFibFO3agAR6abz0o0vxzS6zcOdgYrRG
9NNedr0Su1s2caSIxzOwLuMmG72li7n0/KlPWTepVQSOAZiRWK9agEdYzE133myNl4KVOWdEv7cE
I8rHVY0po8nQMcWF2dSnbeoE0X3hF/pCn2q8vYZgN8aIipKIAt9RbRPxtpAFbz0fe0XeI7KayZfJ
tc4PeOvPxLudWotPLUSXc4iMIWIP1vw58NWT3ej29xBfBxM6yQu2hljDAOY8FXOdnSPAyZehfT6f
YjMr/ousKRIjH2YXD0kv07OQ3bHRIgIE/efs4mhZ1IV26P7ALx53OYkt0AWoQoL12OSBNZCHH+sf
h/5W/9vhx3MRXE/I9I/m2jRm9bmrgofKmgA5RVH8zCIMU3DEpADV/GYbqgm3UR/26SlPUaiRP78O
9eDiIOqKM0B2+Ws57uoq+n7Gtf3iTyrP+O+fUeX1GXfn/HFCC4rNdDHcRzoJEN8OoanbbfkVItEh
GI3gU+Yp0d7EcHQT1G75lZ1aFCRfmww5RqyL3Z2dJs0nRSEWjhjpMLePEPzyO8Vu0ZcKuzNiih1K
GfgfzbZtrjWn7T4Dc4GxhWDDLYqswa4OHLi/tQbYsMa6je0fIS9VHZElcKdHZFzuHNHeuDDU1Gz2
91Vk5S+QOHEcob3zYiwC21jf+lkSvmrt7TCNzmdcyhQkneDdyeaAbUIbl9Fz4LntsTVnoDhDEL0a
erz6bSH2D/p5cHg/3n0I9fHGgz2CnqDGrfjn3YdvodvYqh19h66H9S3aPHdIJcyvpjrbsBx11gxk
TR+62WUqL6ZXEKB40ARtc5oJqBHhV14QvyE7PQCMmrCZO9WGmpwIQ/46km1ga++SfA52H9rl2LGz
xwamPudeu2O7uquNmr/4P1xOtqlNvC3D7t6xzGI9dt1wUtvMOiU1evpZMQefWzu+dcTDbfnWXWWb
6oscqofmr6H9rP82tEAl5nuhGHdxifidjX/tWiu1EOwdUBWhY6DMZX7ndsOeRxL9FRPqkzhSU+QC
QeGGv47+7P04ThmjzYgFzOXca29BTgGwBWFBVwhnK9P8e+GV2j427Hr/of06NoFFe5JV2ypOLTjL
XZSQDkP65O+Xk21Wkd/qA9gQeaq8sGz/eFrmqQ9KokOPg9bnA2F9YvJETADrFCSbiHgRhhm+BWV7
nnHaQEsmacHQK10EKRAhX8urHzQY1hgX5c9aPMa3OlG/5/fa7AXGM7iXZ73HI5hwoiH7ZE1nprqO
/H86bxaf8H6V6+cFfIKsvfddP0/0XWvv/zMrT519UqJ+B+M9PJNGNZejpRerzDGDs2yTR9cC6BUd
QWoubW38Ne6fBoMw83f//iR/EIhE8tNAyQzlKoNMC1qezocHeQwjRQ/ht3xHFPexnWv33nXi+NwA
vwXWyRPNkuCtw7v7nqVPdK7e213am/d2lIcGDJX1SY4fncj7bbxsNwLnLfW/AiR48Egfdwsebu3k
v99mlyPRps6AE2MgKCibNMRv5D0mu2Uh7zZ5JAcyO6JwYJhcUTZeLu5qPpC5OVRXSsGiuEIPapH3
Xn6sxKI4Kwx1G6pGRMCPKjK06T2aOpcaRqoWwjyCkzdmxTGyXkkoLF2Im8e0apvbQR/ACpJsfqss
PMB8e3zNWCbjovzXCNv67luwdjCSREeO2LBms8i61kvjv6wGBNnp962m+BXFZlfXEYmF+/TxVyy7
qXB4B7nflQAjBrj1WqWv5caw0LZppytPspIkoIhL5amM7OIxmr72mXP0mzg423bNqvC9Wvoq/+EY
XLfs9SKnvveCCeKMsrPmSj8ZZhrsmlLVcYvlyBBt8ki2XXsLFMK213HyaIiGBy2fo9NAlByCoj5u
2go3yGQOfhWyA+7LyKbwrzY5hCwcq1PRUVrpiPyqOE8TjfIycrQc6CWwGP79SbH/lFIVTwr6KuwP
8Ta2XGwXPliHBFYfKeoYGt+tvA2WiPFpp+69sJuIO1XWAeuxOiwDUAwRFC8xRDZVOT8M6jXGeo4s
80aJEhPzH4GXCxHfnjrzRheFbI9QDlx7iJ+AsP2jQ/YKlF1b69G67Tyl3RczUm83atHHK7Ljn6sx
0vZWYTW3zdg1t4Y4Eu2FaU+7y1iECZNbs0uOvdnrz7NeeHeOEx3roTSejWRy70Rfpbq/9TWiZprD
U1Gk07oAToj7Rhkf5VGM0svlKH0/uvZejwLY3UckVuvtv/828PD+9gC46O+ZqKyoHuGgj4KQSKP4
aTyp9fekzefGhKbtbdCMUzCGrO5KwG0I2lG7NDnQYxcoqU5YHLveMr3U3/vjJEJdxKnxZ3aVs5GF
Vo8oY/HbZWSHvBaS+sAziwEAc1nHy7iYlS8W4l9FWWvoMJwCaNj8Gxh3sOGqV8LswTJtc/VRDWeQ
lYXin8F1xnsyeNXetUPjnDBprrUhrh/Bg5Jya8LgVVwxhGMsrmiCbX1wyZ1vYZYh8gI35s1U1W01
DtNnxIn99UyK6kBKzL+TI0hpDTepkATDL517Vtyeo9mpJ0fes0MFucQiKbC59lwHFjpeYAZo/2U+
GM09qmmk9Mfw0US05VEfALZhwtpsZNv7CBAgyQpb64dK7B+tOcw3uo8eUCOqsi1KnWxTIQ0G3E/s
OIP3es5O7V4OlG2KR6Jx1mKQ5aLjeq1MblzhHC3AAADgq+AU49dzA4qC/bA4cvSswDg5R5ESUMaH
djlCdooz5dDrSZY4sxZnvl9WjpDtcpgejZfLyqYPp/95WdzN/suc7f7tZsfJQsgSuLYFlNz6KLra
2pEaT6gBvyWAPTTNsYGugvY4zkjhHW3NzY6yWlk+afYa99OCrGCxkN0fBsJ/cZzlZbgcNIpryJHX
4fKSsiov6ZYW6Toj20SoEt5EpiCLos/Z3ZTIA9IyD8Z0k8hmp4z9TTDAKgIwBjXi2k/UtoPhmibb
GakHdBZE96+raESRFnWN4k8RrMva7bB8JuF20mIoVit5KAvyqv4xC9ayog4mxn3Xwddhk+gJVXSW
FFzVoVy0C9l0OfThY21ax0DoB1LhGT1byDus2RcOsbezbJMFuMJoXMhDHI5OpTrVeztsw19t14Gh
1/66gmzzSsu7sM3/EK7/Xb7c+ZOQbDpEA1QhP2tpmOexdPuw9+8G363Vah6/jTURTqShRwDDtjla
Z+an+8LKyOY5rfnT6EPvOMdq/0i4qtklACuWsiqLvnwC/1w9yIoeQdExHcffyCpZSos8snUva52f
4xYU+T+TtOqOeo/LJjEl80bu1qdJWRdoeR1l7bJHT10PWdE+TUC2/zXOEObmeCX668rDKyo9yMkH
6yFlm5SpupLzTfFn1Zu8bNU68AAd3TpjCfUog5qyKJPsLujr8kbW/AnZoRQqOQZ5IgqKzN11fAGS
AzWe1jwgNWSs5FFmj+5TNYGIFPtT2W5OKBd6GIA/tW75sd0YVKaBOKqxVFcD/7/NYOaHeI6jovoN
41GEdJh0DPeDrDTGujEyBa3yLQFe3hKOIrVfw4vVim5cyWn/ujxwcVu5cV9lQ5SXDJXLhCnDoiuZ
ERmV42WbPJqjebzp35gcxFXFwuNyrT+vf/nQKHZ+OjzFCWiZ+0wUvfMQqgKnLZeBoiCqcm1BvCy5
K+OT2ekQiXjDJ21qPXpKH6waszBxdPCsx3y246Nd6QiYid5RG61HcYLp82qXTQTROQEaZdo0+VYu
V5HJEA5kZGhlNci4RXUMpHaqyI+E+AZeemUy5dorkymyVxWDP5wL4TZ/BkOb7edy/IlkZnYXqmF+
KZSg/z6XibaXTbKzcwHrx3r9M0Pr+i5V9Xk1ejochwVuDN0mNoJVLzYDMaKly0mfrNtqUruj0wC1
sBo/eG3QDKj90Pg8z/4qCNA78ccuXLFeCB/7yggftWRcewEKKrJpRLWLvQkCrCSzWbZ0g7722i7f
hAqQHqxqvdsKAelbWITeLXIbwYIAWbq/dowY/50rBXFQMezaLi/StXn/WwfhXyxgVYX1Y+Sb87Gv
KwJWCQv0uCzuVMV+a3muPk99gQsd8oRbuyynz35X3NqdOzwkYfhf5jYcOj+s5DTg+jiaqTa6DVgL
fny3uZXetAhFF9+aaYAc6PtCqre7iccpmRbS2fzqeA6wv9nbdYPuotpYBzlYVLPBj7FlNR5SsCln
D5+fXel54aFVhuzsxDMUpjwbH5ks0COLouyrk43HpCvReKxTF8xRon93JgjRCM3f6MQEzwTxcyJc
7kReiRVJhc4D0ljplN/lUEU8Z952QqcrxNE3+qGT2VxBAAOPLaaeayHM00+uKK5tGE8vVG0MFsJr
Y+2xvGsfit7e5369y/TReMGbRXgLmtbeShXjpbXdE/j98qFD/eAhbv0jz0vyqXRuHWdOTvxXkpM8
koU7I5K8iPv2WDRAwWRbDXx3resBEi5y20zi6Qlvb3973WjLvfm1et13v4+VTXKErUA5QWFw35QB
MjPvxdyX0zFLs12WtfrOMIKyWlx7L3Un5FVt+/MeXLh5C35+hQVpdTZETTa1vKKOajueZY0b8ld7
j0LPZopVsM7vbXIIOZxXrZua7UCMt/4WG2q+HtrR3hs5flBpOQVf0LUxlsQup2MxZfmLhimgbC9w
ndpPOAmAggrCLwjnEotCF+TWzHL7XjPbZ1u0WwRIEHce0eJTHKjF+hQiJupXozYde/CDjzkwN1Sp
NjLwBO5TVmT8yAzdUPTISiqGBTCSRVxLDguiTRV74frfN0c4g//tkWKN4Oi2gyuYatkfjSVGY8Dc
PJ+NbxnwJJy3VPckC8Wd4001pcgwvbeZYYslu04g/DImT1P1xJNnvY+QYz9U5XhLAL5TNKQ2TgWc
UJmnQ9x7BEZFgZI0jgVMW9cmO0K0aoI3tqv0wrwMCw072dhq4y5lG6Z0GmKfXrWBNjGirNdke22s
vKfKFqqDBtLxslrOZr1LWjdk20FvPOXkA4sS4UNRhQSk3faqeZY1KMTFU2BdTpQtmd3v/Dh27gIv
eovVLD9iRRzsOhPAtUyBTWID8qFNFW3oyP4+7tqmWGSuL7m2D+d1QLSP1qAni1kJvnRJlnxqeuw0
ND1kaQVT/2zPar9KrUT9os7BXtU6+/ufQ3Go7Y6mGGpVfb+KxnHYunXokHnpwxtXFJVKOBci2TLE
IfjGhuSNUYbokPXBHW/YBpp7pdZTFO7EGK+3wptawbzACMHW/XYeVE1nm7rgAKoQDQFjbl+B4quf
Yps53cwIjslqXQ6gm5MwX8tqo6fR2nBhjl8Gpz441bSvQeNzbqBUnx0r7FBOqLVPYQKH0rB+dD4S
LqZlWI+TVUXn0tY+y9WcbCI3d2R/G906kLdOgTASmwrynHJDpoH0EiLz4+a6U7tuy2SvXhE3+rBf
U3wVnXQtcg/e7PP2Eey/QxWZ+3CEUofiIyn3Cda+KIKshDkpjuYiKXjbeatrkzySw+QIWZUF8GnY
Tb7WbMm6oxENimir+46BZn4UfbaLAjziPM3nZAh8VAtuQ6eHge5b/nH2YQjIqu5lJiYO0JhktWjz
Y59r/kNcx1/8xv6aaJOzgqU1HrywyJ4Rhj4inj29yvZItOum+o/tDu+eAzRUIbJJOnS00eSXVZkT
ldlQ2XFNm17bwFnvylndQ7g3zr4agkLVE5WkN9Vr4b1XfRUcvVWZkaDoG+eA2Md0GV1Xenye0X9A
we4ce3G1DkYzXxuzAWGebTimZUP1hcABmquhjekikcnnEiEfbYyqL2aimNtYT1vklNXyS6Wb54iZ
/dGFIHU5fRbDPpyedQr4VNrZMphrBAFPUeUCKBaQCFkYsMQWceYYB1llJaDdNrPG78CIKXfapTWz
W3K7ILl1uudoFDKT7MpZSZJsXKGiUa/7mASWbLNsLb7VnWevK/4YllufkZbGOSZEZfzenB5mgnvF
UkMBeZXoBmIzRhc+ql7li85KYB/83r799xlCsz6k85gbMOmG3IXClWVbbEGYQX6zcXEyBdZn3pev
aOz3y4z11xGlG9TVjAiQNz5B4hhZQevYO6hc6aFtYhslui4DZNelqK1yGw8RYq7QRrZ9lqeXQLRg
kWylaLlcnwNWLreF0qBhLqBQ4Nl/9cbQFu89HlWJX5B4BnnUNd1z7XTR/tp+hUIMf3XK8ZNAPlyH
eQixx3PzUOhYMuZJBFNnXDt9Nn/WNUxRwihTCHHV02dvQKLHI8Z7k8AYkMOU2enP2QhZXS54WF2o
G99CyfiahbiuhD5kNK6DPyyn/oey81qOG2m67RMhAt7ctm+2b3rdIESRgvceT/8vFDVqDWfOfHFu
EKhCoUWRjUJV5s61vzRvn8x7KvjMYtw+FBbnvsa06+T09VHkJZOguyhS1D3rpVEs9TCu944UOXvJ
GyhyksLkpdLKY1AR4G9EgBg3du/qTgavSl4XJ91g7dupMlbu/Ke1ykg21QC5UjTFMBUp0z5XcBTO
3KEgrN0n59t32RuSxzbv4QWKL7NmAovSEjZEYog41NMXHyHlY9Nl8t2t/zZWfObnQyMZ2efnhRm0
2mqkxo0dTYQfIbqYHjbJMneM8CoOahJ8GxN92ImW2yn22Y1eREPc41uuutVq6qpvfV8+p09BLv33
A2RMqsG/JWBUxIS4djmIjLQpLPclIhP1UZVQFJp/A/Ke3BGX8z+NVPsKwHjE5gMhLHWMQFAc7/Bv
l8WFOjdeYYfmOxFwqZ1TY3rtVTSisgTQ5VKUJ5pS3ygH2e2vn8GeKJI/igyCelsCbBwUjDPdvse6
NXSaiQCRZ4sOLsGmCJtn3N2wag1Aw9fj6JwMvVMs4ofas53i+i36zGlvGQ4SuTi3WIvWOOi40sBs
bUAO5cyAWVbpsxQXnovtj7CPiRAlKttUGWz1UkSN8GnxL6Sq52bmdfdiRImf2zyjDGUrmoVl2nfd
FBUQTUWL9Rl88Q640pjuc71f1KyWjibMqONY1MQZFV/ull4Desy3m9RciEuVJH9zclsHNeSNcw9Q
3iYbKMXwqGi8+lbVLkYiAVcP47FFP51RmNwuMtdWD5JYtluR4vCODEilxz5gIZW0yXSoCvJLop9N
31m0RkDPv/xbI+s8Si3+GzxFVQbzuc2lZK2Unbdr6tDc+ql7qeO+OgjJGmjyaOs7pTszpyldHKSE
YqvIqg6idRshJG/irt+fIUaAsRvgWKLsuc2LYrLDh8s/1O77l27RtFrVPxDXEI3blCnmR3HNbd5v
k6U4K/RDW9klbqu8rHI7jPYaubo79o2IYUKjg2yVIZax457gkB/wSzXCpwb3IeqEi+x7kdRnByDh
T7N+a1Oq96C15MsMBeE7NcLfUtNJXz2MmCGl+NodxNZwoUqadYD5Zx1CamsOgVFl21SJLnaUAknz
pz5xIbXvTZ81YCtL0wYcgN88bVVvfYvj9Gm8ypz2wLfgYnsTDu6vk9gLP3vCv06mS7VinSS/xQda
ju0DVMZmnHW4Vs8awT+cOh0FBeeimBxuYFwFlyA0jLtc7oOZ39QyqEd9wtXAhF+JxQGzDwYJwymW
7HWBiG1/m/8sfhsr1nvJ/HPqa6tr7VMIjZGrt+2CKH5gPPxYvXlrApPSVoVkj6E71Z0l59oSTm3x
zcIDVozIGgWOV1lGB7AR1tF0gd1FhYWdgp3x0rUdY5ezc91hXmzuRPN2KAt5Db7J3966GryP1ho+
quOTUlbNmoD3kiA0xXxkI889meyzLYUmW6qR8m5LB9CU2UCGfPATc3FZnwYGvR+y8/BIZBbh2ob7
R6EXFhhhXE5M2jTdx1GtUJlY8uXRdX2O6Yz1XFjGj3400o8c4wKsHkmajd6wkYqyf4sktBRqU+F7
RAR1ZrdZeZ/hieOoqnmJK7u4z8IGll0TRStxUQtq6+RKzkpcFF2eMgFFiF5tRVOS425neAYb/C6q
c+I08WMMNPwwFjn1swZ6XChFMt7WMLF3UC+Snayb5FDEqegUh2i6/HkGKJUSrZTky22MaDLdmmtb
76kZdn3VwousDO78IHzBTdc5uUXinDAoJ6pHuS8YsXyA7kezizI4A6UnAYUcrXnkBkwrdj+8qKCr
nN56zlvV3Xl9Xs0nl6Ii0cPxaUyBSDaGGl7FwZMeG7zbzhIRymttpP1OGcpvt+taqdvLLu/Vheij
Qva7nfUhCwWrG/qJXEymxMu/10ZiLhxTzfZBJ1tHwPpU3kz6yn8ZkXsyzMpcf9HYnl098gDaFOAQ
rdDw/mhN11hpkHKeRmaKtLy1pmuDaUYfCcmMXZw14blBM/f5vBUxEeKejMDncl0Ij9Oq3bkgj3hI
k+NQK9KTYWOZUo7tgytV7VUGqBfHmfSkp0a/L7RYmXXTKIzyrHVY+PlSXI1Dv1r4VY66OEdCID4a
d9P4DOvwj81Bi6f8unTDXz8BnOJkTXkXNGwoVPt+VK9NAnqHv0wQL+EP9GR07eoqDuRLj32eGcva
hW0gInBlRYbMD2oivZMe5rMzHoxs3aqkUjE55xVmSuzN1Cg9Q01KkcJK3SnEIGLquXXfhmJGlnxe
iBOln4bKluSsYS4Z+ibIJhK/Dz8edWn8USEuUzL3w0rsgHByXT8asYNkH9T/vs8VZWdJs76Zs0iU
Fp9inji4c8yxfZQ9C1SCZ//Rr+MZg09c9pZ4oDB4+czlWHMeRKQls925A9TpKlo4tb1QCud+xmVU
gqDztoGjIS62HvBNEnHxWjQDzQR/GljqQnyaOZQDfnUSxEEbbGergKlTVczYRrc09rJOGL60FHPW
ubX/xrN3aZXIe9Q1XmA5hI6VHGTFYZjSIeym11UpBe9WDE6CKbi5B98trRt/GDaokNprPNqw4qch
YUS0BRXIN7wn+Yu0PuI1NWn/Ry5I/5fFpCVblmJjyWwamvJlN6ah6/QUJ4+/BZQJm23RnBVNqq5R
DXs1ryLIu+T9rqIvtyjsi4q4WYumuDBq1te7eknZDJkzFclTnZqOc7t3IPfr0Of+OkFbkVw0GWdG
olFIAiytrnbi4CYGcApD/j5KUrVLPavPZ6qlVjuQzr+GiCZ0f+4Tp7eb/7hHfE4/lK//vfgGy/l1
8W3xHqL6Bx009Oh//L6qUq78LtG6V7VNk1Xi4TalTesJZTqIs9yPea0Hcn0tAyvcir5gWlR0hcEF
8gAVCBsYE6KziQL7kKh4cERYkKEm99iMmtAL/n7WqrH62Yfp+q+z//9xnVquasMb1yKpZSAIxpCM
wJrYFosmtJZoJ7JYohnpffhHU1y9Db7dW2dgUr8MvjW9quQfiiV3DmuQcsYsy0425Y/JpO4QB+L1
YLocTVsTgPXv49FJTyD55roqF28lFmBUkab1hToNdZNHbCJ9W4/YF1BwjwuX+R7BFuCv/W5GDfyY
uA/vcoUp2cyrfGb3cfriDUz5ko9Tm2iC53yQMiu9pNQOk3HUjpqjJS8BgDX4zw2lBqIJTmtmYvJw
oKx9eNLSD4DV6QvluelO0wEEi8+i0iBYZLZcYb3E1UEHOAleCMGo3LOd4CcQHyYnAVDM6Sf4bOJq
kdltemmctLhWrXGEL4AbjhEG2wZh3aLsLYOURu6eg3DSyGJi9sbD8RrYmYbzZYghAYXzq8oIy2+2
9SbVlv/25Ua3UZ7/+/uvml+//4SowBmgBTGAl8Or/jJfjBqzpuSYyZPZsxZ50vFyp24/NMEI4JLV
Nu5OMjUYrW1x8T1PX4uW6CezBivs1qaahsg7MrBN1+nJdjBD9ng4OuJuolLHjeNVtdVao78WhZmf
MxOLhjIerqIrzfp21UppvRBNcUFXnXuzbBAMTjdZFOfsK398FC1x6F0FRotLVKVF8ruEZARjdqys
dda447IPkUqyyITRKtfx3iBz/dwHpLDtZHhESedtixD0ht+2Rj3JoUZsrS17IR7iz0dePMpBna11
vdx5jazC1POSdeiM1Ukn6fV5yCMdFlRsxH9c8Kch4g5rukMMTnMMIDQXhK6TUx/Xeg3JKScqKO3+
6wweKVdEG8GDbc9t2/rRYxNKBoOBUi8fa9k8f4kDiOatLxhmIyq2vejJeB39ETKoVa8gy+bqOGCn
/h0VINKTFwJ9ZO4/iVZTn2I9sx8T1U0usuWfSDtJT2rj9ztZ1jHQMBrpiSIlmKiEWqsOdeqVApz0
ylwdXir+IH4kG/d4Hxr3GKTic5SHxU70JbmzzgCmrIFqAxp0pWYnAU7cObEKN/vWFme3MfY0WjTZ
9h19gsxqq/Sbz02cT/DiznfzR5FzF1l2cab7DfaWmYPSfMjZ7HmEkm/jDFAygBXCkeWBop+w3TDg
brOC0qamOMi1Z5xSPb9Mit67oTQCa1ZDiDyUrQuL7m/DwgLqwGd1nDy6+i6qSv8kDmlfRkd7OIsG
0UDCzkSWn7JGHbfp2GHOKK5YwZR8whNnIZoOX6adXYcHZpzw2lf43WZdfBat3IwS8hfBNBuFV3EA
RF6sRuqrWF781YcHK2v53Abl3fqHtBzeK7fVHiMzt0UL6qv2CBT3jxY5t89WlajqYxS5f1xrKYpa
EHpNIIUBxDJw4oM3ylnd9ePnmeijDhP4ZjeBnSe8nTXh7bRMcUm3WU0azz7PMTuP1kkI488i5721
i2HAZxeco2q71ONJg3tsoBcuJVKd1yzJgaVgiPiYGgXgjI68BQTsj5D95A8jVfg69wBJQ1x59DZg
01GV8CoiD+79EDcgiiT7zfSrn65Z2y/gOZ2ZnivJY0aV2MK1KUb67wn1H5W7tob8hs0jkyqTKZe/
aHEiqFVpV1TWo19DNxGv3i4Hqh53YXwnwte9RKVqLsvxnXj1iqtYHP26Kk8mreLq7V5xVTX6baNm
+eXf7r/d4OPlNjfKUh12adGj76rBDn6pCDAbJPdshls8X0UQyw6dbq+rQYWdXYNzZ+kC2HTM7lFn
094gdpUk9aRD73jGeWe86y0cHUWTSKG8tD1tYJLkqulZSOmLujiMtZI9G0Y2L4YiXjdG7Sy92jc3
1P6AQW1BmTWjcRUbwaEGXGMjeL4PO8PYVJ5crL06BH7UaldwofXGM3x9o2H0JmNe9mpISPMDlrkH
XUvVne+oxhI7tfYpqcwnEeX+PTSp0l9DrdZVPofaTv+cdTnm0RM1T7cpS14o2MrIYdbsasdnTdcM
nn1QScEetLqz39RkvJo8lG+yVnxYfm++apOjqJO44zNVa5REmmb72FsUYQDsbe7jMB0gexOkkKW6
XdqFr5/SVGrxOC79o1vm8rpv9Hpvdrq1UaXemai1yZ0mZf3W6jp5Z8Nl2QwmxYAO7oLrps+tYx4a
0tK0h/EMIcMjBdg11zTMAJoHdv1QlXhFp2raPTFxabMm6ZWXwMJAp8o76Zs1ji/8T8ofLAAOwL2s
D6NLVnqTAVgjabMpOv47rZ7GpyEbikuaF28YUymviqfLC1A4BexqCiGVGGOOqT/pa2stYIK9Z8mv
vmds/Nj2H7rm1PNwb0eQPZucUmkqpSpQGNgo/dCLZuYXUfMxFCAkGrPJHwM3BmZnSNquLlLvYHtG
sozlwnsGBfrUYUbxIUXhqmkMfWVmoboZ2NPMMwik1yRztZXWyO3OQs3KhOjBqyr9/L5KANzHvpa8
GcW4UvISpEwWxHMryu0diX+8xaaDaJpk41iD4Hcl+hQLdN9MnMoJPBVmEe75PHWmU60e0x0OlreP
EWd2UHdzS87irSqB/+87uTy6cqDeNRNG0UPi9oA6Dh8FSU8/NP+1G/3xB8g6UPtlKl/UYkw3Uog9
qy556lnybR49gM1vlVfOxT2pbf9sVDl7zBNMiRu+ejtDozJbUlILCa+PL7hbyrwWw+SO2fA+EKuP
6aBNqxTRj/XrPTLBX123frKS96LVuSpFEXFQfX7G/7NPfIj4F/Ace0mwbJ+bgW0sKIHwHpq2qI64
fp5VgBUPoss06ruKZPJJnrpsp4RUhgZ5LS6Ghp0gqyQZIJqOOhCPM9e6JYfVHK4QALHkqMVjfTJr
qb6v/WDnxRFhLKXFFhxM3hKD2OGF0mlsblWnOhVgdO9VjCduw/AOeB8T51mLrGGTE6ZL8HGpZ2ph
l3ucDH8dRDOJBv5+hgGqzDS1s6tk3jkM7ijNJV4puqTO+AaPv/7VN5o86MgAiqW4yioj3/33+4Q4
w983qDYFI7ClVVKrPJyKIk+atz/Sq4UG9SsLU/WR/CfJmBVzLfDzEddY4m6XYnqRj46zpmzzV2u6
dmtN18TIenqt938b+c/7xMhq+szf/8Lv+4JIKtddmY54O7qkU9ymI73i7OWqRTtsm8NR9IjDgChq
LYUgw75cqMyYXYAIFNt2Ii+cElfTyKCSYUrT8YBnR6N0N6IlDnoVAOLDRm2uQH2LUOLazRwjxGHt
pwq0NcumBrBxTtYQuHeBFl6CNHROokucAQFtF403Srwx/rpAdKtcpYk3HEMHbFUyqmdvWrUOSZHj
2SIVyE7g+ftKKO9YP0SzIVHfSuK8D4Fif4y16mM71HarAcreHdxC46jrmo+8FAOSPOucJdEoqrdq
42rlSX4f5ekaFHv2bKZduDcaYoOi2aNXZNYyADb2af48jJi4SMqdmeXNUYpTrBadUEV/n5k85tha
Hr0S8l6FdLqSpC1LiXrZJhTBrodx/G6oWTfD+a9eEpm2H5tcvWokW3+A4MS9JaMkBGkQVk8amfR/
GUF0M1vUcDnXFPIoqzGvSWqoSXJgD5wvk1xOnniXvVMo4n6o6mtTN9U5prJYhy9XYu6k5wbRm9g4
d3GmQLLHoJuiC+NFzoFQ90byQ5GwqhYj+OllKOGZhb8T6asq12G9JxFL8EkfSki9AcDPXlnNEbmg
vQZk2e0+JXKu33h7zPn2vezh616RRamlinrQKjQgd3TqT0/Rj4SZo7eS2l6cZx332c6BdLMojR6G
NgC3x3/mHAdOvUrRGR9wAhk2fY2UZQhaf+f2RraB62QfCDfGq7AECcBfDCiDRkJ58BL496zBx4NW
DNRGqBlUeFkaXqKed0DeO8TM3fLQU3+AtxH9uluNC83vGTZNXD0I7NswOcJ0sJ5mMGlI+bTa+DUs
iijxjpyfvNqjZ51fIRCF8tUDd7CMTdvf12FRHmMFsqNHgd6bAnnEk80fgSxn87GOHJRRjnoHvCzg
h1WL5yhLjokZmT+SOP5Ipa58sIoi/19LX+OLDJ2pysFQQ1UIp8mGTrnb36eqGryoFQPDf0St41xL
/QmEFxMvuAxsnxzk5XFUvGJnnc9MqW5ObVdol15VQGvQH43Rsh3wC6AOAwRhH23FRkQ0g8r4symu
mlm9K4L84ox2vHeVoFv5ZZ9f4xLHyp5ox6uWjJdA6HIde4tvTfGzMvPvGvbszxIlnvME14QtyZ+f
dV3JO0muSN40OZguK71WEIPuy6nfR7m98HRt+Nbui9DNTp1M6F3s6LNolFfdmHlzsd8XcQESXP0h
UHNja2IgVa+NDOp7YWjhGisQVpYUjpOrtNPyVzAdi6AFVQMtFNDUY4Ek991etKHed3uvNxqyEv2E
ufvbBTHEzE1uEQNrBwZcYvePtW6ehZJQaA+pco/3Uxe01+ri51YMYsLuFhRfygfbqoulJU+bIVkG
y4fhxXsdULmK3ddPyy6uoWtLLwAFsIsKS+U8UqzO/K8Qi/t9e+CiGRO385v7vN3ET+tnGbTXURu8
U6O7+A4HfXqq0KDjYWSmL2UZ1CvbMpO1VFbpC45Hr42rd+egGIN7h7JZ0T04qb0BngDiZ7opHdj9
6Wrp7nVfBiCfbXTNTV6cLDd3ZIlLDKhpYlZ5T/0NfESAQGnpHq3QKB68ro53naLB1Zz6gdqdENUV
D1o9LFJnVEDC5iu9rlmCs5LfIx7/83Drk626W4J+1KBUMuR2QTRRinaQ4FzYoV01QBBP4otTpM6S
5YbMizJo10GYFHuvGLJtxLIQYr9L4JEHFAOdpoERkigr2WsR3odjshySsL/GsePOczutHqM6wwAN
g7QX2a+iWRIO2nfVnXLAOYbqebUaItfFdthY2wZa1Jk2AIaNvABkakYSxrXqH40X3GuYJWOrjZhi
KzJm+Ajf5W4TXeQpm5bZwZ3L/HYR18jofF7TpqL439dETu6f9zlR6S/aDlaxN1XRODo0PxwC/Y1Q
YFIbq91luU9x1lQjXXuWtNK7OEfqyjeyuXdkb8sy3vtJpeLWx83plViIwkTRR8fYibU7wK94ToSq
dW+XZLED0CwfoTnn6bfeS6XAeVlNpautjNm6ZjFw13vgkryC9WahxsNrVni7wInrQyVH2toikjcj
8On9RHKapLr2U8rr14zk8rPVRPmisJvxpFn5sBk1Nd9qk98ddqT+DhcWbFv8StlppRIcZLDbS0Rf
0bPWxU9wAJoPVC6rJtL970MEtyM3B/9MgRAzTZH6G69stYvlRz7bYtV4s7pvLJkpN4hTrTsEokzB
7PNuN+Unu9TvD+ICiqBfZ7oC3r02snEmD4Z5brv6tcyd/qXFMQl/LZ1Y46QoqRUdzxnJeRjirthT
BINdc60HL00WIlfj67ERTWcsD03lddfSretLl0X36jTKybR4k2DSxvKbJsE7Ip+S/yM1uuZIPoFf
RU7lyk0kNQYDzMYkIJb/W2wFFX0hgZw6iS6sv4INRlRrcgXaLo56Ci48y1nrecXMIMfSolKa5gHb
YHMml233rfbyS8i3w5vl0jIC0u/P0jCH19x6b/WoUNjvBTpkxuPnwkCKfjBRP7m1rj3nOKdvmiT1
l6LpOG0zlySetM+r/Le61DOP/71ON//x7sOhgwCxioIfeOk/KryVbqRE2iykh85JFbRNmjYfirE9
yV0S3VVd6a4ol8we3Ixlia4m1nuOLtCreYhvYwfqGnFvPrIsYHiQpw95AWUzzzTzNjyRIVKJj44p
cL37HDt9tDFVk4D/Bv0pirrTsUFSH8e7mojvR1krd32TRd/qqgXgW4fpWY9KzIvYd2xwWAnPHlWj
c1PKPBynwp3Holzc1HZWRBQUncaIbkKdZoLcSIIHywtn6pSdx+EzeIigLovKBHHtdwtfrq/XpvtQ
uVj/AyuDZO7rRomKEw2GgYycTgat8kVGR/jG1ZETWg8aqd1F1AxR/hzjiYfELFojFKt2ttxRmylO
y4Z0ZD0dPq+k+uDMRWcXV2Qix8HGKshASWqOB6FzEXIYcfZFE/OlCeB6gB5Rm/qGokHYQA02lD35
tHtLUVl02m2zU6TC2teR2S4r0BqPoEq82bQL+kjyPTAG413clEgBN1lhs5I19vziJqw7eCx9W3uE
lc5SPz6pau6/N123tNWKp6Twsrk5IIahFOy7VZvji6PUFYRL2bjKQ0RZbBSYhzrUpQ3FavI2wnzu
YCAXWOljJ905vv7kuwTUYkQ2e0J0DuhQgjBSMnYPKbWhvCu74QNHvbDW+YKgx0Pv0YaPXeQYS3jT
v24iEB583sS2tfh90yCUAiWorjJWg8+bwulfmrZNn/+Sq0rdg+xiDtoiAFq3upMsU4SdwdNY4/tq
2Moew9jwbsxDh8UuUcbKZS1b9b230acYZKHJ2cwoBuczBgleajbtNx/z2Fh0MvpNSVLMl7z9WU06
97qp+1VJPGVjG6E1dRdamJ09PXpJrMQFj0atblWpz2AM3aPoEgfRdJJ4ReA93H/p1ytVnTcJTN50
uEaNNuz8CYBIBoRi4unsdhB9kdfmmwjH7Fq3W/Zt8n0aTYLj2DX2ylSvaJnoaVU7NffqpHgWV4cG
iHnp3HtlX23VJNKeo9HB8ccz7+Xe8i+l393HUxFYplcONujgx6VR1ZZSAw8oy0sc24i/L8RTq9hD
unEwH/hsiquJmW9dZVgbef3TmLZmPUL9FWEcky6aMPkPBfrPq5u9a4Ml7SuMEw9igYvHTWDJxeFz
zavaZg0rv1Xx5VBrljMRdLdODqGnVT7qapZk7DK9BbgCf5+HfnJvjOGf/SO7vj41kvtpvNEkzquu
7uMBhX+COSoeGv5SFz9RkORblv4QqLVW3pijwR8g8cdZUtf2oY787FGqvaXYZw5pk28T4sNzjOSa
e+xM8nVua+FKJArdKNFmCazzfcSvDEz8OZeV4Qn12cOnCAatl7YYNUlesTa2ME5rpIPdYlHhhnXx
YtTR2ZtinW2Y35lJarx2UR8iFHeCE36Z7taRKnyCPUe/xmmszmy0Ku+1utKj6mdKrcNrml0JBmP4
8/tEkr72/HkpRb2ABesfY9Kitl5livtEygHty5QjAqYukgppRcpIDRRsEFNZe2wpkyyy4c22wMiz
V3f5c84pJaiPcWBF+8bIcLS3Kuu1ScplFdfKjyTDfMdRovESs0hCCGjaqxiLhcekbh/EiDIJ2LAG
8WOdx8W6sdNgq8RNcW2m4JsYYQGeyI3J8pE5bVFPvJFyOnQyxTTYLigLW/EH9vVmSKdlavO4scLH
pA+OmhoXZ/HyyWhxQ34WX+Pp2q0FbvqP1u/7XJcv4n+//R3Z+uf7f5LbkPlRSNT9k4WkGRLWtXI/
PIzOXSkpXbMNEjRJjqO3izYLzZ0ojBBnXuOyAdKpcVqElSuhJWvdVYNdEWL3jqJtYhO7Qu9tsufy
Q2RFztJkqloPeh2uTBduvhATC5FxODFuagwS04KCtQCo0c5kZn2ydOcptSP1JFqyh6dnGj5EAVEb
xUzdO+btcuGllvFKee67hVDukjuVdIzGFvsgKsyOAy6OxCD6i1+3FcV/zbsBqfa1JLKGdqEdnkOt
CeZBGZ+jweuOWUjJcmDb2bHEHQsvwK7aluxOE/aQy6HB169X5XEfB803ZVTb+6FI1XlY4ytqOmQV
ct51745Z4dyA2ihSQmlTuPXbUMKBS/Qk5/fhYfGoOOV3hac9VXPrWR90d005cLo2i7y5+GZ+iJHy
vsbYCIm8klzDJcLl2z9jHXfpJD/c9n1g7tyUWhRx4PWJQjErwK1NdUJTXVX7s1N535KhCQrnxc9c
QJuaXO5sa6hPpMR4lTYBLkNGX6zKyNVPJbPTvHMLe2V3KApm0Asmon9kXW1XPmnI4L4rCGYwjsow
ZrPynA3PsMpk+9kH+f9m29D5i66sluHYhGuzlPEfko3u2TFNKPG63/7wqJ0uvaLzZ4320Ka689No
pQub4k1Ndn4xYJZN5E+d17VSz7rEt9eRXju7rK/6jWlLuKtl6VIZoDnEFUZtqKufx7TpVy26uFXm
NuzA0/qk5uj3KkSHb03UnW2SrR+knIjZANvHUcLG1hOzsxhZjKj2Y8BfZYHpMLaULcT73vPDizgU
hYy/dISEb+qKJPz6gsQ2lrmRKTiYDNQfdPlLb+dn7CnzB1S5D0rpxCcgSvJjJilPmadYRzXMq8Ng
lGcKAZD0J2HIFu4jlJt0Lwfe1aGue+tZSaBTiJ3pe4kAtLMcfTN57UyixnkjlyvRlAbzhPWEdDXV
tjs2Jp7NnpSmr7qEE0cpN/5OdZoDMk0b/TMUMVFB4zucFTCbotz31snQ/eoXFyOCmIRrpiGiDW3s
m2Rl6aJ1h0cyI+mpiMNHVifVERNdnqSxU+66rmrxTWKmRi+erAmSvPPe7S6J3WqHvrc2Rqzj/AlQ
i4CejgR9uoiXZXdpewtfyDF6I8fIiI5y+q0TwCX7bAcQcWcDVZMzt0/bZU5k+YllDI6ClsNrbWqa
munMZUdptil85lXg5MO8qysJ/IuppbvPU0tv2Cax4rLn3dQbebygbDx3/O6Yd75zh03lGbNv42Qn
9Zrd51J3tPesU1jhhfVbpxvteayTfK5mdonR2OtYIvQN2ekMTVj97PT7zra6xyrynX3hjtQOF5hM
91FDEUnIlA7Cz93IuH/iFMacnkhNfk6nM0tXzgmT/k50iYv4GCbrrtPwh55GIG5KjpJSvkWkhLPK
Mh7KSG63XWWWc9G0Am8k8hZ9D6XUfIAt3F1hv+MWRCvPqNgMvLZZ9nIv7cfpgJrs11kcaS2eZOb3
W9dt2G2sQ0UxqQ3+9d93Wma1Q8X7s3Bz+64vqnBrN65DSShWEQFmd4cuCKq1X2rRkVTisNJyrTiN
dmktnQQORNd5Z4c38yZLQPjDI67vfB7/TRNk9l6DlLpSB3k89UWdLV3EH9dmjEBP6538kMeXsjRQ
HdhjcoFrHW5avSy3oefUJ/xeA+JecfmK99tBLnjSoxhtgZJW38Kywa3X0pKzRtp1g5BK3rR5E80L
XFiXClHUrYJxIig4aXpldMXctjTlu8nGQpVL88POk3uFNcS8Iip47jRpCYki/6lTVOYzF756LT9h
50fZ2UiDZlMO9dHmUVpHqt2tewOtDI4XxBZMX32WjepNNZPwZ2oeUGkCWOBhPpvknl8tX8vnRatU
V9ggDf7wdba3+3LnhOQEXU+qzlQYYStfkQkosn7uZ2X8Iftss5yUNYlp6+mK8kLsvUbNOKjoSBa+
0ykvejcciIHYJCodhSl7Vclm8T3wjXHZ2XJxR5jSwt23+6C2gomSrD074sq8JFUT7rTAg+SXtMMx
cabti2G8hUruUZZRDxvFr5u1iTHrI8iiCw5e3g8HmdwMW5PhOiR6h8K8lFdl2jbPhCdIkDAimBbO
Nm6VF7WrMnQA1Ua2vHhrjY65VcYw2/O3jLCwrs2ToxcOnrcTrqoPnc2Aq/I+zZHj94HjPhi6Xp2t
sr+LqEzttG6mFaR7vb6ODwEAvjUZ5HopxF0ev8uF2QXFVki/GsDmKEXsGqgV0q+qsWcNTNMHbOLS
q4yF3P/RdmbLjRtLt34iRGAebjlKlKipZ98g2t025nnG0/8fkrIgc9ve3nHi3CBQmVkFiiJBVGau
tYwSbXOr7lMUaPrhtuu0YD+7Wv4NIMZvVF3Gp8oD2lEY4U/E4eneQFWs7BXUcXTysJOn2rd91KMo
3if5S6CjXKsWXfPDRnYGlmLtN4WSRaVGzqdKNee9piXf3KkuUWU3vKdsOQCwHzZ6zAfVtxVd2ZAI
Qimudsp96NfekwR6nm0e3dj00ML+wwazG/gWixvLsoqEpdZoP7mXtS+LpbZ2DOhq6If5y4Tc7t4t
SvSjAhKAYAZ5fu6N9N6LvV+cxPDOkcH+Omw+zAYCIPqsQ1jrgXKv/ZPjudq5BKCyneHXpvUEUnwv
bfTbvE+nx3I5RDf5lOUHNsfRTclOYWfanf4FutPvRj2Ov1Ofm+lU5kGF3XatILDWtF6xH8h9c7tc
9JWVlBu1qVjPI/eRG3VSkFmqbO2THQfOjZ8oOSSNOd9XLf1KzwwiaG7DA5daTvezT/dIZljOIbaN
EfKYpDi46uTcF1XX9dDudB+swsluxLYetMb9I6RxdfJqDu1fPI3ASNg0X9xmaJCuNKPPPaTuuz6z
jKfEC9mi0gtBP/cR1Q0gAgAS6O+BCHLQEfebo/Y81AZbQDJUHzLqTBtA2eOt2LTMsDf9jCYPCK6n
2Iic36hFoYKwbf3AfQkMnpIjXf2uKsp0ovN0PpkKSJOND3dyNC2piUoZeBBMvipNlH4b1JCGddqB
lsZllwR4eKIrvYcAzbC3yejWe5seeiuMKEgGWXSvlmN+G80534dSVXaVMyPNGnr+y+QML4EdnMFG
Bwj6xAoJlqQ7+lpdPJNPA5KsVDk4thbYuM1TE5Da+pNdTPF5JK9BKqStPyEG7D54ifmRz4/9cZ5A
8wAH/wMh7ixsMSsUrGIXt6sQ/NwLQFwccdX4D235QwZ2GKr7whmSnePU81MCj9LG0NoRZIIxP11s
sH0c9dSl92IJEQe7BThSFDhgsJRDnGxVK+cBeCFQGz2nuu+69PUsNcpkD22kBSfU0LTUYYm5nHIn
4nOVqv0Bynx4Ey0oJ1H+K4+Z5vlnOfAx8G47kFYG3CJnq7b5Acji57ZCgUctuC3yBOs8a/MIOQrv
zK1VW86z2FoXIfikmW+K2NVhIwLZ1SGupvkjbHAouIMxmR6oOhlP6jRZW8MPg+eQV32cnClFi3Kg
HBDMoNGmJYXwSAfrrrdUk59pOje9UgeLE5vfekB957D/ORkFhdZuKg+eS+IWcUTn1PgNz2LLmZZA
n3MxylgOrfNAlReVty5q96RNKVGUICEHJf3mJ2imIiawMKIo7Wfu99q2jf3gA70oqJPFtf9oq3wo
ouQ7mysK8F1N835n8dOyDOUweDpdtZZHdgBcGy59dOxTPuyUIdWfjOYlMhuAjaoN9YrPGwwlAszJ
qlentz5SieA3NCXaljP5ADOxUtRkFeNZDlUIJJCnre6gBeqrrW67joKNXt2OaW1e4gZNe6CgZ98n
heUdSriHd52jmac2ItPiwWH9UQvt5mVoho0KCS7aWv3eS1TleXlQ97tG+2LQsXpPgsC/DK0yy7bx
NKCRrJcx8tM9Chgl9P9HKJhSarHFD9ePC5QDhuHEdy1ix2yOzxZMGtvJS+ej5fnuXVIrn0Pkml8G
EJJmVzcfg2mqPxZ0I5VGqz2UgVJ/9IzB2vZwVHOHZYgKi3/UelIzfus/WAVNVUC3fGTn7Z/aPMdf
giyubyM1pCLkBckXG7TM3hya6Ea8ICLg7gzNku4VvMhMwHKbKB9U11Rf+P2gjQXz6PTgFsPC3ths
NO8cZaZhsLeMG8to0h0sIjaIqaSBsInuMXDg9qeMVAL6Fa66I6+Pd1K1Y1nw864kjkWKJYS/kzbR
vczVvT44llrZ7S9zO5rO+LUnz7cE84TXHIqZznjxJj25P3Oaq8uQNi1+sKYRocQlOB9S6pujCZ3h
cl0VzbF93ZEYu8wdRx8Z8kI9SrDRtwgKh65/8aZ208FvkVWLvjFzo4HCW09JSP6EZEZwjworWp+e
eWM5Xv/YQ31/yKK5vHeTO7pPoo9Ks+01dfioaE7/MavHz6CovHOBat8NivV07hvj8Ni18JUhRAm8
SInsi63VvlczvIIXUw9ZwYNJsdlXS3huY3bMNJqHJ3dwh0dZI6+jFM6TPDq6+bjNHGQ+ozBydrRP
p3dBAPAb1NuPnOTU97IMkYMoDOsx8634BgHAU9vO2VNnJZ86NQm+gEfWT+hawHjtjcGXOmnbA7n2
6SBemgcQw0Yn+CRe5HI/ZE3RPwWRa3zuvjdVFtzoYaHuygFlwziz610DbvXYxBQ50bSABskrUQfZ
x5bzx2m6nJpaVunbdwHvTs0M9c5kIn0QWC8+IMzPNn8eBVnaeNEU/mzwaXv20+IkI8UazMc4mF5k
hD4kFKj58ENGNX808O0I6c+xCj/PNdxB7kiNTlaN29lAMHmRqbcV43Hy1deDqdw6yhA8rmYe+MtT
6gefJGi1pyZq8uFEpfjKUQSxuql80AJrsISQj2CvA4/Z8HY5v2fDaNWa9gk8/CEa2umbO9s+Iq80
NU9arp5VnXQXvdM7F64X8O91uI0WeTY5VIsoipylhoWSO3VXSIlgARGb9naWFpm3H3sAJVcOCRbv
0CnBOy9gH+RX7KEhK0Hu9bJq06BB2sw07nWAikmwLAJ00IW9HmIeFU5IgOUnOVsda9zquIr7FyHr
8jMN8clG1l/nyXCNWa/0L0Kullrn/u2r/Nurra9gDblavgmWxrwr99WV1mXWF3O1zBryv70ff7vM
P19Jpsmr1PoJ0fgweln/BLGvw7+9xN+GrI6rN+J/X2r9M66WWt+w/+lqV6/gf5r7z+/L3y71z68U
eoeap0Oj2EIQwqNdtHwN5fAP43cuSlHMykXrcpl6GXfmIlW5ji8T3k37yyuIUZa6rPLf4terykw5
qNSd5/3qeb/Sf1vvv12fzQxb78Fc9DHXK15WvX4f3lv/X697ueL7v0Su3oKBsKqhP6x/7fqqrmzr
8PqF/u0Ucbx76esS4kmXf/mVTRz/wvYvQv73peip73YTCj8bM56ah24MnX1NR/xWhmG/UAaYeUPn
Dl56tKytWrn+TnGbQj+mDaJ+Te3xRLm4JXCcAnriaF65B6Ren/QCzaaduIN+b5qpd6bnFwSdmPrZ
S+8qj6fAUi/1oz4Zzs6kqLQF97elzEDr5SLXdhFzE103kXQDswelp5xa45wo21XoTXdeJ66mVQrO
940YStwm/e5HjXJrwg+8zbMsOVKTIh+lZsULXZk3ZpW3D5At5S8K2Zd7y2ufxCdRFd/cg2fX4w5Y
eP4iYXqClFhIsuUkIbqv8oiU82jKqhKQlgU9XGZMs+ByEXH8y6vrbv/kWLpPEvUvruxNMC/p/q9B
bpCBy93hPNOJNW1suD/OMkZsMtyiXvzqXh3mW4htKoQUIyHF8DpN5spB4ry3VawqCQ+FCXhXK0G0
GHVMFUBO5UCWEJLSdfwuKHHdM92X0/HdHDpP/wh/Z4VcMXW3o6EO0PTB4Y/0m/3Qa5HzIGcp2hV9
n3fnKzsPRNGO51M+Q1cTxja875MAtoY/1pAIOZRsb2GBsvvjapOzMHX6G2CQv13ZZZGyce/qcrZP
4hSTkw6HTJ2G24p+e3omqRMi5GTxFjnb3K69i12cYpez9UB7nX0nw1lI7+TUpZji1/HrXJnWmJG/
i4y6RfMsGw+0APTbKJ51bwO/XvO0qTSSJIgaKXxqaaEmbWePh9gr2qchUNunWiudk9O7H8W02qHf
+mhlrcteg1A5ZLQjH2wz6LfTMlNsl2vISqtRruM6wXS5jjjUcv6aFXVzFJiunMED9fyK172C7kLC
56EVLljey7lgdgW9Cy0s3Q7tzoOXM6SGe1Jbw0ghwV5Eh5VKsTn3FVSL35+3mlGrWwn327of71oN
7fGg6bNdExuv2OlE6TyX7Abo6PVglA1knWTzxfQu5Bp5Lf4gdgFdvws1FH+Q6QLEhr5gE8Hzj3Aa
OWvTACjdpK59Fy5NEShEqr9kBexAi5LGGhHamgZp8JBt9durpp8ko/n8IEZnUQsF/2qRANkVb71B
cBrd5XZA5WjJAPJNeYmookJcCS2eHGDvztCVa/sLaV4pfNJLXEs17BJHq8Wwh/WkgTqubJ4XhgLE
0et4F8ILHm7pFMxpB8ni3eB79XM5TPWz2LTF1gHqRnKIHO1BxuK+WmdU48em84Pb3kYsvlet/h4Z
awWxhWUcQ1l+5+oPRVeM+e7iIPlEP8DodL+GiNtQuNd7+JeDcreu0OXx61pXtnBZz9cfrsy2GilH
RR+fuzeV0He/K68qorU/b8khaO9+YS4/O5QA7y4xMn438/IjM/iRug1oetqC8IMfV6FimqXRlwFc
2DFfxObkkL6dTSIqt47F3Q/JZcaVXYbsoPsjnf9fm6Fz5w2JT1BTHiDmzIyU83rI/eZ1iAL5pqNN
5F6cYr/M7UHjbIO5nvfrNLLq/q4vK217Ybs1ARwCgxogAzSNKKIJWKv2itN8M6YuC05t7gz3eZyz
MY2a6jae0+o2QSRdfRkscgfq6OZbiamXwEQQCZNHZ3RH1Y085IOY3FAvtjyMDtCDNJqabT3dhq94
dOYbfua0R8Cs+qOcZeiA6nPUnVe7jnTbfaZbcBcR6qk01W60sbSODi8biB/G9UBaj7+Eru9dpHhL
ZWBxR6YHVeXb1cTWLJccC4WSDFdbX0BY581935iXq72z52lFdwy6eMOs385pVMHxge6O12UQVSq+
/VNHziPssuFXt82HbQ2o/8l/i40MZ76KHZyvNZdJK/iUA40SQNdAjpZ6DemkPLgx4GsaLu7KjshI
0unwaisAVhVjhcLOMuMyWdYZwiWpV4Xuplk8NTxm2k5WtMfwRkKupyxrA62NYH1nhngLq9qluuOM
9iM96/nebSAa5l9n/7RDcCJaUn0P7RheD6tJH6s6QfsXMcODBc7lo8QKXcufY9V+tijT0Pqg6LWy
cTR+kgQz0KD+ARgmYbi0EasGvGriFbSBeB2XRgfxytyiow6peobp1VufdbYmdfJNvehJka8nA1/R
P7UOxVstSlTizQpUZWqThqZGg+XX6zamnzaPEJWA4FnOVsdqCxcvHRza0Y5BK0icHAbYmC8OsBs/
Zyp88zBQRF0nyCWuVpJLTLCdwAjNwhK8XjtdXhTdV825oq3JcMxyb0+040X2GH8DB4UcjPot4A2g
WBhBNTx02rfK0miyKqcPUzGAz1OSlEp4oH1zctWh+Kn65yCdVQQQ+cAu02XVvM3r25F8779b1R91
uDEUBX0fHh5vrcG1jprfg8ymP2sDf1h/H+lR8CUs59ugItvfuvH8saiK7bgQo4GfKx70DtmoYIkC
tMizs40giXi9RK/4U1hSvLIkqLzhXryRqb5bMp9yCsWs4bbFT0oKKRUGr6CD3uleVAjHbzs3tA+I
XdmflTl6kN/hNSKl8fO2jBzrEDYWpMsm7FTDpp6t6ijPyXMcGXemk2+vnpUBVfIEPquqcWfFr95X
m3iipn7nmUZ+fjaXR3UKPjdG0XxIFvlGI01h0TGbU6sOyvDwNqQoGpzlMOfOLeDo8mwr6NmxUHHT
aG70IgePBo8yoRdPRnBb6OfKbO+M3kQtJJuy8Zh1Q89Nlgkz3/8XJ0vb7aK/dSygokNRpFVPZds5
ZwmZdH94sN35uE7Q7Tm54Q4Kql4m+GphbVvo0y8xl+vOyWNZFOFlEQN6x8dwovApr8KhDR/Zdt/a
SKwc6JpOd/Q2DQdzWX5W3HI7oorwQUl3aoyeUNE1w4cpqPVtNCB8K7aRjtt7uqJ+egvfq5iqwoQq
KFPPzmIa6E4/JLXNU+QyLNn0vRjWV/FJuBmDI/UyIDut6punKfO/wR0y3HlBMNxN/kgXupzKgdu7
oqBr8RZwHVW9eSRGhn7RBtVGxlCdRXvdmvvLmmtMVsSTv11ny7pWPb2+jssSMi4z56M61MHxKsRu
VH5RA+9TaNUoCnWeeXJ7JaJ3cFY5lcM6Fr9EituBKus1Usb2GnlxSSgFiWmrBfCMSJCsIWfrJdEm
UIztX15NItmjhrAO0pmo6s346EAwuItHLdnLsPdCbL0xPvbu7GwGOCgOVw5/SH+G1Ftur+3FeArL
TLur8zq1kVNhkdH9oE/l8BDoQUtzUuYcPHaWz5Da1xu/nodbGcoh6dwX1ezjexlVcaw9d9a4y1Gb
eSyWkWcGwTPAzHVKBQvHueusG39q5mjrdS0sA172XQP+HW3heJn5iuiQ/cn05cKjGQ6HJsroU6rq
Le09w3PtqOEHgAD0Vfof5GDEdksHkeWf0sXmNjSqzrOCuMsypFrfPeaBfqpM73WC3tPCYCE0KCag
aNnemXtoY5d4em/z+75wfl/jgQbS3mWjbrcEVH01bYM+nG5kOLdlRzOaHW1lqLip8ZKXn7Mkfb0a
rEgV6UvbuTXSNqHrpjBI2riLbhlcojF/WRzsoFgvzmKLCosm4nVs3hoA5eDqJ8BfJkmUDOVgRHZM
H00R7K4c6xDtFvMQWjY9gp8NzUUnZzICpFJcik0jPPYWjY+7dmjmA1V4qOvdKHxWI3cTT2X2H16Z
ayLJI7Gp4QYfZD7g/uv5EhFCTnuJWK/wdn1xrmvQFIysCE3oHlT/ByuEwyupkdDb2IB3zq7S7kFm
BBAJWMOPuo2DU7z0WG8kurMjZzuFxvgkhxbW1HPpN9Dat9NTbgPyyGI/O8prgmIaSQarvr+MXMpo
jWKNm0TejjevvLrsL7wpKbF3c7tl7rC8dbmaWDfUqgMQTinQm6SsT7QLxi8jDbAvY7hNo6Xgv1gK
NfZO9pj/Lq5LUO13+7Ryo/06JxiKdDP1wes64oDM+P/jOuu1x//+erp+VreGBUNZlVrGfdHoxz7W
rdvWN3jeSvveuJ8qluHRKzXuU9uITyMQYGQhjXsxDeK9xEh4BShnr7UeWJJlikTK2jJURtQjdlUA
4VObVNNejOK+XFHCR0BIe8BX9SZyo+T1Ll1O9PlsStOYbtDE2COVFplbkhrmKaoyi9Zt7vltwE8e
EhOMPbm/i59czuTuy6ptb16fa/wxuiXLpzzwBQke3S51D2PRIpv3ZlMXB2JpIHNq/WLPYd5BLHkJ
QcH8a69b5a3MF5NM0Pj47PikQIuyzBfH0Gfuva1PyiHORvAcQ3lPr0R1P2tWef9XQ3FIyASrtV3P
QGv/e6yslEbBd8eGEa22P5SKoWzlzKRp5XKWL7YyVVCKe/P+cxx6sApdwSQz3XR/xY0lQ502XiWP
aJhdnuPEJIc67IN3MtwprQWpb0DblgVnzQkAn1FfNs2MHufRNGhgjj8Yi9nPuuQ0sZfeytCqgN7D
kaTQwDwXX3SNJDxZIAhHl2Ce6C9rzDzTPMVO+CEArPSFQ8LX1uQ5BoULOytT9ViUzkvj26hJrkN4
52/7AEKTo9J4F28AWdlzbJvWPRTh49MMTYo1Gd0dJGjTk29yaCIFFuwq0ndOX3LzGmM7uZ/d1wky
Sw6ukV6mykjmj1YS7x1aaXalW6XkOrvpWGiR8VwCtNp3JXky07KQllxsvmK227Kwm0uIOCYW2MDM
lp9KffqtCyztRGrYeIbU9KTGoXrWutaNtsWXCazYc7u4pq5Vzpo93rSG40UIaWfTKVH03y+RJmAt
utPNYivXXF9MGsD1HdPpUtLDfif2tPXabYXEx/Gy1PpixC0vMHbSywtZlyu+aF7i3OaxHkCYwMbO
WPaTbqT0N7T6g9tS2NJvVqM2zfTdyn5Rwun5JhLS+kvMusTqWG3rMqj9xJuZ7yla9+NnUmhfAFQq
H9tiso5FZ5Y3bVanH5UZzjIaH3/8OWCMELyoA9IyQgU0qeBkDIi8hAxQDW1jZ1fZ+6G5DCVYvBK8
DsV7NbewaU9v6bHeDp1lnLOEfqDRd7/S36r5p0CDLh0QDyxfdalMpGli80xu1zhLdDO2u6Q2hrui
/T0tLPMUQvF0B5KUf1WlIGoIMrSoIRHDio75eEdKSLzTEiJncqgbQFIXz/XYjlrjZPc/kDSzwUUv
cbKcjEkidUChq1M8BdC1B0mfAYPmYMxaqNyMFQn7md+RbW9Vuft7mprZHd3AJanPKMvuGjqitonj
a1uZ1Lipt4+6LuLZKncU84xWM6j1YQIBuCikL0NYo6ZHL/RRMUbY6uK11L5+npEGOAPA+8Kus/ja
ZfG80YrI/9J1tCNpfTF98avI2nhtk3/xHWQHiyLwUFFolI1igdntDBBNlA28k4Y67QWnbcaxfxlq
QvUAW8274eoVXN2/nZumQbR1Brbk7YL+NDraY4w60nhW8JyzvbCdUD6ji32iZng3BNVebCMtl/Pu
4l6mZH2h7etlBRNA197T9Hrv1kp5A32Ku0+A7X7Tk/hzA8TgWe0r/XHIqnQj9jzrzV2m0kbuLU29
wJ95NNO++nPVnngDGpRKsuQb6LZm0wSe/0Av4PxSKu2z2AM9qw6pb1okxrhI1LSHzqSdqIVn80v0
ixHG489hDpAr4Lb23JftfIP6SXWjmlnwwnaQHno7t39Gv+gt/CcSCb3Z9GzH0MK8PlnDNwnyCU3H
HRQWKRioN/l5MQI1SPfT5KRnuvGcx7xSlK0SWPyavZ0FOalSsUVvZ6v3chaPxbnLIceKAvs55On1
ls+i8SAHQOzmgxX7qDaiHLi5cshwiv3nsszcW4ldI+B5JxNm0XPap8EL5H75B61O472v0vZfNADH
YqUst1bvpD/aMd7O5jT+EqAutp/r5H1Es5RI/jFCeKLSONpmUYiqbqAA+Mih2jzCbpPxLVLU8NEX
neXQc3aWCifYRUQ5lM2Js2ouB+AblMi68+AM7Xbe4hCvl7p8adL6PCllDShk2dO8m7asTQ14vGvq
c7vosuo9CV+j8sqXicbE28FV9MM4l8pnMliXCAPQzyabIB6yYyBROfVhbeFbRwX8O6Vn7Q5m3fYF
HsXpAe7zGyPnZW/VYioO1qQPO4mVg6Gm36Gw0+5kVHXRDKayv4HPvXlic7nt55qypI+Ym6iqtg15
uMIgOzI37fTJ0fOdQKChR2U7jJzKTlDOru5oG9e21TMAxW0aar3yIfKnaQ/rfmGDlIEWVw6hraon
xVoO9Jpn3EU4pbfW1IEUdL9m3BupFCweCV8w7X93mgeIQNbAYcG9VtP4HC33a8i+LGo4qcW2HuBC
/tvst/lhlfSc6btF3a9CK3BybsR+rfopIXlsjHfpFJqbGRaOnQSKY11KzoKkOcZvS12FJe6j4mlZ
Ex2hXNHjXZtZu7a18yerTNlomkl8rPU23TV6xE5TTQHOdyo6o2b961Bm3kHv1RkpAsSMRehYbK3X
z9tRGZtncfytTV3mgvADmrrGyJS0boZtN43aTgqPK0H0pWz5ro4Zol508Ifhk1QtL+4Ld/R/nl/K
m6aBJN2Fc7orOvvQF90nN9pBfrmx9DE9D1Pfh/tEAerp5P8xTBaUcT6QoUv79iijt9CWx83Hejm8
2WVFGYldIt7ixW4uAklv8XJJCfV+sSsImMqFtVoORenb+6av581qk7OFP/OsFx40thJjufASgtd/
nde6A6AgiRySKjiPQ+Lsiyp5H7Ou2EK8dqQa9RO9BPtUVdbD5f2QIaxXwKJ5A9a/iCrbJUxMbu5Q
BXibehmK58pGxve7H9TVRtMHdd+03NmEXaBsjJ801PePAa3F9LBqG+EgaIIquzdNeEIlSiY5QQ/7
wkJl/p+T2iY5v5ZKtEhDFtrMgbuVyYSGFDLlm6S0x7OMA+RxDv1EKVFsyhLzPhDU9Z67lXOZLW5y
whqVRfJv9F4bEA/Fv5lU3m6VfDKe5DC3vbNzhibYr7YaeB0lRDXYZLlqsi1G13tYhMPkQLYavtWa
nHc++jA4LsJhoZ0YiLL/IgHvzF2vHaCzzbZiW9cgJ0ffU+M4lzXEYeead9YDHjWXS3Vv16MLKD3M
szlcO3jm+EHptb9dF688vgal2fHh8/QbGJSghFlEWyE1rJ8NvQBn7ZiPTY5kOeKQ9fMSICYJkEPs
vDdJ6DKRZmXrMvHPa63L/3mtqWi/elGsnVw93Di29SoxGWsF8uia373q2rQFpEj67Jm3nZq2L32f
eU99Fi45KrRkhgB9VV8l+jImcUUtPtdeox3gOE8FW5nr6PV6MkNd1hfbZI7e08j6MupK7UuUhV/G
JHKex4HHvSoxwlsZCnTHm507UGjNWTA8WewFz7F2JwMJCmGmB8tofowW3I/YifaPSU/XVG0BBtt2
SOfttIZvjsyQGBDIr5dal1ou5ZDERXabF6O1Rfjs1+D8ljVUkFf3A5fJvKWypfr5IVj021P69J/C
rH+o53S6E5McSlidjohi65A5EkbmES75mDjVonkgUZzqVI1m7KAkjOz2jWwlEvmJk1M5wOHo71pN
0zayTRGbbEvkbLWtM65ssoBJ1W+jukW3DwGA0jIEX9g70jDAos5traZ3Fzox4K6vhGHFVO8tS4ci
s0dc8KCAnzzUS4F0TsrsAMwgOVRLNXX1ToH+Y9TooKGkF23BKTn7qzZ5GYq3pOR48a5t8tJOT5U2
vMy9clyWWrzJzCcZbUOyW6CI0DT6PJcwdfkajP5ur1mf/U7/BUGm/FGcXatvIMnTP1ZZ7b1MengU
c5ghxGcM4HBHPbI/j4Xa3OZqmezEawWNsg+8mDracgEf7ePLBS5Ljs7VBSgmvrtA5DbuASpTul6B
ubT3VphsGZJ2kSFa97C4afo2TfoTBJ7ufedP0a6xoujXCiDHrMN/ihCceRj0wobUokg+jUr9LAE0
UDqQXQTG4zoTecDw10pjE+z55td0zqwD4i58rCxY69Mxgx9m6Vnpl2aX9SC2HOEV6G3z42r3ono4
VDRKkudCHOxqqgwVaaZc5oLTRS/qbeHpJY74MFldUJebbtGnkINddCSq5LSOacFql8PqFts0B+Fu
HkgEieN6ics6ZU2hmCz0ztBreBTfDkPXN6e+pHXpzRTQjXRvjBDt7f44BXLYz827mKKNxmPSer/2
wVg8wJWsn2vlIAOooZF5tnkcv9ir7Ch2schZu8wZkkY/82yzmgMEJeG0o8j6p0Xfrbfa/7RogCBW
nzeR62x1kFPLnkI2IJbv2sdxTH4R03q42n8AFP6K6Bf9tMtM+sv0QxSPZIuX4RrrLKtVYfTLZQck
3st+pq+GHQ1N7l1sZBUpnbz+0KQA+FRlBoySVQ48wpXzcbJBpkNY8zsSdu4njfsnOTzNv5/jur7T
DRoh0S8yPvCeD5tQadWfSvsoOl/LHKvSX+f4muLfN0GENHdSTHttmLZTVrArJqP9S8v9edND4vJY
Nz10HmrA7ivM5l8aB+4H+CKnbdrA5egMU7GjohI/0no83trupBx1pymeXc2r2PmAwzI86JYX8rAp
Gp7GvtG/Xk3S2lqBbdUsntsa3gN30p1bc/CmDNUJHiDBB9XOIbFy43NSjw/p5KY/EiMBScnT2wv8
mjUYUyJCRTU+10P/IPmzv4p4W+NvIwCxudscFPDO7ZJP8FJkT9Lo0O1VqluframpAYCFH6WhoghV
+zTCsXVpc8hKg1ZP1DAOxgh7VQff7rE08n5bFCZq20snRJxHl0VlfruTRSe6JWVR6aEA2OlcFu20
qdvHiJbQWsxjiuoMT4Fa5fdoG7ADQZzsMhSReuGN1TCRO4FhZXncEftiqmM1v5cl3tYRE4KeWydW
NN5m6Pttmh4BXkHyEdzPtp48NouQXheG+Y8upGOq9bxfpln1dykbrUuE1ar9JqRJx6PT7mA3MQCq
t3wqdADNY1GmGg5k5CbJn65GCx5sZC4Vti4ym6JNtdHhfFh+kAN7V4wz6bUpyx6zEi5R0TXvqnik
oeo/HbWtsJdYHAEZtcuMpPf4FC+OIC7Ne92Ah/g8kqrKikZtPrzmdwbDyQ4jBWrRu9v5/aR+b5Mv
KIVmP8j0qdvIm+YHjf6mewDsUIS9BuR9tK9ThX4+JXaPU9sdLLV17uzJt5wd6ZLkkEOkSJcRGvPi
jhTduYv4e6AfQq8yBXp3m+qA2OUvo816b9D9/6UbYfpY7XDj7M00Cb/8Rby92PXIK+hsbOAiK6D3
SJOab+mSk5Sx6gb1hrKxhaAduQuv1MaNaWctkrGV8aWh8lK3JCFJDjyEdVduhGUTnhUorRT4DmVo
2uY/T6o0k+a8fDqTpCqgv10OCjyVtBein9HOf9gWR4xMGYowA21Pqr2fYDcuNbe6j5tpeg6XQz5a
+6YsYHdfRnKg4d+MGh46F4uXdepjR61YRlA6wsdBZx+SyMHdaorHOrsbevWbmORgd15x66p6e5nZ
RHV4m9fWb0j0dHdwfyJj1I1Jjzho0W0hQreoMQ0l+fbFKB6JlLNLuIzNIPstT1WVfplkvGfLpO2r
uR820mupDaBveC7HI2OJkTM5wJIGb0Fyv5qh76WBs+y61wl1g8R2NauPie4gZaS0nsM9WdF557ra
309V4O7ixJg+Nn1IHtXynnWVXq5wLGEPtTXlTpzzoKoAKhFaF68L/dMNotX+VrwuPzVne3K+gyye
PlpwQX9ADqCo67rbFrXyWA1wi0lkYYHOrqZcvZV19JqvTmMN0168etMNJw28K2yYvCL6OOKnWC9P
sqxE0AkJYZ9SvcgoyiGiZMtZ3ctq5Kw6SOyrCRotG71REz08S+vZhs2h/skHzErBI4ImCiXSm4EP
8q0Bje4ZVDa35jooP1aQY2zUAWW2gjfNJ+ETIBfU7NQgHm+6IKfhYsmpsp3WtlEUVrDiMcz0IjRQ
uDeTMz9K8LWUJmAbxXR2cRtr29TP/hQYOogA+FV2UPMKFeClBKcsJTh/Kc2l5IC8fmwfxCROu4HA
RvXM4SAR4rA7iJxkvtjWRTSro0c36x7ErjbKgCQNmlng9bX7uqvymzL0n/1ZMaH+EkqrINMhstLg
SJ39+EfGbznkKosnbDxO0YJJDjbawRsxwt1MuJxeQqGuzPddR1kKeeqd530Ji3Z6XFMAk2ICC/Aj
5UYSB+KIGnNECLupd9xgjf9j7cqW5NSV7RcRARLja41dYw/Vk/uFsL1txDwIEPD1dylpd7W9fe6J
G3FfCJRKiepqCqTMlWvdUUfGJHLepfUCgoxs75VlgQdfwLZ23gXnqoWuQe7EEFQIp2lpNl7y0iq/
XHhTHn6t/fqsFALyi2F6q7Dhw7datqgg6esfqZ0/Oyot3joD/1rUL49P2A/kK1Fk8r7rSwQEbMc6
+WKYbsbI6/a1GSio8rJ/Xbkc7M9XdvSVDVGdq7FEnKXM3pC0/3zlvkufkyo3l0lh97dTXGxAYgY2
7sk2tnY5Gl+5wn0edCkDGXbjr0HxHxxR89/vkUeHqKBKzLsUhGZLT9bVqyO7Fw3axvifoDZCpnNK
vxqWYb5EvZeuGH70d1EWGlvUbyf7OE3kaWiTae0EU/noiRCE0cK2vkFI4/1jWPgYRhhF3zqOIOAf
H2Ocgn99jNj2y98+RoOFzYljnbzsBvyeawX5CiQh8kdQwZb3vMVjRbfswMQBWL7CG4szmbDakqtA
8m5LTRouJmCVqNnyYR6Oum5PLvVQFAagxhykyN5kx6ueC+cSllZ+j60WgAmtc4GegHPpIx2EgQjS
gWxNFGnUr+a6AsnxBQij/N4N34dDEgz5xNhBNMHuzGPX2u8Hqc9SwN9dowe6VLfcuJ8QW8k4Aqe6
B+Q8UO2xzJ0JlsoV6TrYFqILSIFMR7DBQlPP/E5mqItCKkZ7kU4NeRXTOB6r2rzHuiVcxlUFPsxR
2c2x1wwqdGBt32N9DDLoGPSPu2sHpBHgbX54j0OzLtvwBnKd3ZIjfraj5F2WgvsKDBM+yFCBs6Ze
cF4HO0r85WyCHK8Pelk3DNczcGBSQizCUPnbMrYaviK9d0sboangb0nYncTi6Yx6GVjcFq3urVtg
ZzrVQnUdJGG3k+CPjFhqdWt0zUeisKU+3br2aU/zw/P3cRAYnj0r3nAUkgEWFipnXKctOJRoCTiv
Bsk4xBV0QvRikVLldJi97Zajyhep+eshGI1xPVZY/Srh3iS2wQFSiMc3ALtWVRakL2PcVCj1g524
adM4AJNFnc12f9QMY344vmn71d9i9g8s3xSeYYi9DJqxnQ5tylAtoroY4TbYrr2R9su9dgLYgXaL
RZaLc2ThxdW2CpUWoze8BkEYrQaesz1ld7zybppG+fKHl/ISnVvcZ9jB3xv4p3XcReLCjz175RcC
CU4tzKq4HO7rEf9SSmv0DHs2Sq8N3PDuM9vkF7DsrA28b6CZ4nRHI8N+jZRqWGZhOccEioi0jg1k
XwpA04U8UG+bOfsRtBUPUSRsmoPMPaRFjyLHHDQlRxwMeKQ0X+SiTKFg1YlLNdY16HcAVKp5LC4l
iPtB1uIvpwHss8ua99A0DENvU9vue2+KbTUNJdPfxmsP6vRQYLd2oEmD2oHGayv9p8iZwNwr7fqI
P0XOnOWmI5oj9U46M069yI7DWYDf/NpLvyZqCo99Hvs3Z/qt4amWHtWhiL1hWbiB8WhE47/OxoG9
29TH2R9+RgIt90E2w1YWKT+IwQfpjr5pgYN4GKthvDh9yw9VN2ZQNcTN2YDum2P38slON3P4y18l
4AKd+lK55rpyPQSIQGJymKRgh5G17gqS8HxBtmvH35qIJbB6QeOu3byY3FUroJD9R4el58/wxl21
PofEl2GJWzrkZfaI+lUPiMdfJjoDr1uwBKd8ti5JL5OMVSJBm+L6oED73TsWALtn7rermY9RfL1C
7pXvV/AcYLc0a1ywZJHI1jTi6uwa+SVS+c4wwLKJ6qVkUedDsmmh8gktOZ/t2smsz6bO9BoiDw5m
B4iBzvTiTSsfJGJOkFmooduqPagjl/bOQg3ZPAjlxd1KQtxstKbwDDnSdmFkQfWlrZCOdFguDnnY
Vy/QI5vtzQiVIggS2es6beovFdaqllWWD7wIwVaUj0Aaa3uvh6MCKroOryG5eonc7hkiF+UK2nvp
RZkIt9AZ2ZS2jdpGZ/8/fkaJ8EJhgrp8GIS1DPgEun39RHO2Uz+2rzYT42E0gVkma5rl1nJQeKJU
gkO/Yt1NIMEOIMJjgCBv08jE2pLQxeTxs2OV5kOaD+ldLNk/ZCYvP/bNbWHb46v2MgNvy3PgYUrD
vmCtWRwsBw8B5OOdC9lKIVYDihzvucOdSwKh5pUH1PWWPGiAPSLcqQVgL2TTA3oX7K1zHMBnUQwQ
X7oGa7d4AVy62YV9w9ZCh7482J3W+WwvsS160/5/s6spg/psHS7EILpzWih/k7K+XJeFyJ9AWchv
oEsZLEXY5k9KNCha9iJvYQRoJlOIoEQFekxytjj4fPpcnakzrZLpIQUJWYSlk4LO1iqPSvbIOhXf
K69VN33q+ibCcG67r/CyzBbKisKdzbeWI2X/D3UYJeiuDjkb2v3sDtk+6M1AhAroqRosLFM1nO24
7F7alTvY6sU0ZAvBqSFbUDOqOs0waUAGVvdClbSCuAJKWaiZD1Awixx1QWY6uPc790RmfLtgKIoA
cq/SBlP6UEHLIQRzQ72eNb6F9thu0gz7u+vrFtGRbFzEiJBAC+DTa5jetteXbzisdVHvJwfqE6TA
gs4JMi/zu5oGMsSgY5AhHW2wu2MPaalNr7NseTe0D/EUbtpORLdk6kwfesei+Yf6yHQddLX9Pqgd
pvpgdeof8v+/Doo7oMXA9oCP1kkfcVJvuA2SCFCPSipefxub6GAkWG1eirAtH4s0/GnpVVftNfHC
x2LyBDpBPjfd35vUe3VGxEqerk2VouLMyqJ6FRi70NaVxQP3pzu0Iqoz7v/a4l5RLFTm1g+AhLCl
kwt27zNr3EBWujmCCK7fKwmxnMDz5S3iy3xlADDxNNUQ0hjLuvnm12InLeBtFyXg3OAngFBozr9B
eUe8usxjyxTptnnK3tC0j17xPqWaAFjqlPM+JUrKjxHu3biV6tUoWQ9qRpyNqMFbQOdAvRYS16Qz
pW1/9Sv5BJrYAISly6HNxYa0wUKEVU6uB4qLGsTJa2o2XQOhcChyklIYaYZVOfNOH3aSFnMRwMDL
OE2wFjz5BWSDFzixQ7x/FpDqmE8+d/0vPiYAP/t+ivkm6ni3EpMX7uIgGF89yFl3qqyepVUmpwwM
0YsBuh6v5BbHqbEDRzB0Nm1vUbE+uElSFm4FihVXKEy217Gq8L+usqlb8TKD7ge1x9buQCti2+sB
okLQBXWnNTe9LbBM/4TOGO2Itx6gq/aWzj7sVxPZJ8ea/YninkyOBowMsOOtGu3ITibq/K/2P+bH
Pf7p8/w+P33OgBAdH3Mr5mwCVLVtLMO1cUP+OvQgsh1Zd9sVKXjfa+UjdVEk3xruheka2HbEf5oO
JCN6wOzDpwRCL4kHVZgET+l/T3W1fEw3D09A6esOORTCtRqCXTr6LpLVMrD8bEM20k7owHx6Vpm5
4D0DLzZepdyOrB1So+aMG1N+Zi8c6XcnDyzzT3HN31/ASfXuNsPItFvQlt0JrCHuU/rLbWqHf832
uxsNL8MI/2IXdz+fsDGGAtNtWznQpOe1dx/L2L4H2lOhfhg3emkesxbMFuQpbd7euC73wZXIsCnR
/s0Ug+pQNOC6JZ/RcNxFI4GmY8ixzD76CmBfdj5dwVzN7pkKpyNoI+7Im6YdAjy3+JwcMuWwHzyg
VuzQyG8y6GA+mxVSEqEXRidqgupv2+RtfDGgSHfJR74adY1rmnGGqidZLqg5TRa/ARmzOfdmgwAQ
ZiiKG+qlKQUEN07U1FOOGTj5aMoC9DpZF7UnJwpBi2IECFaIJaO4iT7IJgdMHHJwR4qldFE1QRMv
jjbUtFKhDsyEZlFfi+IxQt7oYmdzKIUcmhqUz9fhUtbmMvC6tdVyqBRGSXA/1ChVY1ottFI9aCe8
FkDjrgf7w789lN8emgGv+j88gJxCWFynPP4yh4f9+2qIOfThsWbJ2RpIHIRUXG7jOGna/T4xNkSk
P9vmfpDqg2S/bsAC6xSGtXVqG1kJBlZT5MHqo0dNpEzmJiFsCFMjlDObrpiaj0GE1iGvDxO1yPVj
IEM5wlFEKKVOWHnbZekB8oPeBdBg7+Ix9owyruYEklgPkuW1v0Z8e1hTZ+sZwWlEyKrVnWQqiuxc
ehkDKy1Gp7GTrFFS32xouG9KCzvR5ts8Wg+ClMYW8P74jkym32NRBeLnLX2Cofe7g4Ae8IJ6aQ6G
HFxhsv6eTKoyUEGkvPSGPgLUteu9w1wTAJBfnwikP1D9Mh7I0po5VJ+mb2ES9zsKwEkQ5G6nuqvm
AJ6KeXvGi/aeOukmQzYWou+JuKcbTKQtyj5+Hy7zqloJl4G+uUj9XYz3ALC7/q4N6vzRYUnxmGOd
xId0uI1qjnvcYfbSYULeUCcQ0tMNB1HCkgZ8DMfzKgeJ6+itfbdMzpxfCDTB8BJaAdI7gX0HfPdp
jaRyo4b4G2hwv7od9H1ANBLscgE1Ri/LrDcMpH4aOFaGv3ISgGaKlWEmbOdoCL5l1OMN0uKWhl7I
e+SFnUVYNdnGB2uBggzSa5fGHGynGTIYmVaS0lIu2g5kLftk/90fOcMTCxrR7VC6PADCmgKpoCN/
f8QAKy+uljxGQuPa8SlY2FAk0FNg1SxiPMP7vgSXhgrvoeIV3rsWsixYHgfbHjK29+AIQMzfRemX
8oMjebAwse6G7us0Ok6yzALhavrwH6Gn3GTpaHbgRk9JvjQHTenUDTT79BXqniF420G9O+xR9KZ3
dnguuZDxi9odNRtmrgRYYZ9i7DywbPm3G70qegcK2kHe/tWt1rMRkPnDTe9j5tnIThc1OlteL0qz
dT0YlftUATgBYbJtO6XpAbpg2SG3DHs7AoVwK1QJGHtp+ZcuROi6Zk75hcXiSyxU9aNOoHeXeoNY
8AEQ6EaUP7qg/jIaoviS10UCaZzUu4wMP+bKENktBCrer1Jbw+eruHacrJEHa0B//FZz8501BkrT
6gDMFnHEfDJDG3KmlfmbjQZpCg4/siCxEfjrDLG3C0Riyr2DlA2EeRz7QrZIvrbK7h+UhddB4EB2
uJnAhXX1h/QVII3SxCq1sZr7+fDStxNES0v7zhkHd8/1YtUFdmNjpWOCNPYkb5FsH4B2/d04i8eT
kWvPZG3vB+n7/5SpeTTBcnI98VxrtgS/Tn7zKZNgfI7b+o3WyLRapoXy2ENsXobmjuwq8G8F94F9
yKYvXQTZgWt4l8LA2m4ziJ3bbrShyoNRPVcRlCogFWGtYuQZITmXTGceSnNJDk7wnLa1vRQFitUb
GWVLOZnRZood+2wAcTsfrICJYyDtdZ+HCG9RB7koyC0tC/zINmTrUf+3Mp04gjBdJ297BbqQ1kmH
TVlIfH91aSAAKcc9Fo3jK9hzPUhUOsa+003GNnUweC8VyGsOjg/1PqG1o6188padBIX/5BkFmLCq
H9XIjTd94qfV+4kFftxUQhDEsZBdLKzMeq79tl2JTtq3yoK2QNrE+R4JAzA6hFOwrhhUERIrLJZZ
BfKdSMvTFfqs84H2BpAHbdNC0i8ZTGv9n33IkQ5JArYTob2vk9GZyL8WRRtgu8WPtOXsSzHdMWM6
kgxZmrDxTvfRDpP6Goa7RW9OP/r+t3HgQwHL/WC/NZBlWID4SFwED/3N6ANjo0BjeGJJEK+7WlrP
pdF9zcsBauYxePCwqvsOume+GPQgg/0aBPDtcEJBTwJmTcN8noZhHgRZ1XlQUyKgBbiJEfbpIa4d
Y5lNKlki5pQeonAASTv1tGEyvp9S15SaCKA4+bTnAxJohS6rLA0UgscWhNehBRYfgxAMGkYumwfD
TqplWUnxNubq1nNQ67Xo1dde+u0PlEz9FL7jP3sZBw+zP9i3qWem0H2SYo9vtjqlI2drafvehSXy
JQ6j7aTzR3RQ5RgAWyNQN07tjCNdnDrD3qIM1Cefj27hi3FPrdaE4nw7BtOWIEHlAJ3yvkFEb0YI
afgQKFn+bpMuGChIlJqcyW/4GEuoI5qP/P7jfE6DNbqftkfwb6A8xfSM1TXC0tvmI1jSgbnRQZrC
BiiwdFxQlWl0tD7QoBDaTuurbUqCs2W81dh272M/qLBLNo0B32G0mpuDyt3bUeUJKnfjAOECECfF
+kAdYLILF9wpxPaTN1bLq2bM+tPV2fE0sXdaXT65Qcg9Xg9O3oAL/AUEMcFJlpXDFy3iAbuAhy8V
Y+F5lNi3rAC/37gcDGSzC2qupkUShwaeLmO+Ap4IogbX59PAsgpk1mt6MLVkt8fOPhdZm6+Udqae
MEMGbmFKAAQTOTv/8fCj2XPGLZAtoixdsx26mh4xYgXqMunUJOLDaxcZlZXYQPUBm6GHkAbeJz/R
W6VYkaMTWygP4pXHd8xWs22egY/VTQOZNlss8iqH3IRl2XdxOtU3Ttxmu4I74+0EIUhoxCX1lwFy
j54RGT98Vd+4JfPeWi8fljQod5P6RmUWmEeCbrzlmHIelJvuiZ4IdtHeIEbkzoNC4NrugmRcMyj0
LXJdqeDqSgU6VEO9RNAqOHFbWcDV6K09uDYE6K9QegBCxnc/7JrAXCKrGnhzhHwWH4PNMlZb6KNB
3hjpnFtghofbPFX1iblQqJcsdyG+AwoUM27GfRmY99RytYnOwFuS3XSuLk/QQ2kS6iiMKN2YFeB3
XtgU77MEWdauWIdIamz5YbwubGw0h5SBkPB6KeSW8GmAoLmh2YYxuQmTRJ4lSBXWvq/iNf2iSv2z
MuPiAiU3dqRWEwbtqag78P6hjw5Bbaq1C8TFOimDdxsqV+/D0vDn3yKqaotTNfFb8qefIsjj5ToS
ql5fJ1KhvOOQLT7RPAgOg35j9BIEmUCpUmn+KyuNf0qVeHdOD/FuGYK1nuzSdbyl1Vjs0ETF8MQS
sW1H3/qSKQtK1kUzbsktRQo9s7Cxb6ae7f/TtBMzqoWrQMNF0+ahKvacYIGN0fEbVA2G69yZ2g2x
kFEzQWz9U1PoJlGWmU0drq+9oUJQwix+RngtPPXQFNrLFH8lNW2BaHnp+ihE0L2JozkiRQVcom6a
CbCHUtP0UxMpg/iUVm06N6NRmaeoMn7MMyHjcU6i4iu1Iuk45741n71pmp7aQra3BnTEqE9YXNw1
WXCmvgHIxbtm5OAMwBXBqFHfY4F1E4Jg5Sk2JgOYonFDfXnPrAcXhIE0rnO65jK28ZL6qimKH938
Z4U7b6sSYN27sOgvKi9S0HJl/cHV5E6ADfObhNkVtHTAFzW7oJqm5o5zT62kyBgwgLG1oWZvAcNd
pMGZWjSowAJ9gQBBf6AmTen53b2XJo+jpj3J+iZ9MHTUtqiEvcUCo4fcjah2A2r3z+SCpIw4Q4Ni
dx3Q5tLcohAACAo9CR26PJbzJFFe9zsO6PICDBMBUtmVu0jqAGjmyraNBTMcAZEtGazsbgrvqqwM
71Atmd3EkDdamORTM5TZFVV3pl46kPO4L4LIvZud0gYPlwb3wDxvGoApyXTS6OY66HqtQl/GSkBh
G6SFs0LBFTAkQWSyg4Mv52MtkKsYaG1qf3r7D/GYrTsPQfCqNbdJl/U3LqqFLpFw/hHJlH8vzACZ
A698ykGX9jeHtPGegrGsZge8ePubasSmS8+QYbP04IFHZhG70LQvrKg6eZnBX5jcTGEev1T1UJ+H
OAJOW5u7QoltCuD4Bsko/nId9N7Eaj1BJGuaysP8ZhxYgN9ILEqU90Ee6dOhCwF4E/0IlV90NPrd
SmeQeffO2PDEfAhWZAkYwzonLcttmBVQw3PsALKumVw7kiVPMsdSMG6j9p8SsSqD2fZPiTRW5Y3J
F6dFUCMDPhs77Q7bQyy/91bVoNhODw8hdjMPn3yzeULKo18nGVb7jcZCuBofIRsbr0uvO1PLM8Gm
MLWpXFqjBXyH7u189d4bRSiXr50SiCk99GN84A/FxgzAYBqDwhqxABTC97pGJeOgVcEP5IK8vQ+u
KOwFeo+Zb516pP4Q3G4rxoPpQAMzPbCl4pZpeKyzeNx7uqyibv3i7OgzakZuiN9p2B+tCVrbYOEA
P2NdqiO5kcdkROW27UAWuwP4qFv6Tl4j4zkac21AmCXlIrZMdWf1fnUG9sUAmhWpU1dVJe7PSouT
/hrBozS4ByEgOMwz+7snfXmgl1PXxMEZMmjbVuBNv2xY1G/ApNesrks9PcBVWXsgkwJN38b0OUDS
CI/KxB3ewqzagXjH+GE51hHCpdMXCWaBpYd6/1vwZhk3Tmf2NygvBWpTD/Ic1C0mZr2bBlHeTqFd
LNKxEKdMV6WmMeDRCpJAc+vD7kinkKtc5fuCg0vxSjIDWCh0fYzOA7uqWeypI8PttS4zGzl+FkLJ
tTPHUw2GtJfuZ6Ws7iViQwSOXLCiBXXAXyT4vzaJpYYNOYG19X0Mc2v7xfpuR9mNqov4vqu5uLCc
AxifmaCvapL4ksmyOeKJ84U6JyGqEyiqT8XgZkc+ptkKyrgQWNTNoMMbcEGndAiNBI8w3TMOKXo8
CHdqoR53Tcbe+QZIXHZvj159zoAfXbR9YL6KZjBWZc2KHTVTZCygjqmeUktvwYCzXQgww7yGST0A
W2H6O0/4yQFVp+4Sy6FFl0r5POWROJnGGIBAFzAACMm2K6P0o32pm9pNajczqsUJ8UpookUNkmFA
Ya1AZSP21Pxws/RsAIuBG41ABVPzDZUdYNiqyq+Bi5i6jpgnZqOAtOr88xAU5REVce7qwwMpCZQA
JEotXe0RtqCUJw9oEpVfo/p9DvIwoDgHLiJwJOOBZD60SKatpxo1IENZWw8opbceMhlsGkQpb8kj
jxMOxEEwLBCdAs+ul7jTAk+bcUfONkdNthwbYK4wlEY0ek6EI5u1XaopX1ausRl65wuDptYuBR3T
otXMMM4UVgdqQqSGPzmdfG9GwxhvYpQqr4ZaujdVAcEw2qu7+KtvZKniFW3kqZeatFu/OtutCg8I
6iQLymq1dguq4KToN3HjGwAp591e2tw/mEBtzdmxNAQl14AMKw0gO6XOmnGItyMwQPNM1wF/zolI
EVQJV6nAsodlALqJvE/vghRvtGHy7uuwgAkYgsPA/LerqU9cSCLYuVpGbdYlS0/kcpUYbbqZ21U0
ac7ymO/mthXi5VuXxZmmKHM3vRuHDvtDPRh4u3n+DCW2IKkb9ll8yCOVHrHaeT9MfgKwz59tUVb9
IW8OZKcRbRhw0KiaRDXDz54Gm099CMFgD7WUPDTYgmyO7sC/v1wWAEWtrzQgdIYwOtKoQNqJOL9M
zug8DhIwmTG+7aThPJKFG9MO9BHdndSmnpv1Iqk670AeBTISq0ZCCa0xGhcrKpRKyhocUjRUQEp2
j2KsYEFNlMRa5/9yJY/X3V0MiEuDLHzQZQ4qpac6P7T6EA8c7W4UOTBDU36gM+ou7W4AOTEfwNv4
MSYid+onz2qqwOfz5yn1G01fryGlFW/tLEpXpBu+y3V1WIX7ZMUaU506APBPTpalq8xk/DC45Q8Z
pt3RUt37IUrs7kg21we/nmNnB+qctEcHtgbE0T5cqGdABR0oncGrlhv31zTV1HviYI71F/lRWW4j
zUAmSlPRwWhBUam9qEWuNHAS7Txwzmj9mus6/e9zkf3jite52K8r0sysKPgBtdh4fOJhVKeovCUE
r//RxHaHPSUtHivXXiwnPjepFwlxkbHmZDuGOg1Mhju82vYtS4DYIdt86gOgskssa082OhRuhXpm
fUCZAUhKX0SLHQR4u6Q3PhmA3/uJ8VK1dfmt4P6LjxvhG6ig5xPgSeeT37rMcPCeIZWx192FHvlf
pvh/94EEGKq8wN+9djrHOdaDay+I6CEXmdg00Kmd2SG4B2WXqjKdc4s/+Zn5j/HE+MvfBoU+a2Z2
iH8PGpKKv0Tcjo+qQPFllxvDHR3a2Muglbm8WiYE4u7cWC/IU6FFX03NZllU1taKsUd1lTV+Gpp1
SyOsy3CesrfA1WEOOiihr6Bjend1KKxtGoIIlmw2MpSLpvUKUIMW1bpHTf0u9GT2PBrTtqgZQK3a
bvI0uNpVVL7bPTC27Wrg656dEnvID/vV/3d7WaN+jbJXc+JLZ69AeQlN5nFOltWgrT12QfN4zZ9l
Pau3veMPy2v+TCGFiShs7G+uSbHOjr5kkT0cyDTbxbIMUVFGObfJCNOj4NXj9dIdHjjbuhbj8jpN
E/afp6aO0crmqWkiE1TOd53LlpOFCkHpTggMZoCknLPKdZdGI3PUAQzhee7BE2rcoa7lKdc28mtY
CAVFIEi2NMM8lib4mEWB3QcFTXrSjwOWp/NMV9N1zjpOt3jfeAfqBA7sIXGy7tijjH815B5W3Hoh
M6888OKrRhupWW3ywTN9U2YjqLp0k5YrThEh16bC9EA21wfBAUDht9Q5u+l5XaTCN1dbwX5epzVG
//O0NCgwEMxKlEyxj8IyiKbtwWhNnXRoP6YNJbYKY4VV1dAazq5qsbKj9YwfAQdBTVrPUNP1e4VC
JKQmrk3qRS0bfi/p0Y+w6+lRQbwNh+lr0GJLFHlmfwShONZ41Pa0kc7oEIcFJGLTZktDQ7Cs47Wh
h1D7OkNYguCf983DH/Z55k8XGbMgXnh+oTYIcfS7wYsuzO7NNw9CrEHoxN/zLumXzZD4Zwj+tkfQ
eKCccCyDr1Z9IgcHqsTL0gOnfD1U1amAjsiKOtwth8bUNyg71yu3VvEpEFF+FhOwB0htxd9d9thX
1vSVoyh9BR3bQi+bwy1SxIg9SAh34p07vuWmLRdxyqO7onDtM3VgC4DaCt1hoMRu7qgM8C+HDHUU
Q733LAFqRUdDoAapHsimWgcou7EfH2pEBjc8MtRtmAl2azXmvdSL2gSpJGqp1hAbA4z5UASGyGPk
eWyPqMqOilquhS7UhLqzswf5+dxJ/mSnw4jU0t6J3Zs/7XpasEMb+9Jqbz75aztdIJ0McUBBztz5
x3BU7yJ/bKr5413rbcgNkMjiMFXZ9jotA6b+lPhqWRtyOLkuEjoDMPm3fYjXNQrN4geZBoD9llBs
GJqgWFq2Vb14skEZn2qyN98HCkCp4nuQgjypcLufnV2s0jT3oB/6gGRQgl1KJpdVwMOfSJ0Bxp2l
34b4H9To1U92141rgUfjsTaL8mAhu7qZfBuLSpAPLKLcb79zFi2NKct/goP7uXNG+yUwBgT3EXk/
u4Zp7kobpfse9mT3SeH3S9Wa1tto9zvlWtlP05v23RjUbwBtQqAL7IdeJxdC9dPFZEWyDe063dee
TG9tX0QrK+jVG5D027FKsx/mKF67LBmfezWM2H1axTGwOvuIX3a59nqvfPE6hAO1K2+nXez54lA3
sbOsoqQDBbYjD7FvTZdWWhfwdDhv0GiGmlNot0foh1UPoGn7Rnb8MYjK9LU6FaCtu2+kAJA69ldG
gOI6EGBGZyMv4lNtCWz2Oe+/Nc7aTeLiO8A1kMnSDky64xY1lGKdsLS4Q/FLcVeGKPBCwKFCvN7J
7yxor/mLKscnnrJbMqGGy0BmWgVcLAajvImMNtkoDfrAv9q4Z34WLxA2Vnuu33tzR4hqgSks76gl
3LA85UycroOyEm/9UcQg8fyYqEDCeIUfU7IxCCKCBfX7xOTjCUsucr/5TmRvk+bjrNJuPLT5onA0
5dtM/DYfyYcOn9rVEE0HCaxrZ/l7SNgsHBcsHmXGzzNmYYI0BoIDyYYwDlHB5AkFGs/USSZXWCfG
+3d/CYQ70mSRczAa31kSHYVdNq9lbFsPDEGz41/sfV18tiesfXUy+e5fAwC0JPYK3DevQZiwhyFC
NdUcySrCXr7zuyIJcvRccIMSJoFK1XLwL7RNC+6J0L7DF1M+9ZBkumlRwr1pR269TnjwRp0nvuEV
BvoUmRrHsXOmW6hU+yDKQEGyHomcbvk06JGyRGAocqt5JDk4IYrAaCQHouK2SyA67v0aSdc0PUAU
aaQjfPNVAnxEDljpofYiWudRYz8AIZ5s8M8IjiqNwTcM8eobLnmFvIDgUAvvTOhRc9CrcpZ+h3TR
Zqy8KUJNoliDo8v6ntioLARiNnl2JlOtAqbYbakiY9tPfbt363Y8Is8O8XGvrB9qPOZRntcXX7CM
eAxTgHsX4mHqGjCGVV6lVUXsL9Iwi+XfPtvU8X99tqgyP3222DAgsqtrv6h0SwwyX0ou2v1cnKWb
QM23eyr7ksx4QB2J3FUqTdUCkVVQyFG4zm+8es1jMAbMRhdp27U/CGOBNHaBXWvrbQaImS3FEOJb
J6MsY7yjI+c4aRWvQR+KzvQ2MoLYuVcNWz54xd4AJOSk3G440RkduqQEQ1nouqtrR12H32Jphou8
8YYNTyK+871KPPijLmkbQfUL5MkRJZ7VC3mMNmfIb/InVP+oJfTYo/2ARwm/pvU/xfjnU3Ka4EQp
AC+JnY0aBLb9YKMbEdx1PB81KGG2rjWsWHLZLqwWyMAesKBH1wFE2k6nV3ILTdCcOlWFCFyPvUYc
t+251W59hFo+PfxvbgN++dsCUETIWHndU5PnW5RyI6+HX96GOWLa5rqpsmqZQDfkJS1qc58yF7Lj
xmR+MZ3hx5gE/h0SzcMt2LRRsa79uRW4S9l5yFzpafOu2JL//1B2Zctx40r2V27c52EMuAAEJ2bm
ofZdKpVkWX5hyJbNneAGbl8/h1nqLtnt2zcmwsEgEgtpqggCmXnOGWL3fVgFv/FmzIBsB7U2GHZX
Ejljc0QXoy1tbalYsDjeXje+Uy0QG9GHInyZ0TYuGSLRJdClkhJXg4i3M9Ns+dLLPXbglO2Kj0Qr
VoBn3L9fEeo0+6CBnyYdreYAkAnoJTIQVR8g0Olbq6AAqFy5fbeiejoYbvQai8Ja97mlgWHBIcqD
9qjqUgHKn3IwyEjRz8gYqfq9jS20nhd1jejv1JoqtBv04L+E0kJSIHgLrXV91J2PZELoS80bBYnG
LkE2P0L3OMXKq1mB8a2ZSbgm+xkZq6mGziQyZbaqdO9u9sK0QP1xrdX2wiyQaNhjZcDxGd/X9KLh
FQqPTeLgnaPTUF4KO42hcAa/OR0Qo0o7uHT/KDfgF8rB60+WDz2pPCaRCc3yOY116wMhIbjip4OV
ufbS6VORnkAP1qwYuMBPhenbR6afzCndiw5kprMx7Oy5iId8GWGl4mIP4svDGGRzapKQbfDyCvo9
obO8jVBF7Am7kxA0fVLnMwOqZDtvOtBZkPAmB5OCgBH7OW9J1masHKTvTq2460DpvB421IZMDld/
9KYhb2VqQ0WlMu7MbzXCdNXCFBCUrDoEjLo8ej/E8EZWwMujnPayBOFQ8P1qS6mGmvPKVas2M36Q
B/KDkzKJIqj8hCBPb5DNfsDe8aM38xfnJnWWPHgyIuMTsqDto2WAH7CzwwFK8UN8LIc0B/eSNs4A
oVnzsgkt+HjSYAbGyPytD5IlkhRz5H5EEK7hfvhdx+VXFYjmczUgbm+IkD1gwSPBPVkz/B1VssVH
qwULTgU0v5ssBT6ueB94jmcRd8PhemrY2tiZFdZUeVICSTTV0EF0yMwaQIvXYzfYRBZAe6DDeEHi
5RlindVFjoV3AFiwmpPd0CBfVFVY3iW+Pd57vMf6ZeoQgisAESPF9w7wxY9SQU63Y/lToMZq1oOR
70CHoTOyA5sONxsVdafrOU+tlRqREN7l9bEWgXrykAX7UEt/zqwqRF7LohJ5+sT7Rj3B84r0xkI/
UMNApSdkSck7KlVx9dbn5XAdBHp1oFVNQ7yH05hq2tBiIuq2VExHPi6QC+SsqdjIAuFBOLhXVBwi
v8ZurJILe7oouEKjLaIb9pxqEYk3dqUCvQXVStFGx6bBCpVqWW9Vd3AZnKkSS9doVvCBbTLDsEew
LScVABnVrsHiAK6kLPGP+G35RzozuuIz+LK7jWUqPs6s0m/hgB/ABG9m2BhmUGaezugQQBVg50c4
3Iq/a3frRj2oCXW7Ff//Q90u+ctQv9zB7Rq/tKMKt+70tjUvfgiRZQMqIWpGp7cDiD/4QtlFP4NQ
Qrq/VbgRKOlLlf3Rhcq3ajmNeCvS2a8XSBtEJE0XLId/P0xY/nljdBW6k6vxdlUyiqp01Ew45nnU
EfZu003culDx2oROqUtRxM9Q3iy3hh2p+wbSkByhoEM+MXbSoRg4skAMv5gPlv1u6+gsTlYGRI2O
w/QGIDda16tKJ8BK/NmXeqgY2XK9ax1v9pEBuz2mmInoqreKAfQ6neiSUy5DrMx12IplUkTe/HrF
PweGlwrAbXB4d3TtVOfYJZdmvLgORZ1D/ZK6XXh3HSrVZrEMI6O8NvEM72SDhGgNhgm9E5rp3fXM
Tdv3s9/YqEkvHTfFi41+dMj/PLvZxDTMbVSquNlKsITOYwdvPOjdvIeidcFNFYJJnYo+T7wHbUFC
u0usu3BqUUJebRM2vJ1TZelI70HB35KVHTteO3UaSoEA8cDzhRTRXNf5nbTtE2hSyrdi5CdDsOLN
0e4pdHGSwyL9uD64UQpuJo/5W7fqnyghndLQgykXHZ6Aq/1mohZkz8rxDijzGRuwIUh5fA8CPecc
R7F7woS0pBIdjBFszqndvLVDkCDS1yAjr/DKei6FDxYDNwv2VepM+/lSvDR/niWx+W6jszZ1xEsY
DumMqcx9udYGa2Z6l0Tr5Mw5T87gvRaHuhn3ZII4RHJukIh/52Mug2peH8ypWdueQ5Ax3VMrOjRV
vUls1R2p1Edxcq5y9azcHEwa08hk6mtwVgjDCrY3W6vsai5jlqypCVWkOgPoQgHEQzYaMywhJxo0
TrK4XTVwtb1OejBQ38YL7NTaumaPfC1T4oZjNcq9I5ozdaP/EvIiSiiVFh9GN0vQ8MbXW7j9FxLs
KDuwf51uptyv7nvPDQ+3O9OuH81M0CQCk4oHRm1rUfkzwxDuh/9VaflII7VAV0VN6OCN4ACpzdq8
/q9oULf1ILqXZXp+uyxrcrkxSuSt3/6nbdUaOya7z7cHBwcpeP91ur3dXZ9z704FLzTW9W/o9cXk
dR3ursWxcHZg2OgmME23dS2IJBgq61/junm00ix5jCHZuHMZQ4buZIeenW2o5jRiHY7kT1mvGlAZ
bWVWOE8aRHfUiAnLnDeCVcfI5sbC4CqbaQjwXdre/NQ1Q37sppIovHGFXBEwJ5eeealEX91LkF41
MjEvZGpNUHsFWRDtyda3QbHJIsXm1w7cCi69ufK1NsHEiRQ9rKvbeEuDgxM32cErYs6oSB08/FgM
YfZnMrUjXIlp31ZrGhxok+wQ2/l3qqTbNSJzjxBucHe9emN3yDaLxJIGk27SnZhTnKg9Hbw4flWJ
ax6o1GN5uPZdqwWdCP5Do9EHZ2SqLKiSTAoSmTOn8vsdFZOxsDduBGcdNaFb6ICMY+OFDIYLjRev
HNmGbgC0HmwX6B5bSeypuuiZRXZ7Hh1X3xdj9+Z3nvcZ0u7DEoqAwyboUQy1sQDpFnI0Y887FFUG
BT4gqD+Dp9ABJW7W7Is2Quqadb6aWyjw6bIEXwh8NPP3HTco1DbXPL1bbn6C0Me+zYvZh0Q9O64h
Jm7aDwZuuwj8Z4pfByz/qmutHgsE2Ta6hsQPvLTe49SAQttYA3516i8GnJxfY44EyKRzfiR2etek
g/Wi42aAHqiVn4UdtWtZWv3OL0UCP0XCwBro9I/JAGXcHAKd36bu0Ch1fkTo7mZwBuMn6q98O8VP
I2WAJEw48kgaYLYwE4DP0rD/BI0KcDnDfmvWTejz1HMRRoRD7dpMAHtPzYCOeB9tmJrdRovibz4R
HUDyeADNN+Adxiwb3jI3RHapZz1DdrhEUqKZbeq+ST6VrXNwCzP8CjxPOi+QHn3SrsWOyhwQWrOH
6OufPbsUYhTUU4kAadu2zRZGHCNAFOTpJzrLA5Fcz7rf2H7XLmAmw7xZpB/ibIawhz2YwTYfonrX
GBsfLgYfxZbCa9daF1GyJTdKwEz+jNFRYxolLesN2fs4neUjArunoi2KtQD9wLOVFVc+K5FKc5nY
stoiCwnivKm68llhLQ173IBA2/KMT1N7CT8ZUGpIU+CDAo+yVXTWcsqdn4fCAw92GSb/otzNYz3z
I+3vvQSyI0iVSdQpGzkCLma3oArECdUpgoagvYjHfoEcKn9/a+YPPFwNQerOewdozg6JGnudte1j
2Fn5Eixl/epaHEHE5ogKt2S57aPuzBEErumBKunQuSAMA6jrTCUarU/M99Ecs3sfLbCNYNXqvIHH
S1rJjDizID906KRZnahUs7TexF5WzalIBzh5QcwZ1Cen9JCwObWoQSA2dyYpEbL9Zoxri6nDz2P8
7ip2Ce3XogX3ZDg4xcVIzD1xM/hQJ90kwFot++mlgEZfNPmiu7sSot0Xpxv3DOKvS0yO7j6sg3De
yNE51ImyPzHQpV9p63SudmChLBYBsuY+UzM/LZ2DyYK1tFQLUL34Sm9MXUO4ooTP4tww1uyboJUL
FiTRV50dVWl7X9oEtKtjM0Y7lqX5ZepI9VWioKFjIV3IjhKxTVKMI2pLvAVw+IRh031FtLSbt44X
3ifSNCHmOoJl1FYjRJST97Yciiwacoz5wkTwtAVDL7g/HLbo6czGVrXLtYS7AGfX2unMDl9500PF
XQImNB1AiqmDdY2E3jVvHARlNWaiBssI8Pu749rDPHMuXYTWJ7606x8jbIZFLeB0pb9lGrbxGcpy
kwbXPfcY/5KCaxdiit0Xa+zZXCdxBy29oNs0ojU2DJHOuw6Q8DnicuNL2fcH4tD2crB3Rqr7wsoU
cpDAXxhdnD3mgN4Duo2zoCogG4op+dGI9bvtVktnOWP1sssrMAM5mCgB0ch2dMu+SNODKKvX6x1P
/xVRgOyLWmSh3kCxIH7ysuKglOE9xiB82mFGmd7Cbvgy2VOGr4UVhs5OuKBK+dk+IpAxU2ZdbjD9
9Ucs+PvjyEUHfWhHrROriGYl6+NhRjVuGI2zpuThWnUDdM0M6CBIb3JqTcWbzU3SYYPcturcToca
xPqIXsBGRaq42VTt1qvSt9o5ZblRvhv2wGfXEf6W8ttudsONxzVD7vAsJZrWm7KVZ1dnxNbqZa4x
ewSGad3lCTeW0XQWiOH9jGy/q0ViKehzkCu5jvHr2UmEDlb16BZPVZW/2fAyvkVlvYIjrvtiZn6y
QP7UcNJSwrNnqnqVp66YW/lozHyZmQdJjAjkKKYyh0cO65xgRyY6uJMXmc4QpoCWazFCiBbJq6vY
1UArT4A7SuIiGwgAoH9jiyMcOerkTdNvrq0Xa2zYJnY4puTC6JOtwwx8JcoEGuhtHTgQ0zHjNx9v
hbQEfy28MF6YnGcnL2FyH46qXvY618B6Ay8ONc83p85+DKptHmUYNWvfV9k2yDiU0qbBqMVoQ3E9
qvkrXPvxwnfHfOEyOWxAIUg56nTw8rxc+i63llTsAN57EO8NHJuvRZYhXXxoLmPuA9qfRNkWMQ0A
DKHwcIYyyLutdI+GH2/zUCx/p1nh2/jUTpXjFIp385AtkLLYGRd41/AUuigoFoT9TxC62iDWa+ET
BpUnEClW5xDOmKuNilSB7PZmY88NFwQIrdNaT4CBtzvHKiZuagn3YQVpiFtRgEARz9U+xnaADGkp
vHkyMYxDqvWTqKvg4vImPbRD4s+J0Vv8YdfKTg/KnuSZ4IFfgss3hShhMcNra34F34ZGzr+V3rta
DOB6wR8i5VF7YbIC4dA01Q7he9s2BKOxbenwITRBXq19BLKwNxy/OAzKPL0eniEX826nRAxwZF7t
1H7MY38ZGCMwBk2TbJwuClcIciCuJ0fMi4iVg90GoJAkTTdmkjWfqUXYRM46hjjfDIutbH6lnm8M
1q9/WybiecTLgJLh0ttYAtRwoaihfkaPVFcfi1QLj3+3pedfRt1fan/pe2vcTkOV0tDrMRh33YCg
K6TQy30PD8Aqr0z7kiMlDDLH+fim/Lui7/zv9lj+sLmUTzo1sbMMev+ALPDq2kdnhbHMByCV6H1j
g1OtYyNU8D1NayA9LXi66ZB6oz1n7PWGmb7hqguQSWyzEuI+DpDXnchqCBQP+h2JfWsHTQaszdvs
yWE1w++0q8BNk9mrlCO5OErK4ggQfL5E2lP5qXLNbwRtNMQ3TFvJ260Pi8ZwYfj8RQv8MQm1hgzj
cnUrenVfriCPHK5SNwgOfAD0ivfPlP2uVAtputAfTtKR3cHS2MhEpW++1sm1gd1fWG/OEC0okSGC
V0JhhQm3sFMcSIYmm4p8KlKt3QLbSbXYK1pPVPu7vokIEbnIchCoGvkJywSsKyFAa5W93JeaYak5
2btKgDBgaF5KLZX9QyeufIAe7QIMt0F2DoMJwKCjA5i6ufMtB4Z4AVoN584ooPo3GG7yFKSqWkJJ
ajwC8pXuRJGI9Vgo+96OCz5vuQhfWit/yFLl/ACwH/mNnn4Lyz+6u6FG+kabWCDyx7cC/AgeXDFe
duBN6yN7oP9Erz/ZLScXa7eorupD3mBl98B27/Mcwkg3QaKsCJs11yHIcEcIEt0qzMKB4IdxDwYb
MFEVyNqHc2VW8qjbU7EZ1HuRoIf4OnysHX4uUm3MAA/7l33ViBydMs8WoLY98NrNt960wEI2IhTZ
ZJmFRyrTYWriqzHfxokbHUwsPonPINbdd5+r8F50vfPAxuREZAh23tlrpI3GK2o1ZON3oPSCe6xt
r63IbA02WvUpWk0r1z/HAn/FtVVeF2KlZW0v4aFEgnBfsefIBjcc3mv/nIc1+Lgx+R+BkUEMym9D
OF06+zgiVRziiLX90Ki6mSsz7z/Hnv3aem7y3SobdJ/iUDwtsVViyZvwILTaB5xBkC3AOx3U4Ebp
BoRJWjM6+qbxmhq+c11QtomZHVQcvtIyjTYIEijXmbTbZEeLNc/BbxBg+GJJbF7E66V7Pz0aFT4V
E/MX2ZteA9ox2Z1Ozm9NyQ6ZzhQfBq+cgbB3XAM0kz27kBfPTRl+zXzAoF1wsZ3iNOxOEgBqpBo0
4dcY0gCcgXvDciN//XPPxIzG+zyzn3OsbI6gYMqPWPXmR+xA4g3vjU/SjqK9HUerwMrKS5rG7b1I
XCS0dFAG7eFzmVc+YxuqNVreHIJAfrnWskG81QB/7LE4wq5FOAYkL+Eho7Z0AHHdine5cUelqPTE
4p//+M///e9v/X8F39U90kgDlf8j19m9ivKm/p9/CvbPfxRX8/btf/7peNKWnDvgsOAe2EeEkKj/
9vqAIDham/8RNuAbgxqRdXFqVV8aawEBguwtzv0A2LSghOvWcza2N7EqAEn/0CQDYLhau28InSN8
nn9rjcV1Hxt0YbIHYmWd0Aqr47zdINWMpycxhtlaEq8c5FKdWTiU0fqqMphEzU9l4IhPIRJhbsuM
OOHxAtGYDAIhYCaiQ5D4H23UuMzSBcNvfAd5YmTPTgeeZ/3Rng593FQrhUkPjEx/1KaV/gwy/WzD
W4YVO89EhXwk2V6bUF9qTANATYHN/v7RO9ZfH70QjsAvi3PEoIXz86MHPZ4yutoVl6aLhg2CwAGy
psxxmTlG+VIlCJpMy4luBA66lE51Ty0EME+AajOkif2+VZX7xi4L5YdxOjbRbNi9hlixseO8Dl/S
qLIWsZ10RxeSmPuyAE/GgNjUpxGkz3i84m1qCv5p5HhPTZkPpZEgHQ70mpnVcKfD2N45joU5F5AG
99/8Lj3714fjMHh98XQcpIYILvjPD6eTSSmROp9frot0UXDg8pXzCREKdYaibHsGVP+JpsOozo0V
TXlUnFohXSs/DwW0iq3Qe4UPWC8Fz3KwpmFiCvMaYg2cN58tXR3daY2Ij+JDHjP1zI0CkkFFh6aD
cva1ex8aqrpHov0KAXt+URObfgluW9AdJP6ebKAMS9ZNAf5HqqUOVdSv+MTLD68ZVGuryAFuz87m
cE7F29HNwdrv54A89j44M+wuqea1DxRh2FygXc8vv7R1zPtaWFsJ5Y5flvakMGdp7u2mSpKfG9sA
6KQOTg8sf9nBdKLvVedlj810gKewqHgMAjAUski0sxbQw13mFfmjpc1qZZijWlIt9e669Npbgbz3
7upvdAqLLS2nST6Qy7eNO83KZrOiitJi4b/5RTjeT78Izpg08Y9DMdsFDNm1p9fpw0yFmcUaQCUT
XDg+UZCPY/2pM0GvTDjDqPxkerX1Soswx2j7Q8D9/mSEHpZoRgUpyDg5kqrsVSWWxGOv8rB0WnlF
UcyaSe0tQhIgtHfKGOIySbmnTlRBxX9puw4WsMRf17VEls1gy3TjdqO5Z44093Tm9IldzvJoQLYV
AkVs48h4e6v+S5urwan0+t/MPT9P+9PDBAGUcJiQngUiOk/8/DCTsGJmmjH/we3rAaHYzJuZwC/c
W5HhIek7M5dt6uUvivElrXWpRVWFQOl1TgeGWxDPIoxYSGCP22JTI84wzbPVNLt+OABkdGw1xNvQ
gMzQ+IDTyQzhTgvGfF4lJuhdLZadTS+JZuRsoQqWGe8ViM5E8BKA1t1wdD6PiwJcNr6XngXyXP7+
qXjuX35ituMy7poWKHeZY//yVLCicoK8ScUDg1zu0Z4EM0BtkiCFbVK5JU7UQMTxoi/OkRjTxQfq
ZQVBA6JLJhv48wCMlaCSJ2pl3x2QB9eLZlFXsQEu7qyeUyqg4qDngBRysOdTxmAcrF1duM+3VrVA
dprLIN3YTa6hwo9BihEZwYaKerJ1EgilcLD/YqN2xeRqujae2pFtqCWW2o7xUk303jM3GJ0LpmHo
ilhBDKYuUW6pJiqhseVXkOGi2g+tPaeuIZDreIdQW9NPYPiCn1Oxiq163OQciSqTnaleYI6AUxGs
Kdjxg7BfIhmfy1lbe/3FmgAkBYDICN1ipzSVprpugIJS2sAtB4mwMMhB79yZ/hbi3sVJNxFo5sfG
38vM/Zzmunkgk8Kna5EihrGiIlWYKSBUzHz9+9+Ixf/y6njQ2/BMiAt43MEufKr/MA8NHsPnbrDL
hzA0J69z/hzXVfQ175B06PeC3SPyEyE9DwnA4NcLvxZgxEB8338pEFZaQTcVLBmuiB5/7ulVLcMG
Zjh4mREB4wouFtHFFXxSoKuloozGZVjo8dKGLlhFgnwVTYp4hTLUETSxSDWdithhNBvpTiw3UzGr
QD5aSt5vqAig0fuQVIQU8jJCqtlS2viVEyIo8q16GY2i+QC9BlocK6OqugKH4Kgat6kDqNsVes0z
EElACcy8Qq+hNqfufJt/gF4XQV8vdZfp6yXoOgOAOcj7thL3xbJcfRaWF9wlLfCvPUA8L7a2oBTO
WHZAhoL7aAbl1g8L8wWsIs0Kc6q/pmZxDP7zArGurpHId2qxgyC7cJrX27B2MMIDPHWnYQutArji
i0OtnRF5o5BuHMo2fATnuoP8HHjrKrfeDjUiAoAVuHOwX0RvWD7ls2ws/aekHa2Fb/TpXY7c0I1W
rbWlkXiDCOBtpI5lwYNX9AAnQyer9fu5BdE4OKeBTZbTgey8aoZlzW09N8X4bqMKatejl82YfR1D
RmuIWNV3MoAHJXd09gUE8DtShmziZs/70XtBEqOYx+4QAj8B+VS3qcxNH8Fhb1q2jTuQ2RcZ1bva
z58AZkjuGKbD84CNETQvIHDNVfuIOFcAObtAPapsrCETULRrKooy1du6ReI4FSHCbN/XNVvF2lZn
eNjNhWKp+2CVKr1jpbs2h959IFMf+c3Ct/xxZU82yylrKHdcm/tdmp+sIt+SsxaiQWA3TMWWHEYh
RcgmW9O7yI1uGQDhWCxJULe9GLl5jioOp56qt7ZflT9aK3m141EC81r7c2zTnfvStOu1k9YG8oFG
0DUAxbkqIq0efjdOmmz7rCjXcFi0y7KFJF4eFQ/FhEZBGiRUkicgSm4oiDbWaY5XCjY6cAgHUFsx
YpaSUYmYfD98lkotxkENT3ECgIYshYlYC3bsWN06AGgofEgnckOeFgsAi/pdVzUVInBd2yXHOlbl
vDaZdwY/abi2ZRFBcUYNh8SCdx4pie5FWAgUCBXKr8BULdMscH4E2tu3DSIy1B3pAN7ZCcJojYSm
cfX3M6Fpw9n88weTM0u6WEjYFnZWjpS/7h4Z1DSVG4X1OtWJs9OQ6Z0jQo/MkY4Hn6PMA/UUEj6l
WwGh5PQRkBKwI/LursCBhsBPlIefPTCTQmSEi5MJX99ThngENcsVz/dBiO0OFRUHHWwddwxkahG+
Un1T7OCp/ookh/hHVpwwWeOXkAc2PMG+fJkoPufYkesHx0+bVcbK8tCkrbtD8KZbN5Uz3gMTGSzw
CK3naZy28aMf4/g+jmWAYU3AiV8UJzMI8YcDc1t7QoLrUQaJ2lkOdnTTtkyD+SXQx9F4qoB3P1Er
MlNx0OW4Aerwlexkoko6DG3pL0x8bufXK5Cxnoaszb6d6TwP1mT7cDHpNms9xPX+gy1r8+zQsHLB
uxI6b9SFLsUBulhbaZV9tFEbg1dq0h5qsVH4611DAhZrMcm8NWa4chswsI+lQGxAPc0ELkqm+QIo
G4sfYvDj78vE9EFPpY12T2UlVTBvAjPCV2VYpn4toGY0JsMcxKXRxhVNdnF16B5Hx78TTojSZNKp
b87qhnFw9PMMftPA2RtO9uPWouPsB8hnXfCiOQnmafSEA9zdNi7kTWkMbxoIhMUAC2t+pBZOWiYb
+KTg+JkqyWYnzhJbxvD+eqXMG1bZMIyL6xgRvjTxGN+51TqqEzA0Tf2sWuZL0zPd5XUE5ZdnG7py
t0Fdc4wWAFgVaxrVGQv/FKXBTnLG1RwwHDDBF/6wSdn1Ok3gOwdIJjxTcxqnRzht1oDAbkdFP5TO
lC2PfKrpFuhQBsCxp8I6UK9ABsamKvA3obsim20hDRgxphO1j5wIoHjfDBf0bIbe/2KrOjpIcDLd
VWW7skLHeQDBmvNgj6CgAY+7t2wED/N5D+VvKCVkZ2qC2J4N6AhUACPLUksrdpq114LFExrbaZem
q350oq1jWMWndPQ3Jji/X5F5VC9Eo6w91P76B6Ntv5qln7wiHyGAvGpjnmTgJXf4KogZVeSi/9GW
rnGOfJUcxrpJF3QBeKT2ckojUu1wAkUW6KN7/CnoIqn/qIDOBOthn67TovPWtWMUnyF5Ox9Y5a+s
tAaky4P71Gj2XVzC56exCZ9jdom3JuhCgW3EI8OOn82KPmLl3Mck5ptBfqZaU0TtQmDFvaZiaHjI
I4Dg4XWoCr/hEnujk/Q0u4CIPlr5FjbQVCzzit0BSrS5tm164CJB0a1Wfm1/o9HcwjXWELfkc6x+
zYtlwBec2Xuqu1pyZCBnyDS53qo0mnyHtQIkDqY7t1OsawDeR7p+DQUh+EHe73nyRcRwkq/pPrRi
zsF28vd77oS8Qxpffr3n6eewAqZYLemqKUfm6Oi6iGBNF5gOdN/w83TX+/q7e6ZOfW385Z6DpAJR
Nvzdd03erzoj4WtdedsCPnFgP3SBgKrRKsBEptMh1RXSxeCLLCKXbzyqkYYCSihPIad0bdkgmTrm
MoBa0hSPnTp2yGRc+ZF8TuwQAq5kY6D1Cw90erUWrcVmSHHxcyNZhBE+AHZyiesSedQV2JWA8kwv
wDullzKDElznnakBgnX2kgHCsKRiwRLrAZ2pIXWB8o5cdGGXr8hWSwRpdDSHBOGwVW06f++Gceuw
QTxcQzc9str0Al3w5m4wxfrWIisHjf+mVhsaS4+Nd8QTgRB2WRR7akddq6CHDBLr6y3Z8p51h8GJ
X8Zy1Ftpl+kCHpV47TQ937Ekz45BX9VzOG79vNjKREFWhuXZLA2L4Xs4rtLcrX8M6fgNK1frk1Rw
6sWVnyMXE4RTY+1gQWc1wbn3wd+Qt1b2xTIlYjTohEQ1rDAa6zXmNgiwmzF7oCv3g+K7OO7FFpRc
60IK0HpYo7tv4vC73VklwhMGSOWE5McIX42VUwQmUCyQqh2S0pszH7FGo16WDgDxKaKbrzJgJ1DX
TmEH7JZkj4ccI0AXRpZ6M3TwrYSi4mfRs2TudIN/qcELtwD9OUO69fh+baBni90v1410IM/IQwZc
JQy7T8jOA7DQRCTvp+tBGhc4GlUXK28owBwM1uFVBez9wk8hXZG3potMsdZ8BSBm5rdW/eLVgLiG
YGvaMOwhPnmO2JXZNGrlmXM5QmDE7lvzLo8S+FCpJ3wAflgOF98zi50LEdcldcjy9WjF8gtSulMI
U3T1Fumx8nH0xD3VjyKGL8Usu1NYwC0GVBF0hqcrZV4Agh3HfcRr12x7Fiar0qr8L361una0Zbu0
9Kh2JsPOEuJan683gmy1mZHjwSVQJDpa8JvO1TQgEgZ2KtL5p1GGw8YCBHOVNVq/JMUwowaGDVwM
NLOyPUhPygdPQvSFLlVzgCZrrBruA8QeDwLMcwuqMHi98jBrPmsJvXcJisB1mPTGs3Lwl5+uCWqp
cjGGMkXoBJF2aJOW18elIGg8Q5w5eBAGlCH8SbyTelQxIu3YwL00owjW/VhUG7D/D59GBX2D6UEn
GfDMIJ7LjmI0PKS+xNZsxCfpCU7ip3IAc36EON5GBQnkeq4BJ0SdODDL2EcKhAwmAgaqMAP3YvQQ
xZu+ppUR84diOsgUa7vSjo0lfT4jr0WF/BaKvr5+UIssGtcKfBtz6kStWmTNDVhOHqkkeu2B7b7D
Z1gpa41lrrkDcmHmIhr9lDqGcU6CYm/6bfDcuwoPByCrqw+gqkykF7CsX1KtyIJ0YcBlvqVNPzK4
fqSFZCcqTSNaiF4+5dOIoIUCoTH8BrzEdf8AaaYhdN6QjH1Azpc8aN5iddqWvbXpXH1nTRXAmAC8
8aHa6IsNJn2xHYsY2lHIh5AHn1t/nA6hgLrF2L8F5pfOCUCyq9sMm0/PTuahGzZziW/kurSZk8wh
g7a2WmmfauR5P4wVC492xu7eG+cGHO29zhbXsoV9OpBRZQOFiWmwOof+H4vPaeSlDwhJwdEWet+1
SFFnaZktrabGz4wuVDvqmy4ac4kMULZEnqENBhwRP6eBIZaZ4SkISqBYdqBC9sOkOFCxt60Ncj+w
ilI+v+RjsVRDnjwHYfV/lJ1Xj9xGF6Z/EQHmcMtmx+kwUZrRDSHZMos5x1+/D6tlj+A1PuzeEKzE
jmRVnfMGIoirmQ4L6fQrKuXuvlHDX61JNqUBSinzUbYOqvPdLEVzk0OVaLsYKkjhrK4eEZd8k6+T
F2Z9km8qX68PVfO/35Rszdn1yzeloKzHYiGt9+G8qGeJrrrjrNZiQeLJD9nJ3Em6ssudvvsbIitS
QgJbaydHkng/L3TvJK8Zr52sPF+Cuou28zJtgAMkL+RflzcDlGnawcqTJXUsWaKhgixLrmYcjUVN
76Wsms9GVI6Psi3svBs6Oe5NlvRIfamRdLuXQDN97SdHu8q2Isp/aMKK72q9WNlHxCTN8XJ/CbXJ
fO6N8Cw1eRE2bPzCm0nErm8u7Eu4wlrmPsjWgnne13KT+KhsxXeZeyoD4dZH6pvteNkmVy+d3aRH
QtLl62I7yT5VVC2QxShTu4vbhO+Oasf8i/EHjGZUfmSj2vFSpdF6p6JVytcpHcpdkRAak61jaOTn
duaJdh/boU/gZq+ya14gEUyAjIX7+qKiH4ctSusZWS8u5MF8PoG6zZqxvWYGkt5ZmmsBea32atX4
a5IM5zQR5DZnlNJ398paeDRhB/CY5IN51KNixoppvYZKAjY38vdmFEd0AhGmSsPiRfPG/FrH4qpi
vV0C0lrYsGkGNh5rqxW33UM4g/TA8b18kXUYzHyzcFg/y6rYGzFrXjdCs7zArIEW1suWpy/jJw3I
QigwVZNFOUKvdiId1GdZownWerOVpTvZJuZ0fOyH+d5d9hgnjGb7ykoPsuiKbkAwe3henOkbEhXd
WVZ3CnAi/qDDSRajtjZB+APTlUV5GBv91eiy7CJfyVuANcfMXlAFeKPyoFoBmvcBf5TscTQndWuo
/bDlSVPviq50AjlwKDXlefx5/7Rt7S3BDMkTOAxXWRJDv6VZstfFXLzI7lZBQkRXF/3X23cjkz2Q
9dVL8XnZwNOCBxttcFRBUdcxjMfUWRGRinv6rJJn6eTsQNBMF1m6VyF0T7h+mvYQ2X4NR1/bALI5
DxsYxkdRTc42M8EXz6DPHofEze+HsHVXofPw5PUl8g55i8zUNBW/+hleP+56B0MtT1RxMKaRdiGP
1F1A4ORBOmXij/DYjXX+x2e7ag7/s12OZ2rO2fxl5Y7oshPUhGYf+g5OrHQl/ixK8YrPIpB9ZB/W
ztCD6Mzy++2zVY5tgUMFjadOR5fI8a01tL9kKsZ2BdJITWPvZSqGVdtlRgD8uWMVKnuFifM2j+iE
Rvno7e7eJbr2NvRx9+SZXv2UGdkXmYGuksjdOVXl7XqmTlIh/mxDZ4LcV+4/9W0ypcnPgm1Lmsai
Ivv+dxepbZNOog6QoJi281ims+94xSN6Y8lRAhPudRKeYE9dG9xNlfDaJTFbTSgP26rLl4aAqVhM
oHIFgHX0tow32Yq1D8ai6Kln6Rjtpog4XaWMqNhpeqleROptNaLSj8Z6mGGdP0Z59WPWm/QkS7Le
7fVfQ2WdPKi2MgUzm7abZaAxGiMK+zA77fBqpX277WrR7sa1aCqac7STKN7I1tJMvFvdmCfZKKuq
YQg8Q9WeZAmfCmQx57x8wPv496up2i6OGvsJh9ruWUkvvV6MT9pqOzzmpK68sFN92Sbr7EjBPiYe
CQit/WWdl166ptfPQ5JfPwfa86T6svivgUZhkY5iEDyMkTDF8uuV5IAkL8JDqbtudi1YJ0B21ghh
Rc5BUQr9oQhH+/86Y4W/05wQ1EVH9IhIGlGKFf1LWm6sB+ssS/2kWA8I0n+XJXkAajtvEhyG90Y+
IpA7uNHzQDx1HSwvE8adst7dcTC0KWq36xU7YVnncVTEsy0AJ2QF3mvLF11+pAQ52cAUtov0IF+f
PCRN85AZhnKRpXmEvzaN2hdZapxxODelu+wzItbnOBI4ua2H9J8zK/b6fZfWH7JHptW/esjinGUb
y6wS7MDMDulHwPcLVpG+h0rtdawz76auDfnaUJqAyBBihB5bjt4Nkt+vEbDM/loqHZi8lR2HNTVo
aIv5ZKI6t+jtc76mBx0e7Ye2IowiO8i6cRXhUMCg3Qe1pWI+Od6ucC62NW3sVI8BKRbmVR5Gb8L+
CO/K3YCRCRt6GoS7AgzntcWENzQZhNRkP9kKqOd1wA3pIBVtCs/GisB2H6Sgjaehbe3LBlleW5Uw
+gOsFbxXgYdH4Y36y+dZpMwiqNY6JaLVTL3fWz/7TaV1xmTihxjH+oPg7OSP/PxX8h36c00WQNY3
eD8TNmurgzrF9Ydgm5RPlf1l6FnwIH3Hlnut/xxe4A7x0ACJfOx0lCIW/FO+spFAeHg9a9Y6eSbr
ZKvsNw6N+Her642/xpZN2Gy8Ueh7ZTEgp3QCcRIUsE8kfrey6rNenpV2F11612z3npUur2YWXhTE
8f9cT4AqjfIEM+Z7jdPgoHm3AA75JfqkFyel0R6zkD1ELH85edp6CyYZ7jwSIOE3tdeDbDAWXZy8
v0e4fNLrHYLvYJhAbtVYAr2cuv3o1torP6WyH7OoCGQxa0H4WYRtfFlsp5RtGiuFqIn1fmMo+m4c
k4ScPUM9kEV+zZ33oHSG9iov3CQ1gdW1KGwu7BXE2kMivOhzzu4jwj7bSujT1VtB+emENZ9qRcEA
24AUUtiZxleUepASS/Nqo3mZ+VWxC6K1SlHDL6mNr03VfsyWkT1GxD9f/2OQos1qUJS6fSmws1WU
JGWtFEQRaCfumCCWJ+MSMGPZB9uwrV2u6MV+BltJfJzJVxaN1mRntU6+stjhY7hZclE/zXNmnvTM
UzbIr8zvKmIlm6G38jMhl+ErWBDpYC57icpUoHl407vnIpaJ0Ep+NgZF9pKD/6uXoYDBLjRbEA1J
h6+mcpFXqLr+18vK4r9ell5tNpa7Whm1YNZ1jOn/OSQGOkyVevmsyTXmcR8sxKZprOosG1D1L66Q
TvuziqDme5FzLzPPvOHOYx/yubZ2qala70PTBtmKFUgcxMOjqnPPCQqMt2nAavgOImBk2CTpW1Z3
v0ZqYX4fKTtk/4ys9dy4j5QoA6zdnuayO8RoxH9vi/2EUMxfDQ5wfl0N9psFO35bDmN8aWolfWiU
Sd95ll2+EGkht+UM5h/90vtyVFrOH71Y4q8dwfgANIe4CjOsTppF/A7yWfqctKHYRHlW/4hHF3Y1
mbM0ZEZVqvZ9ib0arYRW3JBpG45uU36w6M+DejKJRWF4gs7K7H5jwQmWrY//Wg0GUtgmH0WuOZuw
tOJHrQv1g+um9qE0NJJE4F6xxxynD9MusY9gbsUY+wNBsWuvWd41rLXydQC6u6nQ5j9oXlm+qqSq
oFl5y6YyRfU6zqN663Ap474rX2UPa3IP0TJnj7LKbrx2k7iuOMr+SzRY+zrXskC2EsTvrsgSPcmX
klWumAIsLvonWeqE4YHzxz9AXjuOG2Vn42WKJCNvxo6MEvBZ9U32ncq8ueaxBdMyVgxMLOL8ldDV
dciK8psRg000kdI4Na4Lpm0BTI1N9bc5nFHR603+FGjov1fqD9ld0cAETC4Le1mED+2U3fhRGn19
wNGq3clq/AODzkxyMMy5fix1UW/lRQfFOpXcjK920UGFMcwj2I30OS1N/DJMQJWtM+ALUw4hU2HN
XE00+bnqyO6LeYBcUYzpxo6a/oB6jkKCdC3/Pw6+X2p9tf+8gBbhvpd0JaoHK1O6g1ELj/wtQeDn
0muV5cv6QpuWoIpG496tKabfunVu9ns3m8XSUWWdfJljacVLEvHPOO08v3U0dMq7xfyq4nhZoMP6
RVU9cbPtWvjL+hBlfTDsPTDRW1m0a8vyUwIFZ1kMjbchsrsvwmjM65RHKWlMLjbYFiS+HmmxZPDt
fO7/gEUaqHpBcAJAwUOied4308DFCcsy9RmRhGE3pZ3yEHp1/wCp0t0ZcaU8JTNCSwJu5Tdr6K+6
HL+kyK+McfNnVSANPzndiDIinp9V6BVXp5r7I/Kx8yEJ2+6WzwpqnlgAfCFB9DPHp/6vSD1YusH7
qDX9zc3cCRcI7j1lJXckSa3tQeT2p04suCQOBQ7naO69quuDgt379EOxWzRkiYnh0zYcUkMND7PS
REHX6sZbEXfuoaoJQsjiDJTjkCppci9iLmgcdK9N78Ux4i7NsRwK1DIx3zJ1IltuFAXzK8XOSiaK
dnnv7JCuPtQYmN1b7SbqDg4RoftYUTqs8zKBxdc6trLJnrSzhu3a+q6A1efYNSnDvTW3IHD1ror6
29rqeVV8iDRlvrdmXqjso0HDNXxtXbIk3JNiBwS9XrlxSIRgxWvcWy0Nh1VLR+hXdhaxauzVDv1C
WWRu0/ZL30IXXscW07jsdSvErGC9sjbo0x7bJCgSc3ts3ao7hHPxhufHNPmwm9qLPPDz/jpLjJvT
LtP53z1kNwHVzCeRl+1lsa0w9yyEhVnJatuWm7p78ZZuA1wzvDH5Gg6iBHa8qyNEB2Wl7CcPUZn8
cGIQXbIkG20F3bc+H3fJOv6za5IRi8oScmGfdfKs09VXvcBK8PPaLY6ID66wTm0cMuPJbmEC161G
oyKQF9ZyHj5+DGszh9348PliYYnsf62Ujykb8t9eH+h0i7hIkWxl388Xc/T0aLltdf6s7yMlP6EZ
+0W+8ue140J3NwTGtPs1nJfQ0aBorTYH8qDEOBwID3faeWVz/F2dZcLqfFnWkaj/59QilYZuAlRf
Q8kDFYDF+X4qu3ZVpviiwwdLtvyPy3VZvNfDiNTC+pLzeh076tkVybI5Ky7Ufk/faonL2gz9SW/U
vGMd8S+XRdtKHfZNoryolhd9afBOkvXa5BrHulFZxo7z8q61UDDsFpgh6ELzLScaIOvT3JuOi5gg
5ciLY4dBjgSGEzEQFrQaqQB5qLrEOzfrQRa7zqp3aghBU9aNdU2Smhx/5au6ahKZSpxL4nTOJc3a
oPeM5YFJ2CQ2tjbYoTNsCXwxr6QF62zZUbZoMXZpa2+xjv2sl2deqP0aJov3sU1kncwSrcMfddbu
51lXzkAaMtfML/IwmzFCMetBnsm6mIRRAP6w2fyrAYlfiD/rWNk5UYb9rFbl6V/1soccSpo83DUs
l++v+F8vJsdqjfeDAOIamSP0m43hvFNXW7JP42tpkF1J47IMODeu9eq2kcXPPqMRqRvVU8a93jqJ
b2lWjJFrEx2dKs/2o4iyL3GYPkko99KGCX+L7vceHiDQ/90jVOoumJcOWUYP5T6v7whedVFx1lVn
axp4XH5WOVkCKfmz/Dmi0dP+YJT1BVh6fpb1987OrDrBkOMkZfV994jGM4hyE6X8idiJR7qvcQ7Y
wZR+PVvd472yKtr9qOurgCJ15XpomyzessdWA3mZe4Pm4NuQomK7qKt9yuqpMimzusmysN981iWu
cJx7uZSeKZ9NmoaMoS9Hysrf2mW5beGg/+ty/9lxWt+BbJEHeUVbc3/VfRa565jYZR+3wL8aOwGI
H4FHxmXyq2iuLhMuaGR2ylp9qMGEq4agKFv6sNX7IOoaOE38yjtZaTf2KsY/G0mQNmgOGmP7XMcq
zxI9do6ulxIuGZv0SXffZZusqRF6PjhEHjefdbaFfn5cwGLRUqt5FmAFnstn2V0eMsNj2a66zv01
ZJ0p1ASyPv72eumOB5ztwcDkeXYhGJddWmIfBwH7ug5LbeS/63KULbJPPE0dOMgB/dS1t2yAs6Tt
ysFAqifP9FNppUP7GuYYbVo1FlSeG73kVjx9aDlY0cbKO/LQNWZQWQRAosB5eq4hs7JwjB4RsMMY
TYH5lLJ19sfcnP+E4LoB/D1GftaPYI0MD8ySCZE3i/tXJSSJNxgNlHkHyVs1S5Ojsq674AyUW2Oa
p9eqBcQZ2yhaa256vF8Jg0GCKyFCaz23X5YX13DJES/sqgfD0snjOnNWkR36uyzP5KGN2/JgtgYi
K1F0sf85EFqDczrxWMtjV9+rbvshGz/r/9V3mWqxYtv+8xqfQ0XqDie8sLby2p/18uyzbqnc+Bwj
V7u+g3+90medfDPpguSpi/vXP13dwoz3tV0gcBNZ7QVBRgyincjYTW7ebptkATebP3kOBCql7NzX
qtAfK2xPbiqJ1Ne21xZ/cbrsYRhz73UJ+zYg7uLwHdBqtqO9M1j+b/W16K0elosCBEdeKRkaDb8G
8V02Wkh0PIfcLqy5z01qVdgfRdzqeB5zDFcZSTJQYBlkWZ4iTzyeQLSueOvJe8tD/HWzabzKEhSq
l7xQx9u9JEwCW+70eC/ZziFfSvVJlryUCIkNX7cwnK+qXkLXG7vlJg86QNhtERoqEAXqitr81dCA
qMTqwHW3nWr1NszatQUxAz/iCXX4vEINP/eWRGJfZDEm0P9cGVKqty0M0Jce5nfQDHJzi+aP/dgB
unk0Syc5zKYDo2OogJasB4OoyCXH8lkP2Y2wKqWuN6K90SwTy1NKsm8Sm7rf2DE0UWw1HnvMShJl
OqvxPAY5ka0fqF/Umv2jQeEqUNNcPxtK5VzngbSabKhheeKXp34MowV3asHdO1fc/dx25SlHJB3x
rc/TxAKCS1q3XTZJpJenTrPxzJmU8IiUOjFniEy21VSvYshKMmZFcyS4V73mLHD2DRa0gWzNIfVc
mjH/QjA66zb9uPhuH7fP1ZpURd1h8S0H97Qh8hDjhpmAnH9fqKdWC5f7IS3G34s/lMXOEdhUogei
QuDB17NwKcVvRdnwr7ps7Ve5BdaPcoi2dFueLdahAQ40CUHGY87F1hFqAxstTp40qwGBXrf1j3aw
X71JNV7TfjIPqWOGu6wawq9KjuQhUJof9YLUXzHM3TVRc+Myke3c1M1U3KZYqO0+imCAFKC84KGP
4VFrUzzaWj181NcDu6b6Oq4EkoRw/xYMLIv0dsStgUbZjSn6J+Hr5CSvIQ/CjgGBRzvoYODShLng
KYyEmGnM34yqQuGORDpuLH2yjwcQ4eFgiWsCf/pa1gKtxTa0iURQ/GwQazE3O6BPBuYnnw2KbdUX
BeCmAyti4xat825EIRqnonEebAh9X8f+h71Wh3ivHPs1OEiWoPZBMEcHDY4ZyjOjgiuhrZwh7Znb
McpJ/KwNsk62WhrbXESS6QMctt6g/eUr+eLcvA6EuOuY8Q91zp7bulZeK6Bdh3Yx9V1WF8p7YSkb
2WHG2Tbo69Q8y5FhAVRHWh4g7/+cayr53V8S7J2VMdulxi2xLf1GRHLcRbmCcv8/dfKsSUS9WcMZ
u9mbB7g77IyGeXL5YzJWHqwm069e+SoLRskDws8B/R2n0vnTaeY+3bLuzrYmzJngc1S9jo+MavDb
OXT2skG+lRDsA9YZEeLOqxutAwVW6VvxZcZr+TZUWuST0Cfg3Czz3qlbZyu7uSEpAtv0mHfX1v/v
UdYQ1289pieKoQ+PiIIMj7ARoNgb+JOSSTp/1vdxQaJ4WVy2g3STDWmmqmdCrHjI/z2czwvZuhvX
EJdj3Mh2E2EfXfuraqnvUswi8fbwfZ2fStQim6251RenVexg8MDXGZHoji1OLQeQWcbNqtpfo/lG
30EP/2VE/U8uF13u+lpSectZJSGEhXtKHGKk9ynJJRu6AevyLFUDPdMAA7fuZdZQM5JKMMmg7yM1
di+yJOvXKtnLW0S4vyd+9aIE8Gfa4qWa9fBJyZ8BCYsXeViwQgmSeop3sghcdLUvred9nSwIyrn9
udW6+WYtOQJyZN03LkjAo2yMnWne4X5abGUrPpPTQ17gfyFbmxwlnRkcl2yUVTAtgNqa802WrJAY
Q9ieQ7Y3hR6sPq/ZKmM/ACgNMgDpG1n89Im9G0zI8rT2aWul20gvWdVxJziJ2vziusjl6QoGgix5
lxdFzdfNxPQ2ryVZper6F+QZs4vs3/KX3WPPzKyz9nCBET0NwiSAz8U8yBSQ20GK6dhX6PEVWxqW
gBNPnyp7mlWb1aMZX8hLqQFvaHxCTkpnYevz3HyamqECXKmnmzmf8blSBtS5+/eos7zH9GTzsHly
4FRm80y2NcudvUl0fec6nr0zy+y9SioFkL6tbATpyQPp2CMCnPGTF/Jw1+AGfXMJdJsdyqiabhpw
y83pKs8UC7hRXSGcptv8rIky5tgmV6vYqLch/sQsTSiWyBlT8qiGuIy2oRm4pU4UN12R5Adnepq9
dUXkIakZ8fpQz+fyZOjNsnnTY9iV0NZP3P+TD4ztjxJpq+dKNaJj5OYf3hB9F0nk7cNY8w5pqBDb
YjvMLBnzL1rerHjO9vaKZnDb6Zg0FZ8V3Qo3xh7UtPwZGZfHqja8nYBunIagz2vttTe0b56mu74K
Iiww+5Bop+L4jUGCSJ0B/oxRvxlG7h6iBAVeLx12OXD11UfPU5EdJk+I9bWAAEQiYgvo2YHwVU1t
QKZjO44987KaJQ8TsEVflN2lJxwfEbH/M7UKpB1ro9tGpVbvqk7J/dEEYKpnwwY9N4BO8Ydm98v3
ru73+IYd28W6GVWjPngt2FYmp2HrxU3ha/H8V9h/bwpUT9n7/kSClu+i/UDda594xdchB0yiVz0U
uPJZB63mjw2mzrryNSrSjdXUTCt1h+2PML9nxTt6OzuDb6bwMKuanPanyjIhsMwvsAHqE5BjdieY
LPhmMhAyUJRxoy9FBsDK+qbH+gLgmzWlF5diQ4cP2L3bqmCCnXNMXuoqvcY2yOolIm9npWiDT2W/
By36XRmL4rUP/6qRrtzXTfumEB1lnbBcq4kAUh6vQi9TxuSxOAGyIlfwmHySpUYNhfACEMnxZ5ZE
zVWbDUyIstd+GLQ3wzkNICg3SiheNXghQQmjOJh4BhDxNI/Y+l7NZTqVQsUBJ82vY4fXigZFZruk
/Bgkeod9DJ70FEdHr+62jo5pWVg2WFOY41OvxQ2Lz67exzZiX8PQPwL9CMxmHkEhmyetdBVfjeMc
pF3/4iwlCcu5XII+LJqTSMZj04PNReKE1CzwdaVXD+MIx6w0C4Cv4LqQiybbHztYF1Skiboel6YB
NfQ4tK+uA8wZtwrR1/a+62M062J1Y4OAFFCeD8sCj8HEesPXwkI7sS13N2OvsHQPmyMxbN/EFQgU
h3pKPAEvs65jfVvPdXvqUwSLb/K0hveW+b+1LbpKRVHaw75V+2NZEegCHckoeRVNNt8vEOHNkYS6
n0/LuIfsUcAyNBsfi+UJ/vrSnoQX6zurV2+qXtUngOQLd1jsYlPA/jhoZ0AmvT7/ZK6yocks3lMr
VhVnVgY+s190snVIzUW0CSsH75fM/fMZH5WPxGUDh8l17Bf6D912XkTY+zo5vWNk9ChzJsMfVcvP
I7zlsTJthDMrNFPJwJfFKk47eLcmS2N0OzE8tMVrES/1NusBIjf9z9xBKwCgroNcYVVtFyV2b0MT
HvPFVV5ChDXDOX7QjP6tsLpyh2LAR1dkytYJW348BNVQ3Rguqi0GUvgkqrW2fGnj4VvUmB0KYrG9
T20SKtXY78KhKTa83/Qhz6e9F/OF5BVaCXpuDZe65MvSMvGaj+T19ZqtSyj2aZLvFgLKB1u05zwv
kdRIy7exUjdi9WTAHw57FryKyGimu64Mz00FmzvlZlS14bEKtfdYdwjVtM2Dyn5j0y/DsIW5aJ0U
XRHE7FPzmAnI5U1X/yW0svTxgjXU5i/UMRJ/MhMsgdsMo8LoqSsM7YAyZhP1VoDyaOm0L2omvtSm
GvueMbH1dfNr7NjRrjFGdD0jsKmNlx91jUVC6qbvXeMtfp+688Zpz1WX+a49277wCoyW88rdlaR7
rj2QxSZqu2th9URzkQFAxAgeVidUtODa/o2YfuKLwXo3yghGFiGnm1C9w5ihNeC2p1KZf3oOujOW
92GNObZ7xngsyDz5sSBdzOQ8bWYLOF+pe+6GMPR0YOeVkV1DRSLL64dk7HgGu5O5Q7Re9/vVYc/I
tC9ZVk1gV5uzObtekFQDmvUp5FQxJg/yMAgreSA7+pDlDbwj6ITAeIcXN4VgQWTJz23F77vmr8Sw
vljj/Eejd+TAYvMMGPuhgoXozMQRTdutA/jHX1tM/rZOkb0i52tdJ6Z7v2uy5lBFbf6Yz+DwlLh/
Ev3im32ebXMWdYEOMQsxmgRnHW0ES5vbm17D0bTWhYEQh5semtyNzthBhKhsGPHD4uXWMWSldhJx
qp2S0YChGRfLQ5mk46FAfPQMNNzYa0LMlyHOIxaz0FqBx9S7YcSQjFyTtq2S1HnMuyjeRs2l7qH1
mMImmYrxGpx1lsRFjb9YjOjmZkVBbrpUJW9uAom3hLBebcPDpmsR9VvbHgbFRue7SNy3jqT9pnGs
HpXrGG3PHhiQMWOFgjS1+nWp2Tlp9VC+KzU5US/tpmNlmVYA5bX1Ox6X75MF0wcjbPsdWnEHOBns
AzhV3LZ6YbwzgeFoBlXrfbL7Hu9MoeJpZ6FbT1zkPUKIwOexPr4TT2fDltbDu+aFg5+Dknr3LCRI
rMVt3qOSRwT6YfU7FLIJMVuklSLFOGH0pV/RffMISDhhIIuJWPRrocAimuL3pUurDbwkE0x31O1q
c2KSNc1TbLMnDiNzuGJNPV5bPuvD5DY7AGfslZmAgsrLoVpmjnVhrU1EyXtUlkZ57VK+stHcDDbv
EmmPFAndaUSbFDGGPjLWKCgqGkCjgP1GOFfZk6ltbCDjO1VVWgwL2u/ukJFihpO/rdXyhZzOvBvg
8QcghewNLjSGP2hGdqut0fFnkRrblBCwb1jDXi9TDy/gZNwt1XVI6/nQt0l4XfgsSmKfwSy+ZXEo
Hgmk9j5aMExZjaLekCBGSatYHm1zZsIum3lDIAF0HYq5JKbYyapD0m8gM3Q7YzUf7ItkY+JPfLPH
vjx6Cw6HSKrhfVAt38q+RN+/XPY1bljbufK+AA4O+mZMIL5w/4cLiN+5dgUfxQYbgtFnt4DWduxt
mMaRH2YEWtsG/QnB6S5JoAyJEG0dbcwebSW96uujO8oIXNl53wQ9mn0K+kdM3ALiAwEBNBBDa9N7
ueOreUkikumhS0L7eaw8gupWvmt7o/LHkqBG6UVukGK85LdklrdtXNnB7DbDybBs+5IIDavqdAG3
0BIu00weqAVL6JtTJufCqAHpGucZSajtYM3JA9yOes/C3+Kd3dArqg/anF6F0oYPHbcqoizVH6az
9BggCeswIAERxwkh5NnRtl0XlvsyEtnGTN5aW6sfo3nSfSJq33h6k2EexXwqLH+Yh8qP20i52VXb
Xyd7UvyCdP2lFaPYoJXKB1e9U4zkfVES5km75pFoN+CGHuBP2aD8VlgY1zqahiI0WnM+YpCuqqVX
6I07/hLTtWvJNmJf5p2i0MWpMHcvCCjvh0jJ/MFVbyYBna1hz7Ovdcqp88o3IWznXHTKz2bih5os
zbiYVV1s2zn9szXA7zSI+eJY8Vj2TXLOhnHylWR2/Al1745534F67nuqnZ8w0A23c4hrhxhgSvdh
iNlRlQfCUX6akzk+mCHwramKN3E/WZtW8D/pKz0/KWKAAmoQGJ2n8ujOA4r8blmf0fq5qg1bKgOo
iIEVmY7UPWBZVmQitx+aycNJYWLxpDVDu4dku40nBcpaLZZDbmUt0MrqtWvLJ0UF8Iawbbt32vZD
w/h9YzSayR2WcfN55m3pJ1hyS3R0I9xC1phoP8TpFhlWVvCRNgcqu4/Ki8UJjpJK9mr51rYGWDmW
BQE3BRwK/I03yzTh+tF7H1lYmH7nDMQ6kEeZMjRZW/tGqnS6ToAM0Qppd5kbfXEQidhOno6LoMi2
yxTZbIYHvqBhEDs7CtWtcLIvGHFMQU3IbIvUobrNYtCEpRJdl1yvzsWEDk0bMkXltmn4DlJMOyXB
w7vLk24jwnhPDC47pUhe2qpuP7DGP2My1yEfnDwamqbsK24kP5wfMwAcY56Ip5b9bGSRaDZc8iYC
XklXt+xY1UZnpc/OrjKiaZ9XthYkAGx84SLjmNwiMVksb9phk4OQDCwnfYo98WBbbrPtkKYkb52r
uwE63mFxVA/Gb40UW1pBpRnSfNcjuLz0domMToIGOjrGu3BWt63jNj505WwXehZPklBEW9RVPjRk
V7d1344vWk5YKId9U+s6Fjueh1eggeBOHSZTgOnaCz+VS4zF/U74M9sJBYX52QicDIxMRFAOtL7T
4CTQICSlhzkwn0l8iYnPwHPdKGADAbV3zWZgSbFDxBTSOEoQoMPL7rnOoHAZJAI9cv7NBII+m8z/
Q9d5LDeObGn4iRABb7YEPSlKJCVVV28QVaVqeJ+wTz8fkn0vO3pmNhnIhBEFk+ac30wrlZm02WHJ
Q//zE5mF4RQl2RVn+tnvVS14iVrju22Sh5/76ph0aXQoJrprUwHOVZLNqJyTwyoT6ukJz8u1hvuT
X9caSiRlAHUuAKeUtkehF4C8xgwttbBeBQgb7lSFNUtfW82jsGZQEGaZY0liW9fAS+ctHE1E6FMI
qd2ssFIf8wQggFcfsJrrjuMQ9Ue59SxC2+yOeQJ0Ck4NI7VDuB18+24qMnfHw62ORqZWR5t411bM
5WVCZPMY1QwMSc6izYOX5MuruYJkQJeNu5oEI5JOJ6IX7opQ/yXSvOaY1sVn4+YEUApzaPZznLNE
9mA1u9mEHGg3HQejQ0PYafGgtLU8X1lWseImmIdeWYyoqt04zcWRUaRgETQGG6srP+0YVIDow5Lr
E2pp8bfMzdJX4jJmLeUGR1kwfWUeGqcXi7D7NlDU5jh3DTo1g7Vr6A6PjZqCXYyZlq7qpnxPUvGr
FUX3uFdyS96meLbQHJ6C2V0ReIx2weICJ9cZcstdqoslFs973VTFyI+msMdgONrhB6Smio5uoyGx
zeqCrKznJJ9GERaa36p1ehBiJuE+r7UhvWqKl+AizT9G8s1C/g0lCGbwbRsEPp3U8gNqDOvbS6rQ
XSBd6cfpFOSrWA2C3ZzV+6GtEVYocCNL4sMg4CUqTNaAwY7GUf4CxDzICzvzB2m7Cp14w519udlq
ccXyNzBWsQBEiVQI9O/3svBYWg0m8RqMYI4AHfRjBMfcrxx4bPVPd85+EndxubMB2k29brmsjqnj
PYP9YBwd5LOq9LE8Nkshq7IwEfPgNV8e5f+1O8AA+h9HD47XbqchIrhY7LQKM/Le/s7ipPNbEzWm
ja2YCIwU6b6vc4+kDgeEFb67pZsgUjytGq8Bnxk5NZA7ih7E33b6itByJwM4aoo4B1kXHzIlR0b5
tcOea9vF/bUIqnNKP3BEnRZnoir/gYxTSKC8habV4e04668tmsyEwxV346SNsgIYTTohTOZbUOcF
ffecb7UhvDpkxYL8jt/xR6O6xq5fwgSqZeXHMUSerWn006RhKbGDiODcu4Zv2Otd8JJ5+e5JGiSy
30UIkbIfDkppp3w67nSJJoSQLEdpmTURZ/QQb6j77BioEXq4QmFaBRnrxK05oAWjWKuZrPNKGQFp
uYa+Sr3QvCO7V1RVevTK+YuHjS8EoNWDORR42umJWMekyPRBeJchmo0dQeUK1pifsIRYW01bvqo5
pMaeZZQfZVWy6rKwfLUSMs5lWSCWXewg2s9rsjAeRyG0aowoSuItobtz+geo/+YUFInpY0VarFtl
rs8pwhmGViqfFd3s1hkb95DhB3LFs46ctDWLX2Ma7ZxZ4PkszLvjROWOT6DYB8TRP8siQDEhUX50
gVn5yEL2IEaj7KKorHtar99UWRz9CKv4g0iSj/Ot+b0PoytChM7vPCKexrigF4r9mgVMX4owqVeN
il2S2do/icy7xALooxxVdHuCJTdSg3BcuhqiFdGSdRm26UFH6Xnt5Oa8Rz1w3s2kDtagNI31rIh2
w/RxXVZDslPrJd7hEZEqiLSKqLMvAP2xCYv6WwGfxEjK+HugVDZMcJIJ+j2t1HIhr8Qb1bDnWzuo
30Wr/VEMokYVGMIk2X7yMHgkJG7ioQM0FGu0TtNrlKQ55NZ0opPaiCnPTnVeDSdrid5NQH0Ho6n3
Xt8oH1jObiLPIKQKY28ddNlmDJPwA6TgzwiDlxez0ZV3Q7UUZOvVYeN2OchGq4y3WTO63xvi143n
gq1vg+lE4DNcZyZySj0Z5D1K2GsXBeUfrTcYvpM62isrAOPQVHG7a+Ge3WNTwHonE/67QbbT8pKv
BiNQ5tOacfXKrFo0/829Z/TR1agDQhtKVPzKqt/ICsTkSONqNTe2dwdtHGzD2IEwXM9428zp/EqI
4WvSxWGeInEfWuFeO4Qt4gI8MwavzQ4FXrojmf/O+LFHmfNOyaVlq2f9sVseKRtlXRby8OfZz7b/
8xJytz0Hsp8P9Fw5hEQ+YX8sZqKPzXLAZlTW5ZYcb/pY5SBZ/8fmc//zcNkmi3+1yevItkkTxdpQ
q3HF2i7LVkCCKwbVZVN1mMIQTv1Pq9GbTAiW/ZkCZHeDD9Lf9cepjzKaSAMqlrIN06g+yqJahtnB
LBEfk3Wznf5TRzWWWWSfnMtJD2+WpvI5uLnhAyIKb7Ktym1698QcdrJNFircdDUegvOjKbfTt5Bu
7HmSwDHtYKKi/WiTO4p2bsjvLBqjy8UfbYnSLtbZ6uHZxorTR0TaeC3NTNvEbhXurAqJ31KprYta
meolyL2YoW8UPxpX+8QtfNEjUsbjHET5xsb441pOM8uncFohEF5+j0Fc7BKM1/YkRmAtw07E3Gqt
6V6/7puMWEpQvNhl357NJNu5jLEnHPSYIs1pdoA5tktZ8p8KpBJ3iLt8FE3mXKAfqhuFZRfdSmi/
DGJMmOGrL+kojoih5CdcMyOsLAByg6KaN4an2ZgN5OjHlfOPyDFCnxvt3QnovxSiUb+jt1aso8Eu
NuqsvZFu7lhidpWP9uvot3Fd7MymJNOjIsik6RDlmHqv075XP2pnADAq0oVNQSQpw5cF65fQ+COp
voy2a1kpA2jsQutzHsxqncOdu2UxIgXVWP4klj+dZFMT6t3Fy/KDrMkConC4baF+r+Xxsk10+odn
9c1Z1vq4nMkwjS9CTB44NRGtyzwdbkUUFNBg42GjhMNwk21xyWQXcNRF1jzc8E5xnf9GhubvA+YR
iViikmBQlmvIItf/igcrusrLeBVu7CqWYavnAX2HzLqpNNlBttV8t2ehBBevJYc/lesR9u6bNucq
5nnptHXccAlP0G3LttCKr3lBBlU2WWUP6jYrf8l+XTbFwzz5aqXpO1lNpra8TUTFH1cosJ7VASpJ
zKsEuQIHfUuqxNknLf0rki3/Ad0+Dmln5uda8O3Z/u/jCPEXwCENfSuv9zyw1+L7SDaOlU0++Cg4
lS9IBpoHY1z0c+p4XMk2WfSlWuLVThEmCnBOfZoXzSeoOf/d8TxYS2dnX+nq27NJbk1ZUL4829wk
/616DbOfJvZWbtMmL6VOyjjCJPOx9WyzFQGIoPGO8giFDNPjsCKss72iA4YROmq/SWViQqDm4iMk
ELQJmDNsZVWLyhwV8g7etWO1H1EQLCCfJVa4HBwPUb5PoghQ9VIdoq7CqROcCVJNrL0i+8PwMvBt
pUmEeamaJNX3egtyXwyd/TEWzbCPFGZscm82tuleNNW0Dk248r3Aqj1omJTYKdE5VdEiRNIy+93p
C5ZgXvQpa1aupfclTyBrsRvY74ZpoZIk8qtsKruQ2URezWdZBTFl+ninfa/ReVjrY+29W3GvIAkW
KxvL89x3janRXi2Y1MlqidQL+mtMcuTBBt3FGwyGk9wZgOh4/6bzWvf+MBl8V1X1pi4XTQXTXeF5
xVkeiB0oc7qpw5EEw7CVbBsYeTZRiwqVx/rei6seEg1D3igHNjk2uboTEO5c0jiihy7iG7Y+752s
3UZOn4H9DONdgVrIezhcq6rJt56CIWs2LLqXAzL/C13SgJOyKUFlfShpT3QqU791YcroPhX5h6WN
E/N8ejnMGjLm4oZzmmPozs5S7ZWRZIsXfCLDivT9iOiq15k7WauroXl3jAO9Y7yx8ZBzQAUdHV33
oG+lSMAWQfTRjkSyspqUFDQafa8VoeNH5ASWKJ/j9yBdNnFmdlvCWEtszGU6n9+nzih8U8/Dvaev
7YWFai8+DLLQs71hKq9G0XzrdAULDLeeXvnRyHCUI/HqjLWLYkCLTEge+6FdQTXU0RBENav8IYr+
LQhq9R0HMYm4WTWmF9xz4lppzVxdVWruz6SBLloKuRUtcwy7NF/CIsweTdoYxEesrm9Jm/2qbNfY
t8jHXyILfbiJKe4pr/M/mHu3v1wzuvRjrv1G3n6beq3FYum1neYVE/KCHLYQwCWsdOXpqE+FC/46
KppViCb9h5m0hxgg7y8tRxhOecuwD7jpdnlqNLXYlhpx2kJJio07JBVJ7/gbk75617sQGSLhRehC
p+LN7MuGQIAd/2qiH2o42zuv1RZ0fuGuJ5UYYZFEJYa1LkFbFWSsPevXORmK96FLFnZhFh1lNavR
GwU0cYZ5b78F3UQeqhtquBrG+BY35sIvS9otqOBk39ZohFhKscdmBfH0zG72BP2ajbnQylmZGzem
/vz5mRwkCYo1IKhNopDoJ6mVrRJdxARv7JWpX3H7uoUzPZBBV7sNA73EZbcA9aVo1YfuCOxZ8uJq
sVr76GdXu4pW38p9SJ96pw7v2tVof3V0zh9m5Hj3vEIWG2n6j94yJtxrMT9d9o0IwRFrxk1wqano
Ld7qnsj9UutJFt8KHDBlbWry6tZ66TYKKutDlDUml0W+k/s6z1KvTtDsH7XKrK9imDF8S1VkLfR9
WmfzJV8KoQ6nORE64RpqVdf2295VbLSMdPsy6prDmnfKV0R00AyQjcayJ7EYY6YpP+V6Y1/UQWNv
MIl5Y8Zxj2DtUpe7ZEECE3uV/iIrj0vldWuRVC0Jo+ZDtB/6nLBkG2FU5FpNBGEI5TBZLZc/QBLA
5uwF9kzWAjgR1VHoHD276nzooun9UZV7tKbqj7GVXvKs/8Msk/KQE/G69H39d4ECprPBz6n2/7Vj
UL3xReenPI8VhqMZK6wd6hUAcqRFlqvEgmDQqCcIBphB+Gqk7riNesiUWqaGr3xJkATsfp7Oi3eI
bJPHuVhyvMqqW5tvMO6IMiznP9vnukW+qLEVdBnDhqlcoK2jKYhgnFIUiSgAGEOxHLKKJPLSFpv0
nggBhcA5bPGeW8VHFdTRRdY8bwoWaCVOwMvOQSTKThnshIV00b2rdqG/2OjtgxgRgF44ogaWyuL4
LitRQ44Jnej5LKuaAMoBGS/byWo1FckhGDyQw8uZyHjmr/MQP/6wbLKtyY+bLLzJmpUPhFgHNFFk
NcZzeWObSyB6OT2yreoIF8NeyWqmO9ZbAwVX1uTvE6G+z+y8eZO/PV9wXqOVKPjYLb97ARZNulZt
ZLXC1JlXE3drWfXsHBmkBCGo5Vh5tTjo37KKEC+JZVJrllaovlK3zdEmWUAgearpq82y3as2maEQ
070PZyynVRKGzg8AxKeGLbyg+J5aa/6LuMXnRCT0e9VBFyEpH93x12WoZ2q4whuvuoDgyPZVaQdH
YczRKQiUeE8estiXiHi+6nnymSHP9iUm52ZO+CQ7bvVV5KWN1Wk6HrUKM1E3AX1D7Cf+OpCIb4ng
szDQQje5ZGORgMQJwxMp0l0yzu/2XBgr5DiBb1SZ/SLmrsRmvtZ4vflS+yx/lYVi29kr0VCcbIMf
DgqPfp/CQHeHmnxaWPcAroCew6FT0djsYLF4YjwBlp8PTVv/xK5OOVhaPr1bXc1rN75p+DB/4nf0
q5hdnwT9Sz9VwTayo991l6evcRKjW5s5yhaavvpZWYnGpFVsNVe3PyJ7R0os+2bM87A1lDjZuEp2
ChXvF9N19Wg28W8zLn92Y2SS3qmdvQZilCybi2ENQmNjk2QoMEF+8CIj/XMgSZRNlgsUqSZZ6fBh
p/XorfWI9FINEOBWljsi8gkpP8yGRZFguoA6MVkC7Vs9h97e8sh8AnzPNnWEPKbpAFbCNmbXtn1w
tv50YX1fhkK7GWp7hIher8hChVu1JCJmIXdJ4GUk3qsyN28c43Uc/9RxGjCupbDd/ZR3yB+OAJQb
nzijstcU8mpwmuot3HkdeZDAOP4C6qFeMiJga/SV7HVhF4t/43xgeERi0w6/17nb3GedQZsm/dUh
cQ+424mImFIo5hidRy/5NRWYnY0D2rlYnP01Q4OphO7hwoUXutVH4kryVttZOLUeQ6sgKh9X7jos
VOMT5OfPwUqqv0xUMMkF/Y67rob8HRGsLyvEIQbRrVRE6g44Zg34hmjxWw1KRdZkUVtC20KcJzi2
HCGLoNJBuozeKYCsckNGRQP2l+zBRmwSG1H+XjPV+0RqdePp5Lpl1UJI8ZIn3ous9YvB/WBAxh7t
/iybDNgHO+zj63Xr4gfv9YYA5QmAaKnJJm2xq68FfuLyhGX0ORiMzMxd4n2pBYvaZ9XdpwBIqxlX
V1nDCybcZG6AdcWyc2RlQ75aHGXN07XuHisZCAGnnx5tOtr8h94rbFg0nCALJiVbPg1s/ZYTQleZ
NmmNobrcyaw6eet0sg/LTmUpxoHAnwJp4CCPINQ9HIMSFajnJUM3OyK+mj5+cx4PpR97031KCHdM
lqbf2wBLoqKJjlkeMdKVIvnLFja60sydbk5k37Lhq8KL8p2Ypj8Z1oglQGG8V2P1K0oRmpD7CNGq
PuKU3h7EqPlua/iIKb03bOSxhaGHxxp7CF/uHVQyPdgeW7vAfGO8rwDDNFN+9CJmEFDR4pssEEcp
N3UalJv0v236FGNLXXuId9t6fJvCEZRX4KH9be6yKDbubtkZ93RW6PTBtBxkNVG87qDNwEPkIdpg
G3cGsMnJ48fxRUsaeUSldW8vp9dhswXuHiCIDretVjrnJos0aent2mE8OGHi3ATa6JcxUaCZ6wDQ
SjOEHY0TxE4eTEQwuqIlx5omEIUP6rfdcIPGDcDmv6/XdH+VuRJsYPYDjMKu4AaXTsdaqu0eVdkm
zGbdaIxnsoZ5YLmbawB2j6oecNac7wKAG6+yaTRm0nldovqGXod32TbNwVEr+DBkrRFKvxdWU3IE
f1QWvT29VoBDXh5NsCBxkhm8leEU8Zvj8pkLtLPsSTdX5HbJFBtDeJOFp0Y7tTTmi6yNgdte4sbd
lXoWp/7cLlHgpnZWcm8ZM8pnlk7orE2T7bPN8NLfnqoy6PVVe9ViWGW/HTz9xla9yYL3CAWPnmz1
sy0wh48mVsczij7qDUvv5Nxo9h/PA1LWKShvtO3u2eZiEyTGx0XbfkCwAhkh3xrt6azHyZsYvfzC
GJhfSKEfe0gQR1nDoM5WV3LTy6KbJkxx+EebPM1qy5+NCMK1VtU5IJ/CucrCbYgSOhACYKjTVqkK
IF1yMc2wTuGo3pskqO5BWhFe85J4J9vyuCBWmQAxj4qy8qc6UFe8+8FBHmwaeCOWqBQbJvCfSsWG
JqOb3YRd3NybuboJAoUv6L029zJF5NaMlMBXoYPi9TCcnM7suQHsjIBPrUmkgpTS7OauTk3y2ibu
Qe6UTfj7aATvW++gTUN1mczxZDdRz/McjI/WHKqjNzYdqKApzF+asNoU1UZRh2rdtk6z1qxwBngU
YHGtGM5Ln0LRSPogXWx/NvgnfWuNoIQP35+Dqn+x+hDF9oicFLyEn0GXbK0IwYPUYqVTMgPwKq3e
j7H9NbsFCLbmoPYhzAklAtOt9vpaMAfxW2YfhYevh56vZlDC/hgrEEkDRnOZ7QMfA7veBIOuKsMR
xMSH1jjxLmRAIMCtAkkHpNz3+kmd0ZoTmmKQXICd5Cq7bNQ/WXfR2YBeWFeGesm77IAJrHKuuwp6
bD+4h7yHAGcYH0k7JCz/XNbJoD3zPnLvc25pqLYrR+IdgmCiUa7yYhJwplbqiIMl6sSkbyfcALyq
T1diZoxkMfyi9lctar23RYRvgsRgT7UJ7zE0zmabqFsFi8hVGX/O8/xORmgdC63alrZwT31uTPgY
LZvPYhpQgLeN+oRo2TcQFiPuT6LfVk6Ef6KuB5e++OIy0RG5FWOF7vPgO6ZB5rZUtHPOXDW3RvVq
ZFx5qPP5ZCE4G0aARHIFq7NUh5M3pftWG5pj0wXNBtu2Yd06TnjO3GZeq0L/Fo74B4CY6jbhDEVD
naurBfzjWuvmh5LE9T5HrfGMTCK4EsaUTdY64lyVJVESfYC/NQd+WE/9GSDBvmsQZBRN6hdNtfPy
0TsUxlSvM+YNLK3MaGXgYuM3fbe36gURGHbaxhzsdAtA+CdSTT8WE7+9SZbc5271PnC4zkedjQge
743dKsD1UiFOGiU6CcC10JJgxd4ZjPaGDdtG/Vmn+gSvzmxOA0CDg7IEPIz2KmfU2jKtZorCa9SR
B8kihFmKFMmIeBDqh57/6G3lkmXwfBFH8bPkCnr5r9k16iP5N5WRMG3QXFOPU1lrNxOGh8lrT7rX
boYU/I1T+0YRxeeuqMNjODLDyDW+3ykqfeidFXJ7w/L2VjkhK6dHk8KJPzDIZIKZEkO166bZRfb0
0zVV9zy6qfAJBYqIUOgD7ICnEbkl2zmEfYQjRAiZRiswCyqbJVLyDSJA4Q9J/NXmFe60sblnLO9T
ECvIWzVbbuhfTYZFzEgYnuwDphyitt4IjOirBHTZOkjau+e2cMzcFtcl1SgPUUM/mCimPw9961cd
MYGmeEPTVD33caydxVI4JkZxDiTMrFhFehhszA6kXqTprFAUp6PvtdpNmKauDyhrG5fhl0LmASWG
GEUhQhm/emuoPgWy5gza+67APspx4TTpITkQdYSe6jE9fglbgDzzlRWJ8Ml71pV5wU44X+EG8JEl
asSfd6wFQr2eIBe/jh4B9kbvJrLC4Q1hFYZPUYNQCtQOHL6ZnEeQl6sIHzts/fA9SFU4PKYgeD1n
4db2FvXZuv8K3SBHoMwA3ujqGSAGswB4GOyiGYs0HcL8qtOgMonfA6TBGNjvpvWA8zW2Q9TZwWFQ
qD5C0+VGLTsQyp2CAYumKshHohcThgGJhcq9T/V0GyO7PRNqzP25mxBFy8Ur7OUbkeZ2ZaEnf/Am
HRSoHlgHx3aPStB7RyUN3KO14HTqpPvRut65iulmzVahG8vqej+jsIR14Z8DQNRd3XV/4n1gwAm2
w41SpdPLgFfR2SF4XC4E4jDT75njnsA/TMyyx4A7OPw5smonuhECX0qSjW50waotIVHkSU2gQoQm
WbfK2tduXa6s1BY7oOsloDjPAnTDYLCFzHx0CpJSeonmFtKx98rqXKI8pbZOk2RXTcLc9U3t/ZF5
73CZOlUEv2a7WcN5Zyz1FoiM8is2er+w8vCoY8Tt67Xarlmpe/se4NnOAgcK7oSUlBKweOsg3DtW
SdBDNdfMGV+80RresgGNIocaYjLpRpjhe5Er9ulZ1EPpPKo2M/+D3UARa2brYgXMHb3BAsfo5gA9
a8/bBmHg+ZGH+ppG1+ezZF7pasinGJjGaW4S0qbMPr6yQt8UYTod8cvedwhFXbUk/G0tDlFQdc7o
FsuXkdUZA/FSLOI5ZjFqZ9VsxHXoxXQRydJzU/OqUFybmKlu3WS7KnTUyM8cHiOYsIMiWH90fcbM
w4o/00xH59As3yxjtLdjEbP+XorAfZm9Dh6a0JJN210zp02PEcuDYxY48dooIQDAxo5Plm1e9dCA
veGNvFHYrA0grojvJZtBaa4zxnAE9licdYvAmZbvJQbMXjLSUIWBJZrW4nUFAvO/hdKRL8Lffl96
2GUYEZJaQQVSY8w9QZgFvwYH2fMlEaDM+kYPsFPEcAuOBCZ8HhzrsAeNNYXDxIoz4FxCI2cEpQ+8
qOWpNac3NZpHqB2BvR5RpfGnpYpMweT3Jg/LzFyAZk6UwSvpkJ6cNdBFnlmeQGTshwlGCnClS2d2
V0Xg/1SYSbrWMa+bfYmZixYCvwX+bOMMUwGnYHYvY6ZpTAW7/NUjNXdM2vpzBm70gdcGaMPyRzTE
2Yda4BLjiS+3DHi5ZZTAWUIFzayz0sl4oRzP1V5kMTGEAbDylHUgj0YDPGRSKUsFsGcAUmBqCvMo
L4Nb3HvchMUhTyq67LFz1hjlAg8hpQAIrpz9EsW02CltvgvbN+nyXgYNSm8DUEDpAFalLX8PyZHg
JSHAuk/n6DNCCg7x0e0UBtXacUYI7gveCID2OtV4uuj/ZgrqW81frGvESQz5rhkbhklQgamDlaya
QhIS8Dib5uBE38uiMr4hIY8i53jT09DaZ4NymwkCLPRWdVebi/FA8qfaGfvEGyOy9Wsvmb1DFFuX
hFSan+nIKgm1QPjPADFun1xTn85alryPKqtUvLeRUYygDC8mTXWArk3a8veAAn0+FCDCvOm2Nglv
sFyV/RCOyKa/usHR7sB2XaSxlYmFgEk/rS24+iLr23WZ2d4bLADnVZ3eZxB8bwZgBLsI222dpN8q
JgbIV8ZAKyuSqbI6Z3rOnA/j76RQlF3auRHzJyMD/mKti7Az/Loq+z3siPK9M5t2P8IW8WVVT50W
vHFj4dOntC9Ml/l/RGev9Sr8mmxl2pVJNp8Q/njrZ8DepmunryFSLq9hqzVkhpHCdHon21iNXe8q
aOBGCDtDSZGYy/l5C1PDHZAKdiKSjGW4cuYx37CKfjWIc9CLr/Mcg2zAYj8K+x3TMnHIF8xMteDq
IhAWB9N5jRfcaGNM6gFgRLQgSWUx6fGnohjBJvlvk2yXh+fLZ9ccq5D76gnodKu8zCgl0LPVQU5r
TR2ug+2kGkwMo/ekBSkQ3Mc2zLYhdF5bGHCLhvGOUDnqhnjePXQ1JEZI4oZykwWDmzgoeS+CG3JH
F2SQJMefk9uGR3BZ1rxhssovkZvyi7ZquGR7uZnORJBgYfHvDU0J2tcVOgpClbKbFkghc9n8WPbA
rcMWr4dglSraEkegNQSLtSGr8t1RinWqhjhTfpn9AIp5uXHtckW59cQn2lqqzhsJVZSN45xP+V4e
GTuCO4MsYvj3+WK5iDxKi9RpZTs4xstfmaI1TQIW4bPF1W8XtupOKow4ng/JfTiA4fzVLc9vNGNn
X6BGLXPAskjl/ZebCUtkUloY38lqnte7qFJ0/GeW31SA+wzxztjLPyl/Bo6nUVwPiJP09QYD6i95
XjaGcMyXx/h4wrJR4qWKgKyLtZBGn21jpXc7pFbwZAL08cD+yrcB2i0Z6nHKxo2qNz8kHlgWAzDq
roFfRzwVyZG8HmzMiGono493241Mej9wXpEa/tnDXNx4bcQTtZEQ3Yq0vctnb6fu60DcZzs3Bt26
NcTo7TF1J71VHjOH5Z+I0Gx7PjSwwzoQ6jZcy8cln4bcqjSXtK7clG+BFekBeeVu5ZV9ccTX0QN9
JjeXAiIC74ayq/FYpm8Z0hkgAjBnLD7NefOPTXm2gyMFSGTXKI6PzTnrQUPZ8V7+vbFtiVG360Sk
3+ZRP8o797hLUEtXpZVNa3mv5V1JRcn6X2iIrywYAPlM5BlyS7Y9XgdZl4WR4RjSdhEQTUQfh+4m
H/zj1ZS35vk2yD0Nkc9VDYZ9LW+F/JF633B/RFjqPhF0ZrlW/VMstiHIXT7ur1k4/QzwytjmzAZ4
6+5aXQiYttG2mCE6C3266UvXIYftPLGd3RzOIIGx41up0DlRwm3RE7LSovxff/gfv0FuYnsF2V2P
9MeRj6eHmkwB0sTQ17ILkON7h9z43gaQNd4yuLyPm/uAU/zjq/kHqOLfd9AgjVfGsCbndmtEhTZv
Ejf6U+lydfO8w3SCR91xoXQ/Oxe1f8sxsdzK39IH9Wtmz+oWjcZ+9ts8OotBV4B5LP3Q8lnLM+XW
/9vmddWMcECUruWb0CfZlikMS5flRdBHpJ1MONbP12c5wK5nDjB1DL7DaS/f4LGzhv1UWCxL6k3h
DBgfuQu48v/9u3aZHYIIrLBXGMAVFkDK892bkxdXXwCMRmk3i7wN3dvSLcs3SVafbSXRn6VHsvTZ
2QROPYBZyd6cUKGPlMfL4vm1/uMVfWzK/XPtDXuvNX35JjxOwVZgp3yKlgSB7AtZsLc7FLoPzy/8
+S7LNlkNl7dQ7fttC0hvFznxVu4z5csuj3ie/+9XUNblU5Nbj3Nk/bH5r/2y+q+2x2tb1bb9d9eD
rRwJ/sw8hHDlVhnwmDID5NbbIJyXgUP3IJqGOgvVSd/iQ0GennmBfOKDrWMM6rwWs7g6zA1YH551
IhazWq4E1IkCUMrQdCdrwarOmMcXg9ttTXNmKtHq6loNS2I3PQIzKxK8W8k7mIrFLtKch2YdxtWr
k9f/ePDyr8r34PE5Peuy8fmaPN8VeUg5ZGLfYz8oX0ZZNEt3Lbf0FPqSmcB5kndfXqQEzziBWeG1
6wNo9b78SmC10yo3/9E6uMYfhYWIkly3TLgGbyDVfbcllyLihnWJkh2Ig0MNSRZ8w5jqH3EP3B0Z
k428x7KQjz1ZpicI5bJGnrKfxaQfvcTIt+o8nlKzQqDM6/ayk9HotQWc3Qr13HVUho8RwBBfkPLz
g7ygfPJyi55eLGwYOx6+5sF7wyzOfWCWg9S+B3iebQv5Rjw7A1VTnQPnPX+fLkZt3U8Q7593scod
etJ0GWZyN7fWgQVdSJJK4AX8AS7ZYCbuIT8qDyG3BuXEQBdl1KzNQ8dMTrbA69a7yXUOE8Ac8rk7
6JFoFMe2n+MY9phdPVZRsRaW5Nx07dEJw6W+NEZqbOX15e8K7Hg8CP11NgqxVU3jKp/q/zB2Xstx
62i7viJWMYfTzlndVrCkE5Yt28w58+r3Q7TXUKNas+s/QRGBZDcDCHx4w3xrxVbaNB+hNgSLPstQ
+odC/neCNncckvj2i/x9YMf0NMeRhukDGP+1kpgp7Pw67c4Isus7oGnFQbB2uqApDjwLf3I/Se73
V9yJuY+Zbwwf6N8x9Ex9cMqVAUEaWQxLw+Ek4yWw6cFXKASucy6ZuDPisfZkYo8G8GAX23bxb0Sd
SOYefb6T9wd66u/nizDXii3R5P9/KMZqPeyls3ifxEhB/BiRvY/F57zYuheOAbYfDGgRZhADXakx
dzIei6KJOO19yCU2cdjkVbtvsq79F1Z//1CK3/lplHHfN0/tJbCAEwuC2GPwoRfjVxZHCF2L12TM
kINZeoP+jtYK8WS/jXZZ5fvyWjS/b7rTFzQADNJ48X0cJ55UMaKbk7lsGBOWHBSUIhVgYtMgTPyd
ObmjJEX+01j2/uvzsYeJc+4zdN1ativg6RuTVapxiV5vxiLUT1v8EL08qLYq78XFFoM6sTVf+7mM
hSA0rz0IIHNjcfY5O+8rtubbOFfMx/uyb5A+Nwh10IfRZ4qOswEIkO5EXrx5XPGIafxUf//xY65k
i0Dq5E/DSHEL70/e+MODaL8Xj2uAki6g6eke+E2D5IZ4Uv59U+x976oA5VQ7O49XX6kgHkyReQr3
hRMiCB6idq6Y54CiQiRzO5Ht3I9OKdP9/ddPT/Kd7DG/M/fxzP1hFqWOmjasn/znvRNb91Zi82te
7HQ/6qdWX0/wdS9JYWGjNp+UEalZ0a/Mowex77+VzU1E7X2cLTbnRNyPOSu2xH7/86ifpjOitWj4
5VT/VvblqF/O5E0dPkZzZePD6JtecTycWasoxvtcVbzwIiGUAjkTGhGT9ynMNidz2ZjgCQr9jjZF
rbF5byS6W3HwuemnGrHp6h4IIZbg70+0eFnmN/7LSzW/QPOLJsrm3cQe/7Psy27/dvj76zqmE7k/
C0H79SsbhzaGtdNYWHy45uQ+k53zn2IV/9b8S9l9PjEd9n4GcZwvbe5n6CLnpEjdH7lx/KXoGsQc
VGzN32jRh8xZsTUPyObGX8q+ZEU7t0UwoP1QSiQRosyEyMfLydo7w1vxCN83RanIj4SymVYnRbJR
nexx7t4BU0Ebn/PSONHIRV70/IyFPCJKRmLY99CR6xn1uBTdA9F/JFkrlIH/0tXunYYpE0MQvUuW
j5AwEX9biTspkrm7FVnxKFhi0j+3mR+DuezLIzQfpveqmJCFDdOrk0d91VhqPC7F/DcCYEC4KOqf
vLoLNvc3XlyUObl3q3NeXK7/mRUV86srsh6BlL/dt8h/OYIoG5MI7IQS8RrNnf19YH2vF/dn3rPC
q4TJW7I3CIxoU4Tk08xxbib2FYkYGMxZsfWlnehE57JPf1zUfNmlcwppPWpnUIHXEioFrgGiBZFy
TQHJMX24chzx6kfRdblJlCQ7cWXyqE2T3ShbiyqxjJ24w/Mdvb/7n4KZn4YKc1OxJW5+kLVE9O6N
7kGu1EL0RAsDZFJUtLK70clZjkHNRRku4hW9xynFE9CPali9ihf5b1SrlL011tksnVQsDqZpso+Q
CIYlDmlNJGXFauVizruGJ6F/5huLfNIdtkYDAzI65DnyYaiKt9VV9yg42wYLAIGMdo24quK+lAlU
JrXInvIQnongk6vTDR5rRHfqezzzy+UXF/XTLbpPXe9XXcxZxOb9NQ9YnBwdfViLqyxOOyfiB8xZ
cWG/lN1ndaLmK5lzbimq57+k+r66NLHWW2BjiFWcl7ovTRb2Ww0hwLUKY5Ys1DMESLM9PpPUGipr
Z5qFTM9U6zjAPNUowrup9B4DJdkq0zHkqEzOuVfWC9FqbJJ+J425vpLbBJBe12WLKuBVF4mT2PrS
dAB4KmCKTnFkb+TAN9I1kkEYLjOzXxOVBDU8WPtK9aoHOFmsNSMaC/E8sXAvCuVT7PZPE6L9m4cM
7Df4N+UK1bgeVQ6yoixB8CiJWJ4oe1QgQrOIv4WOhbKg3pyHEC0EC9jCRmVtf+sY7niNi+oDvuOu
1ZX8pU91XLVi9z3NGZKX+MAfXE8GKZ5UT60zGj8covWs7LoeCw5KjTpO1y28qiy/lyOYXqbk+bMq
x+YSRR3gVQGyXXI22QLohJLH1CjQb5JlpIxCFpmqHBw3RozFpZ9qCCVhJtDhKOBHyrbKzPwyDlFx
EVsiSbLMQvcsTREWJghvZKG3ygvkh9yhe9NZPNvW8iTll8iFhh0JShyrKQC8sF1mbmEWonotQ/jU
XIxEZRQMV3WSgQly6o75cJXZB5AaLK85BNtrVL+Gdgiu3ZRAdAmurhy9I6sp7UVRnmDSje4iqlwZ
wmeawWqN5V0r1LCvMiuh11hSlOXQ9x4zCCpC0wFaFZtcyxRLUTxkF0PXNRclapyHcUrKBNieybMF
u5oWc4WvJvFSyS1c0TpWZ/QBs7m+V9GFcX8PUTBe7jnQHCj/Wjxz8/5FYDgPqMwEy8KvF+ieamtL
MfTVMFQpGm+A6TNN0Q+mBdQZWKuyUk01qhdYwSODgQN47vj5qYBqd6qmZM7yfG6jjBhqh7SRCTct
Vw/pqMfaUtE15SCSbPD+KczaQloODix3x48JNiNq8NS6AEZts2/foi591VhKBxcO3Z93S4fPDDIR
tEJWoBLTjr9Z7vzup5H6NlQRaAUEcZ68PgF2jQ7Ww6iwlmwMkXEs7LQ9qG1Y7+I4zC7cAgXKfy1/
q3qJhyuJ9bOstU8lqkFnO4geOrOooL5K5bewZeHIQuxxLbKigqXQZ+TX03XZL1qMOxbD1DxUYkz5
QrBc036sYFNkSdBu6TNWn3Y20ncrHvWjOFRZ6crFcvwd5DCcOhNk0TZ8cIrV/AtqL/rj+2N0P26p
jfVD1dTrVEbWZulisdx6ySNGhSNB+6xirmzqR4gW1Te45+2F0PFe5DDarb9hWgcZKukRa5paiDJL
y7/uFNlPso0eF66BALWh/RCxmDYlGHQn9NPaU9kRVs5j1E5EhYWSxR4ZzAg0G5dC1aV6i9imshRZ
cXmSWJ4+VRaYsOn6mH0P0KWYBnrh1uz/3P9OHKXu1sxKOGfT9UN1GkReMjj40/PM9J2OcorYFEnh
jTDc57x42voaCclPhaJa1DSQO1bdA8AZEHhetwDXhaVCXtApqeVrWXr+rjU7D413v3jP842oDzu/
3MQqqk3FKFkErCUbt3DigfvKC7xTMyVdhO6JrbnbTxVtG2Mn8+K5ZriGwhAe8z7Bw3BKxJYo05ll
Y9lgoqgWKkGF3+D/aCh2ubee9256zAH/L7vEdge+Qla2Xw9TNxkit7f+kstEA5dffp1oLU4yZLla
neJ64lGw7KgbNQxYFCnPwZSkCEycRXZwXRQLA7eDvC6HBNen6lxGuXwxNxJbOOgd+fA1rCOzc2gT
VfHzwsETY5Ckg/ViAMVHWUrUftlVZMWJa1RHdxZC4Pddxdk+7ZGo+rrJAWh8rZh+1ZCHkB1vY2a+
xtiTglwa7fhYD0V8tPsAwImC8maTsM4os1qxjjJfeZRzvzvZavkz9RX5sTMz+VH1y0tDB3thbRqm
C6KDfP1aDf0vq6zVowm05MVOOBSLOfk5Rs3gJSik7/CRvQdRqefe2c1C8yrqQAqvYwh139KpZV++
RJ2iPylukD0r0V404ZuTPMpVBf3y4pfxcGo9JT73U4K4n9ot9Khk06zGBX02aLwpK9pANGUhx7V/
y1GHe6lN7BLmUvySOCU62opWL0VWa6tup+Gausp1A0X8hWk07TdsrJAuMnp1HUCofKlabBFk+Hrb
iV/5AhQsX5mJq+96LDOvudk/AaFp3oz8x2hX9ndDsutDkgdIJ5lq81aNAClky0iviOigpeu3fzzL
rN+AbKmrMcRF3KzcJwXwGRq2dQfek63Qr9cj1rDwhf8pghb5t/JLmWpYoGKT8ZR3TrnGry1HYc7K
nhLJMA9V3AxobrfZkwpj+hvW7wtRKQFjewKB8R0mr3wWRaZbsb5gd/lWZHvUJPaKM0RLkS1DW7+O
rNKJnDhi08lnGa03FUb00RtGcAmZ4WvHEq0YaNGliwqbmZ4JuofNCiwesp5Iy64Lt7MOoqatXWet
K53Bc4fbyejS8yAYE7y0ctEu4fgEB5G1AtkEphC0R5E1MSLCB1J1TyI7SsMPm2/+ReSGNrnSX6dX
LQTf4/bezg866RYntXwOXGjEvotdVZcWV4A+a2Qn2lvu1M9RWMtHwArdTVVrXpUQVfkisk+igShH
F3GTS2VyEUUi0VE5CkwIDGWjYria4R6bmN5NNA+ho11T/VZV2cZu7ALDwnKNjHl+NAcrOwYNZLlJ
LDg/SjJJ1RQ2MrPysAqdFtFxM6gefMXCCnwwnlAIi99ko3DW6GbmO5GFowOkXs1ecr1HklJrwRJM
zZR2cBdo+oGqSXvcleUaoHgRv4GiTrbQ8a2NytrHm2lox9SWjEfdT6xzHhkALKZm9SD/HkBL7vm0
KWeGdQpuRGzZUzIqsbskgleB3/2nbG4itgyp/l20qrL9t/3VGgBMY4YPZT9Wl14qgEtnNtJ3oLp0
vkS/U9l91vvOfKmsHn2gVM1Oia+ZKBsXMYi4bvzeFvZNNO21+FQGmvNaVqm8ssvQOMe5gwFLWaKW
gi7sM3SkDwnxq3WYLW1gQyc556Wy+/BHowAQMzS7enD0xjtIphVtg9iXH1FVKRfi8Nb4KudO9dGw
bgSMSA/RYRy0HTHbHNXd3Lg5JprjvO4WwpZKuoiSMkMZF42qU06fejJzf9W6angoESf/W3FvI6rz
uRQeCeBnZPxX8ujJ4UrU++AeT+JooWVTaBbQCQtL39+zolp1lKjf8GoH95aeot4MPTK2stnB3Z4P
YVj60QRefrB8Q1rHSqZiS9VZOwO87x6vm+qkaLq1MaNkuA74uKzaWq6eeRtloD+29c7Y+YY2j/Sn
cp7sLmJI2mfG5vZo1pn+AScRsUidfp6nj5c2iSxIKt64LouivIRqXe50regOgV0buPu6ObYEjYU+
FmBVOj6YmWqOLJbbum+h1z9HgS79lkBa3k+UpApScZnxa4i7H74kWa+KWSWoHSvjo2+iDc4QxXuA
Qm1vk0lUXJbc+NjGobElHBA/2FCBwDhXBvEzOjLTHf03OuB3yIfSL9XDBxl0EiNsBuGRZ+u/E5SR
1aZ98rDmqOpvbQNmGZ3i6smpmRM2baE8gNtogOfgsATvyloRXHPdnapqeFD11iRpIMe4xSlNchRb
llWyBIgEwrmJkHXBv+abYnXOUxo7r8oQSme9dRyuAfK9pR+XB5FtNJTnUits9mrYIkylMC7bNzlQ
t6yynWcPQvqi6Hz53Ba5+xyU45tqeOpF5MYJAW6pxoNo6ijWMVAM9ypyfutt6ziPv+mZ6j67I2uJ
mVE95pplPbvb3k2st5BP5bbu5Xpr1Z33nqnbsivN9xxEFpY5RbnrvC57xeZu2RqB/Y155AmTh+xS
uhLi+R7kjab1lcW9bKoIMlaccdadmCz9FrGjgZcI4TUt0H4Lu0MDMTXf8prnuUGlldqqMBtj02Ep
eGmmhAdjWFV4I69EVlSwYJtdqhG3LSyrj4CdOLPXFKAbMBxdELvLLtqUmEjxHm1JO6dWMX4jCvDa
5MHwPgQT0KOGz4EOFJJ7sfoajt3w3peBseyn8mAq/+/2NpJLc3vXdjkO8LRl5dkIvv1z/Ln8fx3/
v9uL86pFB3Pb0dd6aoTLjgn7Le+G8qZauro1pzLkMsqbqEiZ/N7LRBOEIqtbPpV92ZcvJ3JWkrMN
Vb6JIjEmtqVTVPKGJyP5WyZjH+2k+mZuJir70HEWZQnfwMsfpKQ2IEzC+eqVsvPWFu/6qkXHZpX0
SvYgkl7nfmXti7pQqmKt+pF88gqIeHRSIoNCu3yqp0RkTU2CdH/PJ8WqZbqG1uM/taJ8zoo9RBna
dsc0ANA2F92PNOdjOr2xtx9yLtePFvsPFMmctwg+Ew9Vnu4dFy6p2lvfBrN1fmgI0BEtdLoHw7Yx
HI3QW8liOWD1FTYxxON9lUsbTXXG7ygydNuGowrB0xdoWXtxDj8BztcWtXHGCdu5uI3CQtd0bMwr
HlSu2jO4EQPXAU3bqFXdH9TSR7N7MtwRjjp3cx3DzyDnMvkSFSJp0epe24CsYKK31l6P9Rxxndq9
JVYk3RCIblbqzsFGLBpHNF00tGMQIbf0BUMQeDFhX26lImm3TP6Qxdf+FHr9jsRI9z0IcYKPmrp9
CKpW2clhnezdPtYvvqfiiSHl40vsx38AHSZ/2NnHDv4g6TrqWFj/3vCT2Wp9412KrKpu2ZRoMsND
P0MucWqgqRMVqQKyYdT5RYnhxSOZLK87J2suor1ohsHTGtPIAQM0xGmiyZMdyDxesm108xDrwFet
iq+IDmEQYWCMpjVyv8EHrbwYXhNtC6g15yiBVKH1+niybJDFsOPNo5V0wT5Dyvjo6IGxJ+yRHZxh
7A5J0fd7SQ7yY6JlGPu4bXCKKheJp86yT1E+4PVaEiQJmsjdhHUt48AglxvbyXqIroguIwDVXlmf
yNdxaDU3F7UndIPBDtLjgAYq2vZxbLD6wdy5fwoM5JEbfdE2PkEpL5OfK9agl34vay+9baPlje7p
d7xn2kURDP3ZxYcKCeo0XhWDH6CEhX4c3yYIH248/owqe+3iR/bK6nWFrk0wce3H4BEs6Z/AlMef
UqT9JPALvdzwCJR7trpJaj7Obqdv2+kIdoh/BziwHIuHngmVOSDSCcTkZwYuUW30Hw5YA6aASXdE
G7W/lhipT2r8I6Jr5dkxhgYpZN4AZkb5LqkUhGQQ7+svIWotDMr7XapLwZMrOdbFUmDTCiN4X2+h
3Blut2vjbnjVTeZOiuI92RlvijKkGbIBcv8aAABce3nX7sReahjtS61TDqmldCtiidkBRlDIVHVC
BhsOhhxuvbgX6QOCiKKJ2PpUaE41ovBrzdy8T4Q+ISeYjyPKisKGh8YC3jLBMfBi5DVWjrXUvDQY
WB56V06Qr+CSJOhtE7fsYHpMWRTtnPVQZ/hcTllVHyAt6Ua2F1k3LpUF7MRwgckDJDnTYlIwJWrq
4/eU60N+7J2owMGCLZHMbcSWKMNpnNaVCkSpS0Fj/R/2GxGMyiGo/9exRfbTqS18BPaMhBafyuZd
xPn7IB8PSfxaDb7/RJ/rLrLQMvaqC7eiTbVH2bHcrdb50nJMuc2Wk4VXs8h2Iid20jXnsW4S52wY
0g7povHiNBWUwjqtv7e9VSy0zvJ+1J70BKHI+aUryia16Q7QAV96SqoGNECUt0nCPwQzHlAHCX8W
QRny2anq18nufhkZTX4mzn2UEXE/QxQozqlS+BvkTMdFpMvFea4QtQyw/rbTseTJamspNy9AZHBu
no4gdhEN52xr9tbC6krWLP9zki+HlvoIvpDqvsRgVBHMnE4yH0Bk407esfgVHlZ2J1mnpvcwIMI6
FMcXqfWhkKjWVUfJ8RqbU++rZCAMdN++l8H0xVIptncWoYKzJWNcEspI/d+zUxlO3d05mBJRBgRT
WeOLxirIVDtXiHairCjlZKN3uAKIbG1q6TpAFmbVhAPh/aL8GUBccDK5fFO8Afpbmw8vVs6kvRwq
9zEd03YFVKy9qU2IGqbVJw+2hqhKiIjbeTDabpeBqkXBMQCzj23V3ogdNEGmXryz5OCSxnKxSZjr
XmW0dokYEL2OjVIisJ4lz/w6f0nM2/4emSigGKOuv+Mp+upWsfmRG+5BJpDpoYQDrykqI4bSz1le
m8j3EWRgQaP50w/OyU3T7EOrwh+STpSa3hIAPaghw2hxw9KRWjCQ9EzGpHt2y65C05wJhKjtLT8/
+glUQFGbYuF5ctuxWojaMPYTPC/RlBO1Q23Gl1LS36PpSKx4pA9xWTyKulC3iTkhtMSYPHjIa1m6
hDgJse0ZY/AgtkQiJ97bqMrFfi4SW7ih+qsQH5/7XnOtbCXWNmQhaiHKrMpHbtKu4J0iDrqc283n
kbvkXOmZeXBHlbZjiCsVTKTHPnJylohcFk+UWDk6dqMcZXhUcNYDZRuPSMWICpH0NqpBS2lqU0rS
UGzmfRRX+sjHHGW7/xzmUxPDCuGQiYPPR2ux6Vi21pCv7scV1W4ccopPLUdTkpbYYekrzXQggk2H
l7oSiiAM1k87ior7KcUP9BPZ3Ti6/nIv08QvmE8+OBGPoGs18r7y69W//qe59d/jKr8SD92G+2+Y
roLY+vRjpx93/02i5n7SJk8eQoRdoYpvjdqWj9nUTDRw9ZIwj9gUNSIZxOUXm7rdIN3Q/XRYETpL
TbdhtIGdWl+dqygoliUGFl4A1cyr0h9GVg1o6IFpbOW96bvj1nKa38Byh1WMsKIcfLRqhHWkbuJH
4aAP5nTN3o/rX2XiOhvGTEcbCdOgUIOVYg6TlK3zYUpYZIfNQirpyBGa1ZHDtx1ijBXuVnYZvTDP
3EHCe9ar1lm0vHboegxPpVsALm6eFa/nYND8UMSOLq1cnawQ/mUB6omAzjomupXp6g8/604Sq55D
hiXigARDPi34ZRKLDhF83x08YqapTnQMJOVW1pF0lUOmvDl+RtfCPeqMRbCXm4q6voUmFUfne5mC
ictizLpkP+/lEclbJSWSS/imSldRAQftRz3CuCrqFirn+FgVj1Wsd9eOgVBtlWihp0zJuxHICOJl
IT/Ee5ZyTFZwyMH2oGgslB3qftFDNdUd8IZGfGmVHgewKRli91Z28PiT7Gh5nQHqnyQjWryEY9Zv
1AytMVGWosCwHXFZI2D6T1kzMpBA0lTdFrjoZbbhPiRTghyFk1vFtTaRa4prdHF6xjDXcUqCWMt3
9mANC5GlB9GuIWoUEIaqe9FcXpn698CotYMosqVCRZesH7ELrbK1KBOJproqy0RoNoomnypQzNOG
6n5iUWyoGeu7Q5buxYlFmet3C9OptVU9lKxYTz9SVAaRnB4NEwHCqcggrH6xLGnVeX54y/J1BiH4
WitKcGPN/E8fFO6+U7QzQuTxqces6ioSe0TrH1krYzOXxUObYuKGMn8kS6EEpdHV8LxuDpERGVeC
/cZ93yYw12Pm4n7k1xUuWjaTNjfGY2g0cnt7z+OQVGzKLNaX4Hyp93NDPU6D57CyH0aH0UE7FqwV
FY1+dZxIejCCozdltCD8m/RG+dYQtTwMejxNC+H74P4HMGNu10eoHMUjXa84kCVnJt4VwRXDu+aS
Z8Pq/kSNeeCBNa4XqCJXD1mZeDedINlNDbPH3PX6o2gmEoZk6gJboHwnsqKtgsr6yihAjou9RBmM
ihhKQnRmDtcvHdlzrnGqOVd0uceDpjXvnluiEjKVq1bS4iQVLtzQhvkvmqGAuWfl3j+LFoz8rnKg
aMdg5PnLhqDeSZ5jXiGLWlccxIq14tt4GfSjdRUVSo24p5yzOCOyogLBFP1SxAwYcd6QUI71a5aS
NW3ZBvS/UWuc5rY+sVPMzCprG6tFuLEHEBPIWfq3HDbECnuWaK1ZKKMtrbpwN5qjoRyOfssNqefg
ptcV3FAtIn7QEw+1tRhTocnLRCSMXUbcsnDzVMee0UbuYYcnYRbiTkp9LsLDf7emLPp639MaLz+8
NRzwd5O1ios59EFsYdecsH59qCeWUDNBGMWWSDoBlJwSJrUAJ0Uh0rXN1lFZ8e5DBF+y4cm/A68m
nLfMsLt8ldWRMEvNLHYiPswJY2SoDiKfCNZDqyff9Yl41ExMmnL6CXgTwTwyBf/IKBB2Qw2SoAC6
uweRqEXdjxgclZP+xn821dj5CCIVDYwqRfZRVLftCENUbIbIziD5H4UscyCcz6IdKnv3K2YPWJBE
6IyEtskSoriK92rEXo5TVGaL9gl2BzDMoC/oa2nQJCh2ze+h0X+5qEXEWbHtsf9aGcqjh6/jIWva
V4vLegywA9vUiv7uD7qz7idUbcRhMudIj5Osxf+dr7bYEneANSx/rXtcKwmXtKPcqKsy8vRdjVHb
wdSyfG8ySYiKsFxIcrPtdPM55l8bRg9DH1KHzB3mEVBKxuQ2gvSjZKzCEhLzREpLJ8S1Nd0ssZUg
2rAukAXhu9sqhwplC68wWejScpT4org/fbowUJS5bqZTIaFoKUtJSlzi/QTcCt/40BNfWmvGKevK
/lD5ZndPND3oD646XblkeE8UtThA+S0OTlogOi42U9tplbXYFNarYkskkeUWoJ0c1DAm7Hw22bHk
WgFBh0HHvz5YuWOl+yBBCGDiiE5/UyTiD8/ZJtFQllHwzXQnDtM4YRTF5cgE51Rs1iMBrzSxhtV8
Z8RzOmfFlqN02FtB4KXzztAJJNEm2N+cGI3ubxvdOEYT9l48ByIJpmzHEsdmDKqTKMpdA3MHz2Y0
ImwNWuFoYEot97fNsm+xUpW4j2opHLCJNXbftBq120eIfEGS55pO+hCFjo2BSEQ2DFAhVgLpT8mQ
sjtiDFkvxspqcUWRwv5o2dlKw6arzvph4SVY6/r4U69ku2AWo8rultjPLyfun5R8EtZlPIJvbIbh
HFT6gaXztZq08Eajc5IV/gKNMhZKx9w/mWBhzp7bLFlvrxbdkFwShU9E6hTGykFl9SgX9ZIuI2cJ
nchiXjR75Aamqe0o32Dfq7uxw0HItPGktb7XZZ1udBZhQLE3LV4slbcJaowo9XQhtQnrI8AEV3xw
6TTCB11VzOWgDNLalWpsYVp1g/Y/8nTjs6bH+zTPid9hSRRU+lvRFXgWDvEG+aVgbUD0y+rm5Hul
vODjCDPZz7JVBSHDb04Iv4InCVnSlWSWXr2QoApcqiWibMGmKyaP6FoDhUuIgsXp5ZirHf7GdrXK
kaiobGKNbf+nsrgwdutglcL+Y+ucvCEKlwEGW24ayuiaYlEaKISrWxnhWy1EHR/TzKL9E7owsmWQ
VMt+NOyti9aNlNe7WvW5COjQBbrJldZ9uOJVp4OL6V4cewpdYgTJeKz6ZfHpnvoWRUE7xjL3abTV
pAEisATev+mkLSOKccn64zuDZ39tD/D3c8mM0CYCpmOPjD11uDk28mjAN/njXuoMu8i+9Ugg7Vjx
lE+AaXHPsHFgkFNudA5LF8584yEYbHu2jNdWo6M5BevJl/7ULt4yZX+eniA1NOtz7I+/DSqXacWH
smCSLVnuJVObjyJBHUnlFV0qXYtZ09Cx3uhbOObIob4iIHrKogoHXBOeGAzuVUw4QdMhhY+RHC/N
epIUQWt50av1d5fvxQqV1wW+zPiDJizh2JzLLJwATYixXYLKGVD0Ms5NIW0Sr3JvA4rrY2H/zGNc
9TzZ+zG00qa2mQh2SruaBoCtqflHsHIbw/F/SeiwLrIeb2KlH1+dgoAFAUhF+m1hkYiukRbsNYVI
nhPKNxQX7KU2xCvXb58Gxd5ghAt8xAeKJekyq63MkKToIyqUZjMWfbMa/DjfSPaLL6XpwggTd13G
KfGZNt0YppSdRp8DdjWRwUBRHrw+rJGmHPaN/IOZv790BqtdN+VjFWHVWuLXRTx/bTr5m1K3yLMg
kGRrmB7X7QuIXA2xo9Bf4uKZLBgNKssR/dWFg2Hqoh76ZBFa/s7QJXnRItllhvoLQmKFDkgSma+Y
8VEhr9IQ9xUbxVBZaXaK5hnUDd89p/3hekWJqFP2KxxfRzVCfC32PwDnJqtKfcZC8bkFL8mqC2qp
3dFBMnVa26j7xl4Ra+uHxiJkBgjYdNU/hG+QMDHfws64ZD2L9rFz0lWaJUp31mRG//Tp4brFdbjO
q5M7NhjIpsMWe14Td9nU3w0/cc4mXv0Upc270mAoL9fDVQ8Z+TfjJNebEQjEGp2FPp0eOkVksgEz
jLChxzOxLLMGQbDwR8tFWpQ5psCSJu3znkGWryvFst5y7eVVbBHwx1LgqOWbMjHcG96G9ZqlnXDZ
F9az2ScrLW3oCCRkaOP4FY/7eKU4LHhXZR0sqir5Dl4UkmPNHLqPAvySQG+aJUbCk08syOh+XUnx
C2L+N6TT7EX1vTVRoCuCCN59t7cD9VcmRb+SQP2oCg2zwBJlfpk5FBHubdo1w8ZOWCwIFLDsdgyO
yB+8V4UoaJ8g9tcN2aMcFpdiClSlw7QQ+1urLKwXOn6wD1S2avUFunflupfMie6cP7R+uAgyk2jJ
BNQtvH6fKXwUEjBCJuJ9aL3Qa5reMlT2ZRI8WAAxFnmcXZIo+5No1r4ozB9VwMSr16++HScrXY53
AFWIB7k1fi2dC6/e7g41bmYeUtWrAgT6utFCFHm6NlqZEm70qlQPC8lI+5WrSR82yka+2wJED7S1
jqmUWlvmdujLJ2zeWIZO9C1RgK0xEsn00+e0lzc6rt4b2zfBD4NZCQweMyl7deQsPLRLz7cnDbFv
reajNh6/DGMdr9CfefLL8SPrze9qNtxac6kmZrExvf48Is0ZmSjPVfhPKqZ5zpCxtrMKncFMZUVN
r/aR6wLTNrddIK3sAK/7tyHI3x0vfjLz5tSbYBrl7sWv410FBifqeSbCutogyYY0TXvyEQ4E0IYw
WhkbqyhnBi6VK63k/URV3oh3RZV1BHEHNOPQh0Y0AO8Kz3gf6v4db+pkYcXSc2UjZFMH6luVRB8d
cnpa0b/BL/sNbBdcrLYd22Df6MnTAI18GcvZt7xBvDxAh6mNQFRzPR51TMS2GcsAYP40YkfVuGUB
EjG1au81zQ1PIzwEbeLjXW39rvQKaQq+sHhsY/We6kj+IqC8kPQOy0s5RbYpPql1eouQ5lkoY2es
dcfZ9qazf0sqBPpQG9pnvVGjtx8Blh+AR/j4aOLGfsQUI7vAGwbCZyGbrvJG5i6RHaLCtfEhJ/Up
krvXhh/F1O97AAgDpc/4xSmlIz3fI+CyfNE0Fpfeuyg402eGuq3Dbtdn7qbaVV26qbgsdBLM/Fk7
/H90nddyq8q2hp+IKkKTboWiZUnO6Yayp21yaFIDT38+NNfeq2pXnRuXhRCyJWjG+McfxhWzvYT6
X2EF7NbnBJRq35GnprcEi43+bVbh9dlbGfOUcqsSrl7lhT95ToRyBj+tHJtXp+9uTb+76708IM/h
vu6iD7ugb0RCRnSDyt9dNPX4k1ZDwGiGlAdB9OfMucFEANv4krKhMRQVzbjxLB2Ccb8T9BkHn265
Ks5EjzbUAYkOVsXl0r86HaDynHvjCh+eS56O7Uq6OALqAsKRVURPlZP/1N3YrIouV2vp9yRGIjps
Yv0w6P6Da1FETjHO2WU0HK2WKrvuw4++47qbe3PrYObttsPJAr3DOSVbY3HnaDnTUBliJQp3Csvd
VzwIITpFQGgW2GEzWHzILh8jkSczC7pRrHvT9RH8e95qSFWxLh7bAo+oIdP0rWnh2dA2yQMB8F2I
tz03OCrJe/9bH/v+1sCIjG7M3nth96SJCdtNv/8QHU7jk5bAe+k/mtbfRgOWom1CRrGf+esciKBh
wJFDjF+XusbFQxEmRRrICESg1/UCxDrbF/PgHQiZfHUTzHu4g/dD/W101MaT4vKs8NdJk1uhVSTM
KTwUU04XmTwYLD9r1EmwmsjvmRN5GyXVLyGj8UoYPWMl6zlsPYJKyi8D5zpvblBJGCSChYlHPmd5
6iN5dCgWo648Dz5DQ/JFsLo6ISB6odZ+8RhaBHa0ZEWY45/JpgPIvGE8ez63GmdaZ16/JAxyN3cI
kEpbfFTla2ZKrg4VOM2sX+yhGCnG82wlPGowJ4e3ESW/A3h2d7SrxSHLHvF7G9WzXamNYdojhRWh
GYmLt4PT32lqrA+Jlt1ZEQU5mbSlaZc7C2RKyllR0MbDDpG21TrFGkDo2YmjL/yt8E7N4OzFhuQK
4KTRfgH9PpMqO4SONZIM3DGtPBc1NmZY3ItVDtt2P9tRs25xxPRVGqSzfWp6H25q/2NrN0Qt3yYE
s5aA0Bg+wr3L6g1Sxrt0EGKrl/Idk4WbvpxxfK4Wi+YPKQiuHn0DsX4VP9fCpRKCA+UBEqykHlF3
Vgk2k1DQS28HackmGtJVQeog7nEmVCH2Z9pjATmoicx2x9wKa3oydedWplyBMZ9wJgiVYCr5Y7vh
sM47HIeLTWw4u8QZP+bxBubMcw4jdUUuiNwUBp8TUeJnlBjQRmb6dQetUjctELz9quHMt3DbAtxD
3sz2qBlbh8CjlW9rj6IS2wGD22WRqlb4oCKFmiBQ7xZ3OdI/MhY2zTpiHfg+xNaX6WjTNjQHzJKR
kOJoSHua59jbURHaPmd/paEdoDAhNjFGv0KN3yUxHkmZ9Ws5XblyRuB+G9ck1k0gRBt7QVO/Tzzd
xFXOXWeknK40n7PEtc1PAJcfMpTr45AxtTYZ3E9EFWWm8YBhX7GGKoOA0jLWelbZyws2CRjx2jQZ
7HvZTtj40hrjuHeNwaMOSOsAq7kW95TuLTUkdtTdUUs426pGrNq8fk7zEjmSc4Mx5nquqJ9V55Pq
C0ixcvJ4p0gcx7VzPjtQ2GvxPRn+n7qY0zVEtprTtL93S/XutuoPTqL7eZoCxzQ+qjGxcUtWWPQi
vgjHxsafRJUBcxC9Fo9D5t73rYcsIy1Og9czQJE6g2z/PbU7Eu0L6ynsHnqhY9WNhygJYiTu6G64
HuPylNviVhgOl27UkefEHKPR3UtN1zFUpVrHiX5H4MizOZCK6fflNoqnhzi0B7iA7j0DFQJc0hDP
5vnN8x88R4MkYi5efEU3Bl2XUmBTYGJfF61Ts1pPuNgSc74amp55Q7zT6vJU5s/Y5vkMO8M952TQ
1LG1GVODTmww2NVMyo1mOlbg3bQRhp2AfnAXyAb3ezgnpbtRUn/T8pxRS2/uwhHPvTEkDC/HBk26
fRAN3Z9YQr23rQP1RVvmFBjKXdlUlXRf6qJnByppG9fhnJSqxA+ManB4G/IQcl8LQri5pbSMwPPS
78mN32LmlNPUF4E24A2Y+uZ0cKfXSiT5JjR3uWAgXaJDRYMabRxyYCrRv2VltCDUdP5hyrfmO03A
DYFZSWOAtJJXp+1SRKSTkz2PI3dvm1Tvba0oOQanY0zYMh6OCYn2XR8P5e86JCMji+tzF8VbiyCR
rT+Nxzozv3INwW6c4vy++A3J7g+MpGcG4tVWg6OyklzxG19z6Q19LiWl2nM5bX1cgKcJuB0+l1yH
WYQ7W4UsUKJEyJlqpS3avzwEC0mS7yrMb3VXw9Q8rUkWCm1GT0m7jzHYWEFacldNZX4rC9up/Nlw
3HIXVcaHa2h7dx7BT3zYPFb9XVVYneLX/Y3fzCcVtdpKMz7PWA7j7JtlAWmwuBDMlyYmwvVu5G7K
pYjgsPyEEgP1e/gl3/Ic+kQsJ6xRBkHnxeC++MZ4nBrMSPCZI0veai5DIz5LviwsUe6TzDd32hK5
HNfTbW7ruL4nZb9NEvo0ndq/rtUL1yg0EEj1y3LobJpo2vE6puB9hPFtfCBW6DkzTG1NAtbuBSFp
uFIyhD307Y+v0rNewbaf3KKn2oSYas8wzoiuRjpxzDOfNpUlKrQoeLk2IdmC9coGes277pgf0oBL
VcCZALB9qPjwVqWy7rU8AzIU1tvA3NKI1LAm/WfxU/Gj29gWT9Hs7I2cAl1EhPKxOlEB4LRHD+uZ
eLfK3oJojJMwgNWdH0f39Q8Lb8jkR6GsHOPhPhd0ak6DniZVxKII/S1uCGqYzIo8KPWEAWm+hcN1
l7rDLWMFhH5afhZ51K1pAm/V4tw6WY/GZ1R6n27fvrQ6J2Zmv5B98Wg65VpE5BQSAYwLOEGy003b
cLUg64Ihvm8t/a3v7C/NHcCVYbq1Ftl1qQ4Yk3L/d+fEQjExHGR/ziQ+4CwA0OAW82bjPVyaV0+L
bmecCrHUvs1MZwa4a//UctxKV3vJiSReubGlAlVReOs2bIaQs4Uqpi8rH6m40Fe2yG+qsPsqBRKK
uJ8xpYT+1PSPbi6OVuG0gan11FQl9Hsdg+ox1bS1WPJ5e9/YIAUnij6t/sRFvMe44qZJ4q2e2d+x
14BTNUwBSVIlSjHZmVN9zhwCRRuZH+qByNRerzewwj8zo4UuapLQbSebNGPwnHbw38IS42B7w59w
7OOLm5SQhNVtqRn4OzlGvEL0GCrrIeyQUITh71xqTyZRQqNTxU9a9oFnYmnPZqBFOmwsZZ4nvMfW
Vmf8cfvuYPrJY6WYrKMA/O7C5cOO84/JGF6zEl01aQu4X1X8z4k6T5k6VSn0vDD6pIT4JFg1XrnV
sLXr6aOvF12ezo1cK3wYgXOF97gJ247afEEqxx1TvHhtTUCzemISAG+CJsQfvk0iRdaWt0VOnFJl
PxSeEkzQtfc5Ure6xELaL08mS7hwvV1XVV5QKEzuym6TqOQtyRsR/Eq7/mNb+VdY13Atzeq+wK2x
cwsWF6chbcnusMc7zqXahOTHw3JCq23UR3RGj6Y2QE5H+YvKYj8pbAljskHTVAfU68uBsxHO+Sys
tc5MFQ+uCC1IqQI96OYxJSkxybZz5B5RUH46Qn7k83wZ8PlirOacuEJenQy3Nq1f+2UFB9OLdmaT
Bq7qIRxrpEWl8xnx0g2utfNO2tbGxt6A+49BHmUeeCZX1zDrw55MB1z0oYGPXo/JOv9UbfkPowt4
44KnrCwqOs7i8mTlL73I1gSo3jVx9xYPjMCXU3CeiJiCWKJvI4cTBf3Eec7DHYj4W+h2Z5DbS4hR
Pl0COrRcGhtSiI65KB672HwvRkfQ6MWUteipPB+XJ9FxYyyTxytVINIBZQCP6z3d2COh2m91l/6h
+31CBdodsM0nU3kO1+he3uz6tqnDd8oD+BgxJUoIUH+rMchpDMJW+snONl5h7mEZAeulk0XJICPy
IbXbyq21M73m61iA7c69uyUvu1xXtqPo6Ud/W8xY0cwiz/ZlcyorjQEBB9h4mfaHvnc1oYUQSejt
x1lDN1lgWUlIVjR60c2QKJpGnBOY7WtBndrEFk/2bmoL40bLmWBJlAhMIlwaNS/WkWcYu2ny5QF5
XLJqJjKYRsMqHrSpxTTezdrd9eHfbdjQp1yXbR6uXSQcGPHXJveqjrBxt6jIMljSn8Y3TySYcRNg
4bjjFEh/OlQuknRETh8OOLIh4J+6Vq/t+X+2s0Gh2osQpA8Te1qblzlv2t1Ahd4o7mFDAwCZdI/k
C3/2Xb4ou7j7zJo6CGPwd27465LZGUy58QmPjHtNC90t1UVEznH+rvUYqlYWpb2jjJ+w9LhoqLCL
MPyyUtEHQETeGtsA4VuYOOsl/5PDsuTJm0QtJVusHWMXDl/o/ol988/QQt+eWITDPjzgxIxBOohV
55uvfobpt72tJ+0kl7dLlgmM5UCfUjjf+94L/nnYHpYkS8xlMEzp7aw7D0V9qVMxrNJcPZYR0+fc
8w5NLYA03UtmoiZ3ve9mtDHxj+TdZOf36TI68LUC2HBsjkKPVNA2FleETwo8qrIb8jHKtYzkyAy/
W1NcKy5r61AOgkAdm+5tb0WxwGwCZofu4EhguDWeqJnl4tAYNZvUri9NOryNxRK0OKbDLrSKX5XM
7anDaSMC3tZtOmUr8rnBThbzAcva+LH+lkzuyY9+zdZiJtuQh+bRcNaJV7I8po+FegmtBHchjx4t
jqxohcR6NXZ4OYzVGHh+Su/s2mrFTHWXJrrxmvms1njH0t0CsYwF+VBGchQ96IsziDM99pOjF69t
4eUbrREJRIvoDY8RJOyeuUPNpAcQPVgGF9KhS+wQyCEgVR8ssOdmMBGrm3zH5jJtnTWCIe0s2xFk
yqvMo8UsbKt7zueMkr9QQJXhwHAFCxUk7kzcVTfSw2nkLnll7gWZ4xgomoYnI8cQULewfBmqGloV
gJVdf2epxPulVPt8Amc2cts/mOLQFV2/miIGU+0M+OS62WcPyMfdptJWJaSHNq/iQ5QOSwFtvttI
XFaglRF2J2NzpxcFgxXT/qqW0VP4IUFYAiPTqF272xbMEppscxMhDewpRu5Dh7OyrAA7ex3dyXAe
0NcFcFTqjV/auKRPjD2cJbGmlyB+ydwr5mWcMDgjZLsmxqWC8m41Nll/L8lMX7fEGy2G/Edw+VNk
yyDvwW1GHDUMBaxJLVUf0kHi+MEdIZYiDGSf6KdO6duCmnI1uSink5nEcqFf/FpYO6H3cotD5GGW
qbtysnITmwS2zBE3hygS7VGBt2ceBPc0G1+cEpKp3j0zNeP7L2eoPyCyYdKmN3kFrE7fik9t6hC9
MmzxYsBFQpbJbecyP5UNoH1tjRqiWPwgc7/YzJ3FzVi1b1j0bEp7qT8rpHHzcLAzVtI8qV5KZ7b2
rlnBZhbVdCPaZSbUQKchfgMOn5s11LU5eeJoNzYi5rTQlECA3QIEcqHRZjn2S5E3ReAaZRhguVLC
5UT1WqcBkW0lBlDLJXnJR94im7iErbyxAyHEkqcgb22RvnYOn21odM4+TTIITFz2yHxeGof/WNq8
JXoikJjIYVljJON4w6vt2xCLs+IWq8/xGFX3OhAKZ1S5CvlWNnHWYvfdNrR7vLdRT1uCRgamzlRZ
LrOejePVVZBGw17QuBMvXBCx2otyx7DYwiNm6w+nKia8Ba3sp+6I7qEww82QTq+WQnU5uMNzG6L1
hAbU7EqCaFiiu8uYzOyk/QpSgoB1oq/acvq16/U3ETNUgEPfxBglmoDNnfob/2Y+oim9G/ReI3za
QwEzeMRulAgTZA2f1gShMwkb6UnYLDmT7RC7NS4kVP/1SUwdy81YmgeMSqqZssLmnBO18T1G9qdu
/g7j/I31DOEWGIXb8m5uHR1nnBAcOvzEfItXC9PZ6jkKCkaGuNe0iEzAPTQ1nBUzZocUnzQeNm2s
vfuN8Da90RC4lmTVicmfu8lnj3Q8wUyHsVegG1Q69DmIe6lY6Wt3GPuIAE+MbM1t+5Ba4XTjhDqz
DVofUULJcaNq3Gp4wcNDfuy0XN823h0eFxSG+vQyjMZ+bnVQ4bF57gYmIo7qAjMq22BUvkGhmM/8
9dEpbrv33GFEZv2aQ3Ln0e3TBHNXHIYRqhHtQD8ygI59jZp936Abv0TkkWgVYdaEO61Vq3031fBu
ReR65eEp6+FWiv5beQD6dQoED7vyqQMUIO/Nx/e3dAA/rOchpD1McW/YIND51Bb1WuxOx9EluqBI
03tN1Ljn2xOn3FxXqwoqytoY6PncxRO/rcsf3VJf3aBTsThqb7D27BbTbVXlX3A3SK/E/ZR5L52x
6TYP/EcpZ1WcAr/Y+S7GAhey4TrT0n2hE+jchNadbP30pmo5ty25jviQV1PtQw9kCG5I397EnVLn
2ttYsGfX3ihI2+g/p6m6cIdNqYKtlaiRzzVVCQ+k3k7pItjt6DsIbYMgP9ffKSIrWoX00dT9MIgl
0Gtc2Qm/AZzkUdVfSgdlrvYHrF19aNGe6auOtZM4Dy1jtnks/7ju4s0iaI2aFmLdwLdi6PMu8uf2
kiw/bNC3AibtzXWTk0uijEAe6szhv22XCJpw3BfQH+HkmqylBKt7mo+LfzNM61qyDoe18ZT2Scp5
oL+22EusDdN0g8jae45jr8Xsv0ZJLFC5gWlXbaE2TUgjUyh0EOmqGSt5kGP7NLj1vDNTK9kMTX4e
oYwxO2Y6ZzW53HHxEGzs9Rk+wiOzWiZxlHCssaj0sakAHd5YTdufh9p7yEs+0HLOV0VtNOfO72oy
vLceN32vxpOlY7yB69ilCSdAfmDGLh6/VG/gIu4ylk9748VyYBbW7UctcXJB0UUpVGz8xr0UTMTW
9SzagKJ1EyIdHBix4pmzBG2on7SZ1qEzdMQX3mRNP24x/oa5GJ79OTpFDr0Kbdk2M+s4UFoGHmOo
G4P8AYqc8YclF/Mo17szrOZe9hkwjBO95BPzT8F9KcJButGm35H84DS0jHNiW8O6K4toq+UkI0jD
+3VtOJpF9zJ2Q7gS2CAH7qQHbjuxPlvztxi9fWMRk53+ug4n6Fzkf+SItlZ3O2o/jRCjcoqOyqqf
mwwyRcfJZbZP6DiOfgPDJwrjTZg0uHj05sr1xZ9FcUIhjjtJ65tWEJrurQnzOmf+shki5+BD+blB
qPhsLDHjUa0xba/4AFzx3eaILdERVYCv2zH0MLVJ8yffYU5tumQU4QVy41TTZbCYHtgifI/vYKCw
qgShmje9CXV/aE5Tn+U7aBmHaQgvxIUgfQGLyIwRqo7LMaNpei1K+6eZx5MQ/YUqFdvi+JiF7MHZ
qUEIareZ6Dm7l+qMOcrFSWNBOdsWICfWXtrdwRjJQS/GR22ajVMPF8iEB7ytkn3RUOJ2vvVjZla/
Kp32Vau6GZwr42bA52aizJSQnhovPnbM0sDcPk3RdbcGYbFp7E1brev8dTtXgS9izpbkPseZIYhY
66tmh63SAc4kt/JMN9H31x+5Q5xYOFokTms/kd1/ZiL76pp45uw3d0ryvYiE8ELy1rfO3H5EFiBk
mi5y+pQJmkXGk1l5USCwKANhYGJr8zEPzbCF+MQKe5N26TPf/4P71dSNv47AC4BpAf1bX19pirbK
jn7GdnxoTfenzrtXb2ofmUKEgZlq+OS7BGf5OErJkHZAGAt7hzmqRmqwI6BkE3ngrfpilrT8OlNn
N7SOGKV9GaHyAlnCE1umWWWHPJ9OLV8Tu3MYRgfzh5vJmnYuV1AZVbuChTt0tDerT34xNytBnuW4
q3Robcjf4+andNtXcqZAo8vqIsXWCLlzsqbjruzvCzHgflx+mZkHN33c9F4CpU4XNbkM6E7rJX5G
myDYhca3a/4w0PQ28eyfRihp69LAGgHqdSJ1OL1+fDPas7FKk/hUVxqplVZx66BWy0pZ7LrJ1jfQ
5myqCxX0pbMz1BjhNlZLIljkg8mBcVjj8s/ETUNTGqHoJN0xRnjty44VfjfV6U9cycV0qjtYpcb/
TSqncEBxKG9pwpYMtEm9GHPsH0E2grEle9yzE2MzuuVTXDd3Vk8QBDbV/BnJWhVwXT3QcvTe9snJ
aIUk4/IgmXSCq6zsFk+9e+jfmP6NNROrkSHGSLgTzKmd7LR6o+pLN+vGsSyGrSq1aC0zirK63Vel
Qd0KJpyUCd/eWG68eD4lBQtQGMtyo9fdTeQR3B7pxC7AODJ8rd34uYZceXjLx2bTDC0lQBfdaQZF
vyqr74iBnkwJo/QjLVlrk/npdPIi9G5f+Pm06Qzq3bzLHPAgC7FQjiNLqO66yPqqxTGyWDXJCXQZ
h/36cBwqYSNzH/wfMlI+Ab+E9F6YoOxGYuDQtBwtmtI4oowYI/OCYOUSK/2SqB62h3Goo7zYGsAD
TuHcjaa/UHkoR2tJkOIE17VuzNd2TJ5gWFKO4kNldwNCjdI5l7P1GFrpg2BN2Xpuv8uaeefXxk3I
nRyxaNBXDMiIptykKWgkiZ1p0qxMOVpraJQ88iKKnRpeTFuAmqPlTqp4Nw3G1u06qhLARp/MglWt
5bdibL7DdPjOWmYV6bwy5EMu+56LBslfWL2ZsfOdjPZPP1T49ZtrS8/rHeb3zMsmjBUkXbsTfwHJ
MrCvywbwTLtY1fwU2+5L6o573bQOMqZU1TrzFvsd5B4Cjk7PDdFuvX51+2sIbSP1mhsG1hCDL7a2
5A6rq6+mxDYw+xKWIIctOwDq3jsuSFzeVa9z6K+baRa7uDOefXJYpfTf435hxCfxraYgUkC0IwWi
GG/tgtzTygTgLrxnHRe3PqwuGB4NMK+GRzmAxXQRYtjKdU4Ixwi0C+uHAiHDyp+n27L318lsk6LE
LkxMbi18Uhizelvbax4su/hsWrLKNN3Fax9Cmj48+QJ42fKRFdjeo+oMCjZ7zZLLBBqPBGi44jkj
oBO5CfZittV8lnq/1mCpSlJDx8S8OIZLZii+gSmYe1+H++WWx1zgdS4zeyXiEm06Up9Q2vfSas92
M3oBs0babkLrVpq07vLeaTclnB7lwXwcu6PZMw2OGKc02h+cHIh6BFtdqQYHSXippstXq5iX57lB
X+oegOBZGxOj5r4273qjfyl0IDBckRZF+k5D2N36DkUJhaJCrbKMAfGTSrCd0KMJcIDqN2w/pGds
+0bc9q6LH0pNMmTGmo2hhVsBaPbdSdWiOxlV0p8AIGbGekrbQx9Rq1arx0PRivohFVr2QFu9/H7d
ULXoH/Ep4rbphHhBhnFkBI2tt7t/nmZHbRw2xBrKy3UTdADmELZ4//cgqYpS1nFv3NhzWz+Aw8gH
6GKPtY55x3WTRbzrWfr6/u8Oy145AaZb/tp4/e+BANJR6StTO1z3g2w93o+S+PrlqNcfaEv2MYJK
xtb8ZddtrdN2AQw7GxuX/2zLEy8wMPW5XPfAu2uC7ZICaNuZuohx+OcHvd29J0p18z/bBbUBVjqK
gdZ/9jekg4uFuGVOap7/3ZwTrXaOYBhdD3rdnlcT0VOxfUcvsq1NGd6lZHo+yRDiVFWr7ub60PGr
bMmAmzfJmPZPfhPlR1OCJZaR6rlzdN49GQhBjvymC0p3PCmdxff60qnx2yCCrHe4PkxzP90hbBDr
vweOQnVLViGg2fK2TY7rXGb83fX6Vp5fvzJ1EafrO6mEyMY59CIACXZXvSz2tNNacH2YoDw9Kd98
LqTG36HrF0sa7eP1OAavBMpo5O31QHYJqU+Wfri9PtuldjDB6UVVk1f31x92Lptt1nBpYZUVx0Hv
VHhdqKINrk/DaK7uecNk35DBzCq+7FMkcwzriqHWv8fJ2mmkHyh3gBTmtuus5ALEHm8rNeZ3jOAX
5kBd32NR566rKBkeMiw11y2uCo9TI50gRH3zRO3VBJFy8pcO9I3rzlav8YyfnZvb7ls52uUq1/rq
QzT1D6GyyCWb8tUb0uLPWJfIBlPru5whsude9duNVBQFMxUmHFUw6DULx6zfhSMVzaq5Ba2Cklvg
QiOcFPoB0cSUOwN7z9UuZhbywyDiaHWz/M4b996F4f+VqPTdK+PmU6cnoHpr/XeT2e0qS/Npm9QR
0Si+Ie8Jk8dXM3dZgpbA5eu2KKuRVM4axc8g5f31CSMyXBaJsN5cH16faBLAoTTKNcodDvV3vzoa
Nw4Us/X1YbccoHJNbzOMHo56/30Psp4r6NPM0WwlqziYG1ffapaBC/Gyz/X4PjPB3Sjt4e+fen2i
bMN+V7bMtK67XI8/ajo8/yFm3l9J+Gwo0vfzkBEXyQj0QlpQse+lnRIJWscnLjNt02lj+oiJQRI0
ht19FLl2Nu1aRcyI72cvjH9lYX9C8PZflWN6RCB3yGaVm4Oq+PKolZV1dE3lbWleB67/wmQubg1v
Khze7Aorl9jeoB7gC5qz+b50a+d9dMwqiCI1P/hGUm19p8Bup2iHG9j93o7U5vBCrGm7tmSmv8Ao
TDFMiu+knj2Us2merbrAaMFyFKMJZoF9FsszJw6DoqjKzhmt087Ca+GUZSLf9RKXlLxkwFVkajpl
ttXtrBJWQSkY/vfCKE5GP5k7nG2ik+Gbzo4Lxb3NMoQAFQsuV9lNCelkVyPt31t2Gt9TjVDSGa7z
J8pv8JVwvjv68FXbRdPDddfEnjVQmf/sOg7t/+xqIXN+0Mn43g2dzerbZ4+wp9Jbss92KsTbFLdl
4IzrNgDP3SBrFW8UcaHrutGZ+oXqvjBbkpXTcN6Yyazurz+Il3UDCzuJ7fWhsexnDChxI6u2dzVL
G8HdKVg2rj7RwUzk+Pd1cQqo7Jlhc8MQ/HsmzQ+jKpB+uP53Xe1je4NOiW7Q21ekqMCxVIiB0SXc
W7gKryHtjJvrNlV54T3VPRx9HDeZCbHfdZurrLWasGe6PlJxWJyxKNtfH10PhD7N36ek50Fn5hjX
H7awQ4KbuYb+3Qafs2GU65iH/r/7Mf9Ym1jbXa6bat8rsXRr9lVDhPqY591aNxXsCgCUbqulgu+O
OMh4gxoRPaY2Z2BZZntxuS1ABFg2gk1mwd/HrWww4APH/bvn9SHG+UBNy49/D3F9orKj7uIwUsdz
2sMGRrUXI5z0/RW4L7WcP4IT8//ZGNmOvtcMIP7rC687Xn9cn0CHyjh4efE819DHM985REsDKuPG
Og/gP5eokNBacA38ADVsGfLY1Z1ZY1Rhz+hxqp6Bo+WWP6VZ+fdJhPDGl+Dp1+2F6z9i96E/+ku5
KyWyGC3u2b+sjlWNK5Q9kTYdTqXcXLf3MR2R6utXpjgu5kQj8aopo8vCJnLWiJV2bF3OptX1124i
ubQcB6zMbe143dSkGc9eH//99br13+cHH+FaXmi//7P9+vB/ttmmZxwKmW2UB4ZK7tV0jM3pnx+6
3t4nPf/rLOCLF7Frvxkp4gO9zuoPhnbftqidT80tXzrD6A7CscTOM9J44xcWrh94wL+IymB8hsKj
ND3W08jAl6nJk1cSLwk1ZsGElaFtWms6erhshVNqrWGFs/6V43mSsviZakw9+9Z8i+xWh0FaeXTs
SrtRr3vTGLAV1Rndr3RlRfuwKGmtO6Rdnll81r7xTj659oBhdnUsTWwGE3eGkDD2W1nU+eugM0Sb
tNzYaki4Ppww4ADFpn8dmqi+MWSTb3UEYoeqj4oXb5oOgJHlp6GsCtVTGB6LeEgfQhH9Xt9uNj2+
QTlWF7cqhnMYMWUYlxcsfwcMSmZaKdzA0onEDjvJrxRL0tP1h1WO/UmKHnqt7WFxoNGlSwiSJ8tM
xLi67oOWc/kVmjYaOHH85+F/D3Hdvajr16LIq/2/h84taMFCG7pNL5EGjON8wLfFP18flRkCNHfA
9v76MG1gsUBPPSivPbsMBLtDCwICO0xPgkpqzes0MFdNSyHf3Zm5dTLm7WeVF6/QPNQfIppPPfXo
Tzs4SLLKiAT7al5VHjKBlUYjv8DRfoS+pRhhyHiRWOT2BTrxDp3yYi5XuRKHOdOoVwnR0rvrw3+f
yHKtIAcZnuUA3H1JXrSBGHELQ+pbz4mlv21rKL5qdNpDbPU310fXH9dd7GW/60O5qIuEisDLOvc+
GXXtUHrougpU6nTpAyYKJuKrdbI8fd2n0UI9yHMw0ca22Yfb6h9aeu3m70tMIw8aM7Ivf3fmezob
JEvYje3eIxjiIP99j7+vV2HRcGbxHi2UguNYd2ob/B9zZ9bcNrKm6b9yoq4H1YkdmOg6Ec2dFClR
m2X7BiHJMvZ9x6+fBymXafvUqe6JmIuJcMDIDQQhEMj8vndpwGHf+XGa3XnzkiMUFVid73VO3Tar
mBAY0B0k4WCuaOdKOM6x1KLqCJfliTWx+SCgVaE3Zp2L2kZSNgJPbnMjHmWjiar9ChxIsRMFOMGm
04ttZoN3TRrdfwy93F4XHeIIWjTAo4LeiXlOB9VtSK2HKQFl4+a+8rYhv+a9ZR1TUr1qzIeUY60B
yMbHwdSDVRElEIhACtwTzVwPHOusm7p5P1UegVNbY4UJyY61OaLuutFEC9lq62Q6x8b2jqTnERgN
w+S6qK3q2gaxRgq9Cl9KOz1UWWR+qPTChlPhIwcypeFToRBAmDvYP48kl1oTVHeCF/Ai7yMtnljL
Yqy1M7klIu52mTz0CQwlBDzD28jz0I1Sm5wUSWJv+9HSriLeEcBh0paMdpQfeb412zEV9rXB9Vnb
cazf5gn2d6FQ7IdhlixCj3dRloazrVtvGhfp7MHQ2qN6ItWZELhEdWuuykDwn4p5896vqYwcbwvl
2wjZ0owjDsm94WFBCLmdHPcaRGJ7Z+ltcF9YaFaECL2tZVFu6GDYVnvHzH5mASE8dOkg6+igGoQD
iYD0e89tDZxpO//KypLq1Ad9uo7TpPmghdGr/FOr+tfQ7IMvEfcqwfQRo4t5jINU0ZUxj0lsYgpV
ZNQfJn1OH/Tem5G9j8ncRF1oTvptTGmBS4mT7ApKlXulNqN7RcqT/FavkZAoo8zfxLwbKtywacpk
06+7TIL1ldKGm2Qo0xaTAgMeH666i5pvj8ozPuqjjwjDwhQO22yuuGyaJMQAGNTrwwSRdt0OOK7X
4aAf80yL16EZKU+Q5G967sIvZtidjbrXn+AtZKTF63/p6qXtjZy6GsFwLtzwW9dfjmpMAo/1vIwJ
Iz5rVaY/Cq8qHvzuh0LYPaudpb23qO4PLb+OKdyi39aVBwhlKjucxWsx8I6F8U9CVBhruRurCAKE
86ZwIxQmnRuBbtdVFc/rNbmboUGr4Kn6c60sowxfHSadkLU7KofM9K+gjBjbhFTxgay8cpD1EN8J
nspKNR0cdJHn3iT93Gwhe7WW2po72aGWtXJXbkrHJFdmt9GiQDnjW3/ZMqr+59atgquR5/zZ56ex
SwYCc2paZmcvU7Oz3GMW+qEhmXq41A+er+4cncS9HPpzX9Cm3/o2aPcu0DhokR12/JPcmAh9ch+l
xtouU7RLmhbut9y99KlH0h2/9pHNljARa+kwlgmBGfoPCuLvV1nWCOLT866mgPiSe3JT+7y7gCcF
i0tdpzljebqUY2uKN1GKjpkcDMURpaZfjkO4kiRNXVs8rhxyZD8cg4mTvczGQYCvKeBqIdfXueEZ
IYPs7IsgO5fJaMMR9/SVO2rpjw27pkPA71Jb6Lq9ItOqr+RAuUFaOTvXu2ruKSvqHnyYxZRjC08j
xWnmaSLdeMIMoVzIIlSmfFvrKC3JomZAGVXgah5lMbTCFS9I7aFwNe0cp8aDrO5DtFsbAw+5aMzG
p1ol1csSwt7LVsUUNzhpTrcYZRv3dTa9H9pNjPaqj9oCPSUGkfEY1+gKsR6dT0tNUBPMTUW/7vFV
etI8nEn+9WyN+WyZhgUbMknD0+Vs5SFjzjatEWguYelvpRJ6yuti0+Q+uOhZLP1dHX3WU78UyzqA
ieYCoZGtsmEaEp7sspyI7FOiJtlOlsa0vOJRCcUnUdduxFwXWmAYntF2G1Y18ez1UNsjUKYgXXoI
FVznTIWwTvJM0g8V8lmy9/tAWw/ATpfO7OsRnk2lDs/gzXyWFv1tjP/FEQH5q1YZnCeh8fGjO8A6
ct1z2cWP9VydufBsqph0etPGztPQ6NGSQHx4lK2NFeGJMcYffBX0dGNgsTP0ivNUQRrbZFU0bOQo
TesJR7ZRdO0qifthio7yIx2lE0eUXskAzh/lRRGJ3CpTtrI4xuOnCd9ZNKzq4qH2vbX8SLchN6ZO
OF+3XaJ9MGCNxaFzahKdjIcQkIsxsjrhlG2f+tIk9xKplgcu1Lgfx8RAbuh786CAYbgMmaZp5CGK
xL7Jq1U3YZ0E3b0ftN09RkuEDhPAoZ5PEckbDGT68fnSQ229xz7Sk5Psj+tJvdU7iJayWM0HnLO4
87HkmL5KzSWaIu7W1c1t047VzZDBt2cCANS+Uvi1CkQyW93yvwS3bdDlX/BwSsEJ+rPXgAHbdmoc
iP599Gha9YurK9mX2NOAv1jlR10zy3WDMuGRaKR1Kia1xAPJtT9HSrmSXUuHPJ/WC+duSvCGG0XI
m8Ss+rupcLuF/DwLkmLSWeWzVwBVVMqByZgSm1c1pMp1HlrOE8CBk+zaRNqnzhFwEDVL5aSI6Mjv
kHt9ubRZR/35HWLWUO/fIU+ZU8nvUMEaegyz8gX4brfxytjYJCKedoAD0pWGsMejLHZVnK20QGiP
RlN/a51cX/+hKGKt3JE0SjewncmT6Er0QeCTvhKjqK4Bw/f7Uo3rHbLJ6IgqYbKy0c37OI7dExBo
46tTX9WJMr01JY8JRMgjCOWMnlyvuq6JZ+Ytggu9nj33aRls0ctKkb9L+uJIZA7LqHnvl2KLyDM2
w0azZB1A77LsR9gR2EB7TWpdJ6q+9gYlPJI2cpYJcde1rC8dDSwQROfsqJv5Om96LCP8lhG6G2L8
4g7O+wH6vW4buGqps72ebYujYYAFnUtl5IPiyavxvbGrAnVdVR2KBHOD7CJb3U7Lr0ggoKIfkaBC
CWyTVL55Mohvnqx5I4tB0ltXE+aSsiTrZQ81JX9E0sdGmTqLoL7PY/scj6PATDcBrjdLKcAO0/Wx
QOj/PvQBTNYqOAsphG5P9aPlOvE96fTgvb5I7GWravVn1DZgm3dfUBvnHQb85dYvDG/nIx20dYIk
u497khyNIrovei+WCEC3zwLVphUyjuo10qk4oLVJuBlKpf5QCfXRr+IeSR2MssbMfTIjPFQi1Y6P
bVH2eIDoI6r9o39mjQEZO/NvoZX3R11rrFtz3hgauEUzvx2j0JoVxdoTEMwr+H9gLSsjrvbaxLTi
0r+t63AjGpZssk4O6wJQ+GPYpltZlA0irN6QrTcPl242SCq7ztMbyJvWbVJ69Y3TKctLB5RlmJpF
4+vlMLVul9tmgtQnB8mGtg2HVZwEHpQLDiTr1CYbMLsO070sdrlnbbKwAA0h8MZxffPJYUl31buA
AGSxHsdgjVKN2MmiHeePDemuM2Qq7x6G+qZuWvOpGH0IbO6dOkTGidQFEvy++AoMS2yjqmBJI+vk
Jgyz+gjnCtoyfcWU6xtvqop902WfwAJDPXc9baUKJ7rrx8w8G9pLS2wB4gx2FXtkzKC8zo15lcd3
wgjFSpAdWsu69wav+KSPmnolS0gpmmc3e5HdZU1oqmLPpPXH40RJLkBFNMq6srsOImlTf/LhUL0f
g8UFcO1y+gT5xVlWLpnpiNS/Oj+AQvRe7y8lz3svyWfVgMrFpa37qfR9nHzIfe8px5Fz6u+1nlz1
/AD83vP98+a2WXDnL8a5gw/60e/3fj/GJ5iN8cmMvbs2Hbsdcizx6VIv997ryoGEWQ+yge6X6qzi
Sb+Q5XrqXhMfYD7+DCcvNfOT3JObuhzRVNGSFgOxPxs8VYTDD2XDDne58NND1OND+X6YyxG6WhnX
ajRr983Hlxt5LCYF3eK3f/zHP//zdfjf/lt+zpPRz7N/wFY85+hp1X/8Zqm//aN4r95/+eM3G3Sj
a7mGo+lCQCI1VYv21+e7MPPprf6vTDSBFw2F+yoizbQ+D94AX2FeenWrqmzEowmu+3GEgMa+XKwR
F3OHG82KYYoDvfjkzVPmYJ5Gp/OEGprZg0vo7xDLuXamdR0vGOC1sovcOGnpLLMKvG+5UMLeZaKC
SUCy8aPYuK4mU3/fpJN6bfBoPZAb5lqjlmRcg8ovtorqt4tLP9lAzg0DzTxEMrkICYqa2a7MnP5k
Zulwknv69725B8opGdM4cKcBS5OTp6n7Jmzz2yIESusZ4w8lNxN7M3DHzd9fed3+6cqbLIMsQ+gw
OUyL94tj/3LlY8JzjTYooJtHgnvw5VsfLjCmCJU60y5bdafmbgjDaq7r6nIfNN3D1CDdUuquskc2
XeWRnPUgP8r0NQ/rg9XHBmuNP3sIV/eXhSBba2spzMx509aqv0yg9azLhpRG6w/5tdxL6juUnJc+
0j4L+SrSZ7ZCi0bkdRs02lk2CFaK57+/DKr7F5fBFIbN/UdQ2rLEzzegPQwFityivZ7SyuSOsGEK
JMDeroWGWXTeAv7Ei4QbwCmRWJAt/PRWxqCXR2uuutTLEUVCFEs2BAUKHWGO+MLfn7Lx82/GFLbq
qI7DXw4CGQ90y/j5lPXeU9WsC6NrD8y+cj95drVsRj/8XKlMEd3xsy1ScHKuJ0C4vVfXSTfSLP6q
2kea4723AK/32YBv9L13HaHJYYaELIUJbMghzW+74aNmrvMEw7oxqBU42eSqMgw+7hQfHR+5N851
JFOCu8xXcfyc9y79shxqwt9fFPPnvyMPEtvQLctwXC6LremO8/NFCc0RWKof2l8qXIlP1nyz9a1I
rjFrmfcRI6hJ18015docMdoDhcTN182bb9VR5aKCWdbeSSFXv0oNvjPOnfWtG9oViiDUDZ5lgo4W
XQBJ9c9y0VavZVK1mCkFH0rYJzch4I4PQvuQxE37qMMBvIuhJshap22ik+rBmJXFRCVHOOgKXhDz
GBMqzdpP6gotitb8AHQoWU52llzJ1iyPfzj+UPxwfEUX+76t4A17Kia+ntegPVN3J5Ipf3+hXf2n
H8x8oS1V8Ni2De5CXRi/3H2tkzmsv/zsjQBfj/wR109eYT91uagmyizwVBF/lNf40tznqPzWWXZ4
7xfULcR3ZHEPgTFVR6KU0Ltjnp+pNbZ4wM6VnTPD4eWu5xnzrq1961WY1ltXsowo/cLdI8Gmrzun
mZ6bZjHWpHcm/I42ItXafZsazoPpqWfZnrJoJwGkFRCTPeu6Qq17WXfO9OzV8cNAyuSBV9ovB0xA
09zxMAM3uxwSZHgnczh3th0c2744yRKal+P5W313xrYcQcmuyLxFpyNkCmpLX3nGpQtDGyN7H6op
RrWamG7v8gjQUoASDo4M4XAnvPJhHFQVv8KO0KjTzN/FVz7a9npsTfFJYGaxA/tmvRetMbzOoGTf
6w6eV2Fupvj/MvqvjjoPr3SkPf7+1tC1n24Nkx+fUDEss3WddzpUw19+g6jlDnhimTH+j5UA3YMG
xdBNwbYA/7+Ho23f9VOPPOdYpa99G5+7xKg+XHp4ijGth1ZDM8r3isOogekJB/4qS5xpX9Ct8o+j
ngf3pkgxsJ9bZVFuIJ28jHhdHgNDBPeX8VmPHOkyVtUX0V/9/dfV5jv9MneZvy4vUB42loOUHz+L
X34JqaelY+tb/q5pmQRjMbLsx64L1m2iuieoOdgeVPVNNW/iya9vZH0HjjMzE9LyhBXHA/GL8ZCD
71/ovqaDGgWmRP6MOfUP5Uu7zJbjSSO/yX/8NA2r5bTsNS/GKvSD5pfiP7dv+fVz+lb/5zzqe6+f
x/zzIU/597ddTuFrldcgmn7t9dNx+fRvZ7d6bp5/KqyzJmzG2/atGu/e6jZp/pxOzj3/p43/eJNH
eRiLtz9+e0bHj3QPJtHha/Pbt6Z5+qkKwdPt+3x1/oBvrfOl+OO3/0qeX57T538d8vZcN3/8BtP7
d8d10BBzHZTuuX/N3/7Rv703Ob8boDh13tUEWdjyW8iQYQz++E03fxfYjtquI3TDwt2amVkNY3Bu
Er9rGjrcrslMxBS6q/7257f/Npl+/7P99eRa/WWiYHAYh9+jqgH71bhVf/k9RmqhGbVuKDt4qO5G
w4FxicEqAkB9viv8jZoW2Q4pQoGJ+gzFRmplOXVe/N88Fv7yNGxXt4mn6kwRtF9OY0Kxd+ymDr2w
AmOMMdGcK5bqL3aNoi6a534ZabCpC2VNRNNeNqjCrwJt0Hc//On+Yqmh8sf46efK1XBVVdcNTXf5
sZrzi+2HpYZjqFHtdrq3E5VRrDyUOWcBZG2veEsde6++zz/Glne2Qvcjj3zE5PNmWagpshAZMdBa
75gqExhb/zenZRjzTPvH54hr2jpQN1OovFJ1W8x/xh9ODPqOWaIH4+2IM5DyFm2+NaLyRs0D55ja
prsYBmNYySxONWlk/Xiwr4ZIQ525rFtyDZ2Vr03LsLbM4Q9dkbtHdUiqo21vY5g7R5T1pp3pYs+a
a8Zx/L5JChsEudnjsT064zrrc5PFVTDcgCMYD6EyPnlAMq4GD76IHir5yR9Ba1q5eFNKxzoYt6Z/
V+IFtnSHfjvOSlfK1Ct7XIK+up4zwHhFYQBg2bpu6h153ZOnJvXaEnqwJHzYnERaf+kGTGGnvljy
tbOTiKZ7B4zTRhlfPb9BLCDKN0OztgHqdH2zdewkX8UjdrTxXnUIe3bdsrFSfVMq5bUdfcE0F63S
PkC5JiGWi1z8Qie7As6kf4AuigZ921rr2r0i8buMNAJ6iTCsjepG7cK0ocM5/TEP42hfBaRQOuS5
49ExNsBWERHaOwHpr4jTitOvYylwOilw3tUD962Z/yBZAAQ3fEpNa9wOTZuuJr+D04bofYwhxrKv
jYML5HAVNs6271RvW47hG7lQf0GUeA2h5KudTWd8084levqR4WmLoStvo/ssKV+QX6iYqWAOE+Vg
8Xmc3AByXeA50NMLipJvjktTh3pqA7lHwHqLYglkiJZ8t4Kkm17hQOFVOzuLoe255r3KbHqrqdEe
f7Ro9sjtFwWqGWbaPzoaEnm4yLRrZSB2XAzlC1NCPFnO6mR/9u1J2RQmigRK4D2BgE8QJUODnxno
bTM013acvKnGaCyalKRllU72klwTUgR9F6wy+5NaEHtHRg9ec3gTiRe/K3Qso2AGA0gP0pgfwCCQ
xOvfBnjvJtFuyKwuUopALBYRy6sNHGL0HbLh1I4qjA2/1c9GmiH4VCF25IxASitkEEnYvY6+SqIA
/MAyH/uviaXhKA6AcJG0GKwjOOqtoDSnWxVpoA1m1PYqMgrzlHkVkIfeW4Ul9DGWh9XOTXRU7XVz
FVgGXnwmG0i/szPCvIvt0Y+btAnMVRnhHyobFLN8GcNkWqPd3HA1gxvLr80NcCbcqueqzides5Bl
uWna7BHUJrS0713kXjx3liMuDbLuUpR7lTlM20gxd1KsnRBIOGElbTxBD7TejQakyL5sleYDxpg8
oZ6tTuBmcSDoQyNHwGd2JJAdVZh/i7yyrXcdeNkH/m4wgcqmO7cMRBAuabVE6Qew1zzwvfJ9K3uF
bkxOrIddIovVPFLuyc1ktY6ONMo89IczGYUIdt6orptaIOFRqtg0zQMv5+aA1EY8QZ6CrB3lycvD
o0HAicndUp4ujxD0QuFxGVaCjFLkvrUweCA/cHsqvvrSx3BVNTLPW99sCDqhJ9kEvrNBMe6M4sy2
7wUKgKgqVkMFI2DoHkKj/gLqoAMi98GytGOWWsjoZ90tfqQfDL0F+N0fkPFF49pEP9ErsBcnVJTu
9AnrdH4XYq/wYEcly3dIiVQ7T/h3hmJpazNEMLizozuo4ovI0m+8WLi7sWxuNd9B3QHwHqoGa7sN
9IVVV8YqmEXRTL+AxObgJJmN3jHLPhNgPQ2FAy03gjHH8xs6sFu8NZ2NaaBV7TIdOqKnVVArzQg5
OYGBYSbCbd4V18rgBYcpSPZGN04Pmp5vPaV+JdeJbSTR9yrrhyUxxpjHc3mbkQDDrhDN8SIwWrCy
aGPAkzZXwh6VRTgW/mqcSPEQ6fKaMOJxIGrI9NhSAlZDGG9ASC8cnbUdphqP3+kG5uNbye/3U9ne
WEGbr0JFnzbNl9j2rSNAmwK8XxaRgxraddvMLy3URFqLJUTloDBQtwAKkQQQzSZF65tYZojCZz48
jpbK6yzTqk3HBA8O8lU9QMWwJ38H7sVbabDQNmH7perTN2OaXjpRPZpKld0pnV3uNMXduTGvOp+E
+A162+gF+fVsWBflV8ZX5nvuwkNkOUeqZoFzdQIwrXuuBxKzdtWqS90O8zW8ViREKu0qiIl2uuIA
HJwHAMIkXePniw7CojKho5MiOrDA1LtDjWaFF6cjiJtoKuSeogi+hnl3SEv1yqzKL6pT9BtcE9ZF
eQNj+GMI3Xel2ai/2WV7QMBojXKsjpLuM4Ej7Up1TJhhSTnsAH7dqy1Euc6AaaGGkDtV60VLyzcL
U1t4z2W5JocHgxN3qVVeXKnWcEocY1oic3M9KQRPJxP2o6Ygzkd0dIkq4sIV3AFaqW9qW9+rkbkb
Te0YJ+OWKcZOoGG24sa+sbRg3Aif+aZh+cVOyzeqhj5x2w1rfwyQgm2wgcqZzey74W2yub1iz582
oMM3rPY+h7mYUGpLxoUf3CZh+spPfN+RVgljO13bhYnKWrpCBunRa7KI2Vz1YEGF6+4cw1w7AyIW
HogXpdKeq67Y6QEgU6UgAx06wUc9JIYnHBSNsgkiSXETTaielB2C5RovqMFbxi5B5A6rs2NY+WcR
gL81p7vO0u/GFJyspztL28G6i+j2Rul8e6lZZ2Z++xiDVixZ8p0SBgkuL8NdpZIhtWZWojLpX0m+
cW+ROM4hj2d26q67Ah2rVHweSkKjgVu8GhkiowgnNQtJKClD3mJxeA8HBwuTDjgW/An7ZOnFzRCh
ZsTrJ0DzwV0TtlYWwx4xqYOWOmfHLs+1hWDloGA5NsafBq8/ESj9UMU8mtyU+1A54MKJWmI/nofQ
50KPzq1X1WtT7R7gERDdnWUD4CWh7qMge+zBJPOCABKVD0rdRmgxwpYQjIW2K+zuCZE8c+mgDhbp
CAN1QQKpu9w0GerUaLAfLdRcbFhzVhcizjgerWZAD1YRxyyBIDt17VU13WlToK0dDSYHIYLPhY48
NXyHDxGUQlB5+oM9XTnhrDTnBSeBmscYWW/OIJ7HYRkr3qMSWIfYwMGWKW2ALxNeuhVWFuPRcJ0v
WZ8+5YWO1mi4c69G3JSB0dgIwaHbdG0j5S8WwHjS66S09HWYjaym5hZZ996sJhZzKQuQS148lLxk
QCJpH2Uvr0irddFiOT/y+r+G/d5uNcFt02gkvnwPKjb+mNn1hJfEURtwAgzS8Roi+7rRFELSeC4R
MXBnNTEsG8Kq4NdIXHplly6Cg6QkkfCtlp4jvtq7Li/Ho46Y6DoIM5CH6J2CPT3pjQYIQ2Wml+Nf
sLHJioRFoi2tiVeaByfppCoPoW3zDeczMUQzrXGKT3mq2ly+TsRrF6lPTDfJTLYmSjHhV7+ZsptB
z9mgGIwlS/eMZ3qHSI2LU2yOh2DsDN6MtsQbgr/3xP85mJhGwxPRLbQ3ze2JpSrDZ6XQVwmCWCyR
vGPUDM4+BWxSh0idZBlUNBOZbG1qr500DtcIuH1VFOsmtnVUCRv/ptd0nZdeo1+ryMLYXpKcXgRU
Kobke5Fbey3v2kNvVicD2S9Eg8WtmWhiT3I5PRZjugocpWasjSTY/Ecs0hRvJ1K1iDmiKTjW6rh2
SvSEC7Pbj5W9xgAsXyhQ31ujdPdNWaD3iPr5NUiyPvPia/wiyp06li9h7h90A91dN+rjgztMd16L
6TJaD+Bm7JJ4aPw1sDhHFxuSuuNjUu6seDKJS5vxScUFh0mj+VRmPPeBF+5UrVzhkfrJMfmrYFxQ
sPaDO6lViI/HYsd7aTwEDnaXserBUaiqJT6bHjHG0uTdD/tXxdgmrfPyyh2DfdY4/XUyb1ytfwNl
bmxSwY1u4UHtjunC3MHdZDHUMHMx7HhcCmLLSNuFL64/9Ds06uKjXeWrNBEwBbQJ36HhbLov4LK4
LfqD3HTznpIDuQVlw27dqhOxwXlX91uHlxQruqA8FIjEHOReFFh5sriUZaUh3X3kLoYVtLOQ/9b/
Lytrw13FOtLQWZv3yybgaluzNZDcCwFp//ui7IKCzbfOl7Fy2KX4y6EcAxXAIUFWWn6QPADPbxP/
nb03+5Mp0ppMOpV93/zbOiebEVx/Na6ESRhaeUxYeSree8huNrAR+PzfD52WaX2QxfdjXT4qlE5W
sskIrlKvM/YlwtXChkY3D/+h3Tdm3VBZG0uPMLkrN/J4bYtavDNqSItWDciP+TPjEjLRWu4mXb1P
fO0RBz1mBV50g2NLwsRTR3HSRIQh99UbfDPcRROPSJeyxNtHPoTdLMbhBiy8tyqJEgJnJ88bIeww
ICVcTdzVLUlurCggfhg5GuCtDagNyt2mREfiBMOh2ihBDfJ7Lna+mpxCBTF6JTAHnOh746jW+oeI
MPZ2wiFqkZiehkYtYm4rpLZ2YVape8dx9KMNrGUS1T2meX1gRLsWxskxCsLkWATV7IfLO0wNrOXU
193eqcRNZLvkISZzrI4jp4dRjhZsRmSBmyk/Yjv3yEJ8OnaZMh3lnlNpTBJylzft3KDOm0xHPZrJ
A2yP8Fs3f1Kno26NMGRVFVVsHSkMzmQyP4WplZ0i5OAX08iaoMZBdVHo3oqMiLoWDVoSuqUdusTz
j828UYld1JFv7qOyVBcBqsEr9HEV5aSxUjn4iEdfaYgB8GLjGnFAlvO8XqZ8OPI0heHvpw+lZto8
l+lR+Up/jJUevTfcvQBJYlmnoKPJMj0hwjCEH2ytKvD6gFQPnB9tCSN7DVwEWrwWF223LndOAHlm
EuYVnJidV7LAmxLUoHM3SrfWED57EHg2TRR+rFwr3GKrJI4iccRR7smN3o9wv0wxLbWEtEuEwDSx
H4VMw7GbYoS8Za9idDMQkCmeGeQRr8o0s65MXUWC07FXo2q/uiznj6jbQI9EXVyZS+18p7C+IE5p
WB1vqj/rApvQCsSCuuvvCsBWpK1T4yhvLLnndL2/iUxEioFPjUwcG/JFrbUz00k/un2jb+Moeppc
NLlW+PjEpnq05ybZbvWFfnRAegYJkz6NrxL2WFKKfNpDYz0UY46Ou8CAwjbRHhv4kRw1kSpHuZf4
oIwxV0J9Oy1Q+DjaDXrXYWsCN9RNJVsnSfmE1u2hspDq0WYQnBl38dHSkvio2w25oa1rDOpG1sJ/
qFaWnhLhyZ3oaH/vKbvLje1cRVb7QDw63rRj3Bz0LnVXxsibGNKQOAYz5M6Zr2Ez3/Ryo5Iax0ZJ
LXi3FiwEzehqCvpvGyX0O1Tk5vL7LvI447xqR6NamT7IhnYekkdt+1NH2SSPJttlEaoUPMNYV98/
5tJw+VRZdym6TUmKv2XKe6m7fGih1+lhbJ/0yGlyaKdh/MOpQ7xmCWC4mx/O7/KJl9Mr5ZknHZEz
j1zAUrb03Fw4Cojtpd/lYy+n8svZyi6/nIbsLPt1TfiKrPSpwvtw6xuJ4L2LEJBZxPcxPi5OH5Dq
rpoGhegwO+cEnHd6oX/EVBVX7ErLlj6RH+CrRrjEu9E8uciw9TaiZB42jroYXkWlFMsJvsEChlG7
IrmlHvJE044EH+EMIPbNrD4Ymwn7xafaFtuEmMVaq+JXjXnu2rFcl4cUK10D9iv2Khj7+cRjC8Ar
89oS18lsG+aJDRm+dtZ9P0wHI9SQiWsK7mBN3RotMKBsFAAkk48B65ot0Q2WozqWxhS1PSeBzlzN
dNB0I2ejqICuR/80ednnVIzOUxc8F02wKapBRbR6kVZdtVOq7jZDb3TRAMzBRY8w9+R01TrO4k+B
wmsZb01UFEoCSX2rv6Kw8hq3ibGfIx1oIyL03QwREOzuU+0559QU1kYxgByj1RWpT6zTzKtkTNZ4
CptrnucInOcqIVUHuc3SQYW6Ddx7zxTaMo9GnkSpQwJgQOse/S/m/Yh14Ro1eTVLJ9d4gUWGwIXo
9xk/wTstj00i6MDRGzCWW1egh1LA2x0qqjLgq0SDh6VqwJCYWmi0Wi1e+rL+3AhT3aCkuEJAUUdC
4OMUmf59WsdbVAStDTfJqe+xCM2N6NwByt3Y1XADG+26Gwno8FM2DsluGoyYJRiSmY1V3Qq3WVcx
tlVtp2Q7COz9lTlhchTeIPNWbyExHXLXsI6DM04rJPZRC0Cv9Lr5HHmWc+y7sXho3PDQEL7c511k
YObj1UuCX+YmgLy4VIvcujFalkt5amQLo542XVeYd2rkg3fHB7HLrVOv9OrJw8MxKlL9gPocvnhe
4FyVYf+mobyzZQN+YEzG3dD07ZrYWQwOaJq2XqopWGq39QJZLWXPhARZHkw+Y5bEa5GKZhlhLLAJ
jA4Z43FSbosxuG5hEe+tLCXK0VqzNHeh7fIx+moETnwjjBxTH+4oIm1IaIf9FsBBu3EVDAWgAJkk
j/sXVn2QL61pHTumtkdHZx/jePGelvt/kvT9/zBXa5oukJ9/n6tdPifh17zKwp/Ste+jvqVrVdX4
XcVjj5QZFBnTNEi8fkvXQtT9HcSCwI7CUg3mLpd0raH9Lkjiuq4qNNuZ86iXdK32u6nr6Do7sDp1
2/m/S9dqP0OYJCJP1VTLsWydzDBxxp/zgA1WO6hTtcM1JgpMunKxKZrBOM5qIVu/CLrH3BgyjMZC
PCFDVK0R74WO3oTFNvRapO5J3qciefXT/EhaLdh4enYdWsGqDFbMQ7KbVLjKAXDh51Bxim1QJd1+
cI1d7RaPPdI8NwCY/w9h57UkKbJl0S/CDEfzGlpkRGr5gmVWVaM17oivnwXZM1XTc236BYsMHSQ4
7ufsvfZw63ee8y9SQ3sWQvzR4PyWGvqzRsLS0XouItA/GpxWAYsIRaG6InHI99Ci1kZn/Zisxj5E
XVhAS6fKInKZ7AtsvWtJOMxN0w/iSin5VxdN0KoGdVs6VCjw9RYHrAmAtQzlXBpii/S+kXfuXIki
+CU9EOyuVs085w+84KdK+/igD8VD6UpBykXZrBGzq22QVOoMubrbO3rxV1dG/blxwEDM/kWtqFHs
KoKHUTgl57QDezYQFAJGPSUhZRCgWKL+LtA0ELzkzz5TXfNWCKZIvtzaMNeOxehpjyBmzENhgS4P
wyb+l33q/Cf5puM6jLy0j+mq/0O3aMVuxJVzhIc/QXegiUekirIk9FU3fFKhTucMecliYqN3G4OA
Sz6AkP70rLDdx35tnMHcgTBK9VtFLMyhI+91WzjKwPi5p79hPyZOlj5AvF+xo41n3/fqVRPYb3Au
FWsJQPaqUsWZSso2tDycyD08syLW+6e0JN4icpLHAQ+Fs8rSMIYcX0GinJV4TCyjfW3jPOako9Bd
etmtAoqhS9UlGxrhM6SlF0+my770p7s5bfBlDG1qxnm/6WwQLym+9JFyjluBqI+JGYRGYT9gO5oO
SdTlL0Z3xWpU37DEfGRt1J9+b3DeDQDhYIb8Mdj8J3XB/z15UXHpLkc5Uw7HXMRCfxzjNDnCXqsy
4mnsrzScyrOXNjSTVKIxiQcflARGfFaW7VwGZREjgS7MwcdKiMwZmVByMgr7KjtLv4m7YmtG2t7v
Nn5d6y////f8h9YA7aiLGAW9AYrreTMfVn98TVtHkV5BUEPeqrUnkFiXwsntrR318UaOjv8vH7do
O/489efP83UKmWQVC9/1/qFtqDj+p7qJyiu2ehHdavR0WOavNA0JqaD0fR07KOCQVfzHmhNqpVvt
BqtTefZ1qqJkQD24D+bohy+dyaIVoATDmfuV1BKDfKy9lFFGc6QJqn0Z6GDo6fRcSpS8ULVc+mt6
4Fz+Zf/9Q1Mzi2+R09iodOjlzFeT/70DEb/FiB9zCCSW+eFmUXR2oyXsApRthXpvHTqpDundBhWt
Ku0GOV5G4ZrUP8iND3FshBsCjUEj8iJzZDRsK3G3bFLL/yUKHJVmzCk4iind9PpE0shExHBL8rAh
G0Z2wa9DKNDvegmelyBHivQAx+Oc6Af6MeKkxwA128bNrmRmEb81Je4r5fwIFd2JqOroKhIJ7xN+
JxN/wosXKo+q2l1YETUdYPa/aORYio7eXCGMgSolHXqtpZnZ6tFVa5j2wCa0EDfHxPB5IIArAtgO
oZO15wBnCGU7Evj+//1uzyKh/30gIVHn8oi00EBiaM3n3x8Hru5Iu7BtWGOjt+6CwVgJze7vPbt5
6yONgVclwN0br6chOP5MhZf8MnOxMZKy/6xTF2JdajlUnhL9CGBD7SmFBw/JqA2reH4uQANEuONP
KdOrlZrHwXCSj6T0sP4jKLhNo3HEpos4obHJEVWFY31aIpi7ig9QKm2kB62/ReREn6ce75hn9jeQ
oeTGtpDKh4V47A2MdCP4tkPEMmI91XpxwDRb7wprsCg2Oczx0eoOxB5CDy2yKx3olQqad5UO1W1m
Vs2L5d4vDlivtdHOiH/RIRm++38ObdMyGRFYb/mCtbr7D4GU0xDcQBKLeenygPh1kYmz70lx1tuB
glIYi302Od5heWDZDB7wtzVMbnFuNAQju9+vEYH2o5qq5o+7/niK7RJGt1re/Pe7qTZP1sqlZfD9
vsvDQZbwEX88c3IwsUFEszYcKSZUZb6lhn/zSC9u98cLlwe+P3L5glGuBzvfsl6+7zOXb/D7w0ef
ohkSF6kf8att/uNv+v3sv99X/MxDbzx9f4d5Lyy3/viy85f7/k7LI98fKqv8NhEb0Si5tztPP5fz
05YnBFbjad97fnlk2YzL7l9uWpyyaX2NuMbvhUKvEbThjWYG51gY/oGk67KVFyUY+pQ/mNtEq2ak
iJTrnnnsi7KnvyZwrLuxex61/i9Vwi+WqXmTWNNf+tA5GxZyT10afWZDN22idPiqct3eJBJSau/S
DqWhKX29eg6keyVDA9VH6xBWAffOoB27K+3pUkh9Gzci3Msih6EGLECKTO0wZG1NIzBXUYDKueoa
upw10wRMslfsyHRYhvte43Ie0kWKM4Ice9IC+iBGktgFGowAAsc9cr1AMJUrTx8e+4JhlFoshXDP
Lek7/2J2BjmcLuo2j09Wge6oN5zX1jOuTvyzTgjESN3kEs+4j9DrdqnT3All3MrQp2GXkLCndwVC
NIdQaVdq1BfyYFP4HjlYZvkQmcjS6U3uOH0/rOzDA861sUcAB7HyUF611p5oa4zuFoK8Obku9jAi
5g5wOY1uZ5pWRGTWiM/iyKcEKt4mTHIrzzyRy3INwzY6ax1ighkN6dm+PDROs20RdN/YRL1wd/qW
AvyIWrxwIht+EuLyiBVebkrHeEjC5oLYzcMbmz9M1ClXVVth6QAal6mTVgRPaD6CTUg9pNT7bSHV
D3cYNnCQ0n0nqK2DeDdvTesj7ap1QAsU3wgs8Aj2EdCO9aA5xd4LHXEudUZGAUp9jAmxOWi1c24i
BziuL88pAqCNjHB4Jl6zsVOgrGoWlCbDj7jOHnK3oL7sMUrCz6MdPOxCoenH0SXpUBs4wAoP90LQ
3eSyBNqq7OMQgSpHaECDvTugIuDyHtU3tT3uaXcFhJgkGD3Tgj3dUYnFvGisjJbcxkkmzG4g/Bqp
+0xiKvXBRYxNYQeK8VozWtQQEz1I1KpEmynkJq5mrPJeG9eTMfzl0qbLhhfLTn46pdyVQ6O2BHPg
ZCmbG5puyLVpg5WYgHdgi7aJob5MFP0s3rO1Fj90XOfn3OebooaApxPOVrVwi4p0JfoR/Hd2CDRx
hmH4MtAivO0rInQiWrFVq+5gT5Iwwkpv0svHyKwM2MOOsw0bxDi2IbdEmlFSbUV/cUN/p2orPPkB
kW5J8YS9fa97MXbbcs54oM6w6VB4rMahAG9N+hsO3+znZBELasA22tKIniqdFn7hIlYTZN7nIJ+s
nqo6iSVVo2V7fXRwbenNDg0zFfPIWKHhCk+9GHdF4n4pLbxlwCLHsk1fRqmlrOyq8UDiyWkEq7a1
U/2Uh4ZNGhokPlj591YZwPWRyTYKPnMHz4vJZGNHqtWO1Xp30nEuek44XtWTm2S3Jjw7nQGRCA2y
VKYJnRcI435rU1eTrUXGk7QaSv3tE7CybkdH8UZziQMZXE7loagOE/PLFRTVZyZbsNz8594Jkx0U
ahogbX7sjPqdYwgFZ+F5BzPNa3RkFdzint4kzdJ3zWP/DbZKt1WVElhbws3OJQW/IYVuVTZbN0Ok
U0rr0WCGSnm6KA5KN+K1odXaJvG9X31bE6xit8VGi90zy6EvO8vX5bynyf2YtpanvWixyejnhK/K
BYqoyEyrps5fW9PejpPLMBcD0Y/oDJDZJikjFkrjaJ1taA6rjFXRlFjJfebFW2WM7V2rJ5uksY4S
bBj/AHQ9jgP2ABhniizJ93cTktShI6yFZPEP6ln9ih3Zwipfw4qP2vQ4pNIjlMqaCH4g7saX3RW/
LqQx44i6CwRfBeq4nxC8Rs59B19ta44sGrvcPzcjeeC+D89bR5UDToPAHyFBt9TaWd32yjPOebWm
OWY/xnpGzGZak5ZCQLkVALIzmvyxCIj/Cjpiu1gXzeXCYi/sD+mrG0PSOSIW9Ak03o0b8B+euujo
qchbj4Gfbtp4ejRqOuQDqFUwoegblPnJCaYoN8fPKQPnemxagwTWeh8xq57SuFjT20G4m4b7HIj/
4JOsPjY0pZqEPxu3egEq9rCCM/0OdoMeCcTmwk8EUlfnramHa8TQWeUAmwND7ly32tXlbFrMbdov
UUaZHBEpvH9tjxCHTB9tGPHJkpalx/6xB4W6kab5KDRydgF9MQLAlNnQ2XmSsBKY2dCuIRzQ3fmd
j2Ae2CWFiTu454+Jmg5licBFBb9kkf4SskVCqAbYyVMOcGB402HzQCpENBlbPVllVTRXFAHaURHe
WD09k1Ai37SLV4dguvXEQU6JE71Lw6opsjF75jet3+wYYOLKtH70MdrDMRBvhq2pLfqu/qxCX7sW
bUmI3PyMZbP8mWLWv9WdaDgH9qRInuVl8+sFO+YHat1Z4DZpD90gh0OloHqFaZg8xZ3+1/IeLURT
DbHGK8SuaGflunHqfVe7hQlYrKf5PQrvXsHE+iKLIiZST0RXQsbam0zS8jT9RntXSG2W93InYptc
ruH3hjaUR5Zi+V7mlNiTqKC5QNqDq1XNTyMXZwf/yJtGwDvqIq28oezSXzQ9Gja+LvMPzQl3y1PZ
9dlKpiHlkUiNrN769BhNU3PfWBy63++mLgkmtB+Gq/XrDNfprY5l7uRF8DQEpZbnoPLf7PlzdZle
VEBC7ygRQw56GN30ZIte4PO2m8rCyUky1rYnjOLnAIaPVMBaPjLlOQ+smjH5Kf+glBD3ugzggs9P
061X06qsLzKG5nCiorkdw0GcbGJyd73ezL1Y72V5pj1Z1wQY+asMoXLH7kALVmvDa0SqjFVshK+0
j4LeelnbzU8vhLqtO2by6DeNtgdFadDNdrR7qzbw/M2/xUKu2uhF+zVQ0F83kxfdSrf0Tw7xPrtZ
GMAK3ntadpDI6jsuV/VrZrfmlvOgP9dpjSjL7ZNNSUDjZ0le3PJUiGrYKsvSfqjSIDs4paUOhYzr
h8xEZLk8xWe260Ve8KnZRCF7gnAd33QANmoZWhevtF8CP3pcnhrK8KFP5rIBVtZtA9DtnHPcXRsz
15iqSeuzI9Loe0d6GsFSYBkfRDC1B4+E8oPoO/0hKFElLO/WqxzyuuevZMh72C0xclKMQEf02rp2
I8GIkZ6XP3rrVZsy4xPEEfExqtFvsM52V1jN6OTmJxRklCFD/kriDi691gQ3StMiOJugDYLRLOC+
sb7sxVfuEDxhWX15Ga0eOVUpos3yDjk2Ow443cHSl9H0vwSO20J9IESedAb3C1ne91dpJNXVzvUv
Hl6pi6gk8bulxzW5NbObQB2WZzHlIzSFz7qWg2beLE/Q6Zt9jtrD8n2cAF8H6n39mmZWd+O3Ns7a
aWo/FUDk7y8EJ3smgATXsRIJ0aiuvyk62/tw+Wctz6AO0RBQnde3DJ72ORoNpN1waj9ahMDLp9h+
TwhyLMRtxnL63PlutY0Y8d4jjsrlPdomjNfsoOguRM96zuehaV7cvztobJdnoEmGy+AH7V0aIqiY
MmJaRiuL3otR7pZPQahpr3B6H+JEwzZp1hMBm4W/5WAa35KBxIP5X9QhRl7VrpPeI+pAccQ1l3wP
LXkjnww8Kv+jCKMwisJmuG8NsLIjYVQ7YMnGK9MDILM8AxwjsmhOifuprqyjgc1hh+NzLQ23fCmx
xaPaHz5jL/U3tj7G5xrZ5INd6z9IIho+OXl06gHkt3kRs30Ep8SBzC/QkaBSl7SfM2O2NjksbILI
6D8EYXrzCw07GbYddY0T1/Nsa+pRS2Zc8bw8WJVeRAG1cpCaed11qHCNLu8KdR6/ti6fkqZ1jja8
6W2ZxuOn0zO5ccJPQAj5TupRefQzvX42KPAtX193un5NWWvGjQTDrchisj/nr0n62Ednu+mjbE3z
FKMk2C73FxFxRG3XvyNpYHZSJN2hH2zjZXKtw/IVS3MMN304CjSBsXlnY238fkcnJc6UWFko+AlU
SDUyVi9v6RBWYdBjfkPki21EI80D9ET6psO/X95SDRhdvCmmcKA3BGGPRbzyHRZpmtf6d1UhIAO1
tYDXGZs3U9cTgjT/9qGKjpR5ppcS2MyhEYO7SwZ/eq/ISwG3Pd3R5pCA2IN0O1SNcYoTMmmlp71/
f6uZRBuAA7jVY9u6eBp9geWBNpquaYhMWU0O0BU/ZY07yPSzo7E8/wPl1GO9b2P7SFIuMXVwUG9i
o3z43jugVxHgVi1jeeBe7aiNvt+1EfK5pzD66Io+Q4SXAYmaf0SmnQ0u9B9eWMudaRYcMkPpPHtN
zPKUxzWhERw/H2Iy7IPb5bAbMRl+GMkeGdMP3LraQ0i81wnhCqRXru1d4LnEFiDG6mRWHZvE+aA1
Wx1y067JDQQ5KwpT7R043hdSy2wyVmj21kpxVZUPRJaWx8Q1kTRDFzoJS+x7HWB048sMN5rybpNu
ehi7xrqUfrvVvcpHdyQVl5gvZ0QhDo6XdKUeCYVqexKoBofsX0/7cL2K9owA0JT3Xvlcev4xTvqB
PO3aPA1kCzYFa8AFTOaarKpDSxprP6bxNhnqUcusD8oY+L08+0UaM3reACUinc7YRS7naGtXwzZS
jUR+mtbnoHar702YG2j9qSfN/7Ti5Hpk7HI8cXOw7fwklXFuBoBVXhzkp9/3//N5y5OXjSnyv187
SCvah8V0Xl62vMHyjEk1fMZy8/edDOM+OFWbnrmV4DdoLXjnqQqRV8APVlpLucBrxwvvVa4HR8u2
Ki1eCpcggjhmBRRp3bQvve4ljt5yOlxMiPMMz4WqTq20qlM9b1KpM9etAByOgItPImj7U9/F7Fxd
29jeZK/QTMhd5ny6nT4eNV90sMiAH0xWWW2VzCQXgSHZeurWtaTz/QQ1S4jSssPsNG+WW+lZpzh1
MAfjMYWphCykPXX6r1KDhLSK4qo8LZvRr9GM+NAcw97YobLaRsB2tnGt3uI2LM+oOwjdxfLjtv3W
suvb3EXgFxJHvOwezrJ2a6R9sirTJlg5GguGpFbPy4+jOlqd8MnmejWXHMvp1FlfAFLLs8ZKZVe4
8bNQ1exW6570JBrW6PAqpAsN+won8rROyKaJRUnm1nzf8ihBB2Q3mNUmQje1ISVoHblgGovC3TBR
CKvOXC9fDJC+j/uCVRxuGX7xRJgX/7Q907GnlojGldlqdxEqzm1pqKuVAEWULC1x5W5FgRzT82SL
asxsT2XIhbcsdIXsSAanII3IyjRb+/v4+H53u+nK0/K5eSz8dTIQ7UOM9lEEyYFo6PQwCVlsQ4Yq
Wiw6hAq61hvHpuSQxJmGEcIltlslCDW65p4gUbnXZylXIgn+NVr3xkFShv8EmsuKLjQNkconJrrp
X2ILUUlZg+QPff/EYtHq7PgU6Sh1sck0p0YNFCFV7KxtbyDVa+7tVRW6R5EY41ZEpnPCtPSjb9uf
iYtw3ZNNSnvNvFqqqPYNWpGMcOyNMfQvaj4j9fmMbGdH2XKroXM2G8Z6VIJoOrYkV02IA82XKfad
S5DdEHDo3mmEzpwnI2N+mFSE6fLSS9vjRM1a4pSaWmOdntjWNnHnyEURyz2AlkMrHUwLgeGsDZWO
eywU/tZUQl61eEqO4aRe4BxO5w5o4bmYU2oIC0s38Rg6F2KBzV1iEns8ohZa04R0d0EZmCclhXkK
hg77BtgkuLgsjbk0rEG/mohaEeUDEdkh5wyQVzOzruCD6+NTaPXBXYq6ckuYFc5hPZsetIIqI5+D
pEpSs00hkp1wSrrUVyDwZ70QhyrPDGgd/mXsKpf0uoDhxLVxsci6zPatmZ4TlsinZZMP5p3f6oQ5
lMaNNw9gEfKzPzbp7BTsS5Aauqv9CNP4Wfe9bs0ELEAoLl/IAkHHOtBsmEPk9bo96Yh5T676sL1U
7MbBuItMoz65rc0S3EsOkclCZ1sz8+e8VjFS3ZQdZIhmDxr+Ju9G4/R7UzpoBKYG0oSWl19BlPsE
JxMLGjne9/fvCezkIpGZK1lhWwXLJE/LhpKTPMXui1+qAYgnFs6uS27jIrN32WzPXO4q/ueW8hN0
GK79MmmcgNkwjNkqFJyG8bwxRlPb6u7wFkLP2VOtgWEV65yJYbXJZJBQDm5nAehynBOCgUrvRLSn
OsFMRds1gXzx0vFsk7qVYgvGqhAwOXK5jNaZL783y586GhZCxedHdMrnTtmXx37+JcsmNzV7ExTk
0g12FJymeVOFKtvmAPtWQsfQU0wl1imdECJG+SjgKywbT3f/vhX8zy3ezCTbml5+mnT9qXPI0Fxu
WRiM/vhzeUCv3E2eONUhrJ3ytGxgKnJdqfPn0EIWHQm/OS2b31L23/cRL09nPQqttQZj+hSYqNOi
BF4gsr9qxXDwDJ9jogVqjitvVrWns+g/whKwtvN6WGuWOxynOdJHVFjbfAjkxJCH+YauG6VRj7Hd
0HvK0LRAjd3Uly+WmijUWPo9pjKTuURVnnuBkakbGS/CuQdLYiRyh2ZulLKvlo3DbH1V6jF2tHmX
yDz1KeL7VCnno2L5OWnDORSwXNc1pPGe3A1x+qlLJK6kzGzqUfQHOY9Ty7CFY5vCBzVDGiHBHeU1
OXvHsm0Y9cPJtqzhhNAFx4ffA3Oe8BeSMBke05YQOE0xaOcup5pR6Pnff/sY4cJAZkejT+asW+hG
Vm4SjelXJwCw28wMuBZHBge7NPBHkSZU7KJAPiHrL0/jfK4sw8Fy6x/3hQ4HInpaOq4cF7Ir/W2F
2uCCRjrZZrOAPi3T4oZeod9SZMZTE6FenvRw2LsI7OjushgzSusJ4WW90wdYoUTt7ODhTJ/0YPJN
PkcHYskkCgMS37GvtRsU/+SADkBUpybkflIoHHdC24yK5xTULflTUf3h58YlpsX6lOMGO3sKpCDg
S9sfHkhy868FGoPS1NQp8WkImhG9JYuWOJ490e5H7HC3fV2Na6fTik3ggUBCXOrU29boadNkKqIW
a9g3wiYNE9baXd6nucfsPe82UR5SUk7m5YprX1G89Hh6XX1LgJK+UVnf37u2zTJK6MEhIiHMmLTi
Lm8KqsSOeRd4dbE2fFo3pMbN+u/qTfgWZsB6Hq0TTJuLbFugE1sJ2Di7b4l2FU50Zzxjo/LQf8pU
8rPRg+qy/EUtnikgWfekYfjpuvVt63UgOI6QLfEhsSNvTUugvjBA+w8WhtD5frdSdBGMiAhUM21e
mrzZl2ViP/h9+d6MobHxU5OaUt05B2NEAGNM9lOl280rOHziGmORbSTx1a+lmMjbDguaQvOjXgoz
Aj7OCgNxMcNrIQlkItIwSHFtdtXYvLoOqlHP979qS/D/MNFJ5mW612EJUsrZxXk/PHTX1Eng7swb
s61ixBODj98BaC+TRfHZaQ3igdx+CmUgWRgw8WjtbLyTtNtZe7zUnea9mGMbHyBdXmikAEMoIzh0
860RAiTWOlycjYW1lFZ9ynTOGu+jrNHWcAzH9TiNJQp41bGrIQcPWTKuVKIjc6um4OROjECZHJsj
JGPj0BbZr7yROurWqnrxVUpvg5T7R9+atI1hIjrzPEvtmDd0K51r5ZcKH/1UHcLK1F8GLz61Qxqt
Eyesn1xjyOZgmmaNgot6sn5tW83mS7hcRvDuopFrJ2R/Q3eJsmwgySsDh5CAEVhBGL1vgPifif0I
fpkpUd5ti5RoK1p57Ju6emlocMiwzIjcShB9DebV8fFF24bxFEdm9wQhPXOTArd3B0JjkO1twa9w
3DE/dGZHjOJ8poMqNs9xsXOxFXQjr+G/xqWueMiKTJKu0lyWv4SLaE/Tazo3LpxGM4zWREFGtwdt
yKxXd8hImijzr96nzhaoJLyqbHivhwrzJIlnK2Gb7tH1bOPenjeTmm7shDp6rltwCFj1rY2ag8xP
su4O7dNaIq1YiabpN3HgjPemPRFsG9FtC0xMViVikWKkoW0EzD0DVZhvBsXKFdHTa7cS0ZfXMpUg
/oe+tnxHd0WMTtvaJzL2yiffp2zh1N4HrmWi7SOvgpBWyzXmXmdXpbZO62Mcf+CW2XpTNL37Pryv
OItyTCum3FR62SIdH7vHLsehJesp/jGE8carXOcXqcEDqehYTXAsZt6prLotA1n0jgAy3OVelJ96
qfv3ckxYF4Fcnwmpta3HNBC5EBgzwNkO6r//XB6lw0mT1GaqWLZB/egMDM7DaL1Bc5n2dRAiWZn/
rJvhTTUCxZ3R/9XivLmSz7YKlZ/djogBzh7sOoYNKsC2k6e3VC3ztdOE9ErjkboJ5V3d+YH7ljlx
lkRPVkAjgC7JeAh1OGGT0Oc2DHmcljn1T8XetkPrL71TXyXN5FeMR2qDeCe/zUJmSTGxXasc7NU+
H9OEZgPe/kolz1Y8vOtpmaw4P7xPo/Xua8+of/VOSWuGZJHVVB4o/gCEaMnKtCubYbnMKJECaYX8
Eran0XWcp2Dq4QIyI9hr7mRsQiTfW3NQEFoz8Z7F4XS0pra7WJO7EU5SvYCFd/PEelaO0z/mnPOF
aXW3sRbioh89ceQgwt5re+W2ASK+ka3sTqPl2OdKdY8l+SeiNrttYk4fmVGCd4Ce6pzaLn5oNeLR
GqT0UJcr9cpr3tKGBKKu5sRoaBWva3cK1mNHfWv0K5ZooMlfsWx5KwJgASA6byYd/rw4DrUuCGps
91kY6bvaIlUMNurBpJR0oMwUr22ntw6FKvT5+lputS61t0vk10IgoyvMgnEO5LbSoNuS1uE+NqPl
r9qycE5ZCvjTskv31EEYP1I9mvZkyVySVI/eIzCrqynTviKh0aNLBtaucIU2IyPyj3b4aQ09Pdje
rC6mZpVwWpXASytfBm32Bpe5fZPI9qNpRPOYhVVFSC/1TcdriPN7H8oq3LedLZ56YWRnv8sF6XqQ
CRhNM2a+ZH1Mk/uZVIIoMIK3HZAd2ykwwqMwUOq3SUJM5kRhzivrDpaA6WFg91mddV62py3CRYy4
1RukMtQV4tLd0/0qYXP7JApb2iVBpL2lX1w9VI3Z7DAHGeu//4OdkWEjN56cHEAGcVLtJyEcO9TI
2p4wl+zolfNe0c3HOo3No55m1bkK6OMKQWKgsoeHaBq0q+jUfvnLdsiP55rSXloAWqUzFWQ3BRiu
3dj8mU7lz8YW+Hj5729D8lRYRrif3/T9lKkYMXCkC3YdjYy6np7bAeGF8GLr3VfPRYQZ3um9EUFl
q11M3crP49jOUiId1vz035um3Lua/EUn465PwISw4mRqEU/DWSvHGxJFgchro3vWkM+toiLxb8dU
+reclSPib1G22MjzX4ONHYk49+lAmyp5zPJj07TeqRkd9xTq2mNrhhyFLWaj1DGma1mk+MBZirXA
ltYTeeg7PDfTzohqAvzmxXSby+4cZAY0r9Z/zISGAIagBZkjexgcv70yRLklqJWeZVU1/0L0T9ql
Dphg1f026Z8xBMkLxQvv2nZuzrpCkW4URXsgIhN8E1EdaRpXm6luSxgAvLaza//E2z2nev8as6h6
MYaZF9wX2yGoq/e58/gZk7C9sZIeWGM7MkPLaSDwa7KLVfVq1VFfOGmk3OztqvhBhfeWYBzjvk9h
z2CfJyCxxRMmPRseQg9JpHPaE4Ff7QssrVNMCPcay5K4qrYoV0sAYjraX3oFi2ZJS0Rin58tpvZk
94p4E5btvlMUeFMzeA5NoqQzdKw/gnlGqQ0HBwEsZC1rXXr3pgkFulFKfXlcWBzgYFvqRRnyIBHf
kcBJ/z7QiCKc5LMG5wtTecylDqKHPZXhGsIUppYiTW7s1ny0XLosTqxNt8bM+u8RYR9Cfwh2Gb0P
WvjtZ97TBJJN/hc1Grpqws1veo/ZkuHED7VXxZvMSsqDjbFyXZgM2JNjZ2crL8eVNEP3qOmkrLWe
EOx7iVxs0voJyCogOSuyNjAos1do0pRYqNcXHeBPirn+F7j3HTjT/LECSdLApNtYyvEhuJIqVZE4
cR7LOCTaLYSrU9JPNSS9LEe952UNFplAZDIexL71O65hcfhmh27PFw5QfWubUlTtBaLzNtNxnAC5
UMWdkdgSxl1K/0mwFOJnL4hrOAod+obwvkpSseWrZ1sKWOIhrxP9gRO4GVZpR2fUslj4WQ2OVKTi
OfGvWy1uSWKZlGBciYJ9VOlqz/UDWZQ0mrNZd825irnKl814DBHg75lxBFBnjGyrkxcFeqtszo03
NGfWylfNQZMVdP3z0GSXOpXmkblJsSksgzJfEplnpllc3dr3qKuTu0Ha9VlPtUsWGenVS7OOK5wV
Xah85as00yOoL9neyrv2LOLgiO9Yu4PhIkCWcSpnVMNeG7AOSSFfunAXQ3G5dp6ZXbV6AohtR2SN
cFeeCuS0ZLAaVTZeKyN9CmPdfVJ6J5CX+q8qbqC+1K9q2A+UTh5wQlMAdmpjj7uy3VZWuvVK6iSu
OHRRyQlTTRtlkg4cakx1cnvGoJGc6NDxTUr7w3Zk/ZCQbbCCiuh86TXUnjIMH9PRNdZmh40GpnIi
lb+rbac4dGE3vHbokpJi8Nd5bmVHTbPax9TmgKX9cfD8sCUP1SaR18jNGrVL8cjeoCgFLvKMEgau
ylcn5+Wu+TGEWA6TIQgO/eQPpzhO/4u7M1lunEmz7BMhDbMDW4AzRZHULG1gkkKBeYY7hqfvQ2VW
Z1q19aK2taGJiv+P0ADA3e9377kkxtnn1ESUQ/Yy3eeArRgUR4XFTphHmUwLwQ9+Etksp1eCJzSs
4KdgwCSmV/YsGCmj7kFCoKWHOr9yhqhWY9X5a7cG/+QgYNy0g5i6I16o3uLvrQy18sHcddT7PP2+
5Ei7s0kxWFpOr2OJGYreimybQvKLY5f45qjphyiRxamPWI5tOrgx5A35rhgS/ZBTnrcqy775QKm6
DFb0pjnajrO4YmvFoyCTHF896YFS+TBnHneZpJHQdr160zPOwZBSaNi2VLGdIUrxm53zp2FhUONz
ElCtFrBKGfcRBSUo9jZn9bR80vy8PuqotVmMdXvgQOPnGlBD2Y+hB0biaGqAdtJYx0MON2Y/YNqj
8cU4zT3HTNKmLXsTygUx2Tpck5zbprG4gpeiHlL5d7FLH5Epa0xmJQNnaqDR3WgnGpq2PNBxRz0Z
N1qurIMN1PgkACatETH9Bw+wgV/EH9RD+C+yFs2hYDuCR7SOXhYqpTcvHPIr0i1FdcZgslbUEN8l
W0Ov43OctPmzk6QrZejjqTVv00Aqq89dbFPv51VvRpcYZ3wsR+Co7d4iffgsKuNQTW3GQKaN1+k8
Qb70svRrmg9DRl29GT2R/x6fzCXnGJL/YY41nDQgRVdOwCXzPT8Ceg2OtizrmrBP1p7EyOBVp4kN
b5ZkBKEP1Fv1VArk9dwFPDyK3TD4HRsMXtw+RxyzpiPJoBKqXpft2APhip4m5LMaiIwYdecpGYZz
XNnlp296FuYvDCld/NhYSxEqmdfvIPgZ4Ajnx2LMTj12Q6DbYRfv+Fvo+tkBDJlxQqbSTyWjlhN2
vOEwdhpR83ZNMfLwLhTG2nZI0mMdR68DmvCOCR5yH8d3NOdL2hFjaq3yKRpMebXAAzplxZSefWip
d/onwED8dhozY2lQEzUxNd074CixY5fWiw4PZZPOGvJ/7pgvpotdYJpF8TjS6hzVXv8nXYpn0WDT
UTJdOL72zYahtr1B14O3H9G1orzHUjSnJC/XiFbOYaoRyeZu3qUOT7oA0YNmFz22NiaqznlSesyZ
oH91+9o+/34qSYhHV4Dbdk5ToxmyahYpwDqW1TwcmhFVE5vl3Ww63zaSVkh/ziv1utMhku14Se14
ulCcE298IoBMbiQmIqbJmePh+5/04oUT3z1RpXbVpZKYna9D8cF4uWP6bqF8QGXLzPZMJvg6eGZ8
GolrPQzoGSQatWchh83SOzbAcD3bWLfSJ1emRwzOzYPrcDNVWr2Che0gbRUMRWbEyQpRdecZCbS7
qDZXtMQ/m0vBzbeUl5Zkytq2fZ6xnvHspmm7o0qdDYNxw+bMzY6pGGZEGszXdbTEp98Wg9+X1O/8
Q14tZclzqvmkUtU9/r5o/YAZglwgkgvwIuzYyAh1+4jZ37gKWec7PS1g0sSFWwYd51AMECm79smz
qXJhdtAN1+z20pZBq5GC1kQLMpGp6sowjsmo5+8GQJdwng21dufFOAzsVpC6rQwXp5bhuZFxYJVZ
tWMWbawLr3XCbmrMc9pZRUjab9gpDdlwHrVxS8O9WHcoqQR4Kg/oYOJtjLR9lK7wjkja3tGPk2zV
Zwv9xm5d0lTe13epVi2PffZk3567sZF6W1WO3RPWEA7y/WCG2gDQEDDm2Z6ThdT41BycArOG6/Xl
Dpf6wW9uLpjqEy5UfJrVrxl0lucx5caM9GdLyeEUUQu7zltT29OV8UAuWtxPtXSf5oH7PSUo9s9z
NXi8BawUT7EFD9zQffitWt6nGwzOiaxs8/sWg8idWy94xJEIAgB4ycGcDPvcWHOLvXSxw8pp3qx+
sC7j+GccDXlZ+pgoQ40bSCLBnjhLQkwBQc6es+B06rcrD3eJY4MvzWiL3+SjrlMcLi/caEzyTYp3
iHwr5IpIbI3bpZrALWamsxxG1fbrSN0G2GlkH6ffl+ke1QdQEKPVGliHAK4cyYObm/p9OabDqhur
l9KkewujsfXutsuuXCz32roEB+p6X9eW+8eOY3zFMpseILvdsTvwd2OqY7et8+yZcaB/n97s5HQB
HZyOvbVn+/ZDFfk4tdH0cis5lMhRHRgSEWV4Ia0GCtw8MeM3qz9pe6NLpv19kY2w3uJE7Q0ElYOQ
KrBs03/AN02WPk/s3e9bzF5qJYjmXhbPuJuaCs+a6qC0etwrlqafcDPXa5RSNyQ1r59qXemnAgRX
UGYsiQZExMdJvpeamT6You8fa7bIWmy+V66uP6cuP4pYq/710e/nNOUB2SmtrRg07JOErh6twj8h
o6j3ZUbiamaFsckAMToBgaHSnEeGgQeJMKpkhBjPHwijj9bYTY9QW0dk9JwAgIthWY5ld3Z6OsSy
YrHCpVfOs+1h1pxrd3jjW2Iwlmb1pxy85y6GL8Stvk2cBX1RHy5yIX7CmIVj+xC5C7Xqk/d1S8ma
mcChncTFvtDxPFFq2OxR46Inu8c7bcKZE0kx3Vs6YbMk7W/JgbrYE7LtDqZuRId8U1j2eJcVqoLT
I6PPwcnwxjfum8ocsakH988oUH4NoBKn2sSABWpCe0BChrG4AKHAuPgaM5w8UhfLlo7T+N4dsCfU
vhZfeX5it6eRCwNq6qBRMioA95g8/r5oMxzJePHFwRzLdrXAOliNjUih1/BCt3i/bRPr81fBTfBZ
GlocQ3yTPyaPyH0bXwaeXrtcm+QuQ39lnq68deQyZrY0bV0zacNebZCCTNsMN7tRwkMm79VGJUNd
NSjmWTmACMNG2B7EsNUzDf3J1pyty+xrB/OvDfOOMV6b+ByBmEzuvC8yaP51QOCinoSqR8YB/ZpH
mhXWDoKyYR2dmzzc2qP5z2qR/62gBAvDLOSA/z8p4eln+uz/k2n/r//jX5QE3/qHA87A013DMUkE
/gfU3tDdf7iWaQrdI0/mebe0739B7d1/0OQEJZFuEEgJhkPwuP8n1N50/uGxsbAB5SPd0hHh/k+g
9o7t/LecomGYjk1SSJiMdyiv/+Uo/GcUdNA01dZkkeysUzu3V48tLZz0uWBcqIV7IheIUhc1DyWd
yoG/zHeV9Ffp4sD44D8xi+aOUQIjYN/bOF73YDnlZ0cmOtB0scPtv8Fm+kREC2XST66N4z2OOHc6
KCpwaR3k/4SA0mI/56yrYa6b/Z1jdZ+VjnvX5iqf29WUmmdaAaCmGwfjpmLLJtp1ALCE7F+5eZ3A
ThiHNOwpo9a5tlZ/I1KyGlQj6rM/0ZbYWpdCsroyi2Sbnm+caTiacoCPuSxhp30jr8cb1hiBkCYC
hrOBSRHAaiSjUBQ0QC9iz3wQWHxqNGtaAbfSkC+lngaLAQPY8un81tKn3ncTon24x2WGHN6O2PDS
ydwic4aNLDde1H+0nrGRHRAscYtXmMneFfw8Qmtk9m90h1oJzlVFWx7rUeMLMGMm5yo2T2U560eR
EYC7vbOn1jz9fmR0rsVDUz+xChv3y8zPuapTf1vj0eW7sPs73TGmY0/KYjVPCyFe19fOlHPHl8ha
4lsWZVvVI1S02crWmMnw6OOThenjLMATIQX/vpV11F4YHuakLTaWSWle6qT2k1C9eaiFstngqwQT
dQQXu9LOuh83G86duDI1Lzr/vgC1086NWT8q66v0J7GLwNCaAZMayhzjWtJkbW4b5A0Tmi/brIjf
MvbyzA6tsnF/d1xEnGoLDphpJEeiVlYouLxBYOfQbSoh7rrZCRJtahjzTwIsWN2tCv6eVXqbIE+d
SO9THuL0jLBgDQlJzk43p20xVhff1bWTm8/ysZ/TZEvRU7+Swhkeq86xr4Z+r/x9Yhvds67VvOgf
5LooCLy9MR2SHWOtLsLBnDlm7rNiNk1EM33T0QKhOik2Zm6fvRERa1az7rjrrLfeUFPmp8gaXtiP
q6+MtSOYFtu+KjcC+dRWGCIjfQwnqcvjzDUtNLrpW1fjAp6ae9USx1IFYw9dj6uDD8TnyXSte9/N
hntXB0DAaeBxQj/+47UllXkN2+Eampuhucl7PXKLA/Unx13ie5jch2TMsw8DcGrApt97nIlEQkgT
yaYfgTB7lVr2RTbEu5bf8xXWExX28HQ+vCXeNyqPvpRJjl2DeAL057kX9bJLcHFDjrb6NzT0dRG5
5tm5FdJBGLG2kwakwp/H+CXP6QRoyhp21QSZoMwtbw0fSN/8/qk/mluG7zlJUOHt8kbOr6I3Xlnx
6ktvg96aOmJWXuTg+O57+jTx3DbRQ770VogD4FiUyr/vpzLFKOT6HL1S7y4xSJXZVd88JS6h4Yx/
uugN4g3Zop68qKN7TYHoMG305CL+LLUUVkdsL5eawypHSk57ZgkkyeNmO7aNJQ6Th48FgPj0WGvj
9FiZ5k46lE2NdOlustvnx4QqqiEFvv77XwjspLtO9WQboUgxTp6veSemq2MP46lK08O/P8XvMt/G
enpMXRc3E1G8V70B/LJ4Nev/7S35kYm6gYivitr6DqjUq2Pk56jO+6uzyPx5RtR18/GDselCb3BS
PTEjv6eoEtLr7d0Uj9j4OHTuOOaFExvdJ55A4L7KmZKgNNdfUelWTIUcOpRGeekc/8XBjiZ0t3gA
tFVch7oCR01tse3OzlrPivJkd1Nx0nKSC5akKiKmZDBoJivlSPBkm9Z4ILzFzkxEzmNju0gdRdT+
cDoliaruVCvMlas1frgUeXWq8COd+f1pjERVshVzVO10v36Jba1/1CqjPEqWyxVB+2YjmibdNSDe
Y12lfzzPOHts9b6njTTcPV6b+ZVEjnOQPsOS37erWqFod7Ilutrb4q3gqmLkkr/aRPuPgjRXOJel
9zaCdgh1Lq8gHRtrLdy4fpNrlvzuTV/G6FikLf20zfBXAbJ9gNtzRiVQL65maRs9xfHRqchBD+gB
+8ZadK1wswR+T14xGoRYeaq1L93cV6HSuYURYmAd+mW1UpIyE5c09Iuo+aWUYkg5KlUQ4xr/PJLh
AhBNpcfvlIgSBZxaxfxmRuTN2BKmjExrefUUc91bl1M72jyrIzxiTl0Xd2Y23OWtpy523mjc5pl8
7RzYyWldHVyNqN/UM86yRdXvsTtSVde1+TrV+Y5+/xSrv0AIBNS/7Dly4UtxRbcwtJBXI17k8Z+f
u72tVFZjLdRfIvKYJ+/28vvRSN9zMCoHhseUK9R/Ux1/P8oLPGP5wnCxTKKJEidW36ni8aSToVh5
KVvw1AT2COYZE7FftjS9jzuR93+RrIytr6hJL2yLeFzMGAfY4SGtGOIbHkS8hR8C1w8xVerTQi58
yj/bdwtv3T5PY0a2utyXdbqZtYyFfXTY5XQiums4MoMUye7NQ5N3l1IbyqvGU5bIEiZKzf0xFjZE
NovCttSXGW903x5V3hShm+qPpO85FWaRsVusyF0JjxLxOm/2TIXeAWdvIS2b6wnC0s4Zuy8ewksw
t5p/Rtei96QmwSfy7KTs6RNEMrjWBs+Dw/ogc1eEzfyYqgKoiUIUs4aBf5YZh7Bt6JHiW8zZ05K1
PFHzcNQSI+iRlQxnifmg/RtR3i1lR5zKRRnrB+OiDVEdWCbVw9O8Z1jS43EzYIDiYwjA1XF+yIQd
Onb/RkSeWg6JsqIX5ka4E8G4tMGIjFjSQFePe3wR3K0v2uCQg7bWFA5WwRyXa7IBL1ZrfhslQz+h
32t6NIXSfveaZDsa3lUyuueMOf4IKRImq6UMgVc/x7J/wSe77d3I3bYSe1Mz/+QNIwGnoI6Z4QEi
/DecOkWzXHxkqyGs0VhRkr0iZYOPNbmCE6KfZqOPOuAqFX1wxOuD6o+E1i9oGAz9rum3GJlUqHcG
RjtII+OchKBKUKLT+NtEdg300rnSyTC0xXeadW+LTXa4UIgEnbzp+neRURzasUEocozXetAfI5E/
1JLMcOlyP+l/R7r3xvmFMNOaGcyqiZ1dZGqHWA3naNEY2ooVV9N6Yf+3qMvUeyFcGqa9ifagLO0z
H/urHoPXyOUq09zdjE6S8yTG3jA9YXGIw1pr+iCnWzhIboFWTtt1zNhLFQ+VQKHGdEVigcyblbUr
7n7cO5777Y5pAguMW7LL9q1JF4GVgbgcS+5sy71rcwtwa/tc07A2+Kz1DEwbOhJiG0hY0t+xf8q3
PNUEftZgMqZ7sxp9Bo1jv4JinkQOoXea+LaJL86A0gILGaQSVXQ0Wz66bbtTnQdMyeRPRtV94at3
UbbHeqm+KXZtaOGZn3Tux9XQUQRqC2tXmgvn7DYKnJYbkUa9kIMYCro/X4wZ76CV5VU4eBEYHX49
XSIf55xwm55lQeXpHYG3pgJ5ZGy41AH7ewDellh/0WvrPtfhyU++RQutk70vrSUoROf77r2YZEu2
XnxzYiOnXvrSeu9vfw9V6dQqF/eWjMZw9vI0mJOf1uYesbT2W93ahXrZZ6H7jFuJSI3xlXl/WAEu
UdfxpTbEu1p88L331yvnL9s178yBCYde0VaUoKhRbQUXuHAp75g/leW9zIb9o9zxZ07bO7v56Xtb
D8u6vLOrZO/0N4GFUXTipNdhzJnDOM2nUbv1nUhmlq+ZRh3WIpU2H/hsfNoDvK3nTDsaVLDoqTdj
VK+xdB56170nJ3QtTALXtVUGc4kRyJOnGh+5TRqdrZFJo03yJzGs9vcCLO1bLRBOKyUzlKjGPXc5
bPdlXscOUyWGA2j9CPkXxuTclF3FRbIQi7As3mnjhcQT2B/7A2sVzFO0Qw1LRj0t9Ub18i7u7V2r
rAT6RwqphIh+eVEqarYSYtASV5DMy/KMVZZHVrLpOmYmAEDR8Ee8596HDUw/aJflB7RkH3TEjXom
tfhnMdVHIZsGDLOLm+8suJp9YQ5b11AXb8a/WnQfkS/3tSayja2MloxCj38rPcmWmo2BgdfWhRlh
2K1Ot4yz7rX6EwuP3GOMNoJK1xwgUj4x8IbSG4mfxUaLZUniZ+AvU3KyERxnOCMX6sue0rr7C8Ib
j5oCIWEVmwgDynf8kD160nrEKpiChrNeo4ilPabvbaVhCFcEZzfssvq943NJVT6pcDTLs90Or0Zi
F3djd+s/SeccnXY9dauWo9zO18ZTfxuNa8VTajHzNJ3GXhUWEEAJKTCihzaeeZrECnmqhSCKnO1v
YC9GYYu+tqXK+tYu7L4kA1lRB1q+yOdso3wSsXokjjm/taPGd3oTvGZLxetGL86axiCzdbzzCCcf
oxq9HZmfsWnpfGx6IHM8Hv0hI6oPtxNyzzmR5mba3heCrrvOQbPLaqjLJad4gj9/jIHMYVNAERx9
BPrGsgEjljOGiKF968F8DZ23njn4P+YlTkQKSz9pOUDwr3n2fTgabVaQs5cdI3OTh91I24GlL0Gd
imsyRxuOtV7Ydt6DiwodxMRYdNNlueyg62gdGurgnXunus4RD3iBjNtLJHNI1owOtOPI8uqVPrn1
DqJN1czacx/NoQZAb9X56ZtT0MTVOeMJDs/fZGZAIYe02jV5iWbZ2hysIZT0t4xYd4uMZQV2U54l
//X+95O04r3m5iLWv58fy6o5gM3/f/+73z/O9PTAaazd/v6vHXHDmlLc/X/7K3//UI/YEdqTfvf7
V/5+amzVakI8DBYI9mFkxdWRYiL09RLl22acYjl4XOv7bEZIqsafpGQzO8z6G4LHKd0Tp+8Dk5LP
uh/O9tDtPWQfwDMA6qX75qTqK2+WH5HNP63VkYihR6j3rb01jj9LjtEQWsMTi9gRqw5m+CnEylkE
jkmjyGKbP/MccqZMVl1jnOqZOJ76g0FYbAp4uWAZjLu2cVd2WlXM7Cwcp4OfhL3H2Pjf+bh/Z+aW
IvICNbbI31LInRzxlN8Cdb8vzFlLcgzOc5tPGsiQ9LNMmInozGzVaLccV0VQTERuJhMHCZkSetvs
WF/9hshaPNQs17co2e/73zxZI3f5UFzBMOjbPisZt/Y1LTCoSbMPcC6H2b22HHZni1m+FvaSbBZh
VQcMHvSgJtkHoABAZ3jjCPhZsMZuL+b//QjDu81WKuYmnkq4wsrM9/PYBJV5c4uBROgtqlScP6aL
Bqc/Dmb8UozxscdWOaTGyXe676SPnkU67RLoz+Z0T0p/vM0JLX1NZ9EBQMlWZcvJMkZyMbZ5F2sA
2KiWN6UOTkttU6DLSq6KhEMP1waHlNDni4VzF4d9Y64x2eWhSK+02Cmg4OvBFevB1z7aGzlzFBBY
J/9PM3v7tI+C2xbBcdjOdtFK+PgJDOcoqu4wtNcplqemaomDMYEFNGPo2scQjSu0P7b4dFbXuPVk
8mEs+glTD/cS9YJodBFqSgeH2NYvXsVoi8ZtEo47S1LoMZlomiBwloLZq31U0HVwxuRac2fr2bYk
wx1I3C2zZ55vvQx5DDplyqQbdNW4VRyowc6DZ+kFV3CFL7WWCJd1cXA4RXnFExwaDoZm9Gow44i0
jPMFsWDzbItu3OgAOiKP3CkzKcBkTYHzaW9h2cHR2/zNSU74hXbwZq8/moPEJIwi4OFfg1xb37iv
RTCxa8EkuzfxGwdFo5p975SEJBrcqPKuLaPnunH1FYbucwb5Jayb82xX3raz3+m/JsGbVCFL06HO
LtJJKNrpyb0mDiQUVOzDIoctpYHsL/tsgzn5NZLeejIsJyxSmu3AqT819laW+OZVyymADQeXfg+X
vHtc2O4Hns+4tHOx+vX2/JxAiAptaGQrrX1PkB084GycmLAl998kn8mK5u06S7PvrC69FcItyuQM
rXA82XnxMUXMhawbQqKKu7U9NjsADNj6bi6kOkr+zLMl71PAWaVFQilnGSs8/xV8J+1FkpR+qjjK
QHSxq/GtLVKipgU25/7VsOctWf7vwW9x1Gl5vXFMwZOBoEy5PBZmR0xDl1po46J3dO2Z/CPgfkxS
ySzNoJPOkS64okjBd+nnmBEvM/mrihttbwxvtt3vtOFVivRgJc16lO1eL+yHrJrBsQnjnllsGhZt
2oeecv52mnXS4JzXbXamnyhgh44DrDcCwlkWGsp9X6gfzO3vcXaxDOAgNTbLih6e22zN2owuTzQo
URs1Jne+iuJ32dTfhpvvrZ7eA1ueo/jF40a0FLsQD59V40VXw5/8VcxWxDX6x7bXX6F6HZ2pesQJ
t+qLkTUaeD/tnPAyH8us29tD/ZkznqLbCK5lbRFKwsT8nuCY2DaL/RVlDP8FtHJ8Y/VTkuSP5dL8
TXhQmEv7t9Fa+nGGa6HzzBGMTnsyOXX1taTTF9U7H4ZR/vV84zRI6q2F+JjxnUmcTDynVr1d1WFT
o/0roy43o8FjJceVk6aB+Y7LO9tBJH/CMcAMDw+ZvebuegbnBvzJ+2iiW5F5iqN3pKuFL3A50T62
8+dnsF7eJp7rA4UrXCwNsGONiZspjcCKrOeOJUDGxtn2qcmheTYw5mrDPH4zpxwFM5wTLH0b1LZr
QW2e5nybLGGMt0Ou4HfLAMTFJmiu7utl3A9TfIWP8+DabMoWlGKJ7OG0K3fML3ZNQUiaaudpIHHr
0Azq26fU0KcgtcRjm7mw3Oa9Y40rFF8Pddp4H3X/IQEPEXupuRbsDfWYIoyxxYcmCr7dmiwvlrgM
PWRmB12s3ZgND2736+1HTIr1yS98etx4IhDA2phD8q1xLlvNTc02h28hec+wIhY+eC4MrXQ9gAgz
J+M0ury5tWF2S8fTs1ycPdiui5d+q96ZT3aa+IHjaG9FWrxbqXc7WvnwJPKXLqbGb3weq9rgf0vP
vzfSUHDpN3/ZfDyXt7F5fON4DTpnNO/SuiQ6xtlHbddMk5yrwfmj04JZn14FFFCmWOzZNXD/KFIs
k/lyMg3ORW5+x3iMv0sFBS0HyEMO0CumXdtE6uRZmxXD/Es6Gl+F8HjI++0lNrBpmaTe5xrgU2Hy
A+wyFOzbcbueFc6K2LhzGyavRu7f89vfq6pKQ+8WE9EmPQmIYwI+4huMPQr9WDtCV0Cri5xnp3U/
JueWaDGeowSBQ41/2eO+yOLRkarGGOWtIkIXK64t6ows+kYYO7GupJ62kmD+2EfOB+zuPBTy/K8z
uvq6HbE+T/ND3PDvF1LJTUP0NhhN86v08OrBGchmJzo5Uj6P9M+VUHful9bHe9Zjyun1o1lQNFC4
HLT9kcijnB0kV/alPeKT7gWJogbMWUKAqzXkfZPRYUU1XWoa74uBFTl7mRnBBGUeoTPcnpBt/w6n
8NO14NB5oOlcwp53XsE+lHE0JdEdX95UOwPP0QHLHGurmgD3mqZtcTpzZtYfQT4DuoawN66keK9z
yEqpAqsPknaM0uaVq2ZIjC2E4Yugqg6/3nCTXnOPyipvMxbESLM0ee6kBV2g6zbd4L8u+ry1xuFb
tp4dTPYC2sSJz6LwIdGgkg7W49BOr43l36uYWUbRam8oto5eyWBK6mpXgvwI3CRlnWVBS9P5K00w
nS1tHnLM+7sQLsACzpmVOR8QOnwUg2AhgOK+Rl/391H6hWwvuIXw4tDzUlnmO81FLNlF+mfy9LVd
Cn5xSZ6vlwaUnSEeArcf1CYx65cEYnk98AWoBDsZGAs0JF+ujbKGawriXvpc4hRhMxdUcbvCa7dt
beVsBsP/ZnvzDPxcshPSVuDMFHuS+e+UDN9lZ2+GVLB39VMziAyXA2S00SurJkIhXwyf8xPhtKlc
8+s9ihg9aQbMQsCP8kSQPpxTfCzX+TOhUcSoFZslad8Lt52O8P1QaePaoNQGg0JGp+6L3pg3amBM
3mmJSgTyT3txsbjcCOWROlWTna4gpPODSybktX7D45mm5ZFzOjMo8Il4tbXpSc+bG9bxIfFrDmgg
h/fCbz5tk3FSEu+HckLEUj9eo2+Zq7zmIA+C0SifpzGfNyk84VAl2cbBhlLl+rKujfl+rvufSmsp
A+mtjY3ObzQvxsBc2k0FYl6afjXHqS/VwVP6VqMSwKGVE3fvrfX6Bwg/+j9zvQq5WgOFFtAqzQh6
JAIwlxvi2HQ4qtLFta4HWYNjtzL9V+qa2DfE6rOScwrKb+1jSg0HS9ILVusECsWVA+1TEo2fJm3v
wTwAEASPth10670rxbyNBhmHauo++gJ9C3wCbfB0imCEIaA3G2eHQaET6Q3VLjz5LC0/acQ7YfrQ
5co1mTNNWZsRSzpbdmyAwmeI07lsQQtv1yxEuqQzrUr4JxsXi42tHxopdAA+Vk8HouGuMtcwVqrP
/rSMzMKxyp5EwbH5Zn0JOwqOAxcRkH/ZZCKwws1Iz53WfzhRAo3IYmOsUyPmQ3MJjW55iTUC6qU0
9XD0SBm6lTevJJ05UvAppzQvHlnu0JsO8a8/0x35LOFVSBBrkWAzSOojVuJd0xEximA7AffrVuCV
tBssUIVI7g9zj0UXWjgOnbYa1qYH9Qvr2M1UwGbSeY2EdbWnuAijFJXQM7yVL6r3GnSWL19kJqtV
UvszRZWRcYQXaVRYn20TFk73ROhdrBQPmEO5YM4GfZMy1nfvo4I7mcmTtcuE5sBasWkHt5S1kROL
TON2M+uP8ZNy+AuTiYXWp+66rnlkB9pYFvt8nu+SsR93ZbEU68J296PPEpdV3Z699BWrYEPrYHLS
LKYNaTHt09xnRlfo+7ggcbh4bENc2w6FuYST30dbTRI5yfDgVj1bBLubNp6SNQvMQF+6y4F86bU3
GqwPaQuNrmlWcDmPetxMIYZaktadZ6ztOTPpNVBDEOULzyJoQ4CS5y8T88SpwBPI9KxY6eVDGk83
zLA4AdWcGNJyY8S0GJPguqui9JF2RzYeHl/ZDBujtbHCM6rdpdQmZUwniYjKB86xmEd1LOwZk1pV
ieKgqnq7kOQ1qwttjUBAOWcDpCoeRkCLr+Tv0XDqxtH+oM6tl8El2GSGxo2jYvv9OTJx7GmZSrf8
e58J6ccA1CBP6pJxvN3UG6In9GEmq5ret9WSUAiMsXFYzygitC3dOxV4jF5/aIS7V6IqV84gE1aT
ug6ogWhhxdguaBqJ2EZLmgG83IFiwFM989YGa5Rb94SGzIihAwrPyDwyFsYXVRj0iDfauc27YyLE
szff2PFRkZ+xuzpdsWn4lnYxxsk9x5KjZmNzWzDsI7GLPQbSEMsR3By9vMyS7juBafWWhNGHnjx8
zqgDQrFhCsXq0KahUFTdSaKb/KaX9ZInj5ZX4SaPAdAUaaNfycQyStSsZ6qiH1RC5kK2WDaVsp7T
qN0sxDjBddr0aNIrFHb+uF7Q/Dd6T2g/qpZLodGSN1RbrruTlWv3mApwfkwdMD+FLsEZ7v8Qdl7L
rULbtv0iqogTeBVCWXKOL5TDMjnDJHz9bWjVvd531T51Xly2LCsZJmOO0XvriHfi+mDNykcdJU/O
Kw39Y6Y8D+a0N4igB2Rm4QJxufSof4xBYt1ss2fIBtdeEBOH/gOm2kHgCiaWD7eGRHiK07tnkzRS
uTq58E3M+ium0S9Sx6g1FsZmmqsacQsK3qm6k1jvVxGa4HWad7joS+HQR3IukYuDvL0GSBfROW8y
+6Kk9jFE372xjJTWWv8Wox7aThVAQDUPaFScYa680R1kJ9I1oSd0L9V7Z8WOovBMAiyYfJiXDAHm
0JP67hD0lePSyRkuAzEXsl13Op1sLrdHyZDOg3D8KUoTQJCJG84AydSzqdYK7VtrnZooJQK6cgMy
Y+7253zrBHI9NGBglQJmbUr9m/Zy62ZlTXXoT33MloqmfG0UOA/Tqlizp3M9NzUDX0tZsS3gJQ1B
01wTofPWQTBdjIIYsSTMj2OlofvtycpEarIz7fYn1BLaXOmPidNmXfEfcSQpv6KODz2SGK4DGzuC
qxkPN66lHHAM+cGEU8SJ5VNXJg+JSdsSyNEBs/DTxLvRZfc+xag6u4q8vQTDqKqDzLWLjVkUmV9O
Koe6HJZ/U3LfGbnY5uh/NOTLgQsskf8a2/38ITXB+1SEsG9laYdeV6bf+hI2rYryMQggvmrpW8/4
HQczC5Fbtx+4tHZU0qo927sshIRjl+UPg6rnGXa5yu6O2B0adGH/bGvjuZ2cABIi7bpB5lAdcWn3
cfYhJkNn5dSPrq5+BwKTKUg6ELml8yjFNpKG2JTJcDtN9QW7gFihQNohrOn9gCYuXB+93TppSw7D
kLL5pALOVLu+62vzGJPO5ANA3tS2EhwyTX/okLUzVWFQqCZctIMXBlPNhmYF/5suouGkg5JpK5xa
XDxNOhpePObvwrExHi+XJScaWffdQ8J13OuzJbtXtr6ymHJH9pOVwDGJT+YPo7iS3QfCqxBog6RP
V0xudghhKImRyfbAsAvVkukJyQHHQ7MyJGDdm6OwazodpvugRKQ/lLL9RkzPJooIkpUusG1OhgFb
pRUR57GyhRO9UTXteVaV7yYczUNblftGddN75+Q8amNUHNvQWQ1lIuh3hg/C+CPw8t6WyXwX9jXO
jHgdjNF4GfEv9suOqyXa2RisdDWJmQTe+hzMuTyXXdtsHaOCwOuE6qoWXeFhS32xHFV9Fa113xjW
Z2mlr2GuBVszmSD0wzu37y0arFvDTZMj0ihyGGYKzhI+51nkLJCp6Xi0mZq1imnGCy1nP1YvZIKP
+6AC0qNa9WfZyho8l+EBz7jtKqNjYaDELHsaPlWjNH7TEWoZWtuoQyJJwGPo17W5KpTsEkxKutfk
NN1odnLKwg5sT9yoezGrNzQOoL0lSK8hidUsxmrU17vO1Fr2JYPqd3TooarB8Aghay9fTmWcBN9R
zohtrCs/Ee5WEQEkHeZL+FIVv6/HYU1zZDtawUVRQq5ZBoeBI5PLNIkHSBfGvZmBsRwaczuG2kPM
LGo3qgUpRB2YEUuAkARfJRnsH0gNPSu2DoJ71J40OoQWOKANXH7FS4tBO+iGg7mctuMEDXgzkasT
WinWPw1HpkmYtmb2Hed7hdV86Wa7avyszW2EI6v7aDGnbCNWmkIoORhqOmRB1AGFgoeqZSaatZSo
GxKR2j06EJWl5D1DUuHlQ6FsmL03hLEzBuI7gjJj9batc8AVAyTzPvuQVq3daL30h/wzUK30OQuy
uzgzwJET7VhBv3UzAjebANfGklw53ONxWRS1XbNWrrtfZR3Y4rtruhel7l0/FgVYK9J0s1K3tjXX
ZRUGsAhzClPXbtkHVjdDp3OllIehrGZf1uGedYrdVBG9DAko5BT4JBV7sB2XHed37JAZY8bxW4VG
fpvTrsarUuBcTw85B/WOGLaDijJpb9TU1kM59uvGJ4wHwn04vxtshkebsSv2WV8tmWLE3WugN7EP
Geit1ZvAC2jheVTIf4amws3f4iAnprdduzFNu7qgQO6HKfVte5MrHK/z0LeIbltWroYXqxcuMFoo
yHjZGUPYx4rFxi6R+stafVGp7te2lI9q2AAPXdrE0OKrdQ/MO4/dbtO1hMIXAaBcC9LfEi7I2pIG
hwnz7zppo6dCt3Kw5SbaWd1Y4JZKgS2ZlQ8tSe2HxvTRdPlPh+cCoZR9WzaquRXuDHWMuYOHcOWZ
+Cuul3Px3A98bqbRz+vMLi9YWujx6vOI7XF4VCXocLDigNkyg1vIjbdSwjuDfeSGI2+UDDM3H/Ew
LmS863f0UxBr/u+36VcI5e8dp+URfh+mohTyRB11xVFLitq73vF6n6oWCO2uP9PHdybv9xmDFLcR
NRKvIJ4ifnX9g//49vfx//7GYrHRnf3/+Cr+vsi/z8j1riX+9vqy/94SmgEejNrss6No8LZeH+b6
7H9fyPXZsHaU+e73iSsFC+DuetcaXmDz9/P7++DXW38f5fqdao8N5wMH6d6V76Ew+wNZ1eW+yEd9
32ljyTITw41cviMrpfz73e9tzox3C1LW/71PgsiKrtr/u+f1u3BZqX9va4PMG4PEhBjE7X8f4frb
v3/8+1y/f/fPw1hYQIjrDTVPE/TRfUwiOBun8Ob3heD3Wpjyy+v+j2/LlmOVcFOe9/rgRVOEG320
ntJ8YGsuU3XaOL0KHgW62fVLMs3gApcv/9z2++P1O6KySCMu3M0/t1///nrb9UF+f5ypQtn7FB3t
Fp7s9xe/T/Z72/Uu4PeIHfhvj3W97Z+Huf4IX6Neaa0VeXRAtr+P9/ftXn++Pl3RVwnZJv//u/57
p//2sNe/SWf34LZ9tcW73R3agrJMMxXJ7osf7SBmjLZ8+edHcCUw2/759aBuktnZJO7ScVEhAV7/
6PfLP7epJcARY8Se+fsM/zzN79/+81T/7X6aG/Cafh8LfWF9aA7z9ebrH5hgNrK/7+z3Af7j9/88
yfXHf3+tkH+9m5Le/68fwe/D/r6O//ow1zv+c5/rbdDrWn+wjT993JseOl9khFeEaDEQpgT2EmLj
LdSnePN3uRiMZ8UCoDqfI716uq4GJS08sJjYAE2QFiAtl+5D7uspBimUr3IjDGW5iKU+J9xHh+tg
y/S3OUKkbY7W8h3dusZkiy3g6WqpteU9X/SU1pnq5I9q0Kg7N0q26Sgf6z6m5bj43u2iYIzYov7r
CTaoAnnTauXZmrlwBD01Mxym26mS32YQrNMIPYGRdOw9mMPSA6wXue4EJrBGkaYTq4vl+tvNxket
ctNNVCOKyMcScVFjrcibi309p0oK0zPIDLjOsVrinqmik0AFdQY76EWlAQ5mAvSgoQVgiG2tXVEg
CKAUZope+WbaBXdV3e9HdbIxjM/qHXGD+m4mr84QbFdH+4XShK1Nl2pI2Cl0dKcFKNEtlRgzcJmz
1eczXWOro2OT3Ji6Jgh1nhQfbzuzXPoxmFoQ+s9PoPj3YNjOqHQrL27Nt3qoD2U5ZRsKKEJVuLZT
oZxAZNP2JElkzY69XLfFfop6kA4pe4yENqACtmsdJtpKNZgCkGkSb4aaz87qjF3gRNFjyAxxrnSi
ngOHtAfGMK0z3aRy/GltPhhHum/M1BmPLrgBsFZeDF0jKBL1AKty3DI7O+kkCSJ6Sti3NNFLLX+S
gAJSVakIRvhSWxzjtlJ1u05n/K00zjY2BZ+0STu9agcchePwTC05btpahUeH9deOb/OQoT26QP5W
0EreGso03esLZrkfFCrzbPbsIH1vJTAYxvf5rlJoEFQ9AYXOrA1bs8s2DhoNXzd54yG6xl3q3I3Y
rndOy4seQecyQyqVg1rwj642RmS7HjNIQFehozI24FzqdHb2kfLTkQyzbsbzcgTpiegAjcx/GGFT
JreMB2rzvVPs4FLq/Vedg6PSOf08ZIAS+z1SuSiyYQiricl+ygZw3g4ArN2V2WLnzJBvGWaqbOcU
hLGAAr80ZJnh6N1LEKeI+QXO0ALh1UTKT+jwXAIl2broyDboRzlByrXQ0SmbPGyDuwlq/Fw7n1VW
kFSmhh+TBPTsKIo3gNMYNONMP4GcwgIrlxt9K4vyFRMrfe1xfnXrCZChudOUP/bCMtNjI97Df8w9
N1HvcKA6QPWzdRDJx0lz8Ke5px6226pU6LymssFvnn6ltdZv5prCmMZjtYFfGC0VtAUZHpdU0QO2
KeiFEG4yc0p7QzfQFNe0G6AOnZ8zfe3VD6smwIYQTazTzUOb1k+I6TPPpVMp3OpN6+SFGRpcZaNb
nLfPpRoYntkmdMYDwsvQw7Pf0EYVj3EZIJ9i3JHYEVZrhfCCWrsXifmsJDRFsa1lGXukNgd5CUb5
YDha6Ktav8M8bPG76SV05Qe0uYapcfmdzK8zXG5katGXGoPGa/Unp46eJO4D0BLgT4ajq21UId2P
buydNe2qcUKMl5QU5CLQf4oMPbUq3pLBItdifpGABEydu+XacDZU9HfdbCa+RNLSVe0pQB9Ca2ra
plEkVjGArd30KSQkggwSaf8OAJu5UDfdwlZfDz2eQUEnEZMEa7fJIKyWBSIpUJFoYdYhx4TXlD3q
uORD8iGtmgohDDaLfQVyF7Y2U96OPSIJIZlt4/dpyyOu9Sa3gjvUKJ0/BIQmLyNkMeZro+hZCBQ6
Dln2OoR9RloLCVttQzuibfOXytIMzyLFLhsJyAnTYV6LRqUhMzIRQ2Xvt0r2LBL9To5Lc/pFCqa+
dZxipUQQEevfpZJ+57H+1dYGXQ4M5jCuw1Vv5zhmesq1PCB2V0NI42RMtaIpfNVQKYw5us5hKh/U
pL7U7QRnbjpVPY3OloaVPvCCI5jsLdY7FZSRP4L/h3lW3TC3WsWlINHRDtm3huO+BD/Pf6RICblH
L0J7tBOhl2j7hqk6ScyYh7ISLhCNLTCPdS3AqVV+OZq3kZPla1PNdpEGNjIMum7dDwH6D2c4dEzW
Q1GY65qrrt8bCbr2QQJPUpjdIO4jltYiGz4wlC+nZsAXABQyYoPJwIBGyRZbpt6PIAcwqefmtjT1
rTUP5zQqnopR3ZhggDdLWDEmiOwttjjMlPLVVcvkQAJ0BFCkqu/RAIObzZ7JLM7WZtM+Rs38VY7i
RS/R1SyAIFFvRDieZ2dtwzzztBYpqybEuayQ0ZQtk9SSoYww2z0EQ41YtS3oBdwlKNXemNq/u2H2
KKr+NAoSn9QBgWu2a83sLR05JpKu3eg9tYEhTxGkwGzC56Y2NLXSSr+NCfAzGs5PUDBWtmPXjfow
Y9YXDwKJfTl5nJvvUze+hy0zQTtDEuoAoeliJr55+jVAwDfq8U3W85+EIa0MoZDLeN+b+SPz1cWL
Xt5XuEr7WGE6nmp8MaIHIKfdtpxjwls0eJc5hlfTDT9ap92HPbYcupt+4ZAQNnT2nxZ8KU58BucE
mMVeAfuXKy3nkjms6oIAr2DxCHXFXRoCVtIQRviYorajcPdveQsCrWasWY6M6TGphR60KpANMddm
RT/WWc9+OUDQbtr6btFR11VQrCobhrz1peYYj9ThtedF7dXqJa7SGpp69kzi1JGV7yEmhnjV9zYf
fXghWwf1ur7tEkJdy2DT7lpayC0fC4sEUokYy9WKTM34PZoW/KhdXWJnUS90ZFy0E/xQF1xq+UCo
FWoGvcCkwtk7OMEfqK2HMh2shYTwgirkpLtgCpzMs/vhrupCIEuICUC1FV4yZG82+FH0IaX0WnK5
wD3QG545NlJTFfBmKRsabaCiGX3iEE+ckluTLJM9nCXy5C94A1DbYAbCM8Pp0r+IjrbcnDnjijiF
myyhQYLLh0+T5CzYJeFjKbI/xNYjfOuyAel1/xTTiN81EVMVBD02rgU8BujOi1AekW5FKzSM79hg
1iy5+kbk9cZu5dlo3HNXEl1XB2jpsxjPF6N1Q0FXgIU6T1GnOqEN+mm2aPIbfMg2H6Nt4yDIUVmt
e53MwhYPO30WyDf5A3rqimMOMRMa6pXVNiQ1QvgPBIRejDeDc+d+q2Pfn7SJtOWutHZO0D3CXWU3
5/bvaH5X06SAVB7696Z1N6F0mGrEwBFcJHMZTZqGqUhWlvUa2TwnD0VYjSawhhjM+qkiSM1TwB/S
2Ttz9mJT1FdcwXtZoQOnNp4ItUhKycUwPpn4sWQ43IxuwuFSx/cay8+67TnXgiBlTFifwrj8sckS
XSFgxXVGqFjrXBCcfGojqpS5aSm9MQkFsbNh3Hvuw/ooKBZDmmzSDS+UIKAtrbMep8/U2s+OMCrP
CjX00fr4RVeKYYsjx4vjcqkhUCV1+o+wAqFhizslTGiPixrpds3ZMcBJoXdryZxpE5HxK9OhBhOZ
uUnC+EeSudsdrVIjk9IaFahgAyi6wdd0a6SwUri22uyDRX+LDZVhr5LeGvTGmbl+0hIrtozZboBU
MsWcI7lFl2u0zLc1AoxQEH2yU649K62RvRL06dkcNMqPHugfcZnuAVKgLou6Y2Ve8ko1PTdCTJzl
FKKzRQxemzqeiyknma1z07uPOTxLRjuGa56IUvCRvMM8Q2CJ1cjvZHibSNNERFK/jcS198V8T8LC
oZPVe23CEBldRGNqGT1VJpLRsQqenGEBAakhdSemfLSyGMAdtBwqCAHEKYxX5p0U0yourI+kz6OV
HCbPDIGbm8b0qKuYlxLOwIhPOAUtuEjO/lgIStZZB/sQALUmUIKM7xCcmPs8ZTZnaZ4PtZ9rfE7m
YF7CMT+TzI0zTjhENE7gQlPrRYExYGIjQ64qX/X2qGgboY6MASzlwSwhNEH6XRapEmOggw90ega3
MTtDAK0wZWFTjKMRtW8yMj51kjw2AXE56hT4U6cl3hRmmRc3VISWy9FfKpPrU5iEnCEpBZXBxQJJ
X5kaPwbjipUY+z8Mta/r5iquLd2bdPUuRl2/imp7nbrM7hWXo8S29A/Lcf7EzJewCpZ7Qx92ctJd
Jg/afW25SKc0F1GxgXUuLcGKWUDEYqtbI8DajU7KYFyfPA1RpK0BAw3R83qai4QHcccradT7JuiO
CgLFukT012bVU5IV50gVBwnyai6pn4fOZQav6QRlENk4ELa2KkGT0gp4rczvCUkSYZDJmoEVPrG2
v7OL4c1uh68473YzQ22ha+/oO611ZQwpkQpks48Ntr55YCDAwVOZDyQU3/UMQ1dTkp8ljiWFGeWq
TNy3xEJ/gv4JQBk0PxiPLlv3VdE4QJFsGG1Rcc4s82RqTD6JGvPFPGLUUG1ASdFRApZYR0wFXHN4
0qVC2EZfbMJousfhBuxvtO9yWEJSJsGerdarA6iOXjsik9xeFcyRva5LKLApMIWNLynR4QEO1gHZ
2Ip8n21nR+iHcD1nT6QRuAc1CXYck15TRYY/Jho7MYngDb9BAcxf0HlegjIQuUMYI1h89t0e72lh
+0OtvioZkbJNr2+DEQotgNASJr4X1naPpKr7iggMnixjT32BJ5wCgyxQi6qS3RfZWumeStraK4vy
RJIHqJVS8DTCp95X8H24r8ShoMFzku/Jjl6jLiKgEkOyQjCjl7g6oqvppTTjzA/0bQaGZAUEOYcE
GfoiYbRn9q9QOunSMO1cBwn/NZLD0MK4YAUbDQunveNuySK+EukTkDtq1xJBazVQckgB/M9pqxVD
gAKRkHswy+8qsInBjqpLF0YbA2okptfxWKX6JyCIXRAlPZs29Mh19xUP0xMZqOVGWQKma85431Vs
9oYupxLE20sxbdwMtyrxBGg9u5rJV8gotAxCrw58M5Pw7jDZrcnwIVsm/i6D7ET+Ck6vpIISFFgV
XKt2F43AkR3qbDBn+vdgYOrInjRm12S2Av5HzWLPI/0TN9+nRvVdMgPagFf9TjKsvoMcNqS3XuYQ
oWrNF69d5vfqfNNE7s6+HbmacipecCp/xHqw0S35A5LlErj4vGLWKM1u/Fzaz642HqdGQclRs4sv
jeZGNia6MqZ/NtOr1NW3ytIKjyqAw4gu/Swu+k2MgFEwbF5V1fDMOYoaBOT+shwKuHrTlr9b5XMf
EsUR7bVMfcKDqqxjpn/Ppo52ZKiDuy76dseX2jFe0M882nlPtQl1BSZ87bUBuHBEHSiS0FLa7BYo
eDk30eyW9bZuxMZ4U4WO/8N4HvNe4QNt7ks+vFUxGHdKlk7rzjReJdwPLRzkekarxX/GDU9YCB7D
Wey0RfdmhhHZjC2AegQjDntYXLL4u3ojpw+H61Hqt24U3lV/WHiDEDFfbZzGSN5lJjs10ejodoYa
CYH6GjWtvpp0Avqy4XFEp7CZovg2seXJcNGRwb+6mIxh12wCTwM273EyHrQPpNQfNs7lVuXATK1n
OxIPMLLX+PPPkTtv0w4LSjYd2oazJcQ67Yy71lBf+876VGwkIbyvPaaqDW5cmjEJ1397jo2Vqst9
3V9IQj+3LACuGede02lvwbJ5dZTwRGLHqtbKU6oT3KLI9quqx0Ur8Jz1IOnpkA4M/yi8VQuxSMDR
QhXTF+DSZhU3lcUEuQy6z8KUd6RqkwyaWOxp+gc7M4+ILFriCzGxhEjtHSaWvDBFWZt58ocCgBxt
Ve9WMIa/ojzaJRaRiXiL1dT6jpyGPlXTEL8JrXgzEgk/VTCpU/LD62xfyRE/iVr5dWl9pFp7aHQm
sa4VQ43Hf5t0xmcUFHdNbPm8BJitNzY0hHYeToUC/SYVSDdi8BeDcR90BEgEwc9cKI/64lnDsfOo
pO8SjYM1w+cL1YqaS0fbmVdro9O+ICvudTd+gIgT7ssi/e7ApPFBZe+TJl/SAqtKYeA0bkveczxc
pnQ4l0n8gIXigxLig9Q9YkRKubGq6b2vwgHaGRdyJScJJJpLk0x0G3lzf+1UjtuRJXMNe4+SP9YP
qNbpJkTvLpagZaZ6yrPwiAr6PncGc2WrytscDuR/uofILc46SzhQlG1XlkgMBh1VTefHQ/waZ43p
/dRW9WUZ2WdQEVbf6+Ud6ccrJGwsLgJ3TID5Q9THuRj8ANuroKOXpVp1NLKcpAuceDYakgL1y0Ty
KY146H4Jqlirh/wyD/YxnoHgqsRvrJQy3Iq6gNrmdfNIWp8dp5s5tI9ZWXwIs35HOn4j88AhOE5A
0s1ecDvYvtKv3aI8x70TbvUm8eyhD31bKTwjmS9KUBxg1BKRYBm+1UP64ZKn+GTCA8NEKDqrckeU
D1I59NSjs6Ra8aYqw70fl3h0ME3syqnoOIqLs5E9Q5BZQ+K/baLuNZJoX5dDkEwwfVVQHm1CwYFC
L/+C3W9LR/w1sLsLnduboA1Udgn6wOqk+VZSHTNiKLtIf8tHYbLRiyhrh2rruDPItY4LYxE/oF7g
Okzyrk/zuNqxG3vopvy16pIvdr+Pg9N1exs/iFHMwRqCwKtVnZoqeKM86PdRRIkS0Kg/KY7pN+io
PMT2MJdzHQg2jDc1mQxKhjo85ZNygnmrXNhrvow5vd25tzckUBdrlBYDe3qEOBhq6IybWUr02rko
FQYEPAAMK+WLfS8hyPLRjANnN87KpWJXvg/Jlwhxix1kPLBpVJqNMbWKVyWI7qvJ2k5tTixThpa5
hizOJMJmo+ZE6jYPtO1EZODeUhzk+JPreDjA8ntlIuCW2MZ2e/3x721Bvks4LxnfrO0sTtECVzrX
qs5iGw9VO4ucdViMr45JsG5u9Bth46mq3Wlf2nmK48B+F/SRNQzUK9volR3vZzNrFKq9GdDp03KP
rc3znDXtVlKhNwPXMNnQgIy7hwqEfN+BgIoFVx/o4HtTk+7WDn5sm7iCKWM0VNM3nttaIpdERdDi
TVF68mJKg9JeDNof3MCcNFTYxCR9GgkgUlpEJGQSXO9ikY9UJFiNYFly6gPOkaV5riDadHZ2YH9F
ro75xVwlE4tw0Ad7Y45PqknHqnP1Fze99EgR8Aif6+Xp4mUCYwiQf0P0PrjOs2NCxHCKnYn/xpNT
cppVcZ9XN1UChgFlzUMR4nDHyLRvKpOWpn2Dh3HV2M53M1o2F0NIXlZ2lyyjA1fJaRuCKzfVcMAF
YXBGuMUE67M79BLdYx3W44oo4TXF9cBpbewLaf4hZ5TdG/wUdOJ1GtEJFUG/0uyq5cgy7JU+YbwD
IXXTJPJ1zFvKoTHB1mjkP0M8t+cu7bYh7W3VYqdshC4X2AkIC64q343U13iyz274gwoqOarN4kVg
w1ktYe+tkjzkw3NgYEuRZEgizkQeW2L9JrUclTBR146bsHe2keXBkNkmsaq9pC6rddoBqUtpsUCD
srZafDR7ui9Cmhf22I9CzV/a3Ml8pcFgIDUQFCEZgbmjb+NFCpegyOSfCE7cVncmnUOaVOg0aXti
/AWsrPM/1iulPsyKuIxWSoISWpCk1Y8Gs7CN6oiPGUNiPtCqDCTDFRnyV+3CeOsISSIuCsJSkTle
KoTmB7N81DKiGFWjxlkM6Wdl0LCyqu80qW8btxh22bS4izI8I7q573LikKeQwVQ703yy7fSjp8nH
1aZUMJvSMQOevg8TuRTQ+psl8L/SrQy33Lu5VSH2eoOOvG0ZPQXvNR0WjEsKtWt3wjiAaRBDZbhk
uVCM3AVgXoDM0ezsVQWc8EUqC4Im7yvfLayGmp+xh5ADaY5EQdDu7wfmZRwwrhGSihA1a8RzwO+a
tIfuyxCotVr+NQTJ05c/hxZchZ6+zUiikDbQ1qSWqvaJxELDbmobka/iMXxVzx1jdxylLGK2buOx
ic+Fqd64lWlsTbUHOT6V+7lOMGikxd+4FQLg0VKHZnsc6LenDpYGkmie4WTCwuiemJrx/y9mYHN0
ZANCow5ZSVudfWuO8VUcG0NuCtVovKEu4lNnMz+tG5r2lTESO85RDAMMWGCH3JMNxKvrFn5hLfVn
2VlghPdWykqaxeVzIWZjh+csYQkrp4PZLjOhRl0wnjm+LTslzcnMrBVMSOmbEYeFMpj6kXlj3nGi
sc0S1nOeYRuztSKAX+sVOpQIa6jwzXKKtpWznJI32chTpBOnsJGRQ26apoGKrj7hr30hMpA3qXUC
yl6KhobTfp2Pz43gHZMZ5nh6isFsDAXLGiMZ4cgXy7WIU8Dw7dCUPIblnUoLhSOKQTf/FT9K2yU7
tWG7x3Nr1bQxapZQbamybGY9cI9Rgieh3Jls3FeqAsFU781iy7DYiMC1u8gwo0jyfPWHCh3+PtcD
n5CTF3AMp0raEmpCUqKnxFpRTIyIZgACYzxzJ+XHzBU+ASv8rAzRr22nP4TMUGkcurrbALCgbS6q
b73L+Iim5FYuTl0ncJ6zSDo7fEokDtZVterQoK71ut71xbEpOJKtANcUJxJklupMchTLzVjoe1vH
2UlZYXHMmZX2PYbWh6r/yHH+7ov6zq0S37Lq27kV6qEFnK22wQfaPf7a1AWG7scAstR6rFgyMyoe
8hLkZWDGLPBPJZH020h5cxsyZ3qtUT3WOyQFpmL72ex8RanJTIexl4cyllpjphaZqFjZ1271krUy
HwnA5bK9T4xgOgisOKuYrQ/hsRSzYTlulIowlyp+6JRM3TTOrQ4vdmOr07McAVS1Kl3hsXnqCIfd
igHfHdlyYIBc8DojETFqFp4jOPAZcQKt8aPL+NZht88mmKuilOOLqbMd6PGrrSIX3D3A/NKKbsIS
V0JpMDagVhla9LylfAMegaY7OJO7K1dm/z04NPSrhBa8DJXHjqYAvF53FeqFoPlhPEmCarjKkaeG
FuRDYeveRPYEOSw293mS3ClmBYQGaDlbJOIYSpf+tSbZ80GNo/lfFX9UY/jspErFIoadxtqzTYsS
1mf2iaMcPLGFuURx2BnrdnPPO0o4qvAVNZWVbSMDjOdcr1Ml2eXkRjCqNW6JIkgOJbpkz6jhI+EF
nCr3yHFUeFqN1ybqhuFSYc0yG4QsI+isqP+YpvKGK2xCFWysMJXEMFGXuMhqMyVle8JZRtffTapb
da6+kxYtSBclD7rqBl5U03qNSgtCX03jBANdf1MIL86VL3rtw7sS7pi+ImNXTGJsGLPNY/Fl2/BB
bZOtUdNe6sWZk2jqvA2h2t3EyxeL7luugDG+3oRP5UtadB4IGefdts4j4IJxlyMQX7JTFrxpunHI
T2V/LKd1VbMOB5X2mPRLTm+svrRVNKw1Xbe90Ng5As+YObsvYRwBlVniN8o2H/wmYCOTDzO10KoZ
y3pfj+2jtKt5q2NA8iUwpTE1Q2bHTOdggQApx6u0Eg4Wpc7B+6sxiaOEY40VqOzZeaWlbzRtf5GV
QwYeH2gx41ettObSuR1RvDFISv4eAbzSMd6oB3JqgokmP21GHIWfQ6/BJLUZyye99myI2kbd8V7V
BWEw5BSgfffdxr7JmYitsbAjJ0Y5H1TKRjJi1TKlXZdAyxJMW4GQWMOJ9W36cZPnNfCw4AKU7BwK
9ipsy9DBVvBilZR+DLGuODsqipzxD0suMDbbudWM5q7uCbeJBSSOifmnyXUpzDp2AngzA3mbBLjG
Y8uQ667Iw42SgX+rNefHtiTew+557FCamUTzevaEwradWJ+N+dscyRQ3oLMmP7bgAJ3z7AueNfIa
u6P2I6mjKqbwOBjVU5Mipug4uPT2cUzbo9ug8MGn6aMzf9JSuAa2a36ZhNdRiJMW1Lq64QW6fdIJ
es2Yv/gyFHsXyc+BkM7/w915LUeObFn2V9rqeVAGuEOOzR2zCS0Y1En1AmMyM6G1xtfPcrDqMvv2
tf6AfoEBwSAZAnC4n7P32t+MGQtfUGp02ws+AMf8ATdg34XaGqdIuhuJ09gMcfoIIYK+qYOTHxk5
crrphriFmoqE/xreokBhVFn7w7ztRLvR+voCeCzdI8s4Tr1/UzY0iB1qEYkxItVx+JvYoJ6z3PpZ
z+PFBG/ALHUT+uEZQ3K+4uzUEAQ1u8TEp5Wo2Rl9lBubLC2msw2GzV4eKqs9GhCTumx80CB2Xzq0
QKK0uA1EB7gUFpN3+VMkEpwxrAitIEO1mxNuBnxuoiL/FdFT7Ybnll4aNbd3YbbtFfpPRnt32mlt
620aOMqeGXK2RHfkxhnrgLG+qPeNSS5on3IrB5C8TY3yLbUjrHUjdiWh/Qys7j0xk+8tRGXOfrEf
Kr4XMxrWMHGSnT034GopQhJcu9XAqjNtxc8nCpAgJi42Kgx0bC0+5h7NMsInRthT3Mbf+P7vne81
fslNQL2AMi1F/8bT8R2yrLKCn2Mz3jfC+Vmm7bM7NQ90IaCQxlrAh97Sd8ZdVvksB0xDqXfoo2p4
rm0TvJEeeu6qy4hTcDTS75AdyXNZGd8NfwCzlKMTU92svA0QvqQusLC8PPajfe7r0ySnvcMVlKPe
yxi4fVt7kV30qxY4sWFZj/sCUPPg456vf+ZO8+yVAdXovLipSAjxuXMypqfw6w6Z2V9GgBJ4Zwea
J9vOjZDU6Wa5I/2CdrWTbi1lc2Hw+eGInzQ03W04e5cRSdomN8wP0uOJStLDEwyh02jNi6H8UgII
Y+KeXdmAApO8yvbtZOlbZHMWswuIjTnpV8MYXDVtWe2CprrHB7bVrYLLPzFPNYvSoK00jPKgBzKv
ahnhMZLFP0OIa5gW2qNU+R4+OEXTporD9JZFmB1stWnAAhF6Zyob67Ehgtq1ImM7OvljWNa3spOb
EagDLyPaDPhoNy7V8nVNzc8GmLuqaJevowmGniOTq9iu7gJYt0Q1lHSsRpoYYxZTrEr3VasBKClv
2lk3oDb3O1wT4NUSJmVlcyhyUB8dNeGIMMhVO+ZbN5wvEfxqEtOqfKuX7Slw46MfEB0GLuJsAGDc
wq95jlgspiN+l75hCkBggmYw6QcA8YNUtlUVA1bwAi3aaJN4t9vqxtTbQ+al07Y1mO+mBMxTD5La
Ok8LWNvDbRvI76V5DiSj5hgNDu2wXyrfuDAtiJW999OZ2neKX2blPtFB2Y95QK8kOUsWpWHANGIM
xI0TjzfEjdxEQ4fag6zdIM12BuUBO7NvR4EZjvJUvS8r/QRXBrRZLZ6bEd5NRcHUysCstH289nL7
Op/lA0kc9yZjys51un1Sz3uvNEhdhEfsxuuuoEFmg0yKY6qRWOBiLBKiGuUGGSVHbsBkp0QX08Az
1tvsSDTXfuqNndO2zEooNnr5iARAS6/Msf7hx/2PpKFXEc8ro7ona7fjopmwwhQv6O5/RKP1s+uL
rQ/pXOppude1kX7ZBMiwYtVuh98pydKwx0BG8Uy7kcX8GFrOU+yMB13II6bMaqO14ioaNIWXRaPT
cUO0Gry2V7/QUm8rveSG0dTr3jN3VsUdVh++I1m/TZPvplSAg+RIUfcOS5jg+yueZ9/b1KAPsDoZ
37yiRo3kvYYd0nY6nVcamAQSuAAFBoS0W5n7gNeKAnfmftPr/qrzi5sF5f8/NazAYPm1vMGP8X8H
P4vNe/v+Hz9Jp2qn6/fs5z/++H918p4Thvl7XMHn7/yVVuB6f9qmZTqO8ExPqTuJPhh+Nu0//tA8
80/bsD3bFiZ52S795t/TCiys7qZreFJaHqWVf6YVSPknKxCe7fLwZ8bB//0/n6/utkinoMibfzn+
D1pOt0WUt80//hCG+C9pBfw5XbKsRDNrmZbNqyg/3u+jPOD5xv+qokqYJWtGGDIurbrM5NaUNecw
sp5S00EdJaJgO9jmh5xRvqxtisBH26tfnbHStx0Sk0NgTw+4+l8bLw1J+gMqhcpEqlSObx660gK8
H/W4btwKGdmnEDOWG1w6fYL1ifR6E/ueip1ynoMpHveeBjbSRHC8UEWgV02WM182oRuzxMrIvUqN
ydoJUqe3EeLOMjG+u+Paj/XmSkcMC2GbKWXrIEzJDAmSrHB+EXNmPzTcuwdhbgRBAjep5R/SpvU3
eZdyi/DA8Mejbu0z+iJ8LePa1mG8OFN4a+aeIAxgWyfZG8U/5BPlbJ/dSnESKhS8/Yx4wy3mWxY6
BjbQWd80dyELPIrNDBK6g02tKBLvAJYM7nfMABMTTWkxOxqA/+AdHW+s4sYjWX7Xxl289fTMYJKh
VMAZNvugK37mlvMTSgJ3iZoJ6ySgM2OhOg/zeQLcghIx19d0SfzVtdGjkCy6U+n54kxj7dL0FFeZ
+O9B/z0NmXhgDiA3eRY+e9RxtmObwOLNaBHYsq0B7/3y0/Gmrf1bIrf9TaUn+t7sQ20V9WTp1Fl2
SLrIPNsEV1qV7t0wUW1IrClXQ8dkvzeNZxDp0bbN4cD6CcbdINpR/ah2dPEhcmjFzvRAeRSDdbHQ
CbtVsI8999QXstqVIZGnZMbi46iJMjYSFxByTkKVO4XTOrC8x9LKwbnWdb3HCL4J8NKhsM/fCj25
R3h4dAjwq92OLmTmzde+5kCXbXVK+KRsHYGAXougOnlxgoHWDtPNrOdvlYYMoAy+NfHeyecNa/KP
mM5RF473LUp/lwjQLocjEFvjW+gW4M1t9PuZSWuPfGLaK0cKIMahtd0Xvba6XVr3ybb1jB9aFX3z
SGLyyseaRIGTk8L7lYbzDifr1XQnUBsd325lFe+OmoUGAylcALN8zDyac8gCOBYFbGl79v0zQNYE
gBamC/LRnbZLVmNlvupl9HMWdbYRBRpwWZrMOLkdUKlIUyDeMzaHGNw2Lzd470Vgoce81eJg3HrZ
9BJLcUDLuZ+Y7A8Vrcq2geziZP1BIuKZQ/2+Ga2PPkpNVvLBIc6bH37I6jOh98sHKu6awX2gzCO3
T0XMAjvnVS+s35WOFmLs7Ns6kTRC0YdSjSRojAoFdt7epPIhcZMgFf+gEYkN0XQZPyi7VEK+mbGF
wtkfyHYletxgRekYSbGp8bYwlSpWQ35f2EO/J03U3hNU9xQCX8ltJNG4Zw+hSJ9K3XwlHJFKTnsO
0CR5JcoDfTsUA1KZ+2JILkbk3sdcca3rXlmRuPZrJ0ZO2ucQjpGAjLAUZTrUe5YdG83Vjn3q3Jma
tzUp5k9VFx9Gs4JMBBdOzDXiYj37ED1R6wDtbysHWsyURo+BRsktgJ0XeHGxysiC22SVR/G1T4AR
5MMvTc7QytLq1ep0koLJ69YQbbmaCVUmDK/Nuj76r5U90vYaiWoy424t26g7RFShVkZr/YLt4a5E
Ovrn4N5VGPXEr5BHiROF2x8sEt0dlRtzG2Upl06bQao24SEETP48vT9mfnoSed1uyYcgYgreJfcA
TnPK9iuStKx1NDuvQz7dIxABEk8sF5O0nJa9Ly+xq+W8m5rgZ05Q2Y+XQLT4GksvWou58A9OiN41
m/GY2D2NWkHKOQHX49uAs3qjQ9VgbfKdLlRt1T8SawjWSogxOwASioaJYB0KwBmKEw0WMuviG5lU
aAISJLV20NREEsSqOUUFgxLvESbLKeRSgcwF4aceNYrIWNDJ+PUPSYr+L/1RjDReA/CZRUBVLqK/
NZPusvESwbooxZRb0g3SbM89d0NwL2jQIb3DABz7gm7Kpi+1y6RPM7GdEdKxMVoHpUF6Vla22N2b
FOc2Z0YxXqluf0gqw3YmA2vjpnW0GyVim3aaiAJFm2eULMqNkPTydAAq1lbZk4+/lpsZ+qWwiUiz
HMjY6G2byNNYbAoWpFMIhURkQnsfjVQcxrzgFqtDrUJSc9OP5WsUocf3hvZ6rABPsHx80TpANGP3
AgmkoY+oFyz1tDX9s3ldhqG7BsmAqjEhljMwMYNODMp0iShHDHsLbPYaASOrCDpAY4I/kCTWvh5Z
MEnrCTH1E3EpzrbqSQ+OrQwys0WtLSY4QVHUYC111ylxi/shTYLNgDB2JYLkHUz3N4wO89PsovX2
wGZJJQBKtkoYC9WsOwiXz6fNlTakP0CGHlfmWN0QkcJ60TsFsoGonjsXu9C4I9rRyXfloSatDiBs
RBAdyKXR8J56O/wWEZoUWJJOpEevWmLaKfurOlYQ6S7gm52BqQtV+AgZdlkjA66wQLH3wuLTSXGg
V0+Vy+3FVsmi5cwTS/IB131Cc9QXpzyZ6EaLG7vlNWoMJPQ8Iug5vbnptba+2FW7ShN/upsy+y2o
qD7X43CcI8M7W8FAYYCJd61Pa7/mQi70dI8QO7xAbbyKJgTcDWjuViegD1IPlKTqfUIbHItz7jvk
7pbmL0+SPm9MO4r6zbewokNPGINOssOKWnKx6SJP33RaeAPxJb0Y5yYPuPjgTEBkkAdgVfbRZdaE
UL/aRJ130GeCZ9vnLLYwgKjlMqpzWlTUm0bCzkli8reaM91aN93EiZcY1ZutIyvXBm7Qg4ZRnMEM
WjgCphZ5LQVnlCeccAOoGcYW83utwrYJf3jptaKhD4w1tIO2Pr84OviRwsyudN8FLKE35MpMzW4g
IPlsJd6bEVclMi2HGdCQPKKC8dAjcNfuAr86wo8Ap8EH6Phmv3WwN21kRnSCJvV9aEIpM0aM6cFj
lfToY7KfokpAodFpB41x9If03UwyLHEld9KcqiPjEYNVQ3Pq4OjzkejCOyG8kYIaM8HInJ6niCq0
04CrQRSJnrFqaAHqI4DyHF1k0IpjXCNS8zsDG3/oJhsRkhnuVeMRfT8iG+B4NKz8o4vEaF3MhJ7M
WJaOzAI7Wq7HUfKtJxMLfkNSC+4zufH6qLsqmznatBbV9jrE7xX43oG4AzKcpcInyfA9pU+8JnN5
RwfjmvsSbcpCTpvAsVvOSE7QNPefhQLsdo/92HtrvxkIQnS2qPacXZ/HBXop8WI5oClyNPfwY4EX
qTlXQk1gom9wdGM8aaN/oktcYgJcGVbaHSAcXhHSEx8Hm1sgXVNcVSEzi5puqQFEgvmSjDZ6l+Br
g4brhzcelCjuYBMvqdLv5xR+rF/fhxGpCtR4yHbCNUEDcFU37bEz5HPTtdOR1OtyF+d0uXQJpsMY
HAqTSNpAiPYkN1t7mmfY4Pgy6c6Q8kytID3apr5N5peUuQvg5Bh9LdiAC7CZNyOrvnc4tjYsl7/T
Qt0S7QGyLXbz/ZhgREMdeJ66wCMA1XLWmeh/GU3goMVqiq0jGZSnwQFvVCFztQqT6SZTTd9EXVcM
8nr4RWnvfQrtXVXISyZgukTkkq7CTr5UKAu6pDU3ZtyeSnIuGdzcHVNE91QVHl5CrFFxuWuG0jkK
YwBb1wF3HsL53qlGjIBZTSKtU5ysZnxM+rKjxVUpy5GZb+vRlaw6iC+p9R47MpEYTcHwbtHUn53e
guSJbQgCTrXLRPwe6fpNzmRF3Q2RmXiUaD1nNdpwhvKj88N1gq2ld8aq13KukxpZ/QD5JO3PRfaD
KhhkpB50he26Z1au+uM0HK2oRIQJDycqmg/mSm/M9HJiolj0gE706HRapD5s66lrtu0IpEwE1LJA
gVIBL6p1qFk2iJpq29uAODmt/QwNqM6yZeNEE75S/RgbnX2hEGHTAPY/ZnsodhP3nM7JJTB40PAk
BqQYGTeGDxFH7pKwd3YuMpn1FNLPzFKA6MrXirOBIQ4VX1JoZ5zq+hFpxk3YUbgKYoqtIW6HpI/f
smZYObFWXoAl0i+CE0WzKlcd1OFMBd2766b4ooWkFowOQvfAHV71Dm+HrOdDXcpfqUwfiP8D7Gpc
3DBlieghQwFVvk0TGMUNinVVyfWbKyI5WcbUpHMNAqzZVF/5hNBrBMLt3Uo+BQ6906obir2dpjoR
Sd9mVmG0fc/kfvUBcwkUUSeZo3QNanitE4D/wNI+ZLHXW6ayOU62LaRxjGecyDvlla61Br2O9j1G
eLqiFoBfo1A9AMmchMUOpjOofjtBdLO5bVnMt1N4cgEdrxq6zismtdzPDZoaIROxdRIkG7ep8BDk
Cf22jHIbt9NfuCuuw8bZxUaoMvNg2JWT9xqZ4tkAPfzgOdq9Tgr0Ji4PIGVMmtffHMqL9JH8YRew
ZM8n1ibVvVmymvfmHjsvyTSboJxWQiduIxFIIVDJ7mwQOqyx8w1aIRNnS/LoIRr1lJGXqtmj5oWI
bOsJOSlNUP0xjiFhj/Qmqq6GqErend5FyQqRFwE1bvVEqZFgnQkcVhChEW2sb2Uc87WLF8+iShvG
Nfc9plEI+CGk59thiKMNHLZpR6WYPFf7lCS4Nqj2yRVSWaTSxrDui9e20XyISXq/E8MbYTDFuWAo
iHLX3ceheACDjO/MLB/NbI++MwJdY0umCLd64yq4IeIWOnMYwpKtR77xuog/8iB8jt3KuiqL9EKn
zl1xvxyNX55Wv5Gyc3Jb3H71XO1dFawgYOqKDP2Eb3RXnmWTkYBkyQ7RPxq8xlUn3GAFqx1kB7eo
oLnNk7ehnXCpDU2JMDG+dvSBnssvMQD+QsWJNIlMM98iiMwa8K+N8GmQ7uWb2Vd64dbZ5fZoEDkT
94g6wZIO/h2d+VUIWOSUCIkb2NBWWude9GjcsnrTtiTxcoW69Bd9krk62FUw3ErqA6Bqh6kbDhOo
5iJtr1oT33fYUaNqQohnrv4ohso5unJ+zog+0xJ/ncE8hUluYJBvxaFlxmPHWCF6Kqq4bl1kWy5i
bjUvCSD9oeLIL4almfuW8DnGU/2p7L1vteRKs9snm3y3nbTFx1AgYgYCXU4mMmSapdi82vBiU9Wy
CBPPyuyx1xmiIhXf1KODCLL4YQwrJA4hZZl1nAYPKcgQ1mLTpSUXDxcvlqpQ18V9PkcvidCbewNm
KzGHw/ts7YcmLo+OlC+4hNYXOq0P0Rw+ztKVfKMMYJFZrnH9FKem47v+3F2O4+xH0oGl16I2PlTI
08u65bajNgasaZtrbr8cpYGAhGLk7d41/VsB+XCCon70w9w7ASfWdj7Ykz7Sochl3bHJ6Jj5Bqgp
a3KjmbOJ3SFFLEvtbR8aGHlRH2GlZzHp1qa3SwMcnaHd9HfhgF+kGn7lkmBBJL31NhDhbeOIp64B
SF+6fX6QLO+MvodCzIj8MWi3dmh134e0PFYpeco9QSDnhj10U/gZsnRAf4PIklc2MjBVKZ9nUH+g
aTza2kzBwoL05RrWlk863xoZTGRDJAhoWCmGXjJttQfdQWmn68Ot9J2LNtjMISein6KgPOptRxHI
iFjSochr2une14qRyQkK7LS916zqg6GIiGJpX0w3O5Fj/GYjSCgCDT64pq/rJLgWzrmOTDp+eHvm
qMMlA34jg22dlS7mKJBHkBDeIiT+vIkeOVxKG52og/vUc8WmdcpXbg9nA9VgFceolOJ5JkzIugKR
zoxOSwC/4ShC6+leJ6396pXipfSyewQ3REyV/Uc3eugbi3NUZPratMmRiMmpWDU98SoyZViZSxyL
TPU4afXbzqsvxkTWuVM4BvVZfyVycvnKqrmmzy0PVpo/zBo80PKut7RkX7StRpm1f8ngEDnSD1ZD
liWnYeiOaRTTQZC7GoIVwWJARt1q9vcBJHvKCdemFFc4Faud1SsUpyfb1diF3QaaW3mClfnXRoIA
OUn1lOUxK/SbtQZkcu3OfnEaMHPD0NBwNKXiZM/BTcOpBFmPI7/KvqE7/B71VE2qJm3IEUNAslwc
dlQWJ1N3SZNs8CuTYEtoYiJP7QlMZnnKyRPR0sHdoBJ9kanO65s94u2YQ5anPoWK3JjAvZdXro3z
sI9m1n6zY8wUQnipba/SYRyy7vcR5uKgT95AcN3VMVN+13LL07JB6VDwofzz2OCL0mM7PC4vcdlM
dJ1oqKrrOxbIUit5xMZwbmXs7apgg/yAH3gKrEQLF4WyX1+CRihgj7r+WG1Wx9Z9Xi5G6VDREn19
MNV7X/6kEQR//3X1v2USUSAN3Kw7V/yTVMuz/fKOLadDr7Z8DstxHhKB6Ijp3pLdd68XOAUonwwN
367V1Xt6kRG4124cTsSuMp1iPabjCZY5i7FgOJleexwidKpaAX1geaXLKLIcFrWc165aN9XqXS8v
vZbpS8XdilsMmS6eQB2KuPRAv6U95H6xpeNHpGs3MG0U3V3b+OZutGLwIEi34YGMitGEnCnfVbl3
T6cCTN5kHkL4+nvmYIwJmeeVhzCeKUsBA5uyUdtLG6TEOor1MwkL5tmo0S8Abx7QqCTDSQ9aQAy1
g+x0VuKn0EqK0/J/5gBWg5XOJP8ZpNk4mtOcQLniMGzEwdZMW19TXJzg/TDDWMbfJASu7eXNdTst
XyGKVBNtE+WwsDoRUFOdlr1ls5xxeqT9mnWo4FOuwooE1infBSXweaks14vaoJJiwCyJ0ZjQLp26
0sWEFKvB3uOXsSUDQy+juOPMlz6cktxexZ1kohcBsimO5VQhYCitn1nQAd1NrWuXSsFOR9d+WjbS
qYmkarnkHSftT7Ks8PjhmwZm4dXUjfwmoN7NaNPOp6hhqs7iqgB86QP5iQna5Ma2MVpWPcvFuGxK
dT4veyEm/wNcv41W55D1LQ+MWFApOJfazOrU+Ojsjrus0RUSZBeBeZ39Tc/j9rh8DyJ187++Eao5
rtA+tB6VWW9H36vBm65Y6s1XjdnS9g/ieh/o87dRWM7GirKbSXMlTFk2FcaaThPTDgPgEzoCeRnd
6a+fGbVGxK3tHh1kHlcp9lLkUvrWLVkwZVQkrmyXSleKzm95Qj6MRMjgelx+ZmTDFUmLvwZ4i2jb
tL1ZD9NeTxCPiSHoQbNkdb+XXGj0pfPsGrPrAWsg9nyqoYju0ExqvhVeKosahDWCOhwS9a6KkoZy
/0BtgQpuzSRJqBet1/S4Sg0gTMZE4xKOLEu1nkPNnL97pAFVsexQ3ZpYxfMDYKcLIa6UL3Ijv/jT
r6IzwitbNNSQKLit5nBKjnhnDy5yql3csnoehgm/Pqe4cWHIFBfMls5GoJHAlZxehUk1HzrYL9Bm
U+QqIUYeV3utAmUWj6lyFtnZRfdPLGvtV5tytO50FeZqwE8tgcRsLD196XBXby0Vs2AM7kdUZ7dw
Nag6ND3U+4o5tn4VkX66De3oisT48tx5SmIxldaGUJWY5UkYKDxNTbKdkNn5a+OMAlY6UKBN7sMq
cuxd6Hp3FG6RUvdAMs6ZMZFoNbfMQQKYOhG3OrctNtYkBFR8TTAVYs+MxVYzhH3Q9TQ7y9kloFpt
gCdQBLKYnHXOz3Fyok1IPlDkFbjTgSCfDFNCr1d7ldose18/CJtSnEYAzuuEjul6+YEeQqpFIJVt
vp63/JXlyaYRYYcjOrvSNVzByPpOyKEbIhzUrudgi0RGTny3NZzQvy6Pfm3qgRCg5TCvsXMWFqYQ
o5dM0UbnlLetvnJndSehTn4KfN09jbpIdkOmHxD7bVJmhJPicQwYyrGFtN9Vbip/wEBiPuy9AWFY
iXd19JDYcCvge2F4DCSQJW6cx5JRFbhle8pAbFOUHwh8gwtzNqYUv9swAvxiMomS6WgKxrV2CQpi
FFhJy/iwcMr0dvMckSlEdWVd2O2LLCouL7fddUXzGKkYooQ8omEJJkKZzud4oNzaXedkF6UqxAiT
UwjCtqT1Vm9Fg69A1TBPkuwj+DsxaGwroZLW29CXNZF+jHpVbSUfGX6YD3D69colS2CUj7H3Yk4U
xiMVuNSa0zdu2UrRR3bFNFDpKuoHx6Xx5arAprplna0inApzX4XRY6hDr6KYYa1ZHm1HUp9S0p98
Kag8SoK1O0Y8FRDVNCWfggqNyuNblwwpX4VJYRt57LO3KOtdxrUbOWnKRZjdFEJDWUkeFdEFXOwQ
Vcx0yzhYHg0VXeVVTBbmkHwPByC1k5fXLmVto7a56n2yF0TanlVZVs360fH8AtlF88s52FV8Kydi
WoXDrXQmT4s7wwCI5SZVOVvkbeEd2Q9x+FJN9Ni89BHImDqxuGKI8Bryx9ohuAuWFeTGgjOAkXLv
eaO9YulQrSWJXzN/DC4TFSU48kUb7VEEUzFO0ZSh/jaJkk4p9gM1tvLVXE4Qd4gWSx+bNqo3vRS3
MwMgVzB8KRVGJio8ofqsX2Btv7YGZUpyy4oqO44g2sosei/pBDhZuCvIOSNr8xJqt5ooT1DZzzZp
aBXesi41Vi0pabbhkf3gHEPS0wDSXyMJoqXQR+8IN7Zjt+1K4tbs6M533WSdNJhwVCBbacizRkKb
NgWrjMS2odtQjdh0bk8ku74pYrgIXrm1THJKVeBb7eqXwe/33cD0k0Q4uhBXlM9NcuLSX5roD4S2
ffMJkRtLApXydJMMhMsRMlfbxoNhX/lEz9XyOlFJdNT/Hkai6VjcYEIH3XGeNHvcWDbK57kn1Y6r
3cBS8femk8TITS5jaRbGb+UMP2VSyXiJSUYeIoRnoVLzoO/nVPpJ0vNgdMMJJZA1DyDCDh1EpyaG
qX3wXGZv4+TVENW47G3A9WpyxnHTODMpdsy6BwExJVHJfjEVxk5l/cUWI+8QJPI1ZO6BmGlipGSu
JtU6k1oFX2ZLtfRUq40IB8pS5RRzdTb1Ngqca0S3m0iK6tQFRY0WmHUsWGDCLNW0cNk4jnPXZHO9
K1tKx6tITeYmgNXzuhm/27PCfWcsYhy14uj7EuKKM+3D0ldyApwpps/8e/nheBM3WXqi4lqeDLUZ
lxlapvftOqPUjFQVha2IQN7EXCt5KCYgY/gMnJxrODHq8aTZ+HMtGnTIEa11n88ZUrfEIzTFwojq
zQCsBrDPdHTt4RSoTcaS56S/STXfbmftwc15J2C3uOUtT6pBJhxCO4dqFfNRhw5IbMAYJPOp3TEu
/SPKQCNJ/S0BvM9iaHk7WVQzW7TUOx4/Z480g8wOVYaWYgs8jwGTPUHsHGkOzFBlM1XcNQg+pxn2
9zEx7Ed9CNq91w50e7/+faxeCI09Ot2MLTonQKZg3mQg2djmdCTc6rFlb9loorgquPSZH3njiamK
A0YHnXQ6v0qzaZWQ8ckC3HC2yCuiBEeRqcgdmnSF9Am+7F70JqIk3KtmIdNfu9O7E6VAbCwO1p4p
smgC2ejEl00wc8ESIbfPqQ2flo0VOlsXyCGIb/UO0RLnm5QpD5WAWKxbwlNW5OpGu6iU31KNYXE7
plCQDKeoN2WNCBefocYJwFybtRfLDVTn26ZhRGWXB9MGLirUjof/0Ro7x5b2f6exIyitqN9/FL9r
7D5/5y+NnaGLP2nlup5nSduQwkXi9pfGztC9P5Fq6Y50uQlIT+c/5SD1wn/8YRoI6Wjb8Ju6x4pf
l18aO/tPzzME8dwI86TDH/njXzR1/53GjpeBhO5Ti3f88Y8/UPI5FL3pzDnEhFvU19z/LLHTs7DU
fW3Wzmkd4i8Luuo0NGnFBOjvvc/HsNGyUpsIo1wNy/7yrP/ys9Gn0l+TbbD67efq7y2Hy0ZRYE4U
dqmoD95tm3TmvG2G9I7eSLvDE8kwvqCDm6Yhm4wEOxS+PBgtVGO1KSe1vP18Up0T0YiMmYeXZxHX
8ftTf/tzX8/5+kvL3qhl3M264bUnTwiKBn/q3z13oBjMKP3PH/+753y+skZzqJt5MGS+npMbzbMe
995WS9tj6bCOanzkIfnM/UE3bYLfhkTdNZZHl41jN//pGDAPI6X6JSRQCBit4Lj89vIQBu3sZDwu
+19PXA6XzdczP5+u/u1v/+Df/fhfHgP74O6axEarhAaaG8Lx6y8te9JzLo5esVBRtRzgLcxyl91l
E6sHvw7F6PNjk7vf54Od1LFheqS8LR/Z17f4L1/qcpgv3z9qlnlDdQJdmV3i7cE8V54mdaohFQpx
7UF4iUNVzVpOUpAPkDYNAh+WJy6PLXufv7ec0oKiyA4r1vVynk7LY8uPwaKdKxliZ1X/hCUAsvoI
HO5vv7vsisG8tTtn2C1HnxeHekXL4ecfVYcS5ZShXQ8m7GgzErBSl91lg328PxI7kKtBGF+1Go/V
UJyoTS5G1iFqz3QItJo0WawjQzYnCDJhfVh2W2VcD4gMoGJPOKObo31Qhbdlw4qpY5pJNcDwu+gA
MX67PL4UvJY9PfH3yK/0/VLHW1IrPot5X8eyLuQ2tfPXpfC2bHDDU9xRlcilIkfh+K9D6pLPM7E4
28+SYkCXwsuBSi2lMF/TuaSwYUBkqp3DUuhaSmHBUgH7bVdGd6PFgquZiBROipSJCvnt2SlbdqFF
M2uqRiy32a0dkJhVWfpleTvcK/kXy65rdUyk0oxYp8LzYzy0jshuNDwRDny+Q2xOnr79evkOaw6c
oZAQv8pAS4VyOVw2S9Vy2WMWe2GtQxyQKgpRIFc1MPyizOnVh5JlZguAorlbPoW44xxY9pb/pnfa
hHKPEpWaa01exHRC4QbDfEI0NTh/1y2DSJUwLbptmzJBbZrC1YBHT7RrGZXkXsYNZZvP12UsbJ+Y
M7QQHp4E9aKW78TUiFnyqfotDy1f2Nd35e/mkuInjG0G+STNnkqmy7vPw1S9ZqyKGhZI1XMFMpZF
fnDERN2cmMo/eSN4iMGcj3FFCXNWRdHlZ8ueaQjQrmlKHhEzKU3NpJY9byxp22oVk8UqxBZiyO6H
u0zMWjUPBGCHpAXDZ0WGI5t8jh8MNyk/y/PYtKgAL9XHpSK57CmzBCdTQDoKsypD1RyTVoWOoVZV
9H42xEwQV43tjApe8KJrYXOa1GbZ+zp0Z1Y7rCd+LQ/hcHkF6mdvw6LjlFhKqC7C2Z0M5stXVTVE
cANYrjiMiftcgibafr1ZNyccAeLm329+pMVI9V4rkdD8/Q4/3+YyE7bV9LVsDXHUs6uvuuvyLr/q
riX+1xMwut3o1v4+QoAOTrInQE+98+XtOlqvipXLdnmgqOj/O4M4LHXXbgSh1QmiP347X5ezA+Sz
R00FKZNs1M3/8wpWFzqpJvsslAY9H46WDWTj60pl1YkaKgIS3t83sA/gS1qs0ZdvpXCrgUJQfwsm
iHaJmsqb6ra9HMZwACmsqGPLwAtazD3C82VC0Cng/7LR3azktKn6HYoV9Mr9/+fuvLYcx7E1/UQ8
Q28uJ2RDCh+ZkeaGKzOrit57Pv182KpqRUdX95q+PTdcIAiClESBwN6/sYJtbeKb46ln3p1DViBe
Bvm8GCeYvOV8krqwXL57VZ/C7MHKWDaILpKeq3QDTEuBiu4K8W1Qi7ZZLcyk5PkRDyma8fNt670a
Ezltr/TdDWGc7oTH8szjAOyKCDabcQbupmLZu0g3eH9nalkhD/hl327gzJXIT4FTMLZujZ/K5QFv
1Q8pm3XxqWyAOMEGUjF3yeFIpkmi6b2mk/aB6R/0VcIbj69PHm4pXXd71tk7PI6HnQ/gwltW4ySb
KDK+OCP4hVVlOnQ1dMrGSxhPr3Wyi+RIAJJNHZE2cvi6K3VWGsVIOmHHpLqyeUMTcFFdX4pS+66f
S9EnNooKz3J0ldR32zV3plp+y8LbBN59q3fPlemO22HwwCYZAJ5H5aJROfARJ2DvW1HfwAKLoUHN
iTqjZDlnK0mOS1GOM6g8ooKegkJs4ReqLMuksiltpHGXUpRK2dTqsJQ0Zs28NNTjdj1Hdsdna3CS
SydySGqlo8VVWZsMcONN3bk1UxO1n6hOrj3FYdqgUO6UrAbVH08OVzKfkaJYVUjp6nbx0f3ibw8X
6g9zaSl9/Hv3jXeHP1wNLx3m1dK9Azb80A/1Oy+Rd3d5aXi5hNe0UHzhipJY5qWPjjSjTTfx0pP9
0LRBm4ekNKRONoM6et1dfd5O0lhK13Nld1ib+IQ2huzYMGkxpFQn6I6LrJw0RgOAWileaq/9XC/F
G1HfILAJov0f15NT/q7xux6vhz/copz8rn/Vq9TNCSOFnxxNNQRLxEU21wDMh11rwXqPQAmidpJh
VsnaRiWdrhvbKdpd6Cz4qlIPNog4SKDsaK5NPuzKgX9bV1UxGoZDhvGZ6tCS+cKHvi5X+dvjA7Bk
TApxJbvc8T8+qKnuXepwPmeQkuK1jRxurfSvI9fm0sYxYIKMxOTqyQI4jQ+g6lg28uVNWs9P7hlT
sdcy97Wu0UbEAnrcVjLJK8bxPo6A2nQqE+eoBYcnUz7Zv24ulW1pIKHX4JP5sZGlzrx0KZ3Ivpx+
qZR9xKvnnVEirO2jpBz72rSpJ11jIdsGpx72PnonTr9rWoI8fptGO9shibyDZewh2YLx6yivPTyn
p1dj7rbegk3eiN3CVgmAMF7xX7LVtG2QuSSaTXwTcczn91uFazV0mJxDYJ+CVbdPUoqbwrmU7GT0
Diz1oZ38FV27hLtSYH3IvJotcOco0Tfa2TAZtAuZ8c0JK/64zJlySWgyUi9xqXQ1hGxGEw0rABgv
psq053o0o/MV+4AT+gXCi++cIEw7p8HGnCnpgTJFMH9RzOwZbSnhK3gLzM04tHqpn3q1mbxwPSFC
Zeyiyvkpwa9RLYmuG6lzmSFsLcOCR+F3mIOgVbqrOtIzZkdmINdcB92N9Ova+rhfyuvYV29i2QCp
H2+r6ovOEMwQoeZZjppXyRcjJdnIgbwmDo+CQom0BiHMy8bMY9Kb/j6UsbFXo3kq2XUJ0l6KUgvB
7wGd4mC/TPF4CojBs9ZI+LxRuxw/NjbUaC2nyREp4WVQW/wYRIj6d5vin3flqNQlKD2i7zs727Js
xlMYLMQIU7vk9wV5LXXXA1Ka1VcVzGioZGo2L7+vlK4boN1//uZSJ7vgNdV6QJ0i+5fSOjzH6zLg
4CerBXVUDsgDI+1UnLt3bWO/qlcuwLnyxNywPF13NXlFxrLY69TxBpKqQq/91TROwBOF+hJs3jXK
reSQJJiCjixV8V8Mu+OsAAC+yvgHJHyYHBm4lGdu0gEWGBHd8LyKnAvK/rKBHKmoaqiz6TNidZHB
jFw2A/haJhG2v0UuqL4M4I3AZq5jGIY9866G4IUAvL+cctD3k4U9s4S6DRXvvu4OgjS57ktJ2khr
2a1DUBL/q2OspqVbRCX/z19hzH8hMj/8Pv747cf7EOufp/wVYzXs/9Ety/Vcw/YAqyiy8l8xVlO/
BlWJxOo+SWDbVi6engrFdkhqEW+1HA45LrW+bQIBMNz/JqhqwKH+EFV1DfIzLkwMywpchEsI7b4n
Lse9PY8liGteSFAdYa3tPN57N0jfjTdRPMDV0hCuTgv9po5/DMNKOjaLnbu2mZAnN9vPYQU9bHSi
ee9q4QH38HYHk7DWQAf3Loiuvm1YGplI1WvG/MOIxz2u8N1uGDo4oBgrrjqueKO2HvPBKPdMNT+T
cVl2QRrqm8Aon8KuQhTPZ9oVdfcjmByzAmeytjX20WuSAj5kZLZidGPS/pWHtblD0e2Tb0XGoRnC
fs87KoKPM3rQpEcwiZqOs5JT7Xm4uzfQjp9AYb21eFZ8sYJpDw78IfDD7jZgvrS1xgnvcC1lOW43
jzGeoPCoURFDQv+XpwURCqWInCWTZ5yZPZ5g6BRPmo9nhgHJE6AVXDgXZLee5qg/IRWQFe0WL60v
A/aTqbGeA/w3UG2uv1VV95Toyz2GWfF2IlcLbnA6+Yz9N0kLQAld5eds+qbcyW54JLodaA5gI6vx
EkQjaT91hhuhAObjFrkxfWRAmCsEW7g+RMo7APf9jFY2oocjjOInZ01q5FmLbkcQcUoOBoA/HFhs
vuz6j2EwTm2lo8fZQ0mOknK/4uGJwP9vrgbuskNJK48t9wxiJnxIqo1LunPpnMdJR/qqzB5ZN6LT
Vi7z1g4m3Aumb7NTNEctjHZRmnjISk1M6GZvm6ZJvG1T0tBJmXe3K7gzJ9PBBWIeuEEpEHY0fhbx
ZAJLt4dgU+kQBYhOlR0RgN4fT+NQpEDQIrB3Pa4H6YqvyKgZT3ULQxWoSrrz2+DeRZAQblJGIJB4
Gypgp/ApSrXkPs9G7AH4bqo1RdALiE+Ocv1K+HWfTyP/A38ZkMIuMxbrZp4/oaRxDp2qv/NefTOL
jlGHjbI7/OG0Y3jPK+5nmdjZodNLMOopaFvERyfklPQv6PqhrONjxVVm4XnVA+BhOOjcaBFQCGzJ
HyxQlBCMWwQ+GqaIk/Ulq3GGjhAPbB3wnkhs5l5gnVMmpJsytNetYZcLQjrR5wAmLxwpi8e21+tt
WOgPZjx3h7gzCwQ05vG+VcRysGeHOGE2NWrZvHUbKz/qFjSfyUHUtUNnjbtGDAsQVjTlzg4Ia0bU
rvyC8W5351cV0vXWJyuPh2/NUL7mUflZ1zWms2PuHAkDAg6dz/NI2rw1tBqPtNbDygT7qcWY1jc3
QS4ELwbth2YhmzrBhcpBKO1qgzEE/++joWm3GQmmhzYZJvzMNKgnCalxFFchAfkVlKlxBCeXOoc8
jK0Hv8A8yTaLoxqucBktLMDQ0ap903Pjvtf94fdmAOLg6eHd6qN5DMITp3UD9AzRQGaUZlxtda1H
5FfzQV2H1TfTqeEANyDpwZmBQOwywIN+b92AArS3qzbnj2GQdUeXkMJtQrgM8d5s4sUKHSZqu3Hr
9Nq4c7oO9++xAhHmxuY2bNG616CM3eiGw3RyhAuZFlB1vTB863s7/TQUFcEZIjRo5tubrHD9U6Vr
hy7q1ic+Z79YfBMmyigJWp4EUoo7rKndyyZP0/vSCW87D2mtkp9cA6h1Y0x9/xhY8+/MTJxX2Lw2
zMd+B+9jPA/YHhGUZc2mu98XrbYPPibpjP2En+wQPAWCN1tDRTdkY6nSEKuJxnVfSqWF6BNgNiKn
l+PI6xInVfty/Lp7aSmVngAW5NC7ohya4VPsu9l4ki6kidR/6BGTHFaAGZ5gP0y1hh2UCWkgRqmx
WmJeipoyIZV9KUkj2VzPycRMVQ4zT2eFej10PedaJ2fLAdb0zPIG1pSLl2ODKpV/fwea3Jc0uFxO
enlXvJwmV7kULcAk/N3R8lMf5mPXsi99/O1nvXTx4XPKOTNh8M3ste3m2u+1XdeOr4sTIXF5/R7l
tMsHlIbXS1+/k4/NpeG7TyfnvLvT6xUvZ77rXjqFfkpO4HqHdT2aW1w0yXei5Q74T/3WsgE6jjOt
9P/uJuTQ9UbrwL6tcwc0tTF/i5wRbKF6LC6tZhuKdYh/ZW9hC5b1rI1bM3TuUxSioPhHNgjqZNg3
c402ucHafCEWn9Z5h45vqWDAUns91JP6OrihBu6O1td6KTnqZOnhevTSSxcpkMi7HkF+36Q1WYq5
yZozTuipzqI4GVWQVYpaw4Lwsr8kGpgQRMK37yrLMBtvs+rLpYkckPPCeDH2sz49YpEeMA5oLmuq
IqiMXbmsDP2EWHI/ODcqLCZ5SSlJKhBtLuXznadbE4ZGtT4kQTgrOW2wQGp8QNOUoaA2H8zeNPl+
q3OLJgrvDn4z5sDlrd8Fm64bf/e63xnJcYcnsp1rCHEQciHXt6rNooKwsnFVnvXvdq/t5DR+DTQT
kZsgSjEc57kGEN15tzZ0kkSffwrEvm1BE2F7HwO9saZvYeG+AncKtwnYdO6Y50lSUJIpk91m7jcI
l5VIy4MdtlxIezAb9AAcaOClHWxuGFuCwZdNp9D4fpVFKMkUYwS/ADU0tbwL1PJOQN6yW/ercRgV
lwjpqrNsJrRsNgj1oCiBfHwFc9VXxBxEFZi6+dgPsOiWjbcCVZ1C7ziqbP78jw3ean/UhjPt6qqu
qhsMdZODO6MXMnXJebGwEFg00H9z7W/dPNSOeARie7eWt7YdeOum1OD2D26VQY1j6gghot02pmGd
PK+zTlqkQdmcUuznJTvSmggtT8h+umPzzajd+5YZCa8zfqp0fikMe7mNYf2bOytDxAzufriZYje8
1ZHIV8H8QIsNcLpnzwY457FwRvSAkVySOpfECiKcrWVVxwsRwMSqIFdho5J1y0kA9IBx/ywFLslt
1gT3o8IGym/Ak930R1AgyPeptJJ8/4Kqn3rfAHb8ItkkXcUsLzmmMLeORF6mg9yDZCIuHBsCODx/
agPNjKkB0zxJ4wge3mlCjFBZgwPjUJzrq4O5mPzKJlpiDMzRf3qYtBIBNIAsfPPq+b4QvnRzGY9p
HGyuGdlrqvZD3QJOchvPEf4WajQMPDIpWrRHfJzn+krqebePbQ+6QUCdsQ9Qg8s12yLpLNlcOAw1
/OVinbAUUs+UfDx54D4SMvzw1o7hs0nGWz6wlK4bqeszzdxBUfkqTBTJd7N+hDbSm2QWJOktlcQG
x5uxRzZBPrQ8QlK6bq78Gt4mTFexM5ccn6VCjFcOw3V3yfVvUxThFbvoT30yOQQeVbLvUrTsGccj
H2GGRQWMPuT8PuxWnb0vrCg89A0IFkmpXTeSeZXdyPSbA4/FyZ8sUmrZZP7e60u7K60Q4IPaICtR
7+aQ3wvKb3i0kZKOuuGPOsngEqvIknx/ghqQktRdd/u8PHVmC1PQsd3D4Lj7MSt5jFbLRE/Aa8/u
4Jq4j0EBSSeTcGHkGN1h4Z0nH8jmL+3AVt5O+tiRS2IRiAuNmW9NBAr5Z5G7NzWM22zgvbr5CB4T
VCXAfcBENh4gizlgB63n59lKcaBLP01Tn+yirs53Rmu3N3KzCOdE0BfVgO4r0L4KnF3+BaCkxxL6
eY4GNqpIUXQecPJso0U7ytPRW0W2h5f1SaAO8sNL6foweI2VnuzXci6VjDF6trNaG9k54i2VdQra
0jl7aqOxGNQaAIxORVq+l7daMCUnxMhwGghQZ238Y6LH+zEe3oY60PYYHaIHmYNrbMYYMLRpOHfJ
gBr/Gk/pGSmA4eB19XOTAT6wVw95sSSHIOLYGGE1w4DTFibCJOQgjHkVov+41R5jPTkadXdrpebA
gmDCq0xiprCATnaoYCOyb8ARvwkyXrUBolWnstTHjW34Daxpps0C6ZWcomfiNZAP2psFMbo0x4cc
NdCd1wVPftryX2rbT5N7sFj2Yu+mercrqhFL8ZGV4rUxrZW1afS7ovSQsIBtXcyA0nugGK5b4TUE
JkrSQ5IAio1Kwz/buKsNXf8zR3VJHqUxpjdd/ykeGGvWNfoMyzeErRJV587+udraQlA7Ms4F8i8J
04a5hNeVNONnBxoL9JsyvBnynnRmtnY7ubESEYzDkJl3VVA9tsQFdvrqgTL4I8Zj8hyj7Ai/ftn5
E7LF0WTuR98FfASxLlJZDtmgjwUuptN/tztQEH5LZrjTX/2wSY7tKYVMiSw+GykNiggRYmZ2cm3Y
y9746PlzCs4qHshq4yNLFhblWGnAv/c2c3948G6QjyO9NerhduwT/6ij9XH5bDEy7xt9JtWNlgH5
M7UZsak7IZeTb3N4ohgXfKmW9i0i+cNiGw4b6XC+Hjd762M33y0ZAXsLQYb7tAdAbUE+8HveDvLt
FJJZBWIFjBzfL+gewOQkfy0l38eohHfyX5WBSnRr3XIuND0+SL2pktpSum6kmXs9V/al1ywp40MN
WEwav2snRd10s53jun9czpW6AvmqpNSxtHN+ZXox7Ko8J6Jc4fpnLzaaQE76Srp7vQ9WI3tZ2nA9
ptNL2gbazjJLnJI8FULDSdAKlfMg+oLOEvyMpuINzgFyT4owCg3ZRSloxONkbVz48PWXaCgPhW/s
CFlgOxNDGUd4xLxprDGEKz2fJ9wGfoVzR36rDr5X2PnACyKmFKJxsrGRm7ghkNoCbsnm0zSu2stq
xr+M9IDkh/29s1CC76MpfMTvrr0PDQ2WRJYsP7w2uVvnyv1sEvs6EmIaoI054/dMO8vxCXWzHaDn
/DTCtX/Fk/uzO6/4osWICyRF6D00Ud09lN2AEwohlx+xWb2UZqjfRTn+niTwHdgi0P7lYAdKch6y
H12Q5fthdXGViLzyM6rJD9Ir3xqPOlyY+yCppkeHuDDQES6HYMe3OMX5Z0Ld9YQIdbYrFjxp9YF5
PYp+Nwn6X98aY0ZNoHQG/EqD9W2qYxzf+ZBLPyFv3SUWGjmN8cTqR0kpq5HGxbcEvVWUWfQ2fEZv
xzgPM5ZCcrcrMYU1cLOvhYZOrDf3xsHIh/irg0aq3BXWwzNKD655nuBVPztoO11uF7uz/ibpE+tp
jBbjrrSW6NLl4tnHcXbMtwUG4rFaqmCfdf30Dcjv5cy48tNd31nWqXO87HUY5+9yKT3Hr6GIwvnR
XArrfnX7aWOrbwaBsAc/15vPRAarW7Tm0cbV3OgHKmPy2e2GxylpOxRDJn2A3LS+SIcTvLDN6Pj9
Q7zU7gMWVvHlB3QwIzX1uGNZmOW7bhiyk+Gk8+UHRHgpiBGmWF3IUogzhEdT95zPGNncSa9r7CFe
rB6xQTlQyGMn36Xd6L+IRpsvtr4kZ0SPgq3cfgmDtze96i1BscVAjHO/NLV9G3tV8JxGBFiDxSp/
lYMNCyg2v8yA6/YslKMTbMz5OZq1+dJiiMpbzODTr1pip3t7aQFqMSA9d5qD271eVL+S2T6g87t8
HZIy2MVWs55iFR01KvcYgAe/9FOQP5vtPP7GbMvcpZHlQwUJu6el9wltqn6cpNqlkzZ+ywFwIXfl
FMwfyvipbSO03lSLCLWoSB9DFE69epfVxXRmYWA8EiYucKPn87Rzt+nw9PkeLSY/d2jyoveL5lFH
MfvSh+utLNsd/ztgwoCUmZHe4QoXPuQxdEy5ygD7foTA+cPvHPyocrvHjyrRH5yQBJpcZWYMCFL/
R15BWCpnzYJKGtcPXodin3SBLpLbWfmdNNDrgZx33yb3PQLpipoZXlp5002dLt7PccCqNnC9Dhhn
v/IIIpMxjV3+C81A9bGHyoAJbE/WvWVP1X3OtbZZOyG4Wm0v99PogHQ1LUZtsw3vSBjCZ0JY+Weh
naUHY60tpR3dP9RjqyMnHOvYKOfmj9H+Ig3Ami5IFzX2Q28s9Z2tiHewf3V0j/l5xpEwtVa3vzEl
JxQ59fqLF8U177a1w6q4HF9WQAE3o+E2iN4HWKUO9o/GwnonT+ij4fk8l9wjhieJ9qb10cultyB+
rf3KeQu1XMNW2s3OkCPtBx4mVMZiP/yBUBcSC1w4Q7MKeYakeUHyaTxWWQjdusI/rnJJaEiTEoOk
kuDsD9ub8BnMmvbBNOzpnDmwvsyxbr7oefMkTfn3fBqgpL0RWsn2MPECHL/8+HGq0MFp9LL7aYGO
t9WFLRa1CJC42rOxLOaRyZN2WF0rffUiQtIls/zfCp5KPRi176mG+AqmFVoXPcTebJ/7yJ8hCvH3
spGnla/HNf23UW+TN3gzzX6OZuMEHal9nAGRINFYq5nRF2m5DqGN7bNhPGOHEJBWR3mmH9vzPDTD
6+TBJJNmGOnuKjtYviMM1m1HfBXvJz2K7+ZBJ0cWevHXdcju5bMEdfAVTRTrsxcjq7iWPkhrHSUq
wwPRgaNm/ssY7+ULaljJ4b2yts9jN8E1jsfl0GeR85qgBHj5ukM32vukq76HOmO1bwbTvWdq1R0q
9OXOSbr+q1EYZ+mNSN2PJC55TxboYHhhXhwMba5u3TLwn90VW6C4tuxfA7gf/Gy0b9lghdupxyqk
dIz4wUmzBG8CeI2F/4wHq/Nr1nJeiigYPVoF0kt1g7FAWI3DFzjc99JX3Ot/ILKafiK/4B0Ags9H
nDk1HtsBtIrqA9NXUumhgarQOu5WN57PCon8CHVOJ4rI/chGdhEjw4pO52FCoWbcyWnqfGlhRaf/
1SltJDP/Y0b7/7YJfKx/SmlfTvkro62oQbZukKj2bEjf9ruMNsluZJ5d3fEM04c0BDXoT9aQ5akE
t04a27c9w/UCstJ/JbiN/4F75OsBZCPDQbH5v8pvuyo//0+socB38PdQEt86onm2Ikm9z28XjQc5
J3OnO9/KB5welZyC2sxztp6MxFxPJhO9TakgNRf2nMJ4C4UulJLaJGv+pez5z0x9FqBvpYAzAmOR
EniYoiswW1Are2ZefwJmrqgZqfOKicm+VGpNNhwCM77V5zTdR9XyKa6wXSPfzRRe593fftXN9c6M
e5ZcihFx3eClzJpP9gvBko128cU2V2/3DosiMBVYeMRenMZFYcfAzk0wWrIxmx6YuQC1SNb+VcTM
6FeSmR0rfaUZIYfHcZ3+bJkWxIo3eZYu23QciAWaKXp38o35S94cccPZpb4KBkvd5fDUFIhnQnKH
4s5SSWLhvVo5XXfBOQKJLLU4PQEUyNT6rVwzR0eRkWI0MYe61Mq+ptZrPsLNeDaUg66QwYh5KRTO
dYM3Nh88EoBOpn4NHH1JYRW1B2KNqK8kGbwxrVGbkOyPE7lGyXDwV4Lg2mpqzTdnsrTdCjqDKVjz
IpFvyYxdY+BSSgYLOYAPh8HNh6gSE7Dba7PxSfJZWa+YBNJQ9s1RfZHvDl17f9fnJZG29A2x9aUw
th+ufgnDXyulj8uVpCixejksm6I+1AvPWqZlJoo8vnEpaXZvniwnLyykLSjKYdk0a/7dt/Vwd62S
UqE6kJLTgJEuq/TS4lp/PcHpWL1W9UHyIP8mBXLNkUjK5JIikcq/3X/XlRSTZkr3mWN9up4ipUs/
H7t4l3r5l2Ia/Gbxvrv9eIV3PeXkhlHbwkjq3dnvjv+Hm393wrvi9abfnfq3x6Xlx1v72DJxUc22
c4sgNASDa+pOHm/Z/Nu6j1nRyylJbpVoDP+VeZVKSavJX+ddRu96hbqrWpJ1klu029k9mAxp13Ou
DT90Kwfc9TlOaudWovcSu5aSEEauux/qKuGTS+D7X4rS9EqvufZ75aBIv+8oKIV0Jy0doXb/56tL
w+tlHBtb52HK91Jl4oc9fpXiiJMe+b2OzJA+eQdhVwkzbRGlLOFdSaVs/Ny0UQaRQ9JKai8Bbm/F
e6dr0mlr91o6nuXQihDW+ipF3WHd9fiuG9NFq5eVU7a9KGhd+tLQLyD93CbhPksqZ4vZ7D1KiFhI
uvPPpLW/AZ5Ew4AkUBkX5mZuh59ZjjZH2yPgO+a/LZO+KZBTRoSwQzO0RnFl8pNzjZvWLp+VinmK
rdLJ8iIcMCABlbx3UBvHDzdsGw+ToX/c5eVjLIoZuSRtjOsXb1VJf0mAXHb/bd0lNi3vYTlNvRnk
3MsZf7N7Iex86Pr/oxuWxsMBAOYlP4T9D+8cudKlKNeTbpCP5L0vF/i3d1LoCavupTq8vxuoTPva
XF5qeZNdI+xSuqZiJOr+sc318PW8a13d4M2EWQFfzvXwh27ROiPiKJXXNv/dZeTOrle5diN1eEh8
KzIi1pAZITGpjPKVWSN1sssb/Amz6WUvLaR+FEzKu6IcSuW9Kud86FF2C0lUy+FLSzlpVZeV0uX4
df/SZ0xgc9EcZP6MHnpRpT2gjeSgJ/g9hox9jtfiriLLwuwCLZJ5QHql0yfrxmJGuseZYVv5mY6i
pzUAYQPQnsb1z2x0V9w40Pnn/dzvXNaa5G+y4IAxyF0XBNVxJKIW1OQHssz/btkIxNYJrNrvruYj
Jl4Xt0hKm5sqRMLV9l6Q8UU9G+ofAlLNr3RVGurMMHYJOCk3Wp+QT0fwZfbx+0N1JU+aT7qHUGdc
dV/zRPuVFl1yWAwksKrVeYgmYhEpooqR86ULyuCAEGywcyaYmVl8sHFnQxafWEFejqyrl13X4EAR
VuAiJxeNR8zvnHDCeSbbF/WM0OOcT/uS4B4L+qdQS/7AghxzjhUjtNR171giEKidwMp1WfZjyRE8
dvysxMN9rrbICpxywJKFlc0PRVLf6Uu3q5i7Kyr16zhV6a3T7IO4Jd1RNcGuCLR5Z/e4KYxT8gL0
VNu6qCXe/BjLqtjGA8rri6YbextMG85Q69cqT354/WrtDLSHu9chqp8amxBQc0TrsdjVnhrnnPiw
tljngZ8iUp/o+Kr6CD4OIdY43oqRyLPt5sfGReXINFsTdW6wcgiHfq8mNCx81C0YFkP8d2Lr2bR+
y8fAgsQQj59zD+xbFi8vRe/elQkeFk44bweUVYflOSoiFAvrc1rPf9SFQSJVcZecuhn4LWpAraj0
3eTxst6EZZzc9kTbcdPFR31BPLJnUG10q9zbwAqLAaAdHu3DxmuCX6lRxQifmv7dYqmgFSKITlAl
xBXNb2P8jG9BAUU3QfDRRqGprvuDEeJdEyEeaG3QqGHuD9FkPyR8LHedbkmHfEOGJX0ch3p9Hr76
r3jRjQdyHNON02m/a/ExbErwlLH+VgGAPyCxiC4RKkvdaj2hn7mpSqSH0KpB0goNbwcPUgP76rGO
1xtb4UB7H9nT0rb20D2620bQogo32vittyVptNWwbtiGgEsnhTK1gv5blJFpVfhTSyFRcY0fdZCp
i8KoOsYZvaBRIVdrq8eBKALJFUD5nOvfiA6H+ynI93mhFKMVArYHChsAiS2BxjpDaOzrmsdhFytI
rq0wtEH21ChMrQMCaOMqLClCnVi8F3WAw0aSbAEqQOjNWdnYyhcefiZ/HmC7tcLv2grJaytMbzp9
69f5mUhVu+sSWICDCd9enbEoRHAMNLgEIlwqrLAPaDgBPNwDIi74f6BN3W5D4MVdik4Qs32yC7l/
dhUGGbzCTaZQyQHw5KZajLOZprA6EajEisX4NSs0M04x+caJlvppLt3bZQ6WY5tjgFD72GjM+fBc
869CRaAYedtX+A4bSfG0JORYbIuIW7H4n1eFr9YV0hqb7n7vCfoaGLap8NgNwOxWIbTX9VQIZHtR
6G1D4bgHptCNQnbr/qmIY+cwW/kTBDOE1TJ72REj/BxrQ7lv1+U4TugqQkNC2B3sONDtblcTbl/T
8YfdIgc3T1DREaFZUYsEfQ6IHeniducASx8UPh3baJDqQ/0ZxreH8Ltl34WNssBbvltMRlwLm0Yb
DhMJXrDvbksHiQKYRgDjO7vZG/4ZJffmFi26m8EZt4ujXMtbMNHA5L9U2FFYE/Ep/AFBjtvdPUKJ
SMyOfXOjKyWKFTlAgKDz174nIOuk07Hmx70B7PL7Ooa/Y0lyT3zu6Kbza1g2T11YOwfygwiJNt6+
NjQwE5ql3cxV/wkpMh6KsGqhbuXxobesVwSnyMokwS34oXLHULg8TagpIe+rHUYMKLCIzwmWFo5/
U1fKBt2r9wTYh31V4LWbw/9q5ofQcr9i7WtsyF1jzoQ8ZFWt37ZLab40Xv3Gvw+PoHYATxzoaPiw
1wfhvpps1qMkFOH/RufUbA5zSw5YX8pxQ+b+c8Lf9DBYP4zKmAmgAEsyGg9cX7K+zoBqt96IncrS
x7djCsCbLM1dFhmfjAGIWB+Md7rzPcjD8lCb8THobVSgQsKbRlu8WhBmb9BLjjZamaGCjw+IG/TO
K/n/cfTRVX10m0Y7A36+4Z9mHZo0WW58VAYalSPriuAMGMe8cdCd2UXu87jOxjap+U9OYQduotHM
29l58of+gZwPACmPZ29CFfomQoE567/gyYV4ElnhkOGODPt3FgjVZgFzEfRBsK9wF7px3Drb2hlG
jD32KWSc7NtWUefMpXsiL7ZbUjt9Jja7ZbRLwV4sNlLDMbCcWbl0eIit4KMCWChFSP9QrT38yxF5
L7jGGCyGb6u7VCS8grfF1NedneNogP7Bpl/CH+3gnEcoidsJmw6SXu7vRZtrW2/GNot/SnkMWQlg
eWsCtEgMAJFJu8s9NDbRbLGbMIAyEBj7Pm6yXWokqLa75rfGH4xN0OLGhixjg7am7h8XlOxAMVbf
iKgVt+vIjAhvmT2WBJ/ncdm7RvG5XGf7Bn2PYx7xC3s46yIfvd41PgAOAvyfyGPhym2BWoMR9pD5
1bQbFye7aYwkhHBQ+jfrFO2sEkvkF71Htg39yL2XojBS8d/wMiTvGUh6QEU/oDvtIvwkQPmFT5aX
R7xuMKWxM/3UgPTEgc48TSQ/j8mgwPpp8hYWKZpjqfbgDfZPe5wRtV+jkw75gicDMVlTx9JtIRXY
avnBToBhu8tdqL7p2hgfUMpisVQz8k39xqj7aVf6rY8eZvJbbSTpBqIdAlZJ3mAxCYqkrfAfx51a
Q8uzPgxp+cknQDQwHqOaFezjDplEvImR4nXMYWdP5cMQ6+4usmoQfXr12jFzaBq33fZ9/xRYTXsT
jRZah2b96Ljmm9nq5yo8zC42u66FIZSn0goDGj8NSdPMuKMRP5uFRImRb9YiukvM8WcN8x4+p78n
u79AMvVOMBqaO8OMX+wZ+dcl7fcIEP6WzW/ulJ0Wc/4jn7Rl03iaeVNGxm2H5uDGsjMP7yuAAQUA
y838h7UwgOgNEF7Tsz/7QextLJ0k1+hjAODj9NJ4KJWXZRoAm9GSTZKV4W3DFFpvq7u6RnEc1Sls
W8dN7iFu6mnW7RDnYGyyO48rbtahTdGUQZnabiz9tvHm/VohSckYtyvITt67Zfri22h4e9iYZgbZ
cJ8vLs6TfTpoLTMflJpj10Xq2j039bHMl+Q2sPRt1N1mzmSc+2Atmc83mzydAYxm2iaoauvA8oFc
z/cJOenHzlBDZ15moC/nLQrkv0p9YjCJ0arD+m+N/E9zcapZ1h3wYT8sEdBjvpaX2QYBopX1fWTp
L+ZUIAmql6/OMPwWdWO20WvoViR/8jSob/w5Nu80u9npiTkc42LerQ0KxFWcxmeyzA/ZeFrmVQPn
YHxtkzhAAKJxd2lW3/EeZLqFBFDs18rFFT4lFBUMkOIaSGyHWiaWJxjN1wQQlBeg/n3sSUXhMhhZ
Q4+xQfVSBH5ywNQek0cHLKQS7yZLh8NRuCIwmKTrTh/Nx9Rtn/KIl3FsabfD/+PuvJbjxtYs/Son
+h412PCYmO4LZCK9o0hKlG4QFA2893j6+QCqSlJ1z4k5fTcTUQWlTzDh9v7/tb4Vm9G5iLqLHr5W
lnKpesX4omYm7cQDFF0VaCa17il6GyecBzTFGBzZegB3Z2If7fDFmBoVE5T2DNEkrLReQDqjoCkK
nJCOIbkqYczI5E4oROORL3ah1YfHrKmodJNw4kSkMzpd5BG/m1Bp6EGEtnJ8pK/qb81qcnt/PHtV
IG8yP/kStJO/zaoJMyfzH4V6xWOTHzVFI5WtZAezRauDq6PcMcALq2NMcGP4IPu5Ae+2f1cQT5l2
J/Zg398N/5FyPDzXenzvYa1+1oOyXcWonRlYDqrbCzqiUV63Z2MdQU7b+Zp3pN94Kppucu1W9reW
dE7t/rs91vGZytEm1FXtgO36XMfYzAFw7n2qwniPsmdUbxiNm2mWK+2NwEOLYbdvhVUAkvVcZGkv
nRITE6EZFG3sUHNssPJB0rzOSENkDMPRGklcLhUCOAwuCoVpvxjEO+RR60gYp3Sz3mrAKCwboVTt
+XdEEH/OQYP2wnrU6o7OMpNkRzXHB7jDbNX2UfigxISH+s+U40sn1yfO0uGK1EHUWpGbKPnnXFOe
g7w/SbnpIPROVqOVOUUcTpdcIuYlbkSw6xRN2VY2m0wSdxXi0psc6d6tIDbqVnpHggRxsi8P9ZCU
qiGZW6TzY8L0Cxxcfbr/+S5f8YJ1Wg0BfEo+aXmim9TnZjKHddl0azWY7uvyvk60/taLftuYlQJt
m9DAfoo7pzeiiBXxH6Wi8yXHYxQbla3pdh1JVkN4ROELiUJP6BAP/l0zL8bEuwN/bmUpDVO/12/L
gnLktAKWwUg0N388lhljuZ3agEP+r8faicQj8v6UbWlJTm7p3jWdFy07Y2GWNw4KhVM+SaNDqkBn
nReUZgFrjuboLHcJ1VBvUWWGpGvWHw/9fLw2tC8hw9/D8pAllcotKYZpnfZENC2PLQtV8ZR97RMm
t7zklydIg1MZvvx8RFdyaJljnu2XL16e8AKiy+1GXTM5LdbLQ8uTYSxnkCbH++UhnSiHi2lK694P
ojtqhbkZj7dGiPCuL4f3ISy9fS9AcI9RchoGXbstC+Qu7SpvDH3z87Fk7LKth25jFWPZlJCReepJ
ldpDrMf6DSqp/vHeNjRo56CUGjE44j63AjZqQi7JpBfW9uN+lc96mjzRVsXyfFDoCiOj4RbV1pUk
1MlFN99z7LTazbZj6aqHuMe4o+JI/VgwtfpKSO50GJHNSIxCJizemcrF4a/XDTHKgGTC8rh8kCnn
xtFPwxsxKO2FjI31xx41FRCwB5RTdpLW15zRF1Galn+nRPl94fnDcXnZsjDKXEHClRW75e7yWmFl
zVovsZMs71oeU0bUwFIen9EtDmRZ+vYtyVT7Bq1pOqhq+833Kvu2PI4Jr7vCoHK8yJL5O+aXee0I
GVAJzssrmAXeZIBulG3Y//IxbHaSbxu3ssjNW5EFpSsCC+DsMJm35QnRRPVeLnTEn/Prlif8WNYu
ZQKwOIrnTAw7aDZ1SqBiF46M3Dr99PO1QVmaSGlrc5soZbQhcsnHoucFd0WmW0htxthVTQ9QsNmU
YK9sqm/IsEMguiy0pm721JQyJxgG2fn/uvlvEn39z+zsVF+yt5cmfGmbXz3tH2/7IQAwxR8mzX2a
+IpqqFBD6fL/sLSb6h8m0H9ZVk3GHqZt2H8JADQc7rouVAikGqzxRTbwQwCgyX+Qyk0bQ9U/hAPi
X1EAWHPI968CAM0i3sdWZEWzhKnL8myz/1UAoAN8sg3CfSlqyDs66j4WnvKkhQwKA6BRK71pnhrp
Pa7UT5bcYV1nluVm6HlXcWQwDZwHIqFUW6vOyr4wd77KjfVgdVZ88DNMo135PrTJqbO0miGqgSOa
2Y0cknYtZQy/iQscWw01nm9zt/OI7oNSnhH+s8oMimHZRNZmS/CtmC4ikO5QqXMlVs1nRAuPJhHB
eJKBrPg9VzgE6+ZNdqmwksdXEGDJkJc+Nys5l477HsS5eI5EVhCkSkbs8OhZ2PVxlt7Z4yfiDx6q
Xl9LE8RwWHFBZVwMPfre9vYV/du5R3o2NLSE5eoSC9R0RcPsuoWfuSq66mkKigcqDp+YGHytk2o7
wpaogWBT5jI/a2pwa834nTxTEGd68ZTk4XvuNyrVCn5m8AN3BlXzShfAs/idYp91Rpz+pOVuQUaE
mipbz6vRD2aXxgZKLrCm6miu7IgIQkJvBPBmhOQMzTM0XZFbVdY+lPnZoANEjspbIk8nOtv2XKJF
VMdMOAUY45kx++AYBltVi3eEozpxkJYruWQdEvxDszN/J8+yL6WfE4ItlwntXhuMb57ZvHgV76Mk
g5UhQifbp8cwSwkK95TaMZY9hYI7FptvgoJ+pFUFoXnEEMWDvzdKI5wrWHco3MmLJSZ6/mBMtpaz
bG2vll41tM0k3zpFojKFGKwvEUUBiniDtQYFelf7AGAARZLEtQrnqPCYs9te75FcdwP1KGo7Yd1f
2gyFvMpcqV2yhAuDDY9aHyAebGiztdYQ099rdSI3L8p2eehfQpNdh/+3DQpJpzXnWlpufqlw1B/t
xH/xEqZmTWU/RJgsCHJiioJBLaHUHSCmruUoWgXEKG00sp8ZcI03qRMvSvUiiMT7pBAiKhI7cPy2
kBlZrUvb8OgJHLRJjjeVaYY7GNS9VdEjqVnXXjf3nQcAHivfcrB4oOtXcoCmqxTaapLfC7OT12JU
7+Dxh4gc7Ydy8L8gyLnEIduXULBU1u+6kNq7Ivy7ssnCTTx6yVpLSSstM/7MYuNHlLxGrxj2c+hA
560gMpGiSF3LZhzl+J+AzzUrNEkXRjIM3LDUtIn95oFuCdNPhUKPIBu3iSa/E6I3wL2YD7wy3ie4
swiG1S/DGL8PNgF+MDss3KT5F73fBUx9KcxyJMhfBOIS9tEB2R/Bz1p10np2EbMj4TAFwEs+ZkWi
cu8/iby21k1udOymWCerunrqI0M40h7AMPXLhENM4qAjk2BbFunJIzsaCtKDaVM/6op454vpMMXf
YyCXhL+vlJLfmlrHuyz8d60SayYV1K4f6LFsRCxuxIkUK8vkoKk6UDRBSshDnu5LbQAWlXqEJZmx
mwQ8b1jRd1WYtcO50SKiwnvKqmDctWxCUzMflEqVVhZxlTzDiJ7GEcOaAWepwfkUFT0q4IBavt4n
rm3WT2bM9xpYfUCMD+AKxpPF2TM2TLLWi1uGCWCV1pbYlClRnkWcfpdmi3zUlPsUzryTmaDIKEYn
Sq27hV/KDmhqp5CJDqXN9alF7UUmYknKKkE5K2W2u/UVKnpbmY/ZtiBLLTQvQ8TJMq+qZyW33xXm
ESupTgjFK4e1VzKWITB+m2vSkZiSYdv46m0eH1W4Il215A+yg881rXc3NnPKM71KW4kAtqzN63VZ
k3hEuXJD1S/jYgCQgh/C0VPr7JNFjwjesUP1HpmNOzQSjuNJox9ATLscxe8qNoZVIGU5ziUdIyFb
sNN0Bqu+QdRtlplOQNFdbvVdbgncPbpTnuW0gtTXIvnAm1HPZkFObyleFkSTrk9u9bb3iLVnzOl2
IsOjRZlt1Wv2DRT4RlOvUsqmkLzspBTeC7xWYENIBIIiIrQwuVd7tlasP/VNnzoTbI4NhSx7SyH1
e8GAHpOZ/tBx8V0ZKm4Y9KfE2Shk1WrsLvO5xK+Vu7GKo7VvN58ICbmXq/YVXedjZRCkZhGMAr/T
v5nx67KXD/YOF2PgRFUHM3nbaz0FlXpEjWDm11ANNzTVOd1mWrUvVSj4ywWLcLNwNUmsKGlR3qqr
AdN4tkpqoB5+V7viOozNM1lc7wEhkdHUfgUvWpK0m7yS9EKgnEpx1VfSbaopuksU9R7FeLeybBBo
iRwcy8gucRkT0jXo25Kz/ei1e8mnpEwh9TL15rlHA+FFtAhlr1NWZeC5bagzFGU6503ym0wSojWR
rx4k492kIpydsvJr2FJIKXwuRpIgE1odhIxlaK4Fd1XFxSm5SDW9YvS+jC+i9Jlo6S/UXQ9iwuqM
dp9+Kbu9/IbUJFpZ3vCNqj46Oi3xV9gdNE3r6Kad9P5r0OTJuqr02vFEOQdqNxSXDU42dmzsbYDi
DJebbCOIMGISIq+xEq8k2Gsr0xcNSRycfHpTeqiZO5Oo4atwEJQ7lICrkjnEZppPkDiQifmquRLL
KkY5Em/LAaudT04jImjKzi2Eiigg9nrUTCcRF9VkuyZys0nNRHWWyyEHj+rkjDiSefQVEYw7SNin
Q06I+JIfprF5QrkZHwbSSVcZpVZwP3f44NahwOlnt1wpA/WsN3io4ohhg6QX91LP3xLYZ7WGpAeT
GWMzOvFTPePckN3PQ5ewUM4oRSXHVMRlnOSnZc+xUamzB1QrC79bkEmGaw7YtVsuccS945GKJyrX
5MFe+877EkYpYaw6jrUL6taYHQnGmT6YzXoIiIaceqJgI5PtL3tORIy9myOLr8LszeoFvn5aBbBm
veem1fEFdQGZbB72MYca9+c0Z6gUSwyzjBhyMwErwGEdo+iiTSO0T/zkKLMMozlSHf+xKMe8OVY4
EfBZVRS+K9cgvPqg4hS1mkLsGIF/DUo0rTE5YXVNBBGDYzKNKlu4fZ58SWRMPFI9f9onPTCffVNn
rlUUSup41SQOMErE4eO+TKzWOuvIo1GYdR+CPLlGETX4VpXvrdneWIxQDRYNYm5uGsuP3LAVlFZm
hp4+R0ksSWrL3WVBP6A9eJsR0yz2ve/9X1lwmMshDo2IUttQCY5xal01Y9RxC0Hvsy2C06pIGEQc
YshRKuKhm41hARCeQKwPtXYRaYDiKjTAwcSUhTStpNsVxdBxUoVar9aQXrvwzBd++ZAmj3pFS7hc
nkC1q60IxaHOVPrNYWqEfyD9C9fjvD19nyPJm/YhsB+rreJjkF3wIMpupuBXM0bhn0gUPxFU366q
xKMMn1L5g6RPKUyRfwEO2JpKDJc2kHfXYHbL7j39zRgy756eOQMwu3vJ86o74cruTtNdEhiXolRB
HycwDfmWRyP4VpAtdlA9qnsAgff4MBO3rNhhrFoeCC/0sLktN2NTYYhjEDc8PwE8jypoS41SgK+O
ZrTgAvpebiW0TDPTP5p0Do9RDh9jUMyvmTRRl2VnpRpvPJmyUW9yBY5AH8TqwZDVuYX4131l8BXX
yILXdA6hQRtLZNPHTS3Gn00fZ06fNik+FspBSJ6RonGwcSjW4Zphzuxms2iCpcoJcLd0rCIQnr5O
YtN8T4E3VDHNIqllsLpi3VmJdFwW9fz0x92++Ezeqbcx8sZ0magQpJQ2PYX+RrhKj0pYNo3uSOAM
c0OTQUCchf3J8ALTURVdc8bKv6STjP7HsvVjmWbGxy1PQ4yAbk11lseWl7QlJt8aiTmkQ3d5hOgN
/WhkOGPNijzntpbPQtXPXh91JG5Jx2KQq69x5WVrS5eNS++hM+nstjv2ZW+cR0k6RbPgZNL6+5A4
5AvN3GPWE2pVqn1yLM1WPEh1Zq+V3PC3y119Ci4qHjrXRMM8Uz+VB2JFxameBoqbXUKzEln0hqhU
f40rryefiAr5YMZ3sa7EYHKHr2lrQldvbd1NMgYI0NwZntPeUFt+7cA0Hn6pL9w+0jz+kSE4yMOs
qf/938Q8G/8l5GOerWsG8buGwc5iAfj8fbae2JIy4Whud01aZ1tlzpwK3sN4xC+bYfuB5+/QKVmH
HfwsLeTq9d/5fk1YOFwt8k7kv1ULbBzwo90U7a42h0d9Ki+VyWCSiaAaxq8M9pWaZL3WICtMTNt/
/t1zfsl/+tMhAxqKRuy7bf3tqxn8S7QXs3aXjMwT5wlj3doPQzLi1NPG1aTJO/yH/mr51v/xMvxP
/y3/8ZN/BK285AX5fHgs/3b3P7Zv+eU5fav/1/yuv171H7/f5U0/PnTGHv52x82asBnv2rdq/PRW
4+v+FZD4f/vkP96WT3kYi7d//7fn1zRkK9b46l5+qz3ZlDt++Vn/E4Hxz/f8I3//B5E3bfo9/M28
8vH+P2tXJNTIlKUszVpKVwq1oz9rV+YfQlDYMmdcoy20XyJvVItcG82mSKUKC/+KgaXkT/OK9QfO
FVXhSUM3Fa64/0rtav763/YIG9SjrKlCVzSd4tr8l/9auhpFFotgHOSdRPgdoqTUf9enI/CZjcz0
nxBMR9aidWRZa0+86XXg1N19i6ROnl4Vqk81ev2QfZYQ7V1PbwPLX3htyieh0Y0Ob7/8zD92o1+P
XDzG/8XactwKym22pszOnd/WNscvXliWz9oODE8Dxqt1WtxkE3KZpz2NdnGiten6E8kQ5k5KcSEi
mS2my2h1u1Ii65AJe6dxrU5lgs9i1AzeOSTKpVdRJVG76Zl6oI2gWczM6mqqbzVh9jGd0MC78jEl
jOXYw5yZFbf540YDbfH8GK/Ab7nRyvxlfg0TH6cpZp4RCZI61jzbW8m0T+evanyUfurJQoI2PzS/
ZP7IshCMWDUwLP1m/qheBwBgta5cvGh8+p8rVVJJmtdpXsFlhQkPyGXdNcx0Nb8m5ON8ppVeb6zJ
n0YcRueBiFIlVLC9Sk7J7br3VszT+Op4U/uxG1oy5DlOtanhVsw7At7K0xoyL7/gLfNLfR4jSWss
uXI0Vy2mytEiAURlVFatO79bw+4mp943oy4ZCfAZIRlcZUAon0TINO9F+Mjwm4ICcpHUPs8fp0TH
tqt3mtpt5lfEYX9X8mrGrDENPTYHJj2FxEbkdszzrnp91PJNzTvijA/gO5b14stLAej6x586fx9z
ace0xZYwzBLq4PwUBcTl32Gny99rAqcVlI7LH8DnaIh10I5u559n/tvnL5//Bk2K3DKLN/Pt+Sf0
5ts8B5bRsfN1FD/IrBq+4s8asAGlCmpHSZh3KL68hfJCUYRDg8unwe0uv0XKAyOONXnFK7k5gLly
DLDY8935xbUYHCozu1FeRFdOicxPi7pNC8OpbbPj/Lg3VZhtYfxN30K+Y/7cOu42YZyuUBwuH6Fw
20YDkxGsPq+VoQh0HR9vtZRmRcAdPBmGx7RrPW7Pz5Xzx7qFxl/Gp8VaiIdeNPcyve2Ut89rML8N
l4FhfxWYlWLD23XluOnIrwHpmj+nkXBsAwyWYaJLQNlTnBQiCmTqc8/dkK6qNv40SN4D0vXGoZP4
La5TNxHEyY3qzUsTkAEGKYAwozJLh2RjHuvRPJcVhAsflWQUUxtUzi1A5XWGQoiY+i0YwhmrZz3E
2ZNSoxSTQq9kRkZhYJT7l0zz12mQMYXxOWAkEdyoc7ugy9nPWlftmzuw4qtZi9XmE7+geuUk9t+5
9D3kKf/9fqVbrl4/L4Pn8AX5YP7e/NNX/T90DeVqYkAU/j9jjK/VG1zTX1s+P97yp+lTGH9ohmHL
qsF17nfTp6L9oRu6zvBNGAZcy1+i4ow/FIPnIA0rgIZV+yfVmBQ5gt00GkGW8QFG/leum8I2tN+v
RbKuqawCYXUyWXEM5v525Yzrdor71g6RzH5b8OrZHIFiJAyg637cwZTHctx+BnfgHSabgCqtih+t
IXz1GWKtrHCGk89mzJ8LNKEZeeLqaTB0sU4GdW4p58zaWVRqfGzKnLRuE/3vj9zHpjA3YpDOyRwA
vixyk47FlEYK9d3Ktbuq3BtC5C7N+t6JEsOggDJZXOUDTphxB9ytTuNdq3ZHD0NzlEjerWTwtWlU
+zM0HTyaOtkGnnkz7HXl9+NtaXBS9N1zmryIwbJOSp2e9Tau9lmnfg8ZthbQVY8+xWenhOu8+cCY
L5zzvxHPDWX4XPQduKTcuKpdVmx1QszjDiENXk0M3HX96g3eixwAyhso+LmQ6JiizbNGzRoE84vQ
AN/UbjLR60dYr/rR7gaV2K3nhXVbzmQneFLIRvlrpOgjB2GJLOA88CMWYbmF5ephiJt4domTc+Ib
0q6hAN/NbCm6Qs16asfCyToSqGdAzvLX2IZh7EaKqs0Cqlr+OJlvmyeXidstRKs8eehBXEUz6wo8
QLsec0vhQhGbB6sNdHRzyjUEkgXVADMH1Cwx87PkmaSVLlCtbuZric6AtEXPBHQhTuHG2JMxUm8z
MMa4ThsixfXWgNbVm9XRmwleZox2kDLnRkl9cyubiIdU+1fY/N+2xM+tk8/8MKlq31WAYnIxejOM
jqBvayjcqsnaw7IYBq1yATO8ySYkHKftybcyCGlvZ6iZQVfhsNz6uRjmTCmUT95Wo5Si8vWHZbH8
QX+7u+QtVLCaV5UibCeQ5kC7Baf/cXMalFufxGDDhfJ1cRt/+IxnetvPu2KoCtCPlbazUrTnS4zF
DGRcbv1cLDvDcncaSVNDqdY5yxG5HIzmEvkTzP7o5cFl7+gj/UlNQ64ls7tp+el+Ln4+ps5Muzj6
CLDFfTPz/uaoRoooGfljM0drdg4nMyGPUR99wDmkK/5rMcyIwCXf9SPqFV1YyLAW+p7SUZVAOw42
6wPF//M+AmxjbO60uu4n15oJToHWDpNbJc/IH1oKM7m2Bkk8YFrAoY4/fjro82K5uywUO8I3MI/8
Uv1rJKARCm9LFBptH7oia2uYYZCKBeaBjhRO6ariZpmN2TajLlj13hcrH7imKvLaDFvpYKnqw2hN
KbrshdQ3rxRh2mDPDvJ8sC1rKeYz4bJQ/7q13LXrHKcSCXwLkxM1FyRBItu2aRSeuUCskzITe0LN
8iNWBnR9suS7BAFCmNFYyBJFVbvsw82kDU9hShxJKBGBrE1MvL1YrHwNjqansugCm4hBDviNF+hP
Rd0Amja1BytS082yiuW8tQM4Oc5gKOl6mHF0yxMdRdmSwpRd7se+NMRF9NHDODYTR7Rcr+PprrZB
tKNhL1yGuxdKLN+bioaMStHYocIW+mgo5yvdSlG819AWyX5iPkBfiia8V90nFvw3xsCfZcKWbYiA
ZMHYzylwzvXUp3f2prWr5BCm8qlPw2STlbyiRCLjT/lELw7xaz0m58Iys601DF+HHrj3EH/1tdze
q0OkruvUmvBrTutEmXeFYbiqVZytSLr+6o3Cc3Mx+5Ta9hIqub/JI4QJStYadK7DmrEa7eHGL0Bn
jYY/8+SucZCdkmJKOUV04WmeSNCASPFfnttcX8lUcI+hLq0HBpr7sVHOohzuLYTJq173KJClaKJ7
WtXu2HJ9061hV+r9cYp6irgWzXiEdtRe4/HzUGHzGSOEtlaQvcaqhhrAal8k2dcOUyFwFFno+MG2
TkxVSPiWAvgh3WM4lfEWsM5Viqxm7489A+ghE7TJR4K4pOCKm149mrWeArGyGieib5CQrpKlzJB0
D023XkROpGjNYRzzI0JG2gnEjlCIr8tt3TIAV2sau3rYKmu/v+Z+pLi6VjazgBlfK+N9a0A20ekU
KFq1hYITWYJzOFi9SlPVjQoSd2Wl8RuSDXnr2+NDm4xXUrv6h0SjMzip0qbJVZPg+UbdyHi0RtQC
a5Jy250SedT4Cz4UXssN6WbmsOGHo5LFEj3kgDf7r8GYGLCrpGRdekW7zbz0cSiagS5jJDYi177l
UQGJYpJgTYLaDYzGv41JcVQbS95MFW4IqZIuNApkYO5WvWrTDomoHg/3fVTVG11rx7VP99RkqH62
Cr1Yp5D3uIrI5ffEQBwwCdYrVNtkQx64srIs9UuPhrg95raMvDJT9nnQrWU5fI39oHV6QnkoBUrn
lq6XGMtx1XE93zUDB1CXBV/rlHIsSZ7mGoyP2EsZ0c8qeYNKbEhnVubV1EZa14qQXKGuam16FZl6
M1PvLivMc5zwmxpy/q2x66/E8TneYJ/7nNOUyXEb097GOetf+tlgpCTmDh6JWAUxR2cQULfVvfZU
pwIWl+lJmxGnoqL7EvCa4jEeo32rS4cWnO3G0KQWKj2Be1GExIJcGvpLwefcsF8SJeJyIhOCZ8m6
dKGbDbY92pojso9EpFCre5lMCICJYNfamz0pktvZ+swG6F/8TINfkXjRbkr0eNXsA0N86cHQrwtJ
+zoYXGhQ+TjG8NiEybQeJA0lkqnfZdVDNQanwvYH1/SbeF/FxrhmXDrncnesbuTtwKFBaNNjvIrE
X0jKcFNi+54VvYUh87Ja6stzpMKjG/09SKi3aFSfpsKnSQsfUpU9y9XkDrCWWqzDQLvQ1Wo2naEw
P0xbifaEjBaZrA7HSsKjrJbvBW5WVAK02fIEYXaEkgGnazDrS0v6S+b3AZVqJNmQkeTyHHpT5ILn
AOOH8aBphwui0XDVZvGdYsafKplue901Dxra9zq4JjRWjgEl/8pMTQyx+bDv4w5fiqgndpVQX1UW
8iVO/T4KxxIgYIEeqhvqL31MD6K4hjnmBYP2ArWXkfZWnWzVuJXOlq4+6/o3dQy9IzrlDItez6WI
o74p8aWncXzrTYYysubj4GDkDUCqawHxmZP0PGX1Jmizp8APGYlPWrgm+4JX2V8CC4ZTG9bMHzSi
I4K+3SF5OUpDTMQFkGW6deVrNtnNnh8CT1l0LQhstAlGuU0WjQ08EGakgwNDMTUVXI6kkM5HXA5O
nw/jWiWsgojG0FHUgnRFrthHshRcTk/thWvpbLS7VRYqWOGF0hq+Ij8sfJbewKGPmzzfmWHENEfu
3Bgb+ZI6GvT/RQrpz7jOvo5W9SgxJPsrf5Sx6Y9ozuUxLokZ2vbs86AVDL/TLHJZ6I6M6gFjKIOo
ZbEwlP92N29JSvQHYoEZ7xEaKtblNN6rIFMQ6gPtXrjVZmtiOi0xFi3AZOTWSEUg32Lqa6ttoPmP
Q5Y8qjjtNpJdj24ZgzguRVFt2iR48ed813BeLEGuyyIaBkbAFsOgXcZWSkuI5aamU/yrQ2JhA+UH
rxcibAPOr4u3YRCeKq0gwXXsnmNfGoFXpvuw77rt8nAl0LGYSrdLiYFW83LEtzONB2C44yGUdZS2
YEPYvbCVgyR6HaHguh9xqmRT6ftO/jtWeEENK3MYHNO680IkXxbFPB5OkR+vKGBTnCsREC3Q40bT
Rwqk8318ceMmTs3rAjz+wDksNxemw8/wXjEHEHsbbR7Z93FDnNrCCebcFcgrmYEhqRvJANx9rIk4
CTVxr6v5Z4+AlB1XEcFRJiMD68rzpKXag4ZpNlKtG2Hk7Ny5kK40tV/bgI43LhLzONZtTqMYVYjX
RLNXi4UXNG9TYmCu1c3xIPWUeEXF/GgKWps0EERRxHDI38KM4ZMwXkLcqK42doijQlPHLMkuEoR5
uR371LiKbtx5EIPcLDCe21zTT3RgD0mAuC2zC6amqYqAH8oY47a+3tSV8gxR3zHRt386cWlAEFDm
K+iVX1Ai+w+GJZmUxEJ9zWycWqSe6Y+dZ8QHQwkdoXXvyPnzcyMaBRlc4bsLG1lWFY2kvI5D2hTV
NWj96tob6LsGOW+3VaQf2fMszqucMo2QyE8nzSfqrobuU7gMhrNij3dDUp+hDtGVnuxdnujRTRNv
al3FF63cR9mkOshuDDpfUeX0XOIpBRrpJq1NCq32WDplEY7XCHbxRqCy62I8MnWOMSal8U5eb3nu
+pT5PzsMsiu8+UWplFgHB1eWp/Qo+Wm1H/B5e+hoLvYY1pc2H+pNgeYRcTSWQ3Sh1kbuqzd9pGhg
A8Y2V005NecGRSH8Ne1Wh1YOcoTKfCQxk0lrVl0HjQ7STuzIkDoYjO9XRS1PR2ZM+7qz5IfRxOCs
J4qyN/KanMgp2URKnO+kHjRMF2huXgbhegw7jnKBjdU2n9AX34J2EHvcE45EiOldNATBxgKsWtn+
NymjTtmMZXfJNNjPZiaddVklcq3VXsNmStBwydRSmWPdqfLA9VDHq8WoZcvwAdtGlhwzvWM8Z4Eg
bHJ3NGFm9SocBxFzpoqgia9aVZTXdOUTAHOlGXbSUfVeIkU6ym087ugCvODCNVzM5BEZi1F0USwU
OBls6TuUeNmu4yLds2DWPJ7MgfY3Iwq3o0m6mioh9lXyNFoR05Oc7ZroQ7QOWto0be+RKFNH9brh
L3JAKJvsXEW3DQLIjsDNwiuiVCfjNLOtp1FdEYo+96lt1CJMWBWKDru2jL7kBhPZKW5O4HWl2LvT
fPlTSZVmx8dmbum3JVd5dIlSZW6zHB0S280V8RBflbBGBOl5J7RFqjum2sEU9V0MCflEvE1/Wm4x
RaFDIJEYYBhVtk2YUTuwoArmPf4q6Ucb3ON0lgI/ASzzqYsQ7AMWiI6dTQ1IyqnsEhYtDvnYzXiG
9mxHZYBnl3j6aHS9qO9cubQbRzHsg5aWxn0ct8EnzEbOlzLWt6QLvyTAXrfxPMeR/Oja2teh6eWz
LLrHYPDkT3L2FbZidCNOdENfQb50Ru65nF3BGVffhTwRcmFUZEvZMpIkJZ32Pf5gzNktY7JeJNc6
8dOrVQTxJam/g2hMVkOjVvugMf0HuuYHKSmtfVnxEUmUv/bilMCvpheF6ZEMRNKf/Sq/yJq+jTr6
uUFVNse8QY5G2fuE/nta2W2lYQrT2aqJV7jUOtqdnkuvbWGOm1YzyTbIjM9xlXc7XYvuW3TSCMb1
fN9qgMXmc2w91Z8gNciI0vT+IqKU6f0Yb4c5u7LJKhxG6XjQ5IQdoQ2mNdEINy3s/XOrKxs1r1MS
h6B9YlupPVEdMmu4oz8qaMGxBzYevssC0J0OBdLF1Irm3IyJck+GYoNf4JETTYIHTtkzBYZoWyXn
/03emSy5jWTb9ocuyuCAAw5M2TPYRa9mAgs1gb7v8fV3gZn1UgrJFJbTdwfFipBMSRIE3Y+fs/fa
o+8Oq8bGlekljdruJzcr15EikSLvjRvDCdpN4mA9THWHmQxrJHfMx1hy2K265hTWhriEMWOiKO7M
FV1jEuIhXm00O4ZcEZDOVhiAN6e+vZ+7qQP5cZH62tj4t2oMPpWod6GNjrfPw/kezrd+9kX2us7X
odv5OYkUg/hCidEzrxrzGWC/SKMg208gr1dZW5eb2VM+aOGwzcp85ybqe0TZ/iSp7tuSU2SgafZJ
WODk4E6M2fgSqcRaejZfJbsbh6Wsy5BtxfCeYix91j4KbTxicW7dUV53yx415DrsycrQdPiDIDhf
6ynyF5ndNJS6wSybt1BhamgBvJwCm3i8x5KR0jiN6GyDHuz9YDCyTG25HsIQcq5BAQvdtFgh7SLk
qa/MDQC787UUIzttWmR4HRYI7J6bxLFXQZWDt7DMp5J1WjZttrLyFhJH4feLsoU6w1Z27PzQRz04
HPBM04yhWEcwXe4tD3qtPVmnybBgoHraCgdfuvVb5NXVCPxi7O5VYzwnttEcTE0e3KglFgG/DqkT
1YJwjmLvWJH3iPgLmVn/IvspOPRJyfo0ounW4zC9dFOxEr4L9RqtJMIMh5ozqFa6gNyo3EOm59VJ
1EBxc0Xh63Uby+nGB99U27gGr0AriuGoq7p1XqMMDSBWnBOL2hsff7xxOb6Wob6ocF0s2yJ9xZbv
o5By+xerKu5DODtrC+PRAiN5gwfXQ3oYm7Q1tQh1ZYT3iVjFNSHfxzacvDVMnWA/Uf4QGeByajUe
OEm9dpM+YFZG7MuJsV7mufHqNgZtE8Pc94j29VELV36cSvYM0njMhkZHa1gm075wOLSttnHhJy/Q
IUAD1/XhAlv1YsuXJoraD7KN2NmmpFqg5P9KKEGApdptzhqe/Z2bWaiDamjruuzuygo6hWbhOY6E
RMEaVxpj1YomZy3uMzY6v0zdo98FH8bEpUYsrXDRazwoLy/RQ83KAqmRKoJb7cThiP1wSPJ1YJAO
n7eJdvQtnfRIt652qQBsITDwZvMNa1bGKpYDSS7FcJJurW3jrPiol04FNwn/suLVD5oCK2Snxqqj
bYYhzntJ/aJ4wiODzsdhkbXc4V4r++1UaP5D5GW7vra4xzLmHyISHEBrJ99a0INCF0dKn/ZyhVa/
W6e6by0bNpp14FUDIwsmvnHfEdnsZt0hqOJ03uY1JuqmcQrnZ6ln6kcmJjbSnGIen+MiTqOO7rol
Hk20NRDOawwCDGs4PpTtTRjd55Bw1xlPunS62tgFIRVqXIIf989DUmF7QdO1aMok2Tdxcie0sN+4
PR+AglWB71HjCNSS2si0rVw6o9buCQFYBn6QzDk7aJ9djWmuUR/MPmtg+gCP7IIhYhSkxL6x86+G
RVEkOqfZeprlnW2XlkRSCn9HVbQxe58rMtWgJyYUGRLswN7KHc5ryN5X9CC7leo1c4W4NdteL7TA
jGoKMZ61khG46ekHhU5OhAfVsRNN2CtkRK5GY+M9CFV1J1B990XBcovYfLQ/a9Itl5mTP+pJNO0s
39RI+sErPBrNCXPFpy6ZBKssOmhvkHQU03YyNtTKNEjr+KMsh2lrpZN59PBFbMsx/dKkMTP30VU7
t9MT+pEZkxMzO4Y2xQV50hXI9Co65D2hnlqh0fpmYrmPVaHvLbR6bh5d2JP9g9N4yclOJXSUOD83
qI5N3tm2wLKclpZ/79HbPGU6V6r/GM7CPwdA18L2zHItnca+IYKRQ1qu3VtRpA7XBweLEP85bOK6
KdOLVRTxRvbgNtBfZogBnWob9kqdjNDOTrxth9ymi4xsYE+tu/fm3xoVfRq4Hw4c6jsa+KwFCF4+
pErLzmWr5+fINO4Lf6gOUdh0y5Ez61rFwxoyXE+iAA8DhKcka+/djpNqNkTVpZTPmLnbg7TycsXh
AXyAauA9lESQxElUHgD6R/vcjftVlohbI9CGB30KuNfHiTn/MJlbIQVRMXxwS6Js1F5rI2cZ6nJT
WAwsu6ki2NihdnVZuxCAe9FNnE5gsPn+5vnwRXZEchh8qOfML7GrjOHJ9VtnKQMBgixqv/ZYee8i
bkOXLfmh8wpE8fpZ83Nx5sy7n+AaHEvoKhJi9SFL9jK36guSo2RTFUrHbtBeaBASkjbr7xtfxggr
KRstGrfJ6LYnQA+lZrIZzHrrBARLFlvVvkhZhNNEa04usp2IjtOt03ATmV0VU2Ye2yorT4rWYWj1
xiopzMfeMg5FVTpbcNTh3p/RX0aJWQGYVnyJx+4yKb8jdSTa1rHbwzEAppWmqK0RKCJvRvQTQdGr
xYisA3TwYmTxBIrDiKcxwMGIPCMjy8471g+X73Vnv4ZR9R16Y7l1M+dLMKqbvu7Sc95AEAHoA5nL
myFg1XSuTOwvk2v2y4DmNCz6RNuOw9BsZcJWH3FsArprzg23stiEWrF1SiVWgeG3z6lVHQmBM/em
Yt48jQoyRSpCstz74GAlzb3utDB0cqJ18MhGh8JpHwvPdY40cB99wV4CkIdZbyjctd1i/8GmXpfF
HiW2uefMzc3RcnobISSmFr1dMQEqaQ2I8k3p3DUD7akentxC0zS5gstF1dPSUSpF/d30h5k2r9a+
buW7MMrWMEPQ0bT1h8zOP+mI2pfgdl7alsp2DnS5vo/WKa2tOakPPZqSFd3PZNcTyREg5FoD/NIY
u10m79kepL/ptHJiCQQXE7hMbhWDp5u8kY9FfEAGOHyUFvtOX0mQvVb714zvOu27Dv/+mfv982e+
1z4GZZZt6ObS7E3nXlIxT2Nb/PQtpJibPMDK5iCSZviUrTS3TVgJZkR9B2gZM046E07QIFx/j6C2
MbTy9zQPdeCIPU1Wm9g60QeU71ION1HjgveTUGIc3b/zW9dfNAFpQVcC9BUwTQ3V70QVrPQ2RJqg
py+p6aDY1rWdW10inO14KmlR9dqcPZS4agFZjJw+Ek1ufBiJq9L0xCKKGhTg80OQRGevacKtRqvm
ph5JJJIDN3fKFOvgYZ1dUNLc8WVBqWSXz9ZEfk8rQ9I7OMvkhyghzoKhP+oq16GNYYuiOIx8Q1QQ
j/vEBGjkmxMsD4O8Q6Xp1Y07sfMakzthnHefRARiyIdUuMDOQ/DoFckdkNPIEcTDAcs7uT648z9N
5ibfP3+mmQZI4DF/ejOH9kyqJGJ2V9aA6+H6zq8/5UU2/PDr9S9UMUYE1DFJ4nhIFVyRdXT9yfl/
P11/DeZrlRvG49SU56AEowwFkYx3RPjrEXvSTT8/uETco7LSrFU32xyuDxa7137CAniNhp9QnQLq
V0w+i4TJ5/Xh+utkUIxGUQ6XKB0wHcfjofYnnTqAizG/tmnuadLPn2UY8VWkELM601VnaMy0goI3
MivOfU4AFFL/iLFSWwdz01TTeYiv/VJqkJoQQ+u5daNgUzFZvkmxldxcf4rnn4DxWZu6gcc0/yWD
xAGE4HMzvx3oin8/NATaY1ZNMK/N0/KrUsa34bzlY0b3rXAXk11+IZtt4NADYy2ZXQH/PHRmfmwN
UW272UtgWh0M2WtHmOGgWLtwAnZaZ9NGpKmJEepWOrHY/H+tjWYQ90dZ1+o70pqX6vuPwq6//s1/
9dCEy0vkWSi36Cb9Rez/rx7awubPiZMA8VkMPUuV/8vyd/+DXN+AhWVKugvmDAD4Rw4tpRC4FVCJ
OSYOzH8j60IO9rOqS7q6RQsWzjj+ijlQ4K2qK+oCYtPdcscx2l7h8riZRFduHG6q6zcrTC3w9RKf
oMlWjOJkvkH6sMx2jOJo+ZWqgd1W0n0U7PqRVi/GCOErbCHy3WJVUtS1yWJDC6hBe4XIgPHlWuf2
xoBKAGOfc5it0woKfnBkcdc2mv/ZsSFsNVZjs3ra7SF0EFaaGiWCKIMX3bWdba0wc1gjUwQgXqEt
rUMMOyigI2lNjr+Gm/Idx+20lfVssOItLuPOpTVYf5SDdc7nJprActcmn2nP0a2V7XYYZgzqCNkJ
qtbzaNJKjAPv7CDWYeSWxbQZdbWGcVQsJ48YqMzaetiUH/IoOeg+RlGttZpl5wXTwR7BH01yW6iw
PFXC8tYjnUUnHdii9GmndIJOZB3fIhj9bHuJeHBCqo3YObKqVPAcR7HUGYHnkA00jJ3sRGTOmQBa
kMcq0OgwlBaTr3+adAaJZPUs6Rg89L1BPqKM4wfPV58gitIvMityr/qmDtYVXfCJ3uKSbtFZIHsA
0eguhxFbq5ES5l7V4ec2XwMhJYooJv0uT8VAvmMDTbeHA9sUmzRNdQC1G+6h17jHxGcWLDMVJMqr
1dIWfPYb3WieU4Oe5DRgJLGAF0IDA/Pgf7M0qhMG7zQhA+Ou6ow7K26pdsnvW/VtQFMATNXmEsTG
mR2gX+l+/EpTbJWom6nTadKIHDlFCIFS2o8ejFagd3a5rKvxgOlo2tDf/CZyWk5WOapVjHCeGQcN
OJ7INqGShIoee47fpjWMuwzN9Giqo9e1J+GBkQiG7KHDQbwMPWi9Ff2ioUfzQF57t8Ayt0fxdmc4
cPjG9IieuirS26LEMQkRG0AW5Jso4kOJR/8z5vz9HHNVaCQpYGc3zbt4jD+XFoYXlefguNK1crLk
OcYzj+89bQZoBhBJPTARK84ou1bHVB3Cfiy8C13ky2B6a0/hBIw93nk3N8OsBnl7i7A+FWKTdgZC
oBKoArQr1NkEAflasU4HAxUyZvgOtRAtIlQrRTfs8r6XG7tUjFYrl7CJfmCCFqNeoPQVxEttmWgW
kG0hfxX6uA/naQ5quEXWNAgj9PQ1cnD4B4caYvI6d8XFk9pN43vaoq0Unirnoa3q/mJX6ZF53lZN
xYOtjc295iUbtwM8Sw31bCIYHPrwVZDoTm2/T3prB1nDWThWU8LOcHfR+DCOJqewAaesjPEpBSeV
wHIllnGZoynZNkmBmsgt8mWdRjjKYgpcE4FGlOqAD8CwrWyaVXXMUhNXXbgvvlQJxCvrbCYBxkYT
OiGLzqaY1zYtnKi3PT/C9fFh7Bnv+np3z6CMObAzJ1Oy3bcj3bLmpmaeJhQHfc9Ghyi1HralXd6V
tG2P5jRPl7G+Iagf/XVgZiSYEm2/TXM/WwhGRlOX3DulK3fYgenIjfXGi1Gqqhb1lAz0i9tN7gZQ
ZF/ChfbC4CEPyglWQPYA6Yko6yZ9TSIPof9EvvgYiK8qvNFSXKP9g1dHu27EoY5CnZmb74pbVYqE
QKz+3I13hkka58xLRV5gLwvoc46nf4WLyFHdsJ4nI3tA4QAJzpCQqclUO9gyU4doQEsJUmvdOam/
8YuhXTDWbA+FMSvceAFm2VQHhD8VdsGIQCZt+tbF9B8Zo5rj8Ez73aE4BePbWc7W9JtmN7bhnRrq
YeuKvFvlnsO+oSr7YCAj2Retv8IeV80Lv0GC3wG8KwirBJdJquvNbsrDgwwTsYy9aAbNlPHRSpKl
ICR4nzjdNo97a9s6wBM7h3UUJvg08zqqZeYZxJOb9auhMPpcNbv1CMo0TGr0951xq13be12IKV/L
kBJQ9B5gI5KaQq3NeUdFu6yfzg00mB0w3JM5jPqBHF5rxaWg6YT/L+AIe1SZ+cFtp2iLU9+lJAeD
aLr2KY90axFlI42zSjK1bMAWXl8FqY4YFeeHcnpFwKD+EhRjohx23Gj4AniV5InTL245LiArSifM
nN1YWng9rz+Wob13mme40xO6VPMxZ5S60tpgN+KM21TSuBvMFOkl4qGriXROpL7+lM1GUoJHIQpE
lr6idfWaWkgCmZiVCyP62CX8qWcn26QkfLwyJDZ0RpQocGB9udPpWlr6ZpbtBaM5fK7DttemUzkw
WPv3deP/RWOBEHxWfzIWbJK8Cr/9ZMj7+9/8XYE6+n+oIB2cwRbWgbnK/Lv+dNR/sOhhHkAnJ7DY
zZin/xaggjApzLOObbCdk4gMZurvAnQ2Ixj498iTspXNeND6NwWo8cZVIPHIYCyQwsK8YJu6eGNO
9ftBn5wiZzAXJ82qTKsQlWIeHeqivDSsPWStB8E2JPzmyNaMNcdAZ5CX8SoqbmXBgMNApqk1MZVQ
AR9QWVV2nHfHEiT6wm2zet+Q4VZbtFcrPaMFFHTvGVy5Fj9aCq2ZgzVDugymalxg441Jryz9iWWb
LpHOR8W2DCxHSw3AHxS+mWEQM1oai9ZV38g6SP6lufavJyeQS9cVyRj4e392CNJb79ANW822Khne
d/mWKGbGfegeKfJ6oPr+pbDRNsdltiTRvv3L6vqT0/VHi+Jbc/H1+fnYXNNW3GO/ZIFNCGsLjHkN
gbL1LWmMMU0V0S/rjGa+AmlfxfsypJrDqAeNFHHYD/f6byyS4s3989fz8+4lt7eBL+XN+x+6Bl2Z
xcW3rCZYAje59ytqQ3O0BPKzAGywSZouaOWvFX71ZQ8Nmgpy68AQYDNYmEWlvXNJfv+KWNznL5dA
lPjzJ9IApvDMomm2Ws4SL1BVrDPsocd33jhfzjd3nWXwdQGkLW3D5Bz589PUvmPWXelxcJkERy10
wmvCgKLnwuuXMfrVG93PvPNUz3PQTuzaXutvVcXIJlGlcSxMGaBPsm1a4NL5d65rPhPLwMaLT0gY
3JJyvkJfX+7DzJ/t6f9jlZ1hBqJpt3X5TXlgTdAYf5UmrdrRewylri9tLyreuRN+veyWYRguzAAC
8sQvB1kvAE3imAiF2Gctdns3WRY6mo0/X/bfXXUDJ67roG9HdjP//Q9vTXdqIxJIJdiGgYpBFS0W
VQ5UJUHL8s59NN+5P3jXr1fxx6d68wHbUvdL30rarTPCfWqTbuW30bcCCDF8WGhrI1bDMBhPf36D
5puGwPVpHYUHDd+Yyw38ZkEegxi6R88X2lB6ixmlyXZuqh+aUKUbig0JP+FCrk57Kor+sVEyWiMS
2rE0uMhgVLyiZIDKG2lbrbeNXZwoMqVbosdt1l2n7frFOMTH0uJExoiuW88JJhWdyq3mGSdvBM6W
Vf5rDf9tN8bIMfNx6ccW/e7RCI8OrcvmTrTaZ8k4dffOO58v6JsLzuR2NtkRvGj8cts6tW8bCEga
EJgYo8QQ3jE8NheBz7vSgu6umY2jfaetVec+grZNQHOjpco6BVre6sBwPCQ1hyQdjRUQOPT1Tt6v
zBGlkR/i80SVifql0xd1xVE+sRhnqmlXUDeWJb2NyTCPliGj01B/DVMqUN/p9Z33EaAd7NqoPWpG
9OHPb1mIX/cuy9TZu+bFyuJ/b76qkZvY8cR4YgsRJ1237QQZI/o+EBeNbfppivIYCglwcfRhA8NP
LodmvY5ufdabcFOAeD/6+bcs5v91/RMjOXDshfgEOFkQlpOD87LQgbcWzYLGhoCdqEe39Xau/iXS
nOApHRqINYp9Uitb7NGsZk2Xjkvp6QAam/SQujXqCo2/k1F6N3TOHbjwp6Y9iphef4auyzEZBTY6
ZxSI9HNiKeM1M1DGIuwZurfdnV/0T2D44gHkUE5g7iqXDzACnsj8eEBTaO1cIlmXjLrIknU4WlIm
x1mAL0FTm0kV5io3EN3TeX8GlecI2OENaCbHfzKj8LZV3YUeCxFAnO6dsf86Fkax1IpsXAvm/1y7
RaIwjzi3ioidlKlz0T5KNK1LtIMXvw8Pcc1UZCieypAJE1zbGdSUICkq6UlP5CONVsXQsNPuRY5L
JHe/BpX1NVfVrSUf0fqhsCmtz+g7HwnU/ahS5jqaO+xT2pGwCk0bHQP/kaprn2zf6dDdcXDOU8hY
rFdoD6rmQuTNO3fVrwuXY9Hr5LgmKe+UerOCDACOW4Ldmm1LFkGRDlung/MuwuHRG2i2AU5begm5
IX++l3/7rBa7LgNoNW8EP6/MbsXd4SLH22r6c232d22evLYAOYdJe6pk/CF27Y9/fsbf1D4EobIT
CFe4+GXfOmJr3+0yLWmpvSSi1QzpwzhED5XW1OvqxVIzf1w/6A3j88Ka3mFD/PrFRXVszOW5i4rB
vLp1f9iIfNJS0PDlvF2VfySpHlWfoe1R4WgwuZFCNjulfdN6cEDvvGlaz29WSZ5Y2g51rmmaXOqf
r3OqexpHU66zbNUZ/Hm3NlNibBJ/HPawfV5SzgxLRLy43oPpXLN4Lugovdjdc2ThY3/n1fy66/Nq
HBrYNMsFZNw3rwY+5iRssgBo31IF6fOy4Rfx2vVr9EEOFtakr8W5husE8CW/QJ4gY4Xc+zToH3Pb
yHDg6qs/vybjdx8N9TCNDWGh6pBvWuplmQOD7CC9G6bhLBOSvAtbik0Xds+FP74SIE04V4lthsO5
z76XfEjN/H5Unn6sE/EpHoS/2MHNuiHRAf1AKyT0OpqRfK6rRvcfRWScEJwD1oxEtx2w7zReeipn
AK30hjWmAe+dy/w28ZeiwLEQX80nQjzm1tua1peMlb3ArLfovNxtRhJ6exbKS9dZ17IpA1lckmRe
LjskG9iuh3g31UhtsefwxSe2YVXr9osxUbrYNOGXMe7eomhWtlu74NFN9DJJstEtGIqx75FJIZ1H
HaL7nPqAWBT69KJyjy7YN/SbvGFf7n2TbXVIkh1+gkUeBuk71ZdkzPPLfc7JGPQK+CSWs/nvf/iC
oddEIuf0NVE/9bIJgl3A/JCc8HE3leLYNSV5boHcB72WoAfIQFkEr4S5rzAtBeuuldqO8hwOgzfY
Kw6AtF5Msm4mNDvLPso/pkNJRtV8mG3gazbJF83pn6ogcW6STIBo6Of6xzZXacEk2LjGIhlE1ttd
jDGC5JbCq1GUh+PLVKfAFGPJCMWrzZWh1w99bn/78z19rfp+ro24AX64Gm++Z32T9NLPR9yPrYhp
MY/V0phEtchV2hMt76Rr1oVi2eP3tcUcAGXUxlIpVP9Rc/nza7F+t9JTgLNJswoJ9Xbpc8ZO9ugg
6q2bqm7bS2c8SCP+0HooJ0qk4KHVKSLXWm9R+T4LQiIu6ZDHF+UWe1cmZGaJ6ujlzHCswm04qo4H
5c6w1kmbFulc40QZMlUZfyEwhmi9Mn9pRNvtXZ/2F8EmDtkVEimWeKyQHKxwwSXLoMtp8AKOXKdO
+JpkpHt5yrg0dJw3Vmp/TNHvIoQETmhO3rCFakz9ru8DgyXKMZ10ZemOuxncFvSN/sGU3otQ+ZPd
RuzthbtWTfmhRRtkIuM/hiXYkcr/5ghSdt65tr/e9LYOClpSA2Pqe4sKY+IIMQ7N4daR8YvvNTls
a5SKxBia7xykfrNI2pwTGY1KxX9Vnz/kH75edRLb4HkBJxZ+9hoV5TJVxY6l89bpA/BDpHhlKYBh
mcnHP7/F35S89MIMxzVcCZwF+tzPzwwjAf23Z7E8Zxb+ZGTXrTMgbmvqr4YJA2FyvJUyyGqxCXha
WD7qtXTkJO9R1y/jJF8VyvkmrTZEOznYqMdI4cjDjUc63DvL7m9udFuXhg1tneKCg+3Pr7TxCRIB
fgr4IEDt15eHvI5e0OvdDpqFiyd8xbXyXjPrWrS8+abT8TNcRxi05hgy//ykbqfVSJ/5domuPcMc
ZcSBrlKFq8lWR9RazdKw6wIfibmjy3BveM7eqCE/k8jq4d4iTcKsZqMoAv3Ko9CcwvExFAABtfdK
oF/Pa3yQFlun4nORvwBJwrbprKBjTeqdvFnpBXL2JFbBwkbpvLSC6PXPN85v71iOSAj0abfR6fv5
wtiEq/ppO9QMyE5Y+09S8qxGZp9ZnM1Fwv27dCcixrT3bthfT+SODbUQHdL8gUhH/vzEUS3Q8Mmi
3qZT86Ef5Z3AjbOEoBgvg6G6cFxh/MH5Mx6QXdt+AznTqldBp3EO9/wUY3VtExPVbXR87NPEYPTP
F0b82hThBSoOjzpfZryfb26ZfmyhItYx3yhNvrCqMDKVDQqhoj5xbvwehFTHnXQ2NlJ1R40PBaQi
T04wFCtAZqxi5FpxCf/8quTvPi8qZD4pTreOfHsjN37nGWamw9Vv/WijpwyIGPHsEywBKwbf6lyT
KLeMwEpt/E73GTgX+8KgiYgukzDGdJsZVvhgDsN3Mkf6h1b4d4FX12c/O7iaOR1KJzhPrDTH0i3b
le1Z2Tak0Dxn7AtuJE6YQbB8uzByp4JtIuso4UJ9tIGDut2HujxlBSeEcKDDs6/xrSSD9XFqk3yv
mZF6Nkr/21SGa/y6wbbPcLclgm3NrCYyqIoV4VL+v1+RyYiwbRZjRS0t3tzfgeZg4srsctuh8DYJ
lVy3curWfdYGy7y1HsOgvbO16jXq321i/6bWIu6CcZiuhO6gLfn5Dg8jQbu/UiWwHuzmkd7KXah5
HqxKM146uS32fVXddF3a3yQe/U3TLDGJYFD78y3zmzuGs5SFFmeeRvyyMxQQ0pvCkeUWY8YFtWK3
KGNdR7uc5dC4xMvgZOJMJM8xkkb9zu36u8MkT043l0OMopf/5ltuTEyf8ceXZCURIdX6wdZw8i9R
4fvH1C+Ndai5cxrktI86f1MEZfDOt/g3q4yr0/KT0DKFtNw3Hz+VUta4gVVuk3YisRZSBpZUp64X
CCeNVaW/+445Cv3mLElNqbsuMm+EVm/Pkk4s89afBM/Zpe6X3LiC6hv7dqBpswkbSCBZl8DuKN1H
zXJ0bkPvm6kCPA6DV259oi5vI+0li3Qizee06D4Mg2Xcm/5tazSwqEu58HPIEA0UGYQkpvbkePUS
oqcF2r6Oj1o8KHDzRHHpXvFgBMmHGgnlUtVV9NIMLgPsOrmrE9zHpkmAO992jr1EOz5lTdGvwyL1
d6j4zA+xlF86O7DWvTFkfNNbiPQ4apdKCu8lVhoOtaUwdP2ebo72KJFme6q3nkM3jva0v7yTF5Kq
mIPFv8X0Ud0hSZwhQ+Ydg43yqXk1c6eF1NvZHxzzuZ1E9L2jr1/1BhKm8FFxgrjLe0ubA0cIGUkz
ztxO4Ln3kXLJsfbHQ9CGtxO6ouc6EyFuftP9iFwArYci260xpLxkbvJMJdPuq8ifzoOho6ppxU3T
uJ85BMWnQgzREQiODrbXwa4+Ro96hQ8i7REsuKIZPwXUbenYDC8IyxPWDiNeNRMGlxgJ9HIc2/wh
CtVXIyimr3os7giB+dSkobbJyOU6jaoNod0134oRL0jQ9smEYCon+BBtD+c9ZJvwFTmBNclUrcK4
GmElpIMNVB5+b4LOcoKef2Tk9qHRonYr5t+uf6SCyUGxJVPiAFV4ZmcPz02egzKhTXL9IwGw46Zx
jG0yOxSi+SHH4fPXT9c/8xA01F3lbaElb6LYtI60Hu3j9ad/HlDjwhTER4OKpUg3hCGw7Rl5CI4Y
sb4vB3qd/liSpRnnhwDhMFwhjWC8UlWfBzvn9DIhcw59sC/Xnyb8f+skMcg/6fzpouXVdCH+1Mi9
8nL9EyZ/4yVMopkvEO/yyj42mWfd/vNQZu0SP5xxVsC1VlYdY7yj/b6rx2ygxi3k0xCDiWxUClyw
nRZN70lo7hypbpDqPI98AptAKR9woeU9SAc3yJiJD1qQ54cabwNRYM1CLwrtvimEdj/k5V2XoLPK
o0y7FRW9YzfEQjNghrF8y3v0g7i8CWqAu9dfU0r80wjnvK2HfdVpKVG8Ku5vKRMqvNlEVkVhe1sT
Z4tg3qgD765M8O0Du0z2yOa9pcCxv4l0O7qTeRfd0WDq1mSxTqtptGm/211wMPUQ1ttEVmNjKvc5
IfRsW+SFWjeZgXo9qrVlJhsSCiZUhbDinkcpaGH43XTKNG96hi55owEXvkv1qnpOP0OMm54lKuD9
0GZ8GQpFBm5RPvmeOz7YDdgFJcqncqxKgg3R6BSTGa3tfFZDciS+2HVoXq4/Ubr2nDVIfa3Djegb
aiRgItVRlRP5q2X8+QofR8Nuk+Kc2NzfIEobLz9Dl/SXjNeqrSVI4eO9PM09yoURY/oMLL/bRJkp
HvQUO4HW3aIAq9fuxNt2O8996oLMXumDoyB58MRd2CarQfTFCQ7bdBgKvP3GQVR97DM99+6ariO5
bJAfu7Y/kI+QXezeMM95zX2SG86wIkGpOdU95Gi7CL4BG0FjTrg5PQi93OS+la6h2nFBsyYlnq69
G53B/pRiU4FMSXaMNmj1R2t4JrcqhSMu12ah0TjOog51Zel8aoOb0sABxfx32AzV1OxqzY8/WjaD
9vnPbZMqNymaadkNLKumk9dPNoIWaAwGOSoQxIpqip6zMfzMQpJ8ztDS4V15iIwco4qI7ecg2ph+
mD4Pbd/ekTF7CsbnQpbiEfJ9fkG0+eS3lfdkhVN8jhrt6/W3RIbhKavBIaQYSVd9pvFp0Hu9Y5Mh
HcT2HqCmew9jQzRoHkzyANwlWBWRUe3MrIWuR3NpV+Bbf3I9G0BZWJjM2/LxiawDomGU/mXogYiW
OBwf2iEQJ1eG91Xd1Q/N/CAG+gcDZL2l78cEvncWbefM7W/6DLtAOf+KNzR6CDOMq73+2U2rjuTD
Qe162/2IyC/mvGbzXTTIs9Wk2gk/Dr/U3/mg+12n9RiTe0feerbiPG6tKiRSZ8ZymOKH2MH00jCm
6KtyzYJnHy3NKdZWQ4D8AGPi4jvleLn+1AUUMjncOmvSos04mMzzBmSvQ1oEFzt5doENIl7Ent2Z
vnHQydtGVkbHRpVqWtmabdyQdNwv3NKddu6YqgPJ26u4CM5qVPnBF3FxkAXYC/jh7v9ydWa7bTNd
lH0iApyHWw3ULFmOEye5IRLH5swqFsni8PS9pK/RP9A3gqU4jmJJxTPsvfZunIljLb0mZkXb3e0c
TaMzucGptUN5wtDLuzRYstvzYge7gByWAv8+Q9fl+rzx2BtYZWTuzE6lZwx32zC17IObJH+WvD/5
GYH3RfspDP3hJxbXHOZsD1pipLsDrBQV01FHGwEJIneROVsm4QVeY2F9FPXRnpe9oo1YeW6+NXS0
cxz5Ly/L17JMUKRWc5wu+acxqx0Y+5VnjO626VyeBXUfPB4iHIl6h+K+0liquqx771FcJ7b6V+iz
y3WcBgbzvPsLPuSraczVhvHXnXJ+00xIUoLS5pqvwWS01JBG7Z4J4H635/5lGR9bZXmrSNPkqstm
KXFRksB4Csr3kFxSd/E+bDvbuV2+g7BA5AjHmvHV6PyKHPLf0k8oQ4mcNVKSEYaAXG2igtaT2cs1
q1DEkClGrGBY1NqY2yPNUHG0xPKDaOmX1tdw2TAtl2o5OHN1183KHWiZ0HUepsJtVgUQKadZdl1u
bEkV35FxtvEezthg/qTjvEuH/eocKBdPiMsEsp4dfm2UrB7/LdlQK0PW1L0mbwA0VQmwzC+818I1
ibroXBODZ0JV4DGvTWpzA3fjI7TwhOU5IuWl6u9NlLz689JuiH63CLamMjHM+jFkxBzNNK4VITbI
Idwuy9ivm6g+9F1zrB1fs5s0bvk0/ckXP/bEYm1MNfMfcqzfjTSvjEpIwSEZE2ZVsNB7Rt3yLxtz
NKjaPhAmQVx8z1KlNUANKkXoxmy0JHORco4iRADPdl5MRTZC51Vg1SwcevZPewiBzSD80QAFtmVd
SRhPRQebur2OWB9jc7IUYkBNEjauKBLR7Ktn0Ec0SuZQpm3Eij5Hght8Gj14MRE6X0bjmOvQE6QU
LBGk0uVudhEdsuWRien7W5z7Yl02fbovExzZDP5NIqla4M+5MQD9YGnhL5cg08MRuAiROw4xCqM4
21b+vV+WnvwL78gk8AuYCxLZGlNa/Qnq48vpAJ9i5wbXQWWxCrSKsUXWW1d3P3zt/AZRhMAAjKD3
6t5yg2V0GpE+NmJJmAAFrXIbQz/AHAQMHjENRX+KwliUHdS0caguOknjxfb/oOLA6NV65Kj5WOba
QXPZtfyNVYzhqp37s1O41abAwuZZhrELxvGmJOyEnM3nymrH0yC4LkkdHGo7V7ukqVZOai6Hrh0+
Gi6AhZzzO2mtN12g4x/yLNhgHUTJOc4Tljy+6h6xQGk0HHTHpWdS7m5cUklwhSNOeUCby5zRe3i7
qtA1kIJkJ5gPYtWaAbjbPGo2wmRmHOKB03WqTiHQHFQGXarXwmME/3xwKJz2JPv07ExjSObW0J4s
IH6rUZot9rGyPdn0N2AjRmnvoAdcgsc/2Lqz/C+aBCuAx6c0XKG7ZjAuXKAuj+ee1VOD4bf4YDWQ
nwqCik8+vTtpL92w0Uj8Oa6AkZDU1Z08eNrI+x6yDwXVRufhVZTl3k6xV3RJ/VensoHKVgIz0IM4
kSAtT2XBcgHgtscWxRhOmRfMezF7u4xlO+r28VATe8MS6PENNIHHUOEQdvzO2ITRsJ8lspFxTMy1
Ezys3o8b9oJx0NnRXhnedurqnFBjz0WiVlfNusrY/7cqbE7AGt+VkYxx97j3fIgW/Jw3QQEGg9BC
0TanBdj2Ca7h79CjWHIGhGUMokBe+n6LlnzpBQAffstt14mNRfb6iaeHDxf6TECg4qEIufA/OLl9
qqrTk4CEH3G3eFkPP2P4GepExNyDhva4EUuAVb2xfjRgUzhOvABWMY8XVcRR+fxy9IotY7pgD500
Pc1lScLW46soW/YG5OAlQfrfufgYc3A3gWpdwavRvmeym+L/7hpZVJ14Sw1r1/EWlBR0eZBbScgr
Ts+bGYTBaRLvlUjr/x4OezfEbVYoPPGyauLedTp6jQQB4DAYR9WWfy0aU1ytRXh0Bl1xjuurUxJa
mAXdpc13IZlT7NBMTJEh1zUr4O1T9Y6xt3jF8TjAibPo4Lb2iDR9qYwNBP/wQgQwN5MsgSSYMm4N
afMhLxFsdIGK0+xzCa0ERBJJllWp1Fo1BzzAZuwlHs21Ex5nA0TAWBIu6LJ7MFp61ao0P8bBGNdW
z8E6m9E/LPbxFGagIpOcd1PfrFVkZQskwBaUa83Um36EL5fcFd2JD3Fz9J+PAn6HU6UfyNvno8Pj
u7zWKrZOwqjCwHC3mGa2fz7uZAASqJT526ZP0B6Ck8e3P2+eP/75lTk6xPVFhC087/737/x3+/yr
wrBwAQ6GWv/34PO75PPpPr/87z4ujQ1SfVwN/++5Tc8n//zj/56JN1fvnr2QyP14Sv/7xowQgi0w
5Hdh65ya+/GnpeHtOw/EQPcwLj5Dnp5fVQ9X4//uPr96Pvb/fR9SjiqG9//9+fjzZkyV/dDO8gOe
94O08+J2ym7PhxaojltVi7/dwxHshwnulihw4Rhy9383T34qodO82s8vOdMHeMmTtwkr5ygsavGs
7bx1RLjiRon2rE3DhQ/h+xu5eF1c9kW9m2oLEuEUhCvzsQucitkl4a//mgoLi1BqeWtsoR9ciBDG
czjvSpUdkNovmyAdHPhZVhfj654ufkgnLlly1zXDGdUB4XElOP8RgZVdjp8kg5m7JatZn0LrKciU
Hdj25ubfkNblljHqoM/+Vge/qNiyjeIgB4WwBFhfgGuYLmePX1af3dRflWffEawg+5zyapNkybtg
Yr8y/MWIzSX4HQUvnmXGYmr/JlNaHZMZ8zsJbXT/Sf+9KmjpBtxshfZzbCv5IVOLvzMj71vTIy5q
lnZPa/UCFyvOI+zGHe6n1cjwxLH6c6Wqfh3iX1pHqP0c+DFwXaaVM7IEzgVEdY0RQwfY/eqq/Zt/
G3V7z92EIBZSqZsofXHE9EIG9xdAvm1dY9Li+vmpNUDmrKfxCJ1+A3HkWJBaj7uLLQK4Hla9C8Mi
ZixMxBQVUk9TamhAACI81478NQ23wWxekxLciUpJdmEYGb0EWvzVTZFty7D9J9PhzejbeTuYo1zn
4GPTIiPjITZqFfDKPmSJg7sh8EJt63bYBaKJTqlCm5BTG1nNiGvL/vSbxNpn4LGQb72mZLOtZJ6c
DfQpJ2s+zFqgRnLMcxT1cltGBWazQeQbk4CrzYDxn8vztZD/hJuSA0wLDNMGMGfpCTATueWvtKmD
XZQqnDDYnKo5FWurw6bxgNt5EHyuhqHSfZcsn2gcy2vgShhEKjzVD+bl7Onx7iA8y2v5blSyOwWA
stl1DFQ7bisuVS73nnbNw1zm5MXUPwyewslj9IFNhbxYgnan7eJWbiyCByjVln/obkGdkMy6S8E3
3nJ/ZQ6UfI3BWl4OPay2KVAbzXoTQXrLRrEOaAgFvTsjMLhtTAf4g/yNhmZ+UCLB3bCXPSX6jo4p
ojKhNkBqcPKV/13boFZKmEVGhcTF3BRDbRwWBPVrUMbuoYY+e8ZqxZWoltTBJSPbxOlWC5NEVFHZ
L/xzXOEXJ984hVLnnvlQF6LMcutQraWXok4fw5+TJatj+LcUA8SPZFckYEgWz74OKROGDnLVvgQf
YlqoP7RncfRnIGqLWdex73XRDu1rtMlK9/cIJRTsLqFeWU69T3pNSluxXqz83ZkQl+bN4IGLoXHK
BEWqShuiHdsqNoyqY/qRy02AT48xFgmQQg4vnl2pbcYPiZhzHYYB6ozZjbxrqnA7N0BTq9C+VjZr
YTLfKe0xD68TwcFcmX8eGjAQqRQj/Hbo65joV8tXwyrZEPkvQ8ivYZxcGJpY4Kjk/V3tI9fCWBSn
XlTzMeLvR1Nvb4kU+QBbF0+N124pucUme3CZspFU0crJYSc2yDk9xU6aud8ZnRPoUQTbXDrdBylz
mvdKiGUHJKTcJPb4L8/FfOcERAijMTOqdgL+UxZtPI+aqLSl9g8G3ZyF4vsEV/OW+q04WZoCzDHt
Hy6RvXGNr+WA2Ri68mJE+1knp3YoRjJRi+xbPzn/Eu8i5LUr2OMY2nMek+DiZRFWdMmgT9eLR22m
aj7aj0/R6LTjoZ2sW5AqmrgIeNI2CHa+MyPLpFC+tI8bTLSZ6x2Dpg+OfRC5O6NV5y6S5eW/G5uz
EfDoV9LCZKdLcLcmHBMwARaz1F3QZmfRIFPxcuJBWQcGrAAZDj4oumM5nDqE8ycaygnnIfuLOk1A
GDhNznCdk+pRTdo7T6WHSDFZsfMaPYLRYExMx20TBHt/boxY5e0BvBwcqOaPC84JgylUnjHM7M2P
Tjd+jJ2OtfCUrIcszGJCFlJkrpzWBlAGRkTj3jWHP3OzZIcg0fysem0kIHG4rthbHt2GMpdbORBH
Gz6SVE1QOKfcKcWqyfLYz9PuY6z1h/0AQ+KJXUEAoo99IMdxEn4KSF2z7+xm2ILMQgGWK0OeUTnv
NBXsi0XWKqwO6CZIN8H0kjrMNehnbqduTPDv+9IXlyxhqZGOdbFjl2PwdsPoUQ9inzL1ilFeqfkN
ILnEONkTZeymvxg2emuKW7Q7drOCq2mzzYnUqSmB7du7prcfdnA+mRE/0+F4vLX8+ubsRpk6xhJj
LewIv1jX5QNnXHxn5I35CBJ949yiJYxQ1gYVI/W8WgdyvI6p6KgYonALlpUeK6zA8sMnDoxhesm6
U4/5Gud7eCupANPKUHflyA/YfLzpXF1eprL7WbZFvpsZvsQC8ovH1GxLnZySM4UwTs0yjNvSumQu
XYggUnYUY3kKWKZvKw7tTZq6C6i6B+d/AizPpH7toX6+EWK+7Rz9ai0p+rkHE1I+LDFa5tZ2/oWl
o34FQBwQ9dSAv2iaBsKaoWPhImAL+/g8oRE/6LSEx5jKNdgDFw9uyYKncv5WVWTv3FFxxjLrApYC
xK0PRqLRO3VgLjMfvEeIZ6cCPMkyOWBcBVwXTn8NAm5ObV9E5ymK0rhCU4kay2bZNkViRXpif2UU
YJ7LqgXSnwDqculhk9m+WZGYQqz3oni5k35JpDvr1X3qgTXgtDVJh/Yne49zS704yatWTv1NVukG
CpP9gkah+YY2voxDzM0ba/ilhkS+QaEaLlOW/+Lj1r714UBZ72XNKkq+bF3UP+HwtCdTGrDJH3dR
xtWb3rfLo6MBbGcVM4Y2ACYP4/LLyKtTKPutgtuoWy/4Wc/4NxEBMiUJ6FVnMd1w8CvsDT09AaMk
LymKvW234yawxuXm8GteeYVbHypioNZQSLHNGlU8t9lvb9IHQPr6Lv0MLloqr/0k67e8GvaMoCzk
aNUXFAVNsKRKY7fGtt/fcKA253b8y0Ciu5QFNq2+QlqZNdGxqAcX5y9s+CKfDqbVDXy6TOwbBoGZ
Bcss/L3prkbUw26LsnNuzYozcmRJQvPSpEm+dyQB9Alliscb92jaHzmRbt6scSVXqbV184QGN+l/
2464+nYtrp7FuDDBA3/wOgChBcSfHLMS0KzYkJn/ogtv586k1bG03et+fIW821/nQmFLtS0dS0F8
TFpzdU3ITEe7l+0IoIzOVUsNOzY/lZ2RU8bwElVltK+l/TfoTecQFc5lch4RlABY/REUtjkPQKfY
N60gp9PEh+65ntJPrHUMRINg3JbF4sMEg+psCv/QZ3kTp1U/PEJaB/KcXS64yVwxT5jcvSPiABLE
ij1KcdOculZuefc89wB7J6DYa1m4sd0wETFYgSE0mbd+7gLIGyGULiTZHpDyHBbYjhsgrMiqOClG
5ccOoyqIkqYEXQ+A2E/mH1lreScHx8Kqth8hzFMdxU2oYKl2ufxmVfW28xkpC9QtO+nXBbSCKMcc
XnNuMR4HvdXNm4DFm2V2B06kCemHrxl86Ow1dMk9RFYNGfATxqE+aIfJcOd4q37OKfrGQuJ9Drm8
uPAm0pDLqFm7xtZ2oSqUxhzXQ2uSLgMSY6GdRe5KPvDk5b9tRqwHN4x+p2OiL8rbWlmRvaQTZpFq
CKmTfLOmuAiYqEi6OzpaYrsRaztT25zHmQBYm8av6ABQZ57aOXm+Q4SJ4tyfDqCTcH92cPXGJio3
Y/lC+kBwVa2/RnwyfTc7AsWV8W5NbGUCdS/mFkayM33M1IrnRtB4Mlw7h0WybAnhETtemGSv3PdE
APIgcs347Y//kqDx363iQ851so28aT67oQ4PqlnYw6UJF/Uyu2QNDhjLbb7XzdRdkr60XvUIFMvG
AIEs4ZIRLHKte04SRvm7EsHJvc6I0Aiq3L/o6uqF9HJpiGoa731HZdv194QKBnq2Cq4GmDZLe4hX
fQfVaGjw/pWMF7RHjGzwwP09mX8AGvtYBUuwomyMrpF5Z+11hvmxB59b7tWyvMmsL86sKOZX5S5r
YzHoNZ4ReJ77s+2W8P68YWy3L0r7UwqH5Z1ZBYhQAxig3YwZKJ3flqSYLlwP9KurzSMcy98jY2Km
1poNDbTbVQBh/rIMSU1fYKgNaiB+rU5zFw7BNEYAML0dB3bsS+UQQ4r2mZSg8MEekEzlEvViE+7i
xRHaxa3bOPM28M0mHjLgD07WbQmlWk4Ng+JtbpvkooB+PJmGZp3jsW5uvWxnzckIOZr3LUvKtphC
EhTK6RiliLdzOX7m7diyM1rcLZmN09GjYRV53m101mKrrQmrGEC9xRbZ86N1KqtUfmu8fN2ilsK0
dJ4r/B9OA93Jk0RiwLvbLEkWrXsjSc952LyUmZPvwQo8JqDEKjjyJ8t3ThEX/uNUFPXGJxH25oi5
X7MfITajSoZtMxRqnc0sgyzvL1pU4+BlMtxNVn58Rn49bww1Rms58YuRIq/v9Sy2MIesN80n/ljo
bsBFYOrjnIe/miT9NDBvvgAmQSrZyANiKrGaE2ekZGzkdinrejOPzrARymZzTJz5oe7Taa3qliTj
ZWj3nhwhTfpM7uZ5YvaaPXb8ZLB7XtwXSbfrR6rDNg9/Lh2IANIGV4szqtMU5ERKTM1PjLE9b4ko
32aG9XeGnwx4pxqPPT3xrrDCdlP49d1eBnWtdT7dkkQQJgYrZK4dLyZ2DaD2WJob7cPBgQn0Pndk
hTl91W3BBGXrJCwohYoxIOFGVTcv/RPZX22g4TKIEV2fX/0SBv7QyZ2KX8zV5TrhLTa6/oHG2uf0
xvA3ZqBD4Y+rOKvHt9oq1OXBBvTqfDf4vb8KOUcPWGCYDuzKXud7PPZvTZbJTRLZznoMRmqPPvQJ
WuyHQ1GCTe4js70CtKiDz3AgCzprE9gR3vzmQtA8DP0Ae65DrGAjQq6bhle07+k7QnQCA4I3pDY9
6eOGn7KuXf75LipcwXKc7lEKrnEkRAqA9OwnEL5jBoH6IkmpqBSGhQDJOl0RvEREOYjwmGstJKQ0
RKY7CkpxmVt/2mTbWTaVvsHar5fRriIvgTBVsZfuLBAaZMNaojPdVcmyJ7xObiaJ6L2UmzFM2X7K
ne8K92sEEUpQS8mk30ty58WwLPBurbEXJLqUFYMre2L+4yfDRdXGr6mePlK4jcwtYdc0hJKRX+ta
B2HMt0UH0UUapTpbog83qKlqFposUVuoN41j51uu94+PbrMmkVbFzvSzEDZlSnBsYTgjv2o3ym9b
LvVBCr2qgMRBOZXP41aMzbTvHRzyfmIjuWQkQy2Bvk6O616wzQUuHK7KIvvZDgaTWmb8NKnoeeRM
KzeF10qRTiHNclcmc3BKvdiyOrTjpIVvgobhl+1FPRnDRGL0ACl3iQJzqblGHWHg/mMebu5CpyU9
1cnG7ciSrSrFH9Zk/m5OHcZaBtYaqqBtamfOKvfNU+0R2jEREf7aMlyaJ/a1A+6Fk6H7jDavf23L
DMpAmSKHGAz3W9/8CWy3gszDvq+vZ9JBMunth0dfbzBY033u7GfsvWsjx7XgMQrHc1swRm+pHOvg
PTOikPGibHatmU2bVi4k7CVTEHMannixJnwNit7EbJ2bbkB/Y69fsVUdqWURiSscRSuMUGB3s845
A9lZDvVYv0RBL85N88DndUpdg4Ca0++nM4cwkVxJGd0qIr2MnNlaXrQeYVb9GxUUeWGNg1gm6w5O
aBcbFy8/y890m/Yq2i1mjZxiWoWtCDZG3arrECxvFpuyx0QqOFp2VW/cQcz01PziRjnT/vtwDvvE
emvLpT9ywh3d2S8x3QDCHG1rDRHQWHcO471s6yYRSVot5VsqrL9Z1VdsOZp/HU37bpINvHHx2YAG
PCOxC+PAK/6N3mPUBQhrX2C598JRbGxchLEbJn9tu7mRevmY2zLInm32ZF2G+XfgXQ1u0T9YTeat
J8ir61pU3TrtpXHqvIJCFmsh+bCNyzlbf7LnpcmqKV+IBeK6rRkWEfrIYEFOF6f/zQwDsE5evgcj
qWMqOJZWb60tr3jA0Fu2olndbjHwP8iQf1RQmHFuZjCtpN8j5Le2dq6HQ9sUAw06Rwl15L1JvqxA
ibvpejNqiBC8kSyKnZ/yyQwiMohdzo2IbkNG2EZS53FhraNDWY2/+krlp5TIc9mAYFetPFc4C9aF
L9gQLvTDYYcMayQQNxXUA3nFMGgu3Y/EYkTjlj2vMpAoEYx6RSYIAVA6cojyM/5WGInh8PP5pfl/
9FbhaXL477kTaQFuA9WtTkicTFk53qI52zsBki4mtISGtImzC1i2lJl/TOtQkAhiiUNoALwpGPvF
2oWOaoSnduojDKxjfgjcq2DI4hicOIZxTy0PpoRN3LVhd3yQK/XuBLAvMfaJnVxMfy1YP02uz0Lf
aSUqEsm57/bR6XkD9uqfZLbG7C9vY4YXxMMtzUsSSvecKecvNaX5USn37iVmds3mNoytLL8Emjjj
NtfWlpGQjoGq8XkeXF7gLqnoNX1Cyav8vYjEdRmHCWCodynkYz3Wp289clYKpqog0q4+tGVXHVP4
dYdm8u5OA8DHbjm0lrJlvbfmkpE9MJLoPD56yrVBhe9JpSjOR6JpppJ4tzoyJuoA53sRNPt66P7Y
oivfJCOhHesyFB7aaa/1oN4oqubDZBIwtkA/a6iR5qx3DjpS/QojOIizkjZNkhULztsleoWB6Rxi
sG+TeZX1dnZUJlfRYUroDVsPg3lX0gosuDCstDi2AA3OVejFDyH7tpnS8N5lQq+NSZrxPEe/A4Rr
a9MHSO9OeA+wbg3rSvT71hYOyTKpt4roxfqC8VsJFoFBw2jFyqGnWYR5iRaL62AgdyBXp9VMMAcg
dx1c/Ih4PBHR6uAv5zVOXq9VUvlxEZHn57Z8yjtpM6HJmuRCluLenNzoWFFLH3SFy9wnx2UV2NU1
05Wxn9KY50FfbhSvswgIx9VzRoyMvc4K/BN2alW7mj0lK6ipOyzSpVU2LoXonDWh98XGsRZ56Jt+
jEMsXpvQhOTa07e1k/8TTL/xUluzolTIDg0KqlstjWs9K30g2K67RmkK+kDCSB/5XGbOZB29Gsxf
OyWAENDCEdSR9S4haJWXn8tE8vLo3t4pwKXrqTELguo4+ENNNxkYEkZrTx4N145rPlMqmq18IRjw
5tgMfRdXbyqj0CdeTNI8eF9uUynNvSzhTJP7sVat8r8R/PCIVLC/iYYaJRkRH+mSzZDOrb8N+UUv
edBttWjdXyGDljVWIJ4S/o5tAyf2h6n3vf7sZe++tY7Zv4RF/9Z06Kfoh0lWcdLqh1dln8L39acQ
zPe8GXyqQg/rGbTC+TKf9QPo3NlTeQltd7dEk/zFZbBBg2gXRIKL7Dg4JKZFwxxcsxJNSZKKej3p
YZNabXUwWKUnuf3W5dFrVi+8iUy681k4oAk1DkGUnM61V1w/kqL3blouep0BIhCM8m7t42Y2yfYq
OzW9uBOxgeZout8XVOOrbPyBTy569LhgNcbqZZbOtO8m+VVLMjbCIiD2QZgIitx5Iu/HSq+EHZCw
IV4bGPEnRjfw1plzbkLMDIzvQWTaJmhOIx2CDa21d2g7lWMCwNu2SOp+hZa2oKhFBydgKPQ0dTac
/1Gm5W/Ls264k40dts0sthUiN47734G1eFTk4hFpNaYb2ODldrFLHwdV1u1J1Ha/gTj/kry/81A3
b240OPuWPnpV8lleTG3exonjB943mtVlxP+Yl+JSq4ewxQW+TCWanGol2bIs+RlDY3m1rXOqWG4T
FFkjIInufZUKYqSEOpaadx2Ooe4U+gmZC27TXclRP5it+OZ4BuNnnDmHUCkKmt5bk6iHpTNKne/T
HL0y7O+POsw2LhaB1SzS5Bsa4R/uGAIhJH34RGp0dbc7PvCCTLFN4ICqnJnmEbwjGP7ZGHSnzK7P
7GjpsSRpZyQxxUPR23fC6R6mYG/TDpVPGHbaXQfTvFicGRuCv+xt9biKGBWjWxj/KO/QNo0ssLxq
EcwFh/41NYR5jzIgyzvMVtUH0bnN2p/M7qXTL4DOq3OFuYDGs7R+IkzEwG2pHi/YMr7TL+rxkkg3
/OUUvWD7w0XRYvxDdRiwXYK9ysxy+AMFH+miL91jbXW/6QjMk624JkQEA4OdvAYj0aA9enJeFQ6n
stLZyzjBogup9VwrY0LyuAlZUIHcGO4F1+8XbBB3i8RFaH/ekQQcVEQFsQiaZIJ13+I36rwRaGgK
lv9xk/b028YyjvtqGHaadK5DG3kFMQPFxjfbbcC5uK4dDYKVAcae6KKRkUwNkxtboIyc9IfKGbum
dZecedUbHIwtA2i3bH5X4BxZqgb5vW4GG8CsO/xgt41M7/5IoHHLG6x1Z1VDgg4D+YM4MLpn6AJK
7w1sQxfSn74nLDS/hNNyCQy8F39g0qc7k5+ahM6VrdC9HCmGyEyYtzOUqI0YoNAvOqd+okUXpTQv
JrP+FdG333oEyvxem/w9axnvtCF+sXFWsQtemo7WWnsUobrW8iLLCm4oqkz2UBGHcAHkUtX+H/IS
xC7z9TfbSG8qQ3A7lM20S/yOpi3hn1FudffmMDyxpyctpBgL5iRVsm8qwD+aqLj7iLtkxHfwkwSq
cVeW+d3CbciixPZXfCZxeSQH3H+x39n+vwGfgp9sS8Fs6nlTeFZwdVPXvEBj2pAixT7oZ+W26uRX
vOGtsjF/9koPiNSykCgO5H1DlwW7ytD1ReYF2m0yHb5nvLkZ9pY/EFMVO8aHtFRLGhxkl1qraIzk
35kV0Zxb5jkrQB/IMPKOtrMMNHI++s6OVb1TOx8kepffO0Y4VANeuw6CkAgMOU6vQH8Jte2Tz4lx
0GueFEssG4QK0XNe1aAxbSQJlc/xla+6+hzOX0FgTNPGcVB2ApWx1hDuhl3bP1wHeeEQtjySEWpr
59glmjQgy/y/d33J9Q5a3AyeVw97UyALr5qpJkl5xixQp7/nwcm/V/I1kpH4oe0kfSVPBc1FUdyj
MTNugA92MkvemOrM586JslNtRcG9bJLsh/XcRQyTPOqkWUf4Pt+yajn3kRcwTinnt1IwacNkdlIV
IgzaHOc0Blii0ki1P5eEFRbmAlLFF/RhSjFziFCzARYYorgcaKE9RNjNQ16+eGradTUZtvlYNVdv
xgfZkA26mpGabzVgwZjtLopKrxNXW9RfjBrCXQtCeRfZo3OgIucjQbGxmmoW/MlscMxQ6a7Nflri
IaKXpbaeLz4F/1qKUVPfGdY+styeDCNaXkl2wI+Z3UM/hMMrT+xrViraLMhDtkOZjYRTsv5XfZmc
kX33W7aaLFgT5d9KFMVklPV6SE46peCtu+GLl5MBYUpOwJwPTtzU5eNSbDkvdLruC23lgOXHO9WG
N237SZRb93326vKtTQ31Rv2WrkyjynaepD4aG3rscemXqwfjlll58D445vAdiS0tblDPd1Y71pVI
0M1AAPEFC4fHBnL+rfzeujxvDG2x7MEDyfyCx1iT7VUb6V2YL4QGEn6NWs96TbxjTmjDXXaJc0qA
15utRVvjB87bYn3rI8N+tz6qbriGU5T+yAw7vUEUeZ/8CG69R+KhM2fj7YnrJW3ujAM2iY4gbwp3
tTA3iJuZEnXB+MqauDHjrlXdk2hwMsuFq7LT9WvQy/bL4FZ/igjt5VRI5x2dVIbI7luv6UgK34Im
ShjIJeuaW+Bq40bDgAgoAysrloKMltQ4dpJXHmjKu79Yw97VAQjFQP+isyCecKA8Z2SX7qfJquNo
wjOjKoKeInSgDE5K159oVbNga6dJC8LUTnCbqR//h7vz2m1dS7P1qxz0PasZJ0mgqy6UgxWcww1h
L3sxx8n89Oeb2ru6AnCA7tuDKmhLDsu2RJF/GOMbEVPxJcvuz8w2o+e5u4o2grwcOMN6lt1PX7UP
U2V4q9EuhxOkikNfWkTJ6eFz6Nf6sctbYOKTNq+4TnjbwbT7PwyX//kv7ET5t//i8a+S9RRJRu2/
Pfzb9qc8f+Y/8r/Ud/33V/3tXx/yTX/+o6vP9vNfHqwLghGn++6nmR5+ZJe1tx8X/pTqK/+nn/w/
P7d/5Wmqfv76H5/fOSHcsWyb+Ff7z1R75U/Ek/qf//wT/vxO9Sf89T/4W5ow/lcQ6R/f8w8QqeLM
+yDWTDQbtoXN9+8oUucvAp4eb3+WFYokyaf+jiLFbS7Lro3++h+W/heAQ8BIHQBt4HXM/xV5FMwE
tuJ/Qh2QGOwL/gdLH+IF+DPla/8nBoVv8soGpZftGHP9lAnZ1/C69Ln+DdQRtLcJesxPn+O8vtPR
rU9KwO4pKTtpS6fptnzK+nUIN47+FeF7piTwnqmHu0FLiFkNFC7eNxeGkszLwbj3Ou2MmVJNODhw
K/T1zaRXK0z1P8Q2oPzU/GNi9fEmi1hfl4mNoguhvlSSfUOJ90cl42/Q81tK2J8pif+gxP6zkv1b
6P9z823ADdAqW4BMeB+L0rlWGiJ9rDHUSJY8kRzkbRplLOA7iXBPEmpPmDtYcLUF9PVvBgHhKpkt
jB67SI9xdIBkL8hIN5SFQSgzA6vQzZTon3YWXYMM3YhUvgf8D5MyQqTKEkGwNVU0sSupcFm8FWvo
aOBZXcdgocZcNomiR8qX+zog88TzSyx/+C8gDTI5xZChK2tGq0warM1nfkt8G8rA4VTPnTJ0zOmx
VAYPG6dHriwfszJ/ZMoGwnjXXvphN6zQfd2TU/Nj4xlJ8I7EjrVNoVibXAFivCWDMplEym5i4Tvh
/8Qr3aeCAfZcIwk3ZjL3vKuOX8VTxhWUkgehrCzwGFR8GfaWQRldalbYXYMQzBURomdEXbhgSa3F
H8P6Apq9hnAgWLXaodQRl+CmcXDV+LhroKC9FqHH8SAA6zi/UpfppNZWFwRQq2Buri4+nQC/ToVv
J24Dzu3KyoMtu6EtF6ynuvtZ2X2S3HsYWvtdA1dtN+XWsu/MtvuuUOOxfgCNk9xh70OZj49ISLDq
Fs6inKWSraxGaPkXwdRsNcSWLV4kz41Iz8OdZOJSwvKztWno+hpXjIWPqcTP1BZ2shhHlBTs+cPj
4E9rKF3+qlVGKCLb9r2yRgk8Uo7ysujTL8v5mTqk72Ok+2voAguDwhBlGM96lmLfcA0MWpVd7SdM
T4tgyE7QE9mBdQGA+4JZnHQEGQrl9JBESb4hJDw6dXqyt9OpA7u4AnNX7zix5PdwUlqUwxArx6eR
dJOdlkxLSzLpZrYS7B0/eJtbtDjehImFbN6sRlfnJQQqeuZ46nsLTa8GkCeRIWwf9DRWiIaVTaCG
qRqbmgZTd8GLWUPg2ALh99d6x+E7BfJJel20j6J6WhXd8AF9PAiLddrW3jIhhNyNRHmSqf5B+oC/
Z6H1nIyWsYhdwZiJAdYwz3eJFt+VJcfuyDQeBMv8HvWI8KK+uStae9rIYFwKbZiWLZ7tMkW7iCcl
RZ/X7QJSy9cBZ6lN58r73ov1nfGtTTj52zR0MA6NAgdK3WNIZGUNXOpYtOqPrsarVyTkHU99v+QL
diEj5Z1GygbjEX87GIa20jvpLc1oIIU4rYkDNqz5iRkih1H0FaPRY/lYP46Tl17ACzGt87ND4zoV
hU5f8zkMAQkrOfZX2oISvd4I9y2FknnGY77KWHXSMTt3jRP+km2K87M0X1ARCbIKeGKjrkb2FuIr
4V0B3NFmEeihLdzkbOimvEQN39cDAjjiM0ezes8619nYmt0dM1ZUTWku5/GXPefxkzOmK9hP+HGJ
DUbxQPdqj6JeA3JTSmr3btCAbSGU5u9RvkotPWruEYA7AdEzK/+mWdeGwOPd+6ek7V2+28SGp1Zs
DGaIGKHKb1LxggPCJQyZXCy1npNmuhmJ8HgoQ2Mfoidb61VG7NIgMiTS7lHWiD8Ru9RkJhg7GRbP
KFCCDS3w1hIkd0Hd2ttR/MEFFP/THDzEA4lphjveA4lcRbPlM4oam7vBllhCZlS42lzkL23BBkgf
TwmezotBBsrS84NfeaLx85t0heciYsLwpSVIAXvJQFQ4jbP0DOPZlMlLjrtsI4v4SPmLYCxGQePr
Q7bO9ericRiYcNyAcoC8gTq+c+J+WkV9Ya6lA8bKnDqMMSGq/iBomdXq1SKO3jWQgtcJD0g0EXqH
v7xbMC4i4FSO75HbEdnthi/91B4GP3YXiBMmDLNetHQMwsNak4zAWSYsO3VEX/UDbrmOGHc5vNmm
nM9IER760ikOY8uvakREbVnuEK0MT5kLZTw/l5p+9TAgHbGwopAd63xb+fOqJOubyVQ/vkWVceKC
Jum1rPgwVdeCINA1KwgDb0ggj4K+QCo5UTqz42ZeJS9RuTdJbeNMmkLFw5udJc5nZ3YE1nk0x1bb
vDtI0lUnoQOC5fUrpuGuC2V0QcB4NsNqXrcO40LplF9ca8Tr7NrPk/mUtf14ZGFSrAvTfyR9hgWv
17ymc/artyjSkeG6hJz6u9mbNwKTFDIccOe5s21091uWhHfYQrwlkYlNrUrOAw6ZA2uJdibm2gIK
MdkA1UNpL6lc52PVrcns7B9A1LJkyvyLF1X9yvLHhIwGFgFk9K2yvEvPDAtPbI18KnabYIEI6Yca
QCLQ0Z503tBU3u07GTVENtZ6sUVgApjJmyyeWOywmEnpKHE3r8MZVJGbWog8KySwTlWQPSoa5qlJ
hMy73U8J0pGxGbai1LYBR9W+Iex42WtZfBZQ/+q+2dez0jtwOTGhYx/HOKA6eb+tqdOyetf9rDub
6mbS60+Ppt5Auoz1n1lcimGZN22FHmwp7IZ06kYjcwckBhuHCrlMmfPM+Oa4nKuc8AMj+Ui1nhOJ
KNV1CTLB6HWEaPhuurbSqKHNEWvAAJwtQVBu+Rui17B56aLfsv2YyNJGyy7pqN36KXRNuBzYESOL
xVADeaEslU82MsJ1k5KZDfig3VUiTC92vp2EiwKmCCnkRgtqCKWIrjMd7AGK5NOoHdDQnWBDkc3g
EsORlu5nFLLXMCL1GqcZLj5c4E12DEIsA7aJPsoMOTRdvTLWosp+KId8dsQ1W47UA/3Q8GTMicFF
czZfG7Po161FaKulad2mbXmr2LBgGvj6beXsEZscYOr3v027WBnurpdF9EaImrEVeWyTNjNTY5UC
rUjQY9py+nFNXRnsYps62wyGatOZVbNKC/kr8axwZ1VOtTPR+CDQIfrUxY/pDKdsOHuGmI4o57x7
dcgw8HJgAT8MNVvyek6blSaQpwu8KWs0eAcYf1ynulgcfJPgpInIlY64P/TzKcdsGJ5Gl1LfHIPt
UAngjQaAliktEbB47qaaiuLakHiYevKeJZa85mZTXlq8XPSmzg5d1ZNndU8pKmfMCxX7WKOuSeF0
x52RKX2cn8yLMmv9NZtSC/WPaLdCoDWXnSBo3q2+EGakR5pw1o0xX4Y7R1/bUUp0umlefPGRR627
Cioz27k51P5Ijm9IOe6m3Hx3lMa6JZFxmfTkKKcIs8kr9DBXc5Huu9lYekFhr6uKSwGrtgPBPZcy
B6vZT+4HU9WlUeXpdp6TS9hmq95g9ew0nbX0i/1I6aLlCXk1/kNa9J/AhfdaFGCqn4ITROMfpH27
un6pDf/LbVhaFd22Y8GTDt5XMJQ/UYtxPX73ve4yxUAye9qNl8Z3MKJ+9rFDgnq7HUNrTyYwwObu
oun2PgjIhgrayzgOuybSV6GLkqVNtZNFEdGRY+DRwzeE5DCn2Laxt6w1udXmZtNq7bYV84szyoVW
JuZKR0mFENkHoz3vbMt5sCTaFs91vxzi5r2wvSNIFerDCsNIT+iPWd17uXjiSttizPjpKbxx1MhX
EJqbpotazPDBURmGkES6POM4PAlfPlWryqlf1BeZDBNBZu7GqTy0yfBQ28GdlzvknNvGY2k0R2mi
nozJBwAgyZXW8o/ZBKZn8g4c2b87x1+HYYxfg721GoMh41j2erepsnhRz/bGa6rHtgxfh+Y+9Nm/
1PlTG14dlvSotzCch8fasn+EfZWWBWOCH1hbkkw2+g4fjgefd3p2fdiXX2obOAw/l4Z6kRow2Vyu
8dqE5N9+bCaonb1RbAYtMtewOdAzDRV53law0LxgnQ+4dZBeqzcIu85cCZtWYoqPbhzvS6LHvCgs
llMV78DprGg99iz9iT/SGTTOtr91kErNZnzKbdn+gmASe8hCitR/6VGlE0f0Pkr5NjQSXflmNOpP
dKfPZIfL9MENDJMQrWozOeMvzZ/2s/dBvN1rEEXMePOnoosf0Fx8SHskVhmhQT6zM6+29hjtKll+
WZN+7U3zJBoKFrT8nojAqEOfK0bvCZeEtdVC8w3H8UlM1i4xun3eP+atsoBVFwr6tYdvjtzgaVkZ
7topsienz3bRpWq4uM4BKprcmnCaYfnWij0dWbYMNbbCSYkjFSMS74ak3SBb1Mz8KgOOlMqkPNQr
mgfXqRdy9C/5waGmdEtG53R6R5uIzSWSAWfQFtpDX6k3pEkoteJg6AvgOeuuTOGTzOvKyBYoGB6Y
wPJktOMjrOMnb84JRo8PIu02rJU2Tuech6JV09yLDpSjMV1SUUtt13r1uXZrMmTZvMQxqA3njtHA
a4+nGOoGy0UHsa5tHXIZv3epfp8UC3dSEg/RHhLHfhBa9yZTROHYdPpe/sAFPNpacfJFvEzm8cxf
emdzlR4dJSDOPybXOmuTd3bs+icdnxojv9YIAbCyHML5udXltmFeTn23sD0PMx4yTMu4+iJ81ly5
j91k5ef+oew40tC1U7ttkhxCFmq5bZbn12b0diGL+rBIvWVgT+8E/t1OmQVuNZnJd6npD8IjOxDk
cJDv4AT9wjKx1oX1mOPanYbyS0dZSEjnqunlE27GKM0uPrI23Q0WbPyWbZ7vPTu+L4tUNYwM+OVv
mEj3ogs+9Hrhe+OH29YvISe4ORXrshVPTSa+2wjjyGx6z31uP6Oo//Zb7QsRzKFwWaIGJC75/l2C
xFoMqODyrZ5AiFUHCw6G9zLBYudRvEU2KmGWQHn0BkSpkBjPLLiGTW/vxzo82SW8gH7QluMA+WB2
eNtPuURW6xGaN/02B95ybq2/FiPzqdRRFbCCmBpvbes956mzlpp/Hikmisp5G6x6xTltGVb9uUut
dZW9d1rySeY0wsb0sSujNXbru8kuwUj4xbbTCCnU6dGd7pETRrgINWOlVePar4qDJsarSFH75dFW
WvVOb6dtQmNhJeCK/OAxSaJ9Yhvb0JxOncOhzSjX6a4jo3ostBVEfDehJTJhmmfxzu3rNQApZgia
PGr2h3tm0HjxTKoRhmM4z+IBzAmc/hqjW5WBpkq76LtBslv3QCJwodG22xBERkLVqZbqrN8ZHg4I
u0sfas6uOQLrpeOby0kbv/Mseakgom1DgKAoAREJIx+eQOYv6lR7arhsLoK8Ok2Neah1a1Ma7stc
cVRPFRLTWN+QwYMzTZxb/75K6vvUYR8hq+IdTdnGTRqatvk627biNqE70h8Gn6GTVW9i0bz6Y3lf
W8AWnKSgM7VBbWVYjFHRJQuN9Weo7ZjIERigouOYTugJI8KxGsDBt/LDKMU9lOYZWmERZ5e8zfdC
07dGO1wKNYB38iXG5LWR0hqN9cpJn+2hfC4EAcJuf9dZyWpi5p/I4s2f5qckNx7tCpdNPZ2qWcsX
A2r1hYU7aZEntESlwzYTEJwq9Opg3pa0gbbYtZxMRBKsTLaQjHMwJC0t072r8/YtssC1o8ga7QfH
Gq6NW7xF+UWLi2Nic8Wl+9OBA0wD6nRENZ31ZsDIhI6HCC6lNBCb2oF7EDVvGHCeiDkHmhFyjuhH
98To8Yw/nLd9KV9ayvMmluSJhicKYCqtIUU1CKBP3DtN0K7Vv1Xo013ElKKYxLhsY+3eFKQwlt/A
7daJdTvwsTDtKJx4Vdi0Do79o9PRElH9W5ruoQC6nc7l2vSn19QY7nv+uo4LhVEcR7Nfe3r9E6Yk
xEwmOFBnfm3qAj0qmX5zQInTX4UgTh14AXYOiE9JFC7dcbxTrxcRgO+96F98s/3IZXbG/LHFQr4l
pxO/xYNZsVhH4mNyPW5OxfSd2SFR5+mi1bPPwDVixCx4QX2rw/pMK2zP5FkHiDZUjcia2FoR7E3A
BF2UsEnYaC3iJjX3sRiCe8MkgjhJXBA89UyFVT62zeMcsHSeCJvXsOW5KHLMUe5Su8h2RryRTLIx
g6PIdmCXbwrQyHCjiKrEcYIJf8NARUnlu1NgDPraLwZnRYP+mNgfrPgvdK4UTJnKap7us3nv+sUj
MjJOV/381hBbTHRmtUW5sHZEcdE18c5+PF2Mbb+arPw7ldNh7H5CeHecwF+yHqaWlWkmh2y2HSxc
daPB3JQMO/C8CdvPgLlC5+FHbOjq8er7K1vg8sXkZrR9eS1lfyo5lg+ZQ4OejmyL49472IgRNIIb
T0ydqerKaT3UYufOTLdLrBRlQn0E4fN31hY3xdpO+gBUOw2w/8z5UxhURk4hN7YV+dcWBhUDEE51
csbcWdPCQ8wNg4XvYIjvpiLkrDbt6QAW3qpvfZfOufVYJsjHsTSbNaLraO3IcNcJnEYyCp/oCL7m
yE43tUyafdczMg+xUrgNy1TLQzdoRoD08aM+JcK/BkZtbgfbuorBvkjiywkC115qPwOwF4ZPs4bm
KCheAgeusdNC7LfGTltFbW3vkgqQYAYBZHHLGMsKH0io4nagkhUGLI90kIgNMizc7D7hFcIKKCD8
cd1qbPHmaBblD60ebrBoETShtrbrB0fTO8TrSbsyu75Bo4EGO9SzZSPppzwTkzMofHSOnr+ta8kz
FE8bxuzteRFUrr/yo3oP/dJ6LrNfLBk+m+FsE1mIKvK5qYi1LGJvV7i8hPh1dBOBG/JQOmS8Q464
I5ibSkjtcNj98bVYWhkapEBfEZCEZfIZVTnv4LzbOwYshdat4IXDRFwmeb23sppQE01fA+eb7khG
cnk1yPP1JdKgIAk+nIHyNIzRy2mygV7j0nOOHEpWivKqFD1axx4ohDOGxAOJ/OiU6WPWZT9JTzpQ
5suNL/j1WARzURPXqBl/557H5e4VdR4dQDkvM+tZS+yXMsJZBLvmUaojuWlYi7Sewn0a+JAzcHHY
2trFGBJsXhZ4IxvE3CkHW4OydqHc8nkXrehUMZEpKSvGKeuJWI2XCB26fYU8fHSr4lIV3jo1OGSd
HrSGDIZ3RM/fs70VXr4jrQ/4jRZMVP/Y87MfcELIe5NFZ/g8gw5JtOlYvFQDtCXNmfadaUMmqr+4
xJ10oEhLQ6fDtZtBkiqN5cJAzm/9MhAN2FdyAr9yU67II6qRlXJiAv+D/l4+0F+jrm9RuLhqdFgB
swA1hgjP+laWKJ4fBQKEFBhTJGCKB1hX5O5Kj7StTTwZm2qU1imKLHM/snRAl7wdRvcJvdh7IKHR
x+VirtK9LZw9UufngJwjtNhQiX0U6hwx58HrjAULw50J9ScYxm/aKhVwhZE+xV1RIgMYMriSelq8
G36/9+ZhNejGw5DE3/qQL8GCPoaJ9WU20ykBVLGCGfJLH51d6g0vVkxT4rprpkPP+sDVx29+aeWr
1dvRPuDKK1shlzbvZEbSMDMZ2G04GiOgXPyxuEDpLuo0OThcFZOASKDE1L7cUD/IpHogLnHJEGQR
9eOZJderYFpIhvz4E0XNfczUb/Ae2KGsaj3Y6FoDR2JuHsMxezLz7mKA/tCT6L7ssqPTBtXd0Op7
Jsw9XSI4AObVBUv5dllp4oDTlVWIaPYMp79FG+zSMURKBYY0RlDkDy3vBPNU99lnSH1PApRzP6TD
diSLPNQH/jFjPwo4KSJ9d4L2TdedS6s13TrKs0fcz6lIvqfiJ0wYaBTUjTYxwsJ1jm5unDRfrE1L
W6DWCReQv88NcT78IdMOHe4nXuNxIScXe37crSo9yZZElT1KSMLIfT+RwXJm1GfqGEjExDyqg/MU
Dlh40SEefd1AQFJVPzgWDhM7xWY2z3YZ3cet++73/rMKTyVgC+9EGcOIGShGGrnG33H1NLtZ5E37
EtasFAFe1s9Iiy+J2xNB3kQ7MWdK7Vz+ZEW9N8biir5/HRstW1kbS3Vr4DD3Uf5qCKWZ9gJ4DXQX
q426AQ4w/HHv9lBTD//tY//28N++7fYdf/x7sdymk8XqKVd+EPEYJ6UBSYansKkhkgcGybJgKYpD
wa6AFfP8UCSYXewMbpSpbm73/nHzP/jYyPIkWwSMRdwhTgHiheVhimby6V1eDaMoqoOHfOaPm9tD
wmvavTs/N3rXt6DIzPKAT5d/AOglHMaIPE4Qz9mM0NSiL1G/rj0ielnf7la5S3DJ7e7cqkRrb9wE
XsxJ2c/H/HC7wfn593sS9qkIMIplPqGfVb33nI7f9/Zr/nE3VT/l9riaWjWww/1YwcOlhGsOI7wF
cBvDnze3j90e3j7hemHP6/7fn5bqHknV2ZLrxbAEvlbqzCz5YFW8wBRu2WjG1YENWnVobbB3WHBQ
GKRRfWCdWh9u9/5xc/tYDuxq73dfXtVfA234zjIsxaIB6BF46Z0XMo5Dv/o1s745Y5eYKACQUMUD
wlF7l4LiXOQM3zKkjb0nmVWZw0/aegNdKjdgkIDslxDnjGla+T4Ml5nTpOWgZs1HQFxpagT70Csu
ZC1Ph8aeIAXonFyn/pw2hD27jjsu0du+j06FtJ+LIN0y7DnnVe+n7NDTBODOKM8oqRAty35azyUq
/BBaSJb+1t36YI2effC7YUL5ND94yZAeTDtoj1FJLOZUfzVJVO/6IoD4wTZdDsVZ1lV3bu3a54wq
jmwZygXD+XXp9Hu3VkHt0uDHmMjhibHn5c9hA4VsLqlJXS5VnibPRMOvRI480AbZvNcG/d4aDHnu
neZEznUHwFeQL4Bilzp88YxaODvpiJvDorXOvWlZZxAAvPut8RBo4jJb1W83T+M139KdcX+t8sI+
NXEslAH9Grejt3cNK7hLzYAKCM+YNn4YKASXXmX+SLPNT0VJ/Q6o6dRFlCz8N/HGgGnBxLOa+ox/
o4YztS8/h5Hs+sEqi4sm5+Iyx7/h/TuohWf00kwXk14n2FvwqoB1o8TVW6zRaV6cI9fNz7r2xHZp
PDlz2KyiKmOlwritIBl20xu48OnP3RNKc/fEjHQfxsWDGdYuo6x6uhM7cn5+W4wIZlZsC1H75CSa
c4jqn3ioiQsTpWo+r7BPUjKazPuNinYzyqcz/u3FVPjE/ajfhN2TxnaO8sbQUfgGrtdtb0LqEqj4
0q/yhiuRn4GwNN+43uk7xnRPFCBrXb2IbJRQmrBQydnJ8VURMd3LtBbW+vaxPz59+wwCSCzsHbnl
3nGOd0VlZWAT81fL9747Md+VmM8WgPwfwd0wQmvOANMOiRY8jyPIuPFT1NaP3iVPUx6eUiIp6KOP
w2g8xW2YL1rbeMEMXS80v/pwTcAZxsxUtp4fhrnvjnlmrWxNJ96YStEQUMpZwOw0d1nX2aGy4jtZ
UOclNZ5oYJOxBR3Txe0S672zLN3+1S7NXU/MDUBGs8L6hrk3QtcqAupUxK0PdZiNS6K07GXh9WxQ
jP7J51qljd79ANmXYcN0rUlqYKB1oL2FnYCz12udlyEYTt6Uvg+aTZlK46kLeTVypDNGc8h2rLYp
S0Z/HTjgRoZEIqyzqkvunlrWqNA0ex/kS5PGj+CyVgAAqPJd8g/BFLeQCqpfQ00R5ub6R1fhv3Fz
fz0gKVxpxtEjcWkRzNZvh95uURtkKTrh+BDEnPmnsWTSF8olvoC9Ia4BYk/yKOONZpbjcUhnbznm
/VsnrAd7fpgVjyNqwmunmdld4qPZyODjmGa6qHrkwXGMMVU766AqOBHie5qJ7qp77TWo2LyaUcFu
Ny13jTN/BlCjaFybB4JqSUJ9cJwzZ/wnvy2YDrvF84R/Spusu7o2UDw74t4zon3VgtE0rtDdJobk
7CxKr/0oUHykpZg2k0vr140/RVX6e0St2lUbYYlWHSs13TSPBlpOEVa7GbDWyqHPQwOSXOZZt3EN
8zRkE8Jp805PqCilue9YhI2F0S1kCwW0LKqlQbbFwqLJsWJijKwS7WoFJjeKh1MZHl2qODSDOgSt
PEVmP2KgsfL6B+zFl4ukctGxq9TxwmybxH/EhjPuIsfE4lk4xrEOP/vIMF87h4GLIw85QPl93I3W
ChfVq6Gda+qzqkSBYjf1d1YbnKb7Q1lFvw0ysBaujsm4ya4+xVlv9nTGIVoxLTbwX0GJKWmgtShd
Zg1X4EjOB1VKSks/Tg4rO9ONscI3CLQbspFx/srPxGuZ1CPwXgQObRkxUYvw25OiOEK7QapG87MI
hVVeRsYJC3Pydq4Aeke3Wzw0snpGMfXV28lP0n2TG+dsenMKVmIOd5x37WvOkwUyZGEC4t6MdPzs
A8ZncEnTKvMnl9lZ224+SbrrNjXj5VbYOEBrnxS4drwY0dita8HysQ7QBaYqaMD5jAib2Th0lLzc
lwpV9HvgGD91NF9EnJvwERpvnYxyWbChXzSRr6/nQee93TIrFCZlM0OPaKpCNpqdhoEhsFeRVZEl
Gtkdv48cV+QKeQsR1vdk0qZrzcSxiknIXDfutPY1YrF6CNNaNj9pcwKVBCcecLuzU7bxNtSNx8ih
ZjZhXCzR9vRLF0IAPjHqt6z4GbV0WMhkoh3mzMZIV5wSB4lOiQHDs3EHVCjffDjqjmxsdmdov5zI
W7tm89GB39yKqrlnLOvvLM+4xCylGid6yBSL02JTQb5m+MDOesdkyDuHLr5m2Vb6PiFkAlhcl+98
2BZrzwH0VmZYs+Q4HCyr+y3q+SUnuZd/WxzIdL/rgil5ybpLZMvvcOyfarQHFGrQ6wY9WDeBvu2S
4MqUBepSWDN9xr7F2cYmHRA2WBAaX402DovcUN1CLX5KJsALitJhPSqAKCBRXRFFe8UWTYGMYojn
TwA7ahe2t4hb5fXNGE8oNmmsKKV1sU/5y5ZNi/VnUiRTLfwpJGRTznkWzC/snDHX3U2qCKhpBAs1
8nTvRGzCylCcVF0RU0vFTiUvdWJVDE9VdyXWNMVYbRVt1VXcVcBglDBgOhi5EntwZvqSbR3FatUV
tbUG34rZRjvYiugqEdWv+hvmNVfEV1exX1MFh00VD3YoX4kmI9T29hF1Myt6rBk9WYomW+hwZUFi
ZEfR1FyqwgrubAeA9o+HaE62jQ2dFk6HvaHJZrmoij8ItqNi2d7uCYbIOxwI60nBb+Mb/PZ2d24Y
OOeKjWspSO4MLff28dsNNB6CIoDq8qjd6WB2E0XelYq8G6l7MTBeoai8E/NU3oLFXlfE3kqxe2NF
8S1uQN9WwPY1XSi/puL9uor864IAnhQLOFJUYE7ux0hxgnmB7iqFDwbfDUNY0YQjsMK3D6WKNIyy
pFjWrcIPDxIScQ2SGCONv/OAFJuKVny76RXBeKxgGbtAjXGvkcbWoLUPFPF4UOzjjDHIKlM85LCH
vgggOeQVRw8IM9lT9GTYIgNZLBCV8ZyUR7QlYLUVbxkowZcRQlksQDF3IJk7xWauFKXZVrzmVJGb
kTvqq07RnHPFdXZ0lHixYj1bivpMZs8v2tZik6MiPQ60J9BdWFwkjcoFhRvNfJv1lGJJM1uoji14
6WyozK1xQ05jZqyP/Y1DrZ5ljGbAqBWlugRX3Spudaew1oWD5c9QVGv3Bri+fdAFes0hxRA8hoON
47hZe4qN7QLJThUt2779wJiJGxztUhG1e/UkhCMLgw7cdq242w0A7tvvnigm9+0eWQbuqlPEbgm6
G3t1fN/0vNOM5pep6N4+O99M8b5LwN+tIoDroMAjGyZ4rejg2txd2pxfIMbwZLKCX+GUv6sK6S0w
NYKXBTNeK964vJHHQ8q5CRg5T/QGv3Z2Yq1drTx45eiEQg1+uesxTRJjuDKCUNHtgQOG7OHjRo83
9r39EAzUepNfA9EUHxaI9ESx0jVdbsidxPanOOqmIqq7oNVvGv//b10MlnBItvp/uxh2n8NnHP+L
8eGPb/nTxGA49l88DAOOaaHixDHwp4PBEPpfTFvYhm14tuPe8mL/dDCY5l9MFW6F0cC12SN45I79
6WgwvL/4sHM93bSgrvAZ439jaTAsFRL2D0eD7RMVSqQmFyxBjJpte//maNCFz6zVCc1HvUq0XTaB
gtOykqykwjilMeVWVszFAmDK0Wg7+9mboTSYfjMd0hxwQ2/MLxKUzgpk8cCOSSe2YLbHQwuNC3m1
dtRROlMoGM229yVNcUsBC6RmP3Rsp4vawavmacUdyTJPKCA2ZMTvXBup9ETPfNCDbECpZSwxJtHk
m+zfsBZpO+Cych0OcjcZo/jw6Ek4cbjuMvMV0cMbrF3csluaisHdWUWA8Qe56nUekWHoAvN/GY3p
htrmvub0t5x1lA9AX1mDycQ7tV24nqV4rotoZfrysS7HnS0CMEda6xxDlt9jF+7mxCJhRHXyBcwg
daIw7CSjpHaapR4HIT4OkEDB/+XuTJYbR7Iu/SptvUeZwzE4sOgNZ4KURA2hITawiFAk5hlwDE/f
H5T1W1Zld1dbb3tDE5WREkUC7tfvPec7SpMnYK/jEj3+6tp6g7oaOlxaD7QAx+E4Gu7P3pnfWHRb
EJDqUdptjQtiXQpBMo1NVjzO+DZRi6x0kNS3sSknztNYAzRpVP/WeeEfNCIgXGQ+qfCWa6yMkHqf
IDbEj7DLxgx5KnbzPVqC8oQj95DqcUBXEd1B89RnbN9Earh2UFXTH1828nEw3o1E3LpKLk8FoDKc
IF30XCaIqBQTz7ix6zvdYqWUdW6f01L8gd5gvECm/5X2vnvfqpzO4gTqLRI9tAR4YQ09NeBEcXms
K9VQ8zLa+5d77vbnFfvfyqG4VUnZd//jv7trZOTfLuQ1iZCbA1qfZ3p/S18uGIxzau7c57LhJC7C
4eRYg7OPp3zmGKmR8ZtgFfm99H/T79TTOyK3GB/mNo3uWHYP2kfpaTCUR1pRHUdiFB8VzpZdt2jr
xojC9aMXk+ykzTJ7UaBq/ZhkQoPgTuc96JED09rkOA7mPeHW5EKC9yOrqwgmRhTR2KgjuuKV7Uou
qoX/96r90eQu2wvE8PdV0R1jNAR7Nx8S6DZMpOrsh9JL99ZRM/uLetX54DyhON7rZfxO7Rzt8HNG
5Ja7iJ84fKTm/NTZXg+7ER006jSJngQxPHkczFT7wn/+z2+4FGu+37+947ZQ6yLkefi87P8lbLb2
XJBWoi6fVZMNHBhWuC2DHw6k1p0VFVs/dPCqxNFDfp2wr1/S2bhNtf7eC/JhM5Azu2a2AHYP7S9n
IM5D5boEt1S0VxyVCM/kXWIm6SGF3kPFwkPU0Lc3I9RMXT2aQTqNzrYNB/ypqXUz0+o8xB1iuekn
vJsMtJ1+w+PscZZNbk2MmlUktGIWr3glqYFgNVL5ZF2ZF96l8mpI6+gNkYK0QVpk1Ew3xwtfkbLL
I/N3JFK1SR1ejtQTyWJuFlV/cGa65jm4o2JYKB28a4etezdXbb9vEEJvtVd/JKLz1nlp4K+zLrFY
n6U7XMdWmifF4jYjND8W2my2UHOq1zkar3ZI9FkhiBuzjR5VEzBDfMiHOK3V1krxCxCdQe7KXGyH
kUyiBCjxJi9iEOec3NiH7nOxemVmuNJWz+xwDb1I1NaEJX5oV9IX0UfvatUzAUAAMBdeCXUruip5
dmy9ZhpjS+vSaBuBa4mr+Kn3DA/FKlpmY0xX50okGHsNR5xQzJFKXCbEH+3S3LjXccf4nUbrpXbN
b4hrHxgqNgdiE6fdPDUwI7pkPADezU5A8pBAxYqsrwWd7gKAUSYD8Oe6OTVEk4PPpmadx4sRk3Td
a27pRdfzpeGMZNW06imogVhEw9nGqRb6pAhpgPiHRhlegKsYXqVZDyibbOfZ84ZTrYc5mOcIs45T
HLnRP3t8UZtWamMzSIa3dLF/gZjoTkWOOocCL+97ccd1tYXjtZNYoa804kmAEvVlYDGR1Pp34+rA
nmEwhWsuFcjD7GGaH624IAhrAKdAtN5xShAEDLMD68xXNYJIHlRZb+pmaAgU1A3t3Kw+lQUCOt+B
CpCH824Zve/AyhCTQb89mLV74iag3i6LnT873dFAsrspiY48pcLytzqNssAimGCUkXWEoNXt5kWx
PWXR9Yu1TaDVjZHfLzxn4+k/LwNMq/9tGXCE8KSPmhB9neVbUvprZOe/eCJlpMMwYo74hKvF2Ywx
3HlZNj5n2RT6irOcF99uoSgSn0GZvmvV4GMR3saGgl1U0S4UzAcQ4y/OZim5vYpSv4Ksp8PE9g44
ePpcIuE8J0WAaqEehunaOeEmd5rAKw33aLT0d5mn9YEBW7WIrf6+8er3yUfJ0izTcB6RQKPcnGHg
9LO8+lGe7F11jB9Ez4iUOBk6QTBAcMYB4ui6fl9IE32BVf6Ga0GGTDR4m1iajBuh2l8WKV1QZSU8
Xqi4McLCqs0Z8cUhP38iAtchoQk+C2a9n8BaiPsUdnFpO3s3VFN+ousbAFJZ55as/TgoyJ22nPlK
X3bAXmkAXubGulo1us5e0LQglY1OhJvDGTJUsaM3XRx6zJz0Og3n0sziFRbCd2DMP108YkdJG9YX
boTFH9m7hqA7OLjQOzzxMfLnQ0mbcq9sR279pByDtlu2aZ3SoOUGvri+xESvLX1Iwh5ondnbd2OJ
i8CbyUwr/Jm6jPPrJYn4ePsJPCDpuykLAECjlk9UJiMCFqjm/eQi+q84rVbRuI6Hss9Kme6xmZ8S
w48PtuKIIiyje5JE94LeRVddosOsiquJdbpq6uI6LIrW6vpwmvTw5xnk34zU/1YtrBflX3vXetFa
FM9KeK4rHbzBa7btv1y0I11pI1ra8Al7HFIQHfmX0CV1YelldxK2fK3b4mQYy/SknV/p4s93NsA+
+sAAZZbmh4B4YpQ5rS+RUwUja9olspKII+R0LUa60MbyZMxdirvINcj48B4NJ58/vBK9oAfp7IkB
IgZNXyRHGwR+Qr96j9qaLFan9be+1+qdXRbTXVOxllmqXQ4L0PerjAafSdoYokJZfroJVNHeyRaC
iVAdddadngCuKe86wezYuiXCEgPV0JMDgYsimg/NbcWrD0hkQYN0Gq0F9aIdkcg37nvunFvK8BKV
aa6OikDwJhmMw39eLuz1PPG3N95ezzamKwUBSs7fVotygU1kxpF6yt2l30+pOd03NavnO9qb8FYi
RT8KO0ZpDpdr7HvyTmNC7JPhWjumvcWElD4BgQZ3Z+wJFaTPjV0YKEL9KkLh4LyLjG1ra/8eTyzG
bMx5lWeuUYSAjWjxX0wqg3NYRTlDr5pgepJ/TgB8ORM4mmbHbGUvJkKBPPM+2jKugkXH8Zbcz/Lq
IrrEIdk991HY7Rbo1DAHmdrR5Qr+83tk+uJ/8yYpW5mmlAqdyt/fpLFooRnao/NEjciOCUP3ITEf
u0UMQRtrceR3vrsyzdAdwLwTwzJxXMHg02iTYAvNUmf4hItn3QAkzZlgrcOQ3rk2qIda1Q3NG9/c
9alJY8df7oRfwrAOi5Z1u3TPtJ51gMH2TjXpG0Jz+1R117jQV4HX4tDVMSoWSe/fizD4uAX0vk79
ZMDmnFgVlxeFaqedLP9c01JfiCq9al3szNoDOypWUAoVI1DFYsJpl873uc0ilyVaMDDpUKHQI6v8
ygbHWXrXQuCxQS80wOlGuAr7OI2S+N0wHecE50aTO3NNBvsww++4U64V7YY5tl+ECQDYyhb3UnQ1
6ZrtzEISYJ7QhLcXnK8kTphYjyhHJ6Q7ot82nWlsfcyDG2br7+7IbTly1tlPY+lsWg9zM1lNuPQL
Fyt76ZoXbHwmLPPId42TQdF0M+0R2JHfYi2Cl0euMoGi2P93XeVeUbsMT8mCEaMPsSj1jXu/VNjx
0kTEV+ZL74PVsWx0kLSr7KdEovbDyyBc9QT7IFz1TgU1IchPxUTK+tQQR6aihBIS5jtg4Ah2BtpT
XzsQaP8bxI+GOOLmPqmNh3w0vYe2MWgCxzkqUEIMyry7R5d4bgQimwoHXqUqM8AAVTl0mGWqjACO
+lkQ3/lqZYWzwbwxP2JJCdrVEJHM4o2pvfltnFZMY9vtYDPPnDrxw80yAa+Gz/HQG7QwU0/d+vpb
IYv0AQXePfkFsL4cn2FBx8oTFccVeHPpJkJRG8aVo534W8iPv5UJUgxoOlRIOla0uuCm4LCMEyO+
MgSpDnWH6eXrKa3PoyrSX1ZVVGeSin+V3FIceyUeVc/H0JPxtjNfv1ItgY4Z+2fLmotDPGODUH2E
qmeKxB1vrvd/iWdnMfv7XexbNsdR03Ocr4bN306kiEWBG2YaoaJLcTAVfooXaFBBR0flnk3paXG/
0k9K+0FlxrOMGYvJpiODYpya40wYCCIfl4piHS1ZTgtNzR72SXgzivLRlmn5smoQZb88Ckl4QoJd
lGZDLAn3xaaZeK61gQZZHitZv/Sp5xxFx779tc5abQ8APO/GcxwCj46iYXzwsvBTe/pJ5Jb/AvHr
UPEx3+ssxAQDzBhkKBRe9kwSB/BEbqX2yIYOCdahOzMghTHzQzeu0cuGG55Cs46hl7nI6owQzPqo
Di1+jouxeN592FSIUAssdbXblPziqHxwBusCTYDxge/DQS6j4UPVRNen2fLimo3e5xGZ7c0knW1Z
E/xJSsdiVPE3a2maUwbYcZcbU/pShM+uv/5rsRh3U+jlZ98G2DYkjImakNVNqOhRm4W4C1eJViGs
axoiQx+9NnugUnzrXJP0kFlmVxcVx1nHxIBHs0j3/qB+FetILxqAdHZxwtzOYkpUV6fSt8aLuZYz
UYrwPseIzeRxajYOJdNTby5bXLTWkSANrGMOOxdhPmcr40A3mQvVfGI0hzzXR8CpgC1VEd7LpvIx
SbjONsbgcfRimIF9b6A6mTL6GqPxmmiIEmVYi2M7m6xxYCb2A0VHVUnnUsoXguIadKEamWaIqjWs
UoecwXiXWMgtF0xaaA0JzghRuaLPd+mkx03D4KseslMO4HyDK/QtTtEYNJOwmLF3TDQik0TH3OcM
Cw5Np+4MMDNZU8J/jU5uPldunx2dyoqChNb1AyIIRNg9cJGxKX6Z9gM7bvjDqIgPCHvuyMgkaQkX
pbU6Oy6hXWT3iZcEFUrWb0hlf9KwMe+a9Vnf+AQxLk/IFiwU1i5257LP9hGQFrJjXgvoig+d6KDD
xZbaIpvKyfQVTDxE4fER+tmTtyKys4rjt539EbbjT7fx3Mf0FZVfFMQd+vPpxPCgekyMz6SPvW3P
EOYS57TcI4Xziyxcb2eKyvtmL3mBx7gn0CiF9Y9w2UED7L4aKN0QO7NXQlR2kWPi347Zf8mMJOB6
hQmAMKu3/VSm58gpv9VRhR1SlCKoxYu21jydyko+PF2cmvaO2UuFBNzxDn0F/dlKvctcMCBWPeqw
JSO8FKwrVuo+eRwjBF2Gdg8RhiqW13p+zUIuO4qjOO6X92ZCfQUkodwVDml/M6v4lUFSxiDxo54K
oPwuKUAyda6a/K+bWjUahp7yW223z0PPzDn3G+NQOX4Oix8ahB/SnoSyTk1mIKOPhvStTAhtwv4G
DsLziUYvR8HVogFvSzN+L0zVbMdRq1vq1PQc2k/6FPI+jmqfOLQkw94XLwdf5e7R1naHp8I8JFHv
vYDkciw8e/7ZQB109ez4Wxr2xr6OTnnat6dmHjFxdE5xcTGF7wbOT0Q/2OGpMLzuYLZMYzEOEV1T
E/vkVHvRo3nMSRxakFGGt8mhcWrrMj8TS93vBmIbAjsrYOM5WHVBbiHs7hLkNBNwlb4Zn6MKCZb0
5ulo6TkoiKTbfJXNs/Ojz+v2zOEdz8OcYWoHPFcas7zHLMcY/1gP6a88HfODyD1xlY3YLAbMb1Bq
YHsqcGruTO7b2Cz3BFkR2lU3FkA9m2JWmAQ5m9aHKtUJKf8HiEx5EqiMzr5JkUDmoLvNEjXem2nz
faFZvBdWscrsxidmCD5vmn/jZsFxLobxPq+Z+zel9UfeREiy8Au82XP5EK2Kf7tuWNPsrGVA7h58
/xUBdvkOm2WB0uKIzRQP3YngGPXnTvn/60BImo7JVv9/HgjdJcx4h/bfRkL//J/+i2vl/4MZDlgr
yWxJ/jUS8p1/KAp+eoHrnOifwyBb/MM1TaZFUnkWhyaTI9M/h0GW+w9arzCw+AecaH3P/n8ZBkkp
/37wQF8AaEtQfHiWshyx8q/+5Vjcmm5KXyqKA/zWW8+OHmuz7ElfXcWxMQ4fAAHO0cnC49ezrwc3
NvetEOlJzLS9tfkJTLwKvh48QCSQmNbnovXqLSrA+wyJeGjHCwqGfG1rVbSDuQfYcWD2Lw5Ck+K3
2+EmTMr2TsC7T2iUH+aCorEVLScFwjtIodxFk9xpd0B6WzQUV2hRrsBoN2VLGmPpD0z7TQS6yKKe
9WxmkLWXy8CQhzkJxNbQEM6mIYt1h5Gy6dgR2fZJrfcJ5GiB9z5kGcQXFTStv7yJKShZaLaDn18r
lqKwDH92tevuIiQpCxNoK1l5lpkPB6bh9Jxk1pY1otx5JtBLa0BAIp0QL2BYa2Tc4F4pO61TfNat
SRu6WVULzXiQRuJj0sy2gIp6ltys3tD7OpoyRFcU/zATXA5Di7lvqsVvS7746EsP6bwSVIw523du
zPnNQbS+eAP2bs56+zwtTkutv9WiiLd96DDtlui8qktt1dkxjdI/3FQ94Y+UK/Bnl2gb0aalbnkc
3bx6Pvcm2Z7CrVEEI12zm+5iovU4ooHuvDVcj0ZasheqklCvKoKDCSF0qavvxrX7QPBJCPBd3ZSh
SHHrKTj9rHtoDfKektUzoNkINmrh/cjC7GVZqfGJOeogAc1dVE/4q5cfHaqzZvw9+Ul4LkLB/MTt
d0BN812XCwfKbf7sjP6u9hqBQYUmW9MjXfWjGLKoX5E+qSg+vTYl9q/H75kYI3lbRh4s0+PslfEp
r8kAypT94hdtG7C1nG3tgQuujTNvzUU1jAcix/qtqZg2Q9ibu9Hk42XCfks0L5MNFa/McRL8dS0l
3Em1HUvnoFYkq05Poa3KXVSLLwb/fB6rOdlnrfm4LPCDoBDEL56hQLxA1JEN7PsmF1SAVHoPCC5B
d2XR2RH6Y6KJt7OEi8IQl3hpurQOSSYYO0SlNCo3SK2qo26mGG9h+Znkj3OcI1LLBIkYo732Wp1v
mqPebpROIFLsI5VFhrye+rMhGa9aVvsE5hwfj2zoE3Kfee3IO+4481PtEi7j2Z85sv3vcUdQuXNB
vBfYszeQJpQB6V3kRnkv0YJTBeTBLkwS+xQnQNe76ikij/VQ2d3Jt0pcJcYwnyUJcNLC1xsniC/j
zEKhuaOFz6cX4w3uBXm1fgyXlf0Tev1w0Qk89ySvGZNx8zQt4mTyW45jtdXtkdzvmzW5FD7uAVci
qihcLqiVOBc3MhbHvkhPtQLMgvvuEKMb2Zc4bLbjGjmQF+irCDBinzyDrsrupJk8SJAve85PiYU8
ff7Wd8YCpbMl5sQ7SRJmny3+Ocro9J4u4wfei3M3DgxRDYWW175NBRdyUfj6Ukvnp/DBmCw4Ed2O
z/hKina6Tfh64znCR9r8LRkB+Q4ZuRgwhh9Dc9jRpuVARsiHBah+K0qNhnIw8mNY0FYsnNusl+VB
A0EwdPyW2hkTHRTazKybCj8bGhB+Rg0dqE1dpM1ufliI/JTRgiWL2RNKYfGDyntjNKSoMU6xwzHa
d33xR5zrYPDBt2UzBxDcEhsmeYjrMiz57aSA18zQXKQwPNBvNuPlFt5lRx74UOK+oTG362voYrka
73piT50lVQc7N0mmdB+sJKyPlVuTYjt0P+3CqA742MlPst+HBuuhLDGdJbJ+gFXMhHZamh3OtPpo
jURZMtjdlSxtuzlxz3FKT3Ke5x+zPeNUrBfUAIqWbcFxSCQxg0frMmpM9dqc1p4+yV7l2B88Ehwk
5GX6BvLWIlQEKpMiFD3WfYQLdQbxV8NXajZpv7yqye63YSfMvbd4n+MMkESyRZjhwDiluTUqalCD
55+NTn6lpZeSPxtDYzZKTV/hTfWZt29nL9055N+2MzlWNhpfWnrcLy0S0850/WNtCL2pZUZ7KcnH
UybGP5AfV3szo+fe+fMBCQOhgxibdLkgt0IhdWZreRQ2ioTK+VTjq5vk7xiWs+cxgRniw83d2iOm
6VyMv3u/0I+0BCG+uuDe/WlmEOxfumW1e5jiewL9y8MVUaKyADY+YUJrSfjZAc8jKy3a9nVeQ6GO
fEIFLXSJNe9Sr/WvwnmLiih6FnFJW7BjVSnuZ+KLjoIgExJIxKvVPSLrzfcu7pdN4g/1fmJiu/F/
mnSzTBSt28gb9ZE8wGcyOMCvx/Ha/85OfU1UzOrWsSck2EnSmPuoar4bM/NeK2fq4vsjljJNHkYe
VtYe6/83Nybm067r7QqlMEen3XB9fMe3aO0r0X/0rsfs0o2ILDSZgKCnPHQIn3FMQE7OsVg7hFqC
PkIsPgM43fpm8k6fhxBj1/h0PI6YmYPUpEXssbM9BUzSb+irzUA7RsIL70Y/3zsj5jxgC7fKHItz
VPKxqkYSTu8yhYNDv3NrSENZpwMHP/VeMfchAckhNJdiI2/oREadCI/stQ+I3QOvBhewGpECIckD
GCzAfijar7UCTJQ4HYdD8CnEzLkHVYnXQeh3KxFsIR1SAiunSieaBDK49Sue9c5tnXujq23ssNmx
hAGylS7rOfaYsxoMCBf6NnIZ4dK4iLbjNk464xdIcMseV48G0B9LR3dL1xPYxkh06QM/wVsYJ5Cf
unl5z2puXltq8BNROm849b+z65C4NbfhbvLYzJRDvk9LNwYEd7YZLMZSLJvRAzSNTceINlSAQI0W
wIKgC1n2+YhrkAaidoksnLrv4UIiXjurJGjRMCc9dUa4lKfUaNKjQ2hmY8GNmTsPBGdULHvyJ1wq
u7LaKts0b+R5Altx8m+AgOvDooiJUVKE9y3E5X0PrgO+KKPdLDVwy1ArbNfmsvXOq5y3WLFZq00j
eu2cdt4roJaRwqmP1wrjEyZIRUOK/mgacHuhwcWVuXGq5Sxyxn8Ou/WuKwpWMI8so4Imt0eXCnUx
A4ohyahIR5k9VrUM1pgmRnbwsgugGIsZUYe67rFE7NSZzqnTlnniSHKfEg11ERNNX4ACny0EVMCc
/W5xqFgG54XrU+6rUZAh4KILYJYWQEX3tgWSlDObN1cGWegNuvy953slpdnJAj948a0Fc9ZAM641
JOABUJ+F6X63sTbBQiTxtczoFUfoB8F4b9IRg0GdMQfAsghWIyKuIS06Olqo0kmwxdDH0pmrtXvV
PVi1/X2SXCuJ3V4Wv0h3wEO+l17e72fV6ZdegHCSA9vj19NG46/XKXdj3wh2EN+/pSswanacc8/N
gcISoAtdl2fR2uhHUWJcR2IqN11O8hQ+NX1UbosPZayemjVzUtIIyrRuXglDDCaXQbHTgEuhHElR
ppUgGSnYHSemo97smubRgGREf0BBo84WUrQ4pnRuk17cUt2QmkXbEEMrlgQqv5SVu8B9wkUIdL0p
3LslTB6sYnmrGQmxCQPKNEmVRhvsddXJG+VI/OCqzEyZloZoUP0KxirhFj+nFE5CHkNWcCeSYYnE
vdhm714pRB78WK8hyrSWXB8m6UBjKxmaOzeRy0PXXKMVRpl1DP19pKSu0gfOHN3bkk9U1UV+mf2E
okBUz2hZQzIzrdVaWF56eB9X/CxwGrP2aDMa8kkrk558muTwQfjIWcbqY67IrxNIRLbDCjaqyG5O
R5bRidk0adnWAd7Qjnz0mFd6Bx84I+acPwSo0NaJGO55Xbdfou8xccFB229xKVcbDg7vrWenx06y
rcpeH1kafyVtYT/idr60NMk31Etnqwdt0dali/++Pq0tOhUe40j/cpTn4Y4D5RgyjEhnO3wmFeYT
03tzgPSP6QQOUtT2r7HjMl+IP/FQicPQtNMViNkFxMNFzgEaxQbWy4fvFPqBowzm1HXehVlSGyOD
BcCAbYurtlneNZ/ajzm16INm5R/RHnDKHZ85cYwCgL/fLOSYKO7p2EMxCz7qkE9LQr40kkLCX5Vz
VmLES9/K6Ny6yalGZATTDmU8FLZf0l2VSIa0CUdkZWx09w2Je3rCxkivtdzHJYR6OXMdLf6TikHK
R8xo0mZhH4DzV5HtgPCoezJEWm19NA8/Cvq8VVrtk9QoP9eUPJdu96atm4YKt9zy4XAncwZGP5nd
o027MhZ7aHuZv/QunbjB4e+vTaPFEamBjMrwnBuWs29LomCow8ut5O5m/FkDC8lN+p9q64i5e6jd
8XlIYrbIpI6OQuhrmE0WnGy21bkC2DYuH1Zd3CYhBxqNWh4SyXgXojCAqXItrLpVAYAqjz15T2zl
hDdnfmQ+NOICyF8L1dLr5XA/2RIhkzP3hJfr86RrcgNsZzoi8B73TPvfeiJf9nE4jpg75UiY7K/O
8zAoqOIPgNAHAD3Jnan1AwLbjCozQwGUyu6sQ8xrmeleWpsMqjhjj5+AskbUBddSjhRjRYOj1gop
LavoDmDe79o1ADdhF3Fy9Yx8BJQVE4F95sHunMEC7vyybu6alEnI2L62CoCUzzpwIN3LOphCm3de
u2l7Ibb6y9BTAmTKlb33sRbCT31r3ZZkWwNwsiHkM/oNaketgtlAyb0oRa0DWydRBnZSXhsfm/7d
Jea3borsM/GF9JRBINoJxRxHGBCam27NjtAsJrU/OLD4sid7ti/SnpvDmKBAoAfR4+7DZIh7vALa
3wVqHhDOZeR7JBUyNSOb2fl6kiBpYcsq+b1IfhxcszVxkpt/yn9S+f6Q0qHtH/ZXZIgolSruNoKM
zA3qVpvYKH489bc7K3dTUrw1auB2UPwJREJXSKPEG9YrHdPmJc4KmEjTPhjeSzIivk3DNdTaHG6l
K1eMkiEBBVQKMfH6fBkqK/j66usBLB246CHw3I4EHuOxaSvAYEZsBl8PjdOYpCvy8PWUxRukpxzz
bVnkMsBtgWsxJ2Rk07fxveti+4TQ51C1+Tc3zMLz12/r1pfw9VBbTRfgb//rRYgemJeTS+z7CjaM
Xh++vvrfPe3GdlOVRndW6wsUhQNvQf2oRGmev558fXtiOrzHKfhbtCYOBnBWmBcWCqf1xX59BQ3+
IafMPxB7hsb663tGAu4zTaJzvr5JRTTIP98kKyWy3ZSQn+zVvuP2g6YWsVQaDPGt76ENqF7au5kR
+WloS6w9SxdU68PXVz79uT+/avmYvv4F6mlb7mUbwogbgZVQzYLnNbMefVpERowgG8UY0CXBDB2H
gDZ6fZqmjgMoHxOhiSTGaSYhIEIDAlH++TD1mI95b/7rmygBqTUbE4s3F8Jf4IG/oAV/fa+kWmeM
kG7diZS93jX/+UBkTIsGPHmZ3LXdpsynqHGrgO5fFegYaS6i6gReUVsHfz2YuN4Diuw6aPx+3AHS
7DBDuskZvvAGUBtCPqSrTcDMqgkUNToXdO1v7dZo+IRKAla8cvjzqZGhlfcHQNX22iFMEfUEGXci
vtOPIYrGQJgRQZpxckVcPgYAjcbg6/telTGUQzFBUpe34NPty7UCngkjZ4JC6knuD1zPGVrnpfgw
07vRbocgm5y8O5E0MwSG8lKmMeOy7SJUc3895DDQg8ydpwPkjcev7/P708D3t6nAIbiNTKsLFmPo
AAkIRokm2ACg5PUxqlRgOVmNlozI16ID+vfXQ7n+0s7uV9/z+l9u1voTzCbqg2T9gc36KoY5R07x
9Zw5MbGuBG1vw7Z6qeCN7FPbLzbGlOBhwfcI4YFGKcekshRrrO5UHeL+1UcTj6CKuNrYtL8zfe03
aTbSF1ncX7KhO6tS6zxmxl0IbN5riXeCOUP+atZjJTSyZQs5HM2AE354qnqMYhwLQjuHITWfG8t/
m5lp7UM4KUkaI1BLb8msJ47STX+HdVFsC9f9TI1n7IjNfioIcXYd7xV6zZWhPVhrqnX0riOpfzNx
GlN+9LiPC02XLiXKLzdQl6UkwpxwGGa7kkPDKbXxlbleAAwy3VdW/hp56CRsFFFZjgRwwN3aMbZi
Sc2fq9qzdlHR/0FJN5wHh6rUyF6TzF5pWqyX4qjz2dnZDpcgIczbicnABgmKJoRXDQ9pxY9F5luR
FFrdWZNRbotmzA5pC+ouH/VGwOScBuuzJ/kSTi3nCUIMVyrMB+gIOq9Ah7m1yq0VTiH+R2ZXpGj8
MPJXEOnLzmldY4PNZN+jQ92QHMgwcVTnzk8dkGEtqLy8dRHFtucs1a9+qXEXVHPQVBzPbP4ydMPN
cCOHadsZ1remmLfVQLFcjMYbweIvBnHRRw+9Ykuv7GgaqChsSIOLA2PrQ/sFtnClDnlQlO1b4uRD
QO+e3oYhoSGYH3B+MTm5EnJDOclzNL6m/di+0MlCWkGClY9U1c/H9diZP06Ro3ZdmR4cElu3jW9O
e6Qq78yGKfdQHfA+/WBgk/8kTOyDZEwIMSr+2S8KltBioDUZ+TDIywOAOJY/ecPfZJ7uvVwd/B6D
vbKqY6TlJykXz6AzmMLieIzCGzFLMwgB+p6+6Rx7nwYIbYnN5E7JsQU3mRV46GzGG1QyFVb30H0o
x1MoAKphfBBHi3jqo2+T1sVEND7mU/TbylwAGxTkzBbW7pp+XBpjOZmETC8NTKdJYHQwqxxsYwpb
s/O/cUIgxXLiiNlTI8DIo1fwfZzw/EXOVK3SYw5LFlsJ7KPbzGCaLkcncOEyDZnjb7otCa1VKITJ
RKy2cJ+RqN7aJ/S09QZm0R0l+Mdief2BUa7JgZSJqwsBbarGO3i1qGAkuV/tHbcWV5dj36fAtTaR
43zYRVKcyuGpgjBCyTa9CrOwDwx0v2NnhN7mEBZO9WgifI/pXKQUPpXBaLz8iPhgOIc7uyqKIR31
grYNJ8bOS8mAW6le85JvTZRLm6QIXxbG9zjAvepgYorbmE58x821WUcZuWLQb3szpOBCEY+e14c8
wRqviiF9sm91kQDuBxy7trbILpFWIBrvB/ED4hoCluF47jwAGK42ToodGn/reUbNC4n7+2x7RhBC
uUbRD8kexBAqRvPRDMW7m2bfaWyjciBCcjNiOfHM6MLaui8r4tXJd4nbHsj4xNEuxr4AaWPaDOy9
IHZhLc2yfYkZrHA0+TSInQaeY80bjRt3w+6164Tl/k/uzmM7bmTLov/Sc9SCCQSAQU/SW5qkSJkJ
lkRR8N7j63sHVO/J1HpVq3vYExQyWVSCSAARce85++zglr/aIgOq2evfatIUh3kEOBEhl4ATT+S5
yN7JASKKTHoqBX7SoS325I7UZx3wKvVnj8cw82kYdRS6VzJEfTdqqzSflMbsGaGs+aAfmmqL2Sgh
U72yQQQ3wTrR5Oe8gTA5ppvEadtNUlnZDh/yobIFwvrE7jfRlB+6mQc7WVpAqAOX2A2G02jgCd6F
/c5tp4tp2Xc8sMxVrGQGptXx2ZQmWVzehYR5Qpley7p6MefYP2nonisvgAVgRPPL0BMO0fomlbXZ
PtamhNZiUaI1d6VVw4EyogtqtZcEgdq6dQXu1BBQmoambZqiKz18SIFMPwVeLCecvgRwUvaxPyYr
UIPvmHi+10Ps1WQr7B2P8b8I623fIgdLwXxEkVLFe4SwABXB/UVo3Ti8hHjQKIRhsrZYjJSesXcm
52kQZI1PSEJJC1yhdVCaUMwGYVB8LtL+fUXnYGWEyWpw+s9kauJ5qI1bM+Lpa028/ZUPaxWR9qXX
u/smS98oBopeooCa8xPQAi2hbwl3l1TSY6zeW36wbFAtEeGjcE1AA1+oa8a7cGaWsmyqislpx0PX
zULKYrAJD5EUd8OkEFT1DYP+gOd4XVfDKe3rDkENM4Nl4+tMV5Y9smExModG5BNiYmwgxLro16LS
pLXSaf158kWwB+RPBMWMwksPyPel0tz5wt/Q/qwABVJchXZ3ckQzHlI/uWYI0Y6eV96HI8O4Fxuu
sc6HejwpJ1tCEAkz/Gg8jR78MOpF5oa4X2qertMwQ2ESK50UhWRDhqZ6v5pTc58NxAK47mNF+X47
d7Qno+QGtEHu0GF4J0ui+Jc9zkc7OpVmR6Uwm1mV0so6Oi4TIdlUUBFbFNi5BrfC1PVyO+lpdrZm
Nz3PRpedRTBQEWF5hYmBlNxBwuCoggKDmaQ3I80m3oqAaadUm2Vv2QxxypJq2c07eFjFrg/15JxH
FIbGxDLoDxtvZSfK00TG1DoVTOAmkGZbqmVfAz2uT6Doq5NdNDWBz7xkqVeupNYecOZQ/1BfmeNH
f35bmNWGvYjrC16/itBUT1vPdUxsiONMFOyjBERZqWSJfJQYMc8okdnM6YiD4VHPIm1vCQlp2cfN
MTEt/LGxcqaKDfG6KaYHdpefTLLa+SbrBXz++OfbYKZREiEMLz8m6pqcdDikCGPqq4YNdPfTexhh
rvhWY25UVn6o0IPdCHZ1UFe3oX512aMf3R67/GWIpXXiyQnaug+4E4B+KT2D8IBnLRtDLRHmWSTA
RPwWeGpGbUatIryS9cSyt2zseCTYa8BjiEoSF3yv7eOcOnUUI1K3qOedINXnfoN4zkONJ63RWZtl
5VJtVtN6QZYTHIGaa0xN9ZeNE5GyaAbOXaaWddDu34qJKinD+tGhNU/gKNNwpnA5GAwwPUzDnaBx
WLaMlA2UpoOGXYQotmmLU1dioDXkpMw7wNJ+bMAtgWsNWMLmIYI+zivpYZH2DaVWedLAYn3feP/e
swhYXVsO1ygMMHc3Rt1dYvntdwGJ7KptmsjysIHO5ujrAdnLAaYJRHluL9h23G22xXomoI67fBGB
nSA+mSfUHE3tSNKHqbOHTNJo4jMlL4uRERVszLmyMEPQAqJAmY0aCD07OwXxTD3VKw8hOJxkFZRF
vwfDcMDLz7Or9G++50GyV1/9sBDkBls98prGBydhDY8osGnnOB1zdb+g8CtaDrYXB9cktHFZCGm2
s+2T4kOjiHPWInWJbOatnoOzRjHd1AB/qtRPl5cCHPTe8tpjqxZ5Pf/Hxrd0fTXMggelpdaCgEkj
Ro6OFUgz0xkKaTy5PUVhq/sizekWzzG4B7UKdWy3PKUJsjQGQV6PQU/Ns444F33RnR1C4o8lZYVF
gjPmY0iEmzrEQl2fdWPVB7oHm+XQw+oD8CwiUtSRFinF4bVltlen4SvsE5N8ZG25nsn7nCtvF/Ah
hT5Zx1DCjOSfnLqIS2nZXTY6jMHls2lVVadlYzYjB/rjNSAnGDRiftS65FOIc00OobtvILbx56ir
iysE7Ww44/ge1cNFvVcLeBoOXYjN8hcLqMKoTNV5iLXmw4zXfhOP4K3V6QgvOWIcUHidPLVETpGP
bX2/N5dD7CcCheRU0adTy/I6I5ZiKp5TVR5pqinYS1VKUa/8KfpK9Ha/dRRD0Kd9SHwHIaiG03Or
qMNa7pfl5bKZ1Q+GLuwgVVFzX458nJD5WhYOtAa8k0hRl/Dtxo6tvpUpXJfWLolYBGLPPvZZlpyk
xS2f4Qemgv6BEYwkLEm2TJnUj1q6S6vyyepc6+Al3Z2RGywfQAHnrGk2pGcRGeDV1x4bNzMIipE8
uXC5pLCOU5NuK2wuS1K+royQe5BQmEJRSsr+taSuiQEju8Em+hC38qNMXQw6BLWxohR7EO2KYWJf
0nie92UcM5zr7QlB+LnBEYuIm36Hrd80W8CGBSG/nkI0Bk32CWwSbN3ezIjci9Y5RDwqJcgULTfZ
V5F47qazVfnXImU5adqQKszuDr3kp6JJec6KazdgeXCS4pVyfHPrqVX22O7qMZxuqa8fWuZjblC1
a2aF8PdwzjqAruFJyytl+gcXjOnKeTQcf9yWBMAxuEf3Y8rMOCpblTQotpbJwphJKhOVdjiWdfHK
HTmvfI1JmRn5LiNzA/YzNus18nq5plsAu6WyJRy8HH9K1X0p9Afb8cVr6NcAFFDdegWJ0V2fBXhV
9Rf0ufcehYttbCTJUQ7tN8NjXl+F/eNYgeVsCs3bLTcjRefuEMcxzbda3w8Eqy1PEa82YyXl5oEC
C9U8VtMRGQLPtQkEpZHOGuba3Duh6dWPi4Dx/6tE04BrgaPvP0s0j8Xwa+zo91/4U57p6X8YtuMs
iaNKiPknsMOTf0iaCzjXHPKRzQUL8i+NpvWHrUvDdYgo9aQApPFvjSbyTUs6ygCC2EBwdcr/jUYT
AvavxA5kQZCPhCWhiXhIQi3rNwfdhDysz53IPVVW8h6ghqpOk8hA86BTXQTdj1+Q+XE7aM2FGLPm
HJbosp3J/KzFFh4lRTj3y+LK2NhfSvdTiLjxaG3iJkGNRC+4K9NvlBPJZ5m8r6PzqSXp6ixSZ91N
vXZwksh8Z+lYDqnMnEsdA1Y/6Xfd8OzXenLM8qSm8wXtV9etx8kpL1ozEo025Oj6IrpRuUZCF+ne
J1KAnqjuUJhuHXj42R4nrnsJakdN28ejTVzzjvVaSQSzaBlvLMCrTrYmWiU65okDkzCV7wnZ1O8L
E1ZraqXbMg6g0DlYtKQPSLsU1mOVyzdHph6Gjf4tYi21nWv7EnnteKRv9lwRe7NzCDxW/rcQk5el
nQV40W5oPw6Rpd1FnQJ6EcNi47n0c2N8pjHEo1pcTdFlXyxPKnfiAWD99Dii+T8aXXt0AXzjY07m
DbmEMUtx9wQkXqcmAZ0O6NTRrcoUvwo0OqO8H2YSlChQwwyINj1oQGsCiFWTZcFTA0PukrdWM3KJ
9Di1wWbEuwqb74B9nlTOKNwiFY02LotMqeGqmDp4bs6ALIxh6k70HfJEMquAn3wSdfOMRasjhF3s
mzTM9oZvf63yrFs3qGGoM4BlG0ygc15PzBhxCvJYJA9tU5snoIfD1phvXWZUp6bYxnJiOmu78T6N
nLMVbk2z12lBDtiLwdiuSiG+WVZ+tvyhPedafYlHzbv4hDDKF0quwX72xms6wqKc0/ALnIB+U5v6
STDXOLWBfSfsItvlNlzAqHjTOLw14AGoLWOm7fVYVdcGBol5giBAJd7AiHQ0TeM8ECJ3bJwg3cYW
oGpmPEohQfpShJcGaPrXvIAE5ggag2RXfzUklmXgM0QxBm4ElGIiONCgCVZqzqOdY6ammgmCP7CN
nSv7T5S9WUiK9poEc3H2KTVSl2+P6NmOiFGwD5tyS2/CLQr/fTHB3muCRxkjtCBmKqyLEw4UjUGX
SJHS/QDVfob+BatftVkzs3yk54yHl+xyEl6+iXpMryHZoUQJMUrDrCioPTar0kFMQR8jP3PHjZu4
1s+ZKLtj6dX5pm2j953EeyUSJtWhk8mLXrxqY1PvvT77GEzUSR03BU5dszpovLUJyf5ON/1LrcGU
CaLK56qbPlpu5u7TFuYFWtf7IRMOtzZFYhYAcNAIKwTw1Ysn4nLya2ZkxKFKSYI6tR9ZMvSz4Ken
5LbOzgjwwidJt0ayaR/sli69k37JmUTv6ZIEjLhpwEI8+dCmNMGd/i7AlbGePkVpxGCYw1MO3Vs9
8OCCDUwyFM4J043OYGU1DF1cNXH+Cd14dBjigJZxZm0y00y3etE8pub8TZCYg/bvjPdz23mjS6ac
/ubK4EhKoE0vu/Q3hPTCxcleOW6o/IlzxIuPWq5qFBzMWtHrL84zLLoC2tem6Jpw30YfR8x1cOS1
bZNh4+hndzvqIU5Hi9y9iYw1Oy1UqZwued2U0/pWI8gmA6qDtUlqwJ1Gt6ndgY+MjkB07kUz9LvO
lq+4jWHzGzH8IJxxO7srCZ5JOvPIEg0XWUokhYwf6oZIUS8lkxC9H0Ih6qSZ7bKWQqEai3vpKbVF
YhAPVgSQn32qp5MW7tAq+MQSfShnoBIMVNU6i0Gp6yNNhGq+NGY+UO+YIVxPX+0AmfaYqGkP5mxY
+y5s3fqTHLl+xMhfWbWkPDSz8z5DnT2k+yQnNhNXIQQ48lUicg08BLQbMBivxehddN9J7pIOo2hr
tKTD9rAc/O4YhRxy0VPrJgjMO+aZiT8WC9Ou095mj0Z/NCLOL0YdIw/EaGfw8L5iMG4iK3hhzN21
Y/Qw11600VsDCslEnAJpv/s0z74IqT1ruo8Kp4EJbc9gqPDXtxpFMaCZmu6ta4OyX1oT1pWjuQlT
KEfIJm/IkOzdPJK2CK4z2fZdZe3GsHcUGfxp8mGkuQVqV6chS4hSfP8yWa5/6uKWSFhsZujTKZM0
sKyJoRTZHZGAdEZMxEeiAa6CnazZksTz4CeAYugAXgy/4fKxdQsKgzM9JEaGDHRi/RvF86Ul6JwK
r+OdCJOi/FAjAobtZ20IqiTKt8J1K7yK+CmiBIjtOqCMOZLUlm2AJJFE3xCMkYddvfaauD31KBso
D853liyrTS8zc1OyToxwWG8Xyoynpc/u5CL86KtnymEGQXhNiGiRBn4zjf2m0+nnSxPVSouEfVvP
JHTYfZFCsJ94+NJKHWR9jbrykslAnCEK4xk1mwsNeHdDnyC+H1LSDQPrbi49jBFas8FCuBSlgq0Z
HXqfChslJmNLpBPLwMysTpiw96Ica0Z0CvcuqirQE5IRGQ+xVOB8+M1EnpOaoFXV2WlheFbRsKLw
QG+lRrdndNFeS7WI0EKDKzcuMcyFDMBRViBZFVwILgjY0ERHVwrzUD9R4tEOoWXBEIuCd74TIsch
kmYPBgz+dQgmuKY/4VJWxYxoXGwf7msYx/YVCRqa6HJXlRqGbhs5ZtrbwHNJPJIDTAeOMrtvIqYB
XmJvtGofBKn2ROJGcNRbYgM1TQYrrJzppWum/QRWhvCpSSe6u8IvMBjZKYSUf3LTNO6eWoLFnaA0
D/QxWCf3KUi/IKDP55doT328f6saT9epq92vZjsR90h/S1Hel3eXPdGQUO5QzHB0whbSpn9alAlu
R2e0KpCZUMaTlC2lubYRqIFXwQQkS+tTnKiowLwfwfFYeGbK9IDY4QDqcTotmzntjK0tvM9JNgBr
s/tXbfapyC2Ie51ay5b1OykEqnaQ2XN38G2Nbo9RbqA/pECWPIpUXYKJnKbhvm1cM11VSxM5cRgH
aAAAOSBxWQ+0aWu07ZeWOTiWh0L7fpDUhmpuR8SulK7FaexsVDg9ECirea4zuQOLqJ8CrX72k5ZO
pypSuKqKgOftEhcs/pdXQelezLnXdjHLw9PS21/2TNXRX/Z+bDLBlKuMvMOC2l82C4l/2Zswmh6j
YFv3fnQOXcovhXezfD2mr+gnx57nSd5RjLbzJF7nsQy2hU0yWMv8dWeI8mE53MGxXHLmAoIeKEOk
iytLbayhpT7z47UMQmcb+PL9qApbS45CXwZpfgBxgqgzoixes5ZhbK0BwNV5vW9ULV/0MOvQCLHb
CE5vokP3Xq433XhvAKk6uiq5oe8NbaLmzm6K9ZfsSdJslq91yTBwl2SD79vlDaJkHmZJLk9ujh8X
kQXXZ3Fa9n5sljSCRX0hYAdKqPckU1NlNlUlheCS8mQvdRb1sp6SN72ka/TjrQTT70p4HfMsVb5c
zoW9nJblXDUmXGRW8TvzHfW3+RTatTj5s0A+MMME7SIzPC8b7J7huXG/VR3o7RC/DuOZoEGJ8ve7
KmWk6+8y2aG9SmrGj80SjgHZp9jRMn7OtFJRFELtRCWNay7i/qzQaS3iiWXj9sBHoZ6/4VSnhT4P
1bxH5EhwNNV2/Gl/btwfe7noCDCcTYGJDGk7iNLTsnGw6OFUoB7OxJFnX9fQeykw0ccVf6mk/OrX
dbAfidBFDtXUN88ZcI6pHy6CJAvfEDETALpFMDcESaTY1JHmMyFXTw+pHhG1+rRlz5hcWhDL674N
XijnY51QX8ryXSxfVJ/Qq0My+9QgDQbqrCrDFfpmJwIBtHwzv12/zUBrumxigur/fWE7HqusHiFq
V+XzermQv2d8IFZrDlgBySNXJ4Rx/OfzRXMZfTYWnJCenf79FCx/5fL3ClVm//GX89jOiU0NjxlS
+bKv402oW1+pqEAHGXNxIDHl0WBF7AggZLZZM/dWyWAQLj8SeLV2zV5u2zbGjlI8a6SLUvBFwGzO
RL54bvum/CNoYFdjOkwf6iThAesCnMhz2BVJ7VkbvCHJ9cdm9Grk6UZEaN20IpK420pgtwDLD3js
RgBp9q0PXVTQ3rXSKnIH/IdasnbTQgZ60VHsBqSvmfIoGnEr2uKpEjtGzI61mHJoJUzejSzZkYp9
HXusH/krmJ4XPTDoOmqkhQxD9D7TX+KQ+hiBRx+CPv9gOgTuxha3gJHFd3VIdFshyJGv1zYimN0w
ZpcooFmW4TVmamG97xpWnlhaeLQ3za5z0AHos50QfdEdBn9i6uP072Ka3WdEulcEJQRxpuFzZUwk
GDNR1QUafYrHztHQGV8DnS6M6+R7uGQAwcYHL3PfxRicyQKPzu4XjTrBdsqyw9RheLZByA2T258a
Ia5p/Tqaj+58IwEv2vmhlq+qLLmE9viFBUm2jjTtTutoypsCW1kgWK27bkUlIkM142MtUJjj1K2f
4sC+z9OHyU2+UgieV+WEY6VOg89Nx2RFoyOy1jsoV/ZIPoDTH+y4vLn1kXC0fQU5aG24suB0tQ8J
bDOuLFKKRZZu/SG7EmkBpS7ur/r44jsO6uxAXicmGeAHuCWMCZME1DnmzBunLJ9dWJYkeCQrunGU
IZPoOLdFtiGFUCSfG7t/10j3U89JmIE5rOADciFK+6lOk5Ob6bcqbSuqC0R01vNrYrKm7mNg+PHQ
PArANESS4/RCfr7C2fnSgdsfe/N58pFkBjjB8Z691bVVbzqrIoUrdFZT0z1kmFrDYoeg+tzieeeG
/9ZESKq81gs31JIBYtmXKk63BNaj2yEqwqgiZxvbRC7hi7xlpSZX04HCZkCCCwkyiFJjD2vXmMhr
OokO30R+oW4LyXU6tdl0TkSHqB+TfC/GV/yGd2FWP8+185QY3kePeFWy2ZEXFrTtdaVwoYf2kKqE
TT29IyBKxZyROiC7D0WR3ThKTIzeBC8wdvd5yMJLpCkgVdJEJ528RZ8jIDXtlGA2AO2jwJoPYyqY
OCZbnfTkmXpNL51dRJvFEmQ8gRwE1Jh5D9FIP2LyadKQbeY3zYc6oOoNIeXYotFfk8jW0SHFTd+O
SX82oyra4/QCO5V4G98oGAqOuH/eHBBVRAtJFrdV/xn1NA8/rUMO42GVnHkcYIJGaZK2Dx06ZxwK
aJdrepEBc2VSafAuGO8aF7AeJmOw/nG2oYTtrq26J0KlduhzU5ars344dw1kDpcQsAmvBabCFsv1
oFckbhjrLs5BBtjRupflB+QO5brsvW1hGG/t5DUb8hfuSqZYq1knlCVNPQLrSg+rV18hEgknGrE3
kL7Tuct62Iz93qKAvSoR8xz0BDS542ineKi0i26CLFRG7mDQ4wdgJBNtY9AptnPzQgKTCwIdNo6F
kjjFLRZP8hszi2BrdSqPM31wzMCg/v1CoMQj6+L5YojoQjuDmbXsvlmdV629ioJEbX0ebUrrc61/
RJ9IU3UW5w5v/DqutNXohmTGWV9FSqDPTDzx1g0GwhWU+DwnJsW9go5djT7CGDFLc4dEauURALIu
9VwjZCJ/xiT10ORUY7PE6vd6K4wTE9gXRg0sMj6FwCm/NAGNHqTc4KH0GxHwX6Ru5Vdoddl6hqFz
B3PhHooAAh0NLVIEiKlu+0Of9MExC1UebUaMgO9+i+OUDFxJtmCjkUcWO0g4MCZvQ7v80FCxvvBY
20Qj36Yd1N8oe0y7eiw3Fu3+g+772Amr7gQXEAMoFjnLZ/jM6reQKsqqGr7B6Co2EJrpArdbulaP
aPyTTdITtAOl9NLW3b2o0q8MMZeGB9kuo30oo/ZD17tvDOn92hrpbXm2OAHdAefzNbEljNi5Gy4S
RdCINdvsBBqxxm2oXu3ihhyIlCGNG6lBvYTorHTiEHbLXFOWhNaS+cDhvAej7yKaUjxlmNUqQehA
IKlwSUadCavrantTTmjPdNnxPIhudWJndzJHzCgz6a8RywE+YUBMsbuzsEbDU0L/FQPZMmJbd9fC
J1lQiE84X3Pmmd2wLyCc6fNbjfWd1AZvh4SDREajtTFVoNxuezAv1M/XGHrRLoYfQXDla4CwXgXF
px/ye2vG0ODbWD+CLMLTCHiKTjqhksK6x7gcrfrK4Q8mBaXQgSn1prw1MTI8jJoxuqeDZVXDRZPu
l9CzrxqrsI0UWbnKxbs8mempxYlDsZQHWtAR0tVj26nLwxD5RF5l490U9OJqcVVHtFIRX08XYRHi
iMe624XQvAmqHRtiDXhKrDUJA8ZIYb3MBMpHKDLahrzujthBLHvCRizNpZ8aOwvpou0Mr4mVvCu6
a5O7hEDRSYAXhAS2p3U6YQGlIT9TgSMnPHfbfeRrESbmPewj/USZLEcV7gGHgKIFn14+Rjh0iWsi
BFK8T6hv43ngmlo2DsqkKsn9g5GX7wQPNjIRHZJCUKlT8aI4VKJzgYpkR/uYJArYgAz+wTdA1+WZ
hAh97/hmv2q6hbgwHjQrvTLMrZOw8+7w0CJ2HfOnuP8StWffrOxty5SIGDbfXvuW9az8zk6JJAvT
7WfPR5xJL6I+TGn/cTbGL8ybtkaQftLJLxnQmzz6cbGxeuYtdfRopRwPFM6vYwgyOxgvWuaKLepY
5sfis21PRLHlpWShfJx1llfQMd5IIr2BJu5XLTY/24q/EBfzZabisSlbreVZxFKz46pzXe1qgiPY
toVfrYmaCtZ8JzyGkzyjQMDsXeuQ4qVQ7LQApSbhm8RE2TerAqtbV4AnM2vbGpAtZAGHIiUPap5V
KWmAlGyYxbZzGgSzrXWUVob7we7O04gzK5SAy4yw2mZujBg983A8RkV536bJTk+ArbMawADap8xQ
6qS6hNJbJXpWgkUPm11kf85BxW10/bWCC7Xx+B6zMgTFLpHVlrr3eSBvIqYhXmVrqk7oEXSUH64q
mHfGdHGqO9SIsN0RiWdKLV4p3XioFOXtIibHstySOsVrXWnNTSXXeEmVAr3+LkZXgpjl9Y9NpPTr
plKya0S/jkrbHiqVO+GnITYI/gVN5x+MljWby/Wm9PG1+qAcyTw9kXHHhIdPUG/92PRKbQ+XM/6u
wokXMX6vdPl6TDJd9tFVen2SW7GqKLEPkZM9Xlgl7M+Vxj+OUPs7i/B/kY10dB1Og9pwABcso/l+
eV+XH2PlIYiUm2DRkrjKYQAVCPQDiVIn+swIHVo6I8tLByXZWitK1N3KthCpIkeoV1l5UKqRoIri
I+0u5K/5PGwWkQXkGMQOSlzxY5O2OoY3cybPVC3sF1UU3pOb0abM1KL0nT1ArrKV/2LZVGU+AtZM
+LMk0g6VNBkrPc8i6ln2frxX6MNDO5D8UjsIYHNlAQn8CauDNLCELK9/vJnXhNECIjuAuOCrxYJY
K6kRYgSy9EbAlWvoUcOmtiE0QOn+U5JU5a658iu67XYa2yTe0t3SYn5Pasj+SuV2WfaEernsqf+j
IjnuYHmO2DTKJ9OGD67yzdiLhcZawnCUryaWtQBcg0Vo0WiVaq+PqwDtHxW7xjVOJG0LFJKDp+0c
GHTLe7ESnSx7ZNaRQ9lJCpx592ZY1rjNbWRrrvIICb83jkn1ZXmxvC3avEVFT4qvDlhs2aCK/3Pv
t5dMeJttUkJgX45PwyLKJbsxGv5gUhvQKKvN8vbUtj45t49dM2N/YpmAfTmN74zvbih1sMsRJ0wS
1mA4jXWpjlEoY5JUm+XlspFVS1YVhKmSkRg1JpI0rJbqrPx0EOqldDHsrSZ1CMtPJi4EVBjc4coF
5rvvBKYwT7nDOuUTI+ymwDaWKf/YrJxkUViTW4sw3VYuM135zUiJs5Ag3s3KiZYpT5rWU80Gt3Mx
TPT8I8a1ZEy/MAci/xdHG9xJCSEoerMxuxWY3kBj5OtQ+eBm5YiTyhsH0PZE8bQ4M81nLaEcdL3y
0hnKVWdhr8OFfIP6Zu8T5byrseB90/H0i3lP3lLE5CQAw4qSBdNejXuvwMWnKeGmJCmTYEAsfhNe
PzqlXLm9cwqUDRA99pOmGfGqUhbB/9daD0tKF4nEf9Z6vI+aV9g/Uf5zRMufv/UvHpdUCS2mTUYL
LGj4y0Qd/Ev0Yf7hukg+PE9Yf8o3/g3mcv7QIXIJ1+AnpuOobJWGdkz43/8lzD8EPjmm5yhGdPz0
/yswl6EkHT+gycL1PAwlFoOcxT9nSEslMfyE5TJVKYTVlQSCWNQHOAXjvWhvwIfqgw3ej35UH97Z
VCzJsbaOeM4grOpE/zoWKWRiuP50+h6+f+7P8GzjV0rY98NB/6J7wgARJg2lUPnpcKjqmhRwMvts
2SZ9wTIsd7H52qP2uNfzz17pY9kEicHthbqB5uA/8JEJv/nL2XCAEupk3Vuua6rD++njvVjOjWc6
4lyP/sfC7bsnhpWDbJv8TPRaukUfnW36soUT30f7f/jb1an+7avgUuFasW2pO7oS+vz84TU8/aBL
DHGmr2F/LoD97SXKe+arCA9rtDFaHJypGSaFg6KX9Q6SPdr+cXZmZYPys4kYWENiHGiLzP/E4v8V
rr18MVyruI2I5ECiZPx2nRAXgxZHq8U5pc67jZvqo41McFdVPmSJJsLpTB4dpa4AV0zubrQoowlP
VnfSm09poU1H5AXVMLq7vz9pQmHjfjtp3A2GZ7IMJRVE3a8/nzRkn03mjJE4hz3Kk6DyR0bNUoeT
733TgVw9Cz3eWyZBdPEsBthevX1Kq4wIrpr0k+TQxLTlrKbfybSayL5AV0BnFwkuaaX3OvZdD1w6
BqknqyBmYnLwT8sgQg0ix69w0eRjV3yUFdV1LxEHRCPQhaKg+MTs51ljwnTDuPnATZZcPUy1OmDs
R6nHO0rV5anzpscu8L+RlFo/+oVW4Mx2kb3GzkdNmu91M/cuf3+2DMUF/vVsSRAoUuqu4UikKL9B
+GIj9FFG+OIcFQWiIZrIG2lTAUw4jaAuQInMIzP3CD7yys3r18IPK2bI/7cDITETvTV3OjfUbzda
EFt6Gk4MYaBwcJ/q4TUDfH+bu3Ffmu3TNEN7LafmLHxxhO92bF1tfPf3J+OvVw4YBfR0NgFZSOhs
xVj+6V6P2hJgXNGJM4KBb5p5gKdGNwCImAAOIkiH4Tv6p8fbX5+2fKY0iXTnvwwJv12teh8LFpQp
3WvdPox1QaO2MZ+KwH0o/IxWIODgM9iXO7M1kDPPzhXH36quDOulru1/uHXMvz5vKPsgODQlYgOL
rJ1fT4DrW9QYYdKci6QFPzhYF8TjVxQ8a3LnvZvuTiAxtIisZydapxE6krnPrwYQ1yPJzBEM2tK4
Mma59O9t+zRgUtt6Mr1Zeo7XamImXNVY2d22uJBOr8JjeXgbPZnNTd99B33+x9QF869PbqkLxjHW
8uyYv1/ZvgnN0JeJOKPfLs75XPr3tKbQ2Ixo0cYYPhxRLooqq60rG0dO2tjd1p9IqCvK6tbMMzY3
cEKUBenbzI61hg+WbAh+7Y/dYJ1729TuUHFsfT30NhJd0langoieJcAA6jDTZe40reyS0J3Ya+rD
31+rKjPi9/tWCAvBgLpcHf232yVJPTlmScl1k9hIirSSdavO4Q45yMWK3GCcytu//0gFHv3LZ0pJ
hpvhMA0xf78/EGHWRe1U1jkCq36DzDU94Eh7MMqK7i5REjv6JeE+TC0FM2bj0uWTXxM0f/8wKBu/
jj0M9EIQvYVclRkK2urfj4TU1CKt0D2cWh+Db2ToT4Iy8N4hOxKgWzTuzSHWdzil5CoLNOtqNg0j
YVNbmCkaQCopTE9MH0+5AdTv78+S/esTVR2bw+oLxyK2Yy5Alef381OkTGal60VDU3nZGpWkszVs
uNRMyKHbB9606bsYaSlkGd0hRdNoIehlvnuvxpVgSAEaVI6uklG082BHPpwe6ERA5nb4G8+Jb3v7
uuAyznPbOSgFpMesDIdN45Hlyi/Gkw3xcPLPo9HZl7FKg6sXV8adG8nqMLUuFGThP8KDWZWB623z
xj61dRnsmtjV92OIOwTmfX3A6ERYVELKUV1kW6ZHCTE/kbmJqV8bGgwusnH1h+EQGSjW/v4M8hX+
eqXZKJcdxnBuXE+3UB/L367u3MXqO2aWIEcBjFhjy2d9htpcsIan2ZvdW2p9n1advom1lk43x74u
pKTk4fY4W34s6SslNYlcmgU6ge4n2CHJMaYJlJLOc0J7H++Ydn0ijpLY+4TYmpHV/2LAmpQVy3Pk
46jyGdKEZBTSn/qNQV57kpjOKXebeD/I4a4KCLDCHE+wvFq0hyKY1rVHIfS7T2uxbMUZzk60U/i4
ltdjTFh647Ec1Wu6P+C9yNP0kdhYcxmCkumxiJXk/EWhBcsrqr3TMB78bpjucuywfopPzxxAs9Hc
aUnrcriEhuRMX91az0RC89yIHmWreoJWjIsxf5+WSU82cn4j6uTGcy3E5bJp6rT/NEXjdkrD5gkc
JxTYUCe2uNLGNcZ1/z6x1Xo2Ew8tz9D7QWuLTV/N4VbqJbYFY97Dm2kIk3Ch69uBs02sdIIC0niX
NqhLvB1DxLdnjieR0yrDwijWzkgkh55p+clqVAfE/OAg/eAC7gDe9OPnhkH4KU0/xXn8P9yd127z
WtZln4gF5nDLqGhblvMN4cicM5++B1XVfX4U0Bd92ziAjix8tiWZ2nuvteYc803RdvkqocYccJMY
UMBPHbgt9AviazVG0X6QtM+hHxBjY5VA70BXr5LCKuiMvHRngxiWvhiVgw/NQ7HVOlH32ojKWtHP
8ACCda7GY9liRuwt4zpF4HUrPfQbs+8JwQv1w7Iuz2mZTKc5VXayJsawUfTfcjZHv4stvGUGREql
Skg5lQY0ehgDHxCsYFNB0K7kXfyRlcu9apZkaiTjo8HUupsUDvL98KgzVTwRQU1/XiM0kqGlwTE+
flKzxrjEEk5ZM+LgwXQkmGa93ydmk7tJycBT76JHYQz/QoS03qRliJIBsAZzT7ep0/L1XEY4hREq
VKw1yVDGd314o8Kb5ttUtxFKKjBBk3EMY7UOOKgOThaSBC3lZMNGy9I+DeNAp7MOBiF0FLNbHvHV
gtqP5ztB0xk30qNfaxLAdS5raCQZpmRDQH9QEyWwQgbMtXXHtYaIpR04z0j8bRQL50gsk7eUk7nh
NhGoxtsVDuvJ64uQK9XintSEfxaG5GO1Vj9A+EE5Wmv1MJnVHSsZAsJ4tYJIQRymdeJysGjful33
JfDReA6V97ScHi08A6d14mShUEkHdaymR0AXZ+z5/tQsDUKRKIjUKXzowfumsF1ZPgivtPTfhIkB
/em29WEXSSiJxwpY+3rswIzaKlpPX1/T6LKkzaeqzAhDyJ/adVH+GXaA8FLduhtVtXngBUJPTltj
H8rhp2qFy7Evqj9BHadzNIBrAihpOgAT8Gq1Q/IUaVxhpP5hBV9eQIy1csJVMQzGT3/SyAR6rORO
tGuTg7dqKO09QmV31YvikIulAmLjz5ok4Yw86rNj5n6vGjS7hvUrEsncKgdUEFoG6wF36hsRQnne
GK9d1X4kUkhejBbf6xW6mSiMQO+YVnYOowlxhqEcNFDVzrzZIDZAXrA2NADw090NarsEYBNFD8oS
s0iwek5pCOmpaoSXlnI40CYQ/G0O6K6zqm9gJciX0W6RPl4/4LQAf2Vmp6JKwrMc01+S1/IqznHo
6xa4K2H9iDVkA2mDNUASjByXoOoivv4ASZEOZFda5IzTSLZb7PPp5PCW6qfElHZLF55Ta+4uiuWX
oSn7JJ4AwNGQ2nRTBVmz6ylDK1l6gm4f9Ub0NEjKCDKpeG7VlCmJlIUvjar+RiIEU3NdMsponslY
Dsolr2vTptNtvQxWVt3hMc2Zfuaji1yeMZQilLvEUO25zRlmhc3rzAnNltSoRb05IM8crad4YeqO
SDZQZvIphFj3ZrUw3WbG6qWU2vIUnWYRDlChiszYI/GO+Vr2MUbEGSDS9pku46EnsrrrGmE/9tID
knS+XR1ODPzNs7CeochBtNyKs5LK2Jf7nresbWMENWZSBe1QGlgu1pzz4nXtZIAcs9rsLVanC0Ka
HiiJJxWmdlyyFYw/XACy55iyFgnqsbR7ojlmHKPCpCGdWR9hoVePBQIfJ+1TaGgTagdUd8rrqEqj
X6cEGgksTgo9y1Mhd7/r0kVuOSnjvgwRZAtUQ/akNQMEiWCiZnDjWF28Ss9mLhL5EhH3ANeGWoJ0
u5iPLp1YRgiqV5f5kyGQT6Z0p2VshZ3FTNlFCBsx8V9rqsV6fiCqdtOjRk7chdqploVn9E5o/sma
QPYSEZU41JTxGQbeuDWQ3gB5gc6ApkYQiFEVDeVenrIBXDfu12ay3ppueRtzJnBzoQ6BbDXv6H/H
t2hhVgSsWvfEKCvcshHDXbaSYlNvxYWpTt3PksIy7I1EJIR+RSgDVNNr1PKv6JTYNQVNIdnPuKCr
L+5NkqEQs9SzXwwmUVZ9e+EcvvLrLMJXQ80n9yE+5h20TFKOq4Og+bUxgzSNqV+UhTjAVfGZ2YFh
KBXGXqYielOMsQY3AdUlSE7VEsYgWSXRn7e50wzuTe7n+YQejZFemrb8HQdGyDN4zQ5xLI5BssEb
uCDaPNfHZJRzp11H/NBWICJmIEhjIWS8H4nnI+w4lyz9vq0aQMJVCjtQjXvoIpKIAz2/s4b2p5EV
7BbRdgAj6zReyM3pVE/N0uGuIxoHLUpmoVu17tJGodG31lUwl5hazZ6WFw58nc1fTlHil62bLSyL
0ZiZu7AqZm8sqgkMpEwolsUcA90WIHYlSc9LTsPBbhoC7G+/MW3iIaiB+CLsfc/BU5PKY23u8F5l
spRqp3hFN8LOK5/U/KAUver0xNbvobiYXghS6DyzgweKTkrN3JoiMibUL3SjUBpYv3i//1CoTPvO
hAxV6j91nVLuqmBzw7R3yWf7ygRwvnJXxO4kjA9j0Wu+1c5c/7Ll14ieyHNeT6Iy3oHQplBR+3dZ
sPb9fBQWru9Cqn+Zin8oFv5WBeegTfxxIM0Je4f6XdVT7Klj8TZUWYyAA1yvWAHjk/RHnOoz4h5N
d4mb/tD149YMm2MlDlD8ofXS/uYSJSy22S9ATa/IbcFJ4rFJCC2sqyLiEIdVYSKtpF2768xHliFz
SRJl/dGZMP4LhuzI48BgNHO/J9cn9CGnIjxklB/G0pkhSogIrDsLsjnvxNJHTwUs+2mcpA36rbyY
/H+R+LNN/fKhocnyk3jem9rGrNBAqUZj9SkWy+cgpbthkb41D50wIjcxv47LFLm1maqOWqu7on0R
UNgiiAEnBsdYcVrtR8610gFBiltLaiB3kMENQvqrUgmSNSFp4X2Db1PP2t0yxkyumx42Rp6BF6iZ
SJepwJ8FTfm0VHidovIyio2TQCz0JIXgO4VcclInMhEVXbsi5203MKTRQKgwZzdLYQx2U9S6Jbgb
TpFu1Q2Vm4ukp05JdVelau/1o48oyOSt6K9DDcA4b+Rx71rkEbiiSnZaJ2G1Vqf8IepHJBvrvJM2
Y9w61tQewHER4VDs9N2ORCk2WbiiwoinpBZiLueIDLK17lRbIswGjX/oSvCGPYo+Qr6hh5Kj7UD9
7QmWuG8wDSnZ+5CJHxBVTF/VZ93pB8FRtPJeMODgh+TYEbKO13hOXc6Ipm+Rm+iaqmQPTfJLxbtT
S2CVrRqW7tiqL2wMD5xFf9AwETUOviaNjG04j7GOWefFFJIkkDvVV1qt8cu1ecxLqfQU5q0gLmOf
E7oNmW9fVGAGkVH4dOx3tdD8LholBkl2Acvma4vuAt0O4aaINr0+EiS7iuSNH07MTkGa5WpURxWE
sFMo2ZWqAu4f41WjLnuHJxqUkbKwjunomnE5ph1pB2xalp0POBTD7MeMtd9p1tgzyMfzuwWsx2w8
JWGzeFmDiihMQ68gFdbVo+gkSgozuR5h8GgiGKPGvxT1ljo1oRPJctYPJB6qYH2jx0eO09KmZ+wT
+UjtdFP4nhsdQYd2VSZ1tcUpfJ5a5UchRfyoDDTOCwN/fZOMbkNqhZV5oUR0/VoBpCYphGut1wui
+r6U8gHL42wz8dWAG3mRoMNVKunvakrlFqM22VX1lQtLTopB1O0y+Scb8VBY1ajZOUQqQ2jwB5Xd
CUCaPfXS+yiTOk9o+CniIEiA3rgrDXhzkHMNVto5fl2Dnvg9M8QHHMJdAfXSXWSZnymEdbw9kb0W
8io6ESneSES0wI9bRz9T6xa2SE61blzKEVGcrjD/RZx00PR3rZVEW1Or+X4ZdyHp07aSol1Lx1iA
NrSJr60EPWIK4n2MCq+VKMdVmlWeWqgHk2qCpeIr+cAd1mEpmz9z4FZ4RDkpmzK7y6AAEEES2nHO
14rUAfmMFrQxqLiiR1UfiLfNFPjhS0wCChGmacvuWsBHy3LjVZFahwy9MWolUilRcOvjZ6u95XL/
I1gZxxMEG2xhMkILN0LaRIZLTiIuSsOKnClI/WAnRLBTkCkO6hTvjCJ6KcX6T4pYnoe55pBrUQ5j
uuvN/C5ilwtlMlYyS38Q+qVGFwVHjfb0ztDRtcqi9TgRjpJ35cioOZyukVVJHrXF6skWXSJlbVpP
g1rO7oMGmmTJnSJJWeMQ6Ue6tfpBx1M8tCGEKsYFoRuPw8ZkMQ1aWBvdWCgFN4eQ4jSNsfjwEeVg
rppfzTKls65Xp5Fl+CAlHLRdy/DFkdG4LFa6Z6ozU/yIKIvbPdRPKalcxYMCnGX/z+MoHMiLAPDP
qlMlVFSEJUoyn4vbl7cbipJa5G1mx62VLnUGFUfK3I095MEmvqtBuImcZknNasJp32+PtbfHlj7+
icsi3lVzG91NsrCLRJw5RhNHd7cbtKj/uQcPQ3TmCOPRHJnPyqS/qbky7gZ9pulElqG1jyPhxMyH
L42pOWW1xiWUOaCymBM0BHnVhIh85H5VDxj0hBxsXDIy5k8XE3AGuOdByFAPF+IHVfHsYqoifLWG
tq/zJ5TASxX1D/Q/REhZ2jtdOF7MaWeV1D9GpWZ+LaCCIkLAzmJROi4d+7eoGwiPdlsi5qChZaW1
fW61yY9HZBAkfQNc5vDqGlvcgNaeIE6gmI7oj2lsM5k2XNE/3Q95DN+rin1+7D1NGYyBSBwIK0AB
YzOlzfwklS0bButT1yifJBnoxNSkf8OKhJPQVz5AW48xVjj9gwcqNLrUDi1RGumt0e47dY0fTWnE
AKrED4RgZ1ISQw0tyS6nI6pgNj1tK+W0oMqGbcOxtkyVoxBNKB9xUe21jGqwWrvCoelhHud66E9m
1yCNGMr7bk3WO8xHVcAmNQeJwocnTIF0a4O0w4YtY6Nr8LeKs3bMi/VnUar4yvTibMh9fEKQL+xI
4+FcsITWPfElpda1FzEzrF3L0cJeyZa7ShqbSYiPwRVivL6dhsdOg+2RRyRrpMVSAIlaLFbsHtpa
iUByqfmIxk10EBMpRdiSOoJgogTpkXaO+BEDguGrB5FWmT1DHDUKTGFhunqGPL0WsYApTxe1U1eW
V71p7rUkzU4V/qOuMfTzVCexb8o85TKSkZSvDcCD5qEUOwMqtSldtPgRdWADpjGJXseuuDNrKf6q
ar+HCWonemK4dYPBU5D70ePT8l4JeU4uPXa+fG4AyC95u6uM59ToWd6neT3zu/KMXAtSFHBbDkl7
zdN9LqtoUuLqu23a7l7Nq2S3jiaUmIXdVdbmDzz+L9AXMfq1kNd56XFQF4Cw5jk6VJNy4KCaBbDa
dSoUVT/OeGUMittMtaLztDzIK1GLc7SFx+Qhae81QtuEjBSHieBkb5EJjzXH+x4m2bGKIF1WmDYg
n2o7g7TTk9mUV2vJfEuoGqz17P89ubkk6NA/iTYt42xFr21NXqQpJ/DgzMdlUlvScvVnKdekozTL
OHrp0R0gaz6LS1w9oo7aU26bboXD3rkVn3KF1Kof9TOdogiBPPTFoiRuLAMVGBT0D8+1OIrnXE2l
cyfmlc08Ftt5R5qJfXvw9m+mUhvP5pXYVltQ9e4Sq2J8naYMESMzYBpWHAGwhXIyKYv+Mlpqv2cr
hFg851VD7ruqnZATK16hQ1i0ChVJJ7nN2kkZJrojsBAM80mqYa6rKW2MFbZ8VZLo01D+7KZJf7JC
xdo1bbG4RgWWlLYo1EpQeKbMDJynzlxLnsR9nVI+56HsxFpmbNfxY7xKb+L8lk7h4Cp5AnhNyU6d
KJJTZcQVH4NZAEcaggwrOXqyYInUoR42UiXh08izZZGTyT9NIeyACsNjr+MBreKfhLhdriRXxv7P
OB9TbaIRyKBa7oAqi4LMnuaFfJMmi7+VLSFuFYTlgN4PtZZu7UwCOw+qPBDHGr3UI57R2w2fo8dV
Tb9VwdzgxnPDskurZTXp0Q/Thlnb7lXzxlqrYbZ7JX0DEnsiUOUU/bDXiFmbDZ0kmk7jXclNWpo3
HOGYCw6nscMqgV4bx20oR92P6VeDBeqOpoQAb5SYBYFsBa9DAEpN/4TkDtwTxVFkacZnOoPXkfaF
EmPZsPJ832HtZ6yjX5dJ/+4iA52mfltf0SU3sxaMUn2ZWmIOZpZrDN7zPXgnelK4y8KOt1kZEa1h
kKecZP3qFOD2wpAeYqXjjKf0nRcPv0WjznvwhQTnItbWOaq7eqHts4xuNAjAP63NBCyyKIGJugYf
pi67zAySmpJv0ZUpKIc2J1PGeq5hnV4SYLGmFqEsboh+XnjGsyak3oiHw6Ykg5rVRmfSxbCMFUiy
UyHllFWmCHOrUNlRxUY5KNuGldMm+mI5xM2sUlblZxpN2GF61MEirQhbzKwXZSRqYcLdPLfi1gGx
DSHSPcuguW9GmEzmybpHKg0KMW8/RmrJfZrQWJfIHTJGLu50CUd7UL1h1lCwdrA/hhy1u5zClJrg
+NPqAaYsL4AZcYMs6fqgSHvy3bqALn8Q6epjzUjLwVpMUiu2CKjsNuBTyxtSUaUNosdBITDH0GrV
TTmTiIsA7NVYaWwKynsiySKecYJY1bbY57NE4GBFAkWdB4wUTAeQqe7J8zetOYFqjZaezjGU/iL+
IJVGZfMj0iRCl0wLt9laPnPRe3H9aWRyfBfPlzWGQoeI8EFCKRygnAEkXpp3SaEq+4okaHfAtydU
00A6aMsYW0q9GqWgRzNkhOdXuPEqVkcCEHlteIAYW7Hf1PpvoxaDb1jZRaHOpvBJnVyoXnU2Bj+a
qHokFaN1+F5Y4uQ1kkUyPFhDG1SNZlesS85azwmwendeqKv5YQxTMrkBV1JdSIIOfan+6miG73Rr
2lWxFdJ/fYzUMXd7OfxpdeFXiwDxjAQv2xz8PhL0PDZwWaCiOaO0xqAOSmIYpk1Najtd3lgqrqJs
Rl6kh+/Eq69uOpqlP7d0CSb8LHSUJjWAHay4fWHsclHxrFJ5CaPoHRPPhEcUBWipm5ELdlVyK4sA
8pJqFQIFe2LIMFUJ3V7AyWDCksVuQYe9U+Q7Y0lf+lhh4kHcadoO3+sM2cL6mxJOCw1jJzmZ8AyU
m/1i9c2UpgjcnFV8W9uEFn6CqhruHsuQuWCoHMEqVTresCI7UsAT4/Jt1VuLg4m0O6nIgNumCIQq
4pgOAykVAybC7Hj5jDgLLbtEi8JHRvaszSXxPl3+oultDaskoxrSODSTB7tZgAB9ZLl+IRLiYxHB
60Kikg9VUnqLrlYeMVww07tuciGjslgo2+Ut/GnpIrpt28C9XVQtoDlNy0M6NmqoBAxfWeOX5geJ
GB8Ps/vBvyUTBzZPdp+CPZAHyc8kmkAT9bhlcABHuN3tRdNvpvVZKKqLtZqBtQUEdP0kHpp6bLxa
xag5ikf8qPGZ5hfBJknCjJSuNoO4mbD6SEqvMyX8ccIisXk9Fo7eB8VKOZOCFndQ1qQuy6qGFaVR
D1qC9QtGybsR9f1zmsTavR6P98NoRRe5C3eWNmVPuWMyWG3DlmibnDUhBGgTyALz5EnkEA/DZDxO
nO1kgwD5odgjtKxPXROUlvZcmuannlf1zlyMXZP1xj1cDOzxxPKtSZv6Yk5hAVjGtaQuv0/W8VgM
ynwtGBkCM+6f1kgIj7Famid1iDlfqe6kWGGwDipJbwYHpbroUlpOCnWwTHVUkAm2Jo1XdTrj/KWE
vtyYXH+D9JyHE7E8KhT4DL7mqEZXbU1+B0GhlVOt0Haq+U7D7BqAFGg8sS6+SwAFO5p43U4RzE8k
Wxg4a0V8gcgN72WL1y6zDvZ/At3abBi4z4RnFIzFES2rqvVabcOOUI4+lLl6BWcrwbOeoh2n0m+5
4tVU44B7sMBulq1rF/Qpjijwt7gidOmB+CUxKA1SZTgB9jvAGb5E/HpMRHVp4ZYzI9UpSkIQLFpN
TphUIqNgpkQjv+hJi8qfyhi+1UbMgj6UzlqlmyclGXcZapI9mbG1A/qecKRKCWQpJxNRY4dmhmSC
DSE//ab9Lvl2IqShloC5VZxJNDt6VnCv0MV8MY8mgCZtLiZrcaCYeeoseoPdqGvRH5Y9GUL6clfk
goVHMeTPQ/cy0WomXLN6iSSivhXqz6LJ8Ci0rpawug0qh58lxCDPaFH2IhjXHHqlgJD5R3xn4iGM
FExYs6l7CFOdrinOpQaoZ1myA1qdyBsFpO2E3jCWZB4uxeDLgOHSy4gXwwcF+x6O/OXgsh2IZIAj
OWd7kZXTMROGojR0Mzhm+xXvrh3asTrDuZA4Q9MRdLu024WNEB/IvwMWkDPPTOcmfqkHkqrFLciQ
yY0jokv1xjWjX2CMC1uNruw1wt19GfayM67Io6xVr49WnB6hb+/LsX1r8S4H4zYbBPlvOlqY/i3J
0tj1pHxBGBd3g7mCmlio0DdqSQ++BARzfmozFZXirBq2sVFOBCETriGe0oy43Y2DQju6uCeAvHXK
X4PggWiu1VPVg65HokJ0jID+U9fkXV35ZJwI90LJUVWBYl+gnoHC2e6EwUiYnk00WyfLW5is9R1R
djEGObsCguLSBk1tEWxxOEtozRrK604Pd0plDvs0o6ASKIsimZE4EROzQ2+cAsGIEz8pKD4jAnnk
NoO/Q8P4ARHVk4gqza4S+Y5sGHg0PSe4VG7CQCKxUH+T50KCGUQtozJfF+b0nSrbZHe1RD9stT/C
6SQvNTfvYbIDXQ8TZAPgSJBwlg2JwwZ6N8LIUTdYjrZhcwSpO8kthu98Q+rEsHVGGDvjBttRoO6o
G36n2UA83YbkQQPH3BAtud0uAHv0Dd0D9jdm8wLnE8L1MTbAjwnppxaH2icpiX652B3XLpbJoC/Z
7TdE0MA7h56mP6gGv7reQELrhhQKN7hQCWUIXcwugjqkbPghfQMR0ZBoGT1Qu6YbpsjYgEXWhi7a
VPMAcpigbFijdAMcEY24PEyayKFzwx/hUzqhWiDUCTKSoINIUqjCHHnDJq0bQMnaUErtBlUaN7xS
u4GW+hTk0rzBl7LxhYSXDiCTsaGZ5g3SZEBrIkLGgHkPwEneUE7LBnWqN7yTCecp2oBPBeQnEnkN
TkPAoEKoUDV0qE4YXxPePvAygKMAZrkpdLdptp6JNf2ShnjHuXBg68VC9s/N7bGbreu/HhNyER80
5h3bFDPBA6vxeoMu3yDM/ybA3u7eHrzdNAZmsa7TiZ3e+CwVEs1wI4OkMhxuYcVaxY7B1/88aGyk
kIa9Cxzudvf2L+EYYwXvGbIXhkH9PbFa4GJpF6b3fHdRrsewYpvMCJz8Dwg6vgFpb09CLMpiwzD8
NxK6+Tei9/9wogHyDF6ip983HHTDyzusQGDbCQcMHD8tEOQu+AcVffsHYoMPtpdrEzIjbJHbs5Vu
/JHb3dtNvL1YYxhPI040jvVY94rNXVdsb/vExz8vsmV3Y/IyVr02GdwRbSOIWBnaPV2nFbp9dXto
MhVCCyP1CuyhYAWF+xBlgLITOqw9Tfi1CCpl2QBUjFmbIvrUV+3n9u239PNaNdtAKp86VaF7sqHF
BQvJw01l9/8vZdWQ0E7/3503+5/PuPqfrhtJvX3Hf1w3kiT9CzUm/0mIgnVdRbb5H9eNJBn/khVF
0lTZQsGA1vR/g1YtEu83nalpITW1EGn/47mR/oVPBoGnrGAVRi+u/L+AVlFY/5fiUdx+hMjzskxF
UvH4/JfiMUMzMsDz1e+kJeVEAqud4yMKN3nrq9JKJtCIs9Z/XIR1wqwQ8NLjTXFIPEQne7e7txvm
Vgbs4I4Wc6O1h9vNKsSEUm43ty8roGZoBPLYzycKLGUjTN1usDS3/7Zm/o/HhLIIorA9ljf4942p
nfwXaFvl+ITpFEvwTd9YI41hz9lo9WEjY1MfDRzw1euKhcyOBYrMJmqBUmvmDrnCQ6has2f1zR10
P44DcUG7CZmtA+aZH3OTTepWNNG0LM4xrd9ynjOboMqU+Rr9d+Jv0UdZxr5bsi9ry8LNN+8mluHh
sLAqc7KVJL+Ru4ebO7Ptt/gvwaBpFjX140LsrE+/uPCi1AQNbe2xI4GtFqs92gsCgzoN77+GFXUm
VRQSwXaXdgx3b7ZURWK+mwjt7vY8/3GlJkmFAqz3UeCuBGVxI61NHIgTMOiRlM6EZA+aXcUho2SB
UHFoSPndzTRF81onW1NHJ/+ZslvHnPvFvjOgN1KDhlO9jyiveX/AyrLGIM+hUusLAhSAad1g87iI
VcQdk2krW8bAPzfRxrf/50vSjssDmpz0MpsS9tmN73W7Ebfl9nbvn1VJNmUdHCnpKhuN6/bMbzfG
9uXtMWFl1MOIAS/kmA/27fmgKRn9KKM22uVXMFFkrmb4xKG8AKG9KCcJXqJpN8+ydjUyZ/7hoKwS
/WMRNeaXog8PGyCa5I7kFPu0RByIa7VjLp99v2uEa8PEfhgeuWeh6lac4oVMuVV2O91fxHtUKSBQ
/FCHF37MpDM+x/It+5NcWHWv1TlOIMN4CixsmGiYeYFSdSvS4qta/1Ts2tmuJdy9zSgYSYCLXQmH
92hPTnOcJwfpCYQrMEG7BWHtl/jMUZBBngrk+1HcPJO2ZceE0BfGURf3WQIbwrdkV2hdIoDhZESM
xbkKS0//TR8sDtcg0Ru7UTH3Mui2y2t5VVLwtfrg0jXnbUOywHhpVZ1hdmHM5RP4G14rjR7atTMN
AqaDNEJt2H3Mtmrrq/5BGcrbdz8+IQZ+IREKEVF/6q/j6PBOkDaJcHoIVBqflpfJ54X5qWpD2r8Q
et098nj9PtuG94li2q6Pwl1BBJlq1+8D4QQ0PFSH1jKTKxn8uOqIJMA59CjUQ4fBeyRy+6EGuM/4
43dr0LbfaN4NCw0+8T37ij7rt2g6Wf8IX4h3tyeuCam+5YifMB+s3qaB0N3NcYCheabClAmcsIdH
ZT6WD/Kz8lq0jqSxhnDOQ0jgIvlDCRQ59TU8rPsRtRrSAZPhlk+ZApbB5ERPE9cmNADe2yR6+VU/
laTSvJZfxnP5Ynn5Pd0AndTc4Wi17wQUGbulAkxJlewAzodQMZBlwYo0fhsyytBn+p4QgxzxAX9X
0bul5ZpPykl408GbyRSNtvqp/s5PCZjAI1DDPaBmPNi0bmR3JOnlp+p8sBYpTP5vEFCcTBPyis+y
wkqxU18y8JbwE+zhklXX8dS8zA/yh1nsKI0SRuhA+u3xhN6WP+rwpwOtXx3KG6vzuKC03N/o9wBV
jGNfw8p1oo/26CV7kfzQJ31r7TicZAEbJHC2PMnrLyrRun/WgUSpzpZ9nNrMeg/6n/UdPynH7lf9
QQ36mfxYF9Yd9KT6NfJqWNky6TLPIWpCoPWTS4uwfiAdGIG89Bq6UKmtgwZ9BROEZav3AAH34/1S
ejhVJihMBHh9yp8czqt8Z3I9FH6dePFP0/nQAGr3ZzwP4FHOBPHor+opTpym8MczThuPIQEn9syF
hxW+YZBIPXrCpLJDcz32bvvUnPv1mFisGUSo78y/cvWXFyDihFwr/VunvLN2hAg8OYPqPyoZyMaj
hmaqcGm8p3v5E6V+dUj4SLHl8uNmZher175LoPV26U9PVIOzzV13DIFohhIn+bk+pb70Vf0Sq02Q
mrlbdGBl/H7mKE76tjxrBN/aLIvEEHnqfvJnXj/htc/J+4q4068wRtrTx5j6675+SHtIT7SWAv6W
qCDC8E5k3PIUHqQQ/O4ufxC+0dfx951o/uUHPnvl04yUjE9i4vB75tPwEq77uXXFxSbNF6+/yeuo
6JZj6KNIPMI8ljP4yXs+kKF0yJ9SLsrWjQQv+txk2ghXWzhbttJDv95loadf+HhfinP6FaeO9R09
9uFBu2dSYK/KrylnvqzZMe3++a0an9PmnEmBdRWgPxJ9VkFSdVIoy8LJED66peRY4Ffdqf2Wrv1b
iAuS2c4DTimiOKOXSQyKioZkxrh4x/wpU/2qCHrphc6rKF66+d4Q/8BmkLUW0eFhtS2AaB2RjRAn
VaQ7cXThNcmX+Q1Mjxk7vGzjul7D8QMFasciy6e3YZRE64OPEKARNHxpSdBQ8cDPUNH6iESeDshX
bUIbuaV7BDCY7kdn8ZdhjP4Rj6/q6BbpgflP9Zfv+W+0EdahnZ191n/yD314Jd/YQCT7iQLsEuVv
GQz3O9rmGPbX87R3wjcKothO2PqOYuPnjKDK3Rx9j2hLcicr9kh0ksEveWuL3Sr6gFGk+KFqj1ub
tT+PU8DTg6wBRCuhbKrODOHWe56sNOwJXica3X5uSqbNPlnNgosExwBuJNXH7J2YqEP6qB+XnXqn
3K/34bN54IpGLnQU3ozea1hiMgnNkVO/8RQ6Ap27e5rjseSXyl3dwbJFNRLuRgKQ5KtskfR4kIhT
fsQM/VT5mqtAK7LzvVT6SQ1t/iXp77L5NKlnaDbLsfQy/6VHIJ+72g9dPzUmWomWiq3QQalcNEUm
ihGC1cDx2StIsUdrwgZ7pBvcfPUR8cSlA6g/Fnaz5mQVyRUwzmFmsX0GU/q00m7VzhLsKtU18zP0
Jf69XDNMupSZRyosPRim5/UjCxEcRYcE6uKeprHJ6da29vUvQ9T2WXhQm0Ci5mPr1YmRsok0SX+T
7EI/lbsIqsol6JHWyUeZoDrgoIOb6YGgkh3nNQ08+KOVvRjTTpYZr8J7s5Nv9bU+W+8F6g/kUM7S
BjRxj7NwZ3LScMzXpnZ5So/ycVzt5TQH5pf6WrniKX9caNZsy2n/JxhuexdZezKpA2xjY0CPOFC8
8qO/CMF4Icr6QZAOw767n47Ke7O7YNotf9uP+a5fPfO+5mesXnxUdyUZaC6BMel0BqL9Ju6S8Kkl
zkFyzCPvEW3JBYGNYCfXkfjE0JU5rlrUCnsUsGP2ojw0PfJ7ZyCxjmA+oBqB+GW9iwAZX8fJa5+h
do2Xws8zt7suSL22ZxFwZteWYNADivz8kJ9LYI8X7OOX5XV6bZ95//llyXCsLxi02rv/Rdd57LaO
NVv4iQgwhymTcraCPSGcDrOY49PfT+7BP7pA48DtKJGbe1etWoGDox89p1g1b8MbXDFWbOnOMBdG
XPz3z7Vxk67zbzQSS7DMn7v5Wq9pA4bSbXkGQUq/u2P5qfo1jjIJLtKsIZcAY3juRrqMzt0qvAhv
xg8Lh177KrZ3K3a0m6TApKXaBt9xdfFuzhdMa15p5J/IbyUcfchwwY6c4ODz8NLELKCHYgP9Euch
C/OZIm5hRYAAMhIlF/T5kZxg+VWEynVetuxEv+g8MT3HuteRRo89VO4PBKzqvvKZhXah2NKn11SH
4odzGsbNlPvKrbZlUmB/sEpftCBlqx4j/eBKV1Ud2qv4lZP//jD9WPQRqgLMGSNYzq4MSSX184Hq
9tif63Mt7yQM9c4oQax0lb7H5HeSZbWpjhNBlJZfXdJv3nyleMOBPzDhDvUiqa2r48vHnCEB9mj8
vLGXRaT86w6J72FubL4ValcpLZ9niAjkdjwzKKWw023iJBsn2KeH4M4r6qaBh9l5hoe+WGDExIyL
tsn6p1GekwiEHlI9pcOiji9G+TXmy46kCL8YHmB8qeJ2q2n2qSakw7DimjOZVbfDrDTus1WoOSPz
SbS5wjSVtsxcay9DHAU8aE1QQVJI5vrvHyMirkYgad00649Awfmoj/BAmrG1+u+jv8/9/YP1HK4/
okqFYSKYytqiIQUQ6VMbJG7dkOcwKimwjPpKuotertJ/Hw0oof/7KBcEXlfy+gr0RyCvrN9ANoaM
/feNo6a0z+X/+9NqWXawfshPbCGwJCY2ZMKjqsPek59UilpDrhsjQHLUXn+QhIKSlp1LzTwSdvi0
fgLp4s8+uU3wrNcW6QIZxjN8qMCYXTMJHRz5iCgHwn5b3MPf4jcGl+Tx39GiNWyPToxioV5o9SIP
cUF0Y3BN7PP4qzzJOJuq9vBrrp6beqmoK2xigLSfX7pkm1s6ngQvjj1T71i1xXeNk8KRjW0hIzAl
7MGmwdz18B5GR0A8oC/4paq+73YknznyRb8oO5h/RbIRTLzebOYvsuHlv8/7dBS8llrUInydWt8r
74SXBNvICXfdu/xOg4ROa5HvE1eYbcFpl7ptnabI7Xz1vdtVH3SdISQLlVm2SzpnbnrUYyUM1HuV
uPo77Kyj9KFf2i9hcsPfFlNiFIPvxcLApCx1ufeMHzLNk5Er/fY/yZEmtczO2hdG8ydC6voZxeyZ
/E+6ty+Y7SsKD5Sr5bbdqhNVktNgKOC0j3Q5/Ua+9JFQ970bJ8wWuHSmPe2TH4piOj285oP35rf4
qEJHaJDWOJGxkDZcvOqX4jLix0ATJTJ2GBvf6ksfuCMHUukW7K5b5Uvm/Ds1C+5ISz28y4kapIpF
uabYZWtPxymxn0vt1K7hVeEouGd2SaLj08CqnDPNFn+GBO2ajRWwemiT5bjhr8Fdr7AWBEcnvo42
SbHnc+U2j8AvmfmRXCpDUmF4ljnJZA8+MqZiTT728wsrRXqq/g7dGxZMfxe879EZ2cfibfBmOLh+
r3Qs6GxUZ349eVCc1gp6KdRQdrdov2RuAQ7JTvVStTrPZbuxGsf6wvZYuLSRl/PzSz5xFs4I0FP8
8Alf5nw/0z8rKE48iFtsLJfkEKo2tqLa7MKdTbBAfId+YpxF8kZImyX97qdcZpDH6fCpqWy+I5X9
jIP8WkCXd1Ehb1QvPD3xgoTHs6jOEaUhE5sUEMbmUwDnykKpbTZbayeu5MQel92VgUrhGvdqLW3M
cZEdio/okmKJW7jTD6atp6D3jMQJry1Rm1AjuOZe/zU2Ds4B0X0aaC312JN/UOiUdFSCQ4fP+6hz
+DF2cJFXSJHu3I1qgWjkQASR+c4YJr2Wkpfv6F4YwnXEi32opW/RCKTswYUvKCvpTHF+KnN4zC63
vUSF0GCA4KBbisG2mG0uVQm8i8GWP05M/c8d8BMH5ytnBNXWqeuc4FJEXvJp7GgHcvPfqDqKsNPq
FTQS65vij/ZUX5SrF1gG2anDwdvT6FBwTQUxACOIHRqyf2a+gOxZko3jDB/zNug/sazFs5fZ8bPh
RTDncRh+0gxNMFo/ta8carQDL24GrES4LXsBCv7sTbv74m1clQcohDL2yNKSlMZIxITOIVKFHPMe
HOz+fH/NSecFqSiYwcxwpL7w/4c6i2gPvKVxmo/XKvowf0ERmAVeWBgphvPkA3dIc2jFQQWEB823
9sUiiR7zK4LXqT4UQse/mumUZ/sIHxcAiUf3yxYXveN/T7BJkVGrbfpjsxcwxoYAdidFAa6TsOd1
AU6s9NOgE8vjJ8fhA5UHUIZOFBAlmHZPS5BJ4mE88TerveYDtnfHRYPJx1Xg+A4Jx3bMfw34V4bl
uZ1/mGt0BCr8D2CfMF4PO4tm2nCbr8D08fh/uXLa+W12u0VyMBjY4gh9zz+s86Tt89QbOleSnCw7
ZelbwM50x8IxSp2+XoTDrhlfMAtbqJ7skY+Q0MMoYxsIvnwRNadK7HPBpkfjAOgATkA6crWd7/2x
WEPZv0xuy+3EMO0ErOWMrcfdrX/SEw9JqFwMjYNzNytEeEO0WuTR2kJVrdsopq9wnU4YG0CVaezp
mp8giFQwPW6gXpxEgXaMLEoFzLzt+svwjD0IWrxR7jy7rWhPu/KgH6djQcopkebsStuGYgHy5Vrx
FZfV9Pp1p7g8cx+rYTVdXztF4kQX7jyPnHDvdthrxoRws8OaPIxfnBoMnJOE7Ybs0I6dd1Nc091w
ND5U/NIdzCXE31Fddjxy6Ub4QgOdKj6S+4mI1NI3QUJjgolsQntG6xhQxRg2exc4YiH8/l1vbozq
iaeeTcB8x7TSidoFQ3xtQ58dLMoDoR+aBL/VYfNBGGNQhBRLaKG17CG91BEVMc4XyfQoHGJayRAY
iCqEYfbQkw0nFLsoCysedoZEq2m3b8NZ/m25zRceN13HLcoDEge7SwRXlv1Ac+XB4w+qKnNyG7N/
OMApCrvJjvbFCjZXpONzymNtPz9xX4BHETwQVeWP6WPY8aSxYYtgXR2/1Y6lXZZcRRifigPpgiy4
cgqxMXafxYoO9aUXV65UCwNmyEueWgFRx0IVzv1ro1fob3ntXG/10pAAVXnoDbIWdFJBL+aRzJLl
XjmvKiTt5qIambweYN+bP7FHe+zjDA+xHk2qLr3hC2xgp0qmFirXzhHJeVmVl9d7ZmfBZZR7t5tt
ltjLcnSpfWXUKerrhgf9LmIWbRzTeD3hPd7QVXJsw4iDsBtglOSog4OLBxPD10KBsmj5bXZq2WCw
NYeEy7FRV15MnxyQUOdbe7ZfG/3srWfXooaSNxmRp8x/fqXmYpl+09Nd7sUrhyKgYEeX9FOcmnBV
LBJ8TY/cFOWuXsMTxlY/8NCNfb/p8Xa/j3bjULWFS+sgvbBfV/pOjuGmGdFmrvJ0wTOqvlwR7GIB
LsKAVLwWPJj4VrAk7sMvtRfEM0buyPtBfc5q6NQH6WvqPYDJ+WvkUlDOndo3rbDNGwZwgzuHbnBq
2EhecHRKt1isktL1h3Nz1df5Z3oWPf2jKlw98mnu6z9AvxtW0l3zh39WTbaMI/nI0HxCLoXxuyyW
zSJcmp9sv4Rg5lcOyVn1xQsXFpIxz27zSy3eY5JLF1cyGdgJnxzp6Rry8drclQ9JssN/EDOn2p/N
Kw4JyEIdU1yA2KTcQ4dhPkAYn1JfwCqCPguyxT+8m534Ax9EnhX5V+5c6HFIjIfr4IW3nCeAAm/g
4PPz5xIn7HzzlG0dR2u4kDZZBOjBwUip1PCQJmN7PW5l3MAhyNgxk9xDuGGVtZfnj4oi1IaMO7IS
7HI7nRgNB79o9djBdTzPwYGS9czwY/hVXAjNx+ocLlmt37zIoPKbdgtYWpaHlxxsHaxUSreFlu5I
Wo8/zFu1J7tjg3UJMkvIGrYC4yQA1On+cSxjmU5q4pXSS9ukNCXrbCsdtPkIQY+vig6kCt86s0fV
ylKW/IwBWeGO2qvMCKRNaG4jAm9jvyU9odjS2vVf1hcPJ/aR/Z3FIhMB5HL97GY33IL1E6NRp7mO
9wm2hB25XL6fj+xt3taX5sqmmICfgN+8ES9Ihb1S3+cv6w75a7qmOKt8cC5p6iHr9tH0zUFD+R9s
lY8AXzV9Y35TnQiR83wu6mQVnXPKhzftVALoXFK4hYjYWG5b+c1gTd7R7/xm9D3r7ICI9yQ+NLy0
Vyj28+1zoxoeBCravSK24TW0JBlT7K9Kz9qFx4qiZjl66qHAzZauJrnJPtEGdrGNPWVp+c+jtRmX
43l4SAtzW7Ml0Sztp/ZVObQHIHEGFZHP3YARQbxR5lFdIG2XvjTKkwt7ZPPaN+zsCy0ZCjfK91Cg
fQJzNgnDohtj56OaLKGMLVjh6tOJt9rCWgATDG844tJMi60HqK+YrgmHFIQXNu+4wX5d8FILAtOq
yHzz0iFq2ZiKrUN+EuxUcYyezGpXPsyOueyMNbTQko0VQuALbYAI7+CDlkkeBSL01W9pXa/bj+Gt
b3xic+UHISouN52KuZN9jebwQNdHYXouFEf6IIdqVVzp+DYMBFY0FsYVrrW1y/aY3JC9C84384zA
JXoXQVrZ9MNlQZOLFO4zWA6P8R+hTUNhC7vqIbR+993eAthrwzI7wYLrnmifbO1mbsQvgCut99S7
sK6lRXQebwMSt9YHuih+EiokXhVoPsmUJem9CjnsSMth3TIAANzkhnu4Encwzl9Raja/GE9LeduK
NPjAKR+kOYlbcJ8JF7otlIyFeakeIYgSIyiKcWOC++xUwCRnFb8G3lG8Gh7xcNFU35qciaUDNr8F
Sf9eYjYGInTmtlWBTYoWwBse/bYpQUp10PLqS7TDwk/rGP+UG0OPIPTycKExYpOW8VGZd1LmNiwL
lDdOZV7xsiobf2bl0wbDKE+W5OUYEwe0KyzU5ZA64hPOqDsxWl2Y3/hAOOED4bOoOjPINNrh2o5R
0uMEcZYmN4IISFUb0HbS4k2HbN/qL1CqOJrfA/ndPBI8UDj8ZF66Y9fO6Hbo934mX+WhZrZ4rPbh
xoCw78l+uc55eCiVOUjCneaVfvHZ3bSvdptANEboAXvURV3E9pv+KyY7/9e+m2SIwOeLaR+aNWGy
O2as4T/lLVlYb816cHoa/ulD/TfG3D1njl+z0Qhi5pJ0Pp40ZGznQDjOtP3Va8Y5B/j5Hud5z2+M
uvX4CJ6bUbYZSErcNpD/biEEazNdk3eoqaj9IdM7OC5lvSPNPoPN+HVmXaUvccYbeynheUCYRbgI
DHfIXcFczM1DTVfVzNDNYUyEWLBDRLyQX3UEM1HsJDqHUIXqrFKUa6+/aj2Ufs3UNA/9AgqlgFuO
3Yyu+UlxHOz1CWWdra0w3CaPx2GCxeibB+D7+Z6DrQkE2ZOecNK0RQxte1lfiAaYTAoYO/lGEvQ6
stx0mX+2oOe1nYlIfjFiOTDggK2YQH/LlzQulQcz3tgnPhZN4i78kNnHqO49uWHCxd2jAk5PMSYz
0usVzPienGSPi4OLQpT7HGdet4sOJNA1/crwag5Ew+lBYhZs2XveLpVx8qBazsvtc2RGVCyp0axP
45orzvOW/iDNYKnn29SxPPMdJMCwJzajD2Cm/DRuwz3j0/aNOAfTQP2+6N/o4RkoWu81GjkAk+SO
QJ1HekCFVnrC7/BtvnPIyZr7OpD6pUWx8TEHr+ObEw6xPZtrfxn26m9+qihxVsZ3odsIyyN/kldB
sG1pDhbaQ3FZE7AB4X9LKbJJdIA+fPcWCjsZVtwX9mpuPmXvG7bSPtNk5mUGKUp2+80BqjjJz3Qt
TA92ImVasctTV7wN3ngQ2I6IElFmahsUkhbuNlis449EH8aTxroW7Oga+80lNW2SnNJmg2lU9JGV
TnUsr0WxNIQlwwUmDlICZudb/UpKjtNwsxKPpFbYQqS348RiSH73lYLzLNAGUtLyIOi0Es1u2j1X
5C8sgY5YC1R2pdtfwWWJoC0pmC7GEYs07SCvOR7Vm+JjgXSHw1YKy6Jx+qssOXUCbruNAY1TYKke
sxB7voS3+QLNtVM+YuIxeYGMIRhlobl6DeYMchI0ByXwa1Jl6KsQgnvtkc6sRB/6XveaNfFLHbEA
jxiyQXKtXq81/hwzJ3AC/lOWkwoD88jAnIHR0CH6d4EsKTfQ1HjqluHpfAO58BhjPYiu1a/SUVjl
h+otO3OoW8jXNri8LpQfBkYJ/ShasxUDB7KzlulFVA/JejjoJF5iwf0b3MU7Wq6MwntVvT8XyVp2
yc3gRz4Bu9sP8H/kYOReS468qT+eXuAJq/YaX3g7yHgkjykHVq0r5DJAbrzvaBcext1zIaNMA1R6
TegQnbNoqO2yt/qNR3N8Y5Gx4cmVr12Uh8nGfRg7W1pZLSGe2754x1pJuWHx0bYLmPrj089GZrKO
0bqMu8vfp7KpUw/3tZxZGUc0155yJ1820zKiv2qZufgTmb5sL3jqp34Bs9xcGeVOCt3IWHUkDhhQ
zLFCY5bhwyLDfAPVHVMEjF+ZP4zywuycjOCD9J6h3m+NTS/spR0HSz2tGX1x9Yy/eVyiuWJopwbz
aFt5r3/jS/41PuFZMxA+8etZMa+bsG4i2xjY6pz43mzq31pkiXCk28Y2uZaImc44+fHulP5vsgS0
VdmMABGvoZgT3rg7vEdcMGbKsLu86Vxjpx+gCTnixjwzOxxrz/ghdNkNwCFIrGRQqNpastE3/ef0
nUo8g3byjznHqt3Xo92SSISL33ALu72keApFWuo9T+Gjxw4EZNfYGQuR2YhIbasy6ERk4aKNoNxA
1Wy2dLP29BXfaSqCHDsbFyYEMceT1601nlMoPV/m5mVCdCqvCBRjX1ixO4i+kuDhuLVIshqWFT7u
Ho9B5eJRJ7+px/BXOiORa74hTrcOtIhr9iuA3uIun7jynb/X+7x3MKtdcxeXypWRouAWF+Edi5f3
MFlKK1lbtI783VCi/BBtcgO4064C4lTHWjBbhJS9YMtoLvU6Gm31Hl7YFHTxRUTT8Fci5O0Q7s0d
oqvSLXXHwiNIcio/PkoL0leOLcM34diJNiu+vCrvKkOe+JKpbnk1vyZkjoA/m+6N4QmyR65nvSAo
Z3rjd7Qn5NRf2FkfLN4rUgIGnH98lPE2f9QLBbE5cyWABnDRC0NmjTx2D/ab/JDd/BJ9sOzCiwjY
7JgHRj7l5Obbz0/a6hSEYTlieu+0vwZqomsFKORE/CFeY3xR2fAuyXW+wA14UtWygxf2k0CkHkma
XX1Z/Iy1/ZdxQa1ttgidkI0T7gKz0QsJQIyVGdzCm/Ky3+mi+9Gp2bwq5JGDFyKADYXkCmC5afeo
C/aCyy1NPkoerE3s1+fyZK20Y+pWx3GhfikMDAcbWshGXmpHDDjbR3zn0Y3Wsfs8ZXu88drlNG7E
2IP3AixP2XlypdVzEfeO7JNpjGgIHh4wC8D8WWHzKF9voru3H/1e590yvv15QbZoQLZMKWc32ggk
OHGdadcj+3lVl9mZzM+t9q+KNjxf+hLTy7hacZ9/wGKIJROaRafZ0DsgurF8Id6AOjBENNbzSZFX
+oESM63erDVp4K/AYNuqtqzLcp1di9g1PvUvPtfh0fHLFsFCkd4T6DRU9vd6J7tkRXcxFRHWJceh
JdzdJhLtCcMqJyuLjCBbDRcKne3LZ9oeotcSEd/qE7xPgZEbHXUOWv5J9V4qbz1F0uxJ8kKhd9ds
4l22/CbIsiZpTKSP3IYLalB+T/x8TYLNjYrtoYtr5Fv+lmxYnwyvEV8JINsQMS/tTlinb90KFpX+
N+WnazzL22hyhxWVesnWx0vkxKRBjJbmnRF2lTpYIL+D6/6OVFVbvDu2L4rYyxrnI5hW1qH6jFY8
WjN46gNOCHObkrQiO9sKHPfQ57zSOiAGquDD3eoHrmc5njgZujpvfFRMd0Gn1uENRoew1U+gAi0A
/Acn3VtK0t4JYtkJmuupfa/uSO+oozO//GTHFpCvOr3C8lEOnCCcNPoa1pCKNxepaLNDoSlVCKod
PMfRVx+liQR7p6A8rk+YO1y047CpsWtcxZh2Utne6gUbzKFTfWFjvWXhSt+LEEg4mYE/5m+0M6EL
KWZDsiY7n0AYiwPMQtVLJBdRstPCctkJ0Pa4441Zd31LbtaVprQ1Qfxt6xrSBlF+eaHbrR9ZsHtG
rkFdC2LMZ5EMg94zEP8Xo+56JG80DC03MlxkNE1edaz3BJHwSqkJAnIfZSplL/9pP+lU436R7PGr
u9SU2gSc1Css+yNxicqRejIYNs9yn4hL/Vv/TmWbTSfiIm4Nw9XSJWP0+EFP1T3UiXGIpzO4Eg8G
xW7upMfhBylicUmWz73Cg0my8adw5KTLlUMevldwWBQWl0o/NSzFadu+DDzOcXYalCWWdhWjVgrT
34r5350agvQpygxi3ECbwFau4TexfzIGLPAkaHN4gkwvL5ZDiXzEGdNFV9/TJ/MaksTcCjhNgi27
ZJXVBegyc1fAK2ZNWLhBiNoVm3bhZB/8romyis+ztfSerq+NdyRE5WL4ip84C4IC6BtMPiMC3Hrs
lxglvDbkWXhVNBjr5BzW0esADi/Tsv0dF/KGVPeif80WtLfmjsxrDpdRsTUDRwP9wKtDWRbZLoaZ
EdrsfAJjfUh8LzWdI32j6t4ilyTtkPOI7gbcMkTD5iHeYg0RcgRoPtzG9mCsMIGC1aMo0FC3nNOM
pf2QDSdcDhMBYa4yritIEPqahDEqEl5wnj2kAMpoSdA1hSiu3YWLsplfElBby6/Lj6AuPeBkmwub
fjy1xTlOD3K+I5JIKSCyO5AMZ+EmDKuhPxIIaTLtYgZZMJhYE2qqZF+TvlZNyGK3CRMB8bmkLKEu
oxaiSEBzWwOGULJTdsueGfvsldyOOYGrt7WERQCpjszhaRmgnNJdaHfZQz1bR+hJHSbDrdMysC6W
gmBTGD1LXyo+8UNpxq02wuG4sTHH+qq/6l/98W+w371G/P+b8//9r4TMFXKbJPzHBfj7vsgMX+hI
DR+OHxjxzBadHOushSZHq7/PTYGu+jh+HPsgt1bkP3h59zKObXgS8Edh6jQH7Zos1g4ohY8w0EIj
M0naqqq3pqDSK/596u+L2HtC2GyBtv8+J81PvozTDWk8r3+sWvXNqrIWrQqvPn85LYhj/CMNL679
3+fq1xeqlBiov3+mhvjsv4/+94W/7/vvR0y1I8tdiPuWcD3GW3/flGemwo73+kV/34qLA41JIqfr
XsvqQ9ivxpJuXJ0gqnSo9Xixkh6bixp7MNK728UEB0hOWoLQBh2LMGzWrmk37epwOo0BiWmhyV0r
cgWt8DM+ZFn0aSn5WVGFT1nsW1/NVNWxGG/EKYFZuCDUPK9dcBifo7Ig44f41ewRoPKxDQIW/Qw+
XRr242Jum9DPsdwOChAEi5xQLYMWOykJrkOCREtjGrTJHTzRTEn2Qpw+8r4YVn1MfYrihKNP59zU
u5jBVdONS4KhfIz7PwuxkIlSgBbVEMFJOhx3ZZXgRF1rYu83kqmxBoFGh2PeytLG0pg+oJj4MUVm
8abil1hXT2njmvX0gSqE/LeZgqPrcR0LoKQJIYURbpleE8Pv1GBbND1a1KmD1tgMHIRpA9hMZOwq
K6JHnyAsh51KdAfAdsEMrSQtUmsB5pLO54I8Ha3A7VrSKoiXFim2WgzJC/cOyHR9vwt1+bfBc5kJ
Hwz/RiJRjnl5GRF1Lc/GT5KT/maBZ2SxFjiFlrqaATNhNOG+1MA3CWwKPN1pMRQJyavgseEJYmna
ujA86VgPeQTZDkLg9Pwxx2fiDQ2zt/hc0j80sMXqnjYgmUKM1Uku06rXj0cW6YbRLa775zkoUghP
kXySRA4OTdHIk4sK3OZyPP7EJsvXjfY1TkvtKazxsGaTwDvT5ZJ7DfJWlJvZjBtU9yBooFyV+T8x
gfkQ1BDWDdKeyYTS1hazgB7RQ0zmskuMSbJP2txDVclekz0/YzzKHWmflBUkhcKEtDCjcjRS4yMy
jHYhB/qXFc27ScauCiUIzGNR86cYem3KOwpVsE050sd9rlWwWopgiS0rRS+P2spQOjTb47hspxk2
d2SBBzNTVPTiVrESPWmQwCGrFYooyJEpm1liZv9qdPqb0pwOZP9FwLMTG/ST5yMYMBPWZpUhT0bt
anywBZb/1Dz8SfQaaC3jbEslICqZJduCocmV0G9nc1obs8JTklANqEnzLmCnHpcgaFXLgKhWdcHD
AIbNQM4+tQqzULlOHgYB3TZCcFrG8iKmtAS9gPFA1zNVFcENw4SjLVGsS6diwqGULxUxW1lCGNFB
ovuXh2PAQkLmChghh1jxliHs3Az29/Mf3mrdViKgwVaxk7C6ioo8xlJftxh1d5Q0SRCOi2AuXrro
loJFhWcoYoPVZiTFOoHGgVr0WeFPmr7RuQB9BXqYdywz9NpIIoZIJcwAiv9cJ9suplDJG6q+Z5me
hvAzbsa1pML7EiEZsMWGSxX/uEllDBGnw0+e4YycxuEjKhgpF0aGUaKcLiaFxL64TucFMalPvzEJ
GRthqob9E/C/xmSOBji91/N8U9PjWDKaapkhjukE+bljBUe1aRPvjQKZwWdsCS6aSfFkqHl7KGRa
mHT8Fg3xfRy514VmTaRlpB607K+moLdfB5HMrZ2Ug6kCOQrq7alLnNV/FKCJgUsiQrbNccwJtPo8
5oL6ngI3ygqzSgMsOIx6P1OF9UARIY86B05jtsh144+sMxMPEd1GQQAKK3Jmao0TcDNikRMEsERQ
l58s6eUEmGSbQmFMnFRUDq2kiG5fFbX/FKaD3E6erBuhm5oBbU+tXLIue0J+BzM0MKWjZMB5optr
5DdGdHhKobwX5e5Ry90VK3Sv6PAhbEeRNt4An4gQSu/zkgZUY2g/ayJq9xSwnW7OGDANIybOtBFY
n4UgZE5RYVoBF7FqtU2kUV8kFkNyC6uwzi/Mh5gCUwbITW0dhYKUTO2yGQdP0LOrNb7kCnr30ZpR
gLifcnjQvzI9/51a3Vpo49A7uggGn3uRbshuGkAtkbEYdJG/SYeugGpuSUWKuyf9UjcAacmhvpjD
7hSXaL2tyLqphYgxcAZOwWMGUw6XB1NFwI2v+Ivp5zQh+h4mzsMz0VeZ6fchfENsyp6vGJmb2GG4
1dya4vx6iWsiO1lUkS4slCnAr1TRWCfZLbYUbOmemrSWY2Y09XMaGOPA8ZAskBETCxE3K6bWtzqK
6SeDj14XOijQIpYFk+DMEYa0fa8d0oBq1MBMEpP7mQyBqPT0JjvleT7h0Qc8auKxp8qzK0YzxIZ5
eIUUTwFE+wyM0Zg0PyeGL2aswf6LbVDiSnl9wD1T5fRuend6wdQNhbgac08tnIqQJcBdEUpMn2rA
5RJvNEeYwL7kQGQI0Wp3NNu4hZnbuRVmT61gTxRDg3GFOS/Lsk/woUJJqYWZVzwpIa0caV8SgvKX
WtDZOOCEfkAXluKiygSNFgbiyQBlITRBDZWpTol7PCnYfuERKzIkHGnsCR7COk2n9+s5YW3jZVpr
WBMKxIwZpgAXG+ZINfU9uX9NuQifUPgMHXfcEcwY2fPUM4vtmO/je+7IbP1+VCOUSYWicfGnSpYx
g3ZpzPw4gCBfR/JdMkGXBda31wKoFQk+NAgnr1bWmG5g4jPfDhrwh5pf5GdyE6pwKY1syGHXDODw
NCPiU3a7ENHLs0nQLXGY5DVu9qkm33J1P+Edy0FOBmcHgDnh28eiKH644rTspnUn5XF4EJ32HWT5
ZZTbeZ93fbMZwhVeJJAv9XjYaHII09yiqe9zUKgaE288Fz81HMudXmSKXyTHMTKNtTJ314kVyGKl
rKG6K4dmgbIV6JVJIx5mhpNTe8HjmtHeMH/KdfWBRRL2NZDYEiOg8Y3BsEi9ymCjST/k+NwKgp3c
sRS9cZi2MakCbk//gkUCZvOlpC6eKdSFqDnPhrEizgUbNUgNslQtTEJnySBB86OE+ofSDBXdV+tl
8QiIJTz3pYapbD0jGGN4gPEeTniScOh4/W5LUPe+mOp9IETvE2nkSx0f99mdklw9qa24DMmHtXPZ
mhcYeHh9Df9HbJhsq2K2GMcmWQUxZhzNcKyw/Vs8sZOOYtArKYLFXyQVMqSYQOvk1QIJmC9H1AJN
zzEdW/twkKaV0YG+1MQXp8TK+GLJkD6LEvep7nQBSyk9ZLyq6QgZRemfNrTfptjybeERGvS0ob7j
gpVX4tHNFa4OY6teZllHdythK4YkbaY4Wcy3KIlVHwX4vLRICI0Z5mCW7cgkE2+HSGOYUuGNYsAV
MuR6FWug9GMjV/Q5xzLMEdxOSEkbzTHMdoJbi2fHPBvwrobdaHFKDMx+mkqXHGuCDTl0N0VRMEXM
8iNEhFGuEVxCqK8kbnXc4s0nCrX3RO1r90ZlrCaj2qijGp7LJHVDOXKaGqqiqai6r1bth2GVwza3
rM1k0a5YWrnox4+ntpPLeNsgFfYEw2QENMX00cY9krQLVk+50/FauUwJbMI8SCkg07cpNL9i/DaW
ykREQvNsz1Lbh3iTs5U9p/RdS4Vf7IhgTYCTWlq/wlD6va6gGAt588jlmLmGWOzxO34ZPo3rgSfX
zfWaePiWqxBrAk1JhqRJuYi56JZxfwhLsD0JdxZTfAVHOlZL5VQ95+2gRT/GkGP/G34FL3Mr4k6J
WpU4adty2hPwt8f8Ej+vFpaCr0ollOMSUO1lSMrmb1UnvEhBguOiWZQvZm9SdSvLqAQnVOB/Idgk
OgMQI6T2bFCIVNp0U8ccsaIZt4iP8cQjOGlTiTm+SOZ7IXMOYyC3wNoSY5JnClPo/7g7jyXXsSzL
/kpajuumQYtBTkhQ00m6FhOYS2h9Ib++FxgR+SKiqq2spz14eFTuTgEC95yz99qwdHD+ikuNteBB
YWjWR81rNsTNMtR7dJN9Ym9MhPnJweo0SmitO1g65w8ZaphM8oxLI9o5JdBrz47Qp5kAQaIIqUYd
genqPpVpAgYqc17prazwQPdYykJ1DFaWiTm07+CKWWMQr32fUm/Sk3s/hJGftsxq+TSKJZjXVZcq
zUrNmBhRRdPPdxIvouzY6cK6qHZFv6tZQyXfC3QTQ8Z4yGFIoVOlImHOJuBPCzgD/Y5vsnvXlMc6
XYdjO3fc0Ary5UHjVGaeG/Y7vdA2oV8zVh5DeUtP4VGkhO8acGt0nw9QqDU9kKF9S9qcLAUDVn4f
imUjlaM/Mq1VzAwVJO3GEbG0ad2SeBnuVfO2VxiIxeMTqb5EJkLytUMC6Ynt4g3jy645q7h/NlUB
dd1XkdW6s1+2ecLcPRy0Er3V2chz92AW07ZKjRZFrBludGu47Trw8kbNYsbXY1qhlXMia6pE+BLc
TP68WFbZOVmXIshpbtjPM88JXOa77odTwy0bZQwpp7vEgXbDC58WTkPBJvoGD3tXnWwlfiOKPtk0
Ju9QS57JpshRCdrJnTagHu+gKrKY4/1V5s/dR0+qq/5B8930WbF82oxCHmI5+xSzjgnkmOaLrBKb
VJrM+hTmLgOBRC0fpSEZbJiQ62+Guc/XlOJUhx+wCvf1KJODC/92MTkGY52ZqEjRojqUFcGoM7Se
cNv2uk2G5F2RImMIQvkZKmgqapoDlaTocZmrD4b0FBtvf97z7pb0ZdZBi2BHRgy8yewOoJ/i2hrH
od5yFsAAXevodNEjWpXV34SFvS7hos2tDDzeGqK4CFwobDodweqk5bu2Rl/XGlNOtW0sex01ueKX
zqZF41IjfDQLw8JUVf+MHHpNNxyPWUvsYDzWUDwb1Ee9a/qe4fv9qZlzDbrpZlK05JA76P6GCXxU
KxuvrH20g360MmP/NqkRX4tJOxCc3TPY4sBkZM2TRSCbUBTP6p+nIFDIQDefOkNHzNU1NnwglEB8
nuHWEGQhDDDnycDODjoArVGTaKfHkf2aZEbdxNcwPumphRVVmYZlXKKsIhGIxFUBY500zSGHrUgV
/Iw0o1Rq7XOqSNmK1NV81Lf5QDGYLpvopEUR3mA9ui0QdpQaCsNyrLZNknqVKvx7pcYhMjEX5oWl
avoMKxX4/w5WMut7PTqwLLylYzIhtoDBqWg/HCi/wqmqlnZOdZe3PXw6PfPI9hSLWuqM17R0SSZr
sbIil4LWcR/It+BLaLGj2gwLe2r4M6krFuYs+3OKIjQhCN/bhtAGzepfcVBJPsS6Po4mLzZEUV2R
s74WVcycQ8jwdrQ+nOAOi0NJT2oRuK27snvtTZEMU/p5ejS+2D2VS2o1b5pCWVeuwQe9+AXeUixY
e0Wi80jb8F0qNIUgwWLkir1I61lWxQwpm6p64StHg8lX8YsoxmsN4Hahzix0wPIaMnflQ7f6+6lm
piGtU1LDXoWJgpxPRUDWJ1+hHQHHR6qvFYzKirmONSnhVNZwZR8cBcYJp6cFMqTq0Z8i596sGYj0
DK9Gml+BHqknu4ACaWKjajqkmkk55PeTrnw40Ow+qG2+SPZaZKr1APWPrqbefHF+e80sei+mDFhl
nUmuqbe0M80hGGZq+KuhGOiyCJjkhBqRKrZrWtpqHBqOGQqXMce3LzUv0rNqYwYsYmxYDaAp15y6
GE0Yxd7uU2dJrOGHr8XlUkMpXvisTka/9nFdd9vQSNX14HB4y0f1HZjyYz7F+FfS68GK4ZM/nAAn
vzpq029ImWoIsDAc5l1C9axIKRDkVO9db2zmMmNZ1CaRH5BiD6QXIuVg3VJMdb7uVLKdfDcmAtI1
FkGZ09xw1IfSragNs0Eg9cQUZ7YvnLyi22SQ45Kg4XvHDtyVP/mo/qvm0YG+Zo2V4YGXx5Za6PeG
5PiXq0btpUG5gTwlNmhUNTKhqR/SjPMcPZ6BY18+KDBIk85aZ7Wxr4vc2tooD/TUbje+YBHq4OTU
/ZyjUEb4LpBMujMFPnlKvS7kiOJIYyeMNoJYTKhHHrtbnbXFPiiMT0Bt7jmKy8ukYOrsNR1Ub0a1
Nzk4XrKchbxhrazYXPuVsu5GOef+5fKkf/QITzIO/Esqwgptb+JldsPUwX8m5mLlTADPx455Rhi/
12VhXxza0VQN48ICnu0ivsuw+uF5ISXJLMVPbrSb3nIsKjdxtsnWAQjKYqZGK9GX+rRxUWJMxG0t
K59l99y1L5SsWAe2nizIlba3vT+eoIDrC99mRkqiPAu5isWBLVAU+wINwqhxxFDpXwVTrSFlHeDX
te1rEIinuLBNL7WoksMyf9HGKSMhLzn4PiC1scd+qLezyFJKLxvx8YueA2lBfslWby61cEAxBAB8
7SA0180b/NlD3YxMk6YeU4dVwyto2oaTFaC6TsXLo+RTAxAxZ7Y/0Y4YOMMtYxBw21hTwKlpvKti
UD6t1rzTm8x8dQUaKycu32JreFekOGmQOjnXEiUnjafSN8l4gvUYEiW2jwlnTbPUWMf5C7mT9tav
4cgI1Az5Mekx8sdI37Oeg7/ElsWJZFhQj3B+tqrPNMhZkKoO8uKCVPj9/3wxHOvbXs6GKtMkXco1
oe1dHx5UtjMyqJ6LiK4fPQr/fP/bg+ZH/rqaVRZMhOv13y5ef/x/vP/Xj09dzfP6dd12mDD2G1X0
P/xJuIOOzjOeN9dL1w0Zl/m+7vC1/rp6vXS97Xrvrwf/7ba/Xb0+zoc2U3afau2vxgSrsJsN2d5P
Sl4NEcF/XLzeer0+6QN3iQzah+YW99Qnxf66Ye/Ccfvrupj8P64bs88WH030YmeTSf6WWAKJbUgA
oZW5TxM58SqF3Bl+tkhL8jHho0PLcZieZl1l7klIN/cTvHzPdVjSXK/Kavr9jmR+iG0ZTB6Evv31
A9eHXa8KmkIbqw8P15si0zD2g+bgZGuVxMC/DLfn+rjrPddNkdX8cYrOuzjSMW5bOYaueH4a17sl
ifCQmT9HQzMRDLsd7lYLrUAERezAwgHK1kwrsiuG+X7Kubgqmf4asbyXMQOarh7JVCkg2F032iAR
RIRFPaFvnFCIQJ2xC/lF1Bm6C8ek+wk895BwAjdqJmZh0zAuFIJwl1DbRjNVKp5BUfl1B5+vXm/L
sh7pdmvXRNwF0ivUDnvD9Z4uyAGH+mX+nfZ05X/9HLBsTqhja+19goc3yfU3XH93GYiZPCK6Ay+H
wOT//L3f/sr11/72mOtdg2SSovY5rtD/PKnkP8/s+ujrHX/63f/Xu3/9BoJLSBdsm92vx/7pbxaR
s42S+pCqLIBhZnH4c8CUWqYbe2Hg3vcGwkVNxWdnj/KY0HoGJwU9A8Q0wzAR0bp8Twy12tozw56I
jZ2djPnOCuP6KNqeqVLCHB9YeRd2qxjoqgjQrVQFKC8QK57vindCgn4sI8z2HXn1xI6x1K9ZuVBx
mlTZkAqEZdETY2ZJ9LXpuTkQyLGHQURU08Zn9iEsWgGNrGm8uQ8swIpT0nNIcysF6ayirAKZ+F4Z
dBVmJYb1XV4j/HSoRYwBqEEDwyPPvrsgEqu6RAPFWsAj8/rS0qIjoooDc24VD9JigFARZobSB6wL
XTKPRTfzbolfMUqNYFcN6r1m52eWt81ySBWECMTXpJyCt52l1kQRweBRqcsUP0JO5eDnKtpLqhac
zCK/PQ0qg6WWCaaqM6ZrZzV4Grj7jhgzz08wbcUCLbE5lRNfLaA4NlpluB8jQkmnFPWlYLbox+fQ
J+CIBEMkNKr8gtLorKaY0B/NVQ9F2LfIT+F5R42/DxwMIIrtPifIKiVzEOKjIxxELYoe4lasSby3
bZKu67z5IBkqSVPJoNFkop8kl6ai2I5NKMxGiF/XRw2qMVw7GOabbervWtJinm1ophmjujUttONh
gTCgOHcJckM7rZ5xGQA3deCc1HMIAfRm01OTiAwAtZkAcnB8EGQj7Sqb2iFgBpvIqD7YvTgxJ6g7
+VAprItVKlOZwzAZG1J52+HUJ+qxJ+4b/VhLCIZT3AhJZlVv+mehGR95NfdteTqCXZjmiCYWIm5B
BuYYYxI//7HT6ABBGuN4UImbMKeHxukMplAkeE9S7RRAGdGVrl7WDe2ACgnMWAbaMk9IipD6t5WI
bR5gruBHb2gH8IUJp0smrHuYs8OF3qMWsFhLTBRglkkKiw2PpqIZsheGMuKaSpKd6lAF5a442P59
YnTmrUy1H7C0cHHSx4AFCo76HN2u8dpBbPVcOT2HWxGolAmTFm+NZNb1WvKTYeBc+PUkolXUerLA
xKfPycIxRzU9U2HRZqxZdXC+ERLYJrcVjzGWtioS+zPo6vCpoL3l+27phX0EsBxwm09fd+1n/l5J
oh3NzEcNDvqu4h0Sri5odRbmo1rIY5q5aOAIKvCMrMdWZ5jbTg+drSz9GwJi6r0Btxg4SranJXCj
YMIi7Oi1IspAKXkGGclb9Phuy0K9NOFA6cf73YlVZ7IU1NvxS00scVNH+AS0hhYe2baoadBhJREy
8Nj0X0KSsJHUKjB1woxFJx5gGfo3xWTR6+X7AT1CfFKuoahQdrmLwTdoDwYKux5jT1ODVOJwvtZ7
aHylyAI0tVn1kVm0DZpUKT3dAr5noG9Tae0hfiHLhOiD/j6TNSrDGKEM7y0CZhmKE2t6AH4qotsx
P5CaGVzslnNywFjIMKJgPejqG+h1BTUMaaW1ljyORtRumoQyXA1t89SF/qekhQaLGyQG+VeHoeV5
VW18iWQJPnDScc/6Ld/uoeuQxYwkxtGZMgNEU13vA3UdCG+yZf/QFj1jy/6hahoFbWn4remtTlCB
rq+lieZ3UDWVNTy/lCkxGpd2diL2rrus8UynTSbhncTaSnRnnqLmAY8nEK+l9WEMMwoeRiVjfJSw
w1gc8qCXoPNQkyLk2JBgYq76GFMFNKAsQWlsETS003TAQqYIz0XKSjQcZhIC07u1HztyJwPlXE3o
whhWPbZTiqmpu+2bZlpqDr2PsYQ77CuBse+d9jOGlEqjLf8aYpCEfR3mrNKUJ6FUDe96jQfJBJ5Z
yZE8EsIah9Zed3FLC78gKS3Q7XRBlw+zRTXcD1JDD25EdIuFN2nldJCIa1IzyG5mkdkciFZ0EQFZ
E8DzLCMLtjsLEq4QoEfGqiDGhLJjzhSU6P9JGEr2Y80H7U7NyQgIcWzLzqeNMLzaCRqQdBjOCX37
fV8yWMkcbFykc2MaLtydMiSvPYJXexheU4thumLFN+0k0EePWC0sDQuTUhP5YyKFH7vx2NZE+lTr
sc/I91U5pubue5k3NPMlFl+rfkocJUIzU95bDLXyKYIianFmzoT9Zc1fVUtjhJNkx7rnC0TPjtXe
NHz4SnXqlbEEmsOrj3G8qwqWbCfDglyFD6rbmCpSXbfaocvJKoQIUED5ddm+t4DbMWbGBjXfdr1j
cmDjVbbxUDQyAJNuvkSkQazjWmn37Uyw6eeN2ieYKYL8MRRhuA+z2t2PxvASCkAVTa6Pe3UOxWG/
Gve1MIOVmSEniOc0m6TK1V3lTh6RHzcqiQybYa4BFJu6oKKOdJpC3Sgz5PO60f5z6Xr1t6c4/0AT
RQzmVtcbOqmxnBvmZ+706oNIUiA/dq94Dt5ydJHP2SAPZT7mG5aPEw2nMZF7R3O4yCCdFHeL9HDV
FQBIaneTw0TM6lc9QPuvuug8r0v668Zw2BW0eXO9GgqHDjoFm2dIkNmJ/xYY7UCW1vxu6k3TTys5
NrfhvIcnBucDGSckO/FtobikiKg00CXFvLle+tttneNy3rQwGJGrQHNyrpyEKFnSBjrRFTIxT0Hb
UtDl82f5a9PMa9SWNLOlwsSZbAmGnVt1JrNeEalBElCz5MrmysHuGlns419c7GiGsk4V3Rg31beW
6MgjmuyuRPECbjqr7zrpqDvLhljkzJspRcgrZJWSTdDPpCpgsfu2xHVWF+ZNaBOViQhM249toe+v
l2qFgKSyn3M5NVqxwcyIrXR9XouZlBxcuz6H6yWLUtezDCRcYXQszUrdy8ZR9+jYu9Dyd2YFzURL
EP0GZYgJPlWNcRfqd4xFin2uOtUmjB2gbM3r1LPOo9bLlowNKj7Cglz0QGDZsRt9X2qqvm90QhBa
zqELaaE+sDUOlTM6GdYlETTQAiDepD40hRJBacm0bmwMbal31DLMMS+l70cbNbPZnVxK3pWMxE8/
1xXXTTtfUnsfMf2k0xj6A5NLoK3j1SkNkbp28kPeqdiXAOtnUL0IloiHOELhzIb+6q6Qk7oZmI/u
p3lzff+vV3VaiilhN1ve7gCA3vwZsHL7feMOMFQctALLyRUocFMKIi3UEZX2m6JF8VKx4HVLAE+/
dsDr1THGU16ME4k9jXOv6/1rWeKp66ZZKxlPcUNq3/ChY4/nuG/v+qE8/FdmEM5lSDGcNGCEk7uj
uQN8M+DMS88a+GQC8H2VrGzcYcrb9BVSQMS0CVfIq+E5rtyH6kM8FAdGUwoiVZTa81oQ5nLMgniJ
o8k+ho/TK3ixr+HMxMJ/DB8ytB4bwiFRmWc/QBTnL+Wwoe3JBLHEl8QoYFzoxoohCHTrGHAk0/CX
fAaOgSBZc1Cf7uFJ1wTg1etW2UB1DLutcjed5SeZHsqIbHBhIIYAccQM8FXj66uSiOPJF/6UxSwO
+Ve9UO4wozEkzHCDI7whJf5DpYrBnuryQxNyBvzG4oB3SsYrVs71sMERohnr0PxEDAOspgQ0+qC+
3gKwWkUXQp2sBTZjhBYPgk6pWGM7j2fQlHMcP4OLdkSdBrhghT8WIkHK6PWr5HSWLq1768s8affi
Td/79/TjWes12LF02LskcRxZM3BY0V7j5/Hsfw14w597GNhyExzVaGdg4G+XhN8R3czkwag8wRQL
OfkR+OxUUnQvihf2AxzwE9MJpkbH9BB/4Lgkrshfqcaa4GEDjlKK3gJjL4CHVhCTwwhriTwOUFR/
YSXGcQNJvHt7RG2xGT6CamHefbtyLUek8scRn7dTcTLcGtXWte9FuvkTrv3CiiQo8n/kbXYhI0g2
//6n5sBzZ1043777+vc/EZ4opsJywrQdpKmqaVrc//l+R8YqD1f/q6yGPk51FaOmsifaxa5XyY84
FNvko90Hd1BOU3QLa8W/kFo4gtCvsVs4N9MnewjrWjR66cx2GUnzWNeERfFRpDMnNQ42obPz8wvM
zr6EoerpYiNcjRk764aNhuTvZU41fDefph/ofutsnb1C4bjBA7otn7rb+C57KElwWmL98+rveA+x
9iV9J+tY33SndM+5Hx2mwg6LsX6rb0YmEhv7loMZWoMtshns1Min8e3rGJvGjdYvSepawytuPZSl
k4E7Sj7ZN2CYB7rZR6tbue36u+6+rIeMdMtV+IMxAUOD/YMDypyW1oEqzQOY9hp/IIZUvuhbI3/t
7xksPJA3k2O1gVXMPXyr4TUIZP1IyXYYZv2jecsuKxk/3iE2q56RWDinYn3CKIFXl95wyvu3RxL1
akcssrfpB1r9tbjVn6Bgrt1V8D19WBi79U30kM6cRu3F0VfRsd0p23BjnPCFGm8N6XJrEFHRUt6C
AUTwnD0TfDnhekHZtELujDmS76mNG+AjXi2jXW6Ca13wDRvPMwLgQVeW34DJInvF6sCTy8jbArME
9skEO8RAeGhn48UBnwI49ZV6x7BSDVnpHGmRQxef6Q3stsj4TqPHKsMT1RYiw46XGKz1i/qVZbtq
O7xTgvNUOYFvzH31Oh7cV+rKDSu3NWvzrcAx5M2ghdOr+YaSEIXoah9vnNX/sufPcP//tuNbmqIa
lm25rmb8dccHZN+g6NL6k+Z0JzxLoTcfY9i9Hm33RZsVposIWtcbthmUTRiNHnEkNTPxe9Yq/y9P
hiCE//ZkVMNA8UyouGL//VtoxuTh1G7XnyKNXiH/pLILSf3iLQLRhsOG84eHzy6GjsEc7FzKc8AA
F5vlI/6R6Hx9Ov//xlQ4ivOnN9x7l+//+M5lJMfTe/b973+i+onyImr+mlRx/aHfkyoc+1+Ga+k6
qROKpZFG8XtMhav+y1Qs0+Jmx3JVQ+Hw+EdQhTbfxe2GSmYon5v9z3/MMTfhv/+pW/9ySTRy+BFL
m3/j/1NQhemofztIs6DWbN3lQO0adKdYaf11XyUylrRltQnhdT02hevuiE7EC9AgZXkZjRrFW2Zo
jAqp/ajqDJwOVkNPhRA3I4m+rKH8mSopZqlwhQYSi0AA2beP3MvYdNmeuZxLJYjyUVDAIC45OloD
ojdqAeAFh1KNzSdSnxz1M9B7+36ozOMkBjgLpj3d9c2E8jjjuEwDwb+Y7YiGAnZqVqVybVUgvOp6
ZPg7kZ5B7iXRYy99UVask1iWdNpxSBNlldfpRu3jZ3cE1584AejdtGT1aRrVKlBooaIh51AToYso
TXJ54/TJGYPpoOg7O88JY2eCJzWQiih3XnprL1pOqmOe1xcty5ejqbtYy6Zd5nPWYFgLEYBoagK8
QD6k7QwdafSLzB0fRgqcRR8Zpjl2+SbAvZm4cf08R9otioEpPVI7ZaOXDAhbU6f8Bkcy2fHKQU99
um6kpe0QBRFOr6C+gO3jplq/HluO6gktJ6gDMTmxMWdDAKq4bglKNpDSnkz+XlOX08ZU+0NZg/CI
Rso2dfJXrmWSOFeC8WeoWYK7aBnxA28Z80ndJsb4TQ7PTnH1fpU2nMEdopgtQtuNecKbgqVHHTNc
6rSzF3EvlkNXMLvoBAV3jAk9QT5MMe/uJ9oyUUB3ByZPWTYPWT9zHQcYPTnzQTLyEClZeAL1vgD4
756pQLQ61+EZMZHNClofhmlt4yJDuyonh0+QRa0ZZ8+kgp2dNOy8IihhL9svCjijpG+MWyK9gPoZ
cu6z+frF0jjm5rbz5pthD/dawNNJS6jydrSqCBdmjyQWSHd7CDhWmeLiFM1NUqCYQWLk5Xh05BCB
+2slaKHBSn/b8NLMMUzvuyilH0Id29QF7fbyHGj5K6NTMih8MIsaWQ/CYRzb++U2q8jCdSLmmXrI
kiXX2uJSdJy/7QYlrwksZ04cG5IEL6ei3tlWjVdjkmcHeKGqa9FNgn6uCXQVBwTjACnoZ9ljQMpc
thNJAs+FbLKPhFURQ6gjSaMNwGnadOisCCG3PZ3AbLwH8bflhDe5r34YYYFQz2clLTDfnAl0vgjS
PQGY032fFAARkrbksrWIv1QGNJ6Wu8+z6Jbhb7waWto9nVQ/nYxkL8GwWElMOo1DuhWui05OtJyA
XSIKJvgOwWFoloVRqMveTzu8L8DMI7LkVpOkEWfE9ToZLfPoqInE7hcCyoViMAYJg11kT26370lc
mCbtk+TaB46XAhQmFPCpVug5lc5z3LG4qgqy7EPD2TlxCFmpmlipqDmIJRbNY0kyN6GOTFKg2RcR
tOOEHgQhy4tgtO0N2lBGfasKHa0aZTDgCdw0Mj73RJxDi5F1OfaPXZHT06xx7oqGl2hFIM7JS7A0
HTKj2n9oevGk0X9C/SW3lNRoIQ1so5YYZh9m1Zwoi086ZJQq3YeIgw0T/FOfINNlOEQOuvNRh6+2
Qbjjt0Vs5LLXvnIEPFiSFsZFyvxM8me/TJrqZXQmwhKcDmfulBRrBCbkoxfhsOianKqHIYCZ04FX
8vSnCvp7+nEVYgYvq6ihK6pOxx8gDbcDPSNqjVYPP1KUY7x5yUedVrugRD2gyf6HoUHkKUnxKVPY
paiyUK3VA90qVjE62r9FVyGAnKJ807o2ao0MMB2h1Ys4VFGL+PdZkP50nc5PGSMtCBVy41TUl3ya
NqKvLqn7EDoUWKE5PbuGQOmb+qjutW3F/jY27ckqm8eIRNh8iC4EhiMht0RA74R5ZTlB/Ped9i1D
lLgvgU84pjbSNUB919F7WJFzjY6WQdWQE1kUTgQ3dnsJfzajIGrr8iv/DvvgkobpsNdG5WRJky/y
oB/izLnRyOQJMyS8BiLHODQJnE87nIMl5jhbocdtOfqz5qdvaepHxOCMX2Wk7Mp+fB1L2tJVp78E
SQn3uYqeB0U9hWFrbtSXUiHxGAA0wTYGbuosQj5fRTb0Nqt5jqAl+63fUyAi4a8UBIV6M91PefeD
ULZCRb7Uff/WVBXUtBpqLe2nmMJi7lSTiyLj4uySJ02UBAFFfQiW0nnRUis+FjajJr7r7nogERPb
b39W3JNDvhttT6S9giyPrqy/UB4Oy5zAypXkby0k6WwaesUuct6jKLrpVHraqo80nWPLo6ibe63n
zOrH8tsw64NTx0ypbLEmgv0cmMRF0a4rc47cMW69QyimbZ/XUA40x4dDpxyQl3Ef348yyeA9jTzJ
6CdqzHejndsMkfFYaVIjGaBZZW6n7ZqM+ZP7Qg7z3RhUxk0bQtfsxmI/iuieQ4/T8Nsbq4Jjz3kD
6fQhd6fH0S7w8GP4bkbr7PbOuym6J0vBYqYb386c0qql4FJp6TGyQew44vbWhVcmY+0JTd2lFq3M
hlkFy4hi18bPdkQRSLRCQGKwnWC/1l4zvytPPD0gTPpIqjInDmb7R1vHFomOBEnIfAzv2/HR4Ivh
oemXQfbFV3XaibDnXGxAxOEjHjONpUxlb9y6J0QCqAarpQNjaQr2Lv/u9XTnVtSkbdShxrSUl8Y3
yShCeBmUxmc13PqVbnmThW22zVjHR6yigsYMD61Nj26y7GPZTsHCJHMnPI+TQUUQKNCVdA5dsfpN
vuxhKHFbgT7V1XBVRkx9jdZehlX2obnpWZr6DRrGD02ab0HzNHSIYCOVHFcNrh+7bOs8+MmWGfZj
h3du1c6QVsumTodDrsh1wvpjSrIbu0aH0Nfv04hptRoubmrcqVVwQ+vwS6usXQPzVJP0IomZaM3y
WR2pSy12MaVC51CJLXvjulSmcIORo9swIMnxrjsfefsjQ0BqRUM5Q1AsxLG0+Bz8/Zh8ImLahAny
ejWwX5qccVxgfuGRgizo298RILu+E8TNEGtdxLRtUtN9pS3sM/XkHWMKVNalue1NETB8zi9jKu2l
8O23KC8Puc6IkAXCTVCaDFYS11nyLhU0N7VziFu5YenHDrvUuo8Jui+zuFu7Dj6CTj5asdgTYgkX
o9L3gCR13BAqu3VEnEAVUhADXOE1IYHDazLFmrFUG7ErOIIXAgqUCEkbfRFlAhqtRViIl9HZFoSz
qrBafbxHQz8dmEjfMzeH6Bsoj1KdRxIZh5YhUx7asd5VjrVL+pn1MDxPGQAyFqf+1sFUC4VMY45I
G22yTCi10t3QtAen5vY5tAwCl1G/oz4vLNa3jsKcH5imH6rPaS1QX3fABl0D9EG3kYb25ibyJg7E
hx06dyYBasj/IKT3c091QoEx8+dL/D1N4ZBwfq8l5Hnolvmg1nm57Als8bvmRmtidSNTPn7mytvc
gM6ecKAzIrBeEUJAC2cUsLK4h+FEfyJugg27TER8w3ySUciFbEmGJoC+hyBxvWg6Lbkn2AkQ7XC3
E4jq93uu10nsDj2nxe10ffR1c71D470HwTn/tl+b6z2/rtoaiSgq6ZB/u/1Pf/764OsT+9tjkiQ+
6Fqbb5jOSXV1fRxnWMwO14sc97GE/vpTlaluHb0PWawT6FO094UNGPj6i68b1VVABM2v8NeGSdif
r7Z4VfYVpl3fH+laOe/Z9W9cH2X89aG/3WbsFdaplMl03EmeJsRg3kxZizkumtksvkI/5nrj9THX
jVkzFKEtkS0b66EIJ9DMf/35X1e7hD5mK9EHVSnrCLiPf/whtbCSTcU7dNXOXWVxYcUQQZ1b/tfb
7G5Iln2KRDoZIn/dMCr6LejhmvEQZgP+8uvFVgSXHIpI1m6qPjyKm8Y4cbaazBvqiTh+xLNgQXBY
+CvO1Hu4EcNrf6vf0z86F8sK3tuBlQvT8cdsk/vL8nl6ZkUKN774RAaGNWjJSnofPahAtXHDOUes
kDGDAqqgJRyf7/jsnkD4TbCph9K+TR+ciz5Mi0/ai/D/6/GIkzVbMhBXFh0Ip37dfvP9pVYBS6cB
GHlDMkbQm4Wlfxu9k7CMC0YhfZr0iD08Fy7Kz5x0HTgoIz5Br+jegELSvww5tXj6R3Pjg49aNhv9
mUMJpoE1AVYoeRb+U/mQHLAMkowFIRHbG615YvowOXJKu0k3eJLUB/RxIXMTjDDGyqLjRcjEJT07
F3iDUbUgnLtdKxheAorZ8Jzti7tArou7GSMHMwel6jHHtoBxfKdpL0CAB+QhzgiM/Yatai8cCGHf
2J4ni1ECv6YbdtQ91j7aZBt68o3Y0m2nZMUCCUSrTvYcR8nOQ4yikzhQsKxriSTgrL40HnzQAA/D
Xaw8ivcLuirpe9PWBNJ/SO+zNw7Q6SVaqNtimRLYV92ST7hA+Ivt2vEY/iw0FrkLBhDv7vrFds8Q
dqB2+MAOwU7icWk9UIVSIW4Dqp6GQAyyHcH3+CtR5b8D/djWq/HFOJerTwrT4OjeyN4bX3Lco29M
4I8wSM3bZ1ilZ9jCR3qeA41btDqG7lEeLlJ/eQE3WG8d74LfiJsXBq5UXiMpGUvj4n85O4D8Hmpd
KIzODgjvxrpEN9bO+so/+J/gpe/6GcPuR/SIy9D/Eu1aPhv4l+OFfwlWzGkWLL94A2DgNuxXIY7W
PVFSlvetXPJnyBMXzooFmRE7scLyTTHqRW/+66f76FycC8KvWRu5GoydH+xdLIAaFMcLTSTCxOw1
su50sWH6QY87WBWPJGC8SbFcK4mne2/F6RzcvZhogZnXLQ82yA4CmeH9kim9tWCj02n2FzRSHZBT
y2HJ2HSj3o0Y4B9pgp++9bu7qNuJ5beEUvpRArIrvPj/cHVWy61r27p+IlWJ4dYiyxDHiR26UYWG
mFlPvz9l7X1W1akaMzNoS10dGvxwSRC/stFFH+631EGNXDqueD/utljkOsd+Ds/AKVhLJUbzdjeh
YJkh0NkIv/hDXBb8FWtA/TvcQO4T+LkjlgSNjxvdzEhV59yZMfDyEMXtKSZ9ACr6v+9S0PCiAzoZ
I/IP5RNWDSJYAyV1EDXaRYcVbfo7r5teGr/5haLDXMbjBARYOTmzXb90JzIUGR62T52FWg/+iky2
73N6mr3WGT14IAkuK+0FiKjCFrJczPOMUDnuXHtwY3bs/ao4SiBBhxpwgngzvtHbTPnNbN+yc3LU
nbE47et35mOCbps3aj6c33gA4G5T2AVieM6CwMNZeICmI+zowlG125YzD5NZdoQDHuGEgevfbyDx
4+lO05FWVXmpy3MYBQY1jkNUHMWD9k2nacYaZL3CyQv3AyrB+n5uguQhfoyQbTXs6jzvog+KJLQU
Xqn372hsfSRudgD6lxzIc6orARMjV/ngA8fi6gEhMr7AtmaueF6DOD56FSZaqMo9fFT1o3wd/pUo
HyyXVvAwfGz2yHfrwFUsRq2y7Oaze0ie6JrCPkQOrv2QfzIaPtILkS6lrGZ0E5/65OpINdKpSN/i
a7OekAG11M/xR9t8is4NXDQcj3Yf8MoRW/6XiJdU2X3RCtRpOSIWrTVedsfN5RWpcQSLHWGjRZUB
PFMqUTiaX9CLxh2gdorfym8Fm9gKTsFvqQUrgqz0t81d4qI1e2ayVD6j4kYHcI7LPX4brpM/GhdG
Zz2iM2tnm1WC6RjrjtxILpHn8gAs8vrMdKhX6vhenSUeEUKfb9nolOgewrHZFQdWITQClKjWE2sk
ccXySdkjFneXHCAOqnnqgTs9pdRr0HEHpg/LG+i8j+zBzKOffqHw7FCtx11D+eKw5Ahs7PkIgYrN
AR529YF+BDIbkcsYNH50xYco9+avhUgVuB0mNxx/sNK3Z0+ppvosDiteKyjMiD8K6iJMlHPsjXt1
m3s1fafhBY+RcHvsCSFeKj9RuMxvH7hcoqV0/TOkvTxxieIvUrq7abvpM1vPHAZJvGe9BSlNrwBL
yshBRHiPLO3ff9GE5Su9mGPket19FjeDJBjTbvYAXNMOr+Ujstd3DEljdQ9aj5HAHGCqbMQuZt3P
v0VkuM3fVb1oBLvI+HMFQGbB2RGAo1ULWxNqcGango8k73QvfjkZ2EZeUVbYhG2g+9A7vDDPOd7C
Q7MTXaC7e6ZV+mP+09HmBjfcckZ5TKGOtdL4HFAeJyk3OO9w0MCiCOIn0lRf8i8wI7bz3Po2CrxW
7ZD6HN3M9BmW9apdkkOgchB5YFoxnjrw8aA3PpanO1Q4gM4gI4yrrIjb2HUNkl9tQKysq+nMP9SA
xICUxTeLxj9z4CG7kXh/9a/inYX6GzvYCEQH5dh84G1ks3myZwC+h4z5ZRwnRGmjnRcdh8/NPZVl
8BZ9hh/CEXLvMfLQu2QE7dHjiD1U3SNC+FTl80f5MzrSB52pgOBG7f5tTA6bkzMbHkSw/OURiQ94
NDt4sfS4Hng43R3BG4YQ1c7tISLFz/2mDo6erCV/pGqEvYS5YeRddseNwrHrwR98gmpe2esw2POw
W0rh59tgTo4ADG2SBmETzSccWqsPgBIEPBtcotgvxaM65kcsGxwBh4Tc0cMTEssy/nGY2wzPhunX
0zN0EaRiwS+IQcSj1dNAU48p3dgnRJ3sX9/UbWF/dESfJi4igpaF8jQ2mS4yxmgf8cgVGv674aO9
xF5qPdZ7w/VDj2qWE3ogCW1m+ZPiJEBJ3Ok6I+p/iZovvNuK70a4tXlkzz8K2aSsWGcBlJZ4AB0o
YJ9nRI/SUANGKlwIQGuFTQJzucCgAT41GA7gE/ve+MyBKxLvYcQnwSNab2qdu2IAgJrjijLVbDxT
4tTCEy1fFbkIXyi/5Vu72GiNg5CTQUWaG2w3PId7a8RShUoCqKQD2460x83gktIx3ytf7G2cJwTS
Elr6bG0s/4EnV1xhS7aWR7jS3GHnNjOFsYBAlYV3YeeJIT8dhl/0we9wxCEw12wcyHHjM0ITiM3j
qVMd7amBTse+raGITwTpfq/HMaQdszk+dZkjaf64GZG4K27ELG2OK6xIiLh7zB1RsLPb57Xe1576
q/4K9R6d3N/JV0zCiPf6wjo3XjO3D0T88wIqJjLKPFzPuqO6siueJDRtQHf2LkXiFpk1yc9aKtC7
mRJ0BCOOvcLGPjhhF2PFI6kHvARAEfGOjIAFvQgqQfTYy0BmtcrzYVYvlFTWHAiwJzyF6UOEQ+A5
+zDeQjwy1Yd59Bi+8QeG33/Gg70P7NaQuSrX7HMm1FXAaOcXgcQDKzKMUghdKD+KU9CosAQYOBs4
Tya4LP8he0FlOPVYzwvCDtxLs7up016LThogBFs/LwfRHQeMWk5V9jgfYXLhZYpLSnMocjg0v4J6
ShO3KJ2PRLQFyRUJizB7Qldih80K5/MbcKzhoX1c7ihMTbInVk8jdl1IImYORRXx3iV7hAMGrkAn
SAsU/ax0z4vwEs7vZmJXCBUTMyDc+tGLOyLC154KMyE47MXOloEZwSiwPAPHy8YlwFj8aLgQoK5H
QCfMee1CodHAHGHzLsOGxcF6pzmH2+gxlap7/ixkN5o6h6VB8ybAHYqTYHrMPfx4KtwOSMKAUteO
tB/rfVtc9fgwIzkY3vIU9QNSOLt0ZppuSO+zm2ELvtnMVF8bVFjMgfV7ufI4SBfCmc2nrwbYiFmM
+YsDMKR2jHzTxbMMv1G9DHGXvLrFaJrEgldj0hTaYu2qDM2FJm2EEpDB3mbjsaAgvJChALw3imMT
oWrrzMM/8gSEDsxnaiFwwyk1ggagR4eG7aRR/HbK1BFrJEK90HLx90UGaYaaazhI4F+26Yf1DIot
peXTjskKR/uu46c0KI295OlgTNLTgt49QRjniObQ6VmuEV648YlyNIbayF5ksMFhFCI58FRkiD+Q
kAiocoijTYzIvzSHP0mszQNYv4gGcejSsXThXG6yRzxucGdCBH6Ej50dce0x1E/TeGwBl4sHjmxJ
Rr7ga/pQqW191ZDGyGV+OZVkzf6VUQHE8G7Yi4/YWND8OqGhxe4V8agOVL6xNUfSAHZF6k2KxzFN
6xhBFDXZL8TLwl3z+sLDml1H7O61ldwi/gnBXP1yJAG7q4JkvnHR7DlAs5X6EFEL4SgiYGKvW/Pr
jJ7sjeOB82nXX1g3OFrSwvYuuFURvzbUwz3ijv4ZrW92dJzjH6LP7LM/fdRBtfuofxTc4b4BeulQ
Ie3+p1bZwfGywxHuM2FjWs48hFeDmIYp+kJZoNu1j+Sy++RcXFMkM6mxU5klvfsUnnFYn591BulT
ccbLrLvpN2EXHnYcY8bpViMT78Avae5m0H6Nr+ylpYOlFnNPYhLPrd9h/O3STaKLTJTKx/JSnLMD
N7Trn7X9VjxAatHbDl6q7l+p4LHdkOllWMeU9X56mn+G1iakSeQRW+A9dHmNYgSzunGL7mNmVtZI
JHqWTN3DdGfIGszMbhtQqhJ8BchNDRLzlNHPfUR4eDpvB8n8zNrincjc/ebONlZdB58FB+X/glqD
yZ51Kp9ZvKzI3KNXTr2APX1mD9rJhE/THoNpmuCBdEJXjVm2/AK6/4EAAWQHJ7LQgcKJI5NHLeqf
eJeuLHfepSBpeOwhTv0AKCp+k2txNY6Vb7iEd/r573qi8ZJ+i+56wtlsS5sJ8ms8Ci/hcCnT99U4
dNhyTeTe0Aax0jDTh4oSAmHx1jAd7goBlfWavpGTGx7+edpe/qXAJHxlblh8G7UzXGWXSIcNssR9
2OE5lPMjU6u/kKlKr4SXut2/o30GUU3xLmLAEzf89kKt5M8EbU28zZSOiJbBgdWc2NI3haOk64hF
KVbT0c9DEhco16a3EdRAEn3o7x32dTT42P/AZZ4JmjTr9msg5OrK93nySNpHBYUrBz0WX3KAkFYB
aYaY4fZ+afVLUvxDl+aVN+8nz2JGcxw3Gywk7d0NIhq54k3wKmBlHNUabiQRvqVPE6acHjYPbbwj
mlWVR/QLxXed2of+iCJZ98sECkKfe5ARY7DZsjDPWYPRyT7bUyvv6ht6IsL35mKu2AXAhdGFnfCI
xfGi2iGVl8aJThh5vTbfCHecplt8DF/b+8SBSdKJ5Bk8ZnMXX20kmp5b4xWgMyK/n/MBrQTKibvC
c6rFQasGSXEc5xwO+wZSwWf4Dz826wStS6oRlt1lyfMEBVh3WImVfsPg3kB8eDzV49v0yXnG23wU
vkYs1L+/1v8KHPY06k3kbKrwr+5oqtrZR/58q3AwOXVXopHhA7O3obJl+bhpKeOsWu1BXFBm7Ilj
qQ50v0u3i4GZ7SCcrSgY/ipH33oiNj8WLhkmfVFnoIYpbw6sHg9SzB6ih2UKcANa5CNoxnQ9ARWR
PZIJjufymVig+JAX/2bQDWOm4uCwJXQEYds+jbkydZCt2PGbIj3t4XVzXjKf74ryUWAOzYFAQ6M7
iyu1Zjc9dVnH5C6Mex26k/qI6k/9Ss23Ru+EjYc41OyOxYvZX+b2iad+FmkAD8ds5FYvVkskkH9V
HAQNNbg0qoH7HgvjJC5vVOhKHQrEKSzhA33xj4qMBQRn+9+DEh5ReoVlf7eM69wd9S0O1ZNHdHX2
eJbd4Oea8U9eOKNw5D0GKv5++K+8MOu/qY1Yqj/vsU4x8U4JHTa0Ezn+Vh+B6L8P0TBmY4WFifnZ
kxEeoecpZFew9N+p0xHCI278SsRLtkTBsj7gOQcUnnbPrrmHPeVzu3/tX/nfVnHba6/WU1M+ITN9
hCKvvw/CnsTrgXmPVUrmj1BG3P51ZPtZa5cwjF3jQqZhlp/ihOoX1oElN+DM+ZkdlbehfE3WxmKO
2dUJfxG436feJgIH3RQbBbf/IrkEmQiEZ7jgYrcVdOUjhoq4eJF8vgoPHEOVw6aqgzih8UMQhVtQ
tC+o2vgyvi4ImI7evN8G5IMr6iY2UhphEDa3LJoTEXQY2keQNf92wOLMdvtMrl4/I7j75035xWiN
r8RabGuAfNG122Yfmx5xafg+3ONvUhfiYmq5bJDwY2rP2MvpkcTi+ItqXvieqM+EmClFP3pCHf3H
L3a3+a2Q/JHf0RF/OoLEx2UbOt0zRQ2W1mZ8kwdddEYgZpj2Eqf0qwQV7kuiiY16KKWZUPIyPyC1
380JWBFfVDEDFQEDk4UdM8PapTcoeEmG0/alwyjigUFOGixj3EiFw+AO5+muussBEQ3iao9Fpnz1
z2DJThQ8Gqo1BKDmO9E9Kqh8SvWfVIiQQqJmRYyAg172EpErgupwCUYkZS+ll2FzgUPk+x+ug0RU
mW5TcockNrkI7jQ+YQnICPTSRqpKv5P2CpcVpFV0SIM34ZmaKFuGn8UHSkpcFg8Ix5bpN6Kc828T
G21AO1ce9kqEVdjTMaIAUzJSpOxAkhS+L9NZeS0vmcvZ9s6wielrSJxF/m1SockQl8Bz+mvG3DZB
Zzhga9hUku7zF6/EtoLwF3UpTvhpuOSgp246Sa1touRRnZQvVT7KbHD47gJmnbcZmL3gJkliE57T
7GJoPi+Wd2i/PsiMDLnFs7Ifn4sXOsmI9GLR/ILQ+we/X0cnhFb6L0Q0rGdkp1jEdNldcHZnJjiV
JpPDp6qpKLoMCHsXPp8Ue0jUt3QE7MbkWuYOxU6MQ8XsRWtfMTml1UYzlPw1u/G7FHYaggsU3zWE
FH2exqjRXHJnSkKk1ThGGo8IYfAJfzch/+nMe4gbZBITw9T6vJRVBngaVtor3Rnsua33SvjXg45B
RJMKU3Kg1j7rH6Xl6dG+VgMi5045FtqrwNbPNQuYcLb+Eu3z1p/FZZs8yZZ5sGWTWm/Wk87ErCzp
/bo8B/yt+ss6kra5sYDQksPRnj8TmKCWofxBx7l6rpVX5hNFYj5TT+fpNhRIm21suN9eufOG7GSM
R82WMt/4aYEziOaUsks1kc9Juaq7ONuqdEvx2VIRsclwkrWr+KeefxjUYXrnz3mfLV1Bw2GHghZx
lnJkWLkj7gvuNY6mC3pQyp5LkujX0wLjxyvwmq2fY4yPnIWMOOOlwkq2vBSyGkh78iuE/xwD8aiB
Yg95cc1TpET5wezkNdEZ49yDhVSJb9x1TrGxyV4o+/MFl09lHS+3EMFqL5epW7NTcvKRUkvIOtLN
1PB9o6q5kYXpy0GULq4w9Ikceaic84wq1H+BggZgcFY8HW+gLUjDQhxAV0N2mVvQb60QAXnECbdH
xK7AVAo1drir0D3D1PGbDwtrDQ+LMA98wljtReGfStn+bKKwSQ1t9KiTUKocTHebtKarS2/MFb6k
5Iqr1hYl/L0z7wBZnkvAjZOahrrjzpiTpCe1spmasldzodzrAiIICfsMe/eA4eftOfhL7PMODCt/
T2d8e6A4imLhylxONjVbbodJr7hcFYuIn/ArPI7Jn2Naw9ttc7cYPHNp6A4ydAwB14i8Afe/orwW
bTbZ/BHXyyTYHhIKSAPOdDEtJB4gOShekVv7Rly6U3gg2UBRlc2I22Q6mIOznKcP3nh8pksgkDF5
vC+3w7+1e+YFdco82gOPh7pwRtasqjgXX1gVmhqw5Avl2GvBQFdAE3cw3rlZ8G88RF5sWxiJzUJt
NNzpaNbdjKNK/mN6PFgWCO/BL/LYuUNuc9PucUbdb66RjAUA1SF3xb0MmOTWPwAGSvTroJeJVbRk
7YvaXkNvpqtrOdJNz48UT4SMYsIzc543D0E9C0A53cV4THsbYzj0hbifialEPLg31hOPgd+FBrrN
RYAplJ9RGCE5BfpKxZ1wh7kKrPM+/Wot2k2bUTBXwe/xGCQT4RJ42wi/7trNFtyzlDt/EIunyTrR
r2N+8ChnSBWF30g+70TPPc4JuA+YDPM6hWsdp231GaR9XBWXvZ5obLAsstruhyOTrH8cnmiQRi2+
jA6K5v0NviNVj7pHVZSwBZSOT4sNCWoMdEtHiT/hAHN1rGMtdokc58GDUyJadl1IcE+Cp9Vy2E6s
4Tr27ykwsQ7qKfRe9QykTZQ9xJU6+YyQarx6cFUrMaA1jnsbiLFMciPNE7VXnjGXOYY31p7RPfMl
t7shuLDlSfbE5aG0N8ZdKzjSyLylzbUNLEReIDqyS/IEwnHFBHwb/h2u7KWLHDVz0mzu6hz8Z4QB
bAv9Hkwl44OWPLlw1toTmlEvcwDWjTtbcPmkGoxYtYqYoc+CK7euk90+4uZmIt7rIBRRZXtJdpiF
YArQeZYFlwHDah1TPx4dA7VJA8PaWb0cwCcDyw7E163mbolU6dZcdwpMHEGsA2OKkB9L+T8LskM0
cOdRk/vh/niuTMuQvp261Sen/Gh9NdeQeyJxYjImBwaWNI9L4v43QJABuMiOdTekmL+Lqi03BR+Z
IN1V3Nf1yNtvk2CklGmjJ2QiKQ0PKvRVqpxkZTs6FzJ2TBZsYkpqu2FcdpPV2D67p43wcoHo4/SU
6G8sRusYf4NSLZ62+YpYKEmqGaDYnpYfm2YoR15GmrFTydqq6ZZZcPVP4oxmqfAqgvH8W3am6unj
NtJIs7CTUeWDP976hBZKBxTOqZljJSqyPix/zFW2AdeRdrBrvONfYnIH9nLgXXQYQU85C4tiOY7K
FUh/c6POBpLDMlGexPCgpEJ0NfLQZxls60fF9BN8oVMDv3uE4FwNJ77Bo26aY4tk4OhYNM7BsDyE
L4yoKJ9BdqVU7mWHFVCxh+Cf2u11Df7DvjW/tnmtXHmWFFpFGqK0PRs4WxTq0VYSMBLq3aHzAFxS
yWUHKimTAucqrG3clsU8sA/LssXuT4qPIib4fiQ2LJz7nGLca6pf9E4WuWzPlXpgGnIX6EmSQAsE
6izQ1sVVBkdoItI0sOKHPgIA7kUii8ftUx8qBSsNRKaZBtX0KXyDWGEbU38b1EwRcn0qKrdjTAlv
rDcEruvOAYO4zSR08zAx3lhJtnhGhr5jeNajEuFbH0TNcYyPS4ms8hvSKFvXi1JC7MY4+bJC2wN7
lUzJqd8OGtYi7ijqJ2UEizaNXzd7JiaPgikL4p+SVJlgeskK1Kj1EWQZaMsi+3DnMEKijNlOE28y
j/yIrX2LObBYuQpffG3GKCcjcXbTuYUaMSCbk7wUOe0PQvaU0zNbtrvgNysMA/lSd2ocDABGIjQF
2NrAPR6BFHtb9wLYz3cqIry90TmsPF6ZjhPnds5xalcys5Gm/7JtINuZnVNJC9hJACiv+I7hQk4x
SLuyLAGnh91Lw0aPA9d4kHkpOPMJokHfTHh6IKFyZen22HxBV1hddEVnbgiwA6sCtba1cXRkv/sD
3JLdOvLAwMAMR0XbR9NeWDyR0nnk1PAJacQgrzIe0WSmkMNwC+U1JOJiY/nbjFis9WP+zpxhSXFl
7EQrMqhcwd92zmbEzsEjiiAE5wEPjZ2nALSio+xCewmgltN9Aghhg+K8E7SAX0cxj7yZeBndHzBr
hV1JF7axITm3JjhjYnO0PG3CBt6Md+Xso1jGl4whwRmrRZzJUR/p4GgWZfutycBj5a+KCGIOmPGz
JXHYQclJZ/Qd1RcEdehnbvEeL0UIkvlsIfmKGPymdZBmVIdHZn80IQIXsGaop+XK5xOYAFoyRGLc
vfHNJv9IbZRknXx1O75BnlD+BFmEjOcGM+g7UH8BSAuKyRzOLRUmNJtXjNsFyfTMGX1Cu0NEBjF6
Ng/NwqktaqCXK00/M5jb10Jb0i0aNT3l5dlgm2btDkPbyKCEUyIkfXpYzRzuY9kbBw3JlkhJMWPJ
QHLi45L4ta7iBjArB3SZlIO1mVWIKSCqUi0CCGsfaQ+NougX+ZChC45CRhaIU0yjW4DUkugtftNt
hpo69gSHaAgj1Jhl/MvKSRHtEVUSJjuFs1aXJuRBMG1KdMGTVp4IolT3SZ9yOwo7A2LFvKnCqQp6
BLdGNUmkNv0Ec9NKMFbtpy2izynkkKkVTud4LfzBcFPimigykRQANL2begvNIUN6nk0cULEw+t8/
D3V98cLMvPx9q82UgiBHfP576QKfi/1M5abcaEGlPPeHokN/bWoShmwYT4kMiDL7fx/kaAWI+fd1
HxuAQeUadZyGhduqdXOIsvj/Piidr2kVR8m0NIQb4tN/fyHV029z0QdsukqaQNuHdlygAv/367/P
RpQvEe0ogmWTlkj+pCX+Ps3FCkAj8r4pYjTrUWhAdgpZu2BkM7ewnwzWSALe3+lDLJv+rtYUQIS2
TdbjsLd9+vfN//zh9tcgO/nJf79ZZ2EwtuRgPWK1dovJDiINXMTfB3SVURn8u5y/T/++qdXNqyXS
SZwV2EpRIaIwpnLSodn+vx+m7cv/73t/P/37nowZtJLqia8YqKZjbOKVY9QAdWnwL0ezzYgjgR2g
eWlFuUOBLzbQAIFeEHWTI46aZss6KHPrNKSmjquzUfkdSpA4QIorYDHN3MrbKZWBcv6HtlFL5hd+
oZiRExE0hyq0endqNBojK5i2lBJaaqBBUI9ldCk3V0VFXUn9NiJd3FHzRHGOkLyD2bT5KaHShTDu
sMnVTI91z4E8iho+53kNpnkhJcrxLN3YhKaaITmLN4Q1m19F99xqFAS1VipvIq0QpN5RMy0w5jab
FFOvmkYIRRK11a+LLD0iw1X5igrwtZnCXT8TnixgDn2tRfQCaQqdlID6XLV4Sowab6JypFXj8NSB
q6ypWpkZ5nx1MQQIxIuJpNCEaxsnnAe6hia5FsLx+y6fqEPVqmtB7nOLmZGOFtjZyIG26AY5rXHK
IrTel6z5mQeBAxqFfZS7JyzYaaanQka3nkMI7qFh01WIcW4jK8QSgj42judo6TCoo+lMI/VRS8SQ
agIRUkhkGAhxv1RiH4CnT3RU26uU/LkyjCSQVjBIFVVmkwKhPiF1h3nKx1gxaG0zqVReXxSL3KGc
iTZFNLkgKzpjAaNt/oAfiCaHMYL4V3axEr81C/oP8RBHSKJWqp9XCC5QAdKkTNvPCo5zdU7wGJc0
YAaKVXpIP2qltiMmmL4OehpBaRrKc9HIz3grODpUiMCkhAjUCwatAfLIQk4Ddb52FAxfjKf3auCK
BSEDFCiYp6GftQeRs8sY8ASfscBTE8CedZy9Gz3RqKh9WamlnaKBA67QIJrWSfQq6WSG4JjxPpUx
aY3HGevAsjxayghRAg+u0dAqJ5e28F6qQjeayvwMHWyqphFxhVE5l3J9XacBhBSNXigo61EytLdG
VoASjIJfDwnyNRNmSCbWjFF0ncpLp+jWa7KVEDXXQnDuWMzogCdVjwGxhpJcXR01oT0bhjbtMxwP
9EiTvGlqwKqweO1GMK6DlHDuJdhV55GZbJOIPCcxRqo5xk9ZrxNy/HDbUlX9aVCKFyIUvXqdeEQY
yxKDKQMwA/5ICC6Jx9jAqA7BJiddsSKpDIyypXR4x4qELtDaZ14qcf4u6o8RGdN+aiH2Qft4UMZM
PigIikZVTvS/hJ+ago+hkE34oEdISN+KxvBGVbJObd2c4NP0R3grKORJ/5Slg0BTUzjjCKDXACAJ
Gx9Nk1JfSEc0+mEeFVJzENenXoc82yGqdigBR0DzC8zRAMUmLyRJdbq57OjdAYYUtqCh9oOkb+EX
le6HUs5J0Hb3qS0/Jj2H0jZI/qrkD9tMh6lria4m5DLeY8uXmdX4JSWxa8ZQ3iYoKo3U+TPxt2rt
BUXaTwk6XqIO1aa0wHq064TsDeeI1Y+Js4aQvXFuRa5Na4CBGA0M2EYzAmEg3tJkpM/lyDgUGNfA
8gkXJxtiDL6jLpBEYQ0mpVyuahzv01o7MkWKrzyUzya2TnJfzXe8DHxjgOamT3TWpo6yYdy+q928
V81eOK4JMA3UDiGAzStaDmZ3X8R8DhRROTU8GkqOoL+jGBvmQfnVJvIbGFcodFhERZK0PMz0dyd0
2ZDY0taLpiqvrSV1VD7WJGhR1qa0SCEKZX1yQkhYeo3YltCOc1BJmMRUMV1khF8Q1XYqBZqO2OjP
C/zXwxKpk5+E6OouclkeVgIZPa82ay7lOjTpLZSsxmMzzgI5vetRJT70YX2yolU5yvSz9CyRb/0y
0tQBitW16HbgfzYv1g+KQoiQTcm/JcZYTVbie+VEUE6DyvwQknU8WXV1Dpsl95FuSGAPiJ+on5HN
h/SzzLo9iTVWIZkUY6c1kufRyVhy6SwJK9umOU6ekBmxKxX1C7PUrhuhRk6wJz0fEewSLC13k06g
CxhpzyrGJfmq6S6U0t90Dk9pJyvAaYvcXmvCzmpKkDMk280z2i6NShvIzCT9OITjrcfaMYhg6NB4
2EokcIejNk3OSdZ4qlH86wwJfoCEOw+aNFE4TZtvR4bmjfzaF9Hkxqo2+9NYo+ltjEGjLRy1qqx7
2kR6ZOAiWYj5izQqYDS65SoYEU0xBXPgAqs6q6pKiI/Y5MkzCn4NW8ugjrI3ifJwwvrjEdm497nq
L23RUSPIZgWluPGEsHDk90k8UoOecJFeuktq2Axe5QtygadPHxmOoWu4NWYLEBcBp6pQDgN5HnNS
C6E99BqEpE6nqND0cn6D/nOZlvmEiteDkOqI4q8FLAgC+qZGT0qDLInfFRWUVCh/Snwf81Rzid/V
z1CE+8xkfypViVK5YQYJEfoem4zN9nA4Idf9JEFDjsoWCz7RLAFwO1gxpft67O7Wpqo6IuqJrSXJ
1hqZ38lKtFmZA1AZnTpVK0eBLlLSzEpDC7DdWywvm0kOpRGoSR+DNK16anNmw5oRpcFXjQqUeTqe
YT3OWfkP4j5iwLr2Wa9vTTuadpSgfl+O3L8O42VdreS8xBdTK8A2DO+I0wFmXcgG5OOypse+aedT
i4Y3uOGfSNMJzKO2f4mFpwmzRyezugaZw/EnQZP12aKzJFbJgJyAaZ6jaPyOOiP0hUDR6j1OBMhp
9TNlgLUKmoKQPpOKY9ziZ6Rl3bfUj34rE240JkXw1lzfMDrcvDDI+5aFZfxhdJ2rRmvvatJIu1kK
OYLW7EGaz4uSxKehpoVqpoo3SRYNQoMkhzQc0UMS3k0fFgE7pIJi471NrGCSh3cOnCcdDV+8RlCU
wGuXdeoiT6adamwiZ2ntYZtvNSaxep6tpApScHBLPnOTMgRfjQK9Yqm0BzsF/rOOKGtz0jAvvKCH
2pwRJqCsj4q4RYXAjEfcYOb6okjoXWUWrdcZIk4Wo9YypWvI3pR9mVWYntpwAB2UZr6ua5RcZw2F
h0nEXthwYtkhR9KO0oyOq7FIrwh4XtZh0s9S3r5AW+ecNEFvphDSZZktZ14o7i2l9ZjpPEqEIkA1
yQoKPDF9TnGqHV26UjHr8wKBmB5bnVUsz6XapVTAe2p1eq25edQd0nFsXjpgi15Nfx11hyddbylf
qDWPLCegG0W69I2Ef9DaYlCY5CiEpwPpMLqK2BZpATqbcqBaFqK7KDcO6OpswTeVM6Mbb6Smtd9B
wwYOzJeFmWORlWkfCwI8WBW3xwmSMUVL6aNVm0uxSV0O69rb2+LRswX1yojB1XR1w+QSkgqFV+rz
4qE1qMHHJowQ2JlyvBWmijpImKofFbGvqxTib9EiBTmLE2qYqG0eE2SgLRZpLUdsYwoTfPO2yadB
CsKxwG2yQideZ5ssJ5gWiglXNuxumIWZZ4w+cUuWq32VbDQEAJ+lpEnHOVwfRHGU9jLiEHvyaWVa
t6gA6HoW4UWirsAZAYSRUB+krM2uQ2KlfjzQXMcnod1XlYE2mL4oJzHM0M0bdapmSYir+hzoE/Qj
0xhI+lBDOOT5GHNeZdSk0D5UpVUhPPFNJV+gfi/Ri4nwrL1mqHOnlfQWveUGFPyUoN7RjTU7dUjd
QoIrOfNkMXxYjGzjC9A+CbX8LorURXRVkh5rEzKsSmiDHzxGRXNnwpRX0IJQjcgDBpj6dbjiDtlX
R3iMv81iJAdrrRIqJzgK6HWwCkgzF30+eWslHcIW5LZldKjbU0YrI25WNKNLr/BwN1+fRlxJDDXU
uiZTBEa2gM0QUnxQq7J7EwSU6xR5tIhZ0jZoF+DoZBGUnBJQ//3aH1b4L13/IMhjdDbF9CKrk3Aj
3VU4O7/XtmtstTuOekLFxqTXOAhPVWkgSkaiYAx0NcWQ4zvv6aKXxgPJkFNmyveUxTq4ZuwKU7Uo
aTugql70b2M4v1B20EifTHY5rdtXRttAoLDqUzgoEw2JPMhI7g9G3bK3NPGho9MvtGLoZ002wonk
cUJp9oW1KHe47m1ZqDiSlisAJyN6hgOhc5mDDJUU2CfSVARG0SuP6jQGI+WREfOyc7wIQNux9Hhg
frKdpsqKmjBuVMRphNu68CPDLDiaUvI2JxyrYsxqZLawoAlhNwex0mulyuuAvXYS2+ii43NZR6rJ
L7TvlTIpqHW2H+KkoeaVJCzRuqaTs75JiXiPU1qF60hb3rRQ7ZVzWv3hggGhUDYfcYJWtjJHNCnB
mnc18P+4ofsRxyNpV5E9zMn/cHceO7Jj23b9F/V5QW8EQY2IIBneZkaaDpGW3nt+vQaj3runVHgS
1BZQOJUuHM02a805pnITjL5zRWs06HsQ7vTZ+8ivx6BAqiHA0G4UYjOq4JJM432aRixkFgXgNk+P
WV0/T0G2FhLfvyXaS911X0NkIaIN2EoWlDmgiRIEJlO7lWtxWw8p7hAUJFD70SuY286MD0G1VyTx
vZpAMqSKtTOgDRC6pptob7trbaXdJRb7H6XHRmKSdQdQwdIWtRHHN+LpXvX+XuS59j2ptyyML+lQ
QZPNJtpA0TA3nekE1Rbl1lg9DExIoGib3660unVj0cuDW9Mx00+WC0EJopiEohF+y4cw0VmQIGp3
REyvBDR8thS/MGB1ThuReUqZKNoVXfgV5sl3YfglVd3yXEleu8/QUnbMqsZkflu1KBH+pNKPbKb7
R2tKw1FsBcIfOEhwK3K3VDx0ADYIe/ksVd3aiFP2NH3jZIzgy1Ya9l1HkJvsKyz4g8OUAoWzOoPW
RTGtB+gay2EcsR20gCNCfZPKc81lNib2FUWMsSkoiLclpLiJxZRcnPD40rogngjtrPqaWdaPkgq5
E7X1Z6ZzxuXQK9xx0k9KIlGRjgynFlgVGeztChMrjSrgBmyzEos+gvFBhQRi4dvirHP7qMGqHgy0
HrFGqaALZAZsrAJCPHrHziq+Q9qUTZP+ah4Mx1bHg0oioMBI41nih5AiJ5J8wI1jQh85pBknqDAl
6+ozk3BBkScw1mW+qdSc4VVlK+d1wUtb169DN02nRDtbKU5jIPKJC/MjQ7sIVEkQWDHX1NItnkNI
6ksTVwR09nW7+P+dz2bK/1c+W/YdfmQf/8CzzY/5Tzyb+i/DUhUN3KxF4Vo3wb39B6HNNP8lQsxT
VVEyNe2vX/0noU36l6FZhihSxJBUXTVB/P0noc34l8EvLJhvlmnJ0C//2//8H1/Df/d/ADk96Jj1
P77/O0WThd9MC/wbTRBCmyKZPJ2lKTLLSpk3+HeMZivDjJ+CQYDMZk9q65IXNusLw/TkjUFMuqm4
TJj3j3XE0k2PKPWqI32DUaKLqUbyShlUly1JT/ee4C/yCXWsDombUrRiX/rR1Ck4o1j+1A0wUWom
XSpdVrddHH6URhBQuAkQPTIH7PKcmmCStshAUwRIvY4cgNvKnnJ6myWj6KYZXpsW5omI/a1olW43
9j5ZLXK1itMShKfBuKSk+d5KMq7esdt3hGBi90B8l5jiQYN5RzsUvWFZRp/ks4GUg62+rAeS7Dzm
3KJprwIs0MpS64URsqbxUpRxLQj+RlHMpScDog1IaRs14z0XhsAZU0TyRZXsKCMt+BOsc37vCj7q
w7aTMNDVdlXleBdU4r107S1K0iV18sKOp+K3o3QtOXRHkl2bU+ThdrVWckDVK0oNl+mSOFOBbicZ
ThzigW4rIVpUmCQ7oS4GDhcrcV6kG7H7CFrrB+Q8RjVjnyYoNTPpJPqJ7Jbc1MDzy7tWZquiiElL
bQKwA0NzVKN2X7Uke4dhcCb4Cm1Lrn76atCcAlWHGBbr5Tr3xZtwSwOJRVQNSEohp7JqsnZrBpJN
5cI6Wt4gXsr2N2pOliz7Lz1Qj1UKX3ylGPJXqxoGnPJ2SfOI0c4Kp6MKBiGdjOsY0pQbU1U/lckl
Bq1kdFKEZiZhKJowj9XgTzZpI1wFBXZ8mcffeknTu5sQNFiEkFD37X03NNJr3uHRCSRpQvTAvjKC
YrSSDOVSmyg/gRMxuxXJl5dbCajswgVdQwp038NHMoSa4GHhOYRqYmWVcgkC7AVtl4L6GP2MJRhv
OqOXXd9zUn83MtYSygTSSsn7euMZVIJkvdhLQ2VbtUcpXimJFEMqI2tjvxvF3j9SEbPs1htbfI/6
rY/z4oVZbcQWZiZ+uyqSXGXXA8Si89UJHVTSrCYyxSbWz9RIR3Subb9uhPAeF/mNnOiM4jmOUrmu
HSExMCCJwOt0a5SXUpyVDhOXqKkolhWhBeyu4kQIpqMOubRXh6cWKZvlMelNvjxuIqJ0zVYQV6Ms
uDVzMzS88mRQmV0OGVboNqVjLRvGnjhvB8ILWWRp0q96MQ32oVh/hJPO1DLiuuojQDTtuxyxWx+R
Y5ghfpC4Ka6C6Wv7pLwYfWQe4whpVRQlkLg7Ys074yf2w2jTpx3hF+wJJNXA6dj4nwIa/LgeA9ea
0i+wc8dAEUY3I05S5nyjYgwYacD0KBpbKZHKfYZMNC6gE0h0ThUp0tlkqpTJe7IStFY/j5mIQ1fN
ybYh3s/pw2Xf0GCFLfkajeUuak1MbMh5WnP6yhJTBVyhH0B4o3EcyFbv/ebSau1PLPqk5sgNQo5w
BL8kDPhG2Rg3dD0SWJvX8qBwuFRS2vC5teCQFIJwKCPJ9dGXYIP547EpO+CsMaX9FN+/QYxUkMOo
M4p50a/5pk01fd010UFQIIMpegFvpYPYL2LgLaQcnVkKSbvt9xJXx2bIhjVadJxMvk6JOgMqkRnj
siPfjqhx6rjQlNSEoZ04dGHRsA/tJOUqFsYboRYeHbN01wsvidyG8CXiF0Gl6MOqoiOVjfjAKQZ1
aJU+wx94yhjLpTXQHxKbjDFCxyomWq9BP2g2EYIF+4jOdFlZfvilfOzCgHVhnIO7LAykJqQ9BDGE
ij78kfK8v1hWBvdsMp/STvAcVWjMW45i3qcT5cJDP3tTex1CvF6+DkdLqpp+azGOS6yqUJZHLKmo
g1jmry+FyIDk9rlo5opN+GM2Q+MSt7Aoeq20I2HQ3EhtX6cU1fKkv1IUP5A+f6V2dG3E8ls1oQiH
Xdo4Rm/uvYQpLxzbZjsOJ2IYHFMS6X4XA0tzoehQOw6Y6lvXn0QK/3QxCvHY12FxaiXjOQuk6WBK
wKWnAo2FUr5lokohXBL2SgyKOs6nj6GMCneSgh9lyod9ZPyywYGYYW0yATq3qSubsZDsLJLai6Ek
GAWnk+JF01X1GEPl2LNb8kk4CtG4riaYlmUd4t7vtVNkjdpCM7BREhFOf6OCVVhTFSHRYDlgovUh
bcokmZ50cuCVQaPKk7TU/FoBOL84lfvanD48NZuDKeO7boj90So0IH0ULrViKK7pwAo3NjGtqYwG
NKjok/gaQbjZpZcD1OI1S1Si6fJFVhHDU4vFT2Fl4r6KZUZ/Al7Z4GDPrvRqOyLwN1M5OtDCBg1i
yq2rtZQLElA2EVg4R9eUcSl5Vr5TxP5zUmhdkX52V/TKblXrs6NaazelqblGJNNEI3sdM0p2FjR9
K/nMt6E1fcdd+xmRtY4mHbtxSUjUjkFpG/kK83gakAWr3cbIGlaCJ6IGpRG1bCcJYEpTPokxSxyW
2gBHFPhyEnKYgcb7Ss4mgNmzcbVJzkXKXCiM9dwBFbF2S08B+TqEejOcNcUQHaoZPacL+maoUkQk
UTAui3hGIkewgAbpVx6qwjUL/WA05KZTDV2N9EehcRaLmMSLI+D0SRrXseJTMyx0Vl+KaLgRIF8C
bmL86Y1Jmzij9za+1hWATKK04OD5MflQ6FZZP+3Yp59J9sWlNnXAtiGmbYxO/vBKGky60RoHvxOD
hVoLkkvKCbGbavMt+dqwL+kgrLQkRRTFJ4me8tIqiJGrvgf6l04u5c+6Wr43hUJPrWYa8VVFx1G+
HfMmuYVNhdVPvZoSnT0ifl7YYKsIh0HXjQmenS5TKW7RUiYDVbBlYfoMaxCDUpQdSZ1AjqthN5FC
9S43kkwTBO954nRWdS/Ooie4uZmiPIJYtgKgoTpmA8Mm6hK79UEMiPn0FfT0a2RWethZW1R4eEEL
g5DepCDOoYhLtxix9qST9CaQA8wirmJgi31ESQleiJHyrBWOS24U8vJQXk8SZsRcKLC2dCJ4TEyn
OX4opoh202lhvyRBlpFWhLkjsAbJp+huKiXAjvQQCNYtjBtKzWHTUdccbbXsQcvUuzQyp20zhjhE
JpQxA3tBi8oBA/0ARQ35Su+Qw+N0koQ/Uohkp6IzjVGBVaAB3aRBa7NpPLKU0+JINgk1DDIzRlb5
C42cPDBMMJV3XqCV7iCI6Caym2wgUBkyE5OsUqGqMEa0KpYswgglwhkzLqbTVJBy+lAVKqrWewrV
4Cn02PuPXdXRSp3DKUy1Ihwhx3dqemG71ed/tDk80EHg8R/fP37IGlvaxNVV6ee4iUo1C9yNDKY8
NkIhyucV8pCOmKYOqM76AbjH/OssbERHawknatViyyxSbh9f/Vff/lc/GzpY9laMtO3x2KRKKvS7
erH8Pz7L4++8UsIerw9tgrCbWIc/f63FKajDP983rOFXJMKiGvvzm799+edN+boykb5GPOmfRwsw
NRe+nxNWZ7KY+ut5/18/peQDXdHIXllyC7yPpQ4P5N9H6a9P8HiquMCimyqC9dcLP36WVxlCKiM2
kXZBULPoQpVNrqwfrDSjUvDBPX6Rz1fA46s6ofSOTGr82y9QWJCnMl9lCfGYS6lp5nr3xCUVPMLY
qzkM5/GPF2Ugw2Lo2GR6beeh7m//PH5mKUNAAyqWF2kWTW7TJmt5pq+1czJjnOBEakgaY40uE+0t
ZiVRcmnyLM8nlMAiFK5zTo6VDulWnKNBH1/942eqauIR6lp3NFi37ORSy1xI1Ft1JFy31wooEnNi
qD7fO38lhooVu9+AIGxeYy6ihXh3c58I8/l1/vzzCB/NKUP/7We5Tskc1RhVdNKPHtmn/tQJOG/j
/SM29c/Pu26wnDEn3Toiaag1CnbcFKWWjwdZgX4NpAzroKZasL79krL54zeKAU5N7qr14w0X87F+
fPWPb+VxbJ1J3XFF7x9qvfkdJHUDdWhWXf3RW/3RZAUAzUlUQBSv12O5rWaV2UM69vj2r59x3SH1
X7jx5jw605bgjsU5qrjQUG+qzotoLdyEhkUdXCu7d+J9tjAOL8MW6P9mdMoVgbxuByGVJOF2Sd7x
edq+9I5LT2Wh02K2i4RS2d4igGTaeDe3i7fpnnBq17tVtnaBQ+jsIQEvQSEsaQK507ZeoX+z3+YX
2zM4Qww5x9XqJTKX+5kH9ZIZqxdTcPTT+MUP2hUvCB7gplHmyL8loCTxjRvbTfcv3q1JKB8AumrB
Gi1h6W1YBV94bzj4eHGX52YI+6XIjX1X2k5LMiYWXb+ijZRXq8K6pRNQaI4FlUY+Xf8algc1O3FY
kAzWEwmSXxyeEdP/NG0s7TVhHU2z/pRZPaZItPrytqwB4trIqETBIb6lw+EwEtB21in7wzuaNjT3
WOQceW3vkDS+nbBS78+9wymRsLPSp472SbxGH9r9gnyjZmHMGXdLEWs04fWpG+9bkwL2AkJaNVLU
X2ChZlJAd8bHIi+aILOWFBnf5gu+tVSnmEiIWQ4BFYJFk9rqKUDz2u/oHqZkZlB/Lpa6dTDZMH/R
gJPROfRsh9fSOxFs/JSM+KLHwrWq4lvfAB0Awl1vw8QxsiOL//nFhqNEQypZ5K+T6kTo2dolrw6M
V9BX4Ub38TstlGQlnibmtQPdZyvEv8hyo11mo62j+KDMTJvNvJmncmOap4S4F2+w+Z/6ktuyy3gn
X2YYEQ22ZDU1bnwfRzhmyglPUbGEpkhT4podZGnZHYKtwCcFTLXAlg2wCeGe+SnCX0KcTp/HJab9
nECr6VfdTxkss3eOTjrevSuj4sKScY5/tPbkBE/dKoyX4+e6fhIde2Bk3YNwqA7NXNP+KXK8FJt0
qcDnST6z9BD1iBTiOwK3ChVCXB7Ea7uAq7YSF9Yv8YSgMDhf0/JYHAK818fsOSn2wuZX5cYp+7du
M8C1kNcGUJ+NxohReHB/Bq7oLkCvRYpgqihoYYm/2iq/w6/COyfzJ/qYY2A0EnKMDW2WVWS3N+CK
IKaX1V2KNmbjEhJUYE+llXzXi4s1a1CLJyl1/fJSZ288vKkWQAU5HuoJTjYEdM66xB4bRh8auASe
+YnrkVPWLl+mrfjl8sv2lVrJuxStgT6zeU9AjdtcSMm0zn4t/Diolq9SAS/vxGsDJTcpCv5y+gus
pNw3xNVIF7U4cHH5AaGA80vS1JzMWzYdgjsfjqfkhgg4sUZ9bSBJABkB0UmqvQDsEhIkveSOFDdM
/2xVUATvVAFRy22UfwWs3k37wZVcVxvSGi1hH/gHLsoEsj3NJNXhh/BseTM7s94mj6M0g1DM57J4
soqvVvlGu4ShBv72Jq82IlYyCluVw1OG0V6oPkGnqjyBRiBX5aTyvmNx30GVzSRX6se11H4o3rlT
WALi1C0v8QibYXgvszdRRNKWn+XiYN4maVuizRc4Iz3ZVtzfUoaIPNp07MWBZfIUQf79goI7v6NO
8CsWYivuPWqBBAFzT8aOueC8t6SBLdUvU1qMgJM37XS23s0TZ5jsQ45rt/wIl+apWRzD4Kq54xd3
MORmhiduE4aFvlrT+jTWqXXqVftDueB4wPuBlhHaJPmNkstXnA7D7badPY/djLFvXEq8hitt2y/G
1YFN0dzMYNTNfjW+sXkr++xOnWmkTbdEBc8n9a2PAlrkTfghGZyrh9OGsPVLdAobw2W1VmPW5Ed6
6zf9hKHsMTSR86lQMEhtZctFyDsZtuMrxJQjx4C6G1UMd1JfW2ml+7Z3Gp1eXvhPjJzhnhMHW5Oj
ZbTPvAWVP9aMZWcjAyIxzBmdZOTFGX0YSgfutRadBtOit5a2kjvPHKq/AvK3hMlNLtidwZLOzHyh
UuWL6NHyGQzXDPc6sQvMpFz1wrPauNmv8J4zuQtOt+VkUcaRT7qEUdFON2AMeXwavb+pN+Hwg/xD
/OLQtSvexSituJO4Heenj16opDDsauEG3TB3ML9lqH68vJK6grHM90ax/DDeiTJYCM/GBVPCK07N
d+PC9Md5NFwOUPDRf/GFi0SommcRhPvoLGjpMQ8zsYuc6HkmVLHQEFslPHcBZ4prQ8nOhcwVifIJ
ToUzXSbOKJcW7xVE0TLds7HnciBijdOB/N9lKRmTdkuAkvj1wZXHdGEsERpvyz3zl3niLFkX7vqJ
mbh2piXE80vK8zEfuC/GO9uwfcETBz0svRWDguKKJ+EgPEtbThL/vUT3YfnFQdBvs4WUcA8mEo44
X/L5+Vhc/Eyh3Xa+T7VdYaNxzxbShemF/DQtvyd3+cZpzPdMz97NOAAPQS3JGOVaEUMWx8o4MPtp
F+4yrPU+KNYg28mcv6Xs28K45hUnl6kM2ytOT7e3uGa4WNiT8kiGSuqsDqNo/frGg1mjpFzSVrpj
qPQ32bQO95x4Bp/kzjAobbnz6Jfs+WSMAa9M7toBLepCeefToFJgDuXIAp2zCVThpYz3t6reh0yo
7/xDxXPEnbLyn7js083o22hlBS5oArrmE6QQ6/CRabuaeXLT2CruzvlipefDGzBcjnBarRSwS/Oj
hvkiJUaCyyz55W0x+fMSbMWndVutC+9cf3Fbe4bLWQFCz5Q9IpzCIsa4esDUFW5YRQl7HjkC7DRv
81Wq2onkylzoe0WEyIas+TiwWFAdeFi/1OJNVnv+1QDdSPt1uFE/CCi8ts+zeo8xtXwnHXKhaf2Z
Q5Dvw3M0AvRyW2TeoGvxlmVkH2zmmj5XfYObkwBIzB3gJgwate1BuKJIBXHKIdYgTln1nuJHR62E
kHv+rmodtdN3SRCuJ7x76aYxHJpa8KyL+lzhn9GfCtoHiYyXV1pqhw/zxiZ9gWqZoWGYBzkZIs2y
J+bEeD6P5WsGYhiw+PsMjBSpBix9eFmxAAcDnHLTbAxv2s8HX8oeSzQn7G8vSUpl0WHZVNhMq2a3
QxEu7fX0xBBlUJbov4YtTGsrnIsAxZKOyBvTac/T9CF2zGg2l+4JCrE9J7cORX7XDkSuQERJaIhI
rucRU3i0Blvt5suAlO8CeASv9OzXEgR2KBPOOJ5ZmYs9sIZDwOXKiliFUihC42HwZ+XK+bn6B7J/
FJR06Y/JXv/O1Go8R+wouYB9W+E+hU53KlnTzBfYvmQcYa3/xTU7a5QWfG+k68Fa9WfEmvVbR4Ii
K39tIYluojmkkxAht8HFzGDeriMVyZLDHIg4PTCPDd9eBvMoicu4X3TWSlds13UZ5JrqKjxXMHPI
En5lvOIKGLB2UdMenNY6kJfI2wqLA5ntsHrdHCkiowDDCupFCmCE2+i4uefVyrAUca+6imgL4lPf
7XjD7Di4ttwAQwT7HabXmcMsFwvzCbUydUcW6cwYdbuWjkDoWRskrFNYCPdMUEvlMIwY9Fbpvv4a
6l94wbpwobuHcg6Zt7aVn6T3csVNabge8DlCa6odjXyTpTEDMoZJvCIeVfZEHM4lFWlcOGvj0yKp
qVaDt1KGw/XhQ3VmKxNatySC9nqPXR7os0WF8H+dqh2Hwtyk7wD8BmOraitSOoJ2ETRL2LwJ8vRT
eBFs1pa2xsW1ZmFb2VyATZWwedqLLEiUQ/3WcLsDKjdJolo0V53MTHpwUOyXiF2OGO2/uOXyyOYm
jtCok76Js27OPISe37CQszAYbqh8DdBlqDeN1OMhRFAd+mp+maaMnZXZuIYE8pMWnNxAdZv4kEcr
n2hXaZke+gPFR5qd9UUMl1MKinxRbum00D0JHJECIkuXVFgSuCASzqnbCLArW6cl1lOu1TewfNoe
SOJQ0ag9mspZfCuF+RIauJWJe2q/TStYnEsBBIKTAlrnB8EZIlDW3ns63RoO9VecbNjpBuUglFDe
tyM773veL7TjmDm4XVVGfkjNw+ug4Ygmx34ltlhTf5AvLsa3VltKhRvhI+M3dI/Ip8gcERh3e2mC
ExoQGup8FExLRbb2WT3rKyO3ddFB2/R0JXPYCY6PhYnMrg3KF/B3dDZXS3PTH/95PDPhWQiYwp0q
Ap9/ylHiECncURdg1k0RCLfZPlJYhrggyr59ivTXFlbzLmMahE4H1NsCtPxE3mExW+TbQMlXuZ5s
xcgAGtb0NHsu2rWmMKyuIizNDXcSRK+6fDcYf8p3Epk41+ycAtCDrGEXVrXUrt4FEZXyjYgsvXvv
qsCQQWoDFJQbCrlsoV2tliTWTyT2XbYpSrenGQlXcqGQzmUdpHdvb12bUlrmxKBwWXbrCC+58s5p
VrtN6Jry3msYX4Yt4w+XAtx3lqoCsSTr0thrzbGi0V7txu4Same/f5qSV7Wz82B0g+BN4Q1Q0V0A
b0nVEncVooO9BJHmlHxNyqq9ZG/9e5mwlZ+BxYySO2yjJEGOK1gq1rbeMyvDTe7I9fzk/8EpOcnP
zZlGDH5kKBMUo/XuBGAW2YNHGHW/HBgvIls4pDJ4bbuk0obw4IMRg3S7iFwgAD6UaGukxDYcnz1A
AHfczgI8pOre++QMe20fMLpBGPclRkIEgiwPPkz34K+nJ8g2OJ0sYhp9jki3wZrj6++oFzCGA47Z
Iltkrcx+bzkFH7iHziIFwlWxUZf5u+VIDmMmk7ld3n1zRT7zM0UWW6Y0LB5UjR3GFkAwVCk4J9jp
6LRTuKOPajlIUwv2V+vAkVijACERFlWCoH/mce98FvTWSdjtxnRDG0O/+DuQzs9yuy5BSbnYmDQK
cydGU/UtPgw7kBnKGkaPssY9fiV5ArhtwHCGOWdBnM1JWlHxZlSI+bNhn2f0Oj/A8hJxkC2r12wD
XiQC3VS64pya4M6St23hqgSTIgEszzfvCI9ib5wESgoL45Tb+U4cF8MNmbBgB6xC5X36O7C9g5O9
Gp5CG08fXoLpVX/z39tnFHVisAVVjLV7zehz4GRBN4OBBzq7nCF9xYt0BaGfgyw75vIuN+0K6hrR
K5AEwZzBk0IPHzq0tnphXaHf9VlsufkBNMo8JuIWZ8w/FoB3N4Zdv0YvjKKA6khIdLEFNMomjBi/
dzn0YGNmjrflexE+6eGKu1i6lup5LOb4g0ndmNIvqy6zIj19IVZYrfCVs/knto5qqLh4Y+vE9McK
QejmTUyaI/qogCrQEp7/n8MgFFgUraK9aeNksX1INRvgNDFj5i4YFgl1Fd6Lv0lhwJs42cDkLNt9
/2ogQWBNa76kewj1momzenSrFzQKORi6BP02IP9C2NHMYldFS4dWm4kwiPzIRXtRzdV4kPHi0phB
KaovRKAOzSZr1/IwG997ibs1ema5yQ59fI0xrxN3jBHINizCIy6U+sVNNu/ZUZLYIS8CX1FwqGYI
h9H54CqQAUUyC7i0bcboHbZRssTGdAzW/TetP3ZNYPYM+iYL/znp2HsawNGIaEBisQjvrQFVZK0e
clBs8+jtP8PfY7xyhtf4N3xpCdFb5JTfV9KXRvVkZa0J0PCgIYyQfvfx+A5jC0qGgmKCcRy2Mh8H
mOnFB9m9YIxDXcCKYy+VEOYBvCzkek85QKaMEtjlItnQZkIfRPkABRArBEZ5FB2gN6PX4gYRqXaB
Zmtrc8Mi/zaV8LWAXMx2EscrPvIL+EO87Hq8m8lg08o6BieoYYSNJy8mc1WPyBR/48L7jjLJjjep
2e5rRVNI+CbOcEXu2xtCQipFyrx7Ce6d5LZYyQEQX/EGAdwYrfKtuFNS/WqiCystwU3Vc9usfPVo
5VuppiQM1CGf1gwd8dbqFh6Et27TH6UXEyzdgpwEtvfA9zig3a150d8CRlFa4tDRMcHCPhrWfnSO
W9Rr8OjZuf9wBNgF/qZHOf/RwK816l65Dqwnng244N0h/pDZ9xJTwSWC+Bagd7r0KpsmQU57+aX4
LD7zL+ugbSt29tQ1TsgFUAso5S3hhm6hUS4Gm6XKT4TPA45xeIb9t+PqCNcotk1XOw3FhdjpcNts
RenX2zfkZBQvhT2vyk7eU6asfcJxQdcpC2lA/e79lDVgH30eDJiSEiia8rMZNoufZkF2y7T2Idem
BuHNtmCTvsAWfT4tbBnd7rMBeQ8sEDzMOqDpthvWzXpAi0C68rIj8AJcPsvbg3WEwwaTNT/Gxivk
IdMBM4cwdIF443a1jv47/aoA9L/4Jt6osd0/aADp82h7D15YQiH7hQK3JAyjJKMDNywUPeBtDPsd
vFjModTFTwojebywKH6C85fZxwOT0l6Gb5nC77tyzZ+9DTQw4yXcDk9ciT9ldO4Qz5bRXfW3xvVJ
FfhsX+WSWJGFMVPYARsIx3iL148ZmUvBO8PShgPpdiAXZ7AlksXFKQ7WgKBl8RUG35JoVUyfUKfl
S9N767jfNNaTkQv7RvDP/twA8h+BPY8veyWGC1CNrCFFuM5+T/S62MDY7+dO09gKBgKvjtZHTwfo
8TOrDHcFOh43nltYwThltEZnVZdcUZKMph4O979/k85f/flW9bGtRuJTI2YgXubu3OPxj38ef9qo
uCEY9bUAtWXJOPC/Pz6WK2nj99tQhBrQzGlRj3/8+dvHz7xijqIKTO3DQjNk62yHZxvwnz/9xyMf
v9DmOKY/f5JXEHOTuL5pmon4rwpsGrVrfIQlIXz84z/irh5fajTsJfvxpflIkzLwDANrg3T67z/v
/v02//zM8udcrD/fP/4mTSro3KPv/OPnf77966sgDUA/zM/65zexGpBZXjM1/fmFqTS8yOP7vGdd
JhWFtXo85G8v//jYKELhvs3JXjERX6bMPZ0WVmejjKL4Nddw50SwrsD5XZGOGnXlWtOMwKGzL7qy
QsBqSs8rjKhdTcqT9Mga6281/K12ziCLFXUjYL5ZIcVeVMBXm4apXSe4LPQFLLcNKVEEmhmNO2bo
KBuRMpoATacFTq9U/VKhZWEJQL6DOR9tFIjIRMubYeyCyBRGptulkkTFuFOdDp+PWCEriD3DWisa
MtkgfknmPDa9xr5HQFtPUFvx0PrEHcwVdXhWLGm2IEQ3zI671GN5JpL3RuxbJEG/tGB3s7aEmx2l
r77POoUqR8/mTTOtjVDDyMlBYgZ9Aou+Ir6NmDn8HI4qwbNTCKCbPoin3hotfAItErZqWj0XofAh
EluXaRDC/c++I+dXydg3M+AQcjc90u5ibF1CTgKeThSe0SJX1yeKOoTkDXNa3kBsHlIzPCNVAUMm
Rh3JDoDuK7MIMDvfR6xXqBR0MKgLhyA59gTzjc2A066Qv1GSHETfIFQTCatMmN8Qf0nS1u+Tr2xO
+sOExCJgTv9L298gMz9pI2e7ViQfMJ+TAoM5MlBYT8TBUYRiO93IyHSb7MUgZFBqJFAY4xYxySZN
6bNM3p7Q3ys2+fOIczokrBCwCTmCdIQqYNWEGaYECVW9zlqM4d6rUDWq8nNruZ35pM9ZiDlGr1Yj
qEg3dz41TyITOUyfNaI/iShFSY4+VVZbyWANi0mCm6wu+4KqR8oxUwhjLKIW2jzpjMOkstpjjoef
OKc3jsQ4NnOeo1CR7BhM5Jo0hK2Oc+qjNec/FsOlnPMgpzkYkoBIWC2vaVFRB7VaqqmESBqESUo+
NragFXY9MZODmmcY9g13mBMoNfjwJpGUk8rCErfXiNUi+s7TpSob4spP++fCZHYdG22G3tTDpotJ
J0IPBMoPcr1QkcEnJsUxrMW3qQAAV8qmsOoU9pOpfB9aKd/U6fSOxZAhRZbQytQE9BqQ0tEGvrHX
p/sEDI9YTiOEym4R1MmVZEtSc/cI8GwI8vToSk9zsuckDs/D0O06Ij8rHTas2aU+cWmH0fBvRpBt
U0kBUGxR/lB6+TrcqzlFNJnzRCN6mYXcgEIL1WdlzhwtNfmj/BIV67eMUyJJcw7XUHZMsuNO1iTP
6Uue3BpHJi+yLxsNFIJQEnMaaFsJD/0keg4KX++I+HVnkYsqPQJS2Twkhf6MmrxCiIn6diz9w9Rp
H3qGfGHIWUfTEZtSqwSdA3zIGPPvCKDB6CntKRZzk5yII+Lnk1TGrD8qDL2q7/16Sh/t+/ZVkxjm
CMzdaomu25JCdzsYJShIlQWGOv2tMAY2Vs8sbpqXak6RBakpEiqrEi6L2plYKn+OAfMgq0ZE0Oo4
VcOW3UUq93CXUfTSsabZkZjQZot7IqXANbXpWAjCPZgzbkva5qFuQeMUqMgQg0vWOr1KiIttG72P
vfTSBci/5KrxXVFgxxwGGuYEgnWbGDqAN+c61PDSTQn2MiwXhTDeNCCVNySeN//pquLba+jzaDQg
060yJ/mWakiYiAGyg5DfVgd9IM+5v8acAJxHdFzmTGCLcOB8TgnW5rxggbEH8AoGRuSS54BQYa2o
n8usP3LMj1Mlr0sWtEMb0TUVxBffpOgVW/+Lu/PYjhtp0/StzOn14D8AIuAWs0mmo0+KRiI3OCIl
wgMBFzBXP0+kqrrqr+quPrOdRakoKg1MIOKL93vNU4wsqjJxxUqdMonXlVWzMHTBam/iKvuU86No
ZqzQhY84oklPrhQF1OASRN7GeTEyVgMwTC8sT8Po8kn6lQUKOl1+WE2Iu/w6fEofeKs1scvELxdG
bDWI9D3s1vwSavB8HRDWvDB/lya9WRWI8pmTlmB47Mfsc0CoeXLw9erWBLa6jFBpm1UQ2kOzr0IS
orOSOOi8b78VJj26J0ZanARICLGhm6T66VWue/HDl7QL2vS1HN59zJQupI12v1lsrOuQbELUv3Kr
ByvuiBxp+zvY1YZVCqDuNBjKuXFHogIZAfFQvVjp+O4hLcaqzrS6DFYnCS6rypJ0CvKz8Tt4zkyi
tkVvEtqnS5Itlib0PYnY3k7ETpWYWM0BVikmnbvGZmAyed1qAAQJ4fbORHkLk+kNFReX4njCsCta
NpkktMAkgNez28Op9r7anU3FbnLClUkM97viyV7djwbNa9OPV/g7zCZhXHlUTyZzPHCQX+Umh1wQ
SL4M7D5Tk1HemLRybXLLa2kSzAkNFFfWSL5vTLvJps2QxMSBK6LP8YyJbxMgRzLXq20glo+oBJ2y
eyCjiuh0SwPoF+FdNTbxNtVjxNHSJ6lN4josMYB2RWZcTwqSlpif+T0QQOhe2TFaSyeb520Wo23t
HAIy4Anu+lF9OIV//P9aCebaMgz+SQl2+71biHH68Wcp2G9v+k0KFnj/slG72L5vS5v53fb/UwoW
RP+Ske2JyPPsIHRc7z/+129KMBH9K3CF4wShGwo/cqTzZyVYGAbCwSUhkIEd2OL/RQnmcDb/pgOL
bNsPbViHEeIy1z/rxD6+f8nqpP8//+H879oe865Ki/Wo0O5vR41JzkiDDwYxyZ44FjY4ocAZjzF7
ZC6+0PNEKGWBiCJsMS5f/B9RSvuzHrCrJInzT5fyN9nan2VqDmf514MLRBDaHou/CNHK/btIbSij
dLCQmx8tnikXTR24L3aX3jDdLzhlbKgfXxY6I7LSoF9BulE+XYZ/PghzF/56EGHE3ZAS0b7juvZf
DsLrbd166XyEIp4dbL3Ym1YBsyyKixLETwp1UpWIOwq1n+95U6udpwVo5Fe74BBL9q0ycgjNJYkp
R0Jihxkmnzbp7gN4N6SdqOeYLailF//TgXt/P3THt90oFDJ0GWkRAsV/E/mNS5hpZvOjJ4JtHI1f
dVAiYxUCfAW4Lp/Zf4RVdh2kiKUS9gpbZjXtr6+ZzVkOVnma5glRiLnWawEux94SOG4A13DlsfAa
rGCn6lk79tPspmw7I1AnDfCFMviYV8N1UPM18DkfhkhPmIyAv8xtcUhss4MfWVDdNiROBhE/aZgO
/iykCYwYVgtaBEuDqEuVxboP1ReWPlLnpIMEYSXeICWGeQmQxUdJiVh6JSFCkkIA3pp1u9iuJixO
LQhBGj+xEIfAbon1NiEoUY7qMUmskzUnykgMS6oYgDUXIjQmD8zTmYvNCSdfxiFodaneAlAhXLRw
h9PVIaf43AyrV2y9aLrycSzaCs9cSfPqjlaGn59UVAW8ZswOuZXQqqM8vuhljLKhSK5VIDBxt6Nt
2vvhTpTfkjrAYjBtKadiCYnPTT6jpDmro5DyhKSKuPH4lkzyWxOu1ENmgMduyMDKQFvYCEJSzdXb
lBGgUhXXga8+ShvnN5ET2bJYSbRJvXveTiNBehCc3RbKBIG9uLbQahTKbBpf5Ji0xBNaxzhiyZWN
uEFhQdzPqk6tn0aGcUQTPvcPpN5TVyOmuejfEMGJNLyXwDRti2X9MCm6C+QEewosvRjo4vXK/ekH
OKsNFnG3aFIvlpgWxPkptbT9aWE40od8CY9DEnp4MVqQSILpa+/nb16d3qk6xFyoeOtwKhKtgCJS
RU+jIDKuTb0LFSDYRPK8WYj7ORvjLV1yPWkf0WI+b2aRf529AsY0N61yuE16mugcS6yYuOfRSD4Y
RnEXfYE3cwFgqVMYKolvAaxO/bO0cftbcvliJXjz+zFahNp0t+oGu6L6Ymi5dlB4OZQ1/Qww/59z
eMoSPozlpaiFGhiuYQTWRSO9CCNcdak/g+G+nNgnUjh7F11GvwsXx7vYYSDWE118B2LPIGkal7V9
KfJ6pkCBe6YVin9zBklGzG1TL48Scf5FEjFS846miK2zU2HuO4KPz4mIENlNlBrT07Riu2Q5xviB
W9cUPkS7+uAopqXO6osvEz4AMa0MKw0u62nC1tsn5EuMNq0vhUHK7O4CrAoiag+d8QnYCtZbWbS7
sTEDA03OLlpJOwqSSl8UXQMbB5ekXBOc7Np0veZU36+ZcVqfeT3K9mVtD27gYeTRhjNUO7iCa/mS
ew4NpEm8uw79y3ZZin1SNbTskYWYqIixg/JVWgLa6vRSL15/oSww6nRF62Q3pJLEAWcnGL1ZBCOl
zqrnocLvMyt5Y1Ujm7LoMrd9xC0NQYLO03hjwwDoKxexsKTcGiY0xH5Ii1YzYLjN2EBObEWZ/NoI
0wIrdu8T60Xa4cfo4XVZEmXatZqOPD7hg/HXGV+AJsjKygVcVXNv1Mj4QID6trB/21rhoRH5oe1p
Z6mRhwRqRrTBexSUzlcwT5VzazvyvatYIopycXchz864qI6pmsc5v9fBhEmK0TDKgkf7fEfGgYkZ
PfVuna2f3gwPe2aOWIjmBvVjD1iCyGTH0FHwGRPOrsYat3bpSs4ln55OBTgDBWPNPWrc/LNR52Hq
M44HLopqaMIE3XZuntcp/SFpQq1T8eYIrDLPX0SVwnmyQxwFSQYMduKzs5c+bO9x2ASTN8OEtcHF
JTD5srqEJ9Urj4ZGpeZE33NyFps2+XYeIutkvJXt5LNnX1qVKVk+mLeFjobTmX1JJ44wUPVbVHYF
tkrFp8v+dat6Fo8xn4mkcgsecae89zxMYXTm7fqkwNXH3EDhVxzvtmii+7jAHVzCogdJ2EZmrbCq
ZQvE8JEI297gJEEWKGNfxBUTgUSNh1ktvRebBLF1gCUwya996UA9Mj7RZmDGC4s3AqxPK8Y2yKLB
uoi5INCkfx+wjIAj3G1bPT6eR5GImFYwjvouUvKqupAcB1YJ2+V2tmaA9wVtA7lWN9hwwp1sQUP8
Bj7syK4QNQdpjznzgOU3b24ZlWabse+0/1pz6yKXSaUyU3TTrduqAvKxl/qqbj0YFObfVKWuiqT9
qNOAvOKccEMng5mKAjismIpX5BF2xDW1BvNBugWDyV58881Lw45uLO4rUb8pltWNjmGeYmivbe6K
VyEnbFCFsTYwJdseq6EyC0ek2/1Q4qiJnAGdKj1dx1oxU67VBduzHzLmNVqRSsO1jUPBhm4s1K71
+OvgJjcNS5+fqm0n4fHac4/TbBRgFsDs7UgmuzFKf+Zpv+8RP23LBqKTh6WjjL1nzdlvNXKZcx1g
zYz72WaZ5J6AhrjM9/XdkjQjRDXEamL+CokA/9FC8MD3xSdSmlclg1PlEaHcDDdLoy9yh9llzYvP
en5ym4ZM4pas2ZnBtQQwL/Hv1YjFsZvjuY8A7xIoKKNiInNX6Dz2QkApTUZzzYSdfNdZdzyfCKF0
BcghcYCsQqtNId124Qdt/iwixNLMnPQvmJNcF+N6ACPVc3F/lSAOTXSNWqeOmMdUz7AYQtAuZSzj
8nsl4oPvCqzSeMxReT9qbFboU8480AUNN1HUu0xhKSvtgEJ29qjuo/YofYxKevx8u46BNMYW7C7s
vr0Cgs3d0lo/2JTQSSh5VMZ4KA6YeF0riWXLKGditTqeSDOtOik3CQQHkLtRb1HCbNcK3uje+T3x
liAtzGdci37Ev0pViOgbJ84vsNsBOKC+Eh6HkM9X6RxgfW8eWRcj2iT32ouh4Fm2Ej5MBjBVQvgR
vjQeK2xFLijEwNQ962ckoVgU43wsVtzvdWxK3QtgYSAFp6RjJw03p/wMQpZWL2L8NJlVUWx8st/Y
eypKtx1L8FK734buGCyYYtlB8gAMbMzEu+Wwmjp+lmfzqCdlleteLJxk3STHdMSU3WVWtjzUnaBs
+2GRR/y1KYtSJlC9YJmRF8l949u0aCsGTN1XH/04fnFb7MvbjMdcBFzXnNwdyg0t1jt3fO3NxJ7n
znUWNgT1zuNyGKeXYhRgdPozLnl0Vkn3QswmCYM5KXWH+4FCb4PA+TM031/pIqJ7vcHFbwJ6qU5j
V77lOfRd672cs/bCjaP7Jj+vo81pSFL7GNDvlj6pcGNJikDDOmR1MIbyFNv6xiZ8Z5TXC5CZLfHl
SxzGao+XGVmklIhF83YefpGWsOMseu1656/t92qFIzuHt4GZVM/1XDNXp3MZlLmv5YSb3nkyzp3w
6VyDnCfxvGdxdXL7IRYwi8YCMzS7IGc9QUHDrRxHPAzxZoRUzyMi6vCJzsZprvu3HPqQ7x50MN/N
6bNQuHeslBlRwupc2SgM4r74ONe+gU/eRgybNBTWdaW16Ru0hIeqET5fVn4im+TppuAu++I1Ynuz
cTQlpG/HVxmIWeYUb2ncMV/65LDE4O45ERESZmZ3wu1n34wL61/ITjvPe0IhiwFJLCXqaqb/tSiO
SesTo1yZaiPsNnPgvMaaKaDD/SjtvbeiYiGVi/9YRsVDnXOtdVZiRUiT3odLiLmi7MlCnMInjNue
5lowRw7+9bB4b+fVcbXYuCLIvkPne9VSgrOhQGyXeycpS6jCVDVNsP6gQNkGpoovq/jJTThlc+7z
lOJEqk/a1A1RhV1E0vNQNfknVSLbENY9AMh0s3BCjlkCoqK5AfmgCGhvup42hin+k8z77tY/x4xJ
Ym3867p0T8VBWQWdesZ+4E8ZBqkZrnrmFWW2lQZk1iNVTD1ClWm726A260uxUrRk30y9gGLuqQzZ
dOuMehgjQuyxuDbhtN5iHT8jZtbvzfBWtCyY59u8pg/FuCD/zZN1T6/jlABqW7K8mVLmnnas39ye
Y+3c/JAJFRz6LGr2qv+gZ+IsGf01K/80W6QtmAoT2uO0Mtudx7FZh1spj/bCYVUjZXtRnTQeA5Pz
sNhEBoc5JdLijj8pNd+k75M2o8Ue7+VPHEYQ7yCWWzqzz51QOmeJTvFAQz5lzV+mtJCX03CjbBIM
MHW5thQ3QjbhHrsX62hZ7avIvOfBDr+nUXQXIBspfZ6vxoE+VvrljxqTyEPOyN0D/TPFtPoJLw9k
5ykeZ7QlzebPNruUrHFtk8K9IuzyBmRoEVLyAPl2FNOUi2D4mKLSYABOz3a98SCGSSf5telskr1f
paCPKwWho3Aw8eJv+IDejELBJLIoLVw/fvZZIOF14qXRFyySKz6gDa7cJBKjBGtJf1SZg4tmRDRa
LLG4cUjzSBNxX5fRp46DBRZouc0LuobRu9u0sPyMsRhi8P2soYDO0BlZrG+SkEqsX0tcwsjCibqV
h93DwzwDFuXKLN+RL4eUFPFTYAxjNeRU21fRJqyGRx7G5uospRwCBZ9/LkFWmwZDO1r2tMRm2kTQ
giHlRwHuXQXQ7tV0qsu0Ibq6Ch1ybPy7P6Saf+g17XpGbzC5K7lrSZORIYYmG9cYnAwDD8tGfIxk
q+nF/p7BEOOYiLW7kX6efznGBCI0gZMRdYXEttTZfasTf28vI5obCjF0DSQgJgLpaLEuKEnP8trz
H7bj7rIS55M/fvXrJSEKcpgLhmVw/ierT3mj7WbsgGPYou385485v+SPF//xYdqwIGbzx/l357+e
f/rjd9H5k//45R+v+W9/95dPzaoapAqk5rfTq84nqWkqF2iLfv/u8+H1AVFcw1Bgi/KfRxbb5VWa
Y3HvVFaH5aL5h2KIZPXnixL9aCLCREVj2rcYIqfCt4oeMxyZ40wiYMR0RkYs9BT310UoMI00f08C
/2FUIU60RhAcxb17mEi9x4pivLLTt3EIhj3XkhiLEQ7b3MdEj6Ql9lkBnVIgg8G/4ri9q/Mvz3+0
LVwGLGWsjZcIuuYASeziCuyJcJS7Sso8vDr/xHQaXGXKxnJucI6e058GFct9syQu0R3KvSJOwL2K
Ybu6S6T3Fs7du75rPwpKXxWz4bhMNETieWT3hd+O71Ttzinhx2EvSkCexwnabEUqC71v7NfHBqfA
OBXIXOqCfCap6JJF8rm0/OjHaFR84qrr8DdJ8pAoEOjIjotMwPMrfyfz7FY3bOXRxa7Qz42daEtu
8xLjvuDGFqmHkOeG9M7rY8CUGoEEF/KKZ1Xw0GcUED27Tu095YV+ULoJNk5f31lhCTm2g/qMeUyQ
PSd2cjWVZESLeMyZ0DB57p2V0G4EwouV3hb+hEgmK7Zl4H/0cXFSAkKhEzojCvGVLQ2EDbdIapLt
6IWvcXI/29mDGCEyWIouUzMe19F9HEPSxKcSwvrYEm6AIdhPd5EfYR1gMt+ivdJThd3hqGFDDx8t
Pu2znslsLCUVojo02XDy8vGuVxBk8YK9SVKYjrPPxNt6E3k+dJ9oE9zWuNHrvmFTKqaZEMMfpbPo
L0hUxE7I2GJ3F+zalEP2GRBhGRwb7N6RTKE/GGCVdqVo7ucqwG/IoQJcEhR8XeZsBuUUxyqPDoNP
iKkHdwdsJ6i3bpd+mSvfp2gp5LXtwcpeSpR8WMtAJOkJ1ZrCR2+APx5Vyzc3xQW51giGWirQLOzh
v0TQ1aZEGub9cqcxmTgG+dJvsZHftyM2Z3II+L7ktW11tJO9vo6igcRGLZZLXXbbXk24PJn2sdBv
juxiEBi9naJHNwOGnqiP3UnjilZMN2oQ4W5QIbTjuj0qEVabymeTqeLhB0fAfgVbmUMh1LWHK0it
fXYjGX1jII0QM5eDhLVbRCSbJWk3cBh01LLick2y4SmPXFhya3Cjh20dwwCsi+Y7eBwG/YT3aXsg
M6hFJ6oHusW9+mBreEyU+yZZGg8FlViNYzJOYKRFxGjpdN7xVW22A07FrS4h+NUOwzsNds0AIoOF
xiKXMNu7tj56/roNJpzCvH4gWtNz3kKvhJ2UyHsbO9O6J1rI6c+83+nFH9ITMMKzH4eHUTBZ+Gl7
wp3gtnKCpzgGEunCmHqV2FhrWp6s3n5n4wqk4ufXo9V8dcipgNw5nlQ/g2U500WJpfJFk5F9Vkft
O8ShI6SDFDEZ7FQg1LtgiHKUNnjJDR05fslMCoF4BxoiMgwBlSOurdJnMNR3/h05ryNCZ/okzpSx
GGOB08c3VtkwzxClVs/WQ18V350R99a+Txi2+BX5zh2hFXoz+MBVOF0RaYjbUEhdfuza4OsyB1Dq
vXBv0Lmavu9l27Q/K2S42ux5V3e5KWpQhGqdd3EEjT9fZ2gSsX/qhOqO7SgIoE6fBlXdRjlG2sto
sMfIuZ+0vl3yabxambjxlyfAK1p5UOGEe3l4GfbQRWPYCSPOoTucvslpw98HbOEyJVcvLmz7pi7z
9NbFfSmfkbwNVXGahoLWueWMO9xcuusHoaX3iPIc6ZwPaT6NT/YQATYlZYmjrf/iSe95JpYiZvfS
9HpnjaTbuRNC9uhEJbeNtI8fjuehfgoPa9Z/j9dbr8qfWoJGmOqesgmJ8Qr218RfA5p7FzAYoOeD
97becfDJX9LNVeXOZEBY8BgoSIomIdoKZqsyPlqmwb0ch4xWP62CPGaPWNHrSzPEK0o/ydCHcRKg
rGGLU7CIhd78UPbph0BBkcXIcnERCseFBvUGpmx10SJeKxyclzGTmlpqFTl+5OkMNtFCthmq6GZs
vXdpsAwLhBFonU6JtcUlmC7Z3dq7qNbU0+A7b3Xl3o+mfO8HY4T9HtEh9MyQdpJ8f6NDK73B42Rn
9SSkJjGrdHUzKDra/asTl7s5sE6Z6u5DKW7x+31aLKYNvP9viarC7v89dSmD3bY71rbzMiXuQ+C3
+wTVhieSBVjLa/EnpizHQPNuJjOuyBP6AONR6gFWyUQGWHPMVvcbBusnp0xu3Gy6d33wAw+yxXZt
3KtGDtusrB4Cu7zpEmo1XH+x0kvyot2sDpFsRQpMJXPiscvgi2DPtdE8l+WKQjGdd3nXvVjkDFbg
EbWUL+bWmI/KCCJpmdlM8I/b3ebhN1kgUGpClLKdfo1D/2Nug6ee+I6ROXkOnktuxzir14VnaFrX
Xeg8e3H67vX+EfttrBMwUauIEHPK4DJZUUpYOJ9AvnMKDJN8Od2CwRNv6uxDIPARFr5l/C10sxVA
p3B6dgUxbnJOvoOnfFm+LEnJntHO5RbEU8aSpFyS/tI1+mKRa7JhWhoOJeQZx73GlpucUy78UjKz
ZQGmjhUcZMLkm1MIqFOi1Pfy9s3KR8j1qfW9ZyYbcpAlGVZQmR30IHTub4XlHXBgmN2byYJ53+U2
8oe2+DJ7y08wsa+UKttWqY8uIz+QYVizXGE1QNpj45g0GIjcyBFLVH9Rf72ubbz3nUKzsw0fFgCO
YIKcOyJ+GjvSxOqC0KfSCU5yqYlzZysJKFrdxEGbg4541z7wmhN1VxYP8ySvh5xw97q8o67G8cLv
Vygt8Vs7tz8VshF/QCXUETKzxSa5rSzvel5sJDo1s0E9mC6T2g7h/N4X7bvfs+rXkkFoF7RYPUBl
dUPOESb/9NPSBa/B4Gbup89UKzR6jnvRezizxbViG+Ulr5PFWJtWh8Yq5QGBQrvJwq6wConOtseh
uxiDtN9wOy6tIH8WC/ujtnIP1UzEapHW+MnNbKmqrnyRkwiufQfkOLe+gHA/+JZAaFGy0PszGK0L
DUYu05WTO18WiiSDvBRb+A8AymwHU3TqC8aXsKSu87mQB2Y/uJjxi0eExWFQ+nWsBXkulY3WY4aC
RQM1nbml2alp1ld7rqfNULOmK2xg5VQdPIsVGx9Vq2m+apcxMuXV1zECOC0EAZd1NpGMAdzG4nrr
LoIxPxE7gUHtSFzMJmjw+1ghPhDZZj0nJUrtqmyfLb3c+ln6XNkDTKRg3ixr122GyZiOofT2Capd
3PsiBjcJTBYBHCM0Zeyh5ao/owhchUzFSWwgaT21XnSaqvAZK0lfFPA2qa+p9fwAVAqXVBwsoPbg
1n2YEHZKV71quHqkTobOe7vSeeW/BV4E9TqCUmKfuwkbPf1o031H6zbtIYdu6PGCiuGlu6k8vOOF
3NhTsTNvC1m73d/+LZuJbKa870pg9Jy+E7bxPQPE5it8Pt58WtawE1fY46TfO21tf3+rmypmI8gi
5iURvau5On9d40VH8xFjTZ8zJlciGHcLH0clb/7qCuI9M7JbT+ZzSasxyTnnF8d8x5iGKE2cgpmQ
o5pF/bJiyZEVhL5vO6Q/Cuwsqou9w4KkUrip/CysfHf+2fwb/6kIuQwjRyjUHeY1FKlOO+66HMDC
fp9QWFkQk9Pz/xXtXXYV0HEOZIzwPhQ9vN+8RDnB3vxsHkeMmnDcjG473R+xVsOx35X3zEPkG9O/
H+xPc2D1sBS0KIF5s+lBEecoiAEfeIeTw950MfqJgHDIX54PCiaaeYX5PoVoIyU50xyr1xttYRW/
iSw6mi9HiL47nwCNa1HMl/SSZxSv5uPMcZmvtczpQL49nzuf0XqHhN2WeXca2vcdnWynAjHhpd2E
C85vp2cu4e+nGnFU7kw1B27WYgjkI8LNaKzBRNwxf+/bnNHG73o6YEtQbc3P5jUN/X7bf7fZtsgG
NIOX9sWvl2cmfZOUiJiPKwgRDRG/OuBYIBRtGuzNr8iBwf8nPJqXKHJD15EdCnoT6ZQf5qNs2PIV
xGQf0H3punfofifzkeY1UXNXrvfmFeaY6uZnevf7QSX80hxw0niX5qv4ittJ58zUK7RF5/x15uP8
aTzyMQIvJ7YoX6L1OKUoGyE3+nVzU3Xf8BdEPFvXp9kFWCRj4WoQdPVqGLcYvrZb8m9o+YrsM6DY
FjxV+YRya7V8dUgT22K5X07nBr4a8k+W2ydrZrhWXrtf0+opyd3o2q7s40jH3MWRJMW9mLEEFm3X
DMUwHW7zmFg96AifimzeeTaa6cZGG4TXu4/lKZIyB3pITrzV9xxAj8XGfWC38F7pGWOXILg/0yBk
y0DVKJwNfDuapohsn2TTz7QhyGrt+gUXAkkGGhYUKX6ZlyKpHxtdP8VrCFsHTxYiTCbghvKqb/SD
+Q9usbtThiZmqGC4Qp7cvF/3eu8EWMasLCIXU5p+2rFu9lnwYUUYcHfe8nWIO6PsB6K2M5DvlYrN
E9ANRBc8izV/FXUQXvhYEZdsGCZkrVq9Ld7wWBDlg+AakN136TaJhTVDarZx9mUw194lNq6oEHPH
zCiglL6i9gwT++kMd4cSNB0HwmBrbbuqurFMv9IxHRgAO2LTJP2YTBzRVWTHqCOiB4yV4Q0ovFTL
aRjxlMrL5jYpKWx90zKzkW9c9HXxITtsMJqE3aM7cfz1zyZsaNaK8hX+xM62BiommvuXGHkf7YoG
kptB4rUJ9BnU11o59c0kkbvGmPp2GHKgjyxY39E1ydF+VCWYNs20t7jBMHVta5j5NCkaEjaOrWCv
c25OUjsfsQGmAZICdLvw+jZDLA5rPNCJRSacR4Aq6FgOwm/qvQu13ValvFSdfd1FgBHLlKElNs1M
4tluzhA+OecNh3lmXjVQxXDPmuD/6X029yClMVi2Y9rQkwPvjaAdvDjnX1ybMMCGaqz9XedE3k7O
8YhEBvF1oDPixE1oTaVIATF959EMeWUFZIFPXr732ht/8bDEtbirIyFRU0HdaIXhscZe+zagWqKt
4t3bwVXUWC9rPH9k4erAyyU81pBk2hn+hV9gIj+7OI5pmdSXNvW1h7oMOgMkklk0dz/YCpp9ZQCP
kYcVmpuhg9X1bb6S0tMnJBBmjIvJ9l/KOcROcgI4HTGh0BF1y5rdx02zHLKFdwYkVHs2FRWMsCdh
mBkTc3Se7YeZ4F3DZDjUXvtU1UDN6RRYG3eJcW5wyy1RKeXIvc2+enET4usVPfpzt+5rB9O1af6g
4mxQoS7uAU7D9UCibzy7+L/QnEBlc8M+0LtY5rXYj1N9EilKxRhOEcybiCg0dTXG7Wns0xvHzz/D
8jaKKI3aspOYYoE6m2chxlkfAsT8DNdlvFA+cwCsX4SRbCIce7iJnEsnASecU9hbFa4UCAtgWZzb
qaaheGZJVQ3HQ5FH4nD25k/i1qHeD0ooIsNEeTTkVIM9QwnYJo1SGxsLSiPpT7S6NIVemV2NpOCY
dtG5adBhcG7Kj7eCggnbXjoG5m+2bE7eiugEBiHNHho3PMCjcu9gU794ORu42iKcuXkrdHOjScBi
OUB9TsohRR3iooCOAGmam6HZF/FptkcAXCTy6wovrhZUZeZLJjrR5PZ9LVXzhvX5Y4GtB1tRWDym
705yHW5yNegQDzC6ZjpkYbmPiW4y/bMzMWfVzMN86bUn4E2AFd8mS0yflj2aTNGQZDfsPUCRzD53
TsDfhA6v27x4c53qJBRjoY7SV2tK0RzR1HZHYkbKiRBnd96lw2hvvZgFf1gjpLcDO1B7/pom/Wtq
YCBPw+RBAYHPkuHIQEJ5clYwopoz7GaFHWKKgiBPE5bsBGJllGQ/IIgh/DB0d5jmZBggE6QCD7d+
N2HZiJ+4bMvoprLCvfLcG1noLyutb6BDBoivOYnM3CRJSBHzaLdrWqQvYSMeVR+1VzTZtlkzznhE
wfRAPVFeRr68F433lvvuhxr7dzunhyxWagDk5xdYcr9NETFmhLg6CHTPbca2Sq/S2MUAdMR9EU4P
KWxFl2x0aHhaps00duwe5BjuA3pSFc25Lulfijk65B5XrgvoaQfDZ52HT7/IU1P/vVaf1vRAjlot
x+uiNLxY0/IrM/92dR3MRRnmvWF6FrjNDRmugLhlQqjpO0gjSf1mOnbkfsDAoXmzW5bs0zQF/VC9
9O70WDgRYA37DSJAvQuAYLQSyn9g3HzBJ3tjo9vbn3tnIywRRTJ9N63fppkJqMnpfbYRzlaeozAU
I077n3nBAsL5XwjNju/4bEwwpQ8FvPN/ZwV3Lg8aHNjhGCs4FMt4borS+Q3DvN6ygj6ukEOPVQ+M
KMkBzNcIyQGPej5ykWqLrruhR9kDE9/Mwm64Si0hFnhiNifLMBmDhLIojoj6NH/zYhxjajhwXJP2
Kk38g5sOPil57HBsdZXjR04TnXZkZBp47dhesQH9siZct38+ce/vdPJfpy2IV+HcI3Nh/sR1h8aF
bXLeDke2aceSiWNendsogDxqsTRjhnlbqM9mmcOt63iEtYUO8XSO4VyYnA6fnRysAMqVBv7dYmg+
KUyAHZ0loluD721vCrA1eg9bMod1iBidq3deRQHYcCK0UJKxrLlp9ai7mAcBCnJsZZ+mbErNOC0M
sWkW3I9fXHtDcCBMCcJvu5yosl6RXWHgxwxX+S5bolSTmt5mxyK9Vj/bbL3HgV3+DxdNRP/FaOFE
XeGHJKVEf71oYRAWgbZEf7QyAQFOxU8rPcrAlETnXu7cPQ4ubbEzmfJMj6DrctlI4DiztLBhuQka
VGS1h11cbd2RErA/k2POtKYVG2x6/kvDNq68LoaeK+czaFI7fQAmff3FZpPiWbv0cVe2SIbckExY
cRXdw6BnFtUUbc4+SQGlzRP4z2Mm+PuYMSk+EhVGCJPxbxKEZGwLN8qS/mjbvUuWIL7xBNMFKctE
ZSX0t1BBncn0tpuDCeKvcybpWYJbmVWGBG7Y5PES33tqvRFtsGPyO64+Ux0ywF4ZmY8pGOZ2eZhh
GjRmUUkkPs8hV4YMqqe6rPhCB7gFDgTzj3UdVxM9Itx8ztQhL0+hzLGtKJWdoE0nqjdoruYkhEmV
zzA8yvmIFPuYr8uZh5RPsr3yesxjwhZuoVnbZOpEBy+Tl40hYoWJxvMKieQogI8ytuDkZMH+LN7s
GO5RsjwXUBPWALeG8+pKu0pRkBd4TphRgUp4C48bAExetjCxtv98R1w7+PsEFggX0Yqww0iQSfAX
WYg3WkKVCzaUeYNmUlOsHoYwn7euhLOD6M5ffbEZhoCltMWb3G/dbafTT9ZkNUJsdgf8kAynThme
Vd3iHRZVt6GX+GiMeZOV1V9JOgVcoH/1a1LqnUvpY8Pzf7k7s+W4kSxNv8pY3SMbgANwoK2rLhh7
BEmREkVKvIFRIol93/H087lLXaxMqxmbmctJswzFxiAYEXA/5z//MjbY81j2izmtrzKJnuGe7acu
ebCD/N3PWDgK4ws4CxtqazNDgVWWtZ656Sp5QxrF81qQIrY0IZ+H971RPE4nBBsyxjjZxUuOq4Px
NexjnB/qYfoUSOIO1v5iNHijZ6O99VtM+sjZIxQaumuWieLYMiaJeenrsZjPYTC23FMSD4mpW1I0
nzqwuqOY84zCq7NCihisAwe4s9t6Am7MTRwO2RRnu3pWHHzZYMmXs+ApZpims4keBrorXtWK3+bU
SKpI89r8PQ+ife+zNhFJzr2KSaUft1WcYWvcm2P0XhYYdqUCm5LuVReUUVHfeQYTzLbE1knrLBRx
q5XuAzrna9UXE2ryTZLAFlThV1bKZ9Wa0kVjaKmwoTjvv01IQkOyGzJ3gNI7hkhHgvYADHndrFRc
gUGNsBLgHq3Vd0UMouLfYCxFmeZm786Igpn0E9uMPZpEOPQJRsMo2F+XMnqM2vyomap9/FJFww+C
GnmtmB4icDayRBLhFgXWN45BxgnflDVmYmcOFabSdKJJU163nnzIDBi8itWlKs4u72xFBlG2Nvm1
n8coWDEGNH/x2wbVd5QjJ51ZDPSRbXNM4JD6gAgyBupQBDonZuyUmaCHJYdrI2/Gq8WGe+/U+DnC
52+6ES4OB0Alu+sgRuIkLe79sPoWqlWIrD0sb/rmMWnsb/oEj1vCad1yviceEQYAmdvMO+y7mqzm
c9XS43cADxETvcRvn/xounOFwWJD33PlTunBpSf3jZZSrqD8swLaIkuan+em+lwn1d2idBM9o+Se
9jjo2PyJrcQk0gkfDMDzbYg/QSuU8Z9qu3sD4GS0gAJWyntLUcAqgx9M51OcTNdD9ALSbxj6axvH
F0t5wNrMjHIS4msPhn/ai+TS8iY7aw1Joiy/TahKGx8hWzYxuGYy/nXIKusyQE9zMVmcpgyHSHs6
LYs/HSsbexJfEi0xrSMSa0J2ViJxPlflyH5iYp/mrPGdS295MjIP+8XQZADoT9fTsv5ws8X+kq1g
ydl4bcRowVZELL386sfYQ9GAmwgDQJwS+J5mXCDtxbip7ksA2T7BuDDu7M1kixG3gMDfZggrhiE/
eL1B8Ig3FFiczQol7elUHQZ3KnfjDEmzPMrO3Wl2Esa2DlYVKZ/EjjCJ8AyrjPz5utlnBqZMa+Jt
29kUV7Ox3tig5od4xNhF4LWHdN8+rwHuyaWDM9hq3xmDRSiMU68bBL6Y5KKFFtgGLU3D5t1E+8nt
3mebe13iT9AKWOIMJU2cpex+X2NsaGVY2xu2eb9anr2HvnasTWFvY088eEGF623/ODWEMZYrVJRp
abCv0ldRROcDXvVVnM3wFRvjYsv2AuVhPjbhalwSmcpzu77rG526R19DUccQtEW3TJJsumMfJ3FY
+Ejgm/roODLA+XNND34pnpImyK7nCEmsWAn7RmrOaGoxsSCrbgb6n2M1rTh0yvSYp1gKJjkmQglh
CJfcKI1NNSZYT1eue4lH+w4SHUJ1dZT6KIQktLQU3XsVwmEJq7KF/JAwUvFJBA1pQzfVJDDi88eD
HS3xyUOw7PUN9vwhrkEkdcLZrJJLaZr9sc7B6S2GhzthwePtYAhe/OKxISVP2G50ymTrXWpVhIRW
BZ9u7uYDYjPMh/v+OLn+QVpAKhl1J4OW+TFIzf1KatVs26+I+rNdOtjtxWn69jLH1s8Gcvq+mKvh
EtfzgNt5Ee0rj7jaebRO0ikZ5oASknnsyE0aMTZkLf4SRv5jlox4ZYYmdJYQ0VHhYVdIDylEepmW
e7dfCEDldIkD6w4rId8HMYE/aBA1Pn+JShxt/eS8cgDYTpQAQ6F1gOQ0HjorP0fD0h/MwqNLbogv
P7uG7EAyBBlwDFE26WLdlTCczhDsU5wWQrjHKBfACNFYn2kLM0QmZ5+Vmo0HP2L9GhFU3uOELGNj
yx5H8SS+TWCIU6wAgdKMJVclpVnZWWfNAM46lCgVEZl5TAph20XA6jI+aglX1ffsddn4HnnwdSCs
YcalSjWlzYBe/ZrH3lenWDE20XcsxOKRlTjZjPOivvs2RrAdfcZ9MLnzZ39hmVrnfmsqPYNbAbSn
Tg/Ks9PU6HyekwP5pExoq/3UZj+WKLpoenZp464pKaQZ17WcjIjWJg9nJF/s9VFqwrSCiNawuCNx
A1IjPhLWrUXQLydpt1mHgPFX96DrpHZh+5ii4kAyBQlDSM43xkB3BkxjAXjjJLbeq+1Tc8gRv8Dq
b1n7+StSUIrPawj6W3TZ86SowSa0c8r09mFtimfFh1Xsc0/AQEfYxCgRHw8kAQkiyLBa8ScENSdV
d8uuTynt8Ur1BDWnyq+7EOymR4SILxMy/maTkSWegiteET3MuBfqc0aQ+5UxNLRW3KNFMmtUm1fP
mts/xnTuMtnLHIygyKaDNeDx2Ceo7YsMNz0R37T5VO1V4pfSbGmC8NwiI2hNetERnv1ONijLIFK+
izqCU9KBcxaC/hZvDlyoveJs9ShfU7K8Oeft42w0mD4ED5G7Mqu07+hu0YZ404MLc7fIk/eV2EMn
YgQ1GA/ZDOLgeWgH2uV59GGo9Ljt2Etz10jnWC4eQhP3qBtoqdjGQydxCqs+TUWH/1kHi6uX7SnX
aJrSAwbGqQ3bOzMHvykisiBUNNRAsEtAnFEuvhBfB2tOqWuMFDzGbILLFBMH6Ylr14Y3Rac/dihf
+DeZwCoXiYEig1Bsqpps34SgaDb+3aHIGMggyYjCtzGeqIvVN2KNBVgkZeRVate3FNF4Viql2hzS
n8gxf5JBf0iT9hvSNHyreJOXPpu2ZjqhJOKgO/ICoKs4M9VTGVEXeQgGBNnqSHSL587AnT83nvQv
iEjz0DxuUc7YKrjdgxLtOKwPrLbNk6o9NX4QOlQijRttVX3eNe2XjNE1Ihlq3wLQJk1p62MDx+gW
xz9/kp/zRdw2Rn+TSFjQYQvTuWuDBzNKINUyv/UC3rrArBHOpLcuuaoQ5MElB/dhcvN4E81PpgUf
2pa8Hf3ExxO5iQ0PgScSr4VJ0yJfAbfg809KBIalIp+Q9+aPQbUj9ju47pUUlVhqfrkpODSHOZ1u
EQ1eIpDxjT9Gr0Z0U6E5B63+aorwvTZWDHPgT1bIdwitr6jJp/VuKjnWcEkjpkey3zhj9Sln3srq
g9SF7KXEiH4QH4CclyqVDXvnLfJ5nZrnY7UE382ieLdsxALqvO2t+N7zC+IJ67cszE6WAkAKkF+q
N/OULe3rCHIq1DHO1L+1HPB9DNaeQ8QmJi3pPoq1Cs9rW58KQS5c7zkmjcZxMjh1ghDLYcMgSXYU
iBuHxjm4MWxdMafvGhHxYTpERthtJEDg1mHoru82YowTR+uLn/kv/oyjXeLsVL2E9cXOHH2SXRRU
paVDVfRcug4KySEbAfUumVK//1rLIj7oqUqfgzl78aP4rYzxEhv8GiX1QOamDMv9bO2XmE4ekjjL
YYduAiOYWUwU1SQfVAMNjtLcdSq5dWzkXolWVD+uWhJ3oTGiJuOXEN3WwJ9ZqoVWQenrU/GSZAuC
QaXw0P1RHbNrRzHZBuSpEYwaPGjhlFZgWOpL1SzG15KUhhI5tQbgNG5ta+FEhyiln1DfYKgArxRH
wYnCr1A4szORfis4UTOAyOMwYwU1Z/GvAYDW55joHAmcBfKXI1Ra1XU4eG4m3X4yT62HNbeq7EfL
cNA+33vBLTGMh6Iias2Ce3JKOqxoOs9nipPk52SJS7aWr4Pj8WG4l9SJTpZDzpHoJLmknkc/BvEf
ka5xO67e574uw42rVGVGj31QJ34uapXN6EGnnlxeo4V4Tr+GnsyrOYmw15z3dQyl1Uw8iQXiFqcl
/kgFo5jJwk5UBjvktHOOq6pV0ugXE92ePgQnZcWdwua7E5vo0zm5jdn51BEyP6llPy1oFhsH1b4E
oDU7ioMM98AmxAdnsSBgoLoY1qA8idqUeNggJEKscdYC0Sk6Oi4htX6/RepplFhx09XoJtce0e0J
eT0YGXN20Pe2qL4LfGOiar3tJk5UrboNJfNKt8FdWfwYgvkhwFFt2zsI1JK5dE6piYNN5r1WyCD2
fSGv6xIC7SIB8uvFFKcq/OFUMdiDaaP0DY/apgPXQuxSncc8cvHcnkaEJQrxcSM8e2Xnl9dg02cZ
oD2YWULbZXqvMgP+p8w46ap0k+d3aQJLyKdqqpTEUGuWtfIkXpsTK9pD4DTf9chtWdjr/H75vgbW
dWqu92OxYv7rU3F0QaZYCuW2CdLvGrZCKcq+iqEPbvefZnjbUyUf+mZ+JFUal3DvYQrHG3IBD77q
XwegClhjaLaUr0MYGdWuUCovNW72GsSyHLzuJw0Tv4bJIH81rjIgn6SCcN6QlM5+p3e+tG7vuoHp
MdPMvVIg6rMrE8veabqLX9pQlzLse/lTqrQ5BQMcurC/ylV51/Qsz/qUK9RERg811KBoGH9Iz8IP
G/LuIV8ec4fevefLJdK7xDVfy4Hz0jDi/eixchKM9xwp5NiXcF3NANqH2pL9jARc3ID0CPPXSNpq
cTqXG09poobVuA4N94ue9OrPEKoFs3pMjpqWYX5bk+QimU108oFBEzuLqpEwqFNzLeRy8K9P81zg
Kwxmb5jG2+iM3/pwugcOY+CQRek2PiYepwdJl67+NhhtUu/0eaExBIMBCyMfXhB88rCY8rOqmSFt
Zls9udADrN59Cf3+i9YSBUibSSchmmFNu+2MdRdA4vpI6jiUhjDel9TDYI8cqwNoSJSJu2HUyMtn
QFANCcmc9SRsahCzpyrQoOq8XkfqC1kP9M6qlh4Efgr0oCejLe8CX2l7WXitnMW3o2bCVhHGA2xv
CqH5KNSO50P5RMqd36l6DIutbYF1jdIL4g2hsC9VaVmUnvpdTmPnaaLu9GcAHy3xsr7KlQDTKDOZ
S3YGuxhmV1Q7VjhcFid6V7O+JIafsja39Zge9Gu5aqq71kxS07Z5oPF/Lw0k0bMhzz6fPOmgCIsL
+gi16gPbHfIuOWgMaIZ1ovHmObIgnDKTUFMX+GfexqTaY4Jb71O0h83Ur3s1woRqxszL52Mp2jvk
zd86mtu1Cb4ifWBwAZYBo96+yfL4mz6HGsua9nJuEazgKB9Vy87vUZgojxolifPmiq+/H91pIa2v
BPhKzSuN1xyQAhVTcEBbQpmhzkx/zJ8BjvDCwktWuRsMDLStZd5lFEpzaqs341GPONYCU4La+7LE
X4c3d6mw/nXYe0J5iy7nuaSlxiGe06JjyNuU+buQ5XNSTHcJOWSeGVl6/u3IfSPgHmv9pOGzqdo1
O2fRldeLMhMoZFbu6/ngoAeoHPoG9WVdEmr7XqFTqmxhRpZsl44gYKUqVPVcoqwQCJS/65UCUdNG
XFHsib0HMm4YakOfQq1pHIWsNh6qoF2ZhMDGKd9adWIx9jm7s3NvR8zLTGOZ9g5i56l2jiKq3jVh
AIo9M9Oy304i6rfPbWtYMMqLu2QdKFAi7xktzFG9Zax038xg2at2JlHaWqcr7mJJdayG32rVS+th
B9u/pDmKxNU0568Kg5wGakit4Gb/eIzw0sHJge+1nyENNtH6qDq9Bvod0ImuoXuaPD/Z6D8hHrGh
D4g2aypCi9z4i55g6O/m7IcP2tciQ2bNHgn7t4+OFZ4AWW0Om8y1n4OFdinnvEoq8HQ/Wj/PBoOz
xubt1oZBtCG1jV416gwPMjCaFge1OS1EcxVZzecl9xo6Xpq/gY8lqNHHDi7GrQiJ+VroYgUl1F1J
0ETpx+/qHVW/LRYtHZlSdHS28sFjkSocm0yJVZn7kSwFgkxiRr7XML9JY4o/eFu8DnlyI6mc1owS
jdp2n6cJquKS7w5jlUfTAoYJ0YgWBMfjsv3UDAhwJUCHpwoJ13Ys/DvWi14zOqVLT1MITRn6ySt0
LJewnffA4jsOl0aPYfovWTyVzTxIWmcfLNfCYan1gEmrmZge5VWMpIJuF5M35XwBTMR4RykcirZ/
Mxl4EOcYbPBTTtviHeoo4G5I6IgVgKfQgTlKcOsSOwuXLEUDkq2wMcafXpriH1o86zUxSxN+3ZDu
9TzEM1H955KREiWYLjPN2IfK7/70KyQQQ3GdOuSV+H4ZnplpkjZgeFuFgWvLAj9x9/RRt9qqwFKi
+HgB5a1cxFIFNaQ+f2IhEXAA82JiXAjlJ3itai9HMg+to/V2nrJw0yUtLD75dWk67P79rxpM0DiG
0S0RTCD7izbHaPMFtm3WwfZEDzRmLKOEc9BDC3mO8+pexHxzVjYbz/ajffewOmzdZFiDM2FiPtTv
i4MBUmYgPW1c90vMBPyqNIh26fkOlCUbuxmM1r7KjoOyeSlkdWMMGPIzpnzxpzetUg/xq+ysgPd8
AKvxaVKxP76OUer6/shWsKLrCia72ShiQE9HBAxPmNPIAo+P4PUcsw6JsGG7xtgbc+nYGgi2I++H
6bspQR9Hyt15qh97lmSFrBQYhvJtPDZ0RjKA9Ad5+F030P3afRFieBwn7HdtPp8sywkJQTWM7L//
ZjC1nQaxnSei20Asr7qJBkN62VtG4MuSm5SAeI07UlF9FVAPu+z7khQvdswSwXRu3EyryVoHZcuW
kDMMRDpJs3NqiFxT7l2S0Fyg1Dn3hWJ85NN427SE6i52cuv4cLDaFR5cochTdUTxjj1nCTi7G9la
osVziDgEfWtASbdmEG415aL3fDpPN7r2KFI2TcB6HK5vksIWbg6ql1KWhDyrJs5ci29FgxrDbXEB
aiWvN6fuljMUYlfm7TR5KPbg0i0R7WkXsig5eU4EC5kEzLQ6a3xJ+24zJByybJ+FzUDWhZK7UTu5
molp553EYwBCjGzP1MV4NxxzpwEUPuqGquRJm6skWXNDXusXtW82cNAB7ocLDlXIyFULnzIdkhan
eRflP6vhSS+hej0r0+fEoykQNVxK5ykPkkOYgA94GMRezW17I5m97mnzn43Y3VlFfR83b6M/vNQN
c3U/5TPLbUo2PHGzzSwRYIrsunMUOYmFRluFUIzXJKtswF+fVXdXRsHRT8hIgqgjSg+QJzo067U9
xsoeoAOvgb+8d+rgYhjhobCyH9qUozBY4QoFTaMhuGoV6SMK/YegpwILBRWYz3Ku0C+JKYDmdExr
fJ785BuMQ8C9+UrDnDWjng16wkMwyuSojaE00wsjbAKJcZJXxAE1/Ms8SLR+lL1BeaIyCofwymmy
N20s5HrsKEElyF4ST0PqvKVd/lUZGKlt06wIvArILfer7gYS5ase18H2Oyxd/bT61EG47hDtCCqR
DKCcijM09rAtOya7sTr58MB8QKJ50gNgSzKxA6C5coLgDi/ATyF0vx2iDJbaCM57T6AKe/E8U95X
GDIxkgTMG6VysKI6LBTFb3CKGy8L8BUujTcNDtuekhPPI/AUCbQe9maVy+dudTDhy5bIDJoDGERE
15jM5xAVDfsR8hse4HyfGIyOG3f08ErFsZtB/Ochhj2r3n2+3PB6GEAWfX0NTHituEqoF4669tO9
W2XcJgWRuD4zzdxLMHCGbJ9VhER2ELMFBk1QdJPD7GSHPvWeLJslGbbpD9yaWeAtsjw7mxEpdYho
/c8+Pe05Geun3sJIlfHOJvD6W7hmEOGVlZjq0mZliYTezyH57LvCfLFtxTrAAPxU8HrVPRBYRVKA
ctnpldOYHqMOg/3qOmW5HdzX3J1RFCo7CdXZKHQ0YQcsO/wYxEykieo+cx6WSj6rqCAO1JB09D8t
g0li+gpVQNCfOW5zxq2TZbSUL+qESAuoaTa6GlVFawJc1lFpyTX53nxKWxqKQv2hsaoA+uGTcfTa
otyFs49LiNXda/+ubGW7Tvw9vHmfDpBYHNZI7MqhhneViDmXQ3JyF4TTNiOrDaaxAOveg0LH10q+
lkb7ohytVM/I4OMrmhYsg5s75SlSJe71CugBiEzNODtMT4Mv2JZ+Q0WIDpOVnOWOdeWuWM0H7X2Y
q8MnxHQ2DXPXZGiIO+VGh5MIQYsCmm53AcR80SiLNbNyxN1KI9p+rcD5EZ6SWxUlYqvewmXNag55
/Oyrc7KqQsEABRIMrZbIies09VRdUyhV46nP3FW566keTGNPYBRnQfWSO8VPofBT9S779XpT1P5Z
Yh+frt7PYmqQyUDRNYv3RXkeSefVTuZ79fEI18v2MeNNlnuGAR7fQz4NA5CJmU0jqQ/5TJ3mMxI+
NnTGeOphmxJtRqVx1ajKSr3NuiJWcLrur2fJSa/ditSzF9zhYItTMusOsMdeAeVxdlnUQqF2cDRH
WY/z3jCnkCRw1B4WQ+k2QbaFsXML+mG6hmd0yd/djoXXaD0KbnxqeCdWVWr7Cr7H6/KTN6NXUyzP
dYBx3Tb+Z72TjLB8sDsyKeWZ76c1lQhf0e8ehoUFxtROGOHZxhI13GTl8F2tNXrvd8P1VkA82sET
dZa9smIboONc2VHyHuKDceWaycWq8TZMyvpbX31ZhPugHaRU0euJ9TkvA4zeaRjLSSRXaxQ99bdm
F3+vDfFa3zv7zKmwpK75QFVVoTcbw0cNuix7KJF+qEpVhV7Ytx1mCVfOOJ7Scjohk/oERf+xm/Cg
R13/UE6f44JJMpKIh8a2BYNE8hcpbHR9a5SOsSnCq6Rzv1ZtM/1C4ywLMMB1UTbakfjFgvyPn/N/
Rm/VXZVjiFF2//gvbv+s6qVFO93/5eY/Dm/V7Uvx1v2X+ql/Pusff77JD/1+0e1L//KnG7uyT/rl
fnhrl89v3ZD3+tfx69Uz/08f/B9v+lUelvrt7397eUVLS15m3yY/+3/1FIaxaUNN+49//Q2/f1L9
CX//2+Wl7F66f/Mjv22IA+cPMhikdE3fdZzAtuD5TW9d//e/gYLbf5iuY5uejwWn47jinz7EjvmH
qf6Tnh2IgEc4ho4NLP7734T3R4Ai3vJNRQ20PCyK//vg/vTuf3waf7L6NU3nz0RDk18gTAiplucK
3/a8v/jskljt52k0excrDLG+zE0EEYN5LftpPq/+ytqQYEC61OQyDc14SYa8OTvdzMImXR+qu/Rj
muikAohOyCFQ92XqOframMAr/bhZ2XDY+xYeo3paGT4noVOfoHSUZ0v5n+hrQl1rh0GcyPj4uPvj
MX1frp1HPh7uqw47I5FdWmmT3h37fJsTwnxd1FzE7H0fi8ra59jehY1xWl1q/8zEtV2wqWz8X74o
XYJpn425IwZbDC08qAxtYObgt+ZDGc3z0XKM7RQb8SVnkdx5nqdql4bJ/xg71zhgkeLcIoItXPOs
LzpmPDh35k9WYSLzEDNjQZP3m95rq99HNeYwet84WMpOxs7h5fL7mBj/+eZcE63XReauW+dPMgdk
deM+poIfbvLO6wlwCs8ETXQHprLzWV/k7N4I1AvYCCSH5KEkODdwyZG0McvRF8ZqAdnoq6451Mec
vxleX7cNRzIQPg5DHwsC/t9HpW9yHP2+MyeigrHqaZQ/zseFvq+vmInhAXIsU3h3ALjkt5D6k7ro
dyp88ZEYMbrbOQaqSOH71B2eohvoC1NQjFFJ0hkiS+uLGtl/nxv7dYy/zKx252p2YTGY+8Rq5zMq
ZXiVMSqaeDyTeIB1CFLJ7bAKNOdrAn+L7KCDT7osI8/hnOBUOElRHWdMRcfgHDRg5cJKx105EN0m
qrDamhAOoX6t54T5t1UkEq5MYJ6dGlOMqiERswwT5zxZLsqNxvqBdeN16uNDE6LY+nVhD6jKTB8V
hborqTCL8of4Jq1yH9AyhaujL8Lkv69VizuShfc5XB3ySxZyMzirkhV7aiyYPP8kvFMeDHs/RnlU
shUeg3TYBSFDRzQPJB8aQ3eeauwAs4rBDDL17hxjebXr7eA9aAimTpMoh2AEA6T+9eyaSTU7pnqm
073N3fcQmXtniuOYOswMzeHeGXCxQQ1g7qzR/mmAjvIVbedtZdFXp2k/nRvPms4DJkBbRJXMe+q0
ZsKr0HP1dnjYYK8bDJKqX2+Km1n13qzrz3/528uJXKcolPGB0Q1OxBP8jt5oWATUhb42qHMTt0mM
kvRVolchAJbucZCbQozByUmM13Zs4r1RXCPpDikZfbJ/O0gaDa5cW9zsqMQIPwDvUxYbBpb/8Uh+
I9IhdwuW++DNKQnao/TOsh2VmQ7J6Bhd7uOyOWRZglR13s92WBy7fjLPE+OTM5EQnUnAjF2W9XmV
Y833d0SqZkdI2v2FADu+5MDlKv/BL4mMho+MTzZo9lWSxsqc1J3gpEJQs6b2zOiP7NaSlaJXN+ti
tnZLEb3gFaH4NXV/tpGL7Y05+hEtfEGZOxPj0HvJEcLEMRvhnHWEJGEOrEhSOGhYvH9nSKHNORH2
72v6Pn+yRiZa6U999vsN0VNNk7EarKhJmYijzEJ0QZKFa8Ly6hgONoLeAxnduPNbEhx/HVIGw7nB
nkWvQfouGZDM4hgW4RA5cAVmS0JdZL6y6brKHIqsTVl31VE2Lvl0JR+n/i78uuo0dGKDNx4hibEh
0C8HZSJ2mQh7XGKI7Yns02CvFCcoFZwtgSXUyFkwn9NovI2xKaaGHhacVq1tIvy7wKrtnX4rHeX9
6NiXCV9bgHi8Wuz7tSCFsMoW1pc42Jp5S/X2z6W3jM3L7Hjpr3XZj3E8D2nmrmSblEfgIOOQRdO9
QYIfTDxsGuv6JsHubVMng0M9lTBulHKhR6uQLaxJBBlQNls3bZn4e9PBC5PhbOCARmoZ1wTN1wZX
9WMxBCBwKgnMCsz2HGP7ftY3Q3t4bcxqIL8YnxY8ErpNn8Qse1K8LZmwdlVS5HBKzOxCuNzACedG
StCR5g2VnLqqL+THNbtLd4jJYjS1FVMnD6livCQ1wjKBB2TuVCekCcVlNfPislhDcRkmr6ZtxCqr
6N0JfS7MwXJh8ZjxFDqFBcLtSC0oPSbxZzK6V1EEZ9NkhWUC6u1xBf1cdgOjPFHBEvXviXg64nQK
vR5iF29BV50kEHZgq71A37d4tb0NcvxQiol1vvPlcrBM9yRLFYyDd5GFW1QTH/BFx51ukqfEy29G
hFnHaZpXXNAYhSwpcEDohNu0W2B3YRq/8zPr5Ntw1zDCODQ865LWNh5IMGMb5iUBsdxzjd9EVBlg
D+rzKVrz9yelb8YUQgch57MTbIp+nQ5dNHye6X1Tz7mF5BQd4VLQUve9yM9BR8YLp4C+KP063Yu6
fBxU7Fyiyp5cFTv6olTX/LpITy4oG8AHAMavBwIypTA+L/K3dp4+FQhFr20MhDdxH20yGzJA11qf
0woxJ6at4IckMw4IsOt8fEqiin6T4k3AYttMxiCwJjbBF6ydv8gvJKxZB2sS5rZbsDALEcbM02Pu
ovoNPay7sulpyfJu5w7hNVwdpukxGdSBOqVR0FuxICvVbZ6K0XvAiia7io1uPWB88cNlBNPVnB6c
jCAEyQ3OxrkSIDEUdexDTmYd/MvgsbCS635al6MnBNN08d7Z3m21rO6JXnA3j3gO9FayPrYB1iWR
M+5RKIcs0M2jh9E0PNFH2c/FbUGNJ8gXLpMcrnjKML5Y5W2XmddmUiGajeJnWWHltJKkJqifdmTA
kBpaFsdUruMWt0Zygv3mmDdq4CT7XlF1tlVXqX3gpWYAjyC5IbuNWc6mx53tiIWofddAOcTk/Mxv
lnFRfwoT5s1ur3afgK1lHYFMwxmbNSfw9lCFBgbsY4e11BQzdSseEiRhMDwmEoTX2aJpI40We34P
GuNVkBs/e1N4+zFv8AROPaBYb1FmaBjqea/WyL9J0D9YFshdP2DoEtVIPsvR2qYrRUYwr96uwCcJ
OuUhGjtOOiu6zPUpZH7B8MQrrxKT2WAnvi3kOd2PRPptlLfS7NcovPPosszPjVvFxGQhC1iSiTWt
q3DTkZ9skuJOzrTw9gbhi1+5Z6dHhQOHF+eVArGOuPNQzXzOlP+FLfJ6PxTyJPxF8fNN/NVAgTwo
N/Wc3swes/GQwmEPqodOGZGI3TTwnJc1R+BNYh0aE+LI8n2JS9CmKj2xz2dnG68Sw9K4/D5Wxj5J
UrY8+vFSthYm/xBnCCjMt44xPvsD+fSoXx8nF+kOeN3k1sUR+87v2VIwH3CdW3Tb4qq78WwMBByR
kZY+V9PNQCZAOYzIUBfryhR+v7fW4HvuY78TcKTjwxDdZ15yiT3c01jp3Ks2bu0rwWQVPvQmrzvz
uNKEXiVweHphZZsqCxZIQTx9nnHjcROcbPh/SuseLGTn1lAs11R+9XC52tZres30nZK0QzZQEyQq
JrFCnB/vlyhOt3IBCWkJUZ3d4LWLWhZCByjHQUpzAPYyD4Y5My+ajnPofRrTKuAsxkU9Lxwy/Rhk
9JJYlXqYkfwGKM0tF/wMqQdDLXxropBY7uoqndBoF+OXqnBfDaM+1BZ/uNn5e5GnuyionqK5/AGZ
hMOe/GGDKwqTZz6YK1vGPyoJPiHH4btlOvkPq/deRoKRJ9plvOWHb22AUY4n3XTTl+l+ibDWIkUP
TVMB0Y1COyjm4lw3Hj3Toto1xqPpnpFSS4vl1mFILjpP+LjQT/q4WeqfrFRpqe/8y8P/j/chJL0J
jDqZCTnrBdWRDjDFmZAU3TkkxVTf1heJ6nc+bk6QaX8/zOCPaOVA3rRh2Z6zlWJPX+s9sz5FiMna
zLsxCnoGfbe+KNSzPp76cZ++5nkd1dv/8uGPl0kr9/cvW75kI+/NxwuZcNdOS8zYRB3VxxP/5Rd8
vM6YhapcxJ+a7viff0BF5Xxg+HVaU5wF17p5StUel6gyfiDTElUWSBlmZfib6jv1xcdzPu6rFmWe
+nH7L8+RYwhz3Oi/k2KGVE69/sfFx3Mz3TB83NbPidUhfdxXDnW6IgFVrcW/PbIhEMmGKeb8+0n6
R3OfvMhsSu9rpxUrNtjyzkKxg38AhfbIUP1fLjxVden7yNeAHRiSnZvoWmusFYzy8fiv2//+MbjL
v19FPz9TtLl+hp1OCHtITc7ReQQ3jCZxZroVzss0mz7pq6sjaSrmxoBe1FMbopw+62sfF0lk/+t9
ZjNucxbT48cz9LWSUJaN183TJvvzD+if/3f3ccYw9P54+Y/nEIx1X5PiC6dZWOe4GLloyzfDKxam
xYR2aFzu/1/k0fGB4v43yCMA5vAzW/6MPeof+o09+tYfgUQG5gaElnkqYOs38ugHfyCuhRrnAuIr
4BF48SMBDUJmYAE+Cs+zLRO88gN5hCMNXOhaDvlWluv93yCPQsndf8HDp9e//80lGstEiuS7gRBE
Tdr2X3BHAcO5xYAZp1is9UrVqCAqALfxZuNU1eFNGET0N2t7zqXzUNQ59ZRfxkdzvk8M5AjGNJ/K
vmXc2Kbox6TiCgbV/+TuvJoix9as/Ys0Ibsl3WZKaYGExBTUjQIoSt7vLffr5xF9Zr6emvnOibmd
iO6MbgqoNDKvWetZ4F0ld3mBeo5OBiIdkEkyyXGIIm1+zDXphONUFtgyaFuh1W5GP42OYzt+YRxN
DbW8/+0j+ce89e/zVdPW//vr5J1i/KubAlmKbv7hmp16h5Wg6Ylj1C0Gm0a5m+A6keVMmxfpYOnI
y6VZwMpJKg9dX2zwtbj2cD62PTKLpThUhv5SRdZpcXTuwR3erQUpyTnraNpEFHa+pU7KN56FdFHe
qvqx0vQPWhD7/vuhKBEUrRp6xPvRzhYxrqTxmGprqYu7g9svZA3BgHTH2mkEHoo+YdEUi09AxDMK
NYoCczz7fR7z3O333GooSfPZD3m+T2AfDeYePLCPbk9IPEjW1k/fD9+jkjmv3eOiPfy/L/tut4aj
xlWYSSvofXM5WAgBTt8PSUpbExk+CLZ1jPz98D1GtqLoYaLNZvUlGXMYFI47FmNv9aFxza8BB9sq
HqAC7Wgo47l9hdPkhxmumFOiVr8busggFrp+AhAW7yvk1AwA6LUALzsMKlpkkE6xfBrIVEJZPxT5
lJ9WUu2O5voqioEhKz7Oky0ssuZyrtzV+r+L1JGj/OfD99e0xg16e3YPDTZ5UPb9/bR+Q8/h18N7
OZhTogUZ9RZ2G9Y/uUn15xp8M0lRM16zjsQt5dunthgceNX817xO7vofudbCM2OywmQpkru4okYu
cJDEiHX/MQFFsnTqOR2CUZsGAgTYCtvWgvZQtu9mroxQb2PeEfgKp9kyHnTJlxbd3JVFrMhhcpmf
gisMvx8agVobrVd6HjQnPSuW3zsUoC/fX/p+iOOJPywXbec71sOi49vCUKi00/dD4/026nK9lfg9
7dvPBqLQsR5vBLLMTatPbpCywzwlzdIF9oisLceka3bLObV8FQ6tde7q7qbgpoUKwPzpiTdd9TlQ
HPI7vkee3+NLiPVYsSyCRTSKhmYU2VEiYENlahKuSm5htWQwwjHIceeP2S/jKoSq4/Q+uSxZuYuq
TD/BqmcUtIhjn8nkXCFb2YF8BxHWUco7hdpO94pu9dSlEINVCTDfj4Nkar2D6TvjhnMDyjIwFq2Y
2DaTCUhdIjQ/yCc57wnBuil0DaCj1lpbDbn3keWHspUBgN8j6HQdUVNEdn+N6yYdqJvRAiUj2eZB
W2fsjU8WbqIJSub6Bz/vHvm4MJIytUQyoGDUrLwBAif2MnHsU+ZzipYDfby+YtTNlvFzZu9sf9pG
Amp6C/0eyeZLl8p3Mpu106QOGKtwsHsTeQ/uwLwnKfZJ2j7GMB2B6kCUsOnRxuq5LRfCZhqyTHtJ
dJ6gALFLL0SQ4aO1a96sMbF2JhM8hnxQeUE7bxPNqmHHxAeOYn9vWgZXPKOtXiopyt2UF8txiD/r
GYx6uz4U/pUZ63zMmfBtffbm2+8LJfc+FHMltt3WaffLVD70rnKDkjASthwqJnDsqSt6iKZgPbay
Zvude4R4yWlCL2IMGrOX4vI9x6490zr68TPuS+s05dVZyJwAwHzcEtykctJ3cnP4ImcFPitwW2jY
N70xMl0u/NcEvHhlGMZOj4sXqx7rYzICYpgjsmxJEKVbwQ/spat1OxPvsreYWa8O4qTVTORI+dOI
MNNrLRwlxWmZ2f6wRLqrVdtvSy/6YiwDOOsnubttyJ7o+zCfC4ZEadfvBVJC7KoibJE/nmLfHvD0
u0QLxj2HcCdeNbHwLFeVomtLjgdVEvlFCLJKqO/6eGOaot/FvfkSpVp34Dpxda2X3uhW4o3W7/ya
ESAHxHXI8caYrnNesMUhxC/DptIT1glw0DQdfHynDlmSk+QV6S7aNeXcGYlOkILB/KHS62AugokP
Z3Ry55A2tD7KUSgXLbEync1tN5uH1u0kyZAcXpV1paefgkrot2Vivdl7P8sAGabNl5iTVc+G46PP
VlM11gCjcm6Fwxy0XL37UsEk8JiHN/yENUv3zrC0JLTSQgbA+heAbJhZar0PLZP9A3py1M652e71
2f+YMuB4dMMPS4yoQyecPfCd4dK48dnS82PLeBnnTBF+l8xEBlaH3qwO3bwbZTMfsK3UG8OPLgUh
QAQZtT9MA4qE4zObsbABdinlSzJ0H26XsGqMLQR7k4aUS8skWRDDcsw1ccji5pBYI/Jvnf67SpQB
QX65nboRek2bdwEhmPhi3a2FfDmkxeZ6tBT7CEQ0aXcN+i6/ZTij7N2wlDwNvEpuCroTvZP2IAh+
K/yMoVppnkw85p6GjER8RhEJnlxZyMg06acF329IzDtg4mam802o8qkKC8fE/oUrlS0vsDkUiqlO
ZTZeiT+DZVVb0Jm86H4UZvsomuLWBjQqiwKArmd3YWdpu/VStrMkBHxTlM+V4q/Lf4C7odpDV0O8
liPCoevul5rAgjo/JQvqiSqPb5cmC0bXKDnP1YOud8UeEHd9VsNPRzovaWERbmZj9XNSDkvDzrUA
Yxa5ef6yr+Nu06dqDGvJx9+kmRWmksAX1IFw0xBGtAi4b1oqth9FfXGSayRJth1j7w2GCPx7QARk
wbBJA+Pqu6+Fz3jGRioUqt6y9yaEmK2LDigz/ZhlzogkvhTGPese875Mxr1dR69AJLx904xP7Zhl
QOrt34VLZTKn/U3u6bsMmOmG1bgKEOBj/DWcOejdShwztnJB/1vLpQ04AYypjPbScwwC7+AcVyUj
zNSu3+se3fUokSmnIvMPEwuBjZNH7T4mZWZbapTAKmpYGsXyxvVbbiFPtlmaBwEW2ZjaW8/kjUkz
ALuw09kGHQw2KkiR4vHnrN/a+OdfvLo8epOyQ/wsQSd6jlOoxAPejDPRrCwoil+91yAlWapXNqyM
8Mj9EnZ9KwsD+ZnWs2nDx3vysPiEWCjFu4vsBgXsgnLdtFm096uduwWOVs83jYuRkvIPq0DG+N/h
QWu68tbNtq1Ur3VXfni+hxia2j3rf/GhP9bW8JA7ScKktLwHNMKwvKyAVGQ6eWo2Wb/GM1AO6rwY
skBhBNNc4Sv354+F4S9euwQ2oLVrW6J1YvvBXczLUrnGoQQ/jpSX4Tscs0scIWxarHBAgUTD4EXg
SCAjst38Qo5ptLF4WCZPAFw0bzUmg57Iu10tO4/0XX+3RshOhUctlb/OBUpQN3uHLz1uE2CIgybJ
6CurIBfk7MRlf2/UhPGYY+wEhcekDhu42kfasYImuKlTE59ABxTcLRQqza7+IWfgKQpDTCUIiIPF
MlSk02DkfDbN6QVN5GvVRI+1CTPcl8OHZLe+c5eyO/jTS1O5e3eyvYMFJC9NtG2VkUKQ16sY9ygV
Z3BqoczDWhRYPSPCdXhFACMzWwr9lNNJ7pzZzMLRmPSAycDd0MSHmE95V3lFtcvJgo9bn/gFG7Gn
058tskaxcNy5lh1GMUNL3YiX0B5SMqxjQtsrszobNrIN3/uq1fvYm8/cb/aWX4pAOOo3G5pju0wc
r+mI5XFZuiM1529XFSOBpdWZOOQRaZN/69fxWcsfUEuM155yrLY6geNxuZJvemXyDStSx/qROJ9L
9YYcEPVgRBk0mIAUKExjp7muDket0J9LAgUw4MCwZBrOp5H9aHVnUwt05iL2lmOVDasBGMSPLDvA
1QuOsHYz4xI8DsZy5r6PEi2/M0Dgxnl2A0znA63hFde3vi8Li07OSW/JsCT2Lhf3prTBf49IUI3W
gkRL/aQvULJbMhkywjUWwfofhiWNU5sTa8PkFoY46vTIwP/KSmFD3vPRxEq/mYsW/IVnEZKs445L
Y8Lf8Cizls54q3UKydjLnjF6PVjOOB47437Mqcc7XrODmH8PfuLO71Dei9oh7Mr8tbQIGeBcsMob
1GnC6Rfhg9q7PWPzmJZ7spaAxYwRNklP5BQOhIxjv46glVPEdAkveirtHergLJA440K/8H/aVmPe
slhZFhZXWLKXoCgu1dS+mCWi7MHBJtDFDldyRgPcMb+UdpitdV9SwUtUODurRhpbn/g7OjvtmkR6
t4Pm5e01wuh2i0s8HKPip7xd31KuhavRpo9Q2/tgH9yq95HWlWqrVeJSa4z4SJlKcfp3d54ieHFS
HVPs1HyPKzJjLMO8VAtXL5aH51Zzngth3erkRUasgd2swStYcJWwC7PARvKZGa4TsJ+Cg7SS05IS
9HM9b2Ow8Cd8zbnebVNW3gdVVIfYirdto2fE2gqICIS4aOy57rg4LjGVY2x4sCvlXVFZlIJzs9Wm
34TZvY1pjpfHNF78jhnIDKgjGT/xYDVHbT74lp1ig4BRRQ7HNpRZWp+jcS1KkKGtAV6fK5zUL/3P
OgLLomgR66KOg1od1cgOwddYwPhc/mDNnHGVM5D/PRb9/KRp1By6yX69h1AsqbhL0e27ov50IpbC
uZjvQfqRe6MjmO+1fpM4VsvaROzRXzoAqKfvsA9oPmCCOpWixIy8JEizlHUzMaKJPkwQDA3iBGAS
b72cEt4tEU4AOEuB5aCKloncDxMKfeF3D5qInysrRRiJkx+i/bWpmi9LqC+TXsReQ/v0ne3CeCDD
FGCGy0k/EqjoPaasiQYtv0Niy3PAZIrwh5A1TeBLY0U6okqq0Kpusb2+Fv1yIKHvohVutbW79pFf
TNlEhF3Ye/kr2KWwybEGoYyaAt2jyJN1nuykRFNXy7e0GKH+xGRZzRpJo8IHN8S1SsdlkbuwTyJA
yr0ZY+0WAB9GiOlVUUMiR6qQZQLStpUQzCYTsnMTtB00lwh+yLknV22rU2E7PntZmAgZO0tAMcvS
AE5goyJKM0wMCLkKEz1skeVu/bdERoSeXk1wOEgQyHfSeWOCyOE6pVs5N81GUZDMajmCAnxFJs79
VavPhEqA+eAe22CmQvyXUzFwOlAWqI0sUhUQgsTpv76RhI/+8G6GZuHNcAXWAnbXpB6guM/JL3dW
azWjRyLUyepZEMuQzpOCAmhO/giEoyFmrkjyxybFal58acwC2skBZIv4Pkhs594hKXdTDWsSg7MA
zC31I7X9S1a7e8+JngHXzeHkE/9DEbm1OmKAkzp60IhrtaYox+++anFUcWkX7xcUSIQKV5/0LUhE
JHRh12vHCoNnhgugynuUsQRi4FzBeCgPujlgVGDwyM3xMzVSQulMJGO224LiyE16ee4T6ASnAwCV
ZBONSHny2sMaDHR/hFzJ3K2lI2+mcTO1xCAsykp3doYBgTyLeB/1+OctMjx90Xz4Ji9YS9JrtJ6R
LHDLkPz3c4J6aD9HCeMTkxtS9tLEmMwHWIGT3940o/Y5jj33WPkzTVgzNKRRSfzcjr3N51uuIYPS
Hh3UJTj2y6c5vjTCDqcSUjAqdb5tPJgquutIWF60cReRrvaTnAgY+kuORZ3SItHaK6FZ2E6dadmy
8bK2bLjxMXtorDTgDP4ZpOputngDqfKfJ6M69aC8sKmuJjTOq0zw2XUx+DfJRXSJuNKldAJFm6eE
WmLtH6Pf1FXDXeXP11ZGMYb6KD+ViLharTuprj/0fn1j4jLYFPUwoRZanq12emTBdJGerQO9Sr4a
wicEklAkIM7VKdoXO7EfSMyxHPVSO6AH2N0pUEUTNYU7FWfbzR+lxdlCOtouKc1rSWp1hAmsKiOA
ObF79slp6GB0VRk3hiJ6i+huNJUyqprODqSqNJFfGMfpWnQMgFZ5VMSU+Zq86Ou5ZtVfbVf9qCGR
bRfW184gP5cam01mQOWnK7+XCv/PwEa/q8znyHjUBEEtdq397uV868Uee2TscFuOninALsudt5s+
86U5uIsbb8nfBn6ovU+ajgOr11awvPVBwQY4AB2G6uNXIkeBtINg7ya8IXJI79HjiEz8Nof8zq1z
ZmVG/J5Y/n1Ex5nWzUVU9m9NKx/r9TVro3wWdRaU+EI9Dy4elkUTVxXgYjezEb0ViEAr79b0N8aU
jLvBlr8MezqiPa3vGv0W6LKJvrg55pSpYJu8aNdVvrEDuISMRRM7RCHjbuoYnDHfpwMpAKsR8TGg
TUkZIWbecpqpJFvoKI4xh2aK2TLJpXaMNf8xpVewWp27dPaiRcZyQKhYkmOOGqAlAY+dkjpiBUdz
0De7WM/1S0xO2bAC6CIych1J/p2XztvJBPpZUDJjDucsLTv+XMl+VyzGWz3rCMmaHD1gU51qt8S4
T0xdMOn9ORIL5L3VN8UW9rOUWPsGlUNkdiomkvTmoiQjmqhsqlednu4OGugLLGKEMDTehrnTU/vF
c6hoQHOL7dSQT5NDcYEA+FE0kxbOHEas94B54dRhjDGQLpS2KBuW/EefgZHS+msbFfiyyqR4nHQw
XZMICyxA39OnQ1vXP2tZktRb1zs8vb9sat2t9lCIBKMq6o256tIgAe164yXdL5nE/tZObWMPmDdB
/5e7txFFPrXW8j6V/oSOpLDvgNVRonozJhh7OYOzgGluZrekpG5khzXHnLmHcAUtpXdJElAsOSL3
jYsgfV83Ig0LKx7JpzDmwxrLPcm7dJHM0gxrkyhXALVARTvatybx5HsDM3pSg5CTlb0tZgaVktKS
1402tsf7pVY5STQzbvYXG9Vl/WTqCkiaXYidoaWEgA3Z/az5MIzi6WlMUOTVBhYspuNhxP4j5BoH
pr3i55oR3nUVVdtFDE0wZf4UkKfw6JPMAIjV2iZZdoInOJ+pkrl8zcre9273kZbTL1I06pNbOXhs
ivuiIg8J82mzg1/o7F2IEmGUuR+IpkJ4MdFL5Vl3qPI+JmY/57bGiMxerN9NowY6o+PmiCSFyz0R
u17XZ7ctNZIwJ66CdU/cxExurTmRgMK86Kb3yq9sdoowwkO/MT06AjsiBIIknodeM2xMcMznGF/v
8sxAi8XRK6eiuY4dJ/ckrGM6tOOdriUvMMUBuTXTu8xaEoRRrWEGbBqwfU4ZuCRyWZquXxJC1kiC
Y1hpqy0YZ0uafaibCRKTjirOyhDEzLN1SVu32mOiIevMcKeDclvK/YTgwREiUZbZ83WuL6BYa2hX
jXpIKz3UO/PIbQLFpH5MKts5Vh1kcW0kNiL6NbZZs4f7xTLDR/ljaDcgbNKz62F2dKJ9n1Piu1q7
3KreeYbyWF/85q6ChWjTOCMa2es664QyztGi1KyaPNI5T9PQcYZeyEiTpwg6IAWnuGE0i9kZGyOn
bPvLVfM1nrNrMye3chGvoJpQtKrXXJucfTvyibr0oL6c5F6kX60s7YfGVM+0y9Ep8n4PcJkKVD8b
DMstBTAWUz0fT1AyoJinCL60RV3tOr5ndDQSwjtuHJwBj9WgRTtSMJ8iHxwqIYfjQz+mX2leHSQ9
UuDP3OLHvH4Z04SBF6ek4QNZzy2y6dgWBuk4OSHMt9dU1E+GrOQlmnAVIRveKGuOX0mYpUPJ7Ydl
nCuWLAl0McckHypNfzRsCXbx/CNe8rOMGaIujfumDOvaZwmEQQs4XzFH4agc65YKQnnUhjFBGNu0
ah8ySx/pgYiugG10MD2bcMkRVwlzzIK42G3jjfYmifqTm+dJ2JkIalwjuZ1GMuWc2Au9pm/J0Fvy
sHAjLzBKpE+5s2tki5q2GO9I8eWcbO+ck2aDCMuituMQpOc0XfemIWLUta896U6+ywhcrN0khMsA
SJ1NYh4JJ2XSf9kazzNBelYPWRQI3b7twO4Fg7d8lkjdckVarxXVZ2IYX+3RIocALLsqiebUcjjl
Vp8cbCXuycCrWS7ZC/zyTLDIM4hoz6nKkyrH7bxdkNgiHSZhSo9+R7VRhmQ0HAycY8zr8rtoKT9p
rhIgbfHOFf771JiwleBGMEpUQRan2dHtvnB4ZzCSidAiZUJyDtrunRPdd6Vl3+htdc1ByWzy2eL0
zIaL56ufMUCJoZ91Uie8H205vNcJUeI5227Ci9h2mjVZBbxbA+He7D2g5msSFAGzpUtO2xy2fYSY
U4AjReszWHI+Nk5db4aB6m+0pyeXYPRkwdBqFzvWb+pkOAA/uJWYedXuXH8mfkl3xCEuWUtbfb9K
18cjXsIqgN7zqLT0pSF0zLfJ9WCwWARDw0WgZDxDuhxz+1XGiCQHM1zEul6Q3BO81YyqfySDzU/3
wPzQF4epKuO7Um/Gs5R2kME4hlGC6bwZ2zACmwxDAmx2WpMS2bZGYKbjFVmqOOZPsljziMAkkZ1R
nvEUTDupJ4oLlWY+zGhFxew/54VN8E/amUGro47SSC82TZ3NjZ5+UjYsgfTSGnem9ZDjpg+QIlqb
1KACIR6XFs4tr7k2Utw7foujH1AVazFsvnX+K7YrY1tJ7SoL6fK+uPG9mxdj6A0Gw8YMPWGBTN0W
lyVtiMhb3KtTcjeAcHpn0xBy0YawY7vuyXbNz2qkUJ8mBLORacY/cnnp1G+yiyDCmpV/12sLBCWE
9Auih5kY8q0yFYfbAyq9R2uY24OMGMuNsdVflG58lDNc7DTXLsTnKnLJ1I1mcHseCpnctk1+ECRg
6fbYvnRiATCFjnusDGTY+b4z3ZsCMkCq/K88eR/d/FjqnE2N3VohjMjQre1DPFIDKmO0iWSvOjxS
GsV/Vrpoih0SVHI/kCv737b74uzpxk79yJbmd9WBnh5ksS0668136uqXBQjSKUM1d/VtlrhQliy1
dxejJUqMy0vTFeelNIJGm5Ld4rg0RRGlN+RD3ilIAVwuShQ0W23RRTDUuD+7VNsU43itARqyOCQh
yyEUEPc6FyMr/nDnDAHwYJgBqrHbXOsZw89+vgNtc+OIONllE9koKleEVq2+Su7VEBC0Y9Go4Wzk
y17h571R02tX9f1RpzbayjUvRyT6TV7W8bYsmesBt4uDxvbkeRw08HWjyyc1az8ZGWM7KpcHMeZz
MIzLB9WGBm/mnTAbdJTjuhWqxAnLHliDAvyGCQIV2wU3v9koH6y1vhESPUffpWEzZu4dgVdbXCk0
2INVXCC5uMwYJGnwoZmLA7u1zwxHfoisNsN9SoJOSvthREu8Bfl0cnuClWw2wfz1/a6pimvaL/fL
kA8X+GcZrTEfZ9YuH6wrb1HlZl+Lqx/p8biZxeGc8CoocPrrPCc3OsnOjeO4H1mPCIBs56PQ6/jO
sRX3voXcwRifQ5ZbO7jGwGPoqdi1yYsQMFMXg1MaDkSX8neaXCt6MoUZEjg4VVR9byaMTtxUw4ON
F/gwRM2BrTtLYwh+zHmikjkPsdJG9eZn1cWpyzrozY7lS3ZTTEb+6OLnS6fi5vtB07LyhkxROgvY
8EnDsdCj4aCIRUHs5IiOfSYEVZqpU1fTzKelmbI58urz4kKVLtxh5zbiZ1q77G6Txbr39ZarJntF
VANsIvpWP8vJeY1ldUYPOwTkxlwqJyt/lAWftWT5XgkcerF00JGsm06DfZU5CPMZDq81XzpWhCff
o+CafS/nygzKnaFJdVZCbOAjPFlqdlHn+1rApA7PyUnrGXp5jrlvHUES1QCANx21LeoT1MduPt3n
UDqsSc6AG6YLkJB6n/f48XxrDNs1a9eevybgwoeaOeao1BBaPtsDsRLOPeHUYQMCC9I+BUrHhMg2
xjO6lGXvV+U+NofsLta8a66XTK2XQaNM9hncQZjezkirD800YOVcN4d1uumbHHWgMI9+H7V33w86
FLE0dcLBsdKj3dgzQ3+SnxqApnSiHaQTP+t+QDXfiHmo9msg2rbFIqAqL7pTem/dT4Uyb5LV1WAx
crUGqDtVJEf45AtWUcu/sUpagarq7mOIZlx3T7Ca49dJsgGZ4wP5dObOQE8wgySSWfESw7e5MZMU
TX6PWwkl+jvu4DYsi4bMc3hsQTTjMzHH7EfNYnMucngBg3kzTVyY6oa4zxfQPwbZXOWwY+48HtKe
m7tpRZxkuCD3BWjrkhCL+3ii8o7HAdCpPyxXq5De1lism1jl7qNfLp9g75RpvzQWZW2jwYEh3HuG
cX6TSe+ksMl7Vu7v4elidk/d+5geoTNJkPWtEsRKW2gHZ2p+W3n6y211b9fqog8bt7NDJ51dJijA
npKlbvYLR1NtOh9F6SO0KTOmmMjPwAoBHEKKUsXu0cvFW5WmTJekf4tpMH7MWDxmVbmlLObKWDxD
AhjvEH+ZWR3C3L6wCaGjq7wjvT93GS78rGFXilG15UbCsLCG0OUSpdyX2aEBnLPv6RZIt2Whlnb8
iIq9nTmJnVzie8WCjPHd3Gv7vkUeWOE74C52143YKhLVn+PFJA6aW4LS8b51CTOURiI2Z9xd4Jze
ayC2dqaaeKakeQJTPLIGZFlNeaCx2d119ZU4RdKd0tQ+6JUyAm2u3oT3ZBmshvQhv6kLh31NxXSD
uTpke8eqyp/gOOi2mQH5cr7S8kdHmbGNMXwEDl1ExmbUdVfXI/c8649MW+LAyEbeM9M5jbXPKJ51
BD0yJJNcny9Lgsc5Kx7qvqJTmghwQs63922LCffYD2xBaXoFej8PzT4g7W2R6XNgFPJN5J520B3q
B5VqlxZu8iZyuO4uJWMz3RNhbTfJ0yBGdwtG4sGe+jS0gMAdqxq2vXJ6SrfFP5O9AgKTkffUZBg0
pP3Ln+ntC786DGNt7Cu7w1ZezKesMl5yI8PQuBpL/fXh+7/s1cMngWygctQH0BARC1Nj6oNv5fD3
w7caA2nCAKNYn1hCJ2iMOhAOTKFQKZ3oOFj4pDUFa0I/hTqski35SOQaf7s0v//8+6GfAOxLzXvm
qbPy/Xbx+qTZggfr779NrN9fIh1jh+GMgNxV2oat/DkpXDJIi4UlFdcMBvG53FF1hkvtAxdM+tOy
PqApRACSOTp9mEXHN6vhxIRb/fXwUkhetLeqzyote3I7JSFjiuWvLxFYO/4VKvR/VgKN2Q8mwv9f
An1Tq7RP3ytEuX/RHFZlsfHXT/2HBtr7NyAJps8R7tkuMmh+4T9U0KAZdFTI/IPc2fhLIP0fKmjr
3xDqmjqEYGG6Pl6M/1RBm/xCH6WZ75qmj0ja/1/yF/6QB6MTI3DQsg0Hah/cNXPFM/wtHCudu1HV
HKJHwuLoHpLe33vd/NSSLcg4KmXcI7SwAta5n7tp60zluDMLhBcI9PWEKUeSm7vZ5Wbhi/zGQ0iy
r9rbSSrnoYvKZ84vaq3RgBvnaaxdZR9I6Xn7qGnBJ0/JEcYUnk8KPqbVJ4I93wq7LXd9B/cpbbQ2
UB07UtJILn3S5nu364dNXxKmUb+CLyIvMQN5xKUO3g+6pMlBtqBF7s3ijwpPG612U3LitgBMPaUT
BwF52+94Em353ha2Ogi7e+raXlLd8VprXUJCt5k32eQuxQyQ6Orp/StNfUl30I8KqVTBfTV0MTJy
P5t39AxkcVTFe1PyC7pmxo86lzv0EDUBje10XtOBv/WT3njpZvKkDCKSJoYXYTpwPosJGcsbZKUm
gI0cb+1MaKwhTGuX1ywZSwa229EgoJpIjY1viw4kISOMisHvhqplAQ8Ehy52cX969s85d6zD347o
/0FB/h0L9zedPAeIbaMcBxRiccwxd/qvB0g2e91QD01zbCz/SZdgc74fCq9nrybgQ8WA9EhiUBdd
8aTsgrQw4Pt/vZn//Ln8kUn2/VSAhVi2DbPENf4MgDJBmiD8yiF2aB1NblO9WQYjxUOtqfvYLJ/B
jn+ldvGv3oE/CCXrX+uizXOBnjjYGb6D9f52iixKGEufiOLYaymjDjzbHNhrC5KsgANpdvtZy9Ig
Q6pJWDP2dK0fq300SnhT6O4Zq7788/dhRcD83bvw/YxgZeswU7h+6DrWir+ftJlu9mNZQeC2E94I
ZL/2tvdJmp1HuZ/qGsqOQuEumDyHIsvPYwVtSytQt2ULQmKLpHLEsl/DBBVfiMXY+3Wx//5VIkLd
bJkExUfZ4z9/0tb6pP44kDAzGtBmDM8GePyHESH2vRHHa8aT9mHipv18kJmH0n3QUGZlAg6g66SB
NbZvwmAM1Mach0AGBfA1vWZC96sVc4UkR3K31+oHQX+LPvi5AG3VTuTi1QADmMluizb7kDWwpsLs
8xO8FRjE2vzhq/6OyQdvhJn+AkUs0fHXTDkT80rBKUNER0//4hX/EVi2fky+yzAP1a3u24b9xyue
8rhAe6GnGEXGo0VIH8uglJZjfE68xbyxfC/0K3QuumlnJ+RH+lbTSOsqFpEyPaLpbiz6zmEoGcsx
JdI7hz7EggpugiSb/KeBlRpd8Z2Cdh+Kle/tN6hRqyJ69xuDOZJq8xPUC31XOeq9BTR66AhwQoxa
wTZ3t2lso4GK/tX5ws3pjw/a0XXPdW3d9Xl0/7higF93kcZaqODBmtW+GnnLl0sXFR+aitS+/V0R
jlKZhhZOlMPgxh20mqHbw1tl6cA+S5B4C7CxZJ539y8+kv/puRmGY2L88TyIFn+4frqWQGQJpevY
zge9y93TUtSvNcuNoO3FU6PRiC6aE37fDswBvZVAyV/FNCpWAaN3HEKNYn7TKPNnj8fUXuY8lKjw
OCz7QA2tt60lllJj6X47tg6uznxa/PnkVGfPc+7b2OgOmjnqxK91ZcDA+r5HARLAXUMv2JQnlCg/
ScwSt//8ZRv//RLmIHYwCOUSwneZJP/XCwaj2TGNRZMdFwFfhkHIvd2T9oENqd1iSHioWiuAS7wf
JY3BvxN2Xkty61yWfiJGkKC/TW/LO+mGUVJJBL0BCZqn74+pienT6pn/3GSojLKyWElgY++1vhXx
wQxaCyWYfEoLpziUCTq/f3lJfxUehFLzMigiTUoZFwvuXy8JYAoUEIJ9jjIKuVdNotyl5+xh7B1L
LFdH2QXZIdbmWYSBu+n89i7xaQqowvq3V7Lchv9YmG6vxLUYAUDPMx3X+uv9mjItNVqD27QjWd51
vhSkckhmcb9L0mFYC9ahDFndaaZnyLkPHJ6sD2CBxtMECHVtd/5rHggaDEhodq5wt5Un/uU12sv7
8n+9RoBbocfOx2qyXM1/7EG9l6Our0aWEuXehZ0VAqfJaPVUb4YI1He0djMQvbOfQDuq5Q9fzwCQ
B2HeuQmp76HzlaUqWQX1V+aG6fNoLRBxOKBpUJDTlMebCNbaugqdEqhtAZJCGK99L8nNnoS65iPV
XtDS/vfrf736f20Ly9W3woA93SKb1jP/viM11OCkwVF1NB04Bg3sA9no6ZwEQbwhTi5nqoLCTjAC
6KyGsiLvIYfYE31XVdEP9IfTQDBalhr/cs+4f1UbywsTPmQEzyYtV5jBX29QzVm3miOfgKk03ANG
XSKPqpS9fnpxTTQxI/7WdZLNT0FkW8sFJKeQx52DDhD+EkVozMbGKHajRmS0bphsKtIgjo6YrMOc
q91M+93zh/zeZAKy8zXGOEg6kE8R5SeIml7spbtCjpnxSYAtp3WtmDt3X2Pm1MTegQ6OnB5amkC+
5BaPfVPJ3VTRZ0L/RfdMyAlQ6tBeZNB9RXikzlnf35FmSJ9c83fsskPj1t1nMENBECcuNYJ1mR/C
nJF9GBMKnc3oJSukBDdOVMQLefzPi4D//1gEEExxPPI5IYXm3/A3ytVomH3DODiUH4dhCVUl7AUR
Gb943rveg13oxyj0IpCDukQtTew2rsB651loa61Y7JlS26RTjnBZAE+5smDGHpibSVc1+bDlr8p2
mh1SlvcoD9WB+zlYx2HrbgRlJu7LITkGnUPPJ4tCukv1fa1b5xtpt3j1UNuLC5E7+a6dw480lh7T
HZGs7BJS3aTt6jQrh7ID6HdONgy107I+jOeBJhaDpd+D8ruNO7gLOQSTkmciexqQTAju5U+paJbk
w4RVgfMCSHnI6GF86DLO6YlBPyaOWqZ/pBZbQTWvashOmwHZqhszGyqr6Z5X3BEBUZGOW6UnZx4Z
mbvhnxM73MP/D5/vr/2SmyAALWED/HOpVf8Xnc8MS8B2OVfJSDoCfEp1n0WlSU8UePZkTQRtd7jP
aV00ASNYcyxfvJzWuB9Uj5IMZYanJA4Y1ZJ2C5yUoUO3/c9vodvq/D9XxsBkH6feIBuWBfyvIisx
BG8iQ9F6XWrhZtDPRRTH28pkb0cnRL5jCe4qwTJD7Ngub6l/yNL6PiWUyT4AoVWFdNyZfab25Az/
2/XjeP/Xuh2YRAkIjg4u5uXFUv3PdXsKlKucEX1p0ApnnzAJX8c9GtDUJ5leQMZGjDedDaebzmWR
2Ey6DoSnCAAuy6YnGTb/58tl/znR/3XBbAQuJoZI0+al/XXB8rbGn9WI6DDaudi4tsqeipGyywqO
JUnNH3xph5a7JG8DkXVR/wpzUX/a1Tf6fuDtbbv92dMOJNeEaL05kGen+kU5058jfwByifZwJxP7
ISrmcTvIBjguyyIMdO4KdOn2WtOg7iEAaNltdTbGD61PsAdK7frIn/Kajuqrqqv0ClqhPqhufogE
o2gV43/1uZI7YuyD9Rxqe++1yY82lfIyuog6wBjrbZhSBRNoDdHJf+ipME6SnO2DZgymnOCnCWUL
nJjT1ifHHsNDU8bnPuepEPCqnYuUcpWa8VPozcGRafWATmORlkVFcqrTaFjb1bxkaarf/LnVumFo
tcOP82W3ZIPlecsvVTAHW9RpJU6ig2mba4Fy51zFibXxpZO+iOAbF1tebciokelEO39AKBl3GVwD
DtBscoGFVh+nbpTHw1tEz7dXjLnCst0key8Wm0DU7ZkN9bvhD/OjPaIgIpMYixh4GxKP3FO+dC6Q
iiR7q8q/+ZYxnkm1lARzFNSzRURAqHa+FbSqqfWAYoT+huwX74qTZDzDygf5x+57CHuPHauH3h3K
SO6rNvI+ZsE4T+xbqadjV4iFEyye+jz99GfyLiaGhPsA4zEjimUP8YI9k21n88EieFdYRnhFD3xU
Qxfd5ctwHVoQrMtx4C8ZaIgkqUDuUNT0vqOOLn844KYfm7VDL/OhFgV+Aqc8RAJRGKcbse8Ed/Vc
9vA0HcB/xAKgvaz8t9himjrV5RKxhELHI865MZmiogX4FnRgfdK4rE7whpEfDsFP6aBnw8SYXegB
Lb7QHKUoLfAXjs3FzmOSwf8EdmMZEFEiyB9rWVbd0WuHrwG8zD42PAtNR42FGNsu3Of6nubF1XEV
lE0fxeCI3T6chldnxp9BURVvvLnf6MbqVooz5Fbjc0SR4J2dUNEWGhQ+Q+XvhdNezTSXaElgg4iU
yBuvNDaW1WVoZJilOSD6Dl7iPApbLzkmI3VqzwhnrrBMpSPSsjwq4tNYNA9zv/wIz7/4eWU+mo1F
nCnHRvJ+/xTdbRlhCuvnTWMVaA89PIpZae054ohjldcFiA9rGxtoiGqCpkkwIu6u9e1xj28Kf7qT
v0dWyVBPIXHOdJg85DnDz1mxfdnBW8XU6rG1DEYbWY5/vjL1NSRY681eMgSkeBVGPL6JZVblkHO8
EhRMaI8lQDEdC4JJ1Z7otogcLbL46gCppg1RLhufNTTwKzVQnRYRWld3Rufv3IfI8q9m8VObeHVm
J3I3YxYy/11edKLCeytHfyMrFKsKrcza45S8y2xCBLWMm00o8QzVOFxsGd+J6afH/J4sXOua6dlY
OWSPr1uHKZyRlu7FxG7PYdCK98msXxwsbhKTyUWP+IzAihBAZSJzU4w5sJZetDVeI2/otgLA36Mx
9htr+cVxlxFRqYN266T9+BbUXYZKb37NLHGhfjQOmHHa+0Dw4jImPO+ym99QDITIzELrOgfESWBc
AE2YkDU7zPZb7WO0MSqpz9rmlMtumMiMbCAZ7WrllhfPblGZJpnzXorY2xDeWp4nWMvrylDmtyYi
CC3FEqTQMe45unOdAvoTxNAckoz5G3zmZSIS/CTdVjNac3Cdpx3iPs9/asFHPHu3AMMpFWfLTb+D
zmAQye1KKXk3+cmWQoOjfzN/OC1LTwPiCn8crYnoV6HpGnBq/BJVo3aNa/dHWxn6Hh8rl7AIH3Wm
PN59KEI5ZnPCKYHdhSOZLpODFbQ8uL58KYaxvTfBjm0cTGScx7E6ZcPVj+75U+ZHa8APG+LIrkyr
PmLGQFNraPuONsmHRSFTuB0oU5nIa1HmZzz8+zlvHl3JPVi1NjPr0B1Z6xXpLalSp3xAAJkA5GuH
z7Jy3jrk19csBR2oW7/ZoTo5JWR3QK6a7m7POipMhWYSRITtDu0Ww4bcOdZ3Z2xZqwbSImVuYvJs
1UqXZn2dFarlG0kEVxb0RphUIjxhCOAtjq0EFP1A1JE8z2naPmI/qlYBscyzRbIuVLbntvDSXR7b
zboIWyBwVooIrfJQEbbWvaQd7vdBv2ZKkZ+GGUpuYrfm0Qork0B0hl+GOWyNIaf89rCn5F5+BhyE
lZqma1TBH+zLZroOVfsKyYMa2tYfef/ZFTRvOLHYqzbI7kaJICpt+QMnoFCGwvXwEebtjvUCDw65
OwsA5L5qXfJIvPRCQGhLuTYwC7WZwONkYVdjE2wKMiskk2DHOpMytkW10B5T8uCGsgguSgMpsf2D
0ywKvDk/5lJ8zKFvXaRvVutMnkx/4eYVlICY+oC0h1XHMbLvDmEJtJIwC8npIZy6U2Eoi6wCtlvT
9MDUp1DUOYL6W13Df7OLvj2b3iJVbI1tJIUFhbK2D7iNQJVlvoUgOnjFuoleU5bX0JGgmGly9eQ1
4fDDn5FF03keVLs3dLo1M+ReOnU9zjH9uvLi8T53yhDzFGZ8jfTeTMnfMp5yp5VbVTBDmXCBb/Js
Wte+zk6tclGzjjMOvHQ+OhBo9j4zHDLPerkLigqRijnURwQIb+R+fB+M97HwxhjbLi3iad0Ekfuc
LQMP1vEjdwHRtoSaHNw2eq2HdcsIufT9g0KxsRaxY11EsQ2C5DnpaTNyyyk23QRbMUprxjozlMd6
72XdJ9TD08hOPE7FvUH/e8XJj7YT1lQjb3ZTgMVlhMgwKe8tHmaAnCpy6ZlFj34TnrIC3b3XGQbO
Dnga0xjv+q6+s33CE1pqp11rOaQlu8+U1KjpvOHSY7SMcTzvJj3DKO3zH9M2KvsfdQzIBGEK/jT7
W+xj/xmj/BA42UtLa2RlGv1HP2Ct0WwDxwFhxEp36MoYi4M1mTy1NiLKNgHT26yTDUjHfZZAhDDn
tCHdlZSBMeujLVMB92ATn4CAdGuOeE20qTf1+4BUn/00SzZ1ztYMguplmD8Ens9tRqT2xrErjQ/Y
sQlvKbrt0Exf9WADIcjBK5LelQ6tZOCm0Isb6c4IKCewAuzA2WzBf31LoFw0GeavvFVIN8nJo8NK
mgJCZilGyIijsZ4H48PpFhLI9MnZHqlGE+wl2XVOPh7JPEQiCt9/cQ+TJ2erV8kBjrLCJ2Q+2GnS
tzakkv6wPFx4HijFiU2OBoy86pKWXertUxs3k2pksW3T8FSGHrwUBndzDOhwNO6zchui2V2jP1z5
PiHQGSKOFbNqiK8Ftv0IV5PuEHZ1ZNlks4V7mM7/it3r3o73ZHtEU5utRg5OvUTUtzSDwlp8Jn19
bSZS5zrUla2R/xQo4cP4QqoQzHGCMXnTl1QKfXaHbLhju27NtYx+gAF+8vziufbaA7r6145+A0BL
mhxNyCHdQYuRgZ8oQWeHMQtfSFtmFeXcLmi+fwLc3BRDSW8CUXWHFIheokWYU8bRxAiP3oL9/a6q
onwsgvAgWQo2XoY/Nl26gaYWet/W8rluJ6wOkdteGQFySzSjQWhV+53iiC1bE7bhyfDVS0y2Tqvc
w2vBv7Q86IVATRQX6maYPuhq+fD2hdu33D7883Aj3vk0T1f69k/yNLdY+D9v3+fdOHO3bwwZH/6f
77l9PDUEgLAKnW8f/flGjFrhLhzNy58P//GjlqceMnLekDJF0cECdot/Od3XTcGf4n8+s+hqMW//
+bSTWsi6aEJun7y9ztu//vzPPz/sH88Sh+IZYw0q3xsd//YyTDz4FPIp1qPltdz++1+v7x9P+df3
/HXh/r40f55nedq4L19DRTNqiq/4VZjPdmZxdJXS90yFDzpFHTD442eYw6/Rcb8n9Y6Yl0DOJ6P1
EcuS4rNG8opyjRVtl+LjxIarhwc7oMBPi+GjkP1OZsmnzspr3tIGVfWS2NrtWiezN20n34Zu9Hir
98HW7LJulYBP2lqjfic3LLz6AAkac4hwoJC+S5YDXIcCPV+Z1Wpl2Zo0ygzQcWQURITLkyLH8VIx
e/f8+uIFRfFgh8fRCzLEuRzBOIDILYx3a+UJ8zfZqfFTav5oB5RsIgPyXbYO3uuQHN7gOJfU58Y4
f8LXe8xGuUUGtrZMILAeeuSGbt/GDlhN03y8orgfjrkF5KMdTLhh9mM7LXMI+PHrYLx0UBRIEDYP
lZ79dTPlHKWCrt8Dg9pLx0N/mWN3nsY1tE58tg4KtMB4QEDc0CIhPM3W+WqofQbk9iF2DeMp3rac
2NZx5UTrxsDl2mAf36rIYLrZI0h3sMaYzwmt7k07+z8DTahoZ4eIxCEEe8PR462z8sVXTs0mbK5G
h6EM9mgD1iaPGbkRFT4BZvKFQVhS2bdXGhPUPRpLZmHcFWMT3hvBsSmGK32NT9PS+8rsN3GG6qlQ
nIPkQBCB372mdhRcZFjskparZ4fTt9oiaYpp0r5NLTq5hbHTQ9eTZdAu5PYUnm6XPda4AlZ+HPrA
VacHJ2dBdSDmwtghara9G0o3B/A0MMey34XGgkWgmjw1flbxammng7u+EN5Z3Ae4DePmzjcjSAiE
xGDuwkc2VkGzjwpnPMUKUfc8QdT2Q8z9dF+TmqxtezJfMxRo62A2ksMMuQ1KPZMcz+lPWT6tLHoP
YO6DfdnWeJim9rikD9iSSeaE/9gvsaEV/ZL0aPQwwkyoArd60TM8jcLdAlqNNhpCe5wcaiv5ggVD
ip9pfxFsLvfjtBBDCItboqbWluYVozPB/eCT9jr19QO/mroWTBNK5sp3Roo/NPF/qRyBixFh3xNJ
b61T1+0PvUy3KN7LGjlkZCB9tpvmaCUjlgveWEETp8/++OWYyjzynyQQSwg3xWKZqbzvGsMScR8/
0vkZsV9+wNJLA99W1ylYk5LXbmc0tIh850/XoZIsk+E+L6OXLHa+mCI5rQ9vwl8oU8YpkkT1NkUe
HbQfGPA5YFbWMXrwMHJtpPdhvWWz+xh7cG7BYjhHZg1Mrmvu7RQbE50jiA1ZdomsaitbJgKm67MR
w7hdTU17Fk6Fdnn+EZi0zkpraxeIGFpsEjsz998hoaDnw+7Ivum8KJU9LuOBqR9Gdm0v2dmJeslU
fHHdH5jBI7qmxkM7o2uRBewMfwF15BPGQNMcwQrF+h4I1rTOQXDxp62tQ9O432F6sWg4kBUsF7iY
jzp/LQaEw3bdfQBDOXe+hbLRnr/MdNH8Tc+Y4PbJ7z6KLWjF3kn3oQLXa/3mDTisyTulhkidN8tH
K0edj/DcQYdv+NMuJGp+1cH0Ju2WNyBSFJmTc2TT4OeYjJdwsmjPibzY5j+oMcYuTs4Yl2CZ5bho
O/Rzy/A5Fu1TWEJ3ZcGASA6XO0veQpLVa0HYAh7KdJ+k1hX7wl7PoI2ckC6qo4/ulLwYsK3WzBTj
jd+gWQ8McqJaoDFg66uAItSl0VKmolobhU2ScqFfUtoWdpP+LozgMcADAsbeId52drbJkyqaZpc3
intkyh+LrLhOrjC3DAts3/rqbFtsVdddirh5Dyesd+liLeuH4qWecXqmBT4GsGkItKLOI5GkXige
+c6vZuoZMqtah2aC1W09ix+TTap6QLEWXw3zLjGxd9eK6YQ9fEbIJvDYQpGe+onR9Ry/pZnzSzRT
tFNL62mePTSVlBRwiPwnu5M73yblDhOM2/j2RXEHyNb4ocAOrgb/gygxDiy4ba+6g4zuum++1Z/M
BgCQ2SxRd5rFbzrGyngwm6TZBxYi+Gwxcc8+QDCf2ZmM2n5vlMGbXCCAjVl88yj0mg6YoOiJ81QY
CYmo9l5AfBwsQrkAtwTUmWCHPHDWVVI5AF8GzrMFc9IqHQ9mCow9R+eb9NGnJCt+ldmdhpNRXZPe
/d7TwN2FHej2yd/TFP3QVpecQfb/8kACYmiT67nikJhE4VrVaUP9TV84SHhnytAFsCXKZoUgrz4U
YueVnDeCZALx1qtyp/0THmBk3kiAN5T5TQALIUuy6TIssAprqIA9Nd2T8OhpNE7+ovqd4Rn2ymb1
5KiKQD3X7TFPhXVu5XLEU0qcuqp7qUPO9QE8rXVfu0jjPW3uE4eKn63qZCp4VCS9cx5syapJS39j
mDo/uF38O0J+jlDF31OKsCwPTLZnBbgi7hbHJd3E1dKhGpyoAC/CxmnK6TymBUls+liXeuXggGbh
9DCHbMoMIR4QjVfE1RmZZiPul2R8EM4EKUHTFLYxX1cm3TyW7wFPN6DJbO3HNqJciftrrA6tF3Zb
t0BgnaGP1stNCv493/ITMZAA6gpjcuIBRjpBfMhSWXBhU3xGFh6FgFjSLcwfdwvbaQSpDtsFrWDJ
mO7SxL/g9pOb1PrBNhU1bokge0qR5+97q542GJRmso6/6IvnDYw5ZBakrTCgfQdC9t47WBmRRlMc
Wc3ZWPzbJZD72aUGQlvv4h25x7SE78Xwz9xEX26Fu5DYDvs0ESSBi0/cGUMhMQUDUR61+IitZBec
YpxXB047NOqIbCvUOG5FVd8loZveNb53bAkdIZgiHHbKh4fnNfYuSA8dweOnDQc3vMuFCTQAM/Qk
i/AwmdPTGO1Rzxlb1bZ7L201xxnslsl3HGn4kLZJPXF5rJ7ER4ORUBfqTWv3pNfWzlsTDthk1Vsj
GWcTO/CO2VnsjPm+dyJ4JaK7EtlegTzprqSQnc3YfsCbxBUYfDhh8h5QB6mdrneXurrgZm8iWIX0
O5V6j3pvZGXzsfeScchKYm4azmO8RzAZdOO8dRWiNZJd9cmKL9XYvTAnSNeBERZ4q9On2Xro2mKR
bKJ4auDYrpwp2mCorFY93tTZaC/oA52tHjUlV4jF2fWau8is5ZVAn6fe0vQ+K/qRTN4t4x5zwHOh
vO50c9DQuqUpXZLTuk1ruil/Ptlrxust4iDhVwyWIG6uCsOo2WJr+zUWzKj62CBxV6WCiQxur26u
iLJ0KpitEF3Sgyf9bbVEOt0e/JgwC0dSOqUdHpDlwYvmaiN9IHNub/Ynf3nAf3LyZ9M+wJUC1NqD
JatwW4LSEicykykWO/jF3aCS8+C9ks/CnICYzW+oc8mw6f2DtWTV1GOLAs2uLtEC+709GAsF+PYv
tisiI2gIrW+fA/Hjjk16ykTanjoM66dk+RfWFIao1hB3+wq6lKOm5hTTljoNt9/wvz+2+8LHfgYa
Fgsmqbhun+IYrzubzg8ccGIG4BHd+Nz2gG9l1QXxu8hy8kkpsNIaJ8LyM0tbKr72f398QvdNQcUA
f+gNJ1rWabEitxwE1mw8O0vej/rGoBnh+/L12zeNBGxsRwGkbbYjFuhOLWGG2cKyKd21V3P+iH2z
3uYWQS9Qnkt2RboRrZ4gJpLZvLKTcl02ZCaA8urXpakJTCgpK3gHIPU3l4dMFZgy70BKV6fCgU6w
miHFJHWUHEMyDfa0gw5/vric3/lDMigcf8yBDRQxBed7IpomvjFg2x3D7sdxOX/eHlK2is1I22ol
ljClKYHEXoCyQu17l3oFGtS6SzdUcTCFYhiu4/KANxDJDOPy7tCmWJW7SZD4QrU9GIH4Btm0OwZJ
dkDLDSogiz8brzG2dsn7t+uKXT/h5bo90M/eWL1PqTwQjzTBoKOjAYrr9sXbv/LlwzaomaR0Ic6l
nqGnNKB22ktvzdfjm8prRjlL0PvSwRGSmI3+tfLsiVYagKJs+sYKiIN0hQAKEY3OsSv7ArkAfEVw
FL/jik/PenjMg3MWmW/wcJhmRpour/k2c65dIVl9EKP9bgnrzdVk03RAN4C3PUWJ3k3zCLlI9Edq
4l+k2W7i77HbfwAHc1H18dQE3tz7xvCIAvNNgVdDrvM6elQgxNng8OVnW023MZofvuN8Ir58HFuP
w2Ztjms0S8ciKM8GTf51MNAyFwIvLzACzYmS+9cBcqILSkZWpQpox3TBs8yhbvnUfz8o+lEMHXp5
LKdudft87jfNnpDQ0+1rf31rki9vvttT3r5s9p2/bUfn/a/v0+GSB3b75O37ZuUGQL6ca5UVTIXK
AgDYZOdrRg2/sdxcycim1R4mH+B4kk1Lt6moF54nFcDKL8LupFtzExjnIo2Cc0t40dbLQauAr1gz
F3w0VHAfgSxBZAGapSGMa4j5gxRw5BIdPTn2MglzjV2cgd638W26Nl9SAaMNncBJG4lMf+aWs8zf
PS7A+xrUUTkOW7dqrxaLx8XDbDwQ8BJkcjOFOn2CNZFS0VPclFWWnsARn0dVjHcuTOd1u/Tu4pxk
OKPufjTIPPcVkk+8UwcaCQLbVPPCsd+npmv2rgsWy+3MnUCjvCGvc956vfVspc2Iyz6m6CaM1Q+o
MYjzlXvbu7Nb0JeyUQ8jONRGmVCtI3FsXQkUK4CHmAbjQXJkoVREcS0Rme/pRHLW76zfPljzUwaS
SWVMklI7/SCLgRaNM2999vxpeDetQJ/A4nxaSd7tCM78qfLg6nvqES/Rg9fFX45bmmeI15s4hrwk
9euQib2ZKRe/GjZKk+J3UvvODfSR4+xr0QaC2TCDOquYvioVvDWCgNtmGQSoyr/j7nhNQonewIq7
VWEHu6CTuGGHD1Z7fsXq6NiCs4SUL3CcH0hcronDZToGiKnIuM+6od7pqhmYucz9HsnXL+OLc9ZA
OKH3YnkxfMEEyjzeiRccJ93JdaZ5DZpaQsD0f9fVAD1jxm+nkK219ok5ZhEa6IJbCBTZ/OxwWClc
QWBU8W57zk/C4GNuXWYfzNWm7aKF7pjGjj6vx46SRUsFnLZniNTjuN0nbfFAq5cql8O5LbeDIQ69
6i/lOFc714DmZBA675jJA3EQ331bPgyxfkgRA5Ch1wOfJKYNai2G67ChdZ1tXFKWMXlz0tw2mXee
aozyNsOrDCWJILGKBtL4ElsMgctWfhn2TDZPY5zLBnNW0F/HYvzmYDpdSXt4AFH/2Hr0Kjr3yRz0
u8z1RyklnuXxkNKzd9MaW91UfA989GcAXVa2wW3hDNWlKstP/vokLjnxI9yvn9RaM8xxeRRTdmGh
N5krfXmqupAk/Wu0nF89I3kW6M8xR9CmXDh+Sf8wl0WLxVEtkaTi4hfTj0IFv3FrUhC7mGZak7vT
erDVFxqYH9ryvosXkFEp7R0Wyrmpfk6mx9WXv8Ygo3kGj28NAOJOFva3bF5aAYKZhdJvUyhGzkQp
YoEg5hbt6FBAMUPg/o33ZbJNTUJLKbjvpth86wJPblJ0wvThzV2zPA96EXjAFn7UaczOdtA+WwGu
B8U0kdZJsXYjWHtodRYZoE+tB0TPLAWzW/wCuZgvtm8zpOeFZwo+CQyBl7Tp6n05l4z6m7Psu29d
bpaM/t+TIMuwTlurwiLBktAX4GJQuLK2XnWGey9Hu9lbpaAN2tCjQENulUO4GazxztaYOhEYpFOf
7XXbXLyRwQaH63sZC3Z1CM/YhpzmtaXJ68XupZvoXfnLmiVcUPWRPJrSgbQXxLTWnJ+DiQxHpM1m
Ciy5EXFP7Wv2L4FKnwY1rOBjWmO9wFfJxysNWr84eViteAPC96L9VzQHoyWkEZAVOuFjOqjH3jY+
ozB44goTmTCyt+uHKWbpKeqtMYGUhSJu9N09NPJTFbsHosc4MBDdXgxvNJhs3/yN+LnsQyYEfvZU
VdOz7ub3egD3FVr5CfbKBTJjvzL482gX/aNFA8tKfiIMyXL70c6wqPhd+MNyTbVONPxXOdg7lZgo
alzipctE7Uu7QuWqkJJ8xmjpVqGOvs+DqbdEDhY5d6U0HlxYNoSlIqhhXtnbP2hNnGcXn5IT1T+h
IL479HXSWpEgPv2qe2RorRcxu/JduPjqTSbeK1MLmmg9HWRoib/IjmXPtIJHMAb7vvkWmREWX9+8
MwvjmlqYmkmOI5Z8GzApRBAH7c6dKRrKN6Nlt63C+ucSkKWp/RaKcLPTQWTtFI399RRyPHXUB8Mk
Zz2kQX3AqoDNS2t0bcKkehinoxD6K+o4v2T9/NB6ANUiWZgbZDM0y8vfJm1RNlf9CBKHmxI1wZQ2
uFjly6x+Ggm2oz5rebd03dkie3DF5J7+UfFctBbGsQZRWyXJE8C0vU6Bskyxn1yTsH2PSyjOkAug
DtNNXTFL/mExFDjgfoK4W8BjlqwljsEgAmFCsTFwum1mg+uZAjxDDUoLdBb2pZrps5o+PG0tzbtw
kdGbdXSKA/cuGD3nuZkAfmQo9SrkFRZqPJIkUuYU3pbfEt3P0l4CvvUzoqg5N7PiEg94Rfpo2M99
3BxsDmIE2SXg92zS/aIa+Xrlcb4kU8Zi/Kx+Z9ZwyENkTwSdsL4KUW98tIyruUVaVfZFd0oA9e3G
oG7g8ocvUZDXz12a0UJxlN5TbibbsIfd5XZZci7d6bFhnncJnc6/eEkjdnhLJEIxt7pYRVhvYktc
Q5H/iLU/XyJ8FMeRmdgQ+s2lXx6CKum2o8WfF++edxKL72Qa83M10iI367kE4scBMcuWztJC72/z
PtwtNswpL6wD/bN7L0U9d3sIelhNotgUjRvuM9efTomy0QTR1o+9AeZVzyZqOVCHhkzRH2Mrubs9
WBPKPSNEae7MDwGDe2gMw+JKRPQJAy68LOCpXe6NSygqdC6N6lc0lXMZ2QyxgfcAK6oRRF2vzGdq
Vf3s42825+fAJYM0N11x9vpKEPTB9EuTmfnSWWOxwxVBlZimYh+kvOXizjUe7eo17ivs/ssHXmwR
Kr/M8In3XGnHBcwkuL02jkDRnSk138lZsq96VDO1CSEh7Lg8niidi9TlL+V0yd4WrXfJZ5xVVpsc
PCZ0a69R89qUiH/8yL4L/RHZXE+ygpdhi8jpBK8df3C24H+7vQCcv+pSgJ6DxnI/hQbD9aLj2TSD
4bliyj+Z9Fy68G4M9oNdE18mzI1IO6DADZPuFLKPo60KGZ4mHGXweM49ECvrEk9scVDnETMKg6iA
bDRw5vUcGSR0h6k3D5G2j0aIxUhSTuSplZ77UbNhgTwPm6dutiWNQAtoHj1zTHQMMWYDPL/bbwJJ
7e71KO+Qx3QbbjOHJTU6GGM68yZtJgSj265hZ0oU/9k2453HJdvXHo14o6avqFQXbAaN+gLxACZK
50TiqEE7TlEr+ieSWB+AUx0tGn9UUAaoAfEWmJw9bobevnaStRkrwEKc/GDf4M9jA906Qbq1nHgi
a6W9xmPjX2U65vu5a+/r2bnMClL66LffMm18hc7goCWFERkv8pYKGqsquBDodTi6Rtk5LzEfUwQW
q2BkhZn7H8403c26hAup/4u7M1mOG8m69Lv0HmUYHcCiNzEPZJAMkiFKGxgpiZgHxww8/f85lNal
UqdVWm97kTQmRSkiAPh07znfgSDlQ8khIZOIJfZwVsmyWWBqiV1t69RhvPXyKVRIhs80IPK1pZqH
xGm8uElwVv/NDqtv4kIBlL78EiESo60Z1QPcn8B8qaZ4evAGjdMn878Fomqcoq8gDa5lo61GIwwQ
sqQovEieZXGF70/vDAYTU7VdwqZAALWGwgDCte0U2Cv8yBJwKL41URqYyvk+ib9nheMTeFRQQBUN
2OWauFS7QIYZB1iKNeHcp4VUAC8s2aFPEaxOTxRe4f5ZCaAUcMXMoDo9MvEFl0zy2IbDmwzYfkRd
dyhCDmzzkNz5CQTXPreJ1eyUZRqkoM+WSRgQTsLUCtnNtNHBGjlZJzkZmUCtdqYcgpMlMkalnrVX
KNSHxP4RpH7EHhzF9Uhr9Rwk0WPn9NoxoCfdhgaRGHGBTykyzk0yepvSCxFgZX2+zakRqmdc33YW
peHZT+V5ao2dLFgwptE7Rl1VH3XMV4lj0+zp56fMyB4jmYsDAT4ghVziWgun0mDjuw+sh6/6WH1l
CIHp09B6enPtH12VHl1SyTPN8mbShdqLrv0okoSkcCe+oipWbpPxbkpAEnaxxymY/UVTDLeaHJdZ
DKhO6HmMguKsICklAmC7Fgkdknn+Jvu6o6zo3DU69gG74kRFIgm6JNg6WCmTE89XTC2venRgtY7E
kpCrUOE+L+xjNyOlCZ+KqrfxjztnDx6Kg2iZroTzJUMRYTm9h8Okx9Bd2B/GbGi7IvWoodOR2MZj
tQn89mOxxi9XLC9aUrTjhwhjUtBgC51fK+egQ/VbVZ57bri0m6Ium01ps0XMDOCZKTsrFOa4P2OX
fnhNkcKziZbxnaeeHJT1YqFYzH760DpnwQO+DpxRpZQ688FB0X+p7OvyW3Vbo9D08bSCKUDsXbAH
6aMGBVQkfW46AYlOixDB9PbuIPw9Ngx2BYlHOkpTbnwJwsQukntXp28iSbquUiKRfMRx96XfWPxd
8AKt3C3WTD3UPsIpf+GsT89sjg70Xs6pkbLZxE1Tph/REOoHQ1AMbmZjmzrxR2EjYkXSAnBeee2N
3t4NAw3cIkfCFDACAJ9y7pzbYh9tFbBlnSuUAAZwTJrI9DTbwbPwzaoGbN7IRrflBPguoMHpFZjn
QvdrRjFuzQnzBXhMv4anD7lQBsfM4oqjizrlGK1WDQ7YTqCZjbMXW468dIrVmJrJwa76x85ixwXe
u6eVhVoyqAkt9oNutfymS7brryk1dWS+Du3ga9IHL2E7MdPRQ0K+xmm3I+dm8LVPqwcinUtgNv1M
hybFQF1jDUFnBe5Xo3YF5EXi0GmS9NGoqMWZQ2GtDI/XSGWyiSKkEIMJrD/p72LHencN5iNA8Zcy
Yketw8YKTeb5iP4xckbGgvOgDTY3yXSukodk4l15jfYC0dNfV8n0te04i5H3wWoVc7NtwGvRlLAx
0lCZNc1GXRmakSADPTZ3zQiAbUThQYFz7yIutPLM23RG9LGsJ7NUeVPFcUoee9P5DlcNRa3PX1nK
dyRgciCMPkb2kmPRv0Uz984oNYhAZYEdGhEKLBYFW3+wDavYi2rMz4kP/afGQNB07bjLIw65nsl2
3ssG7VVE7XgaDPsgdf0yN6K5r2XX3pf03CEfZ0c3Lcaj2gOLbJCPUKU5OEz21y4c7MeebaQ+mjWG
v2yrWWb/mLaqwzNv6LUVG7LBk0PRia9E5mbn5YvWd9+iSAvJca6cLTEAd1rY6cSgT8irDQ4hZ9h7
X6KBPHBkI+b9NOrxIZhxgjOPXmm29/vZ1K+V04odc4lztrrgjBiF/RDYmooj/kF68pufGeZaNsZT
BL11007adhAskuqh0hXWIersN42Ah03SqutHee3kTDjTbDLmbIqgfMq70SeNovVJkOc0O7buCoGT
fmy9gyszf0+Rn6A/9H0wBvVNNuj1EdQfZHoluzW63lobJnSEjrvHxoDoRLYJgzqpmbUZbhsaMG1J
64+BGAJVj9+SHiVo6uJmYP/45KTkd4whlrJ5U+PuaUgiVxYgnqVBu5TsZJA4sGnKRPpst06BDOcn
DjtvI4hUZjUc8XuhHeK9VdO6rOFLDuLWVl7NMYjtUoi6p2jkrWZnvJYjc9AyEVFegdrkWz7kZpbj
INMcBvvHXKjTaOdy9o/BfktGv0tfgt49m1u5kiMkOJQRx9yl609lrYfO+pDrIEuGYJIHHUqESnLZ
9KaNogN8H6/GbNw1/RdDw3AdsC0jJ5P6N8dDkpHWbVafcL2gtu1ZVJfrJMSbNqBNsw2VqIhjaHnD
gO+JJmK3pQ/h68xGcMPWlbUeBooBoCimib6LeAQQphg/Ad+NG8bkRitt3FgdYglvCNi0jhQycdVR
UWCsxmCZIKsm1AyYsEyDqSZF7tO2fceuh6ZDRF6T5x4JDyRRr4pOtRt9KPN/22QfecHThJAWsbeh
AWRWtnOvfw6N9jbxWOFRgqTy1yOo1zS9EzzfMH1fDMInmbFSENzrAla3vBBfzfroHWMjesNF32yK
ASMaVAi2JfxS2br7KXc4+gY18OhU/6ljYKda5m30mik/uOQzUdqNGO4pXU9rFxwMQRjtygkRmaAP
aBSFniuA1cXIr5zjL1qIQdCFA7bM5H2z6xFFoNlnJm8mDnwpv27XbPkwiFCqNJMPv5nul5I6NhJi
4DnFI5MoKcEl00azxZ2r6pRM7fMuqBTlIs0fK7e7j5lkVlr+QbaixEbMp6n0fDtDmpb2fMiDJto4
lM+J8OE+/poTu+GkGemw84fkg5gYOI0WZhmShmKzt85ZgoDCGXzCRxnt3vTAmSS6SLpQq5y67Ze+
jyRukTLcZS6M3RzPoT54qpzR/Ywp6BwkUemPXqn/HMfn0C/NbxQqUDwX83wX2yI5ONZcr0PM6huN
AlWpgyQtZXmMHbO7t8b+mPcc/nzCXu9BCIPen9FZl6T9+CRQ4OaFkFIg30Tbz+NcgTxYSZfck3DI
NgTNAUPXig+nMAB4ZIxH9YTURve99adX0yzuYQpchhIcSFCrECrWXb22j9S+OeR0Bm096syDenoc
XTJJsUvU1Uww+inLLJOKRRIcQ4oRZ4fetxnil5vhcxZ2+kXNh4wTVAcueTLxR+QGL2Uqn4rZfmun
6EeWiUM0FMxqCTQ1qhokG1DCB/j7LNleWwMVQitWlf2M7a6tBpEceaGmpLA3O8oKmVcPYQWLHMUP
cRVsO/DdEi87UXzTmZH9DBJ65h6WBTvgbKubZ0xzJC2RD7pJaHh0ybk/m7X3UeneMbV93IHmEdIz
9qy2+h40Hs8sD5feOS+jR5+cOCr8zIWfTytyyeEQYmaZCxZfcuvYxtJIYfFLPgRm6lU4+wc1ds2k
mXc5b2fUvJexZbqr9SRdaVoLtJC9Yqe2E6NFoKvEreyVD0HFYNAL3NINpW4ntC8lOrzV8s7rHpd2
IiYI19pz19sa7Xjsb+wiqtm/mMobPM0sBOCAm1XrM8lFeK1GFwg9j/8ColqGSwhVEoPEvYZ2mtoi
9zfEhNB1RBA5FdMSvN0tho2bUD9mPIyrvrbgVbKqlPhrNzngj9Lw19NkX6ALchVst2YCA4wc23Ox
Vz/XJ6RWbF29TdYjFUIyVAeSO2nTMZ0IJws68t95LfW7DRMceKRVGULIXY47lauba9NiJHXxPY4o
VaVn0YkKsiA8q0VDRTmk0OiWCCbbquOh8PA0ZaLm5uWsYV2efZi5dapTD/uY4mQlcXHIXCqKcOMR
2Ak+9uwn03bKz44HnypSZ/tcgwdbOt+dipNKkLM+R5Sg3ajy95lGYCM7n1sPe16rOdzx9BNXhmVg
seZ6INV5gFSlkMy9gGQ92XAUzzO2CC65Gi7wI5o7GDK0wXqWphOvkLcJVvFalSvI1oBTLtWyycNR
4kmf91g0tO0scZ8B3OeZ+1Zy56Cn+q8Nxhoj1p4AtYZI2X26pjZsTXR366C29b0BY35DKMezPXS3
Vp2ysto9tz2xNnHIMu3ptMuj4THB273J5vhjMBn0tS32naK0ipRtrcTFgQGpPoRI/NFYzkhKZp+S
sXoeh4WPVPY27/Zzmbvx0lFoMFCwj+WhB6vPvpFbNlrWsyer5OJO9s8s/wBjNr7RBtUnoJJOgRA/
Q9OLk/kInnI6SaNOcT/b/sYhkWmNrCF9SKg9QDisKMIIV6WJ+fTAS++Zds66GCJzwz+xwyiMPAj3
ncEIOtpJth388TXtpmjj1ykinKmhxa+38ZriIehsoJ/6YAT32syMZbrTi2ehiWLw49YgK8qT/nzo
m+bR4D2eExch2+TURzse5K6eHhoqXjO6JS8Jbn5h1DC16x06HLHvQ1yDcwVPA2aEAegbq6lf71qr
Y40N2QBhbijB1RfzbpTtI9gjTC1Tml0NC+VNyfSNkYZMSdvskvuGEzyJk/mGKOjiceS0eJ0RcHbo
SX4hff5/hQqaOuv0b579zXv7/hc98PKe//zf/+v+vWnev0dd87Ntm9/Bgn/9zb/AgsL/l0+qkgHF
SGEFTbAqf3EFXetfji6EBXnKMtnEKdDWX1xB2/yXB43K9bBYOlD/LP7or3R12/gXs5Lv665nCZZl
/f8pXf1PbITnGQAGXMsxHBtl5p+4GupbQksrrcJ9OlxKMnEY22oysvAx4dCLPX34B0LO372iqes2
ZAMBrM36A5CTFXYBA8OoDgM6f4uOpFe9mgJ1InqOIYi6fwA7/IH2stUH5IWg0QE3BxykqDa/8XjC
Vgvmukqrg5Ht7Kws1iiPb9Wcvgv5T7S3v3kpz8KBiWSbaD5e7T9fqncz/Jg1QTukhn6mWfpJbNRn
bG1JiPn47UF7/MWA+D0t/k8UDx+KV3IAtHFQw9rzxzVsRQTnDt7uIdAGf+t7UkUZi2ydjqhL//tL
GTzz/wHGUK8lDEiWru+4nvEndClke2uXEZ+KPqC57i395sl6g7n7PHKApB1Mv7T0jkbdqtxShcdx
L1Yot9Dk/wH08yfnZ3knwDRN7qYhbO+P6+v22CpbZMAHnzwPPQ2oCk7XCV+2oU23sRqvje3+RE/w
T1fg7+6rsGCqwOAgcfZPsKJmOCUFTRgXuI6Pid4e0ZKhrRqusuVUr7zuRXiXFPMt8dh+lFr8XoMW
qibEmrFdWytyP18Skb78w43527dlW3hMYLdBC/vjIRB12ZkZ0WyH1m6QbGXOARuOtWqtgQIYJKFO
v+9qdiVtEmQKIIboInuaUqxyMObpBU3s5EiKFCHU1P+DVv2bh/Nvb5MD5MUSFAWZXv5zGMxd0sFs
yauD1smacAOKVRzqNtNE0MxgMyLcloZ3+7XCO7767y9t/MFbVKOdCfPfr63+/LfR7gHQ6rUuqw6j
Yz0MesIOnJo5p2wAVPV4G3WfS4F+fBDiI45fizpo/+Fp+du78ts7+OOuDGkelX3BO5gjIJumO96Q
Or2T4AXNginhv39eUzf+76vte3xsnkvXt03zT4ZfGeQO9uEKMbde7VzpnkWZfg6YyVaT3hvs+fM9
ZbU+i1+7NqDpGGmE23rD1amtA8phIsf16ezxd6ZsgjLCs2NBhR8Hf1c1+q3CFeen/SXUO0Rh3bVM
dqNTfhmZ4PyYjFqD6kuDcHDOdn5R3lW04SGEI67n31G/3wmqsZSTzKHcl5P1PE3BmrySed14d2Ex
nxEzWsRr8ktOS9aYBfZqriVVbCxVA87/AJ2eGlBjP1yhnx57U6wjIzpkBgCQiAMZd7S4d6M4X2s2
EaZyeh+a8ZFC5pqKwCkox+NSayl0sZ7T4pGqP3m5ESls5CdgrovInJAhsnT0DMl8ayX13uZH2iXv
mauf6bZAwfF3sY2drwIpCPnkM3eyz9JMPtXzZPo8wgZMvlVckJHafPfUVKyuDMV9lGQmGPYBz/Zo
ftdQpeAujT5FFO9N171vYHDQxByuxigOw9i/ZG23dZxmU3M9l8mjFeM5qvFcaDUdCCza76heb3bN
BTKZ8QafpJ1hmq5G7HGzCcPV+HAexBK6nauuR8uOMYBgu9Zv16VBtziHnbIqOTrgPjnRpr8ulz9w
kk9CEVCtay+4CbiSZf5Z52S819Fn64b3poXewp5yxBmRfg766ruPicAe+ajawNSDcunWx/0l8ZEU
UUtxvOEWDawTJn3L1mderPyTjIwH4ipo2ti8k8Cbn0aEay6LsO/1V5+tMCrPc5T2/H2ffMOntEHG
LarwHcsvyqwANnz8Q/bj2YaSr16imIcr5B8etBhnJq8XT/IbaZvkUGbv1qyfHXWlVAFirMTFTfUb
gARKO9pnqsR6Sf7ekzSxssablBOIPY5HZUhREGYnzIVr4mFu1Nmry9BpSbXtnlTuBh1BPFgTyG0E
owHOpPIOSWZJhRS8ksjkBgXxbeYdrYsIb0gVA0KUCRFcRCezOj6IsP9JFRG1lsXNqoU/7WV6KX/m
xtZ4dGgJK8PYiXF1t7x7N+XzjUZ/VetuIklHid9NmpsAat4HUqQIE7rzWyw0o0F6pm1yCIv0m3qU
B7U4WzpKtQ6s+Rzkh8Tg3oCt8/Y2jQB8OzerJtKoofN0TJPp1QClcGfj2Vt1GbADXBRqDyNodsBb
C5SrAfVnaCUPy+MonfCTYDEO5rieVpi73ywzfHLbwsTzw0svU4kXZ5+DGG9+xlgpcaUSk9IMN0sB
wAyNuVgGEqHiPO3CkmgR4Ufv+My5oynHSWA6HPOfm5k94TJt9Wqpj3CADiOPEHmWaLkyPB3tdDPU
jVqXof49IE8vdp/0eaTX5XbXdZdGny5ZCQgfmPoIm9u6VYpQNn3XJH2DuP3mxKd+Ygwg/1oZYfru
IUJd4ZGjH8mSRdooQmOPWtUgNWu//IIPTEgODDK3v1EhA5Ck8bZGwVu3LF7K4FVwKWabWrMujSch
ReO4mdq7al6V7gxs0LZ3cz2edWJk4DoF93rHtfFnrdsP+sHx++1YuyaG2XjcQfVwVhqemZ1Tj/ee
05X0YM0bQcKMLlFW/EOE3LaIQx0cROuxjgDfGJQKqtYg9KjF6kre3ya4XzropJDhWPQ8vOYYOkt7
AFMCIFqPhpNlyaPbMosS+cEyWdKuJ3023glde2FsxXuQ17tJQ5Fvto0y9lMRiWhkEZX1HPWgcLWx
8rdZlbyOoTKPFNip6GXktDT1bUIdmIeTayWG6bYU+ZYHctm8UCn5VMuBnmefTigOms6lYYprW3xY
U6v/kIH+nETFuteNJ2gE56lDAEP+yCYQXrv+dYum9ktHatsISWl5+DuKphvvZHUaeVUKIlckxbth
EAtiZPg7mimF/k02rsNjHY19Seew+9lRWEbFLJ4lqaLHIUBR4VvFjtw12IEoR3EZBmS9hfWr7Lgi
YYMFSOZ3ra+5m1oaH4IwuU0wEwhu+Gm7aVpT0pOW5kYfeOatUNtLQXz00tt3TA1EDgGdcTUT3zAK
jAxWeHIHho+jMQ7toN30IQW5LsFlUpWVqsofktkgp0VvJpgVHqW5wj/GBcUUurCkD7rRmoFMAqko
74uKiF6vZ9vuTT+l117MjnmLrpRP/fyn0HPiHSQXiU7YqsrQDnXeWO0shxfrmcxlgiTWi/utQy/0
170rM8ZQP7efhX0DQfAwjjwubV670HbM9zSiuQhGWSPKUG4oe2Y4Orntrmu88xcvpt3Ee2gytPVD
lBpqT2Sb43c/cTgk+YmPyxipU2q16yqbaT2RdQv2mfMFekNKo61G+i572QAz8Lr7Oer5uB7g+BZ8
qMQur0UrbsXIECD79pkA5ydwdCjFxWWGQbB2GoZoOFhvbtGSiqamIKcjdS4hZi1CANi5+AFZ2wAv
3UbX+wlLVVtbnv7qDi7KjCLBgzBXaHRjny7ywHfcFbJpscUji2WnBRWYg2YL+yxEehoOu7brIJWZ
4AHD4qUV+NXcAIe4SHCC2KyLm3kS5WEO7xoXOo3mszHoGMv0QUcHVAo6uOLZbGnBUArmQpXNvTl7
36d8eAKBPnwktHijlBCncBLfwm2nu7um1VDJogTre7yLHL4V7Dx+8xo6NVTwhjsNxF0aZ8HeKpOz
Kfu9DKr4PpQjjScBMKgFHkP+IUJTEjS/x/4kWWqSdE+aih4bNx8xr4DHtjbH7DVmKd3o8Q4Ztzxi
XmYR1GlmyVniUJtjLNgFnIoc0JGsNX2DHm/aTOa0LVNxrCM4AQ2wiEHoKxdAHmdym8d+KKA0dyQ0
NwgxQ2iHtPDucHUxZTrmozPWxcYoSZ0TKMkczYOgC46fsJ5tBMB7G0/ezUCtc0RQvpFpO6/DvHvU
jZ5fBhiYm014tpEOS7uTMNqQ/Yp2osjrY/BEW/wDacoFfQTkdbPdxVbs78eK0q0PmJRc8auf8RTl
N2/AF12pLUM9sqKmekNIYYB3PyrFlnou7Tu2eY77vR1ZPnTYhtRklWSxfKgt4y5w7WKN77ikL7HR
PfZb/Wi/2ZqGMjNkJtdCmLBJyMEEWwZDXzD+J98+9HmKqKmM9i6krbWPqJCYRQekVcoS0JtY4ofY
K9aJy3M5bR0fLdlMrtPeBQS1wnW6QY6kY1gFJDAIJ4fkrjuHaKxxGU/yLjKaE3igjhVpxFREpxpj
xEM64O10SryVBYl58Oxc0kgnh31s/7WJGWkYdklk7ulGWF62KTAq7X0Tyq+HOdB1F1Is+nE9pZ2N
fdcP63g/dEiUNYKua1YYsBDBtBEVAdgQ1Skcs/ODsPLRN6QM48BjglCvLtoWe4SMt46IPq3aPTEG
s/2y0iE85pCJuq0VDb3BMbSPMwIs2O3VgenM3wdFcTUliso5j06xF1qAyKxNxKqwhwGyoYEa3fsC
dFQQgqgn02Lqm49MkqYJLSnaoA75Vmatv7WyNwnWDw9lv0sNwoFli+rYhiblteLFQ+e64/QmdhiZ
7hFAvtIzB5yU93QJY5zCbkDMucneYO68gzeGbBALtulGBzXA4CGg7M3m3YA+g4H+7HB8WHm+cYMC
HKw8hPeos/urE1vM31X2rhbMX9UlLMNKtqWKygm9cnoUBNXr+Isc8zSVZsgWmvuUujMIo1k7l1Ce
yCxjnyVURjHdD32gM5zEkb9ftq1ppML38DYZzZeshf8ecJpJ+rbaAb97HFE/rnUX5LAx8k5B5a/R
3KXs8dbLNZkt76UsykfmpC/oyS7LVrdNOGZ6JrrXJk5upsfmLQ3bK7lopfmznfjctS4B4RO3lLyX
gXkriKawTSAuAgPfPtaJAou1rw5zB5NggIA7LLaz5RzUf77Jh0ah/jnXODn6KCm2YRY8kEfv0Svh
R9VA1zeX3c5ka1cXbDRy4D2GyneDEefVCru8RagIci9GYWCPMHvsjn+f3QWRrkwbSFHRdTNwUThr
hqQpw21M1GGrU7UW9Pmsc6q/Q2b2a9AkH3Op35wE1VFope8AB1pkl2DCcs5pmvBhdHDHsFECU+dE
sjcLLm6ZPbr9eJld5zn3xAXJzGdlIwRLaPYTXloGaog5881hnUYSRSIxQnkc/vLZUceQYUxfKr3A
PCDxhRleM28wkpytvrjTXDsHHeKN2yAuvtIKc0zOly6NiDTgrMfMG3ocTVFDsd1TSfa/tlRt8eTi
16wIRFLyrAlVRbD2ZxZUdSzFQPjNbA+ajQaU7OdfT2jY0Tqr/flMvtLGqwIiEXLutXrbnSdwKyNS
64EXKJHiwbR0Ot1WuREexxeBvX5l0pmNM/+QVqzURt7jGfMx7EbGIbSGqzXAGq/ZHHeoIdXOngPa
Lo/jT833x23S9ddUsu8BB38K8/JelPTnnaY/z6Z5W+5BF+cBxsn5EHXqPah5tSjV2UKdj7HEf7GB
b3UwQ0BnYlPylF7TtUj/W07JVjYfRle76A5bLaFTrJ4Zh0aP+ml5E6YSy6mjbSHye7WZ4jqxEVeH
VRIgz53z6iZ+vSIA7IQR5U7gml81SrCuFXeuO50zgjhNyhCo808aTvB1imaWWJn4U9U/nLD/GMpX
mwxDNAH0lnlGsNs++pT0LFMcys77VvX0+ypjvDMw5QA+iN8tdUQnajvVgy9L+W1584Zacyqb5xUD
3buesEgZsfnZCjRPS8stzanz+t2RyrM675arueGBT2NxCXLqPcZ49nLjCYeIoAQz3lsJKyYuG63P
N1z5VzVhdEX1lunrVGe2cUcD1pFV85ByeTTJQcfLmjs2GghcOet1Hjsr+bxUk2XITFc73zRPUDzD
F0Vy8nRW67LZhji4ip91z5hWh3qybsptZ9CtcEv/zrYdVoA2wk8KvIhIki1bDH+LUvzGE8zfCK14
m4d7AyvoMmqJDEPQqmc/qrZ11ssz71nyTIiaGmg7bzwVXfMNng1kMTUYvxRx/6OW/VVNJequRjOp
RKWDOSt6T4zvSYFqvRHpOssKphntYbJM1A8lzouYj61KEH3D6AnH8eq4L2kXfZcGUFyqKrUwQ1b1
I8J9SHDqmvTB0ziPb+pjCk3VlJkUq1ZcHI9ipqtx71XhskP6XbJrZSF5NRkdUlCoGGwbdlLOyrX0
BqwWWUXQoiMMAtiSmjHfpNZ8Eht/JfloNw+oiyOG/8hGfQWo6jjKUsP1nX4mBnLsGjRFolP06ou3
SSTIoyHGgPthfgujz8mmqiEG3nXUaEdaPXuDTaKrHu3lS1yr4hScK8xFUo+blT5FB5GJy4hrgLoI
DSYaFlsxYFIU2UTLmzpX9JI5U0WguQe3eeDBC2MO4K2fN+uKBxwLQmkia1c7ga4zDHZm1NlTqh55
BoNOVTxo376TAEsGrbnrqZ0IKIlLUc4c832jiX3cUJwbl/IZcBgfo0LkBfcD4q2pYVb3uTiJycfk
I4718EHxcCtr+H0d0vbOYOOHzeyt7Y37ZTxAgOEW1pzsAb5tiVDeiFz8wLfNWQjoCgeadheOm9Dx
vuDYOwA25hFfhl/jviiX+2Y5agcxuW9WdjKoMfYlZzaMJ9kaC3ygjves970MP5HLONgcZ7AxHIvA
gR1JBbtmw7ifKtMi8kTtDxD0ryOS1ZcdNWjW63LSClWpLENbNxWw8/COK7EzY4mGyy8BXa6x6saK
neDcLblNSaSqMCG7t8K3132Fhr6NuCFOxiMpZxC6TLp+HkEGjqsDx1NAkOBPqAxGxITh3q99FCJy
ip8bIf19chws0Gc4r2Ajc0DWLdDzgt0k8mhtFTTIPvm3JdNrn7y2YQlXtWGKQf3wo6h747KcPQvc
R3HiRRvQ/FwbN3+tW8grycAqFXTaOmsJB6Xhii42Z8dwCS37At7kc6nSaBofus7ijazAXgvdw68J
nM6JWNoKSpPLYsdWMd1KyWPrcDT2HRM5RML2dHJ/uJHSEqqSXB7gs44S76eH5GVT5xorZWStl0p2
VVGNri2uXepnlJ3YI68K/7FMcnenppJJnXsrnx5SZBRf7FF8dqNNAREIQUkVIbaiz6R6zCeWkGSm
ojSXb83cPlRoNtYByj04Fg4TKsubFYLO4pB3Xs7MhcVTvaxtsH+Z+lzxUzbQJlSxelalKdNhYBZW
6rJjfKDKsKJZjQIL33sd+vjS2JCYTsKa1eXvdY+8btpFGgbYZSw3mskZtZoflt3c8kHZek2biugf
Dqk4D0CS++qmWy3/qK0hUzDjp9CQV1h2H6RKePtM3huT/jVw2G5DGqSomn1zY1T3VmQpEojxqyYg
bHbXgzyWRYjhnad+TK8yxbqkEQcJibHYNwUkgoC9SuXGl9l/IoKJEFRg5GcLtjsrr1mcuvuGtZSp
tDYP+OdPCR/tZKMG9lDaBPX0I7DcL5pdVDuO53sn7Jjc/KlbSz9/q2R7CqucEAI+FuqeyUEtlRdI
VOT3KtPELnIeSIc9anr1dUZat55czrpB29w1dlgdwSFohKfCKHKm7DyYsXk/6n33POn5a64IPWgf
D3CeMUj4pE2P18qPUPBQvlvHulahFceB2JVafUPZNY/OiZBp/BmzJe8MK0swVNjnnNpDN5rdTu/l
BXbAsNKyvtqlZu/tROdZ2yrsnLWUxJdkBtuGpBsfmtjS78yigNwQzTvdozNXBUF/IHTope4sccwB
MiAGLjgegUsECB94r46d7pwccWVTad/a0lc10jA5zJXnbys9/ZKj/NoPHWnVRjCYe7zuj6g90Wl6
jn4VqLF3QITaU96IFvQGX5zZkccEJVtojhiX1JfA4Ev3FZuQceJZIBRg+eKUsJaSie2/Dir8FBaW
u+un6imTmTgtXxSy6OQwcoYwLI9NWPHPZ8VDpjgwU69tU5JXEeEP1A8i6sV4qhgwcBmpEDLbYZAx
N6LUm12TZd8bXTNPXa5/LSoaCvCOjW2unEqYGvPT8iVOg69+Pflb05LOafSi378sP0NB5G0JQPyI
8fdOGcGiXE371OaDfVq+++N/EYha+9CpT3Epi7MNFGUr/IpKqsr6/PcXzA1wXPwq2fYyoISDark5
JuShl0G1dZClHywtLRn9csDJ4TILWPFdGlrPgIO83eCTsWiNI46P+G7hiyxfOoU2qhs1rij4b//9
B0nAC2UpFQ0Dh/1p+UK53/z1XZemFp4g9SdE4lCg0E0sG5C/Hn1076wC+rVJDf1ayiTcpWDdNlEg
jlFRuHepGb9aApO13bY1B8c4P2iZHp64S9eyJdN81KtnXdR3/PF4EQZOYyvNkqOfoV/2MCuthac0
qUVtPTkG8SpxBAtGJBEuUL8oNq3hNDubHQGTzuQjDuy8lgdK/S+Fdvk48BrL/42I2bdU+AEv+Ioe
1fF2wmGqrrOVV9fJtl1K49Qplp+5HMNaMhYebaBDqV4+zfJCUWzakcf11dbL7CGGRFesBNiDCGMp
UsXUZiGC49J0Glb75Vt8/j+MMTS3wgX7DTPJOi3f9eou/PYzXaBdDu03b4BznyoN42C6XzXdbXeI
YuXZLtzwnDur0Y/HEyLo8bR8N/bRM4WzmdxrVnC30UFCiuwzodG+TWkbnpYfLV90RRdavqtqlKFu
VmVbJr3saNJnMKlJnpzoG2/wKe15ys2yBd+e2ZfpyYfVQreJL940fWc5QojozsHzZO5xCTw7Gv7n
upwOnm1tTTWAXTU628nX9x3mJZmDJsxbTFNaQQbu2N85E6Co3AwVb8HRty1mv65OzwiWUebWfr2O
mWo2kVT703qLTSo81WqINxgcKd39D3dnslw5ci7pV2m7e8iAwBCAWXcvzjxynpIbGMnMxAwEAjOe
vj9Qda+kkkza94bGSmYlyXOAQIT/7p8rktmJaeGYu6d+szv1mYfLvFhWm3xZaKqw2idZF+xpFkqt
NUDveEP5s7cyOVPu81HcxOQaGCWKQ9julKQgAbbymb8LJMXrg1W2/FOe6bq7tPBvu7SNzxkAfLjJ
Y4UKbhCn8sqvuuZ7T3tnQT/1ju5O1fLDRCJjj/H9KY1VlKH6ERmKyod/EibOwodyTt+ffX8IHf3H
fyauErsi8HlydsdJqmmfl3V/+iZ2TrBD/vrZ95+50fMQhfMR9RjLdjgij8cJjM1GJRXWep/6AsN1
qK5o3unuOruJ5BENPACz9FsODoWmdk0vvZ4OcESeRUbiGU9+PE3mNuNiRngYokuY+CdBfGXttaG6
qMBFpPMi3I/WV5mnGCmV+Rn6Dil9UoQmwIbxPajVy+y2r1TGhMRT7MPAvpSTr0hP0+JJxXX/DGeW
+VyCNZXOkFuzRMNoDAPdw3k3BaUHfd/8BHp+bUlY7/NIqO1vmzhhYrncs4PvHuNJeFtLYiOzso3v
SbWpFuhgIJu31C0+G8//5GCycq2lZqaLPsc6/JgcDcK7eSgjnOXV7DIPGXeRER+XX8AUw559mb+Y
pWN7P2fs9dKJzW3n47/GefEEW3aDyLJWfbRLWJA1gLqYNOrasuVNHrPaae89ye0feuYf0XP8m/jB
0nOfrBNSQxvLLV4jFVXMNPwnEUSftmw/7aW9o76nr2Fc5RE7ONfl+D0X+o2ypstsn+ZaMIwTzHsh
SO3cueQwO7XiUlTJG6vQNTNjfQTEs4JDpPai6+5ErQoABN1EeRl8GG04W7sPMdRSwXSaK5ooDYDi
+n4s3WHLblZfZg8FnFHU71QQiv5WecAHbMrKPC+/RrwcBPL0qZd0bWNIZEedf8/ryDmKdVoRe9D3
1tJsITk+fSt6aRD9XqSg8ftAZaKw+EW5bgWoij4r1qk7vGhwH9j+yZFgtzDbkAMktUocdITBJMBJ
awQSqe+yetjaXvaRBOajzWYR7ZAzs1+QqIU/4vfoAu63hISVoEMWypP8Q+BeX9ExEJz+vd/GWSxm
f1/J5AcmpwJsTXQyCdty/uQvauY5ckjV5we7cg/lxFlFWWa8tWZN4IItnCo+2emFHGOgDxdwTr/l
roCBWiegbcSpu23YdSNQJMBKlpPB90sZITM62Njt4RgJjrNseRZZuLkZU48pMxHVVRdy3lYujpHp
N2RJ5lUpe0JTHpKKfo0BtadKPeAVlLL64mN008UEvkgH9LCxXLPlT+HhGhcPG8u/f1GsP1cefr8o
eEgt6biL//HPvjwCh5OPJHLQhfXSYScin4vuxI+UjP7VkrQoHKhy24wjkZh//73Fv/jelAQJvqmF
ASr4c6lY4/RugdSfQx9m4l2EKEZ8Iyt+cZEZaBy7qcT04OEWmUbrxZfiGAwDCL3kN2PRhzCIoOs6
5op9BCPl9qpzINsOks+//ym9fzKFBaZlSjfA6h7YNkPDf7SllXqE1edlXDaLhT9uOSD6TTOsWIY5
TE6LvEaCZq28Dt95gK8Ky1g9ZL8XM0dCaGZVlExHutzfVZyI8Rp82MtZjghksJVV+ZHq4iNHKuSa
2DmCTRkO8feqSdjc3n1bECNzObcvcmBbOzf1WzpJgLoRh8JvnwbHhN8Mgr2NzOOV6DnIiyxX+5QH
bjSP52z5Kak/ITlB6zzP4hyMtnMYJoIJhds/TEX8KymH2x+Blz8sBzZ0ng9PDw80HhDcGV/FIjIm
Xn2kkmgxeVQzo0dtT4/5GB/+/Wtt2f9kjuXFdi1hu5QfmTA+lzfj7zyAakwqg6hCdki8DJal6Wzx
qHL6XfwmelnJaFRl0rgUNc54ILISjEmae+JmyR6D/6l4HKAoA3BiZ5yr5ly2yXBoemOfL0/uibgS
1Ya5LE4xmAoE7/7BCRkAK6sCmAAivDfn38UMaN/FlbLz6gnW9/KexCgWNiDmIv6IYItTJIteDe3q
YxkolgkiWTqw9mvOKCYelRVlMjeTQBC1U3GgKggGVwFtArnN4xG6Tdu7IWYwBUQlWRVV/iZnTsTM
tD8KoTAKwT9UEyuPDuV73kp2hcvX45wP3/PWzviVp5DA0BwMgovbtGy/yD0scn1RCHYKlAIOyT42
y49OIDcWNsXsccvIi8BbSeEr+U9SRyE167uhNJ/Z6KFXofg4SHOZ0BcDkQsPA7+1G7QP31q7Mqob
R2bHWBm/KsHlAxqMzvnQ/WH1bPegqjEYyThgmfjKGnLMmnEvbYTD3igEybOURknGJWRTU3rOP4Sd
TqcB2xTcAvfF5YtMCE5RNXw6AyASr9xRvHm1FfyTxSTgJYwadOAdbG28RwX3+fKj1seoin8Zw/jQ
ZVV/O8FyWllEKSAdjRRfuZg1agi/Q6tPedU8/4fL9V88UWg59iw6ajyXEsc/lfwBtw1Tx2iyg738
ysvTQC7AWyw4P432XAIN8uIYdYnh8yokt7dB1UDTWZx0f+1RbPP/4N/9Z8c3IVkeEi73kUCR/HPv
YDt5g6cSKznkbvRD0dPJ9vm4SN85hFRDT8dwcZxVQ/+yWK8KP/8IzfrV9t3/8Nr8i8XdDvBbCyIS
DpbIP9/JXQIPziur5NDGcKvHjruqW5lpQyZH4WfGKf6lOar1s/vlaeYvEZbzZtE36POwedomZD/n
clOE/pPZJU8keKctSli4Bk3+H5y4wT/Z5APHZM3BIR9Ylu382YfLBtthDD7EhzFLYSMxRcdZsTF7
+GXwSZZhNsf6GRbz1sV6cgYIGItwOEnT0VvB/4hAfZkyMsiQLoot/gm5FosalRBxJDdEIi6eAPg2
GPOqLniBJIHhwRzIn/EKGSvVB81xyMbnYkqrjTnjihWFjpA4nE1guMELhUMJ2XOhH40s19tvTTwC
hsleYz4I4GYofcG2HxDW8lcS6tkhr8tuq7ok3nFbQGJNo2dvwWEXwQ0ksvka9LRQTcwtDHvYRI6C
Kq65bexalWthWTTHB8arVg05Uey7XMHm25Rj1jXsw6I5fltFQUqv/cB4ihngmjwjYhHfQWQDmlaW
j/RBsmraxbQpbOMYmO5d2UW/XQoa9p59ANyqDxVIytVUjemu9r4xEfWlDpR6+MbcexmrVTG1I/iA
5Fc7JNVfdx//vyaauJeX/dH/ePn/KdH0+qtp/9dLAmynTFg0fvFga6fjz//zX3/8n38kmqT8ixSu
bbHv8/9IIP13pMkXf/Fcm72YQ4GJ4C/w8P3vSJP5F1IxbIMIkng2JzKc8X9Emmz5F5qlPZNEEI9j
QbD4v/7v//6H6tvmT//99+EYwRnuz9t0ogeW77isGZazhEX+cQsQTc6QE1qOj4Phpjt0zl/4MJq1
GJJbqn71ebA53uaqosqhowat84vjZFyywWJotJtoMjkOHSe3krZAWp15SGUgxpwCUvQQ7ZQnP5I0
vO0WVnHl4ZJsomgJ2qtwn6ccGDmUXxPvzMOXdkvzJOyJ3GMUcDwHKLalR/l1+PAcV23nrpabbj74
nRo2MuIsay4COiHmnelxM7bUu1NzoX2Io45jFJt+QmMR5fAhIwwJjj/sUq+MyCOOZ3yC82WYJ2BQ
WUAbVH1boFAgGtbr3PKpjwLEmwvrGMRNvC9DkrmVVW+ctOcULR67mMytnXX9znT6a27a893oVURL
qWqi9IvgbNOmmuFbBjSkxeU52sgzrhUXe8fn8FJFMDZzxBZ0/fEx64DXumBpe3i+E4Uja9F96AkE
jcMFd5sGJrFpISOQF1DQwMZ6k7pq+vmom5AwJGpGFBZoLEItbb2J6rrnfUp2A+X2EBEUCGUFbXGe
xie79x8KBoVNBfV0dNtiI9zmuph1rUOhwEK1/XCBvPpkCQsBqXnx4uHeRQboB48lg8IYTdIaz12V
vM70JuB429amcR5UcOtBfcKL88xe7MPhwNWrCYqCTdAym/TGaP3j8lUb3MnCvAa70LwPtNOu6TqM
1i2zkJVpOTcthTHwolqSADmGDAyTqFoQlA1sDVnrnYBz5yv4IexaXFBWFG6K3nxLqobD/wTFVeCw
3CGmkc1l4pcIIyRPjT85yBxrn/YzBBYswZvQAmSWOs2OQDbjqUb0W+pAGYUg3a+J1rvnLsnrN1p9
dVvS4SE1F1yEud03242y5oEa8gKHOpPovCD04Y9ftAM+maJQOwtRazNE2VVoEEahaT8o6gSy0L0X
eXBL8V/EoPbdicjhayt9q1WsaRaBeJhw8DMozoGPKFcuh0Ey07rZGg2RCo0pYDSymIQuePycp8yA
EpKZAj9TWZ+aHqu0M6Dd0WKBl8+jtgiS6r6Lwi2FNK+MgItjFFbptovx6buS22yk8c1A7lE6vITa
uO+FW29krW8Bt15DuGgWzGggS7a7IiC7zQvpb60kfswax1yDu1gectaqVvKGipL6KiHl9m0Lqe4J
M9JDoh/8Qhj7yikxwKn5Z9oCOS0rigIw6IThRALG5F6kGHXf5ToHQ6o6IlYMjiv4vG+DexfmXnsI
Rizf/dzY2zaUB7j+3DZvafpQu+zwukFtekkFgm25N1KDako4MOjptbTGX5PRy33cuze1Nx47S4ud
BOJVuczp5gwfLpLqHZwQ5kIV7ZQ9jqsV6TQcoB3hx6CGBRPda+o+AjO8pxcrFM281eDguPBuQGy4
LAAeUR0lSKw4dHewr2JsXdkFhQAcTOPEPJjNRzDNQOiaD07zxUaaCzfe/AAKyRsUIVlbTANk2O1l
z3FRp010MHwe8m5EGbUw4TUXjrPP9Xys2b5d8HBPDILDh7EOwucYMHudPxZxXW3bpPyY6PHYVNS7
0nmPDqLZpivwRFYw2Le070KLsyUFdGF/GuPhRQY2RzLnJcRvvfJwufcDBJIs9u97ewTf0NOd08+c
vAP6XoKogiIfx+52UO2F5udfXvo7MbyXfCb6X0wBhfCZ+DV0JSdF/AeTtxDmXfNJFkWzHZqvCCve
je1WGT17oLF6qpUw4ljwWz5pTUT8mRhSBzYLFhR9ewmT+IqViY7F/Vj1EYf5hQK8t1C8r60x4chJ
FO+uTop96C6OR8382wiAK9TmJZOMkDP7PIIhOMfQG3TsPBfKTPExq3rTpGDp8uQUUqbnV7nY2kar
TpFl4B+yyK3jAjRpZbzWRfRMwolAwi3BI8ytiv6AtIw2PU/JUIfivggw7Tiq5C4owPMzWkK13Lou
dDQjgP0NETiCR8prMypgyoW58iwaLKbyUed6WucYhFFOg3eP8fah+B3k7VsKD38taWZtJjUercM4
h8h22XSbmzdO7nmscCwvreo2sSM4Trc2XD4TF44Z6b0NmGodBnVMAD861+Dz7iBublPUuUuevPAs
qEFJmNleGpF108f2sdc81gaQonbW+HcVDZQFJQyeI8s3+gnjsxcbeDBlcuxakFMUuVWXxFPX5lDa
nnHroCamsdffSM6NRoVt2jGDx6Qx7FPVG9md0Zl8yIfiaKTQRVQDn1xurRa/uawZlQZPgNEQ27LX
uCqx6/rDa2BxWVpjvRtwbh0rWY/r2rP3BSXNm8EOjjVmaTAAR9ZVGjeN5pTMNSTDuL/P/LPC327X
Ut8Ew4TZh6w0Mi1/T88BPtXgfraN6T4kZ3kC0f2zm0K4QRRk7LjV3hUCTAc9irEo139Q9yDiuTDZ
cwyHJBSYdyf7FMPFqwBBcv3eUv4NUAHrdAeFfFMNIH4c9atynW5Xj9Wvups8WJ34HZbwnWbUscMi
Ye2qwT812bRU+8U/itFmlOxnu95xHiI2IMnCt4E9TN0nqMOgq/y1WZjHkDBMo4kK2jyOGOdMmx6f
CQ+F/ir7t0Qs3Cx4MwWsea+IDi6OpltTM1tNRPReAx/ZJaRxDwy/FyU/fu7REHDbincq7EHYBTzg
03UQNOOrR1fkVtTFk5XJVxfBn3947THQNcODrax4W5NZOlBZ0+3miDe0sqx+N2K5M2aA6mb0VWHT
2MOH3KMIn716aLiBeMVMJqArWwTPfdltZOJ7F+E5YhdEA32S1JesIlfgSWLf5Xn5B7XLRChwRsg6
6pCHK8p1DcxkU/uSd/1MRCcGjktWRy5m+ihoITvhcppl/1wHdrSaU1Yu8FnZtUoZv0o5q2s1QmNh
MCrUpxnW9o2NO5loersZkzE9zVPLPD++TyyF51+5H99NZ5ae7xMsBomLu3aO3iYVsCLW7542nig0
cbBihCBUIk6sDJSaA50k18bJQJ7mQB4TFyOXnbr3oW/9xmMWIaD0SOCzf9Rsn9Z6kOlRUU2Y+8xG
qvA1Wy5ULdKd5H0+slvJLz5tMW7JWkeZDQbOpoa5gTl860c08SRZP+3qaeT6gkcaUic8y880UySw
BgRJZkZ5Jj4NA6xTT+/Y2hDmZxOJd9IR3rExklvcQskZ1q9DCyySp3FLOA//0jAvrOzyIazrWyZC
jGC69CGdb+oqvsfKU4D9QMWKc0dh1YEehqCP5lIVT5JG1Kpx7qeSDltCWmu8sDbgHObbUOxuWvY+
MmaLHvg8xwbI3q5YFvfUqffzcmroHlxzoBit0vfSdi+MLa5hNjsLHKw74CTh8RICF0IBAqbvzjYi
eW+gXCocyM2sfxRO/cqWl71d03drPMk076jmrkO0XA1E6PDHx0fl2PVT1rb+quzT7mrlPfNG2/C5
u3m98eGvFP9PFIy01/Td8yhBqPAL4ar2x3A3U9917o10KbrFszTa0bGdx2ETpqI75cZv1piUPXlX
vLv9UdbWiTbmF41pwkglm1RH3PQRNQYOv/OKjmCxsoCDTj1IvBGWLybXxfDJuiqtgL2ZMfu7ZuLU
3hoS7kpItwT7pPq9VtTalbbqDkvRKyHkKN5CQ8d3Fg4vTiL3syyvkyTRXeGmeMOi8NX77EbTDF9L
3P/q7MbGve1Fm7pw70wOGxcXvp0GUkMizMfe71lHrN93JtdfFTrN0RuSz8buz6bPNZpxA2zwQH7G
+QV7Dt/KqCB9D/Xr5E6/RJ09MN1EgzKwS2C7uTRXx3D3EAuvpeXwMzWNs8HyzciKtJk0Y4hj4J/Z
ibwXDaWK3sRz706nCZYA9cEp6t7rSfAaemcaJYWIyK15/U56p91H1FMh3gYPRR/t3dABkgqB3qTS
Zo7yfj0/YOh/cMfow/ehyQV6q13oPoLaZh1R/tYdA22tXYf4DMcb6QxXpHxYz1a3CXp6TXL/RJXg
MQGkiNLv7V0n3lBEcPDC+DOwnsd5BhlJpzAkLoV2ZXnBswMqddVsgxEA9xR8sfv8IXvWECc014b6
ISzas7ONZtyd8mgBOszZoLybW5Y/Gd7NkTiXsXpJ6CBR2NFmv7lzggjoWS4fXKh3OTALjkpliqEu
wwOJYAacqIn60/JPpXlxr+BX9p59smhDRM1jkiaM8RYHKG0a+i6dxRv41AMzhrXb0wcVskIb4TZ3
q7NZRjfgvGCAjwLjUkGHWswExvfqHV6Me5rlX2wgBblDFijK3E8oPmFVXWfDZyhUZ0+BY19TpW8n
adwJKswa70enqi1mG5Jd4Vo2xkZpQD14/i5vOinTnWWbT3FpHrqUVdk6hhWy9Zw6t6N23utKPZF6
Im8V3nQErgFf+kuH85i9Iw2z36vdz64ILux/SZDFIzq0032NNXXwbHGwLzAyyDGVjjwK2AgwMa6X
gEda3kjRbYsm/qLy/j4Hgm+FKcc+Ie9c39vYqn9KEpCSBaLB8taUlCS5DCoALwUxh3eCxNALH9Mq
IhjBqEeOMoAHO6yVUVAPLk4tfa2xrbB0iVcC5gMz3/B14Im0vObG4D/pytkHUfwUqms/qA9JcV0p
JlKGHjB/Vy5JpLtODC9Rr9aq6bdBmNItRDm74z6zrXhBvcjZRnF6NuLwLvP6XQRMa+X0jvv4QIpR
nxmAdduRYNeqK7I72NzJkUTAsUJxuYK2N4GhNnuzmptjCzGqh9rWD+Dw7Qo+s8/blJveMcLTkXoN
gy2HIgjbJ/7Wllg17PaaRObt2KEA8OACvqqKqzcYj0lFd1qc6IMROndl22jiQFz45IHGbTaF5zIa
L3MmWXcDmrWr+lfl8QOEQNds7qF5lPltU8vXgNoA+AzImx5ONLDspDbToMP6MN/kNG1lRngQneL4
asY4L4P7BL00zCsEXsu/2BFjfRDvqEw2dTlpt8MV7gM6ZVuQxoLDfHxl7/gpe/vTGI6NZhuXDjwt
vBZoF1fPzTTZHcUw5EvHnBZYVX2qpPePhQMME4FvIGwx7OKguVNRjYPeqF49j3oeeMjYcqkVNobp
yUxAwoXkAUIwm/QoPMHjA7xQ3/V2ihnHlHvaRp+83rjt7OFFNEgwVYNaZSqspYm4JWrPc7Ga362s
xrlqx86u9Sfutu7AdbkTRIDWqqAUjgjgNWEIf5NEFiVSIt75Kt7qOYlPKNe7PszUmu4a5CauO9eC
nB8r8W5XEMEa9eX0yPu0PhGGyt2jbcptStJkXWUVySJ8z0MLiwwnWiCqG7LN7VOZZMcwSLcxpIVz
juK5cc2YqefexDq3SpZ5J4YtjD5ZxHxenUsrJBYYgR3LreFnsQwjcslcLp71oVEsG7C4/G2RDRd7
6K3tKMVZuBw5qpEAM23zQRGuAUK/W3D8Vi0bm4ES5cExpqNrqWoNa+A8xQhsbRe+RQ4jLw2ubcjM
HWBtEn0kCA/WgmpiPsN5FHEymSvFiQKLPjdoJyEQK7d/w+/LeWF4zHPovpHW3SqpUlZx7G58R2mf
Az17O6GM+y4XOOcyTM+x4OBXuHI/2sj/QoSc7mb3wDNVrnKfIDOmHE4JbM5glNNbJNv8mLnuYRq9
k47xytaF3DqAFNFRkDcKa+ofxu5nBWlxMzQVbsV2QK2yr3XnAAyKTBhp4MMr0bEvKMZLqxAqGbje
DKm+k2O1t5BiV8MIK602yNzVXzSIQN7x0p/z6EloR3CT2Yl+0WHzqwCEvETljVXnS6iLynzUQXPA
TttsaIW6a03YDolxE/o9V3UgsTkTblWcctgLjt3a8k0Pa0l6p3LnK2mCdEMLwiWpoutshTvGmcst
alNDLWl/rBQhCXKax1I8hTNhNJhHdFM0QDpyGguQL8n23eeV/dQZFeLAZLyXhrA3hTRPbS+ZTdUk
syPTuIZMd0ODuaXpERRP2LeZdrZ3C6ar1HmG7QvAfPTYyNuqIC229HuSBLabdVmgjJZ4MrtmGw+a
YaEpnr2ldsejVnaZys97BFUqC4pDKDl3GAl1rhIjwikiO6siCnOxyEPSlWx+MWaQGAChKI51eMlh
x7a6/sI4JCAUQi7lyHQf5Bga5fIhapQ4xWnu7uBU3Nm0DR1o2F0bWcreovIk/WjNH5/pSM/bYaD/
iTCnceJG4UTIWWfjEpo8fX8oYsy8NF54JzExOsLMw1faIJmAM3Krw7UaTl2EI9dGsDqmtqDDsLNu
EGTcXYWn8KRKM94gzQjmu6o6OcsHO4piQg607FHeSbYFq3xAytGHy9CCk3amZNojJ9cnNfeHoSim
vV3S82b3Dh+Wz4aWTY0/HXPFAyz34mNX3RcL8nDbZPocUueJuW/57jHovRNY1A1juCDfoMn76+/v
+/3DfH+GJF7xtvOz/O3P2IVuxlSJQ7MYa/uixsIcgP4c9AxeIUb3QYYWp5Lx7F8/QPOjVj3wXm2r
oG4Qlxi1iVVAy8fyqfQTBvw1QP+Tn4QFtSk8f0rhXurE5AuN4557vIjEMvgFaZysT7HCpmQlnbO2
Sn6N7w8dd812EObH3/5IuP6JXa7a13jlMAT/z99Vk/3H//X9Z1ReWZupZWn/2xeGigGGXbOZI8N7
RAFs9hwlq9PfPgTwDiAxLH+Y0LxS0zK8TgPuAr8JcK6JzoAxbpzKJmoJ0dNr5Bf1o8zD4loRH5t7
MtPjgIBdF+G5kKV59Akk0hgyby2iQUxfC3uj8fbmHcEPWD+VhSe46BqYARxW0sBgcFpkxp4nwX1R
8uAf6Ch4yEN9kyj2SCnP0tUoZsHzdEguMo1mTFuIvB6p3C3Ii1+zMNoDFbpHzgRk9qdkr9tlfIsq
ZYyPIqqxTbC7RYX0VpHjP+F5zjeWgao4JcXzlGJscMgTSS7Kc+rYX4lYeJYuCkQ2pU9L1cfFUBkC
PdWgrNEnaGfLQ4BuO1csFU9hR6l80JzNGRNaNUEdo399/saQjTYts0hDayWj08zEf80yV63nvhPI
MMTgisw8lOaEXzXsf9RGQUdDI7ZYHSsPOtBQ3HNOtNexi3siD0kDDlquWSRt5kHUHXZ8IIO6EtEn
Z9/8Thm04XphjoEpX3elM2x0qX7WorptzJvIEYeaBCCWnz0U43uvcF8yazHfaPtXYXiPmkN1Xqtz
nk/5cenc6A0nJGyWXmnNfs7qYFq57ooE/NFzOlKUCwU+6senZpKnNHvqRYneYg+3Yec8BFodhyC9
MRPSKXX1ghjPeb+EWd+H5fPksOLO1bzuu/6dwt275dsqH7h1WxBy8Aiux0n6E9fBAslUDOKmt7A2
CfaTx8H58ug68tUxmOD0iLIYtN7KjpW1mvXPQdtvLb+hmyKMtPBz7E40P+IJDbsSj7q9VN3i3oos
uXKmhrar9Lp2kBuumefN+2BuP2Qf4aJnc165/JQxyxD7iRayUuRzcnNWhek+qZD9z8ztgW8brLIy
n+t23Pdi5pSYdD+h+LK94pyLAs6zUhzJ1hvnpgUTPIZb1yxa1jP/KICXJEJvWRt5yte04Q1J8Stz
nJyJCcnnciITXml6BDRPS2zBU4gJ0bamJyWCLy9y53Oj0KCsDoIKXOX2lioyTAwD+YOqpbvCiDWK
w97tkOl9gw5CO6Oiqo4T765ExazcuQAj4N6AZIRColvy8DO/Qslkb3npGBTZHzWsFjLm7zdFxSlV
hAwhZOe+GcBVo9Z7tLp0z5TSuQpGcETUiZ8JNO/QQvAN66v2bCAUvB+6SoidxTrAg9yQQPJfKcf8
YK0EOFzZPwjbLTYlfudaLzCD6Suj2QXr1zbCibxvB8wZuJieYE4jIEwwHiz7NioVGaWh1jv0mmyV
pC6xWzRvT1bmKW/Tz6n0mYU094nX/JYZQigw1xXcrR5d0BjWSTCDa2QQYfIubuwxWpWx/U6ohrcn
8GGJB5eZTqGws38ORa+xe6C5VqQMVEs1q8Mny5eSBKxFljU/BVV6le+8eAk3KQQCbsfqRUvrFjjG
QCljP2w1kay8fuGQBXqb2f2ayiCwIoMmX0FhZpNxpATB9cREnbRbhPgbDJKTm22gNtZbO4XNnzQ9
W+eEAN0PswPx4ha0h6QJb4mvz66sXk3DvXGwrGyQEdJ4fm36+iic4RbrPm2aHt9Z+A60gu5oEME4
9F78lMZuvfM9vWxTGd75hrOHHsDe2KhZONNl785pKxD7iRQhA1Asd/4BNfvNiCnFDH0e5udMWheN
+Zq007pZAtpDkG1C5ZNx9T59yeSGy6YEmC6q+V7Vd5Ie6clBBhxDrsXlCxT7Lsjt8G254HVMwDIJ
KI2MjrZjnMYGlDetC/dZhlduSj+aPjoEXrXjR5s3HX6VhRJ1N4UoMWwWBLGv8TmuFKmrzHgosvyi
+k8jwp6OXfk4uya4lJQ0ko4wI1oMD11/azfdesaovhXKz1e1pMPSNg6ZN92gU9170ruz8/a+7IxV
WXqbKrdvv7/vRJHQyswyKlJagN6yeohpvFkJXAnEwCkCM7H4JJ7EGGgKdkTZtOuc/FnGY8DUNaIk
oJx+GQEF0b6gggVNZYV3GFy3qMnUPzSSe6k3JThhXV6DMnzwsNvb06D3hQOZrVQrz3W/cMTfDZRL
N7p+Tut03+j47JYGSdz+lMSsimNwRwUiYj9CUUSIdM0U9qPJJ6Lu8r31/d9+/mlWIS7T0nsq8T40
1CabpbQo6WTqTuyfxRVOhEZhHc3DPOh3ZFwOi37KMbLdlyy0Rll/pFHxgJniVtNLTh36fGh70Fd9
Iecte5BLTNjIDJwn13ReVcVrVvALsLc84mPKAcnI92mxYk8o7worhWIMg1cyZnqWEeztyRB6W8aB
H7DV8Hbn6jntCeEkD6bbfpkRexyRrduh2dP0ceFBu8/b/tbkYWDFjGyc6agqZGJrRpekhblY1xbT
dg1BJJ2YiSma17QJqx9sx9VPku1kOm/1bC7Tq/BcwYICSbXt5JRzSmSWYrprHP8/IB+8NhllsYJ+
C7BGVF6myf3Qlj99HwUpc7o3P6+3Tdt81pPzTvUMfA22BV3yXHv9D9yY5M3L8Z69Rrnj/Ejva52M
EI6yj7i1dwHTCZh9DBpK/QmY7BT6I7wsBvpjZW393MoO/vQYpUZ7n1bmRY0bYdb1mlmffZuHFo7Q
Oik3nNuoOuVWqqg/kryjqiOPVg4ghyoXs3iRqDcE/Q3GpMVB1jKXtLKPtsYREPKgYCxm77y2vpoF
82KHFwY7QRoz4WV+K6IfhLp35lTj1MUr7fg8KbGQnFFe71zDjFcyPqaj8wHMxuGlfvIn6wPRLF9b
Q78Hu4TaXJRfy/0dVhGtWK1HrUihSBJBEBod78kx5bGPIbkkHlO4wZ4urmTS5mvCXZ6QE0tpd4hk
6942XcYBVBhfVc2/4hovJasmxk6ytgX7Flc7r1gDDk7p6S3e5ekYIxl/b/dl+1MsmaM2MkixGNby
aL4t+5CNSs2SScW4lbVfNN/ii/1/3J3ZcqRK1qXfpe8pAwdnuI0gRo0hKaRM3WBSSskMzujA0/eH
6v/bqnq0tr7rMjvHzsk6UkQQ4L5977W+ZVifHR6ZxdDhEpTcPqiqEfKQziKBwMfWKefnjgak8/Sa
i2qArpdjG/cfzTxLbwYmJXa5js0WJjI1A9I6eglS95eZMBeIo+luzqPX3hxv3M7Pd1bT3UDcwgxT
qe+5qdbg7OVSZcvBI7WRCLj8puY4RFeBUUiPWdazM1RN3ofdpQuhMDL0Jpy9UZcR6DcdK0iHDhN+
cn/ileXpgx3wbX2oDfnWLKk+NR0iZMJQgcSmb41YHgaKyEPkC5NE8vxCCYRGYfZ+Ibw5tuSIbSm3
2m2E5HyNxKC3AN8NEgpu/fuZ5uo4NBNLhvs+0a4gr551hS/X2VdG8tSAm9hZERgCne3dOn6ok+6X
WDILVIW9hAT3YqS26YR6gCNs1OBMT84Buetnpjdbj4krw6Ab1XGqqDt5b0Uj7Hh/unIrtGwmj0Jq
fUL2czG87EoybEXfmq02rdjImogUnAmHOfKwJqRYs6ia+eQsUacK7VA00/chtYBHhWcFBEtOkUfo
D0oE7Jw6g/Wi4hMOknSDkvlsNlDsRs241OodTZ/AfQxmhCG1TO8K+lZg55Bvj1b+JJX9qeI8uzXl
KcjvWw7Zl8HCqZPE9omRWW8SChHDdNtPbFjlyu6RsQ8tXuFWUSYJrypDK0U3Tw0ldWRiIoGfrj1t
IS2qp77Wt80IppUZ/msPiT605S+CVt3eI2GqIzzXFOlTmS5PlU2bDlIG/odYP0X5BfzmzUJPxDNo
i9V0792h0PtiMf62y8JIKSU5jtCcYFuL8STl8FcQHB8WEd67zLw6xnuRu98mEnJdierGrlDO2GN6
u1jxsgtiXDeGae9STWLwUrw6ktu6ChQTDPQESxeiY672hkuCwqDio+76+9ECi+bMYPwJ7dxHxHbs
6Ef7G5E3mDzRa2PUxl1ss4fwrVHbZKcOCiNN0WQ7FxEU3ODgTo5/rCuIZtMr7Rl6hK7hkdc9flZE
3m1KFT3ryftlweShHXEdKsEG1wQtencwGRUJEt38ZbV0ZIuBkqZlahMXBNOUQwRo1jhBpBsOuY8a
3NKxhCTBRmIU3WPmEnWV1Fi5vZwIi0qeGpwvxMDAIi44tQ3lL10gf4qG9y4J0NS3zOUV+bORr+8Y
iJNdxeTAbGL3wmyWgKRvlxSkbR4x9RiGKcOEJ3bxUh67xXvwyV/mYDxa25kt++gu4oFUEQotWp3S
3idQ/0YNDVlN1qeeq1Wtb4UlJnL2vvhQW9chIPiEMTHik4LESduAxVqUj5lMYODZ4yWoxPPofXVZ
GQaQVgkMpoXdD7/cbBuptrwrZEZtw18LkiU8gEVxiCISpM2BY67oug2hGWfG3eQquzvIe/TSO/PI
qc+g77fTHMTaaefW5TVNhw2q4wV2BnEkARRRCGUAB6u/TUViSTDgVvBT99MhqWaTl5m7G1PrKXFM
kmQ1foJudn8Nn34tkmPeME2ixTiQ8LKBA0C7p+fIBW+A8PlrnuurL5u7RLjpAbzzyrZZ2QbXNOqa
Q1Auz64wyKvk+aXgK7JdL5SD4T/p9jgixQ6VzEEQHFwl1dGyew2yrnle4mjNc3mQLZ11K0o/XF+k
p1GMD50BAbGFtxMWU5ltk3SCS+PIQ1CN3pMh563rmrcZQu5dQnsFOWUFf6AFLjc5yBWLI8OcCD6m
Ho/SOAo1Dpc85p2JbEShh99lE6udbU5fP+rj/1/11TT2HZxd/2t99d1HWn3/q676P37iP5Mi3H8E
tisdYhGk69twBf/Lf+qqPesfpm/6lm95rnAxH2I8/E9dtfcPFh2Q515gCt8WJs6E/9BVO/Y/TDTQ
0vRM60dY7f3f6Kp/VNP/Zn70kNCZ/KLAp11kuauV5V+MVb2XQdCdjOU40I1hW2KXJrwaVcRG/LHO
7fvwYpzikOG9PKGa+JcL9T+Byv+PZHecFRwlsFcEfBpp/XcvXleyblwTTDQSWnCG24VpjaYxQFl4
MFPWzK3vfuOM+X982dVs9i+feXAiObYc1o/tL2rmpHygJUnlv6UOjLobqbBD/B9ecjX8/PtV/vcP
+t9p13MXLpE/8oroBoflQrMo7XYxntA07LPX//3Hc7w1SOTfX45IB5JJPCFMz7FQZ/77B+yA2WUx
iexrBE+EuZw5nmM/TP2aI1j5DXlnecIUFTO0S+UTzkT03QUlQ+LEAx5D1vydV1Yc9o3I33PnBluU
KcyGGmZZaGhkSJAFbMXORF3lmW+RN1qbOkOUONNtQybzNa5ZZXzxG1t7FSm4OFFau+wPecUVzhva
rBltPWIxiYTS5DRRa6VLl4US5AKqFJQK/C/sCJbta/Pk1OJpiKlpF0Jhp2mOGRyyI9hueR/R9gYI
34aV077lAag6I52uts8MlEPoM7Pa6PluSAWpdCo9ar2Yu8gzAUQC/baSjm2t/ejmiTvPJqhnof1f
zVfyXag2hp5WpTx37ujhBe/uPF1vhZTnKhlOWvR/7JroLKDAAAntb1kSIqead1uMV5ATYdd1d4bU
b7PQHgU0V5YC1Nt2RFgCbtgOmohlt5so9+VI+tTnkDJydGckfctIE5ut/zp1xBQp1b6bMabphCZ6
lUJqng28hggOEcP6U2jXxyb/g+Xw2zb4OW3zTYgciyjCabq4jFp8v2QYsFxqqz4oDY+rxZyGEDeB
Kjj/qowz0QIMi3psDYNiZlxYuBZhEas6ZexXv3tgDbOUyPdh/s4XOiCuDUNrwuI4XWedJtsiUoex
QrYAjvLbtstrrL4YKHwMXVOEM+z8dbCITQIAWc6wy9PqPZqoZzwmlRU58LY7XqUqv01dw7XukULw
e0p7upqzfJjrRxeMBTnkjrUhUDxVEsIVwwffTZ5iyXKl2glfETaKvK53juhulzSqtl5Z6HBYkY7l
mqhe2AiXyo6r5isRgqf92wk+42kiIwGXpfNteD6cM0KenBJXaW48RkIjtMnSv13OJyi7yCE7ub/N
bQsYhU1PUxTtL4JmJzJDuq+gpr1jJN60A6RyLnP+a2Oxv80CSmsRc8+Jxd0GLjmYJI5sG5830jgu
xWSF3MIc411mZuKuCLxjg08C4gvv2euqS2C1T87CbVJY1m2N/X6LerhgUwZ1XYA46AtzB9RjRbVw
/wDHRY3AgaQmcjKNGH0mOb3MeeYHRpTi6xcd+Cw6UBP8wH/kd8XENrLGg+qhzm8PinhoXr0PrUTf
xUpcAA7+8/atBM3pqKn/WJmLBswvLrTzss0Yd8umd/ynvIXhPGFiYEZi0QleUBdiOkXU6Oan9b6Z
5uolLzXeV0SKdL3erQbdaod+qK4BIzke0zEDDs9mFCYv4GEHlMN3YVTI7RPzOA4lndnlxhOIEQdz
PbXY1Gl5+5hWE7CFARm26q9G1UrQA1y+nzuPHhq0I4JpiZJ+F4LHsEjJzsiyaJe2UbyT6xNXe+Af
vIPZIKIfaSwAy/fo1YrsOBK8OUCpyGOUTSDeeDqpkDatYX6XVv8sdHafC2u7ODypCMYUAhF09R30
18Fp233g6uvocY1Ry4HEInrNC4ZLO7sc7okI8KuYrpQBlnl8jeB5E8+lvU3Z06SA3UwnUSLJxwAU
RhzJ1tvJr1Fuz4LFjGlv6Kn0WtivbYM2H/wVB7rSvcjawD3EA5nQG5jr+bVXHLsik2+eWEvIhCz5
P8tRjjmiw50+o10c0NQhXSceoIz4UMCgTJcXyWLnu+9YqMaZb6TwWfwREFYievI5sIExm67OIr6x
ObIWBwHgVvcpoTOPzZSDI39YBfUlddJLO2LxaKurIfJ2D4UzxRbZ/vz8tPT7tcMcCH1txvnaAgQM
jegBXg66mXTytnE2Xdcw9NhLn2lO71hUwZ1ph6Yv73PQ6xrTlu9tKq9NtRtj5W2YP37XRB8Iyd3I
WkamuX3RTgHMoryUQfM3WDzE8ZyH1/GKcPhGl4nL1Rn53hkxbJuE1m8lunpCDziGIpeKlu5uMLkU
5dpCGsjsTris07q4T0iHlAcqzUM2upE507NY0wpI2X/weEzgBwx2TSjJG3J2v7FCsXZmKcEgD/QS
m4Uc1vw4jayfRsBH4yzXIUicT13Qvq+XZG7YYhggZkRDlgzLinmbj8vPB7SMAujEkJx/bnip+vem
y85VQDBvsOw6XnM7W+yjnDcOXtf/ZkfGwiDQ3WR84UFE9W925cVzuju29nc677/aPLE2qeccYADl
tzPb+OB1eDNSkkOZKoU9PMKhLT4Xy1XbbF3VUO8z5bbokKFCXsF4dElSneKI07iJNQ0ADYumVkhh
exVlCEy6SzZjHqmRNO7oth2sRN62quIRSnAbWMwo24qHQkz6ER3sPWj+u6aSxkZjHyjWnS/pizsb
KYZj1ISr1AkkQoiwE8LcDDFkm4uYGN2rmrxy70isR3nGyYdu9d+VCVe27ABJaarQqkwAPnyEPsFE
ykh0h4xVAs8NYubtRCC4/XwNQO9nbmruWGWNg1Kl4KiIqjsFLTx3N61+WWIUXahee+ZKYUEAWUiH
9lfbIAgZBI2mBP5S440MmMZi480tUOu4K3YmRJiQTfWrk8tOlc5jluFmS/vplsnIbb0OhOaIMbQY
xZtO0BTK8oAEmCzfbLjRWT/cZIhLZCP3Y1WK28VAqekM69QqdRqSqn8ztELXXWteahLv2sL5sYqm
sTdsyTMbTqPb7GodBw9LO12SJTFYY52PKVoHuNjfUNoBUIR7iq/D5kMllc/lLNxynwXMZhc66sJd
Is72xadR4xH03YW9AkEEfWQwbDNghLBxFLoaDL8TiJVzJ3hHo+5PGTzIbQAAliT3y+BGnLyLfJv3
xrvR01FIjJmrMY9H7NL0bhHglJowHCGeDARu8Cf9MKPx43cKcbEx7b2MAo6PosKyxczOEMsHYtze
CjwXtnarG9AQr7HB4jNOpDPYS7aDMjXJ0TxC4y4RvKhQVWkDRshmbtrBOG4sQgQsksyP8JL+LJ6q
zpm9TnpAjI3SBy88vvj94KDTN0J2B9DPiYkh0/TPs82e3jqaBM7ui9VO37jjdBvbi7VKcmgw6+El
sxjapzL6qBs2oH++iZQG0zijzJofhLHc4ih7R9rKVM7U8daxCwR9SUJtUNcwntJAkFkQ7zPDfGMG
BTanV0fXXqcoqi/gY6C5mcDciaxvmQLx1vLEeZnt9MlOPBxeCFfOrXAqhBSWtbPR/4Hgp/xRo90e
psnHxANIOQUlx96bNaRs0pmHSuedptpb0VAyRIMmDoo40WX6Gj0eKnpp6i7NCrTK9Fr6HvyW36fp
JomVeewFUQ5FTpXUdH86Hk1GN18/DNlkTP5A50Q8sTDTywoTo1q0ALAFZJjNkMUmFeZy+lrMVXlX
Mf82kpp1e8l5WlhyGwMRUEG26z/vKBaKFOEMzwt+XXKfwwBziNeO5IVSis23lkb8I4YK4pyzQu17
sok4SVhwO5nBgOhPbycjeizkV1zwZXcubkRZVXcyX4odKD/6t9Oym2jh7GY/YoSapp95PxbgeVNO
IBkspcAlRVguJOgB7906PrD3qAKWtWBn33sxeozB6vDmC/OaMogd0MDgW9T5FrKod8i1/ChLJMvE
OS9+Oz6W6cwyIEvsdtEBYZq/z9a4alv3gGzZiPWUf3IqGplMr+iixqEWLuk12uTSKhWzo8/MG3yd
hb2tKo4+cl+Z4lUKxH+9Beq6jVdzRH1P659wDOYFMDvWCOwkf1Jmv07ho5e8HpJDYDHzaAfKFgHn
dz9mrEewooIkZ1UsxyxE4XDrpPlnUhEw3SynwcN/ihYR+Yvj3Lu1/Bo4sDLhIq6+lVDsfI5b0B6+
yliQPrLk51ZS2qpV1YiVMGVI1iHMdJuTK7t825H9tiXT9q1wxydPMVi2ajR/MkpOsd9yF0A0ubQJ
tiPPWpteGQniw18CdtBIqI6D7ZxdbbNI9sTW6BM16v2KABUF+PvUt+s9oP7mpqO06K29YRKPAts6
21FTupuIgQDSoYHDBgKEhCZ2yElh785pd4i9aG+3E+LRzv/V55YMGcs/4/x7oqmG/tAoGR7ai7uB
aLp3EkXVjBivaTuK2Fl1hyg7BmC+72wZPUd3RSUlsMVVphHlSVgxoGSsDJIQoDWYUXJiF84cTGAA
3VQn/u3TW/oE/ZG718Ho7LAZNWEy01wE5m87b4Gve3jWwbNrYx6isiLxfXIZHUcJglrkaQAJ5S2F
cHkgs0KGgQ4e9EImSErLIBk0bcSuRQ5i+/6+N8WLFM6D4U+fTgu31bME3298nzEsOlVE8OKG1YdS
TZ++lAGLIs+Zxex6p6OKs7tPkDpXl9u9x0CbZbCJnDg49brkROdgjuzdiVNc199O/fq4Za0+uoMb
LiX6TmJyyFOPONqnQY4GOl5TLiRIWr3eaQUxp5Y0D3Yjdrz2XiecGNvVnaJZLbcLZwwybOzzQDj6
YlDrJw2TFL6qpI5DOhDHyjfl1vXoPXT0G4gsMYCRg6Txtn1lLsfAX0di6q5HzbQJ3PkgCJf3UnRc
ibO0oZns1cRkwa3s35Wl8EyPOQrA4tMzEhzkuzz9wxj4TDIOX7psPmoyJlhJrHNuOWeSuG4HQeC8
Px2MsYHtnZeEXTXf+TyfHLbgbYDuCieFObP+c//SLwS3Uf02Z8YhROWc5lpd6tT4UHHpIfvn8FWa
SHtnZwt9lT2NMmfTucFTn4xd+GDV7swd234REwGkSBX0Cir8cF7aYDr2MM4P60CmfhqwqgAaZ6gu
6vwzs5EWmKjAtjNzI2xa+XPl0DnMl/kYRbvR953QHX7SUPybtmIyJV+NyasOiyuTfWSV98AlliOp
UxD2mNuVVSp3aPZRUC17Rw3fZaeexjJ59qro9Seenuw1juxJhc6uYFH1jBvbhBVYJk5L1H39pnop
wqJCtBH5O+QyFDwaCmDg4RHK/eVGYY0vYt4BV/d2au0LuQZ3touPuzXr7JApaz8U9gSHgXdTuMhO
pHMbLHI5kph9Z0R0UjK+NqpaG/FNwbtc4cygpzftjKTF4YTCKAbPRdFczYr+ycTcOZoIys670Qlj
VT66HeI/i27SblYc7/qxCsKBwp7ELBbBSBmArMbHHmoj3SEW8cF0X12KpL215hm2mNNwrbo34MdO
6aNhIreaE0I3ymwgdNBtwuyAy5sGHeLfrcA192R4ANmKxY83UIUPHI5Iom+s6IyDBOocoIEyr45u
XYOi8b2rIvgHI8rIFttA42zeBB0Mwq0SMtNZ3rLMPzCFxZGW8AkadT94PI7JXCS3RUb5M6/Tf1MA
EerWCKZ1soZ6fSzn+9xrAxYUQh/s1D3MqKX2iWTYYVnVVnfw5ueUJQxjJ5kITodDkQyxfBrvpn6C
pomYlWyCBatiOWviE+oJ5kC7JdlYk6qh7Lch826HRuv9YrTVwXGW+qbOGfdkC7ArUxkn3M9PXmyU
J4hUF7uxofNQBEXrUp+b3tmM6j0wio5nDtF04kUWWCE6v2iMkXAYsQTdhCpzXuzPpGtfdKcehJeQ
iBUxnA5moh0s3e6F5zk8zsGdLpllDrpgLiMeiqaWNxMCU4c8uYMq2V3L2QQBltBwam5YcDjYr3u1
OwDX0hzTsoRTE3Za5t5dQqkbYdXJMZyFemne6qU8lAP6LThdTThhteKoNYxb4fpUcpixSHMIS414
vzR5kBT2wBatSz0t88Ok9VuU1ZjWhOlvizk5K1JItrVnt6dG/6yL2XVc3zyOkejsdnRd2zo+6Ggk
EkyUBQozWq2NfIsgVe9QIG2h4n+p0vhd5NxnXT4V5yVnVyhksNPrBRTEnVsdZQVR63v07UjqEUvq
gOAlwFdAOlh7rSSS+64KXn3ZYW91uKZV3nU7ice4xFWPsONczO2NK8tLYtA17AJ2TD3VVCx5mNFp
48rgDHBBlXHXrAgTIueDDuWVaSBAgOM7jwMegfX+6uEmH0x031jFGuLduXMKw+g4vv1xsYmeSyy9
QUz/tqh2XZwmIQo+jka/3dbSt+RsFPNEKlF7qksLob+m+VgtGc+KVfytXHfE04V7R0rK8mjo+11n
cc9zc083dHy/JEoFRgu8M4T3d4VtPIxZC5Buuq0qxELLJPJHRxmfFdDVGCGaMNVH0AIF0TGSErYi
6xy/u8ZfsQA491ZtV9zNiEJron0kwqiNPTJU8DYcgcShABRxZ7XExnbcc3wUqqxBX1KbwBiHA0Sw
WNDDg/yrmljf5wBRV3Wtl2lXeirajtLE7eE1NUIZKjamwria5LS1LUwEnVfeyiChPSe5/3zSKqQH
xC4TlfHiMUSGcK8J6zCTZLdEDjtji2uhdekEBXCmGDmjaqlQ8Ky/2ez9l86f+93UcHlF/kfjJcmD
ubyk8wewvexAF+XONVARIMRnNSk+UwNHc7ASVroFxuYgsbJ5axNwoTde6+ZBCzR/HPaQZhOponvH
2CBNJ5PUYpew0GYFhXD3WNEftEEDujdPBb60cixfjC8ZRTfIVD1iZhao74m8EG+w75WNNs1w9nJM
yPxUp8FpPhp5mtucJIaGI3kno083SvdR5t9TXO0DqF8LVA3KAti9sUs0xIS5vMADiKyERATr1nBp
YzcdDmmed82n8Ov2I2/RB2AdcyD14yPHPNOOX4GgpcyU9h7g1VbmMYV71pGz9jS5t7Y7A9QRk7Hr
JZkglcee17dkHbndbawidH2D9WIQZif8Dg7EeshIDJTzMrnEVXKSbQ0RpU5qamn7LULM5JA86ouZ
oc1gXKhQPxQ+Jhgtb2iUb5kTXDqLxU4bZwVsb7OI9mPKZ7XVqj4S8gOHfao/aAy+pYACFsN50Xi6
0l7fGcwcoesE+DBVpkLu+I/OXZ5RWv92Wv4gN9qboBvMcAZKQQNM7VwDzpdKCmzx3iZfpLGD8dnT
x/rVN/B3VRrcltwLqILqP7ZhWnxu1rPW5m9Q6yzrHZQBlwWPC1NNTok5IjevZiUfymUF5+NSR0z7
s++0KWfgwgPVMh/NyGEXabKOc4wuyXNJ7sYg2lkca8lGmULIkPFWOk+16wTPdtSjL+QQaLC6kGEL
FAdN1aEFsN5Lxixu1rrbsRewkk4zj+Q2gMd/MCEdIG0sva3KMn2px+boedO7ACzHQfuho7+0yxxU
YcqdHjlIevTPjyCU6TUJ947g3OVu7ry3RaLpcsc0FCWlExBfdEHVfdJrPEQJ8YdjxsndjAeKTpxx
bs42k7goTn4OebCIaVSjQ+pNGCZG+tnm83TfSZb9dMXGId/gPXD2W+amCwEKEdkS1M/WaPsXmdPR
w6qQhRVkp5Mg9gxrQE9OQ3kwy289Bp+Vbz8agsdcBs3vaWS16FEujv4L5DxeLwMMXQSogGUMxp3C
CA2iWfjwvrnrgT7SU14Ptr19lBFOfYvHqrAte+OVF7/o+QozFsgpqc9+jlgmGChLPMt7Ga34qW0G
GqijTsJZnX8KlqahRYQWsLiRxqWrMuBOjfc4ZQRaE4ikLq55Gm3ztdQ4HLrWXCnZ6Vs2NPHZsIhX
yGd7j8sruYHJCLmzda+y0Q6e4kfaAikmLhdzCrWLw4ipabD8tGX+hLegwcU5nOq+aA9LBzdl5Tn5
i3EHu/AlmaevjnzajUHT/4ZiD3k1+ZzGVAYhTthpgyNrM0zkt8uuZtON+SIEmP2fa+YTiEQDsH1p
5bU00lXDLMHwvDVtOFs9rYLWP0eK/lWz1qk/eyEwkpEm7RMKAHaDyb2PJVu2P+T39gpjLmmq4qe+
a2wftqGsyOxV3ot07I7nGY2ODCA6RR2zURhMvsmX97PQo1iARq6jSy8hfaH9//y5dY1syxHfLKS5
yZu1AkVxs9HG38JyKITs4NYskSpaVR8SlnGfLvEeo1XPODBCRqnGd2fy7v3RpKGwPuecV/7aLd+7
yD7b1KKv3Ki/A/QAP+LXBh1ZoZlCdhrNyeHnbhiL4CVY32O9lltNvoQoiCHe1GtFRB+xyeo6JMSO
mdhMI7QPtq5i3Itw4zilK1dSsZslxK+Fmb3sBwLpkciQtiey4CPQjEnBmO5U4c/HLKcCyDy0lqY1
rAtRhhLWod9REPA0OM82jcWzV0O7r4sdy0+/SwuoAXSHk63p74KFXXnpBkbfLbgyrlA26vlszYQ5
VlAD4N/yDNrlQn3CmxScN8SijWOPZjtoOD5x9lqzykiZncy/cECsXZAE3nn0zlbvfi0Iv852F2Mx
EQ6JiB78/Z9/GrrRCrlRLQb6U7oPIjxLg4/tt6AUSE22iD4eCXG1HcSwVMdbZfsVunh1BRuZn1AE
e9NFGDyzILLw6SQ4C6ppxorns1rH1ptIoxvmlWQdjQZPckKbQgAjfVAm7Ilaj/F2tcIlGf6RiP0R
mdj0KH28vHFQpg+9WXxj2Eef6LYDLQU/dCNBOGNmI59GjlQ4v2GSTZdFzhwl08eEzsw+XvD0mB5j
UuEztbHIkx0igBaGx7jf9reqfJ81oYyjLqgavbsqwcIw4Bhx++we7jSS/AWAVJw2b2A96EZxmDLO
ZFp1xItkv2beOc/kkN3IlrOdioMQcewPjum2Js+cvr7d7wbywA9e7f7RDOClgOaA1ABgnB/vK50V
v726edTrhrbIB1u1JhseceaJnWGYT8F1kG36d+jHm6zHi4Qu4nHkHIESuvtdVc2B1v/XmuZq9JWF
Vdmk9Zag0SoD5hppjK7ci6O3uDeMd29ceSwE0S4vdUO0Bkz874C5PPpMWp30e1XvtXi0abUACKRA
ZrQKKjB1970n30UqlrOZ14gqU477Fa1zK21uVQULhbzL7tSo/L5UjThUohkoSIDS2QywkMd+GLqq
XqaBVmyQFwf6WtdqVvVJQydAUUr73s7trRkw/0xt84wUDo2ZgsaEG+4oiTs6UN2sXXDCIxzlJMRg
7SrMl1fB8UwhztwYUfICry4K2fh8ysDZwY7vnBBC3jMdP0cukXZAagLCZPw78oH6G1USTtwPdPCK
wjpo7kbYhNRyUY5stPZGnA4Gw0+nym/tfP4rGIiEwzgvZ0Fv6eDk1a8qYdgZiInmEFN+ki0wqbua
eN0AnWEdHYhlozoS4jBlwEHMhSzIzK2Rn8egYjKQUqhN0oybZtVOWDvpeDRK50o/K5P8TZc0tBOF
TbCFknTy4QM9ec4uGRr3MNTBoxY0Ol28oUxd3GNl2Pm+z8aH3NEW5tZyjQgWuwqmyjHlPBQ3+EKt
wnvAFEiOXwYN8vzzN7Lpu7NtVYnYoTT4b/8oTG4wq3OwFyjlgEysuvt//ijzQ/6vn/+26dvF/vXz
G1LzJUODWCBW4GSBG7V3xnTT8j3Sj+fXZmWf7u0supqxkqelusN/77cPhbaJR6hi+8DJBuDXKAIU
KAQ7QXDCNaKsmUwGFRwtQC0GwMspix+CpDU+ntzV5NJ1QXQ/Y1tA5/lZ9d53fpljwzqlfVHu1Rw9
qE4DMQ+WRz5DejbVwH0td56P2lOZY/BgCuALgU9mUCzSSwWBC/l4kiOA+ZaSdaw0HQ9hGyCpnNd7
ttjQF994jvTGzovg1tDOqZKwvjOlfudJ3tNJ0L8zksjKKRrvTGKHDtonDT3noEVdY9/FrdPv54Lv
0E6X66T0sGeuX23tIc1vynI6BClXpASIsBF4ue+aOiM0WE1HVXPWE5RMZUYqeWDftGmUU1nnT2VZ
t3vAJNdJIMzIMAEv6L5Ym1fbbjm89XV06+bqec4NxrSifwSM1W+0C0kBNiKklAHN5zKSC1+M8mwI
NLgJUOOTje5vK81pPWHB4nbWMNn6L61FinRZvAUovMvU22sZKb5eAloGOqXNBqstce7rk44FiRTJ
KUXwXd+PeMpgJRAkbJH1e2aKf2pMpsta1PuewAgG9nGYwR/fxKaLpG9mF0b9iztR+3uP6OP7YaGC
ipFn28ApD8tCqCZttODQMVaj+yCHKyod2K0L6WWpUCcagOlDYgZHXWx7TqTn2pi/ceflbwgq8BtZ
5zGJp1PVof1IE6bNzWoVnSW9vGrsR3j1hGzlFTc7aq1NU5AfPXQJoy+Vxzs3csVmIAo2zJX6WhIC
qlTiPyml6UwoprjERD862SpDGhOZ3TiT3Bdli+FduGVIDuFf0PhIbYE8B8zuvKX+m9nyVer5z5A0
yIpSMEbAO5m9hTSGaEZadrN2lrD8cH6Oh+qFmxjP3WxFVNAQkftkcZ7dR99Ih8uQmhy7YxqWJlnT
tgkLu6sjN3Qt7Z2qEgQZNENYXY44t+hReVRG7y4KHH2QXkHTjAP5sSUokEBXMz0lnRGcxzECWWd3
Cdh1Pga3PxhOeL83tVnD0ItgOrpDBOMwF5BzsODtcxuXZx0xYYfU0jVOdI8eSuxa1N6PnhVVu6qx
q+PCtAeFC6GkPcSDJ4s+ZCgtsgXowAIfNaTxZGs/HA3KeT8up+feYbTeGn360jiGszXaxnwZggYv
jkMoIJKddtt4NQVw4jLkZFB+siIOVA5PGLHCUfuqOcZsyyxvX4O25Q6XqXqNI2rTyRyq175hiKQm
t3i1fB+egmYubLaqwBfVZa9ACTA2zW3ySi8U0ZyVx6/RzHypp0i9ThUigiIL/CsLEw35TnlX5FUE
fsPMeyR0jKDyWtDhRh7ltygSf/4Vu6S4l1Ft7qb01wAYkeRiZusRXqBd1xiPZIfIE25SfR9BH7nv
CSW415Wyb4eEOeb6532jezAR5cicypN3ndXftJl3tAbXf+1z/9rr/0rZeS03jm1b9l/6HRHw5hUk
SNCLImVfELLw3uPr74C6I7pSqUjFfTgZeSqrUjAb26w155izj2h6TYY+XLbx3F7AZeWkpv8UTYSg
JgGmItWvjSWuBYmnFA3A/cLKqduU2nrHixAwfS3RuuFvoi8QVhVO325GBOf0RitRGg8y+xIKI7Hi
xE36IozTXhSlHD9C1K+n4tgT+btOcGfdTFwxEMV95kdbKyqT21SbxfcUwqm9WsxnXYYuiuv34srY
kYeNo7GmI6gWKCVgsM6CHRIRc7gtK0lwqjDQ0QUY3UFTO7onvWduEe1g8a3a28aPdk0FepMYcro1
WnwDEdxtqz4ixY3v3puY5LuOfjIJnHsvB33UTFuvNHSHwj47O7ZTLALNMzS5yaXJVkNGrt5NL6Lg
FhMjxKztJwUcHFxe4BNTzkeVRm90PtfSJVn0yEGZ3JlEsq7elxVLgx6UdP309eQjxEIIBtBpjuI0
A2JrUVHqtpLXbNgTSCCNYWJm0HT9ELHZ5NBkrUy4uDtJ7VU7owR8MvJoT+drV1e4tFXPzFeFGcob
JoTBZfhpXBj5vEOJiHVa9R0R5YNBvGs21khBDJIitCTQ3FbXOdMP2VIc2YcE8BXY59JYVKO7WpfK
G3/E+qdQFGPantZKXo5bjkKyH95PUzfd+pQR9kaJtiVTRO9QBz0GHKjsrSVaWyRxC9zWRAoGCVOJ
Xy1iSJRkK1AT4CanTRI0040xSTKVuoMpSvGxNgFf9a0K6RP/cmYY5lbtdCC5YUComjiuO5+MOl2T
T3QFEaoqygOxEB9jUt0FCJkZWeNJL2iWA1RQDsLEjBvUX2g8klgSHyfPkFOrbSu8UF5NUYBUFHLV
+hNCiwHwH9oIPd2y9nvOqAfZQhy7h3ygPzKKcDdCDJH0d9R+p3ocPWTj1Kgt8QwBDZu2kNOtEHSg
X4J2Dxoi35gYsQGQ5ITf9dLRn7xu1TLeaK3HC0UM8ivHOgm1kb6rBvLZmkEFt1119bogjJx2LJ4v
NBFbzRAIUh5R4uU+qXDQvU1KxuuxLW+gJrI0VJLqsoY+yjLHoACWKsUft5oJorIgLtQ6iVZZaeKP
iZUSDBfiqkb3txDQWTyL6lwrnIAJi4J01fbUUHGlL6dhmN334p6dzchg7Aisblb9kFTEO+mnr4Mj
T9KuUl1YB+XkGiCkKRegIOi0NZpU/SzopICUrZY4LfezAv590IDR0JCDPx6DG1+VoowyXPCPE+kl
+xpCgyMoY+qkukpZx7OoEiLGW8BqoUYaRfdgf5NtPGUbXZT1naU3+zHSGleNohstH6mSJNgLlVJt
N0bYcxZq/ETa+Xkr7aaO/mAxL/5f/+zrF/hj0s6bLGRpWjVSrE5rbZnqhuJWeu36miHukLGZJK9U
0Ur1ynSjDKO4C+c/+PodLssEfy4Iy3KA4mkeCCdXz12z1gjzguzJOAXsaqMSNc8dLGhbuUIq3IRL
6SZ7NJ+7N2sPukANHiRhJVD4ddhWqfccF9RzyUBQnf5sjgfvRcEY359nixBaQugllFXGRa1C77Kl
J79bwTZzRTdZ4wh94x+c8guO5TMyepy4MC7Se/kc1sfpyYB1Ei8Q2RGqYNlgTqo7Yx+upoMgrgT3
HmJGHlHktqcTdiHrSotQfDU28jECZnyJX3VjpebLqbDF9bAs42X2XlxjCm3lwShOXbDUz/69ijms
fO2KAxMCVm3wHzWtzGwn1c4IG0Netv4K83p7QBmNiZWyNcPMMtegV+wqWUV7L1kjhZFvy1cYSq2b
JgfTuArCG7eOOG+l3MUwbGOHGlP/Xm4QlmDVCl7AqQ9HFZkWUelbfI/xNb2w61azzUjmI3JF5o4z
HpJ2k91H98IzUgJKSdgenHzdao5yr74mMLtEm8y7KfhoDsqdtYVmmrgtzCjD9Wkm2t2u3KNvI943
eu5e0s5WzsHSvOHmxoX6Nqz7hwJj+GNwbe+lVaUskNoe8G4Wkz1eWNWQEK05cUoOcpGOQBy7WFQJ
Kgw7u4PjiJpEuEYCJER76JyuWXrNcTrV/TLaW2S3zmGnlCsJRl7AuK2306V3sb/kK5o9QuTQ3dph
WefdkDS/T++lk3bN+oWqn1vZBWXhHdQtJICu3Q70IS7i2biSdS0zcISNyLgul4/tFm/ARG04Wgj7
dGceKBxzkLxGm2SYR4DPiWN0/Qcadt2KSPZD+SSch22CQn+dbiZH3d0hnHSCQ8rNPJApi6CGavJb
zZb3BVr7UTxK7wAIECIvS2wOp4o17hk7xAMTcKpsQHNLUHzVNUqMhkX1aG0CxNf1wtiAWhCVTXRn
iouWkyxBlhSZ+VSX7bVcZUfO4WgJxoUgboP7ZNZVL3kjNS2WalnvZTva+pfhTlhHR20dboy7KrvR
wg3QUM9fPkhn+cbbsDeFQpk9NI0df1S7dME0WFMsoba68lXWHbt+qpf5IxQoyoAPhMEvhVsoGKQA
NHbjBsEKNUlwHF6SbXUwbor1yxAs6r2yJu8htculuRwe4mcMIRfjjMYlfwQGSy3ax7ML7N0JwEd9
Rp8E9yGeIBEIEeJRVG4aV9pR9OmfmcqUV/p8s6AeBfia6neCLO+o8GBQarrEprxq8aJ8zu+EBS2T
Yq1em53ZI3dwsY0/i7FDoxW2xaHciC3QLttaDAvzsdyYFylY9G/wrpbVuj2ll9nRgxR3skU3viS9
K1ypFUXQlh4oB4lXdSW/1Y/RC/kXpWOstfNk2NVDkSzNC+fE6ROkZpO46V68KGfrHIAZqW1vM1FA
PvKEOKxHBL/a9augLps1243MoU2kb4NtftIf+5Xx7O2rnb/O3OKzxjO5iF7LudNkW+nOoHvCX45L
026J8c1d+nS71rhNzgm1rhUBWskddftHkUjuE+RUjU0TThs3ZQLCPIMa6NMXDyp63ZYl0Tbe0XGO
IwaYY4+0RlmAgK+ueBZK1hoGDSQ9YBAW0rylxt4ztT1lw5O3i/vgRTDwGi3qN06sg9OMNupEmrEk
wTq1K90EqI/XpGTqu3YfVrxsBlNGFClL06x9sM1TcQYMbeZLjyUr3JFwACoHATTyOt2pt96dWgCq
W4jVLYJIELLCRabveBvdoecWKAXbSQpUy5EOhD3SnHPpmTYLZt03/2geSMroluSq7oXLcANQ5kQI
ZcyO4WDtfe3gfYAqi/YC7DmQvSxIrIgSe7dH7WrcGE/+hSXhydgo78K+dvn+Ig71FAxS/GiLwK3u
icMa7BCl6EI8WQ5mhkXwpH/6O2TiPs1XW36SKPSDzmeo0iN1pSN0x3BNI9fa1j46hQUCYBGXreWY
lwqy3qfoO8I2ehZ5pbfSRjqV7Uu0Tx88hjZ7cPTKhEsuOLUhk8mX/J+8OSVMZaPnlsyHIiytTU1e
yCYdV9Gn1dyDBwPn2LNkqgTWLWj0CkSjaEu+LBV17bJ9Sjd14dJSQlNBdq64EQ60YFFZj0sFsQwN
EHc6BxnZoHbm+MumXwSOgTT7rIy2vGrurYMkrosdJkjNsMv1sNfXFp+JdBIeY6dx2brLN+GHfyCS
yXwXu43OnHozSuDvV+3SSNfohNkEqW+Z2+zocabcYnnXNfbYL+RsMeyQ+QZOfsyerEf26NK+nFk8
izlf6oU6P3Jc7107xr0t30C2qDwATaLdvFrYqHH3iIfKY1pYCmf94ndnfdhOu2QJg23hYwBalwff
xoX+IF/Hx5Q2yiuln2Br7rJjqjpgq+6L0anf+OQkYFY70KK3PN0V9OdgyQMz+hMPYioXYb0Mr3Hg
WtY56u1W2si00RrKmrwlvmlbeRDDrW46w2ZOCLc7V1pPiDQeGxd0jmWS2m7r78A04mFZL3Rx54lL
49B9NqLrUfuCvJaus/saweCiuxOeJp5050DFSk/mLlToNznZeJvskmznuRZnf7vcB676qlrn9oQw
MR/Gxbiq37yNIiyscNXeRpor9Kv6DuoK/kVgoUhUUx7eDoPi6ACAnWN4Tlq71wMAZwt5b3zmjG2A
a5ptHOjJa+eW5V4g9XiJkFi7r849MvnXDM2lA954uBFWPpIalLUGymRbzR0+zGxdrE03bSBWnBhh
9Q3pgxLsAHFBwwr5Q7tLmqWJFSnbyrf8+waYH9wGnTPeDt3OiFeztpJQVDyTIEeClZKtTG3LmT3U
z+wUovxOVw9Ns6zNKwdJoT2wYSs+qtvGujQR6cZr7TlKN9KZCQr5kxzeURTMbutTeMrwVG770vEv
7UNcrmMaLxpzFMahpbEBw7Iq3kQCxVn077XTQHwMude6gzJAd/38WMZEWcPLsVEhhUeY1M/ygUki
+YjO3bNB7c7tHOU535ebYNvumif1tkjWIx1hNKUXJQ8gwtp4oILJDdIliRKGaz036dpEUZTucgWe
wCkzllgAA1LUTv50yd+L5yLAuQHlAHw5W/MPX3Owe2SfeLtS9QNv2fiIdxEbVqLbqOQQDs6Cb7A4
K+NUyba4pUx6zdZhu6svdDu9ByiA02H6zPf6JSeuYuG55tVn+7XN7vGgLpRmgdk/ORQaODl8T8sI
PgwfK2+JwXYupUWFAmWR3LGPa7IXHw4JpdHDQF3vgevEHIp5gOVrG6PrhnB0S8fNKx607izcpBec
MoNqsx2nex0hFX1F7Dl9sLCVGCN2PlsJ2/R24gO6lUvNqWMrKLZGr/1oujWCaeqKgHXO2gEdfXQ/
rjz2qK8MfGHbJVv2rRh+wIQusuewXFYf7b5eSnwyLE+o6hDk30PmFLaey75lmZ7jnVItoWpukxXJ
KQdzX+AFM9kFL4wDIc2x4z/zzSSgJLcFFhh13Yh2cdGnbRGtZr9tjILdqaCEY41htGlbMmxSe9hR
V6dOoQIjRcpPmpxDx7O40P71nyUmLHZUQNqZZ3exuU7uPWk55e9PwnMxPJO23iXL8pGqsy9sYNWz
+qyRKCCkZns2VNcB0L552xYOaOLk3GS03RY8Oeudl8GqGrON50CzkW3hkF6HOxOq37NlLMnLCGyq
7O8jXJwrhha6kxJEyZsZErcqH0SX1+gRELvg1B7Wu4CNn7yiEGzKbnDHB5qjHF+p2/QMwQlCMfPn
Ntkk+/ylM21/l1z9I+FLucVeqUWw80Eh4FZ9pT/DQZQNq+lgk7H2KJZ9O0Ysvg1vslsuW7oRn8Wz
cqWYwY/FHcUZAb46PpIFe3Fxly95ucIueaZ2x0Eh+ai9HQKSuct+9d+ZjVNhi6KqOZoPGHZfo8/K
hQNubgpHffP2JmZNjzMfe2Q7P1i3eBmp6xX7fktGFAkvTgDPmB4W5yG3sVHJPFbbyGGNYry0j5QK
WK/bR0ofTbkAF8KhYemf1FvhKV2Jb+K4KnwbLp1wEzMfIvzkkTcvMDnUt+qTVasvl+CU8nrZb+Ag
K4735u3qB7/aRYh5N/JeWBrbFJtbsITx25obcVWSJ8tMxBfKw/5EQi9otrXFGGSglVh6wwp+xbk6
N3eIOR8gXuT4HxF+8q2iCF1B+3phVx19MvtBTdeJHHsdKfD59kcH24lVQXVmJC7w44f2HCj75F17
ZHTehi/eOnUtjxiNpbUzjhL+wnd6C4gurOk+oIAJDwUpvK0+C3sRpKGtOPApQ3hBtr6jdbIMDgyr
oXbgwWwDLPA30mWebGaRGGc4YyPdFPMh1qTDsKae5x/HO+nxkWQFqVlS9qFpi+echbF8JopUXgwr
9cjA4SUFZ3kXfGB/NW8TEl4/ieR+YxEQLtIqe8quY7rOWSfO3nrYGBfmKD4KqCnbaK/sRziZtvEE
5Y7U1enCXzY8NT7pcxsV/hchilBBNuyIvQ+U4xzX0d5GH4QPQIak3cjaExywV4m3zPI+yV42tUg8
MNf8mL8gR7f2c31ToOvjeLf+JeB7sr2H5IMx3AH24iiKHlM8hyemI5D1ApYzm3ZX/VA/aE/1A9Nj
cCvuMBLckJPzwNlVPWR7aWXsNvFZdIzHiq8NmkyVr5g8mSy1J/bWd91z79KNeSiA7S2EJcyTfAu7
ErvdIwd20IT1vkAnSUDSSqTlR7Pv3toyml6rcylQllnEiMKyZX81H8dhZy27o/fWDw+EKAvpWhOJ
+uJsaaPqd41jTOmfzwaHD4c4aFeSLT7NH9BwLPtd8emtNNmd1BUo/aFdiaXrr/kX87W2G4/FiVkQ
zaG1HbnYal3datthzRMQ94pDNkFyh8c4sGPqQdk9KRg5dSEWSppbx3n7jJfwNWNbFjiDI76X5jqu
HSbwB4GJfBYu2IVrHIqX+hE7hczBUzoLd6E2k8Q7PqVWXRuIoHsrIXqd1sz263fxQG6LFhfWsp7E
aGlUfNKI9zE0PfskGOX0NYnyoOsmhTu8soEY78Kvfx4jwkrjpmSoWPGuljrTicjl4u/iYBdGGKaU
KXkUEqVewUPjvvUajLGogZnGsArQRqV2Vka4S0L2XqiUUYj27U0sRuU6ybieoOiwOo98DAAFpW2E
7GbR0tnA4z0pyODqvSoNbJeG/P/9MpjVAaqxviYjLtlC4aFFqbKhhLNWbq0P6yOvrW5vCa3Z2si5
KMKiT3DSQuCk8vWLPt1BcPfXNBcoYiIwLpymgkGcBOYDIsvKDWAEz7pHLIgUnlW8pyg5KNHC/xK1
6EoslE/Foi98E9GAhPW5Ovaq/C7HEKKyiMOcbp497ncblrT/yrQl7Yczlydw/rZwd5f++KEU3sFr
PJktrN9iHnuMdLnmUyFfDQOl3aqyi14ZjHc/sTwOZwPS3HrCakFlhsaZV9yr9cOool6df0+uC2kX
Yf0uRNHVSopLNdS3jTDFzJHqIh+Sl14vKKGOD2MhKOtGFV0q6ytpNG7i0XcLQT4qHDytzrsl3uRi
eByODFmzwVFyYqkUV068s0dzx+kb875oJ20V+6iBvGG666E/8TrYwOSqR52oeDeFDgZf1y4rcXgz
oeFvLS/A0Re4nlLt62yoNy0uK+aZJNlUBltXYyAKcwyOlYDpBDPGuPbKdt2BaV6E6tzFrI2DmVjD
rsvYZFodxcAypRwkTMRQkApMaqXimDLUyxBxxtKXPPyjD1OrfapwJBGJ8NXFbbIiLCjGRtFuMbAf
ozLgNCyZi//z/xE/P5Fr/oqoNxEvGZoOL9yS+KHfgC6g3eSsE8zK7VX4ELkFpqBjvZA9Ih2g8aZp
ua7UaFtANgdRMf4Sovw332X+6YSMiaZOh0j9xncxBm1otNyoXDHuP71BXYq1T+kgooohzAIlr9Kp
dol4pX+57b8Ckblt8qMNi1AQRBLfU6TFWi8GeZAIV/HTOSX91Ff6OjT6m1HHCz+JqOnT6oAN76Bb
6DlpJ3OyzZWNavXbXy5lvsc/kDpfl2LIiqpaFlf07Q1IsUYekMKleCJYhKgUwEIIH0Fuooo8BSe/
oD85A2EYvgPds+6OnIGJOCbCNP3xl+HwVzQt1yJLaFEVU9Vk6/u1aKEnyUQL0SsvMwxVEQv8jBVI
xuIlwIvmEV3/y5tQfhqAMhYPA4uJqKv6PET+wzCK6dhNRSFUrp5R7jP69I4oKnSS7LTaqUG8yeM3
pOa5KEiYSbN1jRO1HNjaIwfAZZJslcSDkUkRjXROkCcye30VxC0lmRW2WxxXVXUPgH5VjChTSWdC
ddLSAi8hR3AgQhzmhGZz/vdL/emdyopiYJE1Z+rVt3E9EjjNquTXrpmyEOrgYWyy2X75eL4G6feR
Q6ybaGoi/C3DkP98dGSvNmNjyZXbVdoVNs0ZlOyuNyh+N3wxBSVYo8/OUwEk0bf4TW9uhkg74P8Y
sK8nZz1gRCV1cdPvPdXc8+7Xhal+WM3MLCmek7I6kPIKQkcv12Lt3Yht8JlXsBf//bBk8GB/fQGK
rGuyaJmSJanzEPnPELA0dZB8WeE4YLE19Y0cWoGOxolWy5jyTqcqTN3UUDYDtCcY4euK+IAqufel
HoFjDGFEHz58S/4w4+qunpkLig+tYOr9Gy81q1++EemnuUNRadyxeBmy/vXn/7lcpQaubIRcLiNr
0UpQbTBcLaYZOyWl3R0YZvQIdfE8aLtIoXbpI4CjJkNKidj8di0/fT0KE7eooqhHGPptCPgISyTB
HCs31uieGDDJyTOnBgvVEONxufY1vqemo8Xu08bog/T93+/ux89XsTRZFeG86QzEb+8Ov8n/HYMD
gqJlJZGrFHchItHxzmwjeP0KaVnzl4cvKwYIMr+cTr5EJnWlGSczYJPDxj58eDMQZULsvyBu4KMx
Ygqu/qFICtg9Cadsq8HeP167wHuFE7HDRknBNOq2M2WpmTFU/74x6ecna+oGq7Gsmn/NS2hQGUAi
TMx8p7WU2HUFVyCqtdUAaqaJ0BJPkrVJKJxHkF/+/dN/WhcZYTPxjMwCWfm2JqiDp7Zqypowzpwe
gdJED9iUjzZaS75xF2kZBZK++eWef5q1VBFiEiHDgG6Mbzi5eGizbkz6yp0G3iWCm2fdzJ//fWe/
/YxvdxZqjYxPlAGLyO8w6RUJ3ekvk++PY5KPQVIsvgua3N/HpBXBapEbPopSWik9LYCRWcQaGGBa
np2HL0yQGjpa2R7wy5wxNdGMRz+cJPvEK0n87A6diD/UlKVlPxLtqBpUDIIxeA7nBIAaBXCnMJJb
YbwLCtbmcQZG+cZtEXqvM3DM9FBp/PvBSfOn/Odsr4iiZhJBpIoWkv1va4qqFa0iAAtyfcTpdsMy
bqtJ6siIoBZRymdm1Mkd7m5aDuBufKGka1Kw9S2sbPnvS7F+uhLDtNisarJkfJ90St0QzbFQSrfM
PgWfZnsgU782Gok+7ngeqsbbKQArAmX375/79+4E1aSJsM4ADaqYX0/oPxOv5UvNVMVJ6U5TsISS
P9o1D5u8ow4/GpNu5f22H5pH/Ldnzv2ZmoFxXlPU77tjqw7DaRxN3GGqCT8CZTZb2ceiiu7/fWc/
/hxVFiVeMLO5Ot/5f+6MHGHMZfDxXZPazeTJa6HHzFB6v+w1zb+XLkUy/vNzvm22BCXRPYQjuQuS
ohHIIUXzzSmf3I8BWYCUq/QVb5Mw3+R1RDjmWDyp0YZMqSu3T62ha7uVYM2aKyV1FPRYkhKIq4id
kD2RVgI7mvxdlRKU2qNgK1UAN61PzUi1Buz3hZit4YcKzqCJKHqh+7TgcpfkO1z8FB+Y7HHMj5SN
Vtb+aupW+ZwI2Kt06KQOxr/lqwjg88YJ8ukNn7mw6TlQ4pkkWFGjl1+0b50pIi8g8p0DMX4xgCIv
PbRvFY+B6Q8NejXziUxrMmWVtsDcRN5avkGGJF3xMW5NP3jqU11EuApdRxvUs18EnyJMvGXs0cE2
iFInMEcyVpWmPYorOZpuODSX4L8puVo0wDsduw2ZnwjlhuA+nKarH57+PVKkHxYmNpSGxmQgogzT
vu+WkmQSFI5pREoSKkRNpb90SXZWevliVtYr1YjOFsf4jJ2HaL/oprYCFUhTj9V/n4fadszUC+b1
R02CLh4Ud5OQPEs6GXKy0swBEfJ6GgMKO6VO0LV/X3WkwE6B1y4wJa4HT3yvavzVRnzG1kaXSg3u
847WqTAHiVuvSd9ftMY6Tk17kWNKrp23UqOMhkhqHasycFRshA0JmwBywoUykKvd4+WMzqms7vGS
nOWmu2CZ86v3aMw2iiK9j7609gTjCA8mtpVKfmkzaV0MtB5DHrvn0cUKw4RSk1NWE+IKPAuL+TpJ
9oiXtdFeAl16//rvOn1f5/UZ9e2y7iBUyMj5msTaDornarQF2zl4Jepcb2BOk9RHRc42+Cy2SZgd
pkC+8TX15MewIYLqTpjyA26XOQgnuAv6+KkKimnfkKQke75w22T1QW2Nd0vTqeab1UOOHfEm7iy8
W9kN1rj8ljMoY8rDcPXLCPlhoZAtaKkUnzRUmca3ycRLoZbK1Yg6GgxZ7lfjtoFcutAt6pBppa3C
1HonUVJHklEhZxF57XE90AT1lN795Vrm5fzbBKrIhgpuwoLlYX0/olBl6bq+SHMXHAjy9G0sCOFs
VEsdE71cq0vdFuH9nNTavwxG8ybl4qWuUNYEgak6eVfQTTQFf9M3wy+LmPT3qUPhhCbquiyZUDG/
z+2VP3ZC0OqZ62MZoN5VmEhlabwgLvd33lA9eekEndCQE7c24GwFxFe2rej9sqjNcOTvjwi+LeuZ
aWr87/tZsRljs/fGFryseQcRIF3j/0sF54sbgqnDHqJh3GUkkLZKvqlmmgbRlI2jdhay4oQ8WlF/
09Jdgp2AsvxwA+9vOuTkHPodxhKZfHvZQjnrVc1y0oUbpUu4l7CRIc7B1lLzaeW1uo1lI/nfH04U
zkcKSAaN2oYsf9uH1XFTJDGeKgit7bGRLVrv1QsMKrtLqmvZZ9ekJV6sVCZgMfnLv0fe3ztodV5N
JQMktGFp2rd9ZtwVuJukCDuKSbsJv9JyGMcr1bpVqJf7Xk5vJwHx0L9/6A9jil07uGvDYGOkiPq3
Oy7qPG/9rk1csnf2I1rCIq5fJr0F+hGdtBn6nuGRG17SyDijon7/94//2gL++bWposJty5Iq6br2
fWPmh6SkqEmZuJPWqPQWO0aHLiO9I6doUk9Rop87zAG0tzV60gJoi57qRNmp9iCaD1WrXNv5j80w
Po01Xv5iMKmY5C/jeKu0BzB+2yjHom9Uv72tv6cJLpxDB5t2TePy5yntP/ufUqNurbcpF47pPlBw
A0/me4QJHwTlL6eDnwaGQtFP5zGxE9K+/agAqbBnNlbsxjFcAwOHh2+sU609GOi8sYxxomysh3+/
mL83zNwexHRFtox5svm+7VILwJqCGaME4q+3ipd8lK4gGZZiQbzA/Mhjj/hM2fhlPP69rVRFjuSK
OG/W+cHfPgKtpojReEbsCm27HZPOVdX4FALT//ftST89U02k3KWYkAXl72Vctl1DGPJ3u36mnfWO
M3zOh0bBjaUyJ71P2ceqvIpEjbTcCCwWs2yl4LRqx02IKBBIlQYHbjIeBO+3kfXDdolnIBFXw1oo
6pwI/xxagyAPWRRh+63wAZHTe1G0gTnA2zdhs2u7J8KoEflEMKKk34aaNq+037/HeeozNCBhrDTf
fjYLSGNBOYpdSwMuoWL0owICa4HIKub1vN80MN1sDJrgGiCRZArhjeDtcdX5pwATvN3PETvABw9f
wFtTwgho8lErEt7jIY0h1rASkLfIZ0/BTJKrJc44RCFFm628OrtNVEzkw0yQ+YKONYWKgR43CT6x
ZHa0Xb9YBkJpOloPvOjrXweIZ8FOAvo0h9OWMw6u75+bWttWHUiGKSeFOAn8VWAqJdG+WICF8JW6
Hsq3AbifkHcuIC5rIUvlC4DnVTEfA34ZcPNH+teDNa25NCOZlvp9wE0RDNdAZaIbe+HZi9DLBZqj
j9u0Qo1WAkTxNJIjM0gkmKbecec4SlHf/Psifvy4iBygfWHJ8P+/TSSpWrJ58HPiJxrEZjm3LcbS
1TSaXw5tP9QbGcGWzrmXSV2n1vfnCMbtRohLmSVur9B0QptokjU+Y1LrstuyhbrCPEAPzrtpFO0c
tPK+8rp9b06/XcjfO5W5Qi/RJjIpfvL0/7yQKRKxEYNmdaUa7kXLL8uhWtf+S5yOj9ps5SQS6LUq
teNshE/N1//9A+cpqCzoqimK3ytyfAZ6FwfMZiRAvc/Pu0JfllbeL5O1/PchmSIYMyN9Bsr38vev
dqjjjHQ6Zgw9psVgwfm3SbNEnWWc41GC8sCcFSmNG3a6ZfcNoxwgOTl040quoIjHGB44ObiTxZZ3
bt+FqvWQwsyRvTnoHHlgLSFw+n0a/mm2IZ1B5YRPE+evsoypVyYIvy5G2dluhb7ZCgVh92jjM1ne
j+Kvs/6Pz0lWYN2BvTD/6twkPCRDp/pFxPZJIO6SIPDipaVsChLSRFmThK9t8qoCfumJq+x7dqR6
uQ0zBDD/HhjG/AV8nw54UTR5VUkhnOTbOme1MoAnv4xdTMa4dAD9m4AfIFCWUCtDtF+YpPKmvgnY
TbAlOFtmvRbNJ8NUrynamvxj8LGuhGnn1myXIhZIUNMBUQ780lkSyvZBO2iWdxgb+WoOFDMKBoOo
FC9qE99bSnNJi/zFGkiYA1Rv1ygn1eqpMjWn9AXUteyXKFVTgrSuk1TeKtCaCiucwcMfYU6zPTBT
xcllfY/H+LZTQMAURrULWgLuPHFFh3/pEXbp5/pDFnLMZdiLKE4HEaylvA8YDnashbB2nr9+b+ip
8/WUiTiCrJO/RuJvq6r647s3qLAy/+Ht+761r7x6LimkrGxltSX38WzG3banybmcP4iq79EHBaOr
SeTKDdGrzpOOLOkaVRkpiNUbiW2bSVSvQsgus+mZsMuqvMDiuJnUqmdbahE/GrxFr5IFcqQNECXo
4w0OLzeHRRbPnCkj0VFGC/p7x+AyC61edAq6x3kuVgz+SISAD16qwK3T4STI/dumpp9lCL8sAz9t
MCRR5RiJwduaj3F/zoqJQeAUiUUccRvJlobs1h+8rRg5kl/e5dX4IhZodbzkbOXjL2cc+YclSGIy
nDfNNGuV7/t9WeKrVrFvu5MnvYNrewT2f29IgVNa2SUqnltJcRV3/NBnY5mGcCd4FHNjn3vKC1mf
l6wEqGcWdP2KuVK1rgcEFLJHRnOANku0mktQJZt/f6s/za7UtCSd/T77sb+O3R201aHy89ztIxRt
RrYpW+o7aX+p4ozAsHgr9sZKCXBoodIcMy4OHYndi+0laVBHGAHWmeCUGNNbNKiPqSm+T7DgIvNO
SseXuBZ/OVP9+HolibYkvRjOdN9XX1WworAy69zFTncs9b5CNHTvN8VOFMOzz2YrSwZnjPz1aGq/
5gr9sLHmZ8+VZ1nSLObqP8cWU17f1GrJ2CI8ZSEzmqVB3fPVrLV8qQnRBWf9NpjE9yIR36lTryC2
rbP+f0g7s+a4kSzN/pW2fEc1dsDbOush9p1biJT0AqNECvvqjvXXzwGzplvJokljNi+ypJRSMBiA
w/3e754TXByzfWA0f5Eqnxgz8GlLL86//iQ/OuzyzXGcsdiDcXJ7t+rmQWMDnOeTnFT5GdzYZpyc
z4nDchlG3oLz6UnH3IZR2Lm4oTjYQ/j4m+/gg3MVn4wuLN/lgOW/3wZWnh2rvKC6VI/dw/z59K7Y
hRKIufpsi+5B19PHMndPQ+pfYubJyHmUifU5kdOLQvStFfbnAsg+Nu8DM8W/uTs/eBwbFqkaYdk8
k/6tO9/Btywm6tAkoVvO1eWr49TXTHIBxWF957eY5n794/joYrHQbJmOYZJueb8QcWUEpSknlGs2
Y30haXh4JgvIq6vKjR6SaOQ3h9/czvNn/O7JS79edyyLDrRtinmF+ungXk390OgY6OaJ5aeJHOPA
bLinzmFZ/K7w7X30af/8Wu+uN6EhebbtuVAm4GPNssYqMSB1ccIx4ud6KAGw+cQabWsb6fVlqkqP
IRz/6I+Cm9ZdMbJ+DTz/mNveJqSf11TjXi/tJ0D1OZ187CTglrJpWxltDIZH30utujISG4HQtxTF
WigSR+9Ytc31jXxMRDOn/Qibr3q1C2M3WuwLnQ7sSoLDLzL2deGti7K7GeOX0PTWQhYk6byDzww2
JRdzKHeqHLd6LY5V011EDvRFG7fNJC9aX19TAD6txqgpA6BZd8Ytu7daptTq9keSqGsn+S7DAg0j
BJM8mB6cjE6JKVAalQxpL2MPhE02IAv85u8jvNhYjQXMl0D/jMrmSyrdXQOyTButcQlIWwyrTkeS
Y0Gk2dTMo70RLgVvZWOTkmQaD0chmSAvCetNPpCU1vPnimgWlUWJB0sdp3DMYKEWPEfcGpNPyRUI
XmBrWyg7fRHGB+5gJkFptWyTsCe4qXrYdICi+jFBENGm923OJtESNmCQTM/4J2bqPrFEWAnOJRq8
aAtZiMg4FewFEobPQU3OOhHWtkAL5GvVHRg9ZnS46ie/uAN1vrIq9mOePuxlwaPQgRqXMi/c4Q4S
6atgPMiL5dUP/KPjN69dXN6FTXGnSUWWIiDzZDPSXn6XvvFkZswtYll8TIY9LMOF54K7pXHw5AFH
CiqGvIEUi2gXOfxbaXDWkVohJ95bkbNR2n6+JAa3vsPifPTdkSFSvsl5HQCSviXfurVSuIdBdOrj
9nPphcOqaMftr9eHD+8fw/MMFgeL2Mq7A6tby1qNLguSKYNV47IiR/3tWGG8ICVko45vJ3HkLf5m
Hfxok0L9g9MrYQqySu9e1olGGCrhyBQZ7R9DF5cizannF79ZiT58HDnsMOlwUnIGfPP3pcgmHAS8
XhS7fhS7tm+ZiYIEnzOtSzWlJE4HdDO6E415jtHi1Mbvdwofrfg8VD2XnzFV2PcHR1HldV71Dh0F
ZjiymsRpS/6919wTv30hKMChz18E4XTP4r+OYhKvIBFPegMg2af42CLkUaq5TU2UWr57DHKTDpYD
LDlARNNDzlzkRsEtKINdmBUvZaju2yg8wBU/irEDpoBtqnMaJhQKqvkhohA8mPu8b1dj6V6tFgxc
ynLZjnOPMNOWZgOtNBrnSSd9fLaKaVdMCHcib2kI75JHOkH+F1Pi4J46BvDxeuFPju/r6q7xSzLs
NkMDupqe50+zhAzG/NeQrvzEfeQoleYu0IYRfFZy18BbgtzLTuRroPUEF+aOXcS6YcHRWxlhTKGm
S84+m1RcBQk4BapQMvfUyky6kCoDGEcDhHAWxFuUH1gICKirrHplkAowKVbueOjA8hOM6EMbpYGy
r9XQ15uRzL9XqRC8g2BC24BDQe/R69yD1BmizJpw0Q7M2HbJ45RWHcLoOSTOzGcc8AIzVvDX9+BH
z0vX4oguyLtxqc736E/Py1iXTl6kXQH9kB6T+Sl3s+PY69vUQFfz//VS749oXQVvuAT5uIs8SIoF
fOGCGjuYxGWvtN+8rQ93yS7nKnIpxNE4zv39fem1WZW13fC+0p2MsOmFxToays28b0+M8YsRohdj
kh3c8G/e5ke7Hqo0lKTYanEOe7dFdhtiBUXG8oL0eoCAnueMvCh18SJxNCo+X77+9Q/241d0qOTP
YtN/qzYApybdAsdw1yQNA2DNFarMsxGMT2XWvCqeIVCd1r9+ybel4/0+a87HUuskrey9D/9MsoLq
j0FhlwwZhmEkhx0ZR4YtBaJRvVlMyn2QsJlwwfXZg+9f6xSKYzOyR2hwITvMvKeVutN4UEmGXZkz
zRU70njaipFog6OVUCcwj3i5c0wJvVHoChiKm/Zu5bnLqZm2YVAhPfe533qm0nANUNs+dnB0V9wr
xziGL0XzVi6N4KFBKt4pmHC5sHZlbn4aRH1baMW4CKjEEmheRSqCJiy0dGXiT6A22zN1PE+f1xJo
EgFAJGHlktNnsYTj/yXxoU44wPF+/VP98KrlmrVoBdGaFu+fiP0Q4EqLRL7r6+o1Gx8FtJE0mPbg
6y6mvVbtKmHecfpdIfOjCwgeEIVMCrr2v50MZKeNUWW6+Q5C9Wsy8fGJST6PmXrO5wzG0FR3cH+u
v36zHz396TyReNfnX9521z+tPLpoUgLJkA9THiEluJqlIKc1P/qb0jkkvnGTlfV13p/8+nU/WvF+
et335+dksrOudPScweZh62dcY4kvL71pPDVld/n1a4kPKtRYiF1CYhxLWRXelcpV7yP0QMq0s4rk
fhi6fhUTWw+pxppNptC4VD8cZG50n6btqEfMsvswM6gbGnzQQSC9hSN3VviSldCPXHe4SULrDlbl
kGMuN6yMkJ9mvIQus1jSBpYXOF8SMpJr0ySWN6DdkzAGowRwjjN9Ui1Ikyl9YG2E3Qt5ahMVe/a0
jEUzbSKZ1sbc9vQ2XOL62MUF3PCFuKQl00i1xnnDAH+94ORFwbhkr68VVzQbkpEQ6s6BsQ07B8ed
ktj0EEMSpVoXTv+lm+weCRzHHkM5W+Jel8ANITn3wC9xmvAIVjAm0mVowhBOreHOzqLDvG+uG+vJ
Z0c8SK4NlArrMBqe7HBCg6WuSdle0D0gW0+145A66x78bKxFP7SpGddOpA44ZtXFaSJsUQy/Yuj9
zSPmo5tGzAJqGg/cre9DnVlWSXKXFXX1itNVaT114CiUbj85lXOk4fukUJT9ZqU3P7p4BZkMpiE8
WsXvryfOlyHeQhYIN/MuJsB7YreBuTLksoaEG892KGNuwclY7NwgQWmYB5chTpJdmOQPTUtbszJp
++ZYO8zkRxFUn8nbI7fqphktkR5h8cJLaAGqg81aZx0jwIYDDeLX98UHkwI2MxbkPEyWG2qV7+6L
UBszMpUZzKMg35CfYsJdp+I9NMbFznlX+LeqRcxQn4ZFHbxHhGxPCILZY0mFPGQQURNq27Wswqp4
wKpHfotRpy3WAiZx4bej9MgeO2sTuBbw+AripdIQUGT6rIbW8b7GXbT79Zv6d+M36EdCA8a8mfIp
/8xXzE8rmnBHP1emle0GM1nXFNVBqflXVaKyaMxhY4igWpU56PDcNK4RfAXO8AXjvSFuEFWk2zjl
GAC10o/836xDHwUxCG3TOpp3Cd6/FWbDwZmqoGOxrfzo1MbZs5bVd1HJYLRjM4iscJw0cLylM1yB
P95Egzo7tL4WXcDJU0nvsd/kUfGqUj4oKPXE3PLXEVuB1/NPtIV/RFpD2sfWfvzmZ6p/sIKSjSAq
QMCNxs77rqaeBKFL2Sgnn90gUkqZ92tHlo1AP2B+JiPCT3eYynjfRwfRgx4ok3Q6Cx12Qx+96GNt
3tBAo7udQQyygtnP2dak3ozxOZy4XcbsG37IYt0X6gY6KtwTzIqiosZRuNwtTtxpqwSuKt5ObrYR
6rjjx/csVgAqi9LbZamwse0WnKV861CaGHKsiLrw3PmCmxIdAKgB6csoUHTdzDUNXplTvH+StRWR
NRTaWq8rkqeade878VNBDGlhtbax6Cv2Sr7mn1Lx3etZgt2kfQkdfRU47GaKbkeQbVW7XyGWvoZB
eBhC2E9h4qxCq7ybnyed9wkN5td5U6gy60k2zdVo2xeTXh9986cuNg26//zDlq6uEXv+vu/2olI0
yKMj1PpuFcb9j3OgWxfB0yC0k3RLtZCR9KZGmSK8O3TIHB8hArLEdjC/KrWbspk7Oupfi3L8/ptr
4aNLgUCapRNa4VD7vqs20kzIpLLy3ZCUGVhIawHe9z4P5bDlPMfPJxZ3na0h8ZzXL+Zs0tz4TbLk
g00LA4I+OXNnfqK/L/Ciu67rfN6giZKPr8+qR9cDMdyJmp8NcdKdGOv1xBzpIoa1/Lu7+IPVn1IJ
PR3KuOwQ31ffC3rsbZ/HxS5tkUhWRbKzSxhmHqD7lVUzXlUyjHTynQeHe2CTBxHwULkLqhLvc6T8
rVkkl6Ctzb01zgrATgAhxMulO/uuHYIztMwVwqRr7CMOZW+xZVfDnrBp/nqK/ef34b/C1/L2r2OC
/Od/8/X3skK8Gkbq3Zf/3L6Wl+f8Vf73/Lf+5//659+/5C/96x9dPavnv32xLojDjHftazPev8o2
U28vx8vP/+f/6x/+x+vbv3Idq9c//3h+4ScHRJhp5e/qj3/90f7lzz+YepnnDv/z51f41x/Pb+HP
P87x9ygOn4sP/tLrs1R//qH55j9Yubhs2SvMsZ85c9m/vv2R0P9Bd99gpozoLblEl0uuKBsV/fmH
7f+DRgYftMs+g7zW/MCRZfv2R8Y/XDEnnPz56M7y6Pzxf7+9v/38//fz+I+izW/LuFDyzz+M+UV+
LpubtEy4qDgvc2HZtC7mK++nR1c9aIOqM2kctcB4UE1dnhFVOocSzHHZi2+DMTQHvYW85mVKpzMc
TzdNPUZHxEeXt69apFSHPBN38ERtDpz5Z3p5/fHtK2fIjIVmRPnGqMLviOBfC1PelZpGwroA9zcZ
YNDSIogPZk/Rb4zyY5i6eKNrXLhazrU+Ormxs+qinvfQXwhxukfP7e5lI8MbHgvWpyABwKcNujyQ
jBnYXOY3/KxvpdKGe4ae443rBqVcCL0h6dXmwVElw86JTHljm8q9BPo2N8PwznBaROAjM8exIwHz
TH307Kp6l7NzpwfY4dMZjOKhTolojYFvruOhsPcqCoKF8Cz7joYDqt7Ave0CU3vIE+fZIvN2N3R2
A/1S45uuv7tl2D94OdjoKYERnKANKGtz/BrqOjPksHGppzkd3DTAa7Y5HJVJiSLLpEtTTyeLDnEp
rH1x8tsBGEJE7TLocAXy8TGEQ8D4Ajt1RpfMc6lGEp1QFNxUtrNsCjXuDaV1FySErPFh8Up4BG51
L8UDWpBla5rltutSbyHTRL8pMaSw1Ef5Mu5SYDax7E4up3pXj4KtaQO6rFwD4BBo/tSbe1oKG7WM
/VMvYQFFlrNsnc7foHoJLglz+VqIUh4Z6WTAJBMJQkxTs+SSd7fX/dC9dSc+lsgJ8Vrr6Tn3uvsp
0L17p1fb0TXVxa7DAcgpAgutd4hMoB9ARZecI+zGGXK8tVKiPgYjXKisfgwpJxyNbpqWkV7d97Vg
KMPjIDB2qc95AWycOXjmvvPnmViYMX4CWdYedYP5BFhEfYefD1sik1TWTWtUvx2ytt7fcPY8ITmf
Gxjhp0b17obzJXTjoJmaY++iWuuC0l3lhKQsRcmIds8Z5SLUKCt+wMRr7AukFXBzGS61wYYZjIj/
pp5DonV+xZ8qOiYPM52tq830ue8yz/quYqbFmVVpcHKPIoz6fZbmCe61ClJT1d+3aW7v9Y5UEUeO
FIiu+xVnm0ZHA9g69MtaWPNEQe0ugxobc4aRBhPttIzzIPza2/0Jhvgit/P+i8fntpBWEl7F94oU
4op+9njs2oRqjcNUsm2k7pY572CdSIezYactO2IM5Jijs5u5q7oU40a1/MXQrdihCFppoSn7PaNl
QEs8aLDKaacbb0zOXct+dxy9fd3hUSuqGyOz3WPUWfFaN5A5J7QfL7a+V1aQf9O6yVnpzHVsXS06
N/aUXMN2zkxH3hGig0+svVPrNDWYuTfQRmlGCN9MJ8xeAdFqq0idCfs9oJX5inhwvPcba+00+mNq
JvaptOTBRZNxOzXBNgogRzoJhH4hupVKKvOKgqBEtGcng743wv5+QBO2izizLsIks6GHwGNnp7br
+h95YKltnbSfjMbl5o7no5/FnD5jNZexwALQenQFwzA54ZgUayv/kucqXMd94aztTKiVwuBB3kgu
ymICA9K2T5474DqaZTQJ2CEsCtleo6i9eKtTUxlb4dkF8jflR1uS9vfDstk1gOrvCq9dS2ZS+JbK
HWX7Zu2n4zpJZv5b3Q8nxkrMdeDBTajaut0lnrEwje7FEz2S7qRkcCCaloYR2ms6BWAbNe8E9r88
ksnY+Z4EJJViQuwcLDkOF0irGiJSMAQ1F8MMxGJ3iz0TUJKatKWjpT0jV/yjyXyPNI62o5DFX6cO
2kXgD7sx2Si2hwyajaI81rbIKS2YwXIkO5iJSqwVfUKgwrZ9NKfxynu6mbzgwWaftE5sIODScC/Z
VJM2bQfjktnxTBSbYW4+Gu4IbFoi7HhjBk28NczHrh7hsXJ3MO0ZeBuPcWe3UbhES6GOka7vShxu
Jyfw7iI3AQ3QW9DOMlq+dSB8iJPxTWPALlL+p9rhGvjLVWUFzwAI4m1Is6+pjGhr9DFVk+BBazWk
8pFXnzm/0PYACe8Uy8hVJZxlBFc4YMCswbtetq3fbQGBAReTV6mM4d4HEeQB/F5SfRzPI6qyAqz5
XrNJLQ2Vg3jJsG+QZ1XGZO2lZX7XqCBx6OJ9pnFwJSzyWDq0YjWr2BIij9ezE+oEMK0yBiTF9XBL
jlcuUUleqqTRVgFz9+ugiB85d1nLzq24HSI6S6jph7WH7oJBv46aRFNtEEaLdURgAQdZjEjOZC/g
VwUTJ9AUaFzAiuUpVQ+N84DWsdnVmtTQQ92xJ5HrgpjUilgbQDW6LGsyM5/Cbvxm0zBHxxTeJo2A
p1br8TZmlznEdIprO/sqNIiZbytPPTVfI51yWhdpJkN9zSOS2U+ydbSFgS1mOxRE5vv551A2zlFP
NGyLJSXxbCIPE1y99nMjSEc7xq3SNVBpxuAtwjZEnmMRQRauWsOtoTWox6cyYgIiyjRn21f29yrO
7Iv1PQdZw54BXG/db2zH+NHTaGZhDGab6UssY3ct5puxCILbyGWEuUDvbXU90Dc6Hm9rXIXaZtHY
bDKkZ52qoVPHUcW7bADplBtODfq/+UoFMtlpOeYuiYENcD8DUgDwfOBoU43dNenMLU4hZmpHB5zw
fOea9jhbOaZ11SNdYmhs4+T3ToDRo9WpWk6Dc1F9AeRiviNzK14yrIwI3WsOlWRD1UgYK11DDW9C
Gdc1gCXtqTlh7R4XNIXrNQ8OF2mmes1RLV7ytt0YXqvtArO6BI3h3wo9FLc+oIFlFfZyASWes7XV
nsZ2VfO94SjIrYPL8TgeOXUz/pzeE7472tUoj1nIFraMo70S1bj05gZNrXXmkm3zFXcB3LkKRA7K
ylMNkbmOTRwOGhy6sDDPwZjYCzkhqUQgFYHgS/a5P+m0qXtnM7bej77n/iNiP62Iuusgd6xXl9V4
l2KoXQNjAg4hGFEGLjCt2JVAOgyc4pCF/mw8CF8IWRR3FLEocJTlF+yJyaGx2rvSS9WxYDG5NJlj
HuN2AjZQkeHl9LDPyLnvlY6VTyrB+IiqNlrvXsrikuoxVDWAd1aeHSQW9zXjq+VREZ3ZMGL5rE3t
SJzCIhc8eeGtF4oz1TE2ZJjbTx3Q8zFdKB5GN3CBRnQApr8a9ZrbpLXBWdCfXRb5WK5LA1WFHtVn
Tu8UQ8L+uVXI6WrFTdipebIrtMcjVJOTy5q28cEGUEZK+6XeoR2WAQrC3I94QNhwVGrL471p3Iy2
hhXUa5BKa0nNgTfAY0U84w4gDJTL+aseOw+U8Sre8qgBTccj9iEzo50zTaDmnC7e0opbdHkIX6QJ
0pXesZYbhI6S1gzuQjh+OmJz3w+ecobZl2NX5xtFjJVR134xJaZYT47/nHlVtqaz1K6bkWNJJyHz
FaH9aWy+VoFQ63JeYON5qW2ROqzdyaF2zq20N9rxs5VP0cn0ERjYSLF7aeLqSSSM47rlEd8wtB9F
90r5r9Qmy2NqasZVdsahFeyaMra07FuaF4MJFlopxqWyjCvfTrIr0piQsK5uO9fZW2nEJzi4+TYk
4ykrA3SQrSg/DdD8+lpOq27+2OPejC9TPzymfVutWIr0uF+HuSNwoWh7jFQ3tpX+QFlXweUmB8S1
amt6c4ez8NLJlIfBZHwPaRA7qU9ABPmVxk3GTbjiGyVzOP9wxyTZZF6h3fPost3RuBSNfquz7O7s
SdIHH6AMN1Hm7R2Rf/Eguhzn9PAU1cV9RUOIOeWWMcu8rdl3UgF2xHAf6yYKpoTFwsoo8qca9TQf
Rz3RIuuT9My1IKEbi1Ld5gO1io460CYq6wIfNL+0hf5SJqiBGUThAMaU5TFSqzCFmJq0wuHpjz/M
nLo9g8oNysgZhhbxToDED84WtAKIaNeBdvp2gGxib7oviAPEmApgYtn7Kp455djvVjG7wZVeBHIx
Npa9DqJ82EUTXL3EN8MdldSbrImKTdVDnvUqSpJmRWE9H12qZnn2GgSuWGoU9fhf045SXmTvY4/w
+mCqhYjb6svbVZmH4XiLj/OU6s4NcsXqNqoxa8sBRbTpDN8iTkjLBH3Lpmx0c9MLdt6VPVabyquf
TE53tFISuWB3XR38uDSWXeHaz3xnfHuq6le0VZ1V66b5NulGaIqorTeT1R+8eelXRAiZRgfsWpjp
nma+yzG0WjEwFPDcslCFF9a08opKbSk+zVf6tBNa/i3QhYQYtmhpfl4afz/qab3GD+ftZefe45hN
1r6WHUNNfEdsrh+QUL3acfmNI66NNQPQrWFybuh8+HkVwYGhSbJVn6J5FJGVfu1Ro2ej49ND0j0e
ctzK/L5Ljmk2wgWtsSgsALi109JEovrVdcapa81vBhPdWmiLpTWa5rqtJh0CWg9nElUYQaygXnWR
7S80nb2V40cxoW8XjnZnZus6glJng+62ewFTnLHyk/PVZ2XDMmTcWxQiYKMxpxEU4UYv/X1Gx/vR
KWP4nMXcHm8862ZAUjt3m++QivgI2dtpWw7mRTQzPwBgtWY3i9HIa8xBbD94VliH754x6JesC0Ee
CCbiC4bhLRMsZayzuaax9gWyW/OQKvOBodxt29bZKRx7DxkfpRUO+CYBlhD8UoKOxQsTAxy6/YNP
JT7A+cOaNZc1w2ZvTwY++BZmgSlluXei/K6tk8cgLt2l2REiStz5LhDuRJGBBUDk9bcgldbJaYls
S9s7GmkyXoB6F4V/zvqMsGJE811vNHkis3Eu2yAlaOI9QxHz7pwAOVk7KQ6JpqOfSVV0GxRQ2I3t
W1WmdPZkE62dmtvbymP7kV3uAzTSzjOb/VCoC3uAlLonQZ5Y3oxAIDaRk463WNoWhseUdxVTZoqK
xFhybXL+z85O3lTH3hHpKgeM59S2cwZ8Rm173s1hXAbinITnLPD0jeNyctAaigeKvTt2MKzn3igR
r4Kd72lUU3DmlyleN/M4YxAZ+rpJzGndKoTRXqlDEuNQm5j9S2pyJ/UdL2GytxqcSLvvISccqap3
c/24PMfVXPiaRMZegeINDA5MtY2x18qxOzYlwzOBn4LvHNzoGJPzP779V20wkdHFMIxt5a6qEtdJ
5CPPYYfm7yzDuIljPbmnPlncOG3OCY2FYBkmAEtMfm/lDe2zFSTpLfdKejvoUbOyWg6PtAo3XmhW
N3XaB6fAVPTpOmNgL0pD7shWPz0WsMDA28LNNfQpQPuMV7w3lcTL4CffJzexAWwX+T0FUGNnjK2x
NhXM5rKHJpJDNSiCL4TS8hlUwJ1VuGJlt4l/aB2OEZ1XD8ytmNq1T2FHoKOZW2Tw7fOadBeFKUzj
wRpL6Hhj5FOzDkljLbupzo8ptYfQGtJ7rQTxmv2lyWSysRDG0Y/M/Kafi17aYF06gqY0sNwQwnUY
X8OhcA6F4nvRYj26skpPp7EMX8B+xN6DXnveQ8QwEVv5wt1Ho9MsG0+ZWx7jCd2QdBmbVnfUy4yT
SsPaOOKRg2vxtZyAcdD576iZdeVWi3PztvWDh44T+4apr2SXRa22HIdS26epv3970wlyyhJO2nIk
Imj5jXF+u1aUYZCXye969sK3VTUrHOYiJPmN9IjBK1jZgfkSILJesE/OdnXQ3UwomfSiv+X0RY4l
lQcjGUh99/7IfhklCMVAtsFSP0f1p8lrplNDNeDcaO49s7r9sqYRSKNB3xi1sE815HRCIlF5inuW
JUJCiuKeyYO3yZNtw9Zr5ZC+OZa4ppej2KOUD88YoRdUCdOTZybDMvXTYDm0Q7UKfQXcOuQtGTHc
LVEiNJW+vBZsKHbNwHyNbKaL65HCibKgP+dTGyxts44v+OrlMius/mzpyAB06derYupzexFjXJhg
ceYtxcjUtmEqsqDztNWHbTQZr0UuqqPsYXhFMcekrDO0bdCiPksE1AJ8RJRdR0asMgW8bv7FLk21
nWaQSGd6x67XkYHnQ7t724D4WnOYQoQMUg4GTlDFi08GSksnXMpCBxTmlqwXJpWYBBbp1L/CP7of
vPrYox9dsqI+h5ZE0EBtfG3yhNoI5bfLNNxJih4Lu7P8veZQ+9ETOGrdhBzCtpx6FySXVqbyUWT1
JyJn55YZpU9FfjbRZy4c4iOXvDCMs6PFG2yU3o5HBljvkRW0TqV/OylIDWPn37WeAK7tTekJgfKC
3qZF8KK6aSKnPA61/GxVENt90Z9dDPXLYAjtPY7Pg+2U1yBPN28HyVLmnBvb/DPDHRM+Dg63GkMQ
vq0KQp+8fTlSSS3d8jmW02sZYXsSEiIv4+2uizPDis9BqBOO9Nnu5GTEl0niTtup1NzliFp0N5WH
OJRizYdMHnvo9pWmMyandTDMo/jshMXnKEZUkHni2ZmPeDn84XkrPRTAwIM4p6OQoA8KVgFP+UNx
lAyLYWfhrG7XJvWmgIs2xzPCkZdiHq2aDQuNRLg024BtFR7tGBA0kAW0FX5tMjaecQLMtHXLTvlT
Qgc0MVzib6WlX0NnRntXhaRCg5/w7fNn6zauAm1CPG1XT1qniq1vThyFsi7ZGG7Dvtl6HHM2YWOe
XTqqoCfh4bQOQ/M0ZbQXxjGeNdnSOiPj3Bgtuh9NFDaHCgqZTepQMzFkddJsbBY8K2+icd2nZrrg
5whSBZTsLar2FVjLagvDFFe4O/7oTbc+S1Ym2TKpY1DpnB1xIZ6F3jnkQwEsN0921JJAZ/UshE1L
oLawfLg0AMcY8vWpEXQuAjQKlVVsXd2e48zADBUYJ/J0YYvLL/RREZrRlmMCaI0mp1KXJs0uHvnm
ICe3uugOMij4KYRUMdnpxIc1+TgIK5312U/16dLY7n2Rp1DgwP84YD/5aAU5pL/0lyrc2TJ4SZNu
xXmYZ5aeNwBdwF8Lpwa6WVDmWlBs15Zp4vHcdSkv+VSGf3iFUZ+0LNQeWpo7Lha0v4opbVB/pu1x
Xw1pt546IAX5hC0gR8k2Ink85I9uRDU85Ke0sBq2VrZbvlhNfBhHE0udxemi0DTv4NQqXwE02gkG
C+cqqL6LQnDyeUnotxZYv3Kf7X9sb7OBKV3PpWzj2tR3qL+367yO5KqtmErQ3K9pLy3c6qw7vekV
dx054rByDuy8bCJf+K71Lu/hUVEKSgybLEPNLEr5HKmu/yqUcy1ZOaaCRlQSnK2xK+50JGutD2PJ
SmvBMdOovvhmj1hBFKgDMyMmqxCymTKvqoIpGNoqPg6trCn0TNhY8+gzSCktpgr6Vrm3uK49kM8X
S8X30uWgLSaakYpjrihNNGNxIB474V+adOLsMIMEuqbXjm0pSXbNR9PWYg33EnZbfjJhaJmhfz39
rzB8SmImQzwdNL5vD1S8iVstmIGPd51tBQfRsfFj+aLGxUxRERr+wiLdzzEmJDBntdGDHG0GcRjp
XDvgCo7e/IsTe+dMD0Hdz5uWyIQQXUptI2bSjsmlowx/6qgaqXwTGjLh+/ZrlDMxchJTYPUVbrp3
+FITZn6CSpefCld7dEsGfFSD2NsQvX4pEU+2EUu1UsZdakApk9YPX1PWrvC6r1bY+FQzUK9htpzJ
0IAqMxl6R8qkt0FvF4chreqTNMEijVVI2MX9qmthvS1LREVuPQR3so8RSE3fylqJh5SVi34Jkkh7
ZnGlky2XVG2yq4voQFNJt5ySYi4fCSYY6ZsuKmYa2b101lM0qe/pHKpnV2QczIRYtN1gVR5ShOFi
KBYM+PsLJsYlz3Fmee1mrFfJUObXSc8Ptenne6UxPayGlv5vQIs1rXDJsgXadZ6E9Y0Gdz0RvTon
bUN9xowP/MvWTFubrtJn0w9ndZ0Ir9v1juffqiT/2lQ9QAfdxFf7IiEKrbzQ02+npD6JPs42tRnn
qDGsEmUSVTBrUp9cpwg21v+h7Dx3IzfWdX1FBFgsxr+do9QKk/SH0HhmijmTRfLqz8P2wTm2ZsOD
jQUIspatbrHJqvre2FSAHULLs7DKT6bP7RyQ48EKF9I0Mc5fKZFut9L5ikXeZUvVFXQtPidyZyxG
cQ4oxGPvc8jAk9lW6wRcE9foxkXf8jzD0l7mwL4p6shhZM3xi67DX2E6Mw6Cul38YdyZLKVfi8p6
VgnYTVpU0ZbUTipQusBYuvra22APHFGcC0+HuCax0W/CsEuRYnKqnWNi17OeXPOCXuSRqmBSxU3C
51K/2hG7NBH5F301ukntvYFqKJFl9O62cukv8RrAOFbJoOOE6VIUvhvDuvpW9Zl/DsJZb+7/L3sm
vKi5BsYsLq5RknEO+biuZuYJm8h3mlIf+5whLenLfe1Mt7CPhqMyIus6ZHRzuJO+8RzGex71NbQY
xnKfEukweq+NqVtbIqRC3gc0YSZqkFUH1ZXwY3DqgLN8X0RYG8I2+eKUP6ZIJXBt5OcloU1VVFxH
Z0WNM3t/Pp4pOqXfsvafGN+Wjj8a9hCPb918puvA7XaZRt246hODp9Ej9n1s8ss0iRTKhkLKeE44
kNRN+4gnXF5M8csKCINYaO004YQfpP1r2MXNi6+/4Am+uX0Mtckyspli/68hw+HSxLO/QsjVvWCT
Cs6AOTcS3H/ovuieldwC4Acbx6bboJsp1RpE8mtkodo0tXwvLPPVVWhiHTNId5vRVjn2LkSJk5rU
uhvlo90i/ssicx9TzZ44/YttDceE4WM79CHqa25z1zV+hKq1NxGtw1DCjBK1w0xutNeO2ZZrSb2U
cSCWwjuNLY9PZIoz8w1tGATRuiVqN7/I272nsdUNT16adEgAEt7JkP8QpqDrg+MOVIorZr0TBfYw
kZtvncHRHPLdpzUeLXJOl+yqMRBqFhUCPwYSIp3ejCq2eGQ4uhDmlVROsHJ1fTFzbGZUyQbX+3dK
GZe01cGxc8fe3MgMNyL6jq9a+Z+0AiVwZAglVkcKap8v9+/uX4y5NU+DZRwKjNkPqiD6fuyiH7WU
KdLjrI4eqlAjuR3oybj/rF9+plv6QzubfQK2NSGC2RVbXXoVnTacwB/uX0xLql2PHufvn4XzhDG1
gyHx7DF5MJWfPHD0n49K5beUmJ6H///z+3fCLF3OBPRQ+t7OjA3glL7yk5PjlhcbS/JVl/VPNnKW
2NqbljNkuu6MAgUh4Qg7fr9HCBppXBJAmC5HSaZkn5qnILDfrGlJqBEUzpkmgjIjJZcIu8/Gmutm
KwIOv2ZMg4DhYyAyrVC/pECTlyGuNljYnl0X8+dkxwldAxSVduB9YPE3MmGitcEi2PrZQ1yAkMnQ
fdNMXiuCSj8hKv9V6Piz1JQL9OkJPJm+wmBieK6BcrpJ7huJMcpo7LMYoVawA6z8sjt5ZQ49rX8U
xTfXHd4F5F+vGoFtYW+JZp1k3pdMONBqUYvH170QOmRtme04tbkEMESFem7hUVPH60kCr5P1DHK2
EkxxNGP1pYtOwwhwgjnRukzN92LEZhqRHvDdgy9ikrJPpR7xstYmrM2gaFRJ0gcyTvy1PbjminZZ
Y2UlhP8EaDupBT3Ydjk+2o0wAaW/zSLDXo0zdxY5kgrfe8rcDIq3ah4cYj4ZW3sMmY0JtmaHOXR0
QJlSSMNMvyDRkdM/hUDixCBR8hNl/YNxGLMx+iKdykO3wvkg4dBodDY4XkfFc8QvRMPwrcDxZ05F
y7Jbb9k01kDHDsHc/E4zW6bC9pCii14V5fdsoFUscWRJnUXRbQwKGRJvy/twNlKk5M9PtzH4Tq4n
NSFltByk0c5jgxJrHaTANjtYK87DuZdtrJ5uQfg8hhz5Y6ZvnXPevLIG5yWovE08xz9Ggbh1eS6w
/a2TOIoJhvL+muOaqk1KlPeRr5+zKn0o8/AJ7hjbf2eZKzMd653bhGeLzD2ID4Yz26c+blEA1LXz
6kMTEcELxBMJvfYi52eQ/kh7avzGVi2AnixWYMfxxindQ64kHYJhsXcrXOgTzsKt2Xcn/u0XPdTt
2ujrs5VMmGwLupZ1Zr9EVmythNua2yqhYI7Ee+C05gvRDPvRIYCYveOn45kHju07qkVoVO3SIys8
YHy0s4qCT6BA9ZvP9bPVODiIKeXwQ4gkaXhPgadhFJRXgf92GAEVHSdF9EOM8tY3oI821ZayiLqt
SYdyV8c/icTgg4xp6/Fbf+eNyQZ3n9p0WH/ZJJu95RSPLQCPdEcXlp7yjS413yAlv3Fd44oKbRog
I5ebCn84x/kOgr43trDW7DElMErVUqmlNKd6g88nRBKx7XGAjFbaHhFfUuxWFbBsDiRMBWifDhbJ
cfpQGiWu5Sm5US/BTJo6Yl3VQbABQWPDsUoCqGXbvCyJlKuWctrE7raYjuENCd8qWgq65xxhUsZ2
qOmEZSqnlXdkq1BefVFNnNLMRVmoBdiEbj2vXTq5uZ1j5E3bxK/WwkifSj+xib/K5vVsBFsvhtaZ
esNmISzgygrwLdzBD9Ch5K8LGqW1S8y+DszvXUbBo6g52qfU/eITL9ZG9WOi9WKdV4D2s3u3j38q
A2wtOVhKI+hOhnB/6UVdrJpdXtp/5YoMP4I4UDa9p6xoK8+pSQhDUJO1jbvToflWT0A+IBirepSf
e01chPea96LbzWSWWf548MgPKHOo2tAFiLOnfF0I0i6W86atne5IDNTKmjnEm75O9wOF70heMDVG
PpenfZl0TJ9zgZKyzNXJiflQXdPFmpMeGey+JEn6XUS6XDksxgXmlSDWEWlAwes0nmsZfrNYiTYd
dNTOH+1nE7g+8gGXbfo47Dj9Ws7YmFVl/VWV6nPPU5egXl4R+stBvZzf8iD/6Q1tta/Kczj4R1U1
33K3V5tZYvEH6yMZD+g0sgAjaNfs886hEXa4iTaPGOPD+Eqg5fc8pMk2s+HNq6S8gJf+QB3wpspB
H93O/zXMAXn5bLh1Zux045t/8L18tFZYJFB7kv9h8yW/AgfMB31qmUs/yarwtATBxZP/pXJx/6EZ
xbWrFX3ykvLMvrEozuvDbZrhSkiNa8qgv+k9kHk7dVvEkrRUKk5H/xD7/l817b/Usx9s1vc3t+jB
ySATFuFG1r/fnB3OkRfBJZyS1pfHZoG/3CCmQJGgYyB68PwsuAayjxdEK1sPfuTt5niduxCzhuBc
pmfMvS1i9a5HiWpNz394gx+E8/c3SBgVEWkoDS0ieP79BoeodPs2UOHJZsxDJd5wmiiiXTrHxr7m
jeN81oRShTCO5qLfzyjcpSfhD/L13zTGfIaeaQo+RyGxcnz4DIXdt4ZCenhCTQNJMZOVHbsYYpy3
0uXQmS0fZkVUdliSLfvfV2D51f/WNvpUefDJYB7A//IxfLVWgVehDnZPcqGkW+jCJI6XjMGAdrfl
L1YuJrzWI1n7v1/YWj77D68siKMS3LlE1Tkf3YbCL5OyyHIHCiquH5F9nTptEDHeikNHwtGkc5at
dnwtZv9X6c3Nxrdv0/20l/c+iGH8Kx+zdDMFA/hbMUo4eJq8EgoBHKd8z10O8Wgd/iRPlR8yErhj
uFKLMZMWIG6Zj/LUKQfywWZnn2TfgK8Y80kvME0J6bBJpT3cJPZppBkHBHr2TO5iaM3ZBQEusSW0
KexQJSbaKi8qhXM3qPpu+nY6pFbzVHUVMZdmte0b9HuepK9NlojI5x+59vu9bhMIB6iJVY7g4lJZ
EVo5HL9A0QnqicTaQ01fOXiL1//+pH6/O30cTdwlJv5XSMYPjrSysGuTK+2eenDjVcsDvDJlva2H
/msrOQnGDQCw8JIvjZuau/9+7d+lt7w2npaAmcSxkAT/+/nMQkujfm/dkzDdbTGP7Q6RZr+taJf1
Ftj0v1/t9+WK/gDieMggDggi/riWup20atSS7im2jJ+6rD6h8SZDEHQ/FfmvsQp//vfrfTSfLTfT
kjWLIw5pMZaFD5c2rfMa5ANTbxqG3jY26E4Mm71obXy//QJ2LBRBXAL7E1ReVZj2Q4vagbBcWsAW
erRuPPsoVfV8F43mFZXshWSq0lgViXnYpSxYc6ecR9XWJHqD5P7hL/h9AfUxenoeF4zsJP6Kf39A
RTyEk85c+xQlNJiDWRT7pG1uovfxXXnBeBDC+IqNinWft4ugauldH8HYFjkiwZe0DlIUFWLoymzC
QObSvZIO89miveN1Lj6FTj3/77JVlmseYCAXhD4TAvfbuhNYOjbnyrFOQA0A/A5sB20BtMNDnoiw
FJtiMToAhavc/IPB+m7J+7DmcSdj0AKAxtz5cT/0AG957dw6EZORr+tinlbCR7kzNOlZSNj8sBmm
q+goebSTDq5r0dQ2Iz1ZaPz+lDrx0VN/vxJEEfjEQjn/Qwb1YMaFjAKXrA63Zr1a1EPzovm5cf9F
+7n6xFTOA8f50PCM8g9P9j3R+N/XIsClg0nYxhC39GL9+85ZuC7fLCLzVJnmNzBBWpsjSTipv89l
9jzHUNDSofEtDxcKx0woI6YBzkC5++bF1iHMDPG9Ed6BgH7ncZAnkPt1LJpq0+B+JL8yGXYxxOXj
aIvbHHHEqEL7pALy9dKBNFbHIcXFGsx9h21z1UVL/BKa2gcVq60EZ1lhGHF2ed2w+01usI3LLNjQ
dvc8kCfak9p3hpRYlgZnIs09ZAU72BWqWTGpaO1GFtKvlmN60Aj2MlG8JaZ6tggaIwQJolALcmG6
NQUyYhOTIXRRieXu9UgTjKqMi5DDRDevPBgJqiQjT58bg4Mbh9pLO+gZXgyPrN0yUSW9SVyxP/iX
wsteOpXeevKsmM4K8YfF8X/YsAntYGTFZWcxQNwXs384oYqY6XEyQuektO2f59TZozT4nkStT4SE
efYVMoyUNrc+EQwyLS0NRVK8Yp9zjubcQC4DwaoaXbHVZ3s6psAJ0DJCllTNsa+dT85cGCscCtYf
3rjz+wa25NBijqQpiVKe+534jzeusgHZCmfA010m6qAxmY3pV6+U853qwDffmE5Z5njXdJ5pl4gy
OOmiv3WBTaVuxXaKhCbn/MWaFZuXkFQe0GeJerAZ15CdkuKJElwx+axgq7YDLN/eDpfenwqugeDd
XARfZaKR1wsjt88yg8knZU+dxFjd7ierjrn/kt8QK7AwBqO1zawYDBlu+Wzn8mk04EKy5i/87OV5
M2YxTCFL5qEGwWuIUNoZb76kOtvJY7lBh8Xfx+lecoUfc7KnVw1usEPZofNyLP3tvzeAj5HHLCK4
Ph3ccSyoPMTWh8fYrNtoHny2sMw/BIA9D63X1VvkbPiLAoKOVZfTp7uoRtPSphG89sR6jBBFEK6u
9k36h9VdLCf2fy0rruTqL5ZoFDzk3H14P3XcQlw203zi49VHr0VS4XnbsTSbB6KLkP0/pR1ZQV6F
7nE0q100o1QvPIi3OCpbHOAi+sNJ9/dVn7fkYx0kVjxgt/y40vkzxlkFeHiyolgiM3VXYPQQhvAN
aSSAZyzkdZ5rTlfw/unoEn+Rm4N1XuKz/hAv8DH/3fKX94LWWCyhnmzYy6n8H89CjjunakNzOjlK
4AvEnXBsyTSLoQFXuudDCy0L6Su856ZzDbHxet6boSvaVLKCqpn8Bq8f8t/09qZm2mWYjJPzPM5v
f7ivft+diAynqI3TGNeO0Mjlg/7HO81kFI9E2uiT0VgBLbzYkXJlXlDHBsxpqX8AgCWGBs3/YxgG
ByPY1yWPdkAfLLGbz3LGhKI951OkmubYDHFP4ayfX7JJX6PdiND3uarHnMYN66GjR/GFFSI/w1hi
ONLV1upZhsu0rTaTnTbbuQy+hUX305yRf5aTDHeG2eXorKqCquECQbiTkJt/F1ZHNckNg++gLHTb
vUSpb7ck/Dk1RWPNlHvbzqoJm8AsdHYioG2UaTu7971932aLiswrDoAFEnmQG+zmsog3fTJPjzzT
mHRnfQIbDZE3Gj4xgU5xHiW08P1LRb/fbphKe38fQEoIPdSvsrvMuCVxhxTu4zwhQRi2ee9Zn8TE
cT5J1afcqr5lLSMurRRbw+7EEQfnr8ZEDzLImVDqormqyCGMpO+Dx/simgAank1/eJnq/ptZzngj
jK1GaXWJhfHcWh1GnBEthWerq6q+QPgneA6C4OQ20+E+Scdh82ukGhJr0MDVYCdYF7MSDyKL2ePy
8NDapP//903127BLMAOTPn7jwCEN+eOwG9N5VaHmak9xKpnWmvX9DF3pLXWN5BvWEAh6+t8//Y7g
sbc9G5LC+y2VtlOm1Q1jRGlVmnY7o7SvWT8E58QosmMyUCc/+zQndzEoDaqsHDPP33oFp3f9P3j0
rQ8DDq1oHLWsJSbAF4752zNVYP0QdePYUNPGa+35xYWHiC3YAbBF9rvHvmEf3Si8GnY/bRa/xuxx
J9L7G3xOUmMXNRqqzNfXOC6+cxABOKZPrkLoOBo5Z6elcGyOnqjCqjclyuz1TMy3Q894OY7Wn1Z6
X/z257DGS9eV/C0W0dbOYiX9xxJhZzCV9Jclp2isY3oZInGac8c85W0Crn3/ZyyL4nT/Li2ydVtN
xGF44XxKOpzQq/u3Pn2WOZWfebabpPF5HNP5dP8Sc4pH4j5y8Gyczf1HpG8BHgJdrFTdzSeLIKG6
7rqDRAgHCVLLTZpioHikLqOpZ8iUxJWn2Elo3I6q8f99a6JMMRTAM85xeUoin2Aet/2VB5Nxist5
ZH9ve0Jh29ChGZ7QPxkOyJYyEh5sJz0kRgWvnZCFmyHXDv2KP3uk9a5bvp0wC0FInIrly/07uvEY
KM3C5CvuZA6r0iTNssMs0yQvXUjHB12K6sAsSkKLa+8t30RmM0Yvdc+mxSqGYq5+zbscobHBLhBZ
896jSytXzt6rsbPBJaAXN9x4ZTXR692Z+bf9Cr0gljvVr50RP1A/QctUmV3fjPhddM2JrjbSX22q
uMgeGHcSm9bKbEt1yMM0W49oSSzIjedEDOK1IFq8RctC+VUKVUBoyVpMdnMmYCLeZ6zS6yn3/YuX
yw3Yc7iriNa9H88mXd3sRGWrSqX+LrO76NBhFLu/SzjwawH3fuzjZin7KJwXklziTZByNzC+wMwj
Edq4mdFdDFn2lwTxE8NFheTesud1Qyf2e1cMtzCsSW1SZrBXaIcbOwhf8Pyv05pnyDRqyb7UVsaG
ToRF7WdfyeXJHusEwWyZosBytese73Ydti1jpTTUlUGJxyrrCuztE3Z53FoH7kG1GosI8ao0in1E
/tiKkA+1ChxFCmP7F97ZQye1eNV2KlcpmfZ4QIHkp9LJL6hcFrWTc3FSlGcKH8W+Q+S6x7m1pFMx
PwV1uzToua8IxqxtgrpmX+b4IdO+xG4ZG/A/6jMY0SNWK2AoYR/8jPRcK7cPimEfjfpsbbuwOU2x
XkN9pEUtvha589ku8q9+qxCW9uRwT7jij1bf7IzBcwjxElj5VHl0TSz+VYSrrxmsLwhnOTsXmb3V
jR0TVbjVvGjSN+ONt7nqXOzxfyOUZors0G+eS+KRNEay57sxdVpkuWMdvFrouyBhwDIdjn6XYuwf
SzH368JIiq2vkVcNWfwFJWy9H3xuo7u7OERhe7MHGCYjduO/mujdVLO7D1qR7XWEvm8yM2tdJFGJ
rZVxHZcB9+tsPc0oY141GnHqDJaMm+UfM9pLMfIIVlvTRTcCuuD1GlFLJMdb3HDql0PS7vLYTw5t
bV4CxygOcsD3TA8Umj0Mf1ubJDpc2KF8Ri/Ay8/Ny2Rl3sZ0zG1ipJi9SI1aJey8a59g56A8khNb
vZDMoNZVU/eQJ3a2ljMMa5Et+iOst5uOJ9/EcoqAIDvYqgwQDall650UYlsTCWQTXQBLoqOdsAq1
Jg9EIXtj18i03XSoRjYDBNbVtVrAHI/zk/bZ8D0YamJgUOjhLDjr/ZT+rFKkomj7qosZx4syBcNJ
hrDyQts1k0p3AerNtgCQwbr2ErnzS9tbZ3QBHP2B0svUVfUr59p16Rf2EycmLCtBey26XjwE0kjw
RDxj3MlXmKFYY9p2zjZDFwCo2KM+8/dHRCJb69j0xxuVvBQU+FC6BZarQXv1jm5E/2aoVjxWPEw1
4+xaIcY8xfjgFwBXn4bauNCxnoYKkqw3v5bVCCZX6NfUIhZMY6bfdJV6REDsv6TpX2wMMKyt9E9d
ztTDJFkrC9smYl5732GyGMIBIdQtGAWhxp4jdmY9yXUaFdlpzNQ5H09TGntYS7p3EjObfZzTOKSq
lDg6ZElnQnKfW5Pa6jp4j3p1DPDJUFeFCG5C/L6LobVXbiZofWyG/FOefupbuR5xWxH/OI4EJFUn
WEaSXh22uCZwQjwgFbpGz+ZYWbGkPBup2lUG+g9REsXemd6O+PBmH6bJk10A9XUVD35ZFfbGMPGk
9SjMj3FemEc15Z/Y8lmo0KhytU2AvqDtMSShb1tzJg6wII3DJoMM3qulz06V+s6mJhUqIttvzxUe
3HjVB3ujrniaTYeYJfkrVe5mkhF8rAVLEzqjs41RTRUKvhvhbHmeco7LdbhxC/strCcaI3vH2nU+
FcxxllLqhhi5Tipz05L0AAOscX4Ze0VN5wq32PwAJQnQZs7BRuAm3kXYlre4YvJ9ONd4JQKRnhvz
avXEPjG2oFUjn+ZRNxInP7JWtEmW3Ppg9vuxazYlgaQXBHT9tnTKaId0y9xzXQ9Dl027sk7HoyNr
POfLr4YUjtdiSWtBuuPzcIwvmlVo67GE+qxB5BIqqqRUPyKeuNmOdF5qlsrca4vbPJXFXhPQTfSn
i+GE3p0dHaD+ug5NseVKJluCkPFSTu1iGYkp09Ko8uYxeTeDz276YMe9980lb6N16gy/VmmvklEP
L6jU1nftb5nG0CyR8557LqrCJIuOgdFt69Cwr3lhT9tmaG6MlD+suD74QzAfBfXbHKUYjMYfyDlw
H+btE0nM7coshXOgbfMhS9WDBcb9aLXTt8muwk2msovVmsHBanJzPUuktgp74rpXmtYJR2/7eHap
+HZCMoDNGCyOqSOiJcudlj6ldoiYmt1jTpP0hoDblzst03cyPbpG4/K+izdJ/jruT/fSFfXZXsTW
o0K3k6UXOj+bo5VSJN2FCqP10NkI8/R4kLyKIBP67BblPlaRuDiDe5797EfdJcFDiCxIAvDsu7m5
1aMkJlpRbVyGM2VCItxE87mYguoBfRmSYpsINJhnQl7MJtimXI6YkAagIBIEpuS5JBjy6mCfEJPw
SfGi1XqWzqYJ9fvdWU7u08onZGvbzO2l9jt/RdHNQxIQE3knQ7qK6vp+SDd1LcRmRNpKzCwYUQkQ
vYXPR9Nq6mOaVGRY5+KpAh1J+r+oeqsRI9hNGBxjNCUr6sxo3zYx3NsF1nu3wvquFwsjDlF8wo2E
qIu+Iy0eD1UnbyhaqThPmgoRQB+eGPLQyWONXovaby4h9sx9bDnvcSjl1ZnbxaiUHC0z+xqO2t7B
h4pVlGNe8PD6xNRQnBvPfQnI70ztxDiFeV2j2WMCTSv9UsjWPPe22kCiTutusgvA4vYgsP1aHM2f
wfZe88kyz9mMXkWHKaXvmQO9PQzbyaOTCznJTs/Ymwko8S6i7zCe6CE+gT+KLaaM7AQsmDMwOzfX
iD+zjDcnDXj0OLMZS+StR+lHLCBd+tDPTvAIdOLGCChjGEEEltB+dTu8gf5VT+7TPeCEytLxdj+H
IpreZYGMLpz3Jcs4km6j7pqtwZO/MZrZRF2o0BT23JyzvbHtrj8i8miJrfOHJyPQRxNf87XrjRYl
vEPKkOOm+yLyHhPTbvZGnmGamRHekVmAUKWNv3tDSpa97nGsBvlzI1I2tNx4MZVd7RPZBiz3CeIT
R2MGj8NjMNbVczETlCAMd9k5FQlpvNY4pF8G2b7U+fjZFTp8Bi1CD1Wl1uOAyRp4iICZKWkR86XE
orUpUwveJqx5w3yOW3N+tHqCBxoqA94mmT3iROpdw/sVRgl/LU2+zMPGhhr4S9zAjtYzKGiXiiM1
M5xvbO6NbDFV4QBrK0xHg9vqi8QfenBr/zvpABbOsXPdwZLN4ZSf0rKutrYTSIwbpDv9LQJuCSdA
PAqdirlo5daTPpHj86l2rG0UVBTL009O6Y4/QgX0T77MvXfNAxbM2IL6rC1OCnHkc+WiuWE1OcbK
x3489gkG9XDZMxi1xjw6JfZXtzY4DxYtkuSqrcSmQ7J2aqs6Pkb5dFP1XO5sew6/uhFqm9Fd6TIZ
bmqweeaSVj54M7tyg/R7iiPrFkr7MSBldCe0zC4TXuogzoJXX+JxRN537Wv7XOmpeXLaqn0aBhSR
QzXb62V+uN+3Gk34WjdkuLQ9yt/ek+PzqAkTJWE2+MzuE2ydCT08Rp/dVBFIMKCP3TQeVSSBno6z
wZzHhP3ZDrR9NnITg6VpFXs+mS9jUzhwdKy2YWKuqwB1aNHk6mmJlKkaxPFTOtoENMnxJe8ILdDp
QDgrxm5gQ/+Ffu9wdghAEcGLJn7l71wRHutm3c4x2/pCF/QWtifuNsyLZQiNWBDc0trVlprqZgVw
huaqGI+5SUOD35CibQ/DSBzAsCWUuTxntSTgIktJzs406QZZaV/YaibyISwESFXxCygj2MKqWOu2
yamessbpaApcEeHoyF2CSO8qS7lDzJOec8imY+d1F2uM6tMIyeI7zY1fh/g3mZAwp2m17wKkGqPZ
GftmmjrKpMyXAg7gPAFI3+GtuY3+KgY43ADn6yrvw+SCxZql2XJfoeBfdTE9NDRWn2xOcFPRJjge
HYyibdRQmYbXU+yNjOzubskyahPnM7X3tLi1WbsNF1cTVv32saqHdl+oAJ+V8M8sJMMef7W/swC/
NnHfvltdT9x3O8ywCSh3VoNa1rBiMj6ZyJeVw2TgTuYm860HyLLxW+ZgQZl2eZa5HG0pog018nZV
FcxbBRHRXZeeRBee8i4rz36dflddbewzNeLosGHBSgkfdo9I6tDPbpFt0SWWLs0nfvFAJs6ucNqG
HnQOkmHSfJ+iYOKojS7Ljwn6D3O8nxa8ixuP2YaAlO48qE6e8tgBMCud/sRxOL7QrFyFs7qOdaR3
mADIcIQqQQJOzIkLyepEXMMCFdUa3AK72UhJtNe4hzgcHxSCy8NoWb+8ZnKuuelfJqpGsGvjSamn
RB8iZJkb05BvNorjrctEwdA0zGsqmsXBaz5rn6XBkmzrvdbP9yAozkYmD36wEiSz3WMmkJqLh3CK
V0MdNVfD6V9rVItrghfzbeW7IQN73G8HJbIrEHKoy/GinfHkM0OcKiLAepR1WxS/KalabnP2EutR
aL99Zj7n9lwMsnn8MPj5ieoU+xFf7rnssxHRra1u4PebIQnqraeUuek8ZJWTEdWXpq5oGmjqR1H1
05d+h6Z8VZmqeWwRotu41ryBlhuvd85qiPjkiYfYkbP6phv+xbv10NFzsRn74pFy7paGCNSXNa6K
Vep3n+tevg7YkLEZTYSd2GsvCYkJI4Nozcr/PTciPGiZVV81r3kMtPPZKIM3ziqr2vazPbZajrmA
GvusKTDQZMm1JkT7PmU2xfQ3UJpVrjwWnti1Aup1dti7zAW1DIbsobYiDrx99hLKn4IwLuzh9cSx
yjmYdWl98cN3UhS/qxHPjO1pynGsDH+kYOwfLelvsVmKTdh2aoez7aBwx6SzbCn0JjsmCqIrzsEf
ds9BzgMYWLmidlZhhyMIwTRuNes1lUBiQvTuj3ntFm/GLNW1jAqmHV+8Bpm7apX7TQ7O8GjF2bEx
veyc1Pmzahi8bGmT+xKOT3qyDRRYRrrtUtdft3HlHykFP7e9mratls77IGJna0zO0U0L+cgseuGW
L13qA6DOrI0R4zG+n+BKVlcRw17EqI75kwIEbYQwekOBpqRT+9n0fkUCPApXJkbvHlmAnnhWWxSr
kcf8WmqWnaCVX1vu9VWkpu4oZwJuGQmLbWBOW5aJeBd3tJlPUKCDqB/+DoJcBGSEP42bhNRcDA6g
EiNlsBuP6o1dOHFvDj0646LEzpICVubJS+Au9soW4SBq371f28YG/Vu1lkbYcXIOaa8KkyuuMU11
LAnXdY9FaJ7Hn55LON9sJgGI4BgtXsFlQW9/VNTDHcgSwXo+zN+NPbk8OH4CEu57fXK1pWkJigiE
XYIOSBUgO4lekr2yuuqkLcDau2gSojg9uYCXFDkS6OKocW97DSgsY51fVO3e1hy7g4xxii3IHdDz
FhjLV92Qbi26tk5Dl773nRtfOcrT++BK9i7OTceo7J50F8ijpMN+lU7mHTQFyVt+ZjbTReRCbaRT
DDulh2/abrqd7qhdSFMX7NPzmm3gawa9cbGodBqhTdSah/uO33ckSdDDumuYtmqJL4x7EhsqoXZj
luuvbmsdYxvXs2c+YKI1nbE6FiOU2UTgEKEra8JNxxsST49GcZhSs9mOvSWPIYts77vteTbNp9lP
xYNuCAjpGwPHttY8Owyi/jLsZF34vdGkJvhNz91cE7LhO21JdaFOTjbRX+vZd/fZQiaaePMYozRy
+rLew5/I4//h7rx2XLe2bftFNEhOxleKVFaVKocXolaazDl//WmU7b3sjYsLnNeDZciSSiWpJHKG
MXpvvcIeRLAN+fThgrFKC+tPfob5Re+DLo61czvWd/o4WQdlxgBOLf3qHst70p5Mi2pRRXUKp8sh
SdXWb7XK8XWrfaoyvX3MmsQ45EZHKVHJr82dNZrGg5nKM7E531Unc4JqMEisQpxAocLpt1R8teea
qepQ0PUom/KambDcxhg3HxxxkGbJAUnz/Bhn4C3S2Vn1G/ElecxqxzxZfab5DB9X25rBBYy13IBu
nrwlmq0zK9FhvqeG7AuiF70E2ikZqCpNuhqwuGmNLWdjOt8LXG4YhyuyyKtaPCgOg62ht84+BDKz
qXocjeyVTVoR65Fbr3EyZdXvgJ8C6DILSSO8NTYlUy4+7DEK8km3t6nWM68pOuVqN7Y+xvmHE+HO
UqqQLaY+ZXdqk3+FbvHZmxRN5uy5zXX9RR8W3KboH8F6VCfdHH6w5498TFPAs1H/3jNb+YalF+cW
UMlW4Nr2KGvDVJDGY2OawcLA+VQyGM2RczRZNG2jyfhW1XP8it7g3dEIhbLd5qdJvVOmL07hiHPf
q9HFYEAmcrQ866SyY72x9b1ZLD/HuIywNmR0rsRgvIbhBzui55yK0WMpU+HHUXrf9ZlKJ4OYwSWK
MJiOcbpnQX8eCS3wlCScn5pK5fTpZhOPd917YTgSXLlQk4os2T7g8Xol9wm+QnVW9FjdaQVg3OMc
pT3doPo1NUnxrtOm/nBWK0I4VtN9XZfqw6gV7/jpqutctr+KHhqZPibZLh0V+22Z9ZVQtyh35Yz3
Ix0XY6uz9dq3vQtFXCjtnZyuPRSkcmdnoS9scqMqSmwbCCSMVVDYU4xJdXpuUE8fw3ihADjrxwWL
DH4eZLIHlJwUutyMFFu9eBqT6S0slWkbgdA9h9p4EmtpxJqHgdU2m7mcSNQ7dHTznc5Q5ivTRFW3
n1/SXhrXYeaJPYO3Vtcjq90MGv7U18NThGVzbw0qJ8d6c67C/kl1D4aVqcSWRLvSLrUXGY2Brav5
R0N3ZZeBqdg2pda92HV+YOHvDxZudy8I8SpzPEKoARWpfGnV/DECPXmNXGzgBF0GQ+6bWZee8wUZ
Gal8B7uDPsUu3rG6Uxn1wId5bRwgqbe2pBP8DuDreivYPfLv58/r4A0e/nf+MV8HaC138EJO5p1+
dZ6zN+sH1WC98trRGwUGf0gutI38jhVE7BOijkUncBmFoQPMe/DGzXl07uPxCR17Bau48VHN7gw/
CO6Cu487nGXel+Npm9CbginQt+aRnNdrfB1enXfxC+wNq14yrXAlr1BVNmCMAY91F/RkeJhBmm+d
bxPtqr16IInqOl715/aD1CSakSmeKBv204bCddj6OMGUbtuPJAHtca+iBMFBot5FM2lqZhU9R321
bQGi4ZaiUdlXTrUHhDjswqQ3sOI37iYRs3IgceYO21155/TRx1jmEyeqFdC3Ft9SFgIey1kFNGhq
72VRnrN0GL/KChhAPynlZUZyd+1H9XWRxbYdh+yNKwnKpFKyxoyzNyrJG7NBgpCaUY233DDexGBR
MUtYbibFSWD4KHgTT29NYHl4bObttRt9HJnHawq4Kny62g/4KutqtHyznevj7aI2qvpYg/v886a9
RrzICtdPoifN0Ybadgzrtjnebt6upS2HRp/nZ4122pHO11mJzjmV221N8OPRraySfjnX/utmQ3dk
v5iDnziiOJa5DckjkjWXGv2y7ZQ5j7efLKFlbmKzoUKs5cUxTMTZpkG4vf0wLIfiCKC+PK7vYBx1
5R/3V4VNEQ4PTjFq+fF2IZMw5+Tm4vd9t2tgbdZhnzk7w7Wsra/ZFszX4RLWy+b21s24Yl9JT3cj
tQobTl8dw1aWu7nLmvakVnq/K8G7Lab517O3bVz8+Tr/dV9SA3DSmmwNEshelqKOto1NIOemjeLO
Z0KDCKXUxZGdT3GEUQ9nJll26Bh1hh49wiFEo1rP1H9e3O6TZAZQ0itPxF+Vx9sF/Vhqp7GbcjlZ
E7gbBYmEUBn1B1KxqGl35TFdX2ikvf+ndvD/LpCf3fo/NDEr8v+/gPxF8bMtu69/E/lvv/U3kd/9
Ay064lbTQCWN8ApN/t9EfvsPdj3YNRxLhc5kWggu/ibyu3+QCSpMKNn6Kqu20d78TeQXfxhYkyj4
CZSCLs/8vyHy8zL/VviproZQHlg9vUBwJ/pNOPYP1YcgIZXQwAKyqKqUUd1vKpui9Kk0wF4Ec4v5
9IQFSvzEiroAdnHszBEeAaqR/Vwnei5/2ZoYzR8cQKXyYoQUEV/HqunaX3I2svJrscWg/BgAbTde
sjBSLGKBQjJVAy2X2nHY5XnMWmBPy8rK2qfGtGedNmzbvsZ6wSo/aauoB5LIXLwOplq5dYHZhN/N
qJ+I17F0qZ+qaMjuU8UhBz0cFVxPQ6l0uWeocP3OPUgACpoFC1tPdaIZ8V2PJXpnZY6p73QsuHQo
El3GvtpnxafqODi3SElOMdlnGK43RC24hgd5wWBxgnRB+6nPEy3iForxhPpS5pUX1VO3AmrwHlFX
6VvrDE8oHaL7vkAthpiry9y25dWSWcVJKU2czHmSmbH2lUMujQ6RltJPU9tMBcw8pmlCzkw+0iGM
jEdjxBeSiKVmG1raWrdiBCu6xmWYfgNJTm6BYrhZdOnkkMMXyOyQjrRqGBmEiSUCd4Xaxw0/cOmD
A1DDlsij1hQ5HNJYm9cwG5H4A/P9alq2Z/fa4zMbX8To1OJpWiyNPHoDi6N0x+y7ijix3bVpDXMl
aZoKvoBJC20zm6L7tFizEW0JQfAudxnTdD0Uz4WGuzrWWCnDa8YjR8ESUCGYwUk/poZuPBRWJlDu
U0KoN5VWFummrUP7pbdx32+LoeqmB7cHy8hQlSSJr+vQ849Nw59K71igEPK1VqeMaZAFWF1xtZhx
EFszs3RTt9Xa5dR7YDAtGLotgomlnQnwGoorRCvF+WXao2g9xV3GNbyHMhoYkhJThWfHjc2SfYhl
rJxgNuEcznWLnbZBarwD5Noa7G6D/3a0Ua/YhrNLnJGSRZVBVw5Ctc1hClAF0veQZXJ9S2oSq4aq
GrQnLOB6QgXXHOtLhlxZXpRJTvZrYQJ62QPtcZxjyIgiDPp1Vr+kQaxWfCtEIEE6YFfVs+CZ6UVa
OGKP6SKV98rI56fBFuJRA7oS4KdkxoLJfFXtWZ45A2hwdKZJXUql0jR1WfwjM/T0WWnacTcWgJNQ
M8ff6gFC3aTo5omqXUVR0wjZB+fFTq+mLrCRTgfsLMvKW9SiCaKsEyej0eoLib50GQvqJUq64DuL
lek5ayx9RzJ1ecrt2j5PkZru3HDMfanZFssGIz80phyfrFoSy9vRVYVcRoBYL/SDGkrzlVClMPII
sDKx0omfRj7OX6g6mztDGQySAsfwYRwWVqiaVjxUxSD5PNqIav3QPjil7L8NmVYdejUWTxF7VQQ0
vR1dnGzigfBZdu00au950cZEfiQ0NmdOFShgxDe5MWQbJ8lbkDQFCo5YpkhiWULBqpNnWYax46Fv
ZBvKCHmPRaL4LCaDMK7elVfLalCfNkkY2KbdYZvAAbjMUwNiTm9p19IfcWnc41TomovgUNwNQOa2
Bh6A62CEypcewyev+7J6BbvQXZ0+YaNcKDPYsQTIHuKrg5WoGWOD1YHwjI0r/nAdqFpk5HcpNgA/
ShL1V64mxVPT5+2dNjkR7AycKxZqi1w/GO2ivKFIhfEx2Bn7+XnGW6xGKZRXkWFMH6iYAjOXvk7v
hpaZi8p1oO2RlOi0KGJQthPkFAA/4DTHwzw9Llbdb60Qv57FDgpfAojtfSh1Z6PTLtiluUM7vzUh
mufs9z3a5HgxqAN87zU94QjBe9yQRfFEg966ayazhWsUlUHI97PHv2QSPk2XX686BRhIomyrSIhj
HWvTPs1GkxasPl2URM+YrWagZx0U5TB3V36zaX9vRkMBhVDHZ9LfqLw3FVoEXVS70SEQQ8QuQW4U
5O6cpqPhN1fRS9hm8yXqkRISjpds6fBPuw46d+BiET6SV7SunDIqsBOy7jyLqVvFBrCnfHZeESAk
4NsS84QRhrpEii8G1cv0EObo5vkMbIbkIknYqpblzlXX9jssZcoR6L1c4l52c0MpqNSXakvpLvaL
xoi2itSKQ62X6P+tkJjXucJqlc39kWiWEKQ70JaOcTOYpE1tvRy0/WINIbw+OaDExIjEhOAARTBw
k8sl3NVVRSHPIAOlA/z4gxIRWIqkpfdkA4UonDLfoeqJN1WaoErJoSA6zjgdlBRAXLL0NJ4SfIvC
7vnG53k4RDQu90XeQzISglW/SpB8jnLrzUaf9pI2jn6vhHbvM2Hau9El6zjvMH6GCk5rTm8G0W4O
qWwxWyCRmre1IZxfkaHKkxar6VZZlOYRuBvlaBO6ZzKCrEHISMM/J1IwXRxC6WeLJhAYuWO/4HBN
hn68B/dbBUqfD3caI8dugT4aEAkYbpaJOOWE+KmgiG0ADSrBA6YCjJXqQDxRwRADOYcyOeJpby+V
m8VYT0S/shwzf3JD4YuSMBi3x23moZxbTrK0WG0vESg+1HuQ74YVBWYthz6hFm4thBTY0BB9WvMU
/DTOjNwo5i3EN3IIC5djOG6abZeQH2sVI7ylRO130ZivE8iIHof5jn6AakK+0zhKcwKksylE5pQs
mEgBBCRBMqjMoY2aneO57x8VBZa+mS9kR2qldehmzOKKOfG11wuSzYZhphWusqfebgaoH6YgLqx+
t6TW4HrGnLZfZVOB4FIHY1eUk4ANMfUjxsS6ih4GK6sOmeNEmC+ctnmDwL9sxbhUd0aWjNkWIqZu
kyPLLmzbpm0bXqYYNbyvxjLrt5FmOeaevKdxOTt8SPT56sXqnidjqdj+EPbWAQerxguTelZuhLZW
ly1jppIHU6KPt4nharXuoZ+fzbDyGtkrs3ruCbL6JpfB0Omi3Jb2/3c3L8i4//+bF5Z7/FdV8b+3
L7ff+3v74vxBeIWmYZ2zNYsEMNxgf29fiAYzWNppOluKv/YtwvyDXobAwGryLBhD0Zj/tW8R6h+U
Fm0Nzwf+eMs2nf/NvkWHDPLvjQvOA9N113dmCeGiWvsv701sx7WZVsAtiNmN9+7YffaGdcdmBtll
MYVHh5PERTOxI5rd4RQqDnKCnGt2kbpvdJ0s9or4PAg3KfAtrCrLvRt2yGaV6iubSmTJWv9zykPG
YSKZkTcQSjTK8ddQruVXdhFMxhifJAF49K2AP4E5lfNutps+iJThTiTv6lxuU1jYPmtSx1cbexW7
EgbfiV8N2/vtZMqTMeZw7q80n8B6VO1nXiNaodZnb2c0BchpvKj/LiMRbTrHeLKKiYzPGE0BIdip
Hy5QV9Rw2bOH2E19xfpqDR6jfavsrVVpmKR08BelKLYJDllXCbO7VDHTK9NrT5g2fe0YTRPDFxYm
LZfflUZz6ZV34rnrRLxnPvmIRBLfueUQ3dkhe6ROY7ayp3A+s5YfEasNKvCu/ICzDpJy0VY6TGpF
CVoXDxj6ZpVAihaZZWzz5nC3BaaI9g4QKC8m9/miY7KfXVi2ZjpcZkbofUnfPw/j8ZpFy5NjkdGg
J2n65KjfpqE84MQcfjbo2JY2pGnTo/JxEfgrWkhFHkGKX5NVSRN/O5akg9Clz/3U0l+L0DF8XZuf
taqYd27b8ERlTRrHbKMuG0KfJDQiocfputh8oZWI5l05peVh1ROai5KdGWzwSfHEwlEE9tXmS0Ql
aAIePXfRnVku7mmKH/MwOzmhUVNsURxP5QmTvDZp2gAAH7HeA1hISk9Uirufm/QYunqzw8quwADQ
jnNGedF2pKQTFX8fiChiAcGFGo1/XVAQwij0n5u3n94ed7vv/3Xz9oPQSFRwRSQwrr+q4F7e5APT
QJP0qxT9369xe77q9pPb1SWnulZL6/H3697ehpE4Hbkt/VstCH/+/S5+vxWTo5oOLjaO3/f9ftzv
l73dd7uJzJ6INBUn+e03fv/gdlMmkk7s7eo/3t+fj1SWV9PCUydlOkOd/88D/3H19sDbyyzAIrHe
ki2k56StO6V6vl20mg59ZnHwZo1MJiPpDYhg6OsOc9odTddkayBhaORnGvfpPy4UDBMgp5E+wtwq
NzIz1noz9yHK07Yi3Nn1+HH7ndu9vYNVXQDmRZ1gHE3gPEzZZVDrOoVZkdTtfh7OkcK2aioL+lgc
SpqaK2dCcnEzr9cEbKeA3LoG/+/UnVD/Hkd3XA40jsaAqCGvSMvcU7U9IENxZj8pzsp64ZqxfqaH
Kln8+pQS32BX4aZYf6R3OvxTwvdCW5lPhWLyUVNd2Q7VaJyltIzz7Ro90hAP9/y4qtJbNu6hwoG1
QEE7y0IZNiEGLXgif99nw5gVPWXiaX0EIdLfGzeieZ2KPUok61TlBVFpI903LUrRcq2f+zJFEMmS
CsFjRByLm2yRsZAu0Zpo0jJHPd8edbtQkWX/eRMlYbKrxvQdk1PJ4Jl9jWGd7wQJVV7ozsVxsSFp
O655atndtsTL7HPSTDpN0jE3iu8wI4BU1Um+LVStgq+WvhIvQbZDPebbFoc68LNcBxdGK18saEls
y57OM+rDnZsTFl3M07lcL6ZEx4Gn0aWFxTGd9ebKJlWcCGLMj6MZ3UXXeDQsWGuwJlUS4g9TXIJ4
L1AyrhfDlMDgJXBKnRBRZuh+nVaQg2HzhEPMWtOK0/Iiik/cntmZdbw64nho6I9v0eItZ2XWlrNK
5N+5TfL0QBzzMVq463Y/iNDaUw2HnIH1Ycl65N+ufatBsLgOaVrZYVRAl7GhZ5xaNaeFOxJ/nVaE
8xgqROwutzYqZG2NZOvNQITaOXR5J3JRkj2NAZxQT8RQeinjxnmeQJTP+bg3iJ6ofGIQRFCgsAOq
jNmpEubr7cBqBI0zKyK8AaledqmNMr8sLUZGrBMNGwFuGkrbbmec4N6gzvkFaEzpj3ZJXhciR6sN
pQfi8gGkwbXpM6JybMCHZToMXiphukP9zQ59ijQPANpK/pPavW3iPcWp8RbTg9kTS3AP0lzb62vt
e8JjRvvBTMvjNC/FkZ1TcZxDkDGyGYftgr4mqDuBCypZHzO2FM1v1/688/ft2y8mahn99cj/evjt
ps7XswXbdH97aVvvbCDXMSS+9al//8I/nvrPqwXNgjbUI8LL/vNObq93e/klB0mGoT2sNtKKoZ3+
fhP/eHxTtNpGxz61kSpRhZ5SU6K9XThrb+f3TdoGDc6/f913+2k/GNHOMGh7kvuraPqmCYGOFdK+
E32NjCabAhSNnHDWN0qo3xCE175Kioe12J+0iIZLn4D8SgmVoKH4boL+mvhrDtkEJcI0QAWssCkf
dcsOR+gAYzS1/Wqy+A0d9WRnZMG0xDTgsmw+5JX2RpnmYFEMgQAPMQjenB5pkkzO6nGwin1UzI+d
BoQKvzh/sxLdK7TE+9SAESliEi000JEDjXpATYElc22DPZEkP20hfyvD6xWH3Z4A1NYOS1/Tjm7S
4ragUnpAbIG6lpZb2/H0JUJey0Y5a0r9fSwSGr5RYm+xK+fo8S+2XuPM6dpn/OrAxd4icpE95uVu
D9kdq6hRT5QrnLsEw2eaRlBrc+Uzr/IBVytiOzk5+zpKdawXWu4Dt8auiSX73OPWg47D7KnCVtZK
beBrP6B/7b1iaF1a1kO7gT4bb8wyPKSA41iiUC0N6+mAmR71RBxBcqzZHgsQGiwkxSEyh5lKujoF
Wt0qHhQ4ANltN3k1Amc/bkcInKzAwlW3kQr7QeF7aOI22UMij708lSrnSIt+Nor4EMbsqxraQzqb
u15iN0nFj3g1dOTqk6WBM0RLfZkVQb0kb99RB2A/CY0hiOcUDQ+G5zDLmwMBTpkfK8oaY5Q+Vzo2
qmmh6d0t1id7PwnJqWm3I4cnazHrOhNFckbi+lm82j3RnguJ06NSthgcYC7dKOKT/W20keHoREWk
mCd3lUWJxqVRQdd29PVRYVExAUMmT4i/vvqkJhT57sV2xmtFnToIe8IsNXKMKCPv0bdWmyxBn+d0
b1Awfka9u0fNV/s223VcCtbBXcSeT0xcmkJOnnrSAMBfOg7HLnZVJOcumwbqlOw9Si8jQcko1eYF
yCmR4NLryl82VVcIZr16wsc2jsVXCdjJb9Vy3xD+QWu6O7uJdaZqHF0Ih9hRu2R2s6YNBkgwKkA7
B9SVJxEPyAfRWtaa+JyWeX6wKIY3Udpc4pFjCRUlxQEi78yOA9Sp1PtGGZ7y/oiXRsMmabF8XkwQ
uyG2LctYx2T3xY2UPqjJioOwHAI3F9kuRkEiBA9UTaf0oiRX1pQ76adyOqejLeA9u7vI5P8uoQO6
fNFq+9VIGk6pUO6HRhX7ftT3UW/FMGGpaRT2Rc5F7bvqEaV7FpRaSRQr79FE4lGYEhAQ0XO5TPp9
L8a9BsZShKyyCYj0hbofkKW8umb3gl7sa7JgeYDkkpRsdLEDtFoLw/KUjmHFxNtOLSySkEBIYsA6
agdELL5MrcDC3ZJIUmVkPTXEsqMysxI+26UATKuPO7MQOAiIrVvFAcYpSe8tMme9OoocnHNE2lVk
nE6YItkcEWvjyvcQJc1hbKf3kVYIXsruLkLSe4ai++F0JOoAUiPzlpxUDYr73ppc5WuKmmxb4GQJ
Icb7+cz7TpDob8w6j4OcMOIcXvPWlOmrmZH/q0dlvNGriFxFl8+nn+dgFomCoruhM6RGlR87Ug/I
FrusSxxqghvLzLIdNJzOg7MPywuhWynlKsueF8SAygVpVBwy7KfKsNW6EovsKB/RBTrIZQeiJGyO
RwWlJXUaAOeaXeIxwx7ISr6Y7HQzfTmyKDwADO7eZAyhhktKZUHSAzFns1foiAjCxj046i/SksJ9
bOeIF6TEfJ3W/O19cq/hAmMTzkera7uizShd24ipFb6NxBzlRsTVD2mek+6bIyCqGzih/SKePtmx
0uYBqY2mkLHKiZBLsrQL90vlokcJS45gMVwamzBVegG+Ylg8a6uKi9bnHmHuA8mOC2LQdHyMFvsD
2T/SBMOBKbeOeO2qQ+jq5F0rmi7IQnQ0rJ8WWadrql+0siFyBnbCTuDsBGYD6hl94w/ZH50lDJ/Q
G5BLdc2JNCZtWjreLI1fxCPexDf9Hs0cnQ7ryEg1Rp77IVYuR0aCHk2aT11pkuOMBwdtF0Nz/dEU
TEpG1/2qYuzjOR80jpRB96N1OxrpQDwUtJpLFj+TM8TOIs+vYk1PjNX8e6gxA7qIXrWGnKvaJKtj
BLxeEpK2auok1GKBFswAx4UqrvfLFQ5OPFexyVs8BVpB1ysjGcwhKz12HiltXqT6KMf+oqKXhKCq
4N2QDbmTGcOJanxIPXvFc079Wks8d6I6nhHIsQwENlsj3RIi/Nh51iaRd4VZlT60e9hu0JtwqAAp
CZNgLqxPI++7zarASLR2VW9+10mL9Xtj7DBmx6fQrouN2rpEUJSbOhUIOKwr+WqbXiGppEkcmwqo
Vm2vlVPSuaitp8JRH9JijSmOohHkfvsjK+QeRwge1Mn8blH5fTSUn04+7HsQRI9Tbcbewm7IIuBP
1Nq+Mof3JmFh4aA30iUr/1x+FXjGN0paD14eSZbIC2jeNbIPM1eJXH/WifxZqvjnWBsfVkfdhEFk
wi4UpoRE8PAwPGVrIlQmdb5EAnhcBykZE2PhWwPDbrVa6nNn2sDmBFecRB92jP8dh5InJgpbuiie
o4KijXyp8uVHtFRpkBpzvwWY8b5gzd+X0ZqHutyXJd9rJKGBsW1AgjN9dqjL6JDN+KyRqEREKNbd
RpPFd6tY/CZBZVzxrMqeUKhPLAypb3ZrFNFAyk7SIK1PYoTf2Cby1KDrbczL3RA28BDT8hP+MpLQ
9HEeEXqbONLiDnjMMDc7uhUmlTj5Qn+OLOd1yaVjlPKMhglaS9idZuvedzFdAu1c52jXcgd6AtWP
eaGPRQu/Br/mmsO2tqx668p466aAeYnL25ALFQdNu7yRWV15g8UWaMIeQmChez87M4BVU5wGG4Ej
DTzc3W7o1Y277CaiacAphPSUp/t5/GWKrtlOuVJA502NrbPQqyX+9a1H7EdZ23gqevV1jhqxcyK2
8El/wU4jTlIc0XKPh880XRDbWUQ5xw2mKwBh+jQCp9HxZM9G/e7aTKq5af9UuvKnJI5xRQa7XhXF
dMnbMgmiXC+JbLkrifck6odSh+KGGFANdp+REx8M52BUjrN3JM7ikCwUAAZjd24eknZR/TgmQipz
ygUpgEFoJ8G3dk36Xkl8w4na/8teqOVnZQVyycRBGZNrbEhw8UTcbXIUzYWL0ooAdQNLzmo9bLuQ
9XW4p0su70dBu6YaNm3eWE9xb/zSwTN5UyxNVIUAzxiKB3jqantmXVem2reIRVMPQQBOZWNuk9p2
vIxN6ZbApGm59Pisa87+IzJc6g786XMy7cbefktDZBupng9+jxU5SMVZg3Caw6s8lkszBUU+xgdY
NRdVkS9FWSOkX5zGa5BS+LaVfyjm/NQNdIetqUbh6jYfFMOtAxigBMRQqn/vqcz4pr7Eh07or+Nc
nxqUob7WCIfA1/tMg9YNrI5Ztz+5Sc+kqEhEGhUhpwNOELhaHvFWRiCqmuRW1LFJWJKb5vrzZEmc
bDMNPvyl3lBfBz16VF0j9x2Udpti6p5Veba0YoC7CHyhnZYg12kw5bpi4v0kB0HmUKuNaWW7gpKg
VPrWhsSbdrAsU5MdDrLuO7ulEgiX5t7KkZ0sNIJTaV5RMp3MvLtoEW+HRdWFz4nInvBej4AyWZ3z
NqOx8Keyfa3c8TGtjNda9Kx4O3fwCyV9zDQiHKJqNoMs0GLgXNFnRlMef1I2+GlCtAxyFEobu3ka
QW2Gzr5Soovq1PZp6RPL9xAzJMfWgXSgb1XRFjiL9HErgDt6VmMeam0glKwv7rIW99Q6WlQVgRdS
hGLfUuWPtuOgv2PfTzbIDaKgEvrdVIB9HKJUsJSWTuAq+o8K1+SJTRDwfYr/FVI5dzFLmN+HZuLp
7Kg60Zt0oKcgI8Xj9DpQu36zoq46TsJZkAd6+DSKHyJ76usUrryUzq5z0sdYJ7JnbsjVQplp+JX8
ServeK5lT1+1p29aTb5qkwbjVA6bL3xVAVrmgm+xyLcQqvZTzqRIvCyrorWE1e0d6uQBux5rk7Im
NnJSkWuLROB+KvdhS3HBYugAiJtuhkgnjze8l7ZxSRNn2HIk0zufxmcdY2TjtM4mnCGjZq7ybLuy
BRFOBzxtDyVaF3fpWR11hzHJ92joT04Jlh5JQs7UuuaDWTbWOaMny7ZBMTrqJst8SqS4N+0d28oD
AWa/QnXI9jFWU0ZyJNgFSALYUSw+FvdY9wsuKOTMu4G5kN5pOm1qF1NiX3bPSdvqxzZi00MsjnbK
hwbnO9AjQ0UcJrEgASDY4h571iwB1KnuHicbuqQcVqJyb1GLw1nurbAwbHB+GzK99/Zx6Ntia8cz
i+A1FyHjgNLIHYZJWJMIYWKxiY08AGrDFFgl+A6BN2C6R3bLbFkTvuPBfvppq3qMM1R+xMneQSPE
ZGckiInMTyx6jB/kMGhpiLnStr9mWWUbJ+tZB5OJ0qP6dqk3bySe2c2MDEc1INnwibG1EZY3L+N+
mKznJoQzq/UQMKuOOF2ToR+lzofETHUKC+dVhk3PZ1xQrVkTXkTP5lktUFARkgsJIXqotAXXBWbR
SaUHvNSfgpK11r42GZZvZGnlZYmVma/oPZ0jdrON8q2hSKGpkzi3Wg3HZAHjJ7dOXtuPSgYllOr7
sSumijLgHFKGMH66i3ydW+LG8ghuD+cQhCKxypTbfOU7vC71HehReSF+uLwCiai3C2vzoGheCzLA
mE8o5NhKtu0MICEZDGKSaFAs54nj14sa7oYxfxYy7IOpY1mqq8VbK6gBLzAcl3QhpgY1ra4GBU2j
as4eIr4xatwJ8/xVjCyhO5UaxDQRoOFaD0ad/MIyez/kwzMOMDuwLVoeWkdwE2dlwoZrCMRXC9IR
MIaFi5luv78Iq9kYc/ycsTM7gD97hKB5LOxpFzv6pVHDZEf/j0RjbFdJjDdB5Fuak69URcGwGN1j
t56k1CP9mf0i2nnjOMLfPqERS78R6LIeagYmtnGmTSdCdxvjkEt6BVVcZCC8WvYOajXkvqS6uB1H
pktLdafa43ZMjNfRkgRJmy27smj5tSBcCzoFCUWNi6f+HsphJ6LxaY046eX0w1z6aRfBwGqcGjwA
ghiMKzDYxRpRFLq/wNZN26o2PxeRaXumTWTtWTtvaJ7cc1h0QT5jcUCNDY8nxwvYrrOjMyuojUDB
uPU3YsQw9lTPAoDENg7BffSQnJo2fVBV43nMpjUpvs2p2dtvtZ7ShETv4OVaYJNQs4mXb5oBI26q
m1PUuDjVTLaKsjF0jwiGIDOs5IzsHWTKxE5nLO+JTQ45r11INiOwpUpk740QVRBVmsBlaPwPd+e1
3LqSZdsvwrlIeNy40Q8kQSuvLfuC0JbOhvceX38HUlWHOurdVVGv/SAFQAuSMJlrzTlmsxIaVVtq
LAowYNfdZx24BhVuV2BPB722GVqrCBKMDxQ4P+q0u04RukGMGt9yAopWYnIqz9IxVbbNJeXJDQib
dK9k933zM8YFS0iC/or3GgwIvVcRdYDE1EY9WOMHY8z43rboNppdD8+iOCALoQpYukzKB68PYy8x
TSZtEWqZgCrYCh97s3RF/5z7JZPPwCRhMyKvmobKS34DBsddhVCKNkDi2DTO2CVYWug8hdibMR8/
VfWPJEBtg3D8o4VsvUe8C8cbt9Zm6nwaVwwvVzYnz9WoQDtOOaFtlFahLhnkUH0Lcs2w96rWVJPb
yPgQ7+uudIIdB9BKxEN3RPISHWAObZ0IYlSS4juNq+lhasF90a+H70bCdhtVOM76mGRmgx5U4VS7
sGOLC3MmwT4X0YWhXDbQgxleZ9dG3FxMOcXD2k4w3lA6PiIPZnfUnwpcQR6puPQfEGJFDF9NyD1G
h+OvVQYQZ8Lec8RQNWgT9KAx18yhrvEHt4DMMmVbxWJxebrYxIV706bqi2Wq/VqAlOr7wr3QrYc0
wgOSNsv0KAZNkKvdhvPTLlPzN2ZWl7N60GbFuR4q92rEabNxR+W1LamF9VQKdpODYlZPm0sF1sB6
BH/gTSb50QWBWCszv+rzjwiv0QpOKirEls9EWGEPdrx3jffI6rJNWNzr6c3QTRjUkT15pR+0XqkA
VFVyw19X5kTyCFUGRblz9D0CJ+ahqJYYBGYbikDUzdUbh2rpLieSkx1qYFCf6peRYf3Ar7gznbbb
1VNab8p+toHbY5kDL8oM+mLJlF9jCS02eiluc2c6mTFKmhKv6iFKx0sNZPemhE1LpG6BXbWkGo1x
qRkjT4/y2znR3uhNaSubLJdpRD+HvUYkEVXoAaZJpP6sQze449xMZohPEcWl0b+EP29TJkoesdIR
uvGbKAM7gT8eeBXgsC4gj1PJDmIGTaDp/Q2d/4YuDsroOBaMGnBabaeUQnVfJRyLOXlfY/9ECn3r
zW3CF5x0eJZakm6qNnxkJKJvNHZqPH7rsEqjw9xQUp2UVx/stt8Y/bM9WTtF7YebqAHeZVhICSeV
3GaUYPCBoTTsCickgYCo9jXtgW7HVXzRRo1vqPxeaUjsWzXs2T8a9A5GGqwt7cIED7cKpuKhW/pE
0qbRLT4PMyMh6dO2IdflPfXi4jg/Rj7FCRQnWcnHyPXzo8+3RXSxsWJHKocCr5Cj+p3X2YyETnG0
+y8v8/muv31JJyUISZ0abfP5IPnqXA2X/PBlg7+8yuIXAugYM0qDPRH6/r5PnIAB7/IRz9v3+To5
Dh+SW1x4ycsnlnfXdUemrxrBYP37K8v1zwfKT9I45luI0dOTLx1SeuIV/nqX81vJL06uhlkeEq4O
FUiunr9R1RT5LtLFKaqVB5/gIrqN1CqjuHwF0AY9SbXI90PkSPGuD1d9qjBz6blijprGTDLhoqvB
+cl6JsWMmW+vYGWqG2fU3EOsEyCowhYPWiphYEMeUs5wMVJRQwTvTPlBjxRxhaO1G0i7mzjNZynR
QrTv4Vgqfhdvxgn5sZXnD25X7ScdPYuJeLhHoYzv1ZxRk5pdcqWqS8tkgmo4KTaxVcEFXshTX8Xv
Swujngh1ibvystTnN1LZiOGszItBM3YuWhLom2QObQmBu9IzvIXpTMCQjvxuQ15dvGTnrobMv1F1
TqixjUJAJz2b+RFgsbm0sRoxAHSvIWlTc+0X1Cg0tNg9wnrLvEg32nVk7Tp68ascp8EYzf3astBH
g98/DW32E1xWsSloceml7QUqvBJXbx7aHDR1kNCusdlpV3o6Hriw7ZXS2VFIA1VkTW86tbxpUJ7R
6SjrQBsvkOasiWpm3usQ9mRG9a5E9e6Fob7Fk/aCLIeZQ7tFdEgKE7A6Y2x8LxpqWuZG+Zil1kcx
6OOmr6aPwc5gsSYGJ2696FdxwDUQTFHm9fNzGGg/ipThbcmZDMN8SUTlU6dSBR0JqCZjCOFvtMY5
ae6HxdaQCyiETk0DPY7mEt2Rs6tUvKVwzHw/Ept6ojJg6HBRu5azaZ8y3ehsIQ7tYLirWemeq4E8
M9tIfgw+4wqrjNc0e15mMMUU0mzaUbA6NkGX/py4qEH7W+K7wOuIyBrwuGmbyIBURomzIq4Q+ghd
eaSdV5zGgAohXjBbRVnHmcnGVy4Af/8WNrVJjwwD49hYjwMppnBNLUB9abVtpy330mYimwkjanHd
zu4j1pAjWMe3bIxAodG1NEKAxCMWT1OkBloem0ShRfNklXbzaQ57H/9v8Gdx8wkV/xpv9J2ITx/X
0uATGBifGCqh60Pw98WJFPqoO6OO4hR5Efoq6xX3aCd0FiKR3qQq6o7I8H+YeLQ9JcvJGG9Dfwsm
39plXSHWin5AX0/AOkYRqFPdSWSKe2uM02oM7ew6YUco7OaeU0HwbzZcWqS+QNLlhlsquwPBI7pF
3f/vGz5HeW1N1GgPNIKTg2KZyDUo561GaH/w+8lnbWKHnn4aXptxSICzTnbfF+nmb76871T0ZRuo
f/C3SCEdRnl/34aoimJrDDN4vF07XWPGPyQiDg+M/MTaBTu8L0B2AkG5d8CnXkadegRfDaXw3wDs
vwf6yO0AzuzigVPR7VrfEkySYpqMOrEDfLA+dhs4QofFmd2onASHJn7uZyySRWr9EE5QXcI4QGpN
saUvcQr7jXLZu211wYB+JcHIAYIZrlcpV3SBydkIOE2jCBWXPgHKvmECcxkQZyuNhmqdfji5DtUm
x7LpFTirLKfv9yPUg8Qt7Av5L1qW2nR+/tdf/2/23cU/Zwiwe0uakf1NjNqprUMKdhgcLKEBSgd/
5cUuCYUisLclJurQmKFaVANzSzz+plYeyD2nv5/ODNvHizwLiP9WB2MvzKw/wBCGahPg2ahLv9/B
69KANw33nQ8+SW75/15Vs+0gQf4///X/Ps8r/92SWeTtW/7NkCmf8w9FM3LmP+BbW7ahCqHpqoFE
+R+KZiGsPxgmCCRviMc1ofJOZ0MmwmasGBqydBP46xdDpvGHzvyMkrummiS/GOI/EjYTO8Ch+uV0
opqWagnOIzTEnSVV5huqv5wLgML+FF5bU3PrU01eGiL5PseDssoU9TDnhb2NUyRlnRN7aR+9UtVr
j/poCSazIb3fkOArwCZixl7f5b8cyiQp7q8XzWnvgOnEzEtI7Z56eJ6CMYXduvkeyfFjYxa32WBe
u6EGn6WgyvEjmdqfM8HThR3PFHOpHCGXfgmT8T0HXGahFb5OoavcLqXwnPDIREkozwMqgbAx77lo
jAzRDQLlYbfpyU01z4+KmT1hiI92xa9gKDx4a7vaoR4iOiOHiQ5grMJmsA78dBfwNISB1KniKHhO
UwYmkT19jAasO769NacXakJAPlWDedJEKETQv42zmtxmbeF1Ln7+Zq5jpJn2SelDY9/NvsZUeKLS
MzCHidzoo+qcU96nS0sIzHm/EVqj7lSHs9QI3Cpa4AhEKIKmKkZccDR8TCKt1BCXe0gE9soQxsZ0
+OTG2AG0juBim9YWSUFEWGLmbLoBUg2Ttk2swcmlYU1Z5LrKs41WJuamNZZKiO7eKzDgiZ5Wb9oe
YXKnEE86JyGorfK+YR8Aa0jCjmakz9j7MIdp6ZvoLLRKURjQ5cKwE0LTI+TE2epx84K7RltZs154
NJqOmlsMFyWuckQRXixsKqxpXWwji5JiwDeQ0q4dvBE9VtrfWTPCANrd6pr8lAlgqkZQ6jzT9Xem
62oI61PkpL/A1yurMUNVTcQGcFUDxSqvwVTukdY73lYb1WyYam9BYY57nWLvGJPvnYLk3SB19RG/
VMsPO14peoVKidjwMVoEmDkAzXx0xI4+/5Yj5TKb3Z8CHQd5bPZrPrf5usA+u+onmEFAGCi8rAe9
fMPDHFPeAJKsNvFVJepkY9Gt2lLd1DXrCB5+ID0oHiDYVdE61X65qB1gCHbPapTOXj0CIubq7o0F
fisdTQlI7ODUWiBS3xPMxMc4hwdnheBhDd2cLlTVZnIRare0DPHb1TSlw/DRJ6TlZFRo6trIHNge
msVxJpgVCQRTsMPG6G5s1gDb8Aoa72YFcJL6hVpf2woR8IAEHLRmiAI4vm2xMW0HGgUqrrA2ksPk
FE+uvgDFmNxAa/PXNdg76gX2W1b7Hy0nsLU6C2VdT9o2mqmqTCOE1onydT5e6mrOa8ckscJg6ei3
DezqCxS7b0S+LiM8hoKQod4tyz0aZhjnqA9yxEBCP4Yifq5MZzzYTD1u6gGjLPHkm7qvAs9AiFxH
lO/8sCDZAwPYBkIBvxps+tEOdioIvZXjqK8RLIOCWc3k6FvOwOTVmh984zlQdsr9yXDT4r6oCTDB
CGb32N0Ij8+Nw8g+WwfoMy20pWqhnZJoeMP2vS0aAL5mF8GmsSgy4rFnsBVldML7YjjEWvgMRPEK
qzHx8A6VRaS21SpKABYbKc4Khxa1Sz8UoVbhUdMKtgD9xx3cE1KAMR67ituQS/wcYPMk2WLUIWL5
18ybcCF7Xd1Mh5FCR2oYYEz6dqsZyhucy7skDd/MPLrOM928VuxlXgbxjInndBt3OAofoshLUzFt
yONs16OKKyNoCcdsiq1qRUgomRW11O/2NUhWUDcbpTt0Zlpfh7GWHFurdWkhEe29yqNpAdrPQ03G
gVkfU/hU6IuXLlagns43yUc0lFS16vj5nM/7lid+WdfCEFnNTOEndpQeT3ExHOUSqMybWbE+9MTf
xaEudhI0gXKTmcLfuRNJbRFpgEil7ecBSIbdjLupca+xnVLvTAoy1ZE0Q7gagutmblBp0jvq/QEl
ZIiCnBP1xgrxKTqarVyFVNDUmQJeBGaD5F5QH06rUR6Qi/Jfgw5wPfM1UBqBsSH/SXgHpifk3n/d
hjuVGDo05uDqZvsWtSJzZTpf4XImjOf6To+KY5n5kMC0+QdI9JWeFM7VbDI2a6J0PxndNaxCcZT/
ShSdILbCQ9dkCFJqMLCVeWK/So6had1YQfDU+tktMQItRucRxWRwCVzYPei2St23LoNsXydw/cXy
y5migoEV3I9AeanuLLc11fJr1tNwGNqHjOLCkXaWkxBrGWT0orU82I6j89ZGfKk4ME+4X38x6gZZ
51jxLraba0Qh6JabBeQRaMVRta/yvKQ7R8hBsSeTujza2rvbL9o+1GmBFcwbKmjmKhBufZT/3EXo
i3OYDZaLouX0WAcFnGp9svcKOclVSwC6PbpcwJMMxbJRcMY917JkeQdzfnI0bmn/3Rtq1h+z4hii
iV8hIsO9LFRiO9FQcXC+qiTeb7MWFOxQZVuVfkSW99o6GxpKMkYA+85PcIbIPUAH67BujR7I9yLL
lu90/vftNi2AvdrApFtllClUL1q+ERJNsEWVNOPkt1TjkaNVW/0pv5vzv9nuy+N59XMJu+bWNtU7
NO7dUf6b24mSe1RTX5gLZVobVChXMR3SEnDDiJvJHVb98mtEi6Bb/tOx53u20J7zZEzl7jArHL6B
QTuDrPlf2kQXl1xSGiH+bnCA1/4M0/BdGck2WVfL7j0uu7ezkGvOq1nS59le3jPaYz178i7SspF8
0nuirGRPSGM+HyHvqxVja/RNGK+bydifX6nPYUEhhiSsd3kffTn85NLny3y+xXKPXPryNnK9y7oH
UAjsp389RC7Jl/ncnPNbnR8jbyt80zMmhT5EFtuv3+78H1flHd9e83NTP99O3v95g/zOvnyML4vy
Ub7TzYxAxgT5Y60QErJ8hvNLf3n4bz/J7+//7UO/vbJctTODjhdgPCNlYI6zKjzBFQhPxSTGYFup
sNvrGSz2coePPI3a97KYBZhCaCiyKNfN7IGDhEM+NO/thmpPMI/tEf6exkX9t4tNyRBPqeKFpgAQ
UrjpsNHHlratXVjtUdFSG1rX8lS5Lv8JzHgI8oGji17U+zJ12k3ZjGgIqlM+LB8CMy+2HU3dqFxG
AX32brVKKetbCztpgm2HGpML0SaIyms7q4g9ZYcuFjyTs+xycnUkDIT80L/W5Y3KsufLpW9PKYa0
JRWAYdGCgpL/6kWHKZe0JAauGTMOAPCRHeWLFNA+JmJJeL3eDxfa/PL2mbxVLn65dXD055yANc9a
AFno0REGFtWLJWZOxmFDvS9W0kPbl3DAY8dVvDHRHrDJvJFWwTxoOW7lv3ZZihkML8LpGJRH+jMH
LufGdJMBrJwS+CCrxu320oEiAKW0vUsDsGzpIQWev3wXevuRDbRP5AsyMWXzl1eFV4ZR1D5Y0fAx
D+5NlQHelZ+DnJ97H7TMNpcnBHmb/Bo499oHnnfePm25YhJ9VhBp989vsZRErmSBc2VOZm58M8Ou
s4C8GCk99yTkeeXs0n+VDzGWH7imQ1uOwvTUOm1mVCOcA1UqNLTSbELR9LsRjSBDgnHTYncBhzPu
pdsGXAtihEgs2ndbE7QW+bHcpL0iJ0XfyteX2+VDMD602vWs5y2jN/3284F//bRyNe+6d/hr0Wos
CurqRZzMa/ku3dJKAbzHXtKETD3kejJPLIpsXxbJEoTQDKonkODSdW/z4bJTbWOfdml1dJaxz0Dg
wJF94VcZZtSUl+9f/hKNfOm/VuUdkaP/mS5WismtNybUJY4SAgk/bTlO71docQukSumz/GXkbh2o
PVJuphc+MRLy08j75L9p+cnPq/Lezx162X9/tyofLB/yr1+KAKaRscelPOTkviY3Rq5mRcoY7Lwu
lz5vnCPk2mpgp5+/V6B01l6lCSwfIt+WuSZHslwkA55D7XNRHt9y4xj5/fMATOQbnTc5KHM4rIwT
Fbf7IV1O0hkVKr4ye/IwoWxSkOw8Ga+QvcudG/YJ/JoQHIN8+OciVJ3sSNsDayrDp+XEIPdUuXT+
d75twsW2nUhvKgVJQH8/B8kP1vaCS75cdOXoRC5+bn05jxR8L8cCeXrPclNMVM5HN2NwnDZYzY2f
jtwQoz5qjqYe5JeN15rDeHmr83d/vg3LGzPzAI7K+cHyLc+r5+fKpfPPeL7j/HrfnhvlD12iNJzD
+GrkibOzQ4Ky5bo88vjGk/Yk1z83fobZtIqUQYU6w0lU/qZf9sv5LVCU/CB310iDRsShxG8QdrBV
1nJH/P2ifInPU9UIPXjvlAvGlsFbvPyT5xK5KpfkbedVeZu1jIL/o8fJBw/++4DQ/SDfX25fL3fQ
8zHjO8tu/Lkzy1tdLe9m7/wEufT5KLn4ff3Lq3551Pc3+P4sgi0i8vN+CFjMa3makZcRuSSf+7vb
zg+R92pyFCgXz//k73FelUvyef/jq5bkcSd4efgd5T/5wG9v9bvbvr3qt3cKlhP+qHp1RzadPGZb
Kgl6T2b52Qopl2ZIbzNV9n+6Ls93n2/DwsAhLtc/7ZKfD5IuSPni54d+uUcu+kbQrwTp9Z97tDXn
NLbPB8qX9c9FeVx9uVWuy8fL4+wfz0S3NJIe0SWzoKTH4Lh6V2EEa6pxk0JcYfLUolEsCb+pKL65
w0Mywh9Wm0594HQyIuMo7Vvqwmhy5656oCd6MCpcGbOwppfcyMnv0JUHTfguauGi2mh+f496ONoW
9eh6apyEBxq+o2qZd/mIuU/oPkW9Ji0v5inKN3bQYnE0SGsBfOYp1EmwkTXB2umzajfYVOuQKW4V
eY77/oE/Tycz4q5umVQRnwiPaVEDyMurvLCe/6EN+efV9sslVy7+7uHfbpOXbnnb5zv87nmf7zAk
7gWJsbiamPotQzo5rJTH7nndXcZ9I6VzymLyurmsD8uO/Xnjb+//9nTLBGGLGxzacbuc1OTTM8fO
42v5yB5Y3lYbq1t5xyQPwd8vQsbBqpoW7yIiYwn/x0gNb0Du1uJzRmK/jofw3c4vOqXkhy4e0QTa
aG2fwYYa26ghEDxv7OOg6ilUC/PYO63x2JTRjaitC2d0r/S8fyMVr3xdGBZak5kvZmfe+aP6Xmp0
ipfTsxcx9N8PwinQ+9loo6N8QJJPbk4niOpRAgUYcwPlEB9QusnixQhKnXHXKt2pfiUE0dxqASND
0Hotb3ETpCq5N7ggvHQq6lU0E/E0hJCCorTZuz64KWEmJ8F1ds8lfhEBIM8sbHOjKP6j1XUvQTgi
C0gzdCukzI7U2ajygSfKKYSviG2iAu+TreDamDXscdSpFExXdOKoUlg6rG41K7Z+QmofOmtvKlky
ASYawTAjm23ildH4IKCM4kMR7rWBxYupcruzSuVXpoyTlyFy9UpMGiQfPaYAiGjgMwUvC/sGVd9b
OPXB3p71NcUBryn8p86qbp0sRqeP5zq1+FaJQ1xrP3U3b6+6qZ1RLqNFjs2tXfuWl2b5BzG6B1Pp
y1UBqxGVe9Z5U5LfgLgmKm4S7zaGyqOKox0PKcgRjfq1GFID7k1YgpKnzpuX28qgvDZb8Vbz8wyH
TtpQuUk9pm1UzpsQWl1u7Yl9Pipxb22zUQUXAOQmVmkiANTMtqLE/YeGJO8dZZcElC0EEAt9YUko
uX4/FJVzMqfKQMmBfLBqHtwZBpZtB0S+OO59PLbTeoHs3cZm9xzSrU+yUflRuKiPZ+IZFCx9a3qo
xooTVHzqhH+Zz3W+hW9IQVsf1lMYwSCtzdnLe0Hi0WDsHLd6w7uCwQsBGqZvAw8cmpMLW8AstJT8
pXOu8gnFqgZEkexl6BPU9B6ySbwx+2RWaaRimzf0gH3yeMj/oOicU2bqFFT+ov9pDSkcSqM4Igay
Liodi4FdJiSx9KuQKFUKL0h8xnydYntrp5R43y7YhYbokHTg0SJbQAUrp5TRC+FOI6GJx7zq6j0y
xxaIT2rRq3BF/ULGxUfmmo2XCuuHAcJ8bvIPuxThz0lXf2IGgNLXE4+YmwVesUJs2OXEVUu2NCTQ
ECLvcHLnyLkfQF2QqgHOwii3xRBcEBkEw97kulLQYeu0IthN3Z+BHeU3yZB8OGLYR2RNeKT50Zxr
rasJjYxmDfdap/6cSXC85EyRUEHoBsTWxksy4jjBu1B7dVU9LwZmL3JrcF94Dnqyc8yJnS3pwrcF
tIm+Jz26RRp7tW88k9tZDNhHrObVGmglxNNzMNjTam61C7IgXhWHhMpCiajf9p7a3E3le16Z4S3J
wvWqJHZoGzQ1xSacqRiT6wsbEt9aWMOLZlvsJNSIpygimFWx3wXYQ4ySGX7aRXto6bVnF4IgC9X+
gUUyW2ig9P/9MV0rGLLdhjMGUnL8aOg0+6WXmJYZlLTS/cgotWXjsEOqMF+kIblVFaGEbTB6tn1I
LOaaIn1yI66G/crJSZedlFq5dwLew4VUpFH3zE2Y0npyqznkj9TRFZc/yyROyarsQ8Dv6E3VPd5t
7T3IV2VfPA156G8MUs+2Q+qvm5QvUhHpaYgBNdW83SaYHjWzf3IHNK0p/lwkZPwoeXeTkcgzACj1
dAKNgFdl4d4xWmslKo7aztB1NtrEo1Kox8rHdk77KLU9PWse0SqCQXDtAZewdnJqjHhG7N9qfuQV
tR9vna4l6nUuT3W6FMlVhS+hEJdOF+1BsI1Xxqj4iI8arhAT16WM1K01DYDpgvEM4X41sHXD2leo
6lp4gbOPuqvXITdEaJVaY84PbY2rLxs6+IUGM0JLM5A3CY7yAK0unoxp2LX8qFM1DJd+2WKxp8lM
nCTVf7es9xEYX6JqF9xrBLQPfTH9bAq7EHBR3c22QVN2NNqN476ULT1TraYVFKjBLyVo3wECzOtW
v+0H3T4gAgMoUWvb0UiIph0zfr8wuNRn7cFUS2Q7U5KcMIAe9ekNdqxylWozu0uYXg6KghUli/sD
TTnUzb21JK4sXsIdhYJ8ZWc9xhH4u6sW+rcT2OYKUkz6xPnxZGHah6/BjppPxA7pnKw0AXdCt5M7
qvEbvAPRTuUb2yS6G+/0JHyNRXEVO/iRUb4hI62LGZCJdqkp/c3cxieXuJ9N51s/mTHvmopirRuR
4UD1zkR/uKKtRyPUDy41SyvXXeVc+SoWA71G2IYgiG6VNd6akYmIPsXOQ4jiXs9z93QUJb3gkcPx
pCoPKc4KsmCEunJ9y1jr0ZPaDI6XvvmE2XnK3KXbcQmCxlGMhuexV61y3Su3VZpER820bsdJ39GY
S0IIOxSP9JWjTRfuwCFeOQSooVkEwti90t3mAPV5ocLIcJqi3zIz8YBLpb3F9UIyWaFhkxwOXco3
lHNyqd0xPsELdtFWenV5MYyNexdEwXCojVURZbOnWQgpbVSQQ4bn13eHfQzhDOa/maIcizG5TRbo
g3YgYpIr1FEDV7weSALzEI56uYYIGkfH6KHr49Q3R/cduN3VlFmMpmVmd45MUiiAdjUFUkRTVQ++
uLFn8GpDj7ziVXdnUmR0snxaDUgmFhZPtcal8GOa9KIw9ZnRtOy2ytK07E5mT2pZmZwM5XkaEnsX
6CTOaKlSk/vcvMzEA1S1Pv8YcV9ETcXXkC8hBYJ4Qq5dO0zywOkc82VCqTFm5WlQUthBsG5W+phh
x+oHoKThXth5dWjjelxbiPi4yB1wQSt09sPu4FoTitmAAXMUEn6g3IQdEeiMm0oSKHVRznfkCFMZ
TkPFWM2Bis+cpC9/wEELzcPTkDutatScE8bi3gw/yny+GHXb9+jX8k1EYhseCjuY+YFg2GbqptTv
UUmQChaZymZsuaCSzoxYFBpmVc5Hrkp0gruKQzACMgUOpEd9sQlMYAhmf3CRVoLLdjauG/7KpuQF
pQlmD+oSF3Xe3mlo7LagS8w9MTM/wyz5YRKC7iGIgUxrOy28mJFhkjDvQ/spY/5DO9qBxED6lQfN
/yIzL23l1Q7Cahd1zB0m5aQM83AxLL2qSbG2TcG4JSAeWnA2hVkd3kV9c7KL2T7AyaNrH7ZQSzgp
V1qVbiZh0/UdsCN0qyTNbjRdB/A9dI/O5PyqK0usywzniUteaB9Olz0yAAJPwrXltNMOqMAQzsgX
8HodIuUGuiI+NYtrsaMRs2ovZkssRABKiAFvXCTBpsmcAViM6R9Hfqo9Vl5jqzzng8ZAvXCLk0bI
b56RkmSZxn3E2cF2DpzRH7LZ2ViUqU5qfZOMiLqJM3qf8ej6OY6SCAkQxu0Ybullm4bxZi77faz0
LuaLYmN1GDkK050OAyE3agMLKqgOuFxTL6LfOUcdwZhxVQODI1MsiFQAFfpyBuLkpzfDTTeOR5dx
EKOqdAeku4WWAjymcgcG4Ym6U0ZcLHqr7sc4M26zeYPohUZouHeV8CWfFrBuUF+1+YSUJKyV6zQQ
27rM4UqV5VXLBBrlXn6VROMWDgJTExKR4sl5zTKNBiFmuXVpYV6BUPAQWtVmYgQw+uVdbEMCFMCH
+jbddDp8mBCSOEFfw0Waz15AW3ITQxicKvFhz0Syl2bMZMH2U3R/erZOs3jHtOG5KkhV7NAcYHtr
8PtDUXVAB6zEXO1dEqnHDiWBC72X7T9qSMwHRAvHPL7pVH0ZoSNld/LsDZ3whR1RAMLdjgNvQmXR
CbPHHl4Q4BAc0o69cCDn8cpNs/uxc95NxxyeC8d9qgiYwJSSfkSxYhElJVDb2MT06exfqXFVJ6b2
mNb2U4Oyhwap8NrASo9zDiQix3CptM2wRdfdAo8N9iKP8bwZ2T20I3OTpRkEHsROcaQ85EtmWaOC
JCmmzFPxHTBXm5+skJA/dUzRhPJbWmbMnlOQxloDvvTHLtxajAfqqSg3DsK0dUHtToSbXtGvBh2H
Z6VD7SlJ04EagnUaZsMAEn4X2O60t+aYVFEk57UFlwMMM8PZcRwIHVedjQ2OEszeLQlqQITtgT5M
yiU3QfMlzJVKeROxCuazGdQdacgdlzMySMeqcVYBBI8VQQeJN1ANTRdTcj1MqMHLlkMfq8/UUnxO
nYtErQBOda35lDFdigNa+QWqtLVZ19A9kLDNfYUIRm0zrAFg9mvaYmM94AiIm36TBajHGAdftzGo
iJTJB2eyNGmORCGYWwAheKWzCUT6PKREW83WygJvu+mdZpehkk+zbNpPTXybWXYBLHA8cFAjP/Uj
NqW1r3M/Qyc9YoqzSLS2y7q/jTErmgsSM7QNOic16jTVNeMNs3MOOPZA4G6c/YPcFMfQ1cMlUu5R
jXVO81y0oI5AjLFB8zXAf491QQRq8+hEd6HRPsIDx3cbJMUaIAeZ6NaBX6MOCJ33wVy4AT+e4cwY
jkcEVl3FAQ39Ry8Q+oMofwxLfAj0vW9hAFk7FGX5ziaI1BRxQgwafigxC3GNxBY5HXlYEEk0SMiB
N9nhr5Tvcg3R092VUfJnNFg/6d/vlk08xFb3alLlWvlW+lCPA9Wwqd2bRPS5WZyBKMrrzdA9a36D
edi9iNxtYIJ6TqrWPP2qAFccfT/gE9jOncYUZAUcqwSinTE6gj6A001Fk4XZiatwgBf3qivseWWO
uOIoDKPBAwkLs/hh1rpnUuc0qAw2pKe5vlIxUtARKGyqIHnjJQRQbN1avycugx6sZQPxapcaxHTd
VaDAGjJBNlGFZyHXReDZXQxtVLSfWvL/rZJgdJ5Ibv+FJPjpDR5pjjcn/8o5/sfT/qkKRvrrEoEG
+tQhXMX8qgrWjD9sIMMawOAz6dhw/0AMbDjovTWgReKrINj8g8gLobs6EX4G+s//SBAsFuX+WQ5s
kPFiOcJFJGUJeJvC+KaonyGukVHdWbeJai4o+GQ6EKF5IMmPM1yXgS7XTQghKHZbVyQ7C1R4rqKm
kf2DpnQYoNVAcNJOvVTS5NeXb/I3vgONjJrvWweF2bURRxto281vwvfAHI3UDlvjFt7wijRm4xKy
AFhNRzFxForbwvDvTODjhObFHaLCRW5sCbHvOOmt7Qz+QRKQZO8DBgjxRF0Q9e5iU6PyqIshvO78
aJtBQyhg2a/1wv/5bzZ/+fK+fbl06VFGkjRjW/z+3P/Fc1IHbTIw1zVuZ8rrL7hi0Y7OYAASuyzX
RD9raLhC9yZUmbYNL1Ogtjet0E6cakMYrEZ0oQXpsWrJ3bULTmFLqqjTigdmrYeoUJxNngEkiLQK
4HDf3Gm21pz8AJm2T4lQL1X7IlPS23/zmZav/O+fydYM1OtEtvHZyBX6+2fS9AivJPpwUibMfFc3
qr2m5oy+ccCVQSVhZYfCvEjYP7ZlAgPGZ0pzNEXIfN7wB4zu1YMzAjOxM32Ly1VcGc4PjSgsIFiJ
cWchHebKIFYjwkXvX2/6ctD8903n2MFIITiq9G97U17mfhdgmr5FCItKVonvJrEbsqrmKhf50Lb7
8JTPy8V2Si5RQY6vhFG2zrA1KaDC+BYUmf4/Yee1HLeSZdEvQgS8eS3vDY0o6QVBOZiET7jE189C
qad5r6b7TiiigkWxyDJA4uQ5e6/doMweUapsrA4MEGyuZDvDR2pewhG42Fmb3Z7KAwNqNkVMQIC1
xuyoH2M7kPQzZwN8IoJDWHrAtRsIo64dTzOtl+uUgfa6zc1gXSdTSlRgHAMRon7VhqrcedbViSAj
ZRBGdhOXpztpj6s6ZGfTaeS314qsyNjFFjjfCIIAejffOm7c0fnRz2ok1NxJiJoz8NXZoW5DOSrV
1wD9DRjC5K3Xyu6cahAvWSrGrYQfQdapgQGObc/18RWh4DeR0iPC5iefLNjjF70O93RZYDGBQ4e4
uxhc8YLIm7TKEUmdZtgtafNNvR+lzlVQq34oRtT7PJGfkRrS+0eAe4+NaufkDBj++fP+wzYzr20e
OF4P24TpoBCx9b8fqj6Cmm70UFFrZnfqPVwDmd8QeoSYn2uhjTTQpPwDVsQE+DVO0GeTI8IWMirx
w5qhcY7LatsF2pL0JDp4nXEftBVbyBneCJ5uaoJz4BTB2//ztOen9ecZ5gYszERn8cz/NHy5ZFuk
o9MYd+KR4ZO48RNCxivtHFT9Lq69ujBTPvgIvyAsEhoz8pBo4lkG71hMzKOrJ7/8qGx2A1a4vczp
Y5C/ubZQvazmoL/tPz/dP7xhj3cZb5iFbZW0L93/c43uA2TitRiNO1qg+oYHeOkr8TUZslPclR2x
HoAU08JHZ2qfjKkQJ/T2rwmB0/t/fiLW7Fz5433DoIZGBjyGTwLAH5eyUHktlyY+pa7on2th2Kfm
jX2keyoTaxHrWvcp77/gdWFPOgGJM8dg2Q6meX28lUqSpaOG7ML+3l5NCocIvcrU3Fc1hIpGGnAI
Uw0AN4DmmGzbfsyxqyf9Uy/s8lLU6jCEBpVdaJCWjQH2hCxBMQ7JPjMa1Zb//FLN/3CIWLT/KSkM
z7H+z0rGmIrRhx7qCIGT7zYdy+NADBsOD8tb0Vl/UlL8ckv/rqG5AwQwZl9TF66g6t21mVgg6FPM
/Mqfmj2S6KOJdLXHQzpupwBODC2o/8/E6P7fCzneNSY1j3+eY/7hOjKqVE80qzfvjWxJ9M2Tfssi
vZ287nul2Eb4DjMGbPV0ED3hrDuP6Op8jvuVjOU64dwMMNNruxzZcfb+CZo3Dmy//Grr+Be4AEPN
9i2xj830OkwWHT+3t/a+/ea2kb/TY6s5iDKmsOUvgM/DcxC49ipnP7CB/klbxPBy+LYqh2nKyR2V
R88cn4Ru+qdW9MHaR3C700YvXwhYE5PfX2qfXq3W+9d0nNoVrJxbISPnlwY3sUigIGjQgYAoRocy
NZ6NILJeGVg1MERK++CQpWwV+XgOXUs75HHDjIsXRWO53/zzgWLPV+M/zgmyWWc3GlkaAQvK35dA
0IaYpVRg3IOgIvLRm/onFU/lcfKaZufSXXzSgn7A9lRmJ4X3fBEPau+WChq4ljNs0snz6aR9YMi2
JTccLpaFmdweZ+Jz1O8Bl6win44OJD56A8uQRMJNVXfVyrUAWIUttSFd6eeocINNn6bE6BXuCxl4
TL3M42R15tkvwaiAABpIa7BhX4td5ZfZM7oMOlYtlFU6hagZmL8OqYeQ2hEBmIimW/zzO/VHUuFj
GfMsGz+cbvN+Ofof75RGPDWaddu406B+Q2QNsbOLP4uMA1Fii175LpTecGjqZZjkOcPKdhF3+bAQ
9lgdSbunGVqpc2F56ncyzH91Lj9MrX/9DF3dYU1j46AbtBSMP59Z3kZmCqxU3oeKsE08NvIWOA4W
ePEaMgg/NZ52GjUbqBfDtZVBTsGWBB5n4TNmXj4O38oS/c6ZyYatqUEF9mdzWtfrJxUG58kEeRux
dwWBTe6f3YpkI+QkVm0Xk+pq7aLO1p8G641YbtbEYW5nVK69E177Dtt82BshpLIp2UKwrtelDe17
pJui6gnGTA1632YM78j54LeQOup9ZS3pLKwQ6TH4TAKMY17Z4AcTzjKOgmpj5fq4GhwikOY8YyHe
U6G6U9JBe2VppvbAwF+an0RuGJveJ9q+ryo4ScAXlnGAjEFGJokfpT1BFykjJsroYv75YGFwjFnz
bycW2yWdE8piVTNtDOV/LGiTLwKPVOroTrOtvOTa1G9sDcKoU8RgRrWT49Q/knBsN96k4NikySGw
ivilJWdqPzgiW8beN39sxMVR9OYWpjcBFK8YOlB67+Gt+CTNtQrNToSXMnVnGhJ7m7QP1yoY9EtJ
1mLXCnHTjS9tWxtPIhxf2x5HW1feaJZf9V6LVrxh+jZOm+9Aobc56icoy44TPw296T7nrXYQVsQg
AJQKGoX12NO99Dml6Zgk3blQvKTeNqhV4YMQPYfOOtQZrqdEQ43ZkwdcajXFVEk97BKXhKzUx7ZT
xUg4XZ+UNL3BDZWPtjmH2w4gchC9//7K7O5jbh+8cLTWURKGJyORgBRGcXVq+rGloHOjEXPnZXBj
Ivo40oHZVPmjsYuE+USaYnhXS8vtTiBbwxUU3Ddj8JpdinZvbBC6TiK06YMpjrSMQMkYz2BWe8k1
iv1gUadVv/VSyWzL0S36cCmq5iFkM9bRDRIOoHC4LQA3KHovdfZZNWAWcKTJ5SR1wv0QTPd0gk5B
ZYDNk4TRUA804UACm19FSyPt0gtuOshIYeCuGZHQ4xZqVzQxr9OxL6PdnTSHZ5Mt8y5qrrgs66Uu
8KL01jD7+snjzHUcpqNBiJfT/0zNITvqg7zkfaZvXT8cVw3BwC7Uh7s9cPTw8WZbJNQ/jFQLt02s
4CbTgHag5V3SPrBufZt+lXA9Cr+INykQsbtCTsU1w9j3vnuzm/Bzk8bTLSmHDXkIyaoxOCBSW9to
lSx3tXCzjVPKH3ZmmvvRoyPa9Nh3SfPdl1KfjnxsyVLzywOFsYEhE9h7JsWFnMZpnVYTWSEiq46Z
cm8Vp8purIL2jB6EjNFtQCqFX3Y/faP06SXI9Ix/DTMqqPANzXB5CVUiL1kTrKa8ayBq+vnRDPC+
68wpMlKwkbwwLpvkkDPdlecu8ZjU2P54hz/ZrSqwH33By3ITyAV+ZtYgZeNqkySgp0qHrElvQCQw
qM5d9SG7sGjae7ohLkP2q8w4wcbMC3aMAy8Bzzmk5CojOZ6VFUarDiv3ihxZlEc1FTgLcuOvNMvF
2Nl324FB4vwtzHVTJK92NrXk3Ju8rbGeMQyvonXp2HT8EQWNvj5+Al3IgQGlhdaA5r+NGq8fO38l
AwIyJlu/ZW2r39SkhhtqiSKHn9zyJskUuliXW+YiD6qCgWgSXao+PLSl7Zzy2H3vQrCzjjcBuR3d
Ky7cepuVAK1DB5ondMWKeR3OILMJvqvYxuBofR1DZDp9KkOmHcgk0QRKkhNGMR2sKWKtjdufXpuO
l2C+8SodLYlPU4i9nXdEey22/Zj9UHkUMU8e2r1mhrfSD3GATPZLWchz0zA+RlyBXy9ooBvGzae8
FuazG5nHWIPUSxauR+9h0Vv4YjUO22/JNP1QoeZtywkssAEN9IQ2eEExFi8NoxmPlfMaV+yFxBQL
ZkgGgfeTd3vUMlGaXOWoMYrymksUhzFqsDzcRgIRDK0M6ru+tmeGoruOJfzggfRIYgq8W1eOX2sM
Klk9xs+2sNdwTZniWkRJxKreADMMMJYDkKp7r3wZ7GtFtDvLl3FlnYoBmMMuNuHFe7EMN57oV5ab
58hsXR7Wk9kZ99rPuDWsfQfd1yrLePZl2K+gBV61eao7+iDJFHnk0HjY0h3+8iW7d+5vyRgqDuxm
60M/2wXYFlW/75pyxGP7+B8/Da6syoSABgm+ysKf9PU0Wyx/35/TuQmPQqz09/R0pHFn05PeZpzd
Y9CAMO39+6aBATPnZnqFzfExssquPd/8EeqY/GyLusj1QoI3GDLgSeOG2aw6hBWIT9fsdzV690f4
ezwASTLNfJ9GGq1o1b///nacnGIcnNuqLbpDM9/kVtgecODiPLcZJmR1Lg+5DZKOLf0uGUeFQ1/r
5OFxExuWPGg6N0wSv7tEHW+YaGZE9UgiN0tdbYYie43s6JWhTrP1kTQsAhJP1unsQMlUxgUojoOV
1RvJ0Ss4Waampw0/qWcznk2DZo7+ZzgU3ejgkUEp/OG+++PuNKTFatJqZwHrK10PNibYXhafzNmS
7c0q8sfNww34cRcak71DFQWqOCbua77hWlxh4vnfr6IBGNDicT8dy02DXmBpecW1GY3nNLOjvdZy
Sfbg8m8HFvuVCVyhic1g1bkwEEq3fDFs+qCAyPDmCHXTmb2ukFUem7okvtT4qVfueRgIsbNgSrCn
BfUifHdYtPVUo2Krw9Vou0QG1Gjzs2Fg4JiWlyx4aUm42EQe83BsXe9DILfTkDgL1koIjj1S5HCo
4MaSlxBXIWBKB/C1woEiMxgFQ53zRtGvOAyN/ksjgyAwBWkcHqdnzA5XtBkpVCTDtdFuJIF4FfXD
2qPEOflCFXtICHu/5tqf2UaNdvW90JLN4BfgUieZU0aAp8fcczLH7LFXzzB5as8uOQwMXlvamVHF
vNFAGqQseaQ1tCtmEyhzavQHyezmEfMNl699EDXk28330gc1bf65x1eP73387O/HPn7Nf/rvj9/g
xDQH216L4Xr+/W/mD03zx5+pauBngRqPf/nd4vEzZt1nW6PwDpWanUYfv7yaq6Iwrn82cmayPf6j
ZHmalqInUGvA9ff7rzz+5+Nxj6fyuIto06TmZ2YUKbjUhLvByR43acoZUuK05+xjg+SX7Q9yORin
ox2nTptWsCax+blh0h0eN5NpNkCKseg7acuCr4yNqfoWY6Bfwz0k4sd3BNtLx9OPuiv8lQh6dhy2
STOsMr/HaYKNVwceW/S1cxCDA1i0cAId8Xj8PPg+Z/Ljvx83Hfugg+8FYmnWFRPwwkps4jF4NFdB
56DS9Ejc37R9/NzjW4+bx93cKeydhqBGzr/k8X2HUPffX1WZTtdAT4PVxwOo5JFqsVte5pXyd04I
atDX2n0u2ungQB4hjVaHJZRN2tLPJ2eXomIMn53c8de0n8oDqdQoeB9fFjmhzUvmKwzxH9943Ayu
TjTUw44CLJ2xdG0Fq//ku/nwCHjwttF0/tvw81/9Ov/yEXA1+bDvjCBK1wFDzhrZ92SvAGXTRDDn
w1OQn0umpBhfonZINr+tHw9XxsfNb3/Nx/2HFeS/3n38x4eH43E3UrMl+Z8fQjnQg3EV+Ck+XD+/
HZaPB04P/f3H35aJaLcOlxzHhnASm+Hut03m8cMfP/bxRx+eo4+7/+nnHtOwj8f+5YU//uePhwxB
ra0n6xxY1a2hfdr+y343dh5SqN8OpiqcZPv88LAQTZ3nu8c7Uz082BM4dZl7zu7xmX18oo+7v31i
v01zf/GMffzoxwedlD3cxd8/1D+cZoWXT1srTXa9blL3D1NQrWUH2ZCNeDcvc4AD0FA/joBxMlP5
+eGY+G2JIFAgWqMXZeMjJczSIt8LSfFUkCH4+6aRs0X4437oRNoSfySx9oZbrb3JYYfBwfX4pQ/b
nWMa5CuYpFBoiB8drdkkuj/8dtE+PpeGwndj1uVLxa5uD0udzIn5A55agKzQ+WazxR9v/+N7f/mI
qodj9fHp/eXLUFTYNpKu++p30XdPS5higS89qhLCw9T5SJRrr7h3Y3gcQ20g2NEZn0qQBNGiYsel
+xtfk/4GQqS3dcOwWwJQQliLdBolbQc2vm3ltg+6mTjDZjM1J1KRHOs8Iul6c24aYecnv4DQ5ER7
gewJxakHNzGaNSPGt8mQ9gUN/4sz9MneRPwv9OYIJfdOqJ65o9HyDWiydNTF9kS2tlmCueYxJZJ1
sy7N2gXSFr9MjeZRItgv6VADoaz9byWLFWoXdGwQXAiRSbjWj0nwtW4K41LO6cyjbYV7RGrHLKxo
jbn61yD2kUyb6bRrfeOLI6IJDDVyJDNH/IeS5SomMBRdMZDeGI4kZbCh12z1nkzjVzIdy2OS0oHS
dTZPTJhMaoPA3TRSsMMXnrkYrRKuozF+nxgAbxAuB9swktENOWXsrWRhEyuBrNlxS2y/hfcDRYra
YGwKdqGDtMfTgyei4ZInT071turT1z632zXD4WxlqAr1oSr9dQqY6t3saZhZcK22Mkr2AyfDNSrp
VhFbRpxHUp7JjXhzlO1wiQ2BN+Uk2PO24xLwIUc1xXet0AvkdSMC4iLd0Qe90Xytj/bkxvssyS5p
CpAic8UdFm7+0vWzvMO2v42m0iGp73TLKY8lxF7wMHq58k217dzep3bp033oR8CsBJfCFP6itOgZ
8Hl8nzzrAlUHRgjS/yIcMWCb6a+8pE8p9DlLUQJ1d2r0r4ecOdAJqlfxyRfsxayXUTb+exYliPvM
ztwZZZQRJYo2dexOwqWN4xiyvplyToqQxjaTRnCqS3/ht9pInR2CgCj7a6+AjoLRVk9J3OycDkeH
53R3sx1poVgoi+rcF0fEjJJDLWWjx4VO873LZIfRvkgZYqYFsS8wO7r23nazFqe3/VPWV5+i3jP2
dpns6x7FW4c+Hltg5a+I6cuxjinnOA7a126XCfuuRhxZGcglxE5xf0yMb5qmwTDuGSfgNMMaPZHd
HLq1s7dcZ4uNDWym6WssF9UloIm9Dkt/tlJEySUNjE/Mb6hg2aFvDGNYc3aXl7HmwFJDvrTypjga
jfccV5Z5yt8nRs6f2uCbWakn1J7h3UjsrxYhZbdoxCkFP+XMCC+/OB4EL2qVft+UIwAiMi6asXGe
zVqcwcimJ6lDPmvoUUVd7BJVlw8QvpgjBXq7mhiuvxA4vx70dI4XgWtcSFxaFgYf9qd7RBE6iFoI
p7ZifoEAGQQY+9+iOfbGFAAcTXl2vMELLBXaLlPTK7mVzYsAyhOa4w3zO7AWefdzuKQlUKvEyWgV
MxU1Mo8SKTMBaeHFahJbRyvXEq7QZ7BpQSmd/NiduYvMD9B3RccAw33hwPcwMXI2onVWFtKTYzsF
b2NvZidSRaZlb3bTSp/oESp9ylZWaFtHCq9xWeRmujNqMpMgx4YGmRaEQiFc5pmz29cWTtN+1kps
CWafhWdQtj9VW3yOK2/DjxQbC7wdo7uuOtYjKfVID8BymvQTuEumdWUxbdGQf3rfAii2l6LyL12M
3VF5GjDSBjVnhZhSxUAfLTc5iGwikDf3v5t6+RKM8qWNlL+JKnjhznRO8+pzqTUX12nGrQ4FlziU
L3qLbLNESgOlsSEolPGjYf3U0eRi7Hg3UIIV01mLtTWhWpXXGS+J+pp4lrUve/srMBl316X9U+uk
vwhoaXZjxtxk9illCNN69rIvkgk18krY6rl68hPyY3BPkhhEMNLz0NNhtGYOq4U/0WPXmrmp9gpQ
c+d5JzNLzZfY8lcj44CTg24Mehbe0VwDXKr8nsS/SN+XcbPpHfU2ARtbV5FsLw5iu3VZ1sE68J4h
STbE8SLfHuOR8Mze32ohO0ClQeRK6UctXKDFRTKcCAfUzg5+27arnk3p09KyqisWC6JmEqM75dO3
EkLf3addNyMoKeXc9cD0YMwG9dmS4mxZ2UlaafwcYOXaGnFag0tpKrkohvhVs8L+7uk0wqYA+c/k
dvdefU9Mu/mmSWS2VT3hmBActHQjITGkA5Bxb1RLvOcDPSBR3VU7a2UzIjS6edDHCdGA8btDFewO
j++EVtQcrbH4KVKsiy6GBkL33C1a1ZNvO9puktRQpPTEhAdwwuBQ3SYVf8dO++ocpWO3GZyB86KD
HYbQMH1VuGqAHcVLkO/ptQ27hsMaT+sQNNyMxXXMnezQJBnOIzL+pGseO9CJR8+t5Kpq1Q8coRdV
GjMYPHkHpYQVqJiX7ZxeNEwzzm+KSkqvBoF1O9K6V4geunY3UUPdPLfdHshXIh7M10gb7MnUIk9B
e85IDyTV8FehuuETMuODgBiGUCRLnmSGdVom0NbKdLrFgXgnwbw8y77AFcic+tDeNY8hoFvbm5SF
fsvYha287W1rVUT0u9HutnRFTXffl+7wSmuFw1cjmaVxrGVpkVLtw3qlVhreac6ToZWyhfdrGNc2
kGjHmEz8yWK8NMM9qr7wJ6f9wLsAOgHQsostQ+mYFXHoSSb3llqGNi1T4qs9UhC917YUlBea06wA
2XmQ5cVblJEZ5eMGXcaDKTcAdmnN6cx2qzCGYy7j5USl+tm2s9d+sCleabEGYd0CYhpc6oHxRTiF
ibjMFpsB4NjY0P1M0YIvU83yljAMd4OlQDgnGs0V5L26+87wzrjoGCZ5I608H75YpOOuXSf6GTVM
5krmTPcRolcALevkBbcxmrPHiuy5jDiU+8TvVxKe5poShqNCTVdjslLAJTWDIk9eJwMPoBuNnxJ2
zXSQp+QldLtzFGESrR01bQmPWhIeT7Rf8AOVZ7bVe07XFgHRGqzXRSOZdIWpZp1K23vTCQP03WwX
mIO3KpyCw6WrfjLMeXI6U/9haQmN5MB94+pVrYXyVoaNroogvtd4yqf3OHJDcDUTmR9WTc3YC/9o
CwwYlYmlidCReKE5Q7CX0YFLqP5Jr4tvHpisIJHDAVvMRA7ZpNFmC7vTBKn2VLn5FcUqdT3qkXWS
YR6Tgp1GQy19YiveBcK7a3KuvKBfd2EntsLw71NdNDtMphigpoQpm1GRW5bV1WYg4zeOQK/JEadF
nA8IIFLBRlmk7pcgyr76MFcWTubWp8HoyUAdo6PeghEVYtB3raiD5RBZN0Tz/s0phm3o0cHIhuTI
SHBHK5u+ij19qcnuPsLlxjs71KDBacOV1ux4QgROXJH1lKKZWWYOyby1JqmWXZHtGVbx6JGBXUax
H2fWuNQD84QogX7xbENJXyvcMYtWJ5m09XSESIF/q0bwpKQTfMGRU60ygwuKx1C1GHvwv9T0kgvf
rvLGH7VjXEe1qQaXtRrj1LEWwQ0V6NU0aLYYdbEXMLiXLYmUCRlwN8wXX2CYHxPSOLc6+NKFNpEl
kjJ928qBp0NZlaKJaPt9bORPqdKwz/idWI2a/4uCxzqSoR0umsCeYBoOe5dr29V0gz3R51QVPfg5
zx/fXckAxta6BKucuMJEPYxjSNnkSszcTU1qIMHVZCU6nPTg4tvMvRTYaPHyfXUq5f0sZPhul18S
Sx+f3JR4tM76QlRkcPWC6g3CgnFoTQJvzEoq6k1Sw+rUcXaa0R1LMZDykiD1iwsjP7sAISwuLMgt
+/yCFusQz78zd9psaS7dOjBekPjvLC3MmbRN/gG2HaMv3X/CW4QNvXNITGwJaVVo5xAX5lu96s2t
QVjaGrXtL3rjsDwL3qzS4+PDI+5WQP2nyPhSDuGZ8kgeoJdvmzSaLiDiw6QZb704eVH+pbYH42bG
QYUtsybNsSynK4Hu7qKymnDtY3wJsXOURmttQ9XeVOt3e5LxDqX97NaZfTba1lmOkVGezbi/Z6kL
htdNzkGYqWWFamqTGdUhCgwyEHw/3j7kmVGSmWtbgy3L+rqkXyIZcjgN0yBn9pT31aqZi3GhjZdv
vcX8pkujxUNekkPa9yGZXgYlvxtY/m0G1KfeH3a6L6d95+I3511QjICngt+crB7HODJZknvJSRuS
4RcyxG1s1DxW2Ez7GdYsSFQgsnmkptTtY91lPwHiTStkODrFUSkOLupRN8yNJxxUn2JfOzGlKS/R
+FWrEGqSOZzcEEQT+lVzvX/cCMSu5zpXb3jjuh2VH5iK3Nnl/hzaV8R4OlOUSPDHAG2rfMf25kUS
NNyKz7KxkUoGc1iyW4UQyUCWDgN7kMfYqTT7QzqE1jkN60//ag1kkOQjoR1LvjmKEz/XbyDSk3Nb
BaeC/QhWVBOrJhebnQj8H0z8dywG3bGW4l4LYRyj1LU3YaqOCtA9VzlHO9sBRMywNt2VMWpP9qB+
sr+WO00538yxyFapVsQ7uAjGgj3RMXOczwz4/L0v4gBBrv6jnKoBbVChwbly5LHrwGNy3uywFAsm
Yhj9mKqEKx1Yr5nirrUKm75QSQ/ebogbs4daLLIgr/e0gM193XI3rkYbHYHSD5oXJFzdyFWQRQmM
l8HHlh1xM9OmuUCzBzkWpU6qaj7d3Izs5llo0zXMboqkJggmgC+CPgH11Vr23Y5BhPXmlD/0ifpI
gR5u2Y3tqcPfOGbkUVpPLV2NuxDBhSCIimVSzzddrI83RW57ixMYDzjqHlKT7bsTaEf6CwuSZItz
1loky+fWziWIizXajzdTFVAihF2+NOm8HswUm26fSep5ZF2bqMjblbSTN5Cg4uw0Rbh0oradG1xg
WGOP0GmliyU6zGGLN4gXi+r3yC9TNnAUT9Vq50oXtVtjEho0N0ggDfyokj48j1V0M0nKipMw+DS2
BhLlQjeOXHeBP1Y+STbsFnWEgYcCYgAqBzvfBQgFcf3izbSdbs3Ut77kGXz6VliYY1SVrzULQl2p
Fi6glSdbpT/LgRlrJCHTCqBVpyAXxCQzKFsWrfHrkUXsyXw9dU19HYaBOL8kmT1bsLJIfd8VLuNz
Yp7kNcZXe9HynZBlfKoYeSGEBHfNfGg8lF4w3OIpPbj0Z7R4uA7Sfa0q7ezi5tzYntGuukDfI+5Q
5zYN7EWbR93Zi7KrVpNT584bkqh20ks+dW8TVi6vF+aPofcWeR6Q5mV35uvAkhi0bvLSNy2D3967
1NKsvwZ5v2ns7LtpBhH7cfO5djSypkJUFPD2MY1bXX7vZr8Rzs5NqBG1XgYT7HKfJDPEJzfkl7hY
G84GbNprijFAEK2brj16D0vUOpgUN48tw9AluPI9aSKg8/ozPBZEUaW59kI4qGD2MTizpqH4LiaO
SMVufS5KUsNID1HFHoHxJZP2CvZijPhyShA7gq14sRzFK2TMz8AgNKFc48Vo8QuNhLWbob+yzQ5u
bmd0TDCwMMjWTpjf6e8BFZRTN7zHovrcC6EdOsdMn4At+2jofLtRy4clwZ+Dd4gMdDlfye3qo+ib
7YieMeNTxHJxibUC+yu+b4stuS9GpDxkxK9Vj+BSdqBA/In0hIat3pI5iraBRnKIUnjmXjGkJ5De
miL9tyzxdbmxMW19+aqlRbAWfqLtGcFbqJkmb9GGJvzIkpm9zG3vIFrAsZnozA2JOAYDJ+yl3r1A
KMmJ2jDLC7WriVFP9I29xnPbHXWw8E6Muim7Re0Y76t5mR0UpseWoM1t2dfPIiPsvPfOFiP8HTpv
8igLMsof/TVdPqUBFXVTBeqqJrYLjZalm6kI31TVVOvIJG3Fzip5tYYbV6PkpEnv86MFk3mDvXRi
09iJL8R/G0xzEQSVy5bTbSI75kh83UpGottqzc+kcYg2Twb7VvT9Dyd3j0EWDmsJp2LrQNpdeqPz
7EiS2+vSQTZBHiVXkuDeB4bai6phz2qNIV3S6hcv+27VyWteROZK0jJdWvgBF0XlUByBg1sOs4Qj
DvWvrZECjImEjux2Dle0Ro6duHCvcDoOibI349Qk2woR9wrK1LTR4rDemV5J+8+jsiYDL3sij+3V
75OnYIzsfRQl49ruKUBcvQcpCed6U+bOZZRed6zUkkRuuwzVwamsnx0Si5MB0HGESI2bGvVEojcc
boE7kCajjViyucIlVCqrKQHeW+McXeLVocDo0TjKyjnHos8JuA+vQ6FvfK903ofqbE6xf7Jy+kiQ
XCOQN9MPoTURMTcdx1Mz1fsuSUJq7vLnQwwfjv63onLl24JeVbqIHT8k+HC+vHHCX90BezqUBnyd
v+DaLxU7JsRxdr/rjW8UXAl+OpI3rGbMzpZf3no3odlYZtYmLZGnCs5mqH8DROGuOZeDf3Iio3ii
b2suydfxVlRTr21aJ1vGzagHEsc/ITj6YldVc6wjPBKdZxMNnYXgA2TWgvWQKB78kdEHcCU3dJdK
z9EkpeUx7DudyXbAbD+I4hfFSAKpLvqQgpiatHZhZ6K93UndIFK1ss8hsmhIFIOtnlUWwwKKifeh
rYQddm49puA2IEvdTDHSpdeUQAAKjp3N8Cl1tU99yPzFR/N5jER1lcksXgy0lWkxPYWGHR2G4Kny
Uu/4uMlIl9vGMn/KADKg3LR/xuxREQ6jnlsMWvGu0gtVcnkqSBl/E4mH7pRkKEj9V6sQwUtlB88Z
J8IxksHalcF8VguacWNGiwvP+xUlnLyaEECCUM9Y4zEA03bVMNl4QfarDnp97VUTFzJZnSFe6EeG
LO1eTYDSY9JmDw6af0NopxrK5msypuLefDMlnPykFK9cnY1TASlo0dRbWzPTZx1l/To3FCMbw1Zn
cDtLbRJyO0rIAr1sJvzuLBZG88QWRdvpQ5VspwSFYcz8Q/ebZKf/GGMNbC4Zllthac9Fyz2zc1aq
NYKzygn0KRMPyX0D6tMwvyZ1568NEvA2pV+nUBfo8pLztRgoaj27GHd4HOhhxaa1FGa9pGGT7BSG
W5YggyA1u0IupHJ6S7nvL3siwVZsRtyVFtbPurRIrjbiTRtb3lOB89xq0eqVvnHJi//h7syV41ba
LfsqHe3jRiaQmIx2akKNrGJxFB0ERR1hnmc8/V2o8zvX6Yh222FIIVEiWagc9rf32slXOy8Omr5s
7nkCeIZKTGynXXwqC9M5xDlCoYyK9lRpoVeMurhSwvrOj6Dcqpkj+GTImxHy7edMKNeY27Nd5cTW
ustttTE4EXt4dOsjjcFlOEJcryi3m1LttzbQsEQ/5ryz4Wruyui9DbJxH/rDRG2V1SOsRhcfAAKQ
rr4903pFCe/YZQTKf7tFvqE3NfuOWU0pI6s3JH6CS5m0A5ANI94R7GU1sqJiY46EOLRBGp8mIBWk
jg+gd/6RtsZXo2zLpyZg3bKV9L2qlptwdOfneuzzmz/+hYbZbvuQ2wWSz3SzQj++jgnNsHb+WYuy
OVLmXmHNE9ho6C3DI5u3ly4vdWAf3B90ZyWH3rwQOjIvlpv8wLdJD4UzaVeG/S8uHIE1cl39NA5E
uH3YF3X9wp7jrqYqs0+NvvWXBmaNlOa+d+/o3smLpv1Np7bwmBkubcxcdYYyOY8oI5dUpDhxgoin
LY7Cs5UY11gVxdWVdkah9du/v9F7ngss2SBSMexZKqe/xMCwquUDUCal+CFzOXuN9IGHRAb92WiX
8oZuKldDPdv7R+BCHzhB6Q03SkZFhUf+nNGU5ZyrnpGVHmjFeZjij25AyYMBfCsYWDUhXV/pCBQE
QFWNEqXvHzdFvgVcv7G2t5uW1zdmvXfMFoOtZXt6RAO5LSafOzri3RiPNzPgxhn4z3UoxytfASd0
Z9qlRPa3iV+MWzy/XsGLteZMIze4Q20KV6vvGb7ODmiBeawCae0okvoVLOuJbfs5JY/aM4l82Jf9
NO7xMWobjpH2vp+qLZfq5zQ3hgtzA82rBnhB1TJ2hD0t94OLZ0+VK4ZYnFhzjsVYYuJV2bE5IHY5
K438xVIryrG0KSDfWIhP7MOVbPBk2TlR+uZUmQCsmhLbHBBrbc33hCex7T2nQ5ALRvneF1zLquEH
ATOhMmAiND9kzlqWtQ1EDzu/obfGuRzkqRRzfOWevACAInPthCaziLwsCIuCR6lbU74i6Pco3Wis
e9MeplcVq/g5YMkKJug+wp5ehoZOlRJaBb4yue7L5XgGbQrA0xlxgaBRrDEiKSb63+sOXw4RGngK
+itpe3zS8SVTOvEaA5l3cMp/IOWpg8a5+CmHAIUQt0m0yPoyyCjaFpH9zmhZmDrnBOnaXWW26PaC
102r9HVdTmAhcXcA2Ioo8qSbKE2zU4+bjxRtaOKRXuKTERIhQ6xjEVTxrUfPWFsjUm/Txu2xxG7B
TNN6Kp022sxcuM61pX/41tcYWCAFJGm0wRmYV9TDimA+7gIy8yspQrULlf7WG8VvpVfDk09/RuY2
3J+5AJW+y/nDyu5zSCB5rL3c7Ep4Ytp2yKKXTB9AJHVWe5sL2jypii/MMF0/JnNJylu9pA9338qJ
V0+HPFZXunzSVXyyp9dOYUCnH8VlgUynK9g+DFqwykzH4Jt0/Y1eGHuNm9I5Vb817Lhe0AUbhhIV
22Znb5hgBusptcJTC/gA/lfiv2fwYpyQ9EguW8bE1TxsozpCDQlwMKezCjbNZJReniHBtsOpm/rh
9hpgVjqZYBGy+J2jU7XBzByzIddi29G+5PgGoxIwiAc9z96wSo8nV43DaWJSNDamcaSbqLpQXZN5
rjP/to0gPwndyE6PXxVmmZ+GRL4HVV3ufKOY6Sfgw+NX42yQDNUmtCQacW0NYdsiaNua+ARqCcRZ
17GNORHUhLEr7gPxISbJvMx5D/9sjF2xoguGvAI01NepDmrqQoix14GjVmMejpea8f0jXpYzXn2Z
4x+MWNdK+davhvtK6MpftMt0dyONypNN18CqHUDNW5p9MpIlVBAhBjbFfNH7dng24i9sieZLqxIP
/jZYMQFFOTsVZdNtgCjp66T9W0TZZ8jJ32P8gKqLe51NebZ3nG2PjMw4f2XRMQrGT6osWOZCZ9y4
jsElMou/H/6IMZiQp4eousxqCKhZ1nGXDzlCpuOUEKz619CN9bMWslIiQ313fCExXr0Vboq/sjXh
XJi8jWthLX6V9tQr9Z7J8Y49z90EcfFD72TmSV/bTDpgDrATF+UDLWpa0ruu6qCvTFwMnf5UMy46
uX52LiFxbIaSGK8qOHUbbUdcw6XYyzTeAnLvR45J1qZlyo16yu7Qwq14+GT7Wn+KysnYRYtxOdcc
sCxR2q5TSkHWJTm6Lf5uZ9dkqCfRAFuEemBmyeVrlzrVNnBYJXLhEzxnOrWO86ldJwu/jVYU3kqu
RFYcWnhpdRJvm6zrGe0V5nMUWSn+VPMQX/BA+m9GUzGMZ7VfuxaOlMhO0Ubz6RtreLUX5jHQNOuC
lMWxX9e2USP0Nye1/8kqfFHsm17G5CXrmgrXuxORukTTnU2qxPKp2GOsGsCc/kZ3Q3iu+r0xCLHX
st8EXQqvL6JriCC7IlnS7JvG2jbW4CVdbP8MNELVW1hQ3b3Q6ytgsnpTm1oKQAT9E7CERclQb2zC
xJWctHV5rfr2EgM9WWXFZ4akBqxPUZgiy3Kll3a7G3xueTamicnNq+3eTVtyLxbd7GPgjjj6svQy
5t3PGEt0ST850MDyVklGJJWdUMJFp/ZKtbSMtyXVn8wtiAjCBbMcV164oDxT0FAfS7P+FRjiSS+a
7NbS+2ZEQ3BpHHmbunBGqE39DQvhdAwDAvUiF8zDmD9x/1s8j8MTJVPiUM/N/ZEnaJV8xaJZHNqW
c5FS8QuIyX4/59Z7q+yUqzX19arQ/pgDO0UWJtUWLotL3GYgpsfUaW2l0jjnbfsd1FV7ivppMZCa
/waf/38FmVBKKP+vIJOnom7D/7X+rguM1v+z4vDfT/0PzMQ2/0uZukUk0TJtXbcWAsR/Kg4dygp1
aSkhpLKIUhpEsEm/tOH/+d+G9V8ksiUdpo4wdD6Nz2qK7vFHxn/xV6Xj6oZrCumaxv9LxSEYlP+J
qMDQSibPIJxH7p+4JKrn/wy92slYZXRCxPtImMqjJOfNdCau+zEyckn2LDbs8DmIse9nksewDSgP
LIVxz7sMPROZ8WhmjJOH3LqXGpaHudFzKs+0nBNtGa4GnqVb71OgXPY3qwt2QZDHL7hA4AtEQ3Zu
urL8MGqui8k6icT85Xfcw3J3qJ70Ni9PCSH4FSoZN5xI2s+VO8MfxS38YidQgfDgrCdJfYWja9Ou
1eGBmEUE5rFv6VAjlcKpsTJ35Uj+B27B+NO62iV0pMZXblEPlzO1nUeGU72chk9R1xu/icZfEVK4
VrXmtqzTlsGfVXxME1tIFVLSbqTk5lBd38bJWhw9U3npWhyUTeYwTirx76CkA4YSMnzjmLvBoOCl
2ZydyJg8TfPz5IeKIFn17dpuvmGO6kkGzLuHzhFbc+hxSGROvi2LVj4ZoB5dboFb2wo31Zz1yM5M
hZLp1JDBwymZvwtG0bDyjEPszq+FldHJa/b0d1nqHw1GJDkZdRCUfG1wFtog7zhQVT3gwzLc5/Nw
f/g2bP1loO4rgtm6Qzpvdppi6eVWEmMNfBen+BkoVX4LuvGTo/Swy2BjMYOIsbHUXbF3vWQI+l0z
kP1wZb4fx17e1Njf87rnwtzF48rKUmZkfAu6ddacFBMrK1FbaPm6rUW2Z/qmHxubvapTdfxODnuj
GHTdNKcGfF3JYl+qP7yPqn0Cco6yLEtcI46uG2pYX5tE85lvNCSAwubKJVdf26ZfHtwS21ptQtrj
TD6SySvbXeuGnhLMkSxX1IfH9SoAV8zRAVFZi6uOeTXJIo0F/CQH7S+Jvd+lJqb9FFTGs9BotfSN
g9Rz98w1pDyM/KMk6yLIJcIKjoZOkhuTUUo8MSIQ6MdA5C0nXz+ShQbNGVB32bex+X/Vi27EQJ9x
5dye/KSP9mGOE+sR/+MSL1yy96ASCb2495n6lYuDuoHJx8w2TapIerDaJxHxPJ6so+NzwRji6ego
P75FC2OsciB/GlxTaAfit2zh6zojDM6XgVNdRD4TvYbjtZrGWwwpfJNhpzxqPfEAlS3ZD8SWkNwk
p5LpnVYc7BnLbcHG5+oxkOM1xasT+0QC9Iy5kDFZ/c7uSqiN5B1eced0p7EOf5NFIoeCH5UeUgb/
TpxuwPDSGIq74XGjneb7EKGWVKV9s0WWQ4Revv1lBJUbDPJHonCbVjkt05nFduRzNYGhrbB4lAn6
On6JaEg+uIPUN7dYgnHJMfIN46IHzjslGQXFbDiOiGmveitg5y+kZ9dNjuvLMS+8dz7gj0WsXNLe
yXR+nvGYHoRt8nBH8Sn3y3DHkDvcouKkGxPWKwahpNzEMXTOTvTzSkwplzuMlQehWCbqorQ2Qzrq
T0bEETQGrRjX+RcDz2pTOEV8FNzuxzfNxZKgCA8Xeiw53tQOKM2Y1kyjPYZOtDBA5/ccMeZqq2JN
gbVY4yHoqRN3Px0X59CM6XYVm9kviS+0sKAPVI7GWD8mXyLsHYEHTFVZSy+5O473MpIwEO0Svwzm
L07CYbtWjrTXVk5kSWlZd22pNn9WibjqVZtfncF+nh/6fjEHLOAITJXrkwit7N+L3xnZ/RCU8Xsw
YGJ2stLZ5psCbsFhwty1QpqODogCzQb3vbtNa2SWKEQvjHQN4GCp/TbjYnjhInotUnOnQqO7WAJp
PoZqRG64LM5WbTzjsPoQMDufyVih5F1Lnv5tKCLxBF4Tj6NjL7TNfmlPnXUgXDUyV69A4ZEdUZX9
TWLafTf8yX9StTzWiUFIs/QHTIMaKmucjdgVNX03CdPdAS+EjsvwE7m8+IpNIoo2PQ6TMMBrWN0b
HoRGx3m5kjaijUQgEW33N47cbqcJNL/HQM/MKzYPHDT7LFHTqXKSzzSSL4wBtJPj40lM0uS1nn5I
nV67UHfeYk37zJZhAKrwhvaJEGfKAJY47PQ1cch5m2X2Mjms6iedqFcw9fxmmL5mkX9NFn+zz7Jw
x9TRPQQAdtZBAFWmiNpo7z7ABL5bP7vawVDGH4x07nsVVOZ+FsEN49Vi5HPCl3hK9PUwUYgqEvRd
FN08j7VLFhpE0g0GA6Xbn1Sjh/uoyj/90MRGlWBNLhNMAr3DVWictdjr/bLbWXWsexYt2Q0uYO4g
nbHOm2z0MPS7V8foUSvwbNs1HiCYsOLsViAcC/J3njNbxNPGbMaiJ4aNEzLiqhdP3KC56oL54ou4
P0WpFiNMWYzHKJa3OYLnXCuKNBTPUDAQXS5kf2x9SVrO1E2Pnbrc6KnmboZK/6tP03fWcZGe5En0
ufs+pcOdg9H3nIfIWhNKukqat6B3w2UY3jXnmfQJaK5vzAzDsdCGT0RMTXILtCgeWDdumVx0JU//
biT2FB9Ch8jFFNsMlpnI7uuGPbHrWp0zQCs3oGTxzyhO/m4KA3TWv/VKmM/4pOSBlJRx1hMj2sUV
O3XIxRQcRO7s67YDVCnD4rVYuK8uyu2202uDW8xU71MDpaxGwj0UWUBGOJmOwk+dPW93PO7Dj5Xe
U3/GujT6sddKamxxCMFASKE9tL17MiouWeSvj41J5SXkLJL94t62jKjK4KRkdKypHzugFAO2L7RT
P/rzjikEqZWmbJ4b1z+5LEDnAuVvHSZZ4jV1g3UlD49WJdp1XHJHpxvhH6KQnAq45a274blCYFvc
suM9EN1L22jmaw0+MW0BY+aSXgYHJCRGyfacxV8pjbkH+Lt/amHCcHT9dhsu3bwUaFxGaLar9uFy
JU2Re5OAE9Y7qe/xOq/wE2Zfg8IvqYt5XQ5UPFsYv56ilGe/KOt8H06j2PFK0x8X/HKgLrM0Fl2z
NVotOAxzLHE3upu+cLprj0UwdOLh7IOYpUnD5xZdm/QuO5VDxl9HQjaLf7p69HfFKKHdthRCKJUf
msGpb4amfQyYhSklfmltrXiJvccxIhGFtZ7lPc5yuRMV+egh6fLPvtp2DPxGbb5JM/mxY44dSgfI
rEr74nAuBPZQ1l44g6Cw3V+5eddCNVyVr76RoTovm3EOVRQcy7iB4Yn407b2yUnTXcUN5iyQaVSa
n+hB+wuCIDy3fsAkI5jZFOwImkzU0sjK1PbUynLTRT50E3opOK3F7S3jqDUirDBP7m6cWbNzxk+R
ZPw4rxDE031I3SguUlK02EfkLrWt90wn56Qls9hneMHXmN3N1diL9pQw5kU2jNYqBdY2OdObagBv
4Ux/hVgc/etINOPhGnJ2W+X1fMjLzl/PLe/5lq/I0rXXuDsy4a8/7arkX9jg+qyupcq3RjA8u3pU
MQ8+yi4u9iIhBc2AWBxNBNDlhF3FFkPGAXt9DaIYa1KPf02V7zDoVklnlgdad9g7gW4nErcrteuX
AvvCGIzjDefuuoOnfWhG6GEa3hsAkphjNQ7h9VAQfm8SsQvT/E+es+X6mhGdk5zRUTQxewpbWz21
Tt+x21mM+ycykCDwKq4Zmr1rnJmh0mIRaZL+41/9bTkM8fWuygJ/XN/SR47RcLkFULwXlGuSqe7Z
TsjxdCnTpVovX+zRD9aQ0+NdFabPSabiC39+TOFcbizGOox3GNVGJv4gJi8I0mqq1o9D2WAP4zkO
MTNT91ytSjRUsBrZV1y0lA3CsjlXXVwdsDXjSaRN4myi4ubciTC9T9gmrGrauhhH9t1ILNrqk21c
BfxXI+JfbTjMzxdwkmC33JqocMx+i+G+EDGeanSbxx9GvRPyZZWrmYyol/uUOLpmdg9cjfcuy3Fo
ifZQBBgIGMXhGuewvetMTCMRoO/9NLsHzeDg26FLCq3GFhJlxX7MeCorTdEZb+hMCJ1L7tYDYVqz
2VAfvXUmBxNG99XrnLBM7gEryyRGqsa/toMw1ECT36Rt8qN0wRvSKIlTliVvlQVcliuA0gHsECoc
sAm4LoXXbPcLCzc7pm5/0IMpXkdNC3e2lDH0vCr0cUfqPAIhHVdpEH/GCdklv3FStliWAV66bZO+
xzgtaWrWTfJNTo0hBmB/iLm3LYZhb9Ugl3Q9eELizF9lmX+6NSfgonf3AQfGDWG2YONPY3hS4/iS
Cav3ilY4XuobVPZwXCF9lNIFT0wj66LXeUmTRQm19KZtLW7hEXTzC3YAsJNYpWHjdxkbOKY0GFC1
Z2tajwl9+ng4IP0W0SldWBju8ljWOsOBweiPWZJcyqn8YPhg8fiBvnTIF5/KfPrVZNRCPNT+uPCt
nbMYk4cZ7ayKks/ORYbuXSvaJN0ME9ixLqau5UeTFhxe8WXEYcXBUY1QpHVVHWRl/pFOTck9nHQS
deBhQBppsOcpEo+rxthM+PR4kf41FkTg99Z+m71gK+Qn3su/BeeXbR/TCh8G/c9klrzcqYtBiJhV
y+VzHTaKby6rnH23GBvEMseOcFKshkkLdnVlw9NPcrDzCaO9IoTcOekOftnaQb0s872SbriJbGHv
k1LnYCetS8K0+KIpA9cXpxUV+WInVRcAuDB/CCkRBayKrT4EujdBCdtbnisbyjfAteLRo7/MV9W3
ZU4/GEVb7p3ELEb3UvZJtC7okrhUPv6hMWn2Nf5XVExjvEt9tHgNJyYQIFPonGYRLkE95vqMn87v
v7i58hdS0Ciz037QC20dSt1sb3Vxw8DksYu3V5/9iNk/UcSq5OeCaOV1gKhmpjEzljPQHbwXTbzA
cK0J+YhgdDdRM//jxDSijBWTG/BhayDlzjnVNflqBZZxjnBJeWiwRPK4m7J75PfQrw8Gevw1hZ5P
JX0QwvWhLcLJmkOdP42Frs5Y79MDabKmwk4F/V7aUMMx/jdbCaR/hdYKc8uP4YMq+PNJw/RwMolp
irbcEUPatFnov4ey8TpRJrsgJiIjDU47AFjMtTufZzfzIprFn7gRtF7npvqqTAOxdSKQMO3k1GvL
oDdCLlvgSILqTLXSm1W34xnuythPyX6e6tuUtdMpY+o8M8h8pR4ka0DE2aFrXrh3eHGbO7d2FPeH
JSt23xNqf1fCcqxDF/gFZ6KMRTWkmsaNk+qj8JGufZxsXTR7FZ7EbdEMrC810BCba2aWU9Whzc6z
zBoJU+arb7qlCqW4AWPayWVuCh+Gfi+2g4MkPlN3ivxlru1hYODPoZpkl5SIVLbSYLAM0WGSl47r
8CVKhs+01Zr3ypkRDPLfraZFLyqNPh/zaIwqX48dK06zlQ/Gaivxyu+KWXvrEWKoyatfwoT1xaiN
S6LPAjocA1wWOf2weF2D8tkI2vQ9NIwQ/P9mMFy+t3pi3s0EDx6ifh2EYvZIeZ9X8JCj3Aty91ZB
OaUr5evM+IeLiKCQgIeavfrpMSUeNUNwa1bRwY2H1jNCuzpEk2ePnPeCQcKT91uTQjKOc9QvozXJ
4K8129MtTSlQNeC4Yi6+6BMGd+aXQPM3ThujHWFX3DljijalipOZx39jVYsLBSNbMwsrppaAoGIg
UQRzdESMRoRP1la5nXOoRoAeFp3ffuVl4aAdGnCbp4hM2jpI3HYXjJV9yYtC21dO91JAM/Pw54hD
D2/Q1I3c60OGnCSlig1z7uiCL06nxyGhW3oiuuWOJGaJzq4qdSjNofmUsHaVRNUEzzJfVTaGe/JD
HPEbfFeF5l5E8ccZW28kvrmuF/xkKNxfocZPy0GfweWCFEBhW31rcFKIOYlWRsdthpPNcKu+HLWk
jo262tSgYZTvF2fGLCYefijxjfgI+9b4CrRP36ejLjLMoyst/2DpdnCKnfTINzNcrUYdEHJrT8UO
fRkR6zy7uLbBjY0Yk4lnLWa4UkZMyEmbHOJ0QM01nOQl7yrPnXMMymY5bnufZ7ZYxFpjaO5mVCNm
On3KmTa0t3OsEyVXOYuFyN8xi48WGK3YtH50IxyOPTnJq1IFauTwGkE+uqrhEKChn132ZV0O/t5s
KC1pLGbStgtNcLa0jIv4iAPKwSyHcI6Kldv8J9C+j0vmfR0MybjWgkDbAxYm8ddNwS5PiLSUPQkL
vW0w5pXQOx6KRT8D/c8GO/O0qKBJBwvLtg80jEI13QllVLiezVt9xtWDCBTeCm26Fwa3cQounjrq
Od7pNp4P7M9Pg3J+erNwaaCU7guusXUwok046jZY9OVKSUYcyTlmgmgdtE6ALXRwQIWYWB4R7SFI
PhrsnLCQABFl6AzP6CPrYsQPOMxjRjbOotWcaSLWVWNPG85GY0BwnOQUrDQjgxBNrsMZ9F86qjmO
fWvbpW30YdF4gWPrvTJ/+p5OFRQOZ9ML8ddK3BjJEvnDCTg5YzA62BaNbkVZPT1G20h36TMcnxeL
KSleqWA8pJN64qgTkPxPqCGh9G4VYgM5+6kGPrOAcbg4/g+9prvrrmNiS0AILZg0nN+TGtX6VU1L
JOcj9oqYcA8UvuZ3XxLNHUp6gRiK3caMSnAHX56jYVyek8CLIOix44AKojcMkQEYQzvaE91+TLFT
9iMLhGMV2IMXB/YT/tDm2NfrsYOjR+6TOWx61xjeG4k7HuXyAQNchDSYAcDT7b48tpGJrS7tdq3v
f2nVqAF1ZZnsYCNwuGd0V6O4Ej1+0fJYHEFw7rGyYTFesBJNL66cQIwd+dPuaDcKA1xHiVHTaAXB
82prga1HNO9CqtyABUWLJWC2umsXcKoeQwebKCQFA6vlaBTDsQuC4TjiL3T4saHd4hK06/DGtWJT
4xT3jEw9icA1dyK2nsgnJd4wV8/K17nwYv5caVlQbB9fJ7HVme+XBJ6RYg0QOCM0t3izO2IeCocX
/FJAMc6450jN4lroJr5QIr2BMML1T8uivRR9V8d4mgePvqFDVc3N8fEh4LieFMxH8aRyiIT+uc2C
bV+2/s7sk4+iTv+URRGxFgXn7IHbiLg6Gmb6lzLnedvBd+Ja7NjoNDkF70TXVuT1vIGC2NFks2Zw
VGiYPWv31+x/PuAgOqVne9D68Dbs5mgvH4KEZtggnPQNVV7lUWhEEJDA/tOk+4B2IPm2eKpn3isu
TgFlFonnd/050WNAZaM+bItw+N2Gbr0L9OQFFwhAqQA6/zQtcwlVHJRw1mQqYGkEPTdCKXmlc0rM
phr7eJRD4qF0xOqsI+pgsaNDuj7OWXaenNHwOOoaI0HLfKISqndICSV4XMBr7bTc/Y3n7g9AUI/R
8escp/9QWLYTDOkZ3jDIYJe0eFaWdEJzlEYQ4o8W79QW9UddwaOf+ukL3lsP2GPDKTD1YMndmtGR
h6kEYe7oeKRCZtmTGLuVH4zUl05wT6r8TRgLNUcI8hokh4/OCGqxYwsszMsDp2KpONvREXoqhg6M
HahEPDhYPllT33vV62/FTJ4hTOw9qbjwYFd2R/S88AmmTG9uahibx4xkbgoyyvnyfz3BmJzEk0YC
7xcwJqI/nD5Mu9GOpTRfQzC3O6HZxlHk07tOCnIropYxP/xlxhiBl2gDa3YXqM/JAmAnxTGQPg5O
qIJwwPKJGjHGJ9xlLGetQlK2TQbHUJpjtu0KcBY4HqeFQzcsH6amhLtmivu/z6U+tqygxsIjt95U
1F/qyX7N3D9m+15H4Z2oAPbHrvq2XTmgXLjdKsel7mTCXM9d8ncU04Zc70Q+iKy65gprRYPGAVlY
WzVNawG7gzgH9dDYk/rVj5CGryGQeQRHXmMrb+1lM6ZorlhKdvQYMC0a4g7vx8b64ZjiWgasI+Bu
kabONKDeURxxpGBQ0ZT77ejll4h63rz5qU84AFsvY3ObiZUxjmYpAIK4Q2741PLyo/lxwqdMWh0t
eWfRkIfru+VSrb/VonnBw3GE/bbyp/5eYnvP9JEOpJArEVqQ1XUbIYmEV5n7ltThFlTGG2X2/ZFa
he1gxMneXCB+lEdhMAEklY1PQVUZhK4WRl6Iw2eycoVI1zERwsuWzShkVbUgUL2RIfPaAsSxcs5D
y3WwkpBnzKl4Jtoh1zqTpGxj4nHbcGEVqyzZQa4M0O4AKhZRcMdxjBqRL3kj4J5L8eXMFj5FL0QG
J44vAYQtth3a5eZNaPSMjmdXLJKGgEtIQSX1qtCExj+xyQAw35chpYp1jWSgEebwQ3i1k5HhA1H7
sDZdL+BCJK122BsTxdakdemFYu15FLGLWB27qhw9kzzZ3taMdaCnOyt2IbMP7NtlhTmcZ+1PFuIe
04OZMzOmPC75SF/oA2vNgnI0u9QlWPYnB2KQtn51dRYeX/egbo2m3Ad1AFJjYQmm/vSLyQRXjNiJ
1uYU8N5YYLjMUAKScAsMLCMo7pZVtpsnce4xV46cJ9HwOkHfXnGcTdqMSAYHu9FW+LfG8SOTbr8z
nOm9XD4NqA0bXsWr02jPnBBo0kj9q2D9eWx3jw/lsrarKMY1ajq3SoSnER7hVveLZlWrsjrSwEXI
yWSJ9Q0OxEUIVFYFW9a6iruKzr0w7XEsE+/lq618fu5hACMBw/YV1wKGJp9DX9EFT0LwT7jBsVTd
tWxnml8S3uhJMX07xGWDiDlaS7HYv7v08pU/fjWk331EiMFuiAqNhfbJALNYizx7H5+NHFcmOLOy
XDxTHHxLjjPIs3BB9byh67Jel4oUdmbf2a8WxF91d4tYEbAK4KeJjiGAlBHKmX1xRzmu+7j/0O3s
uwswkcLun9dayvE302GsStf47S6nE3PrGizPRs5QzVHuRuN4CgteOkff7vNDTfer0qXhdXJ4N032
DJbzYjX7CXo8fsdVTbJulZWV2qaOQzFaCvw4dX22rnSiEJh6umMq9b+VMg+KdswV1kXvsW8jYHUH
rfk2hPaqohHDF08Kjr5TENBmKtW9wYfj2Y3tY05NZtQypgjkyq4d5YEeval0qTOcLC1PGdX71McB
j3f9lLTjyUAROikRbiejVnejpm82Ln2WYms880q2GAGGV8CIV062z9zWnA15mnqbuRZ9ElH+15Qs
ENyVN65QZI7m9MPhnVR1JYDzfrqAqNxjkBedfpibyV7nA43fVtDnWyX+odiO01MBzIeVzveiHjGP
Rr6XmivgKnGa+ooiWvsRV5aG8hesoSs3Lcfj0AHhSCtWwUWYM+yCEMprteQp8zB8Zp3wkRWRMQBd
pA7KdilZGWXQQEYd/G2TKIJ3VKMi3ma3IhOCN7Dm1Uble2bSpPtAEiZBsVNrXdN2XWaKAyFj4pwN
ckHm/IpSJzkIudTbT9eekcipjhzUBBw3XTRc2wATAAeTtO6+/Tj/LXiJF4j1tDYlfEz8G8Zq6Kuv
3NK/tHidGlR3iZKeARH/JjTenwv8+FQQaMNhNBeWqKQGIudmDRQghEGEmW84cOOR7JIr7KmQtSND
x/HNbNdNgD5QXtFvODm/uwR19rL7I6S2b6TuH4wSL0xFItOV5i2O+eG1dlJ7MrPjFW7nV5uB7R5E
054clTwO5j9+saA1AYCa3CXXtYWv0i3+/jd357EdO5Ju51fR6rHQggsYLfUdpDdMZjLpOcGiOwh4
jwDw9PrAalXfrturWppqwiJZhyaTyEDEv/f+Nqjl9MXHLlo2GT2OMnnztxXpg2XMDnKnbLJwkyW+
/RI3Ytw0ZKjGBdP74BhBXFw49LTQFVrurcag/M3X6ftxGJARFoQaQ4kfAijMAB+eLoSCgVCm88RF
sCTnOy4kdkvORxgDwngFSsLhTpedKQgJd2Z7hUDCI6/z5ZhEbPDgt89TZz18t9iwznLKJ6kJf6Xz
AQUARCPDcZu2Hgtu0DFqJEy20UI1R072vnDmbDk8+mBUIZOm+5oUPbTIaVziZGhuQQ9cQrehmGiG
JRtfjO/FxcMDyVHq1E4kUfsQyoGKGNd1DUP3ND0bHLBJ6jmE+MItCxQ5yKIkhmljuugIGupfQU1z
HsE8wC8+JT+IX+U2oBspYDDEasUuRYdXO508qBeB7/Zw7sbjMMD0td1xodV1A1QN15ZlYxsz7WJF
bXJOu4VDs7Bw251pud/9aVoPEfO/OqMqk2CjgUs9RiyfVnS/IqCRCLffzPrBcq16D6cNegMNwrN+
hfMH9we12E4G+0S9FHCZnCS/w1zhbYDD0Q4JWi/KvF0C75upA3w4TN++IHeBKsMxvkN0bKntM0l9
akluHwd9Pq3h0KGcKHbT8OjoxYsLUiNzOn/BKuhWPQJJFEtOHTC1C5KKa81GbGqS7MNX9Uh8hl+M
zHu2qMbxxswBk0RNVcFWMb885sGVftRI7axDmTykZWXA3RNLq9I43/VJsyAwtYPoAivOXmEHq6lu
l8s4Jhyah9Uc5uQmraf4/qNpTXRrlUbduLdTfEBUuayFpmbmR77E8nxHYTttWVH/4RKHm9q6XzLm
X5UlyLWz41m0cVvIRswdl6nf7fVabjx7qA8F0RyHePcO1zMQztTcxEQ5wxgqQmqD5R4SnrvQUFdS
if5ScnWA4zogjKbLKii3sNWNLXCrvRj0conPMlmFrjkSxjY+kX6tpVO61qqJaSebgHPpcZythisn
nPogommJx4TstDe9VRHZp2KmBaTx8OIUp9Cn6twt7Y9UWRWJKFffdBGv86zoXzH/ZLNGB74j9Y8I
wdo2rbO1x5dsUm+41vnQsdMbsCHN30U5ur2pyHhXNi6ntqDwm1bX2NLKOyfLL3Ha+gf0G7gdwfir
0OWwgztFPtLPFxwhKP1OmpVlSm68CRFRM5TnRFWLIGjtXYc9L0t7KFKesSBnSTk2V2tZlWqlawVC
M7rFKqS2rWaQsihVtg618LU27/I2nx7LbDtxRdmKrbUyTWODQ75cNi73IpHpzHpdpdN24N/gG7NW
aOJkgmAI9bnzkkPoWHpNh9FluA+zmMO9MOVyIMG/1LP5amhcVHhgZwKaV61aIKd6/NA5xrOHfAQ6
kPkKNlFw9WRw4kdanacNFg2O6VwfmMis5s6SnjwiU50IrBq02tDr7JvGEfTEs/SLYNW1LpykISJ5
RS9NJuRunuK3jYMxpgutZcz+n56I1WSgGGUjSbzBlskaX9aFPo1z4JLgNQwuGw9w/wyj0TYV6YGs
VvK2LsfX+Ja+108r5eU6lvlj2VaovL3/FsHo2UgfAr5MR2xwxjyGzI4pJQ7rnCQDxUYFBaHwXLtD
aFEcVB1bpPjI5L7sI4Wxn4+eiE/DarBMCP8hc05dtAeVz6/EgT00ax9htShkilTpXd8eS+fRc912
r88793/grX/70OXg5IwkUERUFgdtrBKGHOlCZRm4QmuePf28MX5/7//2c1mM7txy8Jz8lBpSj8Ft
UPT5oY8hTugD58zR6QiQ1N69zpEwIa2M26jdBnWiDnHcwiCa35O/v/fz4b/63M8/+cdX/Kt/YtsD
h4UIClpjk2OyomoO+dbyTF7DW4cGWW29IEUHsXlaaQ3jGWAJ61zWj7ayv8j21OcojtQ6cMhl2pV3
zEkwE0bR842NHXnp8K/sHptpSx6PvRIeovLgmT0DwRHZtWuZFqo+vuHK27LE0k5PDnjZ+XI4q7lL
UWY2hKcRurnZolQy5hBItQu7i44h/5+idDrRjXbZTaR96uDtzUiIrtrpL9bMYVnoLHNdQ0e3U4HV
hUSyMI33MKbgdAyacJWTqdKMmFXSctlCkR6gRexQBOarx9KxD5xVPlhv5DEuYxjQ+MERfhaxtU59
mKVjHIEfrIwWEdRxmQuNxEITea792GJmaGF+7HEUmY5HOoQdJVDxpy77pTd+dq+MV/JV3+SG5GrS
g8ewgruWWAQam7Y8QGMBnzzgq5lq017W3jYpO7AqipO9GoqvaYxP7F24DerNE35o5tITS8Hopbds
F8jmYbyUBt29UOyuGbCgXrviIrJWPKhHVTtbTunRHPOpySpFnw0DikU80q8y+H22M2vvIdeouG0V
wXOji4gwWv3ZmrJXr1P3Q8bGgTpOdjyZn+LpsRm2hOGRInVrSw+COFhz/rqfo4x24T2QKe/Y83Ki
G7KBWqLEHVZQ7rzNUNe3addph8p3u2XQkbkP2q9K8MJtK75h0dA/VczRj/EOKtCictv6WJCpRKte
sGh29ZpIegQIKpHE/XyiUUN2RznavfS9Bnnd7Fd1T6pHMwb34BCNWXhjVq0b0Nn7GLkliRinKj/d
JqyC/HbM0ukT3vo1DCzfN/e08qbHETR5m2RqZ89nvL4owZf15HdCSnDWfsFzYYSZebTd6ZmD4syb
Mtahr+SuDIielAmeb4phfh6/UZ8tx2WEMui3qOVUXY8OJ+/s2aXJQwzWJVb43uQTodnk6OnAtAPk
RXz44kpuBDMA46efb0TPuUUIlEENI2fpaJuWmUEva2eHb2NcgAOFEOPC/alHj6oNzdxmg6+gd/Qg
A0axtYQ+IlpRiggBLAF/b6W3cR4fiqzj5/bM9MeFG7rOUgPP5FYaFw77YTyunP4Tf8Mm77WWnAVt
t8GdquDRl2zf0pnVGZ08YTy3gyBn7QfvTWncWLGzbVP3dcrTl6Hu8TQOFEaq4NWijAMVO+7ue0su
9EmXh05mnGqQzGzLxvJM00HTBS9G1ekb14oZ7kfja1KWI4o/86g+pnQ0iGmh8HSp3xei+iafBvgq
ia8dRoaFXjnLWKVbldjRNZcoW92UPrkw1+mDZb/O8QHeMQUho/Dic5bEO10L5EYrbHkCpeLvh5yu
Dz9j6qLsm2LwtR0oFRTHGlgrQQc83vJsdAbHmXfHTJObnBYb/EVj5V4HRjkhimOJqWPTjPIunU9R
yi0KJlP4FjyUB3THeIWg9uClzDlSMlbLZlYditL/iEkf4Obq8rXhpePBnC+/VjCq9xue9jCHBIO8
fJQmJVYhrL+lzo50GbDP2AZ5cwvkDt2qjJ/jsrTI4tHzQJqiOkxuy10sG8OJ1c9k/TOcbBmH+IBB
XilG4WsqR2A5z5klFYuQ5Z+7rOzVa+9Hw8HqBvXbG39mvMMDDdcUe51yg6oMAyXCg+C3Sat9ngLV
CVpTR0Yo73pD0NqLoPHzpisxqAidOFjvBU8DBKkFuQPKbgQ9WlY/fGU6tdCej9W56qYjW6Yime8g
SQtTJnzIMzaKJCfIIzOwPjidzthpfjMVPSPCFmWxa6L8YJjR01Tyb7Om567mmN0RMAuHnvoLCnfO
cJWvwQHAwWpe0xzd/OV7cLRUZD/Z9UDozkXQriw0z74+efibXiEDEdzGaAbM+LmeFezCo+xPVwlk
Z03ue6/Uz32D+93tbIaBkfaEXzGbwHphMm6XNKEpThd0ycEZarhrUshNpX2xLD1qIBjHyeOk/RqZ
13OSsI9OEzlnv0XSziej/vbKdQ6Qrw+XoNa4q1gvqkMo1nXMWEJ50Tmxqxvm5+kWR0bOvqw7Zfz2
tZ8X18AVH0Nj3Yc0ur5qRXH0XTV8ZxaAtQvUdPlaZ2jakyYiFJwSd7IXNytUuydT0go7CQXfjAn+
SGRgItG+9M0yejE7/9VSov4am2cXoBoYKBA3tsNpSYmVnVu/AhczalyEkMNqL14HvcnZMMewZZFF
WRkylMy8g28ahPBR0y8gR2yAYTHlJ2pqMfXBBr53Zwu4X9TeG4S+tmwurS6uThV1FD2Eyb7xoJln
1SMzKoSrdE4LZNMGZ9y7iC/2EMmHvDYYo0eUZCLq88pgZXOr+N1M6/AoAtyUbWtBOWoYIYgQU0lS
FPdQgQg+6A3+4oZKe6e6Kmyjtm/1n17rgUNA730oZXmI2dkCYrs6Y9feBMa0rkaDso0IXEMvMXaN
VQkkXqdweODv6Ei33IceM1hz/PbBx+ZhvC0SZf8yK7mHji53HN6dTaR4ovzOEufOM4w9S2G3tXFY
3JP54pxLpulbhDtj0srdxA53RYNNdwylIDHTGZdaYNUeamRF13FuzK7YwiKrTr20pkvndHJL/w8j
YMZtJ8/R71rs0tiXm/wUVgnqaswwta91KETUyr428GM3UWK6B3eWKX7eZJwJD8mzkm15ypO4PGV1
5Ky9kunqbx8yyN8CfIKSzl4FXKa6eK18kSMZr8xD4elK8xp7AZw8f4ZbVVG5TrVqjolAGACmsgw0
4bLeDclaDAALk8Bp9wAJX1x3Sm5CMT/nJZMbO6FJtUq0R9FRTcwcIF+38pfhkqO3nPEJOajnjDrh
h7RxSwvk4C5AbmLLWoLvSTC5ptOhkSK47fEDWKk6YDhNLt69chIsRPQELL2iwyDhDykoKWPdKOyY
hDfYEps2s6SS0AyQjYb8bO6tvYCS7z+v8xP/XKfKptSwBXlGk9igCcnF/ENzbAe+LAL6HO8cGMUw
rRrz1LfEZs3Wv+PpgjyeRHPjBRQb5jZrB7ged3GU/yknlMJWCjN7OkYpjpb4qSf3yn0+NQ9REsHZ
VoLKJ8+htEqV1t+jUFYKXrqo3XQVlg20iSg+jGzhcQykzkOb0pkT+h24N6CHxwJ0M4MEfVozT5I7
swxef2AUjV/Fe7OzzlRFQD35/Y2X5c0uDbuH0KjQtWz2ST0OOFrPnQl9rSkBOxjXzvWDf/M02vTV
/6dOxJ+n0bOM+dl0PYun8g+diEoSiJhMqICtcr/KPjReuzrul+DnvAWhG4cJRx+9TC/l2OD5cVML
KtRgXXE7gr9N02Lf2al1RX+FyWFPGzwLBFjsjPgLw+57XriEcTr3QR8bjUqEeoG/JLzAYnHA8qbN
unCcz9SoaUM2InlHnTg1YVK+pTWFmP0wZU9GNOQru4CQzBINjc9pglvX6EDPjdURS+ilNcnp2U21
b9Gd2Z81xpNno5//+eVmEbv94/PkU0crdNMhJuu6f+wht7qgkPgCdp0JrSDP+rUTNNtSFTzcGOh/
NogY1hTR5V7Hyir7Tcw1sFVWF+0ZD98Gua/fSBQKd0xrqDDMrmPRVjsRCn+doTcuv0SZhWdvXQ3T
SPFsdDvoEKaDBC8j3NJXLY77e03ZRzw8f/7Y+Ln/8sE5PEAHu7Bh/6FHNR9Jseb9hO0dRsceeynj
040qrOhNlg0RyLCoeCnxh0C9sjdW1QyLknKND6+CL9IXbIKpxtvZsUjX1L6BjGjifkFkSn+sfaFW
bp0x6uaygmhbYF5BsT2HQA//03uJkLeuabW3Izj4hWYm7WfPEunoY/7stEG98baYf4YDqVzjdqIJ
bxWGuvsalNk+s1Hj8gEgcRu/RmYfPbK76bYpCZid7XYmYCsYOHiRMGKq0cGirj0z9XHuiUokiy6O
7HXNmWNZgJ5dVugmO0Ace8cCj+wZR1Neas+cFuBnvHtuevScoBCoKoWZ6DvylsMsC0JAlrKOqRVp
qvy5b5z+u0fsCuz2rejGEY87VlBTXFtgqN+JK6qFIVr7vmSWvy2zIadne+CvbBAkzSrsfC61ti/V
UJyNehLfLK07pp/B0XEGArV0by7azgsfAG6n684Qzi0xOxIXsBwJXUbcJ5hByg337XozaURU1AaS
cPNK7A3jeLPntUt+V/ntjRmTcrF7bkeqLl9yl4o7H5MCXiz7EEtBgY1Vj1vRYsXsY5OWvKK11inb
DBkUxuufX4XWf12JhOsawrV8E8Cs8cdXGAIPbdNkcnc/RFkd67LFaPPk9s9pb14iysmwRNbOmmGi
eUyNBGJElIQ7LPSc+D3VgmJDc4x08yMTzHlttLstldR3nj4KlN5xhLlMvMNsSAp0s6t+ar2F2zYZ
cHhmkPRqrC1Ikss2kK8Y2zBtMB1d2tl00lv+ZeopscvQKv/Nw57vU6hGYZHvv/72l3kBxk1B6s2x
bBeOtPGHhUUTlTZ1piuhKhXnKBnNszlGITgEqg9D0R2z3Mx2eZg/FKaPTb7XuwdONGdNwcgY66a7
NDYZy941UX9EeNKC1JmHlRY2GTLLZY/7O8x6nIOzEXIa3g3SfwtLIwEYxvEjL6Jy5aOJgXi7dSx5
MAuxYxydbNIhQJ92K7FKzUxsKrGFmsqRFznr3zwFPOB/8Rw4tvABxhtMH425Efvz/Roh9f3tL8Z/
p/CgJBFcyV1vlv15TEPvBEwWvcx8gR/e3k2hIwFARZ+ujXfDjspnBSewdsNh47g6AzlaNF/T5Nz2
xn06JriYM9N6yNzQBvqUMveNhqOo6v7Zj14DbAqXXvUf1aDrO7OCZxprtv5kxRTTtA6vtCYmrzIW
59YKsO8jY8sifcoR3s5TVD9rwPKXEczxQ6PV3b3vHoIgh3LCRGhVZUO567rikpa6OtdIyDcgYN48
vaHcBNteU464w4Xz1IyxOLembZ9ZL19SO9JXjmlwmbZRe8U/ZN3AGrg1q05wNMyIhyjt1JEqWk6h
LdaRmuD6IdWs2tE8/XhLWLP3TcqRv9cHAHwUOV9LYVy9jr6frqqvltV6NwOGqGvGYRBCLo5j/JJb
tNajBvSGeV0ega4SpCkmb9tN/rHVK6QCpUcsed6dMMCza06rL2Ub2mulYUglphiWNg50UCU3pmio
+cCLtx6wlm2Yf3y5o6+vSVMnCyJg+VJ1aXBJM+PMxCHdxj1lCaWHk7jJwxpWC8F53ciq1eC5mO8M
LdlEZpJf9KjbYTnFvhdxLg8mht3CCJPFJFV8xNPdQMZlaC6kF6yNyjC3wFZZCp7YXLH/S5noaZLg
c/MhjJLJ10Q/czj1r7prUXIoMaGQjGTv1xFwLHNICn3MuaGe5K8qNS/4Nk8Glq2zAju7skmYehhz
FhXHrkudwv9yXLpWhpGBSzQaCdI6XPnMxW0xRvoDOfPiLpVDtFQOXykDh7365D3hFFtYLuc+HKYO
7T4jAk8ZaI9/vrIY5j/3Xf8sLa7p2o7h2Ybt+PYftsjS0BgM9ZRJoqYCF0U7OgN5DJY4us3FONlf
PYfoa17GwWo0aI0roRUelDTe+tylqnFgcKfFcCUK3x8ujWbKfedzW8uk/yB8L9rVIAs2vasgElrO
c5vry6Ecs5MoRHNuRw3rXtVTsS7T9tYPtKUvvIID3mWQiaTveozu2JCSrTBMdx3luH4DxHlPN2O6
PUEPZW3P14WMUwY3T7kLWcnJoR932dPNsVJEpU/CzpDNC8NAGS7ekc2ZVHvFqZOUBdO2pUEuMtxb
M20riqcjuokVMKzRILqdje1zpkz3oujZtUibzTm9TSYPmdY1n+7Y7CMKCDFaXkzzg/FFv9MK1PIC
wCybiFuXHS53EqV2wEPwnzjxSrEgryn2anBKOgJdKph2lhNe2jzGcsMRDGkOIGwKBP0nBy/gUjmM
9ajkmnYZExs6X5T/RIz2lIwVdAr7Lp/wXLHxtg5S+MQBW7faEZ8H7hX6NOIQw15QlmCdk5ytOcYk
WgPU0tBKNhsEveoUZ4wimnR08lDfYGOfTW2zEwJzNX4X8RCTvGHy5WW0KOPFjJNi2vkeCOoIP8gE
tmJth4TxcEnGYZx9+gnGAHhVC6MOzKPpklX8uWL/P6bzzMel//Ef/+tz+J/hd7F6b9//23fOEj3e
vmfff/vLb3Se1XtStH9k88xf+Hc2jw9lx4Gi45qGbQnBC/V3No+h23/VbcfzdVN4Lv/hxvh3No/t
/xViI3QQmwGcLnSXF/ff2Ty2+Cv+KBg6fBlnOjb0/y9sHujY7j/dnm26hGzLJTfEbyhYSqw/bFFs
38NhMrjmDWjMVC8PP2/wzltslqyJ1cU1t+bscNTmKj9I35wf/vHxzydbPWRsi71z1eABPow1ztel
qA/0uhl7LIc0caf1vDSpce5X6+ggx61NnZlr0G5ZJ7MKIzV8Vgwwf94o5cFriaze38+lc7PcGNbs
vnc/sLKfjwUVhNZQyW0XZuG+4qSOCfKa98igk8yeUpJIcrSuepjqu7y/HUpjwmUWrR1WiH3QnxMs
jqs8RtAmZP9IZdBDpqvuRqkMMKK59uEEIYUm5SYG5cOoCcdqaHt3ClgHrHisgFCJFwk3YGiW4AD5
67GdsHetYWSrcKQfgdL2Hv22+rRYW1DE3AvtVS+gGq5NFd6NevucispdmYIbv5XGaxAHEIQz0mFa
FNGpLIKbKqcFqY38X85AU05GyAicBZ9Aoc/L9gTIY+Vl6mS3Qltrk3imMeGM2enO4GwnSielBTi7
y0v6Ykw6WCb96iDlbzxypz4V2JZtwqmAFUeiBJcz37CVzTPbCPyMmIjA8mGzyZpFoub8UOiP4INK
IiGC9Bk1czYI3GuBNWDJcaHmqLWwY+tGtvlbOdsEEJ+zJS31AbeA6Sij+rX0vAdC7fdGVV+8xn0k
Y/bUeG5F1Cfe+ZkDningeWcJcqs7k2Y5DcdDYvfLaSiPisV9JcPqq2pxyxRW/jWTAyHUovwEa7Ke
TAjUp1I4fa2AWf/s6U62El8mRtND0AiyBdFm0MqNpUeQ/DhmJa6zr3XmWY0h0S1zAWvern6ZJgcl
CtCmreyQG8M73zXPaWt8i5S/Vlo+ZD3uojYHYSal+IUyTm+uc4zbEKXFnWfqqmTp5kGTIVr5nGUW
o9tx4dXyLQKMuHDdYtzUJt0GbkFsJXWXSvkfJZT/Va3qc56/KJ0eFR+JYWlwPSxgXNwbzwwjK2xs
mY8C4Gz0PrixBn8zX0+lDt9O9xAMx2aB/UHSfpVeonSfK42qR5tRPwZn1zmbPdQOaxKcNCJMVTME
nhju12QMt/TqECdoY0avug4ChxRExxS/NzK4uyMxWT15AvT4bOX+bQugf9npc02IJlBEQQhopfll
t/pFIwXSGmhWiUGG14t3grp4CDCy4IJA3y8hfynnqysaQss0h2t9gMmhTu89nfkS5Wp7fxrOlscY
tlBFtTKtiOifWlaVAwanAdPuBrhf0uBWpNUuIzVU+bQ0dMmOegrkoJFzhRlRktc+KIo9MYBkazvn
SnZMyq0gcT2VbcioYJk52DnSArhUSyV8fa96jz+yi55PYEWN7D64+a66xMFaL8K7drCOgPWPknkq
T6qeMzH3EpK1aTn+4ge8ZpF90WTVLpI6+iDytgfEjpRZ3wdO/MH7EeMJZ+dp5MWGmN93T6lEsrGC
+CaqQk7cq77bqr7Aej0/nkaA5bNMRu6WTaCLnpxqKQSglBFkCLnfc2OAAAirX3GrcaC7JV3+0Nb6
1Q+RaluD1zSVVJdOnlImmpjmmjvHip6UTZCnwURTtd1eacpZ6IW6mPl4pQMLi5TL5RW/9Rb0DvIB
vxoPRO4EhGgRasPRSfV7P+ZiNgUuJs4s37q4DfyR0LN3pin8OzAGg7iqujJWoJUpbx+Mgu4be8RI
RWIOshFGRm/iliK74L6X/WdjFVe97N+Gkl/SmvJbm97pZUtUjEe+8lybZrN8r2Lm226XvWtD/Wgo
a9Wb9mNBCKCxJ29JeKYyiOP1qX4NuAm4oCYgXjwoBTE8in8NME5potloZtkSveFu0qLVLPE5wwFb
uWnXLgxcCzGEALO4ZUtNhkHMadf8Uefbm54br/UAW0xikRPMnHUddNuKjt5PJ2at6NjreuJzGu1h
TZyJbxIhLqFdrgXFJVgUcm/RTvYtuKBjmOZzePM5iPRvd0bjFjbzm4n2Fmm7N4HZb3xgre4IVaan
eSUKIFvp9dqevVimKNl04rCmwF2qja6HV33e1WXtDS2FQ5Jd7CwgKerio+tKsa47n2w+3tuWltA0
v0v79BsLCA4KjGV+P7x71qCvvAFwfmUso/nVNdPmIVDNqTj5PdEp3CuK4AMGJvhja7bkmIS1N6dh
dJw0PoN1nCqh6ldJQh8k+5VbLw8++5ziIIhZHuLdR2uGT8MQXUOP+VsfYwCCFrUD+kkYwtVf8qAl
/2XRbKN5436ooPy7oO/Mqr4ZtOQySrYTigIXl0U+14KVdNRWF9PV4ExFdLbfYbLDTTvwfRP7pOcQ
BOKWRFjs7EplMNNwn9EGJCDpbo9yZ2wbALmAVUcCr+ZrqJjDgFH4yKz6joQCkcgY1fsll9QyjsO3
P7RrDWM7pr1Hgjr3+YC3gBDva4wjZjt56tBMFjE/sv8Fmd0qHOW8NOxbf2c0Hv61obizCvNqT/II
SEsujGxhUSu68WvnQvIUjz3/yMsffCIcqDLvtjLz2aH5VE5ciDr+ZgwGx0bTu5UrStY7wmEcU6pt
kdMEkU0ci3PBdQO7FHt3C1N1miR9G9WLoOQKtwqfR1cgbg+Y6oYtxVIVOnc3rhDLrrdhTndiaR9w
FB56h18YY+ajP2THGrc5f/HXyKDHOJ6cL5nAWnIZhMZK+/BRGpalOItY+nuVWKc2xfvUVOlbq4S+
LUrOd4217RPl0WIImESR9Nrafm4eI2Guug4vfxnlDw7DgRX+lHfLjh+o6wUYVFff1shsyqserUT3
13GpQLGk6Q1CEJ0r5OQH3Xosel6usvSeXCDypfcY9fhMLTd4TqBarelSeDW99DxShLMKi/jqZMF3
ngNIJmfBLSiGwDIycyZsENkBXOCI9Ua1CysbPqyyJHcb6rel9TEVlNao9MHwMRK4r9ktUhp7AQR/
huGsiJndPID657iV6c+aBtXZgu1P91O46Ru+RC+8Z+hiDpsfd6FDUWEWqQ4YzyiW6BT+UAwIyNT3
hld+MrGyfP1NCe+rkSRBmkbdJPRyL3wbGVFm4KWLR6JIuLqkfmnINS1izE6ehcnWbB20dSirGlUw
hMbCM2Iqos2+02nXG5LwNbUSbBXhOw14t9KKrygqtwRlTtAN/SVJ56PVAHhoMqYiqB3wa7EJy+Fp
zImSZVN1P3nWW645x0JgUTHS9L5LnZvC4DE2Q1As4Q9CaLyoInwWxQC/J5EM4yzWXSb9LH8rLbcf
GC7oC81hFO8jsOfR8EI7SMDiVV4CNtY8FAKiIyAD2ILchGR4LgTjoAFOtUn7ET4DA2wT898wA9ui
e+NnTOhVD0mQ1EwPNtgUFmMjjuzINaotGQwU0BXGTaWCB0ZP7dJrdSj2RNd1f9YIJSWXbn8391xC
v2GBG2V6ncVXKotCfsCMd8G8/44o9eB4+FS1PLDIGAEUAVn5nNDLvHGqz7yxr7GGeTBN5fvgqRdX
9l8o4t/m5Mym2Y/IJ+xW6jxXdBRcO5Q/xGXO7n6/7e2WSt2gA5KRbUehbjh2Hx1TBMsxrN/w6nrs
O+hWL7aMwssmhmYXuS9mnB2DqvolW26xo5G+KdNbCQNw+cCGfjKTO6OjKAkb5adsAcLruToZekLZ
QE+GXDoftPQtg9zt1lMy3/CGJffxoptTnqqeI5HZ3nOwTo16xe2/u8fL9mHFAOXIHW9ZcOGmYSYk
55DoNvt/nLmEDYZPFpyrJQWFnHcKG0WC+z9vMT4UeGShiSUrN6nucOOQ9WO2tpNEn0X8ONj5wxiG
3P6XAfzSpZ8R+08UOo2cbTJaDCfCZKfcCbGoxMBIE8NEAe9lku4ZiDK1I4w2KWbBOjdwCGroAfUy
es87OrEVFcNqDnoUu24yV57uf9rheG2sVOzqrrqMynjSSw+NKb7RsMnw0p3bipink0tcpAC6pkll
S6WZ+z7iNdUmDoYP4y7RvG09dOwHpuhGUnnLuPDJNOCjFA0zPysiCKO79rm2kGpa4wkk/trxBOSM
flj0KtvFbgbum353G+hPOu9qbaguTswNMGLQqUWnDivqBiJLt7QKDNwja5Tvo1EEr4Ey2n0HV9sI
Zyj6g6aDlcqZoS+a2fTmZDcUe7i4od1Hy5ZPHtgOWplvS57XsOxmv/h3h2xpVFRQms+22X9HMvgK
J/UCduCjk85TaLPf9r0D5+8LDLBfVVLeUUyHezGiApg55hJ3zgLPNK4T8QngYG8Yw00dndGN2zX4
kK1XIGQARjOovKlMNgvUXwKnU2OxjhxkH/rbH5qK2HnMHC3JOdT6OkEzxOf3DNgTL85B48QnX2V9
BpMnlmHJbd7XgIdFydWcrGbtj/I79qiKCh8E9z3TWX92ysgOeDvcHbmFxU9m+ucN9CnGDD/vxkBs
Fo5jROufD7OMCGbJtY4OTYVgTt9eGIyzo7bCljxPIvyQsrcK900OJs0vy6+fr0uHkJl4XYUr5qz/
53sX84+ngR6lyanD337ez+cGIA3bWBvwE5E4xb8cZAdvHnr0vYGrCuMvYRGzfg/mz/28UbzSAEw2
0HOduFhklXLwP1QAj0YEyrUW8R1CP2KkIPXwrVc4Jv1GIp/9JJfbpLnvxyk/OIl3ZmYJB+W3YYyK
EuJHyaKdBzRopi02Y4y8ze+PNp8flxAYhHUhskM7PwM/75WGxw/7edfPhgzBxAQn9b+5O6/lxrUs
2/5K/wAq4M0rSdCTEuWVLwgpJcF7j6+/A5unSlnq0xXR97FfmADFpIHde605x+SgdWYBt0OhOmZc
Mi/OD7lEallMJgflaW7ePbmr4mcR7KJP7h+L4tXWCNqGsxY5+HWRBoBrEhCzFZ831DV91noe1j3j
mLluuetWCiWyLo1ZND9vUrFV4oZ7ft0oVF3m58T2F9taLInnroeDWBcPWoKaFzrBtsSI2IB4Fzs+
BNgV4/nkQPg+GsRfqgEJDb2iCRUpm0J8SbWr2D6Nn0PSbCh3jEb53gy1a9cJrdr5TfTM6ibcNto6
dTyDo44SSNbsfC0gpTWHOgvshQssL5wf0si0NpM/Qbso2a3I4bMtbtnWJOghy//bB//xHcQiIo5s
oajBLHTlK173Xhig98w6TV0N88ERzHbftoLRYMKqGu6SBDWN2FQD5b4YusG/zhpbtUh3EBvv5xbU
yuCM3ciWQGZpJLVObmQHv6Q2ld3vLcwpslctG2TifFSJr5TjmkA/RvLL/F06TL6JOcnrQjZAdNUp
J3qvSuvrS+fzSvxP8Y7/43NOW0xznlS8EkcCjXhqCajrxVeGQmVtYUTQKfznSTa/ANgZL9AZFhf+
SAOAg3dojR4s0exuL93Moizl2fOZ9j9+rpknO0jbxdLJNBzw87kpPlJ82yk64VyFSqHlJg4wcaaJ
XyzKnN9H1/xcbunufEUy1MlyPavs14GV3Fq+xIEojjzx8H22/nGIXhfF3yfKoABZZ1ksG/v6XwjD
3UhPTU0mmtirWenXG9Wvdt9nuPh54r+I58SqPx+Fcgdvu4nZTFa4Fn/TxcEuXvH9/38egmJd7DWx
dP0/Yv26+OPvYvXHc9fDtihN869LT54yijISsu4K+FKJulVowy/lzjSv20d1jHbhqyBtR3xfNShh
o2Y2NO/xHvQPrbwbEpEvVgSJLaefmTAMxDPX9PEls7VtX7UHg7CuPbVGcg3R4QOOAOrVUCPC0bjV
JIBrpdRupRFmgnjIEcLvK6WCJSrWrYSAckZ7PpKY3CJcQ8WTbJN/QhW05C/i9X+/mNkeAdi2eh8n
xYSC42HUo+DQzw9eSMQc9sJ5UTVRY4rFVq2qbVjNCqQBPAQ2S/8g/uD73ChMG0JuyhU6nU8f8eDM
h+b36vdzgzawicWfr4viT7Y47L9f/x/+/v3OJFflW71So+FoDNW0/v7vf7zdddGav84fz14/+o8n
vr/g97v83XPfny7+OpjGr8yrwGZoNT7z//yj1fng+PH2U5X5kI+ax+vbfW+cH6/746t+vw1A4AF1
OHMp8Wrx8REHl5LIr0GGZRjWJ3WrPxaHGcqhpqNDQLqxkP/VflGGCsf1/CCeE0uiLyNW6yFetwBT
NjKJioyf5r5MOZs/xcMonvRB/DJD830Ig/NtRFiu+DJc/L/X47QwlxSqGISK6z75gQxj5gcawFz3
/Pk+6lQojQhJv4jOjJH23O+b+eolc4NDWcOkphLXNnBzjMUInBIvtPsy2g/Xnk4phhBw1f2tHtsu
82U6QlkdBLIrGjr+fD+SW7g3YWZuhSktwSjI9pp9a2Jd+NPEKhrkXym9A1eZ6UXqfNKKJUYSmz6Y
KiqV5DfRFA+hurTMzKtMxquO+nFFzBJR3jOEoPjX0o/nqkoGBRf1KTUNOliNAq5YPPSz0fP6XCQP
G8jUS3kiGnd+Qac7+iYoGUvO+xMfebkXSwob5roknkPfzDFgQEwYxwhgb1Uz+jUMzPUD5D+6avP+
F+tmpT55ee65or0mum10rNkgYg9/d9/GooqXzK6pGM/junJ+EEtiT/94DhNkTWGw/B2JG8G1A3dd
Fju6y6ipNbZD1Cp7V+zi746cKW5F1/X5hmVODL0yJI6iGRcKl6FYHIVXsKubfB+H5ScW9QJ7NRAP
XYJK/sceFU9GWU5tlrFqK8lsgSmo6o3JVV6KIO3p8771OjAVTAZZh2sKYjZNHo2ZzJR0Td4ThhgR
J2m+erJT7WFM/fnwd89RgdlKYU1Uj6LVe0K0/3poMsoAtaWB+v/XcyM55jTHqS4DQ9BXlV80+yl8
13yn2FGDNNy+7l4MItL4fvM56ItdJBYxkD16+GsBINYc6997QuyY770TVES7SxZYA7ELvh+s+eL0
vXo9KRszd+Mx/hS7Qeygv9tV7bx/+lwttj7lLrFTCtNZ60VqbsSZdt1F4syzo85YwmGkJTIbZVAH
LWFRjSQyZ8QIRzMoah6d7wwJwZ5gtoRx8ZtYH9QQ83byFTY7mVJY8sX6ddHxrW4pB8yfxSaU5+14
3d7zklhVdFgfEEkX1zMjUm2QEvazuECKc8cZyXwkmpcT6nou5Wa4M3PqZ4VNa9ok6mipsfdBlWBk
DSRFXcroX5gVqfF2yHqX/iWFZvHXab5SeBkmI3MqnsSxVOqwWfL54XtVLInnDEmi8cAAQhxpwbwZ
pPk9/m8rIlR7Vi/8B0XE53v1Vsf/roa4/qd/qiGMfyBA1nUmhQZSwP+mhjAsxBIWeRCaPUv+/6mG
0FBD0O2SEVKYf4UY/VMNIf+v1A+q9UNFJdu6gSRRx94la6bBV/t3cWKiceHBWEJBhIrcQA2/9DB2
zbdAbx49fN8R/z+fE6fw9W76/V5/99aVHkjrnDtWpcM3SKO1eFEuRsDif1KBjhadFWIxBsnkJRcv
6UGzOHMYp9pvSptmedNXD0H/RP6HuoP7ZrmdxugOM80r+RM73ovKvgErkor4c7pHCL+OCnqW+huW
VIDUUGUNyjua2XabuRw2aR33VKd48OzgpWijGNgFDTRJe2yAo6V12d5SgtfIIrH9ZV/lIydZd0qi
7snOyL1JKnr6UUV52YkMUh+tnapV0jog1h0QkuxS8kSbSpo8GtYnyzHfaNppMMAI1KatsoROZeGY
6/EmqdJrCnQE1Zij7FpkZWOrfSjYh1Nq6Rmfs2jpM6/1gagf2c9PjmTnOJr0ZuHZVnsj5163bkIQ
sEQfLXVuvgTx1dDr1lZkt0ijdHpZRfakRv62No12x73qq9cDfeUTRhgTU0XVHlgvHbd0beDntQfg
WVry5LOjXAt8EdPLVa6RIDlkHYwsbjGLwpCMddZn56wD7Uw4ikvhG5fa+OEFvbPubCdHMaEn68nw
j5ZhPzl+6mC6Ik+vqx4y0/xofEdeEu3VnNAbIvHLk9sqmBUvzXpKucJVmvPcRcr9ZObkUujFprbw
AlPU7HKY/Doc/CXsjWxRUQdaOJUFd6SraRZKJzvSdlqJv1BztN9dCEUd+mCzCBX9V+Tg7cN1TWvD
fJJ7LV/nGWA3Xa7mTGwiSQMLZDzKE8nyqSkoZ6+SjwCSaL6hoEQRw1UbvHuMHA3wslvKzltnKvz4
IlDXHrifClDiSpF/5x2Zt5HxJllBvU7ktFiFs/CiissjCNWUsFd2nzIjZ9okZu/lxU0BMGlFtg9C
QiUoqSfqN9OQQR9ESW1pKabHRttBDyqotNq565v5U5ZDAG3VokRF3fWQq6SdCTi/LtEFlKSAqpNx
N4wYC32sfGqCQ0wzRk4BeCJFWQFns3p4iJD0lu3cbkxNmX6wCkzOn4g8gvmtmFG75KtCFCCyBnjH
e1C2K4QkHToN6y5qkk9ZptQXGLuWzE4XhDZSKv0tg/IElSs0XFxxCPaNHSDpjwjLuqs1F51azVLC
nDjECWjlGA+/n/wC+4aKdninSvYaDGW1NWICj4oGXGgB8x3vGSxU7RFLmkH8BftKUkvDjZqD5LwP
SnE/X18x8ekOO02nA5KdnLIfIAFQYvTUjjxmXd5kkOwOjReCSKWq30ru5Mx2vRayZgibSzIhj/QB
bbze1VvtQUUeXcWZt5WgAsbzBOP6YIEETPXnMB3noEr1NqrMS0xvf0U7ATFDPVGlQmuyN9VN5Enh
rRV3mx4cxgIN+YHU2ZZwUOzzOeeEFQ2kzWa2Ac+WoKP4oUnb3xFnly5B+iBoGi20BDhAa2mqocM7
EKeiTeGzMTUdAgawQVHZUz+tk0OSJtUq3PuT2tJ67plzRf14jGB88ls+Jr/TT7QCz0PocWgAZ25L
PJrNcFtia53tR9bWwj66tOLHUSLP0bcKbRUC1vYt+90q5f5YGdvBnj3VmJKx39p3eWgnax+V/aIv
Lddo8Twb2g0aJHsRwSh1/dgeXTznnGJTPV7Crs9uPFzWcrMqZHTVphq96k63p/5BxLKE1V1GkxVh
B1hSeEK8ZXtrYhzoL0+fRWpsza7tNzWiWhcB+q/CG6hvwnUkGKHSVoVOpFQxYk8KUuNWDxetUlmw
vJEcqFSLUQMZ6VmrwjsFG0w52sQZtNUsmJbeW92G9FYwzFL1Gt+2F4YrtUMWX9jObeatvE7y90mO
8qvRwPGi5V9Q4TZnPgHg/RaFRyCv1QnCoNbqGuE13no+tYap7Y+JYQIJjT7UVN55hr6vJnrjipnR
086lz7LvCIQreJYwJEx4xzzIIaz2N9wMjpUPGSMKuOgGenJx5IQuRH50ojFHTPUVqhResrT6DEzk
tI3Xc6tsvkZvbPd1HDxETV1sO3CTuUK9tTGbr2ho4Cfb9qpBfnIMDXwzhuLGVkjIpYT5lv4BR3lE
1V7y7K+pSUmzoPHVM7Xd1U23jVIIrqhIqB0ZbN3EuJEtyTyjDGUsPAT5KdCV935Q7yoYS8gn2l3Q
jRlwwjUm8XrhqMmT0ujKPou1btNkpE4Q8npre9ljKWdAyWZ+rgH3xZhM8qQ82nFAvxZj750a9Fu1
DYGGVAQtNgYXTAOlxPTTCTMQWKXE2AF7LXPWgxNzLmf28Er1Swaxor15pbfUW97bt9ovEFAWiKzw
SE49TPo6vIzpk6366OgpSerTzLNOIA+O5heiBGuNAxEnCuAJDyHXEkDWHW+5KckIWga9HN2GMvor
RfWPsIakY4fdW4b3vihRmlMOGEA6q8TojDDNynI82M0d+jkEIyjEugJXfjrX6GXOp0XZwuQO8+7c
jlC9CkX5LElqc3S1QIJfvKSlEYIgzL6cTiHETC43DUO65WTg5aevu+3qelzVqPcOYxgu5Qo5nV5h
jo2BfyCsTldxrSQru6y7pcmFzU/DQ+jnEjbgiml66Kp84aUWkzBp6OQSDUG4cjJyPsgi6Nw67Jk7
D2/oZWgj5rW17rT+0yfGKbe2dQYvDTD9qxqBFRpqgrgYK5iLJtELbvaOw4/RmlU5gGZM4vJdSeYh
nt1sPcmMj8yMqUfaN2OjwvTXgIFCT3YtU1JWbUrfQnemzUgE21ajYT42pCHV7CxSiZBP2nqxkscI
ndqss2H7RcvILj/blguGpuVkboSWseJaRkoAeeHn0kCl35XlsNA1wrYaK81RhRYLRckoEpkyB9AQ
AaHQ0k9r1Ii4D4FtN1u5Dz9oIC3KSR0ZX6X9zhrDdt0niAjswRuPvVVpa9vwCzqcKqeRpMKLgMrR
T9xZC99yowgCXMLnOoR5MiOFSCmjskMBlMHXg/iYG4N8kWqtgLgTNOvKVKoNCRp3GSWQIxEqKg1Y
BgwYw04cA4xBkl05ybFb+h6HZ4ZfpY4/pkh+ryvr3gtwNhdAw6jItb/KYLLdcWa3VBHN35H7u2sY
46ME3HNrZumcTq09OFNfQDYblSVEGsPrPnSieCRgPSsu6gSkJTxUI8GPDmBlMyTZW2t/q41v3DgW
fAGHSHWzkB7S1C4uuElDz9jhsMRXnVXZ2nfsU5mH+SpSuJGTs0PAj43lYtL89liTDWxGcrksa2tG
D4bSIRnBBqDuvTFIMdsYlonzoQ/gPE6M6X0M4A/SYNzk0GbiJMAzr+nEEiVgBjLuazIMZuDlGRfE
JjxHhPrBeAeAbUlkI8OYZ+5eKJy8ednOtvRgpZkBDKwMZYFihsVRjsjh7GLAI05cHupIKw9iqVX7
Gzy2yk6VBoaNVq+huOlHRgvoLfy8f5bGFNlpPB51ozXOgcWJbYTNdoxG9IjcNhfw+bNNJHcwyEeY
WWms7Sx7HrZbuNiYORZbNQ+ot/veaVTaYRV1BVZWyC+RPnpbbhTHCrnHATZsuK296TJGnbcdYg/Q
kWztB4ugC6Jop33TWXdJV4B6DPV450Wl/JTasGgUHW8SFPyY0o2rRpY7KmAN52y+thgiMk7sU8qF
BDb6kbBx+Rb9+VJTxuDYauYrzBp/IZNHsI2H/KGsJ/sApvTecApwR5m1VdO7Wran24nSpAvopFzb
WYri2ckzKO8m1BYStGkDwBBBYHsvp3249JhZrLMunGuDynNDaAwjt0UF2vaMXCy/yfojmTM18WEM
TvOsZJwwP0x98NfDj+fsOPkdosdzPRmWdmF33Bb91kO+L1XwtcSzMoLxNOd6VhTZsDcHr6cKncXp
4nsdPSvFGHWeP6hUWPFf0i/L/K9IxlK2nObKkHggLG6cpVHqgWDTt7ABRwALGfWEVNZU6px0Xpwr
d9f1piTrW4O8Otf3lFiiWqpzr0X1H6yquT4l/iAeQkSoUue3iJ2GgNzAqjO2Bs0da0jBzgoicSpK
yGKxS33S7JT6WXQ+RZv1+6Gfa5VidZSkS6kju2lrT162foZTcy5dive4Uo65sDMBsTbfT10/oCoR
TnaBdG2winfzRJlbLIpOp1hy9HCbq6CIRHdOdL0Ya9FiFYsVjqidrxzT7wbsHyoD0fkuZ7fEiFtC
dPKZeEiT29SDiTpDWsczbt5pPdRcgQSlT+sU4mLmoluWycw3yrmEmRPisrDaoF0Fc/VOPEhzod08
xiXdfTeeGDFSPF0LULwz7yqxBC1qUtxQIkxg8PfV3HHQZmOIWLq2b/XBemm5gkPdp5ZtzrXtvGin
fDvaE/oKR95yX6AFMpfIY9ESEevqXChnfIKpCs+eYCo2c/ldLOlV3G4NGFLtXGuv5wexlFSN7jbq
8NrNL/XkVUO+DqgB6rri4BNLIW0BDlBi5JdKlFAsn482n7GO4oofzk6aD0RCpKO5+BvOpb5mPtRa
x8Du2acJTWSFwmk8F6DnB9EmLObKYV97+14mDvDaOcTiu3KYhqJ9fjREsVuQ+QXBWnCyxWqmF5U7
aO0HsdzNGu/IBUeDzxh27oFEoo5+XZzXR1Cvq9hJSVyca/KOKMJ/CxPEk2J1Ipx4YVSZkx0BwaQL
IamQp/bIJM5biwMHl5rhBl76EgS0rRfV/AvEDxK/ZbgDTx7vSy2iDD9eS6dzxZPLBLgXqqgbszX3
gqMs4geq0IF0YOsRlxL1zoDNkyyAclAvz5uGeQAPMSfKqsojzCpzx1s8cE7/tQSPnwv+97r4syye
dFCPIvJhjvyv/2ciJZ1csd60alq9/Hi3qYZTXsufQzHw20p97qmIRR21Blfxdk6n4cmoAzUIt4Xr
/Pcru5qu3DA/iCXxwm7gPkz1hsK8zCGhRq1bGGa6FWuyw0EjlhyteikxZLtirYoptbmyj9gCEy8Z
3VJGDEQOiEljOHv9H8a89GPVVLKNY3JV6W0mqYvvt9e0WlrFegHJYN62YrM6NukPYlU89PMfvld/
vCTIJ2PbzRYg0VeizFTw4eg/XQm3PULnYJ5m6+kN+IuYe1/ZUz/zIUaKjoUFNPSvxRIvcmgR14VZ
NB+NbmfPgglYV+xETClADsQiZdxyNZXcEzDHYijmr6JZ8cfiNGsT7IqZdBh0G1o29Ee4hfOI9UEH
eRstRRdAMzvbLST5+bstJr6+WA3nRqpYEg9BUb5Ofau5362xn0Y1D08pFmhp892LEUsZ18+hU2fF
kVLhxiJjTTwvHuAGAMOgBrXqQTdSoaH2N19fOIGCWcfIInFPOfpjm4Du+eJLdgDnwLwkVge/Ygaa
zpD4ZlbukyUk+F3iQeOuz7VJh+fVKxLBu4ufB+F8TJp+W+7FMWlQfyPSQL/94/gWi5gWISn2JECI
1UIL4k2iKIc/XieObJkoSsWQtPUfB794zfdnlEoBNSKdKZbz54bgvZlBD4xgQ1w81y8o/kttFuCQ
kdZAXpWJF4iECI24lGwfzid5MC/9WBV/0MhOuTIG/u9aS2UHF+Z/aqT0/7V9S4saW9wnVlLhOp2B
Eqom/udf3RRL/oepKEAVdBll8L98pZb6D07m2XSqmrAVFfuPTgr9FzShhsN9iD6MMYNw/tlJUf9h
YlO1HU2D02FjLP3fdFYM7d9cpYZuWxbvZNo6djGbzs0Pd7oumYNf2haWY+RGcWhSVgvIsXOlx/KY
bIGREX1QQldQXVxe7UPzpv/2H5onnfyBbDU6G/ivw8SM5LkpDi1qUnPBNZIJiFGhat46ETHyK4hA
wWPcQIHYFd5dskEpv87e6JJomouMPcUy8qh8ABJaWTtnxSzhj31ye6V4/FfWQq8Ps2ZGVfwE64jf
6NAUw3pl8c8P5yw+6RH1tj1t5cl6ahXlLmiJyJvnEb3+u63aL9LEei4f4asRKnf/+cOx4f7NFtbZ
U5ahy5Zs/PTt5qk3lJGvTVv70ekP8ld+h2CWRPtfzTr94i4HWb79su71O/jG+mGG6t5La/vk3NuQ
Dm/wO+kXpTopR66jb+l52sUX0Pv1mdjZ/tLCbnbDM9ESOhX5hXFvRZspWhFs+jt/Co7arbwp7E/f
ME18FdNT/MkN27zVXyFMI1YirYH/c4IZNlmLBXVgptiP6WNHQoG2M6jSW67lEOG4UIolzlEKSj5R
Usf0iLHpA5W0tm2sBeGtmYWtYWGvqvvyjGRcOdQbe48J7lf+qJDm9zt64Oesh+fsa9pIdzOw7eRt
TSLSAUu/+fa2P7Y3VOvtdfQ5btNVu5pGN8T3WSy+1AMdksYhUlXakVJcv5MN1loLaZW+U7cFty3t
ql+IwVPVrR5tmHD6QlVdrtD+AyxL5xE6VBJdxtvJWvon3wRX+5Bf4k+QJANTqVP+YGymO5wNGRyC
B5w6OTQPZlrH8SV7M9cYEz3KwF/AVqyTSWKYso99l6m5z+TSXvdIkYmtxKFr4X/FhfzS4R3CvMUY
K1HcTL7o8hpPpnWpfvUH8z2/9W6a/KzeM+GmG4fkHWsTODnnLtxI53Tfn306+1v/1jx0xNiuAJ7X
2rJ4S/aljadkEVzylfYVuf6aqnhaUWBeEAsFwKJbB8zJoUEvvRe1dov8NnxogpN9gN9uofFnyuo2
bnaYNvo6cPV6iQAaRq7xqnx4pwIP82l6QYrnrNIbb5n8Ck7qSfPZtHWBLWQ5AXYwYH4soo11xDuY
RRvKfyS8LjJ9Rf02+awucK6Hsxou9Bv5Ve1c487fWRUtqAVFeAS3PbzABxDGsyOBiEvrSBNL3UZv
7a5apjfqncLN6dF/N89tfWgARjx7j/aFCjyHNvDYZtWCgd2Z5/Sm38mNm2pH61LrrgQsY5u99+uM
LMJtuSWmYcX1xNni/oxARzpPU0kky8YqloPbLFPOjkXy2Z11tuZBjR7waJc3+c7EFklzb8GIAvun
Fe972JHsNL1eUWpXIUOviGB4AxxJTWehuE6wnNxaWuZr52Ls8akEJ+zfQGaNfkfQO/XR39WSEYi6
Ndc4IncA/QGaSvRRyH47jVsPSJe1qJbVGbwdheVTHC0VYNuPlBaJieo6Jv3L1lx1RGrLC+UjeQxc
Mg5eyVRJNiBDtsMtAh1zMxvZdtFj82tcbcdt8KhTcCmIhVn6N1az8puF8QDk9ktiFIoB6dR1u/GZ
4bZLdcm5tB5AvoW0GaudHC6GzeBTjVzYN1r76Fy6U/Ma7Oc0gtfxTn6WVylV+4V8p9yANvzP18ef
0CHbVlTuQhB/FYXbnPEDOqQmk43RmA5O7TerjAqpmlrPdlhfoRZX5MPf3AP+20V4/hjDQVeAfMBW
zR9staqS4KB5CqQ3pX+YPwLZym70h0/K5tTl04aCe8kt/l9jgb/5TBVH7c9rvw0TUSYCDFgdGTny
zLP7A6mk+fD/B0BrW8rWz9oYeq4xZNG2YLiJyRmbpmLgBHeStVc8Rb6DosB+oz2drTyyo2HGmDu9
GB9yz+u2c7oO4cPIsEi1hrusyce4HW4GoDxLNAVw7TVaTSF2MtceVBvjugJ+ZcohI5b1uRm4ZCQT
WbG5fpDBGKCy1cqj3hOQDnNpH5twLuv6SS1awMFWSDVNbh2YqTktOnu6a1KmpxzldAuJIyQperTz
R1oI7b0P5uvkEB5fIt1bpfHs9dL9Yuc09ZHuVkjJmxuZJxevTpfvqLImmMPWifG7xX1UZm1CiRgL
AjJeCSpdXqI7SmNlo8nTzmqzaW1C8Jxrr2CPPJBvFVlHjgTLp084N7LuNsSUuGK34wJNcLM69bqs
FNjcMlZsINnPalFJq8qZipVShV+w6uOzKjxUuXwfm55+CrtSxwVr4sFRMYrnhkRndNxCqrqgUCTb
YEzXJDEGC93INL6k/aU+BIrHNZXosRWHnLfwkwaTo69A5pAmfaOXKQRxKPMQ9CjfR7J1amqLPENs
dpbcc+PDeAR8Y9yYkv7ek8t6dhpXn3uPHg24bdep6C0ao97R6XCHProlfPi3o/LNMmN6MNQ3CMvE
GNvpR0XY4BaEBPezSb2JuuYUSLSwmtw01mpoPrWkubs6Hffeg5GQmAwSOjxTSqVDtDTNe2Py78F+
Ia0g/dgOkE0bt8rwUQ7G3VRI2gYv1vNgFk/FwKzoppUDcsgGkm+D7D7y/Ac1rD8ieyiJfSqecEjj
F6uf52W9d5U+tN0pJEvUSLHzDsQ8g1XmJ8b6tuOWkBHjS3tMo0+prnQ1bd00iogdjvxzUBiPoTqd
EKC2YG3Z0zY27CiXNlKiS9sqr9yoo5qK/ZRafts/ZSTqyPYc91D49loaPkcOdVlKHvD1fHjWuO/H
DIe2Q3FUBqAVY0xm2sTMsDVvgbqAD+fO0Jw79sCI+yhh6xA7o4w0YQt/DVie2gsAAoTqmOSLNlmR
r7vJcPzO+0z2pPWQfIIRXFs6ZrDAWPWkHFcTTTa73Oq3ZkF8K65MeO/LLCdaJSZeJIVQQN5OP9B+
xnVQkaY615GVX0YnLS0w7zEDr8z4jIK3abifOmi0Q/do4zl1NGC8hJPoxdzgnsA5gv1giNYNoXlI
rco8aL6vE0Oe3owBIJIF8QCqizmIm0bVakfidm00+NZ50ih6jP0OCqKHIt7oVmOmlDvVzEYapGQj
xR4WY0MZ2kMGvUzKfW+j5+TaQQ6tlrlBF8KvJ4WkM4cMBA2uvQ3WZTt23V6BAUGq4EBEF+ISW4Ff
NubhmjRFlfhRHsxRVfdJWDFmU3Fdb8rGvsUcTQK4ZGAkUuiJ6aNWuH0gx4dB7+O9Zb5F8SxMEU+F
9nPWUc7IwzQ5iGcMUseuS536mzMiOkDIpVniU1pNS4SQfqXR3G4SLp+Dk3j7oFU/Sx8Liwqu0r0N
lwk9+5vprqZ7Zy0ZAhRbSI2n/OJQp9sQYc6Q0XtVH6et+hoVbr2qTslpOClvCcLRQx0vTWfl3E40
QOpl/Drec+6XxwHz+BehUy7NSmx/Z/t1kV8C6O+vEr27m+CtPurr4dTKC++cv6cHhuwy/omF+sI+
Ml/sQ30PdRmOKzgSrvM3VrEBtsaVPlVWxE9ENPpw4yJ6rZfWWb5Fe6UwPEWGYe4ZzhL2TI3ItnbK
xV4xwEdgXb0SsDVaRzpa/DeLAeKSppTxbt/aH0RQf4bdazCt4milN7Sa+Y/dV6m5xlMPqpl+H/GR
yyxm1INrcpWcwcw85Q8M5P1bezE8EUOxkW/CjVURvL7yiPO6aF/JrynagCp+n35F08LakC+Yq4y0
6YQxbCaocNUcmq1SMlVZdwd12OcIFHAdyRhkozPF2srYmMqhj12fXnqPbmNNQh/NO60+KPqOHt3I
2dYcwPLKp6qjh+wa8oKgZBJBCtRHVIZAISC5cXvz1oBqx8+7lFybDqkL4dxeB9LC6rkgcD8Bo7wc
Ssid2Bld/zlpNgXu9YV9tvnmpPPuCgzwL2qx0RQ0Y8t8hC6ySIylhAT1BuNbuOPhlPHzoLYRAwuC
D672qn9hG8ecX+OmkReVtiVx2jaPQ7umVUyfFpDtKC0alF1ueMnZWowuP/EYa9WheicZgN1D2gAW
xHhB+FNy45h7gBrMQszsru92g/MqnbmEOWfD2JuvEs3qLYdFKu3YxBb6Hv/eOgOaa7j6uUzJiPEg
6wBN/HJizGg/WOesIoX4bBOs82G40mV68m6YP9WA15m13zUPIE/5bP8XQ9+X7Fjsug/mZBnitU9t
HZ7NE1mC6OyJ5XjuH0MyBc2lc+a0id0m39o9zaRl/lisCXpnqkWr+ZUzAKIDk7UIdM2yBZiDi50D
/LH0XX1lnONHg6HqtFKVA6E5TuECmnzGG+3T7eL77/m+cntSodIx7GZTuxj2LXmBwgkEzQL4QvkI
oY1SID+Tt+6621x5yXOSWhe2DaJ7FcYuhVQ2osVE8hxXS+OolK518PaA2FqbeQ17as17lPGKHZSt
ZO+pjZ/8aZOaS/KMk/YgveuZCzWDBA0oWs4Gd2x5dm7G1JUnWE2nYUeEb72Y8/pcJpxoKMtNdWjj
9bCn6H4iDnHu93+MzjJ6IXEpOXoZ6U4L04MGiyN8l79XZD4xm4NjvMyBWrxwXNFPHkJSUZekW0pb
lWtG+x65+hZKYH0MtkQIWPYqfkk2jblkMMAEDIX1UwiN5oaUnnQp9asYJAAaMuhDGOZtYPocIkvf
dPsjFnm0ftPJ4ahhikpdwE1+VRITl+WAjOnCjBzZWPzQbRjlOQ9YENrnnBHOsLGX2q5eKi/KGgbF
Y7KhmPOayuiQFsYuOYVr7TGjruBaR6Dc7nRPKhVaLXlR3iYX5jOvzTraofXQTzGXMdJMVw4X7g+S
c/1tetZ53+5F39i/+A0XZrp2tg32WPMn3NL8ajSIk+vsckR4NyQjjxXG7nWWr+Wzd9cgGF22zOqQ
nqyYljd39Y30Wh4M8AiL5sW+IO78FezqA4Zpl2HCxRtc8kNRzQ7dPWQCG6Tfwts5a+ddddMnbqHN
7aySOQ7r/Oyfq99EdhP7rp5izN839MQwz+qPxTv4/9OsGXjQzuFjfMBPoxIMtdfpwoxY39AubEnk
KJpdId+aF/1k3edPyMUYYIaEuPsoWJFcbqsPpgYorA7VTnmhmzDdMKU7c4ehFMIcMXxvSJ6AP4F5
iJPVgli8TPRlClrU27Pd0Wa+lIcMiStEhxdFczXa6jf22WiWlbKGSEnTPZC2g7JmPxEtwm/J44s8
HHOY8tGSSSqmA69dZyfKKj2ah/zIrFL5qMt3RhUOcqzmqF+wt5PfuAAadVE3zr0SrGgHQ9Tw5SVk
Zx1MK2aWRbXD6QpmaDiG25ARgXMuz7ARZP1MDAqyTvurq1aoCLSF/zz9Ts/iMqe7/j79RXWlp2n7
i44+wyLHHW/TDaaVix/uNeWdzMPIvvj9KYTMseqTwzQ3BhG7HGySJxLzxMWfdBI/Png9fFiOdOkL
5czGttw8uuX64yDVS5yHeN/dj27wW/l/3J3ZbuPIuqVfpV+AGwzOBBp9oXnwJFseb4i008l5DM5P
3x/pqlKWT+0+Z982kCBEilLKGhgR/7/Wt57RPrIi6K6TVyoQ+ou4pQACgFHcJvtxU54EeUTM507+
G+MSFwNd/0EYLWqW2/yeCFrzA6IZ3KpnAAOOu8J16PIGdIuIoYzrIxoPxmFLrJPHvngEcTVay9jc
uowt+YZBRXC1e43eansZ32rMS0/9CxmhyJRjJqB7nW9spBEtsYIMQWL2GwxTYO2g/4v38jF/y70r
46kI76M7pzi6dNp30es08UQc9aNHxkwXI1wh9I4P0e2o70YGimexKzbGtllO/FMKIjt1i+UZTtx1
iFav2hJ71Xw65qrOFlw2YaepxD+9Og/qeOM9ZDuka6/NJ9yUglnAGVwTbUkdZhi5LzfqOn201aV3
l59QZ94XVygM4x8I3ctf+qYBP7f2fw2H9Iemn9IQYAFwVN72FoYcX+kFrLFyEZ7c5XDXqlsz3NeH
cD28Gc2qfOSqjsoy41mpjd3Ex+qB7iejiL5znizKlFDZbiko/dA36ic7AgGTv0euDr/LmCJiEZqu
E4B4Z7pg2dG8LyiWBJsgOaWfxH847Tr9NG3SIohXPcZio6ydbKPbN0BC2rsWRCrD4qC+GZRbEuO9
HVUWJypEspfRoqMfM0AZ61wiyKaCxcIWte6i7OBtNKiCmAKVAONClGGoQmVEoiAotIVxPbBAfyHS
wbuu9F+y+qjQUtzxNxE0jUvH2/ufzGGyW+TdIYnApKUvE2YJYNzWJNSCSS1e6X3ywRnkmLKwPpgQ
xvjqP3bAwVCDn9srtFUf3RsK1hj24nv5yaoRfV5eLb1f0qLXxNSaNfOBWrL57Peg/hmFlsReHMbr
YZVepduU2eWqsxbdTcw0oyLxxdgivBPtCiVyuwBZukYENIiN8VPdM0UMtyiz/aNxXe4o+HF5Kdf+
TfKa7aNtgN71vcFyRlnzXKKbI2ptwUhx62zLG8c5qtv+s/10bvhWKkQwnsfr4Dr7cM/+bX2dgjB8
d/fhU3XV8i3wFuVTP2yG7JcY76CMk5bM0muI9hjCwmrTf9jOtqBN4bKUWfgOX3RFrvow1Zet42tL
ox8QMmvQZxc9AV+HkVVsYNrqsfMTQUr0dIdA208OD05OOVTrOmG0peMqjvNmPm++NT/M7hCIZnEs
uSiTROH2Idqk+e7cHrE3DXeJXyNYiIKTVIlqNIHO6466CAOuM3UpjZWjVtoakQVkKd3vt2kBPSTq
U+byztI2o1s/6PlhExy0TAsRrkw7PoVucETFwWtDQbkCrqNugMya4MxVd+FlpbGCDwcTro1T6kca
Fw8rh+wMxcdX7Bq9v7qW9uRMqVSKUa7Jn+wF/rqO6lcRw2sqG9k9CPTCYQrHp9SosKsuE+6axtaq
9KKelXD1IKXurHLP+aEh8mVaDdpp0IG3Vf7Kr4j00ly7WncJhMhe89KNHvbBUxhuzNIwENHDHQx9
4lRanaQBNKLoA9AqrfIyr+9LZkeAlFaEKZLk2vss1nqD5RrgbKNhXC/ikUKK0x2DKDkpHuC3VhXe
dSD1V8sYUZdP6ogmDvbZQCXTUKJ7hMkHp7CPNoMTSvdjq6srMRL5W5bMkLvcOyWh92bosTzUAL/a
vGf5HHH9k6O5wegw+0zJztvH/pH19V1dqMlKM6A4DlqKOzFMWYkMTCrSGjN85z4GqU3QKmrLoHUO
0vavvILY0TgDXNORo5rW1p0X/UiaCo2MKz6NImFZ1jr9mgiGaKt6k0JB2UZAo14Nh8WKF7cuerJC
Af9UV+ic+/vRP6VZZr6kzYtUckDQav2aNSPl5W4VRt65NH8BJq5wCCZPbZAwrpZQC7vK/VVm9lFI
dJYK6PqVmvEa0JmSggFkXHMUlr7js1I7+E57/MoEUPwaMUILQM6YuJNV0BGd5lHLIxLrsSQwZtdE
ilyWCrww3+roMPjdMymVIBI1VqeIFjWXoMm+T8xFNbprC6WoIUjXCSNNxeKo7dSC8nSou9sxRmwb
Z6hiK+3YjM9ok5/bLLhB4b1uXVSwVZs/1zWLsfmx5JL+Up19LAou1h3rd+ppoY0NqE8AR1rEzVeD
eq5V4yXrY2wDawT0isH0vmTUIUXriatysCDYgVdgfwhPPucmeZbEr62KjCmqntePWUmQTmbAN7U7
973qyaj03g2LqXHYYnDJmTAXKR0EA6WE8QpZ9KVqoDbFhNfLOuwmvO5V3hJtgHMFuhwtlKgMoW8n
yVZUQHLvA3NSW2M+JrIRjpwIWcwQEq6V9skdbIyRHcsmu2I+rb7GRfceEQXHrNjbDi71oLTeo9ZE
7dVkNHpaE23eYzlJiSKdS0pCnA2IxyRfBST8IowfCIXS6h2Rb9bCzULr0AoGANs/N70RbG0YcaxL
o7pFoKaoJxijGyndeqmEZy+IfphzNvGU5+jU9V6DYoalH8dFormIsFvqFoqPLxVD9mMY0kHkErnW
h5KAWKKCVZ1+m98UtwTfnsIObGQ5TGWywQETBrZV1PduJxGUq91jCoiLQFWccTFItAUBEiHQQxL0
ctrJKqR0gvdMn7zBQgD0463l26llu8pgSmtWCMHbuHnGRc18JKEXwzU8vXLLJ1KbJev+6NWuXdpX
kTfcGNkUOuec2y66Gi258jQD2B107zxnLd23KO/wnQ6raIqJKOgDKmrebiwXR15i63DdwTihl39A
wE1JIXF/lAkr1zxIH3syzIHTM6tEjwS5l0wxA9B3QZmhrj3MD8ZKb5tn3LKYhOBEAJ6KCJMdaKzB
v8UxfnCk9hb0TGSL+lW1jr4obuhr7AobK4NTS2iINO5TAibRZdtKdp2TN7sAvHy9vM8dc5+W5YPq
OlCWEWV3MFPDWu32aVX9LJKDO6g/fD9lOM0anFshzHdFJhSb7OQ1VjYypvtbmbBKJ6EUvQQmPCxx
htcf1uASjFgysZdYhrKWOqmuaFd1Q1WkUqa1qtPdh07GxCMKT2rlL82EWBO9pO3b5w2iZvfBr6J0
kzSAcZu42Ek57murPXhRpR7zSsFeoSb3fVu/tgWuijIdmZ5o8BAs5kRpBiJOUX70U7hhoN/6bXZE
OnHb9a7Pp9EA5o1YSgLodRQU2okMyEoz2bVSrdp5WCsCmzVxhrGDeRTw4NxNH/O+41BBWa3q2iPa
7EeVbFCZE8okTbHFp5TQWu2o/rbaVnI1W1iE7a3rVr8Ro/aUtIO1RbMMvSQBFUD04miGR9wryj5S
xQkz0FRwLh67PpnCDeuHXqeC63X2qeF7CjyEC7zmbnVDxiunAYLS02v1DZZVrU0GCBiSuNRXXlgA
/SdZoKDQByMJQii52HpSHFsnfFD4+59CiudxHr/ENoE0dhIwW2QgE5ke023r1L3RqojCFXIf9ZQS
cqRznaqMcBMULOxtWbHA9CyGfaXJ96SEr/BFTdbNKNxgIYXOjba0jRx7ZXV+y0fiEo4M01Onr7Mc
KAARF8HS0Bp+GKQsLDsYY4SyxvtRFbs0d/ZGVDdrRxHkBzRxTHHcWlljv+pQbKw6WFzxqMmlBNG3
tLwReBHrMoGIZelFyt1g1OneLAy0i+QTLpo0J3HbRpbeab+6sqWMm8hld27xu60dVNvlELF0wGQl
NRwhTRusRyND71o/yNShrllXe69xdokdUoOozFOXMuQWY7MPe/cm5i3CCmBfFSTlrgqfwYamVZKE
D+Ug+cVI81nrCbJW4/Q19tTHrgqI7LFMGnXus03g2UaD8YWTDZalK9N961svhJBTdYiUlQnZliYN
zg3ywcB+J90mF9oLwmHQcxY1AWeqWZtacj8qyjEoxocqpgPBhd001qLgZ5wa3dnJgL35jvjZpE11
bUQAGjIilzCflZvWq+99uSeH/N3SiDmRmDH9dPhF+CGh7Aj4Fh7vUG4Y66anviZIXqfkTNIaGu5l
STYgmYQfdok5SVh8JQKJchl2lrWKNyKNy6XWZmKZaeLRUxsf6xALBQN1RO417TKJwoc4jZoNDRpg
ZM4UW0krO26RQIybMPHcVU9HY+ioa/i1fa3pzAy4sF3bKjzzxj15QNuXBGfCuM/a21bfKA4eSG2K
9AUDYxxk2hmH+da33T7Jhz2kzgXJge8hnaG10En/7Zzg9818zKkGl7BL/+2CcihbfgFcsMQ6JckK
ba72qja5fpBW9mHmqty4saut2gmBOJMSzKClwheAqvQFC9mJHbHqcUggqqKmmbBym0Tdre/ne4Oq
k5mg053DfedNMxQnJdXtDRR+6yCjAT+tZub2QQt062uTZehP6lfCP2zsSn9uQuQFBt6p/UXMOGsb
TeSuG9tU79POoSqmm4S4eJ22bRszvkrK2NjO3e7/f7V9Qvy32r7DZyU/h78L++aH/Sns0/9FugOm
FiJ/ddPV7d/EfSbiPo47dC+h5nDHn5AE8S/dErbtaJMcwdYnksEf0j7d+ZfLs6kq96gGKVTWfyLt
I6BlgiL8LdVqiqQwHUEyLHdyZfy7/ABCc0ZijlntZN8vuSIp17hs+Tm4dKWiqoJG4zNByyq9XuPy
OyuV5QFmS1N+UmhuYq88+2593/iluorqiARh2RXLsGM+iNUOT6gjqV0DZ99IYhsWTmO9QVT3YGGp
N1XemxsxjPqB2Pu9UGW8L12LvskLzJ7q6Mp8WOQ4P9jgTRV1m24Q+6crXZv6GKE+PJTAFqP3yskj
tD4aF0jq9Fk6dld5FT9prAqBfrrlMZGtR56aW3ChUYAWkNu4bZLizsnq+gaD+tkpKF+YrQQHyiUQ
hy9OFvUJUSZQ79gNl0E//AozTIxYx0v05xrqjCWN+UNt0EAqieTc+n16S8ikd24y40PporcSPuoW
lH97V0JNBc2Q7+uEq6giyIkc6FXGXLVVLYyW11WaL3JNj66jSglXUq3okuJJwt+E3GEgfHZfGdk5
GoW9KY04XZvMDD2jhFxI2su28rvHoangXnZbHKPZVut4ZiIjOmZ1lIoHooXIzFMPuHpf/IJiNUP2
ubIo7Qf2OS8j/IJdeJVyxT7QGFGyIMTdVm3SxqDbEgqXwOCxppvunU1BY1HpEBxmjQl3AUabUiGr
CHDStTgv1hlv4qpqqegmftYylGpvhLRGC1XPls1AUH1ncKNkmi7rulk6DL9w+xe13acbu+DJEy8+
JpMBy22yra7DPK3z+1wNed/Slgioqq3Xrc/Qkar056dHdJatrLGd44aP0Ii5EcfSPpcrxBF3dT3s
VI23o3IRnMoeVUhr+KuxelKVng+FMQUk6Gq2T/ausRub8SkLCjyiY7LGG8TwM9jVQ40BmCCzazHa
1pUT10SLiHwDDr9bDSZiAF2wzo4xXWkxbmIkLduh5e1t00fN7u/dqrI2xDNRuI8Pg+NOLipRr8eO
n0bBlw5zyxUWIuKNsJuNpYOU7ZAH45PW81WrjGTLd7jfaInmLT00H6NzqNMIbzTRYDq4qKh3HRJN
yQxm7UR3nkm3TclHw2dKtb9aWp2u3A5h/JKNtzli3yOuw35p1wlWZtKmTESSXc9UN3bxPZVdyHe+
7d4t66WIRPvQKM9gkZhAtcZ4MBqFD9WixFBFpJTVvEnxGLw0zFAOekdMbTX46JFYsq1TLcdto+VP
pR1vcNtjagq7bNfnfARWmZl7gkYekKXXVw7CHzrUzkYwlT9pNC3SSrRbK61PedVoW0/zWmScMlrY
aT1eA7h0FoGlrhBsFTie6TLp/VKEcbzNvVzfujQLuoIvD1SItsUBrolxV6XF1WSrCVrqYwlhG1T4
qnANLWFV5O4O2+8KSdibqM1TBX1kHRJjwWzDv+Kl2Ev/jnpgsyTjWj44wCHtgfx0YbfJ2msGQlj4
SFlNNZ9WzkQlclh1dian4fE1N7FioYCmtzSyJEv8hHlyD3ncSwIkliGU7l7SUhEtimijOPU2oluI
Ry6xAcl72LIMIfPwZ+6j/zP88hxLVBieSQlqVPl4o6qjkDwmYOWx+0NH6xUmkMtWEc3O+OU7yCm8
js/Zccfd0IvDaFPYN7H7XA31JBu1A1atdvuQJADxE70gKKAydDiJRJ9ZBDWOjhhPcbbuOuUzVuNH
QBnOSijtXk9pFAdSqqA1t36Zfzp5tiu8zDxqKpXwIHxX+hQEfpBAWy60vSUFy4c8fq+kAnrCB/VA
RCF++pYvtGiXZsEPqNLi27wu6fEFhGO2fYpgqnE2mOSOZF+ka2s6iYgKikLZxFHFsO+UibuNTbFi
5cjavouMdYQ5fJG9aTrLAp8J4IL8WWOBouzsTFqxTh9Qx/BVyPK1sofzSzUPOwTw8bK5joV746Qs
ybvOQ92QF96myewQll0HQyWXaKJD/zMitLpppotq+NMP2msKCe0SHVJLMGi+lg6m00xJWZ1YOKpl
b2zrlnSI2G+4bEEfZwnj38Qq0h0rM82NFTq/Qpu1sJVr7XbMrFdZqNZVKaS2SYgyX/S6p0KxKFnp
pUDfUpj5pL+KKy8EgNPobbJJtbq8I4xyKTMoJn5VnFCPFbd2q4RXGcmlgUx1SkOyJrzDPvWN2u47
7rxy/PKQiio+VbJAYsSoouQKWRu+4p1asrNcPaINaofxJgudn7hjDr6iYdetgx4mgPZr1CLzCt43
bByNSqQWlvK6lBQGx5hLU83PM9MMViVhqK9LpznKvH9Vp/CheCTlKOx2aUBMYU9/I20zomWmcauh
jeJG8sag9EHBkvOGkmsd01kFQUCQWzeBBVqayAvkMME7o307xbvT3U/bh7760ao0XtqY+orT9nSX
VWIamqoXSzsP792xnnQp1w1g9i1TM/7gMHiUJZDuFBAJ/jAye+cf44iWui1qDfIE2ZI5Kj7T8ddF
bIw7o+1RUuNosHrxmmi+u7US98b26C+41ZMmFUKAXERn+PhJoeZSg4kMO2c49Vj6mwbzJqAZ74PI
AZXoXYd6Yecg8e8kTSjDJj3JhDthR+qO0th9rUAx15sHu7e3hpVoQN5DRDeu+WPUHJJR6Ktk9QRR
cjoWrA1kIsegwQ+fkTQPIKerMiMBy5HiFwOzIcRwEzWDgp6yuUkjsRuAqFPgoUEs0upV12u+GFxt
Y6+4kiIeNoZTkdk0iPfUi59z7PBXHtPCaSiDElwfNIQzSsEEyQSIsuoZzW1iBRAwattMt7yDCDCB
dDUyn8FFIUPAQBi9ylDFYRzRUoY8dXYNeYPqNdh0+CeXBKT0ZKVPtoOc8llSGM+FwuqlU3ITI6Rp
7nvntqKWfZ0LE+usdlCDYCm5yDE3oULBhWEduFqzToq90FaWgbAzoHfDWBguI4tqUFFY+RUwEz7Q
puuXqoVyCe1xt2dQRDyNb/+2kppH8Wpw71n5f0Cqf7AKr70TZrSpZOTcp9lDXqPFYZksaf2F3bGj
nOU25lXO2JwyNt6jnOUtigkQoVmib/16E6qRi3bcDu8Ko2zoNY9cUf2lY1TFSrPoO1eO7mLa1X9G
XjY+xPnV0Ev1oelxoPnted5AcnocMDPedLZszwa4pCUDbrvzyOVYkz4HZ3r0sHNUqNbDAFWSxTPV
RpGdFIWBPkdEiehTcA0MeSMIJNx7RW1i8lAZtE3vzJCY32B6Vzd+C5OJErN9Vn3N3scGKFoniumk
jbW91z0NS0g5vlo9mdgiG5S1hNp+z1wZvnJqnlVzQIUQxxs1ExJt3HTIDTADdGp2HKg4mEFtnGOf
H4ckfmyXBxkFh64krYCqKYbjho5yUPePkMcpHyTeJBDlTwh648McQEMHHR+uhg2gKD9k4Zorrdey
60wtENoWVoiuSDtUJlQee0RfcwhHbBpWjwCjU2OQG4ig25KeuIpIMgfnzee2uCqdwLkXYuwAT7SP
SULvI9erATKh2NDiOw12fGs3VGeUUYGAVuEp9QWQMYA3y7Grz5i4lu4kkLb60F5W8d7KXNCKDSFN
Y1NA1cnCp8QfKnQe9FshywQ7hrhwg0xZgEIRz51KZzboyi19MkrKTU7rx0vWij4VulptV2vbakTR
72NkjBqK/u4xgzPdM2rthZs9dgsFmClVQb8IdmZjoTzgHRJMF3YZlf4bFhynjDJTKojRKN1WRcSU
In7BpWrQz46Kxt4EITD+yKD+B1fhTOJ1sulCuEJjnUO0Tv0NZuEBOK14B9CIltuocX7oMkdFYRxJ
XCdMzaHumo3FJqNp4vCOQNmhMBO9hA197SpvcAUVNV3eUFUWPT7HoW/qVYT3daH27c/oTVpjemIu
grSEL7MTV1emfrZMVx5tOpurepqhtEpxVWn2OUvd8rYcsW0H5juTcyTSI6A1q28Osdu9y7jQT1xu
jlVJskysdTpAZVQKrvCrK1ZTPYAq5j2avmsVDfcHCjzXjn+lAcLh3uInYJXxgxoRmmgOuGRRCjku
ZTZfdz5Ni9+GymoylT1okxIhqEKZP+1OcNfTXa/x06WlFAb6sDBefNPALhPKLZDrfFVLxDr+QH4N
s7iVmUUP6GRfyC7FRUH0zboF2qM7kx6s9a+zsWe62CYPXt5eKZX35liwXsJePrTgkVf4WH/6jLtj
R5hPnWJzwXv/4pQsUOOCqhIQbKS/QRDvwtZ+GwokNC1C/z2Vw3FtGhiJlLoh2o5AUodgDGR5rCLU
xFGvAIsX/HU+vRUtaq7CkZSyTrH30tkkvq/fAyCYhkH0Zp3DXNYPfxV+vtHk2G7LcE52y1dF8NO2
O3NbJwjrgGr3u8gy2p3NK0bUydDtxQHcKxJpF8s+YZlmoB6npGWvOxfkKPiDx3jyBrRxte9H9BYh
oSLHitg1twFlozFInAGdbj38CqvJQbLzSE3uChdpi19cWSKtb7vceHU0nTymQLsxaNDs4twnuxp8
nJT1NeVIdLfWYK+MiT5UuzYWotG6Rd8e8kXJfzA9+IhtdEr42wIXo3VP+ipt+qNqy7Mf06xjCkeo
1iz1iJt66ZuCn7yhPJmZCSOFHxeqAS4XZI8w4qcYSYwKK0FUCvSFgoukpO+t+KiDsyKMtyJG524J
CDCRTa1z1LRrOYaAcap3y27qoxE013rpHMIIg06mEW2faQ1KV4Ll9m7I9aEpR2ffdDBVKC2ByfKY
UjulAquCWV5cX+OluA4Yj/Z8Iz2+oeLaU4ght4W1b4SHQUIAYoMjxG+0cR8BbmIDN5XPLCreR6WP
91yAraXGL3YVtMzCOiKdlg0p0WT7qmez/HAq2lLe2GQ7ekkU67EJKgUvDu7zNpcWbaUGdggLGWOk
y+aP2MEy4R56Fzmp2enaJg4Yyv2GWaPhGfoxM+SdrzViWVbJKykFwCTzpVLl+cbyV5pzPzTS2hmq
na+TCkV0EfTwydAAQvnDQTdK8jEM5tmjD4SiXRclooBBHgnd9ZbMwoR6Hgo/WGjA5NoOchMtWDuR
dJUJL2KeQuxPLsU1FVhxupFDT6+1emLk+tXCXltQ4D2VOtbvCGsY5dV85fkNJaqOOlWPCFHmBADX
XYqGVjUe0gpJjm0wJR/VQCy1/jkJVBUIZL8VggpaVdONVMdPQ0PdG1rhGzibY6Zk7pbpyA8gyXJJ
yFqxOkW5hwkAv6xDNB1tHRYTpnS4aozGR8s6vImaaq1bhQTd+26QPLnQnF5ZNQpTNAeZwlqX4Was
mRqy9FuDdiFrp7mdvDp1lUPd7gk0mhFGhsRLJ8y7sUe/BVwTM2IZPYWStUzD1GDRZDE6wphifm6/
oSSpXuPbzAAf6OWIkxJr4lsqBBhRlpL+G+wif+kyz0e9nK9Eh7zL1cc7O8Oe2SIawMLAFVqzWBzA
O0YXTb8jopy1nkrvWW8aG1aUaEhHJk26VGkWKcraT6J3MsbdCYaEGi6PjplVu8sUdMpUX6OMVnjn
wQRFheDieV7FRSXyXUW/8RjMyOcAa2iiVDd4n+elhCM9npUZY1A+EsVIom1uu+vO7w/BeOo0yjYg
CpWlxEw0QGZMJY1OPwLwx2yi2hoY+Itp3l9EI9+i0juyPDM3Xs3Pt2RWONXQVKJcFimlmtTOCgI/
E2SsDP1rWXaCnqPVQqAz3iOlZXnfqQcjYI2caXmK4HZvJw+KMF/gUyGntlkSZyWuBEtb+VOpcmiJ
yesBP+zG1Hpw6xjoREcz1k9KsfON8jw4tn9sovTOI9l2kQSTElNOxM7Cu01YOF23+ZBtfc//6JIm
IG41eTCaIcEMGZ1IKLuiK6aBZkK6VbPwXlMlwYPSU3Rx42C4h6j43MDL1KelRiKLo4SOeMwt1LJD
XnabRjQHzyOcLUgRThtF/xAC7KKv8yEjgCf+AOLUEebxP288nPOUf/97alZ85MVQhX5Qz4HQl73r
8KPKZf6r/n+etf3Mp9Ro+f2kvz2z/D/z3X+ETf9tZz0jAE7NZzXcf8om+XoVf5z5P73zD5AAlybi
q3/8nOq4oayr8KP+1orQcbL/5Uj8r8HXn93/uv7sw4/8Hx72RweDgGqYzYZlojhQrQlQ8BeeQKiE
W2OYx7zDctUGbPVXD0O3pwephs2j7Km5gN3yzx4G7Q3NFZajC1DNmiDu/s9k7j8sk7x7/9626X7n
PrsunRATB6VpCss1jW8tjBLw7tj5WXQlGej80vLyhQ6oaEuE+1U088xnmHyguSVTQ5d6W2ALCjbI
GIJQlusyMD+MNMDFyAquq/oD3X8iIaeNboQ9YAMHI3E6vKUC1JFewDdysxK4y3wzc2AUruebjUft
Y741b2JG3qUS0/efAST5BFkq9PKuTJtuc4HHixkrP+8Xrp3tw/TnDGSZUSzzxp6gLJfdJtV9ODgo
J2au9GgCYZmx0jldJlY1HcTrejQQ4qd4d77g/xPB44Kan7Hy8x0uuv1gysq6hDfMlPnLxmyQ+DSG
eZwTG/oJsDVvwgkz1SmmshlDbJzTcVi1PZl3XDjLlvkVRoEJ227N/KQ2z+8TLFubrxAAo/0rD8CG
NbeP+3uzqCi86xMvrKQh/bWZd6OQ7GcRKr8qxWm6ow/jYTFKG68MLPv+aDu4XgMmLqbnrcai/Vmn
w53S6IRSjlm2kG4K97C5rSISHQfZbh0o8wtbiSeaclhvk76dZEpbAf14J5z03ARcmoqguukEsuvB
LtdqEfl3YFTKujqOWVwdjelWk/r5thXiByvdta0rk4abWF49jpUFwOZ0nXdjAhN/ESUSW+sUwDF/
NpFVPiZjXXojLiDjaf78/BHmQSypt9R3Rt5ZzI4n4E7XUBzzjIGwPNX6rPNMri0vbA6QrprDfAt8
0R+3Lsf0okPGfdmfz7nsXh43H1NdjyIQAiRG2aaA/fvnE/43T/P97vlpfS3AmTbf/Lof4fUYVb+9
VnN+cd9ew7z7nx+rWPoj/BtR1kzvyrxJK/WPW9+Oteiqt4rpQjPcfPuvvt6Cb2/Tt11M2cRzNhRR
5wfD/ym2FS2zZAr6CmdWzrTJ/tqNZ4rOZX8+p8oiUN7zY+Z7vk6a75r3DZJPhhoVaMCkYfFPT/vt
2OW/L4aBcJhvd8+7l3MuryarkVsrEI5W8ynzHf903uX5FFYDmyp2ry6HLg+9HLv8bZdjsdRuK9ZY
fMOneDsa3I/EvfsoiIjaUHI2hcwJdm0El8hKUzBLfb+pOdDplMG/jaCzbDSrpPegClQLluL7zMd4
jsuzfdudnwt1U8SPYjrR5ceGzXP6zwcvMnY1EOX5nH963Hzs68HzOfML+XqGy/7l0d+O5Wmv7VFM
5/tu4jgWyIXXHav0A9K14kAnpieifNoPE4uS8veb5jAhC5PpMvr9rqLZMdna1hNX7Ss3bJj6RmGI
M+wSLlbNQ8JvJ/n2dF25EAsvp87UwsYyxGaITcrE8KqSaeNMoLF5I0XIFRrlT7MZB3maj83nzbdM
OfHaLvvzgy+7l6fpJmzgvBsgc0BQCq90plx+412axE/iZyWF+rc7alj/YUyBuBHA0rhC/775p2Nk
nhHTCrhmIlnN8Mb51hzSN9+Kx+l3M9/ji35XGK3Y9nVMmxYofUPD1qE1mYU330/+etx8VJm/1nRm
NxHceXT3TB3mTdN6vPrCJwp9AhHOuMt5g66ei+I01s13fAEyi/xZrfp2ryqBPMwbDRYAzK6ISBXT
9V/66a3SJX2fQuoKELoS554DwtsQlJnsjouT2XD562YO2V+b+ViQm+8Ea0/0EW2En+qNh3ba0LIX
26yVezlpj2bq5HyLjM1FSwtsP9N0uwmpK/oaHgGapACgKSLZVqs2vjHeVx5O2gHp+XL+zOfPd2ZB
Jt7IF2Y+2MzfHXMaBPFfgWDn8boGsTmzEDUSdkHFcXqL5jfGQx2OaNjeeiOR1m7jGof5VoBK9+vW
YDXk5zQ5q680w/A4wyu10ZhMRQiZD+oUuKUFOeUJQ41WzlDKndZTbOuNsXvgjcoP4JFpmRZ4pk2z
glTqghVYhykliThA09AjZ0TIH7qHJG1YkDq0hnpC2YmhGQEhK2Q2TBFNxjx7mzn58z51tT8PzvsX
jH6GbCteFPTxUYj3lG7m/cv9862vg/OTzPtUqSzM5/X11/8zMjNcuV6EXlXRHxzRwZ1Q6nGcFoLQ
AKf4nHlDu3DpFZ2+E+nOEr6516b7540+zbzmW3IGRM7784Mu59RwqvGXz8/51+mXcyqLjqo2qh6V
rwLW6LQZ56iy+SbfMhzlxTTd/cf7BwtmTZ5DlPx2znz2/+DYfMrX/zI/xAu7n77rV6Ca/3w5863L
n9r25AMAs6ZIMP1R87t1+XO/7c5/KLmn5niqpwHpshHTIHTZpdWQH7xpRBG1t9Gr3uILOw0tLDIZ
zS4nzrd6O2FcuzzmcvfX04akfe6+HSRUgqf79t/O5/zbYxaw0SUVoY1FegpVLb7p86b2K57q+815
P6Nv/XXS97ulafJR/vv7f3vS76f+tv9187fn7rWeX53SWF9P/V/un08dwzzfS0F0yj+98N+O/vP/
dHnR8SDO9B+jzW+vYL55OeW3p5jv+b4/H/zt4V/3//Ya9GRrSNZdsC+13zbJX7spmhijVKBmTIcu
xy8PsA0VJ/eYvF0OeUatHTQzwYc235zvaRJHfP0X+cC6MAWfw1T1MG96EvUOdC6h/EYTm/n/Unce
S44jWZd+l9mjzR0ai9lQa4aOitzAUhUcWsunnw+o6j+qsm2qbZazQZKMCCYJ4XC/95zvLA+XF5cf
IyenTPv5m8sjlSi5GZOsxMHxPz+2SRAQyLN547+8nZ6l9UnvC7iSy8Pl53/8T8vzqJpepgJDck3G
DrWh//nz5dFf3vPzIy3vvvyYw/2kyaxBLky6V1fpb8u18nlFLE/NAMLq4Y/rwu4iIpM/f4vgGQfB
O7OQhUXbLwGnapkB9fMi+XOD8k8R9NoKINMlUCzcVH/ibhfmrdZNoD6Xh+kUW6Sn5UBwvZ9Va4XU
qefwu2S+ZiCVsxqep2+fT9NhF0Uny51zcmd4du2qL0x2qCCMBtIYZEJja/6gg4qgZG7e5QHi7ucg
zatT3nbkzq/Sc1hjkGxI8FEEvGyXtXXM29Dw80jk2FbzVGZZvn9uliX9FFaw2wJuM1qbRWfRol+I
Aya4KjZOtsHN3J5dw2WE8EG0ZLTgw+e7WNZwBri/E4IpKueOrFLUb7ieJs1CYxTfP9euSyliWcWm
g9VvS5tqudcjOv5/L9j9/1Vns+F2/XOd7QPR6S9VtvmP/q0Tlv9yLam7MMAk+ViLHLj/WTf/+39p
jvcvx6aWZhM9Kfln5oP+Wyls/UvMpS8hgIMaru1Q7fs3BFT8y/Q8JMfSgC62CI9/qar9U5VNzhiy
v+qEXcs2TMdCw8ycHC/EL0U22dklzR6E6aMIkntHOMuTT3BQhE6mB1O9maRPUINnglr3f7fsmPpz
grfuLzvtz9rf3zCdv6qV50/helKwm9gXcsah/hWW1tVCQyCJgSVLvHJXWP5zR3Vn6kZ5s4jT2KHq
u1Y2/UI1+wklzQGLjJihUHtl4VUyydr9L3A6HUX4rzuGMqfOTNwxdQ8X7t8/UqUZulO4sDh0mqur
ONGajWgnyRrf+ZE2kXhIhvZQ5nWDnDX4ZlpEbrWWTYHH1WE3aU9+Rrezzfp2b1gWRMsE67LjTTQD
BWOEgyJpT9Fw1i81wXaOg9rkTnXQ+vrQ69I/acHw+l928szT++VQownnbHM5oaDT/bKTS02wkqur
7Ci8SZwNhzWDq+BpFSG0mQKVrO5X4b6OB5KbC5P4VFRutG3ypri4Q/YS5o5+z3T33deFt/0vn41T
/T8+Gye6Yc75VkBbOd//egI0dYPm0XXSYxP0Tz51st4QyZHi2LgPBIlYtUdXZDRKkAYt3GZLhx3V
l+QwYyY3/Hi6p9o9EHST/svn+o8T05ZchHwqchAFB+oXRmGEnLjQ0VWTgnMsm8xZG4KWh6UBUytk
dmksskhU420nfIREdvdvRQotg0QHkvmsSV5TcAX//JGs/+AZ4tyYQYYQgjmW1Kj/vqtwR4op8Ifu
YESy37Hy0s52BXgGry4wvrB6TvxrrBvBI0a16CWT9nYkCGc9mXYIObQbgJYVwy0zc3QwHUqybkjM
02gEeOYn8V71tElJsLhORgIJDdvc2orNFxuZ6cXuaFm15i6TEVTa4R4twq1ZwjUV+oR2AVGfOxgE
YIzf8pZoKFfzhl2d5xcE/B1rsvpoGfmHmnVpyGO52SJVMzSEYj2Zg3lejTcw3u6IKD8q9a1AEbgZ
HNCCzqJ9m1VwtleFm4mcl1Wf9RSKEcv98+7VTawWv5yLjiUlr3Pdg3EnguvvOxjtiYv+vmkPOqYl
W0/zmxH45zLzPJplRnWMStyQcYkDYPDJIcvM6TzFWfYQqYzyNPQS5DlY7IB9nL2u+llRrd+NJTto
bH/0Cv4VylX/HPuTf1a+870oCRwKw9Fj/8L3sE3q245WfPgNMALlQmIc9BoNtO6cet18iF39xRtV
d1S1I25axWZ5FHtBQPWpfeg8MBiGIter1qS6L5tEeTckAFSrAMtvAQCcnTp74jC2t6QZhkPdWPKl
M7PxUfl3vM3tQ9akci/iSb5MNcCvulJ3jyDKFYh2DfZDPm3qAKlWTjwMqvV9IaxqLXFeI0fDfwqS
HOBzFh1Nc4qvjVfEV936NrY6vqhBBleqKQJCZZscucFtBMrPHRc3iU96FR/UWJsXTIWb6BJLODM2
LMdbUybhVeLPS/UAq3v0Pmp1e+DWVuMVnsZzVnXyhr1WJ37thtHmwbVKbdMVFcJmPfMuvSorxHC4
qhIx4LbLC3nkxo7uSODW780xP0t3ZgPSOrq0IeaWZhpPmjIHkhMLFLutcUCl/RXn46tb5O5pOUY2
jPl1qQyJIbRudoYhPmDRwcYrqeyxNrUuEf4QI9VuFGEAwmqJM4c/HL3SCR+p2J2RpxoXJePw0dc6
DLKRp1a5KAl4YxKpaaV8RqjsMzK7xMwN5k7qdnCxKAnfSjcbbzheesgD40CO2XjRnQjjOc3gR88O
oyMqNzQIRfMlbILsUg9ypna39bp1TJq61nAaHfhcxshdPtKCdOt2Jq6/IYku6MTouo3COPi9usWT
4++YSFO8ziXDrDs8RX2WnTRLhvdBqGAXUUxYTy0C+cyuEsBbNP8hoIgHH892GEbhsRzbr0NVjg8t
er+HrknfyLA8T20DiUYOxpMpSu0eQqVbnhmmeEEfxU6WOVQtmsdIHryTlUzHNvCc+7KxWD8ePRfl
/fJ08jIiquefxhbfo+l6MG/za+Rz9A4jFDQNPZ8uy68YngCe4Wbm1kuhwKWO6Ii4qoPHat4k6Sy0
sfEALk/HksG0MtRwNSsbWw6/YZKXRpyqPNUGAits1Wqv63HwDKwA3XzMyoMBRntaNoJgVUUY1I3U
4+BZuaI9JC5FOAObY23YD8sGzkR2Gs3x+/IsrdzpxtfbDEwcT/S2SMsMVfK8bIbO/3AnJ9uNDNqr
GpGJT/a2kCsH9EyVYOGahrJ48JIess3gNc8BREpusNNFK8D9t4b3JomSxxwE18Og7iTz4K2gp3jA
oD8eWitqYDjVLS4KiHfCqzXQzLiZ20kHsumXxYeLLj60f/RhHL42IyexgBtuJtYbSFvAfXkKdNDE
dk0yI4QQffie5K33ULmrxNG/uKkBSIcI2XZ8w/18Nm0ozYqoBpsyPtCP7jA2KLIAkWyi1iMO0o+O
A9fFVgMribY3OeIgL7d131hU9axLWyHEDJ2q2scmmpfAmfr16IJIIzdz3CdpjHq2F4gT0WQdRRH+
rjO07Ty6VYxcyEUSqBKbiojktdwjTkbBgHkzrQb/USXpl8Zo1c5k8D2kkJ+yqnVvOYFiG80H4CO6
dE8LEYDJqL9GjT2uGLrKB1tliBP7F3/QIKsFngtBTfk0evMMiq+ntr4bXBMVtn/sTYij2nGCaict
HchgbParMHq32rZ5EI0NHwKcxTI+TYlrvIycy1X9myu04pE71Y28n/6M4QRajzs8O3Yf7lvrTEET
unnCq0zdbVJoh+LU98MXszannRnWN3qzeN56BgmbJEXElSh2C5R5ZjQdlOuWB2modccbfATJ9GwD
Fb2EQY1YJzPyfQwDRwy9txVeqOEtWysawGtPyfTM8XtwA6TTTeA8OAVe/ZjELDATsQaS1zlYSc4a
VbrrlqnwPvPp45quDz3BNUYScyHKDwT6QajLcC1q8pvQsor5KskuUZQCjm3zc9QZQGTCRl0GQ54b
5fYXM9gaMptusu3OWR5p7xO+GA9GZg9iA7xFEh+MsLhNswmBBVmyd8os3JmaIoVrBKDevYc5vg9i
8F6EEUMpEdZzHIwbs0XZx+movQVt4G7UkO+9tnPoTwfTg1s+VlYkUdKE0F+LoeC/1yd8L6iNo246
uwNaYTUiuR1I3rmL1LVPHmjZEMJDQL7wMS5TIpfdlBn4zKwYcSxd1DwPSIHKNuQl2YFpnaYa/CgJ
RlH+Xbh5vBGoxQ9GW1zLRM9vwvupegNagg+tDA72Mbaqn+Fcsi+FbRy1xrvL1iCjeZyqbWan1iyr
6mENGsMTdBx5zhyT27FLU3LSYwiezVA9VLPEqsts8yv6+uIjdNQbcT/WyahJYexhz27aJNXWtjSM
o9kiv2v9U2VXxd6tgbq4YRcfRWnfyg7OVTizIjF8ajVGxth+kFGaY3wDrlvk2EIRsTbOnHEYRRGw
Ur86Lh9ea4L6sWi9ax4U2kmUISh+5Ozrpg3F1UtjxF2p3CnA8l1ZMQx0Ib4U4IjMlpFIY0YoZ8dr
A9/D5JuNWtXczUjBSTTD9Dyowd14qCyhdNGIagkz8IzynhA0eRhqECdaccy7ojt0w8/KyvJrn7v9
ZvKr34sJ43ofcAOPrGKdYtSTUUliQ5BXhyQ3jBM3tWxrcvDWnqR9YwdU31TsOLhUGQpbf3jXu8JY
q5GvEOO23cQ4c456xNk0v0fj01bKAPHuOYOORmtYK2+KyNvWgwYXIaLKPra2Q9Bw7wk8b9cn9oUe
2hbllXZJuibBAWkhhK+dLaeJvmkaYAX2z4Tu8wP4Bz10yPdusBVWEdYpc3RPbdFiFw3daB9Sq1h1
KKVrD+ds2yMqBJQaFFUJlG3j5Mp4qVqcvmDGUmAm7z5Zi0Q+ey96i+sqnAgE7zHm8nEAzXhZBVvA
jV7bUfxewWZZ+aMTPVVIKNt6NL52nTYRLpAWO6k1+VppHZS8pivOCcLqFwghQKtaoKmyiW527TA3
JcX7oClChpenLXHZICs54gAMzqrhHtVZcFfaND3Gmrftyt6+upnqz4VtdatktElfTcHnofdNf5PK
f8DK2/00nPpI7eHqVgV4IhjR6yrN7LOOGhybcttuRaeDIpVcILwS9r19dnVEeeUEtSFKQnhKy0+K
5a/a4lx1HoipmfaUZCFJw21QbFoBvy9LG2IgnDFAl8syyax0nmr+D0/qKPH7QuxCK/1SsSA7d0EY
XJZHy8bB27jphQMzOsi1CiCOqZ29CDir3hHDO/9Fjf90KEGUDZP3u9Po4aYT402zIoqDmq3/sckS
jl7ZlT5yWGcm2lIwxhAeQebOk7s7hR8Cy/BOEzc5aFD7yochse0HjcBEiFjFk0h061BSwSGhfCye
ltdaa6iwLXTuvi4Mjam0BuFzVNVTHitk57jXlmfwE+TJdvH7LE+Dg5XhnOE0zjCdpuHWdq1iyylj
PMY2QMAxDsE+JWCx1USERkW15VgaCKAHWw430TcXJKrlM8FoSM+NJ0e6wSkfy/Rgkha6ripZXlwv
fpUgVS6ycY+u2SMCF9C8RaDkUxNL8aRsuUYDWwKe9sxd3gtWYHqwpTTVr/R2vnxc0pkL58ByI7+4
jL9ry7PQMWvaXdaeOI2TECeiUbFdL8+dAtsX7jzw3pBaIhZIZ40W81pPk3FdU0Q7mVrwZLRutZ8M
pJOomftTx8QOt9J0WjYECrbpX56rEW67Cz19q7OfuWWO9s9Q1iMi8gOSU3TypfWYFG13criIzszL
gZ1Bnk7TwqMhWkVnRwXVfqjLm+5PJIeE1m+agIiWOCIj26U/4jSKiLx3k20bpECek9+q3P6GXio4
a0THCY8ciDQNLx1ObQ5s8Cj66OZN4a2ClWw3+gszvEMkW2yMfNRRmrx3KhkijeTScBdwrV5bRePw
pUwUdF49ekctTQq2IKo0Cl/IbaUqQMw9c7TOJ+KU9m3IJeh9R9X71ZmcQ+92rxjXSW+fYMra08bO
QrCCL6ognKVropwodI0VoAsMs4dXIuv+EJnNI5OTdzXfYRKz32PlrQW0x6I86DICA3DUK/VAg9rf
N7B4hE7+iZz11n4PMCQZg4tmjke8WNg/upOoxde8fWKe7299iC+raWBWQya3PEYYptZWNxw60wQL
jD33kNhcU6UkllgAVxRu+9PUnHZH8+7rEE/FCuL8u57bzRGpGqmdCL2DxD5SakPgmwAFltnJmYfL
ZZNaG7tS9kFG3s964ntGbb1HlX6UbiO2pmk92gBqVg3kYz3HI69lhYvzTOz6DjNtbGjgaiKyVmzt
STMUUMqyczA9Jt8GD4xnOZd3UvLIYvdN6J629W0Xvls9QC6FhkZUIUaQnGRl0FgKYxXLoTyVv/vs
6qL3YQWTh4AzlolAE5df4w8jKtKHQpC9EJTY/ucKclZMzQ8GjjvDENI71KN3V4Nsk/VOeTDS/Pee
vj1EH0vfycGz3gLbuHklHvKw8aiA2oRsJ8pkfaWMV9srYKmFySnE/nIxYcitlQemSy8BsJeFgzd2
nn1l1Zcwy4t3DslVS/y3qiSZNazKr0jW4S7Z5bSve0Ko7S6Bx6MAdlqMISza4zP2+gHejkHBzDHU
TUu8DRaI6tYAhtrVjfbWMfxkIav2aJxz7wpuX65fkEgnDUCala8OTaIhDRcYUm9tEeb72imKxzCk
Yoi3K21jEuRtx2FRbkNjkeOqyP300iUFlK/2VchGXERvFBtOYbzOWclO1P8UJRYAAzZWUpUziq07
elbzJaNwtMKjc0KBqnaMe4xflrgbiXQeFAXqTLMf3IgwO+BehYDvOQWOeY4Sj2alyL6UzKX2oHge
xUQIkK+HwGihpbpSyVXSeVjce6AMyUtPUfmghVG3oUpNaE4ZPjtmvNEm371w1DC8WNSTfFLRtm5M
STmCyua0k302Y67+ozPEJZhQYmmW+wZO41dvtIwjE4VLHgcwqWs+fWJGj67d+695lO2Qeb8RXdZD
Q9bR5o2g+lxV5esJvSjugvhRaqQYEWZNgx6DhCwmPDg9iUm176/xvgEYD8p7l9e3WINspSJ+HpPE
vgqF77MsKg99XeprP0NbSm2ib2LsrvnUb4JiMMgvgPRjp06+853pddEzWZSup/Xy8A+tVI0DJWyK
LwCbCNMRL3nm7bS4NwHr13RxizTRka2xpiwck+Sgb+6UfEMH7yKn8HGPdbrlnpbnGTijQYXq+KmR
qP4usDDlrDz4v/7Yn7UKn/qI3iEFhZjpZ1fP9rIgZqWzP5yYlOiakBF7C9xkl45ZfOjKFBPr/Auz
PGhCtcHdZISnUZHlPQt2lk0X0bAcfyjW4AaObiZrFz9pw2OiEZdk39uCbk0bdo8ZxmIoX+4J6Eyy
Jhr965jCMdSM2uW0b7UTCSV16rWsNDV368QzWNxW/S7ADvLklyAFkCylO9kHj86svkyfQ6d7rYQL
gnAWwom5zTsE3mqoQEGOctoYJM31znNb0VbxOvdd4Ll88XAYv0wOCmkYtrh+joj8yHQy3PGmxrDc
WA741zgvwOCAAC67hEhaJQ4BlnYOXEslY8yOk+kjIJqaVMd3qZGDidKX4qr5PDBwFUV88vLpBwfb
YcjWrCOuFxDWeoTgshh/0/vGu/VqMvYJyBsWimA/J+7GVZ2zAhzNTZe7lHUTKittEuR3K6qvbp4T
oQMXxeNM3mgi8/gtHFzGgJdI1FvdneLf7BR0jp9RbPDDOtvU9MsucZLdDJlrbwX4053DHOGYNEH3
6BH4Nrcfmu9DDMZxauClN+az46h8zyWQHXylsrc8889ZFmlfW6I+1qYrO9K8VXLjFs1CCYtrwWT8
a1BQ42lJ8nIG86ML1CMqWecnTspNB69VZ4y5J77RXTKMMqtKjIfSrO1vaQYW3GzwVDqCQjqGkydv
oKHTtRR5WVAD2sMXRwh5jz8txXyPm3YCksDQMaJx4d7SAOSjMJkXPQDUcthT4qDnnkELQfNt34IS
/DPFBLnR7Fa7OJUWbMaaFCUW+78biMJYUNpHTOBASJ3sHstOvlBsQ1qHDixJvfFssYIbjVw9V41P
Gg3PgJyRR5A2zq3RDbmCe0rejNniPR2zF8UaYR21rIKDCmJ15Hb53hQNfrcxwnmca49DcB0ji6yf
CsSP0EgCc+vxaH3JBmhEcOjlMABdtIR+LgxSYRxPmsc+guxRFZ1z7av06kZZeIEamdAeHM50J/Mj
Y+a1k1H7qKf21xj+DnTddJNT8X2IBEFkuuImJQd3VdrtU1tzM64D4WJRm37UZdodMNqBcqS4isRZ
ZWiHaOBWYBGiCmucM4T1FQpmv4l6tNUaAGeS36sZgvGhVMMUva/mNFLKUp5l7Gkb2U9SfC0NExdw
nnMLa9zf7CIuNqpQBpEuE6bzoti1OvRNf6joegbTWziW2UEf+2eO1jibp1kDxd0EW6Il2cQlpsLD
KrCPAzHtJCcYQ0RCLgmA25jqMEY74MdG9e41eNU72kjlKNpzlzQXypwWoXQfTpveM2JgH9UEDDCz
g+aqpcCCTG5pVV8Pe2v8GL3+5mWeuAQxESHs3tMYZr+RQNafse6eIz2yb9nYvwcY2CBv+xdH4cI0
epsQqIGWTTzad6+Auh3roCynoL5PlLYDh46N2bd47vJSnZuwfZpIc9661o/SGKAmwZjvA43JdgT+
vzayeaXeUJnUXObH6bbtDWdv2xaxOn3zXfSjOiPNABXVDfkB+3zVhPs0H9qrKolNSgjz2WrTtS9d
a28QIrURRUFi51w5qNPU3vhNCa8gwGvo9Nmxi8Fvhi72sDFmd5imeQtT1/moXmGsppbf3Ee9Q1/U
xc/BoIc38A/6OW7kxi5NsUXJYyGYLHJMpGvpsYr0dN0+aDMfcmThqSjo9W0r9lPN8p9ScfHOaM8s
XESECUTZl2Y6jmF4arHa3GyNXjOTJOKnBKnl9zBgJuTQeXpQNcOhUTXaJao03lQPHnqLYsBQTVfX
9MnXwJKIcohVYkBXgqx39h8TW/uscsgjbe69wvok80OvfIIqM+PVIfiQgYc/goEA9b31OjoqkX4e
/OhnZyT2DroyaVrtEw629rduFL+1DXdYJ8NuriSH2ExMCWxhUnDMAVEq+vMIssZHGdnGPkdnCG1A
dDcbrkRBfpYfNeZlCgoCTIf8zZSRupCLNiObdA9ehW/AJKoDTkItfnR5i03oDhPMzcjfCxw4UwAS
xzmErP/PdaMIfPFG+5wzZ/QbCkdxpzd7Vrjl1ULacxqIDc6sXF5DZb+J1GyhBxhvtCo0iud5WUM0
YGohKxq+ultTX9I5+3SXjCxv7EkKAzMyx4FqDU2TmMKJL0k3mhens3i4MONub4bjRTKhuBjzJtQZ
kaugJUGBGWEh4PK3tKVOoU2zuQjlC+nrhItE8M208kwlNT3D/JXrutd+T3ywY3XrFy8GHIK7BsnJ
cj8WhkQNb+5loujf9PFHKLrm6iQSIEDrH5weBjdkKv/EHgGFxjqxGQvrRq45/Ty87CjB0vScJmZ6
Vrg511kFd7GUZXYeNOgRGfErWsSUT4kZeWTZ+KX1IPxpR2UCfMIyT7ZIXDLq3rD50DmQEXJXJ4bS
YnNjp9yq87BKgukUxgXhM5QsVnbNgMEHHEhIpysAOh90RBdQ9HMiPDy6FnTHiLpQ1Zd+dSjautz4
nTUQqTHoYHK4v0y6j6vWbIr+pixX7qKERnyXNa+6AS8nA0s00tGmxZRkRn8NsMx6DMlx7dyrsqrv
zbxZhp2EKxgdSnxwhjtNS+bqZeNmN2duU5vgvq7WQHiEpQ5uxAiPyzmhfybju5ofOSG8p5xFd9b0
9gE+Bb1Rr9t0VcJrfna1866+mFGyd5nGniswIAgX4+SowNHFnVJ0WR1WoB6RLlXCbdIUhJSbPsGz
WWBf+wZ7MZboa0y+tldn6dnrwa6TNA7KxAdCZWAepBibEsyaT1+VYwSskFPvGQ35NWsq8eEbxOSp
3s6I0ZEPbc3CP01bAjbZkYRElNnerHIgHSL50ktd4YD1zkVmZXPX3HnzMnwgaXFyhBG8VI2kYDeM
58BCLaciB/6o4X4HAV/tUff1W03pZ0Xf6ANT7WayMfdWTElvsgj8qzlEhNFb3dakgHLqmOpJJ5ff
4r7EFJfSPWASmrlU/1CQV/Q2dSo7+87QAfyUtfcSYTj2CHftmbtehoR6Qge3RMoKpoXI6U9W2zjW
C6jF4qcVtCBFs/zge/X4UlCeprTwEhZGeOgbikvL+bCcGeDU9iZTjm0BdWGjk8p4TALwF5zcnPF1
/GpWSDtdyhn7OjOrRwjGG0g6oOUMCDwlpTL6UF86RfST5L6xohlfXYJIvtAAF5sEk8m2Y+22o7LF
so9257oN6ydSA8xjCa5vZkJgMAHu+JZ51k+tnngpSYjnmBqC0VpmrdmkT2DMGYSNnK5SCJ5sbw3N
9x5ZyjWtagE+r8xJmqOzWUW6tm81x7ri+HtTed68ZMIzr8rQ3+Ly0ab//2zHVvjiVZIKdRZKsHMe
MoFZe2ouUlXEG3/KYw1kTadPVeryFIklMqswhM5jNdwSwsg7GqZHDt8SXb9ssqx/h5OVbAYkGKaH
CLx1Cjr3IhH/fhjT1j7245Vicw4fhY01i9G9edm1PBKLQD5vKIBzyRMvAvwVFwzFZMolDg6UPx5D
V8cLXhmRhUQhOS4Oz0VvuWw8N8ThaZdn2ZTiWBvtj7hJy220WFj62X+2KEKXRzLO50hn+z1yZhF3
N3se/ni4CEoX/2bpMBqp2oKPPnsHYNoVQOJmq8D89HNjOSrcljG92sUnurzB8oZ/vBWS8z9MoZXp
bSYnyA8pCzB8bnEyx5n2b8uvxctryxvEIucjLR/hlzeMC8RZUFTfFg9obvccCC1Sf9pB89kYGiiN
EBhEGZusM+AZJFm2Xhy29O7y0/Lo86mvNCaqBMf+8vqy+3957fPp598bi7/j852TwMIsBk2aqT0H
UH0exeW5phWzCa8OTpz8gsZliGHFxLWS9Iocy8ZKEWR48b7vXY/S4fPyCyR8enpdHAdnKOrzYvRd
3teZMs6O5SHwlz8twMsjqdx6K6Lm+/LLy0vLZjEOL49qz63xrubHz7dbXv/jPfOBwp9ZoJ9bQMBU
8JA/1zaJAPOjZbP8oA1ZgSdxa67D4tmj+Xkk4ZIKbmcn28VUnUCSPzEvWumBkRyXw6yW0+3zsBKE
0c0X1XIlDbP3a9l08yPTBvtTTqHaakE/nMoiG0465XmKejz93CyvpWpiZQjoM4ob+DJNkubb5Yt8
ApmBdZIYFFcDchE3eyXaAKkTegHg2NlMc6pWs64JQIgRVzvHJoRgDCn3eWLcuqmzB+GEYst9wWZc
rWg376M0G7hF2ztIJpjw1avMsicjpgTbD9uRVv6K0rm2mgKJ7GDcM0HTzy4siVDGpIyxwlvROnxN
Qv2e6pG708f4h+ux3qER/mrn/IdpM3cWuaa1LH93R+PYZbVJXo0K9rVhXEGFsFQqEeoFQBWogr7p
pXVv9Ci4BCb+yWkuNof+xY9tdXL4gCti2cb6G7U4euU0RlcIwOBfcGR4QzQZK5A347bxqf6DRaS6
Cbw1SVJELTGZRbZx9U2oeEZ7HebecNsAi7Wju3A8csJrf021rmtKeqQttMW6fTeT6oGK2R5OjxSB
hLXmfi+s9waExTpvPDxl8XdG6w1NQL5PEO4jzUWvVY7fiR1eaaCATxCIt+7ouaugsF713vmqCSJ0
0mg9OMDXGvoso+fgupL0C/wa82w60sFROosFbuMhRmdlkWIRtmD+NR8PKTWga+CHX8qwTFh6ANeS
+nAEMfYY0bnpUtaWvv8QuvQTwU3sVQZh2CkgdJJjnxDOSjeHggxEg11PAdVsCOFEjwJdNZcNUgcX
WibpuAZ7rmYlBh2gO2KNhVFXj2pXqIT+uSc/cnsPb2DOoGKKX1QkI3f+Y9jcMuIWtnkK7dBrQeIx
r9k0EDtZ0yY1jiimXzQCSV0yDbn3EduADiqBeZpUJXU9vHqV8Tw2urf2bfi5aCOeKFFd+e71qhhD
FMVwfXYOUOGh8uQqssAzFXb2xtX5u2w2zUSdNKppcDPBP5oBJ5eU+sGfyDGvDbWfunBOOxHfWEDA
4zjqstpwbkcb5ofAnChwDXBMivexIV2qyEOI6f0IqkpsUEj6WwBN5Gul8ml0rB8+oGhiUYqYePiK
9NhVWwl96+vpSBMl9ffVYB7MGeomZrybmEFvzYx802f4G1yXETc9QLhsRsNVMyQumnFx5gyOGyDI
YUAkrN4DKufOeLlpAc1BnJtm9NzyEjgUDP69fBIzoM4aQNXVMOv0GV5HHI5zdGagXTSj7aYZchfM
uDuthfplzAg8+ooIOqHiDaiLj94MystnZB6cGmK/ZoyeOQP1fL5BPSP2zBm2p4Dz5DN+Txthl1HD
mXbeDOcrZ0yfQRuNygTovmGG+BFT8cqNontZNs1wGmbgHwF64QwAjCABljMSEFZk/+KYEG/gF3Ar
nH4mIV53PezDh9DQXIzBO6PwdcaqxDs4Dvktfq2ROamckzKNS05j1u2s7lxOFj2ChtyO1HkyGsN5
GmS4G5Ope8Ao8lxm1Xd8nR4/GqlVj0Z2t82mYqEu+6MrYzBGfoXYJpeE2aQEe6Vetc/NmjALVnZd
njVnhN9fme/Eu4gyInW/IWS6aPYXJ3pLi4icxKyvtj4Zpb7evyD0IKG1I1JHuh5Tp4JpYSKupe2a
V0sfTdgIyBUHdA07G14jV3IEVQisNWV/Zw3dRV5MaT6WHewgzQ6GLeUqkjS1dzKQ7avRuJcB3dVh
mspwk6YzwJOy6aYKm1mtnioiHJufY6I/o6xQzw3leeU36avdn8ep9gCy2Ywr8Xsqx/7ie2NxjTQA
h7PqpqyoSobwtIOpOnQ2//0/K4vl7Bj4m/7eRXXlGBDkdGnDjv/FUTB1euSFjlEcYunGh76j6d2k
RIOiGXx1ES0+D2ldwY4bd9Ys7hjsJvwvH0H/D7cHpmYGVCEtCdlFGL/I2T1fNS2ep+KQasid/Fa/
O4QSbLT/w92ZrMeJtdn6Xmp8yAc2mw0MahJB9OotyZImPLJs0/c9V18vOCuV6fNXnVPTGhgTQfSi
2fv71nrXQCwGF7LXVDA+RxBQ7t2iD28kKSquyICqlKSfNJWZoYwLwssiNtV7AzK6Ezy2NJdPTFf1
m0UFulaj/vsfTiyC699+OEKtddwT6PAlqvd/CrJxM6RmXIz8cG6rdqllOKeg928MExYH4gV5sHpQ
IWNvnHpFODfTpuR1xiMriX4gb8lvpPs+7krDCb8poT8XFHMo/lg/EKhYkvMXQ2CqMXdNARkuI6ro
l+npvyTZLD6e/+vzL1h/5biKr7EKzj/eH6I8aP7934z/MzUxnhlDFZzqcobuEkZW1DZ8CaumyTbp
J1QZ+RbJU7+fU/ulVxGnB3kdE+hGXHIhd2j7rwbnm0X29nFWzou7VECquHzlyLuLx7I8kOAH0j8L
QfLF8ka2abdd/wj/azMepDA5vv5r59ZtGP2TjfTrCX+6thz9D8uAfqQTH2UZFLc5kP50bTnyD8fg
CGY/tByhm4b56doy/nBtSygX1pfiP4tN/8lGcv4wgSIZjjQFERCLw+l/4NqSvNA/9ijbdfERWdZi
DkNE/LsHxB+oOIVQpk+QeDysZ9Ot747kXFmUvbPA+mZ2E/OYb05vPJQuurnUpWPbN85L5SKBtMDx
btsh8He17E9VQB+6ZjtY6HmfYGtIi8wiN270zxAb52OOKtNy6/uSXXhD6FVOKHAmtrSME89klhpE
oXua45uiFcl2Aga0sfTXJNHDnZ07zqZ5zIsD+ufwCGeJ9MmGUkjTif+HU0f8i59E6Pzm/CrCVMr4
zUHkoqzxjcGVpxnj3TEQkUlCqHaTltF0ICKKRBxBHaEpwT7P5g1KoKOYkzfNUOiMS6I7J75pWyIB
61x6gAzE3RJROKOljWDCvXd6hqWBq14mphenv+15d7/OZP+wv/Hn++0P6mDAw5KlLIUCREnzN2+W
H4q0VF1UnfzAf8kqisalmd1nI5q8rCVwYpqNW4oVOUSQ7VSSoVbZFSO92vmK3HWg6BIAREdKsoU6
S2JPIXZqQMvdJjs1xgwYbVC6Dcy8rPrWl7hpTUGGUeEEhEsza2qs9GKSirbJQOkYYr4ntxIBglb/
yCw0lKXfXrBfpORRj5epD75KMV/T7e43KClfRB882WULyihCYD1TWepRqJCec1HOXQCeYtOUXbeP
kGTNiBT9+aj14pRpMPUjhwhcrdlx4SBswR29hLK3PstvdTgjnFT9xwTeqnIINuZ52yFEPmLUuyZA
B2eo3t2o9rsIUeKnsE8cAtwQ95DkFYrsmEr1tRoo0RtN1VGIJVCNPmlFNHYvtA/EheRO2a11G6bd
0Rb2tNVxHBJ4FRJA1OlXZLaKDWQXyvG6fSKT6zEXRLbVI3qClhfRiqBibiLvyW76QM0LJX0gGjsm
gNSdjPdkehx7Ji7JKN+dEL2OCdSrau8iy6GvV8rNjMZ2Q1vmkmTOHknu6zyrnUt6wKaoJaAXSTJx
lDXXlZwJsg1Nos5ncbDz/H1OJmerLMiTDIG8rq9fSouw8GKISmacWKSqQnSIqgHqhpcMoM0WDCsV
0lil24gi4K3wO0QkJDL7Bly+qrtPNNIPGJGkRI8uGZvZTMWN+vQ5s1vEYLgIQliAkMegCOfvmspG
XhJJna/3ObOn+T5wctj15fSa0bPvp2qbVvlzOcm3um2+2Sl1LNm92A5dyr7NvzcEwYmwLjdGFN3W
SUuYddd/VRVXMwu0MCHZrT0xdtfmXeBAcJT+pZx1Uhx1+UI9DwGTuK4ALZIwIg7RhCoWOQGaJCM4
2KWRsf+Q4gqGApkmMi49pGYbEpXc9rdT3x1C0V5hejy0Wozeezg1Sf1hi3vT7c9k0Dyh1Et3gT6+
g2LcVR0leDPezaRVIwFmMU+ESSLoDgqQwZONj9tOPS3sThZmcdgX4Zau7VcnsR/TJELxN1/FZahT
mIgzatCBfsylosU8ESlTPMSqeS9E8xqmdF2CdG9xJDEY7N5a52jSaNgUyPk3uXNsDKNDguAbtJVj
z2ZGZue0TwoqUnb6rXGcn6hr3+p0OpNM+Q60ptyKlhO63ZAlOLp3UW+9xPw9aU3dJn50Sar40NbV
Ez60c9UHd7ZlffgWXyCX73Ia6oNt0GXJ/QcnZny8xJ+R+sa03npIJTGzEskFfYNwExAPt52z/pAF
xg8CCUjZC9Gj9TJ96oDMMwbGbK9sn2Mogg41I/03MatEjb5ElhcPZJXsjQQZ59wSM8DYLduUqXlb
5MqDw7nhlYFzO3fRmNzHaokt0I6l7XpG6aBdtbpgZ6c9p2sXIFtzQxIKLOCgkFBYxKnxu1O8TBxS
/5uwsitEhF8A0ZOaMo1PZQpVkxBTXCaDfvfrfZN29nyCcUG0HIOZMNbE9pbje2oKog85lOj6n3zK
nmas7wzsn7MMXqlmT8BNxx8EOpAX5JOBrZmM6o07vzTulw2xa78kRIKpkRT51n8IVAoQHUho5Ddb
03HenNG8CpyLn5zsxg32ftW/0DjVmapVhltx6j0U6TzuIujXIUm8EPMJ4dZLdSiE32xsnJ+o2CxU
OCp89AfLOBIzexLo4OlbKkwdRrA35HCru/Upb42vprWTMRIfNOm45IqvgVtfEnShbbrMuGcJ1/dd
t/PIA5t/Rd4fbHeXwkcHHzYOkennDXHfncOoubUfSe0B+W6EW+rS8WnAXo5wAVy1hXqF69ezGYVH
OLSwjHIx7E1p3qZl/eyH452yMTXgS3o2Gp2yX/OdTkwFat/8bqKfLFo6OTkrNa2+TZ/19bppcquH
UrpXOY6aqXTaTRaabwKZ0VymuYeiwQtd0p8ZX0P0yQpYxzQsVDJD9J/7n6PZIZdcgkayb0of9TMC
2eEYKXXlDrR/aaLU+8LsS4p51m3Q4pqZEJMXafeIHJrIJX3i/MK1Z0JoaSXGR1bV4FD9wrPR0G2Y
9r0meFq92GeurPlf6xCaM83nDYaZHK2zTswHHQBfv87sCH6LsDSaKRO1ONxtrsu8uBSUjyfnS2yN
nubYLyQTupsuc0PvLS4jBFUzxk3LfLcYiMQtgj9NtDAERwJsIryFSW3fSAdf9NyxK5atupsdviC9
MBCuJWeWAWdl1NZ3krBSQEjZxo4wMTml2d6GgrRvOnHlNfpa/dI2wffZ0R+rsZ83fAfkruzwWoPJ
xzY2facXHjABaqWq+BHptMFSAyDTZDa7bIoPgeHi4oZCl7WmjxTisV0E7b2PEjBF7pvZd7oc+GPL
4fscmS069ukgMFCFdUN/j5IbJ5cKk6L9OFAvAxN+Fi3SJELWw/KsCos6CKUnh/OWP7fvaNRpMrFL
XO+tNL4e/O7r7EiszUWm4OBdDQif0tHy7DZpX5efDskvSa78PXBnvgRV9x0d68SupL8M9oC+Ox82
NBO/Bkb2JbNRrXatsWsK48WuRbm3ZbRpZfq9z2mZlYy22whROAKEi5tqd0PXv0kuiHit0UD7+RMp
jCOlRcrFVVU8O8GMrT0l6KQ6oeV+0MRwG6MzQA7zyPDzjHcYYGVkbSxJmdqfF/r/puFZ1KGtp/Xb
cXnc0vXdICqnKs/bmkruReJ+QVjwo4kRgE+j/VxiLu35hko2uyGRR8e/UVN1q7k1HxzDaIjAyE8X
4bAT7UfXTe+6/tvcZwhaEhTGdXNwMQ/tVEnj02qGE9xN+9SO9Dn6AYT/AkbiVG9MYlfl5Ji20+tc
2R0iduM4ahJDfjqJDWj9YpsPRCa0NXCVAvy8jDRMHIqRj1sX+5IUjz2+g50sM2pM7nBHOVbstAJV
a5WLxisFYsyaBhXYEvhnPRJDmT6i6O/BsTGDSaRJITk2LkM2UkynFE1z9gnKIGMFLSKZWjqPcULB
J5+Jlm0huBP4+sXocNhEKHGs+NAVAYc/dTDGJd0RfdCPKKj9XT4vCR4xP3wykKA2iVmgUq0psZYk
oGZ+fUMUsv6Q57T7jCC6rzKoUsSEEluRy4oTFibb0kBt3JzGgDinhc6NSsb0UIQa3khw1UIe5Y9I
CGtla5dU0lpATAhwOZCeSv3s2s4qio52Qjkobb2l9d6lNEwb2sUbDWEXpzRg6am/BDGBVoOvOkXo
whoknDDXSnrWLPQVa/XXzXWDgbikXlyC68YBHSMtirzy1o2/nmDepfU8MjKiCfr5EuvahH1gT8TQ
XdVBG8M24XpTpXNtNw9hMKuT1tkG+esRfT2kQzEhXcH0C+K44hZXxuL6QuvNchR3eRz3+2rReI59
Tb9kXcUzyPzCL8k0dV7HRfuZhyYBS9ZQ7mwax6dSGEQXQ8o1bbs6RHjwT3aN9YYJHF6QNkehDBkw
nvxHaVG5XV9+eZl1bX2LYMUHra+dLtgd8C1k/PqcmMDs4CWZFP4tI9P5e1XDFaVc+9TbgHEy/E8E
qOUnt9b1i+8S5ZaGuHVjd5kxmRYxh1qD5RAowGqax8QY3o5OaOy1ybY5DzQ5oiCEhoHRxDehH6S7
cYBRX1Ly46icv6BZIHPdb8UDpbmUPjkGVEYwjOZSDHXBMFmeVEVJXBf6f0sY0ZnMeYOAYBTN0yJO
snFg7Mgk2GQFHrjCd7DjE9G2bZJYvwXBv1N98cZ4hCzSwI2uorB+bhdTNunUOzyF+8nIqmu9xcKt
kQtiOBnRO9Cc9ppRogk3eP/GGoMr6pev1Bc+5npOTlnGKLWp/XOn0e8gpAdnbrmRWikfQiM+u1PX
bSxrjq5Uw/khL7lUtFnJKDC00reZC5ITIxhNSbG4oK0o99LpiZYK6vuMttWFdoW9M4b6i6Tjcz3M
TKbQ0jb7tsuNi6LUEao6uDVGev2CBDrm+PJEWya+p4CmNgGHDEON/FuPZBBz2LmQXMAaLcsvucFI
DJxD8xTQL9yEmsvoEjPN1g/79MW2g3uiBmwKAPG4L6I+eBzmHHUp5++hKbfGWLcnd/BNNHTDa5Vk
48GmrX3NLuJ4jmhzJuPw2pXA7wyQ5TIozb6gX6QZ+TC1JcWTNH+hCsN0r3SnW6n6uySJyT3rgm8W
SUSnspDf0tEOYUX0yW5UyIpKdAw3rd9GN5qJnssPRnKZhTpPczU9akozvCSni2ml4gF+iPMYaE2O
iLQjskrgcqkadTeiHNw6SYkRqI8ZseaxI64o44urXpd3E/I7jBVGslt1HbgC7xKMwceoG68bwiPu
XNe/GWIjPTpm21yCcXhK7bQ4My6HkWffOV6edzj9DFocsE+PISaSkKnJAy5+uYlryzgPpXyJVI0W
MEv6PZF6zinEDEbiYyDosXFV1asXn9GIx0XMPDUWHau0L3aS7sRNWcEhllkgT6QZbCPLvMMTqR+B
QZDY66btMW1QaA6PBtVcxugKTVMY3IL5aUDlk12IbOscyTzfh5n/HY9S+WCMRJzmvX1AG0SWl2Hx
gxnza1+PZKu0B20E8kocwsXs9eJiseciY8QmZz5lUX8OQ6wM9oBt1A5zPJFG8mDnnQdzuiE9iimo
npEkbbND9LOpMZwLLgFVGZsEEkwHbe4PNxZ9jZOjxvtoMoAYW3OzrWRiHfWZebxhlZbXNsScCC3U
Lr68tL0z7boa0kbQdT/itA1vu9F59TPzuXcZyYxzfaB7V0MssDdhFWRngwo/AZjmycADVPYhoqpp
ZnAkfUEdInozo6J/qIJgp5GihgEyuEcKeuOTBbiDyE22B31kWvSemWuX0iFUwcCMuZPz86ynLqFu
WX6IYtTYjqD0QuQnBYVNUExY+4eku2Ahyut7K8ruIoY0xtZ35HhQ+OS3TmeWh3DM9UuoTbeMp+M9
9GDn5GuHOencW10vSUcg+g5T/3QD5IfsJ1R/7DbCPeAQUjeWGjjL1Pl00HUfNI3KnyxteGl7Q7+u
v1a1Fj12Y+clVDnuaH1sxMiAMdOtBz0wMXIFqQRlYuwqgU3dZnROSEbNIHtIvMxsxG60yLpuRud7
kGXTYR666jKms2db814s4lJqpXuipSmtKfmE37w90o9jekQFDoCGeyx1ImjqNr+qk6daxNdwdVAx
tIOPVmnrtOUlK5C9zGlzEUWj31Oz3AB9JVmvnAYasW7lumd7WaxrUXRVVlyStUqzmRotq2N9xRTY
5+oYQo3tUd9NtMZiXNU7X6eWpNW4qraphqplMjvKNhpuaqIhfkJIRI+sazANqRdvyAPodtFqkVnd
L79Wo8UNw4AmPRPy4uSD7t+KdBHnk4TI+INjDUvVfsDXdpYuE3gMthndGXs6h430QpveOTMMcjmX
u9YFCv1nwk/TfdIWw5oQv8BqRf/naoK36KT3SK4zC4flsljXsD+ihOtbEjPW2+2URp4eI4RPFiq3
XFiY61rOPJwRvkS2pMbAZL6TYyTlIV0UONtixM5YLwOXSi1SqFi5no7c6Nd9/jp0+dysuPbvMCm8
cZpXMJBcuAt/PXd9gXXx232fN3Wdxu2GODGxrQPmoJ9PqWzGswF5gb+/ICnOPGV94K9Vo6Rka4VB
5n0++28PWu90NDKHOJzS7e/fYN38+YHWm65jlEyBodasG8LKV5t2oXZ+vsFvz/hXr/L5EGPkyI1a
fV8uo0VOhMFGotPe+UVkIvBSVrhpijDerZsrCXFaEKHDBLZ+iAJbPym8kEzqWNgL6Z3iKdrR9TY2
2ha1AtEvhKUVO5A3TN5wwfSe6rvFBaB9SXPnUblZsRXLHsBx9eFS8iFnClQAUZ2AHGlrsCFYQKM0
uYl0FSnZKfM580fwOrSLp0sK3QtnMWr3YJGZxVJ/G/P5VPfD9zArhr0gHwBJaCdKzE12umFgwQVy
svAE2ETbsBdt4Et4tdU/keEcbeqk/BJF9s+wKG9dq/IC070rjOCd/nmxMfrkhkrsz7pDtxbdVWR2
bsYusr1SRSem3S99VJL7YzlbIzO/qQaNCgWfdqPX2HSIlVGI8LbxDM2/Gj+SjKRUuDajF2oouWwC
GjZ1O12bhfYTNy0AR+NLPsinOBkew2oqd51w7tYOAuo0Krzp8GEOlhcUzIyUKL/W8gect2RjIdYG
6XIU2anXl5DnekDAErY/JOlFoUkwQ5hcMi04CCN4w08fUfRawNVbYTgXotx8Bogh7zZ4LeO/uCNn
pyusbRDkXwhnuKDXJ9AMf2qF3sKSt8LqCB6CWEUxPa2e+8l6gCGFelLKQxtp3xsa2Z7bRLeiGkEj
z09JgeXWkDl4Hre4auvmWGr1OWXsliR+ci5bPzji8HkoA9Xf9P5Pu5gYFlWkBIZLAJbfYG9CEVWh
bPMi4hj4JUycKNgYajmjtMKDS/Lv02g6iIAH4oouNYOtbZk4roeLifPybG5tzknQUhj+B1r10FZP
UzINPwVTUxppIJ7fJm3YV6N/Mjr/prKGo9u71y2WzU1rLsPzG92JH6XhYhov3C/26MVoTC0kYm1/
jb/jqKLJc9u3fmgk5U0NDS1+r94gDDmQz2X8XIr46+iHNUXYzjw4ZXwBSprt3IFEW4oID44Qvueo
8lthZnxk0C09J5KDGZv41jqTeMJKWXv2nmEziMrgZdzJ82kmLS2vbVfShMhwRyEmtMajSYxwgrIA
aQwD+WCZyKii8L0q+15rpG3Ooi+2zRGZFcI0LaflACprM8f8gOWAOMadmAsyUz87xBpND64GJRyW
xne7S2+lLdutGP1kiw+QndG/x8qBDihPgFwwgnVMNe1sy3+CP3jI9eaZSdmJuQTOdOxHG6m7ZIpJ
C80MX7gcEfr59XxBhvqDDMYkTL4UqfvTGcgm7YsSQAeRTCaadgBD4q1BIbGRzejNSUkQMxXVrUjz
LYGDQHN1SdAa9XvxtUhripKZTSEojehINKrb6DCWNpxSkmNS4gig/zTKztmUM7gMYBnYcJIXFMmn
boy2FIpKgk/jbZkDXh3zt5SL3F4sx1qpMiYt59IybpZ/2ACIWGfoSoHT3CUt11fNqh/Z4TnTKAIy
3boFRgm2qC4o2ZFdRnF65uIIbYuBEK6PUQfcA/RjS9J4QIkBqcFQdnRvFBofEdxktAq4msGm9PXg
akmYVW7u6ZNGZFjAlTvFOZS3rw3lHnJ9k3A/Q+bh29ajVyTQneYGQLqTvABVR9Cf1XDr6+qLn9qo
wWR6mzQz5SbtJRttGlQDx5WyKdipN1G4Pp+XHxK0Cf0vBLPMVuhqgfqU01tjuR819RD+GsYbsef1
iKaMIJ94Hn+09CHrJHmI3GKHsclBIxc8LQ1pul0YTFCXHRyVHpCVgZLICL+yE2A+uKTGre8zpDeS
GaSdhfRwAnhkkmLtkdYnN267fP3WjjynYqReQ1sZXfuQVj4zZsl8cMQKbjM/2TaWftdqoOGhpX6I
KmwOsZiC3SLVppGGe4JdUEh6fvJn7zAbrqyL1Wu341Kwb5cjMu8gm0IEFl2kFhXoJnS1DxECuEuL
D6BSYNd7ADglpcLLtYPqxuqJF4KpER1sdXTHtjz5YvqoOIJqys6aYTz3EaWbdope/fHnqE0lxH3T
g09+M+CuNDVK3wk7nU7pVFc/E0oG+7KkdUBFZtumOayvOT8yc6q3GZMZZO1OQdxpmCV7SQ1200XW
a2TQNY6TDzMV6c5KZyqCMRItNxju59r5SDiHlpr1ZCfGBRQOqY2GuNWyftx1hnxvGyyPHN/1tm34
TATwerlmRpiu1S36PIIC88bdOOSUcLTz68Me2DKCiKv1TyEfaayRH+DWGSeqiR3C1+t95moPDofl
JisxMbQ9xi6Cvg+j6SZeqx1T7UedLqI8dDWbzkLAZ2TACrKxek7S27RwITDOgwDqtjXNUlx3XYUQ
rbTJG7jRdTA6ZTftcjSyyIY58cUMkqqZwYFIg+Pa8P9fLKZxkVv8N2KaJH0Pi+z9HxjkhZr7FwbZ
lX+gbGWHwTnronVw0XD9Kagx9CWHTCm0cUJfUsPY9CcGeQ0bg4BsKwfFjLSXHLL/FNSYf4BmtSxH
CSmW5/6PBDWCGc0/FRjcQZ6ZQFfDxzDMRaDzDwJt3SdODmCmOmuRfUkLKtjDxIjWTlyPMuvzgO2h
HGeNYQC5sJ32JXEMc1t0VA3DJNusfB/O9xzdmky345S054oeix5LeXJ9DYiVBBou5Rm7Wm0yFDuF
Qx5duHaXuoUFsvfldqjbb2Ol09Bq6DhlEfEXzuzJyTi68Cn2UrkABMzMhT0e9F4cMhaBJWKfS2U9
l5QIt3WDr6DGe3zum9E+r2ufC01u8XnifF3Yh7aLuXl5pKAQyXRyWa0G8JhJFkAK0ZJnlyr+uZyC
PxdBU4ozkAsmXYgcN+tNRqC4/VH0bD8fvG5YF9HyjHVtfZV1bcoZfZG1uzPGIEZM+DNsBuYJToYw
SE+zy7rQjS4jXspXRytGyDIJgZ2MueqvtbYgTRfCEt29niqq3Z588hfieU4vtLBoLbuudo/P3N4X
/pV0ZgPhk6LCaAb55XMRGz0QEJXQSkz8GPYLTXKvx7VF40KUF9w6V/Rz511zkykLSkIj4kOekEsS
19mdGJwPfM+Yb+g67PAT4iRmThdGECEWzJE72ff+ENceCFsHmLaTcy3NmXwGtuc42mvnYLYw+3Tf
V1qCu3acj4XKrkwHAeJQd9CKxkpcB60wrscBKiTqBZq9bqB0jNvxUQ+n5KSBIrNB14wUHIyQ6POf
+C7z695lMsKnuR6aHMybvNSx2V35U7eLW/EtGMjmjUYoXznat+tK46aBAd4zrYKzeW3N0J0GhxlN
/2WiyDwm7nSlxs7d1VZDVUezwmtMw+yd7Qy3KnWhVUvz2ICPvJGhS5AuhOGDOQRc4o2kRzpSA2Ek
H+EwSuQzDrDQjciGK5imEoMpoElKZ5DyCuuKrEx1sJ35ed0Gn5FfT9N3GTp8LhM8QMXKgdyjHQy+
+vWEqeLaWD5124TPvSYmIqxDcGJsgzFhXqsow+Bs2V6oz08qiJF8LFSViVixq5pQ+qtBRfweVnpw
EQTZcxvs54kL7ID3FLNud626xerULDPImFHzvlHNP+4b6tc6TG6Aqy6GqDC7aMLVj7Dm9gK81Zm5
SXtuePN0maa0mK6483OB6HenZdQyOTW2sKXwnhmSd47b6bLeEiMdnASNOxU92/EUnRRsEf6uqu9n
K3gaI4Z37Bvigj4BPUp9xnxGQw6gaIphA0z1BCkn1fZJ0N+YiTueOwv+kNvW0hNVhDJDUfo6OeNd
giTmvNR/d72TvYVLks8gJtznLgP3VjCyLQYSMH6tLjyTGgfaEYh0Om8/UiftKbzBshLLYkjfpcVf
znFp7OaU287Z6j7q8WkR23hc73JrZkEGsCi4lKi5OCXkmIoH5tEUJ2kqM9nQC3i0dZWQYU5fhdQL
QaxSquKPZOz7HR7B6hwvi2kxG61r632j0x/iJLUOjaHhcPEpzc2GOmatio5l7847WTYVMz333ayX
NIvFFLV+pDkL3o2oNmDrLb9kR2m9cEZtS+hPTQmMeaI5DkcMK5UnwHoz1EEIQ1gkvV92bMa1odjq
LTBkMyjE1l6TEfXFb7dmzrR6pTCnAN7EZN3ouX5uYzMDSTnsdSs4RjnR8J0b7jONKLU+bp/MeeJs
7DjjXhT5o/L50aN+6ahrBJjryBzxIeg5bWmiQFRrut5APX0jJpMWUkNqXgDut6/CvcX0OTd79xSh
5+xy66gtqoOlG6aygUvFugrnLz+vcWHrGuNmnB8RSc2Fhj/dzUbaZssOMK0NtGUNovdDq3fl3l8C
LKPFKqcsdNNbROP5mYB7Ll4pyog10AgR2eRFcTuctToZzjKXHcHGTCeC1pzOohcfwrb1HdZvuTfn
5n4taFZDYx6Zak7Nq9X8CAyzOdN5mwg+WaI37K2wOFJz105g0oTwFB31E4ZhvVsfmRYYv0d0r78e
naiUma1fNBs/7nZ2FhPpPojoaJntvp5OVT45tKsGSjucDrEsTRpsI/lVpA8DAojTb999vdnDz2V8
PUP8aELn18/QxP2SVDwf1x9lXWjLz2GN6ioV07chp/M84/8/yx4QhMUEHj0ZJDmRRaQhV8DsdPaO
ZNlBE4uK/TRTcRQUZv2KiAMQie55vhltszgycdo3dKzPDg7ewSpgj9Ed2HSwm3edGxueb6DujBQp
ZwSk2UhrzvFiXtcp040knUwuowC9D7/o8Kr2HTlm6P4G+pqj3R11q/fw2vODL4sZEAO5RznYNttK
cVcsZI7yFPb0mZdELASj6HciH/AZ14ISN8sa4vQJJFrX1vuaubvXg7rdr6e3dWEup73Pm2u4VxZp
lBgCu/bCIuDaSnTlevQH4LEIgFlOBOsCIiNh0L69yCXaqzhAuFjqBqRosGpUf1m0BmIGQZTjeg7K
Zk7pYQuULHejTSMAEpRqRs2mv/0KFVvOt+tn+e3m7OvaAXTqHj04A0J3a/hABf2kVBxA1cRc1km/
NhZl+7VCvS4aLZVek/GLFDroXAO0zEG01s+M8dduDLXwIqTmzXk5HkX+qPkq0UFEsmeGoGwL0XMs
rcemuwbQyUXl5bRRu105SINf0QG3NnFPVxmO72taQaPkicA+hn1jC07MlZkAx2iSw5p/t4biZauZ
eF2VS0183fK52ciOTdcBdP1r2/rQ9QExhKCT3b+Ziy/aHmLrOBCtuN5aoVhrGuDnzV9rpkpO5sCp
vVLYKNf74H0R4rP+jiXQsP4SV1B0chucCd84F7hEoQ/oVzGESmAQ7qkvNeZ+djbtojr/AefVOBua
aZyrsgAW47rI86j8pktk7boWL2t5tNR719X1zs/H/Kv77GYctoUWIF1fXutzkeXkcRgVIQN/3f/b
89cNaiYraF3rxkrbaho1j/XQK8ssGm7X1apWMDGcUSwD9tUCKb2OcnRFl+Y4mgWnxb8uoZ8317V+
lkiS183r7fUy+3kzMysv6yHVw+2Fvm7o42695KwhaGhxEauut4flOLJQBfdZM2CtNIgDWheOjjuN
natzQIIN24GE5at1Mdo2Vn2uyNtURYhxjHLckEGA9NLlFH2eJriTPhrU5gjv1z9M6K676rgmJ6kS
aCU6pSVEyf1nqNLfNv1tNeriAeTMEri0PivfoTErT7PN2We3GuSb5aL16ZfvMr35c0uZqLm+rJuY
taDcWFfX8F0jVAVOseW6NZkjh+vnqwhK1MDZxj69BAV1taJiLkB5fpGg/Hrxv9/z+ZKrb399xfW+
sRHOqbNhcjFq+u1R4RQ6068tv1bXd//1QdaHrrejyuZR6+1f7/j5UnqcV1vhqja/2PbECWK59q7v
/dun+PWxPzd/vvr/x31FdontSq/7PROh0+xPU8N8NIKpIpQHZ70056M+UNvKUW7M0SC80ahuZKzP
aIZwX/dz/hxHTu8VbvmclGbPYHa29nmtS6KX7TvyZMoXpsI/GaK/k4Bb7eYQLBI0F0B/gocbhQxI
dbAQsjbh02jhC+3ixD8rIGYy7NDm+RaVrYYycBq57b4FFWEWEVcap+lo4iJQV33/OA9AmrtK/6oK
iVrdIFmnty9wsy9aGNWbWOTulnJXv5cYZaaha/apxoVP2ft2mJJdxfh0O7ZxzbHQNl7c5PDP6zI9
lHn7A51ztKjF/W2o96+iHSk0qhcnbm0cxnECL7LfyrreT6PxZmopErB9D7aJgTZVrVlpSAQ6RdNp
LsiQSM6UyIGQNfIC9YJ4oCh6DZ02vwnD78P0LXX9Q2zmhHTGWr8P8vBrSxcGgWl4khUT0rwYz4Fp
Hsy2vAVWAuE5gO7VBN135adeqbvWQfhUJGKV74OamVtXt181W323wNyrpYCRTVxbeeoGkfZDMvok
W++tGlVhU8IPk6nCOm5+o+t271KaeO6zb/Sxdx1DrtupS9+z+j+4O4/muLU1y/6Vjp7jBrwZ9CS9
YaaSntIEQUoicA68N7++1oHee6x3u7ojaloDZWRCZDINcMz37b02a90KSoMl9Fs1eRMdfhzE3KvX
VI/ZcdggWyL3xxxgILbzoDkWCcpPPbUjkKljAym+3aswiFXmapT8MerS1weZ4rfv+tzEm7GOXtCt
y3NCv2hN4aTdlGwft7nR7zUbdNQIx3yk3LwTZQz43vLfJWf6STJTr/E2zTgmxNM8Gs+hp5oCpnYB
8DKciBQlFtU1iIENT/iMAYvR4j4MkfHoD7W9t9LiGGeV/SBs/9Ev0+sAs5+JJEk4n6JvXYNsvhpB
gZvaNqCcgWA8TPfCDfbaUJXbKOvuciHDXxoUHf5Va6rWGSgk0JUosPRtYxsNNVaGScHaaoXVUhYY
bhwb8cSsfwtErR+TqK1PuifxV07TtwBoFFaZFNkL8KaG89UwwmJto//uq4rkhrTZ2gM9Ax99x240
vRY9/HAzwQTaKMJOTdt+mGqR5eveiBf3VbN9hlW6NakFHkbaiLXR0rAmap2LPwM6S/u4WplBIs+2
2Vt7iLEP+dqSk77TUiOEPZW8VZbz4TTOg+3r+lvZFK8lQxQwRFiqfkX0HkDjem/OQ3/R9YvAyrL2
RnaRtgkRF30C1AY6ArRjr+QhkP4AJycx7t2ia25T/qnP4rGYGpoPpk/bIWbse/LuKj1IHmpFjI9G
AjF07ddMCTwX4S6N40NQYkZwpU84TOS2+ySFWzEljVgTf/sLiaSzCW2sv17VHKpzJxt7b9sFmlwX
yR66JpxLWqpUvyGXG8B9qlos8/ztoCmRZh8SAEMiGsri3yxyCRsbIZOCK6Qj1CNjS0GndzQ7MgJK
MvwPKHjktQqNdutGyY8i0ZkDcDbBjaqVMwH/RsUilIQggARQ0pM4fM3CXq5rVyZrJz3Eg/5YehoB
5G2yg7kRbNvKPie6V91rI7piCQB1B6/qF6TJZh8yRq31KUO+0bLHtUd20W1zzeVwi3rLxRawh17/
NHQYoAI3b9Gl6b+Ea56dyTLX5iDeZ8Cpth+TlWgCjMJqEu7yoL+EZv1i1Q4NEn0iaqTngzZf+j79
LAXCSGAX3gGFPUFnnL7lO2UK3lNPf8E2ku9BOGJTLZ6MGKEKTaRfXUHbupjjdC/tEZ2dbSGudv1d
QM8Wv3KH8vcO87a7b4r0gdC3HDmjS6B21KbbFo7uLpgQz8oSqIUxl1sxvnfR8GP0K0gJw3MLCpL6
Fbachu6+6J9RWiarzEQy18TnSRtJLXM/8Cq1KNXWwkOP2CNvrmi/Fd4ALFH/HOJS3wxG/0kG3SGJ
e/JbAq/fgYQ7e6L0sKyUpEuoDyj342SXRhnWtwB6c2KHW80gf7ZLyhySQm5uAtZHG5r6H+Ww9cmC
3Mqu36OEArkGxYtGkTj4TFUphNDuklq6v7UCgF+lsKu1nhu/phzJnBRvtl1h2ypsjdjZ/qNraHno
Qcl1AeJbABpR5JuN+aP3FMq2TLwDdajFpu129jVqhGrw4dyZoP3R8nNb2h5BBs9w1uLvNtilLLyO
pU/5eijEnjiW77aVnAp2w7t6cM4dZuyrkceXWgeKHQV2v0NJc6XeTBh21o5s0egbdpSHV2Iq7+lE
HpiFq23Q2jvpCWtLqMEryg8g5RLTdu8S/RSzaFwNtGFXYkgwYyhrIDV2UFPvtkmTX/KNNE36gvsP
Nodm/jaLW+RQhrKLaSALZ2IofHET89y8l7F8tmftvQ0E3JmwI3xqBjjOdvWKIwxdWxR/s3rjYsdG
vnfKb1lu3Py5bjd5IKtdr43bOVCgkDYycPcxGMc0/UiCeAahSAZ5zLxMAeHB1gAKhgyQiSj1+zLK
u32dS4syj/ZgF+i4MxwefY8Yr2uhgsYFnshRjiuwnJAR2+YGsoa8ZcToYzffCT27QZ2gWM1XlpHF
MEUTowO8wa3heWctj+JjUZTOwa7TXSjX+AGTb6z82nXkec9lUp+7PL55AuJ10dsfSgFhlMSL2kKs
RYscH8QhNGHpw/rIklVo6DkKxvCnEY9P3cznqNFeQzSOH4F5TMknIAQGFSvY3nwwHOvkRPI6Ew5g
alZL/JpH7Eojow2+sY3d5x9pMRQ7p6oHzECQ3oMGA4zjv4eyFxRRWQJaQfNNn+qMrhpeAdiW0key
7BTRb/YcVPHtqAteay1/CIhOXxmgBikJlzddnAY8wkPupaiyBMsnnYRBMux2ZTc8sMtlouaqqw38
X7YDGWMCMjXaEWm1xvTEZu8RG11yNwhjO9DeJ+p7ZDQPLrHahszZA8EJOJ504iT8ZL5MVnlPAJJx
1mil05E/NxjtAbqX3VonHmKFrbK8D/qaWrNPnEGE9AO6I93zqjhTEkcylbC69djzaW+w3VEEsffC
jIDdoUj8HdWm/BYJcqgmzBVtEfxgOAKfwmJ+R9sSJGQ3Gte+Ts61rp8wXzRbYUQjM21O5zQVdGCG
rTchKy3MCb8TpFfP0gEd4HzdUAMXYNlKmtdUJg+2K+XO6A4mGdlRnhXnqUk+kSdCE2dO2uhd/rOQ
9i+hsdZKPbTZyIWpGpOA9m0Yh20yPOUsCfdmUUKGTrtjOejxusiNGaZJ6TMgBvo9VL+7OKnMb7Pv
HLFsbPwUUhzLJI0mdUKLNGTuc0Bt2+Acc552VfQUKAMPeTeJk2Lfg7GQwq6Pg1HLveXWKQ3oksb2
iNXBstfkVbi7gs4Nc8dH5wJVXxJGhYlzwmnCO4magoVW/AmsVubGLmN+ZRkZHpysfLDcR0C6xlNY
G5BWh2YX+BB/rGTjVNX3pqdw3rXmi22yuA886x5v/Cvi8w0FvHvDd3FMVDmR8MYMgbUJQuSA80Nh
wsYYM9S6Op/4FCMHN0KSzWUJyHg89x1ZWBBkKSaPD2hFdfwNA8Tz8eR1MSKSzLy1NDrXrT7+dHJ/
2vT+gKaj45AWatD46vmFGFT2BaG5ReaJbgO9DjKv5kcX0ZmDAd1uvJIsNZwTPjqtjEjBdT4x2wxt
+jQRTQXWLvtl5Z4BAMVz2Y/5zcYQGuHrlUnZ7rcZZ+2ucsJx0ybdCbYJJFls7rVHyTdBl3YwQuSC
Ejb9NgWkzi4HZTYRfPQWL6nLX04LB2xSg+prsL7piBhYdSVbxIgSh7YBVlJ0PzrG/rXViXkfJ+73
upUdA56P8A/zlVF37+7YPqHivbcrqurVTI0BL886nJFPG0hwpvF9yjPenRm89hmWH93TEbNVLjlj
OMokETmc2WAaU/vsKfs0LSZK+hSAMghrOH7VuzRXkSO/heXe6/FzNVl/Ks69EB8OsnXcdQigHfNl
kMNnjXkZX52zc6P+t00WW5aoLxAnP98Z2zY7X6dZPe2GoHj2MR+tpix4TWYwsF7/u8ugF8XREeXV
nmX9e5jEGM0DFst54D7oTX6JtfEpkeHKJSX21DrdPi+cCe7Nzkl0nNuYnFbFaBPLYo0kGg2nIgyR
CHvv5gz+qRwi8kNL5PkCI/kLWuMG11thkHJigr50q/Hc2ldaQ+QtkjO5iufsWU/gLs0kkvGVWZsp
naD+F1SCHA3z3rZlFA4o1+ht9zLjP7yySzHxEKyamY+snLD95bW9m2I4c+n0GXdYAZqZwmOE4hyU
5jOjxC+olgBfM2tv9FHFhUHybhswaoeOv2F+xtGn9Uyikb+RdNZXUUtrIQCZGWjVixvp/U6FCvoP
XD2DUybsUtDXTT4NvVT80ueYBJrM+Y7mpJlmVG+QTjeB+PBqh6If52TjIX0caVeDccecn8/wZQ2K
iU1dfMIGUMmYE/Le6YNgcROSuzyGoXoBep8fjLgmNQblb6W9ddGIiB6zK2uEV+BIjzVuDITs9z7Z
hYHkW8pkRCk1QwsJrbJqmZ/YyFedhblAxM+Rh+uaYK6dFSX+KZ6AyrlazA45jm6BWQClzGLWfeC9
1h0BO1sgAjkrcGyCDaPaZJjrEcGSReYCrkZW792Y84GETJGQPDdD4bSocendxASErvSp6FYCJ9Jd
QoVBOOR9p97wDs78u99p5E25UO1LjOHpIF+gDMSm8T3K0A21DW4b8NXYlyH69UZzNbCkpmS3mqN7
McEuniGLKoVauEJOgfBYP1N9wrRfBSmOCb269rgp7K57FpMTXurhlPpo4HrT/Cg6wHFJ13c7jW08
94aHqfR2ZFXo2z5JPoOa/rRW6afQy6MdtLFoG3spa01rQDc24eTNWoNK4uRtUq0odp3zMBbaczd8
BqRvrF3jeXCIJ0jxQisxkecyy1k9SXSFdwhTdov0iRASMQJ4EX+/TiUEeWKZ49K7OqVOqkURGXf5
1PNDrFQrabNyQOs5FqVYkwezRT/rrTO/ucUaTcEqsRke5C2A6AXo4cOIQoCwvAQce4x8vObY8ott
Rc/cYDlaB/pF7VGxY4YrIzQqLkje0qiPr10HQ9HVYflqpom61WH5DXB+VeJYb8nL0YZ00wVRuTXm
4Bkv2GerAk9Y7zqZ+NbnhbFipxLyHTeVeImROm5M4a8TkbI6197wTuP+xc938cRPO81uwJCdI3ok
dJmsO3GTTCuzsi5A4J/xJNMldqE89CHs5JcsJFqQrQCDMTxdo41/aoRK7arkMLK7R3xbPjFpXqxy
vvciTs9sa6nvCWZHALPW4j1CL1j3lYnLPVKhKrG+0jxhbiMyh3odlNhgfC8IEiEVdNyQR1NKV6IM
9h5jCtArQF+Jg8QgDWkORvGNehzG2iGBM0D7FJlF1QxP7iSfRD8/jKO4j8R0JE3j2jYZMSZXJzG/
F7yFsI9g8v8sAZREg3ZrsF00lnY3Kol0Pns7tTGduwJwCMxBFvLfrCR6N0PrGeOMgciz23ey+pSx
R4INu4Q+a/2doz375J+Ujn7pO0h6tVAqspC361Qu5t3+3uTbskJ7i69aj+1Hf56fKhuwsfGdpgJS
uIQTEv+s7LNdm3HG1HZeEA1SA+ELtkKvf8ye9wMZIiUE46Ib2WfXBD+srvvI84+hCdE80+DIdMCK
YXtfadU6c/NPkxebzuVnhF41dYonAKjzmool4VK5B0Q0Ubnc3fecBfZqFgxJspqSldUW76msj3UN
cJRcJN9OKRSMR3siaNIsHx1HnqHuvnpG8zh42S5GKbcp/PAeADmV5b7+TPzkPoheBrv7ZjbaXUzS
VqenP0udrlKtnKlat0MyogIIY3tXExqCIRhjlmlUr5q4lbP4nrTN7yy6Wk2NlKksURK3/oVEmlXR
xd9CqJyVZuF8cT4dI2vWka2KVaZ17XvSROmhUUVipY1cHB3mKWxfLbvBM/ZWj5F2zNrpXgvZCnoY
F1PxMIv9/2wdnkP82f9Ph3f7nefNlPbvufh3Ld6fX/wH3Mqz/3IDLEkBMwnlhf+sxVu4V6yX+W9T
8av+M9zK/ItDLjW9f0r4vrR4wV+eAfcKrBW2Plcp+P4bcCvD1L1/1+LZvmfbluUZuknmkgEZ8N+1
eCnuqzkrCRMZ0/KR9duMFlg+wsQp0LZjNXCDXaQBRKJjvjN1ICm+aTe7zNfXTZ46B9KV04eStWWj
VkjtYO+Dua23rqBHmrnYQb2RC9cFcXNXeM39AKR3m2ktcqcYO6VP4lR8l/WuD3+CNWfW8c/CHheR
mTkOtO0C4zUPka+FAl9PwRnNc6GU9i3tSrB1e7KvVeqEt+JD1r041vgVVk5Dn3gI4oOII3dLjT1G
r2vLTVORnmEj6IbpyyK0SaLXgAAnqh8Ohnq42TDlXXmm+vMs4wchCdmcgn7PhdrDuPK+k29Q7422
oXkZfQ4NFTRLgXAVg2cqgztqFIBvzVFbaWl6SueYWqwyf2d9qmP5sUi7REi00vMQ37PIyZjA/wLy
wZg2M8v6ta6NgEnM+gN7+WeMlXhTWNoz9A66OFLvV92E5xZ26pGcezQqrnkBLIC9X5I7JezmkliX
YaRLklD6z2MUd1YeDOi353HT2Z5/HBPsNV7QVcfZ1BGWB4m4TjHwE4nrrXD7C32o9my4H7BNkzur
ty+WZnkXgIDZepRkFNcE8uwRjuMZcyuTLHsv2Snrnu3i0vGmStGyUvwPLRVW7K34BVTJ0pLi1TYd
zAojaPQiIrqGTkKzIc2Pzb7XPBEzce7rYaa07B9iFPe+k6x0rf0ZGsV7jYYCURbxR4GXfSNsGs+1
y/KGfAawak17mdNUOyL3/uYULGI8AdQ2wME5FvZ3z8jab2FU3qFPKc9w4VW50DhgJwWnMft7q9Cm
p7Bjnm1Guca5E8CtdDzgHTW0d59OI0jeMSCpF8ywR0chzrYT9fQdRk0m6SQmvhDayZrACJKOXLs/
ZL45Hrq0YJJCy76v4l81poBaKI9F1vR7g4nBybXfLIyadTIClgUTvUI4bT0wX8aD5h3l3JOQLOlu
NDB+wmEsd7qbGnf8ChXYlvOEhdqA7KntNviObl2PN2AYze444+je0M3/0VLAOegjSm84Z9G2qYgw
nVv9baQ5AZHL9NdIHi8UuX8NecivjM1j4JIvFzXhD1RPTJj54xwbnHG5uNg+FbkhYypNEhc4oq5v
jN56I7rqsZn1hriHad50DRNjCGqxTstmX0zupXgXMxnN/UgC12Q+TpTjDlE+EJfk73SjOnSuaW6a
KYv2qQifWHL89slVhuEFFMBypqMBb8qrksfJpYmZtbqCPOSfGQZCEPYtFtnQ4nxhBaZ7O9+IiLOg
q7fysUKv84ZxC6HbmRdr3fMpfwjJNhCq/Zq8mm6bmt5H5RV7yiDVNysInmqjvmtqdExIn+UGk1t7
bpPnIEHvA4DWLtEGte6c3St7Yv8roYNJLiF9ssn16TXp2mooW5q3RTeqnT0EkXmWb2FlYMPCXEY/
Kp/J6cl9QihICMhc+xz6eMEp7BJ8lJAINFX2h+Wm88lAR5aPfbUfPNYBYQizyTGDpxzVKxsrQac3
MViL2QLMD5XThMwPURn0cEWE3intd3rh4EVGhViOcXbAy0n2l+3th1kcGkDK0bSnRBrkz6nZBMci
qyi8npOu2seUTjWd8cEJ9jZ2pkNtzhuBVndLTPSbQ0TFZkital+QRl3pFi4dFh/tRBhP10/xYcDl
A5zIgRI/0sQUfbgZGsEend7Itm+OpBJ5NHyd5gWX+Fof2qfWcaEmDn50oJYsKRzG574ySAexlJLU
vvd60NHFMK2JawYwIydAUjhIQPL5D29zCsAgQYm8JTt+6lsaEJ6DGwduw8jqcrL0hFrnyVLylpxw
RdsikDuh3DoRBd8RIHVJXOGSXPMTNzIb2c7aBKQEb4LM+6kFDjIh2Mqaoiz3irfcKPJypRjMLsI6
kMyz5/yyQTTritXcEciyJaFy47oQy6pCfMyK7NyJ/LXdwgshL97D9KMI0CgwN22IsjY8eGyHdEWK
bkFGI4FD9FEah6jAnRKA09JidvCOZC1vthsL8HTl5i8JWLrVpJjUFnmtM3m9ECNYn3aOTk0dhHUI
ytosJk6FhW4N5toCdw3ULWPzWXUHTbGwWYjse0XHBpm6wUko8atDwQXKN4GcLaoW6BTy9kIxtmV7
bUFuV6C3qbVVa0vRuBUPKzBIfYbSPSpedxTjPtbM/tiiXTixUSb1CRH4AOZbV7zvTJG/HcUAhyZ8
nBUV3Crhg1OLZ+NB0iFVRKEI4pFb7KuEhYcbRve1MR9zMyYWpLzHCX4sCOxcTXlHaDxg8h511iVC
sywVs1woenlNx2lFGiYNFOuaBTmcAkjnlmFg3FT080Bx0INh+On3FS1Af2/K8B1/HRGJkNOtirKu
A0tdZ4OTAFdPFGW9Vbx1DdqNAYC9BcQ+BN6Ruqm7rpxXAajdiTNj09Uvja/Rd2pv8L9eIzRC8Nmb
b5q8Y1AgKwn0ewsCPuQFtqTAsfm/aMA2VtpijYQaLxQ/3gOHnjMWrDtMS8xtE7RorD6sNvZEGx1F
f3RqaJSRku/6U/PB7k/R6jXFrad+fmeUFcsRkPadCVIza6G79f1LMkGwIX4JiTsnVwsQv1BkfInG
ZE1U0zEqildk8Gy/Gd2gWXp7cm+fA0XYt0Dtm2PlgxK3vpVA+GdF45eKyx84VFRGSP1RCxAAzZmv
GP5VWfK9k8BD/s+GcI+HnLJODvZfA/+fqByAIHT3UQByKfWfbJUUwDW3D4kOIKFQrqyYs88mVkCM
MAbDbWmRNpCp3IFOJRDQ/DjpRBJEvj5YB2Z2ymhKp7PcDORCkPNHnkGyRBsMGuVNaq9QPofxVKtU
hK+b5dgiXFyOcQKw5HT7hAE8rU7pv24WxV2tc8lq0W4RnkkHjbpY4hmWx1ycBCrQBM9UikOo6fVp
VskOncp4CAVpD7J8zFT6Qy+oYSwK6EULvdwkSrH9JY12StIkljeiLWLwRdm6CH0XqfjU5kela9gv
x30lCF7uLTfLTzRd9RMfR7P9OrTcW57jz3N+PZ1RhsyS5ZSUR1l9LHLZon+MhB4cXZoz+1JLrjFd
egvpp7BPyw9480R8sw9gbEldWVS3/hKx8edP/BElS2oizFlrvLn5qVba1XqJZ1nuLge/bv52bHnG
vx0jhXGTNVZ9+Nvxr4d+CH2AIKqGcYuBHETDvCpVzkm9hJ0kMJLKJQZleWx7zkuqMlKGL7Wh+loX
yWG6xKosX3O6hK0sX7M7Di+ZSmLJl2O6ymdpCGr5OieWe397wlqlvbgq92URBn7d6Es+zL9E66Ih
PaZWOTJfqsdkOceWJ/xzFwLkq8LjbheZ6KIfX+4li9Y0VRk2LWE2f7SsaWxs5mHganVzarqLntwt
0mMECclZeRI3/Z+vLYrosf3j/vLZS5fRnFopDZp8pPe3SI8XUfFyb9EYLzdDe0lK/MHmbFMr/CPk
Xe5GFdCy1CeGDccNb6t9XS6j5cbzJGE0pbqicgexui/Y1Bgl5Azk2TUSfi6iaUIwuTxc7unqod1L
ApeWx0EvMfSSmxTm+DWtsviuBcTTKWbQauQIapT6xuF1o5X1EwycvGYoMVuMr1W4T6Z5fDBI3prq
5MEXzt6pw7c6rFOCvclrq1hKQ8yo6l3phRKhB91Su4SqbMFj8rP73KL/7KB028fFxHTZWYkaL9nM
YSLfFrNaeZjUGW0HNSjqI/CAfioPzez+NA1DHvrO3VgolUhd8+gBS/1aka5BOd7y18AR5NEYWUVE
iXZEcCfW+GCS86AKskYfZlfTLJghwZFtWo+tdYnsl1Iw9UgnKr/pDk0+h8jLbuy/92YudnYJz4xU
rWYrU9PaAJ9OTu6Qf3KFP9lM9McaXfdK00R86HQ93ZEeO21SmHU53fS20VUv0I2OkwYxMfDDNRIS
qudRL66mxYrQqJHBEsmD7jMx2woPOlvNUolHMzUqw/xDC7qoPJe7Xwf/9jPL/wZK1fn1c0VDn6v2
y3VtBZfl/9JFNbrcnXu/2xUAzUKFx5t9NFeGulke/rlhW4JPLmGe72CQSLYzGIdmrCExqL5ypLAY
dMEf0gdi/9uoWGvLE6EgI75JPVutKBuJorO54+3r/0JFcOsVy205Vi18N0Bvyy926re/nuLrYU51
GdMI3LhmQcgliiandLwLMqVcWCrL3a+b1JfNfnAH0u7wvtgOluNRXQqc7FwjaV6pLSjINHXs6z++
Hrp1gBKgRuGy73Lvz48s/xsl07vZgFb9+tmyKe21wToPg9s/mS34j8magYJULg4MREJ3qWb4O1CW
OJTUDT5iJf5RX3aUFcG0Xu6aal7SLefVsGjsYHYEJaRupq6wTibNHLSes7/uAy/cdMpCXjv4HgfM
/wefhdMS9MW6/P8K//o6ZgO/QE9lgsUs7HADBBPjkJp+g2F5y4g3KhBDkkDB+4KQgaMGwaAULCIJ
FzOXVK6ed7nc6xVuKNWGQ6Q8TnQpp73Tmwc2rtG25tJYscmhGL28qnkZEKm3/iOdrB5sU/k14s3y
10d3cnZFaV2tmtRGmWrN0e9/TJJwwaGbKNjq5n7JjzJdUYNd8++/IrFqiRjxvDweUwCOMAzpzMkx
EvAMab7TkEF4TlTQePQTXPrYiJYb5BR2duhUapmeaYCwIjkVICXTE5zY/M9N0yJIqz0+bkP5DZbf
W/63c6Rqey3zx5/4sy6pp01MXDiiOf7En5/6VyTacmz5W8t/LA//q2P+4qT4eoavn/k6tjzN8vDr
5uvlfR2TFRcroHbgA558Cb+eeflhb7FW/XntX78Tp358AKy9/Tr050c006Nq4rTIwxBPn2alqwfX
SkxpncBb4novJk9sO6ZetvhcythWihPFq7g42ErauRws5hEQJ1RYW0r3MA90TpQvoYjw3dvY7FZ/
YuqW2LrlpP26GT3/CmjX3NWzLPXtcC8tPDa+EvkLn+l/mDECzHmmmLyFRrNRzcOl9JhMQCOh2Fcv
Qq/7x8FEcuxDJ4sE7jZgdzi1cljzvk/Dxs8gFfIWyLRtT1YG6Cm2a+mtNaIvj0smGfizG5EzgVgz
eyO4xUG9PAezOBakYXbafW2kpzKNe+hf2WfdolT9n90PwBBPafz/7ct/iItfv//XsUnf81//5s3/
84v/7AcYf1GDNw3Xor5v+pjU/+XN94y//MCGocJ20PU9gk3+4cy3zb/4Dcz6rm+4tu6a/BfVpDb+
P//b5ulsR19SMzj83+gEuN5/EZnjW7pt8Rp4XZb3t1CHiuTZOguC4sDJlK/QX/5gM+/qT5Pfmns9
LG60t9rtZNX9us+x2w/BiJYol6wiDGPXkVEq112U3fyqf/KL+SxM580nNHNliTu/UYJbY9UkyXsW
Jhev0HeDZoOivAB+OjYqJQq2a+6BOwzKtTOM+96ARB1ga67It9xD63zAS03cbnlPk2GXUTLfzMWA
jwQCUZSlVzgvhHP5BaZyi810lVA8STv9pZsvIAEpmMN/WleaDWU+Re0j8f7poP57w/lsK/2ca+iH
6X6msf6iEVAd5O1Mqh7O2janBUj/vuipLeWm/JQTwiu/8a5lyo7RHI1bkoKGtb1fPZXpOlD77WYw
1/A3DwEyHxPjQGLagEKGfVV3T63N35bNhor272GaHjRKD2Dzf0P79CyqmKFDEkJHCJ3QHj2XklVo
9pckLM5Rw6fpjRrYx/5+0NOLaNNLkduHjjjiFfBVG0qKNkw3UXtXuD9noUPnCfRbEOovseYcrHy6
hUQ0DAxAmfFSaw2qGTjbxO4JN73Urfg0kJLBDHoNG3J7/O7JjJ23LqGXc2rCZusV/tWzxn02Jhc3
ke+GM5/JOj4ESX5B0vsQ6+HRjI5B0mLA7XZowS4M9DdbTmfpDvugTk5DIE61xBo7y4ugi+QQSFsa
WCFQWiN8wDi+gT50MNNh78BIRO97HdBzwed/q+CQetp002f30k6vekrVMbDjTyvjPKB4dB6dmAA+
4xxW9mHIiZKWAPc01B+4bIm35i8XTTiv0tEgFAisa2u9kUP4HjnpXTRs4bXdytg5lG18khQ60SAz
1iYX9Q0b4fDSNXDI5uSD7c6nE8WfVTs+qI+x1OaXyuektucno9qzbvw5kQC/MuA16ON+UjAC3yDG
KzlWSbdG5PgQ5MB56mI4k2xO3QuAbGMFp9EYbvQ6mM7FCdxYYjjXYnauZswnWI5nI7YPUTSdRZx+
+hGTmE7fXIwWBeHkYjlI3Tgn5wqapa6vbbynoTP+9IGv+P52TMYnN54ehtJ+i9Eez4OxtsrkUlfy
ffkbUwdVabJuJP8qBQD5nFX0GTY+EYj5uI/G9J0g97NrN1ubbwWx+QYiBG7tC/DUW69Ks7p4czr5
WScNg0S7y9B+61NKoSs5WVzn2SQOYYH7q55eVEs8I/RrlPNNzAn8YTR0knNVqx+TgmjccV9X/YMN
EL7WskuvhgP/Y4znl2DuHgZrVUTjg8lXUrvpe9N/J23g1A7zi1fNL+ob7PTprKUJiuTsXX0w6nw0
ouHBE8NGK+aXBrBmj46jh1Cj3lJodZvRITHBsw+OyVejVfNtaAARmQMQsJ05ZsfIqnm+ekO6zwlA
4Za222oYnLdmbLaYsA74WD5Abs4xY0Jod4+dFm/UuZ0k41m9tjRiLBv69kkYIwQNsuZkfpGCoaCL
57PrdKQkqPJ01u2yJv0cbXsrxBuxxltDjE8UVXfqZMKhv4Mo8BK26NGzl5ZPyuq9t7FEDIPM7kWH
xqsFj1HZ7GpHnjSpQPtslvL55tVEwDvjE0zODQz7MhtvWje9eHLYE8XKKFOIdz/SXvsgur9rRudq
1/rPGMuDCKNNT/Lx2tLdq+WNPwMIYfChkaDJzzafzkhA1sQWn7VIbNuJhRBq9m1UardwKO6sAorg
YOwmsz1Uc6LETlfbwUNW6Te0tdi+uevgEJ/PUPhkcq8X8tTW1qEy00tWLRs90lJjTgk+aZdeav2D
WtC3rpvPJAo+NQ2xkimu7nA8U364qH+aELsCuozF6TXiOnMi41w53c8mHG+jsqLb3VNlcolJu9yH
MTpJDyE4g5XAxAOWFqq5MjoQ5fukBmybTnVUyG8BM1sr5xdDZu9tVT2b4Qt6xSfCXXAJ2COQqd+N
CI7R6F7VJanGBD3wrrHku+MiakyuMYMkFlAH/lvXlRWKE2aawH6rOufAnEicj94+uDbXPAPVKulv
NJ/fW/5GmjO64WGIqXCsBsvlUsveZTBwfcR3dUwgbnLJTO+6XHHGiH8CC0Ko2T9aTcNaECpNc0wS
So2mTrItjCcl3aG3GuGNP40aui+QBmhuo3CtO1RsZPWODLaHCmP8lBFVAFDKK4/M2DtL6fXMwT1J
htg79JnpVkyTvkUwZyWegty0z6mYp4PsKdvFVYMgNwFSNt6CIpnOEybI1mjw7pEHZ4V+S71WY9LL
B8IZpGg10OMEm7DHm4+p/jQSDESYCnuoxd273FuOTTNhU0PWYgl170Uszd1SoPwqVS4PNbv+R+US
EQQvm/a72ieqLfSfPbMXvcJEG5GLtneIisMTIZzE9WppCHYwJtgqqGfjtNwMClmSSbvdhTO7W5+K
x9SFp5CUr7FIX2NU1BBnMcP7SO7p0hNvlf4HZee1GzuWZulXafQ9GzR70wDTcxHB8AqjkBSSzg0h
S+89n74/qqpnsk7lZE0DVZk4SClOSEFu/matb3XlelTDGyllwW5MMakEE0dIq25JR2J7o6ymjEz4
KYaNq6wwSi54BgCDeLHrb7NiZg5lYMzkMhobd1iQQ+XC6lqNjX6nFEG/SmtG42WrzFPcvPnbP1p9
YItvl9OW5frJYrO3piiilcDmGCCTT5TgkuUix3IlbvbCSeTbJJ1twFNgVQb2W5VpNpK8zt6HWfuL
xcEyIzt6hQEcyLuF2t0ceBon4mYSLsvWCto5LA0cAxI5HP0KQAwu7CnSPxIl3neZPNmiwIeEzyeu
7G1ejC80X/RX3OZRxeHBLZCN7ZX4pKtfjeymwZR4FDq4D14TlRW+GoFaXGAPrFc2x9+glx6WM+vF
UsyTTPtHvRofY5GfEpM1nUdEpgzfQrFVeqI6GZD9oaj/k/yw39BVdOWUAQy6gFcZDmX5b1Vy76N3
aXqUr72dubXTAW20KMr6fjMfbEYzXIS59wr/8Nd/rfbP1bmjY4Qz2b6yhrZ+zzWEMigwbgODYVXz
XcYI/JPHzOofPXs4ofWelPFQUr4NVvkvwt60f86xdHSHpsWQ5Ckh1P8tSpPskDZDcpGxcNEuGDpY
6CfmLnFNhO/MrRZhVINg9hbEpJ/mCu1f/OCz/ugfAylnhplt8Q5UnVi/3/763rIGAiOLfKs39A4c
cVnQrJWyYMhxjbX+ahrhW50TmXEfSkhWgsOUejqIxr/p1/6fyZLaDCX7pzdi65ZJrejM/+a//yFZ
0kdOE9i1l+GF6B8BiV8lBVGiHIjTPI8F9UjSXC1MeHYpl61GkE/SXlnn4aTloZdQJzsC/IxYFdbz
X/+K5tbwn98ZEYmqhTRMs8RvOLUiBjUVjXa2dVo6NzJ9jcC4V2pUikPfU/tKVFBx+/5zVxU1bUEy
flAAPvr1BQPlm+oMH0bAufNTldpyuoCbNZVnoEO3hicmjtSlOVL9UFKaTMusctjMlY/p9JsYPkXA
fTc3BypyeDsZrmkQ7e1UvUyG3FZ8Fj26dRTzyMi7a9RWK028JLa6Lnnmejb6fWZjlV1fy7HfJo3E
3YP6FzFW0OGONKu1ypS0NNg1p/5N8VnMTuqzOYgTPsWlZVQXW2uvXpF+l07Ly0dvFT4THp1L9G7o
lLlqFokKQSOh7Uxzhklt3z0GFfLlv/4U/uzyEKjopGZqqtT1365THb98musC2qNew25VLyjK9mny
/lPQDzetqf5VkqHxZ587ssJ5WGAL7pHfPnen12xaYu5M3xwPdRI9RIBTIuMW5f215nm7tkX8Ng6c
pdNshmm7R7rsfSnSvUE7kXRypxG3TGhBlmNR7K6Ow95Oz86oBbkYVOrgpBsvRu/Rv+jnWj+EjU28
VoYApuWJ1WdkPFgvLRXg/Lq9Xawx8sjO3Arq3rkZIehq7wRQ8fXhQGgtmRnTraOZSyVEpwiVTvrL
rEm8bfsNY4UNPJJjFnbrsH63A4RAWty6jolSYCAjTbeKbTjqrL96zFGRhsVeFGDSkE/pAJCrBLug
7R09knahGMQfWgM4lgJOxy2etv45i4dbb3mPYdguOzo/Cn/jRU8oyqsckrrxWtEF50n4NtfKTdFv
IpmcSL5gOT5+dDpVYBYyKQiuZbULQxp0f8eQGM9kdMR4cgxs8aLnwFq6fSrGu0GJgDAUuMWka/vt
GmXcm5Z4e0tHU3AZCmML1hqA2XgArPtidtpl7jIplA7jSuF2ldbf2rPc3OrtxLEb7MvsftB5VvJz
oAA4OaZ/6o0ccUHrWlp36G31A97/ydKYTvz1pf0nzzwDhSDiONW2dGn/dmlPlpKXuDMzZp3acu4k
Bz527WZ5xfP8I2dmsc3+xWn7Z6e+VKl0yXG2HPkTU/yHw7ZiVWIlaKu3MqYPrOmH83/1JOfN//O5
aZlYQYBdkqFHTts/nugk5wA9UzFuEoGSLXpZMztKpsdqiDelD96LCdR9rJbXaaIksWu8a1g5gvh7
Lu4rZzrMZtvQcFaO1OYBz9ZR9FNMt9XppCdyEFpZso8Cvgczfh1F77bJX1N28dGmkBTMdOeDmCiT
W+vj9444qqsqBto3QWBPjyhv2We2V4PPv/XiN90ZD03THEgJh4nWrC1jugWOOMWFgGtDJ4A5SlrX
qR+2kv5qfpOS8oe12Wk0zMecWQlqwM4unvA/UaMibgdIZ0RHp28fNUu++OlwsM3omFXGMdD9lVJD
bKeoaYLwqE4WLMrqjsvjMPln22PiUjOm0CtmFwwVF0OXP2steigvgCgzUPGpevgteVwoI61QGB+7
Id7ruoPhLd7biYF1SGznv06tOGi6SL5kZvtIKvcqLq0XwG1oSJurMxAyx3vxCHCfT3BBm/jXF7em
/kmBwyXmgFCgvBBC/lbSZXrRDCxzMTMlPD6ztFvmZVThLKJdqyxBekesHnLsZkst4DNShhD/G1yu
QXnQnWXi4mQ4VXSXHR1pK8xTK2xgEDfJFqdkMDB3jF13qdPhGij+XU34S2lHr84stMpYm7IDZh3/
PNrxW6Tz+gRzAUaHYixALuTMGzPZLlqdM69k8tBx51MEz0VFW2GK9ORpPlXLqfuAD4SIrz4QBPFh
cfLj/noDYXYUBX/TaO8JMaL4GDYaMw2Ghp4yXB27u2pt67ZyWKf5r7k3tuJoXynDhkiadcFMpjba
TSqpdhj7sDm9lYF6oa8cesIfmdHN1ZgXd65PD4lD8JQ1a19ryYmor2nXf4ztsJmLIFnPkxJ0oxi2
TYP/exaJYP0N3ifLGJ9bwvDuCyaDjf0eSwzfRdO4f/1B6/L32OK5dqeO5VGpaTpyg9/OsVIYgBhE
m22bQN7SKjnODxybKOekXfUqv5UkPXp9487zszjqXM8Q24rKoxgZvDDh1LlijVriBtTdrGVkRbUb
M9asVAA4FEVop+fANZFXi7lwsRmUWqyOmW5ksf3SOTV85Wg/37t9eGzJSa47E+w+3QP9UILw0EtH
Am7NU8C2XjDci8YKTVVylKl6mw/AiE8/ImAEJS3hfnLVIjuN0uPotC68v6tP9cGDPS8nOH88FTJ+
rZG4M9H0I5I8ZphxYchdh2Q8pBY38Hwz+Ub8Nv/MxqTeJk29RZN6LFtam/hdsZLjKGj7+N44hAdB
JKNucgwilpgrDpT9h4brr6ZznYBslcmpQdIvvRfmgdw6nf0yTyj8Tl0gSea5J07FlH7P4xC7AxRB
ifyZl86mS4ejBmlWwzuaRCCC0qM5pxaO0/SRqivD40iIlaWZLZVwOKFtpDekvpokAb0qO4V+PPsB
2RpEHeLYLLXFhFuqpt0FT7kfVbEIbPVYJExiI+uEQPWtHa3TPLXWmNfN06ax9EkME6t5CEcT9DH/
0I5B6RBrl1IJ96rFNC1qr/OjNuQiJY7r5HvjZf5zoY8HFSch46KqDY8EQr11+ACR0CONAK0QxmiS
PLwATSK28zE4T9ZAYTwKQnKJ6/xpYsf20R77Dy2PHiaGM1qrPij7+fjDd3pUveioszqAlfomwuio
ZS1dX/AmsGFUiuSoZPqadoh8vAiRin+A5PwyT9rSjC/gNspU+cKz9BAlnOOUeUXwEJXm3Vy5aMl4
Q4b5EvnBKscjDb79g9Ciq8FjvcvSvdJF+8BhjuhAWjUn2AjsKf31PGtrmoTxIonk+ZYyc18U4+Hn
gmfpMddzIc/Doef3yTEimAoQA4VRgE4IKyHRUS4zxCV0WnKSxDYTDa2cPHV152b+h/oDVOeCm6ev
EU+3YqCIr0ukD0PKCoLxQm11t2RiwwN4f9WVnMJTB6WHqTPn4jwnnArv66+PD834J6fMfHxYUkJi
MjlEfsqJP9QkyWjAkhASdp81fmQ1v8ip3xneE3MuBh6tCBZzV2i3KfjcmB1Nj4EzI6CigWZIBkng
INtsKMYbOG2LvE+uSSx/zs+fF7D09zKi0qzCb6QUH5GtsNIZTjxFHxy42CimSL/DmnDHPKhf1QQ/
AetVc8yXIeIK0XH4Z5UiVmrSLJyhHbdGWaSYxttLatEt+/DwVFlQu9rTMcvDF22eIpkTt8lgptVa
08u3oiIA1WcxvbCYLlQ5s9AmZ7apGkW/OGU0y0szaBeDDj8CTIXDlBuE7o3o3KDrvtXKKADPpN/z
+RIQgZVH0bIvVOym5skUzWGlczjNZ84Dwt0TWCsW1MGbalMOdP3NUHH8RGJLWBvIvH03p0PxME3C
hnMYSrbZuASEHOYj0GmTI1Kk9Xz/1ZbzoBkPHXuNJFIv86vN9Yqvzz1quI/PCnl2OTuB+aqILexC
vIjDvL9ivDy36ArrBFw7+7nkF3X3qMWgsPPxA/P/qmVun45gAxxtva0KypG8vap3cORwQYz9pkNg
bGbQqMr6O2naRwOl0HxDN9Z/1+D/I4z9Y57yv/81f88Hc7IKQ2fzs/L9v3/afOWnt/Sr/ssvOoYf
VV7n383vX/UPr1z/75//7H/l7lvz9g9/WGUAMMf79qsar191m/ztXfz9K/9//+O/ff28yuNYfP3n
v799pmHmMl6vwo/mj+tzQ6Op/sOdOr+Xv3/n/IP+578/zJvwf1vS1ickov/Jt/735t3+D8lLsY3H
J4xHj2b671B82/gPA6Y9/R4DNlvHV/d/Vu+G/A9dxbiAS5J0VwjWtBB/X70bbOUpGSUHAnB83RD/
IyOebui/d1mOJVWpCsY3BL5iFvytOmlDPc6qKMy33Hg+OL/O4kKjIhYYdqzhuWIVdOWkgXQ2dB2B
q5q8Y63awRbCAWDam7OVOvla2OgE4Vd5YK1cZ8Jnnyva3mBh5orA81beeBqrotpiLf6IIvYmHLaY
XghxXRrEMCzCeSPVm0Pu+ic7ZabgxOqKUYDxNHqJ7aaDoay1qfXcwUTmP8bGpgF95ErSQ5dJxbNB
gA4DbQU9T7WYDiLejrY6uTDrYnDW2NblgXaP5rvkrtO0FdhChSSlIF85SLF3uRfu7YGYpUrt8RtU
vrPJinAV80hes/NiV0rrWwNIqusieeCYQh8Oe2vLun8bKl1OlrZWHNQBWk7ZY5XDYr/Rg+GJ0R08
KQy8d4rckOEXHghENZej09evijEMwA6MjR9FRG8moTh5zYyp53qZ9ZKfVcxqImPR6Xa5rs3uYEks
CA4czZTY38L6hciNu7FTgltD3EcUoco3wtJgW+fsdK4q8LCWtk96472CBLC06zLbaf7OCjX5SDVP
6lBYYnaAE5GlQXrnA1xpQYRBKceW7a0YW41vE6C71CCLRToHQ8m1VeT1VwNu5XZKePQgt7ax/i78
jowVx0yv5FYyS1NqcYZcnu5qxwcoEJB84PmWepCtcojNMdkHMfmWUecMK9UpnjqovWujHUt3Iun8
LikIOQwCMDqQ2by6QqAEzwJCSL+uMgEcPcedWUzlnVpZtyHHmGVIZjajp1pX3BBu0pFnj+BgnLPH
4NS0XbQae/DLJjwovNXy5rU8Y/CRAwDyr7g7jXWZREu7LIJVmWYXFRgNucslTzk9jAHEmMxRY9jq
mInuK8sAVFdDq3BmGRZG90JxkmXtIFNREqgXSReZ7lTA2I/jHI537BtgGj8JxSEHyDKti8CFv8iN
1yLVircR9N5d4nXZvdLNGFi1JlBQ70wWO4x1IsY1WaFmbm4lZwvw0ArWps91b4LML8djGljY5rtH
cBzFIRjSq53pq7BtHoQDiHysgtkhERwKzbxzas/Yh0ovt6VlEF5QgC7WU3+nZf62FWV1Fw48PoxG
GLtg0mb5Z7tqbKQSA8fnwpJtfWiU6b7Mu3g7OXF5mD4jttp7K1RpDNP0ARwM5thwvM997zNt7ZTh
GTxqAw/aDK8kj7Mk8SZKSWHUwjmUtUcNLnSi0Ius3yp00AfdO2jKL2t0HsuwKs+xR+dQyg0fVNCT
iDRG9p3iAHzINaIK2KY5KGXjJzUVS0U6zh3y1LM6Cy1toz0P+pCcs41/AjhxyM0hOhD3pcDShGoh
In3fajYzFAV/JKCIfo2Rc+8NRbuJO/ZO9aBX534a8D6Wa8fIgsdKv0FSgjIBTy1TtfAEwFpbRg74
D02xZk3wI0eQden7lsQLA+lkRtZUmOMMYXpt3s0syrQrjJXTorAOVGFuohKEiR3n8C3N8oTo0rrL
G9igiU28/RiSt9g2rYIXkjVVUfb7KDQD12Zhuez91lhRBgOGKZyQ34/+iwG9WCZl7GzUoP2sWY35
QJM3ip/E28hgwtCI6stqWZsOwBjdhsXsqo/s9EIsdUxybaU8JSTbr0MjxjtVzGE+JhQfgvYmxNfK
ZWK3sZqGYGbz29/C8W6VEaSzP9JYhIopNvnzqLR4e20CeaLS83jfw5lfLWbFMb2W2VdKrfJUtdoM
yoFLSeOpCnDtIkOWDkRzsPtl40fdrtL0dKV4YBh6dh0uRMJhdnW5EFQT1xq/vCKDlVBaA96hYFo3
dfkcSQ2gbVeZLrxz18mylyquyoWNX4Kk1eEps8gDJnfQWtTSu4Ospy+Bg35Mdrlv8Yq5RMJ/pJqf
LvWYzW4VdeC5ID3lSbIyNHJl00TbMIQH7gL7dRkSKuRpjc+2flwzMuSmRL5Fu07PZcTIsCb4fbOw
d81b3w5OsGNPbt2RujSwNghwbk67oTLVfWsBviKKvFnBYWTV4Pcpxzy0yknAw66VZxH6TyP+bVjy
jrEbHfyoY/8uh3TAsmgzHjDrdGdM5avuTwyvE+++qtCNi+6K1oRtpby3sW3CKtMQ+zddvQAnJt0R
GCapF+E9yesccSO3ZoX93W0nZZXFGLC9QS66zHLWWuzPWnhm5eRL7BOtwScoHPqcJJ3nFUe7k9O5
saJs6ReZurWz6H0iusLtmZMvJrFSOOk2uWqjKitHgmJkdiLueeaTpBMb29noiSMXDSmMNZlFcoUz
HE3oVK4IRBjRdwlghkb1bNDAbPUm1JAuEOwe9dkbaCO8nVgXpimWs1OWjFY5cJVwgSUlAz98/5hN
i4tpRv7TkCpbUqJmwduELUJ8EnAXHKcoMECVSg6f5ntMbe0xq7dqnr5oVl8wSPKf56FGZpDpCukP
oN9IrE4u63NJjhfI3wgo3hz8o7XVq23G5bZM/N51ip4hjqQNsWrL3DjWlD5oerOLPQUYKef3DO7C
RcAPYKDQundMcxVlSvhC5AuuaG+LEzZe6YzF1yIbvL00/eY57gCVhMN9nWnBS6djKpbghIqolY+E
sT1xLDFsC5pnS/M/A9HVSzOO2cOHLL4cKhgwiLm6jbHIuHHTJg94eXMwb9ASS5UzTy2NdBkFtfeC
mvyXPjbNSWNp6DrRnUns2Vunskzrrd7DUKid7BKRXwDFdIGPzHqTgf3iFd4bQSj9ThWpeMxa0MO5
D/IzqCbx2FkVagdCj0DsdsiHS/8q2eItqgC38DQmGoZVkosYEjJdlMNVpF13NLoqc/VJKbYmSsvJ
C74gqQCZMavoAXBxizRL08gFMuQ56vl9SJGba4e5MB1osCviXnzj+udoTO7IOvliGHNnBVaxg4pI
hwvTBwagv+mDeATIA/a2gkm6V+DuWGPb3JnZNU6rflEGBApidXh0ZhunZDzzMeTmTAFCpghVHTRe
vQO3tcJ9/8CvimVTHYIcwxK1Nr2JwJ+k8g82crfQt8xlVNotH4pEjqaVrhzC4NGMLnOd1aVwLhJs
ioRMSyie5RPP3jWh58AZShIJW1Ve26Iml2jn5ZX9y/aYftdwhx7QWxgrdBTZMZwnSIFPCk8CcIs5
LgA1P1iKJlfcIjMmV5kvHOQQ0SrO8U0q1mzMzYzvqO6lGzSCHJVMvdgBVVL9LHpZfRqt8+rpRfii
goZYdmChLn0k3HiS/dpgvGT6+W3AMcIApYAZrchwVadRjqxtCl69S2aER4/I2C+/yA+BCKbXsTYe
FEu+106WXwkuAc3ZHjmPOEFsA2CqKBkc2uFZ47IkN7VvNmb/Ilk5YsikKs2XToHfSau+vFkbboHg
OtudOBBrp6A1+jYAKxxKhGVupEY56bQwEIea6aFmxeDQFIE6l2k3tDEvvJjCTf1Qudmt2FPHEUxj
F+o595RgB4H3s7Dj2K17bdzm3vBcogMpCwV/zzg5r3FXHb2Stx9ZlrqV+NiHUNw8226Wlqp/IxAa
4BjYYP5atd0bYZytaRM+DbCVsam3B+Y4iIJmYpeuh7cf8xytB5iOHF6EnL/n5xt7UbX7QKSIc1K+
lgr9oQAjiAQ5ZpGyAdDEpFwNbpmaW0vRDZ/ESxEDBe2RM7BBsmV7N1MFG0jh0e1bHzDdzz84n7Ek
Ffd4M1U3TybGbeHOtrjidETIudZ1GwqwI3wHdiAF2SQ/cQQ//0BIO+zDrn/VclzZArAlAj38XGw6
iB2tVp1J1kHsmwzHOj2Fq8m4LBv9yVWtpsQYFBBVQnAWQs6iMBgzR88aMV/rtilPSo31R5NDtgxi
H8qZXmAKqNuDb7W4UQJR03GWGNnm4CPdTsZ9T21JQmU/l83mO8BThZ0rjgMnAcfXec1jOYwAWOyQ
nm7y176ewD+A5O42Y3BfSstEotfaKKSuU2ld847smODdjLv4rvkMECTSP0TnVLZy2YS9s/Q0qKxD
4hNfLsXdQEJCFqqbuDER3xUiOGqKB0ghjsgjsKMzAg2UZQQjw2+zFiwcnWM3Jbc8QDQ9xCK8xn2y
0UpzCaWKAjmIo6uGK7mQ5ZcDjutBiTyQ1FhlVknG+I4IM0J2pu5V6RUQTVOmMnS1XzId5Wz+A8Bh
Q9BzS9ZRPQuJGfj1RvMwRY6zhNL3Gg35dqy6YKtmyQuy+VcRsQUotDurD94D6QDTS8WzUh0DgeSr
gUsFSwI5Q8RDq/Omc9uMr03srKFvLNQ+8Wk/FMP1TW9vzydboI4zmm9HY3KIs4g9IzM0ufAglpaJ
7uImQDZHV1wxs9tm4E22raJv6tFGycYzawH6jHKXHpB0ZewtbVksk8CccabqWaD5QlV816W92Btt
+dZFUwsjVV6VGvu2o+JpIcc9RqJ8i3sbLqVx4d69ZG387BmFuXcaxACDehImozsK+58Xwk+jbcsi
3pYeRs+64MFRGBpIZRAI1vSs+6l+8HLu46CyaQu7xlv2eYGfYL782jjt6YIYH0BAOHiOo++8Cjrn
bOsaUxSNZWLuq95JNuwQziiJl43MiAkcsctas/uMSaG1h146ITrROzd0AHyqY/vAwXMftqQHRSlF
JNFoICWRyg8rowdP16fnEKM6dqt8MZ6LIdJ2sBSUPapp/4ChzdspzacCsnRZOVa7xFmp0ARWJ3uA
+RzG8FjHFDr3z8+fKlpL1zOTw225F0YpMSxOEuUEiYWS1ysK2PEClfpSnbO2xvlMc9r+QUzpa2I2
Z70lrqbt+9HNFeooahl06LgyCW3qkc+wi8Xx/0E1RECo7wNBDeQGIctTP3iQLzrlmnnLCBUNyKmY
IFx2N52VwtZITupEFIA/EdjL4/WmmiO4ATM4EiPwmdqgk9ibCyJNN6SakmERJ1gL0Hws2D5inWT1
JzqAACoANqsPAxfU0VefvdZAGh50/cucnFs6hMirYzjDXUnuMXZaqAO2vkmCczr2WCZNCxq1ku/a
pHa9YNAI0GjetVLbsngk2EK3Ng1J25Gv/Wo1t85auROt+towA9znNpl4c7JT07bRNsew6dW+G0QM
fw3tzWEisZBls2nqUa7AHdLFjOWw9PWvQimd46kdHeeXzqQM1n05y7J7JmO+7R/Meg5mqaEglnoD
gn5UEVb6gpAttNyx0Z+bISAXGLjCWiJHHMI0utMp9ZfEZ/vM55GydjVWM7GCTrgghAVouNQ++yEh
/6WaewAmI1yX5sFTfAt9HWDn3NDKc89XRTJ/UosmWuEcWJSpnNyawD6w/t2wTACprxQBjtuqgY/a
bOHcrtVbF+ZeuIjz3GCDNhJuSAdccllvq2RYFVNyibMSAV3+VdLrArUmJs3q7KWSDOfiKbCaTT+g
1w+qm4OcFodMcqlnlHId/tIDsstUmeACneKNTK2noOFAyxmFTPqJ+3odjcWeWLOvouFy0I3yILxy
XBJVCMi1I13Wi91Bh4BFfM5CFNmbim65LM2HUo0gfbAoij2DJB8B61CKFo7tsO0MnnKOUeNCnmOX
aeMsU66UBqOPJXku5NQsBpEB9B+h+LSj4JO5oRNEDwOpEavYMPiAqpfYjF9x137VzU5UfHJaWayF
1W6kJ++BWTNmZZWXBxq6BfYgGVyRxOvdOFB2qKC3vpp92lW5G/IhW6Fa24NSAKeB9gFSOkgn1cQl
1ag7MSumaaoOaqRcihyVfVGf/WrmMRYPdlCE8wm/jqhvKI6u3CONX9yjgfoy9TSirDShiRDeYPLL
YURRRcWVAdM+1JX30JvztBOxLljYq3YL0pljHsj61iP9QivTNYeasmCRdakakyCQgRO3Exhk8ufJ
qRAAii+ACU+pMAFvD/gZ+ltNDKiTDR+hFxN4UY0I6Y13ZSjZSqbLLgo/O1W7WlPvqg4glzh77RKN
9JOc+ZGMIdSTWDIorI+cfvhko4txqeH24XOgUTkJnbEpbcLOCc18gST/yTDlbizinR/iOarTBRuW
17yUjz1dQJ9H64TDHLXItu7QGvhgXAJlA4XZDaycqSvCQ5TSJHcbQBbiQouWkL0+7cDB4qGRSkMW
G2Ob5Eb4Fe/Rq68WXYhKiuiiYbcGtLF2R7t4Zwx8CXYiZRVtLJSqOhpVz4NVjYm060duKjHicSnf
Gx1uE2SqvJeMVYbshukeFKYGJTKmLmtU5p558jWKXaZ4XOHJ3N3Y6XYUG6DRn5XXv4qODMpIo37M
M7jxRXYuJ8BkxgUoPVbVW8bPngORcbimfFChZeh6JQa4qeeDjT19IeHwzJDQBmgmTEkAwjX0f5P0
KHizSbAg86Be4HhnLyqVhyygC/IicYuNpxiiroM7qsz59okZdJMRbEf093chYIoVsfPE8pCUGHt6
DWwcbNIzpp0RqXDRmLY4ffBdZ8apkcAkSqbard2CVGhhGgUZgoH8i5z71bwKC9GeIum0la3ZXssp
FTuV/AZmHLiY43El4GrfZHutZ2FPYnfernGCoxfXAV15sk4mL1vh3jgTBUJhyjAnK8NiHSocvUhf
TQK2kFt0qsHeuKvAeg/vfhz8yuZ8+DA4QNqAzOkxVNFgpNljtScgqEXERAmzFUXJjlj1iHLH0BKl
4NKVirGUKLjrlJaEDjUi48jhiWfX9JhVAO80HFtGVV4+3incVnpS2m6YlsxkoXvVViF26DP1xZC2
FJ6wpJUsejMDv98NKtzkFH+twqXPHhf6LirOcKGH0rxDX2YM9mLSFYWBecqA39qnoU0N1KKv7+ST
r/Fb7k+m1N6y5INsXOPJDtgQVIQw6Z4aHaDQYjWyJHCA3M/IyAC2oiRsRNuugjqjU2NozCUNsQoy
Kq2si4x1rUP1jNqccblodn7J8LNEbOlUvrIKPGg1lSwgrFTtSZ6n9kMt4MX3U27zlBspGwPy75Qx
d3vyn0ZdnbkR16kAYFtbjCRUywkQXQNABLjFYofdN1C+RUiC84bnotjqQ4tgs4mxPUp4T4aX3UgL
uVS+/1jgQVgEYALjpmL61Itzx6HlaKWOK9G5qKUg3QTNqU6a/NGsgGOjtjCWTSevRQ2SdQwEbUvc
vVeB/9hAr1+I2ufcQdPQ53q1Uuv6wU4am9PAsVzQyOiDaSZ3Dekf0GS5r6KCJ0TBoB5fNnen7YCi
q4VKLWIEzkWgo5Aa1doInLvhOrhD/EfWQqNvY+xPvC/7O4ucdJlxVpmTlqFIMLdBmZOkFz1Xo1Jc
hG8CaucybHAlEjyAWDpFUEM2UOioYMj1amkVFvo4ZiJUIMlHmyugBfQnP7bKXezQhEknhQ/vT79q
mZpc10Z+6gJy2pPyiWTGem1IRM5yJFwn6wtXSb23op0AHWrIZToDo0IxQiYn6QNtNP122d2Y9rdu
335F9bgfjJSQm86tdXSCk2K+CjM7T4A4zbzYlJ0BSKabXrI6hmfjZA+DxZtS722LaB8cSVS8pO+J
X7rVP9gZIwxHI4KpkAwUfEyzSjaVa7qKkrSutBhMV7BYX1c+3OJqVIuFGq4jkSVbbai37PS58RVl
IZoR3pcHFeXBY6QTwrWHW0MDpxKhm/YetFrroTY8oJDcuwNAYMaYgCMjw7W4x51a7+k1I5ZhMQMF
9hDXsRIw3ixm6bVKxjpfDCrzOx0/JeJ2S/V08gBY+wFhuOohhheiiX2xScfoVKTVr6pvuGKTV0m5
aw7DHXDRJfPfZaEAWpSmFXIqd5d47g0M9FY4H5v02RzYHAL3pOZSyy8IfbQpKV0K4y5jE6vtvT70
z2wXcfIYKBIshDbt98SvpJPiyx4ScpkLXqX3tynXXmi8Gejs9Tj9hDo2+M49qMVhqelAMZ3+TldN
tq9es4Knel9h8pvqeOn48coyfRSY9a/ailcIA25UeWIdtjZiKOuomJHrV2BbFyqij65tXgrp7efX
qiSasVwcqFg3OGVLp8JPMK+chr3GszUU/Qbs0sFPz6WVvTj6eOlV84oHAcjdBjDmi65bd3ySMDlc
fSQaJvLcGr6mCDl9DHxN2kbniAQ9jxojl//F3XksOY5k2/aLUAYtpgCoGREMLSawSAWtNb7+Lnhk
FetWd1+znj17OUA6QBIMQjjcz9ln7U1GJ9V06/xEXtCGLEx1qhlyNl1lnGMbNi9PcVu8TQQ6OrB1
kzWcc7M6aWP5nOlPHDXqLacDWOhNTz6kmZw7Y+zv1vPV4+yV5MkdX3kLoUcuzfugaz/GiqjWkkCl
xsaHwBEyqtXPTgr2wTjuwbAm6IEbHi0oul2d2Do8MrwE5vrezPrX2gbi0bQ8AdQH1bRdqYNtby4X
E2/cRiu3pLPfE0NroRfW961zXyhrfUx0aOx5a0bZrmBY7I618RL36pbiDsx8ixvKDaGapxIWgA06
HgARCZEqCb61W0ZYemRZ8jJJ0w+yil6Wt51XdeFF69MHuGgwTrJhP3WUPWXkDVpJ96M00N1q0O9q
FdVWH/0oMxKuUV3ZhMleiD2jNFUaUSZBvbqs3pm3gf5BYOuUzQMiR2qxwC3tZSfcFaO6L5kl54s/
0j3q/SU0p03HNSIp802sK7s4iQ59Ej2pCQNvSdsu3bxL22ofBNKWMnNQtGRdKphl1URWCedcO0DS
ZPSPAUHgDjwg3e5u0iH40ime1TLeoBl5XC/8TqJKOSPqwTOtHG5HEIEDZpyNZr0BAz41knOLlmrT
dvYzifY3yqR8HChOzLDprmr5VaFkwJXnX4WGiGrK2/uZW95VTAir5TBK3qgUJ4Ye53rQD6rc7PJW
QR0ZPKlEHyrGL2Wu3k5xjNVX9Un6+r2d7L2C9MmN1Hxnjd8LvcDsCASwtPgNAxeU00e7k74tSvuj
z/XnWbWfsSdn1pWZP4rOfJphqUqSejC7+oU85sfCWLEPPmQjuMcg6Vdag80r0m1qpPfknA9jvnjp
TKIVfYVTJHcy3nxlTUF375Ok2sZO9k2VyQOb2mNBDS44xO+EYfaYm1DW/dlI8kOTte85d71UVOc+
St7UanwfO0wLQrinA4ZWGLFdFlKwWknuO1SxZUh5AOWQbHOHcm8AzBY4GzN8VjXlUnJONNv+wd/q
1mPkRW0DTvVZJpNm8vyslfySTE/kl34Gs31bh+ptm6UfWUUyzkr2WRSe42W6tfHX0aTiZtH0E9qx
nzEVk006nAypf9O4qUzYeOas5H5MzjSV77M2fsfG5Jg1KvE8Jrg9nQk32KshGWcjjn387NzKQo0W
V7eR5ey1gWSK3I132lLdjWpz7BbtVsqpRQZ8wKUA0iA998r4RHDpseGZ4i5kREoFH4QZt+KSS5ve
01Dk1UzjGOA2A9XvEDwgwJNcjKJyQpFm353w02P21TSbDHqkdWfMKnYOeP0x0Z4jb71YAjW/BCEU
gWYbVYBgY+JX9DMQXqwWj56gIGgF8yXItRn1RLUtV018eKcP2d7piifYIJtBgyddGhqSPEBvcnWX
AYjsrUctGQ8GpbvIZG6CUH0z5kKDz0AIyJofLXONxozwFo3mbhn0m2RWL7iGfNOmaB8CuI7y5RyQ
RW2X1ael/cj7+AEVmhNF4B8tC1X6R+DMhwmSQClVZFIUFeuA9CHw7JWCo9SfI/UOTXse2/Yt0ud3
C2OOPHVeIptbrtDdTG+77zMYUp0oOGmRXQUTFEk/wymtKQ9Tp/qxFO5Ty8pJjZHZQBeD7u00OsTi
cpLRaXmTRMsuSBkj0WNsTI3TNEK5sajsdtHcqJteKdBiSxU8gkdFmqlWt5Rnsls3Du4yqAOOzHH2
sZ696AO3/biE7H05yYQf8CfaF0rD5UfgydAvjHl/zrweUAPrOPN2Uu7MGlFe1uxC7X5a4lfgXo+m
YcAlZ6gu94TLcXGq4OQl1VaSIgLUuAiaiv5r/d50Nu9lzTlFdXQTAXFxGxWpzvqFua48YsoS+1hP
nKewf3Ci4si0Y48/0bOaq9tuKF8sDwjqjaFEoRtMOvMQaDyZYWOySv55fdOU16+9FTLdi3+qbUTt
QE6hh1rd99HWijy8E7OyeLSRlOj94qe58w2LbgDLmvEgLxQIYwm4MIGj9D8hMoxXa2suL6uZQ2K0
20pqdy0uGaZOUETCPZGsfAUURSXA3KYSvI8cUir0Z3yo9o013MH2JEyoH4KxvZsl62YOtQMKxl2C
FlR/G3qC2PPTgLvMFM/Y8vV3evwerqHMsfyZjPY3oq0HE9e31QLDDIE0O8+kaPZhkP0MdPsmiLBp
m836YMvt5xKYD3DqN2MfHeyCCE6vUXRJKkdqM39e6CKrPN0RwvMQe38AVJJ9gwx5lpVHJR05lBA5
NwtPLc8qLMm3SKt6SYct7oBsgAxU4eHQx9g2V9/XLjNspzczrwuP7A/Wbu2daXeUhidyfaQk18Fp
MkA1cWPAQoYWPxwL6asE67+Sf/4nbef/o6pNpJL/mZb0pdr0P9Oy+xfNJh/8rdl0zD903UZFZzua
YejmWuH4W7SpyPof1IfZmr7ms1TToBz3T16S8QcMI5k8jq1iN2Rp1HX9Fm2CUtLt1T3B1ByFGDCf
+i+YSYpmraLMvxUFyw77UGUZ4wR8HFCKrprxv2nCHRypOgympFMixZC6oqDaFFzaXk+hBHqt9NBS
msBF2b4x0VwZy8ERZcHbkkuXbA4s8tB4liYjrikDnAp1WMDG7LFInjOdR284XsLez6x4wVUVvmFj
E6CQqX7XCnLIVJBty9UCSEmIMjsABnsHPHOZP7QmT9Cl3YUIAYgHYXc8Fbu6ti/KelFjvGYctEZh
QNYHa9D4XW6sR8hPz6QdbkdAFozSGJnp9G75fNILBjO4jFIBczZSherKyLpJ1+pbWU0fyi7+piUL
hHmeQCB3a7l9SEnbuGodW5uqx+ChM0oilxng9ck4g5WvWp7Vdk6xxiAVv6Is28n6dMJ5tKhwuWr7
Sz+hS1WzlgJLu/EDnHwi3hxncYV2Sn/uR51pa/oiWcQEsWlBd4/VSzq26BEJycEzN5n2qN8XRQeV
MCI0rdWHOkNmbhqP3UgkWQPY7iYAIO1G+ugolqvq4rND4NTBZ5yBcCZN46kaYNS0XDbS1DwrMvpz
eWRORb9voGP0zHgEd2XeSJbVAWd7kZPhZiiBK0nUrxg5PzflKMAgLZDKDBdkKqVXqcxMK3CbqXww
ieV2RLPtBX2v0qfnhSGrZ49BBks7/mSmMLjSjGHEYqcM2y9paNyRJH3U+3Brso9tugJE+jhu/JHc
saphoBsOIQhjiB/BaoYcG9O3Jk/PUgRfo86yeAtiAWuXyvwuU6IyVtl47DgIc1VOD/OEcHUe0o3z
zU7jE+hU2av64MmYlguwEE+FZbwbVwa1jEWzPdXWQdEBQSMs2jQK3Ksoi557bcTCoVnBsGp1qqi+
BWjeYnHdg3k30u1gMSA3WpwwOJnu0OKsNifKa55NwPc1kV5JzybVd1ul8SodkU1EWMBoo1ttUCoG
JDxhoqF4y+3qLUUw4hbyi26lr1VaARseMARFrPOSFsX3eQC9Utyoebq1U9I1tQ47XTEttFjTturK
x3I0H5bcPpSRDuOxGo9NKPutmfdEmoOLicmiWtxaEG18hfQmWL4JxM3eWBzGCVrTb2SehFqZnrpp
JSl1GgSmvxYt7id+Waz2mHborNCzght6nN/ILYKVIrVpdz/JFCFBsIGLLRn61rnOn6uKU4TidEOW
Do9V/b1e4zZdhFysQI3iVxky5EG7z7oBEpQsMVEi4l0PTeLjyeU7DYNToyN/RPUkUgd0pxQ8L1+t
6zapZi5JNmNlQYpFr8M+Fq12ba2d8WbS7bffL66MyFoASnv92paWyvBziHG/X/vb7nIeoXqF5Vql
6v1xGjvA9tjnirW04TBtlJgUuqaurLYpILdR5xYGE0bneDpjnKPdx98tmdll1VMlsm9DFDkzEdwc
n3joo8BKknWQTgavO+Ic2x3DZfrdGrXqMs8poe2/Nol3JI16G0+xtb2+nynI70/OPEv8xchzVypX
3qMNZLHSll2+WOquEbxWsU1eXxBvEYsiDIxDSPJz/dD1k+JdgFEBloP/LujcFPIzfPJrT1gC8IrY
MMTJQ+gMVAo2XN3GUD62PSH+tIj1pzGXTjPQ0BHKGrN1i3QF3Y2tvRPtCBZSKk4d27u6tOqLso7p
xm7ST8i1dn3dJSeMf59AyzU3vRqpe1Mpbs0VUYm2IyTLUsQHmB0FoyVkScsnUtIHxNWEP4nuEc7a
gowkZF1jmJAHyCvm4SmPpXJTDKXpBtYioQbL7GNjqfVeDcvndlXJ4psKk6ZCqQw3dpMBX+2i7tQv
hGuIFoCrR16wvDHOZtYmvS+ajQOl1Cy7acJkoEzbQ6rK5bFa2s+6Vay9RLHiPp/Lb/oEqroz6mgf
tYP9HDsBJl5WukeoZm4qyc4PcPrf67n/WUR9+2CuoEIV8wyNpOlqkvK0FH18XMri0gcTHnK4xBKV
Szf5HD3kSRRspdakwjMyVx9E+W3omGukYW3D+OKB2yq9H/3oK6yO1ei+4erajoBqEOPW7VEp0LTM
RV/7QdjhPYF/Ig44ozuEiLmxWIl2JjJqfb3PkhUvHjXo/vdi3R68RBucAywDjFGE6kgs0MTfDQNZ
e0YT+XES4N2uayngtPU1MDRQNae3LXekZQ3KIUuO5uSswYEVtL70mFrATkLbsyJqxSJYAaYJFvO/
N4r1uYJEW4HdiCbSQZ46NcBw1wUVvPZQkV4ESmq2M27PLZUFklQcKrInR1It/4uovm5r/nrBWqoX
3IBRf1nsQ1vV33PB0x3ThhGzNjWlvtoKiAxh1Che1asyQVsElinvYjzYTKV1q2KOD1f+vqFoNiK6
lccv8OE2WGHTHOzNHPf10WBUoGKWfFDqsDsyd++OpD04MX+tUrCdrwUPA3JxcyC3LQF++moyH4Ob
vK5Loz5skrT6rodLm/F7EzfheHJFchgw1gM5ls3WvMczyOtW1RQO2YCTkgEu03pelzyntiJam0aF
sXqNZZY4y1Gy+Bzhaj+sCN3rWRbs9nYF7IqWeCGb058oCdCxEBY8Xm0NxIVwXRWthYoKr6uwqhXn
XWDbxSJeLwOxrRK8/aAxw21u1s/iWtCVhfS+aCqMG4hySO0beWtjg3SuOsjxtxatyDGQA3SFYUH+
UxzH9RAt66Kj3mLTF+RXxKpYiOMdJq2yM6aOknIY7teFJHOIr6uiJbYt5ntdJt3B7kYyPuKYistN
tJB7moisqCcS19t1cb0GrxcikIiDzI21GyR59a/M7Lu0KJetvXZ3YoH2nvMiDTDqxfoYr1a8cf1T
oPW/zt3XPSrA/6IZU5e/V1Pqff46cVYo2ehiVrq5WFzPIcpMRvBWj8IEEPYg7tmvO/erbSTVdyuB
DSZOzPUUiTP2j21W4QxeDSmSyhNuYXG3fhH3xbkT6+IVFYcYcF3yi7JSi79u3qblCIj1VhCDcXPN
Dwz7cHpBBeWKW0bcStGKuhat6zYlVHZWq5KsDsuGwBhFkXiqGFYLt04Z0WWtTGvx2tcb1m1lCAZ2
MHC/JrvRHilkgEL8V+sf26SmDn0qg3VXt20gwzEzh62VxQRkYaKdHMyNVdFxDMx0RAveEp7gTvMh
TqEiyknW0ypWcz2gTxNntIoLc98m0tctKG7Jso0ieROGCj2lkdobsoPhvlFs6/cpXG6dtRRfnEnN
tDSCQgmppvWWNPH5cpU2izbiFJsE+X5/CFHaPUp5iIrriS5q0wSpsd6tYhEIGHpTU4ie9qTUhR+G
c3XJ+Ns6VE1yoRm+eMhZCB1dPRWEz8KX70I+dBKSxmT75aywds+GoD//1RKr4tSLtwQl8oqidvbX
7jILFpSbouf8arL/98IJqahIW33rrA+ZfP0x5pyiF7PFT5i0af1h4jXMzpeNeMekMD7ai6Z4SVDg
r6shxoOzBzXq21DhfPIt6NJ8F8ZVeRwolDuK1nXx77YVEhUyGOPxka9Fvh4a0fzH2yfmKhsAwL/E
9kx8DtNw6t61eAfE5M+P/bvP/mNbGuGlsLQal+NfXyxn1qc1UmMt3ltOnWe2eNErTfdDGdfHUaGs
pPiQB5BYDC1Pp+u2kXqtjCCZtJVJ6O2mMTvlUp/vNHM9F+IT4RzTFB8RH/53uxEv/O0zzmxtjETD
fJcfHzXaqxKpBIXX7/7a3dd7hwoUoWtzNBRtSHfidbHA+QxbVvHqsOiunHOhSBhEZES7uLQqRZYX
nm71eGhh4G8G/H2b/aD8CQaPI3iAAPN3y3qPAsasjpN4uFdaQq9DmThM2cdyHQxICaOEWgwL8Ibg
FAb5WyPDHhHse0ojgq1djeRawrWDU5H95HFQnGcpaFw6meJ4pbaLVVv0vGIjSXYs05AK+PH6tP1a
iG5bNCvsmvjxc3dPjS2QDdxQcr0CWrF2HaIcTYDaxaounghJ8WxbUKBRCZa+vvY8FFgUHLYAeR6/
RWwSP0gswkQxwVVku84xpmrfroOBaB0lxOujEexjBDuZR6BwJJB4MKwqVp6BaNmAQU7F7EV2TN8X
raMUirTao2i1XR4dMQZZ1g7UyOR3A57Gpq8NOuJ1IVqKMfiUmvb7bu16p/WtotWYOmHiYNnja8Yf
snbt6ahyCSprjy3WRz0jqIQYSO8MudzH63AKpBjCPNXQ6SWDt25YxsUTtPsr936RjfC4Fknl2kK5
6fo74S82R9Gi3gLd2tLfJLVBCF5dcw/cueugSizMnuRUEYCuwcGNhH0h87vldUBRMpenXmO16LH7
IPcTaleOYyRtIyKAuyUbQ0TE6904S+GlNsppKy4cR8FWArU1vbFoBug+1yTduXbC5bAYmI3IxLNm
TzT79UFdEKreFWg/tXUMLjwLRItzxHPhulEeIsnvmxr1yvojrovcTqzd0lrEvv/cbqxPoC5EOdK1
ASES3Wi2kyTdi70Nq5+QaF0X4XqlAjx97fPQ3ogdZeLZJZrmlHPgdejoWjMYQMSZjJ0wY+73EQlO
Yx2Di0UtLjUj8jG1m/ZyKnGCxQtSidrA7urPYD014mqznZwqLrGO1JlmRBEMJ1f7VAf1VOQhUktx
8YkFjHDIbHkR/iLYV2/gZMnsmrKtBenVoa7wzXJCHLRkWce25rpOXnbcp5XtB6BnjknS4bFor4Wz
mBiSAxRb4zjmjzOK73imDEcSScMRbgrh8XX1X7YljSdRj42LyBn7mvKuRh192weN7raQSTKZQNEA
igE+4HbJx9jrTOlxsCmZiOXA2kaqaXq2UxY7C/s+ZK35il5d4k0j28tFyR8wMrdwcaj8rKofq3ax
TyjxnxY9CPZtjKav08x3VZmj81qg3GDlc+l7pTxn4b4K7BuG28lNP8vaaVLQoiUAoEHkb9ARdZtY
oeDTRrJENPfFRhd+SIcKhM5gPSTIVojCdJo7yNZxTAlUTskQ7BusSdIAJHbdWoBbx+E8aGawH2vS
gigMtxTHTv5iSje9xfRjbpN6j49UiIUDalhnasmotNltESjShjrcYqfPXNFmbfYHxM57J0QHF9YG
mBprOSdxLxEKnl9HzdG80RpnD3Ko5ioS/roqFVgHQCt3RLbqU5Og0BUtzCV/tlo+bI26hfkbiUFu
rlFRPsEIIc7pLdWqUuuxA6ACDpelEA9GKUCYaGR6fIuhHYFPZuPbHHvHjHooWdPLfULyd18ghF8G
i/wPNdtaH9vAoUH244tAfUshj7swQ19PasmL1GYNg4Stj1USklxr2s5a2J9Ve+WDVf3ga7qaeBTJ
Imuz7RsNrvrWIv/sRsRm9ASNhF3dG5X0lDlat7Mx96Bc1LjLNTLkcXnSHHXcEGrd9RmpbJJkWK52
Ue5rk7PRg+FHqVD3PyskO9FU1YH2ZKDauAmqONnrxvw8yRgU1glAtmmV7lfRYmNI2H+UQGypOgIA
3xBZnxP5m9kSxC2GHwjNFLfCJmozO/sFP2BPM/ubotURe2grlh/vyvOSJQ+1qTQ7Cuiga601zDCR
5ftW52E5Fpm/yIXqwyastzZPCi8lgTt0oboypHCrL0NvqqnwMCTgBBLybwt7KLeUZw0PvnI5h3PY
uyZD/60GkvhQLSrOPVNIVhWBL0YGIBE1hrDnRUp+ykoYwSQnxinjjk4GErNcKy9vNE1KCDXxxZUB
9DGblegW6e/MWNai/lPDTrbrSWbEdv2zM9bxpkZ6MmWCSS1w6fdpy8NeDXmad3JHBCLfxVrXYRGr
7AIKyH2tpFYliJWNVreOT5Z4xNfVvgvk/ORAG4ag1u3lrMoPaVp/qxCNeKWi/SaG/X+bdNMxEv+/
km7P3Wf0vwApXx/4nWxTZOcPACQ2JIE/gSZ/JduUNdkmq4AMZazMgZRck23qH7JC12qbskMODFrL
X8k2zfpD5h9FZ9ADLVv57wxKVMP+B79NtnVQwHQT8FF01TG1fxB4S8xVo3K25xtTkQCmpSGjSzGO
+VuTED9CimEND301//kGPdsx4LPWco50yfGVgBEfGdR9EUjeIZYlvDg6L0NJXWVf6twsdQzBTrpE
lkKau7fPTSONR52M9IYi1V9TKcWXYl4aT5lnquGnNEG9IZEk1rn8zSkkFAnNcpdY4W2+rFZQUfLO
2OeNrJ21lhTE+0qn707xOFDzvsY3wdE9R8flMavNlBB7SnVvPBoLPHKGbMhxeDSKpqSU9vIomnqO
tvBkL+XoU22HGyxDud8fEKO9r0Pxt92IT/3tKF3HhICmdnG7KDukXIO8ESNmhXrl4U00g37Mtroe
PYmBkNgkFmI0cx1j/2Mbsm9m62Lj1+BHNL/G4OKTYl18/Loqtl2/BodY9iHW/6X5f3+72NF1v8zr
qDuIm+lA+ImJwRqbF61hXRWt6wvt6gJ3XRWt0FjnTaJ5/ch1N+IjYpXoZ+TJMU/wf/dmstMLc671
S/+2x6+t4uMGdVa/UwXoLYeljr7+2H/8TdfvE/v6x1eJ1Wi9KCRipXD9/vw99JrExMQ6JcWqR/YV
EfQ8k/UsxDJeg1+jyPmIpkjxoIIgANOUO7Hp643FOry+vuVrH+LdX2/6K9MkVv/2MrJ/vk3kn76a
4kP/2J1Y/c8vi33+7a+EwB/ihhxT7+WsJnnJOqVkLPH7L6zFbNIZpcpvOpLRX+vlOl0QbxJvF6vM
xpLj+CC2ig3XPS1mx9xDrGfr7kXr+slCxIyun7EpBOQhqiJ3jqQ7jfIyJgTFqnW/NvugaI75GlkQ
r08FNqYVKDp3lEgGQtVAptdbJL4lafBT/T6H8gcxBjMDGNrtsYjbswWBaGt10ryH7OpVYqpkr2Gc
r6YiJlAcTUTSq02rIZpiK0VbJx0G4E6siYX4oHjfdfVvuxQbxcvijdfPiW0gQ4CoUvq6rUPKCClz
LL8Ncx1hcdKclr7UmI1numsa5EyCrPv4iu2v3ZtGNVvmlqJrRxZCqCHHgaTEycy7Fj3r5IH30Dr8
dK5vF71+Ko1spripIbwnYnGmcW7ydj4IT1zhkyta14XYVpha5ZMAIc++Ho+lQVVB0U1Cx058RcfD
mOeEgpK/AeUURsyBhG1wZir1Nl6UpzifKHi2wxZt4BA8OaZxj+l571VAF49d3IBjGSnhEas5EBS9
41eoQ4+KaUoXptEj4dPYVkpS1zjmiiigCABaDVRMDCq3XUw8RulfDG341KijwhkmrE8xVIeT0zaI
ux3yTrmsBQjVlkf4XJ5JynRf1wseF2sg1sDL66vV2o2+t1TS2yKOGgMkMsyWCOQ6ZRUR1bayyQmI
5nVjPMh3GiDLrbCaFQuR6LiuihZFDgppQx2E458B8nSNyluFcnCsbGY8bsryUQrvapmwJtYWlChQ
j8pEFK0t8IK2pXoL+mPTX1RnAHa5XqzaurheftdtdQaKyhr0DG2MfJLKMtshummP1UxcxWhWE8jr
umjVKqISF34EyjMt8yVrmI5pZa1nGBsktygoD4/FegSb9DjVAWdlVFeLI6vTN21Alo8J5OL29igx
GF706fjVJFOA5F0F1bRsgxG3kbCxqROtZBPpIUqJqICNVCokFNdFDdYXH5Gj2Sc2LjctpGBtwZzM
LlC8i/DVtIBptQCSYmNMsTE3MoWpjO/jvTLft8l2fqSaXYsO7eP0YTNxCVybMqXCw2FoL/0qI4SK
fo3sVaXWzkt/oGFPL/Gwq8K3Hv3eClbbz/3b5rtW3dbk6du9GvlytBkm1dtYQ7whUYG5Faj2fWF7
8XIbyhdl3tT6jz6AjbHumnm65niUuWST371QXNGQ84s+c+1M+RLIa3s69fY+C7dIFhLHN8u3aD7k
y09V3SS4BlXRMYbyBD7dhFNBCssdU2+wh+2oP5s686qDpp0gvlg/zeowG8/oKcsejcm+SW5K84XC
iTo7B/C0VBACJz09F9FNIx8qqDeN33abcvD0aLcgnOmRIGi7lsOpSm5Lh6PzZ8U3Su31DmljykM8
6ddUta6FoHjs35rJBzvCHoPqjkBGDihLBk5/nu2HItuN/WtOCX4fXqruhznsiIadrNSn9MwedkZ8
xCWBsu4iO+C05tn2Hu0D1e5h+mBlPOJQRt6Gw9G09y0ZSXuvfY7hwuRyB2GCEkg1PefonWqvlG8j
x2sHl1LSTHuKtRfiZvllDnezyhh1J1Nz+EulEvytebGl4yTvoYZQXMR47U65yVtfyvaBgZ36Jg7c
0tllize8QNzC7PpuFbM8dzcx2m2ql7wUvDRpnu4wm4dJ2yFtpuTUaH52FhP2U1je2KmnxDA3tuZy
ttVvycKQmm6yRy18lik+kfzS3NnNLloQA1zS/pTEx2HhvgAHDjMrSQG/vOjtTch1dKqc9XgnkDUw
n+e3gdX+hcqM2SJ9mMRlOkVHvJVDygg5gcOOykgDlCg2MD8waIomv1Z9uzsqv8rmHie1ipmzvB4w
jpNE5C7ojlydqrWv7UMCfQL0ae3BZmNn3UfZn9BWxRM+WNu581ayquMV+M/1m8LxIFlb9knuqD/y
5XP1YEhYVDzh3rDIez3y20NOZrOhQHdrlZQJbMaGoQO0BtRdjU99e0bkACeE2d1MH9Nz1LjJXnGw
FLjv1ANxTXcYzka3nZPtRIkEPnWha2T7vjsAIjWJkfxMPkzoxqiRx3aHkmtUH8b8DBJDflJJE0nv
MkAZ6w53NYRry87EDok6H93L3x3t2HIrhLtcuVQ4O8kU+E05uCeoBvKlSUjpVl4Y+Yq+1XuX/EyW
++N4UhFIkypSXNz4aBPFQd/V924nnZPmW5ejf9DdRHnq7TsYXk2yzwkGQpj5gejaeQasYmy0W0AY
JIKp5CsdYn1HspGVvh3f09E1rV2CFLHYVvmOaVH5tlZ20HGi34IKVvvspZV2uD9g38sxh1TnWTfO
rXbKd8Uetou0MsgJDbtQvdyWA6Z5kwU+2Y+pZsYcrntm4qSFbnXq3wzKkvo9lkjdvn9QfwRUAzd7
/jSUdxWVL5l9i8advylod3Z+ppDVpJbVC5+r19aAy7NDm01pdk+UHtL6IxiETvZwQXEVQpDj2ZS3
0TdIaotDafNB+sw4XXVHNQDk7vh2cIEcUZLmxc/Fa35DJuBOf5I23fIQxdsFAWP9Qal5hMlxSbiF
XKqykRN/qHdadqNMZ0m/aYJTuFbEPc/ltraRq5yc7H6IgJJ4+T0xVEXfQ4yhAGkmKnNxXhEoOd+R
hZ9ASU97fdNQ4ovN/SG8X06p7hKkn15RhtvzDk7hmML6d3PuZclP3mQNmNcmRg8/OPsWx67KC2IP
3G9KvROjYO6+M1EyQ/L65UkHWDjfj0xK208qcbqGB4NHIYEGPx7AH8XBCaXD3rzA4X586qOneTmu
cv+u8+Lk2GcUnBF2fwyTX+P8PugpdpiLG0evOeq3ocMP826IJk9mBSjh4MnQhmwE6ZBy9mlwNqnw
p2eJj5Xsx9QXVGdFOrVYMhA951FIPWrtxpMLy5CKZzSDDo5ttBV3+GFT1efeRW+xfmLv6YkJTQQP
YwD14wJ48urd+FCuxo7+0m2KxIVXUTDP9rV6QyQLroTllruo2cGwfJJr1/TMo+pJbrK1KEP0vxtE
Gl+r2Tcv1NEd9Hst3S5btHen+YKGSPsIEH97wBisDVeatUlHT/5R0R28hE9J7MmPq7vphr9c8bgZ
otfJ8Yk9Uz8ePusX+0e1D2/Cm5/Na4+Jym2CqBStVuABGZS4Ylkh1OtBtHho/ckL9hB93NiNPMWN
tsbDd/cnJijf263pwxNy1Yt2W+zVy0ynwADgmYpw7pjiNXmVifsSRXw1HobA0yw31/2p2gRP0CT4
P4KJP7pjCTuA2iSfOuXSDy6BtRlUPN22dgItw0ODZOSgWaAgeVCgGUKVfjdscdA8ZFxxKLU6r/xo
d9VdvJkwYZF3IZpgMAFuEYAQb7bUxR51f/DIUamGB/V0KG6RKVoeVY3fHLdGS5xQ1aFulVdoHv74
EYA2OuN1jEee295K35E9lIyI3PYz5DZALnNv7PN7+Tk8pjdOwiPBzSlFSG6JZJbP5S7hr9rF9/a7
xMyQHvc1Tzc1aK1vFn81bHk3oUizPJQeM63IZtjmsS12Ez++B+NuUFbBYX8FJM91xgb5WXlScTF/
VF/aWwq/tsPFOE9U2V7Sk+lpPhf7lnC5zkHzjLN2bm+HS3MIdh+wMpbzcq5vta1Nme8eMt+Zsukb
bm8ofGnLKuDa5gkbSGoStxCbEAg88o7SlVxmOmdjG713B4MKhc95Yx+D40f7OZ3z28k3ShcNuF+c
1WNxpkJ62VKZ5aWetIHC6OZu7yY3KOdc3uKXN9nW2apecukOpu1VT+lt9SS9xQ+T338mT46bPFFl
+6t+GTfVwXArHzlA9x6+motLZe+ThoUgdVdAg7l6sCzxlS1PjVd6Mi4djrDOfUWOwuOKJahMHz5e
lofmbEdedUhvpb3hW2fjqaIQO/CKnXMpPHQgwJQooPQj6ru95b33qOh1QYR6DgaxoWvC6N2jh+fh
8p7zq3bhjkHJITtxObwkT915/JXe2rvhXH9iRIbvhvUm/3rLb+OHeRP8it6LH/le5kjQxxgn49Tf
OJK3YMD6WDwSfFe9bf8hP8f3ZumZ9C1uy00Vu0/yT+jtkidP3vyMzcDkPjnf+o9O5cymp/oevcSn
/ty8A1SmMpkxy2fznnynZv42Cf3pMT2lJ/UZqNSlvtef043scVB36g1LD/E+X/Dtf7g7k+XGlWzL
fhGeoXdgSoI9KTYS1U1gUoQCfd/j62sBui9181bmoKZlEUZjLxIEHO7n7L02DCNGnzVSTIdaoXEU
W3OJTPB12um20kuPCX0iykwjXPEOMLk5BQt8YXyS5AoA58wpcV98sa9igE0XO+Do6+pOpANjTP2S
RavsxNkp+pr3+/olPOPx53/PUeRgjuT3Cp0J8W7uNRc+6hJwx2ScZk36VY9O/cJjHEwg70jUnQKU
2TT6gpdhCjSlxQTP+hw/w0cJeFC0dLuF0q6xyunDxiDwweIwkT7lE+OyuTTW/Y4EKo6Wi7n3tv2u
5wcZHvrf5RsxD9VCW7O/p08dU/JfOOWHZfYsncc1Kt4t2JwmVLa0C+TnTnuNNvIOg9iuBzaxIFxx
XGl76aSdatyi4pZ8DUztKse3f0MTROuaIC+wSbl5sQS+9bV/HW7yRpzHYzNcyfA5MKWAzcCxIr8B
tFu1W/fyFVw7NjWiRMI6MTcxVd6H5+A6vvTzADiPEu4kEURUvqju2RdWianVtTA+G15YkLRIAQO7
wkp8difwa/pzvUudfqewVPuoz8Xe/sQeAPuhu9nAoD+4Vr75r2C1zri5+dS0aMJldWuBOpVLfvf2
UbzI9/Ic5csIVfJ1mh+8K5/FOx8xzNFCOMVXOxzHF06I7efIzxhCopgGYwY2pgjdqWJYIlhqoZaL
YT+sPtstMzzkkDftwXI8QrSYRy+9VXlmLOU0+T4mp27YVPf4zJAXn7sT2zXa0rVfSYfGWyhnde9z
hDIFWirv8g4KN1jjlUVgJ8pv7sxXhZNusVQ7YDfP8kZ+yLYkURhP3ku5zp2BetUCf0P17G0/fSdf
GRvEjO62v5rHdgEtcBme+dxgQhUGScDHa1ZjLwVnnE/xe3yru6XxW3kzzhbn7nBtP6Qv+cHc1Qcf
zM1NxRUmVk244pSmXpgOUodhp733W43hudyB5HKkA37yTbFhhso7by6WYxAvvui+rOnbe/v2kG1Q
VHy1jBNbAh+WxVLZhuvwMbhGV+OQrrvbulSXyovKLkBwMpLoO9lO1ZVj1gWsQIrCUv/SQPcGK/l5
+Bg+8kv5FN2Sh/qIsPRB/LLP/pN4VM64P8eduzc3yYN1lVehE759ho506w8th7O2nf6ZoM+6RVAu
zWf1I75IxirMAW1ti2pRt0vpVY63iKTxgLOeDRavln+aqEzQfI5WvWZevDf30WoipC7yHeuFK/YK
2BHTXqveMZbHa8bpDGbJk7eHjDY6abhGWzSKL3kIMCFdAYXzK+ImFk/1E805b2+yHxFy85Td7Bc+
xKe3YYIfhu161syRqc2MVxUAimLWR3PZ7R861u/7yLjVLNWkVoC84ketOUv95vu+q1EWfLSsC6+s
QijjzgrNb33tJK34uTlf8yZtrtrBLplLUfPnseR43/h0/juhPEbApHcgWogK7fIdyRZLpa4ws3TM
BdvgUEnvLcUcZWxJFW6hzanBFlkugVkc1ZNUDnA3kApcf7LsnVVq8psy9lgATxcsXYA8muANUF3P
Os35WlVp5XbEjTmL9b7FmbNOkwLQ/0o2o1oOOAt0DJcxcZapb8KKsahgWnfPKqGxeRoVkjS9ZWMB
RQgULornkH7SoBWXUqc2GJhUHH7ycX3gyuAVo0+lNqm+EP8R+syo896jQdX306R8ctcS8ZObTIOm
T0xVi46AHMpiaUSBvYBdFWz6MQO0pTHgFtKZQu229MqYgZPPBJMJY3H20rdCLJtogIY4KRRrMbVH
5qtNb1LSCPSc0XTq1s2F3rmuO18Tc7OuK4pD4nrJJpzES/PFrEul9//Xzfm+HKj1FsTL2sPsQkll
kkHVkzyqnTVS0835PjmncNV2rMDmOuh8kUtSoa7mq6brXusGYcNcl/2u1aqjimSPXG0wl74pbZHn
QSURiKn7qTI8/Ouagcjq+775gX/cnJ83vyySchobSTq8K1ZGobv6iuTqS+6tJb1VBoCo4VAl4QB+
VHZQalXd2+VDXOeTRJ0i5X4gfXFfKARIhRnGbHfXNV7oqI3GSKRTFc+nLk4/if/ma5FlH8bUj5xw
7C+ZbKbozgqqjMRnixYlYHNuilJZt5JZ7EcVXVtBVZ1fw3wWqtXsvm/ND9iTFSbwqNn/7c75dd+3
56ttv7JTAXljpOZqMOCrJUXk2iupH1eG4dMbm6/Pd88XwKaoMk8XPzd/Hi2Q2/VFCxLjX8+YH/x+
F60pS0SX/3qIRIar1QjIe+Dzl60cKOBwZeMU2HRBF2o1RFQZ2skxbbJ5JxX17M/RW3VlK/1bFhvA
Cmx99/PYfM2bnBLWOEnk5xeQOlDJq/mh+aJQJX40VDfZIsthY8xPml9E9RrSrzK3Eae/14uYZ36/
1c+937fnF8wvnd80nG1C89Wf9/t+5nznz8t/XvP99v98OjQyjF9l+/iPl8x/sBP4GbuSmvbP2/w8
75+f7G+3/+Mn+/nThRHBFLJDOs/Tdpvf8m+f/m/f7vvq/Er3Zxv/7S99X52f8P0FbaxQSzOmavvz
mf/rNpn/ssBX+teP97e//PM9//Fl5rf9vz7Bz58Y38dav9Ome6tmMeE0+M/awvniH/f94+Z/egrl
f+pa6b+/jTI3rX6ePl/7ec78ttmsNP95zs/D/+m+f/6Z+S3+8bbfzyFA8lbTb1vPYklr7sV64ZBt
iir8FuE20/l2fnSW3/7cFHOH80et+63RnR//m1w3o9ZEDl+z+U9v8Q+V78/Nv32a//q6n0/y87qf
T/P9YacfbX7ez1Pm9/u5r5+6YLOg5v9byZChmbjj/7tP/zkovSAN/t2j//2iv2RDgogk3eQutML/
m570l0efYCVTCF3oRBsZFkx27Pt/efQ1+390HP2oymXNNFW0Rz+yIfN/eDcMgCSwWKqKtuj/xaOv
zn/l7x59HdmQgFXCe/IxZFRE/+7RtwBhZ9ngKdt6hNwEV26hR2m4ogpRB0xePcBOdoNstCjologD
q4tIb5WNmRg6rZdpojVMEy2knsTUiIcML6sCt4t2AcqNLC+jbRtxbsH2tk9y6V6VwYpO/H0kjACr
eOPYONRjLe6XjTw4sUkkgdLfBMxLr6EhKFePpnofLVo+Fdpcimmsmc0JgP0Q/RnH8iV3+1dX5JRK
bYUWpte/d9UleC6Nigp+dxiDVqKBlb+HlffZT7qnhAYSw/4tUM0jhmPFsUxt1Uq74U9AFZMwXHft
VSkzPTyEw5bc32UQgR7ryHGCPUdPxk3Nc5YKdV9lura1AAhGxmTT1Yk8pSht7UadcyvIM3g++Tg4
NhAQKU3/iEQ2UBKb56K0WQAAgYM/VHyEUzp8C1W7lJ9j+zf01ictaE9hYN97RaM6BQxmH08qcH6+
W+BiiJ0yO76164mxSKRQAzJL9l+Z5B7NQOSLek3/LvNHlrRyOsiwh4GASpNzrbf3pi5oSpJQ9BpK
nbcGArepR4SpUcDnZy5rrkp2+7vrF6+Z4TR6TAVXVH96W+THPDAPccHXnpHNKvwEIyO4Q22qksJn
mh1a8EQL6JPeGiPNVhs8YJVy/RsJb4OfEsefj0P5edAH5XkgvScfFEctZJ81SYIIv3NB/o9e4kDd
VLZWSA1Z0Me0OxoAPuDDoXR3tOFZr5cEjEb2ZegwRDcSGLFxahTn6T0f2FK2R8aJ6UNjUHTv0AY9
eQLFlOTQW8qu7CVex3wqswn9glPMzv/euOAsZ1V2UqnPRoA4w5wkAkFf4kM1Qf7y81ux7DmY1jdD
GH8Znf3U+cqm87LfoyV9+kjf150adSsZrNOi1FchAVH7KqdGbQD9tNJjOc3CVSXN1pNhxGLREYwV
PnG+Fjkm0CIUBRGq19L8S5IOgDwT4k4HAzT4h6jU6QiUsbLMzOQR1j2hf8rw2fdIdGfLAfFRR6jm
0UZMh5rR652TqtTJf7T2ZQJKbpSIdFUnlQNp8arjFVOteDKy1NOFTnU96Uitn00EffwWlPabLidH
tzSAOtkLPal/RZYFtTJCPFSmtVPpzIkT8gMJWJTHlWrEf5IgbL532aDyjgwvARs6+x2L5KVMZHft
xiv8NtWqL8AehpmQdx1IZ3NSY8wXIEp3CJe6zazhn30kCL9h8Sz7xM0cIZl4S33YeVFrQd7IhaNN
G0ZKihMGtHsU1tuwhKAqR0a1IhJxhD8cTogqL1t1k7IoCzwQ+XJ1LRszgnFnQtsKzXUdGQ9FYaDA
oPkm5eFFFCXRmgaFkw40A9yBbt9p5AaoegDWOB53dWava0+emsTN2Q/tAoiFThcJ9+li6IhnjTtw
d5WUbUUjUaGoCJVpp7CEsLXA+SEfKQrQ8IHpgdpp/O335wyMRyBP3brNmCmnMg1LLWs3gKhAkXb+
h+VXzRpR/qMyGY1gWGC+JTpg/C1HwAfV6cIdtYWFOquj6dQ1U1eDLIlJ96IJ6yH3BJuWnluUhcmu
BxZa9Rh4lUmIVkhK7CRuRYuyIVKkK72NAIoppPQDo0uybgbl4nWgRhqGgmWZVp+DUIM1iVKDUzUq
eTxKcTUURhoJ7DQI1Ujscf9kS1UNh1tsWUcT4bNjJNK4qXeZZ5YXXbWos8kTc0GMB4XKFDvv2upL
uum591ROdJYYf+AC7KBgRLCcsBsUPFT6xvQrfgwj+q0OHTBO00sdA/zdoa7iwCmmBiVZNfOJqC/1
U0V4pzN4aXdkgf+YRq67cavoGoETe+gVObuVNsIipSyfhzJj3Cqqt/mW5yMsERqYGa1+6VJVOalK
pT+MBjWnIpa8DfYuZduQWLFM0UDdIpf8K8+WKXtFin5UCvWrbv19UtKbj6xjp4P7ba16/FD97MEv
I4DYyeRb6Eog7oWtvbBp6fAO9WGQ8/6YJiQIqVF9anwC4NJRbRalnedEZ2gU5WCOIW3Xu5CWCcUn
a1DzjRW2OqFuNXtdD8w31SVA9zHgRiwL5nLM0Cmw41dru6L9VaGIv3j+p+6O4MELPV6TgKggKWgu
5ThaDPlFwG43gPHkmDplvfeZuyHE/T7C4aJYO8PIxF5Fd743/eBYopDeiLLLnLSPXqpal48G3su1
ZKYasWFhSz50FTmWpZNMl5HI6pImQ+5aDbmzCp8J3YMfjc7N6Qy32XNOL5zEh6dgF/6LaSTp0Wuk
epEHgDyjvDO3JAao+zqjot63dv1oDI7uxtXZTRGp2BlkfFAZGEXRKuFmBOqjUIJJ4t+pxlmkxlbr
FFOqWKA3OyWxn4JOkbcdMzLGiSY7jJZibGOpJcsw9eKTzHs58wNswnQlSCRiUIISGUQXP1AvGL7a
x1RLzU1WebdGcmvw9PXwABM2PVFLwUYph7e4geiKFenJgwAmSdozblD3vTIQ8cPXyk+gh9o2jB5b
bcRKqLcohsbGUXql3uPQqD/KYRPLnbT3x4oiUxW7m1AHSrNMAJFC33TXchke6lan2NnmZn/rtGon
iN8Lu8y+6h3yk7otykNFzit12Kat6EQJeBIZsXXLsSmZxin2trNq8DRNsmoT+r3WEH9IjX3TJBPr
CV2oxmiLo2eJ4TghE22FKjKoYJLC+pOoW9PxS1tfZ55+HkXVEelwbnrN21kkNq7KlieNJvOyHOp3
M1qQ/+p0k6qFvTJg3KUEB6ZAnR/5ifajbx6ZndY3acjHNcr21xbunQM1I7knnn6Kw3DjRWF5dLsI
X1JfQa4rH7FMS7hjuvhBd32ZMAnqSGqlPxoy8pIgKaUzOSDUgU2GVusd0LF3YRJBrHkEyYmo4k0Y
ItLIKcpB/BDNvdVxDDVlCB6tCpp7Y0XwrftOXY4j3F1skCAQM0jDyuvYKOXW6/h5KGwRCiBOSmaQ
h2kN/Byq0Hsn1sgNCY3xsQ4C5VhHQbSp5Ux9CdSNpTXmAcI2QXsCGFReQxqyVU6+TZ0cw3A8uWkr
7fMKom3r2+O6GaOSA4OPoEl+vsn1QDt2LWm+bm8f5V7WHc2otXvB/oUY0hhWvul9lCxGzgHRZFOk
qLENPTgzldalMOWDbBfriXXt2/Jsh8O1xV7+NPpqv6KW1JwigD97fx2WUnzIQxQ7ah6Ke6mp7wx9
Cy0P6nvQE5DpIWicAx+ZhVGa7el9Jn4QH0WREKpKy0qTYLYA2zZeI9Cn3jvRru3ZZ4q4GkgJWial
XjvEUFpnsOk3Yq2MFQM+2Q1ZFaL69YnDCfJ6w7y53JDFM0WhewgLewPtkl6XWwVloTNGGsxySOCP
Wc7bRWnlXvuMtl3lU/33RH6X1Z4PBvP/t9HmHHq5dS9HYS4S+sK9KO9pCGYp6XtGdUD0b1UIqypV
JO+QGDF6cGFS5WqzT5GU+PYGZBRmlhrrtCruAAqsXPE/IZedjQxC58BAr2eq6bhDHoNMahDKWabg
7JGPeHxY6IRm8+wngK9cDQeTYeTZNhpBKTPaMUyhpCFhZESR9VUlJo43WjgQVDid1xET4tZk72C7
Qli0ibhkkuyWL4OrADb0PJZyjdRO1U1tZyQDohmSWtXQB0ttj5HjJWnMAk9Yr37iHoIYme4wtOjD
rPIYZRVNMhtHL5xtchbs8IN3cQ+Y+wndBbf5QfiQetb8tloFdudtWPetoM4rrzVrw2L0bl4PhGxs
U6RLiY97TJarnaKw3UNPX+W1GC7xlAQupZW3tAnHcmQCoNYxbpKNEdd/enirj9GUNKiJ7iUt285J
NCaHMsksOoc/oXraiahCks0Lnd2Y5AtsWu6lJWGw8Q2DIwcZHSbsnSntmjzbeWFjrxCPg02q4WCw
o7XLoJaIzPNIvLeGHDdjJREoPxxDTp8Vg/1ZhG5OP9MfnJQAsAP2zcKp2KKBjAGR2dcZ3gYrIxWN
UWlVO04SuLybLNilhvHpd6OyrkLEAATIUpb3KrEhlQrqd4NPrI/NKymoT51Nvg/TX2vVt7nNKtg7
5kWOSUxVM94Z3TVRv+QB8s6i0P4AdGs2hSqXjq3Du2W4Yb6RK9WtDHvkUL4P0CWsbSDdeO9qN3T3
qSaQFHgJ/TBmGI7peg99Qsab+0YJAho9eultQhGD7jnKnjQhXLUexDWopHrb91jbvBbMrDBzCfFh
FB9JBx+NAjj12KirqslAa/niddD8TVKK+J668lkihnjO6/XHouH3iTY6QRA+sPZdmId8N6NvnaxL
i5UR0Q0QpYw4o8gOktdyqBOkue+gs9mj7h+aaGQjYw6Vwqi5SoIdM1SQa8nqClbdF+HyxaFVIfJW
qflBFF2CaLEtHJHWiKrhWJEv1tk7BSydF7oIGwAAXsk3fAMSgOovDzxmfeQUKBnuJylEqdMOBFAl
cPfDKNS2g2tojpW3/RZ/GJEkQ4InCspOnmWIcGBdYiGwftWDnR0MTMPLJiWRyVBIvSii7ijc7qyn
NV3X0b7acdic2ix6kpKboTX+o2l5wanQlYss0SHL2+wmlWgGLdurTPz++qlP2mMSMtHzdWJXfZPO
qEEuU0o0AQkYmwHk30ESv+WsHg5q5KHGIa6Vz17s5eyxayptH7U8RF7yqjHJBEtIcN5ZKt02oNeH
ypPMNVl37hPprQuowNmqH/P3OsFnHCqXtBT+GyAsqjjFuvcBFbduz3Yq0wc1k0M0pmWytqFXO9Z0
xhWuQvIsqZ/bmqbgMvaaay8q9t4ulLeehf9Lh/vomwJ8XdnANNPVQ0sOEcpYzVGwKB4zq3oaMEIj
wEURYcY2aVPtZKCXSexLoyRf11q8rQQqnNoI3zlVq6sE0hSKcWJXfK/ZEabhhKwCd4pu3j0fYGpE
uBD91jRB3C3R7b3H0rLvyaxIof6text6f0QA5tKO/GezjJnWxBxPKtt7zSlgkX92kddfewhoy7Ft
fyt9++Rnjb4JI2OrQSiHtqR/FbL9ZcS9itg0+WWYUYnivV7beWieWAwjjDRTLkpTfdZ0+qe2fVft
9CPq0DqPNiqCXsm9tdXs1dEsTnVK51BPqvQAuxfafdXkH/QrH9kSr3qFKTULDkwF/Ws6Ignl9EMp
IX7164dCTYcX1wNgyTGHpqHQk1uiWTs784adJMJj2zbPCrUPJLwEtRp+djY4xA+S1KmLskS0PtaW
hXQZ6SDpMp4BnZgLUqIjbLS5ePSn/IC4XUswYOEilezxLZ504izRyUXemXx0ULntEKw9yk4mjNxI
Z4sOHWVD1yzfTIFK0ydYgHRefcJdjzcSRR/7lqnnUErupnnFzd2yfMeBCPYN8TwlIQptGCDSfA02
JIYsufYiFF1eTXRXXeOhl+g3+yqCkITiiuMmyHHTsSNjNUPU35sU/Frlg7SVbHVRyYpvOwQoos84
FTYkWDWjvOQnHx6aztIvDP3GJU7MFlYQJ0qzya9ulVkHU8b8qErghYFbOEWZB2+q3+5YUMXvyeCt
dCEp8CZBGSe2Rkq7IF2g6gvInwUiy7KkElP1TUX4EvUXwJquY/rub1r0KBxKM1nqJYmyg5SEuzas
r6k1apdK0rRlYUmJ02uUPWQbvMUY8qXNQJKJrhwqpjWKD7kn+VVkSICEvoDB9pV4rPoVIOSKXrVO
QYH1AkOl23TkqHL21zrORYFxwrCar0gRFavaQjgx2ouy8E5xGvebgRM6DSZ0xshAyVqix430FKde
dgitdFNpTYLDseX4N4N10+iPQYfNoqjVQ4lovLUJ6ilGQrH3aHHocfu3drrwzfS9EHVyNRJ2UFZ9
ppev4w6EjNXanBsr5WwDG272VYhBCpPJsPB8zA+DdwLMjJ0BqXJtIiWqMg3ZZ8RBatpEGZS5WGYS
e1iWB59Si/zFLl6URn8ABPbRB+p76TWb0jWqRV+m57Ij4SwfGbFsFHVxq93ZyqTlTGEIav7Wu/o2
6ql1J4iaOA8yz0GNk1rayRhx1WjRJ9JOzp330rAvuYVuVgUWsHCn6rNnVn/0wCSNOsOAQbQcDlZZ
xi+onntTXUaqsWm65kDZulxY7IkAOlGNBP7d64YTFKq7H+se2l7pnsYtEvyi8Snd4nAZfZ9DrnnT
BuKPW+MkAiZNWdAF1ABMY93aASqbMHnpVCbWZJi+GNRGJOYbRpdsiqE9NinKTaXnVXk2vqnBxfeZ
KeTxK/vku54AfW1TzVvnZvVWg/zcqIr7bLvhr6iP9E0kyYd8aDro22LZcQJQdQVoL6lceOP1BYEG
N2PowKVE7JokmToRgFox7by6T3lFugkFG4jRaeJA8e3ZGwi4iv00p0KAfrVMVPgMuQ1cL7zrWbVT
YywDFLRZZGYkBgCroaMg9asGANUyo2aZlfx8chq+NdQHSSkxQZ63JN50fNk6Gf/EknWMSPKEEcaE
vV9Z+dG0VkpEwBDYGgTxFYos6pefjdV/CuRIeUr5IMoZaodB3paJZBzAkFaKZzqiruxlQTW57Isv
M3DfR7MixaCP+J3ihya0xMoDLcmcQUWYIOxiq+jGQdXBOugj+HyPeHCY8yBEFHHJIqo0banTb6i7
rdUBLBmz6t2NrKtQwILKI6t3IrMOA+0QVDTwOPZFB3WWjiS1MspGdpipyyo4lHn+yxNM5MYgWJdF
m54UcbC78VOOE8mhmmKviWs6GF3w6ekd+EhCy6nfXUJ5UOABovcrgpCgGcYoS2hHk4c0U/HIECQF
L8qrL7cgs2bENZEo3q8Oa+wrMxXk0iI9GYHYdG73LJhzL3UJzIfsMrPLNDZtmROt0eVN8R65yEkb
SUTneqDkUEijtbamODB7CiQ3qHgPNkcAP1zrqHm5Q0hDgleInq/zLODJuvpAug/2JfodsIKeLSAa
ZrsTRZO8y+AVnET6I4Vqs29G9jgQud7OAJ/ZSeCP5BrrU2j1kFAgXiwGoSDKb5u7b/f9psiriy0E
RRs1PtaaZO3VGH1lhsnwFNfsCLQ3iieDKW2vSJw5UlazGa/RW8j8UdU2y8Bn9ZnqxQtLMkStmApX
Q99KGItGzTEkzHq9i+cmoeQFk7JvtlIEU8pO6pOlGUc7za/M7lC5X6TRtR1V6ooN4e24OeTEXxS2
BSaCOKsKnknao/1O8+EGmJPOgFosB9aeDkCMq9mhSiOLgDAYVtu2FXAOQ2vid5a0UiUq7AUxg1r2
oFQMvGqeUc/NzmMX30a5zldhF0XL8CEpEawaqkYUimn5hyr0z17hmbuqHd9dVf5sVARgZc8iiXXM
J8ONUrsZcZbEKGnVp9cp8br1T0HbTCf1dlgLD5h1VXUgBKvCW4EEKde26YsNiWHLMPbiYyrH6Q6K
JXOdCg5k9+IP5AbGJD+2zRjutA5NXZ2W7O4puOLS/eMG458h0vUrJJYGxW1/jRpWkkHESWGqWunm
kC1EwBggjySBG6X0JIr3PufEYIzeq294VN1R7xf9VRmsYlWp6gdx1cYBaOsljaop2THcg8+pHR0u
vUJa8oOt5p/sEQnEzdbN8xPBJThZZYXAH5sZBY0l3AJjfe9aFBVDM9bEZ+e7rradjvA8ENbF6CRZ
+Rza9c0skIwSJQ4YHD8rnSBm6GZMcBmxqVTmn4cM4Xg/ForTBINKWMRgHkVeY8EQ96qQFViPWb0y
5azaloF60ORww7ku3WiS/WlnSfcay++Z37ZraCjVdijSZgp7ULbj2PoMTcS0F7spaDXOO5JExYtG
YIOg5rxy7ap/6bpwCodaBm6A1lN97zLXwBvt35WW1OQQQOC2FMRnBYHqvRPRtYLIlJxFQuKSSnK0
X1nOUPrbNHhtmVaeQhTRg0QNdjTjAzX4yctXHscE/yEUdjKxidBztWZVaHQJCX3mL6g3iTGS9aHy
FLou5yMicDzX3A9+gWfW7hHEYnMrdP4STFay+PrsKyXUap2Zv8m5oHZOpLGTRVJGiZSpf5Gg5mKL
ET+jeSr9OxxtCb2kbZPhSjD6Zim3IxJxN5fo3jS3WpXfBz7c2m1xIuqi+52YPsl4iTxcSY2/thXj
VtEXa700OImZzdQM6ZCjKQIr0UH21eY6qBmlKvhS8IzWZbQzab1u9dTaUVIfHbNTNx69t2XnJcPO
qPJ1HrYE/XbNi12G1kLHKFG1w6LuxRN4mrtaN48mBKUgr7ZeZG4JUkl2XitHl7yVokvItHBvyPaj
l7cyynPqcr7ZPhgMq5lmSmd6X2Z+StCcHduak6wsgp3wJapkKktp9AjpawrxPIfKpEeVdemT4sJU
u3AI3dpZkqc8SJEcbYKcc1USPEeGph4Tqial4coXjmEmwJNVnRPNstJJPyPWcaGZ/bSgH1x6BDXD
eYItRaZWbuQPBJ6dO3ILF5xYh7zfmXFxbcH4LHu9eG1+BYncYlY33w3bgCQiJ6QANPHjoBpstwC9
NOv0ldS2ltNQhrQyShQK+Wz9iH8IrUAx2Kx+RmBKCWGMLtky11IhLy0NPKJ7I7oUSbuxJH6eamu6
9lOk99gbaDEkZSOvO9el7hCDDYkkZdVonBNC299XgrZ/SAZmTnuk8PW7R1IhJzXGjEgjYZepl4ye
XKIjWoQYppjJOTQh4d4pDHW+MS067Kg8DeuEYf0KoZixPYCcLPfFabRVPCED3peRLgDtA+bw7Jh+
/RnmiuIIP0V/2oF/VhihM6XqHjobaqRHI3McnsyMHcXTOjDKLCr1SP2KB6ax0Uh70pfMZyP804Ta
VzeWx1yY+qonFWBlwWPjy1DUs4KSRWzYE0ukiKvwxG7wEHGMVGhtAjZLdstaq59FrrT73jDOAatS
ei1E64FRXmmd+zsSag2FypB2hSQ0p++ijyaJslVh3BSFcbTq3Ls1WrfexYM+eLJ6zK1+p5odUXFK
S+2zzH6NTcjSYYxIIYSLs0zVGpC3xq/BdLciU3wVNP1Hq5iO0uaJk4uPXhBtXsUfNhn3vVXYyFBh
04gMCFjbYGRtgjGHWaNoS01D7p9JeJsSHJRqNdJtOFuye2ULEs/jXqDxFZs2Ini1cZ2yGwl/9pR0
yf4bOfFQXyRv6lwZhJC1do4ROlJph0EZIBppGDKxEVbzJUUvBV7cVFj5ujS1hzHqg1UzZlh+CBKG
QE/t9xUbdeUKFpeVtrL6QHJssqi3rXFJrdp/7ceyw8mbYyuN0bjLrOo3QLu8ZWL0cA3yh7Aff0sw
Isjl6n7zhQjo0hoJ990tk9ObfR1Hr7vT8FobppWfzNp4MGghDpHRLi2dBa3hurcoERbFTtJgGYfQ
mRcUfaICBzy+i6I8062FzV37NyXwTqSk4/zTerInDbGvfZQwSRiuVMKzdk1QvQAcXtHn6DZBww80
Mieh02pv6pYCtp8CVfSxlGcu/gsTd74V430YhMfCvzcXYcLomhGJrJi4FKkBLUJBIlxdlN1Wwic8
kAh1bjP/lZafuQqC9yyyJWQ24hyTNlwo6pHo2ltTREwy9fhkeMgYFJVaUJN4T3b/C8B0sMwHFV0G
IY9KzArQlNva0WyTVACF4y3ldCQNy6bWpmSEAZcT2ibmrqhVm6ojP7qdPCFDuW7YIzalLJOBXTS5
44tO2fSkYzIjM11HiG4KHADzTjYleUaUGFjtYYj3h9fKqk9Z2sWHIoHq79WwIrAOeQHGCIVll973
SFBi5MxmXa2boMQQpOgPTUKEgUn/admHdoY1r3pvfBZPPj6jMv4/3J1XbxvZuqb/ysG+L6HCqjSY
PRfMpLJky7JvCrItV865fv08q+jdktW7e59uAXOIQaMLTKLJxRW+8AaaKx7kcw9cEloem8qBhtwP
aMXhBC2fDfvhUlT2dam45yRea0p7C197iPjkloH2mEVFopdsaMA5QX87NPWDSmtzChQ8vWDwJoX+
Qd3VCBe2QXWpGbQq6tjNsKmrl+hO3rloeHzwEgjfQYwNog7zoSyDjS8dcH0/h6zsd9QHOmy4lUZT
YEbwAe2xuJxaGgEyBNbtuZcXrkjNx+vOCmiK+U9Ih+BtNrYoQIWrpDWdTTN094NGkOS7Ql0LFStM
PEVgvtYm0lFx5EKtBdJUxz7UirSWP5sq1lofKnAo6wn7j/bS7imKemEQrnT93gT2saYmXq5yL8Mc
qQ7oF+naPpRu9RocCKAaWQdACje8a9WOUVEjve/9ZLrQveE85jdZmk6/wSY1vcBW96kfaTubgmJM
7Qz5vnPyPbXvVYxYgGG4mGMDoV8aWgZ9OGadVTsEscGKu1Ox9j978fCp9ZJ4bURCISbCysFCPD1A
1dTqz/3MuQxGdyC7CrytXLVLZDWABA1qto4i77rJzCe15mcwYWRNMmkYS4rZlbnJOyjgo9pZ+wqm
Jua0lnYRVGq6D53qadAQxyJfT9axiKtzHUZGi7EvFsDJs8AFaiPU4XtQsK5J1YyoQw7BJ0c2iq69
BeZfAJLa5frorSMt2UU0Ybq8apdNDiXRTjy0Do0eLrMK6mjEow05R1WY25CIaxW0YcSri26lOlq4
nMzmGjBjuMcmheDbGVdNdZ0Z1MVY+fe6IUs3QbYzGiwRDGdbJzQVuiFgnejFbBUSraOcT4ZQRQyK
Z7rHr7rcWuXHdsrGlTraINmDiEJvfanW40c3NT9GOuXCMWq2AAqk4Zm6SJDYQZ0PZ3s92HVfm9F6
HOk+wNoDvtOH2l2SRtbaHKmLYMH9NXASbRWGZb5u8xKlheWgyOZthhdLgjLVoiQbsXH1qwcO2egS
RlDpaPTq0LvZte60T0JrndFeJtLKJvMpjgYYZhwSh4iO1zrAj4LyV3aJaYc0UATcYiTZYwyHrcii
7xlyrVXv2+eGRdfJJQgcOK5q6qBrcuJ9Trj4MJaXdTV2X8zAhEkdq8As98RiLre7aTmY+WWJWCJi
QOQC7n3m5rdGq9cXOlwEr+ILCD+X/qcGySeKmSTJtrPLW6YTYVe1MMYixxoRalhe6WuT3WuvhO62
RU7DieCPf8vIT1dqq5h7swC4aaV6sAyBILAJgOWKMQv2A7O6CJDsnDTtRzh40ium/YDoJeUDy35s
MU4LU0u70ZRWu6E6B0XdpzBs0BamtTdhTEDQQH29WqMSDQSmMx9VHJlpfsAtIuUOMg6p3vycamF/
nei3g3sVNpn+iXOC7x1BCwthdY/m1FJTcfS1b4OmilG+WoumhISL/WbO74qdqLfS6pZsyWUjA3cG
1T4yHprui0fL8HxSq2Q7Du0tsyjddk24sqGOJUpFcGrLYi2NprpARGay1k7VoBZAfreIq/AT8g+a
0qQfqyG9bqgTb7Le22QcM+uAdt7St9BGHaNLfoLyHmTUzeiNJbIP+Nmlyd1oOZddmX1ubCdZWpjL
xiYeJ008ZFCNCIl1hADMEURsUyQ4zhnGCvl78KUeoit29a2OErrT45Iw/GDCOmFjCKikTsptN6DF
4Rc4mk9QYobc2JgNduDCSsKlnsvMABbHNotdAqx0QNuntDlTsYWmy0MoBHvRmy4xBtB2qoBR2Wgl
E1tl3xvN3Win0z4NcOGNdJPicsue2gE4XDY2Elcc+IfJgTGpYGvbRpR3hZ59wtgcSorrXYNGyRe9
Gow7qgZ1leKEiSHI7MwSW9QzLNchsMd+Kgf74jbXas2aMDAwWYylSWvNSzcgr76mASISsQ55v0o7
9mWG26goN+kk6piCKzU+ZOi/2EFkX6EQhRcCNOIYPJX0u6fAErAER1dc4ma6z23XXPmdxU5gKpd1
mT57ksZHJj2on6tgojs3oRlU3Znt2J1XdtXsFcSkq1xy29PJWrK34fmOyozvOmKXAIyR/otRl69y
s9NWJpJanRWZV0HTAWKkjsaRSgKXActj2i2SgWmZNsmaFhDZWEPkMtE3G4forsjgxhm191Gvn160
rJNkLDCwr+1VHdIBDQTByohjsTT+BDshMX9ZGO5xe8SjKdKepxGyv29IqHKEFNpInaocrX6vFI25
T6vgCnybtQHADR22Uit0YnVs6KVHSaUyX+aGWgeA0B+8+KCWwyrucNuhKRtukqQM9qbbQMmCUgUy
CuJqSXFuCB5EeG9r2kRH3rszkNvezBBPbOqXiVfrO9MZ8BEWOFrOYEtOgmsxASFznfhgGTo29W6I
PlUVXlJ6prjSFB9qKZfejXgpBWoNfKK/tvFL2XoeBfBFjavZocIAbgo8fz9/HE+6GpTcXcXRfV9B
F6OHI1apPWLyMqO/Z6HvsGvuKHaXm1n7W9ERG1E7T8UKTQqCI5ZCN5VOBgo9ZnvbegXkboKAMQLZ
UTr5UnXl0kz5Va0xCJeWhsCwkBxAP9PNjaOU19iVgeNVw2+Fk+/6nsVhKWa4TIIQdjkKtthsfu9q
mNxjB2QctbU+CilM1ogGx0zEOk3vWs5hKGUSVJpL3K1iZ0+5murYaAVQITuBi6XTRWukpT9LJAZt
GvvDpLYOqEPQnEut8sXWNvMdttDpup6ULxoVCNor2W2jeeaqbzN7zbK9BIcOyS7Qv2STqx7oF3Ep
+3wfljSIg7xeCZ8YBp8kbeGJmMDLdFaWfgcXD9lfgR4UjcPjpYwRMyqKYYv63Xjo4/DRyoC8auqV
1cTn/Uhdu/WHQxRqm8HM6NWBOfF5aA3g8bpygo+T/YRBLSIcEjKcuGJrmKg8FcLcx5r+w1c6l2N2
BPLnetpSJCgOgFlG7rgoxboE4kSYGRNIenGzBj6Yo6IEbBu9+AdD1xDQYpNzbYxzIuruBw+zlQMk
jpWOFebCMTRtSU1KYmmD0fqa6LqEMGYwxEemROPDUdeb4okU95MzaIgjpPYlB2CIbXc7HnLJg3Xy
SGzKprwDOo33T2rfuaQDJhlJ2jdbdNCxHcyoao4jEg4FMsYmZUZAV0vtHj7SwxSg59vnyqNVo0rW
hh544+RpRg7bRB9HrPNIEXUrIveWxIHgaXwyY0kOaKZ4m4v2WnFdHwGnTdb6V6C1M0CZTYlQQX7t
+9Im2MuGJY1mgQz50nP53YCdblCyLTctRzTtLW2luJQyCxOB98pI7udVpXlUQ3o9qNeFGpwrwrsx
eO/1PC1n1PN8maqczr537Q/QIBrl1i7hmVARV2GLlCnc6vEB10WktQfqk7ZAP6CM/c1oBt5BgQit
ea267etUO7QeuLtRvWDbBpgsP22Vg15B5tunJaFG52JE3kmNqI0PVi9Ph/Hz7CiglPiS9SaUl1nU
bxZA7b3y2pxIV8rce8wM5dKzonBnsCdZXXqXwE/YaLMBUhIofL/Of3aznnOuiogxADiDGk03HW4D
ItKVXVPK2R2Jo1r+rNzaBL7YYdS2VC2aP5gOUDDzvW05CZCXRrp3iacozKH847XTwvWalbsLJYW7
aofvFMg5901cj6VQ4LwAYTzjpqj3dDIVitWhL5Z+Jzc5Pb5vtXYtdafr+KrVzHZZjwPAsNC/6/AF
XLpd4gP/2NiAfRZugYI0OEiwV3ZMjvqKDnVztPr8r6xNb3JMf+p//kPTf3UAFa5qoFQM/pOqnAbv
BY7TawdQ3+1bEvOhAqEePU+m8LAeR2Izs2gmjVgaLJB7x2jNMcUB4IlOCYWu2Wg9uZTxtn/+Wfij
330YYWiOqQucSoWpm/LDvrIjTYJuxEm+luR04NO2KaoN4otAjmL1Et7vPRnJKvAqNJ9AX1EKQqxM
awyk6jVnAreMXFue38csrQs7xO5TIqEpNd8VQRxfWVTKsq5eRWIMqD4N3roPnGxl62iaCsJJOJeU
xcPQODRJ2qwgFtQXnrABUTZ0OrWwqZaNE40Q6Qmc+hhFHk3Ed02jI3c8XRWeF/6gc/9V7VRnp+kF
koT4piw5cloWPP1YNZX6XEorPo7mBkqAvwQTrN4qRcju3nfmPonpGpg5sb0wiX98+NQffIFgVB9p
iAsmymeEEk2j3OeyitKXypU+0CxMgwE70kINP00uoaWVZGugIzBUAn8fWU63b0Wz99TCQq++eNQr
xNn8QMnPQ4PEZvSyO7wynQNlCGgFVaddZQ7zvKiQYNXNoca3W56Yk2Ncq7K/mA3ehRsp/gNFlMSn
Z07WjRyQGV31NjJDVk1XAsitsU0SD0BbHjl71cyRMyPx2epspWsKP80W8IO2yRX1MTGn9E4xnTtR
JtNlTjF61RQCrntYdMzpCA1OgMMEG9XX2Mv88wG0LxyJDHUxPVEuqBx+56jQEL/lY8YRRcReS51z
4Rnb0O6HCztjE8zHZrgEKagsU2Few1vPvw5B7C+cW06J7AmgAbaeQbCja2k+uYAeV45ePITegPko
XUpQbYJ5j9l6ICYOekqLearrH3QFnlMyRZ+hnewQDXDWoNoaEIJi+pS6ebWEh//DKHR9q+JNfgEf
ZQQ/HVcPrt180RKtp/ZJKawfE/VSWFW6F15608p7kdX1FDvkzYwJdWnoTbJxihxpFKdMSuaLPVER
pNuvDpgI4BCnI34kXz7/DVsBFSPc644vVG3FXlndOO48i6oE8LP4IJqCEB8u22JC3pu+SdjS1TGN
fWC6w109VNVOaMDchpqSj/MgIvADGY3owLHFMvftCcxscp+PeXmZu5a6UuNIZVVSS52IpECBxLgm
Es3c1/052KH0Rk1tnCgslPoiZ7xw3d5dJBbgsaCx9pZWVhtdqZ5L7NA52esaP0qqGFUsHfLyStwR
b4Kq9q6TkqnfYqqxTANdbPzcgw7FwF430njW7WPnUq2yiEgcv3GTYuEd+PMcH1M32nsCZavWg7XX
oZmkFVFxHZs/Sr/rPzogaUycFdZ1TJUOZKZ5HkbqJvEgvsROI0UtQPjaVkQtcLS/OljV7By9E4gX
tve14heXQ2fRx9SGTVgY/aYpKmiLLYp2U14lK8as2nhiopVLIUcBUwGVaFp7g4XGM3FxkBlXkaX2
ByPP8d1F7jEyqrnG1JAjpiis5dKHeOj7cxtlhRXN6WoDYDTc2tb0lRIvMoVqhA/xmO+cxAlXGCaI
1Z9vzpq0gn5lFc1BYZuWEOjrm0KFFvvmoIgrTfesGv8dEAVLQl+kfbQsOqh6Gl2Yve6RoMTPFfMY
xkwCZMDBEZnWP8acphpe6J1yrZUkSlkGiYReyw+qif/hI+qSCfu7j+haQndgcRr627PMqSyKfGCg
doMWGevar7Rl79DAA+uln6sJcsFtmkbPHlu5iNMSUUad6BQDiJsu6leaeptklN4DyofLbnKabVcN
9qUFWC3MHYTeekOj0E2/ipohPhIE9JQ6c/0/nIIa1OE338JRDcd1LUeoruGab2wCCgUovToOObCx
rLwUvnkDAW9hkXysTM3MLmsUsfPuwmcPpIZVbsMhE3Q0AeSx+/Tg24uPosKi2h2eaCeBmstLpPf6
FE7Yn08J8cbQgCmBl4KuOi4+5Yb7u/GGhqh4uVeBhI8sgFC4I63qQrUgzferzC9hyNT9t8GvbsvG
qR4b6xtiyyiPWnW1bfBndBwvPbcQdF4NXqds89T9lJX2ObIjw4UDiHtdxRz1ZlW6BNi6vhi8lIQl
K8xDJ+CQmTRAFxhFGtuur3SE/NKtTk7xybOG5266VkZnuC0KHww0epN+6FqwZYH6q+hBBrENMILK
fkg1aVdhCX0Mq/6/5dFbrs56/2Me/acxT8PM/8V94/g3v7lvYLFhErwJOtu6bUvT+p80ek3TeAo3
e8rsDpEdQd+L072qGcJy+U8VwtWJ9/7ldK+eua5L2Vd1DFWly2j8FRa93JtebQxMU8AngrWk6YJ/
x5Bx56u4Upv0Oq7csr8ySlC4OFG04J022UC/gIPpPyyL2cfjz/61Nwu49A1YgT3/mnc5/kAR0XrI
B8BoC++W/AC4k4m43bl/aWzzD6xJ8Visw2d/G+7FJoU5CIt5iYnTg3YxrOy9umAzgsA2ocyar/Pz
Vz/izfEz/RL943Lydmg0NnRD0w1D4OZoquqvQzNqtZbgeKRd2rVKK1mmzTMP1e0NqV4s8/fOJ9Ao
Gt1ZGNkH4OKI4aWzhBGlX1jJUrhI3op8hP7IJMAq6aa2KgVy43obIiMoL51GP8MT6pfZgosu7oA+
+tSDYi/y5fxY5vUIQVsjTkURRMk4rMOlV5YIWTmgSBppVDBfnFnpI5somZDRwGua7RtebPTm+53U
hZ+zs0LtaOmW/dEEzTLxLMq1gvaWlGd6ucz2c6MNydhHMSqWHnPzBbKOti1Mf/fyEJkPyM0JROCC
QXKBtVTYcEgj03aWjoKYG68Bi8Bkk8Jgpt3rO1k7m9PYo2mINdv3zQ/MueckunAZJGgZ907lbQ3g
Qm8M/OjtQveV3oSzlV9dwdXUdNAqUifJCDD+nWt082V2W9PwMwLkATFh9vSbrdXs2U/t5T7dWpSe
B+8TQSUpMbbKnSSZg01BnctUL9UQt8P5oWYCVAYmFvEBnEI/OyrUeyjmPyhclYCfuDc/NF9e7mpl
9GjiKLlQygYQmPSemw1QosYfpuWLX4pT+Rd2nYbbl28534JkiBvOfFN14mKTTtH9yzfUY2kjN9+3
sQlB+gvHxEJm/16JmZwzFOhRvXzZ+ZYmEtTmNH09m8fRtv5pZEgfibKlmPaUNv0NgiAP83NJSEGy
LoxFp9f0g5QaZoLUqAhmS1pXbyQnIH843jWkffHIIcRMgMOHDay8Nc8O3VR1SgqIz8rH54f4xfFj
dpnzJDAMUSkdcwlvKYLDl6KQVXf2cvAVmv1uaZITSp3xoAzThUHz9tD3NjfREivX4YToxSBLrqFW
DYde2BDHYR7MJjnztJ2dco63phbvDa/ZvJqvkAQRPJs/VJ3nzqb2qsv50+TzR/rtAqkvP7hSZ2p+
1qul72g+mbtuZNJ4RFmHNGfmzHfnyyCfeLn75iXAIWO4PiMq4ZAkDqpUDvPTmM68Ca9la7k5nS+E
xOZnqWZWhzd3Mw9RedetUS/AzXpVJwbWAoZHB33+E0ub7HWRtI8vbz/fapDW2bWo4833qqBm1Q0j
7VopTdZLVbJRXuZb82PAoti+sypEg6MLPKQjeCH6KP7CLN1kfXz61Ssb9VnplBQh9395t8y3BhEV
FZoePAjJHan++eZ8KR3zKeDIIGilLb14eWK2bzmavMwPzvdfnsZAHgHEzAFtK0c+/m34LQH2k+rT
XRvgwVFyzv5i1aNJ/1S814ACy69mo/Zw/L7zl9YNVCpcXz0/Pissaf0ajHLXOz4vvVvDyviUSzdX
KzIuPGnvKt/k+Nr5VfP9XFrCvNydb82PHd/u1d9k0mV2BJ+hVbq9NWCSDLMV7b97m5fH9NnSVsfc
1pYutwbtjEBOU7Db/RrD9qf5XiQfUuV8TaRj7vxYL7XO5lsvl7ePpdKMF/GgcKswGuls1Tu/JsO+
d5ytbOU7v32/+c9e3jWf/+7l/tuX/5u38CFOqS7DMMKLh3j3I2c3W89KgQau0vZQ4JaRqY/CC1HT
lEXI+dLLU69E9MVOFH0otp2OrCth+SKecuA1U1iBYW+gpfSyGzFfHFO9wwOXfFJKjrxc0Ch5fXd+
IsN2vA7xHx/lv6MWeYSrXTQsI3nMZdjBIDjXo36AxWG1mqUr54suD+iXu68ek6cezLWB/Ur6+kS2
p9KTB/FG5Ra87QhiozZR0+5l2RnNOydp801c4YjgDN1e0dQLEo9kG1qSqsHZQnJ2UNTuXlyLOI5f
2dMf7c9LkdNQBb9BXQMiXWgyPFWFl6FZYhcShs1ab9CvnY3eSbt7QjaFXQc22M9L1QTgtCyoCw6a
90M/erui+zaPDVlklu/yrJj2tX51FP6Uo3Rsj9r1deROMOHr2lynvSlBgOV5K9HJg/NU0qrf9NRH
3Lged262wrgTLVP/o4SE7WsZYc2u5a7dptI30rsLc1pO82NyOhi6SHbVEPGBa2Vy971+0WscIXVp
Iybsxbc0th4aYl2sKGPcS87zCr/jDqbyFq+UfWn6+kFTDO14mWg/kJUiC9WMOxHnzlWBeGigTx/K
1Os20YhLfF/chRoBTq7ZFYh6hHtAg93SRCporgzaSjUBSMwXudkeHcZfHlND2fqRNvEvlkbHGTDf
Dy3kSJy4h/kb0GXTbeXKDmx9KdH8qyoQF5AbaH7rEDKaCdcRp/evm8HUYLDExMs6cavV2tfWBFGq
UE3AFlqq/aCWnq5nBdP5MguYziKf890MV9/tZDnbLBffiwFmZWJ0h5jK/WG+VUYpvMoA2F2QE+um
fAMwBBO/zKv7rspmh169fDh2YX/Pz0k3684Eo/Dy0PyK43ukbYfFLepRLhobOShKebbMIpmYieE4
Mt9sRdQuPJqdK1tIf0C1h/NNBYKXzgKa84vmW8NvopovT8yvO/4Jlp3fkwiPnPkxu8SoyUHA3iqy
9uDIi8ToM3zyJpNdQ0IaWiYxW3OYH7MVwdNFddGNmrmfH5qfRJC2laEd9shKjLZ8ycdL2go5MEdd
V5Ao91lr3gyeJTbMFI50PUB12YPyZvmxujw+1lTPvuNXa70gMp8fMlNAa6rhwtSVf/XyxMvd/hr6
lSsgA4JIWnT92lFWTAANKthWc7qrZItgbGOcY2liUqD9lD07GurQ6F9yOm7rlfUhuSLtuFPA2+vB
YkUvCT5JMGybaM0N3TsvrQPKVWN1V/cXVXglsyRkjv3D2D20+lOH9kgQ4wCxRkQtiKmUXmvRVtJz
lfM8uraxHNBZM1sbEfIOEzscE7KLLLoqh4t2uICWA1gMXn+j7BEyg9vvgwhDojjcx5iDjvmywj+a
77WxEManJDhxYi+bbxNtsHX6Qzr9NltQubbyhaYd4j79fWPvzShaquM1Esdp/AnNbCTv/VXwEWmN
8qumoJu+7HR8L9Y0AAQ0F5hpC7QYGmWDUr4w0KfaWCm9fxzkNzDGSnHtpIvoYxXd1OrX5FLdFIsL
3GKfkB64AsTIEkXpHgOEA6JPX8YLWiw/xo3xBAgQ4OZKuQGGXWeL4Yu7HZbOXv+u3Wbrfh8/oub7
UK6cFQpRYFSvjV23a4BjhTf22oIQfEPSCWdy76zSS21XfA1JLJsrmB3QY6Dy4+fgKfsaTf0LGEoF
GCIi7GYFldhbfUWT/Trbm5vpAz6SYLJulSv/efwePBQ/8osSeaEF9bx1+pihakWa/bFBl+hK/1A/
itVzs5vO9+0XDynpBaSLbbjkAxOTHvKbgzHs7C0kiVGsVdlm5chaAd1FPSwF9fPYRLswuEPpSC8B
nWyscudtXMCMSbpNsdR17aV1PyUr0SzV7yK/DfCp+uwDVFXXlrFCiW5A7l0SHXcoWhsQP2z00dfE
9VAHQHxSTi60ZqFWX6rzC/vW5Wtle2uZ3VvDwenW7jpEBnqleJ8MWMdIWo9rdsiJyfGx3UzeRbBz
b6EmXfqb4Qv4xvq7jk77Asul2KU8tsJba7wH6YPOfAM/HMMlbx/Vi9y6kyC5J6M4V6fN5wbDcx0D
o12RX6FZ9K1QsKperwNOUvk/GgQjGuc24vZABs3zGKiseu4RCvdL45qGQvxQjstz80OnLBAxR0sd
KuR3tEdwylnWzKQL785XV/bnLluOdNm/gJ1XDPmkOBdi130ZP7jFhS526gUYvdvki/Ys/XdR6//q
Zsvk0D2pzMryAlM6oh9AUqsCCN0etl5kLQOa/c4ixAsBObtPGdhoRBkW9oP1tbtNb5zHcj9cpuqi
gIOZXbD8lW7veKv+Hrm31Fu03/1l9QzuWWjrDHsOTAi0TZID3t3yCXn7BIQCrMBL42DcZiMM9rWb
AgfBjoC2zJPyLbkR63xJkvZBf/S/xx9QZwAq1+Kct2iW3hWY9U/5uXqLsCHWY2u4gcXCQnceyPD0
mOzF1cN4Z94rO+MmegYVaeMpQj9hpf4Is5V1wBtqXTYLNprqI4XrW30HBnAfY7jwAPW7A428iPc4
ryzEGsH1fGlvvFWzaFctikoo1C60JSlgBBgsWcF0aoJlzJZNAnHbfUn3sGF1CP3WQoQL0KQr9tRP
gp7bwr/P6Rfj+rBOF1D0dLLffkG3eOPsslv3M7X/B4S3V9Mu/pJuzbWCiotzjRagWq/dJZsmUuwZ
0m20t5f4Xlyw3KINRTpYNRTJmIcXsCZgsq4pSQDH9mGybqcrrJecYYPk/u03b+dfkHnust3EQk1Q
dbnBV3nfs/NUGyF7WwhggvJZ6KvynjFFY39Ad2ul50twNqO/g5brd6tEXUUs6xv3sUS6ZVjgQF0a
G/jPKA9gOVRe2VAHl5AkASxBg95iuoIXT/S5v8yrj+ReEQ43vCNl6k8axpHMPeRZLnAm2JcX3iY9
WA+Cz7yFvLaDbw07a2mfl7CMdgZnyhLxG3vpU4706I2tn8drRDWexE380b/0t8FX7HbMqyEBAfhy
/DlZScFnPiINto20S5odxaODKmzszAzv6kU1eJYJFjI3ant40CHSGutQdx4t6F61CTsPYQGjKMDT
S23wTiZF8y1fZiXzrR5KHNhf+XTvqiEi/3j1xqKOgBLzmmTObv74r424JIqpdZISFCFWeWstET6r
0Uf4EaDSKSXLXUiiv12iSgUjZQBpmW/NT9R1gfuMSlO7dGDC9NKmEL9C2vr6vqZy5fSYGk4TpobH
m+CycTczC5CflqjxP0RFko45AtK+gz1iMDslguxFyk7aJ0bzfU+aKtq4K44xgn1WJW0YVelQ6kKF
xPGTWw1ydpSUfrtf5TL7CNRzS5o5FtLWUZemj6q82NK7dL718hiwmR4FlvbGU7tVqDH5rZEfmPSE
SlaZoacwRpqy9fzrGUcCIosYBD30fSTtKNtZE1heGimECItw00uJ45eLL1PBl7u6tL4MEDGc3YMH
mY/Mt6oZVvPyoLDojdkhcsKz8KSFz6YqwL3M5eBZd3K+NaO5EFtVd1KjVbO0+0SadzrSxrMYung5
FhwTgHLL80rVtI3A91NtH3Bz7wFw9xvFHNztSwFJdbJ2OcbY1mRZCEM1LJvpgDYEsiWNtBp1AQEH
OpFn24FKNFvjeFftQzg0hEourqUzoCqYnUyDSfsAlKHc0AMYDvQBBtTpMAY0QmfnTzZemZUwP6Uj
aLcuGXDZiWS9TsQIQ9meU6wcqZU/y2q+XF4e6zp1BB5/MatXH2WvRZuPqxH/VrWur2yyHkMau87Y
x7lEJ7sgS7OT2lWynCzAhrFo5+LxSzFZ10GISyNZVUGQTMkH45AhLEjuG7Czll/HJnZZI20TbPLa
+ATbUSNz46LidpipfbuuK0tbz2XV+QeeLy93Haxl+JIkhiox+fzzzqqUCqRrEqPShU4qPSdGwLWS
xinV9edLYJcHs5A6+76vrVLQTwujbLylMmlU6OYK6yxrerzvqOjbzs2J/+ke2s9/f/XUPK2zJmzG
2/a5Gu+e6zZp6v/zv78N/8t/zuWzM2TqQ/73XvTnb/Rfz/O//GEsnv/5j6fvtNZWYd1U4bfmdYdN
cwWNql+acvNnmj/wn71F8sT3ar/z3oY4Q1Fap/NF00uVItb/+K8kz/yfTyuyN2dZgvxfCNORjbbX
v9GfjcKff8HjcP75a/7sGxzHZ//9n/8wTZfP/L5BsM8Q9wYwrKpCM0kXtbeD4J5Zmq2DnTChpAup
880/+Gqi/NFU+PMv+JcH4VveZo2ci36YZ69nAjvWf28M3rzDq4ngnvHNTVMCIzRT6C7t3tcTwXXP
VI1Wq+6iWElX3zoO+v/7MfjD1WBoQqM5+b6ZYJyBd3QNIWzHNl0bbfZfRsFRzxz4aw7LwrSRbpfY
i/+RmfCHo6Br9LDfOwrOmWHZtHoNAMG2SXP911Fw9TNh28DmTY5wdNXk86c1CpqL5PB7RwGEgaOp
KHmhri+1/3nDX1aExlzQHFBPpqVJiY3jEjyhFcFHPv4yb86sv3I+sOxVlgKYLuAXGrd+HQTcEYAE
WxKV6wj0oK3jqJ/QIGiqeO+uYIkzkM+m4Tg2eCtuvFkP/PpnuiMs1XINEJEzguW01oOuOz837L8/
FYR2xumnqYbQwfex+b3ZGzkhWC4mMC9TY/tgQpzcrsCO9t5NQT/jUBC6pTLp9d9vjY51BirPMHQV
jMAxODultQDA6b0DINj1XACIbP2Wjq8Ju94vuyJnAwGUSUriWCd5Nuig4987CoI4wXAsR3+1978e
BU1Xz0BqsBzYHeWeeVrbgQ3Y7p3zQO4GNnBSW7PMOSh+Mw9sFgrehs4JrgIZKL776wumuYUSHKx3
gR+H3Fh+mQCqeqYbqnA1y3CIm2VedVpzgD36Z/T6948ETeZFhAfshoZhC1V/OwqmKc8M4Vo87bjq
6UUHtiXRmfwyf38QDAckqmOaP3PH+Uv+OhUYBPIJjmCbOAkW1alNBZ0F8d6cQVhnAERfMgJ5+L0e
BZcYCoQv+F+w9zKEOrlAEYrbewNFORUooVusB13OLJtRfT0Itk0SbenEkaYN5gIXhlObChrx3Xun
gu6cofVFGmq4oLeJBPmWr0fBIURAkxIWhsyzTzGJ5vhW/5sFlTeJ+KuCin5mCRa9wzd0VGLGN0kD
5nGUmOWu6ZzqKGD08hb0/1fri0I/Q7TYMm0hKB/hiPe2rGRQdkJIjmlHMGGdYMgs7J9b1d8/IYQ4
g69DzkTcoWs6VYNfF4SmiTOLvNGiwqhD6zm9gJGqoPPebQFLRJdiCjVUqs2mpGz8OgqkToSLtuvK
M1I9yangqO+OG9UzKCact5QKqCFSNXozCC6lBocjgmewLTzB0hps8J8RzDsWhH0mKBzaRAGO+EkG
en1CHNMnDlDTtSybFXFypQRie1khf1fgSBJpOeSidF4oqVBTf7M32jLFmsOIY93txPIHS9OPkezf
nwfES7iX2jQbLMiM5u+yKJdCNKq8VBtMaKXHSOLURoEf7p3zwLBlksRaJ36WFRXZXnq9GhyTjdEm
jJpjpdM7ImkcSmLe+9YC7EBbCjqYhu6aDjzAX8eAcoJlYQZgOZBk5lTy1CJnDEwk//V9o6Cf0Wak
C0cJVQZLsmb7eiawI1gwFakvmsdS8zFIPaEKo64S2r9zFGQWJReE6crWgywbvBkF68xWNdrWcyn+
FNfD702n/2rcLPcEviL9N+jT1E8kLfOXmeCcWeya5JCqJbu1p9eOJQH+nfX2Xx0FiowyFHIZg2N5
6e2uwAlJn0G1ODtMzZ0bMyd2PrCTvfd8ECalFZlAoqvw70qtlnumU42nKXOsRJ5eaUXXNPe9ZTaS
KGQwbJdCGi29Ixf89YrglATA4ZI/gFWRbbjT2xvBlrz3nDQoq7MaGAiyA9tiyv+6LzhUZAkpT7gf
ixSEcyx7/f24UVBH4ycmIkJvhF/9beRMEEXxhb3TosoktQZOby7QPHh39ExdGayKbf4BTMMml6Rv
T6HRoMgkO5InFzNR8jj+NO+aC6iS4aSusebnlPnXFQFzFYgCGDed2ORnZHlaZ4ROJeC9MZOgrkC5
lf2A/gMKN7+Ln6kw2Q4r4mfh+QQzaqKY98bPBitCFpXRgKPo+m+qjURV/9ILOb24kXnw7to7eE7a
ChTd2f7Y/X7XgUBz/YyOHVOFWpZsTx8n3illEAbZ/nszCPeMDInWO3V8MsY5FngdK2iaxTFJOMWI
c5zOdYeT2xPeD1LQASm4zCpaEIARfjcKYLcs2ehATxFuNOiu47F8SnNBUGd751xgZyRyNmlOUm6c
O4+/ng90o2xqLiZhJfZiJ3lK0hd5787IKDjUUmV4LMG7v8fx2WdUVhxs06gvUJo/vd3RAHv87n3B
BJ2l04Lg+wOZpgz/Zi7IJrYBFhzJMqowpwhyZg6/exQ0AiKDVhN4ftDO8sx5vTmC4zN4EJS3oCN+
3DZOa3MkG9bfm07SjYL2QHkdOBjh14xWfD0KM/GBXHMGeZ/gapAF8/fujMSEhuvSm6XvKIPDN3U2
ckmq0jzDMTpTP04ufyB9+L/Mndtu2kAQhl/Fj9AE9TZSRaSSttCqh1S9HOwNXmG8aNeE0KfvvwcH
j22UROOLSrkC59thWfYw88+sOCIHb2NQcuLIDL27T+/gPwdI/qFjRPnCqGX4D4Ozs5HifG/2tGGv
gIqS11Cyx5Bbz9949Q5bZySHxE3l2+JRr9hQPOdVofhOVYSMKq3cWOLVpQdaBdfw/ZRG5HOFfJoM
e9AnWMW2zwlXN0zSEbJ8Om+2WT+hnfTv6QMOm2ZttZ+qfXGhlSWbl6fwximZuaId0rI+VLSmHXVT
fHCOxSbgbMkgLwxzdDxFvwB22x7XOyjFXKv/mpqDQ3aaHLyl2pFrTfRfIzy9mIqk5DlV+gEX3Wtm
dUwnE7NNZSwVprXSWx2lhnJyXau80fmhYfCg6JXCb1VFR7KqS45JJGJySl/MzEM2N9Vht+bdHsV3
0lZQTsHqgn2fSdAmJX9Uxm64yUkkJiUv0ONad3s8KXOl4LuCSjYAr6KUScytKl0bzX+RiIIjai1G
14Wm3iwSlUdisjnyYRG1bVLs5+HcFGURYjAAh3x7avs0THtw600wVX8xuO5x0M0xYU5q9pJ0zWYP
aH6nWF6WZE+4UrnodkcKNctNdo7y8uAUrnHl/BDQF/N1XuoN8XTdGA+To7EWONOwkZ3E3HK2cxp/
+z2bm+Ak8TGsKejmYPtor0IXo03d9OaQFHKSkldqbam3e0qJdXL0I/F1C44v7waVg4/ZgnZ7V2q+
rCcB2xT8T8o6xWaqFNGYAr5UTzpny1hyk08B/2Pstu3jcD7wWW3tC6PFF161yV6hbkeZzckarJT8
xxnDfmLbQwO3hHKtfbyPp0nxX0vNezy6YcXYbYUdCT/VQMDioz5iNCr/9SsihCw/Kfibwn0Tp+qR
eseE6+iTleK/l6ZQ2R1uvu6tbVE8I8X/MCj7MjoQU7GEaRoYDsSUYifF/0TvK+cU21IkR7Cc/cRP
lbPoWpVyfzVUtgPazynJWSnF3iu7w8rGyFF3KSZrnGx6w3v2PkjYpOjfhHWn3uBCYW53UJCL4co1
2f2Y8dErKOZrl5saxbKY7dHvKmZfvi7jcuGfsxOeeZqeC9GwVzu+sxcfgAfMu7DySpG9+QcAAP//
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>
              <a:solidFill>
                <a:sysClr val="windowText" lastClr="000000"/>
              </a:solidFill>
            </a:defRPr>
          </a:pPr>
          <a:endParaRPr lang="en-US" sz="1200" b="1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Click-Thru Rate / Diabetic Density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800" b="1"/>
          </a:pPr>
          <a:r>
            <a:rPr lang="en-US" sz="28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Click-Thru Rate / Diabetic Density</a:t>
          </a:r>
        </a:p>
      </cx:txPr>
    </cx:title>
    <cx:plotArea>
      <cx:plotAreaRegion>
        <cx:series layoutId="regionMap" uniqueId="{9F6C40D4-BB3E-4717-9E03-F50C8E1D5864}">
          <cx:tx>
            <cx:txData>
              <cx:f>_xlchart.v5.2</cx:f>
              <cx:v>Click-Thru Rate / Diabetic Density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>
                    <a:solidFill>
                      <a:sysClr val="windowText" lastClr="000000"/>
                    </a:solidFill>
                  </a:defRPr>
                </a:pPr>
                <a:endParaRPr lang="en-US" sz="12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dataLabel idx="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050"/>
                  </a:pPr>
                  <a:r>
                    <a:rPr lang="en-US" sz="105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 124 </a:t>
                  </a:r>
                </a:p>
              </cx:txPr>
            </cx:dataLabel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1H1Zb9y4tu5fCfJ85RbFeeP0AVqqwTV5TOKkX4SK7dY8z/r1d4llp8pKtfe1YVyg0A1GXOSSRH1F
rpH0/9y3/7kPH7f5pzYK4+I/9+2fn92yTP/zxx/FvfsYbYuzyLvPkyL5pzy7T6I/kn/+8e4f/3jI
t40XO38YOiJ/3LvbvHxsP//v/8DdnMdkndxvSy+Jr6vHvLt5LKqwLF5pO9r0afsQefHEK8rcuy/R
n5//Wn3+9BiXXtl96dLHPz+/aP/86Y/xXX574qcQXqqsHoCXkTNECMVCcIklXKDPn8Ikdp6aNUSN
M0MQpjOJMZWY0+dnX2wj4P8r3BbB9pl27H3U22wfHvLHooChqH/3fC/efTe0+6SKy+FrOfDh/vz8
NfbKx4dPt+W2fCw+f/KKxNp1sJJhAF9v1Yj/ePm9//d/RgT4BiPKASTjD/bfmn5HZP3aF3gbItg4
44wRg+kCSsrFCBHBzgTRMTZ0jIzf0fi5jd4Hx45xjAcM7ATxWP/1gXjoZ1IgHUnJ4ddPhMAvZ4hE
Z0IioXNKGcwWTMjzs3czZJ1UXuFt43egcsA6wmUY4AniYn15/jbHVoq3zROCziiniHLEKDW4+u6H
KxeHeYSFIX6bJFYSx4/3pXdfla+9zfF16wXzCJRhdCcIyl83r32Gt4GCCUwGKWBpYogZSJcwGQ5B
kcYZwRJRCusaQxjQeX72kzjJg21cbGGd/3cBdxyYv35xjlAZhneCqFx+ICoEn0ksmDAOlqhDVJCh
n1EKixwlTIwl/GX+6CTx2wF55hvBMYzrBOHYTF77Am+cJOJMDisWlbouuJA6ezlJODvjOjKe9LGx
jN9s8y7cxg+vvc/xKbLnHGEyDO4EMbE+UsrzMwN+/RzrOkFUhzXqJSYIyTOGuMGlroQNFs/ff7dw
WdvQ+yfJY2/7TD8m4Y7jcsg7QmYY4gki89ffr32FN84WcgZTwcASrA+qU0HlGBl0BvoyQxLsGKHr
fITMX7nXJ+/Rvn4xjjAZBneCmFx84ApG+BkhDOsCwSImGMjxESa6fkbAYjQMQwdQpCDPv4fdbLlI
8tL9NNkGSfmO+fKSe4TOMMwTRMe6fP5Cx9aNN84YkC9SUPq0kulsZLGAnD+jhINuzDgBTY3AWrdT
t57WsiRM8u1D8kw99kb/spL94hyhMgzvBFG5sF77Bm9EBT46HhwoWKeI/27Xc3mGBCXYIJjoYrDu
n599OGesbZ6E3nuWs92s2fOPEBqGeoIITT4SIZg3OgHnC3x+zjDjxstVjfMzHawacJVRDjAZCCTR
4bx5dtF9Sv75ZCVhFf18jzZw/C4jtIZhnyJa0+cvdmxNeeN8kmeD+gwKASHSQMpuOTRqOAURBC40
jIQAUOmwCr5A6zHcNtv88Zl67I2Or3KTX5xjVGB4J4jK7AO9l4Y4o5JSBPqajmAKDXPkEBUBDgAB
zhpDgMOGGwDL8/ffrXIzED3ewzuUgl+MI0yGwZ0gJneL5+9y7Hf5tplCyBnDUlJOwHzhgqKRvSkk
eMoMaAGpoxTokeS584r7JC68dzgBDlhHuAwDPEFc5n99HC7g6WcEtDAB80DoYMPAd38xVzBo2QRz
UAeOzpX5Y5I77xExvxhHmAyDO0FMzj9wrigzH8QK6AB4+PIGSI1DTMB1eQYOACIZNA+um5FUOQeZ
4nmv/UaOy5RnvhEiw9BOEJHNByICq5fgZFi4wJ88iPqRViYorF665FKCB2CIUY5szY1373rO9h2L
155zhMowvBNEZfGBaxcxznROGMgUooPZAubky3ki8RnVdZ0hHUOMho2dmIuk2b59kuy4RmAMozpB
MO6+vTb+twl4LECQQKgYdF0d60Ms7CUYQgffJebPKtlvLv67x6L89M0DYfIu/+WIfYTPMNATxGcB
fqR/j0G9DR9YwjDICm4QBIuYAeHil/ggBBoauDcZ6GeG/D0Es3jYuu/wxjyxjfAYBnaCeFyefyAe
4J0EQY4JhPRV9ssIDzBSuA7eZgCL7hItnp+9M1IuXe8dcOy4RmgMwzpBNBYfaDIS/QzBzCAIHMZI
ZVC8nB1gniAiwO8CuRXK1wxoHRryixAcYolXPFOPGUzHla495wiVYXgniMqX7699g7etWRiB+wTD
egQWoRzSjV6CIuUZBiIngiCIA/ymdX15bN8TxX9iG8ExjOsE4VhcfCAc8gz0WwnRRwiEUQhyjZcs
Bml6CJTgwZ+v/65vxQ/vS0FaPDOOIBnGdoKQrG4/EBIBrizwYUnwGAtCuT4yFaUAqQ/KMWjAQkCo
ZewuXr0z0+WZb4TIMLRTROTHByLCB9scopFEoiH5aAjSHxrvYCoaggMQyvE4tklWIFSq+6B77X2O
y5E95xgTGNwJYrL567Vv8DY5AoYipE1gyDyiyk5k8iUmHKL3OpiKYLnvUozH5vu2KLb3blU8luU7
RPzmJfsIn2GgJ4jPxebj8IGMPYhkgaeeEWocCXohnZ0hcIZJcA2rDDEw9A+1r4vH5tPmsfXu36ER
H/KOkBmGeILIbD4wwEXoGSaDV5iSXc7RyKpn8syANEsCfhiug/RBIH8Okdlsvfgd0a0nthEew8BO
EY8PVMEIAzwgdxW+ucpcHeTHoXSRsJVCCgg3ErEzKsd4eJB3XLwr42WzZx3jcpp62AbyQXa/1WPW
2tskDHi/YPkaRMjxxIoh55gPvpdfyD0/e2fNb7yiSKrce6Yee6Pjcn/POUYFhneCs+Vi+do3eBsq
g1UPQkNCugsEHyHONVq9OLi8hlgkuC1VLoUAXe1w9Rpkw/IxLx7foY8d8o6QGYZ4gshsQLn/sPkC
3i0I9ILUAG8KZ4DQy3UM/C0Qlkf/mjgx/OqH/9P0nVPmF/MIm2GQp4jNl4/DBhIrB00YLBQypElA
NtJLbMCoAVc/zBoGKRR8t+nlcNZskrh811ajX4xjTGBwJ4jJxUfqYbDRyOAQWSEG6FqGwUbpE+AK
GxRjCcksKuPl95XsZ/6+TZIXj8+cI1SG4Z0iKucfOFPwGROwTIGbHnARv80UsCspV1l8u9Sww1ky
yIfzbZQWrvee/K8R+xgbGOQpYvOR8UhwDlNIyYd8Ip2JXUj+UFNGiIGIAbMGbBYQRcpz9hKfevue
HLCLxx3fGJHTjEBe/PjA2WLADjBpgHHCYRPYzl1/iAgkSzIAiwhqGHJIp5TPz35KPoYZ8yPJg2fq
/7uOPEyWHecYFRjeCc6TLx9oUWIKW7kNcOpDRN4gQwjspbSHrd4YEsJhoghY5mB70giVL4+DRVk8
Pr4dlgPWES7DAE8Ql8sPPBQBcKFDfiqjOmTmHUluAT8zuMSGvUa/7S6+DEII1r9nD/6ec4TIMLQT
ROTqI73IOuwrZmzI8gJRv8uQeLF+8TMBZ1hIzsGXfASVK5gpRRfW23cluLzkHqEzDPME0blZvLZo
vNHWBx8+hOclWJW7nMmxrQ+6GGTh62C5wI59MDhhnTuU9zcuHOXxaVG8b1vrS+4ROsMwTxCdW+v5
Cx2TtG9DB8Pub9jQOuTbg5wZopUjKTPMLRAxCJIvBvNmnJJ/m1SwWW+/cWiH3LH3Ou4lG/OPEBqG
eooITT4OIcgPIxg8LrApzNj58l8ihGA7pQHOAIkYFmhQqJ+fvdPOdl/4vdspX3KP0YFhniA6X8Ft
8e+/0zfOH7BmDAy2pAGOF8RhIRuhg2D5A+TU1BkHlb+WW/e1Vzk+ZXZcIyiGMZ0gFN8+UA3AoHjB
wQjg5wdRAzn4OkyEF2oAJMLCAgd783QGbgE5Vpjfn+O65xyhMgzvFFH5wAkCyxecfmTAf7CL6Gm3
9wtUYJ8LMxgktmLQD3bnXRyK/2+PeQR+y7dPk1+MY0xOc6bcfeBMGXboQ5gS8lsxmJiDp/jlTNkd
+QLxfgpqNQdoYFE7xORuC86x2Cnfc/LLIe8ImWGIJzhb7n48f51jas/bxAkkxEAeH8wH9PTpR2sY
0mGRo6AMqGyM352Xd10CxwE6r73QcaHyi3GMCQzuBDB5/RUPhf2Lnm88DxFLMO3B1wIZxxgSLyC5
7+W8AWc/pPTBJguJIPcVTFFA73DejE4r/PfXOo7RiP3FSP4/HYX478ck/jpHcrItt1N1AOXBSYmv
t6rhwoGYI9bXlLTdt1s8/PkZ9n3pBzgO93jx0V8eQrnneNwW5Z+fNdAYziDlTzCpQmpqrWtgywvc
GA6JGzYw6RKk17D1AtCMh7NJ/vwM8QNINx8icOAUVXuYPn8qBkvoz88UmigcbQY7BJ/N3efhXSVh
B6dl/foWT/VPcRVdJV5cFn9+xhzGku76Da8K3gzwIsFvDfJK4AcFJjTYZ+n99gYmOXRH/0fwuoui
SiePfVH+k7eds3Z76l3UVRhOZI76reczM0Cl/5DFlWEyF+Hr3C/8BeK8nid5YrVu0147bt1Pqypq
p5BBnNzmeV1cV55h2iJMb1XhVCW1qjCic9fp0lsnS8mmouIKUib91CprWZpFoNfLXWdNdMuKtIXZ
905oiTRMZ9irnU2fmnYRJpt9wdM62Qi3dFuz8zRpFU0WTfbN6kr1UVd1zbW1XexuosixYX/LeVTN
iKM1k8LN0PeQowua5dUjCtpVh6rqR5e38aRuKbsInSBcBjqO5g4tvVui172ZcaOe8j5mZqwn+SYy
7GxDSjs9txP7656k6KrY0zIRTouMyqWiax4r1k11reGE2VaYpe0qHooicNqVqsIvLTyXefQbXRhB
ZjZJGmbwGaG3Knb1pA2gTd3IE80iD5vqHEwKoMEmlIErjttFTHFl8ryoTTiFtrh2GsexSKe5VhSS
aKXVFU1MN6ijVdA57PdL24uiFUm1cCEtzINpHotmw+Ko3airvkmCzhRF4a+GVtVQZokzj2kpZrqv
uWYe5NkPr7eNiV3XzpJIR3xPA8uJZPpD2qkzbxNkcVm1F24bdWbT8fQHQp604pwUK+FX5BsyEos3
afajNVh8znHuzFS3xtOvk4TgG+6z5oA9c2piadhx5ymvKJ/EGvKWQmRXu6rtBeSC2VpmRjar5yzW
NcMk4hL0TRsmSFrDLyLTJhmR4pKjRF7SoZAMrdwKkdWeXrmxveSGc61Iqqj6Xl6SMKgnXtQ83cOV
Tm8mThvNithv1tVQ1Dqt131Uh1Othd/XqEF12dMKL+pN7BbJNOU+XxWYuHNUZHeqVvWkzE11Oa67
WghNcHwwX4VhxM24Iniy7xnnkeFOaG3w1Z4IBwRP7cwJzBpO+71RhR6W85xr/CKKq/KmSlG5gjPL
rrNI+g81Ki463Y22OPWQGabS+doVEZ54CTcujdTt56xF0cr2m3TFPaed00RWK0dPtearW1Z2PrWN
SLtwCz02taxD523deVe7IoyDdRyi5QFpaNRERi0aOHK6b/Bq6V09GG3rPvEOHSO/sKd+HBLLN5LI
zMpMTH0kv9QwoBtVEANwrphLpnuaZ/dr6Wt4E1VteZOTsFrrQtsx2Z7vLLgXxWaXGGQtqz5eB9Fc
VTy/9+odfXfpdgVZdzIVUyfHTy3NwOYbmlubxLXbaYcRN/NCdy9E50S6mZGNX8G6V4WZe1EOdOog
oNuCOGbcBWS+61f19lN7VOgPOELLrnbLuVYS/abIw+6GT9T1rmiMdO4UHbeyLEA3itZzWB0DO18n
A6l1onhd8uD7nql0c2qNbmrvbpA49WXmIAwwuvGVCMtprxvVxu6htiMFVTHzG15bqhqiIr6SnRHt
++7ptIuLWaRptYVhTi+jPvbMntT2pvENabktje5FMtG0sP+plyybaFUUbEQXQgf6JBX+ewfqT5KU
OuaBPnBEyILHbCRkIRUNQ7osbOkDzwD4c0ZCNikYSsqip4/gQKjOS/j66xbnaG1QWbMZDymbZ1H5
VYN9BZUZkTSYlnCu3DwdvnkltEnXGvTSqQA0VNNkoXcxMfOhUdFcB5Umb2N32Tce3aDIX0QkD8Qi
9v2fYU9dS9Pzedo728CAX2hYZ+112sUzVVNFUy9CVkVfdpXUW+tu712VbqN9oSUNTV3Kaq0a08hp
rDjO84Wq6llsFiyRJvdFfBmGVFvivtOmaaj7d32YXTlu5D8g3fseBBX6mjAPz2Iv4LMOiXXk1sxK
G1+/8nzC53mIvaVd1GhDoj6dMluPv6I4TU23aIN5F3rVxK+MYGk0cWm6dU1utAoKCMjUJqxa9qJr
/aFahxdR76xVTXUTRZhNwhQe3RWc3Oy6LSrkBaZrYNCdREHmLfO1uSw9/hU221yy3Kl/2k6ATPh1
9Vd9lverSjr2RERt8tO+aDiqpigq+KQPU1B/yoBBZPPX4ehHfjQQ+h7/aDiHhF8OR9jB8UGwbXf0
o+G+0UZJkTsPDRzYOQnrPLipHdRfY2ca+EYdWFktW7MvsysmumjW2UU5xX4bfdHTqFzzuHLMxvHb
Fc5C+AX0xF7BeqKtQBeVph1paJIltb3aN6grRVP9VHVE2/OOGo513tNAwzTMuuWL0DPiaeoRuklJ
oC0QFfY8qEl9FWmZsFyike8dr24lbsg/eeOYaYGd+8qNUB6bDqbrxg3wkvICL5tcF5Gp6i6oCJHJ
B+ruUlFZSYu54XrrXfeBUdGl0bRm4FXhuvGZf54ZerFI7Si9lD4OJ1GA5XeRlJcdSuxHT4vnqM7S
RSRZZCHZ6BehUfXTxq8Lq6gjqJZRb5jqsg2zSz9lwVL1U6TOZsmURj6IuYBHIBrozzYL5LrEMNf6
JHKnRVLjqe3rwbUTQKGnpQ400ApykgTXuNaCa0HcaB54PLMUTfUjWqadR6IuTVVVRSMybVn53fc9
ibR1tOE9XmD45BMjb4xzeIrfmGmAvwZ5akUtYytVEJw1UztEuRkPqsO+QV0pWuFV+fHmKg8MszVc
bTLiKw2nyE1W4G0fNvmaSeeRhC26aEVFv/FQWg52vC+od5pbt0umkU+1m1TXknUqsWOh0kU/4RTB
c9sRxh3vIzpzaydcNI6r34JwuVcdjCB8TCktbiX1sgXpiD5LNazd5ZWYk7RBP6Xt+BY4D5tLFoh0
DdKnn6iGcO7EwdzpjciKIURiJXbvbIIudjcdM5JiQl1j0RSGcwGqsXub2eWVl7j6JiPMvUWJJs99
XruWalRFreVXXY70jarte2TYA/aB69c9VA8jju3dPUrfIWZjRMY0s7M+NkVgi+Xu0k+QWGpYAPXg
sr3qm06b8wq704xW2je7dvsJmHH0HLtC+wZ5njGoqiANVCvL24nGhXbrBrF200TVnA696rjP5v9t
2Xq5akE61WBODpFyCLYysGtf2pO2G7SeFoTxY2DI+iox6tRsfLv4mQbuqg7yzjWDC+RFuWvWTr32
S258FVVClqWvrd1Q9JHl4Vaf2GmYzJR0E0GIl0XnhkuvjhM588umm/U8CE0WxA3kKr626g6ex0Nz
GF4fMmDhoJdhwxgsumKQ5AfmcBdGmexZaz9ojb/JZJx8a7sYzFaBvxc4rRZx44gJHM9Dvvs6WKx1
nYFBAQbzlyyJFr2dku/ghvbOvQSLqaraVfIQ4iK/wkLTrjl1bnfcacxnpHTdubp3JpPrQt8Qr1rG
zd9e2xdLB1IIV3pudKmpLnf1khcrdRXQLI1mNO2KVZlU2jTp4nqSJIlfX7qysgrqMtOvKLwEqRaB
oHVutnUgVl7I+a7w26LJTVVvfJFN+tRAZh1pnaWkH7GdqVeW4jtBbjFrjaRdyCTNb2EOPagOOcxu
k+uauOn7kC9syOCaFa0sfoRUWMSTAeyOc4NZ0MISR/vS+NrDkdSzuEjxVK/ZYZV0zDF9rN1GnDgb
H3nuRl2pwk3B3IQ9rtVs1OD1TgQJ96/Bz8AxPYYfbF6sg+QZstNV+wH8CDudLlufPdSFyNkF9SrT
qVm+aSP9svC87gbLEgouycT1DHdGh6pqCLVy6hus23VzisZeuE5YmawJTYn0RWhqpSGufS2wr4Pc
lSu9ir7VibCvSd/Y1x1Kgzl1JLLqMOG+pccNtgLme3PFoTr2jnMHCzZdKQ5FZ6Yc7qoIsUOEuquq
KQ511wi5hrW/i9vl2PJp5s1VPy9IlplTzDDO6BIFZUCs3eVQV1eqaIRLlw0D/d9Ul5XfT/Qc0/Mq
COLZ6yjAAQy/wQCOLwLptbDDGXb/DWdhHs5Cw4vDIPWo8RCmRW55dhZcRnl4I4UXLnnqBJeqqDsU
XPoe9q0kFelM0VRfdZWXHE8bJGtr1NBmTbmo3e77iN61eXCRNrcjcjA83XD8dZl07mp/f9Wt0Hxs
GiHWdk9XtF2B62BaVKW2e/q+odDi/twoI5g6vwairuLCCTYO2Dd7+v5hGkrnIkbaSjUqukfKaOmK
PJxHcVaD6u9CUQYyNHf18aXqYENOc2iOLw/YXJxkyPrtZsPNSy3VJizV5KTKW75heig26opHlkGq
dkP96tZrnVvs5GKdJUVmiqZKZtQtu9o0ElesVQscISDWqtqBf2pWNl5mBr4ITKm5zdfCQHe9LJwb
8EC1Fzzhusm1Xv8RRrKwUB2gde+I+EsaGitFB2PanzWlSM8j10M/DHbTGXX+nYGXapGiXJuoXkfu
iuKsn7z+w4X8vN9+uBK258Efz4GUSnDoKkPwYP3wkwQFTW1ED+D0AISZ3fZmVRliEzT5rLTzYKVq
iW+4+sQ1onAKHtfSUsSDlsY/b+0w2yhS2emePoFDLSWooKSZ7Du3vSN3fYo0iNadb5ula1dzvYF1
ywiquYfa8gL1jbiGIBzoP5xbksfyWpHiMi6WhAa+SWIhro2hSHuWzyJfiyaKpvoFpagsOEGwmita
EzqrCOTxQuQxXcWooSt1tS8UjbluPIMl2jFVAzeyMN9dHuM7aKZB051rEoxZzybj+//r4/ZPzwoQ
iR2bHOsqy5IvQ/hGq15vtXXCY22trjyv+FYHVJuP6O3QbU/DOWjAMiGDagJ+5D3/qF9DnNTKG0Yn
o4YkyezaVDcsnLiaCHhb64Co7sjARXYuwY/mVpSs7KAhK3BR+aterpwiyIuZVgJdNYo28HIzwh7d
9dtzgPft2rb1br4n7dnUPV0y9+xb8O7qawHvMtW1svlWGvQHHlzfQcsmJfgZtqz2awucCNncBs/l
VeuE05yJ7G/RiX4SdjlYGFXG127B6UQjNvshwVGjzH4WuqmpuXp42xpNcM4zvzyPfXfShJl9adj9
eSp4+k0rCucyDcsfkZ1k33wnSNdVVnfgc4Vq5bl8EQW5Ye36RpUxz6venwZDa5MvNL6OvCSz3Lhq
rnDr54tOZ/08pZp32yTg0o55yB90+cMXbQEedQQhCc3rb0TWi0Xtiwr8zniQ6FV/k8JOTpP5uXau
aNQv+qvOEzsGRQJnfzWL3ayaOI7f36g72Q6+lmniblSPuk1ggODimjp21lhM+uAl7nInn+xWvJa2
tclt8AJ1KANTHlZKVajW/cq4bwhAtlAD/NJ7UqNusl9Q90/a01Rv9Ov29jlaKLnt9D3I8VIGsank
+q4+CPcOUYhpIHuzJ+3FPzqiDah+e+VgdLs9L3yC8OlpBDXuf1EWhvTNlyobxZAmDWdlwS4p+LMm
Q7DuUFfQkKPxJOT43sHaisEB5sJMvaA+DyKRmru69Fz3qshIYbZ+mZzviCIT6abt8ykvu0CYrovd
q17v2aTrwDeiWMoA2Vae9MQC29m/zEhUT2LQyCdYY/6loqmChZLNC09PTdVAh1aeG868Fr3dNf/F
nTicfjQaMRhXcG4F0w3YMgF/WufliHEeFrn0g+Ke5M7CYF66DlPbmFWZ/9jmstdnNCvS9e7SkXdl
qvElyAb93tHsLwnIrW/IxfrUbqlcFZIXG1DpySTKE2OSB5m74hViplGwetO3WH5hkTHzXF18j1Ec
n9dwMOO05a78XpJqm9oFuwoTJ7x2pPMD3PrXr0vUIQY6HiukKkDyKKiDcP752HOKZCCM1tDje+a3
xMr9lt3YgW32gcuuVA2O6TbmMXgurFDrstiKWHLtIIBWtUYNy5ehEeWmDbseZ0Hmu1Zg9/aq7TJ7
pa5S3FzWeg+OqIEOEU+Wm+pSFbQrJqzv9GXjUBuCEsxeZlqdr8qg1Od1UpZw8FoLSgZ4Ib4IN3Os
SqbErPLYtdxCaPBc6jlrh0EBnlRtpa4UrSeGv6i4Pd+T9t1U3yqoncJURC0f7uV59YXTedlXUDvp
jAsvnvV+pn0ru0i3QmIXS1WFzbV3mibpparpxiRr+/KbbHV8VWX9NWig/vnrMKFxGBky3yExDvJK
4Myh4XD6sbPS1pDepjnVfnoaTedVrP2Nwzq+VoVN2xACNP4VvKYEt44X6RtPj8+rjsXXHvXj67xy
osuARpbUMtuxStthV56waq/2Oogqb2mj2ZfqXmi4qyAVhBJIfrF/BvUAUwEqprqfomte/tVB8aQM
jP66Sp0K4LflqrIpWiV+2c9Cmxk3oR+5ltfUzbYp0XkUJuQfETbzOGRiazRMmg6Vzm3n9+WsRrG9
0gNeTus8FxPCkot9OIj0GbwqRsFhiChnN3A0Nl6rEFEn42oTouwok1eVemh5wMAHBnVfTbTVZnhK
6YYotNIuOHwC1bIrjzaNlWZJeRNFWbXJvfzCC/TyRpFgUnTTzMXBVFVRLZMZuFGcNplkHWdrYueP
cZAmVw325HWLxW0Ds+p7zop+VrUg72O7Yt8zt9rUtfRv28gNL/NGxGY60Ouo9aakE+EitrvO9IPQ
m4DnLlmRLpyxstE2+8LV2VM1L9uvdlCDj/3WNWq8Aj/2U2HYBK/CisrMtJ2CLEIaThRNdenKCK/c
wkXzQAdfQe4n1Z1xn/Ma3+ll1m2iTIfA9VDVtLSd5bhjM5Z7+C4HlcBs6ti5eOJJnIzcIMdlc7dx
swuBM2KFMIz7gm16PdX/9qLEbJhWr+u8Sm5ZB+4N3Y//zjraTainkSVvyu4rJD+cRxBz+RtD9GWq
4SBawJ9i9L77kIag+kcu4jA7UwIqJbBLag7MP2IMayg4citITH/Nc4Egh24sCWHWwUkUgwyUcLD3
Lgp1YHxQp0nzqMqTn6IAGw6ngl2ioch6t7XKSPdnitZUaQ7BRN04zwXIiX0/V6TNyg7tddbgciXA
+WNWvEVzp6vkXe00U782+q0vo2LS6MJZk8TulriLF45m5FcxZSCQYrbgrldcKVJJfDmvaYHMPU01
0J7BBA7rjW0DZ5ZLz4QsTTSDLVFgDEYY0i4gXNCskCsIBJ4hj0RVHSf1M5DpXbPaXSoqY4VhWwcd
1GWaQszH99uFqpXD3Xa9B26Z573p2wFb1UQDR6lmp7ekdb3zIhCgOXSxfuPkrDTjnpcW9Xk384vE
XavCho7rLo0zCwIZ8WRPU1diaP1XGg6aYGWzL/teqivEyDpL6LWcuGmhQwiy4lNNy3TfIiHPzIrZ
xoIO5pk9GG8sLWeFjSBFZSB1PEwutaif4KGmSEUdh0sITISmZ9j+lcEbEPtgiOKk6H5keeicEwdn
sypl3Q/Xc1cGKJBf7DAgEPbDmaW6ATDUjEXgXTSxjW/qnNwoOmTDNNO8485CVQ2w6fw++kF9YUIC
kyn9JFj5tCjMunPdL+VQ1AgC8LK83VHcCJtO2KZLl+X0MoijdOXScmW0VQ4QQKERwCZ0G3/ZI5bf
Fq6jL3MfFaZqdfsashv0Ll1oAtFJ5zveBaSp5MuiDZN5GQfVjdHr0gQT3f7ZZKXllcR+ZCy7g5h2
ftcUDZ3oA1PmaoXFHObPQserYtPIAzAN1SWPwUrcFRrE4S11iXXbnqd+3prgw87wBDZOCohCyXOH
lIE+T524MIUWnavYTlxDxJFCntNcBX70KG4WkACzFJCVcwdKxP/l68uWJNWVbL8IM+bhFWIeMyKH
yqwXWY0gBAgJAYKvvwtF9c596p7uFxk+SFEVCcK1fLlHlek5qc6kiOdnQLiXZoEuctIEa6YsvfLn
uDwEeo6eCl8lJyew9kYSLY+ezFVs8yyxeXiJK4qsRKw3zJ7InJo9N6bTsFMu/TD7btCQ5I/ByPWs
V/PUuse/9mcaePex10Fal7TFO6om6yLh4y3iJV/l0qWvVYJEr2J18eHz8GfE7PaH5tNhiGuSp8l4
s9g8ZD2DEKqBXMwQi7A+lSRc29EQeA+DZQXkwhvnnc4ektnGYPWJe2nFsE2axD6RacYQ187JiLGq
5h7cBsiyC7udiNqnh9+ieliNjMfDfkwxfrjFnsxSuquuVFZ85RSln82lPTybwUGgD9rXPeTIQJFS
VKsxZHJrbDkv+Ll1hlcj9aQZnoUsvwdVYWeOB9CzjQNyNUMiym4Vg4ay/tT1IbOuI0k2ed2Fp099
xKLl1Dr8widZV9cWOHNiL6+zSQfOxiiNs90M5V6WzYVFXO1BBKneJy/ZqaBG7gug8lPfl9+NuqQ+
27Ja9RsjDrjR0xKb2TVsSPySKGtl9CqO+AFZdLbC79lU70wXTjYxOm5iJ8dBN+TOV261CbBUbASN
npKntqlBDnMS+Y0wpOFB38lv4D6BtuCNBP/eYdz400BXmljqaAYGWnGbfsrampssH0W+Ghaf2pjz
su2PLHTV0Wmjat9XrrUWpdU8RYlVZ5206E81Z5FW+gdyvDrzCe2vvOxCZFZ7vMNYFb3pWt+MJ3Xt
t3JM4tfAmaaNVZHqkBT2X2vlsc8AprdP0Tg7x7FyIrExl75mnkjNpfbptm37fI86decYDj/6CH+Z
LgmHfZSH4lXUjlqF1Uh3Aw6Nrzahaj3iDbJB2Cpf+RTjiyw6Z22sST3ivU8Ce2WsUSzZvgsbPzNi
V2NL8x1tpUYsBrs59QPiFCM2+INFlR/e81kUgOaG4leSgJ1Fxi5PbQKwBr/p8bUkTZ5RJ26e566z
1gFxCJ6NgR+suMh3o5O5feZULLqIqS3WY8LdF79RTqqidgJx1T720rO+MtffIyWWv4RdET/N3rRG
hVjZZdxiHyTs6rNrlcULt+mwDno/x+8T+80eKdjpyAO8Yab6ZAYH+b7HlRF7J6pP4zJ8ulgk1Gsn
aAB+qXzaOE25tkHvPJoByLc6+kWJVJeKQyS06tjaWtLvdx4Ag6sZeFLT/YAGNJ8qczVb0tn4lDs7
q67Vivre9LV2kyuIOOxFRVQcjT5f9KVtXS02PetBescRlJ2VzBnJiqngFwDK/GKu7EjySzVMf6zT
IhqdsSYVqDAjkfO73xVt5k52cPFC3Z0lUl6Z1Xbi+yCtbG7D+mPKe7np3HrYB61wn1sv/+bOiIBB
F90ViZIXPpXyYq5c4H0rHLLDDFgZ/k5WDLOxxGGJdF4eSGzH0H0azOSpC0TqRVOzNQaje6wQuPQ5
Qoi29d3ulOA1BoYuvYJfh5y1iL2HOHX5+BAJoPo0tNrTKDU58FlOR9WOAohQxJ7mdhiBQNv4p+O4
nIa97p86FZUr5tAAcEvpvTZxIIBJ1kEq/1O0ZDhuyARYr/5GYo6bWNTei+1y+jF4vs7qBoxiX1Xh
RgvlH3lld8ekn+i2iu32BrqGl80iBABOC77Fk1tdh8R/a2hj771FMirQmatrFfVlFval3DQBUuH4
WmCuCybWqGvEFyvFOW7D4u6Mw7xVYWRvQGnuP4q6Ap0s7F8cOkSn1q545tZi+FBRZaW6p/pM3XB+
Vq5/Tuq4/3AbXm80dUEeWaaDv5NaQ1PehFVuTeIeAEV8MMl6M0RFkzxEY+Amw//p41ekWDWBWDtW
7z+7frkZqkF9qfB8HmvQrTLiF+pL6Y3tZiys+GHFn9JJOzFGJ2O1my5rvDp+8ZUgT40Ar6+c7DO3
SQkqFidPSMuWZx4if71IRmWGpvmYdOhdfRAFn2YrafesSp5s1tCVcGu+J6Lr3tw68FNVy+hoxMrV
39Q0BhcjNcTd2bYo70aKrXUe6f7ZrkOalUKsvDYMT900hqclRzekYrk0shnoqEkqZFetPx2N4S+x
j7gHblj7r/U+F/nL97+tqQRyoPbYF4hDquDauzndeZKqlAJYYesKcXNG/bJe2+zLFPbhTzXgsfI9
mqcA066CVtZHlwQymz0vv4/L3TqM9nScqhbIOx+djTPZbEc0cG7tNPUxaJGOl9hFvuZBeZW51b4Y
PS3oH33jVNcAcdLdHb6pmhZPQgN2a1stv6tAXKJS528B6RCsNziDdVM8vUngD8bBCqtl9/f1lU6l
cwrnvsXzkXffm4CmGty0r7UV+mtZxvzgFNV4D3VZPtaOy/Jn7tbts847b+/3UbXpcI9/zHzIzNqe
tEim1dwiGelHl9YDqbpZ/lVj5e8KTscUqc0ytUpwwQ0h3AyG/22o4ubq0/CX31+icRa0YFkc6nz1
uZS5+mu9z89AmywBZt7crmhos03AJ73rxKQ+YrnhQ8++dmhhto0r/JlKJ2ZfAfJkA4kmYKHeDA6H
EGvjVnN1SgCivJCwoofGs+yUqkke9RjJI7VZd/wUh0XHYqtHgLNcGvnh+M+UT13L9ZhyJsnqvzkX
StKdDChIZZynlHm4C1D089J35Y+iDZozaoOcFznFQcbGYN4pi3ipRfHKKlKu6igzgBK+nmAVhJT8
C3KKNT0KGhYPkClOgLyVHf3yQJA+Jzzk0sqP3eJsz629wiNdHKzBzpDh6wucHec/V4vO8kvx2/fa
DCSI5ISWmDiWLIMRPweeg/iunF+fmr+8Zl8H2ayqETS3Pm0l7+5s4cZN4BKBzqf6gxEdZfkILlmy
SlCd8BLKuAHvyvooR8D7wpuTjPLKOVsOs1cWT5qPSshDwUj4c9LRmxfm41uTh8Hal517LOvIPvdU
2KsOBTTp2NbWwY1qMLSJQ9PGC61r6A9/Bo3eeOmIU8s2dKr8yRiUNaqr3W+MMJU+idJokuMGoN2h
S8qsUblMvdxmvxx1aIuk+j3Q4he1Y2S3LIZTQTHP5wLJuIOcx3o7x2N7BzWxyGa8oL9XuoIHJiFG
elJtEr7bnV+ukiaYrn0IIrmn/bVD5aYgSbcqrFl9F8PGMJ6piKNM14JewoXV56AsZ+Izv/lWNaau
37jf1WxdC8XIq6Oovw1sH/Erc+SrH5N714TtVx0Fr7Nd83vEhuZuRzECBeFVWyMagyW7XY2ajItR
WVGN7D0Sgcr7gtMyeA9O+9Nh3RdZExS7RJ3aeEmuD/bM5iuOhjorqW5++PwYz0z8rAeBJHXisFtF
LLHHP73bJkiYvxSqpKlx6aZw6yln/EApR7jKRUROM34p4jTidbfqh1l9BEO9M58LQBw3KmLUexvI
cN01ZLzocP4zcNC7jnU+oJzif/RJrEuASSUY/gLHpuzT+dNnGpEu4JND0p4FN0rscltqUbwh1LNX
rS7q3UOMuzirCvwnjDg7ZZOVpJoPRgyYZ6dDZydHgGnFW6DAbxAOk2djpYq8A5COLthK6RuOwZdW
R/3TYyEk2vM6Z3czEU3/UjKq+tZPOnu8t2uksEZmOal5aRtdP5bImsrw/KkyepDkRgE0WYX5Hge+
Ut192Rdb0DW/OWoAfVRMldjzav4B4vC86+2uvnKBB0VwD8nXySlTxrrk54Qks4vSUMRuXnfpgSR/
pU3QZPYs+jshy0HQAtU2JGNzTABebFunUTeg6nZmg3C6quaYrEIygcsjwLVuk6C8myHpq70NJtTl
IdEOOG1o7cO5Yg+H2ArmrVcOfRYpnua9e7ACps9mIK6qptRcTsn7MJebucvJGydRcRw7FJX5bE7e
qDslG7eJio27iMlIogy3V7I3VulVP9vGjy9malANaW8DLgPw0d69Kng4hXHrnlqPzamZw/Ow2jV1
k69tla+Jj9BkHn15GvmUOJupjcRaY3dKvbKLHZwKaXeyS46qNGPiCXdS4++ZP0E9tc4qr2o36xAI
XZ0+Hg6lV9+MxINcXf9Tb7vjFCD2g69bVaPx9Qq3e7iBs/qvNYzeqDSdxhOgqldu12tzGEIWy10P
PXLokVvTL3quHvra1u465Fzuk0X/n/5GP0jOX2SOI0fokWM/9GCRL1duDXq5W6FWx2IAy/VkzTsu
ZmxM/wSdgY/kxjyKo1HFqNd/MresJAeFDN9etMKSSK+MX/7X8M4YXBX8ajunQFz0H/HkZyjYs9EB
9txXaRe+AzQZP4CADzsSlMk6WsSCjlfgowiEqtI95x1SPUbvsQQ3tpzxbrPD5mVAnC9x3shd79Uq
aooiNx/VJbVtfTDX+irJENzQ/4ZdaCJxEFj0YYxADkfzFoBWMqxdPoSH0U7IAbcegO5/6jY6J6qy
ik1qZ4iuiDesJ+IK3OUo9DC1H21py808unpldHUUuOu57Lu1I4Y1yCjuk9QyeC6rqF0FiRRbfL3B
M0Bz+yhCj6V5a/nPxuWfCRp0ThyVS1A0E7t+0W63nt2I3tD4AvUfEnsir8uX0hrntOuiwxDOgO0a
pcmljmqCMqP6SQcuP4DncGiqSh2HPEwRP6jztNDxzOAuBy8WRO9kHLq9UZXLAa1YhhCgVgbGJ0OC
Bik8ayZWOlv5lKwa3jsHj+jzQzT4oc/aM21D92AkObvYUONYoAaMbBEEkWczgNL5xdOhQFlBQp5n
5sxrBO/RWi5iTxCx+K311WcqklnethtEV9OT8eU0SbJy7q3Hah5dcOeoDFBLKqxnzx3c5/mHHu1Q
ZtbE7TT06XDQagw2iUzCvV++NeDn/LYJalWSQL3nRZuvoib8GdLOX7lljeM1ZQpJDD+82E7Z3WTj
y5tT9A9V0ww4jy8eSqvoYozGbVHFxDmgtqPd4QQICt3yW62nKOSFXFGHPtvS5jsENDPIdQvRw5gf
nsKZ55X2vC7710zjFOT5Tzb2VqYBq91l591q35/eZxtHfcBHw8aIqBf4WmHzeuro/PByFDC1WIF2
TnFQXAbENLgZ5wHE4X90Td4Ue2RIBcoYlW+ldjWngw1ury4Rlo4dPRIdFkcjmmHmeYO0UsVTwVuE
wkbpVFZRbMwlAwcnzMylmak2yG+2O9WFYlcVQ3fPRYH6Wz8afoIahQt3+G5XNsgA0uuuivTjIXfw
eiJjCGrhYH1FamL46ZbugTDnVle2fajzus+3/RAghU6R7Y8bWZyB1SGgGvr5yRvtce3KxnsdUMFQ
V4H9FDS296ohsUUythEVN8ZmL56LrZXMedj+/3nG5iwc6H/m+UkFNnnBiqxjbZd5ukFGbSL9Hizz
cYvXQPvMvaRL+UJnCq089YEJlqFa9zX1v4/gRaVTX7tP1iz5cWSCrx3wYb4KxGbt7H3v8+VPbgPL
GAbKLqCZupkxOF6RhQ5OTHLEQyO7wjvQQOEGFRFehcvaVTledW7Rt8IBbOKODt85ilknkJgYgl4/
OJSiDg5dNfy50iHfEWssdh6vF+LP4vJpNVef0wq/tVFPRsoLwvVUCy98zyN32raM6a1OKvKuayct
Gr/+hteUWrtOzQ4htucXfE1PITa+NC9IlYpyHl6ILEBOY729SSZreLFKpoGcd01mrIPdoR4RcITX
REQBA+uysffYPUB57Qvq5AEE2/58/Fypi8BX58vC8E9RniaPkrD+VOOHsLJ8KK2sNWIX4Y+/DAN6
nqvUXD4cFyWzyjcHd9LW6D8HMec3sO1Qat/KN2z73W+5YA6obPiJkHdIB5pUL20Y5SDQ9u2p09Q+
+rQss9bSFyYjfRuierrpSiIkAlHAqMwQaJG5RddfjQQEW98eVjOhkIgQBltln2vIBNt3JfThcw3q
x9MxKeSbUdXYSi5OO4IktJQCg6AeHYelXFgtw6dYW/kXaiu6zU1FsTGA12+rjb9UDxvZDB0jDMVK
IjML/L3qv+SS5neBFswoSA/qnQMS8cqJLPsNbWfUOlTOsCW5ct4GRwhQb3RwELNT7acFXM9dMJWK
hvJN1RT1axEl87bqQ2dVhE31WjbC3YeF7LJptKvXIWDFKWw8mT7EAlVKbsJfjSQssHcTIVU2J0wc
ZemJo7n6HCwaI0Vi5BK5rPjh2eW9OJZKlSlte2cdWv0LSYI6rXM1vtKu7A5SxywzYhkG1bFxmyAV
dq1feYFWDMT3UQ+6OEfaik+Drqq0CoPxdaRxcEZLiR/NIjWAOy5lOb0ZmxKVd01o+2Qmspx4T1Ne
HI2t8mlwE5G1MTbettGd5Og0sKySNHjjqeaXMWm/YK8OdqO8pFNWsl0T1f6L8WumPi0lEFHz2dHo
r5Bmj1f4FSX0aOjD5pWM054FSFWiWoC/zoX6YvOkuxhbXIIG7JaanYwRj3md1YksD8ZqRZSvfETU
OyPyAThBo7W98UsHef82Pjakpef2P4dpWg326JyMeu5lC4Tan/+4lQ7qp9DCYdXn1O1Wxgf9BuAz
q3neVa68/RHNRGM3s8u+tDek8OsUiExyaMPRPiAcAOaEVzYoPUHlnbw+1pmFZPpKES/Bn2pRjkIS
8E6NU0zBpLZngIujO58/h1nn9tkt/eoAht/eWSRjNHo2Af9GhXgit+PsF6lRNg6q2NNPJ+DndN3J
fglorN9DC3YbUr5g6o4OW3EdViczFDmI4cOD+2jGuFf1w1SL5k6naOnH8Y+PubSssj5F+LJ5NOkr
i6Yhc2neHoRfdm9U4O2ukyAHHgNRuuI+M7t8MpLfV6vZG6ZnRC84avATywVaNUjBV8RFgpzOlrfs
WP6tEGzaTLTOV2VSFmWGUKdZeQPnG+bjnsvqCJn23Ebe7CE7MrkWdTyfat/1b2aduMULvPGe5mU9
XlJ1CSYCyjk+wqhQcDUfJqZ+G9VDP1foWVL4XWb+EUY3xBxlvUPer4vB4RsnGX1ETdgj2Zx313xG
tahPvLNaDlxyGYzeQguKAm37z8bVF+MYpPimHrpPNzPrH1+jr+NJnBwX933f0ukrIWho4HD7XdNI
7XSfqE2J2j6jz0k4v8dyVrvAFv0m8QVNEagUJ1+UY6aE8Ld9PQz3KarHe+Hsilj5N6NBhOLugHNa
aTQnpMrKxraRUwq6vZVHw90Hie/Jwfn/YQUhCMVHtEgyM7mo2a8BVOJV2E/srddir5vavXl9xVBY
GKJwBRuFU9P4tfhmlB2N+2c5REi+YEKjAVfwUB2NLUS8f02s6Yux5YBrz67bNWmvqHuPh+Atn+VP
l/DhpRR5+NyGm85Sicqw3KuVEOvsL7aw6qIsZlztjOsQe/MWzUo6bBaw1jNJTv+s406dWadkiFdH
itLhznGv3nIyEstpqW28Z6ccvbORclsBC1J6XFsch6WEEnlZ/I2RL/52F/ztD/x2XBsj8WZ5iSb/
GtUFSEsVKdM51vEhbAOWtmPr3/GS8u9oVxCk5ZTwvZJFcG8cN79OLd0Zo3ErHO2vuhxw/OesYHzm
KFa7mTlu6/XbmU1B9jlJO/IeE7c8mznE4vEhXj7YXz7zrw82Yl6WJybpaxgOzlUGslvZrCBvaJfy
O5He/KvwXrjlVai8RuUxfk96/lA078FW8UA+wmtmI2QwHxknANYsHII4GJI3Gk0qG/F7O2+krXd5
M6D9g66fu2WQ+YiaEwsMmYZX9TN+wqq7uDQ4Gcl4RKKL0iTx1d7MSoa6PMkp+Y6fkAk4luU4MjPR
g6kVjXtUA7epywp2GWLt7utouIIRoe1UmpGSJD879ofxeKhQeskuRhbIMoEZZx+dRWX04YzDSVMK
vbJ5P1y51+EIUjHxMXeeXAnbmQ5d55Evo3yJa7f9mEeb7MZB9euAMgEMskJRDJs7bKGWnYmkbe98
GXyi7LSYi3ZvdJ7jAPDFMaiP8zsKAPmdAIQFu4MPqbEZrxaNHlCYIc7BOHhXbxmCJhiyMVDlxug6
h3lXNJPwrlER3XBwcQ+fKuH1/oU6N7dDXJCa6S2o4njg6wxPNEpqfs4hC05msOIEUJe55IPAJffz
aVXjdJR9OnW6/+OOfG+ACPR/xCLv9xqZ2b1Pyh/YN35pNOsB7jnPJ4cUFE8wH55R8BshnW+Tb00Y
bR3Xs34HQ7Kxclt8n8LQS2tVB89TwZL1bEXhqfQ650DRT2mhVec3tFw4lEEOnlaw8nQXfRRVHW+c
MtBbZxEtJO/QJSn4Ensk2peDk685Q5KdF2hJUc3E2wWV5X1J8uYVJYbBk6ub8mVGdtWoO1aUR6to
dGbE3CPJqh5q//+c5LWsyYJZgr0FcLp1iu9hEbirVikPT8OUX/MmTyG07zhXfvg2WDWDHwR3IcjJ
qKWDuoRJym7d00q8NyzUaavHEAlmTd+QiXnM1q4LGDGq+6cqrg8ayZgPQDHo4AGe0KZqp/zDm4on
MoKTZ2EbvQLGF2ipAz263TgrPBgLuJkXH2LejGXQvheNEyLQmMtVwTXB0cV31uBbnmwCAGXAifE8
OC7NrCW7LUdAQNPglWcwZ9kLXi9Hk+aWtBg2c6yCrUmOo74tG5HleVNgvR+nVuYr4+ah+gd1b7K5
+ujkcZum4N0sKzir12iBBCrT8in9Ou6J+Ogq9KOKQlWuTWZ9mMkHMtsjsM+uw446i9QsOrcWXQVg
B+y76Xsw2OWUOt70XLLC27XITfJt4cbFrkHN02kOkEdgvUq2tip8lDWoQV3UgBIGXY5HgKuOgzvP
6Dg9q7xCQg1S4A/DBvEw21vhZB1ly9FHa6yTFyom6xok1clIzPPnl6XnyWKKh7E/cl6rBbZANRFK
9E5cIk9Pe9QvEvx4Iu4uXrzXcfKjHQLrJyFdhmQFLVKFQCce5fQDfUYqtKMYgzf0jqELwUiAmquH
9Ui1fJ4tPaGVlkDLiUUcUJn8lNjFanIcBXjbA1uzQcHCuvAIubRuPDznoFZhI79TPUIYa7FiHpoc
GJtVtPpc+AJFmjAWHYMHc36yZGInhpKCDT4XSS3mqawdcL6YRe1f2952HiQwV4vfjT3V6B+ApFqE
AHdlyGHOoDcNDv1fHNm1O88PwHnTXvghOSBX/L4qnmK9rgqUk2Nr/e2SYkJdjKjQwgX9jladN2EH
ZhRBkI4OZkD5BgiZ5hKOuORTGB3EMvxt/5fr53xP9cOf+UZppj/MUgEvEI17i3vgRrplw7fIBi0k
svnSmCAW6C0BonZxpYlVfHPzxk3F4CcvUqDiG0wY+wp43NkmqJhFBzbZHa2yK1L8Cl11kHVAbmg5
NWyLpEDErBW5Gd2IaogM97K3GRobwHA14D6s0H+naWex7UF5fp9k+C1Gh6UniRKG56b2tgU2CJxW
+zljcwgmMva9cN1rgERgMfQn4nZjfJ5a0BiSYlwFExKQDbgfdwWSxM4uXL4D78a6FyOeoRZx06vH
nBhPTVcjt0bkl7nVOnXDgJ2DRbQSKxUxp69o+QOK6RDdjVo1Otmzti5WBLHCF7zjCUj53rAz1jgJ
fqMsN7kYo1EZUfHx6KPi/1Xrcd4lI4vX/tg7H0DEzv1Agme3cfJzVHQvTMdRyu2hXEgO+HDXKTc9
18naXURw7OROkoahGBUiChOsg0WQCUeDK/rq0Ta/OAVwfSv4aHjxxQ6m4KXrGncDrhhfd/gCXjyy
MGkjWWRDZwUvMZITF78tX6uxS1JXjXpjSe/UB1H/PCwMzwYNakDwLdlxWkii6CaV7+fKZmAPwGr8
SkUziQDwZqRxctEPogblMhbJDSTh9gCeXfhUgAqA+7bTP5xe4HjR1F+JXxZrxPYIb/C795e+DdzM
eLToKmfx8ocCapV1MfLxZAarI5KRu5oTtG3q+igdrfkSCnoismveo9IpwBZj/SHwSP0++nE24jX0
2kfhcBnbAjkEfBHvQxWQNSJRd+vJSaZFDnwETb/ydHZAceFDsa4EbnPqoswt8j3rUoLZedAtXjN4
/oMXN3fy1BNte/OrotzVnmWdk9H5M9iVuAfoybH/1CswLytfq/3UjC4qELT+sGZ+7cFx/k1qtpKh
Xf1oKBC9UILshKpLthl6nBNtbY/HcMYH224d3lXrktRF45bvUetuSjeYfns5OUxAY752LpeZPeXJ
KQjKPLWY7FMb5dVv1GvKA1rzTJkRZRGGW3BWkKVbrC5DR46iJsEG/DT5hsQtX0VOFO+mxRq6AIxC
XwDcWawIhlC3rPCXsABOvM3gvHLRsptZqe1Rg8C78QU0nell8vjCeMMHeG6zIy0Pr73W30Do6n+T
eO/bqvuFZHCdaua0ryHKadbd5Dfn2gG4HxR1s52A895s0CWzqQj4NxbLHWr01O9aBPsRQMvXsshl
1lA535hLUdRt1erQtMV09m3G0eCjd1+9JVUbo1j1V9hniP/Ub2wBP+uQ2W+qqiKQCRKOOw418RWK
b7canRueggQMYLeMNkGH7xE0/uFgNS8gjTp0LyIlj+hW0wHTmqISKRKfyaMZjOlTDF0KUlWMvmX/
mtNUqKpwRGLt8PrgF7kMHTgnK0eOwwo9J/kF+BIobMbsdDH7l4XiTIeIHT7GiqqW1wQnCaX3PMa7
+DEEPEd0NKqNGCvwVRfDKAiIGU3nfqBhFtn3RpRlGaMLIQiri4sdzD7aY5IByReHHpERlzw1l1Pu
LJdz0205GS4PixgIPQ4DEcXGXP7Lv4ivEwCWW+J3Gwp05Mtse80ZOUVQyhaRqrzbefi1+JVDhvyL
3bveCqDJvDNWvKlFOvN+PBsrkuro3GXZz8EkxPOypFaO9WaWpP2sUiOaJUdkv1ZGzBHePJY0IrpD
bANfRDs8g/ahU0CrcpRjoUmZTdNPnbkaIzIfglHq+mExyr98/psOAcuuS9QZGR4fzQReVVujINwb
4qc+j+KnGLVcVcjn06fe19pN6wqcCePx/zj7siVJdWXZL8KMQQj0Ss5zZs3VL1hXdzVIzAgh4OuP
o+zVtXaffa9duy8yFAqUIyBFuHtgfxte8xmV2CESiwzVP6e6Lb4al/Y6Mn7DnnhIyuL+nG10qsJT
Ox85ofh9ZGzYKv0e/cvvv40ClBDe56vy5BRDzTXL3GDfDeATQokIDFmUKSFkYQ4JmbDqMId3B+OL
ZJ4bpWEv76caW2vON4f/OgnpkmBfO363HNOgAFHAare8B1C3yNvkOhVJAs6Gg2VlC5hOUzIkH/8M
jFmQnEGfXxi3LzvLoDGL+wXg9ghVh5EZ7oh7AqpYH778LOHyveTj2+D7wa6Lmb0OpD3s3YwN+94n
JaTS5v4U5uOe21VMVl/jpC4xblyN8e5/77skcYELBAgUqk+RsC9lWE7fk4q2Kzsvu33KuX50ne7N
2OO2jvxxHKQLaj6WebmbJLdCOta1DKGghj97t2wltbDsSD25RerRhlrdANHZqenoASjLu7c5BYtL
dsnqJ9NB7g9nad9aM6S4TsZmGi8HthgQXtxV7DSO+lDOwdOZJRtpWRIEeTKGK6u09r3OQE1NxufY
K7pbbbvNLa+zF1LX4xs0E6BOuG7S2n7unts46J9l3Hs4drO+fzZY59/H1IPwZJFMF9C0w4WglbvW
Xu1ifwWhKECWPltPBUeX58MTb4HQTG3snriIhycsdZOtwgp8aUYtWeUnObEPM5g3noMl0gG4hFwt
+NSuHS+5eGMPRCNp2Mk0hUKSO/Ljsdv0FhPRvf81bo6CRm1tkrt7pTJbbTqLx8u6RHSVibo/+D1i
FVEcW+pg+sFsNEd/2cLcBZUekUksxFCqBGIvwPuEHj92fZBcVKh/N34AueBBTM36rwEQBqBz1YR2
9DWA+F5yKUgpTvi/LP6ymznjtHocodWxM72BuvrYxggkz9wgw/aZHF3tfFKBq/UP7cfYfWzSQEX7
IhLBZ+fB78t0PwrBHvqaztjMnH98jemv2d00OTi0kVsyTJkFNjPEOvxYbVlWiBpMBDUiTaerateH
2XyIvjkqoZQaeTk/ummNu08Qe2dIeJEzcacEGkLj0umt+kzHGELEDi+dpbBECdD9PEqwftA9i+SE
Pwqwyvh07chfRxd/o5L0xcp0y9ivlhBvaXbADYtXzxGf7gxtMoOZ/4CrJHiGT3xFgvHaOBZ/BZaR
7WkPOUPjlAxNi9tV4wLdgPlxWecL4CHlwTgPaXxqkY6+hZQin4b/hDHLwm8hS0v5/U25BHs569sd
+lCX701Gs6uBNGCNIm+wgMGTX7+QDsCg/2WpnHeR9dkVYGF5x0v8n+e5v470377m0APIYqAr71U5
AlOAQHN6aO14pAsA6AENmxswG7tlOeW4T5S1Al3RUuJYgLB6NEedMU4Txebc7VLs3GYnM86l2/32
v3uZE7ICGXVInQGa+9ckZvh+kgjS7Kj2FXZEh4wpuekVe0KA1zqkZPDbkznkukzAsIJxxAWJmwZI
DUD7BT0wdiA64n/AY0RDRGwdOKIjUVWeB/azC2OxnMOIdWSSjiYT+d+TkmYIgIDmYDwtL113ui33
hA0QSAFBtXFnNGmL/fldhu3e/zMsbW3p85/uwKFTHRltNgf6R3KZZ8NCN352GBzRJZsvJbfOG+8v
IHxkWc5/uvcZoGA0QC6n0CB1TvrmvKOIq3czTUtddRIkBdw+xd2rT6W140Fb4LdT3q2UObllTQLG
iBXbiy8bwz14KbMAidd5KjNQBW0cjS4yjF821JF9Y9nUHcxMxo776lICPw4aEc70nEpcraC9v54x
tSEpkZ5VD+YcEYBw23fujmOPBfJ+PRy9DverPmY9VqiNiEoIdii8sBZo7dZHsmt2GONkadVi2Cfz
ibVxModxgsSjI0K5+lqItfPK7qv7/7Bg+7+7yEx2EQBdaj302PhMwDckKmkvMeDMUBueG6qvyegP
e4XHvA9gGmxNFbwgAkt2phdkbXspPae5BKz5OfgNUNV/TMZjdL0cSJKp3o4+pIizvrZOUFnlUZz2
42s+gU45qLh7GHRBV3ltxSfW9c6WODLfuxBwPspwSjZe1bVXi/h6KQpePE9Tg01z74cvuRr6g6Vs
4KOQIAkB00STFENxrJuDU3J2dOMEg5AK/j1oPFx3FEfippGNjbGd++JazYlFwUVwDmm/Mj3TWLgL
7HOv+9mPSSYAQ+V6U7NGgrEQ06WkOdnLBGTzhKfWhoxT+NRbLTatpXvofGAKkdK+Mn4OfD+D/COa
DE/jWwfp3iIMuovp3e0J22MvaB2RgJhmrp38FlPu742Hnef5LYT4coTUtb8lQWInCxA0AEmQbbr5
mt0uIASqSyTOv2yVzK3V5OXF0kxjJlSNGjdIq+MTzW/Kn5uhzLpdnaZVdH8LqOyHtQF1noicxmRB
oUxxSrt+8/WeFfXKa4Xw6X9+Oj2MEJApAJqf37Zxhw77/dN9mf58wq93IEiIlIhI6Pb+kiW2GwCq
YPnw9ZoiCKDAUyID9/WqPbfiFahwvz+hmbDl5e9PeP+2eBpC6nf+dPe5XT/Begefznib+c0nlBBO
+3qTev6ERXf//e5fi65BAs+G35/OnI0SVXsrCYGKmr8Ic3ZVlN+E2/r7r+kDpB2jobXEEjC85hG4
o5nvatenmqrwAamyR+kG7B3kG2jslTEAlk7cvFZOuaipVZwrVE9esQmlBLqguuDG5D+WLiJy6RTj
LsMzZD1z4h4tx/tuBk3TAIzh+Wy8+7c9SPMdAqBrkw/VIlXHsM5+fvkzB/FDPPOx4AztpfIsrPWa
Waa9GIalFKHzkCaV+wANrWM4dNZJzL2xCfQ+FfhqzaBxozEk67HaTqGDCZe4SyFHEULyeJ7DNG5X
D6uiD+p/2eJMrhkN5OX+KqOQiPnHbmRexpzVEY6qILQu9qY7OKM8A9x875mzhg5yRg1tIEf65/2m
rgb6wAmvxiQg+LCFmES1+Hq/0Az/Vdm5PBiPvBPpKXDl/Z0aE7TdEQcdshTZPnwgY/Pes6RX968E
YP96Y4sCMH7v28BOXlyWZ2k5ILCOCb+YIz8vQJ3Sbb013cDPoeTeuEAgcNKJ5V/eLLOHXQu249cE
xsM0eIW4HH+/wpeZZrUAGf+fV/gayBv1+1UqkFCgH4/1kN1DI9lOixWgzAhtY9Gxdn3LA6U+yXZY
zkPMemLDAVnnEOn2tjkzhlIJg512Nw/ogiXyOfTJSsNk0Xvl8OZLnUbO4I0foupObdjHv9iEXE2Z
DlgT9sgqY2mWRHnoAj5lpz8C4nx2QWK9pQULoUemymcXvJ5lAX3VG6hL2Jp6nn3G23U2NO2DQ2D1
4Y6VYbsbLPxzvSowZViw8nLiH7i4xiOgWrWKpGkdLPk7ry92ZmTw2Mw4KpFLjty+GI93a+CxaMCD
YAVERYmfoMOvXC647BDvt5x8rRwsTxZNOaeznVuZSfLQQH9ow2W9463DETNlycVmwIMAX2xBgLLP
F5lbdKdJUvtB2PLZ2MMk85Ziars97u4OOJXesqwD6x14VmfN3JgikYzTB32qXAXRXU3SHS4NZ2XM
2CEedDPYT+LmT2kIGhjNO4i/MvAs11gmIgiJjG9+0APJD1LWHTjK8+HkQrUi9J29dpIK8cV0ycO+
Xk1jWTwzivSZGlAcIQxo/lxbKKtAK+A7TLdXoFyJyv5lepPVhVBIZydzJjRf/AeopC+gjYxn8dyE
5RbIku7JdHRWb6Dc3t3MuYWYnknC7bPp4ZNAiThOxdG45hogQIVQ/Q7hA+upwP5zh0uhtiNSS45Y
PRpvcPjCDkpvNXH+2zYV4HNB4VoCKOwj7GccxeD+Mzw7UjXV+3isgDf+Y6/9OdDQ2xlupNNLhmor
gFU3+WtvjS7k//HkN12vRszTEyTZJwBpvWIN8GL7jbiCrj69KH9pnJyS5Rev7vE/xgyhK8Bnog5W
AvMpeegjnW/FQAnMo6ODm6MOpvBkRifkv4FDSp5HoKtuvted2y4vXokT8sPU8RbheJxU9VO1psBY
rM1Jfm1bQPlybB5QYeUA9f54nWSgYZpGmLo8jKMOTz6X7DFGD1hCREchBTMlbfsoENYaM+XeVOa1
UFvm2arCN7w2g3oM4wvyjPeeMbVKJ4syH3EJzaczpLQPTucj4zXUSEBCCPXZUonANgEzIRDMdgLk
AiCYfzm+/ICyA2A/fKaJk6C+ZqTxNzSeZs7cANlDC49spqicmdUsgrR3/V0GoE85cxrdUSgWBejS
Dxo3dZQVlf1cpxSpFuK6CGQTttVQiNoxa5rxJDVfQUu2epY5tmb4U+ofiK8t7zM1ZbardU++ZwRM
BQpi+KPqEPXqcl6cPLtC5i4bki23g/iSBl61DJ2seOXU+lkEgf+ZD7f7PCh6dbNQauVd+boD+Kq3
bgyqD8t4mlClacifJ5S1euKoB/HUS1SCyoLywZiEJFME1gaQ1fNgo4pmXSGcvjKjuDdmx55oQETn
0Rp6yk/d4Wsu5OPmqFbWHc14wIpipQL8yaz3kqn+aeyLZQMB51flhw7gF9yLTNer/WBNU9VAuruT
r9iJoZRTNoA+MTt7RbxG4qN/dOKifQC16m4eaJEeympGR89eqLPprUAfGTajrfyDtro8Ir6lT7M+
xdKWqV4QOg0nYzMNoAjDKZ+bSXR0iZJOcJnP0JDuHYFdxYjpuzYkWr+Gjc2MQg4O6KmSHmyZi4XS
U3yWNAlOXRUMi9Gbwu8Iwe2TIZ5e6gkFHKpYNhtwMvlbQibUlsjD7xYIzcvSnciR9464lkjfgNbr
Bt9LMb6i9uEpQWYjSuNSA9eo+fWrCbr4JLHQOYDM2IRRFrJsN1k0jYxLzoPfzgmH6jKxy1NGQW2K
KEJ1UeN3Ete/6WN3sW4KfD3cL8erhKDZftKA8hh2QD/mP9oJykqGOdChB0hPCjUnsApGxn/YVPGz
YQfMY93s+f9xnpmF+MMudFp+sSdQBSyJRHzsZ+wh9TV7CCXgIyG9GctoI+gDmZxuacaMjYbdemDd
dDG93M+yrdRQLktRBK5c0FheIdM7nMQ8WRW74XpCFSnu+vQhRY0VSGgW2Jh4HX1wqym85QFgLhgz
Fkl9axWDz77MKwnVRpGJlQcCyMkBKjtsW7EQImtfnKr8fWRsoFmpx3GoF8BQ8G9M//Jo1b4FNS13
AQhuK2OOE35ggSJI9uJuhdIxkDIoNP8mJvsHKPv9Lc1UdR69MYiMvyw9SEVUgT4zzy5usUs+jd1n
dYx1QEMhW4PrjIXN0dhxb+2gnVmonfCL5E0QJOfnt2NpK9/kkGDbmC7enf/n3WkdDqtqfhdQmDk0
Kvj97nospRbajdcSUiqi0dVnEzgXRGSrt0lU/pJmg32KO9YcGhT4W2vNs+epB0QBcZrqE2zwRdYN
5KI8t1gq4sWQukxQBGQ++moKZY0b2mdHRtW/7caX2OQlIWH63Pfk4OTUfYuHBjpkZZaeGkeBHm/H
1cot4uB1cPNLzEPnp/CqB6DiilcvwcfSbWUdhDfpE9QpwBwlqXwHVn6XYO3904nrbyjNRZ7t1irX
YY3gu8c7+6yTic+imfG3zEpWxhVySKjoxGr5VIH9ve6JSvY2qOwXqEcNC9cZcRGPpIf4+BgD1TaR
YOcJtsUGIzNiQa9T2XaRnsb8m1/zj7qQ8QciCecKAh2fjTutbNz204j1J4ieVCJSFPI3YIxEoH6s
SVW0nyy1ryimpj68nn9OfepvLcr02kblkccY4L2qfoRcRPXYtw02oGPsrI2tn0h7AXFsW1a6untA
rjBZsJwgjIEKc2PFH9JSsEvNfaCY5yMw8eVS5RVfdSHkRFYpFMfwC7BD6yIpjccr9o1+kz3cR7sY
vCQRdnyVBRAvQrpbYZ5/Trnb8K3eTzHzp07lrMTAu3Ue9lYkrNy6xKF2D/kIoFyWVO33XrwAfxx8
5K2KFxAbd074weiJQGh50c4DavxRgIf8XVAtVkmLfQAdAVGpbQ15tUwEHxOpwchQ6Vuts37NQ2Hv
rNq3H0KRomTU7DH09MkDB/OZlyTZQh80BHiPts+qcB6NAySJigiifoCcSdluXIu7+AqQLwIUE/A6
+RYAk7218qJetygEE6gsfYHiv7vLCdOrcLD9b3RUSx6U42vcDmQbuqgbYuyt/dENPH9XKOe2UYAf
bRzG6be8KPxvXoiIwpDbwaZROn8f8w8zloHjvMa22tuiZMv0OnpyaeyOj42qkIWLmNeQviCgvDUv
gfhOsOQW33g0txatn6LUGfYSB3NUz90vmxkgafu/XDRhBHwKRZZ/nTsAab+Hjj0qWkLizzStAE65
4bX3L1tZ6OqCNyE2yBSgFtEf53weQH2CEDrb/s+/7G4Hym2adKe/7DEKjJ4UEP99RseFBGt5obV+
LX3Z3pqZuRhCw+fwxwTWu7yhOM3dhCxbiyASWLEWtrUpGZ1ljYp6t6TyvVVHBgie9Iyta4/UJ4ad
3has2OFgd/g9kRaPdwll9aGo0n4rofJ58mMo6nRZjQyGhSp+GbSQr6mQ0ASI2+SxcHooxAosRoVr
nwEDqC4t9ew1dfo4Kks/xsb6/l3Y4xYaCdiZUlpejM0cxTnz92AGnU3PYyKBlFGRNieJhBTPdXm5
20RboIRgYefLdBztR5DBk303tQCwxmRssNdLFwBA65sZ9fOuWQYc5UFN18tCfazH6qNqC/tRklad
IbZ4zJMYqr2u4Mjo+tnWdAlxdFTWIr6Pcj1tCMviB2RPk6fOVUvjFU5Yv7QE63gbbEUAv6A1M/oT
8oQ6Fse0Jd0LJ+0iGz3IMQeIFE6kVyvTVV32E9z48RoWfXYrsff0uxwgUUa8VU2bDrqXOKlAtaoK
GZOtXaG+a0B9+dCGiAKTnJ+UjYKIWefzU4+HvxkzTaK7dqXctF1R6kw5gNDqSnxqbxIgSHYlj4uL
aRzSZEu7oSho51Xl3ca7qQBbKUlRBZQCzjg7G5s5AoOz3doKCc4vW2yl8RJqL04E5GE9rfp8QG5k
1uApmCr2AqSmTY7+FedBzq5XCjco9sxcL/7F8z0eGOGnaOJfrhrsl6K1JsCSZHrpKhluoQjPobVI
yVk74O/WXt28OKLmyG80/SewvL7nsV9eK57EU9naBE+okd6brgigUNcXtyarUNL0P+39PPiXDbEN
VFxRUe6nvxo/ke6ZAc8MSoY9rQiABadq8hxgI8UnBM5HqLqM48EcfTWB7xQbJ1NgUaO8G5ubFOsQ
sB7nQ+G1T72LDPFXoTdjdy3w9I3t7vzHz4x+OQ+t06xym8RbC2y0DYqtjkAbUf7qOpYF7UDb3wmZ
8Nc0K75zyuQFD27+SuYseC5fkjgYEBouHs0pUyPdPVKGemGccuxggfwC2wNRWDxTRjw2Jg1mkT8E
3jMVxFkW2SgvuePmW8duCuAXPHpsRJ6v03ZwHgKQxBYadJJ3PQUPCLLPQH4sv5C0imIw2XmMZUhK
vHYBumP3QCSeIEXj2EcHWrX7MrSS7dTY06VOy3E5opDpi9bYJddvuOcUR+LXSAEIqSMEuOxsCXhr
fkxmmhRToEJGpm8aQPIEEA5qQo3G7J8RM4dxNz73c0zftaDYqvv3UZLils7S186gq+NQNhdjErMJ
CAT/JHS3MSbTaOKqC2IFkTnny26O3FkT+26Dx931z/yQBtvcJ7QLxOmKTF7CtKyOxt+euLWO/UkC
iOWxjY/A1mFqRLPvKs0QglfpKZSetwa+LbtCFz9cYuMyPlaj3yFh7DXzM7dGcSYvWYYKvDOSEecA
xRaIGBSzWojTdtnaGIVThs39MEyg0BwjmjYe7NEFBM3BfrpKlHzsdQ4kOIkRrC7sYmMrDWHEoSa7
sWibXTlHJgUUGdcTa/NrbZlQtps8EbsqFtSWzRvqCKfQCUVosYcwKdicJZbK4yaeN1ERgIWrXjeQ
GourYBOEY+TPgI++sfgeG3DUe5u7QariCHwJ6yjyon/546YCoAvDAYyZKvV+u8WSxihaBjeG2Yzd
zEZnN+Ba/u2GVQgFTmDKj1nXtRsrD5Hcz0b3kVPa3lLcwWmX+s0idkEK6KFIsG9Z7j4GtHS3VeKD
yT87hyhu81iC2jO7krqoFg6wblvj6thdvlcW4NqmS4IOBS9Z4251gJQQZIPsxyKFsqbP/OylTrDr
UZNL3zqBxTB+fud7NkFKIu2cn1bZY82VQ2gbsYooRJhLREm7wTYDRVeBp1nJrGhuliXJQipQzVvR
Q6NJFQgdIgnwHSTyU5UqxC1EuE3aKvyF/NxzPIjmvS78ehFYDXnwgJJbd9BRPVGReTs1Ft4WJRj6
s5kRUj8lRLliqGb3Q/q9rbA6xbNrjh3fZ2wKoHfmGUnP6sU4ixQSwKJ2Zo/z33ZBf9mQEWv2aYHQ
9uRvU5AURUWGEhV2xmJVQH8IKt2WVxc33tXVc6Oa50p77nmM+/IZ77ICuNFHRGYenKwKUneh1+7N
aKCkgH6n32/NKLIeDdSdYor6nDgXYVh/LRHrHqQ6A0PTAP/u5e8ht4/+XHWFBtieJDF7Kwmd5Ua5
OjMhAczsnRjb8w6EsKzpI+kF3ee0jhOr/mzzfABABJJYdq3fQe1gx9hqfzedkuMqr3Iv+mvgry5t
JXZbIEca+8QraIcwlBAsJsKOaYcwNMTXsWkVPnb4DR9+YkUGQeZB/4Ly4QsKiqdvrIBOMHhF+iLy
wd9K8HLAdQnrS4GE8BIy23RDycgWeLzha58bBYLBgTohdOQGD+XFjbFCVVQUlh4zZKb9GM+viUec
JOSopYyf4kTPF4rboTAjukXP2lWrfJS8mJ1RJYBuJo9AbmPupopBxxnFkO9TBTVT59RSz+bUCbvi
BwgeLYLZlXZKL7D04esc+wnwIpMpW9Y5Np6VZw3eqypw+5FL7BuGNAIkeUDlBw7RAX9ZZ6P+tGvn
sUSW8XvcUxm5AWUvqGA2LlBzt3i0lc1XEJ4+sCKATmA6QrNVTNVuABIHyieOVS26tt9jqRECz45R
JyD5xvLDfFllcflYzM2IzAIyDTdjsePkyIJpZ2PolKaUnVyn8ifU7QZ92qZxsQRESNtLM96OiAhX
PfSKpYpPAnH5RUOGMCpT+ykLwL6ikGTYjEg/rWlctgujLGSEg8RMgO2qei4dD1irPUnUV8ndl4Dg
44WZezE9GyF0IK+fUFNVXh1oDu/bqmyXSRn472Nf/QwKv7jVTFpnyEMj6e1rXEeo8zBHI2/IJsuP
IlU/fXxn73i4KNS+BCxAeIovoNh8RbV5fa5AYlrxMASSmAUomelouWsT0K1j6E2OqBaEAkP2dMTV
8s2ZcINEHRBUvOv6ZE0ZEJbQe+M/GX4Yr7WcbeYIa4sA4MfYQti8IBAgb6CH/pvLAoXI0q2DVzKS
eINSJ+WGNrW6pbQ+5fHoogyZh61/W/ywOyi7IOicXgPR3LSVit0wcHqAiDcUIefGzy9J/b1q0i6J
Eg2+aMX7X9pd2569GXjD3tIq1qvOs9tDiA3EJcFbXAiFRZYHBYc1qm6TSzupZKERiwRbqBFQimZp
FnUqC0D7tC+eo6bvzlxiFeIpZRQHdY1/1Liu7PA1hdbuRxhyKKtoEM7wQBEb2kIZJbZ9/coo4Fot
SfsfiT9u2qRB4k55T31JGFh61i2h5bYjEFsYA4iOjJm76DoUmdZFGm4yaJIfqkEOWxpa+3iqypUz
ssOUyz6yEfRAIEYN6557dF3F6i0Nyg4V3kMeyXLkH9BluoZ+E3zWuHgg5YwasJBBXzOr6/aQft0z
8JvPcJiLmYOhcC5H4NIzwECGJBU300CgzDlYGVTpZ1NmWZAVK0J/hdyOc9LB6JxsXb8NYX1taIlo
fNU+gT6eXyDsbD9XlvMClcLg7Ipanka/vWoBKE9dCHHg7FPYqjzaEJ1gYhh3SQAFFMD7K3K0zrEC
UzGlxbsGKmMDbDqkmeauNdLLHNl6oG6vz4p2IK5bALURS/Bla6v04DJ1cjoVQrN+RhzOwMSU4QhL
hJ9ZnQIjNUK+wNhNAzIW8PTGxfRZKr9h0V9CRXt8HlBN6dLk4rlzKnlGoBVX0qSR4dOyf7HDUkQg
WRSblvc/Q2RCbigT7J2GIQC1kaR8gdVGdcTRzQxCNF7fUBcBcOUp+0BYHx7a8ccd41kd3fvcDYZo
lG4OUF3Zr+ohbF4aT6gVymDWG9OlHsXjhznQl00m8N9YPS50BxooomxeebgfBti1HmICpt9iBlUc
soQ8IBVsLVKNsosp25dyvDaj8C9hAVSr7laEeT+xr2siW3Qfmvj9deoKpJ0qyHy2/H1qcR0Ky12M
SshfmjzqMIDKT5ayY4M0UwQVqn45ZCDPKIFS5NxS8Ral8RBwwuV8LaDkeS3nI6Shr4WbNyBxwmQG
+wpEKa1xrzRd2yXF2XLajwyongqVzp7azO7xDIIslOkGPJlOY4hgGZ5zT8B86odCVQvQIOhTXdlF
xAETQOJ8+Hc1uWnu5pmHp25Kv/+3YnLGwwwwPB523ohX/1OzLoBS9sjzX01ch/uhgfZjqFDfBqyb
YssJGFbgZ4KZ3EKbDFvuce3VXnOZwjYA2dJWiOEkV9Y11bbCUv1QhsjLpbj8t3iGIDlXQUoBgofT
BaLM1Srm3H5QUxagypC2n+r81rZYgM7lem99L8S2J6gILxLWXUY+J19Y3r67cXmyG1zpWT6g2jrg
TIhyeQsaoOS6p3yyVfFkb4GVRiXzys1Xjh80O4diNoC750eGbpCZxroUrOWVa7f0M6yLR2dEmSBZ
2TbK1lgr7Yv6F3Z55xT3wvekxzvUaVZBoomrbTt25xCX0iZzQ70Z/HC82kGYLKEB7b7aSFC6tBC/
SnpCJgvQcVzMVzp0wXuQQue06R35gASTWjd5VwHr0gIbjTAW1lzyWkmiFqUMso+mGhZp1eafdtqi
CELJ82cKaOC6h/TJYZo8qLT4wPKmTDvI6Y8ntyPhU8iYg1v2GlGu5jtPfdA7Q7vZx0QHwBPqTyfJ
cKMMA0DxfUkBhFfiAClisULkZjwXjNZR7/sfwqmTJ1ARx60D4dQNRE/ZM/bokIoskx+QsQCAsCzG
h7EgGrSf1l63Za9eoYu6Nx6cdhNYa4jPuVpWGzXIrR0k+Q6aEHTnIP9wxG+ZIfXX0QukJ9iSQ8h/
pQYE3UeXj8cSYd9o4Cx+8glBOKgd9jP2RHtQCG4GoAWHLj9xAPXAqGm7VeujTHWC73JJUfFzh4eL
9aLElEZhHyL9PY9KFaLijE+ebHvWIo0rLIo6PEhbQCo80uudUoheT6FTvrM8+NRAml4bJsi18tKf
KNZeggDNoho46gV4fFBYYDbdoYjUuBn6rHxI3DlyXSn5g0I8q+DK+cQu57OxefDcQPpp5TjZezi2
9RJ5T3Yt5gaYZSipIne0janlWtD3kM5yaoFZSuOWXY0jYxTQfIEk9pettgaK6C9uLPMsxi1HXOka
3ue+T5ZTFNdRl6HXCDZbSboKq7o8WYlEAYIph/BT7+VHoC6+BQBMnrjnr6pUPkKCmi/cyT1Okh1I
gThuwELnVKOo+2IaU2fpd92wZbl0d6hDMl7queHbckTIBSgDvq0TxpeEKveVjtDTb4fhF8hwU6qx
Y4es1XOLeHskO1atNASScLvMk2mPDMIiJZaPQlG1t7VHgNjyhjqI1STBNs6scoG/PK5XJ39LmQsZ
mBBFYDy7Ho8TyKqLwkM6WlBvWGo/Q4TeHgNQ6pTqo6xTjxALKrbG9tWAFfaPiwxdvdKB9iKsRk4E
qYLXUGqEYQLCX2Y1ymVf+N41YylbpyBnx4W/QUZqOoJgVG4THxVvtNtA8Yd3J916xSMUFbCuRpU9
YK/IsDM2pwD0BeqygINa4RVbgeDTcRGGmuZyZOFD4mGVjGoT323LGvcpqaY98Nj4dmJkMDhI/UcF
7BEWgtmbJZF20CDhrnoIMG+LZgj/h7XzapIbV6L0L2IEvXktb7vayc0LQ5qrofeev34/oCSxp3d0
TezqAQFkJsBSdzVJJE6e86QiaKo6es+mB6V56l7JlUbsccKoW6dBFl3ADOfHaCZh4QLz2FTOrG+M
0PMhdxmeA7LhnmVzhD/Hin1tQSj61Ks9KUVQPPEuLaqdkY2Ybd6aAtC7H2yEABA3DHnJS9v6Aypf
JNET85Xvjw1GZw3De/7odkJJufvgUIz8SOYzuzcV59KbCoaw7SSipCOuGv+hLf+UA6Rd1S0HpsnG
cer5EYYpb2Vo7cgpizE/3m2qZe/11DXBvxIiHewWzJsFRFJYyiFO1qqFgHurdPVl9Jzq0nXpj14K
1QIM3dAwQnoNSFnG3LvcifhepWq/S3kSXmsLPWNFtcp9pnk+VZU0fA28Y9c65O/z+WrVNg+ALH5q
KyXhz5/bIm+wDhq4MHQjbEIJSW05T9LWugWJxgba0tjV2SY1Pod0ZHVB/e1nNc83RTU9dNABPaow
G6wNPwyeQj71ntRcymnhAGt+MD+6gIku/NE1g7aBV9DkMe2bZ6/Us30bm1/6sE+uYf8vkuD1Q9pN
5c5zfdhiIhSIGh/STdmDUxmaHNldmtZ5GKtxInWK/MhoqzZCEw581Ur6xYcV5Q8LeYuVZSrtR+73
2rqN/eClcmuU2uLav9kqX4oogbQnSs52hxqx3lk8WsRQNgOkHlRBesVYrKRLH8lb58NGGVL90Wie
I0nOpNop8jz8gO/cTSrpuCNVYRxfzBSVsOvVRaoPATdJsCSbKtR4LQjtbqcFqnEncKrbDvnVUYdf
SFA4ybgBXSv4ou1LUsAjUMZBuukczTy1EfX6HmCuVy20m2e20yt1zIpXmB+3wCSVJ/Gi7neN9slI
vepSZ5F/H1pllq3jaYh3ELigsZL3o7JFrlXZp8B0nxuz+JPSCTBi+TCc+FuLVgMnVU9WkYCX89J5
b3k+gKta+RiibfU8TNna7OrmNZim+rXI3McSMuGHMlDqV88YrHU/TR13WIauq/l7jijijd/6D1ZR
Dte+nPyHHHl5+DnjT0EW18dIDUsKN4Lkk52QmyQPGR2kN6GOGow8R2XS6ysIV+WJ8qK6pvrM8+Mg
zaPT55c0LEA2sdEEIDmHkDdwgmkZTbqhHsL+YKUJBN463OFUVNkfsobcN0AzdeOKoTWp2r4seLwr
iWN9yKhSAhKqpVs5V/f6YA/Dd7e9z+1ADvO0N2D4JZg3vGZXzH4ATxpLJf0YQdpO/Zcc6ohUbmHm
V3cyOB/ApJvQjt69apDkpG7Ccn+fO47+BsIfdS+DDYopNnXo+ndvajfdxqHM/iCD1WgA9NSLY1h5
3TlU1mbbJntwowfL8fpbH0zOLovm8uIm54IM3StqX72mDq+ikuY1q8ePnM951wJmgQMMD7DrG+Nw
69r0SEm7d3YMBTYWaWu1r9VMZdbd1BtD8mCCVPDVUo+gLs3NM6cjJ3dAX1vG53WUbtg/Rwi2o27i
5AOveBHnxGqcIlvH2UWmjX/mpdV/LctQRxjdsG7UpceHCN6oluOwx85KPnQqUmG2l+sncur9OvbG
4FNN6nhnwHOwk16tQfajrVLURYS3MIH0NUX/GESu8bH72lRZcNDDAtLygbRdnNn1plGqeg9ymeeW
G8zTyUOmwtrGlvOzm4quqWWVvn4T8KZrZlq5S0S1V2A9I24bfLT571G0PG0UaIA+GnzbnvwUISIx
UqzBvMXB9CxH8ZwXDxXoPDkCY2VdDBR6VpGgV59rSJ7ccYTvXKyKQKexE+xam9hWjNvkqz8aUzk6
CiWHi5kX/vKU+oApRdBiT004F8MpstfvHEUQq6vKz6b9EixDyEew17Hhmv91Ob9nw2jVmvYBYYId
9d3TF3e2/c3cesNl0nL1quqkuzod4GDMHjmcIJuIhKKQbCohKyR7qWEJHgyEYWcHRSFp03710kIc
MvfI075zyGDphbUX0Q+xspyG5m8AjwJEFtsZEPV91YbcMrAnDqW6FUjmTTLN+alooh8NtYH5icx3
fpK9xbHELY53cf9FyLI8cDMI7+X6yzw5XGKWK/0XIe+WWub+9lP+9mrLJ1hC3i3fBMrPj//bKy3L
LCHvlllC/refx2+X+fdXktPkz0PrJ/Qdw+hZmpaPsQx/e4nfhiyOdz/y/32p5b/xbql/+qTvQv7p
au9s/x8/6W+X+vef1A3CmrdDo0C0d+LVLhJ/hrL5N+M3rqQJmZVzRnifdR93ZlK8Hd8nvJn2j1eQ
RrnUfZX/FL9cdfnU6oAKzXbxvF3pP633n67PZoat92DGvJ0vV7yv+v7n8Nb6/3rd+xXf/k/k1dtp
frSqod8t/9vlU72zLcP3H/S3U6TjzUdflpCeVPzK39mk47+w/Rch//tSrldDnVsbXyfFis6d0guG
RMBm5/RXIz3JNFUn3XiUZmmRvUZOWGJtv47P0l1zgHT0UmTZjCF4LozOXAeNRW1VaylPRZRCoNaO
r+yCIbIVo7SkkrAH3yL8cs4cmfaJ0/e/pF/afXiidnMNI5a0yaYZYcuwTUBgLWT7F+iib5B6pLfK
VdLj4HoIPg/U+bp2cm9gqEyvZQ4DqYgykgQlOemNHAU4W6Be7jbp1hPzew+AisxZB7WMXKoMR+qc
S13d3gN9WCU3jRW58CRb1JcUMxI77OzBYSKmugsTtFxd+G4s6ueH6maSNODcPqa6RwynyKlulZZW
N03rjH1gVkDX5ezeaKaDX4FseDPbGT2AyXn3BXJBVpQTG7tElshqn5a15NLhYDQkNYPzfb0oq7pL
nKfQ8v68pAzLx2G86rxY3MPMmS2aox88tR4pYkYvKBDq9nexeuiRKVF/I1zfqdRfzdOwt/i9nQHl
BpewEVr2vsUkaZTTF3cFTsRTPPOUDR2oCresKDrNYfoonGNZOeF94GmRBxpG2EvguBBckby6z5DG
ZZrizMmaQ492+2bOPbKZ6u2QZvn5/cRZm8JjFytP79aSQ6uwr2S6raPWWGjVpwitzeoQPERdFjzI
HmCvAN3WOtj7QGY518a7OGTc4M3JdaayVIQuM+8LGf2z6yYpedPIPMlmJnV2QhnZPMkegmnTMVOy
lXRmv8Lk0DfNIKfghBkFxdGIzSqr3lOBl6E2FkI81lX6Q68o2oO09ojJbcHUGmvpuHtFuOwNs0rK
Ww8uMnaJ4MTJ3ikllB7gNX7ELt5EC18QGdJJ2P7NacyFeTB19+tit8ET6vBp5QWnPL66l57lYh4a
hqDqBihMxKf+9bnuw5xSPUoN3a38EJYT6PxE6gyGLdc/ycYqChTr7+1iHRIba0FNCNlCEZuBbEH4
ekL5bk4H5c0CZlWSMEiHVLkveJ/0ZsF6hOtVgaFho8OMfjZFE8dld5ZD2Vuadzbq9KCNZSO2Xhz/
0wLLtPs19NHbFVDb5Wx86vGSsUVEAVnPHkM1zB9jK2d3FSMoIR3k2xI0qBGpLeBIh5fWPVEKMOcr
OQZ7+sPoWOErQgvqTtpBj3mnZcYSW0thS7mMnLvEvBuWwUg1htceZzX5onQ5JxmlBZObGScvEQC1
o+uQNFD5hn2qeuMgIyjg8thze+GjI2DseUF1XWmnNZAqBwp/ASfpBZykmwD1lHNpc/QoutLYCo/s
LTFySjPunBH5piVUmv9pGEmIyrJSqs4Pft9OT7NnPZptNrxWbLhPpanX26lO86+BaXGkBMCK1NkE
yZs4glIT/3NlAVxNKujX4rb1V0o7HSXYWKKQZdM2rr+2LC/bLjYJW86pqttm4LfW0nGHJ/ueH+8N
l6/+G9Bz0PbJEebFb/fAjiruJoIxF4Er/+RVnndi52rmK9mVDVzsFhCCBk37u7WmTHusdGtnLJGQ
nfrIcIoYzo2QiRWNnO5WbQTAkrRAaTcjjKE5hOrqHLTI5kTNQ13C+yx7simnjGrb3ATV4Tc/HMmv
XhoAcoDJ2dzLYNUwkINOQjhRW6e5jXn6MfY9B/LhFMipkk7ohvy0xRxl3aQjFL3f2bMx/5j+WiPp
X0lblpfWK5Mr3P/JtaudTeOR+oTU64dJOudqmMGTNFp5hIT2os7uNKxkTDOAoObcE2X43EuoDxRr
ZX3bRHvZTTvruxvpxf6NTV4q/quEF/wi+wop03E0MojuTO+UiWa0NRgpl7HsoROMLondHN7bld47
/ZNttEL/pCD6hKa7iLmvKq1yLOfIpp8oPVlLT1VN6oFT5d6ytUfTDMuPLfnmUAXIbqeh+YGsR2t3
5ccgyFUU1Adw/WrxUUNC/mYN9oucEZdueq1LXhpLk2yt3XGjMSm5Pod56J9lLxvKP6bAtXdyNEyV
fw4aIMk83H+GxL96i20AZooajo/6hPAujvtkuY5c8d3lWqp1NnmbCU78v81bgn/MjVRUKJxop4ZR
sa9mM3hS1BoW+spLP5O9+2KNpvYX4tqeZXL06wbxS+ok7RevTzjSifvwOYxd7plWrJzt1k7P79bp
IP06h0MN3w1f4oumNs5xUEryT9AOrFrEcy4R8hLTtYMVcNfHQC/BItj1pzhRvG0KW9fKIVHOgWmW
bOEd6y6daDise9ssNhmiqdo2qV3luNjlhGUow6QtLw37MCceWm1/W9Iq57dXWOYbMccRbZY9+pZF
IVSKuIMDK/leDlO1zB68LH0AYJuU6y5HzSIIUdsKjRaerxEFLs2IxhWkWgMH539rCvR60Xu14PZe
SVc8aPBYy24ZZKjAVqTV3hj9qrC3xhCDcvOabhdpiSZKDsIX2XQmBBJo3T/JUVBBgLNEDCJsICJy
5p8RvDWBf9SQ99aqvNlw7Bhca0mSVLUpr+1+MW6lEerM8DpJQqRUBEnj72OWOUtMI2iXpCOOjeCg
gtWDQag0PsAVkvha+aFvUKL7OfjpqZRK2eVUR1EMI+57RlBsY6gc1vI2uNwViwlm3FA4Ftv9Pioc
5uSTSBe3VdksSy2OZdqy1BJcINhEvjbLua+38wu1/uPK5cT9NCfoxeiZE3DWSklR6vhdtW7gKgk7
/XkUTogx3HWngcyWsaNiW+eoEXq3hdFXHKtEZ7fWo5v0RiW/kTyDxlwOHU7mH8xgPCMcpL7U07an
PqYBSQdkQcidu4Wx8Ts7POYIXVwyBxYu9kRlspFdiMWnZuUWIDspQ6137ZSPzaoy1B+hd/8yVfaG
SHAwTOxV5JAsO9VMIyC8RCmeXaqNH/zW0F4nDj3XRuKYR1BT2mtYOy5s94GP4nQJVZhqDmtbnL5a
SL4eLaP6s5pVl+2qsIFpDACBdfVxFuewsjEDzTxGbfunHHXizFbGRpTu/GOsWHOZLntyXa1Q6iMs
Xel5TIaK+nXepzR+DjezBjAjbb1GtWbr+d5+rgrloaROdzu1PWpzY1CuxybTTrNs0gaAUyHkBFfS
8MYl/AVcH6cg63/0ZMibaCOJPueFWh9A79QnXYVY8pfaoJQclMMiKs4ci4RnaWqlKmGTcXRmq7mg
4P+pTyiDa5vKOWXUgR4jWfhmxqiVZ8t2gvN9AelZVplz6K43vz7G1DcclM9Burai8jtHqeULJ1DV
i6Kkf3DW319MMdJUazwAmUTKSkSUlV69FFG3gfp8fpTxWjUjRDxSIiWdimU3T3pL6l5Ml5N8P9UA
HKH1fb+Am2bXLLeo7TfKcj2QKlnZiVecZTAogvmoT1QKyeujEKEeJ5djSYirnd741DW1cXUU4LFy
6ASQKs8tVTlyWHlOs1LNxLnmgaJ++jGn7zXjqmTwjPuVZ3xa5vASGz/qOmp/IZyWkZN+y8Dg3ArR
cISp3UI9s7ajUC9dbNKRmQU6CQkqP3IoGxkSmtHLCDrxtJhkj5rR0SY5s6zD2aF78nMof39d7h6p
U2vujx5YV/ERZDM6JgzqebgffKU9W+w9S9gG9Pasj/XBHoLp4GptCz0tplS3DapW5Fh2pfU+R063
Gw4RgeJWzTacwT93bfEPEwqVms8kUg5axxZCNmkf+KCuxLhRFf1upNzlh3sJfGebxYzO7rwfk6Xb
NFJ9r4HLf7+0lXpuhrbn35YtKX05GBP8jfCCpJsExZnPWucNPGlNRDrtoPisuR8gRXY+QnRWX5sY
yUBnTPPPuT+VWzegvJwtNkTPtbpyClXbeAKZjxR0frYEclP2pG0GiA6sWHhkU/zqySE0abg9K4WW
ZxAP3mI4qrwzX+Cl7h61MOsfdc3yN8OA4s1is9UquDalv5emgaJLWGYFpasxueNRGmUTQwyxtwF0
CJ7r7nFp7Je49YtH0JkOW0WLIs6iqT0A91ywim31mlmg2Sgx3cTQax5KTqs/dg0/oSa2kBwWSszU
/1Jd7Xft2RTDoQXBSoWwf5Fe2w2/DpM3PcipIGBvWa1Xj9LnmuW+M+30WfoipV2BwElfNU/zPgzI
D8Pw4tnKawRT3iOAzeZc+CBSxSiD2uDe67wUEQKtb47SMVpB/ejVbneASYv3ERG8OLpQOaqa2SF4
QZiMBccW7LoAYMoSK1dHRK5KwvA+++4La+AYiqFtlSDwd94QwkOQBsVNNqqFNNTcIqArhwga/3A0
ZQM1jaoGuyU4F14kJ4ZNmJRQz/1aJRm14haEurcduhKBoF8OOcMayNrFigMZk6nsbJi2j1zHPuYa
qjGCnFIVUnvIcqEVLGktl/HiRrgQwks5ntq2OjQmxcthMu8Lzv9heQr6R9/Q+b6JnpFcYzQAb5wp
/7DEfjGIrA+/IBkgHH3Z1lQwACYlW7z1lZQ6/diDJxAC2uPgtc7jJBqqclEBrsmOpVrkPIaZ5Txa
mu/s2zFxVovN1BTtQoXTWZrkVBkLjc2qzfUQjCKrSacWBNH9MottuYzXU3Hcw01z9kKnP1KYTXF6
Ws6fbF65N5nZkY8UQxc2Ksr2zaexV5qXxHT2garPYE364JyCMF1Hcmg6yTbtguYgvVE1fo19cVQP
OudDxbdXRsGtAvE9G0JEK1i6arR8By1HtJfDOa5AUWqhd5VDrQbxqeSfciPsHnhSpfdJ6LPAPAxT
w1ZGlYalrOoaPL8c5g6EnTqC22bF19YuC5QWoAM6NqWT77npGi8cNnAnh0jgX5EN/TaE+N/gCBzX
DlLft3exJjwBaLEQm6eovPP6uKF419u06myce9HInmwipKjOThX6FRzoeBTgVqveSFoINxkmdfNs
eG38aUhaL34t8679VKrdd62Ldq5TVU/loOqvlKUDj6wb3hSj0HgdQXtsAmvw99Ibmez3US0xAGAQ
PKH8fU58YFKJCK7JIT5SAn6STjk/rv5MXXZD0hKW8ZegVmC4FtFKCbH/DLG8alnqJuVP7Vk2FF+p
Vvg8WH35TDHnTC5Jhexy9pN07aZsV3PThBj1V3zbF3sjtKwH3dG/+xmCZOOgpbeh4E7J6yTs+KAR
b51opGPMc/sYjNmH1q5+msSEPHfLa23H63t8ZwenOJyvnaQoFeTzsrc07T/Ypsz6T3HLtDjm+18o
7bgx0yABK+3DuDOZVAyLmlO9CXUYg2hkry85J1nJ8Ts3WNDoEEb+RdrvK8gp7+IW25uYEq6OHX8P
3zW10nnJ4MJvrrRMkb33nyY3yQ2NvNatfhsoV1zWlnFGqFjbirsKTN1oBKwHF1ZpvrVJubMEt7Qc
Q20SAR4G0LjYhtFAw+jNWEzspFHOWZradeJTWQ7KE8BB66Vv8j+VwhouckTKVd+xN7M2Pd+bF4RD
DlFSjJe8czVUcqjUmOxYR98012/SJps+tyC5dPViK4elMoPdrfr5SM6W739Xhx9BQ0dUqGkdWoFF
vjO9qbsmSeNRpxIFJ0Uwv7IoiWsAQuFcB2DQg/Ame5bO06bQOtiR/+5AZYzssW99knZ7zmJoKESI
lv7VDBwkyTWywg0hhxh1bnOKjYIstaH3hWVsPXFg4P+ZIkxyztq0ODtj/BSZVraPf5mkvbLrsFy9
745UtGPlB32fLf1vgn6tJm2/X7L0vZ+rt2WwB+TkbrXBy69NGvUQLVBpUFJjsorsPvyeA/OkiOgv
fjOfDbixPs1a0W58zU1vRQGTIOR++mGyK+1m8462sfuuXFO673H40M6X0ASevatDSomcxhk3b4yy
KxsjAKDet4YPXAvMNthufb4s7gmK+27V+fyY0E3+ujgi6GFRYkPzUs2KZ5623I6hI5UjKiXMc1PM
X+RINkNpii/NUG/1ZiqepU2NIIKpZ5c/bkw+otkc1UZb6TOFCfoTfT8rRrdebFnWuqupB6y+LDQm
33wN7fL7qpSDnSiTi1dyDWnLPbhl/XSMd9LGy1G0rvSoPcAzcivKCYkPZJaee88er/BmXmMxoky+
ep5g4d9BmjZv5FA25PC/A5SPyU4SljaWd/M58ZaTpKml2noPs0G/riGGpk54nECS+UgzjqV+S0HH
m+UcPbRiJO16aJtn3h1OcuSqswlKUZ+qvYPk1koa702j6jdfRyrM6GCak7ZwUI0Hc4pXTVbHW9tT
qoeotDidhZr3kDqa8cD/2wXw7GgfepsDFLU3w39NpbbOIEOhmLs3T7kZFV/DisJVF1YqyI4UZZvM
lXMxYSg5eY1q7h2SIo899ZAbKFjUT1YRfeOEq/7LifcoagQ77jP13qF67rHzdHtdVAE2u+u8VcG7
+aVrvZP02koC43068RVHa9Q+qGAhjykSNxtDr+0LZfPfoVQIKaDQkPQWpqVZbDYc7YdC7ag3J0La
lXEqe7isf06jdvP/Zbl/uqq0iU/IvkvfBiDla3F82YqmEyevsqHYaBMD+L0sJhkR6JO263SVX6iI
lTY5Xw4pBH0G724d5WhZlyqZHC6QfUG51KkDVi5klrPXqk8pFnX+gMreuzWcsE1NXh0KXY0e8qGl
+tcy7CeyQShPeT7kSuiQrpDFsP4Yre5lSPgGK2OztgbOONnln+/8qm+oVmV38jJ9W1cmpTKCWVU3
LBrZE40MmQU7ayey1tGc/TXr5XTjjgbN9Rj23yhWOVWUVX4KIDfaU1/eH6rIj5GxUb9ZfMcOuetA
v1M4xceRAqS9587TVg6bse23CDXlezn05yHeqJYRH+XQ0wX5FUIX54lb5ccAJivKjaDeqlRVuaL/
DK45h36tUl39w6jlP4a1yLfKoZd4PlRk/Q+vHGaPpbmdAvV7P88ezK+2iupQaoL1bfMEdPTADsbW
UCzhP7PJlF69ypFssjATRBb693gw8mw7OkfdJtFP2sCgHEY17j3xsk5hTDVwCEShmXSYSDncvfyp
mZQoiei0tvRtqQ9wz/5ye5VllBu54n1ZKmtXU+4r2xapmHWf9sXJSjJ0ApGL3czgz7+pFiQMuveH
Mg/WdtbC6NTVbv5iJMY3RDyzfRkE4HS6oLjKxvXH9jK4NzmYmqrqNovTUAJtbdVILI1dNRwgNPzo
5xXFhF6trzzdUR5aIRjCaUBwy1PYlizNeGMvqzwwV4ML+WTUduQNCJOzYKDtj3OP0iXHF/GXToej
0rbcr+0Q8KBLSnjie+oyuqHt4YwovK/QBH3Vyr5+MY0pOfGqpG2heB6+Jrwep4b31SRTx0ltqYKF
1bVnc3a/y3nsA3h8U3byNFLxyHlEZ/Lcjaw7JZk6vpiarf1BRSnanUBEjnLrKJuMrVDolDymxG5S
NlFF2afaVgiE544L03A5O9fSszdyE+rGQq4tD9aa36q3JonVW9H4X+oo0I5yJBvpjBN/NVAbd13s
hq6bl6405gqpSrXxPtqzMV9tP5pWvYqo4AzJ3NbTR3cvh5lifUDVeY0aK5oYgrbG1OKQn5oeXmQv
mcOsWcluELhJs1pcqtuyaak1kOFMeRP4o4vs38psbQ82x3m8xKIJyMLkm9oYPjuF3e2lA/UtH+mT
qPhkmzkVh2UdNvyuB9BDshsK2p1YiFqIB87l3ggmn/v4HtRx5Kah9QUhlsBMS1R0A5+bxvYzdNAY
hZdaIVWMnuusH1qh3dMAl+epHhuHNtP1D2rv//BCfRefpgFlON4T3BW1dMG32Un2dWyaf8Gwf2zi
jiQfJA1sH/2j3TjFo0zkp3o1r9QgD89yGGhhuK1UqMncxPnQjDP6SMn8h+275S5tR5KPnlN/Fvai
0qc/KJmFlpWvMMc76wqE1KlQx+iz6SaQGXvNazfBAplF/XdpdrMh3JfGuLKyg80e7QRzN0zNomf+
fTgp4yDkC3Hfu/fwELgV0uGQ5/6a826de7SGvEC+WtYMPOfJoQ5iX+fOcFGCYkDwHikra9BuHVrm
JmK+2KQ3UcfhIpuizl+VMXD2SRPb/lXaoAYBQ6OX9UrOAGQSkZ4Wq1b5nBw0zn9KxF/R+qYmqUyH
XfKrmItfoDOvpNeK4i9Fo3aHudV0qhrEjChsOQkq7YgqvV+BsgoMSh8bgNlXtrFJArVlzwtNyUtI
3XKIsVfqxN6V8JnBdq1r6iYI2r/KklS+klboBFL3QmXFT7F3/q/IvnfDD4cUgL/bBEPGO4ebOxS/
LsvIaKkSfxeO//v6/7TMYrvLx/+akVswq/C3y6eJxKeJhDy0jF4+qxXqz4GZGytNaaoNOYbiEYWx
/NERPfAFFDDZN2mRzRyiIlcPtvMm1Evbif3Q4T7l1wpjNWXcxvxuK2fKpU1X7R8mclnSZGZ9iOKF
ZZJGjsJ4N8dW4K00nqvX0h22mhzKeVmZFhxnquZODSgbp8yv7y4RiNDlk8mrU+/rcMOf+/3i8Nqu
PzckHe8fw1SFCJiyQcjZecpIO3UeiVLdqtyntPHMK7iXk/SpwlQMDkQdxsTbkRhKR1t2w7bWPG+j
x7yHr9nB+asGv1CDdu4x/FJvNuQ9F7kKd4XuCTWbxQ/2rz3C6nJ13OTgRp310FpFyvM14whUa1Qg
OjAbPMSzaT3InhvUxjFo25d7nJwSDOm/cj+fDxn/DBLfzHD4kzi0jRGtbLGqjFuWErjQySmL0/2S
GlwZEVVZm0GcNg59F1CCV5YHOUTrHCFgi1IkOXQzqD7q7gXBAPeMvoRzb94NpUPaei+OduUUxjAP
gv0z4iFdoW9TP6ExVz9FMWdeZqlT8TVMNT9mGupM3tpkME/BdpMOsHXIoYyTc9uYdw+TBPN97rv1
miZs92VDLbaG6vnZLPofjdc554GXBkrgYVqimOqnQ0iWVwghQMdpxU1R7+Auh3MCmsFKq4KNXOFN
Vy4ro6XHh0GEPzSkkWYV8SjEN5HELDM04dvYu1AyTZJtsFBLL4dM3dzHVKG6l3vU5AUwWNjhtzce
S04qxHxYz9l+UyfIa3jK+4pZ+8p5pqqQ9ysaKykVZJg59YPQR9dOyVhGl4g6V9jnjVOcpbuAHOch
diirmsvKOnFmax8Cc3hWjIEqa1iRV8bctzs2UNMfCVkE6k+nz3oAJwLfkHZXp/3dntv1fLcPmf7G
LuNn4CT3eDPtlCuqilCyjNAnDVX1UAt13TRhe9yWU3Sahfbu4CAtoCGgt2uE2K7BxuXAX1S4kd4A
ataLbyc8oMTcKp/sR1WJDp2IRfrAPbmB/xEK0/mpsXtj1dSw9sAFt4Kx2/hqaB3yGEEfQWduUuKq
N/oqjb3koY/K9AXFpVsFm/gXYFb5zg4aBYI1r/ziUclM/qik2A+Ndg78UU3MrpRo1leoqxEQqhAB
Gtz6bgrsEIIiTvLrq1Yr5NIy4NkyWMZIhxzKpnSoY/cDFHmCUHC+LIGypwhK52L4c1lemuUii20I
oz8650s6FvOuNppA21WzTdGiwnZtgxBpteY+2vAaJVxWnFSXsTO4i2denO5IIGWr/2sWWKr4ZHjG
5r6IXO8eZCb9J00x6kNsxNHD0tgFKOphWi8W6JGiB3gs0UqYI+uVlGRwlLYlRPaa0p3XvqYpm8Wh
TS7TyJoGe6vPqDsUF7sbZbeoQXbA3rQxUvPtpzAcUnFd2X1162Q4Bf7UnzzV+dFImxxKxzJ8ExJX
Srp6M/61jDL75tpHVmstvcvk367liAsrbRke0Gw+Qu0x76PRCVe1oNBqYfaHCsAtN6XiGec89KDe
klRbCaRR14TznfVkRSR7/XpSUblkjlrwS5lm/SxDoB+IYFZCgCkISuswpo7D22OtfBkG7UjlHGzc
ajhy+CW4y4W9mqvvRgJTRxSH+kPZmqcm7HaD0p/ixiq+hZnb8JQ0lA9RbFabsVGGR1u1or0Dt8bZ
RXpi3aVTibSdDvl9237NGif+YJSK81hQSJxD9/bB5zzmtQhO0iUbqB+ANKsNuoFE817x1DTmCs3d
Pyu0gl8TQ+f5aShrObIQM3p1Rv7I3KTbTLxrbxxjZStR8hKEXf+SjFm8cTO/3aeZ3b+oRRFfuQN+
lE7ZjIH/h8vb4kWOoONw9o1J7WaskhZas5grFvOc8Mdic5N2exLB16lrOfCbC95hBIlPD0M2mBMx
hPlk67T6vkphA4oiZeAh/FOJRwrjaGkDsbMFvnRxVE35FZkXB4plsgBKFnLKNCaPEmkFyvBWtVny
KEFYwteIkfQFcXxr1FRdTS1vHY7VlhwXJuoKrH757BRm8cy7NMUS+Zzv5VA6jII64Th2HqSpsfr6
orfO6z1eTAoUIZcasOlJpz5O14PZfou9oDvLEE4y3Fs72+tlgqa2a5Wb5KXRzFXi8BKclFFvQRWc
+kcvU25xHShslgB+PiBZ1j9kQ8P5v5pStOJD5bk3HGoW0Ciq976vGfwQ/WZdWSFHZOJhmuoJ3MYx
sj9iJBvpLETEEvbvbVOPCt/YUNybKNvCdmEnZE/tQjeyneLMPY9jWN3QKKnWqLRmf/7niIw1xr+v
0WkVmiRGERyqJG1fmkn57PMZL4UY1XkXHuZh1NaKYjYvRjG2L0n6WTfT5FlaLDRGUDK0hp30RZPn
PJgjPElB0z6lsQ6suTIf2JuizJ31/beBR3ZoKfHn1vGMXeMZ0bFIVPuh42ZgD65/rnnM1ZTr0h1n
T9m6JQDI/0PYeS1Hjmtr+lVO7OthDAn6iTlzkT5TqZRXSXXDKNf0ngTN089HZHepqnfHPjcsYgFg
qtKQwFq/wfXdQw5zxmxp7sTLhPTStSmkI156Gbi/ND961eB/mluQ+zugeZvPojurg6+jfMBDt0TK
8a+YOtN7FC9IBQdUQYoF4Dnl2OrqKEtursF+QZMmvXvIHXM+zRXq2EqUvccBiWeS+yyNWTtMsgeq
X4j4Xa/NNaKf0VeAk8DBYu9FuAkWiRUYnFQi7GrGF3vQxCVFQQZyEz+Tcx5W22unk3Tu0Qn1TxGU
Bko9wWvZcovwnbnfSwxsNqU/m891ZLU3lD/kSjUF4uD3cZti0tNo/do0Pxmi6p9UX4PAQqrV0UW1
jGqq1t5ljrmV36OB491MqZauAQBgLzI5062sZ3ON3VL01TXdHSsl+5PsKlRFBApZzqRFr9ViCLYM
UDPTxZikGVF0UjNZWsdf59reFZNrfxqGodrLdBuFSH/PIIab73GNz+HUGdqrI4evjd2kd6qli9e2
7/QXIHX9A8W12ywrcf7uAyqZIgvXqimKId8DBXa24PTecvjxx7pxihmUvTYfKlDXIiM1pC8HOxrR
nPp5NuYoZbAZGHaqQx2MKnOu41wEP24QDVt/zM9aiijYH/UtChBBtHMLXLRGr2dn3Ezpxe91wR0z
Mx5Rah7WadV6vOlzuGrdxkKOyxzXlReWN05f1971NA+q8sbwbFLQboUio/atN1HnJuFWYjU0AgOf
eEqV5oAtTt8NTyJYPMNzK/mWBcGa1GP/R57Iewsxqvd54gdjmXV13/lpdZCDQ47QyMXFTGp9ExkU
7NHs/qImTd6xQoXoh2sP+SrSi+alkBitN24gV02IAzj1QYmiKL+5drKaQ5c6/TM5icVrDGy76m3K
KKTIY31TnW4Z+k+8MapLHbA7f8W/279VLdNpvbXpDSDOlksjXfyP11KdtTZ7v18rxvDEMg3/1lom
q2sl4jnMcmuj0m7S7jPcjeLuz3zdL205at4671Ecape1dSfQ/pjRgzmgFWE/Z0bi7mpZpNtuWWvL
pEH6VuMOLJemPprzhaw1dV9amlGJpzF9UBPVxVy7OuLgMfDMox+DoBq2Vu7fqGvp5vjPrxS+VGHM
o8cMg+shFJ0NdDRK410v236lenxZ/9mtmtcxet4aR3Aex4/JScXOIkQ/aGVMJrfRBozbjXDwNgPG
Si0w4/66hIJF9lyPjCnGlonT6+g8BlyrGclpRiJP94x3W4+AGXd9sBvCcvpszmhP/RXua5R2VVh3
/zH822h1kWLJ6f02WoWjJPnul2gbj7onD+yc7H2KGv2zNYXfpNNM3xAJedQQIHq1RGJDrrJ1mJsN
259+nldqBDKLu0H6sDmDqALQ3n8yE2Ncm1Tgb1lNoryqa115q9o9uPFh0YXyh28srbHtKq0/irC6
4CvjvQ+iwe2oJqvtkk/dN+jsnNy2185S+mI7l0P7jLD5gK5cO34rG3O58Vh/kBjaozq86gt/fpYA
W9An0cF4Le+a3QD3+Ic4Hmq3nVXpz6GHFuxg23+OjzGK+hj/EV/Gy2V84DJeXV+9ob+P/3jdkOv8
bbz6e34f/w/XV39/s/z97lRuRwooz6Zv/4jMfvjWowI9pxn+MN4KJl2M4L9dHEgZiG/4p38fE8s9
IXIrWXDa9gH1oGQXeMH0Gb02pNga7ZMr0DyulzjmxdNnFHnW1s94AdHuGl/Gz54lD2RPulWO4cpN
a6VNs8pyzbmpB9PFwEOKjepRB9Xx0VRnTWsy5W/dZdKf+mgcDx/xyRhsMmWR/oStM7pMeSreK9m+
eFRV/0BvN9dc9Mb6eTiMeNSsR2RYdlnlN0j7ccBPqzmrpjpTB22gXB5aXYsSCo8kDYpWNXe36pBW
fncbLwfVDOzRXiPx0m0+Yo3Vk8dW7VCbk51phfNKzVNTVMdUoSoLp7NB3t/V3+VsYvXWhC+lZ8dn
ObjGNT4lSJyMmYOdpo4jCXsD6yIH5F/SLD/Vbo+Legaaa+8XGHej3a6dSfTCm3OhIs/mon9XzE9j
zPbGL9luudMT7iDzk4d3AZRSifniEoN2M2HsyoIjdqD5OeIectv01I0+ErjAMlA+9pt6HY4ejIJM
XFSvEy88K1BiW8OM5qceIa5lN8xislubuum/JdH0yUCX8I8svXdRMgxXjgM+Yl54gsjqb/uMdYso
gR1Ivf8sYLgNe5znogsSUMsW0xyw8kWJazzobgQywEDYTa+rk2qNpEbu1Fl918p6vJ5rPGM3tsh4
z0aAQHD4YQ3lIdTzGmbibVNUY7lv5MSSGUG9NcXJ8daGtlWgBYXSjym/Bm25HqvJQu+20rahnsen
1Bjmx9ZOkJxFWO4w6ra/9bqo3XkjjrGGFo6vXboIPnZFdBRJP75OXmKs2AAW+DDQO9cpTxQM8Kw8
HnEpqXli/DxgAvlnk/1RctL8Gj16tIAu0KDkS+v2a9YiVE0Sg9tGGuKJszTh2SN6J4tNMpr8l0x3
UdcswRKTgt86VSveKm3xEG9T/46CW3NjgS7BG0qT8CWjaMfFu1XdwY4oPE88qAOL+ztTN5AyDNEu
u8aRHbC06r4Fuf1QZhBTYjEju/3XFCuuB/KG0dtHaEak86CbJLQ/LkOdFGMbnozXqS3ClOts7ouN
EWCE3ADGuU1nYX5Cir8O9e5TaYvw4iHmuVJhPRU4aFjOm4GqJfV+b4cFO7iplITiRhMLXFkvjk3a
+NqmTxr2SGVh7WZp5HdeGhbXQ47VCcbQSGA7QFEuJcjKvW7iw2a3/XSXh9KBfWO4n5Fo3lVWWP4o
h+6tbIzx1XL1YauJpD3j8Dacy66sN4Pou2dZ58GGEnl8aI14fiW/AIwmbCBfDMb0Gnn9Zw2sCTRB
Wnpos77Jhyer6KxnHewUH+/8WuDMcx/N/qMaVC9fGTgPxsqNUVoWRb/X9DHd1Rb6fXBfxhdT+meN
5+4Xx0MH0xwB58QxrpNQMtGlG4fuSz1BoSvdzHsYURa7GQxwABNI7S81yTfTd6tPKO9nh9AN433b
2d37UjJSA3DpRQN3KuSpkUI8ibh+7cm77kNyAYdmEX7tfMN4XhBHu7Rx4xOmv5AgEbNaY/Ylvo7a
H7XQpu8ASrn7wRd/jHw3PphVbB68NtAfuhBtb4TH5u/ghxDQ0r41oZeBu2nFfehiW91KF8tZoA5F
2SY3/qIgrQ7BNOtnsD/5blqgFR+x65mHyLTX8YW69tjLwMjgLXZNi6D78zq8Nw5GqNir1VUxnsLZ
JbX491PVVgdhWeNJh0by74P0TtMpO4fDeLKTmqsAYIzACCGVoAMyM2NDXsImth+qZpT3if8lsUxs
1bM8Ks7hFDyqPtfv7IeokvqhKcCkDlAKknVqR9ZWlo5BDWtph6jMrrk1l8i+Mdy30HisvH1eo/I3
VcI4zA0lacjsLutgg4pPO4P/xsBS9vdtGwP714eLaiF4299XjkeGuUjFVsXUYdFTwKvAuGBkwqVU
rAvEW25o3ek6wn4TeXgiQzGjJSrhbpVgLfCOWfCPtXAfqN4nd5nuYzITeQ+5WbsPRW53Jzy145Vq
hu4o7nBTJIUnvflLawynUYB00fx0PnSaZe1YdOjvABCRP9WO7ag9kHmSD6NbpyfPFv4qDMI/rCpd
lnyLh7X95NSsTTrqZqsRBeUXkSbZpg3qltfPMAIAJXjrtixYXBfKup433k0f6S0V21LeBYtdARKx
01PfgxKcLC1/C0Nsm10XoTrHQV0AnvdDFbTpV1z8wpXMLYw9BiTVUq8VmEEkQDNcmT8jF4sXVp+4
Dz2Jv+00Aj+ENm7surqFjQHw4OAUwryRLHqPoeRt9PTlHqE73cGah/QW+je3ImdM77Ba5LHILuBh
WsxM6rCan7A300mPYMg2up6N9spovOGfkMI45EftImTbRW793dKnY1UsIvyBDWO4n7E4yKNp5UjD
fZkd7HHjvmFTHTYwpEW68duweQOBhDOEWSI+bLrNW5Wt2AuFb5PulGekRLK1GpW5cL7NzMN2ZJmE
5MvGywpkUUUrL3YbNPymnQYr1Fp79SIfUqRPdqIU8skOtbU+nSP7IrMqxrNmLE4CC6VvZlV8t3U7
edcN4Itx4uErazjUXbNsBijrIHWRh81F2fUIRPtdx6src6UPrbzzFhqZYtIqxi1YTIkcvnz0Fjqu
Cg1piDpLJsXJ97LqaYa7eMJkWq7qJpWHEUzcDnsk/S7t4hj9CuOiWiBlAaYsB5QLu32KPjFPyNBK
trU5iJVW5c4jcixiNY1O8Fn29R0uEF644lHrLIK2vOptXKQwR+oi3hVmyZNyMFMNcFSGp6tIXIgZ
nXtLmsqcNyGEK9aJ/fnarGUgdp2NIJNHWZqPIUl2Xmro+klPW3y2kBldZSKob9UhX4o3De/8eA2m
xQH1GuusOvXcQn2EHNm2tjHzyDxQIZ0VJpfMzHeOhvT9BA6Mn3Fp3SfSN++jUtYXCIaouv4Vapez
DoXJYJzcm4/4mGrW2mlltTPiNEQnGsPOw/Vy3BHB7kz29VLqwliO9ue2Gf4w2hlt/TEqf+SXdvC6
H1pq9yvLq6cnr5l9/qfWcGJn62+GrvzKCsDBRYMSstSLiEoYFDvV/Oi4NilepX5b3P4tPlq9vknQ
1d6oYR+HsiSFYRX3KmJ5eeVtxsno18Lyi+0YnHQRykd1iDze2kBI/aiaKJUbKP6ixDO28lHjW/iI
zGWxDz0Pd/llloqhpgl73Uj8kxo3dBBf0jnYXScsw0oRFbt2DqaNmjU0lnxsGv0VS9LyrEKjh9es
bJOLmgR2r8RtJDpUVCguxkAibjJwrjSbgWQssvzcPcW7FubhznLM8ERa2Xg0ZuRd1YjRbb+S3dKf
Wt1rjo3dDrugwytYL5NjW1a2icmLCC51B9+/9+0zqiRIuOIlsLGtRaQKa8INMrDNkbyl9+bwcIkr
13qNYiM5D2DQ1lXgeG9m1HIr1JuEXXZpv9oB9ie5F627EsS8YXjpsc1N4ww+Ld4nSTLclV1XbVEb
1R/J1jtrq22T17qODfRlcnTpnemzhiHEt1Ymxyo1TZ5t3rSPgzmAV8Khj7g5+8Uk2N2QjXcChPWz
6T2wM2/dzf58U6fSfYkzZxtVM3H0V/bGjG6qXZjjeyHISktkXQMyEbiQm5RAlulTCSwsqsbqrq/m
5iGIhi9qeuUJZ5PbyLILqtdpnN+SbDaPvg/UvK9GeTFdt9hGuO0+27VhQ2Et4i+tg3u02vI0wzGW
g/MHIgcvtpOW73FZ1mu9NcRjMU7hTl1xYOtxvaKLbutFywfMp0anfK7H0Qbab8Rf7EjeilSwieKK
BaiK7wYVr+nb4j1jish7d2KTz2NwzLOZR9ZTNADDGDL3fTCBsmioDxwtVKSf9DBjF4lAwVzpBYZe
xRVFFxZWf8Odo18rFB2o1n49FV8Dr44xoAq8dWM04hD6NAeZIZY0DLgmk68BQ91Z+1jDIlz1jik7
tAhI9lr1mjWkdhdqId5+9o3mC2+DZnH4NYu2PPyNr3VvdJh25frZjtvsbtKsYqGqjc8LwqwqxbFp
nemFvX51CkUSbRWw7Pd4vMQVEO33eMV64Z/iarw2Vg0Vydw+6FkS7nLfiLCgN5OXSJravk/RP3CD
JH0ZhFadHIH5peotjUxj3zHxRFp6fV/gpj5mt7OxFHG69quCe1iazE7DgEzBB/pDxah3Uo7/if7Q
Ris7qZgCiKiO1qYu0AIOdU2Ejn0c2m692aSMrCXivfa4s7fCwfKkeu9wvH5tFgF9koAonC1Dsx92
uutLUI0qU2BNvXVRZ2I5Q9D/btTm7KRCH/GycLr98HOW6qAg/ufUoLN/mSWi+Xszt9ZBGEZy1+ep
uymh+2zsCpV1FVOHEGrDQVQ+rlaQeO7aRvYscOH+wfOy1nJOJf/Dn1NwB9v7de/dXMepawUBpMlu
Ia78EtT0wNm4M3iH3m5jbSOtsjk0CN2uMr+NMNxcXiHlFdS11XWus5dXsCrpbvLAIO9k9v6DMxsw
7Yyx+e6bP6oyGb/aVWGueRvyO0rL9inCIGwnsNu9i4zUxiOtdbda7rOzNGTx6ugSdk4t+sO4NAu7
QXo59ZqT6kXMQQJliobzpMfFq93nn/1kcC5wuotXK2Erz6/q1EV8bfSMV21nvXoHw4e8UWQll0Tz
8yeYQ3cqbntlCUID0vCMo9K7O1SbyXeKV2zfrZtqiP+cHuRIjMWoqF9MJ/vH6SGglndnLq/TEWG3
bkLXF2s3N0FjmHGwTn2yPak5sRfw+uRT27/5iBq9dE2r3YcZhfTcSz71ZuSdSPF0eNpU6aeRXetO
d1vQUnwmK19z2r2YAhzmzCa6jB3u7CP60Id2wiJJCye56aLKfp1j548qw52izh6gJrPEXkgY8DVW
iVNePNMaz8ppV/nxLiG+79hx2H9Z9P4MNTWehUOeBEBYm/7YZPVjgjq1vocT0P3SxDumP2IV9Vj3
enmJ0gaGYeDnG9OyUEBcDnnef86QSzlOssY4cOqS/M5AcXyduG6/U001Tl868klQRGzM4nqBZmw2
vpmBwpPm9DwGZBESs33DgbCmQj7ZG9BIS0IBwW00ubPbkYfaq91lq9ROuzfLdPRTMHraWs0KQ9Gv
cxubaNWrv03I+72RaInPeYaTGhzvjtV7km+mNqhObaw7G9Ka0U5mPMHRGJAOPEZ2YK51PS0R6m4B
5J7BD5ElkVT/06jNj+Yik7Nh7e2tuqHh+Y5G2ZrsY/LidSnILLxSf+QtSL3A+Z4AQyBt7M5PZoEN
7Tha4Y1lw2dDKiLeai6ce7sp8SuaSTdTTUcf0f46cBemNBgibYltwn4MKvcId9u5tLFfb/wpE2+N
sO/UC1lxdEjhQmINx4O00megBmWQ3Kkzp62/a1rkUgj8LV43nY+BPe7iOanPw6ix4ZS6Lc/SaYez
OuuL5M8zd7C1Gz0GKs6Aj/DfhuKOPlx7e7noqjgVicmUslnaR/nBx8rqWjYb+IBua5G8qc5qgYuU
8WrKvOxZFb9czfrCUqm4VV34BxQbgb/FXnWyBMmu16pjXzvlI+XkKBXhPSZ29gajJqBNMWx2FQuW
M/LuW00XlItxKbzG60C0B0n1dqVGfEzIYqSlfHesQWn+dZE450/xYkR+lpdRcTUrlZ618VPsyFXH
L1fnBa27ONGrB7YS/UtbeLfxJEGCLC3PyF80PfYvquW25fcgXzQ5ply+uDi64zVZzWd7aVbgmVe1
5Q1AJ5ipI1qzFqEvT307y5dURtM6xyfvqOaS8cZaMrHmg5o76tywpyGy9te/wUBhJJC4Jqi5HkWu
XW/q2U71DmlgA31c/PVqLDib3MFCUQ7Va+Akh1kX7mfH0pxNBvgB8lBUPcMfvL/GUeXYpOznz/pY
dI+eJb6ouLpOPLWoc/rdfO8UcK9lN3ufx94yuNt2zV0Up/7FEbZDGsJAQ7DLx007YitZe9FwDwtz
uNcWen7DY3LWfSBnP+O2sKMNhUubFRojVEdoG5hVFCiwLKGw0jUfYdfprsCs5EbFcitNVtwx7U19
7BLA3war+G3ti+mYUth8Hsr5oWsGfII6coGT28pnx4WMiEPAeVha11CEmkmD5qxqJfDV8DLPhhvV
nIKk2IZZNO2CFAyi1/fOrlDMHT0K+lW1nGIev7MaGS1LGGL9wu4xwPVWmy6JAOEsOFxjTve5P5+K
ytXeO26pds6KnK31AZFRvl0gIt+73D9gola+8JBob1CIXRx2iaMR9G3C9UY3nuyhKKPNdB/VtXET
s8y+MeHJeD0ZcsFNe2UPY/NYaIV/iKZk3I9JNj3nYvxG6t/5ljjcR9BL+FRWVrbzQF6cSKbH90jg
IifjpM43r3h09LH/2gksft3AyS6+ASigbUG9am5u3aCN0K4C1j3c5miqQ5AO1s2SmAHuvwR/OfVV
1OzrfEd9GM3Hpb+zjXTtL1tNlvdrDAmCM/lry9sMrh5vYk1zN33euRccvHv2PAm/lqiqD9I0XfA1
dIR2C2BU2iMkRW7WBxWkouVdu+0ogmziO3I1otS16Q30TnTTmR/xzrX3i7EUFl5Tl3M3Hn9g7tJg
05DMj6HPhhORlYtqqQlUD/XNuGxVda3qcxa2/brO2uZeDQl4hh3n0nBWJmrAj/ZyCAXiG2GR+kfV
NGWYXSL9AOP5Hso9af3m1UZ9IVxBnH/U+ZPfozBNsUuKyycd7spWz7EYqFBlObrBHB3ZLYWXzI/x
QyL38hSFtbbih999lnX25xUFNZC/rtiim7X350LfYhUqDpaRomnRNMEbQsw/Gsds7iOYBNg9+q8q
PJk66ZV89vfeMqpyzb0tYuOZ3faM6buw+ayJS/RxNyNY7hPOVO1bkW/Uv3F2HkbHZMsLnc4tK7jY
2fhrE3dLbUURylnn04zR0mA150SDcLqbllO5WAGpQ2vULt4hjKkQQOlWKvgxxkS5d29Xub6OC9KO
yhnYENOh6ChUJfwmVzYYzZfJzQR1oBkecFiG26HpvNfOWb5B5SeMxfxLOMR/XFuANg8tq71NZPXl
p6nOO26tQXEMAy3eeEEgd1oN7lr4OHXlkidVMMg9X9nyrUD0pF8StxYUmE1apdh/IkT7YIduusLa
bP7SgyTlCZZnDyJNM8qnIWzFn1KN6kwJLl5VGa89bLRZ5Qa7j3EyGfJ17OTmusCbb+iL4X5aDlnt
kUcPqx99jgaIaqm4GcawSOuJtSj6y9dhftbUd5X9pkZ9hLuJBY4tyvzw0VFXJLASFwCjupp6vVaX
BnhXs0i/VEO4tbg1XLJ2xOeqn+LHAizPWjigUKcGAMMQlfVnw+heMb2MfxQm1VDRc9f1jX3RGxVb
QCs8Ca/FVEqzf5hTZL759RSRwcnHZzGk46aoauteIgGzE23S3vYCRokYrIXQOcjNB15eRmO/9iof
ih4FMyosQ9Tequ4WPijOMMOPlg3iviYdjBRPmWITVz7MvYOPjgGMq9Aqcu+pwPwNo0k+7bg79eDx
3mDmqeEJeZZjKtto3bRDeeAuhexim1ibaLnhqkPXJVV0bad2UzQrs4VJ/q//+t//7/9+G/9P+KO8
J5USlsV/FX1+X8ZF1/73vxzvX/9VXcPH7//9L8s1WG1SH/ZN3ReubVg6/d++PMaADv/7X8b/8lgZ
DwGOtl8zg9XNWHB/UgfbQ1pRaO0xLJvxVrNNa9gYpTHeGmVyaf2iO36MVXG9Ei98UcndewGfi13r
EM9G9xlPlOxAATnbqGZv2OKmwXyHt5xekAnBnRkkZ9Ua2sB9hvYO3ujaa7KyRPLyTnWUYoRaVZfo
mnkIdVky2/adWb2FXuwdvTnrNqqJ1mCxbrw8OY9WVb31GxDV+VtqUgzKZiNbq0F6KuXGJxV6tIr4
pfCKy9yNzb1hBdXBD0u5MswS+rgKFrUHXS0KzqpFSrW5bwxt2hatn268Om/uS1d++c+fi3rf//65
eMh8ep5lCM91xe+fy1ShhkJqtvvaoZwDpq58qKZGPgxa+aJM4c0CTFEx285OWcwnUn9Vo9hNZGym
2RGERvGjWjgz6mBLo8fTJ/0BNK954CMnnqT96ecoe8mU/AzpoWOhyqv36ypMxtcM3Yo5oFygWmCD
IaPEr1GX9Y/F7EHmZUyoBe0lsS2yIvf/+c1w3H/7krqGJ4RveoYwPFNfvsS/fEkFoMdZslX8Ojdt
tzOsPt9ZrA2PpDGzl2Qo7zwr0b8UXk6Bpbdj8tlRchf5mbZSHZVnvaCtGzxBN05OMvenbTrW2Ow1
3RPmo1hWzln0KLskO16b0VI6UPUDnYTsvtcSjGeirIeD+bNH1Rgm9NzTAauyj4qDOhOa6d5+zFWz
Pi76y2Dmq9dVIz7iwQicFelAvu9AOW6qYgpvXJjm5bUdmdhY8m7tVa+zDPkYh0BedJ3hqxkf3VmS
F84a0/nwf7iLCLHcJn7/uvqma5i2cJfNs2c6v39CrW606JlD7pZaXO+GXPdxD0L/x/MhVJJmYF+K
NdolCRp5rjofkr4suze3FfGNmcniIbaT4sHIcP/MBt86qtj1IGF+hFGFIekyTsUQt83JXch+r5r9
5BQPQyU8kqhZt5vUiwdBRVG3rOUWSkiADAY05dQyi241Nhq6zGbKaQ2inhSp165T16jOflbBg/nl
tENw+JDMwX2gt6Ddk4J3fMjsA79N5zyPdbofBzO+K5NMbIGNDg8Jv4gNRozpcyhJUbFLD161aoBi
Ns7aexZFXzUd8LkmvDN60/MzXKzHxjK6wwwwijRnn94Lcp336gyuzHcugDLjz1DZIXKYdPmr5c+j
d51Q1SHMzBxc6Mf8TkIrDEjDxRq/xnIRfJudsk6/kFaBmOwishTqtbu27AGfX2FD+13OUndGql2d
tnPsX4OqCdDcOnV/2Cm133ANVjtd0oHZ1u8iIMzqEKYHy5u0I8XNFAVrrTXXhhdhAQCJ/owEfnDO
tE7ekG+GAE9LxZ2wYQ39yymg5i1q7PPpY0zps2jbqLYjnK+JFbb7oOyOsV5FL5HeVxub3Pu5nC3v
4lMfXptLsrvPF0PJzH7jEVPuqB5aRwy5qY8GPfXKxpmuMH2FzB+DEIs+DyrnAuSfpE+etQVupDoB
3yZ3QwPf3w7mam01+bSa9AT7q2Ww2fmUWYv4Mxjv7jz7g34BLfnnoSgwoGGv6+7Zp85i1cpcvyQG
sDxk23dqnGP80KcuunO71LudCqzZx8CJPvsDrI90stluyNa+d0d03PzSjD83soR4FHgZ+BhLe6LM
dLFkELyQk5ErPzlRI5ouWtDo4VbiHUlZExiZX1d3pgZvAElarLPzub5RsQIsJ1qXRnVHpuJlqNCO
aNiBhlu2eCR2wHYeJkSKw21ls2jTCnARap6aos78KIFIk/G/+bjW7CEIn/Fj2WZRxhubgC3bWnMQ
bVyWy1ujEzy5UY2/wHIob+ygce5aVzh3UwKa7j8/OSzz7/cl0xS6YfmGbloGDG7r9/vS2AR5Fw6u
/WUMgq25+CgYy4HMW8+2nzMbcbsAbNpfwdobo01DefyXmBrdgw67SUvNQm1kma3a6iwakZXX55zi
02wiLdj1O7LfGVtIJ700Ebc9dZBjkeCXoc6RVdB1hHgYpdph48MqCuWNmqPi1yFAiF7QswpR1GkN
fVXaBXw2E6Pr//w+qeXEb/dv03FN37MdzzeE5all4i9PWLtOcDfWnOqLZiXF2iUrtC/rCm9RgEzv
0kbBDl2719Lz+hvyyegXLHEvQSlRr+z5Lpu14D60re9D5Uz41LJ/YTnRnmwx6p+SulqpeBSY8YFs
aLVTTaPAIhQExzNZO/NsRWNzvWxtVCzIOz2/zHaU7zJhDBgvZPFOeKHHvTd1Pw3IG6ULKPZv8Txc
W1Vffg6n1NsOGAMdM3QXP8V6eQUYJ2iVXuO4mfefMvLJCuj7t/EFcQUY9mMtQcfhJm688mmpS26q
IrZ2qqlNXXkHK/WQku+qEF4WMLwjWR6TvqyeMMimwtK1P6ZJM7b/+dPy/m09xLPWpRBm83nZgjLG
79/qpm5Njypm9EVGPU7QRvlpdtrgIclr9zKUzbDq7H54H/sI/EDoO7CVPeMFjZwdltjDuy3HbO/1
It7bVt5t2wikiwm+5MZYDh6VtRvVVGcqFtmCWo3rnhKRFvesd5B00fnZ1Hgh3yMWiF3syM1lqPXq
HBjTcK4wy3jpJvsuapL5DlGi8sUX9g/qHd2takVLkrKrovZGNfM+HtaN7w7HZplZh2zVwtl096o3
Bje+NfOm3YW+yE/RAjkDA9mf5cInchbt+H7dtUN7BrUH1FJFVN/HqHoQyIh77BaKFqWpPhm+c9N3
lvpeLhzqY+Q2H3mOVYc0aUmmZDopjFRnqJnKZWjbhQc3gJzZ+pN76yLlNq9sq3Rvy8a6NKU9Heul
Q/WquNE57v/wwasP9tefqSBHaRu6a+oWmzXj7wvhASlqOfih+XkSYbMpnQpEra0N10PKFx41Ev+1
bBJnx5YiuXVqz3nIZ4R3XQQWVYs6eHZnSws4KFvgxVRKbsvAildFC65mGpAyUwe0ooqL53LvDztL
YzGK57iH6hSplvEiWRIf//OX+t9u1cI2db7Opg4T1jRN429LyNSya880EuOzawSfWkjNtx13mV8O
44A6H3xHg4Xc7K5yxKVvQY0MG6sI/Ps6F+UuZXuPkRIapHZRBqfai52TDoTmILN5vg3k2OwqrJnv
oZ8Nq8GcupsqNsjFW1V7AHQNSiibt16QB8f/z9l5LcmpZGv4iYiAxN+W99Xe6IZQy+C95+nPR7Zm
eqs1oR1xdEGkg2pVQZK51m8M8HsHWSrUqHsvZf8t/a/ej7aPcSTW4n95pf3x8AvTtYSjGY5uuvPm
/dMrjQXcxJ59rL5Eafojy66E573zEEXWJZyxPBKfY4o0XqF4ZK4+2mQpbh1x0jDYej+hRKNmIYvR
NIOI9XLcyAvIwbIDJZs5+uEdR5LW4y+od4fCQBmMAVorTn9+h3/LojrUs1TTmKx7YqDgDiCMCgA9
cMNEfbWljsncZoetdn4fAurrvarPQ3w0VxZozY7IwNbZTVWnD8IxjYM0G8KJOLvxVbPZmYjoQsCi
Kg9ybJ7G72NT8P7OwiyDducrw6aPRA3d12m1RTuUZ5DyzpdATbCndwDjESGx2cSaL0bju1+s3m6W
MBdQF9F656ZKEGMVcwdiQ4SD8yC7gqzxr8XkIbo5d2Qja7zGGzEDN4P83A7qHB6iI5qKZwNA5N8f
E1s+B7/NARZrGhdgq207gBD1z5EBJCsTDS3bL9YAcrysQ4JfuAusI6W3n0rD61dmXVu7YK4qPRhu
VW+ys+zl1Y17L1HhsTDNh4wlpmweLbBTvNzeUAO1n1oN/IeTG+pSdroCGxaPR4XD3Ovkt0HfP+BO
VF7M0rTPph+KZYuy8hswdxhV+vgy1QWoP1xT9lnoFw+VUj3LAZ2S1QurHZtb5B7jY+BPyTrxBuVr
Ey7kgFxk7qpwg/HoFZmLT7zHq3++NH56D+wDrAdWMfpu0BXcyCTx0kktwn5+z++LzNFW1aL6dpwP
0H9+tVWZUd3KA1Ip/2yTgz/OVaKufh/30SYilJJYU/x2rc/XL21QQWwnBdnze9tWLwGckNdEx14o
Lodsn9eK/dJH6MbX9mvXwKFLOrVCrcmzXu0SO3AoiyzgO3AlGIwgckY79EqoCXVm3XTZgOZ1AjXU
dct9V5D4Qygk4THRfeyioftH0OeqsT+y8OiDJzdv7h0B9kXk9ZMLQeA8GY1zD5xNX/cu4m4hbsT3
o1912NzhexQhXbFk4QLCfGivcuww4eCVVIoHa5WxvkYyrMqnZCF73w95szTcaLpN2DiezEHTt+K/
QilS7+ST/MmHyApG2tMWK+abjyZ5wqfzP1U/Xa6F0bcqTWEt5LlSZuXjeimWYwe1wNIot5t11+f6
jVloDQkOPlafS8PcJnvVwhXvpb+Py9EM37gqOTZvxrhbEu4ui37uPeqtZbx3EJvWTq5EyMteZx4t
S8XgA05hXEyOaNIhQUysxUBRq9GtPOReg5iBF6bLGU3z3taYxrS3sxkuPI9r54PatPBbYnH9ODWy
W+UipnbZR6NYo270aDjueGurU73U+q7eyqo8DJnWLvrOSfddU0y3sk1LgQcrkJ5kTbYXo7vPnWI8
fzS1ZoR+fhvdZLrZ3JjZD08jVVwnOBoRah1fsPX6Qb7Rv3EVzbgbtODSjPbwYpaWDpoG9SYcUv45
qo+ZaaBWXsa0AJcPY3AZjXpaLhP/4iFtdueqynBf+xHRBlKGW7+bhntRjvpp5h86bpeVxCfxgALn
AlKQsV2uOJBReDlp8b3gHYEu/3jLdrm4V4e0XVtaL9ayOrpxeJuN5VLW3keMpbY0fKFsYSwTYvSJ
JSDsZVcb3TP0Yyg6Vn99tsMm0t6ZhtXXe9khD0kP7HPjmvqsZdVXCzla9jS2eg6SorzTXMSzy8bs
z7HtaBevBZAEiLR8SxAgS5F1fM7TNNtm6CnuTDUvHrH+upUDvoTCtw+BXSshanTwOtzGOA+OMxB7
GocrFNj0Ahlg8T5CYyVzVGLj9DFCDvOLDBc1qwGZbKgOi+XKIYoQYE0+mMP8nSXVUfMRkQ9SqonV
ePss6/U1ag0lypoEdOzBS990BHTK2Bq+Y1QEsBhLzbtu8pHHSRtr50XqyNzr2O9DEp4517K/WSSV
JbviJsvScc/7OEWx4rmF6YVJ34AAYJ3/Orhz9aOtSA1+xplouQHh5i4CcrkvWPUtpXJAWtno7qkA
MaMyt6+BymtZKgZMY3Jnp6U4FT3f8lT0KD6j2vhlcmbKkqYMl1QlpGdgJiIMNqkgv5dFo5Vf4A2B
PgrcHC5N275CzbWSrPwyAfLfevVUbGU1EYdi8ICHDWO5m0aj3siTkYRc5vDcnntFQd7Ji8e1bA/q
cNdEmvlYTGp3SHrDXMnLaJV9URPChV7WIx3QojuZmJYBW9AbXg1sjBelLQ2KpvEWI/cvsl3zwW6D
75bGBsNLPByDebhoFHXnYti3lqMK1bwatUXKFwT0WbcKBcXOfngdzQYJgHIR47e27GPHfLTU1l4M
TT29NH4d4/YUjl/NyIe3XonvepTtSJP4gDCVnzncyIiAzrVkxx4sSHNv+jytfsR+eqsMnX47+WEG
Y9ocbjJg80sIE94mjsWs7au03m4UTc5abwjqtRcliwr9xKtrKpm30DUYghVf6SbOfFTyo1cRqC47
rLJSzl6vKefBRgcsFuVRNn20y5Laez3/KRacnzqMQFfWEx+2rQYLh64pvjpJiGyPoXiPY6YnIJpd
5cbNC/+WHY6z0KFwkImlzfL77GKK4JYU5SlS9f6oD5pxVRvfvOIXEs+ybGvZJA8pQBtsWob2QCqS
CHbLksFVteCxjwHcAn2JQZG04SNKHfY17krmKzotLx7uff1HXobhY6GKauWMKZ5H7tCch/lQiAh5
h6zaqV7WnFXH5jCXZKccVhp6sTQh8a1l26dxZTJge2k9QNrRTpVQp2PvpiUGOnX0MA2kwX3AFz9C
fDMaw/vRmUG48JCeIt/qT2sfxNj7SRD4yk2UaAsTqPTRFgjHajDSOgQr9W6nGM3NexVVeeM01qjD
LOy1Ad/usckwMKgKHpPITKvHEqLgGmOwYOv4VvmY6chZMqvbuMVQFaWBkaiTI3o5V0PbtncBWtJL
WXXarjywwIzeqygqukd4ieCP5sHpZKlnUfjfE/HgxZP6FSj4twiI5utQl97Cr0z7IalEvcodK7iF
/Zdvon5Qz4NSDgT5R/WQjPxIiVUgsYKfz9JSRXsDwzbeqfzbW9rYXCDlmSu/GjU22d13TQv6nzwa
SpUkPyNWdosYa4SnMhyDdVUAEf7pZCJdxVbCE6BGlnvqS7HDZpEHoDCsp6zM9EPhjePNXCubgm/K
D7JHUMDJQtH0CRFTNX20fQNItK9UB9nrahmai+jaA4mnV3RDj8qdO21klaxxtO0J6K2nMUsf0aMy
FmmrxCc3r4OrENpPJsPuOQzSfFfAs1lbCFM++7mrEfYrVFRZ6HW74CSCJr9rMmYQ00fYZm62S6M6
wmaWE2r33KB3uy6GWt3KXm4WVO6TKgGfxSX7flUBU3oykNG72r3xj8+FFJiu5Tl6O2wE9oyW2tV3
OI7lQJNLLLtiK7z4SC2unCqtn5FLf4aZxP0Z9Usy3u6bM3kAteaTTLgn2yEwsQqfTwockFo6tsbP
U5C8n2Q5/dKpCufN71MEKuyovvPnT0pF8M9PAgRXP2eV/2wpvvIjLbt/fBKs3t2kWAvmUhOU6JyM
lyl6eajSZvMvm7w51pHLZP17Vp40mjBUi8AZAKQ/4zxt5hWBosKnsKNAR/izjY+iysRTKqLXyY/q
K8J/4inQYxCsdfUwlCx9+tFbyUFwsbE1Bmr9fkrQjIfIAFUkqzNgcosKnc4PxyWcQelXaJPoO3lF
JCJBWRQxSbq5dwyja4wFzY3GrvxA9Ce85LmX7YIEnwVWawh/mFN48t0kXwQRW8o8HGCXpgPOWIn1
IEf4wzOab9297A+wHeGzm4ushRqvonRUk8PoBk9O7VoIpujsxlVr61W6MgMJnRPcUuhBc7VWsmgX
x1EE3oiqm5QD8pquvZNVo7FghhaNOAbOeM9E/CQcK7uz4y67i9lygMQkk9EVPAtLP+LhDbP0KHtB
jLTnv/+Cmv458zBnQl1XNYnVWLCEzE/hrMhmNilrp2eHN4xbAoSTTvZ2YmL0UsSxGsy0o3NrqsbR
qjJuKv6vEO08Es3WaN542ZtQneiuqPL4rsTEeu/EZkMaMYJY7qIlqiJMvK3VUFmPedG9qB0v5jbV
m6tfO6itFNM+UUT3MnX9tJtMYJwB4nAvpY7yxkQI7GIZOOSAD38/HXpIs3dqHp1+vlrRwpB1Has8
99iTPI3As+XpdTHlh4IsOgZcDCtnOEVmpNUpBX367Pz6TNet46PjZsZSjvJNBP00ZsejvAaaSCQ1
x5XiRMNyIBJ4I1CYuykwX/CZ3i4fTa4JJkYfEG2TbfLgYcWzMVDXfT8VOWftZJTWs4qJ7snHX3GX
6yl6b3Ppo+1/lf4+zo7cX9dz/1v6dJU4dM0t0Glyrept3SneNgrCcMkGbZp3adOtlgbJxmy7fPXR
5mvttOpaTV/L02RHZ4hyaaR2t/1os00HwbRRlBuzn76DA0ces9ZMnjxf3Zs6YazJ7FGqrkPnDv33
fGllQfsqOvMB/FgACEdZ0wCBSXXKi1529Ze/399/JPx1nT0CaTULFjphW9n/j4RRZrHJCUUTvCJU
E8YHy97VevYAwav5YTnt1hxr7YvqO+YyELZ+LdHU31fBZG0h++enHPX7RQ5wcAHCipt8PijI+q+s
GCSorIq6ufz9T9Y/Z0102zVtneCmpTuGY5ifAmeWpvphQFbqyzQOq8idaiAiHIykwPPZtpsd2+R4
0averzZ1sLH4xs9uIVKje7Wz+gi1D7i5BsWKNALkqTTtX33w+ovUTNVzj2bYvTKmVytV+9ei4gcS
WMrs0mAFbbrwM3Eem4rQ5mDgr50nvOQt19GwTaRHluRBDgSp0ONbFeb/AtXQnU8TE/9xx7YQUbZs
g6woecbfk0ew6EFiZLP9gMWEaSZlfiI/489G3hTt+ZAKPz95BZxzAtj7T+2yKkd8jJVtiZmj1ZoY
eP3NF/k07qP6cW7uQtyB1RShCWv0dzri5sfAdF8hDhADqY0RgwbbNzeOUdM7D4EJuhxgzt/IJtBa
w56ZdEKblk55kV7Fxql2QmOHHN1wpxZlj5jGjRnlXFLpuDf9qkW1ZT5BXkTxymABfMI/yovAMBsv
MdZxstOs23jtFb0hEyXHhBghS05gDPF8kKWmNvIFMsvt+lNHlqLVvpADLR6VpdAQkq3awkZOL56W
gR52D3ZijRe+kLs27VD3mg/l8ApjKr5/77cIjbJIrk+yDxCLyLLmlCd43lhlg5arH2h4NujqKdHK
XyXZJg/x3PtpsGyTvXVj2HvTR52mn/ziqLotwYcxuTW1oiAu/p+D7JwcBO83uTEWR1n/6FYjJI1J
GgwkaV38dpVJ2ejzm1ebDyr4lUhr04szv4eB0cTnqcmu/ftrGJD8BrPWFpzC3Du7+SDBmZFJBFUh
L9KVqXprthvZJ0eF6VTtUV0dWajM7/L/9alaN+5Dz/j1qVE6qEtnMIFspNOEgi4GjQmSe681iB9Y
aYV7hbjpXGW1F6PyKnqi+DoCDKduENk1zZqv+AvrF1TljYssWZ7BDhCXDKssDLaJEyAc2RGxz8dG
oi7XsvpxkGdU6Lp+NKkkHxatFiOT0vTKGSAQYmwiczaBailn2fZxCCw/WPpFmByIHsdHNLxwAJxL
8lAr3pgvZJGsVbJBG/UatUFyivwMBSynyNYOP8OqiopqnSKzgaoEetAEuQaIb+1Pv8zRz+i77L5u
iFv3o1DX79W6bW9dbIOEbnj50swqQi9l0eFHx+DA7dtLFk0ngj/J2SeHh+yp6Sy8xtCfh0FY69as
p62s5pgDLoxpjK9lUPtPFSsWzU2M52QaOwjLv51ldTcpJBmWm01EXEDUbzzNhxFw37Nn5dU279n+
5HlQoGgZ3skBKL2NCzvwrJshdLujWeRICA9u8QYadL6AUyjOKgM4dURYSNy0ozEtZAdQsVsiJc1j
5/kF6jIIysYZ6PXQEQc5wCzRpFYIunQOfqrFMk49o3voXTatHhpt7JyrzUzC+TqsEE4EZBVDYGPJ
rO+8UBhPRg00a+6OnBg0t8V+Je0ra+0E5nCYwcXwvpCeUwLlWErFuUFdZTbiWZKY4RfxPqiLFF6u
2xyH3P9F2BBD9518QnGLB9p4qcqS9BQQzNfamNZa2ChX9BbGu9ElrlSAId3FmRjuBCqLt61xkn2y
pdLsAnRSYC1lldjFrWEY1gFPxWBfh7q+iVUtfxmzeiO/C2tou2XQTPUlTUpSeKNpvn+9CDGvsizP
XjWdhxpXHnU/BEN5b2L4JM/MtBgJtMKEk1ADVFIM3127wxh8gavx/kMID5G93kGjU8er46omZba0
KoQRlA7Jy8xA27Qu4clBbi3d98IoCzgJvRf+2zWq/58xf34E18nqtpqXBR8fofjC/JfXsvjzrYwz
la4CcjVs3XI/v5VN02/c1GqHR8OYnGuctFfsO8pXrcUfs0OjZSurGbIdViUImFVkBpd9Swhy7Fde
7itdzNdjF8sMQTxIgkoEJP4/JcWwXVYZY7SVpffe0vqX1CQyJb9vW+eVFWlJy8YgFwiR/nnPw96h
Lgsw1A9G1SO8iequWunazjYQ45Sljzb3f7TJcW5+xTV0MSopWSk0Y5J9SHD60E0lkcfE9Q6dKPZj
NkX6Vhs8ezO2vHne67jTbNAzRhNlSF67tklWel3Zh9JFUNSs7yNbSViVWdk+DMKU6ZlqNHbfcV/U
bqAy6ZD+wu9yFBGAdK07OJnJauU92EBangtglZuudirrkgxZidZcWDyLlvVHHTT4P87VsMhXvu5V
D346Gbc8f6z5ZoDOaOO8lLs4bgbs9JzYS7YBSk7XnizvyfaGjayNceteZalqHRWVMfz0Yhv56YVs
VKz0FQUtb/8xWJ5PlGqjzqe+j5XnJi1vY9nYDbiOh74OS1bXvK0fqiVrlb54JgRsgwQokoP8n0Su
e0fm0iB4G3aPXZMR4eV/ZOFXsIRTPqC4ldnma5GGX4NoSr+FU/RqVLnBsn/wuEEdEKCYQz7MA0Le
E4+hWTLV9S6QuXm59F6Uaygxxvyy2tjWS0Pnj/hYWFVaW3jLj6UUCqV4LsCO206tkW6ccCr3rMed
B9LEt7oe6l8L04tRTPT1i64HxcUva15Cc0cbTJeCB+vRVTN/b4dVtyl7Jpw6+ib7ST0H6ynBkt5o
1NmbwevXOsv/S5Kwrug1t/gq3OgZlleHrJ8wDyRylZVs51tfRtgDv8xaqtu+teutXbjKS4B4jRyQ
4B+1Fr1eHdBXjx6ykADNfEHVN6qlM07OGfawfq2LjpTM3NF6JHxRslJuhVd7xylNy5WVmu5N1MNw
QZf0qa7yGvmywn802RsUvjY+d7ZdnMbKQD9pzMZnaB7hpgn1DEQ+vWGBsKqC9dNF9lZwnmwje0Zl
abhU2CawJWFUHE7TdvQVxJDacHpuojZeqtjfHOVJtuuvW6TbHpS6V27sDCdZ+cHwXva2G3QreRKm
i8mq8Rxrj6RZfa4itFmmcQLYUc+7pjDSHz+q+ET9qpaFVx0JLf2zKnvDipCDPLeZ3ZXC0iekm5J7
dA0S/2bgHUK/M38VefV1sz916R00aNzK+o8+eYbimWs9tlQwIfs48zzzpRzqCskOBOcAqhKyj0nQ
dMLaJ/ksTecVKr5SdnQsRs+8jyfn7r09cS2ibiCJnWbwbllN/5DtNUuSZVojCABpKblJm6JZBDPU
RBmxa0kDx7haU9lfwMniBxEhq9u1AGsQ513bWWMf3ov41dgHWfdIxmyx3UQjh5csYjjGORuRsaxL
rHre28rSOofqpBz+Aa6Z23ztdgTS7jFZsHwF5dZF4VvV+3d25IU/ur7c4lScB4sifUsxCI8WRXtl
Z2wGizyOULTwpx/16F2tyunfcN/5PlW59iomY0AVDIG7gbD3ApV4ZHY920ZSMGEHAYHN5T2keuhp
dg5BrrkoB8lSrTd4RTlOupRtSgVlZqEEXCOV1yCDEG7R7/wpuz/Oc3qsx4Jgytedlw4LF5lzuKax
v1as0riwx1Vhs2raPnOj9gxuC5k4M6jvlYC1sjNV3ReU4q6eD1pxoaz8rOve2U3hTGqSzCbJYvL9
VDsGE8ifmf/UjFhTWHqaL7pqsAGgcSDYB02kwLPO9SMWIpBZBZe/QUGtO/hB/aLN/mzy4M5M4tZP
zxjEK0fZJIdaAaKQHjqnq4+xdoDzoGYGuySqzJUQo38VaTPhXmWNONMlxrmJ1G4t3Dx7wBdLwL3V
/Td9AAJTs4ZedHGxipH1+ZYP8azApxmPboj4obxS5Wu/rpTPBq26pYitpVTmmdBWbobB2ZkrCcvQ
c9pPCcJufRlualuZfRHosRMjgoeIP+cSJCRRk6jZUUhPw1yKtDI9+UXV7HIcCN9LwX/bPvXmft2v
Vaj8oAPUg0tsFPbNXAwsVT0oJgdZlQdTdzJr/T4IZUNTYLTBUCe2tGWuFeFNh/Rm4ujJM5AfcXCM
tl4JC6ozehkogwVEB6CrpTdOouPDOnegh1aserd1DqUfuE9V0i4TyxjwSIEikfXduJFVcF97nOTM
B7x9ItLFEMAS1Ldb/Fz5qll952HtfcG0PVym+SxQpujVJkvC7IQsL1hmZHe35eR3t5o7jcsggL2u
JiQf9DnC5M+xpqYPjb2TVc8fTbLklL2xCmc3QxXDHy1OnROO5A6bfnhzKM2ZSzFXZZs8TAUrlwWc
QywiHcT5UAy6rQiALTXyYQjpFkgpyPo014faB8Uk67zF/1P30+rZUDM0vzL1RQU/nFZq9pMNIqKd
mcl+CaBBEBvWHVhhaxM4RXi07NQ/t86ccFKa6rHNM9QvUPb90b4lSZz/zAQY0qoSzqPCtAdwIGnO
fl+JQ26n8TYp2/KOXScSH2mZvHUYbsqztK64+iOzFcA9b8nUuv175E+Yv9OTyBIari1UwsKuaeoq
t9PvMS9ilEHnqIX3zcxn+YNJ948psT44MD9F7ddvaTytX8wWmesIg/VlHJ5HgTWeVkMrVkwtvLZi
2OOEhOVf6emsyPJLGFX1vnVXul2E27TIg7sgu0vi5prrvnFQFVM/EC3A0CUvkmXYtSBgDEgZ7JqM
Va6OqH4NicrUweVg0KLxuWmfNUMxVs2Ifhtxu2YL/YRwsl5BqWkCbC20gzWDb2wV9hSC0i9CQ1wr
01+iHyBn9Zspf8SMzgXpg4KxIL+Jc5STnVTN07Zp1T4q7oRRkU8CE669uSObmi4hVipHO7on6IGq
t+jrqznixOV10JFCVKSPimqTckchdZHh07pJQaaueg9/KidIlp6p5Ruobuqm9xJ9M5nfWkNk+45Q
y9omPr40ETLdEAEflnZVsPY22703hckOLi5YmQncUGzmCyR6IXTioaaE/Ml1To4nNtFwTsvFoIbT
fY9odKTg3jgGvPOh96IpImJ7DY5JWQO8Kzaj7ohFHPSk7uOmXKkIsuH8gJaM0ouvcY5kX2dl5Trz
vWyhKGW6Sn1R3EWgAYEUiDMi1uLcwAWLtbDFkSFYonAzHAAcu0ccDBE+ryGSkTMM7mNIk8tkEIQc
8XUDhFhWe3T4VuhhksyPmv2Ejj1iDcXCGogYRFP7LVVL/QR85s0P9K0dsGayyjzKFl43lgei4X7j
p6dUN56GyNIPfqPaq9hEvpdVi7+MNLfBO9KqybE8sKtLT5D501PJJD0GiL62MDKqyCvuA6N4MM0m
PZghqWrPOBK+viKLZb0w9+4DB3N3fMedIDvnuhU9V0qy1ey+x9QqrJc56chbAzBdVxmLJLBBPxQB
BnA46MGUjRZd1zXn1jpMwCDWs5rnBlPfc5s40znIAagoNllxKGynwsNlVoW5trEHwzwUZfSUp15/
9kaCsjGaGY5Webt2FLcO+9EFU7KzR7YUUWgx3GtR1V7kQdgoJw5lhgVfUAG6KlX9qI81UDndPhVk
Y689SJTVaAXI99vY0AK2XfbetGjUs1865hM0zYUTBMeSKPZBSZVhP7rdawp//GyIAWy0zs+oA3Bd
Ch1jYXb0gBvBT666CoEEb3LEdmAlu0qFvQwV/Zval2sRCl4v4zCc1Sy9aeAu4k4PvhaSPPIYo96s
4qzFCD0N1gQs3G3i2/kKEeWVNfhfLaF3/zKtab/HDJjVoALopmYCBoei8Afpksiam8fw0b6nyGsd
UAC0juBHVriaR1gEJagzYR3iLTJYqguChx4+3AkG28KBL2g6y79Psq722+Zf/jW4hCPY6roaqc/P
TPIByLnouL2/u6yJUeFoK+yk8x+dE8wUmrFZTYYbL6wI3RBncH7qSvytbZrh1PbutM8NZ1uqNito
glg7VirDwVMC4E9NaG+0oETlfELbsO2CFxBJ6qWegktc2xpQgy48p61Iti2+EOZabsYxTnxW8tBb
iCJ6CNvynjnVXftFn+KvlZjbStWfwwTbwchAQ8ywYjTM5nB31LotXxeSOG1pqWvN7/ZpWotlYKrd
cvS1CucoG1LLXK0sK1nXvX30ISLhQpAu0gFvQmQjf7pNGGzNsHkV2YTQX5Hf5Y7hHoSvHfpQuUep
KnqKuYcWmuO+pTnSdfrYqkdQIsYu85nOciWJtqYnqmPkr6sZZdu2P83RuHJ3wsmqkvXYo2ZaeXF7
EmrTgPB0sRBQi2NTts05STEHtvy8XaKeGy9i1QmJWmg3SPkrZBNCfDPrcfr5999f++Mdy50434+g
0w1h286nd2yObqddmn72PbPV4aar3AKzJ8/ol2QZ7utAsEgviPGK+e4syjy4NZ3oX/gx2u8BKHkP
mrYJUZw4GqZIn7HxaPNltlu52XeAeOI5H0EY4qZkdwoUtcZWCENA40dVbV14fLNGZxY/cZKxtwFr
PJyD4pOmxvEhBnfSht0Ij5633d+/JvHHYzInSwF18Kzo5CA/J041xa4HeLLTdy1PvmGD1pyAOyTI
saU+sE6kVWQ2V8TVGWTEli2Lvw9GbVgTAwYv3OfOJjTFG0r+7XnAXRYtlVE5JpDwozFTV33fidPU
46P59z9b+xTb46tFqluFSekIzZ2Th5/wDFrM/gsgkP09rHg+1Nj86ra9WOHUh6qG55f7zLbAlEzN
kxmsiXbvURvXv+TOsOddBwsW4z7e2kV/UbpiQbjSPdT2mCwiBzF/1P+XGrcVa0dHewhLTV2PQb5D
UEldNbV/1BzEGjw8/6w6XWE4Yu0Hf6pXhBqdbe8QHOubBGGSFINN3IxmXezk2VOGbGP3yBcHJHeP
JXjLdel5SJf4YXeyrZEECHlXOL54eLZ5VC/KaHzLDJKBARTCZayM7Xr0B3uTm07Axi3vVnXUldAH
R3fjt/omyM3qVu+bFFJ+Yq8HjK42nmFEvMJdlnem3xMOmxoIYnq5qgy/WXoFKz03+gqTLqjLN8Uw
zHOZsCBTFPxuNQenzRL++8KOwpHgkfcAt8zd90b4s2WhBM1HLjaHcY9mbbEr6gb4LWGKLa9Y7YDo
bIjK7jdVxwcXRQ296jCiyptgb83JKYP9KXaRIZaMgbGve39Y92h+LV3LzO5dZMx3btf+MNEeTFkF
CG2nwSC7KWqWdlcQO2yIVICmB288uaKId0HZa4uxM8KJ8EK2NMtkOeIVfqPbCj6sJeKPveoG2YJQ
v3IbZi+ZQcYf6wYtPWJQyWIq01Z+/xN17vS+zg1rZ3T1tGyI2aqmdoMi/OwLBP0un5r6X95Unxg0
77eygZ6ETbzaRafuE4OqVT2X59L2vltVGLD86LJFbCvuJgays9HUsCVL23UXyzK7i+FrGGJG/jFP
4Mwzt2wGo7vvZoc+qH4PKT/K35808Tv2S/51BNBh+GiC5L1tfCJ3aqpIqrQsoh8DZoq4YGDT26v5
LfdJjs372O+EjfFYQepkWRBu3SRavdB7wMlSeb+YELKKRnw49GSja1a9AaNApC9s0ttczdy1OgVi
M83bkyzuQ37+RF8bqYltXh48N0w5//Lf+WO+s0kumC6AA80S9h8CM7ropyke+vhHH7ZXYMPaveYC
d69AGC893pSrsa2SmwY1NHAS3VITI4w0zdGWjcmErei4ete1ln8ZnBYEbWzrgCCj7t7uH9zceRv9
sXjwyfn/G1jE/bya4YvXBZkYXXdcg4nk9x2jpYV1WmNZ8EPxEb6ZkFTsc/uxSSKWCsiXbqxBDItA
8fI9nB3SQ8Bi71EbvrET95BplrmXm6lO1c9KPYDXy/aixy0rb9nvaPhTLHzQlXbT12ddK/YRgcOt
5vizYAnEGhTT3EPVT+pC9+ot1kDfRpBir3rsAFxpqnOUetWW2HD8kHYVYTMm06Ydnv/+y31CsMkb
0THYvDmqKcC6up/wMlPaopwwxNEPJxX12o2t/6PuzJYrN65t+ysn9A7dRA9EHPsBwO7Zd8XiC6JU
IoEEEn2Pr78DlI7tkn3k68cbodhBikXuBols1ppzzIQVPMb23Xn3pqzzizPrzg6v1PuiERQ1zGdt
6exLMbc73EsAiKf02pxFe2UXaQ3fWn91Ca6/Mz3tRGLhqPXWC2Zf0iAxa0SoF2XQdGoMKarAPsmS
5mYt47dBDMzRMYcqfK7PMb6eSzvAIv/z98r4+afrjf6HTYvhMUgd3fnDnNBOhd15SVm+K9sWEUra
6QY3sE/Q9pi4J8k287aQeYROprz21+TR6tOPuFmNMBeGvVeWn1x/PlQ+pV3IPcAebJSV2K2yYcjv
mXnjU+11X4lgnq80yr1eX+yk1t4QqDwDqqA8irvxxuK13VkAhyRj6+hbCZn2SrPuZtp9N3n5Vbon
1mlFmiU5DlANSt8M7NrD7irM58YZdjE9ejO39Auh5Gj5+1FA2iUlbEA3U2KPr12WRupexzjJ0nAg
NCToknJrfnDEWh/sogwWy9EINSlApWDQuQX7UF71G/UoKfyGCHuA4GhpeGH2oL1oi2oiWhS36Ber
G2N+6vtVHjlyJtTpHUzdRVmTMjyqECG4Ea7mM1tCJJ7d9D44w8VvWrJ8WHyAgQc0FfNbxTY6WBG0
7jIST4Ji4/A7dktUcVPesGf3L55TyQtNrCroc8s+6mk8nxdv+ZjlYNB1KPVzvCW6xkb5ng4NqAvq
mAGhAfNVTUpH3JBL2cP2m5nZ9za7LixyFDwEcJ+tFGrZWwVuHN2A6JnLPLZAxTL14lgtmZZbAq/h
UXNDM4Q3Rr906dJdW+MHDfr+VrEZCsCInGC9TQcrbvMXhP7nuKVGXC2/eEpLrpjBm/2cQPVukdYF
2QI7gtq4uNjbAw7pgITW+iqJ619gFL23+MCPemXfAHa2HqxhmI8uNNUJLu2tIZFUznbxvRzaa8uB
St97yd1EztYdsNSw04sHkiOqDzdhaXduqO27X0p9dYKF1sOlFMbNbOvG46Knh8Wr87uJMybMs6U/
Mi1R357SiQihFCcter2jIyn9gydlb1EX/i5jZ3JB8b5cJwOlqtXzu7uE/LN/s6N3/+lU4Tq6bdos
hq6vozf8wzw8kkzJqLOGd4f4mDBPF3ZxBb4szx+YQ9kB3Xpew4Ds9gZZ7nWQJQBPHD2JUoIZD45c
vxeztA8qBzif2YDH36h6uAGYLP+UZ1uFipMTy/kVCZGYQUDhMcUl13gzgtwpJ9JfYicwTGzSybR4
kZ4s4PuLabkS3VuuyqOJ6PMBREBFgGA5XMMgsfdZpX98UnNwjRzILjFP9kwPCHxZ/rXoRhVhHWMV
GVKOITzXVEh7jyfGOGAewBuayOoyAdXKt7zPsmuHxyEz9HAdnwo6X3DX5mwnShBK6Vq+zx5KI2ce
+0MS01DKtyEct/JmzMblWjr2Xb/W7W9nmP/zAzWu+6TIfa/AiiEG6//w7V8P79XNt+K9++/tt/72
r/7647f80u9/NPrWf/vhm13Zy365H97b5eG9G1T/P9C67V/+v/7wv94//8rTUr//5advvxayjGTX
t/J7/9PvP9rk9Iweg7Xrb1i87Rl+//H2Fv7y08t7W1Tlv/qd929d/5efNFf/GVWG6SPQ0A0HDx+r
B4C/zx+ZP28NauE6TM1Ctx2KNGXV9ilwPftn9jwWglPbFSYX/qf/6kgb3X5i/MwWj3PUNpnowrbc
n/7n7f/O7Pvt4/5fGH4/LF2cdkFC+L7LC2S15pD2h6XL00FRSKLsjonjf/fwcpnyftWnmXsBUdA/
fDC/P/c/8gLN7Y/93ZlgUzvWIek4nANNH1vdH+/HGAvOFoCMl6vV871BayBwR4CcemNKYibCVvza
deKEarIRy7Vfeq9M5SdVCBXIsXgr3OKMHtEO2qmboqlHDwWQAgRt4gdeKZ+lJ55qZRFw7GC4VJzl
aihE0QBMq0WzRp4grJGM1L4KFMzUERyrjTQaRq29+/M36v5YSvjtjdqgzOAi+hx1/rghSB3FKpl7
/pEZ+jj3pKGb6LeoC9gdIrYw15UKQVJ/t4T6YF041nN7B32+CPu4rHewivdJXBxTUXwUVnGlFOyY
TfSBoMneIbUqwsWR1BQr1MVVNwVtoX+BeF2djW2ttk4U6U6jY3XhmljGruphPSf5tcqYiIS504mI
O2uGqPa+m71IxxrOak09hUqkQBqQmiK0FLDjVl+pxPm8UouX3Y8EgE0u5CE/x0DvJv0ryXhwFJLm
mEKIKSVypwTTFrNrdsw8GoxsjzdEufzQM1CoNYmtDhcg7UxAIIG+rPDkm7tcJB9ObnQB+RqP9bBE
xjSPIW/LixYr/1o1FUFJ/vhtbOwsLBw1Rf/mWm2LwB8HJY4ZvFf0x7hD/7BIiNaqTdqmAIlTzQv0
Jn7KzPzNx2yIeR4FF+3+gHjuISRgyI7GZuO7tlO0OgBaNbcK4qE/6Cqlu2kSlp0D020pZsSTYUSG
nM51Sj/SbrzXmUBGAmyokwuSttF1FGHsJIe2JsCmVX2y95Z7/csoFB3YRH7YgIzDWloE7REwAaKb
cd+gzG+RxOyohhLMQeaZ2TavCjilVVUeSRKEfHmceVI7vxRG/TJM5V1RMfDcmUoeQkmp52+dXd7F
3dLtkaSQlbIQmmLoG11Po1HVX9noaeaC0IBuDPsRLCr/AHUuV9EqBVICz78XOoK2eOHomJIxT75K
5Frqae7yDw/SGRfqofAZMf/mOv2Ly4T23Nc9qJbwi/5QIewscxgWKJVHadaYwwRAATBGC0BHtnLG
Y2/lr3/+hH+oB/52E3seRUnLs2kGe38YGEAvO5TdPCMt80vtOHerhwqcsgsYinL4Usvyhjp0Gkhv
eMU11QWy4gq7lZHvhtI7sTJ+dPouaZLjOHz989f2r8YsKmXY5kymW8WSD+sfDBQGdJOSsCr/6BpX
PuZnOkO8NFayDjOBa4dD5YxhCaf+P37arYyHTM+jJ2b+sUrvt9Ck1KR5x8JWH7PtPYma+QDN5UfX
DPEumXMi27ynP39SXfy4jfu8EDbtV5bJbZn6pzWKXZnhT9y4R9HrI1q0W2wIeOgmhc2AYrpb6wqg
aw5T4jnu3Kc8s1TQzMYIdUp86Lp/KcZ13IDezP7EMHLWuDRYgcJY5KQV8WeU7hN0iuGlzKgq8kJU
SCR5HimnuLM6fDlqkbj7tPsScWs58lEvbgLs0al2Dc+7U3PqBMpy9lk99YzNO4dA8ch1iC4n/fWE
4LELEpNdc8UOHb4Y/SK3TKDEoXEN3TUOmsrEzuG133vxDLEZUeYw3fq0iwMymmguNe5bT8Mwt3ll
U45rPScig2kx90PMKh/zYF8gMuVRJvsxrIt55yECDWriSSXV4W3iUfN6BZ1gVwlrhFHDZaubveZ4
yMZmx0ZlsDyZY/U86Nu/ZWkN/GWhxMCa02ijCAbpP1n0QKLY58O1G5OMKZJym211AEOPXrbZIhP2
wgNQ0hYqqIZBYFVJkJW3xb+rwRnWjyduhoQnhA4yFF6B5/hYc368AWIjVgj02pmgIwOgibnPyvF2
WBCjAZKtwtG/98SM+Eevr00zJq+hd6/XadUChTxnmS3k2Ds10svactiD2BNHCqhDoIps2BcZCxF7
ldCeJlSyBdpYMSRXlaE/DxmEInpVQCb2AxN61A9ZCaJ79OlwD1Sc7O8S/0q4FGu4dIUR2t6URIXq
oe9hQY91IqzoRbGCJOk+LZYPLLJnTPoismz/l0pgc5rI/yV5Xo56zcGkPxg06a7BU/6aa50NvHF5
mutYI5INRzvDCZamrNdHU6RXyi4fvIY4B2duyQuraIPXuvHqD2raG5bLcbV0A4SdxK5n9EZxwYbr
wBaLoyw+GD0OAdHvtbIc9umofaGACe00XQ5eYT53a/U1pvwUtp39pSXJJCiUfMwyImCaBMMC6WNZ
7F55Kq9Dp9NumnU4zUUso7F373neDtuef0zo6vWFBwAinR5NitC03yh3FBLrFpG/SzZE1OMhQvJR
WS/9pDrauOND2dgfSyMRvrf1noRAnPK1n0WOy+uOs/Q+ZWMdujaZBU6u73Mfnp5aDX4XtcYcG6xO
6xzxWUVqqVAnajafnlypdpj+SUvYfCGSn+eCkczvAgwHYECbExs9msF+UdvuVN9bekxnIBuDVU+9
yEub85A4Iwi/mvbYKsswz9qoyUikmVE2MhoYEqh5U4a/JaFImWwBzQL5f845M8nBWJfEq9fb4mzK
rQmQ9jvPAtlNkft1sYErzTAT10Q9ZnazISdPGL+NsMkXMgVIXymG5qgaE90kQETXPqQWg2EprUhw
NmSTS5sadHYDSpfRTTPPWPx7P3FADWrjY9I1fljrLbaAFCa8bkJlcjUaA/lF74z1WzmcCUDboPW2
c6hj68Vu7BtHNPmu01ONaQjhE8xKJtmGWdBIjINIsUnbS2RXALGBSmQ6eZXkYZpBpern2WjcaPUV
hcC5MnGU42kojPZo5ayl4EcQxmkuIuYp0BJ0/l65MKMsaRqOq3tbyfqypubtMg67WtO+FdV8z6Y1
YLVxA2lSSW1nxB56PH4djfIhERtPsRUURdqZNpE4GSM7VJvdSgWhf18O2iOFUaTUJVMs6PtjJ9NQ
ZfI+QzmG+Wt66KADh8OgkQCm0RBruzRwdO5qAvmOALzWEGnJV5PbJpjRlWLBJ3Nyyq7xFjNFF4em
qb62ZtUFnTRIoi4WCmIoCQgHN7/5/TlOh18bZptTO3Ef+3N36Oz4RjXNY+nZp/v95KfX9WIS5aGV
1wLoHJF+Ue2mL3kxvjdus4XmxEdmtptuvgxO85W27ZPfGW+5dc6b9dwsBllefpWRX+1mQd+WWbi6
0xdqk9HQx2y6+4OdUyCd+5UPwW2DbNzCR4YqqEEutIrqlaH8bzlZQNTM50dFyTIoXDNE1kgobzWO
YDX9fal5xi3t5DVaRqKskxzOYT7rB82w8j3cvMhV6mos46cJ4PI0V+vNCIwnqA2E86QGI5F7oVCK
eKWVVQA9VIRsbb8AmicSjZC4+1rzy6OLaSPw9ebeShxtj28NqUx61Oa+iKClxJwboWovBDUZTs0K
3PP3xfTsTV3H6WN8aFKDNj03M4FzftBY/bPrl/fEH2xdKSwntAYzdDpb3W3XdLBeqNo/u5xvTmtZ
WEE9E7QF7aImJjHOD51HKlWfqp2+KYmh136L5VPb+X04LUyaKVHciRAcuoYAZhEwi/SgI9+msQ0m
r3VoDRP2IOu4P9bgyHZ9LjDyNlVE9pNLZAH5idJrVTBNzxT67KAjniD01+E86CdJUgw7eO0gZ65V
7i+/aPKNu3xjoUD9QlbxMnT+/QxsK0j8/Lmr24M161x+gXr1nkYZqtSuOOSNdHdmulRRWjdtWI+Y
4yCMCKpShCuivEAPGeA2f6196ys+bqOmVutVrJvIeS62U55rM/luGtGoku+FZSJObjQC6ufxuUe5
H/aqzqLans7o0L+Qh/M9LuSRVCaOEbH2kjuQE129ijjr0wylP3AchPU6tvTCmF62QKbbzKWE27sk
Lo1+lE8cI3N1Hnz3I8sMEdheywsdqy+Tb2oB5b/dVKY3lZm+xslrZ1wUwbpIiKyKTqV/0GsMUn1q
HD9/dyK9N5Isbx16jmVWgEt9tgaTbqO3tMO1yVGaJdOX1EEr22IxD8ZMo3RAs+fYDuuzNijEkWN6
LH2lAHVnAc13osfyD3t0JL7VfDrqi/6lWtGqNsLeGY2l74TVnVfmOGoRAlmc513m1v8A/z2HIAS5
1RL1khJORLo1uWpN8pwaHNfAlOjZ9LXXiBSO3VfUH/ar1t5nUjwgt20Jt+kJLtFWP5zoHgRlWxRf
4QsfSMuhGwLEwxm9eWfX6LM1X39PCZY/D8u3snfupkkjtYkqwkmr59feTa56JPFjOe79UkvDyiYv
YwFCMwsikqeakBo2PDvdWq2IZUBFAx6PvL4YfXmyWq05a5xcO2sfO7Y4CC3ttgMgKb7bgw08AMRa
QY6cY9+zXV33lWnOGFjoHQ/EiirQr/SGDdh0vN0B0Rwouc+v/v6QbAWKAuVcJIZxCmag5ufRSw7w
2r2DY3v12VSC6MeG/Xe/VjfLnK9nRD/rOStkFvrkNmyfJUDO3nAPg5oPCE2gjfuXxCu8QCmAEsC1
mDvLl5ZokH3Z9v1ZxgYrx4RoK3UxQuSZjkbIuMaBhoDLjMrJwPzZG9cZ+QJM+s8McZZdKzeDPgEq
OCTsRuwRSrwGTFMY/QWw9b7pdHSjGjkKrbyb1sKka1C+27q6dtP7WnL2WJfkLo6RkRc0Cnw3vZuq
7rns8scml5diqN7baYYlBoDVM755g/NmnWHZvtIH6pGSVe+GSu6MXtAJJZwF6YJPO5CQeS+/HgeH
dX14ngf1zh7qMjbbNsVKo0ysLH0Uw9C4Bu1CHKy2oAdXPc+yysLe1X7xxrlvOdtiWM6TOZRA4Mlu
I/m8wAOOqrI3Sus0amo81zXSN/B5g9aUpHHO8c4eqheHndAZPkHFh3zSc/p8ScEtqslKRt3ixefP
h5LGxFnggWDfHe9jjSFLaMrBUhOiK6tuzq3I/TWUBS0+Oj9PWd5/73r2Kp9X9/Orz7EiV1uP5IIO
D8jhkB5ivSjPaRYX58+vkHwjYWucYkeLLuxa/8kxWi+yixVhTAEf1iHVqBVfiaXAB0hgZOzFh3Ir
aIgsB9QTP3FgOlrorUK/tK+MPnn2zUEeFsfn9Qr7KGdWt1LQAoO9ffYW6jtJP3FwHeGocBPQsGUT
J6uULF62biHugFAToLcwAv9qLdPps4YJqtWDGYploNNCr9I5sFHpX9vhlVMb2yOhiZ2zXmMIZT9I
jj3z5m5yOJ7EfDxtn32MFgU5AL/v85j56Kp5A72h0fCb9SBZCzY3bDGxkILScmNuxAX0X+N85Nuy
vpX+Pg+JcZ2FtVNXAbDnI1xPPfg8cq8jf1uXDqDVsT/VRkE+8/Z0MjafdX3Z+R4enq2E91nmIorz
qRHqrVlpSmf5p7I9+97F+Yc1r6DL1YlmMD9pSaLSMCYmin6HEOlO9uIhMzxqbGh0Tu6Cl5NeiV+x
ujqpXoYD8+FuiEn8lnoIIBGKUVmHY6+vke74KVL0u7gfJcszWzhoTt+8Pn4EwHPMFmxjrZkfXTV8
K5wFyeNonBQl8itDXim0qVERG6TRlOj3HGM6utRT+29dxQlqGzEwLp2o2eqYzmrsCtIcdaoHbV/U
O9ueI6tFKpMIABafl9IjmylEeKhOs809PmxlxalKfd7WfN+77a+xQ0WgnJYLIAH26yOFCifrvkAA
OLgLFQ54fi+wP7C7NTE1jHy6tBZEanIBOKC21q4y2TRRcy8jkHZ0lTVelKP1d/MIPvQyoArZfV6e
lJkG+2IfIjZ+67kQu3EtXwxYMUFGZXCyq9vMR1yci3WKtHh6WK15Cggu4PbIzRvN9O4FfsoQkRXP
53sPmqTVNeO2CHs+FTejigHd56sc5L0WU+v9HHU5RrlCF9h6ZnYnE3Z6vvtYaa5ZMMA+CyF5y+BB
WI+umYoj/QcRpLH3hGCCxtv2M05tDQPqBNH88wKY6Xak3ioxbmHft631XdXUhvBdIZAQ71ITN+BU
AapnKJ19OrR8pDJrsOghDaZQSfQR+5ySJOvtcmK7/rTs2CvoKrfY6rjaity0EwgzRyiEff5YzPNN
VlGdH2EHBmTjesEgiPOCDQ0HrdCvFcKmkmJDYLNQ7FYGfDD3XNfP4nZJMY7K9nTCxIGvkgoPbswS
Jt1gHIu1YL8wZTtc2UtA9J086r3qN8oAZaPCPg39hNZ7yd4SiyqMrl2BQcvRFVVn/IMPJD/nGCwU
y3GKVG3S012pVahNR2/vFxLds1X2Rz9+TDt0Imm8ctPSC+P4VQ5VQTBJle8VDf+NG3fS5XJqNfs1
ofXAqYDw75Lw2yQnHTQfT/mAjxbd9kchnvttANsphTWSzd8kwjaQfByPS54kp26mt+J+qt0DgeKU
1DLKSqstM+pClCwYeNQv7BCG/2dPBgPnB+UVLvPkPUll3KjV3gCmxo4NVKfgzLv1wHYHEc/nGEOp
OUVzZu71uCEJFcXZTgzNfddZnASq/EOszLT0tU2mykDIAqXhYlMN042LYVhaRMFeFM3BMHAZzLRU
C5B84aRhDc5xQouUSwfw7DsK1OutihvnV32zPKRj8kVgmAkx8WiRwsvvj91WR2MXnIzeyYmJiFy4
n3mH3XtT5224yPRi63XJqQQrc2ZRICVc+Kgxp2DxWXXqD7TaimQk78sHmTLJB9iY39oGz7LbRbFF
TuSSXPlTVRLIlxSBcNklzhxz4JvEB6iNWIOORSVPVXNshdFEMxxzazokdV2d6BR8kVZ/L7oJnxUc
JQMrEkXsnq5bUx30MuV6vID0ZDOWJOg/na+tjr0pUcuzs7pHvXC/jZ72ve3hCZBaZYUGO7jGxCLA
tlBmklIURvKW8w2kwS+1SvNQLvOba09a0I35aTTVVV7onGtKnYARNUJbdrobFHRHuzeemrbEZydv
RKNuzEXeD5WQO1VIklAyJ4hVC1ZdJHANnF/0QQGY5LAoPXJjRpHtMsV4dEUZQUsicUvarzr98P3U
NTeabzUHSrbZpVgzP9IEa10PhIKBWl3mhW2K099Li3pmIIfjshboJW3zPV6NBtMzwpwddeY0iM1q
PX8+YPUZ8Jz97fvWp6zZVNNZ6yrv0jZ6ezC15KHlFeAiVUuI488Lx1lbLt1qg2jIm8hkXiK7BrPa
FsFVBIvTCnJq+N5P41sErFWQD1gcjcIsr2Iasiv4LHp17k5QLMAyCaOxnMTBmRTuDc1Es5/nJiNi
+xKjsoFtiK8+H/Jco2PK2r1T/WKcPx/igST3psvZraW5+dv/+/zBSlQxNf95l2TUCVs0wlliPqJR
lVd1lDRTA8RcyysD6uU4HIHL7bBnb0djHEwsRzboF56oYtUO4jLDi/e3B9uvJS7wAf1x1ZQXuHrn
z9bAf6QleKoK/vtROvCj+uCv1/J7W3XVR/+n/+r/J1ECrAcEAf+7KOEJdv97172//yBl+O23fpcl
ePrPIALRHhhbQwfgMCLG32UJvvjZRDdDk41yK42eTe/2uyzBdH52EB04dJ4EBCgqq3/TJZjWz/T1
Kca7RMGw2fCs/0SXgKz9RxUlNX4QnA6lFKGbjvD/qf/mLnD60skuTykunXCd2/qsbw8TG+ZTL16G
7YhZmQaVo1XglNSaSoXd9j8/f/L5oBXLqIJen37/n/N2QP37jz9/8Pn/ymHMQ85GcQDMK7C3A0u3
HVhEAjH/t+9/+9Iz2xPlsf5QOrFzVPCiiNguzhSjy/PnV58Pg8SPEgxDRkW9MW8zzyzPOnkvqOq2
L6e48tfd55fN57HIyrb52azROdsaJb9GDud00k4casl8nJOcBTN/sYEJB02B2s3mjNmDYzXz3Yw9
74w8UbH4xqSF4cjUd65TXuSqN0HRNUtEgDdnU9/Y52nyTZ9hMyxz/dzqJmEvuftdI1Nd4J900htS
5DCEzxqLyEqRkcCisBg2QHGtbnsx3k1Wmu/UMlXhoscD81AbyaGlq5CYIesju/E2Owj61yCuoRfA
B7r0vbv3gY1EokxfawxZy5xkewS0OqWBFWWCkhfNHO5n1R1YrTgPHWZOCntjes7TMd0X28o9zRab
g3oPvOELjoenjuC9HaTdQLJdCItydkMOozjXZR52rgN1X6tBf/mPHvz5fbYS0r7q3mtJjlZNw31n
xxnaUeFfLSPTsl542lEslEwlBf2Q8EZ9P1EyCzRIqFDVs0pQ/kkfpj7D9lvuSqgHwUaWbmKhR7k5
6vgRBzp+PvTldG2CydNgM7nTlZHYjwXC5qOQbWB48jaPB2vv6qQLJhJes66wH4M7pDHpXVtdPR8t
S//QSFOKSmn450bVd2beNiS1nu2xdXcLOWioP+ghCNciGXdqA/qJVlTqOnGL2vrg+l27T7typ2H4
P0hFmaPHxzW3dBkGE9KzrJMwr8hiRSjd4L5wfpm2v+IsFLDn1zJuKE/KkYAAb32jCiL3OgjGzxtl
fewUO8bFmO9gPJSBtBMiR2EPhFZqfU96joOjSXNSuQybmJZFKUvjsBTtoRtoJPaGc9ZxOdMe9Dnw
0ugSHI3nJsYm0AA7w9O3K7BBzGnv0xECCJJgp/N6pz2LUe5tbJkr2jcgLPOVBJQfxfe+kZ9sirgU
csdNHPNoyPEXRb5MtKzVfd+LElbbHGgDO0mmtX3d4iIk3T7Sqb3qcQ3rQ8OQ7cruoWynIVpmGVKV
JCeaYjnFP27E/lg6BE9kg9J3c2WHpMToF9oUT/jASkS4+kWsx8ayfpXG0IRFjjnWqWA29xxmOout
x4wZiMNZ9QujowySYZI7IR3W8ISg7LLh7ElsuGEutBBnN5KyfR3tIblY6qChcGY/UQdxXloXXRBn
0S8TcCjCSCo0gZ69DmG5OV8MaNKdlhwkMhZFTRzWUXtwhPKxhNT3FWm69bIQZkdLq7U4nSzbC2tK
ShgY3zDXpUl3KqynQnfecpeOko5PiP1gU7w5HWzfElRx4McjBZX9REPVfR9skIdIblcuR1xGOECr
qM27L4phdnRNmj/JhKFyHUARl+IS+ym2sUKCbLxG5c/lKQJ/hL0DpvOALBSFN+DPCOdedvBbDEju
pP/aLKekaF/zhL6jXpvZkQnkoLZUeNzx9BDLWyjba1A1xQFSqXZIXadnN4j8koaDObf2HcXlXxUn
xorI3kHOnIdlf7MoawnHtk0AyT/Gs5+8dC5M1HqR83HVy1PLGKPQ5exXtVDjM+hxUjheDmNGxk0L
pJiuezSN4js2qzIoRPItIdIMoU4I4yaKtz1tocYoTh8WwpoPRsrMOQqwHxiho17tkq5mNLIHZPbA
QgG7GZ0794FEVTUnCVJrqg5gojd9C5HeWukme7Jvqt06NSen35IqY0WHp5niC+2NsUSRak8LYvrJ
e7dmppfRWdRxIS8rrE/DMuZvCmxRHbNSeW3xalsfWoEnUtdsFD5KnuJKJmFVfxDvZ5zzGCJ3C3cS
KOETLdwsmLW2PZQ5x6RMpc4dqWrUMjhV5lp8WnXmzeFXUiTXY7yaL2QbjNGc6/QIyTqIqtI3dozq
kX1lkNQc5jhanFz3AbF0SEIIKcm6Tp/QZldqeNp0KolFI7unGK/W7Je1psRPn4b86k35ZbyNY/Nm
thl2JB1jbDOYC0dp+pGULH6Z/enbvOzpQXCY0ebbAlZvZAr/nKUNkWT+raDvQIM0p45kxF/bSkwn
LyXJeUr1U1xgubQNK7TQmYfKXNVRU5yvWmRdk02YjU/B7E6DARegxww4mMa7wqUckS7OEKV9e/bn
Cz4TrPezE0dtmt0vczaG3Qvq7WSvsQeJ6pXYo8lcDoDW8afabKs7G21RBiqkagikM9vbMqXwgaXz
qSlYi1ZMXAclyKXNwaXuJvoMybhl0kNMWTqkxBn2hlP3ZbSIHUawWw81E82yHJwVuoVAB1k3Q6Qs
d9u/lB+l72ihb7ctcNcGmB2LStItJBKtT61DMm7ugKUZtZjySwMaEiXnQ6JLkoFWAMPpihu6u5FO
nexts3nhtOocFuHcaBnuUGrqWiduoRqkaMY4PyHy1ELoPfLgWM6DptlH396Ya5Wx37YvFDNiPKYF
bWJx45b2I3fOK3TU5dzU9Xxo83TDfIy/PaB/OOcdyaOu8YAHNNIsTlN2ioPMGu2ZeaDqoqwxaERN
1YmkeA5Y24OZGm8FS3okPO96Hkp3Z+dM6muu7tO6ZuSl/tuYFsWuzqvjTCDeIU7EzFyHgSKg7P0k
xrKkCrV8Fd6YkUjFQRJ9tOIoX9DthMhXy4zenMXua8w1Kl+cox9Eno37hWi0JMPxImv72HhAk92q
2cf+r/GC3hokNlIxX6cQNVHiZT9xJPDhF+b8bk/YLSFWo71PGqZ+R7NoutIPpiZtsWb5ihpL41Wh
tWQM0yUkhg/2vt3dl7hLYgRhpz5ohT2uodjmb8KNqegbM7rQcmzoPrQPpi/ZQOcGAQrgQvsglq6J
n51ddW4+OJmdUJdyTRYJyu0ijTHt8JydKMW56KupgCs/IIy3p1spaPCaSj/m235WlOWTmekONAp5
PflyPruAbA5zh5/RSe39NKe3M5qo82IZbQgLvyEGVkGzb+qwT93mbAHq2hvKw9vRrydTPi7pS9Jm
cuv5kO2wvRyHPivjJIUcRZNGjTE9/2aOUrDX56w1wpLMw3O54P0vNJ09oW+oPZ3eJ3KrebfL1h4a
Zu169XP7hOd7Yt6zgmrbuyc1gUdE69LlyvT3xtb6HZoEzH1OGdJwR2rS6HGgYh9esxwhRMjOjYiC
rVkYhuacmkZzLuI3q4ufCYnq9p1FQY+bRJjeQ9Gb7XFKxYtpYKfrQcGkRnWeOoWhfqGokLvWhsMZ
dit+iH3fOq/exqvpSneKUjh3SEOT9VwJ4excDwm0bLsD1LHzqg3dmfaO1hcMqaR8+7/Mncd23Mi2
pl+lXwBnwZtpektPUeIES6IkeO/x9PeLSBVTYlXX6TvrSQhhgFQyAUTE3r+p+scsdiHK8b4I1QJd
TU3ZFnp68CrjeSTUkVQJ7FhFX2Lb1h86ULiAku2vuFRiYS1UsWA7gg+e/GqFBAxrcx4njeTk7HUa
/3FzCYPnM+vAcOPp8anIbfQ3ChUoQP+jT3yMMnJkeJJhOanhz3ZMjxJmXILIBkm4D1pjOphiE2EW
yia0gTKlblkDVJww4yxUZ5l7RYVR4JNldgQ6VNZgalk6q3xM7pUKKTi0ktaWq1Y7RSVZ56dFs2TR
B5cxb6Z95j3Uk+0cSlEMwVvquEgg+ZhWYqv1yTA0ESiZQfmFSbBDkoHcUwC3262sZmuwcTOH0Ng4
afmFFQVRzYyXjYOYSgtvpyoh99TZ7K6CMceBwiw3tkH2fELBN6oe8alLt0Xn9EeFjN0E53s/dTtn
JpXVRO1XVg+fiBRFPFbN0fLI6XWxuckASAzhdIAuAJrYK6tVF2JT103WNsJzY9dYxExypwPNkGEW
Q/QF5lbxEin2uE55l18eanPI7vVKByMwenChxV2o1yRkbbPAWzp1JlSSCm3j9K8Oke89zBtjmalK
vQw6II9jy6vDVjxeK4SekN3n6XbjXGFHGOz8VhcIwIjEtwd+rcuiLTurc+QP0WG6A/2JVVTL5fBz
fiqmgMRr3IbHDhcNkGRiySfiQHacbbzQ+RQgLbUMnZkXnkgNAmeyUWA8oM8JJ4rP7nBsbbsp3gc+
e+ai8fDA0FgvaAaZc3Gbo1WSL3jxJGvP/uJE+muYlGD8pvIEteVoG7gmGfV8TCFGWgN6oADiasRT
ZouMIUtqxwItWg6nKiFkGJqvWe414ObJSlfuzwycz0EWJJxYgfmWcY/HMfeo2LuCX/xVpGX3qS8a
DAEV61cTKg94BoR9CaCCwreJ/OZpgOqJqstF+no2tHsm0uagVUF7QDVEWytt9dUyZm/hRZG9HDG+
4ca02lUGYuwArOkvLD7Y0t1ASMLOzHYTYlaAymHVb9qXiJfRwZ9V8xBVmXU5SgYblS2QjTnzEOkb
q6nXQa4i16CA6jHGkJB3MHS7pjLX7VCzrTSrOy8Pwq1qV85uruyVU3neoRd910K2pXGakrMey7Un
hlTQxQ/IpzzAU3U2iF4lBxgjukkMNcj96c0kuLKcOtc6kFdgAi1s76ZSgmArxboKz/FXbaVnIBZI
sps1uBszKT4PWtIyN3iodBYEkbVI/QFF3Te+lB2xggxiUg6QLuRmxmebrVh1IARVXgpfzJJayGo3
lkl/UeC1OZPe0NHwJM9rgVC+4AYkeECZ7ysyA3s5rckWWSCyXVo8Q1NmqQdVFHNXPuWt6a0Tt6tW
U2R+Rf0wIOmgD8fZ4aZCx7Jaz9yjuyAr9lCVh2Nu9xkKtnmcr8tRIEHtFFxFvw8UZemDmuIdoDK7
gBc2wsy8k0WmqN/UDquU1mmWmMQ8VySUmTj9dVR7iymJo2NRWzDr9bbc1o0OTMLCOQ1fIkepENHh
zluaWpCvECE0T2pMMjBFJGQygi9j/qCAU+laBBvzAmKbo0Vfzb5TF01qNbgt+fdhXjuPZcnSQHVh
f6CP1OQ+JhIeqSBMCL63tbKFgOEeorIbl5U5w7kcIYnbSVIsW1YRT11ooPIU+BjYsDEY9SI41vrr
rGb4TnjdlxzlA3J1ZLZi46UpY31B8pJYuAFVLVEr/lgBgplxMyw7QLt72CY/2i59gv3i7axOnTaj
gcjGwPbMD4vxYY4i0Fn5Vz/LtLe8Kg4EBV4mPTMe6tQOyGcBggSSGB4Gt1+weRpvyqj6rnruvIpm
tpYFkiLECtFiHwpvTx7COfdqCxkmw1w+cwfvFJXfNKLsx/J2FAk2diD6qi6yYVNH3soMeSMW0wwg
U2fnG5RaJhBfPV6KrCcmG1WIenC6LbvbVV3lFQ7PdX0a/BHZfzN+sIav0xgmrzqCiK3a2ut4NJ5s
z/7qvqSB5t0wKwarurW0pxCcatZ6+n7ENhpoXj6d8AVsoN97FmnhxjuR6sLrumk1iLLGygsyZ9uH
IxgM8A99CbbdMX7WYT7vbSsetsgvuWxAXGWdNohDzKT7A8Dg4OfM8Vw1zbQ2Wrtfhe7wLVUitLzy
5iVEe2Yp0TESjtF5gbMiask6UEzCCivKAwYO2S5QGxw+O8AHnjYAi+D1n/T2jKxE1yJIE2MsQRNr
oelwV6VeR1yLYpq6/hBjsbZI9RnetIjSStxQK4K4SuGuvAa+E+zQjTHNCfp93ICpBnEpNoPnRLy5
694bdgEa8krR5wdPFJNe37GrHy5Nugy6lrr93I5VsNGdvjzIQhVHrl1tihb5iUjMOFV410TFtJf9
BjP9oWF7RmY+ZK2QqSPYZr1hcW3PPqnXgHWcLHDmBBrM7auq5PE6O6xBxQiojFz0+A1fWh6lWpzi
UKZ9kjudgm2Nk4Xadhy1fIcg8M7WtO9a5YbbMsr2QhJzByrSO+oBEltFT8CQdOPS13TCLRNeNmXA
j4cbt80q1+t2fD2CIt2WBwYEuB/y/lDuRuThl73faiB5qmFhjvaPfhq142S6R9eNNcJ/cwnisFun
xUMYxIcQu8cDVwfL5CdP9owI4uwQPY50cFqGryVI0lW3ccVn9aDbKKy7QA98FDbtBirA4J+5W0sB
teYVWegr5KySaF27c3jrtojC5/22wOcefZcCujCGMDWes14pXjXBXWc4d3Fvwp9JglVa6freiR38
d+KfBLWSLb93Mo6bMlTrdYqD63Iq++ckznbs2YL1JDQeSGsoi5qfAADflKyjKQfX1IBrr+NniHY/
uinP2RwlxWIIwq/s42+7YNwmXkKkp/HbDXpJS53gIq/HfjNWTNEo7vgLfqVEM3aeomKUg43D2oCX
sSCzNRw8Tedd7k75qoz4YzszAnFOk4ApRX1iY1h4HLqnBL+mVTc73/LE27deesqqaSClwdf35hdr
cA4xnEe0xW5hVBCjg9a8KhtwZ3jPlwR5V3wyi5vE5uxOvMPm+dhNWrJ1uvlx1DD+YfFKTjQiet0Y
AclJozzpCYBMR4m122LSECNTuEHd6GTwx7E1k1c5wJYN6Qzg6B40eWKl5OF/jCox3cGrEOokjG7U
Gbl9WM46XGoEKdPV3M43WqMcUc0zUNhSHgn0PyKOQ/6l1D4LbRkk7bZRPnxV2V1jCKg2D9kcgShQ
9Yem5Gs3FZrXZpsRcGY5GKXBIxuB2Di3UzYQFQ8fMUpUlqbPjDcLkECZPdl6cHZYE/f4C2BdyQ9d
TWZ1cuIlmva4uNr6m1O5M0L6nwBnwsXJnGdSP58s5PPXYWeaW1BG58EhFOLhmsfCr7ypAtcnsaAI
CIQWs59z9k2o6WQ4wXLEzGa5ksCJUDduPb6ANHL2ijY9uW660ewJainvLGa1+lT11mqcumGXGGNL
MF8rN50WLkMl9nf4MT7oOgmBqPf8tRoM61mzwWyhZ9eABk2zsj5kEDjzLEUN2D93k9ItZr0GNkrW
RAU3hEydma8mSOv2MFhrxUr6papBdQpI9WSe4a1044fitZgIhzd6XpTLQCkwbtC/BOFdiIXafkJU
j6ghbj4sD0BsDASwLATuLBsxy2Y4aZmBowkSq042kK6t54o/lspLxT+g5Ppq1fCL3nKyhIs0yM/K
pFqIXYUvefzGThWxQ6uFUAK3dRbyO6i4rPLybooAM88eUStT2YxYVj01aHkpzvxYWarLfgnX9MBE
Oil6hfTMkzbYAK3tz7EG5UabjE3boOQSJ/jUd6l9KBN7pZbFtOkHQgIm0C+mLkNb+YRZ6oqvksWr
Wv9cxDF47sR4Nlv9G0LWoFcGoBwIAH/KM0LlWhclqGSHiIDUxaYdARonRBPzSXuaCYfX2Jf7PHNl
Zz75kVfvfKdHODF5SswOrF885yt0MVd25uGxEU8hL4r8a6CNi760bKE1OC8NMifwRR4QXd8NrHqa
1hg2do7DWcSEZZIeisrdnKMG5TrKg6r6LdKLQmvM+5In5UjULfS2La/0JrRvdD/6iV4wzl5DgKpu
ieabi25hquXMRiErqDhoMPZ1M0BUoBEXzRQeGoi7+VpPlH03EDf2plhbQ0bDgQK9KaDOYIWZ2ADx
RMq3RmnQifNRwmqCDei4cu3gUbl2Iaws8JNi/fHGw74Ka1AZZj7ahBV0NtehsnT0WwN3I2zaFlX8
XLE/W9h1WWwLlWRFE2if0GpBi2x297OLHEVu7c1oFAG8pFiZRX0CxtluhxTV+um20d11ndb2UjVC
iJX1GbB0yR8CyGtp/NRrHMhImXDvDF8GB2FGP/S6PQqw5/ApwTu9G45oUJEBqmz+DB6X6EG2n31l
WDRK+grUisVK1L6QRLCWlaHfxgQH93GBXYaFO4459+7SMFmBpO3tGIYFuJUZqYiscDbzurSgJpQm
aB+e+roO7WXr5MZ6zLHVg+Wx6VPvrfUL/jJziXJ2PEOh4YFqiBH5Sl0uvHrhVCXbAQvPtoR5AkvV
iowNLxcLSPeiGdmDTl3DHkjFD8R2V0Pud2u25dyFwBtT55Xo5ltV5PXGjEokVfYOAkhPUeGQDkoh
64tFYmC8RVN7TCb4Y7xrVvOY7bFl1RYwGtfudwegT6Yu09xxIFaIkBEYymxAo1hVb1M9BhTJKihq
MUAhem+tTCV+xDjOhv2TPPQTt5g6krDLeaRXLQop67REki3JAWTbzfhkOsUhy+p441bjiLMsGcgQ
8fMMqQWerpCXquMWGwuYVuvCN7McTDidDTY29cKcCOSoLNerMUO5QvtcpTj64p4ZL3D6PEckOIc0
/2q+xVZq3Ohl/0UBOL2okRTZW+izzgNEayAJgL7yplhbo2svOrf5yTsGq2QVlf187I+g10is8M7Y
aj2R1xDml5tBtiNE5cAgXMdDTbTHvSGXa28wItWXRW8WYMvbHgKHL9a418IRqORYj//Wdh2izKD3
FmzHIMbl4HEjhJYPeWsEQHLEIdozIAqIIlTAf/0SrmBGFzNbAZDdZUK8jq99nfx3lj6X8nQ55rfD
y+XE8EIEE2ydx0MTl3CN7labtZksnvhAUchzr9XLf+L6eb9d+sPwy+dBBFDXSILzqoZwAl2UTxlE
NCcQFx+sGGSD/GgNYC6IRrUD1aY/q7MRbZ0AnWgU7N4Iik27rkWbpCrcYpezul6Xsf1mT8mu71+i
qmA2BKAZot934zj1AQ+XL/E8TK8hmKc8dGAY6p21U/SZiJXA7HuDx2ro42FeZc2hctngtF336out
CuunX0Xs2iBCZB3Ugaet5SF2sBVpHjGqUZ34kFnEe3tzX2THj/3yek5OxPpylVR8mhwkC1uP/7rS
pdGcWVvaBStn5uDruOt/63Kta/2fxvxTGyra7t5ptpUIoFsNesADocaFY07GSlZDcZ82773ySLbJ
XlmVhbzAtfpP5/7TpaAjDKzb+C2Q81kpJNqIKxGoD/i23OCi/o+NRlmz57j2F+Kk6HqSrMtuu2L3
07n7QaQO6o5bmnw1h37hTL8OZZcsrGhFiExBDZbLXa8uj65tGDb8kjX5X6HQ/v8Dj70VXd4KfRwU
f/LfYWC6iSzL/x06hlBH++P7/3lsv7Y/mr+d9ws8Ztv/8RzVAOoFakhzHcBoF+yY5uj/YRnjYMtu
CR1CgSr7BR1DBwcpBcewDdbAAr72S89Gc//jGbqFCo2mOxpS6/8rPRu0UKF+X/U8THwgNF0FOGbo
qEUI9Nqf1HB22XWuDYn1ozKKs5Q2g6Wqr8pwhhDW2/rzgPPwCh84byt7VbA6l148bo1LL8ryv3r/
6Vx5KTn4n87VvK+RgHYEfck+VxQofFYAdt7rqC9WR2H+fumWHbItDubyr4FKc7LzFoK7UMa+FikK
Xb9VIzNTjkWyIzZrvARlmp1A6AWEt6hWaLquhwGrV92uzBfdab8nGEPeBuO8wFYZ3ThmbfSHp1cL
IEzeat5LH4xEKPGmwSPWgfCVEiA8ThMey/KIcIR/RK/VZusiemQ98TXj0KPznUxI1JvYs8I5NeJg
5Q6zdhyxH6oQ6XC1o6yHdnerFL76rUwi2LSxmZ/iOSxOKNAUJ8TYyGuqJeavf3bIqizsqC5OSCQo
rBXFIanvYEhOsi8dR2Ud4IpBLG5ipoJpfxM3GPcEpe/ehOJoHmEE1p7FtlrbFo3RfPLUSrlrU1Im
icLybyz74qYXhU/a5cZ3AJhbZQ5Qrh0CMn5mhosWeAcP4bX2RgvYDQelYj5q2DusdUzgNjXIk8cQ
rYRzUDbPFczRFYhyq3+A+t0cxnDp2FbzAHegfeB79Ls8QmBCtslCPCskB+JgL6vwS4KHfztJXii1
+p1RF0C+ybJWpPu7CRWw5PdCtpW6M/7WIduIcz3/+s1d42aK+51J9PO2NtiJ+75ibUHVE2E07fBx
bCZCPkODkKQ+tNsqaY0jomXdoXSGHtvmKrqx0KFf5+5cPOijaywtBFJektTBlXH0+mOZV+qq0EcY
owM61vIofT9qBiW6tF2PyCND3wR4gjloHS010AJbANNduJR14knWlsQkGiv4Qa36WZgWNUP46Izo
9s91X+2CUXUfykZo8SlZ/D3Ef6Ktwuy1RcEG6QYlOhMDJjiL8OHKbycf7zET6UDE6LWFoRJ24aYv
Nmz3ixu5MFGdGpKhKCpngNnroUogO2p3CjWeG3qUsLUWblW+EbQ4V376qscZJhqlVykHUc0xk4Fq
6WC/Y3TFK48nX+i9Wudmfd/MezzcsyPJIQKkplBljPOUuFibFO3agAR6abz0o0vxzS6zcOdgYrRG
9NNedr0Su1s2caSIxzOwLuMmG72li7n0/KlPWTepVQSOAZiRWK9agEdYzE133myNl4KVOWdEv7cE
I8rHVY0po8nQMcWF2dSnbeoE0X3hF/pCn2q8vYZgN8aIipKIAt9RbRPxtpAFbz0fe0XeI7KayZfJ
tc4PeOvPxLudWotPLUSXc4iMIWIP1vw58NWT3ej29xBfBxM6yQu2hljDAOY8FXOdnSPAyZehfT6f
YjMr/ousKRIjH2YXD0kv07OQ3bHRIgIE/efs4mhZ1IV26P7ALx53OYkt0AWoQoL12OSBNZCHH+sf
h/5W/9vhx3MRXE/I9I/m2jRm9bmrgofKmgA5RVH8zCIMU3DEpADV/GYbqgm3UR/26SlPUaiRP78O
9eDiIOqKM0B2+Ws57uoq+n7Gtf3iTyrP+O+fUeX1GXfn/HFCC4rNdDHcRzoJEN8OoanbbfkVItEh
GI3gU+Yp0d7EcHQT1G75lZ1aFCRfmww5RqyL3Z2dJs0nRSEWjhjpMLePEPzyO8Vu0ZcKuzNiih1K
GfgfzbZtrjWn7T4Dc4GxhWDDLYqswa4OHLi/tQbYsMa6je0fIS9VHZElcKdHZFzuHNHeuDDU1Gz2
91Vk5S+QOHEcob3zYiwC21jf+lkSvmrt7TCNzmdcyhQkneDdyeaAbUIbl9Fz4LntsTVnoDhDEL0a
erz6bSH2D/p5cHg/3n0I9fHGgz2CnqDGrfjn3YdvodvYqh19h66H9S3aPHdIJcyvpjrbsBx11gxk
TR+62WUqL6ZXEKB40ARtc5oJqBHhV14QvyE7PQCMmrCZO9WGmpwIQ/46km1ga++SfA52H9rl2LGz
xwamPudeu2O7uquNmr/4P1xOtqlNvC3D7t6xzGI9dt1wUtvMOiU1evpZMQefWzu+dcTDbfnWXWWb
6oscqofmr6H9rP82tEAl5nuhGHdxifidjX/tWiu1EOwdUBWhY6DMZX7ndsOeRxL9FRPqkzhSU+QC
QeGGv47+7P04ThmjzYgFzOXca29BTgGwBWFBVwhnK9P8e+GV2j427Hr/of06NoFFe5JV2ypOLTjL
XZSQDkP65O+Xk21Wkd/qA9gQeaq8sGz/eFrmqQ9KokOPg9bnA2F9YvJETADrFCSbiHgRhhm+BWV7
nnHaQEsmacHQK10EKRAhX8urHzQY1hgX5c9aPMa3OlG/5/fa7AXGM7iXZ73HI5hwoiH7ZE1nprqO
/H86bxaf8H6V6+cFfIKsvfddP0/0XWvv/zMrT519UqJ+B+M9PJNGNZejpRerzDGDs2yTR9cC6BUd
QWoubW38Ne6fBoMw83f//iR/EIhE8tNAyQzlKoNMC1qezocHeQwjRQ/ht3xHFPexnWv33nXi+NwA
vwXWyRPNkuCtw7v7nqVPdK7e213am/d2lIcGDJX1SY4fncj7bbxsNwLnLfW/AiR48Egfdwsebu3k
v99mlyPRps6AE2MgKCibNMRv5D0mu2Uh7zZ5JAcyO6JwYJhcUTZeLu5qPpC5OVRXSsGiuEIPapH3
Xn6sxKI4Kwx1G6pGRMCPKjK06T2aOpcaRqoWwjyCkzdmxTGyXkkoLF2Im8e0apvbQR/ACpJsfqss
PMB8e3zNWCbjovzXCNv67luwdjCSREeO2LBms8i61kvjv6wGBNnp962m+BXFZlfXEYmF+/TxVyy7
qXB4B7nflQAjBrj1WqWv5caw0LZppytPspIkoIhL5amM7OIxmr72mXP0mzg423bNqvC9Wvoq/+EY
XLfs9SKnvveCCeKMsrPmSj8ZZhrsmlLVcYvlyBBt8ki2XXsLFMK213HyaIiGBy2fo9NAlByCoj5u
2go3yGQOfhWyA+7LyKbwrzY5hCwcq1PRUVrpiPyqOE8TjfIycrQc6CWwGP79SbH/lFIVTwr6KuwP
8Ta2XGwXPliHBFYfKeoYGt+tvA2WiPFpp+69sJuIO1XWAeuxOiwDUAwRFC8xRDZVOT8M6jXGeo4s
80aJEhPzH4GXCxHfnjrzRheFbI9QDlx7iJ+AsP2jQ/YKlF1b69G67Tyl3RczUm83atHHK7Ljn6sx
0vZWYTW3zdg1t4Y4Eu2FaU+7y1iECZNbs0uOvdnrz7NeeHeOEx3roTSejWRy70Rfpbq/9TWiZprD
U1Gk07oAToj7Rhkf5VGM0svlKH0/uvZejwLY3UckVuvtv/828PD+9gC46O+ZqKyoHuGgj4KQSKP4
aTyp9fekzefGhKbtbdCMUzCGrO5KwG0I2lG7NDnQYxcoqU5YHLveMr3U3/vjJEJdxKnxZ3aVs5GF
Vo8oY/HbZWSHvBaS+sAziwEAc1nHy7iYlS8W4l9FWWvoMJwCaNj8Gxh3sOGqV8LswTJtc/VRDWeQ
lYXin8F1xnsyeNXetUPjnDBprrUhrh/Bg5Jya8LgVVwxhGMsrmiCbX1wyZ1vYZYh8gI35s1U1W01
DtNnxIn99UyK6kBKzL+TI0hpDTepkATDL517Vtyeo9mpJ0fes0MFucQiKbC59lwHFjpeYAZo/2U+
GM09qmmk9Mfw0US05VEfALZhwtpsZNv7CBAgyQpb64dK7B+tOcw3uo8eUCOqsi1KnWxTIQ0G3E/s
OIP3es5O7V4OlG2KR6Jx1mKQ5aLjeq1MblzhHC3AAADgq+AU49dzA4qC/bA4cvSswDg5R5ESUMaH
djlCdooz5dDrSZY4sxZnvl9WjpDtcpgejZfLyqYPp/95WdzN/suc7f7tZsfJQsgSuLYFlNz6KLra
2pEaT6gBvyWAPTTNsYGugvY4zkjhHW3NzY6yWlk+afYa99OCrGCxkN0fBsJ/cZzlZbgcNIpryJHX
4fKSsiov6ZYW6Toj20SoEt5EpiCLos/Z3ZTIA9IyD8Z0k8hmp4z9TTDAKgIwBjXi2k/UtoPhmibb
GakHdBZE96+raESRFnWN4k8RrMva7bB8JuF20mIoVit5KAvyqv4xC9ayog4mxn3Xwddhk+gJVXSW
FFzVoVy0C9l0OfThY21ax0DoB1LhGT1byDus2RcOsbezbJMFuMJoXMhDHI5OpTrVeztsw19t14Gh
1/66gmzzSsu7sM3/EK7/Xb7c+ZOQbDpEA1QhP2tpmOexdPuw9+8G363Vah6/jTURTqShRwDDtjla
Z+an+8LKyOY5rfnT6EPvOMdq/0i4qtklACuWsiqLvnwC/1w9yIoeQdExHcffyCpZSos8snUva52f
4xYU+T+TtOqOeo/LJjEl80bu1qdJWRdoeR1l7bJHT10PWdE+TUC2/zXOEObmeCX668rDKyo9yMkH
6yFlm5SpupLzTfFn1Zu8bNU68AAd3TpjCfUog5qyKJPsLujr8kbW/AnZoRQqOQZ5IgqKzN11fAGS
AzWe1jwgNWSs5FFmj+5TNYGIFPtT2W5OKBd6GIA/tW75sd0YVKaBOKqxVFcD/7/NYOaHeI6jovoN
41GEdJh0DPeDrDTGujEyBa3yLQFe3hKOIrVfw4vVim5cyWn/ujxwcVu5cV9lQ5SXDJXLhCnDoiuZ
ERmV42WbPJqjebzp35gcxFXFwuNyrT+vf/nQKHZ+OjzFCWiZ+0wUvfMQqgKnLZeBoiCqcm1BvCy5
K+OT2ekQiXjDJ21qPXpKH6waszBxdPCsx3y246Nd6QiYid5RG61HcYLp82qXTQTROQEaZdo0+VYu
V5HJEA5kZGhlNci4RXUMpHaqyI+E+AZeemUy5dorkymyVxWDP5wL4TZ/BkOb7edy/IlkZnYXqmF+
KZSg/z6XibaXTbKzcwHrx3r9M0Pr+i5V9Xk1ejochwVuDN0mNoJVLzYDMaKly0mfrNtqUruj0wC1
sBo/eG3QDKj90Pg8z/4qCNA78ccuXLFeCB/7yggftWRcewEKKrJpRLWLvQkCrCSzWbZ0g7722i7f
hAqQHqxqvdsKAelbWITeLXIbwYIAWbq/dowY/50rBXFQMezaLi/StXn/WwfhXyxgVYX1Y+Sb87Gv
KwJWCQv0uCzuVMV+a3muPk99gQsd8oRbuyynz35X3NqdOzwkYfhf5jYcOj+s5DTg+jiaqTa6DVgL
fny3uZXetAhFF9+aaYAc6PtCqre7iccpmRbS2fzqeA6wv9nbdYPuotpYBzlYVLPBj7FlNR5SsCln
D5+fXel54aFVhuzsxDMUpjwbH5ks0COLouyrk43HpCvReKxTF8xRon93JgjRCM3f6MQEzwTxcyJc
7kReiRVJhc4D0ljplN/lUEU8Z952QqcrxNE3+qGT2VxBAAOPLaaeayHM00+uKK5tGE8vVG0MFsJr
Y+2xvGsfit7e5369y/TReMGbRXgLmtbeShXjpbXdE/j98qFD/eAhbv0jz0vyqXRuHWdOTvxXkpM8
koU7I5K8iPv2WDRAwWRbDXx3resBEi5y20zi6Qlvb3973WjLvfm1et13v4+VTXKErUA5QWFw35QB
MjPvxdyX0zFLs12WtfrOMIKyWlx7L3Un5FVt+/MeXLh5C35+hQVpdTZETTa1vKKOajueZY0b8ld7
j0LPZopVsM7vbXIIOZxXrZua7UCMt/4WG2q+HtrR3hs5flBpOQVf0LUxlsQup2MxZfmLhimgbC9w
ndpPOAmAggrCLwjnEotCF+TWzHL7XjPbZ1u0WwRIEHce0eJTHKjF+hQiJupXozYde/CDjzkwN1Sp
NjLwBO5TVmT8yAzdUPTISiqGBTCSRVxLDguiTRV74frfN0c4g//tkWKN4Oi2gyuYatkfjSVGY8Dc
PJ+NbxnwJJy3VPckC8Wd4001pcgwvbeZYYslu04g/DImT1P1xJNnvY+QYz9U5XhLAL5TNKQ2TgWc
UJmnQ9x7BEZFgZI0jgVMW9cmO0K0aoI3tqv0wrwMCw072dhq4y5lG6Z0GmKfXrWBNjGirNdke22s
vKfKFqqDBtLxslrOZr1LWjdk20FvPOXkA4sS4UNRhQSk3faqeZY1KMTFU2BdTpQtmd3v/Dh27gIv
eovVLD9iRRzsOhPAtUyBTWID8qFNFW3oyP4+7tqmWGSuL7m2D+d1QLSP1qAni1kJvnRJlnxqeuw0
ND1kaQVT/2zPar9KrUT9os7BXtU6+/ufQ3Go7Y6mGGpVfb+KxnHYunXokHnpwxtXFJVKOBci2TLE
IfjGhuSNUYbokPXBHW/YBpp7pdZTFO7EGK+3wptawbzACMHW/XYeVE1nm7rgAKoQDQFjbl+B4quf
Yps53cwIjslqXQ6gm5MwX8tqo6fR2nBhjl8Gpz441bSvQeNzbqBUnx0r7FBOqLVPYQKH0rB+dD4S
LqZlWI+TVUXn0tY+y9WcbCI3d2R/G906kLdOgTASmwrynHJDpoH0EiLz4+a6U7tuy2SvXhE3+rBf
U3wVnXQtcg/e7PP2Eey/QxWZ+3CEUofiIyn3Cda+KIKshDkpjuYiKXjbeatrkzySw+QIWZUF8GnY
Tb7WbMm6oxENimir+46BZn4UfbaLAjziPM3nZAh8VAtuQ6eHge5b/nH2YQjIqu5lJiYO0JhktWjz
Y59r/kNcx1/8xv6aaJOzgqU1HrywyJ4Rhj4inj29yvZItOum+o/tDu+eAzRUIbJJOnS00eSXVZkT
ldlQ2XFNm17bwFnvylndQ7g3zr4agkLVE5WkN9Vr4b1XfRUcvVWZkaDoG+eA2Md0GV1Xenye0X9A
we4ce3G1DkYzXxuzAWGebTimZUP1hcABmquhjekikcnnEiEfbYyqL2aimNtYT1vklNXyS6Wb54iZ
/dGFIHU5fRbDPpyedQr4VNrZMphrBAFPUeUCKBaQCFkYsMQWceYYB1llJaDdNrPG78CIKXfapTWz
W3K7ILl1uudoFDKT7MpZSZJsXKGiUa/7mASWbLNsLb7VnWevK/4YllufkZbGOSZEZfzenB5mgnvF
UkMBeZXoBmIzRhc+ql7li85KYB/83r799xlCsz6k85gbMOmG3IXClWVbbEGYQX6zcXEyBdZn3pev
aOz3y4z11xGlG9TVjAiQNz5B4hhZQevYO6hc6aFtYhslui4DZNelqK1yGw8RYq7QRrZ9lqeXQLRg
kWylaLlcnwNWLreF0qBhLqBQ4Nl/9cbQFu89HlWJX5B4BnnUNd1z7XTR/tp+hUIMf3XK8ZNAPlyH
eQixx3PzUOhYMuZJBFNnXDt9Nn/WNUxRwihTCHHV02dvQKLHI8Z7k8AYkMOU2enP2QhZXS54WF2o
G99CyfiahbiuhD5kNK6DPyyn/oey81qOG2m67RMhAt7ctm+2b3rdIESRgvceT/8vFDVqDWfOfHFu
EKhCoUWRjUJV5s61vzRvn8x7KvjMYtw+FBbnvsa06+T09VHkJZOguyhS1D3rpVEs9TCu944UOXvJ
GyhyksLkpdLKY1AR4G9EgBg3du/qTgavSl4XJ91g7dupMlbu/Ke1ykg21QC5UjTFMBUp0z5XcBTO
3KEgrN0n59t32RuSxzbv4QWKL7NmAovSEjZEYog41NMXHyHlY9Nl8t2t/zZWfObnQyMZ2efnhRm0
2mqkxo0dTYQfIbqYHjbJMneM8CoOahJ8GxN92ImW2yn22Y1eREPc41uuutVq6qpvfV8+p09BLv33
A2RMqsG/JWBUxIS4djmIjLQpLPclIhP1UZVQFJp/A/Ke3BGX8z+NVPsKwHjE5gMhLHWMQFAc7/Bv
l8WFOjdeYYfmOxFwqZ1TY3rtVTSisgTQ5VKUJ5pS3ygH2e2vn8GeKJI/igyCelsCbBwUjDPdvse6
NXSaiQCRZ4sOLsGmCJtn3N2wag1Aw9fj6JwMvVMs4ofas53i+i36zGlvGQ4SuTi3WIvWOOi40sBs
bUAO5cyAWVbpsxQXnovtj7CPiRAlKttUGWz1UkSN8GnxL6Sq52bmdfdiRImf2zyjDGUrmoVl2nfd
FBUQTUWL9Rl88Q640pjuc71f1KyWjibMqONY1MQZFV/ull4Desy3m9RciEuVJH9zclsHNeSNcw9Q
3iYbKMXwqGi8+lbVLkYiAVcP47FFP51RmNwuMtdWD5JYtluR4vCODEilxz5gIZW0yXSoCvJLop9N
31m0RkDPv/xbI+s8Si3+GzxFVQbzuc2lZK2Unbdr6tDc+ql7qeO+OgjJGmjyaOs7pTszpyldHKSE
YqvIqg6idRshJG/irt+fIUaAsRvgWKLsuc2LYrLDh8s/1O77l27RtFrVPxDXEI3blCnmR3HNbd5v
k6U4K/RDW9klbqu8rHI7jPYaubo79o2IYUKjg2yVIZax457gkB/wSzXCpwb3IeqEi+x7kdRnByDh
T7N+a1Oq96C15MsMBeE7NcLfUtNJXz2MmCGl+NodxNZwoUqadYD5Zx1CamsOgVFl21SJLnaUAknz
pz5xIbXvTZ81YCtL0wYcgN88bVVvfYvj9Gm8ypz2wLfgYnsTDu6vk9gLP3vCv06mS7VinSS/xQda
ju0DVMZmnHW4Vs8awT+cOh0FBeeimBxuYFwFlyA0jLtc7oOZ39QyqEd9wtXAhF+JxQGzDwYJwymW
7HWBiG1/m/8sfhsr1nvJ/HPqa6tr7VMIjZGrt+2CKH5gPPxYvXlrApPSVoVkj6E71Z0l59oSTm3x
zcIDVozIGgWOV1lGB7AR1tF0gd1FhYWdgp3x0rUdY5ezc91hXmzuRPN2KAt5Db7J3966GryP1ho+
quOTUlbNmoD3kiA0xXxkI889meyzLYUmW6qR8m5LB9CU2UCGfPATc3FZnwYGvR+y8/BIZBbh2ob7
R6EXFhhhXE5M2jTdx1GtUJlY8uXRdX2O6Yz1XFjGj3400o8c4wKsHkmajd6wkYqyf4sktBRqU+F7
RAR1ZrdZeZ/hieOoqnmJK7u4z8IGll0TRStxUQtq6+RKzkpcFF2eMgFFiF5tRVOS425neAYb/C6q
c+I08WMMNPwwFjn1swZ6XChFMt7WMLF3UC+Snayb5FDEqegUh2i6/HkGKJUSrZTky22MaDLdmmtb
76kZdn3VwousDO78IHzBTdc5uUXinDAoJ6pHuS8YsXyA7kezizI4A6UnAYUcrXnkBkwrdj+8qKCr
nN56zlvV3Xl9Xs0nl6Ii0cPxaUyBSDaGGl7FwZMeG7zbzhIRymttpP1OGcpvt+taqdvLLu/Vheij
Qva7nfUhCwWrG/qJXEymxMu/10ZiLhxTzfZBJ1tHwPpU3kz6yn8ZkXsyzMpcf9HYnl098gDaFOAQ
rdDw/mhN11hpkHKeRmaKtLy1pmuDaUYfCcmMXZw14blBM/f5vBUxEeKejMDncl0Ij9Oq3bkgj3hI
k+NQK9KTYWOZUo7tgytV7VUGqBfHmfSkp0a/L7RYmXXTKIzyrHVY+PlSXI1Dv1r4VY66OEdCID4a
d9P4DOvwj81Bi6f8unTDXz8BnOJkTXkXNGwoVPt+VK9NAnqHv0wQL+EP9GR07eoqDuRLj32eGcva
hW0gInBlRYbMD2oivZMe5rMzHoxs3aqkUjE55xVmSuzN1Cg9Q01KkcJK3SnEIGLquXXfhmJGlnxe
iBOln4bKluSsYS4Z+ibIJhK/Dz8edWn8USEuUzL3w0rsgHByXT8asYNkH9T/vs8VZWdJs76Zs0iU
Fp9inji4c8yxfZQ9C1SCZ//Rr+MZg09c9pZ4oDB4+czlWHMeRKQls925A9TpKlo4tb1QCud+xmVU
gqDztoGjIS62HvBNEnHxWjQDzQR/GljqQnyaOZQDfnUSxEEbbGergKlTVczYRrc09rJOGL60FHPW
ubX/xrN3aZXIe9Q1XmA5hI6VHGTFYZjSIeym11UpBe9WDE6CKbi5B98trRt/GDaokNprPNqw4qch
YUS0BRXIN7wn+Yu0PuI1NWn/Ry5I/5fFpCVblmJjyWwamvJlN6ah6/QUJ4+/BZQJm23RnBVNqq5R
DXs1ryLIu+T9rqIvtyjsi4q4WYumuDBq1te7eknZDJkzFclTnZqOc7t3IPfr0Of+OkFbkVw0GWdG
olFIAiytrnbi4CYGcApD/j5KUrVLPavPZ6qlVjuQzr+GiCZ0f+4Tp7eb/7hHfE4/lK//vfgGy/l1
8W3xHqL6Bx009Oh//L6qUq78LtG6V7VNk1Xi4TalTesJZTqIs9yPea0Hcn0tAyvcir5gWlR0hcEF
8gAVCBsYE6KziQL7kKh4cERYkKEm99iMmtAL/n7WqrH62Yfp+q+z//9xnVquasMb1yKpZSAIxpCM
wJrYFosmtJZoJ7JYohnpffhHU1y9Db7dW2dgUr8MvjW9quQfiiV3DmuQcsYsy0425Y/JpO4QB+L1
YLocTVsTgPXv49FJTyD55roqF28lFmBUkab1hToNdZNHbCJ9W4/YF1BwjwuX+R7BFuCv/W5GDfyY
uA/vcoUp2cyrfGb3cfriDUz5ko9Tm2iC53yQMiu9pNQOk3HUjpqjJS8BgDX4zw2lBqIJTmtmYvJw
oKx9eNLSD4DV6QvluelO0wEEi8+i0iBYZLZcYb3E1UEHOAleCMGo3LOd4CcQHyYnAVDM6Sf4bOJq
kdltemmctLhWrXGEL4AbjhEG2wZh3aLsLYOURu6eg3DSyGJi9sbD8RrYmYbzZYghAYXzq8oIy2+2
9SbVlv/25Ua3UZ7/+/uvml+//4SowBmgBTGAl8Or/jJfjBqzpuSYyZPZsxZ50vFyp24/NMEI4JLV
Nu5OMjUYrW1x8T1PX4uW6CezBivs1qaahsg7MrBN1+nJdjBD9ng4OuJuolLHjeNVtdVao78WhZmf
MxOLhjIerqIrzfp21UppvRBNcUFXnXuzbBAMTjdZFOfsK398FC1x6F0FRotLVKVF8ruEZARjdqys
dda447IPkUqyyITRKtfx3iBz/dwHpLDtZHhESedtixD0ht+2Rj3JoUZsrS17IR7iz0dePMpBna11
vdx5jazC1POSdeiM1Ukn6fV5yCMdFlRsxH9c8Kch4g5rukMMTnMMIDQXhK6TUx/Xeg3JKScqKO3+
6wweKVdEG8GDbc9t2/rRYxNKBoOBUi8fa9k8f4kDiOatLxhmIyq2vejJeB39ETKoVa8gy+bqOGCn
/h0VINKTFwJ9ZO4/iVZTn2I9sx8T1U0usuWfSDtJT2rj9ztZ1jHQMBrpiSIlmKiEWqsOdeqVApz0
ylwdXir+IH4kG/d4Hxr3GKTic5SHxU70JbmzzgCmrIFqAxp0pWYnAU7cObEKN/vWFme3MfY0WjTZ
9h19gsxqq/Sbz02cT/DiznfzR5FzF1l2cab7DfaWmYPSfMjZ7HmEkm/jDFAygBXCkeWBop+w3TDg
brOC0qamOMi1Z5xSPb9Mit67oTQCa1ZDiDyUrQuL7m/DwgLqwGd1nDy6+i6qSv8kDmlfRkd7OIsG
0UDCzkSWn7JGHbfp2GHOKK5YwZR8whNnIZoOX6adXYcHZpzw2lf43WZdfBat3IwS8hfBNBuFV3EA
RF6sRuqrWF781YcHK2v53Abl3fqHtBzeK7fVHiMzt0UL6qv2CBT3jxY5t89WlajqYxS5f1xrKYpa
EHpNIIUBxDJw4oM3ylnd9ePnmeijDhP4ZjeBnSe8nTXh7bRMcUm3WU0azz7PMTuP1kkI488i5721
i2HAZxeco2q71ONJg3tsoBcuJVKd1yzJgaVgiPiYGgXgjI68BQTsj5D95A8jVfg69wBJQ1x59DZg
01GV8CoiD+79EDcgiiT7zfSrn65Z2y/gOZ2ZnivJY0aV2MK1KUb67wn1H5W7tob8hs0jkyqTKZe/
aHEiqFVpV1TWo19DNxGv3i4Hqh53YXwnwte9RKVqLsvxnXj1iqtYHP26Kk8mreLq7V5xVTX6baNm
+eXf7r/d4OPlNjfKUh12adGj76rBDn6pCDAbJPdshls8X0UQyw6dbq+rQYWdXYNzZ+kC2HTM7lFn
094gdpUk9aRD73jGeWe86y0cHUWTSKG8tD1tYJLkqulZSOmLujiMtZI9G0Y2L4YiXjdG7Sy92jc3
1P6AQW1BmTWjcRUbwaEGXGMjeL4PO8PYVJ5crL06BH7UaldwofXGM3x9o2H0JmNe9mpISPMDlrkH
XUvVne+oxhI7tfYpqcwnEeX+PTSp0l9DrdZVPofaTv+cdTnm0RM1T7cpS14o2MrIYdbsasdnTdcM
nn1QScEetLqz39RkvJo8lG+yVnxYfm++apOjqJO44zNVa5REmmb72FsUYQDsbe7jMB0gexOkkKW6
XdqFr5/SVGrxOC79o1vm8rpv9Hpvdrq1UaXemai1yZ0mZf3W6jp5Z8Nl2QwmxYAO7oLrps+tYx4a
0tK0h/EMIcMjBdg11zTMAJoHdv1QlXhFp2raPTFxabMm6ZWXwMJAp8o76Zs1ji/8T8ofLAAOwL2s
D6NLVnqTAVgjabMpOv47rZ7GpyEbikuaF28YUymviqfLC1A4BexqCiGVGGOOqT/pa2stYIK9Z8mv
vmds/Nj2H7rm1PNwb0eQPZucUmkqpSpQGNgo/dCLZuYXUfMxFCAkGrPJHwM3BmZnSNquLlLvYHtG
sozlwnsGBfrUYUbxIUXhqmkMfWVmoboZ2NPMMwik1yRztZXWyO3OQs3KhOjBqyr9/L5KANzHvpa8
GcW4UvISpEwWxHMryu0diX+8xaaDaJpk41iD4Hcl+hQLdN9MnMoJPBVmEe75PHWmU60e0x0OlreP
EWd2UHdzS87irSqB/+87uTy6cqDeNRNG0UPi9oA6Dh8FSU8/NP+1G/3xB8g6UPtlKl/UYkw3Uog9
qy556lnybR49gM1vlVfOxT2pbf9sVDl7zBNMiRu+ejtDozJbUlILCa+PL7hbyrwWw+SO2fA+EKuP
6aBNqxTRj/XrPTLBX123frKS96LVuSpFEXFQfX7G/7NPfIj4F/Ace0mwbJ+bgW0sKIHwHpq2qI64
fp5VgBUPoss06ruKZPJJnrpsp4RUhgZ5LS6Ghp0gqyQZIJqOOhCPM9e6JYfVHK4QALHkqMVjfTJr
qb6v/WDnxRFhLKXFFhxM3hKD2OGF0mlsblWnOhVgdO9VjCduw/AOeB8T51mLrGGTE6ZL8HGpZ2ph
l3ucDH8dRDOJBv5+hgGqzDS1s6tk3jkM7ijNJV4puqTO+AaPv/7VN5o86MgAiqW4yioj3/33+4Q4
w983qDYFI7ClVVKrPJyKIk+atz/Sq4UG9SsLU/WR/CfJmBVzLfDzEddY4m6XYnqRj46zpmzzV2u6
dmtN18TIenqt938b+c/7xMhq+szf/8Lv+4JIKtddmY54O7qkU9ymI73i7OWqRTtsm8NR9IjDgChq
LYUgw75cqMyYXYAIFNt2Ii+cElfTyKCSYUrT8YBnR6N0N6IlDnoVAOLDRm2uQH2LUOLazRwjxGHt
pwq0NcumBrBxTtYQuHeBFl6CNHROokucAQFtF403Srwx/rpAdKtcpYk3HEMHbFUyqmdvWrUOSZHj
2SIVyE7g+ftKKO9YP0SzIVHfSuK8D4Fif4y16mM71HarAcreHdxC46jrmo+8FAOSPOucJdEoqrdq
42rlSX4f5ekaFHv2bKZduDcaYoOi2aNXZNYyADb2af48jJi4SMqdmeXNUYpTrBadUEV/n5k85tha
Hr0S8l6FdLqSpC1LiXrZJhTBrodx/G6oWTfD+a9eEpm2H5tcvWokW3+A4MS9JaMkBGkQVk8amfR/
GUF0M1vUcDnXFPIoqzGvSWqoSXJgD5wvk1xOnniXvVMo4n6o6mtTN9U5prJYhy9XYu6k5wbRm9g4
d3GmQLLHoJuiC+NFzoFQ90byQ5GwqhYj+OllKOGZhb8T6asq12G9JxFL8EkfSki9AcDPXlnNEbmg
vQZk2e0+JXKu33h7zPn2vezh616RRamlinrQKjQgd3TqT0/Rj4SZo7eS2l6cZx332c6BdLMojR6G
NgC3x3/mHAdOvUrRGR9wAhk2fY2UZQhaf+f2RraB62QfCDfGq7AECcBfDCiDRkJ58BL496zBx4NW
DNRGqBlUeFkaXqKed0DeO8TM3fLQU3+AtxH9uluNC83vGTZNXD0I7NswOcJ0sJ5mMGlI+bTa+DUs
iijxjpyfvNqjZ51fIRCF8tUDd7CMTdvf12FRHmMFsqNHgd6bAnnEk80fgSxn87GOHJRRjnoHvCzg
h1WL5yhLjokZmT+SOP5Ipa58sIoi/19LX+OLDJ2pysFQQ1UIp8mGTrnb36eqGryoFQPDf0St41xL
/QmEFxMvuAxsnxzk5XFUvGJnnc9MqW5ObVdol15VQGvQH43Rsh3wC6AOAwRhH23FRkQ0g8r4symu
mlm9K4L84ox2vHeVoFv5ZZ9f4xLHyp5ox6uWjJdA6HIde4tvTfGzMvPvGvbszxIlnvME14QtyZ+f
dV3JO0muSN40OZguK71WEIPuy6nfR7m98HRt+Nbui9DNTp1M6F3s6LNolFfdmHlzsd8XcQESXP0h
UHNja2IgVa+NDOp7YWjhGisQVpYUjpOrtNPyVzAdi6AFVQMtFNDUY4Ek991etKHed3uvNxqyEv2E
ufvbBTHEzE1uEQNrBwZcYvePtW6ehZJQaA+pco/3Uxe01+ri51YMYsLuFhRfygfbqoulJU+bIVkG
y4fhxXsdULmK3ddPyy6uoWtLLwAFsIsKS+U8UqzO/K8Qi/t9e+CiGRO385v7vN3ET+tnGbTXURu8
U6O7+A4HfXqq0KDjYWSmL2UZ1CvbMpO1VFbpC45Hr42rd+egGIN7h7JZ0T04qb0BngDiZ7opHdj9
6Wrp7nVfBiCfbXTNTV6cLDd3ZIlLDKhpYlZ5T/0NfESAQGnpHq3QKB68ro53naLB1Zz6gdqdENUV
D1o9LFJnVEDC5iu9rlmCs5LfIx7/83Drk626W4J+1KBUMuR2QTRRinaQ4FzYoV01QBBP4otTpM6S
5YbMizJo10GYFHuvGLJtxLIQYr9L4JEHFAOdpoERkigr2WsR3odjshySsL/GsePOczutHqM6wwAN
g7QX2a+iWRIO2nfVnXLAOYbqebUaItfFdthY2wZa1Jk2AIaNvABkakYSxrXqH40X3GuYJWOrjZhi
KzJm+Ajf5W4TXeQpm5bZwZ3L/HYR18jofF7TpqL439dETu6f9zlR6S/aDlaxN1XRODo0PxwC/Y1Q
YFIbq91luU9x1lQjXXuWtNK7OEfqyjeyuXdkb8sy3vtJpeLWx83plViIwkTRR8fYibU7wK94ToSq
dW+XZLED0CwfoTnn6bfeS6XAeVlNpautjNm6ZjFw13vgkryC9WahxsNrVni7wInrQyVH2toikjcj
8On9RHKapLr2U8rr14zk8rPVRPmisJvxpFn5sBk1Nd9qk98ddqT+DhcWbFv8StlppRIcZLDbS0Rf
0bPWxU9wAJoPVC6rJtL970MEtyM3B/9MgRAzTZH6G69stYvlRz7bYtV4s7pvLJkpN4hTrTsEokzB
7PNuN+Unu9TvD+ICiqBfZ7oC3r02snEmD4Z5brv6tcyd/qXFMQl/LZ1Y46QoqRUdzxnJeRjirthT
BINdc60HL00WIlfj67ERTWcsD03lddfSretLl0X36jTKybR4k2DSxvKbJsE7Ip+S/yM1uuZIPoFf
RU7lyk0kNQYDzMYkIJb/W2wFFX0hgZw6iS6sv4INRlRrcgXaLo56Ci48y1nrecXMIMfSolKa5gHb
YHMml233rfbyS8i3w5vl0jIC0u/P0jCH19x6b/WoUNjvBTpkxuPnwkCKfjBRP7m1rj3nOKdvmiT1
l6LpOG0zlySetM+r/Le61DOP/71ON//x7sOhgwCxioIfeOk/KryVbqRE2iykh85JFbRNmjYfirE9
yV0S3VVd6a4ol8we3Ixlia4m1nuOLtCreYhvYwfqGnFvPrIsYHiQpw95AWUzzzTzNjyRIVKJj44p
cL37HDt9tDFVk4D/Bv0pirrTsUFSH8e7mojvR1krd32TRd/qqgXgW4fpWY9KzIvYd2xwWAnPHlWj
c1PKPBynwp3Holzc1HZWRBQUncaIbkKdZoLcSIIHywtn6pSdx+EzeIigLovKBHHtdwtfrq/XpvtQ
uVj/AyuDZO7rRomKEw2GgYycTgat8kVGR/jG1ZETWg8aqd1F1AxR/hzjiYfELFojFKt2ttxRmylO
y4Z0ZD0dPq+k+uDMRWcXV2Qix8HGKshASWqOB6FzEXIYcfZFE/OlCeB6gB5Rm/qGokHYQA02lD35
tHtLUVl02m2zU6TC2teR2S4r0BqPoEq82bQL+kjyPTAG413clEgBN1lhs5I19vziJqw7eCx9W3uE
lc5SPz6pau6/N123tNWKp6Twsrk5IIahFOy7VZvji6PUFYRL2bjKQ0RZbBSYhzrUpQ3FavI2wnzu
YCAXWOljJ905vv7kuwTUYkQ2e0J0DuhQgjBSMnYPKbWhvCu74QNHvbDW+YKgx0Pv0YaPXeQYS3jT
v24iEB583sS2tfh90yCUAiWorjJWg8+bwulfmrZNn/+Sq0rdg+xiDtoiAFq3upMsU4SdwdNY4/tq
2Moew9jwbsxDh8UuUcbKZS1b9b230acYZKHJ2cwoBuczBgleajbtNx/z2Fh0MvpNSVLMl7z9WU06
97qp+1VJPGVjG6E1dRdamJ09PXpJrMQFj0atblWpz2AM3aPoEgfRdJJ4ReA93H/p1ytVnTcJTN50
uEaNNuz8CYBIBoRi4unsdhB9kdfmmwjH7Fq3W/Zt8n0aTYLj2DX2ylSvaJnoaVU7NffqpHgWV4cG
iHnp3HtlX23VJNKeo9HB8ccz7+Xe8i+l393HUxFYplcONujgx6VR1ZZSAw8oy0sc24i/L8RTq9hD
unEwH/hsiquJmW9dZVgbef3TmLZmPUL9FWEcky6aMPkPBfrPq5u9a4Ml7SuMEw9igYvHTWDJxeFz
zavaZg0rv1Xx5VBrljMRdLdODqGnVT7qapZk7DK9BbgCf5+HfnJvjOGf/SO7vj41kvtpvNEkzquu
7uMBhX+COSoeGv5SFz9RkORblv4QqLVW3pijwR8g8cdZUtf2oY787FGqvaXYZw5pk28T4sNzjOSa
e+xM8nVua+FKJArdKNFmCazzfcSvDEz8OZeV4Qn12cOnCAatl7YYNUlesTa2ME5rpIPdYlHhhnXx
YtTR2ZtinW2Y35lJarx2UR8iFHeCE36Z7taRKnyCPUe/xmmszmy0Ku+1utKj6mdKrcNrml0JBmP4
8/tEkr72/HkpRb2ABesfY9Kitl5livtEygHty5QjAqYukgppRcpIDRRsEFNZe2wpkyyy4c22wMiz
V3f5c84pJaiPcWBF+8bIcLS3Kuu1ScplFdfKjyTDfMdRovESs0hCCGjaqxiLhcekbh/EiDIJ2LAG
8WOdx8W6sdNgq8RNcW2m4JsYYQGeyI3J8pE5bVFPvJFyOnQyxTTYLigLW/EH9vVmSKdlavO4scLH
pA+OmhoXZ/HyyWhxQ34WX+Pp2q0FbvqP1u/7XJcv4n+//R3Z+uf7f5LbkPlRSNT9k4WkGRLWtXI/
PIzOXSkpXbMNEjRJjqO3izYLzZ0ojBBnXuOyAdKpcVqElSuhJWvdVYNdEWL3jqJtYhO7Qu9tsufy
Q2RFztJkqloPeh2uTBduvhATC5FxODFuagwS04KCtQCo0c5kZn2ydOcptSP1JFqyh6dnGj5EAVEb
xUzdO+btcuGllvFKee67hVDukjuVdIzGFvsgKsyOAy6OxCD6i1+3FcV/zbsBqfa1JLKGdqEdnkOt
CeZBGZ+jweuOWUjJcmDb2bHEHQsvwK7aluxOE/aQy6HB169X5XEfB803ZVTb+6FI1XlY4ytqOmQV
ct51745Z4dyA2ihSQmlTuPXbUMKBS/Qk5/fhYfGoOOV3hac9VXPrWR90d005cLo2i7y5+GZ+iJHy
vsbYCIm8klzDJcLl2z9jHXfpJD/c9n1g7tyUWhRx4PWJQjErwK1NdUJTXVX7s1N535KhCQrnxc9c
QJuaXO5sa6hPpMR4lTYBLkNGX6zKyNVPJbPTvHMLe2V3KApm0Asmon9kXW1XPmnI4L4rCGYwjsow
ZrPynA3PsMpk+9kH+f9m29D5i66sluHYhGuzlPEfko3u2TFNKPG63/7wqJ0uvaLzZ4320Ka689No
pQub4k1Ndn4xYJZN5E+d17VSz7rEt9eRXju7rK/6jWlLuKtl6VIZoDnEFUZtqKufx7TpVy26uFXm
NuzA0/qk5uj3KkSHb03UnW2SrR+knIjZANvHUcLG1hOzsxhZjKj2Y8BfZYHpMLaULcT73vPDizgU
hYy/dISEb+qKJPz6gsQ2lrmRKTiYDNQfdPlLb+dn7CnzB1S5D0rpxCcgSvJjJilPmadYRzXMq8Ng
lGcKAZD0J2HIFu4jlJt0Lwfe1aGue+tZSaBTiJ3pe4kAtLMcfTN57UyixnkjlyvRlAbzhPWEdDXV
tjs2Jp7NnpSmr7qEE0cpN/5OdZoDMk0b/TMUMVFB4zucFTCbotz31snQ/eoXFyOCmIRrpiGiDW3s
m2Rl6aJ1h0cyI+mpiMNHVifVERNdnqSxU+66rmrxTWKmRi+erAmSvPPe7S6J3WqHvrc2Rqzj/AlQ
i4CejgR9uoiXZXdpewtfyDF6I8fIiI5y+q0TwCX7bAcQcWcDVZMzt0/bZU5k+YllDI6ClsNrbWqa
munMZUdptil85lXg5MO8qysJ/IuppbvPU0tv2Cax4rLn3dQbebygbDx3/O6Yd75zh03lGbNv42Qn
9Zrd51J3tPesU1jhhfVbpxvteayTfK5mdonR2OtYIvQN2ekMTVj97PT7zra6xyrynX3hjtQOF5hM
91FDEUnIlA7Cz93IuH/iFMacnkhNfk6nM0tXzgmT/k50iYv4GCbrrtPwh55GIG5KjpJSvkWkhLPK
Mh7KSG63XWWWc9G0Am8k8hZ9D6XUfIAt3F1hv+MWRCvPqNgMvLZZ9nIv7cfpgJrs11kcaS2eZOb3
W9dt2G2sQ0UxqQ3+9d93Wma1Q8X7s3Bz+64vqnBrN65DSShWEQFmd4cuCKq1X2rRkVTisNJyrTiN
dmktnQQORNd5Z4c38yZLQPjDI67vfB7/TRNk9l6DlLpSB3k89UWdLV3EH9dmjEBP6538kMeXsjRQ
HdhjcoFrHW5avSy3oefUJ/xeA+JecfmK99tBLnjSoxhtgZJW38Kywa3X0pKzRtp1g5BK3rR5E80L
XFiXClHUrYJxIig4aXpldMXctjTlu8nGQpVL88POk3uFNcS8Iip47jRpCYki/6lTVOYzF756LT9h
50fZ2UiDZlMO9dHmUVpHqt2tewOtDI4XxBZMX32WjepNNZPwZ2oeUGkCWOBhPpvknl8tX8vnRatU
V9ggDf7wdba3+3LnhOQEXU+qzlQYYStfkQkosn7uZ2X8Iftss5yUNYlp6+mK8kLsvUbNOKjoSBa+
0ykvejcciIHYJCodhSl7Vclm8T3wjXHZ2XJxR5jSwt23+6C2gomSrD074sq8JFUT7rTAg+SXtMMx
cabti2G8hUruUZZRDxvFr5u1iTHrI8iiCw5e3g8HmdwMW5PhOiR6h8K8lFdl2jbPhCdIkDAimBbO
Nm6VF7WrMnQA1Ua2vHhrjY65VcYw2/O3jLCwrs2ToxcOnrcTrqoPnc2Aq/I+zZHj94HjPhi6Xp2t
sr+LqEzttG6mFaR7vb6ODwEAvjUZ5HopxF0ev8uF2QXFVki/GsDmKEXsGqgV0q+qsWcNTNMHbOLS
q4yF3P/RdmbLjRtLt34iRGAebjlKlKipZ98g2t025nnG0/8fkrIgc9ve3nHi3CBQmVkFiiJBVGau
tYwSbXOr7lMUaPrhtuu0YD+7Wv4NIMZvVF3Gp8oD2lEY4U/E4eneQFWs7BXUcXTysJOn2rd91KMo
3if5S6CjXKsWXfPDRnYGlmLtN4WSRaVGzqdKNee9piXf3KkuUWU3vKdsOQCwHzZ6zAfVtxVd2ZAI
Qimudsp96NfekwR6nm0e3dj00ML+wwazG/gWixvLsoqEpdZoP7mXtS+LpbZ2DOhq6If5y4Tc7t4t
SvSjAhKAYAZ5fu6N9N6LvV+cxPDOkcH+Omw+zAYCIPqsQ1jrgXKv/ZPjudq5BKCyneHXpvUEUnwv
bfTbvE+nx3I5RDf5lOUHNsfRTclOYWfanf4FutPvRj2Ov1Ofm+lU5kGF3XatILDWtF6xH8h9c7tc
9JWVlBu1qVjPI/eRG3VSkFmqbO2THQfOjZ8oOSSNOd9XLf1KzwwiaG7DA5daTvezT/dIZljOIbaN
EfKYpDi46uTcF1XX9dDudB+swsluxLYetMb9I6RxdfJqDu1fPI3ASNg0X9xmaJCuNKPPPaTuuz6z
jKfEC9mi0gtBP/cR1Q0gAgAS6O+BCHLQEfebo/Y81AZbQDJUHzLqTBtA2eOt2LTMsDf9jCYPCK6n
2Iic36hFoYKwbf3AfQkMnpIjXf2uKsp0ovN0PpkKSJOND3dyNC2piUoZeBBMvipNlH4b1JCGddqB
lsZllwR4eKIrvYcAzbC3yejWe5seeiuMKEgGWXSvlmN+G80534dSVXaVMyPNGnr+y+QML4EdnMFG
Bwj6xAoJlqQ7+lpdPJNPA5KsVDk4thbYuM1TE5Da+pNdTPF5JK9BKqStPyEG7D54ifmRz4/9cZ5A
8wAH/wMh7ixsMSsUrGIXt6sQ/NwLQFwccdX4D235QwZ2GKr7whmSnePU81MCj9LG0NoRZIIxP11s
sH0c9dSl92IJEQe7BThSFDhgsJRDnGxVK+cBeCFQGz2nuu+69PUsNcpkD22kBSfU0LTUYYm5nHIn
4nOVqv0Bynx4Ey0oJ1H+K4+Z5vlnOfAx8G47kFYG3CJnq7b5Acji57ZCgUctuC3yBOs8a/MIOQrv
zK1VW86z2FoXIfikmW+K2NVhIwLZ1SGupvkjbHAouIMxmR6oOhlP6jRZW8MPg+eQV32cnClFi3Kg
HBDMoNGmJYXwSAfrrrdUk59pOje9UgeLE5vfekB957D/ORkFhdZuKg+eS+IWcUTn1PgNz2LLmZZA
n3MxylgOrfNAlReVty5q96RNKVGUICEHJf3mJ2imIiawMKIo7Wfu99q2jf3gA70oqJPFtf9oq3wo
ouQ7mysK8F1N835n8dOyDOUweDpdtZZHdgBcGy59dOxTPuyUIdWfjOYlMhuAjaoN9YrPGwwlAszJ
qlentz5SieA3NCXaljP5ADOxUtRkFeNZDlUIJJCnre6gBeqrrW67joKNXt2OaW1e4gZNe6CgZ98n
heUdSriHd52jmac2ItPiwWH9UQvt5mVoho0KCS7aWv3eS1TleXlQ97tG+2LQsXpPgsC/DK0yy7bx
NKCRrJcx8tM9Chgl9P9HKJhSarHFD9ePC5QDhuHEdy1ix2yOzxZMGtvJS+ej5fnuXVIrn0Pkml8G
EJJmVzcfg2mqPxZ0I5VGqz2UgVJ/9IzB2vZwVHOHZYgKi3/UelIzfus/WAVNVUC3fGTn7Z/aPMdf
giyubyM1pCLkBckXG7TM3hya6Ea8ICLg7gzNku4VvMhMwHKbKB9U11Rf+P2gjQXz6PTgFsPC3ths
NO8cZaZhsLeMG8to0h0sIjaIqaSBsInuMXDg9qeMVAL6Fa66I6+Pd1K1Y1nw864kjkWKJYS/kzbR
vczVvT44llrZ7S9zO5rO+LUnz7cE84TXHIqZznjxJj25P3Oaq8uQNi1+sKYRocQlOB9S6pujCZ3h
cl0VzbF93ZEYu8wdRx8Z8kI9SrDRtwgKh65/8aZ208FvkVWLvjFzo4HCW09JSP6EZEZwjworWp+e
eWM5Xv/YQ31/yKK5vHeTO7pPoo9Ks+01dfioaE7/MavHz6CovHOBat8NivV07hvj8Ni18JUhRAm8
SInsi63VvlczvIIXUw9ZwYNJsdlXS3huY3bMNJqHJ3dwh0dZI6+jFM6TPDq6+bjNHGQ+ozBydrRP
p3dBAPAb1NuPnOTU97IMkYMoDOsx8634BgHAU9vO2VNnJZ86NQm+gEfWT+hawHjtjcGXOmnbA7n2
6SBemgcQw0Yn+CRe5HI/ZE3RPwWRa3zuvjdVFtzoYaHuygFlwziz610DbvXYxBQ50bSABskrUQfZ
x5bzx2m6nJpaVunbdwHvTs0M9c5kIn0QWC8+IMzPNn8eBVnaeNEU/mzwaXv20+IkI8UazMc4mF5k
hD4kFKj58ENGNX808O0I6c+xCj/PNdxB7kiNTlaN29lAMHmRqbcV43Hy1deDqdw6yhA8rmYe+MtT
6gefJGi1pyZq8uFEpfjKUQSxuql80AJrsISQj2CvA4/Z8HY5v2fDaNWa9gk8/CEa2umbO9s+Iq80
NU9arp5VnXQXvdM7F64X8O91uI0WeTY5VIsoipylhoWSO3VXSIlgARGb9naWFpm3H3sAJVcOCRbv
0CnBOy9gH+RX7KEhK0Hu9bJq06BB2sw07nWAikmwLAJ00IW9HmIeFU5IgOUnOVsda9zquIr7FyHr
8jMN8clG1l/nyXCNWa/0L0Kullrn/u2r/Nurra9gDblavgmWxrwr99WV1mXWF3O1zBryv70ff7vM
P19Jpsmr1PoJ0fgweln/BLGvw7+9xN+GrI6rN+J/X2r9M66WWt+w/+lqV6/gf5r7z+/L3y71z68U
eoeap0Oj2EIQwqNdtHwN5fAP43cuSlHMykXrcpl6GXfmIlW5ji8T3k37yyuIUZa6rPLf4terykw5
qNSd5/3qeb/Sf1vvv12fzQxb78Fc9DHXK15WvX4f3lv/X697ueL7v0Su3oKBsKqhP6x/7fqqrmzr
8PqF/u0Ucbx76esS4kmXf/mVTRz/wvYvQv73peip73YTCj8bM56ah24MnX1NR/xWhmG/UAaYeUPn
Dl56tKytWrn+TnGbQj+mDaJ+Te3xRLm4JXCcAnriaF65B6Ren/QCzaaduIN+b5qpd6bnFwSdmPrZ
S+8qj6fAUi/1oz4Zzs6kqLQF97elzEDr5SLXdhFzE103kXQDswelp5xa45wo21XoTXdeJ66mVQrO
940YStwm/e5HjXJrwg+8zbMsOVKTIh+lZsULXZk3ZpW3D5At5S8K2Zd7y2ufxCdRFd/cg2fX4w5Y
eP4iYXqClFhIsuUkIbqv8oiU82jKqhKQlgU9XGZMs+ByEXH8y6vrbv/kWLpPEvUvruxNMC/p/q9B
bpCBy93hPNOJNW1suD/OMkZsMtyiXvzqXh3mW4htKoQUIyHF8DpN5spB4ry3VawqCQ+FCXhXK0G0
GHVMFUBO5UCWEJLSdfwuKHHdM92X0/HdHDpP/wh/Z4VcMXW3o6EO0PTB4Y/0m/3Qa5HzIGcp2hV9
n3fnKzsPRNGO51M+Q1cTxja875MAtoY/1pAIOZRsb2GBsvvjapOzMHX6G2CQv13ZZZGyce/qcrZP
4hSTkw6HTJ2G24p+e3omqRMi5GTxFjnb3K69i12cYpez9UB7nX0nw1lI7+TUpZji1/HrXJnWmJG/
i4y6RfMsGw+0APTbKJ51bwO/XvO0qTSSJIgaKXxqaaEmbWePh9gr2qchUNunWiudk9O7H8W02qHf
+mhlrcteg1A5ZLQjH2wz6LfTMlNsl2vISqtRruM6wXS5jjjUcv6aFXVzFJiunMED9fyK172C7kLC
56EVLljey7lgdgW9Cy0s3Q7tzoOXM6SGe1Jbw0ghwV5Eh5VKsTn3FVSL35+3mlGrWwn327of71oN
7fGg6bNdExuv2OlE6TyX7Abo6PVglA1knWTzxfQu5Bp5Lf4gdgFdvws1FH+Q6QLEhr5gE8Hzj3Aa
OWvTACjdpK59Fy5NEShEqr9kBexAi5LGGhHamgZp8JBt9durpp8ko/n8IEZnUQsF/2qRANkVb71B
cBrd5XZA5WjJAPJNeYmookJcCS2eHGDvztCVa/sLaV4pfNJLXEs17BJHq8Wwh/WkgTqubJ4XhgLE
0et4F8ILHm7pFMxpB8ni3eB79XM5TPWz2LTF1gHqRnKIHO1BxuK+WmdU48em84Pb3kYsvlet/h4Z
awWxhWUcQ1l+5+oPRVeM+e7iIPlEP8DodL+GiNtQuNd7+JeDcreu0OXx61pXtnBZz9cfrsy2GilH
RR+fuzeV0He/K68qorU/b8khaO9+YS4/O5QA7y4xMn438/IjM/iRug1oetqC8IMfV6FimqXRlwFc
2DFfxObkkL6dTSIqt47F3Q/JZcaVXYbsoPsjnf9fm6Fz5w2JT1BTHiDmzIyU83rI/eZ1iAL5pqNN
5F6cYr/M7UHjbIO5nvfrNLLq/q4vK217Ybs1ARwCgxogAzSNKKIJWKv2itN8M6YuC05t7gz3eZyz
MY2a6jae0+o2QSRdfRkscgfq6OZbiamXwEQQCZNHZ3RH1Y085IOY3FAvtjyMDtCDNJqabT3dhq94
dOYbfua0R8Cs+qOcZeiA6nPUnVe7jnTbfaZbcBcR6qk01W60sbSODi8biB/G9UBaj7+Eru9dpHhL
ZWBxR6YHVeXb1cTWLJccC4WSDFdbX0BY581935iXq72z52lFdwy6eMOs385pVMHxge6O12UQVSq+
/VNHziPssuFXt82HbQ2o/8l/i40MZ76KHZyvNZdJK/iUA40SQNdAjpZ6DemkPLgx4GsaLu7KjshI
0unwaisAVhVjhcLOMuMyWdYZwiWpV4Xuplk8NTxm2k5WtMfwRkKupyxrA62NYH1nhngLq9qluuOM
9iM96/nebSAa5l9n/7RDcCJaUn0P7RheD6tJH6s6QfsXMcODBc7lo8QKXcufY9V+tijT0Pqg6LWy
cTR+kgQz0KD+ARgmYbi0EasGvGriFbSBeB2XRgfxytyiow6peobp1VufdbYmdfJNvehJka8nA1/R
P7UOxVstSlTizQpUZWqThqZGg+XX6zamnzaPEJWA4FnOVsdqCxcvHRza0Y5BK0icHAbYmC8OsBs/
Zyp88zBQRF0nyCWuVpJLTLCdwAjNwhK8XjtdXhTdV825oq3JcMxyb0+040X2GH8DB4UcjPot4A2g
WBhBNTx02rfK0miyKqcPUzGAz1OSlEp4oH1zctWh+Kn65yCdVQQQ+cAu02XVvM3r25F8779b1R91
uDEUBX0fHh5vrcG1jprfg8ymP2sDf1h/H+lR8CUs59ugItvfuvH8saiK7bgQo4GfKx70DtmoYIkC
tMizs40giXi9RK/4U1hSvLIkqLzhXryRqb5bMp9yCsWs4bbFT0oKKRUGr6CD3uleVAjHbzs3tA+I
XdmflTl6kN/hNSKl8fO2jBzrEDYWpMsm7FTDpp6t6ijPyXMcGXemk2+vnpUBVfIEPquqcWfFr95X
m3iipn7nmUZ+fjaXR3UKPjdG0XxIFvlGI01h0TGbU6sOyvDwNqQoGpzlMOfOLeDo8mwr6NmxUHHT
aG70IgePBo8yoRdPRnBb6OfKbO+M3kQtJJuy8Zh1Q89Nlgkz3/8XJ0vb7aK/dSygokNRpFVPZds5
ZwmZdH94sN35uE7Q7Tm54Q4Kql4m+GphbVvo0y8xl+vOyWNZFOFlEQN6x8dwovApr8KhDR/Zdt/a
SKwc6JpOd/Q2DQdzWX5W3HI7oorwQUl3aoyeUNE1w4cpqPVtNCB8K7aRjtt7uqJ+egvfq5iqwoQq
KFPPzmIa6E4/JLXNU+QyLNn0vRjWV/FJuBmDI/UyIDut6punKfO/wR0y3HlBMNxN/kgXupzKgdu7
oqBr8RZwHVW9eSRGhn7RBtVGxlCdRXvdmvvLmmtMVsSTv11ny7pWPb2+jssSMi4z56M61MHxKsRu
VH5RA+9TaNUoCnWeeXJ7JaJ3cFY5lcM6Fr9EituBKus1Usb2GnlxSSgFiWmrBfCMSJCsIWfrJdEm
UIztX15NItmjhrAO0pmo6s346EAwuItHLdnLsPdCbL0xPvbu7GwGOCgOVw5/SH+G1Ftur+3FeArL
TLur8zq1kVNhkdH9oE/l8BDoQUtzUuYcPHaWz5Da1xu/nodbGcoh6dwX1ezjexlVcaw9d9a4y1Gb
eSyWkWcGwTPAzHVKBQvHueusG39q5mjrdS0sA172XQP+HW3heJn5iuiQ/cn05cKjGQ6HJsroU6rq
Le09w3PtqOEHgAD0Vfof5GDEdksHkeWf0sXmNjSqzrOCuMsypFrfPeaBfqpM73WC3tPCYCE0KCag
aNnemXtoY5d4em/z+75wfl/jgQbS3mWjbrcEVH01bYM+nG5kOLdlRzOaHW1lqLip8ZKXn7Mkfb0a
rEgV6UvbuTXSNqHrpjBI2riLbhlcojF/WRzsoFgvzmKLCosm4nVs3hoA5eDqJ8BfJkmUDOVgRHZM
H00R7K4c6xDtFvMQWjY9gp8NzUUnZzICpFJcik0jPPYWjY+7dmjmA1V4qOvdKHxWI3cTT2X2H16Z
ayLJI7Gp4QYfZD7g/uv5EhFCTnuJWK/wdn1xrmvQFIysCE3oHlT/ByuEwyupkdDb2IB3zq7S7kFm
BBAJWMOPuo2DU7z0WG8kurMjZzuFxvgkhxbW1HPpN9Dat9NTbgPyyGI/O8prgmIaSQarvr+MXMpo
jWKNm0TejjevvLrsL7wpKbF3c7tl7rC8dbmaWDfUqgMQTinQm6SsT7QLxi8jDbAvY7hNo6Xgv1gK
NfZO9pj/Lq5LUO13+7Ryo/06JxiKdDP1wes64oDM+P/jOuu1x//+erp+VreGBUNZlVrGfdHoxz7W
rdvWN3jeSvveuJ8qluHRKzXuU9uITyMQYGQhjXsxDeK9xEh4BShnr7UeWJJlikTK2jJURtQjdlUA
4VObVNNejOK+XFHCR0BIe8BX9SZyo+T1Ll1O9PlsStOYbtDE2COVFplbkhrmKaoyi9Zt7vltwE8e
EhOMPbm/i59czuTuy6ptb16fa/wxuiXLpzzwBQke3S51D2PRIpv3ZlMXB2JpIHNq/WLPYd5BLHkJ
QcH8a69b5a3MF5NM0Pj47PikQIuyzBfH0Gfuva1PyiHORvAcQ3lPr0R1P2tWef9XQ3FIyASrtV3P
QGv/e6yslEbBd8eGEa22P5SKoWzlzKRp5XKWL7YyVVCKe/P+cxx6sApdwSQz3XR/xY0lQ502XiWP
aJhdnuPEJIc67IN3MtwprQWpb0DblgVnzQkAn1FfNs2MHufRNGhgjj8Yi9nPuuQ0sZfeytCqgN7D
kaTQwDwXX3SNJDxZIAhHl2Ce6C9rzDzTPMVO+CEArPSFQ8LX1uQ5BoULOytT9ViUzkvj26hJrkN4
52/7AEKTo9J4F28AWdlzbJvWPRTh49MMTYo1Gd0dJGjTk29yaCIFFuwq0ndOX3LzGmM7uZ/d1wky
Sw6ukV6mykjmj1YS7x1aaXalW6XkOrvpWGiR8VwCtNp3JXky07KQllxsvmK227Kwm0uIOCYW2MDM
lp9KffqtCyztRGrYeIbU9KTGoXrWutaNtsWXCazYc7u4pq5Vzpo93rSG40UIaWfTKVH03y+RJmAt
utPNYivXXF9MGsD1HdPpUtLDfif2tPXabYXEx/Gy1PpixC0vMHbSywtZlyu+aF7i3OaxHkCYwMbO
WPaTbqT0N7T6g9tS2NJvVqM2zfTdyn5Rwun5JhLS+kvMusTqWG3rMqj9xJuZ7yla9+NnUmhfAFQq
H9tiso5FZ5Y3bVanH5UZzjIaH3/8OWCMELyoA9IyQgU0qeBkDIi8hAxQDW1jZ1fZ+6G5DCVYvBK8
DsV7NbewaU9v6bHeDp1lnLOEfqDRd7/S36r5p0CDLh0QDyxfdalMpGli80xu1zhLdDO2u6Q2hrui
/T0tLPMUQvF0B5KUf1WlIGoIMrSoIRHDio75eEdKSLzTEiJncqgbQFIXz/XYjlrjZPc/kDSzwUUv
cbKcjEkidUChq1M8BdC1B0mfAYPmYMxaqNyMFQn7md+RbW9Vuft7mprZHd3AJanPKMvuGjqitonj
a1uZ1Lipt4+6LuLZKncU84xWM6j1YQIBuCikL0NYo6ZHL/RRMUbY6uK11L5+npEGOAPA+8Kus/ja
ZfG80YrI/9J1tCNpfTF98avI2nhtk3/xHWQHiyLwUFFolI1igdntDBBNlA28k4Y67QWnbcaxfxlq
QvUAW8274eoVXN2/nZumQbR1Brbk7YL+NDraY4w60nhW8JyzvbCdUD6ji32iZng3BNVebCMtl/Pu
4l6mZH2h7etlBRNA197T9Hrv1kp5A32Ku0+A7X7Tk/hzA8TgWe0r/XHIqnQj9jzrzV2m0kbuLU29
wJ95NNO++nPVnngDGpRKsuQb6LZm0wSe/0Av4PxSKu2z2AM9qw6pb1okxrhI1LSHzqSdqIVn80v0
ixHG489hDpAr4Lb23JftfIP6SXWjmlnwwnaQHno7t39Gv+gt/CcSCb3Z9GzH0MK8PlnDNwnyCU3H
HRQWKRioN/l5MQI1SPfT5KRnuvGcx7xSlK0SWPyavZ0FOalSsUVvZ6v3chaPxbnLIceKAvs55On1
ls+i8SAHQOzmgxX7qDaiHLi5cshwiv3nsszcW4ldI+B5JxNm0XPap8EL5H75B61O472v0vZfNADH
YqUst1bvpD/aMd7O5jT+EqAutp/r5H1Es5RI/jFCeKLSONpmUYiqbqAA+Mih2jzCbpPxLVLU8NEX
neXQc3aWCifYRUQ5lM2Js2ouB+AblMi68+AM7Xbe4hCvl7p8adL6PCllDShk2dO8m7asTQ14vGvq
c7vosuo9CV+j8sqXicbE28FV9MM4l8pnMliXCAPQzyabIB6yYyBROfVhbeFbRwX8O6Vn7Q5m3fYF
HsXpAe7zGyPnZW/VYioO1qQPO4mVg6Gm36Gw0+5kVHXRDKayv4HPvXlic7nt55qypI+Ym6iqtg15
uMIgOzI37fTJ0fOdQKChR2U7jJzKTlDOru5oG9e21TMAxW0aar3yIfKnaQ/rfmGDlIEWVw6hraon
xVoO9Jpn3EU4pbfW1IEUdL9m3BupFCweCV8w7X93mgeIQNbAYcG9VtP4HC33a8i+LGo4qcW2HuBC
/tvst/lhlfSc6btF3a9CK3BybsR+rfopIXlsjHfpFJqbGRaOnQSKY11KzoKkOcZvS12FJe6j4mlZ
Ex2hXNHjXZtZu7a18yerTNlomkl8rPU23TV6xE5TTQHOdyo6o2b961Bm3kHv1RkpAsSMRehYbK3X
z9tRGZtncfytTV3mgvADmrrGyJS0boZtN43aTgqPK0H0pWz5ro4Zol508Ifhk1QtL+4Ld/R/nl/K
m6aBJN2Fc7orOvvQF90nN9pBfrmx9DE9D1Pfh/tEAerp5P8xTBaUcT6QoUv79iijt9CWx83Hejm8
2WVFGYldIt7ixW4uAklv8XJJCfV+sSsImMqFtVoORenb+6av581qk7OFP/OsFx40thJjufASgtd/
nde6A6AgiRySKjiPQ+Lsiyp5H7Ou2EK8dqQa9RO9BPtUVdbD5f2QIaxXwKJ5A9a/iCrbJUxMbu5Q
BXibehmK58pGxve7H9TVRtMHdd+03NmEXaBsjJ801PePAa3F9LBqG+EgaIIquzdNeEIlSiY5QQ/7
wkJl/p+T2iY5v5ZKtEhDFtrMgbuVyYSGFDLlm6S0x7OMA+RxDv1EKVFsyhLzPhDU9Z67lXOZLW5y
whqVRfJv9F4bEA/Fv5lU3m6VfDKe5DC3vbNzhibYr7YaeB0lRDXYZLlqsi1G13tYhMPkQLYavtWa
nHc++jA4LsJhoZ0YiLL/IgHvzF2vHaCzzbZiW9cgJ0ffU+M4lzXEYeead9YDHjWXS3Vv16MLKD3M
szlcO3jm+EHptb9dF688vgal2fHh8/QbGJSghFlEWyE1rJ8NvQBn7ZiPTY5kOeKQ9fMSICYJkEPs
vDdJ6DKRZmXrMvHPa63L/3mtqWi/elGsnVw93Di29SoxGWsF8uia373q2rQFpEj67Jm3nZq2L32f
eU99Fi45KrRkhgB9VV8l+jImcUUtPtdeox3gOE8FW5nr6PV6MkNd1hfbZI7e08j6MupK7UuUhV/G
JHKex4HHvSoxwlsZCnTHm507UGjNWTA8WewFz7F2JwMJCmGmB8tofowW3I/YifaPSU/XVG0BBtt2
SOfttIZvjsyQGBDIr5dal1ou5ZDERXabF6O1Rfjs1+D8ljVUkFf3A5fJvKWypfr5IVj021P69J/C
rH+o53S6E5McSlidjohi65A5EkbmES75mDjVonkgUZzqVI1m7KAkjOz2jWwlEvmJk1M5wOHo71pN
0zayTRGbbEvkbLWtM65ssoBJ1W+jukW3DwGA0jIEX9g70jDAos5traZ3Fzox4K6vhGHFVO8tS4ci
s0dc8KCAnzzUS4F0TsrsAMwgOVRLNXX1ToH+Y9TooKGkF23BKTn7qzZ5GYq3pOR48a5t8tJOT5U2
vMy9clyWWrzJzCcZbUOyW6CI0DT6PJcwdfkajP5ur1mf/U7/BUGm/FGcXatvIMnTP1ZZ7b1MengU
c5ghxGcM4HBHPbI/j4Xa3OZqmezEawWNsg+8mDracgEf7ePLBS5Ljs7VBSgmvrtA5DbuASpTul6B
ubT3VphsGZJ2kSFa97C4afo2TfoTBJ7ufedP0a6xoujXCiDHrMN/ihCceRj0wobUokg+jUr9LAE0
UDqQXQTG4zoTecDw10pjE+z55td0zqwD4i58rCxY69Mxgx9m6Vnpl2aX9SC2HOEV6G3z42r3ono4
VDRKkudCHOxqqgwVaaZc5oLTRS/qbeHpJY74MFldUJebbtGnkINddCSq5LSOacFql8PqFts0B+Fu
HkgEieN6ics6ZU2hmCz0ztBreBTfDkPXN6e+pHXpzRTQjXRvjBDt7f44BXLYz827mKKNxmPSer/2
wVg8wJWsn2vlIAOooZF5tnkcv9ir7Ch2schZu8wZkkY/82yzmgMEJeG0o8j6p0Xfrbfa/7RogCBW
nzeR62x1kFPLnkI2IJbv2sdxTH4R03q42n8AFP6K6Bf9tMtM+sv0QxSPZIuX4RrrLKtVYfTLZQck
3st+pq+GHQ1N7l1sZBUpnbz+0KQA+FRlBoySVQ48wpXzcbJBpkNY8zsSdu4njfsnOTzNv5/jur7T
DRoh0S8yPvCeD5tQadWfSvsoOl/LHKvSX+f4muLfN0GENHdSTHttmLZTVrArJqP9S8v9edND4vJY
Nz10HmrA7ivM5l8aB+4H+CKnbdrA5egMU7GjohI/0no83trupBx1pymeXc2r2PmAwzI86JYX8rAp
Gp7GvtG/Xk3S2lqBbdUsntsa3gN30p1bc/CmDNUJHiDBB9XOIbFy43NSjw/p5KY/EiMBScnT2wv8
mjUYUyJCRTU+10P/IPmzv4p4W+NvIwCxudscFPDO7ZJP8FJkT9Lo0O1VqluframpAYCFH6WhoghV
+zTCsXVpc8hKg1ZP1DAOxgh7VQff7rE08n5bFCZq20snRJxHl0VlfruTRSe6JWVR6aEA2OlcFu20
qdvHiJbQWsxjiuoMT4Fa5fdoG7ADQZzsMhSReuGN1TCRO4FhZXncEftiqmM1v5cl3tYRE4KeWydW
NN5m6Pttmh4BXkHyEdzPtp48NouQXheG+Y8upGOq9bxfpln1dykbrUuE1ar9JqRJx6PT7mA3MQCq
t3wqdADNY1GmGg5k5CbJn65GCx5sZC4Vti4ym6JNtdHhfFh+kAN7V4wz6bUpyx6zEi5R0TXvqnik
oeo/HbWtsJdYHAEZtcuMpPf4FC+OIC7Ne92Ah/g8kqrKikZtPrzmdwbDyQ4jBWrRu9v5/aR+b5Mv
KIVmP8j0qdvIm+YHjf6mewDsUIS9BuR9tK9ThX4+JXaPU9sdLLV17uzJt5wd6ZLkkEOkSJcRGvPi
jhTduYv4e6AfQq8yBXp3m+qA2OUvo816b9D9/6UbYfpY7XDj7M00Cb/8Rby92PXIK+hsbOAiK6D3
SJOab+mSk5Sx6gb1hrKxhaAduQuv1MaNaWctkrGV8aWh8lK3JCFJDjyEdVduhGUTnhUorRT4DmVo
2uY/T6o0k+a8fDqTpCqgv10OCjyVtBein9HOf9gWR4xMGYowA21Pqr2fYDcuNbe6j5tpeg6XQz5a
+6YsYHdfRnKg4d+MGh46F4uXdepjR61YRlA6wsdBZx+SyMHdaorHOrsbevWbmORgd15x66p6e5nZ
RHV4m9fWb0j0dHdwfyJj1I1Jjzho0W0hQreoMQ0l+fbFKB6JlLNLuIzNIPstT1WVfplkvGfLpO2r
uR820mupDaBveC7HI2OJkTM5wJIGb0Fyv5qh76WBs+y61wl1g8R2NauPie4gZaS0nsM9WdF557ra
309V4O7ixJg+Nn1IHtXynnWVXq5wLGEPtTXlTpzzoKoAKhFaF68L/dMNotX+VrwuPzVne3K+gyye
PlpwQX9ADqCo67rbFrXyWA1wi0lkYYHOrqZcvZV19JqvTmMN0168etMNJw28K2yYvCL6OOKnWC9P
sqxE0AkJYZ9SvcgoyiGiZMtZ3ctq5Kw6SOyrCRotG71REz08S+vZhs2h/skHzErBI4ImCiXSm4EP
8q0Bje4ZVDa35jooP1aQY2zUAWW2gjfNJ+ETIBfU7NQgHm+6IKfhYsmpsp3WtlEUVrDiMcz0IjRQ
uDeTMz9K8LWUJmAbxXR2cRtr29TP/hQYOogA+FV2UPMKFeClBKcsJTh/Kc2l5IC8fmwfxCROu4HA
RvXM4SAR4rA7iJxkvtjWRTSro0c36x7ErjbKgCQNmlng9bX7uqvymzL0n/1ZMaH+EkqrINMhstLg
SJ39+EfGbznkKosnbDxO0YJJDjbawRsxwt1MuJxeQqGuzPddR1kKeeqd530Ji3Z6XFMAk2ICC/Aj
5UYSB+KIGnNECLupd9xgjf9j7cqW5NSV7RcRARLja41dYw/Vk/uFsL1txDwIEPD1dylpd7W9fe6J
G3FfCJRKiepqCqTMlWvdUUfGJHLepfUCgoxs75VlgQdfwLZ23gXnqoWuQe7EEFQIp2lpNl7y0iq/
XHhTHn6t/fqsFALyi2F6q7Dhw7datqgg6esfqZ0/Oyot3joD/1rUL49P2A/kK1Fk8r7rSwQEbMc6
+WKYbsbI6/a1GSio8rJ/Xbkc7M9XdvSVDVGdq7FEnKXM3pC0/3zlvkufkyo3l0lh97dTXGxAYgY2
7sk2tnY5Gl+5wn0edCkDGXbjr0HxHxxR89/vkUeHqKBKzLsUhGZLT9bVqyO7Fw3axvifoDZCpnNK
vxqWYb5EvZeuGH70d1EWGlvUbyf7OE3kaWiTae0EU/noiRCE0cK2vkFI4/1jWPgYRhhF3zqOIOAf
H2Ocgn99jNj2y98+RoOFzYljnbzsBvyeawX5CiQh8kdQwZb3vMVjRbfswMQBWL7CG4szmbDakqtA
8m5LTRouJmCVqNnyYR6Oum5PLvVQFAagxhykyN5kx6ueC+cSllZ+j60WgAmtc4GegHPpIx2EgQjS
gWxNFGnUr+a6AsnxBQij/N4N34dDEgz5xNhBNMHuzGPX2u8Hqc9SwN9dowe6VLfcuJ8QW8k4Aqe6
B+Q8UO2xzJ0JlsoV6TrYFqILSIFMR7DBQlPP/E5mqItCKkZ7kU4NeRXTOB6r2rzHuiVcxlUFPsxR
2c2x1wwqdGBt32N9DDLoGPSPu2sHpBHgbX54j0OzLtvwBnKd3ZIjfraj5F2WgvsKDBM+yFCBs6Ze
cF4HO0r85WyCHK8Pelk3DNczcGBSQizCUPnbMrYaviK9d0sboangb0nYncTi6Yx6GVjcFq3urVtg
ZzrVQnUdJGG3k+CPjFhqdWt0zUeisKU+3br2aU/zw/P3cRAYnj0r3nAUkgEWFipnXKctOJRoCTiv
Bsk4xBV0QvRikVLldJi97Zajyhep+eshGI1xPVZY/Srh3iS2wQFSiMc3ALtWVRakL2PcVCj1g524
adM4AJNFnc12f9QMY344vmn71d9i9g8s3xSeYYi9DJqxnQ5tylAtoroY4TbYrr2R9su9dgLYgXaL
RZaLc2ThxdW2CpUWoze8BkEYrQaesz1ld7zybppG+fKHl/ISnVvcZ9jB3xv4p3XcReLCjz175RcC
CU4tzKq4HO7rEf9SSmv0DHs2Sq8N3PDuM9vkF7DsrA28b6CZ4nRHI8N+jZRqWGZhOccEioi0jg1k
XwpA04U8UG+bOfsRtBUPUSRsmoPMPaRFjyLHHDQlRxwMeKQ0X+SiTKFg1YlLNdY16HcAVKp5LC4l
iPtB1uIvpwHss8ua99A0DENvU9vue2+KbTUNJdPfxmsP6vRQYLd2oEmD2oHGayv9p8iZwNwr7fqI
P0XOnOWmI5oj9U46M069yI7DWYDf/NpLvyZqCo99Hvs3Z/qt4amWHtWhiL1hWbiB8WhE47/OxoG9
29TH2R9+RgIt90E2w1YWKT+IwQfpjr5pgYN4GKthvDh9yw9VN2ZQNcTN2YDum2P38slON3P4y18l
4AKd+lK55rpyPQSIQGJymKRgh5G17gqS8HxBtmvH35qIJbB6QeOu3byY3FUroJD9R4el58/wxl21
PofEl2GJWzrkZfaI+lUPiMdfJjoDr1uwBKd8ti5JL5OMVSJBm+L6oED73TsWALtn7rermY9RfL1C
7pXvV/AcYLc0a1ywZJHI1jTi6uwa+SVS+c4wwLKJ6qVkUedDsmmh8gktOZ/t2smsz6bO9BoiDw5m
B4iBzvTiTSsfJGJOkFmooduqPagjl/bOQg3ZPAjlxd1KQtxstKbwDDnSdmFkQfWlrZCOdFguDnnY
Vy/QI5vtzQiVIggS2es6beovFdaqllWWD7wIwVaUj0Aaa3uvh6MCKroOryG5eonc7hkiF+UK2nvp
RZkIt9AZ2ZS2jdpGZ/8/fkaJ8EJhgrp8GIS1DPgEun39RHO2Uz+2rzYT42E0gVkma5rl1nJQeKJU
gkO/Yt1NIMEOIMJjgCBv08jE2pLQxeTxs2OV5kOaD+ldLNk/ZCYvP/bNbWHb46v2MgNvy3PgYUrD
vmCtWRwsBw8B5OOdC9lKIVYDihzvucOdSwKh5pUH1PWWPGiAPSLcqQVgL2TTA3oX7K1zHMBnUQwQ
X7oGa7d4AVy62YV9w9ZCh7482J3W+WwvsS160/5/s6spg/psHS7EILpzWih/k7K+XJeFyJ9AWchv
oEsZLEXY5k9KNCha9iJvYQRoJlOIoEQFekxytjj4fPpcnakzrZLpIQUJWYSlk4LO1iqPSvbIOhXf
K69VN33q+ibCcG67r/CyzBbKisKdzbeWI2X/D3UYJeiuDjkb2v3sDtk+6M1AhAroqRosLFM1nO24
7F7alTvY6sU0ZAvBqSFbUDOqOs0waUAGVvdClbSCuAJKWaiZD1Awixx1QWY6uPc790RmfLtgKIoA
cq/SBlP6UEHLIQRzQ72eNb6F9thu0gz7u+vrFtGRbFzEiJBAC+DTa5jetteXbzisdVHvJwfqE6TA
gs4JMi/zu5oGMsSgY5AhHW2wu2MPaalNr7NseTe0D/EUbtpORLdk6kwfesei+Yf6yHQddLX9Pqgd
pvpgdeof8v+/Doo7oMXA9oCP1kkfcVJvuA2SCFCPSipefxub6GAkWG1eirAtH4s0/GnpVVftNfHC
x2LyBDpBPjfd35vUe3VGxEqerk2VouLMyqJ6FRi70NaVxQP3pzu0Iqoz7v/a4l5RLFTm1g+AhLCl
kwt27zNr3EBWujmCCK7fKwmxnMDz5S3iy3xlADDxNNUQ0hjLuvnm12InLeBtFyXg3OAngFBozr9B
eUe8usxjyxTptnnK3tC0j17xPqWaAFjqlPM+JUrKjxHu3biV6tUoWQ9qRpyNqMFbQOdAvRYS16Qz
pW1/9Sv5BJrYAISly6HNxYa0wUKEVU6uB4qLGsTJa2o2XQOhcChyklIYaYZVOfNOH3aSFnMRwMDL
OE2wFjz5BWSDFzixQ7x/FpDqmE8+d/0vPiYAP/t+ivkm6ni3EpMX7uIgGF89yFl3qqyepVUmpwwM
0YsBuh6v5BbHqbEDRzB0Nm1vUbE+uElSFm4FihVXKEy217Gq8L+usqlb8TKD7ge1x9buQCti2+sB
okLQBXWnNTe9LbBM/4TOGO2Itx6gq/aWzj7sVxPZJ8ea/YninkyOBowMsOOtGu3ITibq/K/2P+bH
Pf7p8/w+P33OgBAdH3Mr5mwCVLVtLMO1cUP+OvQgsh1Zd9sVKXjfa+UjdVEk3xruheka2HbEf5oO
JCN6wOzDpwRCL4kHVZgET+l/T3W1fEw3D09A6esOORTCtRqCXTr6LpLVMrD8bEM20k7owHx6Vpm5
4D0DLzZepdyOrB1So+aMG1N+Zi8c6XcnDyzzT3HN31/ASfXuNsPItFvQlt0JrCHuU/rLbWqHf832
uxsNL8MI/2IXdz+fsDGGAtNtWznQpOe1dx/L2L4H2lOhfhg3emkesxbMFuQpbd7euC73wZXIsCnR
/s0Ug+pQNOC6JZ/RcNxFI4GmY8ixzD76CmBfdj5dwVzN7pkKpyNoI+7Im6YdAjy3+JwcMuWwHzyg
VuzQyG8y6GA+mxVSEqEXRidqgupv2+RtfDGgSHfJR74adY1rmnGGqidZLqg5TRa/ARmzOfdmgwAQ
ZiiKG+qlKQUEN07U1FOOGTj5aMoC9DpZF7UnJwpBi2IECFaIJaO4iT7IJgdMHHJwR4qldFE1QRMv
jjbUtFKhDsyEZlFfi+IxQt7oYmdzKIUcmhqUz9fhUtbmMvC6tdVyqBRGSXA/1ChVY1ottFI9aCe8
FkDjrgf7w789lN8emgGv+j88gJxCWFynPP4yh4f9+2qIOfThsWbJ2RpIHIRUXG7jOGna/T4xNkSk
P9vmfpDqg2S/bsAC6xSGtXVqG1kJBlZT5MHqo0dNpEzmJiFsCFMjlDObrpiaj0GE1iGvDxO1yPVj
IEM5wlFEKKVOWHnbZekB8oPeBdBg7+Ix9owyruYEklgPkuW1v0Z8e1hTZ+sZwWlEyKrVnWQqiuxc
ehkDKy1Gp7GTrFFS32xouG9KCzvR5ts8Wg+ClMYW8P74jkym32NRBeLnLX2Cofe7g4Ae8IJ6aQ6G
HFxhsv6eTKoyUEGkvPSGPgLUteu9w1wTAJBfnwikP1D9Mh7I0po5VJ+mb2ES9zsKwEkQ5G6nuqvm
AJ6KeXvGi/aeOukmQzYWou+JuKcbTKQtyj5+Hy7zqloJl4G+uUj9XYz3ALC7/q4N6vzRYUnxmGOd
xId0uI1qjnvcYfbSYULeUCcQ0tMNB1HCkgZ8DMfzKgeJ6+itfbdMzpxfCDTB8BJaAdI7gX0HfPdp
jaRyo4b4G2hwv7od9H1ANBLscgE1Ri/LrDcMpH4aOFaGv3ISgGaKlWEmbOdoCL5l1OMN0uKWhl7I
e+SFnUVYNdnGB2uBggzSa5fGHGynGTIYmVaS0lIu2g5kLftk/90fOcMTCxrR7VC6PADCmgKpoCN/
f8QAKy+uljxGQuPa8SlY2FAk0FNg1SxiPMP7vgSXhgrvoeIV3rsWsixYHgfbHjK29+AIQMzfRemX
8oMjebAwse6G7us0Ok6yzALhavrwH6Gn3GTpaHbgRk9JvjQHTenUDTT79BXqniF420G9O+xR9KZ3
dnguuZDxi9odNRtmrgRYYZ9i7DywbPm3G70qegcK2kHe/tWt1rMRkPnDTe9j5tnIThc1OlteL0qz
dT0YlftUATgBYbJtO6XpAbpg2SG3DHs7AoVwK1QJGHtp+ZcuROi6Zk75hcXiSyxU9aNOoHeXeoNY
8AEQ6EaUP7qg/jIaoviS10UCaZzUu4wMP+bKENktBCrer1Jbw+eruHacrJEHa0B//FZz8501BkrT
6gDMFnHEfDJDG3KmlfmbjQZpCg4/siCxEfjrDLG3C0Riyr2DlA2EeRz7QrZIvrbK7h+UhddB4EB2
uJnAhXX1h/QVII3SxCq1sZr7+fDStxNES0v7zhkHd8/1YtUFdmNjpWOCNPYkb5FsH4B2/d04i8eT
kWvPZG3vB+n7/5SpeTTBcnI98VxrtgS/Tn7zKZNgfI7b+o3WyLRapoXy2ENsXobmjuwq8G8F94F9
yKYvXQTZgWt4l8LA2m4ziJ3bbrShyoNRPVcRlCogFWGtYuQZITmXTGceSnNJDk7wnLa1vRQFitUb
GWVLOZnRZood+2wAcTsfrICJYyDtdZ+HCG9RB7koyC0tC/zINmTrUf+3Mp04gjBdJ297BbqQ1kmH
TVlIfH91aSAAKcc9Fo3jK9hzPUhUOsa+003GNnUweC8VyGsOjg/1PqG1o6188padBIX/5BkFmLCq
H9XIjTd94qfV+4kFftxUQhDEsZBdLKzMeq79tl2JTtq3yoK2QNrE+R4JAzA6hFOwrhhUERIrLJZZ
BfKdSMvTFfqs84H2BpAHbdNC0i8ZTGv9n33IkQ5JArYTob2vk9GZyL8WRRtgu8WPtOXsSzHdMWM6
kgxZmrDxTvfRDpP6Goa7RW9OP/r+t3HgQwHL/WC/NZBlWID4SFwED/3N6ANjo0BjeGJJEK+7WlrP
pdF9zcsBauYxePCwqvsOume+GPQgg/0aBPDtcEJBTwJmTcN8noZhHgRZ1XlQUyKgBbiJEfbpIa4d
Y5lNKlki5pQeonAASTv1tGEyvp9S15SaCKA4+bTnAxJohS6rLA0UgscWhNehBRYfgxAMGkYumwfD
TqplWUnxNubq1nNQ67Xo1dde+u0PlEz9FL7jP3sZBw+zP9i3qWem0H2SYo9vtjqlI2drafvehSXy
JQ6j7aTzR3RQ5RgAWyNQN07tjCNdnDrD3qIM1Cefj27hi3FPrdaE4nw7BtOWIEHlAJ3yvkFEb0YI
afgQKFn+bpMuGChIlJqcyW/4GEuoI5qP/P7jfE6DNbqftkfwb6A8xfSM1TXC0tvmI1jSgbnRQZrC
BiiwdFxQlWl0tD7QoBDaTuurbUqCs2W81dh272M/qLBLNo0B32G0mpuDyt3bUeUJKnfjAOECECfF
+kAdYLILF9wpxPaTN1bLq2bM+tPV2fE0sXdaXT65Qcg9Xg9O3oAL/AUEMcFJlpXDFy3iAbuAhy8V
Y+F5lNi3rAC/37gcDGSzC2qupkUShwaeLmO+Ap4IogbX59PAsgpk1mt6MLVkt8fOPhdZm6+Udqae
MEMGbmFKAAQTOTv/8fCj2XPGLZAtoixdsx26mh4xYgXqMunUJOLDaxcZlZXYQPUBm6GHkAbeJz/R
W6VYkaMTWygP4pXHd8xWs22egY/VTQOZNlss8iqH3IRl2XdxOtU3Ttxmu4I74+0EIUhoxCX1lwFy
j54RGT98Vd+4JfPeWi8fljQod5P6RmUWmEeCbrzlmHIelJvuiZ4IdtHeIEbkzoNC4NrugmRcMyj0
LXJdqeDqSgU6VEO9RNAqOHFbWcDV6K09uDYE6K9QegBCxnc/7JrAXCKrGnhzhHwWH4PNMlZb6KNB
3hjpnFtghofbPFX1iblQqJcsdyG+AwoUM27GfRmY99RytYnOwFuS3XSuLk/QQ2kS6iiMKN2YFeB3
XtgU77MEWdauWIdIamz5YbwubGw0h5SBkPB6KeSW8GmAoLmh2YYxuQmTRJ4lSBXWvq/iNf2iSv2z
MuPiAiU3dqRWEwbtqag78P6hjw5Bbaq1C8TFOimDdxsqV+/D0vDn3yKqaotTNfFb8qefIsjj5ToS
ql5fJ1KhvOOQLT7RPAgOg35j9BIEmUCpUmn+KyuNf0qVeHdOD/FuGYK1nuzSdbyl1Vjs0ETF8MQS
sW1H3/qSKQtK1kUzbsktRQo9s7Cxb6ae7f/TtBMzqoWrQMNF0+ahKvacYIGN0fEbVA2G69yZ2g2x
kFEzQWz9U1PoJlGWmU0drq+9oUJQwix+RngtPPXQFNrLFH8lNW2BaHnp+ihE0L2JozkiRQVcom6a
CbCHUtP0UxMpg/iUVm06N6NRmaeoMn7MMyHjcU6i4iu1Iuk45741n71pmp7aQra3BnTEqE9YXNw1
WXCmvgHIxbtm5OAMwBXBqFHfY4F1E4Jg5Sk2JgOYonFDfXnPrAcXhIE0rnO65jK28ZL6qimKH938
Z4U7b6sSYN27sOgvKi9S0HJl/cHV5E6ADfObhNkVtHTAFzW7oJqm5o5zT62kyBgwgLG1oWZvAcNd
pMGZWjSowAJ9gQBBf6AmTen53b2XJo+jpj3J+iZ9MHTUtqiEvcUCo4fcjah2A2r3z+SCpIw4Q4Ni
dx3Q5tLcohAACAo9CR26PJbzJFFe9zsO6PICDBMBUtmVu0jqAGjmyraNBTMcAZEtGazsbgrvqqwM
71Atmd3EkDdamORTM5TZFVV3pl46kPO4L4LIvZud0gYPlwb3wDxvGoApyXTS6OY66HqtQl/GSkBh
G6SFs0LBFTAkQWSyg4Mv52MtkKsYaG1qf3r7D/GYrTsPQfCqNbdJl/U3LqqFLpFw/hHJlH8vzACZ
A698ykGX9jeHtPGegrGsZge8ePubasSmS8+QYbP04IFHZhG70LQvrKg6eZnBX5jcTGEev1T1UJ+H
OAJOW5u7QoltCuD4Bsko/nId9N7Eaj1BJGuaysP8ZhxYgN9ILEqU90Ee6dOhCwF4E/0IlV90NPrd
SmeQeffO2PDEfAhWZAkYwzonLcttmBVQw3PsALKumVw7kiVPMsdSMG6j9p8SsSqD2fZPiTRW5Y3J
F6dFUCMDPhs77Q7bQyy/91bVoNhODw8hdjMPn3yzeULKo18nGVb7jcZCuBofIRsbr0uvO1PLM8Gm
MLWpXFqjBXyH7u189d4bRSiXr50SiCk99GN84A/FxgzAYBqDwhqxABTC97pGJeOgVcEP5IK8vQ+u
KOwFeo+Zb516pP4Q3G4rxoPpQAMzPbCl4pZpeKyzeNx7uqyibv3i7OgzakZuiN9p2B+tCVrbYOEA
P2NdqiO5kcdkROW27UAWuwP4qFv6Tl4j4zkac21AmCXlIrZMdWf1fnUG9sUAmhWpU1dVJe7PSouT
/hrBozS4ByEgOMwz+7snfXmgl1PXxMEZMmjbVuBNv2xY1G/ApNesrks9PcBVWXsgkwJN38b0OUDS
CI/KxB3ewqzagXjH+GE51hHCpdMXCWaBpYd6/1vwZhk3Tmf2NygvBWpTD/Ic1C0mZr2bBlHeTqFd
LNKxEKdMV6WmMeDRCpJAc+vD7kinkKtc5fuCg0vxSjIDWCh0fYzOA7uqWeypI8PttS4zGzl+FkLJ
tTPHUw2GtJfuZ6Ws7iViQwSOXLCiBXXAXyT4vzaJpYYNOYG19X0Mc2v7xfpuR9mNqov4vqu5uLCc
AxifmaCvapL4ksmyOeKJ84U6JyGqEyiqT8XgZkc+ptkKyrgQWNTNoMMbcEGndAiNBI8w3TMOKXo8
CHdqoR53Tcbe+QZIXHZvj159zoAfXbR9YL6KZjBWZc2KHTVTZCygjqmeUktvwYCzXQgww7yGST0A
W2H6O0/4yQFVp+4Sy6FFl0r5POWROJnGGIBAFzAACMm2K6P0o32pm9pNajczqsUJ8UpookUNkmFA
Ya1AZSP21Pxws/RsAIuBG41ABVPzDZUdYNiqyq+Bi5i6jpgnZqOAtOr88xAU5REVce7qwwMpCZQA
JEotXe0RtqCUJw9oEpVfo/p9DvIwoDgHLiJwJOOBZD60SKatpxo1IENZWw8opbceMhlsGkQpb8kj
jxMOxEEwLBCdAs+ul7jTAk+bcUfONkdNthwbYK4wlEY0ek6EI5u1XaopX1ausRl65wuDptYuBR3T
otXMMM4UVgdqQqSGPzmdfG9GwxhvYpQqr4ZaujdVAcEw2qu7+KtvZKniFW3kqZeatFu/OtutCg8I
6iQLymq1dguq4KToN3HjGwAp591e2tw/mEBtzdmxNAQl14AMKw0gO6XOmnGItyMwQPNM1wF/zolI
EVQJV6nAsodlALqJvE/vghRvtGHy7uuwgAkYgsPA/LerqU9cSCLYuVpGbdYlS0/kcpUYbbqZ21U0
ac7ymO/mthXi5VuXxZmmKHM3vRuHDvtDPRh4u3n+DCW2IKkb9ll8yCOVHrHaeT9MfgKwz59tUVb9
IW8OZKcRbRhw0KiaRDXDz54Gm099CMFgD7WUPDTYgmyO7sC/v1wWAEWtrzQgdIYwOtKoQNqJOL9M
zug8DhIwmTG+7aThPJKFG9MO9BHdndSmnpv1Iqk670AeBTISq0ZCCa0xGhcrKpRKyhocUjRUQEp2
j2KsYEFNlMRa5/9yJY/X3V0MiEuDLHzQZQ4qpac6P7T6EA8c7W4UOTBDU36gM+ou7W4AOTEfwNv4
MSYid+onz2qqwOfz5yn1G01fryGlFW/tLEpXpBu+y3V1WIX7ZMUaU506APBPTpalq8xk/DC45Q8Z
pt3RUt37IUrs7kg21we/nmNnB+qctEcHtgbE0T5cqGdABR0oncGrlhv31zTV1HviYI71F/lRWW4j
zUAmSlPRwWhBUam9qEWuNHAS7Txwzmj9mus6/e9zkf3jite52K8r0sysKPgBtdh4fOJhVKeovCUE
r//RxHaHPSUtHivXXiwnPjepFwlxkbHmZDuGOg1Mhju82vYtS4DYIdt86gOgskssa082OhRuhXpm
fUCZAUhKX0SLHQR4u6Q3PhmA3/uJ8VK1dfmt4P6LjxvhG6ig5xPgSeeT37rMcPCeIZWx192FHvlf
pvh/94EEGKq8wN+9djrHOdaDay+I6CEXmdg00Kmd2SG4B2WXqjKdc4s/+Zn5j/HE+MvfBoU+a2Z2
iH8PGpKKv0Tcjo+qQPFllxvDHR3a2Muglbm8WiYE4u7cWC/IU6FFX03NZllU1taKsUd1lTV+Gpp1
SyOsy3CesrfA1WEOOiihr6Bjend1KKxtGoIIlmw2MpSLpvUKUIMW1bpHTf0u9GT2PBrTtqgZQK3a
bvI0uNpVVL7bPTC27Wrg656dEnvID/vV/3d7WaN+jbJXc+JLZ69AeQlN5nFOltWgrT12QfN4zZ9l
Pau3veMPy2v+TCGFiShs7G+uSbHOjr5kkT0cyDTbxbIMUVFGObfJCNOj4NXj9dIdHjjbuhbj8jpN
E/afp6aO0crmqWkiE1TOd53LlpOFCkHpTggMZoCknLPKdZdGI3PUAQzhee7BE2rcoa7lKdc28mtY
CAVFIEi2NMM8lib4mEWB3QcFTXrSjwOWp/NMV9N1zjpOt3jfeAfqBA7sIXGy7tijjH815B5W3Hoh
M6888OKrRhupWW3ywTN9U2YjqLp0k5YrThEh16bC9EA21wfBAUDht9Q5u+l5XaTCN1dbwX5epzVG
//O0NCgwEMxKlEyxj8IyiKbtwWhNnXRoP6YNJbYKY4VV1dAazq5qsbKj9YwfAQdBTVrPUNP1e4VC
JKQmrk3qRS0bfi/p0Y+w6+lRQbwNh+lr0GJLFHlmfwShONZ41Pa0kc7oEIcFJGLTZktDQ7Cs47Wh
h1D7OkNYguCf983DH/Z55k8XGbMgXnh+oTYIcfS7wYsuzO7NNw9CrEHoxN/zLumXzZD4Zwj+tkfQ
eKCccCyDr1Z9IgcHqsTL0gOnfD1U1amAjsiKOtwth8bUNyg71yu3VvEpEFF+FhOwB0htxd9d9thX
1vSVoyh9BR3bQi+bwy1SxIg9SAh34p07vuWmLRdxyqO7onDtM3VgC4DaCt1hoMRu7qgM8C+HDHUU
Q733LAFqRUdDoAapHsimWgcou7EfH2pEBjc8MtRtmAl2azXmvdSL2gSpJGqp1hAbA4z5UASGyGPk
eWyPqMqOilquhS7UhLqzswf5+dxJ/mSnw4jU0t6J3Zs/7XpasEMb+9Jqbz75aztdIJ0McUBBztz5
x3BU7yJ/bKr5413rbcgNkMjiMFXZ9jotA6b+lPhqWRtyOLkuEjoDMPm3fYjXNQrN4geZBoD9llBs
GJqgWFq2Vb14skEZn2qyN98HCkCp4nuQgjypcLufnV2s0jT3oB/6gGRQgl1KJpdVwMOfSJ0Bxp2l
34b4H9To1U92141rgUfjsTaL8mAhu7qZfBuLSpAPLKLcb79zFi2NKct/goP7uXNG+yUwBgT3EXk/
u4Zp7kobpfse9mT3SeH3S9Wa1tto9zvlWtlP05v23RjUbwBtQqAL7IdeJxdC9dPFZEWyDe063dee
TG9tX0QrK+jVG5D027FKsx/mKF67LBmfezWM2H1axTGwOvuIX3a59nqvfPE6hAO1K2+nXez54lA3
sbOsoqQDBbYjD7FvTZdWWhfwdDhv0GiGmlNot0foh1UPoGn7Rnb8MYjK9LU6FaCtu2+kAJA69ldG
gOI6EGBGZyMv4lNtCWz2Oe+/Nc7aTeLiO8A1kMnSDky64xY1lGKdsLS4Q/FLcVeGKPBCwKFCvN7J
7yxor/mLKscnnrJbMqGGy0BmWgVcLAajvImMNtkoDfrAv9q4Z34WLxA2Vnuu33tzR4hqgSks76gl
3LA85UycroOyEm/9UcQg8fyYqEDCeIUfU7IxCCKCBfX7xOTjCUsucr/5TmRvk+bjrNJuPLT5onA0
5dtM/DYfyYcOn9rVEE0HCaxrZ/l7SNgsHBcsHmXGzzNmYYI0BoIDyYYwDlHB5AkFGs/USSZXWCfG
+3d/CYQ70mSRczAa31kSHYVdNq9lbFsPDEGz41/sfV18tiesfXUy+e5fAwC0JPYK3DevQZiwhyFC
NdUcySrCXr7zuyIJcvRccIMSJoFK1XLwL7RNC+6J0L7DF1M+9ZBkumlRwr1pR269TnjwRp0nvuEV
BvoUmRrHsXOmW6hU+yDKQEGyHomcbvk06JGyRGAocqt5JDk4IYrAaCQHouK2SyA67v0aSdc0PUAU
aaQjfPNVAnxEDljpofYiWudRYz8AIZ5s8M8IjiqNwTcM8eobLnmFvIDgUAvvTOhRc9CrcpZ+h3TR
Zqy8KUJNoliDo8v6ntioLARiNnl2JlOtAqbYbakiY9tPfbt363Y8Is8O8XGvrB9qPOZRntcXX7CM
eAxTgHsX4mHqGjCGVV6lVUXsL9Iwi+XfPtvU8X99tqgyP3222DAgsqtrv6h0SwwyX0ou2v1cnKWb
QM23eyr7ksx4QB2J3FUqTdUCkVVQyFG4zm+8es1jMAbMRhdp27U/CGOBNHaBXWvrbQaImS3FEOJb
J6MsY7yjI+c4aRWvQR+KzvQ2MoLYuVcNWz54xd4AJOSk3G440RkduqQEQ1nouqtrR12H32Jphou8
8YYNTyK+871KPPijLmkbQfUL5MkRJZ7VC3mMNmfIb/InVP+oJfTYo/2ARwm/pvU/xfjnU3Ka4EQp
AC+JnY0aBLb9YKMbEdx1PB81KGG2rjWsWHLZLqwWyMAesKBH1wFE2k6nV3ILTdCcOlWFCFyPvUYc
t+251W59hFo+PfxvbgN++dsCUETIWHndU5PnW5RyI6+HX96GOWLa5rqpsmqZQDfkJS1qc58yF7Lj
xmR+MZ3hx5gE/h0SzcMt2LRRsa79uRW4S9l5yFzpafOu2JL//1B2Zctx40r2V27c52EMuAAEJ2bm
ofZdKpVkWX5hyJbNneAGbl8/h1nqLtnt2zcmwsEgEgtpqggCmXnOGWL3fVgFv/FmzIBsB7U2GHZX
Ejljc0QXoy1tbalYsDjeXje+Uy0QG9GHInyZ0TYuGSLRJdClkhJXg4i3M9Ns+dLLPXbglO2Kj0Qr
VoBn3L9fEeo0+6CBnyYdreYAkAnoJTIQVR8g0Olbq6AAqFy5fbeiejoYbvQai8Ja97mlgWHBIcqD
9qjqUgHKn3IwyEjRz8gYqfq9jS20nhd1jejv1JoqtBv04L+E0kJSIHgLrXV91J2PZELoS80bBYnG
LkE2P0L3OMXKq1mB8a2ZSbgm+xkZq6mGziQyZbaqdO9u9sK0QP1xrdX2wiyQaNhjZcDxGd/X9KLh
FQqPTeLgnaPTUF4KO42hcAa/OR0Qo0o7uHT/KDfgF8rB60+WDz2pPCaRCc3yOY116wMhIbjip4OV
ufbS6VORnkAP1qwYuMBPhenbR6afzCndiw5kprMx7Oy5iId8GWGl4mIP4svDGGRzapKQbfDyCvo9
obO8jVBF7Am7kxA0fVLnMwOqZDtvOtBZkPAmB5OCgBH7OW9J1masHKTvTq2460DpvB421IZMDld/
9KYhb2VqQ0WlMu7MbzXCdNXCFBCUrDoEjLo8ej/E8EZWwMujnPayBOFQ8P1qS6mGmvPKVas2M36Q
B/KDkzKJIqj8hCBPb5DNfsDe8aM38xfnJnWWPHgyIuMTsqDto2WAH7CzwwFK8UN8LIc0B/eSNs4A
oVnzsgkt+HjSYAbGyPytD5IlkhRz5H5EEK7hfvhdx+VXFYjmczUgbm+IkD1gwSPBPVkz/B1VssVH
qwULTgU0v5ssBT6ueB94jmcRd8PhemrY2tiZFdZUeVICSTTV0EF0yMwaQIvXYzfYRBZAe6DDeEHi
5RlindVFjoV3AFiwmpPd0CBfVFVY3iW+Pd57vMf6ZeoQgisAESPF9w7wxY9SQU63Y/lToMZq1oOR
70CHoTOyA5sONxsVdafrOU+tlRqREN7l9bEWgXrykAX7UEt/zqwqRF7LohJ5+sT7Rj3B84r0xkI/
UMNApSdkSck7KlVx9dbn5XAdBHp1oFVNQ7yH05hq2tBiIuq2VExHPi6QC+SsqdjIAuFBOLhXVBwi
v8ZurJILe7oouEKjLaIb9pxqEYk3dqUCvQXVStFGx6bBCpVqWW9Vd3AZnKkSS9doVvCBbTLDsEew
LScVABnVrsHiAK6kLPGP+G35RzozuuIz+LK7jWUqPs6s0m/hgB/ABG9m2BhmUGaezugQQBVg50c4
3Iq/a3frRj2oCXW7Ff//Q90u+ctQv9zB7Rq/tKMKt+70tjUvfgiRZQMqIWpGp7cDiD/4QtlFP4NQ
Qrq/VbgRKOlLlf3Rhcq3ajmNeCvS2a8XSBtEJE0XLId/P0xY/nljdBW6k6vxdlUyiqp01Ew45nnU
EfZu003culDx2oROqUtRxM9Q3iy3hh2p+wbSkByhoEM+MXbSoRg4skAMv5gPlv1u6+gsTlYGRI2O
w/QGIDda16tKJ8BK/NmXeqgY2XK9ax1v9pEBuz2mmInoqreKAfQ6neiSUy5DrMx12IplUkTe/HrF
PweGlwrAbXB4d3TtVOfYJZdmvLgORZ1D/ZK6XXh3HSrVZrEMI6O8NvEM72SDhGgNhgm9E5rp3fXM
Tdv3s9/YqEkvHTfFi41+dMj/PLvZxDTMbVSquNlKsITOYwdvPOjdvIeidcFNFYJJnYo+T7wHbUFC
u0usu3BqUUJebRM2vJ1TZelI70HB35KVHTteO3UaSoEA8cDzhRTRXNf5nbTtE2hSyrdi5CdDsOLN
0e4pdHGSwyL9uD64UQpuJo/5W7fqnyghndLQgykXHZ6Aq/1mohZkz8rxDijzGRuwIUh5fA8CPecc
R7F7woS0pBIdjBFszqndvLVDkCDS1yAjr/DKei6FDxYDNwv2VepM+/lSvDR/niWx+W6jszZ1xEsY
DumMqcx9udYGa2Z6l0Tr5Mw5T87gvRaHuhn3ZII4RHJukIh/52Mug2peH8ypWdueQ5Ax3VMrOjRV
vUls1R2p1Edxcq5y9azcHEwa08hk6mtwVgjDCrY3W6vsai5jlqypCVWkOgPoQgHEQzYaMywhJxo0
TrK4XTVwtb1OejBQ38YL7NTaumaPfC1T4oZjNcq9I5ozdaP/EvIiSiiVFh9GN0vQ8MbXW7j9FxLs
KDuwf51uptyv7nvPDQ+3O9OuH81M0CQCk4oHRm1rUfkzwxDuh/9VaflII7VAV0VN6OCN4ACpzdq8
/q9oULf1ILqXZXp+uyxrcrkxSuSt3/6nbdUaOya7z7cHBwcpeP91ur3dXZ9z704FLzTW9W/o9cXk
dR3ursWxcHZg2OgmME23dS2IJBgq61/junm00ix5jCHZuHMZQ4buZIeenW2o5jRiHY7kT1mvGlAZ
bWVWOE8aRHfUiAnLnDeCVcfI5sbC4CqbaQjwXdre/NQ1Q37sppIovHGFXBEwJ5eeealEX91LkF41
MjEvZGpNUHsFWRDtyda3QbHJIsXm1w7cCi69ufK1NsHEiRQ9rKvbeEuDgxM32cErYs6oSB08/FgM
YfZnMrUjXIlp31ZrGhxok+wQ2/l3qqTbNSJzjxBucHe9emN3yDaLxJIGk27SnZhTnKg9Hbw4flWJ
ax6o1GN5uPZdqwWdCP5Do9EHZ2SqLKiSTAoSmTOn8vsdFZOxsDduBGcdNaFb6ICMY+OFDIYLjRev
HNmGbgC0HmwX6B5bSeypuuiZRXZ7Hh1X3xdj9+Z3nvcZ0u7DEoqAwyboUQy1sQDpFnI0Y887FFUG
BT4gqD+Dp9ABJW7W7Is2Quqadb6aWyjw6bIEXwh8NPP3HTco1DbXPL1bbn6C0Me+zYvZh0Q9O64h
Jm7aDwZuuwj8Z4pfByz/qmutHgsE2Ta6hsQPvLTe49SAQttYA3516i8GnJxfY44EyKRzfiR2etek
g/Wi42aAHqiVn4UdtWtZWv3OL0UCP0XCwBro9I/JAGXcHAKd36bu0Ch1fkTo7mZwBuMn6q98O8VP
I2WAJEw48kgaYLYwE4DP0rD/BI0KcDnDfmvWTejz1HMRRoRD7dpMAHtPzYCOeB9tmJrdRovibz4R
HUDyeADNN+Adxiwb3jI3RHapZz1DdrhEUqKZbeq+ST6VrXNwCzP8CjxPOi+QHn3SrsWOyhwQWrOH
6OufPbsUYhTUU4kAadu2zRZGHCNAFOTpJzrLA5Fcz7rf2H7XLmAmw7xZpB/ibIawhz2YwTYfonrX
GBsfLgYfxZbCa9daF1GyJTdKwEz+jNFRYxolLesN2fs4neUjArunoi2KtQD9wLOVFVc+K5FKc5nY
stoiCwnivKm68llhLQ173IBA2/KMT1N7CT8ZUGpIU+CDAo+yVXTWcsqdn4fCAw92GSb/otzNYz3z
I+3vvQSyI0iVSdQpGzkCLma3oArECdUpgoagvYjHfoEcKn9/a+YPPFwNQerOewdozg6JGnudte1j
2Fn5Eixl/epaHEHE5ogKt2S57aPuzBEErumBKunQuSAMA6jrTCUarU/M99Ecs3sfLbCNYNXqvIHH
S1rJjDizID906KRZnahUs7TexF5WzalIBzh5QcwZ1Cen9JCwObWoQSA2dyYpEbL9Zoxri6nDz2P8
7ip2Ce3XogX3ZDg4xcVIzD1xM/hQJ90kwFot++mlgEZfNPmiu7sSot0Xpxv3DOKvS0yO7j6sg3De
yNE51ImyPzHQpV9p63SudmChLBYBsuY+UzM/LZ2DyYK1tFQLUL34Sm9MXUO4ooTP4tww1uyboJUL
FiTRV50dVWl7X9oEtKtjM0Y7lqX5ZepI9VWioKFjIV3IjhKxTVKMI2pLvAVw+IRh031FtLSbt44X
3ifSNCHmOoJl1FYjRJST97Yciiwacoz5wkTwtAVDL7g/HLbo6czGVrXLtYS7AGfX2unMDl9500PF
XQImNB1AiqmDdY2E3jVvHARlNWaiBssI8Pu749rDPHMuXYTWJ7606x8jbIZFLeB0pb9lGrbxGcpy
kwbXPfcY/5KCaxdiit0Xa+zZXCdxBy29oNs0ojU2DJHOuw6Q8DnicuNL2fcH4tD2crB3Rqr7wsoU
cpDAXxhdnD3mgN4Duo2zoCogG4op+dGI9bvtVktnOWP1sssrMAM5mCgB0ch2dMu+SNODKKvX6x1P
/xVRgOyLWmSh3kCxIH7ysuKglOE9xiB82mFGmd7Cbvgy2VOGr4UVhs5OuKBK+dk+IpAxU2ZdbjD9
9Ucs+PvjyEUHfWhHrROriGYl6+NhRjVuGI2zpuThWnUDdM0M6CBIb3JqTcWbzU3SYYPcturcToca
xPqIXsBGRaq42VTt1qvSt9o5ZblRvhv2wGfXEf6W8ttudsONxzVD7vAsJZrWm7KVZ1dnxNbqZa4x
ewSGad3lCTeW0XQWiOH9jGy/q0ViKehzkCu5jvHr2UmEDlb16BZPVZW/2fAyvkVlvYIjrvtiZn6y
QP7UcNJSwrNnqnqVp66YW/lozHyZmQdJjAjkKKYyh0cO65xgRyY6uJMXmc4QpoCWazFCiBbJq6vY
1UArT4A7SuIiGwgAoH9jiyMcOerkTdNvrq0Xa2zYJnY4puTC6JOtwwx8JcoEGuhtHTgQ0zHjNx9v
hbQEfy28MF6YnGcnL2FyH46qXvY618B6Ay8ONc83p85+DKptHmUYNWvfV9k2yDiU0qbBqMVoQ3E9
qvkrXPvxwnfHfOEyOWxAIUg56nTw8rxc+i63llTsAN57EO8NHJuvRZYhXXxoLmPuA9qfRNkWMQ0A
DKHwcIYyyLutdI+GH2/zUCx/p1nh2/jUTpXjFIp385AtkLLYGRd41/AUuigoFoT9TxC62iDWa+ET
BpUnEClW5xDOmKuNilSB7PZmY88NFwQIrdNaT4CBtzvHKiZuagn3YQVpiFtRgEARz9U+xnaADGkp
vHkyMYxDqvWTqKvg4vImPbRD4s+J0Vv8YdfKTg/KnuSZ4IFfgss3hShhMcNra34F34ZGzr+V3rta
DOB6wR8i5VF7YbIC4dA01Q7he9s2BKOxbenwITRBXq19BLKwNxy/OAzKPL0eniEX826nRAxwZF7t
1H7MY38ZGCMwBk2TbJwuClcIciCuJ0fMi4iVg90GoJAkTTdmkjWfqUXYRM46hjjfDIutbH6lnm8M
1q9/WybiecTLgJLh0ttYAtRwoaihfkaPVFcfi1QLj3+3pedfRt1fan/pe2vcTkOV0tDrMRh33YCg
K6TQy30PD8Aqr0z7kiMlDDLH+fim/Lui7/zv9lj+sLmUTzo1sbMMev+ALPDq2kdnhbHMByCV6H1j
g1OtYyNU8D1NayA9LXi66ZB6oz1n7PWGmb7hqguQSWyzEuI+DpDXnchqCBQP+h2JfWsHTQaszdvs
yWE1w++0q8BNk9mrlCO5OErK4ggQfL5E2lP5qXLNbwRtNMQ3TFvJ260Pi8ZwYfj8RQv8MQm1hgzj
cnUrenVfriCPHK5SNwgOfAD0ivfPlP2uVAtputAfTtKR3cHS2MhEpW++1sm1gd1fWG/OEC0okSGC
V0JhhQm3sFMcSIYmm4p8KlKt3QLbSbXYK1pPVPu7vokIEbnIchCoGvkJywSsKyFAa5W93JeaYak5
2btKgDBgaF5KLZX9QyeufIAe7QIMt0F2DoMJwKCjA5i6ufMtB4Z4AVoN584ooPo3GG7yFKSqWkJJ
ajwC8pXuRJGI9Vgo+96OCz5vuQhfWit/yFLl/ACwH/mNnn4Lyz+6u6FG+kabWCDyx7cC/AgeXDFe
duBN6yN7oP9Erz/ZLScXa7eorupD3mBl98B27/Mcwkg3QaKsCJs11yHIcEcIEt0qzMKB4IdxDwYb
MFEVyNqHc2VW8qjbU7EZ1HuRoIf4OnysHX4uUm3MAA/7l33ViBydMs8WoLY98NrNt960wEI2IhTZ
ZJmFRyrTYWriqzHfxokbHUwsPonPINbdd5+r8F50vfPAxuREZAh23tlrpI3GK2o1ZON3oPSCe6xt
r63IbA02WvUpWk0r1z/HAn/FtVVeF2KlZW0v4aFEgnBfsefIBjcc3mv/nIc1+Lgx+R+BkUEMym9D
OF06+zgiVRziiLX90Ki6mSsz7z/Hnv3aem7y3SobdJ/iUDwtsVViyZvwILTaB5xBkC3AOx3U4Ebp
BoRJWjM6+qbxmhq+c11QtomZHVQcvtIyjTYIEijXmbTbZEeLNc/BbxBg+GJJbF7E66V7Pz0aFT4V
E/MX2ZteA9ox2Z1Ozm9NyQ6ZzhQfBq+cgbB3XAM0kz27kBfPTRl+zXzAoF1wsZ3iNOxOEgBqpBo0
4dcY0gCcgXvDciN//XPPxIzG+zyzn3OsbI6gYMqPWPXmR+xA4g3vjU/SjqK9HUerwMrKS5rG7b1I
XCS0dFAG7eFzmVc+YxuqNVreHIJAfrnWskG81QB/7LE4wq5FOAYkL+Eho7Z0AHHdine5cUelqPTE
4p//+M///e9v/X8F39U90kgDlf8j19m9ivKm/p9/CvbPfxRX8/btf/7peNKWnDvgsOAe2EeEkKj/
9vqAIDham/8RNuAbgxqRdXFqVV8aawEBguwtzv0A2LSghOvWcza2N7EqAEn/0CQDYLhau28InSN8
nn9rjcV1Hxt0YbIHYmWd0Aqr47zdINWMpycxhtlaEq8c5FKdWTiU0fqqMphEzU9l4IhPIRJhbsuM
OOHxAtGYDAIhYCaiQ5D4H23UuMzSBcNvfAd5YmTPTgeeZ/3Rng593FQrhUkPjEx/1KaV/gwy/WzD
W4YVO89EhXwk2V6bUF9qTANATYHN/v7RO9ZfH70QjsAvi3PEoIXz86MHPZ4yutoVl6aLhg2CwAGy
psxxmTlG+VIlCJpMy4luBA66lE51Ty0EME+AajOkif2+VZX7xi4L5YdxOjbRbNi9hlixseO8Dl/S
qLIWsZ10RxeSmPuyAE/GgNjUpxGkz3i84m1qCv5p5HhPTZkPpZEgHQ70mpnVcKfD2N45joU5F5AG
99/8Lj3714fjMHh98XQcpIYILvjPD6eTSSmROp9frot0UXDg8pXzCREKdYaibHsGVP+JpsOozo0V
TXlUnFohXSs/DwW0iq3Qe4UPWC8Fz3KwpmFiCvMaYg2cN58tXR3daY2Ij+JDHjP1zI0CkkFFh6aD
cva1ex8aqrpHov0KAXt+URObfgluW9AdJP6ebKAMS9ZNAf5HqqUOVdSv+MTLD68ZVGuryAFuz87m
cE7F29HNwdrv54A89j44M+wuqea1DxRh2FygXc8vv7R1zPtaWFsJ5Y5flvakMGdp7u2mSpKfG9sA
6KQOTg8sf9nBdKLvVedlj810gKewqHgMAjAUski0sxbQw13mFfmjpc1qZZijWlIt9e669Npbgbz3
7upvdAqLLS2nST6Qy7eNO83KZrOiitJi4b/5RTjeT78Izpg08Y9DMdsFDNm1p9fpw0yFmcUaQCUT
XDg+UZCPY/2pM0GvTDjDqPxkerX1Soswx2j7Q8D9/mSEHpZoRgUpyDg5kqrsVSWWxGOv8rB0WnlF
UcyaSe0tQhIgtHfKGOIySbmnTlRBxX9puw4WsMRf17VEls1gy3TjdqO5Z44093Tm9IldzvJoQLYV
AkVs48h4e6v+S5urwan0+t/MPT9P+9PDBAGUcJiQngUiOk/8/DCTsGJmmjH/we3rAaHYzJuZwC/c
W5HhIek7M5dt6uUvivElrXWpRVWFQOl1TgeGWxDPIoxYSGCP22JTI84wzbPVNLt+OABkdGw1xNvQ
gMzQ+IDTyQzhTgvGfF4lJuhdLZadTS+JZuRsoQqWGe8ViM5E8BKA1t1wdD6PiwJcNr6XngXyXP7+
qXjuX35ituMy7poWKHeZY//yVLCicoK8ScUDg1zu0Z4EM0BtkiCFbVK5JU7UQMTxoi/OkRjTxQfq
ZQVBA6JLJhv48wCMlaCSJ2pl3x2QB9eLZlFXsQEu7qyeUyqg4qDngBRysOdTxmAcrF1duM+3VrVA
dprLIN3YTa6hwo9BihEZwYaKerJ1EgilcLD/YqN2xeRqujae2pFtqCWW2o7xUk303jM3GJ0LpmHo
ilhBDKYuUW6pJiqhseVXkOGi2g+tPaeuIZDreIdQW9NPYPiCn1Oxiq163OQciSqTnaleYI6AUxGs
Kdjxg7BfIhmfy1lbe/3FmgAkBYDICN1ipzSVprpugIJS2sAtB4mwMMhB79yZ/hbi3sVJNxFo5sfG
38vM/Zzmunkgk8Kna5EihrGiIlWYKSBUzHz9+9+Ixf/y6njQ2/BMiAt43MEufKr/MA8NHsPnbrDL
hzA0J69z/hzXVfQ175B06PeC3SPyEyE9DwnA4NcLvxZgxEB8338pEFZaQTcVLBmuiB5/7ulVLcMG
Zjh4mREB4wouFtHFFXxSoKuloozGZVjo8dKGLlhFgnwVTYp4hTLUETSxSDWdithhNBvpTiw3UzGr
QD5aSt5vqAig0fuQVIQU8jJCqtlS2viVEyIo8q16GY2i+QC9BlocK6OqugKH4Kgat6kDqNsVes0z
EElACcy8Qq+hNqfufJt/gF4XQV8vdZfp6yXoOgOAOcj7thL3xbJcfRaWF9wlLfCvPUA8L7a2oBTO
WHZAhoL7aAbl1g8L8wWsIs0Kc6q/pmZxDP7zArGurpHId2qxgyC7cJrX27B2MMIDPHWnYQutArji
i0OtnRF5o5BuHMo2fATnuoP8HHjrKrfeDjUiAoAVuHOwX0RvWD7ls2ws/aekHa2Fb/TpXY7c0I1W
rbWlkXiDCOBtpI5lwYNX9AAnQyer9fu5BdE4OKeBTZbTgey8aoZlzW09N8X4bqMKatejl82YfR1D
RmuIWNV3MoAHJXd09gUE8DtShmziZs/70XtBEqOYx+4QAj8B+VS3qcxNH8Fhb1q2jTuQ2RcZ1bva
z58AZkjuGKbD84CNETQvIHDNVfuIOFcAObtAPapsrCETULRrKooy1du6ReI4FSHCbN/XNVvF2lZn
eNjNhWKp+2CVKr1jpbs2h959IFMf+c3Ct/xxZU82yylrKHdcm/tdmp+sIt+SsxaiQWA3TMWWHEYh
RcgmW9O7yI1uGQDhWCxJULe9GLl5jioOp56qt7ZflT9aK3m141EC81r7c2zTnfvStOu1k9YG8oFG
0DUAxbkqIq0efjdOmmz7rCjXcFi0y7KFJF4eFQ/FhEZBGiRUkicgSm4oiDbWaY5XCjY6cAgHUFsx
YpaSUYmYfD98lkotxkENT3ECgIYshYlYC3bsWN06AGgofEgnckOeFgsAi/pdVzUVInBd2yXHOlbl
vDaZdwY/abi2ZRFBcUYNh8SCdx4pie5FWAgUCBXKr8BULdMscH4E2tu3DSIy1B3pAN7ZCcJojYSm
cfX3M6Fpw9n88weTM0u6WEjYFnZWjpS/7h4Z1DSVG4X1OtWJs9OQ6Z0jQo/MkY4Hn6PMA/UUEj6l
WwGh5PQRkBKwI/LursCBhsBPlIefPTCTQmSEi5MJX99ThngENcsVz/dBiO0OFRUHHWwddwxkahG+
Un1T7OCp/ookh/hHVpwwWeOXkAc2PMG+fJkoPufYkesHx0+bVcbK8tCkrbtD8KZbN5Uz3gMTGSzw
CK3naZy28aMf4/g+jmWAYU3AiV8UJzMI8YcDc1t7QoLrUQaJ2lkOdnTTtkyD+SXQx9F4qoB3P1Er
MlNx0OW4Aerwlexkoko6DG3pL0x8bufXK5Cxnoaszb6d6TwP1mT7cDHpNms9xPX+gy1r8+zQsHLB
uxI6b9SFLsUBulhbaZV9tFEbg1dq0h5qsVH4611DAhZrMcm8NWa4chswsI+lQGxAPc0ELkqm+QIo
G4sfYvDj78vE9EFPpY12T2UlVTBvAjPCV2VYpn4toGY0JsMcxKXRxhVNdnF16B5Hx78TTojSZNKp
b87qhnFw9PMMftPA2RtO9uPWouPsB8hnXfCiOQnmafSEA9zdNi7kTWkMbxoIhMUAC2t+pBZOWiYb
+KTg+JkqyWYnzhJbxvD+eqXMG1bZMIyL6xgRvjTxGN+51TqqEzA0Tf2sWuZL0zPd5XUE5ZdnG7py
t0Fdc4wWAFgVaxrVGQv/FKXBTnLG1RwwHDDBF/6wSdn1Ok3gOwdIJjxTcxqnRzht1oDAbkdFP5TO
lC2PfKrpFuhQBsCxp8I6UK9ABsamKvA3obsim20hDRgxphO1j5wIoHjfDBf0bIbe/2KrOjpIcDLd
VWW7skLHeQDBmvNgj6CgAY+7t2wED/N5D+VvKCVkZ2qC2J4N6AhUACPLUksrdpq114LFExrbaZem
q350oq1jWMWndPQ3Jji/X5F5VC9Eo6w91P76B6Ntv5qln7wiHyGAvGpjnmTgJXf4KogZVeSi/9GW
rnGOfJUcxrpJF3QBeKT2ckojUu1wAkUW6KN7/CnoIqn/qIDOBOthn67TovPWtWMUnyF5Ox9Y5a+s
tAaky4P71Gj2XVzC56exCZ9jdom3JuhCgW3EI8OOn82KPmLl3Mck5ptBfqZaU0TtQmDFvaZiaHjI
I4Dg4XWoCr/hEnujk/Q0u4CIPlr5FjbQVCzzit0BSrS5tm164CJB0a1Wfm1/o9HcwjXWELfkc6x+
zYtlwBec2Xuqu1pyZCBnyDS53qo0mnyHtQIkDqY7t1OsawDeR7p+DQUh+EHe73nyRcRwkq/pPrRi
zsF28vd77oS8Qxpffr3n6eewAqZYLemqKUfm6Oi6iGBNF5gOdN/w83TX+/q7e6ZOfW385Z6DpAJR
Nvzdd03erzoj4WtdedsCPnFgP3SBgKrRKsBEptMh1RXSxeCLLCKXbzyqkYYCSihPIad0bdkgmTrm
MoBa0hSPnTp2yGRc+ZF8TuwQAq5kY6D1Cw90erUWrcVmSHHxcyNZhBE+AHZyiesSedQV2JWA8kwv
wDullzKDElznnakBgnX2kgHCsKRiwRLrAZ2pIXWB8o5cdGGXr8hWSwRpdDSHBOGwVW06f++Gceuw
QTxcQzc9str0Al3w5m4wxfrWIisHjf+mVhsaS4+Nd8QTgRB2WRR7akddq6CHDBLr6y3Z8p51h8GJ
X8Zy1Ftpl+kCHpV47TQ937Ekz45BX9VzOG79vNjKREFWhuXZLA2L4Xs4rtLcrX8M6fgNK1frk1Rw
6sWVnyMXE4RTY+1gQWc1wbn3wd+Qt1b2xTIlYjTohEQ1rDAa6zXmNgiwmzF7oCv3g+K7OO7FFpRc
60IK0HpYo7tv4vC73VklwhMGSOWE5McIX42VUwQmUCyQqh2S0pszH7FGo16WDgDxKaKbrzJgJ1DX
TmEH7JZkj4ccI0AXRpZ6M3TwrYSi4mfRs2TudIN/qcELtwD9OUO69fh+baBni90v1410IM/IQwZc
JQy7T8jOA7DQRCTvp+tBGhc4GlUXK28owBwM1uFVBez9wk8hXZG3potMsdZ8BSBm5rdW/eLVgLiG
YGvaMOwhPnmO2JXZNGrlmXM5QmDE7lvzLo8S+FCpJ3wAflgOF98zi50LEdcldcjy9WjF8gtSulMI
U3T1Fumx8nH0xD3VjyKGL8Usu1NYwC0GVBF0hqcrZV4Agh3HfcRr12x7Fiar0qr8L361una0Zbu0
9Kh2JsPOEuJan683gmy1mZHjwSVQJDpa8JvO1TQgEgZ2KtL5p1GGw8YCBHOVNVq/JMUwowaGDVwM
NLOyPUhPygdPQvSFLlVzgCZrrBruA8QeDwLMcwuqMHi98jBrPmsJvXcJisB1mPTGs3Lwl5+uCWqp
cjGGMkXoBJF2aJOW18elIGg8Q5w5eBAGlCH8SbyTelQxIu3YwL00owjW/VhUG7D/D59GBX2D6UEn
GfDMIJ7LjmI0PKS+xNZsxCfpCU7ip3IAc36EON5GBQnkeq4BJ0SdODDL2EcKhAwmAgaqMAP3YvQQ
xZu+ppUR84diOsgUa7vSjo0lfT4jr0WF/BaKvr5+UIssGtcKfBtz6kStWmTNDVhOHqkkeu2B7b7D
Z1gpa41lrrkDcmHmIhr9lDqGcU6CYm/6bfDcuwoPByCrqw+gqkykF7CsX1KtyIJ0YcBlvqVNPzK4
fqSFZCcqTSNaiF4+5dOIoIUCoTH8BrzEdf8AaaYhdN6QjH1Azpc8aN5iddqWvbXpXH1nTRXAmAC8
8aHa6IsNJn2xHYsY2lHIh5AHn1t/nA6hgLrF2L8F5pfOCUCyq9sMm0/PTuahGzZziW/kurSZk8wh
g7a2WmmfauR5P4wVC492xu7eG+cGHO29zhbXsoV9OpBRZQOFiWmwOof+H4vPaeSlDwhJwdEWet+1
SFFnaZktrabGz4wuVDvqmy4ac4kMULZEnqENBhwRP6eBIZaZ4SkISqBYdqBC9sOkOFCxt60Ncj+w
ilI+v+RjsVRDnjwHYfV/lJ1Xj9xGF6Z/EQHmcMtmx+kwUZrRDSHZMos5x1+/D6tlj+A1PuzeEKzE
jmRVnfMGIoirmQ4L6fQrKuXuvlHDX61JNqUBSinzUbYOqvPdLEVzk0OVaLsYKkjhrK4eEZd8k6+T
F2Z9km8qX68PVfO/35Rszdn1yzeloKzHYiGt9+G8qGeJrrrjrNZiQeLJD9nJ3Em6ssudvvsbIitS
QgJbaydHkng/L3TvJK8Zr52sPF+Cuou28zJtgAMkL+RflzcDlGnawcqTJXUsWaKhgixLrmYcjUVN
76Wsms9GVI6Psi3svBs6Oe5NlvRIfamRdLuXQDN97SdHu8q2Isp/aMKK72q9WNlHxCTN8XJ/CbXJ
fO6N8Cw1eRE2bPzCm0nErm8u7Eu4wlrmPsjWgnne13KT+KhsxXeZeyoD4dZH6pvteNkmVy+d3aRH
QtLl62I7yT5VVC2QxShTu4vbhO+Oasf8i/EHjGZUfmSj2vFSpdF6p6JVytcpHcpdkRAak61jaOTn
duaJdh/boU/gZq+ya14gEUyAjIX7+qKiH4ctSusZWS8u5MF8PoG6zZqxvWYGkt5ZmmsBea32atX4
a5IM5zQR5DZnlNJ398paeDRhB/CY5IN51KNixoppvYZKAjY38vdmFEd0AhGmSsPiRfPG/FrH4qpi
vV0C0lrYsGkGNh5rqxW33UM4g/TA8b18kXUYzHyzcFg/y6rYGzFrXjdCs7zArIEW1suWpy/jJw3I
QigwVZNFOUKvdiId1GdZownWerOVpTvZJuZ0fOyH+d5d9hgnjGb7ykoPsuiKbkAwe3henOkbEhXd
WVZ3CnAi/qDDSRajtjZB+APTlUV5GBv91eiy7CJfyVuANcfMXlAFeKPyoFoBmvcBf5TscTQndWuo
/bDlSVPviq50AjlwKDXlefx5/7Rt7S3BDMkTOAxXWRJDv6VZstfFXLzI7lZBQkRXF/3X23cjkz2Q
9dVL8XnZwNOCBxttcFRBUdcxjMfUWRGRinv6rJJn6eTsQNBMF1m6VyF0T7h+mvYQ2X4NR1/bALI5
DxsYxkdRTc42M8EXz6DPHofEze+HsHVXofPw5PUl8g55i8zUNBW/+hleP+56B0MtT1RxMKaRdiGP
1F1A4ORBOmXij/DYjXX+x2e7ag7/s12OZ2rO2fxl5Y7oshPUhGYf+g5OrHQl/ixK8YrPIpB9ZB/W
ztCD6Mzy++2zVY5tgUMFjadOR5fI8a01tL9kKsZ2BdJITWPvZSqGVdtlRgD8uWMVKnuFifM2j+iE
Rvno7e7eJbr2NvRx9+SZXv2UGdkXmYGuksjdOVXl7XqmTlIh/mxDZ4LcV+4/9W0ypcnPgm1Lmsai
Ivv+dxepbZNOog6QoJi281ims+94xSN6Y8lRAhPudRKeYE9dG9xNlfDaJTFbTSgP26rLl4aAqVhM
oHIFgHX0tow32Yq1D8ai6Kln6Rjtpog4XaWMqNhpeqleROptNaLSj8Z6mGGdP0Z59WPWm/QkS7Le
7fVfQ2WdPKi2MgUzm7abZaAxGiMK+zA77fBqpX277WrR7sa1aCqac7STKN7I1tJMvFvdmCfZKKuq
YQg8Q9WeZAmfCmQx57x8wPv496up2i6OGvsJh9ruWUkvvV6MT9pqOzzmpK68sFN92Sbr7EjBPiYe
CQit/WWdl166ptfPQ5JfPwfa86T6svivgUZhkY5iEDyMkTDF8uuV5IAkL8JDqbtudi1YJ0B21ghh
Rc5BUQr9oQhH+/86Y4W/05wQ1EVH9IhIGlGKFf1LWm6sB+ssS/2kWA8I0n+XJXkAajtvEhyG90Y+
IpA7uNHzQDx1HSwvE8adst7dcTC0KWq36xU7YVnncVTEsy0AJ2QF3mvLF11+pAQ52cAUtov0IF+f
PCRN85AZhnKRpXmEvzaN2hdZapxxODelu+wzItbnOBI4ua2H9J8zK/b6fZfWH7JHptW/esjinGUb
y6wS7MDMDulHwPcLVpG+h0rtdawz76auDfnaUJqAyBBihB5bjt4Nkt+vEbDM/loqHZi8lR2HNTVo
aIv5ZKI6t+jtc76mBx0e7Ye2IowiO8i6cRXhUMCg3Qe1pWI+Od6ucC62NW3sVI8BKRbmVR5Gb8L+
CO/K3YCRCRt6GoS7AgzntcWENzQZhNRkP9kKqOd1wA3pIBVtCs/GisB2H6Sgjaehbe3LBlleW5Uw
+gOsFbxXgYdH4Y36y+dZpMwiqNY6JaLVTL3fWz/7TaV1xmTihxjH+oPg7OSP/PxX8h36c00WQNY3
eD8TNmurgzrF9Ydgm5RPlf1l6FnwIH3Hlnut/xxe4A7x0ACJfOx0lCIW/FO+spFAeHg9a9Y6eSbr
ZKvsNw6N+Her642/xpZN2Gy8Ueh7ZTEgp3QCcRIUsE8kfrey6rNenpV2F11612z3npUur2YWXhTE
8f9cT4AqjfIEM+Z7jdPgoHm3AA75JfqkFyel0R6zkD1ELH85edp6CyYZ7jwSIOE3tdeDbDAWXZy8
v0e4fNLrHYLvYJhAbtVYAr2cuv3o1torP6WyH7OoCGQxa0H4WYRtfFlsp5RtGiuFqIn1fmMo+m4c
k4ScPUM9kEV+zZ33oHSG9iov3CQ1gdW1KGwu7BXE2kMivOhzzu4jwj7bSujT1VtB+emENZ9qRcEA
24AUUtiZxleUepASS/Nqo3mZ+VWxC6K1SlHDL6mNr03VfsyWkT1GxD9f/2OQos1qUJS6fSmws1WU
JGWtFEQRaCfumCCWJ+MSMGPZB9uwrV2u6MV+BltJfJzJVxaN1mRntU6+stjhY7hZclE/zXNmnvTM
UzbIr8zvKmIlm6G38jMhl+ErWBDpYC57icpUoHl407vnIpaJ0Ep+NgZF9pKD/6uXoYDBLjRbEA1J
h6+mcpFXqLr+18vK4r9ell5tNpa7Whm1YNZ1jOn/OSQGOkyVevmsyTXmcR8sxKZprOosG1D1L66Q
TvuziqDme5FzLzPPvOHOYx/yubZ2qala70PTBtmKFUgcxMOjqnPPCQqMt2nAavgOImBk2CTpW1Z3
v0ZqYX4fKTtk/4ys9dy4j5QoA6zdnuayO8RoxH9vi/2EUMxfDQ5wfl0N9psFO35bDmN8aWolfWiU
Sd95ll2+EGkht+UM5h/90vtyVFrOH71Y4q8dwfgANIe4CjOsTppF/A7yWfqctKHYRHlW/4hHF3Y1
mbM0ZEZVqvZ9ib0arYRW3JBpG45uU36w6M+DejKJRWF4gs7K7H5jwQmWrY//Wg0GUtgmH0WuOZuw
tOJHrQv1g+um9qE0NJJE4F6xxxynD9MusY9gbsUY+wNBsWuvWd41rLXydQC6u6nQ5j9oXlm+qqSq
oFl5y6YyRfU6zqN663Ap474rX2UPa3IP0TJnj7LKbrx2k7iuOMr+SzRY+zrXskC2EsTvrsgSPcmX
klWumAIsLvonWeqE4YHzxz9AXjuOG2Vn42WKJCNvxo6MEvBZ9U32ncq8ueaxBdMyVgxMLOL8ldDV
dciK8psRg000kdI4Na4Lpm0BTI1N9bc5nFHR603+FGjov1fqD9ld0cAETC4Le1mED+2U3fhRGn19
wNGq3clq/AODzkxyMMy5fix1UW/lRQfFOpXcjK920UGFMcwj2I30OS1N/DJMQJWtM+ALUw4hU2HN
XE00+bnqyO6LeYBcUYzpxo6a/oB6jkKCdC3/Pw6+X2p9tf+8gBbhvpd0JaoHK1O6g1ELj/wtQeDn
0muV5cv6QpuWoIpG496tKabfunVu9ns3m8XSUWWdfJljacVLEvHPOO08v3U0dMq7xfyq4nhZoMP6
RVU9cbPtWvjL+hBlfTDsPTDRW1m0a8vyUwIFZ1kMjbchsrsvwmjM65RHKWlMLjbYFiS+HmmxZPDt
fO7/gEUaqHpBcAJAwUOied4308DFCcsy9RmRhGE3pZ3yEHp1/wCp0t0ZcaU8JTNCSwJu5Tdr6K+6
HL+kyK+McfNnVSANPzndiDIinp9V6BVXp5r7I/Kx8yEJ2+6WzwpqnlgAfCFB9DPHp/6vSD1YusH7
qDX9zc3cCRcI7j1lJXckSa3tQeT2p04suCQOBQ7naO69quuDgt379EOxWzRkiYnh0zYcUkMND7PS
REHX6sZbEXfuoaoJQsjiDJTjkCppci9iLmgcdK9N78Ux4i7NsRwK1DIx3zJ1IltuFAXzK8XOSiaK
dnnv7JCuPtQYmN1b7SbqDg4RoftYUTqs8zKBxdc6trLJnrSzhu3a+q6A1efYNSnDvTW3IHD1ror6
29rqeVV8iDRlvrdmXqjso0HDNXxtXbIk3JNiBwS9XrlxSIRgxWvcWy0Nh1VLR+hXdhaxauzVDv1C
WWRu0/ZL30IXXscW07jsdSvErGC9sjbo0x7bJCgSc3ts3ao7hHPxhufHNPmwm9qLPPDz/jpLjJvT
LtP53z1kNwHVzCeRl+1lsa0w9yyEhVnJatuWm7p78ZZuA1wzvDH5Gg6iBHa8qyNEB2Wl7CcPUZn8
cGIQXbIkG20F3bc+H3fJOv6za5IRi8oScmGfdfKs09VXvcBK8PPaLY6ID66wTm0cMuPJbmEC161G
oyKQF9ZyHj5+DGszh9348PliYYnsf62Ujykb8t9eH+h0i7hIkWxl388Xc/T0aLltdf6s7yMlP6EZ
+0W+8ue140J3NwTGtPs1nJfQ0aBorTYH8qDEOBwID3faeWVz/F2dZcLqfFnWkaj/59QilYZuAlRf
Q8kDFYDF+X4qu3ZVpviiwwdLtvyPy3VZvNfDiNTC+pLzeh076tkVybI5Ky7Ufk/faonL2gz9SW/U
vGMd8S+XRdtKHfZNoryolhd9afBOkvXa5BrHulFZxo7z8q61UDDsFpgh6ELzLScaIOvT3JuOi5gg
5ciLY4dBjgSGEzEQFrQaqQB5qLrEOzfrQRa7zqp3aghBU9aNdU2Smhx/5au6ahKZSpxL4nTOJc3a
oPeM5YFJ2CQ2tjbYoTNsCXwxr6QF62zZUbZoMXZpa2+xjv2sl2deqP0aJov3sU1kncwSrcMfddbu
51lXzkAaMtfML/IwmzFCMetBnsm6mIRRAP6w2fyrAYlfiD/rWNk5UYb9rFbl6V/1soccSpo83DUs
l++v+F8vJsdqjfeDAOIamSP0m43hvFNXW7JP42tpkF1J47IMODeu9eq2kcXPPqMRqRvVU8a93jqJ
b2lWjJFrEx2dKs/2o4iyL3GYPkko99KGCX+L7vceHiDQ/90jVOoumJcOWUYP5T6v7whedVFx1lVn
axp4XH5WOVkCKfmz/Dmi0dP+YJT1BVh6fpb1987OrDrBkOMkZfV994jGM4hyE6X8idiJR7qvcQ7Y
wZR+PVvd472yKtr9qOurgCJ15XpomyzessdWA3mZe4Pm4NuQomK7qKt9yuqpMimzusmysN981iWu
cJx7uZSeKZ9NmoaMoS9Hysrf2mW5beGg/+ty/9lxWt+BbJEHeUVbc3/VfRa565jYZR+3wL8aOwGI
H4FHxmXyq2iuLhMuaGR2ylp9qMGEq4agKFv6sNX7IOoaOE38yjtZaTf2KsY/G0mQNmgOGmP7XMcq
zxI9do6ulxIuGZv0SXffZZusqRF6PjhEHjefdbaFfn5cwGLRUqt5FmAFnstn2V0eMsNj2a66zv01
ZJ0p1ASyPv72eumOB5ztwcDkeXYhGJddWmIfBwH7ug5LbeS/63KULbJPPE0dOMgB/dS1t2yAs6Tt
ysFAqifP9FNppUP7GuYYbVo1FlSeG73kVjx9aDlY0cbKO/LQNWZQWQRAosB5eq4hs7JwjB4RsMMY
TYH5lLJ19sfcnP+E4LoB/D1GftaPYI0MD8ySCZE3i/tXJSSJNxgNlHkHyVs1S5Ojsq674AyUW2Oa
p9eqBcQZ2yhaa256vF8Jg0GCKyFCaz23X5YX13DJES/sqgfD0snjOnNWkR36uyzP5KGN2/JgtgYi
K1F0sf85EFqDczrxWMtjV9+rbvshGz/r/9V3mWqxYtv+8xqfQ0XqDie8sLby2p/18uyzbqnc+Bwj
V7u+g3+90medfDPpguSpi/vXP13dwoz3tV0gcBNZ7QVBRgyincjYTW7ebptkATebP3kOBCql7NzX
qtAfK2xPbiqJ1Ne21xZ/cbrsYRhz73UJ+zYg7uLwHdBqtqO9M1j+b/W16K0elosCBEdeKRkaDb8G
8V02Wkh0PIfcLqy5z01qVdgfRdzqeB5zDFcZSTJQYBlkWZ4iTzyeQLSueOvJe8tD/HWzabzKEhSq
l7xQx9u9JEwCW+70eC/ZziFfSvVJlryUCIkNX7cwnK+qXkLXG7vlJg86QNhtERoqEAXqitr81dCA
qMTqwHW3nWr1NszatQUxAz/iCXX4vEINP/eWRGJfZDEm0P9cGVKqty0M0Jce5nfQDHJzi+aP/dgB
unk0Syc5zKYDo2OogJasB4OoyCXH8lkP2Y2wKqWuN6K90SwTy1NKsm8Sm7rf2DE0UWw1HnvMShJl
OqvxPAY5ka0fqF/Umv2jQeEqUNNcPxtK5VzngbSabKhheeKXp34MowV3asHdO1fc/dx25SlHJB3x
rc/TxAKCS1q3XTZJpJenTrPxzJmU8IiUOjFniEy21VSvYshKMmZFcyS4V73mLHD2DRa0gWzNIfVc
mjH/QjA66zb9uPhuH7fP1ZpURd1h8S0H97Qh8hDjhpmAnH9fqKdWC5f7IS3G34s/lMXOEdhUogei
QuDB17NwKcVvRdnwr7ps7Ve5BdaPcoi2dFueLdahAQ40CUHGY87F1hFqAxstTp40qwGBXrf1j3aw
X71JNV7TfjIPqWOGu6wawq9KjuQhUJof9YLUXzHM3TVRc+Myke3c1M1U3KZYqO0+imCAFKC84KGP
4VFrUzzaWj181NcDu6b6Oq4EkoRw/xYMLIv0dsStgUbZjSn6J+Hr5CSvIQ/CjgGBRzvoYODShLng
KYyEmGnM34yqQuGORDpuLH2yjwcQ4eFgiWsCf/pa1gKtxTa0iURQ/GwQazE3O6BPBuYnnw2KbdUX
BeCmAyti4xat825EIRqnonEebAh9X8f+h71Wh3ivHPs1OEiWoPZBMEcHDY4ZyjOjgiuhrZwh7Znb
McpJ/KwNsk62WhrbXESS6QMctt6g/eUr+eLcvA6EuOuY8Q91zp7bulZeK6Bdh3Yx9V1WF8p7YSkb
2WHG2Tbo69Q8y5FhAVRHWh4g7/+cayr53V8S7J2VMdulxi2xLf1GRHLcRbmCcv8/dfKsSUS9WcMZ
u9mbB7g77IyGeXL5YzJWHqwm069e+SoLRskDws8B/R2n0vnTaeY+3bLuzrYmzJngc1S9jo+MavDb
OXT2skG+lRDsA9YZEeLOqxutAwVW6VvxZcZr+TZUWuST0Cfg3Czz3qlbZyu7uSEpAtv0mHfX1v/v
UdYQ1289pieKoQ+PiIIMj7ARoNgb+JOSSTp/1vdxQaJ4WVy2g3STDWmmqmdCrHjI/z2czwvZuhvX
EJdj3Mh2E2EfXfuraqnvUswi8fbwfZ2fStQim6251RenVexg8MDXGZHoji1OLQeQWcbNqtpfo/lG
30EP/2VE/U8uF13u+lpSectZJSGEhXtKHGKk9ynJJRu6AevyLFUDPdMAA7fuZdZQM5JKMMmg7yM1
di+yJOvXKtnLW0S4vyd+9aIE8Gfa4qWa9fBJyZ8BCYsXeViwQgmSeop3sghcdLUvred9nSwIyrn9
udW6+WYtOQJyZN03LkjAo2yMnWne4X5abGUrPpPTQ17gfyFbmxwlnRkcl2yUVTAtgNqa802WrJAY
Q9ieQ7Y3hR6sPq/ZKmM/ACgNMgDpG1n89Im9G0zI8rT2aWul20gvWdVxJziJ2vziusjl6QoGgix5
lxdFzdfNxPQ2ryVZper6F+QZs4vs3/KX3WPPzKyz9nCBET0NwiSAz8U8yBSQ20GK6dhX6PEVWxqW
gBNPnyp7mlWb1aMZX8hLqQFvaHxCTkpnYevz3HyamqECXKmnmzmf8blSBtS5+/eos7zH9GTzsHly
4FRm80y2NcudvUl0fec6nr0zy+y9SioFkL6tbATpyQPp2CMCnPGTF/Jw1+AGfXMJdJsdyqiabhpw
y83pKs8UC7hRXSGcptv8rIky5tgmV6vYqLch/sQsTSiWyBlT8qiGuIy2oRm4pU4UN12R5Adnepq9
dUXkIakZ8fpQz+fyZOjNsnnTY9iV0NZP3P+TD4ztjxJpq+dKNaJj5OYf3hB9F0nk7cNY8w5pqBDb
YjvMLBnzL1rerHjO9vaKZnDb6Zg0FZ8V3Qo3xh7UtPwZGZfHqja8nYBunIagz2vttTe0b56mu74K
Iiww+5Bop+L4jUGCSJ0B/oxRvxlG7h6iBAVeLx12OXD11UfPU5EdJk+I9bWAAEQiYgvo2YHwVU1t
QKZjO44987KaJQ8TsEVflN2lJxwfEbH/M7UKpB1ro9tGpVbvqk7J/dEEYKpnwwY9N4BO8Ydm98v3
ru73+IYd28W6GVWjPngt2FYmp2HrxU3ha/H8V9h/bwpUT9n7/kSClu+i/UDda594xdchB0yiVz0U
uPJZB63mjw2mzrryNSrSjdXUTCt1h+2PML9nxTt6OzuDb6bwMKuanPanyjIhsMwvsAHqE5BjdieY
LPhmMhAyUJRxoy9FBsDK+qbH+gLgmzWlF5diQ4cP2L3bqmCCnXNMXuoqvcY2yOolIm9npWiDT2W/
By36XRmL4rUP/6qRrtzXTfumEB1lnbBcq4kAUh6vQi9TxuSxOAGyIlfwmHySpUYNhfACEMnxZ5ZE
zVWbDUyIstd+GLQ3wzkNICg3SiheNXghQQmjOJh4BhDxNI/Y+l7NZTqVQsUBJ82vY4fXigZFZruk
/Bgkeod9DJ70FEdHr+62jo5pWVg2WFOY41OvxQ2Lz67exzZiX8PQPwL9CMxmHkEhmyetdBVfjeMc
pF3/4iwlCcu5XII+LJqTSMZj04PNReKE1CzwdaVXD+MIx6w0C4Cv4LqQiybbHztYF1Skiboel6YB
NfQ4tK+uA8wZtwrR1/a+62M062J1Y4OAFFCeD8sCj8HEesPXwkI7sS13N2OvsHQPmyMxbN/EFQgU
h3pKPAEvs65jfVvPdXvqUwSLb/K0hveW+b+1LbpKRVHaw75V+2NZEegCHckoeRVNNt8vEOHNkYS6
n0/LuIfsUcAyNBsfi+UJ/vrSnoQX6zurV2+qXtUngOQLd1jsYlPA/jhoZ0AmvT7/ZK6yocks3lMr
VhVnVgY+s190snVIzUW0CSsH75fM/fMZH5WPxGUDh8l17Bf6D912XkTY+zo5vWNk9ChzJsMfVcvP
I7zlsTJthDMrNFPJwJfFKk47eLcmS2N0OzE8tMVrES/1NusBIjf9z9xBKwCgroNcYVVtFyV2b0MT
HvPFVV5ChDXDOX7QjP6tsLpyh2LAR1dkytYJW348BNVQ3Rguqi0GUvgkqrW2fGnj4VvUmB0KYrG9
T20SKtXY78KhKTa83/Qhz6e9F/OF5BVaCXpuDZe65MvSMvGaj+T19ZqtSyj2aZLvFgLKB1u05zwv
kdRIy7exUjdi9WTAHw57FryKyGimu64Mz00FmzvlZlS14bEKtfdYdwjVtM2Dyn5j0y/DsIW5aJ0U
XRHE7FPzmAnI5U1X/yW0svTxgjXU5i/UMRJ/MhMsgdsMo8LoqSsM7YAyZhP1VoDyaOm0L2omvtSm
GvueMbH1dfNr7NjRrjFGdD0jsKmNlx91jUVC6qbvXeMtfp+688Zpz1WX+a49277wCoyW88rdlaR7
rj2QxSZqu2th9URzkQFAxAgeVidUtODa/o2YfuKLwXo3yghGFiGnm1C9w5ihNeC2p1KZf3oOujOW
92GNObZ7xngsyDz5sSBdzOQ8bWYLOF+pe+6GMPR0YOeVkV1DRSLL64dk7HgGu5O5Q7Re9/vVYc/I
tC9ZVk1gV5uzObtekFQDmvUp5FQxJg/yMAgreSA7+pDlDbwj6ITAeIcXN4VgQWTJz23F77vmr8Sw
vljj/Eejd+TAYvMMGPuhgoXozMQRTdutA/jHX1tM/rZOkb0i52tdJ6Z7v2uy5lBFbf6Yz+DwlLh/
Ev3im32ebXMWdYEOMQsxmgRnHW0ES5vbm17D0bTWhYEQh5semtyNzthBhKhsGPHD4uXWMWSldhJx
qp2S0YChGRfLQ5mk46FAfPQMNNzYa0LMlyHOIxaz0FqBx9S7YcSQjFyTtq2S1HnMuyjeRs2l7qH1
mMImmYrxGpx1lsRFjb9YjOjmZkVBbrpUJW9uAom3hLBebcPDpmsR9VvbHgbFRue7SNy3jqT9pnGs
HpXrGG3PHhiQMWOFgjS1+nWp2Tlp9VC+KzU5US/tpmNlmVYA5bX1Ox6X75MF0wcjbPsdWnEHOBns
AzhV3LZ6YbwzgeFoBlXrfbL7Hu9MoeJpZ6FbT1zkPUKIwOexPr4TT2fDltbDu+aFg5+Dknr3LCRI
rMVt3qOSRwT6YfU7FLIJMVuklSLFOGH0pV/RffMISDhhIIuJWPRrocAimuL3pUurDbwkE0x31O1q
c2KSNc1TbLMnDiNzuGJNPV5bPuvD5DY7AGfslZmAgsrLoVpmjnVhrU1EyXtUlkZ57VK+stHcDDbv
EmmPFAndaUSbFDGGPjLWKCgqGkCjgP1GOFfZk6ltbCDjO1VVWgwL2u/ukJFihpO/rdXyhZzOvBvg
8QcghewNLjSGP2hGdqut0fFnkRrblBCwb1jDXi9TDy/gZNwt1XVI6/nQt0l4XfgsSmKfwSy+ZXEo
Hgmk9j5aMExZjaLekCBGSatYHm1zZsIum3lDIAF0HYq5JKbYyapD0m8gM3Q7YzUf7ItkY+JPfLPH
vjx6Cw6HSKrhfVAt38q+RN+/XPY1bljbufK+AA4O+mZMIL5w/4cLiN+5dgUfxQYbgtFnt4DWduxt
mMaRH2YEWtsG/QnB6S5JoAyJEG0dbcwebSW96uujO8oIXNl53wQ9mn0K+kdM3ALiAwEBNBBDa9N7
ueOreUkikumhS0L7eaw8gupWvmt7o/LHkqBG6UVukGK85LdklrdtXNnB7DbDybBs+5IIDavqdAG3
0BIu00weqAVL6JtTJufCqAHpGucZSajtYM3JA9yOes/C3+Kd3dArqg/anF6F0oYPHbcqoizVH6az
9BggCeswIAERxwkh5NnRtl0XlvsyEtnGTN5aW6sfo3nSfSJq33h6k2EexXwqLH+Yh8qP20i52VXb
Xyd7UvyCdP2lFaPYoJXKB1e9U4zkfVES5km75pFoN+CGHuBP2aD8VlgY1zqahiI0WnM+YpCuqqVX
6I07/hLTtWvJNmJf5p2i0MWpMHcvCCjvh0jJ/MFVbyYBna1hz7Ovdcqp88o3IWznXHTKz2bih5os
zbiYVV1s2zn9szXA7zSI+eJY8Vj2TXLOhnHylWR2/Al1745534F67nuqnZ8w0A23c4hrhxhgSvdh
iNlRlQfCUX6akzk+mCHwramKN3E/WZtW8D/pKz0/KWKAAmoQGJ2n8ujOA4r8blmf0fq5qg1bKgOo
iIEVmY7UPWBZVmQitx+aycNJYWLxpDVDu4dku40nBcpaLZZDbmUt0MrqtWvLJ0UF8Iawbbt32vZD
w/h9YzSayR2WcfN55m3pJ1hyS3R0I9xC1phoP8TpFhlWVvCRNgcqu4/Ki8UJjpJK9mr51rYGWDmW
BQE3BRwK/I03yzTh+tF7H1lYmH7nDMQ6kEeZMjRZW/tGqnS6ToAM0Qppd5kbfXEQidhOno6LoMi2
yxTZbIYHvqBhEDs7CtWtcLIvGHFMQU3IbIvUobrNYtCEpRJdl1yvzsWEDk0bMkXltmn4DlJMOyXB
w7vLk24jwnhPDC47pUhe2qpuP7DGP2My1yEfnDwamqbsK24kP5wfMwAcY56Ip5b9bGSRaDZc8iYC
XklXt+xY1UZnpc/OrjKiaZ9XthYkAGx84SLjmNwiMVksb9phk4OQDCwnfYo98WBbbrPtkKYkb52r
uwE63mFxVA/Gb40UW1pBpRnSfNcjuLz0domMToIGOjrGu3BWt63jNj505WwXehZPklBEW9RVPjRk
V7d1344vWk5YKId9U+s6Fjueh1eggeBOHSZTgOnaCz+VS4zF/U74M9sJBYX52QicDIxMRFAOtL7T
4CTQICSlhzkwn0l8iYnPwHPdKGADAbV3zWZgSbFDxBTSOEoQoMPL7rnOoHAZJAI9cv7NBII+m8z/
Q9d5LDeObGn4iRABb7YEPSlKJCVVV28QVaVqeJ+wTz8fkn0vO3pmNhnIhBEFk+ac30wrlZm02WHJ
Q//zE5mF4RQl2RVn+tnvVS14iVrju22Sh5/76ph0aXQoJrprUwHOVZLNqJyTwyoT6ukJz8u1hvuT
X9caSiRlAHUuAKeUtkehF4C8xgwttbBeBQgb7lSFNUtfW82jsGZQEGaZY0liW9fAS+ctHE1E6FMI
qd2ssFIf8wQggFcfsJrrjuMQ9Ue59SxC2+yOeQJ0Ck4NI7VDuB18+24qMnfHw62ORqZWR5t411bM
5WVCZPMY1QwMSc6izYOX5MuruYJkQJeNu5oEI5JOJ6IX7opQ/yXSvOaY1sVn4+YEUApzaPZznLNE
9mA1u9mEHGg3HQejQ0PYafGgtLU8X1lWseImmIdeWYyoqt04zcWRUaRgETQGG6srP+0YVIDow5Lr
E2pp8bfMzdJX4jJmLeUGR1kwfWUeGqcXi7D7NlDU5jh3DTo1g7Vr6A6PjZqCXYyZlq7qpnxPUvGr
FUX3uFdyS96meLbQHJ6C2V0ReIx2weICJ9cZcstdqoslFs973VTFyI+msMdgONrhB6Smio5uoyGx
zeqCrKznJJ9GERaa36p1ehBiJuE+r7UhvWqKl+AizT9G8s1C/g0lCGbwbRsEPp3U8gNqDOvbS6rQ
XSBd6cfpFOSrWA2C3ZzV+6GtEVYocCNL4sMg4CUqTNaAwY7GUf4CxDzICzvzB2m7Cp14w519udlq
ccXyNzBWsQBEiVQI9O/3svBYWg0m8RqMYI4AHfRjBMfcrxx4bPVPd85+EndxubMB2k29brmsjqnj
PYP9YBwd5LOq9LE8Nkshq7IwEfPgNV8e5f+1O8AA+h9HD47XbqchIrhY7LQKM/Le/s7ipPNbEzWm
ja2YCIwU6b6vc4+kDgeEFb67pZsgUjytGq8Bnxk5NZA7ih7E33b6itByJwM4aoo4B1kXHzIlR0b5
tcOea9vF/bUIqnNKP3BEnRZnoir/gYxTSKC8habV4e04668tmsyEwxV346SNsgIYTTohTOZbUOcF
ffecb7UhvDpkxYL8jt/xR6O6xq5fwgSqZeXHMUSerWn006RhKbGDiODcu4Zv2Otd8JJ5+e5JGiSy
30UIkbIfDkppp3w67nSJJoSQLEdpmTURZ/QQb6j77BioEXq4QmFaBRnrxK05oAWjWKuZrPNKGQFp
uYa+Sr3QvCO7V1RVevTK+YuHjS8EoNWDORR42umJWMekyPRBeJchmo0dQeUK1pifsIRYW01bvqo5
pMaeZZQfZVWy6rKwfLUSMs5lWSCWXewg2s9rsjAeRyG0aowoSuItobtz+geo/+YUFInpY0VarFtl
rs8pwhmGViqfFd3s1hkb95DhB3LFs46ctDWLX2Ma7ZxZ4PkszLvjROWOT6DYB8TRP8siQDEhUX50
gVn5yEL2IEaj7KKorHtar99UWRz9CKv4g0iSj/Ot+b0PoytChM7vPCKexrigF4r9mgVMX4owqVeN
il2S2do/icy7xALooxxVdHuCJTdSg3BcuhqiFdGSdRm26UFH6Xnt5Oa8Rz1w3s2kDtagNI31rIh2
w/RxXVZDslPrJd7hEZEqiLSKqLMvAP2xCYv6WwGfxEjK+HugVDZMcJIJ+j2t1HIhr8Qb1bDnWzuo
30Wr/VEMokYVGMIk2X7yMHgkJG7ioQM0FGu0TtNrlKQ55NZ0opPaiCnPTnVeDSdrid5NQH0Ho6n3
Xt8oH1jObiLPIKQKY28ddNlmDJPwA6TgzwiDlxez0ZV3Q7UUZOvVYeN2OchGq4y3WTO63xvi143n
gq1vg+lE4DNcZyZySj0Z5D1K2GsXBeUfrTcYvpM62isrAOPQVHG7a+Ge3WNTwHonE/67QbbT8pKv
BiNQ5tOacfXKrFo0/829Z/TR1agDQhtKVPzKqt/ICsTkSONqNTe2dwdtHGzD2IEwXM9428zp/EqI
4WvSxWGeInEfWuFeO4Qt4gI8MwavzQ4FXrojmf/O+LFHmfNOyaVlq2f9sVseKRtlXRby8OfZz7b/
8xJytz0Hsp8P9Fw5hEQ+YX8sZqKPzXLAZlTW5ZYcb/pY5SBZ/8fmc//zcNkmi3+1yevItkkTxdpQ
q3HF2i7LVkCCKwbVZVN1mMIQTv1Pq9GbTAiW/ZkCZHeDD9Lf9cepjzKaSAMqlrIN06g+yqJahtnB
LBEfk3Wznf5TRzWWWWSfnMtJD2+WpvI5uLnhAyIKb7Ktym1698QcdrJNFircdDUegvOjKbfTt5Bu
7HmSwDHtYKKi/WiTO4p2bsjvLBqjy8UfbYnSLtbZ6uHZxorTR0TaeC3NTNvEbhXurAqJ31KprYta
meolyL2YoW8UPxpX+8QtfNEjUsbjHET5xsb441pOM8uncFohEF5+j0Fc7BKM1/YkRmAtw07E3Gqt
6V6/7puMWEpQvNhl357NJNu5jLEnHPSYIs1pdoA5tktZ8p8KpBJ3iLt8FE3mXKAfqhuFZRfdSmi/
DGJMmOGrL+kojoih5CdcMyOsLAByg6KaN4an2ZgN5OjHlfOPyDFCnxvt3QnovxSiUb+jt1aso8Eu
NuqsvZFu7lhidpWP9uvot3Fd7MymJNOjIsik6RDlmHqv075XP2pnADAq0oVNQSQpw5cF65fQ+COp
voy2a1kpA2jsQutzHsxqncOdu2UxIgXVWP4klj+dZFMT6t3Fy/KDrMkConC4baF+r+Xxsk10+odn
9c1Z1vq4nMkwjS9CTB44NRGtyzwdbkUUFNBg42GjhMNwk21xyWQXcNRF1jzc8E5xnf9GhubvA+YR
iViikmBQlmvIItf/igcrusrLeBVu7CqWYavnAX2HzLqpNNlBttV8t2ehBBevJYc/lesR9u6bNucq
5nnptHXccAlP0G3LttCKr3lBBlU2WWUP6jYrf8l+XTbFwzz5aqXpO1lNpra8TUTFH1cosJ7VASpJ
zKsEuQIHfUuqxNknLf0rki3/Ad0+Dmln5uda8O3Z/u/jCPEXwCENfSuv9zyw1+L7SDaOlU0++Cg4
lS9IBpoHY1z0c+p4XMk2WfSlWuLVThEmCnBOfZoXzSeoOf/d8TxYS2dnX+nq27NJbk1ZUL4829wk
/616DbOfJvZWbtMmL6VOyjjCJPOx9WyzFQGIoPGO8giFDNPjsCKss72iA4YROmq/SWViQqDm4iMk
ELQJmDNsZVWLyhwV8g7etWO1H1EQLCCfJVa4HBwPUb5PoghQ9VIdoq7CqROcCVJNrL0i+8PwMvBt
pUmEeamaJNX3egtyXwyd/TEWzbCPFGZscm82tuleNNW0Dk248r3Aqj1omJTYKdE5VdEiRNIy+93p
C5ZgXvQpa1aupfclTyBrsRvY74ZpoZIk8qtsKruQ2URezWdZBTFl+ninfa/ReVjrY+29W3GvIAkW
KxvL89x3janRXi2Y1MlqidQL+mtMcuTBBt3FGwyGk9wZgOh4/6bzWvf+MBl8V1X1pi4XTQXTXeF5
xVkeiB0oc7qpw5EEw7CVbBsYeTZRiwqVx/rei6seEg1D3igHNjk2uboTEO5c0jiihy7iG7Y+752s
3UZOn4H9DONdgVrIezhcq6rJt56CIWs2LLqXAzL/C13SgJOyKUFlfShpT3QqU791YcroPhX5h6WN
E/N8ejnMGjLm4oZzmmPozs5S7ZWRZIsXfCLDivT9iOiq15k7WauroXl3jAO9Y7yx8ZBzQAUdHV33
oG+lSMAWQfTRjkSyspqUFDQafa8VoeNH5ASWKJ/j9yBdNnFmdlvCWEtszGU6n9+nzih8U8/Dvaev
7YWFai8+DLLQs71hKq9G0XzrdAULDLeeXvnRyHCUI/HqjLWLYkCLTEge+6FdQTXU0RBENav8IYr+
LQhq9R0HMYm4WTWmF9xz4lppzVxdVWruz6SBLloKuRUtcwy7NF/CIsweTdoYxEesrm9Jm/2qbNfY
t8jHXyILfbiJKe4pr/M/mHu3v1wzuvRjrv1G3n6beq3FYum1neYVE/KCHLYQwCWsdOXpqE+FC/46
KppViCb9h5m0hxgg7y8tRxhOecuwD7jpdnlqNLXYlhpx2kJJio07JBVJ7/gbk75617sQGSLhRehC
p+LN7MuGQIAd/2qiH2o42zuv1RZ0fuGuJ5UYYZFEJYa1LkFbFWSsPevXORmK96FLFnZhFh1lNavR
GwU0cYZ5b78F3UQeqhtquBrG+BY35sIvS9otqOBk39ZohFhKscdmBfH0zG72BP2ajbnQylmZGzem
/vz5mRwkCYo1IKhNopDoJ6mVrRJdxARv7JWpX3H7uoUzPZBBV7sNA73EZbcA9aVo1YfuCOxZ8uJq
sVr76GdXu4pW38p9SJ96pw7v2tVof3V0zh9m5Hj3vEIWG2n6j94yJtxrMT9d9o0IwRFrxk1wqano
Ld7qnsj9UutJFt8KHDBlbWry6tZ66TYKKutDlDUml0W+k/s6z1KvTtDsH7XKrK9imDF8S1VkLfR9
WmfzJV8KoQ6nORE64RpqVdf2295VbLSMdPsy6prDmnfKV0R00AyQjcayJ7EYY6YpP+V6Y1/UQWNv
MIl5Y8Zxj2DtUpe7ZEECE3uV/iIrj0vldWuRVC0Jo+ZDtB/6nLBkG2FU5FpNBGEI5TBZLZc/QBLA
5uwF9kzWAjgR1VHoHD276nzooun9UZV7tKbqj7GVXvKs/8Msk/KQE/G69H39d4ECprPBz6n2/7Vj
UL3xReenPI8VhqMZK6wd6hUAcqRFlqvEgmDQqCcIBphB+Gqk7riNesiUWqaGr3xJkATsfp7Oi3eI
bJPHuVhyvMqqW5tvMO6IMiznP9vnukW+qLEVdBnDhqlcoK2jKYhgnFIUiSgAGEOxHLKKJPLSFpv0
nggBhcA5bPGeW8VHFdTRRdY8bwoWaCVOwMvOQSTKThnshIV00b2rdqG/2OjtgxgRgF44ogaWyuL4
LitRQ44Jnej5LKuaAMoBGS/byWo1FckhGDyQw8uZyHjmr/MQP/6wbLKtyY+bLLzJmpUPhFgHNFFk
NcZzeWObSyB6OT2yreoIF8NeyWqmO9ZbAwVX1uTvE6G+z+y8eZO/PV9wXqOVKPjYLb97ARZNulZt
ZLXC1JlXE3drWfXsHBmkBCGo5Vh5tTjo37KKEC+JZVJrllaovlK3zdEmWUAgearpq82y3as2maEQ
070PZyynVRKGzg8AxKeGLbyg+J5aa/6LuMXnRCT0e9VBFyEpH93x12WoZ2q4whuvuoDgyPZVaQdH
YczRKQiUeE8estiXiHi+6nnymSHP9iUm52ZO+CQ7bvVV5KWN1Wk6HrUKM1E3AX1D7Cf+OpCIb4ng
szDQQje5ZGORgMQJwxMp0l0yzu/2XBgr5DiBb1SZ/SLmrsRmvtZ4vflS+yx/lYVi29kr0VCcbIMf
DgqPfp/CQHeHmnxaWPcAroCew6FT0djsYLF4YjwBlp8PTVv/xK5OOVhaPr1bXc1rN75p+DB/4nf0
q5hdnwT9Sz9VwTayo991l6evcRKjW5s5yhaavvpZWYnGpFVsNVe3PyJ7R0os+2bM87A1lDjZuEp2
ChXvF9N19Wg28W8zLn92Y2SS3qmdvQZilCybi2ENQmNjk2QoMEF+8CIj/XMgSZRNlgsUqSZZ6fBh
p/XorfWI9FINEOBWljsi8gkpP8yGRZFguoA6MVkC7Vs9h97e8sh8AnzPNnWEPKbpAFbCNmbXtn1w
tv50YX1fhkK7GWp7hIher8hChVu1JCJmIXdJ4GUk3qsyN28c43Uc/9RxGjCupbDd/ZR3yB+OAJQb
nzijstcU8mpwmuot3HkdeZDAOP4C6qFeMiJga/SV7HVhF4t/43xgeERi0w6/17nb3GedQZsm/dUh
cQ+424mImFIo5hidRy/5NRWYnY0D2rlYnP01Q4OphO7hwoUXutVH4kryVttZOLUeQ6sgKh9X7jos
VOMT5OfPwUqqv0xUMMkF/Y67rob8HRGsLyvEIQbRrVRE6g44Zg34hmjxWw1KRdZkUVtC20KcJzi2
HCGLoNJBuozeKYCsckNGRQP2l+zBRmwSG1H+XjPV+0RqdePp5Lpl1UJI8ZIn3ous9YvB/WBAxh7t
/iybDNgHO+zj63Xr4gfv9YYA5QmAaKnJJm2xq68FfuLyhGX0ORiMzMxd4n2pBYvaZ9XdpwBIqxlX
V1nDCybcZG6AdcWyc2RlQ75aHGXN07XuHisZCAGnnx5tOtr8h94rbFg0nCALJiVbPg1s/ZYTQleZ
NmmNobrcyaw6eet0sg/LTmUpxoHAnwJp4CCPINQ9HIMSFajnJUM3OyK+mj5+cx4PpR97031KCHdM
lqbf2wBLoqKJjlkeMdKVIvnLFja60sydbk5k37Lhq8KL8p2Ypj8Z1oglQGG8V2P1K0oRmpD7CNGq
PuKU3h7EqPlua/iIKb03bOSxhaGHxxp7CF/uHVQyPdgeW7vAfGO8rwDDNFN+9CJmEFDR4pssEEcp
N3UalJv0v236FGNLXXuId9t6fJvCEZRX4KH9be6yKDbubtkZ93RW6PTBtBxkNVG87qDNwEPkIdpg
G3cGsMnJ48fxRUsaeUSldW8vp9dhswXuHiCIDretVjrnJos0aent2mE8OGHi3ATa6JcxUaCZ6wDQ
SjOEHY0TxE4eTEQwuqIlx5omEIUP6rfdcIPGDcDmv6/XdH+VuRJsYPYDjMKu4AaXTsdaqu0eVdkm
zGbdaIxnsoZ5YLmbawB2j6oecNac7wKAG6+yaTRm0nldovqGXod32TbNwVEr+DBkrRFKvxdWU3IE
f1QWvT29VoBDXh5NsCBxkhm8leEU8Zvj8pkLtLPsSTdX5HbJFBtDeJOFp0Y7tTTmi6yNgdte4sbd
lXoWp/7cLlHgpnZWcm8ZM8pnlk7orE2T7bPN8NLfnqoy6PVVe9ViWGW/HTz9xla9yYL3CAWPnmz1
sy0wh48mVsczij7qDUvv5Nxo9h/PA1LWKShvtO3u2eZiEyTGx0XbfkCwAhkh3xrt6azHyZsYvfzC
GJhfSKEfe0gQR1nDoM5WV3LTy6KbJkxx+EebPM1qy5+NCMK1VtU5IJ/CucrCbYgSOhACYKjTVqkK
IF1yMc2wTuGo3pskqO5BWhFe85J4J9vyuCBWmQAxj4qy8qc6UFe8+8FBHmwaeCOWqBQbJvCfSsWG
JqOb3YRd3NybuboJAoUv6L029zJF5NaMlMBXoYPi9TCcnM7suQHsjIBPrUmkgpTS7OauTk3y2ibu
Qe6UTfj7aATvW++gTUN1mczxZDdRz/McjI/WHKqjNzYdqKApzF+asNoU1UZRh2rdtk6z1qxwBngU
YHGtGM5Ln0LRSPogXWx/NvgnfWuNoIQP35+Dqn+x+hDF9oicFLyEn0GXbK0IwYPUYqVTMgPwKq3e
j7H9NbsFCLbmoPYhzAklAtOt9vpaMAfxW2YfhYevh56vZlDC/hgrEEkDRnOZ7QMfA7veBIOuKsMR
xMSH1jjxLmRAIMCtAkkHpNz3+kmd0ZoTmmKQXICd5Cq7bNQ/WXfR2YBeWFeGesm77IAJrHKuuwp6
bD+4h7yHAGcYH0k7JCz/XNbJoD3zPnLvc25pqLYrR+IdgmCiUa7yYhJwplbqiIMl6sSkbyfcALyq
T1diZoxkMfyi9lctar23RYRvgsRgT7UJ7zE0zmabqFsFi8hVGX/O8/xORmgdC63alrZwT31uTPgY
LZvPYhpQgLeN+oRo2TcQFiPuT6LfVk6Ef6KuB5e++OIy0RG5FWOF7vPgO6ZB5rZUtHPOXDW3RvVq
ZFx5qPP5ZCE4G0aARHIFq7NUh5M3pftWG5pj0wXNBtu2Yd06TnjO3GZeq0L/Fo74B4CY6jbhDEVD
naurBfzjWuvmh5LE9T5HrfGMTCK4EsaUTdY64lyVJVESfYC/NQd+WE/9GSDBvmsQZBRN6hdNtfPy
0TsUxlSvM+YNLK3MaGXgYuM3fbe36gURGHbaxhzsdAtA+CdSTT8WE7+9SZbc5271PnC4zkedjQge
743dKsD1UiFOGiU6CcC10JJgxd4ZjPaGDdtG/Vmn+gSvzmxOA0CDg7IEPIz2KmfU2jKtZorCa9SR
B8kihFmKFMmIeBDqh57/6G3lkmXwfBFH8bPkCnr5r9k16iP5N5WRMG3QXFOPU1lrNxOGh8lrT7rX
boYU/I1T+0YRxeeuqMNjODLDyDW+3ykqfeidFXJ7w/L2VjkhK6dHk8KJPzDIZIKZEkO166bZRfb0
0zVV9zy6qfAJBYqIUOgD7ICnEbkl2zmEfYQjRAiZRiswCyqbJVLyDSJA4Q9J/NXmFe60sblnLO9T
ECvIWzVbbuhfTYZFzEgYnuwDphyitt4IjOirBHTZOkjau+e2cMzcFtcl1SgPUUM/mCimPw9961cd
MYGmeEPTVD33caydxVI4JkZxDiTMrFhFehhszA6kXqTprFAUp6PvtdpNmKauDyhrG5fhl0LmASWG
GEUhQhm/emuoPgWy5gza+67APspx4TTpITkQdYSe6jE9fglbgDzzlRWJ8Ml71pV5wU44X+EG8JEl
asSfd6wFQr2eIBe/jh4B9kbvJrLC4Q1hFYZPUYNQCtQOHL6ZnEeQl6sIHzts/fA9SFU4PKYgeD1n
4db2FvXZuv8K3SBHoMwA3ujqGSAGswB4GOyiGYs0HcL8qtOgMonfA6TBGNjvpvWA8zW2Q9TZwWFQ
qD5C0+VGLTsQyp2CAYumKshHohcThgGJhcq9T/V0GyO7PRNqzP25mxBFy8Ur7OUbkeZ2ZaEnf/Am
HRSoHlgHx3aPStB7RyUN3KO14HTqpPvRut65iulmzVahG8vqej+jsIR14Z8DQNRd3XV/4n1gwAm2
w41SpdPLgFfR2SF4XC4E4jDT75njnsA/TMyyx4A7OPw5smonuhECX0qSjW50waotIVHkSU2gQoQm
WbfK2tduXa6s1BY7oOsloDjPAnTDYLCFzHx0CpJSeonmFtKx98rqXKI8pbZOk2RXTcLc9U3t/ZF5
73CZOlUEv2a7WcN5Zyz1FoiM8is2er+w8vCoY8Tt67Xarlmpe/se4NnOAgcK7oSUlBKweOsg3DtW
SdBDNdfMGV+80RresgGNIocaYjLpRpjhe5Er9ulZ1EPpPKo2M/+D3UARa2brYgXMHb3BAsfo5gA9
a8/bBmHg+ZGH+ppG1+ezZF7pasinGJjGaW4S0qbMPr6yQt8UYTod8cvedwhFXbUk/G0tDlFQdc7o
FsuXkdUZA/FSLOI5ZjFqZ9VsxHXoxXQRydJzU/OqUFybmKlu3WS7KnTUyM8cHiOYsIMiWH90fcbM
w4o/00xH59As3yxjtLdjEbP+XorAfZm9Dh6a0JJN210zp02PEcuDYxY48dooIQDAxo5Plm1e9dCA
veGNvFHYrA0grojvJZtBaa4zxnAE9licdYvAmZbvJQbMXjLSUIWBJZrW4nUFAvO/hdKRL8Lffl96
2GUYEZJaQQVSY8w9QZgFvwYH2fMlEaDM+kYPsFPEcAuOBCZ8HhzrsAeNNYXDxIoz4FxCI2cEpQ+8
qOWpNac3NZpHqB2BvR5RpfGnpYpMweT3Jg/LzFyAZk6UwSvpkJ6cNdBFnlmeQGTshwlGCnClS2d2
V0Xg/1SYSbrWMa+bfYmZixYCvwX+bOMMUwGnYHYvY6ZpTAW7/NUjNXdM2vpzBm70gdcGaMPyRzTE
2Yda4BLjiS+3DHi5ZZTAWUIFzayz0sl4oRzP1V5kMTGEAbDylHUgj0YDPGRSKUsFsGcAUmBqCvMo
L4Nb3HvchMUhTyq67LFz1hjlAg8hpQAIrpz9EsW02CltvgvbN+nyXgYNSm8DUEDpAFalLX8PyZHg
JSHAuk/n6DNCCg7x0e0UBtXacUYI7gveCID2OtV4uuj/ZgrqW81frGvESQz5rhkbhklQgamDlaya
QhIS8Dib5uBE38uiMr4hIY8i53jT09DaZ4NymwkCLPRWdVebi/FA8qfaGfvEGyOy9Wsvmb1DFFuX
hFSan+nIKgm1QPjPADFun1xTn85alryPKqtUvLeRUYygDC8mTXWArk3a8veAAn0+FCDCvOm2Nglv
sFyV/RCOyKa/usHR7sB2XaSxlYmFgEk/rS24+iLr23WZ2d4bLADnVZ3eZxB8bwZgBLsI222dpN8q
JgbIV8ZAKyuSqbI6Z3rOnA/j76RQlF3auRHzJyMD/mKti7Az/Loq+z3siPK9M5t2P8IW8WVVT50W
vHFj4dOntC9Ml/l/RGev9Sr8mmxl2pVJNp8Q/njrZ8DepmunryFSLq9hqzVkhpHCdHon21iNXe8q
aOBGCDtDSZGYy/l5C1PDHZAKdiKSjGW4cuYx37CKfjWIc9CLr/Mcg2zAYj8K+x3TMnHIF8xMteDq
IhAWB9N5jRfcaGNM6gFgRLQgSWUx6fGnohjBJvlvk2yXh+fLZ9ccq5D76gnodKu8zCgl0LPVQU5r
TR2ug+2kGkwMo/ekBSkQ3Mc2zLYhdF5bGHCLhvGOUDnqhnjePXQ1JEZI4oZykwWDmzgoeS+CG3JH
F2SQJMefk9uGR3BZ1rxhssovkZvyi7ZquGR7uZnORJBgYfHvDU0J2tcVOgpClbKbFkghc9n8WPbA
rcMWr4dglSraEkegNQSLtSGr8t1RinWqhjhTfpn9AIp5uXHtckW59cQn2lqqzhsJVZSN45xP+V4e
GTuCO4MsYvj3+WK5iDxKi9RpZTs4xstfmaI1TQIW4bPF1W8XtupOKow4ng/JfTiA4fzVLc9vNGNn
X6BGLXPAskjl/ZebCUtkUloY38lqnte7qFJ0/GeW31SA+wzxztjLPyl/Bo6nUVwPiJP09QYD6i95
XjaGcMyXx/h4wrJR4qWKgKyLtZBGn21jpXc7pFbwZAL08cD+yrcB2i0Z6nHKxo2qNz8kHlgWAzDq
roFfRzwVyZG8HmzMiGono493241Mej9wXpEa/tnDXNx4bcQTtZEQ3Yq0vctnb6fu60DcZzs3Bt26
NcTo7TF1J71VHjOH5Z+I0Gx7PjSwwzoQ6jZcy8cln4bcqjSXtK7clG+BFekBeeVu5ZV9ccTX0QN9
JjeXAiIC74ayq/FYpm8Z0hkgAjBnLD7NefOPTXm2gyMFSGTXKI6PzTnrQUPZ8V7+vbFtiVG360Sk
3+ZRP8o797hLUEtXpZVNa3mv5V1JRcn6X2iIrywYAPlM5BlyS7Y9XgdZl4WR4RjSdhEQTUQfh+4m
H/zj1ZS35vk2yD0Nkc9VDYZ9LW+F/JF633B/RFjqPhF0ZrlW/VMstiHIXT7ur1k4/QzwytjmzAZ4
6+5aXQiYttG2mCE6C3266UvXIYftPLGd3RzOIIGx41up0DlRwm3RE7LSovxff/gfv0FuYnsF2V2P
9MeRj6eHmkwB0sTQ17ILkON7h9z43gaQNd4yuLyPm/uAU/zjq/kHqOLfd9AgjVfGsCbndmtEhTZv
Ejf6U+lydfO8w3SCR91xoXQ/Oxe1f8sxsdzK39IH9Wtmz+oWjcZ+9ts8OotBV4B5LP3Q8lnLM+XW
/9vmddWMcECUruWb0CfZlikMS5flRdBHpJ1MONbP12c5wK5nDjB1DL7DaS/f4LGzhv1UWCxL6k3h
DBgfuQu48v/9u3aZHYIIrLBXGMAVFkDK892bkxdXXwCMRmk3i7wN3dvSLcs3SVafbSXRn6VHsvTZ
2QROPYBZyd6cUKGPlMfL4vm1/uMVfWzK/XPtDXuvNX35JjxOwVZgp3yKlgSB7AtZsLc7FLoPzy/8
+S7LNlkNl7dQ7fttC0hvFznxVu4z5csuj3ie/+9XUNblU5Nbj3Nk/bH5r/2y+q+2x2tb1bb9d9eD
rRwJ/sw8hHDlVhnwmDID5NbbIJyXgUP3IJqGOgvVSd/iQ0GennmBfOKDrWMM6rwWs7g6zA1YH551
IhazWq4E1IkCUMrQdCdrwarOmMcXg9ttTXNmKtHq6loNS2I3PQIzKxK8W8k7mIrFLtKch2YdxtWr
k9f/ePDyr8r34PE5Peuy8fmaPN8VeUg5ZGLfYz8oX0ZZNEt3Lbf0FPqSmcB5kndfXqQEzziBWeG1
6wNo9b78SmC10yo3/9E6uMYfhYWIkly3TLgGbyDVfbcllyLihnWJkh2Ig0MNSRZ8w5jqH3EP3B0Z
k428x7KQjz1ZpicI5bJGnrKfxaQfvcTIt+o8nlKzQqDM6/ayk9HotQWc3Qr13HVUho8RwBBfkPLz
g7ygfPJyi55eLGwYOx6+5sF7wyzOfWCWg9S+B3iebQv5Rjw7A1VTnQPnPX+fLkZt3U8Q7593scod
etJ0GWZyN7fWgQVdSJJK4AX8AS7ZYCbuIT8qDyG3BuXEQBdl1KzNQ8dMTrbA69a7yXUOE8Ac8rk7
6JFoFMe2n+MY9phdPVZRsRaW5Nx07dEJw6W+NEZqbOX15e8K7Hg8CP11NgqxVU3jKp/q/zB2Xstx
62i7viJWMYfTzlndVrCkE5Yt28w58+r3Q7TXUKNas+s/QRGBZDcDCHx4w3xrxVbaNB+hNgSLPstQ
+odC/neCNncckvj2i/x9YMf0NMeRhukDGP+1kpgp7Pw67c4Isus7oGnFQbB2uqApDjwLf3I/Se73
V9yJuY+Zbwwf6N8x9Ex9cMqVAUEaWQxLw+Ek4yWw6cFXKASucy6ZuDPisfZkYo8G8GAX23bxb0Sd
SOYefb6T9wd66u/nizDXii3R5P9/KMZqPeyls3ifxEhB/BiRvY/F57zYuheOAbYfDGgRZhADXakx
dzIei6KJOO19yCU2cdjkVbtvsq79F1Z//1CK3/lplHHfN0/tJbCAEwuC2GPwoRfjVxZHCF2L12TM
kINZeoP+jtYK8WS/jXZZ5fvyWjS/b7rTFzQADNJ48X0cJ55UMaKbk7lsGBOWHBSUIhVgYtMgTPyd
ObmjJEX+01j2/uvzsYeJc+4zdN1ativg6RuTVapxiV5vxiLUT1v8EL08qLYq78XFFoM6sTVf+7mM
hSA0rz0IIHNjcfY5O+8rtubbOFfMx/uyb5A+Nwh10IfRZ4qOswEIkO5EXrx5XPGIafxUf//xY65k
i0Dq5E/DSHEL70/e+MODaL8Xj2uAki6g6eke+E2D5IZ4Uv59U+x976oA5VQ7O49XX6kgHkyReQr3
hRMiCB6idq6Y54CiQiRzO5Ht3I9OKdP9/ddPT/Kd7DG/M/fxzP1hFqWOmjasn/znvRNb91Zi82te
7HQ/6qdWX0/wdS9JYWGjNp+UEalZ0a/Mowex77+VzU1E7X2cLTbnRNyPOSu2xH7/86ifpjOitWj4
5VT/VvblqF/O5E0dPkZzZePD6JtecTycWasoxvtcVbzwIiGUAjkTGhGT9ynMNidz2ZjgCQr9jjZF
rbF5byS6W3HwuemnGrHp6h4IIZbg70+0eFnmN/7LSzW/QPOLJsrm3cQe/7Psy27/dvj76zqmE7k/
C0H79SsbhzaGtdNYWHy45uQ+k53zn2IV/9b8S9l9PjEd9n4GcZwvbe5n6CLnpEjdH7lx/KXoGsQc
VGzN32jRh8xZsTUPyObGX8q+ZEU7t0UwoP1QSiQRosyEyMfLydo7w1vxCN83RanIj4SymVYnRbJR
nexx7t4BU0Ebn/PSONHIRV70/IyFPCJKRmLY99CR6xn1uBTdA9F/JFkrlIH/0tXunYYpE0MQvUuW
j5AwEX9biTspkrm7FVnxKFhi0j+3mR+DuezLIzQfpveqmJCFDdOrk0d91VhqPC7F/DcCYEC4KOqf
vLoLNvc3XlyUObl3q3NeXK7/mRUV86srsh6BlL/dt8h/OYIoG5MI7IQS8RrNnf19YH2vF/dn3rPC
q4TJW7I3CIxoU4Tk08xxbib2FYkYGMxZsfWlnehE57JPf1zUfNmlcwppPWpnUIHXEioFrgGiBZFy
TQHJMX24chzx6kfRdblJlCQ7cWXyqE2T3ShbiyqxjJ24w/Mdvb/7n4KZn4YKc1OxJW5+kLVE9O6N
7kGu1EL0RAsDZFJUtLK70clZjkHNRRku4hW9xynFE9CPali9ihf5b1SrlL011tksnVQsDqZpso+Q
CIYlDmlNJGXFauVizruGJ6F/5huLfNIdtkYDAzI65DnyYaiKt9VV9yg42wYLAIGMdo24quK+lAlU
JrXInvIQnongk6vTDR5rRHfqezzzy+UXF/XTLbpPXe9XXcxZxOb9NQ9YnBwdfViLqyxOOyfiB8xZ
cWG/lN1ndaLmK5lzbimq57+k+r66NLHWW2BjiFWcl7ovTRb2Ww0hwLUKY5Ys1DMESLM9PpPUGipr
Z5qFTM9U6zjAPNUowrup9B4DJdkq0zHkqEzOuVfWC9FqbJJ+J425vpLbBJBe12WLKuBVF4mT2PrS
dAB4KmCKTnFkb+TAN9I1kkEYLjOzXxOVBDU8WPtK9aoHOFmsNSMaC/E8sXAvCuVT7PZPE6L9m4cM
7Df4N+UK1bgeVQ6yoixB8CiJWJ4oe1QgQrOIv4WOhbKg3pyHEC0EC9jCRmVtf+sY7niNi+oDvuOu
1ZX8pU91XLVi9z3NGZKX+MAfXE8GKZ5UT60zGj8covWs7LoeCw5KjTpO1y28qiy/lyOYXqbk+bMq
x+YSRR3gVQGyXXI22QLohJLH1CjQb5JlpIxCFpmqHBw3RozFpZ9qCCVhJtDhKOBHyrbKzPwyDlFx
EVsiSbLMQvcsTREWJghvZKG3ygvkh9yhe9NZPNvW8iTll8iFhh0JShyrKQC8sF1mbmEWonotQ/jU
XIxEZRQMV3WSgQly6o75cJXZB5AaLK85BNtrVL+Gdgiu3ZRAdAmurhy9I6sp7UVRnmDSje4iqlwZ
wmeawWqN5V0r1LCvMiuh11hSlOXQ9x4zCCpC0wFaFZtcyxRLUTxkF0PXNRclapyHcUrKBNieybMF
u5oWc4WvJvFSyS1c0TpWZ/QBs7m+V9GFcX8PUTBe7jnQHCj/Wjxz8/5FYDgPqMwEy8KvF+ieamtL
MfTVMFQpGm+A6TNN0Q+mBdQZWKuyUk01qhdYwSODgQN47vj5qYBqd6qmZM7yfG6jjBhqh7SRCTct
Vw/pqMfaUtE15SCSbPD+KczaQloODix3x48JNiNq8NS6AEZts2/foi591VhKBxcO3Z93S4fPDDIR
tEJWoBLTjr9Z7vzup5H6NlQRaAUEcZ68PgF2jQ7Ww6iwlmwMkXEs7LQ9qG1Y7+I4zC7cAgXKfy1/
q3qJhyuJ9bOstU8lqkFnO4geOrOooL5K5bewZeHIQuxxLbKigqXQZ+TX03XZL1qMOxbD1DxUYkz5
QrBc036sYFNkSdBu6TNWn3Y20ncrHvWjOFRZ6crFcvwd5DCcOhNk0TZ8cIrV/AtqL/rj+2N0P26p
jfVD1dTrVEbWZulisdx6ySNGhSNB+6xirmzqR4gW1Te45+2F0PFe5DDarb9hWgcZKukRa5paiDJL
y7/uFNlPso0eF66BALWh/RCxmDYlGHQn9NPaU9kRVs5j1E5EhYWSxR4ZzAg0G5dC1aV6i9imshRZ
cXmSWJ4+VRaYsOn6mH0P0KWYBnrh1uz/3P9OHKXu1sxKOGfT9UN1GkReMjj40/PM9J2OcorYFEnh
jTDc57x42voaCclPhaJa1DSQO1bdA8AZEHhetwDXhaVCXtApqeVrWXr+rjU7D413v3jP842oDzu/
3MQqqk3FKFkErCUbt3DigfvKC7xTMyVdhO6JrbnbTxVtG2Mn8+K5ZriGwhAe8z7Bw3BKxJYo05ll
Y9lgoqgWKkGF3+D/aCh2ubee9256zAH/L7vEdge+Qla2Xw9TNxkit7f+kstEA5dffp1oLU4yZLla
neJ64lGw7KgbNQxYFCnPwZSkCEycRXZwXRQLA7eDvC6HBNen6lxGuXwxNxJbOOgd+fA1rCOzc2gT
VfHzwsETY5Ckg/ViAMVHWUrUftlVZMWJa1RHdxZC4Pddxdk+7ZGo+rrJAWh8rZh+1ZCHkB1vY2a+
xtiTglwa7fhYD0V8tPsAwImC8maTsM4os1qxjjJfeZRzvzvZavkz9RX5sTMz+VH1y0tDB3thbRqm
C6KDfP1aDf0vq6zVowm05MVOOBSLOfk5Rs3gJSik7/CRvQdRqefe2c1C8yrqQAqvYwh139KpZV++
RJ2iPylukD0r0V404ZuTPMpVBf3y4pfxcGo9JT73U4K4n9ot9Khk06zGBX02aLwpK9pANGUhx7V/
y1GHe6lN7BLmUvySOCU62opWL0VWa6tup+Gausp1A0X8hWk07TdsrJAuMnp1HUCofKlabBFk+Hrb
iV/5AhQsX5mJq+96LDOvudk/AaFp3oz8x2hX9ndDsutDkgdIJ5lq81aNAClky0iviOigpeu3fzzL
rN+AbKmrMcRF3KzcJwXwGRq2dQfek63Qr9cj1rDwhf8pghb5t/JLmWpYoGKT8ZR3TrnGry1HYc7K
nhLJMA9V3AxobrfZkwpj+hvW7wtRKQFjewKB8R0mr3wWRaZbsb5gd/lWZHvUJPaKM0RLkS1DW7+O
rNKJnDhi08lnGa03FUb00RtGcAmZ4WvHEq0YaNGliwqbmZ4JuofNCiwesp5Iy64Lt7MOoqatXWet
K53Bc4fbyejS8yAYE7y0ctEu4fgEB5G1AtkEphC0R5E1MSLCB1J1TyI7SsMPm2/+ReSGNrnSX6dX
LQTf4/bezg866RYntXwOXGjEvotdVZcWV4A+a2Qn2lvu1M9RWMtHwArdTVVrXpUQVfkisk+igShH
F3GTS2VyEUUi0VE5CkwIDGWjYria4R6bmN5NNA+ho11T/VZV2cZu7ALDwnKNjHl+NAcrOwYNZLlJ
LDg/SjJJ1RQ2MrPysAqdFtFxM6gefMXCCnwwnlAIi99ko3DW6GbmO5GFowOkXs1ecr1HklJrwRJM
zZR2cBdo+oGqSXvcleUaoHgRv4GiTrbQ8a2NytrHm2lox9SWjEfdT6xzHhkALKZm9SD/HkBL7vm0
KWeGdQpuRGzZUzIqsbskgleB3/2nbG4itgyp/l20qrL9t/3VGgBMY4YPZT9Wl14qgEtnNtJ3oLp0
vkS/U9l91vvOfKmsHn2gVM1Oia+ZKBsXMYi4bvzeFvZNNO21+FQGmvNaVqm8ssvQOMe5gwFLWaKW
gi7sM3SkDwnxq3WYLW1gQyc556Wy+/BHowAQMzS7enD0xjtIphVtg9iXH1FVKRfi8Nb4KudO9dGw
bgSMSA/RYRy0HTHbHNXd3Lg5JprjvO4WwpZKuoiSMkMZF42qU06fejJzf9W6angoESf/W3FvI6rz
uRQeCeBnZPxX8ujJ4UrU++AeT+JooWVTaBbQCQtL39+zolp1lKjf8GoH95aeot4MPTK2stnB3Z4P
YVj60QRefrB8Q1rHSqZiS9VZOwO87x6vm+qkaLq1MaNkuA74uKzaWq6eeRtloD+29c7Y+YY2j/Sn
cp7sLmJI2mfG5vZo1pn+AScRsUidfp6nj5c2iSxIKt64LouivIRqXe50regOgV0buPu6ObYEjYU+
FmBVOj6YmWqOLJbbum+h1z9HgS79lkBa3k+UpApScZnxa4i7H74kWa+KWSWoHSvjo2+iDc4QxXuA
Qm1vk0lUXJbc+NjGobElHBA/2FCBwDhXBvEzOjLTHf03OuB3yIfSL9XDBxl0EiNsBuGRZ+u/E5SR
1aZ98rDmqOpvbQNmGZ3i6smpmRM2baE8gNtogOfgsATvyloRXHPdnapqeFD11iRpIMe4xSlNchRb
llWyBIgEwrmJkHXBv+abYnXOUxo7r8oQSme9dRyuAfK9pR+XB5FtNJTnUits9mrYIkylMC7bNzlQ
t6yynWcPQvqi6Hz53Ba5+xyU45tqeOpF5MYJAW6pxoNo6ijWMVAM9ypyfutt6ziPv+mZ6j67I2uJ
mVE95pplPbvb3k2st5BP5bbu5Xpr1Z33nqnbsivN9xxEFpY5RbnrvC57xeZu2RqB/Y155AmTh+xS
uhLi+R7kjab1lcW9bKoIMlaccdadmCz9FrGjgZcI4TUt0H4Lu0MDMTXf8prnuUGlldqqMBtj02Ep
eGmmhAdjWFV4I69EVlSwYJtdqhG3LSyrj4CdOLPXFKAbMBxdELvLLtqUmEjxHm1JO6dWMX4jCvDa
5MHwPgQT0KOGz4EOFJJ7sfoajt3w3peBseyn8mAq/+/2NpJLc3vXdjkO8LRl5dkIvv1z/Ln8fx3/
v9uL86pFB3Pb0dd6aoTLjgn7Le+G8qZauro1pzLkMsqbqEiZ/N7LRBOEIqtbPpV92ZcvJ3JWkrMN
Vb6JIjEmtqVTVPKGJyP5WyZjH+2k+mZuJir70HEWZQnfwMsfpKQ2IEzC+eqVsvPWFu/6qkXHZpX0
SvYgkl7nfmXti7pQqmKt+pF88gqIeHRSIoNCu3yqp0RkTU2CdH/PJ8WqZbqG1uM/taJ8zoo9RBna
dsc0ANA2F92PNOdjOr2xtx9yLtePFvsPFMmctwg+Ew9Vnu4dFy6p2lvfBrN1fmgI0BEtdLoHw7Yx
HI3QW8liOWD1FTYxxON9lUsbTXXG7ygydNuGowrB0xdoWXtxDj8BztcWtXHGCdu5uI3CQtd0bMwr
HlSu2jO4EQPXAU3bqFXdH9TSR7N7MtwRjjp3cx3DzyDnMvkSFSJp0epe24CsYKK31l6P9Rxxndq9
JVYk3RCIblbqzsFGLBpHNF00tGMQIbf0BUMQeDFhX26lImm3TP6Qxdf+FHr9jsRI9z0IcYKPmrp9
CKpW2clhnezdPtYvvqfiiSHl40vsx38AHSZ/2NnHDv4g6TrqWFj/3vCT2Wp9412KrKpu2ZRoMsND
P0MucWqgqRMVqQKyYdT5RYnhxSOZLK87J2suor1ohsHTGtPIAQM0xGmiyZMdyDxesm108xDrwFet
iq+IDmEQYWCMpjVyv8EHrbwYXhNtC6g15yiBVKH1+niybJDFsOPNo5V0wT5Dyvjo6IGxJ+yRHZxh
7A5J0fd7SQ7yY6JlGPu4bXCKKheJp86yT1E+4PVaEiQJmsjdhHUt48AglxvbyXqIroguIwDVXlmf
yNdxaDU3F7UndIPBDtLjgAYq2vZxbLD6wdy5fwoM5JEbfdE2PkEpL5OfK9agl34vay+9baPlje7p
d7xn2kURDP3ZxYcKCeo0XhWDH6CEhX4c3yYIH248/owqe+3iR/bK6nWFrk0wce3H4BEs6Z/AlMef
UqT9JPALvdzwCJR7trpJaj7Obqdv2+kIdoh/BziwHIuHngmVOSDSCcTkZwYuUW30Hw5YA6aASXdE
G7W/lhipT2r8I6Jr5dkxhgYpZN4AZkb5LqkUhGQQ7+svIWotDMr7XapLwZMrOdbFUmDTCiN4X2+h
3Blut2vjbnjVTeZOiuI92RlvijKkGbIBcv8aAABce3nX7sReahjtS61TDqmldCtiidkBRlDIVHVC
BhsOhhxuvbgX6QOCiKKJ2PpUaE41ovBrzdy8T4Q+ISeYjyPKisKGh8YC3jLBMfBi5DVWjrXUvDQY
WB56V06Qr+CSJOhtE7fsYHpMWRTtnPVQZ/hcTllVHyAt6Ua2F1k3LpUF7MRwgckDJDnTYlIwJWrq
4/eU60N+7J2owMGCLZHMbcSWKMNpnNaVCkSpS0Fj/R/2GxGMyiGo/9exRfbTqS18BPaMhBafyuZd
xPn7IB8PSfxaDb7/RJ/rLrLQMvaqC7eiTbVH2bHcrdb50nJMuc2Wk4VXs8h2Iid20jXnsW4S52wY
0g7povHiNBWUwjqtv7e9VSy0zvJ+1J70BKHI+aUryia16Q7QAV96SqoGNECUt0nCPwQzHlAHCX8W
QRny2anq18nufhkZTX4mzn2UEXE/QxQozqlS+BvkTMdFpMvFea4QtQyw/rbTseTJamspNy9AZHBu
no4gdhEN52xr9tbC6krWLP9zki+HlvoIvpDqvsRgVBHMnE4yH0Bk407esfgVHlZ2J1mnpvcwIMI6
FMcXqfWhkKjWVUfJ8RqbU++rZCAMdN++l8H0xVIptncWoYKzJWNcEspI/d+zUxlO3d05mBJRBgRT
WeOLxirIVDtXiHairCjlZKN3uAKIbG1q6TpAFmbVhAPh/aL8GUBccDK5fFO8Afpbmw8vVs6kvRwq
9zEd03YFVKy9qU2IGqbVJw+2hqhKiIjbeTDabpeBqkXBMQCzj23V3ogdNEGmXryz5OCSxnKxSZjr
XmW0dokYEL2OjVIisJ4lz/w6f0nM2/4emSigGKOuv+Mp+upWsfmRG+5BJpDpoYQDrykqI4bSz1le
m8j3EWRgQaP50w/OyU3T7EOrwh+STpSa3hIAPaghw2hxw9KRWjCQ9EzGpHt2y65C05wJhKjtLT8/
+glUQFGbYuF5ctuxWojaMPYTPC/RlBO1Q23Gl1LS36PpSKx4pA9xWTyKulC3iTkhtMSYPHjIa1m6
hDgJse0ZY/AgtkQiJ97bqMrFfi4SW7ih+qsQH5/7XnOtbCXWNmQhaiHKrMpHbtKu4J0iDrqc283n
kbvkXOmZeXBHlbZjiCsVTKTHPnJylohcFk+UWDk6dqMcZXhUcNYDZRuPSMWICpH0NqpBS2lqU0rS
UGzmfRRX+sjHHGW7/xzmUxPDCuGQiYPPR2ux6Vi21pCv7scV1W4ccopPLUdTkpbYYekrzXQggk2H
l7oSiiAM1k87ior7KcUP9BPZ3Ti6/nIv08QvmE8+OBGPoGs18r7y69W//qe59d/jKr8SD92G+2+Y
roLY+vRjpx93/02i5n7SJk8eQoRdoYpvjdqWj9nUTDRw9ZIwj9gUNSIZxOUXm7rdIN3Q/XRYETpL
TbdhtIGdWl+dqygoliUGFl4A1cyr0h9GVg1o6IFpbOW96bvj1nKa38Byh1WMsKIcfLRqhHWkbuJH
4aAP5nTN3o/rX2XiOhvGTEcbCdOgUIOVYg6TlK3zYUpYZIfNQirpyBGa1ZHDtx1ijBXuVnYZvTDP
3EHCe9ar1lm0vHboegxPpVsALm6eFa/nYND8UMSOLq1cnawQ/mUB6omAzjomupXp6g8/604Sq55D
hiXigARDPi34ZRKLDhF83x08YqapTnQMJOVW1pF0lUOmvDl+RtfCPeqMRbCXm4q6voUmFUfne5mC
ictizLpkP+/lEclbJSWSS/imSldRAQftRz3CuCrqFirn+FgVj1Wsd9eOgVBtlWihp0zJuxHICOJl
IT/Ee5ZyTFZwyMH2oGgslB3qftFDNdUd8IZGfGmVHgewKRli91Z28PiT7Gh5nQHqnyQjWryEY9Zv
1AytMVGWosCwHXFZI2D6T1kzMpBA0lTdFrjoZbbhPiRTghyFk1vFtTaRa4prdHF6xjDXcUqCWMt3
9mANC5GlB9GuIWoUEIaqe9FcXpn698CotYMosqVCRZesH7ELrbK1KBOJproqy0RoNoomnypQzNOG
6n5iUWyoGeu7Q5buxYlFmet3C9OptVU9lKxYTz9SVAaRnB4NEwHCqcggrH6xLGnVeX54y/J1BiH4
WitKcGPN/E8fFO6+U7QzQuTxqces6ioSe0TrH1krYzOXxUObYuKGMn8kS6EEpdHV8LxuDpERGVeC
/cZ93yYw12Pm4n7k1xUuWjaTNjfGY2g0cnt7z+OQVGzKLNaX4Hyp93NDPU6D57CyH0aH0UE7FqwV
FY1+dZxIejCCozdltCD8m/RG+dYQtTwMejxNC+H74P4HMGNu10eoHMUjXa84kCVnJt4VwRXDu+aS
Z8Pq/kSNeeCBNa4XqCJXD1mZeDedINlNDbPH3PX6o2gmEoZk6gJboHwnsqKtgsr6yihAjou9RBmM
ihhKQnRmDtcvHdlzrnGqOVd0uceDpjXvnluiEjKVq1bS4iQVLtzQhvkvmqGAuWfl3j+LFoz8rnKg
aMdg5PnLhqDeSZ5jXiGLWlccxIq14tt4GfSjdRUVSo24p5yzOCOyogLBFP1SxAwYcd6QUI71a5aS
NW3ZBvS/UWuc5rY+sVPMzCprG6tFuLEHEBPIWfq3HDbECnuWaK1ZKKMtrbpwN5qjoRyOfssNqefg
ptcV3FAtIn7QEw+1tRhTocnLRCSMXUbcsnDzVMee0UbuYYcnYRbiTkp9LsLDf7emLPp639MaLz+8
NRzwd5O1ios59EFsYdecsH59qCeWUDNBGMWWSDoBlJwSJrUAJ0Uh0rXN1lFZ8e5DBF+y4cm/A68m
nLfMsLt8ldWRMEvNLHYiPswJY2SoDiKfCNZDqyff9Yl41ExMmnL6CXgTwTwyBf/IKBB2Qw2SoAC6
uweRqEXdjxgclZP+xn821dj5CCIVDYwqRfZRVLftCENUbIbIziD5H4UscyCcz6IdKnv3K2YPWJBE
6IyEtskSoriK92rEXo5TVGaL9gl2BzDMoC/oa2nQJCh2ze+h0X+5qEXEWbHtsf9aGcqjh6/jIWva
V4vLegywA9vUiv7uD7qz7idUbcRhMudIj5Osxf+dr7bYEneANSx/rXtcKwmXtKPcqKsy8vRdjVHb
wdSyfG8ySYiKsFxIcrPtdPM55l8bRg9DH1KHzB3mEVBKxuQ2gvSjZKzCEhLzREpLJ8S1Nd0ssZUg
2rAukAXhu9sqhwplC68wWejScpT4org/fbowUJS5bqZTIaFoKUtJSlzi/QTcCt/40BNfWmvGKevK
/lD5ZndPND3oD646XblkeE8UtThA+S0OTlogOi42U9tplbXYFNarYkskkeUWoJ0c1DAm7Hw22bHk
WgFBh0HHvz5YuWOl+yBBCGDiiE5/UyTiD8/ZJtFQllHwzXQnDtM4YRTF5cgE51Rs1iMBrzSxhtV8
Z8RzOmfFlqN02FtB4KXzztAJJNEm2N+cGI3ubxvdOEYT9l48ByIJpmzHEsdmDKqTKMpdA3MHz2Y0
ImwNWuFoYEot97fNsm+xUpW4j2opHLCJNXbftBq120eIfEGS55pO+hCFjo2BSEQ2DFAhVgLpT8mQ
sjtiDFkvxspqcUWRwv5o2dlKw6arzvph4SVY6/r4U69ku2AWo8rultjPLyfun5R8EtZlPIJvbIbh
HFT6gaXztZq08Eajc5IV/gKNMhZKx9w/mWBhzp7bLFlvrxbdkFwShU9E6hTGykFl9SgX9ZIuI2cJ
nchiXjR75Aamqe0o32Dfq7uxw0HItPGktb7XZZ1udBZhQLE3LV4slbcJaowo9XQhtQnrI8AEV3xw
6TTCB11VzOWgDNLalWpsYVp1g/Y/8nTjs6bH+zTPid9hSRRU+lvRFXgWDvEG+aVgbUD0y+rm5Hul
vODjCDPZz7JVBSHDb04Iv4InCVnSlWSWXr2QoApcqiWibMGmKyaP6FoDhUuIgsXp5ZirHf7GdrXK
kaiobGKNbf+nsrgwdutglcL+Y+ucvCEKlwEGW24ayuiaYlEaKISrWxnhWy1EHR/TzKL9E7owsmWQ
VMt+NOyti9aNlNe7WvW5COjQBbrJldZ9uOJVp4OL6V4cewpdYgTJeKz6ZfHpnvoWRUE7xjL3abTV
pAEisATev+mkLSOKccn64zuDZ39tD/D3c8mM0CYCpmOPjD11uDk28mjAN/njXuoMu8i+9Ugg7Vjx
lE+AaXHPsHFgkFNudA5LF8584yEYbHu2jNdWo6M5BevJl/7ULt4yZX+eniA1NOtz7I+/DSqXacWH
smCSLVnuJVObjyJBHUnlFV0qXYtZ09Cx3uhbOObIob4iIHrKogoHXBOeGAzuVUw4QdMhhY+RHC/N
epIUQWt50av1d5fvxQqV1wW+zPiDJizh2JzLLJwATYixXYLKGVD0Ms5NIW0Sr3JvA4rrY2H/zGNc
9TzZ+zG00qa2mQh2SruaBoCtqflHsHIbw/F/SeiwLrIeb2KlH1+dgoAFAUhF+m1hkYiukRbsNYVI
nhPKNxQX7KU2xCvXb58Gxd5ghAt8xAeKJekyq63MkKToIyqUZjMWfbMa/DjfSPaLL6XpwggTd13G
KfGZNt0YppSdRp8DdjWRwUBRHrw+rJGmHPaN/IOZv790BqtdN+VjFWHVWuLXRTx/bTr5m1K3yLMg
kGRrmB7X7QuIXA2xo9Bf4uKZLBgNKssR/dWFg2Hqoh76ZBFa/s7QJXnRItllhvoLQmKFDkgSma+Y
8VEhr9IQ9xUbxVBZaXaK5hnUDd89p/3hekWJqFP2KxxfRzVCfC32PwDnJqtKfcZC8bkFL8mqC2qp
3dFBMnVa26j7xl4Ra+uHxiJkBgjYdNU/hG+QMDHfws64ZD2L9rFz0lWaJUp31mRG//Tp4brFdbjO
q5M7NhjIpsMWe14Td9nU3w0/cc4mXv0Upc270mAoL9fDVQ8Z+TfjJNebEQjEGp2FPp0eOkVksgEz
jLChxzOxLLMGQbDwR8tFWpQ5psCSJu3znkGWryvFst5y7eVVbBHwx1LgqOWbMjHcG96G9ZqlnXDZ
F9az2ScrLW3oCCRkaOP4FY/7eKU4LHhXZR0sqir5Dl4UkmPNHLqPAvySQG+aJUbCk08syOh+XUnx
C2L+N6TT7EX1vTVRoCuCCN59t7cD9VcmRb+SQP2oCg2zwBJlfpk5FBHubdo1w8ZOWCwIFLDsdgyO
yB+8V4UoaJ8g9tcN2aMcFpdiClSlw7QQ+1urLKwXOn6wD1S2avUFunflupfMie6cP7R+uAgyk2jJ
BNQtvH6fKXwUEjBCJuJ9aL3Qa5reMlT2ZRI8WAAxFnmcXZIo+5No1r4ozB9VwMSr16++HScrXY53
AFWIB7k1fi2dC6/e7g41bmYeUtWrAgT6utFCFHm6NlqZEm70qlQPC8lI+5WrSR82yka+2wJED7S1
jqmUWlvmdujLJ2zeWIZO9C1RgK0xEsn00+e0lzc6rt4b2zfBD4NZCQweMyl7deQsPLRLz7cnDbFv
reajNh6/DGMdr9CfefLL8SPrze9qNtxac6kmZrExvf48Is0ZmSjPVfhPKqZ5zpCxtrMKncFMZUVN
r/aR6wLTNrddIK3sAK/7tyHI3x0vfjLz5tSbYBrl7sWv410FBifqeSbCutogyYY0TXvyEQ4E0IYw
WhkbqyhnBi6VK63k/URV3oh3RZV1BHEHNOPQh0Y0AO8Kz3gf6v4db+pkYcXSc2UjZFMH6luVRB8d
cnpa0b/BL/sNbBdcrLYd22Df6MnTAI18GcvZt7xBvDxAh6mNQFRzPR51TMS2GcsAYP40YkfVuGUB
EjG1au81zQ1PIzwEbeLjXW39rvQKaQq+sHhsY/We6kj+IqC8kPQOy0s5RbYpPql1eouQ5lkoY2es
dcfZ9qazf0sqBPpQG9pnvVGjtx8Blh+AR/j4aOLGfsQUI7vAGwbCZyGbrvJG5i6RHaLCtfEhJ/Up
krvXhh/F1O97AAgDpc/4xSmlIz3fI+CyfNE0Fpfeuyg402eGuq3Dbtdn7qbaVV26qbgsdBLM/Fk7
/H90nddyq8q2hp+IKkKTboWiZUnO6Yayp21yaFIDT38+NNfeq2pXnRuXhRCyJWjG+McfxhWzvYT6
X2EF7NbnBJRq35GnprcEi43+bVbh9dlbGfOUcqsSrl7lhT95ToRyBj+tHJtXp+9uTb+76708IM/h
vu6iD7ugb0RCRnSDyt9dNPX4k1ZDwGiGlAdB9OfMucFEANv4krKhMRQVzbjxLB2Ccb8T9BkHn265
Ks5EjzbUAYkOVsXl0r86HaDynHvjCh+eS56O7Uq6OALqAsKRVURPlZP/1N3YrIouV2vp9yRGIjps
Yv0w6P6Da1FETjHO2WU0HK2WKrvuw4++47qbe3PrYObttsPJAr3DOSVbY3HnaDnTUBliJQp3Csvd
VzwIITpFQGgW2GEzWHzILh8jkSczC7pRrHvT9RH8e95qSFWxLh7bAo+oIdP0rWnh2dA2yQMB8F2I
tz03OCrJe/9bH/v+1sCIjG7M3nth96SJCdtNv/8QHU7jk5bAe+k/mtbfRgOWom1CRrGf+esciKBh
wJFDjF+XusbFQxEmRRrICESg1/UCxDrbF/PgHQiZfHUTzHu4g/dD/W101MaT4vKs8NdJk1uhVSTM
KTwUU04XmTwYLD9r1EmwmsjvmRN5GyXVLyGj8UoYPWMl6zlsPYJKyi8D5zpvblBJGCSChYlHPmd5
6iN5dCgWo648Dz5DQ/JFsLo6ISB6odZ+8RhaBHa0ZEWY45/JpgPIvGE8ez63GmdaZ16/JAxyN3cI
kEpbfFTla2ZKrg4VOM2sX+yhGCnG82wlPGowJ4e3ESW/A3h2d7SrxSHLHvF7G9WzXamNYdojhRWh
GYmLt4PT32lqrA+Jlt1ZEQU5mbSlaZc7C2RKyllR0MbDDpG21TrFGkDo2YmjL/yt8E7N4OzFhuQK
4KTRfgH9PpMqO4SONZIM3DGtPBc1NmZY3ItVDtt2P9tRs25xxPRVGqSzfWp6H25q/2NrN0Qt3yYE
s5aA0Bg+wr3L6g1Sxrt0EGKrl/Idk4WbvpxxfK4Wi+YPKQiuHn0DsX4VP9fCpRKCA+UBEqykHlF3
Vgk2k1DQS28HackmGtJVQeog7nEmVCH2Z9pjATmoicx2x9wKa3oydedWplyBMZ9wJgiVYCr5Y7vh
sM47HIeLTWw4u8QZP+bxBubMcw4jdUUuiNwUBp8TUeJnlBjQRmb6dQetUjctELz9quHMt3DbAtxD
3sz2qBlbh8CjlW9rj6IS2wGD22WRqlb4oCKFmiBQ7xZ3OdI/MhY2zTpiHfg+xNaX6WjTNjQHzJKR
kOJoSHua59jbURHaPmd/paEdoDAhNjFGv0KN3yUxHkmZ9Ws5XblyRuB+G9ck1k0gRBt7QVO/Tzzd
xFXOXWeknK40n7PEtc1PAJcfMpTr45AxtTYZ3E9EFWWm8YBhX7GGKoOA0jLWelbZyws2CRjx2jQZ
7HvZTtj40hrjuHeNwaMOSOsAq7kW95TuLTUkdtTdUUs426pGrNq8fk7zEjmSc4Mx5nquqJ9V55Pq
C0ixcvJ4p0gcx7VzPjtQ2GvxPRn+n7qY0zVEtprTtL93S/XutuoPTqL7eZoCxzQ+qjGxcUtWWPQi
vgjHxsafRJUBcxC9Fo9D5t73rYcsIy1Og9czQJE6g2z/PbU7Eu0L6ynsHnqhY9WNhygJYiTu6G64
HuPylNviVhgOl27UkefEHKPR3UtN1zFUpVrHiX5H4MizOZCK6fflNoqnhzi0B7iA7j0DFQJc0hDP
5vnN8x88R4MkYi5efEU3Bl2XUmBTYGJfF61Ts1pPuNgSc74amp55Q7zT6vJU5s/Y5vkMO8M952TQ
1LG1GVODTmww2NVMyo1mOlbg3bQRhp2AfnAXyAb3ezgnpbtRUn/T8pxRS2/uwhHPvTEkDC/HBk26
fRAN3Z9YQr23rQP1RVvmFBjKXdlUlXRf6qJnByppG9fhnJSqxA+ManB4G/IQcl8LQri5pbSMwPPS
78mN32LmlNPUF4E24A2Y+uZ0cKfXSiT5JjR3uWAgXaJDRYMabRxyYCrRv2VltCDUdP5hyrfmO03A
DYFZSWOAtJJXp+1SRKSTkz2PI3dvm1Tvba0oOQanY0zYMh6OCYn2XR8P5e86JCMji+tzF8VbiyCR
rT+Nxzozv3INwW6c4vy++A3J7g+MpGcG4tVWg6OyklzxG19z6Q19LiWl2nM5bX1cgKcJuB0+l1yH
WYQ7W4UsUKJEyJlqpS3avzwEC0mS7yrMb3VXw9Q8rUkWCm1GT0m7jzHYWEFacldNZX4rC9up/Nlw
3HIXVcaHa2h7dx7BT3zYPFb9XVVYneLX/Y3fzCcVtdpKMz7PWA7j7JtlAWmwuBDMlyYmwvVu5G7K
pYjgsPyEEgP1e/gl3/Ic+kQsJ6xRBkHnxeC++MZ4nBrMSPCZI0veai5DIz5LviwsUe6TzDd32hK5
HNfTbW7ruL4nZb9NEvo0ndq/rtUL1yg0EEj1y3LobJpo2vE6puB9hPFtfCBW6DkzTG1NAtbuBSFp
uFIyhD307Y+v0rNewbaf3KKn2oSYas8wzoiuRjpxzDOfNpUlKrQoeLk2IdmC9coGes277pgf0oBL
VcCZALB9qPjwVqWy7rU8AzIU1tvA3NKI1LAm/WfxU/Gj29gWT9Hs7I2cAl1EhPKxOlEB4LRHD+uZ
eLfK3oJojJMwgNWdH0f39Q8Lb8jkR6GsHOPhPhd0ak6DniZVxKII/S1uCGqYzIo8KPWEAWm+hcN1
l7rDLWMFhH5afhZ51K1pAm/V4tw6WY/GZ1R6n27fvrQ6J2Zmv5B98Wg65VpE5BQSAYwLOEGy003b
cLUg64Ihvm8t/a3v7C/NHcCVYbq1Ftl1qQ4Yk3L/d+fEQjExHGR/ziQ+4CwA0OAW82bjPVyaV0+L
bmecCrHUvs1MZwa4a//UctxKV3vJiSReubGlAlVReOs2bIaQs4Uqpi8rH6m40Fe2yG+qsPsqBRKK
uJ8xpYT+1PSPbi6OVuG0gan11FQl9Hsdg+ox1bS1WPJ5e9/YIAUnij6t/sRFvMe44qZJ4q2e2d+x
14BTNUwBSVIlSjHZmVN9zhwCRRuZH+qByNRerzewwj8zo4UuapLQbSebNGPwnHbw38IS42B7w59w
7OOLm5SQhNVtqRn4OzlGvEL0GCrrIeyQUITh71xqTyZRQqNTxU9a9oFnYmnPZqBFOmwsZZ4nvMfW
Vmf8cfvuYPrJY6WYrKMA/O7C5cOO84/JGF6zEl01aQu4X1X8z4k6T5k6VSn0vDD6pIT4JFg1XrnV
sLXr6aOvF12ezo1cK3wYgXOF97gJ247afEEqxx1TvHhtTUCzemISAG+CJsQfvk0iRdaWt0VOnFJl
PxSeEkzQtfc5Ure6xELaL08mS7hwvV1XVV5QKEzuym6TqOQtyRsR/Eq7/mNb+VdY13Atzeq+wK2x
cwsWF6chbcnusMc7zqXahOTHw3JCq23UR3RGj6Y2QE5H+YvKYj8pbAljskHTVAfU68uBsxHO+Sys
tc5MFQ+uCC1IqQI96OYxJSkxybZz5B5RUH46Qn7k83wZ8PlirOacuEJenQy3Nq1f+2UFB9OLdmaT
Bq7qIRxrpEWl8xnx0g2utfNO2tbGxt6A+49BHmUeeCZX1zDrw55MB1z0oYGPXo/JOv9UbfkPowt4
44KnrCwqOs7i8mTlL73I1gSo3jVx9xYPjMCXU3CeiJiCWKJvI4cTBf3Eec7DHYj4W+h2Z5DbS4hR
Pl0COrRcGhtSiI65KB672HwvRkfQ6MWUteipPB+XJ9FxYyyTxytVINIBZQCP6z3d2COh2m91l/6h
+31CBdodsM0nU3kO1+he3uz6tqnDd8oD+BgxJUoIUH+rMchpDMJW+snONl5h7mEZAeulk0XJICPy
IbXbyq21M73m61iA7c69uyUvu1xXtqPo6Ud/W8xY0cwiz/ZlcyorjQEBB9h4mfaHvnc1oYUQSejt
x1lDN1lgWUlIVjR60c2QKJpGnBOY7WtBndrEFk/2bmoL40bLmWBJlAhMIlwaNS/WkWcYu2ny5QF5
XLJqJjKYRsMqHrSpxTTezdrd9eHfbdjQp1yXbR6uXSQcGPHXJveqjrBxt6jIMljSn8Y3TySYcRNg
4bjjFEh/OlQuknRETh8OOLIh4J+6Vq/t+X+2s0Gh2osQpA8Te1qblzlv2t1Ahd4o7mFDAwCZdI/k
C3/2Xb4ou7j7zJo6CGPwd27465LZGUy58QmPjHtNC90t1UVEznH+rvUYqlYWpb2jjJ+w9LhoqLCL
MPyyUtEHQETeGtsA4VuYOOsl/5PDsuTJm0QtJVusHWMXDl/o/ol988/QQt+eWITDPjzgxIxBOohV
55uvfobpt72tJ+0kl7dLlgmM5UCfUjjf+94L/nnYHpYkS8xlMEzp7aw7D0V9qVMxrNJcPZYR0+fc
8w5NLYA03UtmoiZ3ve9mtDHxj+TdZOf36TI68LUC2HBsjkKPVNA2FleETwo8qrIb8jHKtYzkyAy/
W1NcKy5r61AOgkAdm+5tb0WxwGwCZofu4EhguDWeqJnl4tAYNZvUri9NOryNxRK0OKbDLrSKX5XM
7anDaSMC3tZtOmUr8rnBThbzAcva+LH+lkzuyY9+zdZiJtuQh+bRcNaJV7I8po+FegmtBHchjx4t
jqxohcR6NXZ4OYzVGHh+Su/s2mrFTHWXJrrxmvms1njH0t0CsYwF+VBGchQ96IsziDM99pOjF69t
4eUbrREJRIvoDY8RJOyeuUPNpAcQPVgGF9KhS+wQyCEgVR8ssOdmMBGrm3zH5jJtnTWCIe0s2xFk
yqvMo8UsbKt7zueMkr9QQJXhwHAFCxUk7kzcVTfSw2nkLnll7gWZ4xgomoYnI8cQULewfBmqGloV
gJVdf2epxPulVPt8Amc2cts/mOLQFV2/miIGU+0M+OS62WcPyMfdptJWJaSHNq/iQ5QOSwFtvttI
XFaglRF2J2NzpxcFgxXT/qqW0VP4IUFYAiPTqF272xbMEppscxMhDewpRu5Dh7OyrAA7ex3dyXAe
0NcFcFTqjV/auKRPjD2cJbGmlyB+ydwr5mWcMDgjZLsmxqWC8m41Nll/L8lMX7fEGy2G/Edw+VNk
yyDvwW1GHDUMBaxJLVUf0kHi+MEdIZYiDGSf6KdO6duCmnI1uSink5nEcqFf/FpYO6H3cotD5GGW
qbtysnITmwS2zBE3hygS7VGBt2ceBPc0G1+cEpKp3j0zNeP7L2eoPyCyYdKmN3kFrE7fik9t6hC9
MmzxYsBFQpbJbecyP5UNoH1tjRqiWPwgc7/YzJ3FzVi1b1j0bEp7qT8rpHHzcLAzVtI8qV5KZ7b2
rlnBZhbVdCPaZSbUQKchfgMOn5s11LU5eeJoNzYi5rTQlECA3QIEcqHRZjn2S5E3ReAaZRhguVLC
5UT1WqcBkW0lBlDLJXnJR94im7iErbyxAyHEkqcgb22RvnYOn21odM4+TTIITFz2yHxeGof/WNq8
JXoikJjIYVljJON4w6vt2xCLs+IWq8/xGFX3OhAKZ1S5CvlWNnHWYvfdNrR7vLdRT1uCRgamzlRZ
LrOejePVVZBGw17QuBMvXBCx2otyx7DYwiNm6w+nKia8Ba3sp+6I7qEww82QTq+WQnU5uMNzG6L1
hAbU7EqCaFiiu8uYzOyk/QpSgoB1oq/acvq16/U3ETNUgEPfxBglmoDNnfob/2Y+oim9G/ReI3za
QwEzeMRulAgTZA2f1gShMwkb6UnYLDmT7RC7NS4kVP/1SUwdy81YmgeMSqqZssLmnBO18T1G9qdu
/g7j/I31DOEWGIXb8m5uHR1nnBAcOvzEfItXC9PZ6jkKCkaGuNe0iEzAPTQ1nBUzZocUnzQeNm2s
vfuN8Da90RC4lmTVicmfu8lnj3Q8wUyHsVegG1Q69DmIe6lY6Wt3GPuIAE+MbM1t+5Ba4XTjhDqz
DVofUULJcaNq3Gp4wcNDfuy0XN823h0eFxSG+vQyjMZ+bnVQ4bF57gYmIo7qAjMq22BUvkGhmM/8
9dEpbrv33GFEZv2aQ3Ln0e3TBHNXHIYRqhHtQD8ygI59jZp936Abv0TkkWgVYdaEO61Vq3031fBu
ReR65eEp6+FWiv5beQD6dQoED7vyqQMUIO/Nx/e3dAA/rOchpD1McW/YIND51Bb1WuxOx9EluqBI
03tN1Ljn2xOn3FxXqwoqytoY6PncxRO/rcsf3VJf3aBTsThqb7D27BbTbVXlX3A3SK/E/ZR5L52x
6TYP/EcpZ1WcAr/Y+S7GAhey4TrT0n2hE+jchNadbP30pmo5ty25jviQV1PtQw9kCG5I397EnVLn
2ttYsGfX3ihI2+g/p6m6cIdNqYKtlaiRzzVVCQ+k3k7pItjt6DsIbYMgP9ffKSIrWoX00dT9MIgl
0Gtc2Qm/AZzkUdVfSgdlrvYHrF19aNGe6auOtZM4Dy1jtnks/7ju4s0iaI2aFmLdwLdi6PMu8uf2
kiw/bNC3AibtzXWTk0uijEAe6szhv22XCJpw3BfQH+HkmqylBKt7mo+LfzNM61qyDoe18ZT2Scp5
oL+22EusDdN0g8jae45jr8Xsv0ZJLFC5gWlXbaE2TUgjUyh0EOmqGSt5kGP7NLj1vDNTK9kMTX4e
oYwxO2Y6ZzW53HHxEGzs9Rk+wiOzWiZxlHCssaj0sakAHd5YTdufh9p7yEs+0HLOV0VtNOfO72oy
vLceN32vxpOlY7yB69ilCSdAfmDGLh6/VG/gIu4ylk9748VyYBbW7UctcXJB0UUpVGz8xr0UTMTW
9SzagKJ1EyIdHBix4pmzBG2on7SZ1qEzdMQX3mRNP24x/oa5GJ79OTpFDr0Kbdk2M+s4UFoGHmOo
G4P8AYqc8YclF/Mo17szrOZe9hkwjBO95BPzT8F9KcJButGm35H84DS0jHNiW8O6K4toq+UkI0jD
+3VtOJpF9zJ2Q7gS2CAH7qQHbjuxPlvztxi9fWMRk53+ug4n6Fzkf+SItlZ3O2o/jRCjcoqOyqqf
mwwyRcfJZbZP6DiOfgPDJwrjTZg0uHj05sr1xZ9FcUIhjjtJ65tWEJrurQnzOmf+shki5+BD+blB
qPhsLDHjUa0xba/4AFzx3eaILdERVYCv2zH0MLVJ8yffYU5tumQU4QVy41TTZbCYHtgifI/vYKCw
qgShmje9CXV/aE5Tn+U7aBmHaQgvxIUgfQGLyIwRqo7LMaNpei1K+6eZx5MQ/YUqFdvi+JiF7MHZ
qUEIareZ6Dm7l+qMOcrFSWNBOdsWICfWXtrdwRjJQS/GR22ajVMPF8iEB7ytkn3RUOJ2vvVjZla/
Kp32Vau6GZwr42bA52aizJSQnhovPnbM0sDcPk3RdbcGYbFp7E1brev8dTtXgS9izpbkPseZIYhY
66tmh63SAc4kt/JMN9H31x+5Q5xYOFokTms/kd1/ZiL76pp45uw3d0ryvYiE8ELy1rfO3H5EFiBk
mi5y+pQJmkXGk1l5USCwKANhYGJr8zEPzbCF+MQKe5N26TPf/4P71dSNv47AC4BpAf1bX19pirbK
jn7GdnxoTfenzrtXb2ofmUKEgZlq+OS7BGf5OErJkHZAGAt7hzmqRmqwI6BkE3ngrfpilrT8OlNn
N7SOGKV9GaHyAlnCE1umWWWHPJ9OLV8Tu3MYRgfzh5vJmnYuV1AZVbuChTt0tDerT34xNytBnuW4
q3Robcjf4+andNtXcqZAo8vqIsXWCLlzsqbjruzvCzHgflx+mZkHN33c9F4CpU4XNbkM6E7rJX5G
myDYhca3a/4w0PQ28eyfRihp69LAGgHqdSJ1OL1+fDPas7FKk/hUVxqplVZx66BWy0pZ7LrJ1jfQ
5myqCxX0pbMz1BjhNlZLIljkg8mBcVjj8s/ETUNTGqHoJN0xRnjty44VfjfV6U9cycV0qjtYpcb/
TSqncEBxKG9pwpYMtEm9GHPsH0E2grEle9yzE2MzuuVTXDd3Vk8QBDbV/BnJWhVwXT3QcvTe9snJ
aIUk4/IgmXSCq6zsFk+9e+jfmP6NNROrkSHGSLgTzKmd7LR6o+pLN+vGsSyGrSq1aC0zirK63Vel
Qd0KJpyUCd/eWG68eD4lBQtQGMtyo9fdTeQR3B7pxC7AODJ8rd34uYZceXjLx2bTDC0lQBfdaQZF
vyqr74iBnkwJo/QjLVlrk/npdPIi9G5f+Pm06Qzq3bzLHPAgC7FQjiNLqO66yPqqxTGyWDXJCXQZ
h/36cBwqYSNzH/wfMlI+Ab+E9F6YoOxGYuDQtBwtmtI4oowYI/OCYOUSK/2SqB62h3Goo7zYGsAD
TuHcjaa/UHkoR2tJkOIE17VuzNd2TJ5gWFKO4kNldwNCjdI5l7P1GFrpg2BN2Xpuv8uaeefXxk3I
nRyxaNBXDMiIptykKWgkiZ1p0qxMOVpraJQ88iKKnRpeTFuAmqPlTqp4Nw3G1u06qhLARp/MglWt
5bdibL7DdPjOWmYV6bwy5EMu+56LBslfWL2ZsfOdjPZPP1T49ZtrS8/rHeb3zMsmjBUkXbsTfwHJ
MrCvywbwTLtY1fwU2+5L6o573bQOMqZU1TrzFvsd5B4Cjk7PDdFuvX51+2sIbSP1mhsG1hCDL7a2
5A6rq6+mxDYw+xKWIIctOwDq3jsuSFzeVa9z6K+baRa7uDOefXJYpfTf435hxCfxraYgUkC0IwWi
GG/tgtzTygTgLrxnHRe3PqwuGB4NMK+GRzmAxXQRYtjKdU4Ixwi0C+uHAiHDyp+n27L318lsk6LE
LkxMbi18Uhizelvbax4su/hsWrLKNN3Fax9Cmj48+QJ42fKRFdjeo+oMCjZ7zZLLBBqPBGi44jkj
oBO5CfZittV8lnq/1mCpSlJDx8S8OIZLZii+gSmYe1+H++WWx1zgdS4zeyXiEm06Up9Q2vfSas92
M3oBs0babkLrVpq07vLeaTclnB7lwXwcu6PZMw2OGKc02h+cHIh6BFtdqQYHSXippstXq5iX57lB
X+oegOBZGxOj5r4273qjfyl0IDBckRZF+k5D2N36DkUJhaJCrbKMAfGTSrCd0KMJcIDqN2w/pGds
+0bc9q6LH0pNMmTGmo2hhVsBaPbdSdWiOxlV0p8AIGbGekrbQx9Rq1arx0PRivohFVr2QFu9/H7d
ULXoH/Ep4rbphHhBhnFkBI2tt7t/nmZHbRw2xBrKy3UTdADmELZ4//cgqYpS1nFv3NhzWz+Aw8gH
6GKPtY55x3WTRbzrWfr6/u8Oy145AaZb/tp4/e+BANJR6StTO1z3g2w93o+S+PrlqNcfaEv2MYJK
xtb8ZddtrdN2AQw7GxuX/2zLEy8wMPW5XPfAu2uC7ZICaNuZuohx+OcHvd29J0p18z/bBbUBVjqK
gdZ/9jekg4uFuGVOap7/3ZwTrXaOYBhdD3rdnlcT0VOxfUcvsq1NGd6lZHo+yRDiVFWr7ub60PGr
bMmAmzfJmPZPfhPlR1OCJZaR6rlzdN49GQhBjvymC0p3PCmdxff60qnx2yCCrHe4PkxzP90hbBDr
vweOQnVLViGg2fK2TY7rXGb83fX6Vp5fvzJ1EafrO6mEyMY59CIACXZXvSz2tNNacH2YoDw9Kd98
LqTG36HrF0sa7eP1OAavBMpo5O31QHYJqU+Wfri9PtuldjDB6UVVk1f31x92Lptt1nBpYZUVx0Hv
VHhdqKINrk/DaK7uecNk35DBzCq+7FMkcwzriqHWv8fJ2mmkHyh3gBTmtuus5ALEHm8rNeZ3jOAX
5kBd32NR566rKBkeMiw11y2uCo9TI50gRH3zRO3VBJFy8pcO9I3rzlav8YyfnZvb7ls52uUq1/rq
QzT1D6GyyCWb8tUb0uLPWJfIBlPru5whsude9duNVBQFMxUmHFUw6DULx6zfhSMVzaq5Ba2Cklvg
QiOcFPoB0cSUOwN7z9UuZhbywyDiaHWz/M4b996F4f+VqPTdK+PmU6cnoHpr/XeT2e0qS/Npm9QR
0Si+Ie8Jk8dXM3dZgpbA5eu2KKuRVM4axc8g5f31CSMyXBaJsN5cH16faBLAoTTKNcodDvV3vzoa
Nw4Us/X1YbccoHJNbzOMHo56/30Psp4r6NPM0WwlqziYG1ffapaBC/Gyz/X4PjPB3Sjt4e+fen2i
bMN+V7bMtK67XI8/ajo8/yFm3l9J+Gwo0vfzkBEXyQj0QlpQse+lnRIJWscnLjNt02lj+oiJQRI0
ht19FLl2Nu1aRcyI72cvjH9lYX9C8PZflWN6RCB3yGaVm4Oq+PKolZV1dE3lbWleB67/wmQubg1v
Khze7Aorl9jeoB7gC5qz+b50a+d9dMwqiCI1P/hGUm19p8Bup2iHG9j93o7U5vBCrGm7tmSmv8Ao
TDFMiu+knj2Us2merbrAaMFyFKMJZoF9FsszJw6DoqjKzhmt087Ca+GUZSLf9RKXlLxkwFVkajpl
ttXtrBJWQSkY/vfCKE5GP5k7nG2ik+Gbzo4Lxb3NMoQAFQsuV9lNCelkVyPt31t2Gt9TjVDSGa7z
J8pv8JVwvjv68FXbRdPDddfEnjVQmf/sOg7t/+xqIXN+0Mn43g2dzerbZ4+wp9Jbss92KsTbFLdl
4IzrNgDP3SBrFW8UcaHrutGZ+oXqvjBbkpXTcN6Yyazurz+Il3UDCzuJ7fWhsexnDChxI6u2dzVL
G8HdKVg2rj7RwUzk+Pd1cQqo7Jlhc8MQ/HsmzQ+jKpB+uP53Xe1je4NOiW7Q21ekqMCxVIiB0SXc
W7gKryHtjJvrNlV54T3VPRx9HDeZCbHfdZurrLWasGe6PlJxWJyxKNtfH10PhD7N36ek50Fn5hjX
H7awQ4KbuYb+3Qafs2GU65iH/r/7Mf9Ym1jbXa6bat8rsXRr9lVDhPqY591aNxXsCgCUbqulgu+O
OMh4gxoRPaY2Z2BZZntxuS1ABFg2gk1mwd/HrWww4APH/bvn9SHG+UBNy49/D3F9orKj7uIwUsdz
2sMGRrUXI5z0/RW4L7WcP4IT8//ZGNmOvtcMIP7rC687Xn9cn0CHyjh4efE819DHM985REsDKuPG
Og/gP5eokNBacA38ADVsGfLY1Z1ZY1Rhz+hxqp6Bo+WWP6VZ+fdJhPDGl+Dp1+2F6z9i96E/+ku5
KyWyGC3u2b+sjlWNK5Q9kTYdTqXcXLf3MR2R6utXpjgu5kQj8aopo8vCJnLWiJV2bF3OptX1124i
ubQcB6zMbe143dSkGc9eH//99br13+cHH+FaXmi//7P9+vB/ttmmZxwKmW2UB4ZK7tV0jM3pnx+6
3t4nPf/rLOCLF7Frvxkp4gO9zuoPhnbftqidT80tXzrD6A7CscTOM9J44xcWrh94wL+IymB8hsKj
ND3W08jAl6nJk1cSLwk1ZsGElaFtWms6erhshVNqrWGFs/6V43mSsviZakw9+9Z8i+xWh0FaeXTs
SrtRr3vTGLAV1Rndr3RlRfuwKGmtO6Rdnll81r7xTj659oBhdnUsTWwGE3eGkDD2W1nU+eugM0Sb
tNzYaki4Ppww4ADFpn8dmqi+MWSTb3UEYoeqj4oXb5oOgJHlp6GsCtVTGB6LeEgfQhH9Xt9uNj2+
QTlWF7cqhnMYMWUYlxcsfwcMSmZaKdzA0onEDjvJrxRL0tP1h1WO/UmKHnqt7WFxoNGlSwiSJ8tM
xLi67oOWc/kVmjYaOHH85+F/D3Hdvajr16LIq/2/h84taMFCG7pNL5EGjON8wLfFP18flRkCNHfA
9v76MG1gsUBPPSivPbsMBLtDCwICO0xPgkpqzes0MFdNSyHf3Zm5dTLm7WeVF6/QPNQfIppPPfXo
Tzs4SLLKiAT7al5VHjKBlUYjv8DRfoS+pRhhyHiRWOT2BTrxDp3yYi5XuRKHOdOoVwnR0rvrw3+f
yHKtIAcZnuUA3H1JXrSBGHELQ+pbz4mlv21rKL5qdNpDbPU310fXH9dd7GW/60O5qIuEisDLOvc+
GXXtUHrougpU6nTpAyYKJuKrdbI8fd2n0UI9yHMw0ca22Yfb6h9aeu3m70tMIw8aM7Ivf3fmezob
JEvYje3eIxjiIP99j7+vV2HRcGbxHi2UguNYd2ob/B9zZ9bcNrKm6b9yoq4H1YkdmOg6Ec2dFClR
m2X7BiHJMvZ9x6+fBymXafvUqe6JmIuJcMDIDQQhEMj8vndpwGHf+XGa3XnzkiMUFVid73VO3Tar
mBAY0B0k4WCuaOdKOM6x1KLqCJfliTWx+SCgVaE3Zp2L2kZSNgJPbnMjHmWjiar9ChxIsRMFOMGm
04ttZoN3TRrdfwy93F4XHeIIWjTAo4LeiXlOB9VtSK2HKQFl4+a+8rYhv+a9ZR1TUr1qzIeUY60B
yMbHwdSDVRElEIhACtwTzVwPHOusm7p5P1UegVNbY4UJyY61OaLuutFEC9lq62Q6x8b2jqTnERgN
w+S6qK3q2gaxRgq9Cl9KOz1UWWR+qPTChlPhIwcypeFToRBAmDvYP48kl1oTVHeCF/Ai7yMtnljL
Yqy1M7klIu52mTz0CQwlBDzD28jz0I1Sm5wUSWJv+9HSriLeEcBh0paMdpQfeb412zEV9rXB9Vnb
cazf5gn2d6FQ7IdhlixCj3dRloazrVtvGhfp7MHQ2qN6ItWZELhEdWuuykDwn4p5896vqYwcbwvl
2wjZ0owjDsm94WFBCLmdHPcaRGJ7Z+ltcF9YaFaECL2tZVFu6GDYVnvHzH5mASE8dOkg6+igGoQD
iYD0e89tDZxpO//KypLq1Ad9uo7TpPmghdGr/FOr+tfQ7IMvEfcqwfQRo4t5jINU0ZUxj0lsYgpV
ZNQfJn1OH/Tem5G9j8ncRF1oTvptTGmBS4mT7ApKlXulNqN7RcqT/FavkZAoo8zfxLwbKtywacpk
06+7TIL1ldKGm2Qo0xaTAgMeH666i5pvj8ozPuqjjwjDwhQO22yuuGyaJMQAGNTrwwSRdt0OOK7X
4aAf80yL16EZKU+Q5G967sIvZtidjbrXn+AtZKTF63/p6qXtjZy6GsFwLtzwW9dfjmpMAo/1vIwJ
Iz5rVaY/Cq8qHvzuh0LYPaudpb23qO4PLb+OKdyi39aVBwhlKjucxWsx8I6F8U9CVBhruRurCAKE
86ZwIxQmnRuBbtdVFc/rNbmboUGr4Kn6c60sowxfHSadkLU7KofM9K+gjBjbhFTxgay8cpD1EN8J
nspKNR0cdJHn3iT93Gwhe7WW2po72aGWtXJXbkrHJFdmt9GiQDnjW3/ZMqr+59atgquR5/zZ56ex
SwYCc2paZmcvU7Oz3GMW+qEhmXq41A+er+4cncS9HPpzX9Cm3/o2aPcu0DhokR12/JPcmAh9ch+l
xtouU7RLmhbut9y99KlH0h2/9pHNljARa+kwlgmBGfoPCuLvV1nWCOLT866mgPiSe3JT+7y7gCcF
i0tdpzljebqUY2uKN1GKjpkcDMURpaZfjkO4kiRNXVs8rhxyZD8cg4mTvczGQYCvKeBqIdfXueEZ
IYPs7IsgO5fJaMMR9/SVO2rpjw27pkPA71Jb6Lq9ItOqr+RAuUFaOTvXu2ruKSvqHnyYxZRjC08j
xWnmaSLdeMIMoVzIIlSmfFvrKC3JomZAGVXgah5lMbTCFS9I7aFwNe0cp8aDrO5DtFsbAw+5aMzG
p1ol1csSwt7LVsUUNzhpTrcYZRv3dTa9H9pNjPaqj9oCPSUGkfEY1+gKsR6dT0tNUBPMTUW/7vFV
etI8nEn+9WyN+WyZhgUbMknD0+Vs5SFjzjatEWguYelvpRJ6yuti0+Q+uOhZLP1dHX3WU78UyzqA
ieYCoZGtsmEaEp7sspyI7FOiJtlOlsa0vOJRCcUnUdduxFwXWmAYntF2G1Y18ez1UNsjUKYgXXoI
FVznTIWwTvJM0g8V8lmy9/tAWw/ATpfO7OsRnk2lDs/gzXyWFv1tjP/FEQH5q1YZnCeh8fGjO8A6
ct1z2cWP9VydufBsqph0etPGztPQ6NGSQHx4lK2NFeGJMcYffBX0dGNgsTP0ivNUQRrbZFU0bOQo
TesJR7ZRdO0qifthio7yIx2lE0eUXskAzh/lRRGJ3CpTtrI4xuOnCd9ZNKzq4qH2vbX8SLchN6ZO
OF+3XaJ9MGCNxaFzahKdjIcQkIsxsjrhlG2f+tIk9xKplgcu1Lgfx8RAbuh786CAYbgMmaZp5CGK
xL7Jq1U3YZ0E3b0ftN09RkuEDhPAoZ5PEckbDGT68fnSQ229xz7Sk5Psj+tJvdU7iJayWM0HnLO4
87HkmL5KzSWaIu7W1c1t047VzZDBt2cCANS+Uvi1CkQyW93yvwS3bdDlX/BwSsEJ+rPXgAHbdmoc
iP599Gha9YurK9mX2NOAv1jlR10zy3WDMuGRaKR1Kia1xAPJtT9HSrmSXUuHPJ/WC+duSvCGG0XI
m8Ss+rupcLuF/DwLkmLSWeWzVwBVVMqByZgSm1c1pMp1HlrOE8CBk+zaRNqnzhFwEDVL5aSI6Mjv
kHt9ubRZR/35HWLWUO/fIU+ZU8nvUMEaegyz8gX4brfxytjYJCKedoAD0pWGsMejLHZVnK20QGiP
RlN/a51cX/+hKGKt3JE0SjewncmT6Er0QeCTvhKjqK4Bw/f7Uo3rHbLJ6IgqYbKy0c37OI7dExBo
46tTX9WJMr01JY8JRMgjCOWMnlyvuq6JZ+Ytggu9nj33aRls0ctKkb9L+uJIZA7LqHnvl2KLyDM2
w0azZB1A77LsR9gR2EB7TWpdJ6q+9gYlPJI2cpYJcde1rC8dDSwQROfsqJv5Om96LCP8lhG6G2L8
4g7O+wH6vW4buGqps72ebYujYYAFnUtl5IPiyavxvbGrAnVdVR2KBHOD7CJb3U7Lr0ggoKIfkaBC
CWyTVL55Mohvnqx5I4tB0ltXE+aSsiTrZQ81JX9E0sdGmTqLoL7PY/scj6PATDcBrjdLKcAO0/Wx
QOj/PvQBTNYqOAsphG5P9aPlOvE96fTgvb5I7GWravVn1DZgm3dfUBvnHQb85dYvDG/nIx20dYIk
u497khyNIrovei+WCEC3zwLVphUyjuo10qk4oLVJuBlKpf5QCfXRr+IeSR2MssbMfTIjPFQi1Y6P
bVH2eIDoI6r9o39mjQEZO/NvoZX3R11rrFtz3hgauEUzvx2j0JoVxdoTEMwr+H9gLSsjrvbaxLTi
0r+t63AjGpZssk4O6wJQ+GPYpltZlA0irN6QrTcPl242SCq7ztMbyJvWbVJ69Y3TKctLB5RlmJpF
4+vlMLVul9tmgtQnB8mGtg2HVZwEHpQLDiTr1CYbMLsO070sdrlnbbKwAA0h8MZxffPJYUl31buA
AGSxHsdgjVKN2MmiHeePDemuM2Qq7x6G+qZuWvOpGH0IbO6dOkTGidQFEvy++AoMS2yjqmBJI+vk
Jgyz+gjnCtoyfcWU6xtvqop902WfwAJDPXc9baUKJ7rrx8w8G9pLS2wB4gx2FXtkzKC8zo15lcd3
wgjFSpAdWsu69wav+KSPmnolS0gpmmc3e5HdZU1oqmLPpPXH40RJLkBFNMq6srsOImlTf/LhUL0f
g8UFcO1y+gT5xVlWLpnpiNS/Oj+AQvRe7y8lz3svyWfVgMrFpa37qfR9nHzIfe8px5Fz6u+1nlz1
/AD83vP98+a2WXDnL8a5gw/60e/3fj/GJ5iN8cmMvbs2Hbsdcizx6VIv997ryoGEWQ+yge6X6qzi
Sb+Q5XrqXhMfYD7+DCcvNfOT3JObuhzRVNGSFgOxPxs8VYTDD2XDDne58NND1OND+X6YyxG6WhnX
ajRr983Hlxt5LCYF3eK3f/zHP//zdfjf/lt+zpPRz7N/wFY85+hp1X/8Zqm//aN4r95/+eM3G3Sj
a7mGo+lCQCI1VYv21+e7MPPprf6vTDSBFw2F+yoizbQ+D94AX2FeenWrqmzEowmu+3GEgMa+XKwR
F3OHG82KYYoDvfjkzVPmYJ5Gp/OEGprZg0vo7xDLuXamdR0vGOC1sovcOGnpLLMKvG+5UMLeZaKC
SUCy8aPYuK4mU3/fpJN6bfBoPZAb5lqjlmRcg8ovtorqt4tLP9lAzg0DzTxEMrkICYqa2a7MnP5k
Zulwknv69725B8opGdM4cKcBS5OTp6n7Jmzz2yIESusZ4w8lNxN7M3DHzd9fed3+6cqbLIMsQ+gw
OUyL94tj/3LlY8JzjTYooJtHgnvw5VsfLjCmCJU60y5bdafmbgjDaq7r6nIfNN3D1CDdUuquskc2
XeWRnPUgP8r0NQ/rg9XHBmuNP3sIV/eXhSBba2spzMx509aqv0yg9azLhpRG6w/5tdxL6juUnJc+
0j4L+SrSZ7ZCi0bkdRs02lk2CFaK57+/DKr7F5fBFIbN/UdQ2rLEzzegPQwFityivZ7SyuSOsGEK
JMDeroWGWXTeAv7Ei4QbwCmRWJAt/PRWxqCXR2uuutTLEUVCFEs2BAUKHWGO+MLfn7Lx82/GFLbq
qI7DXw4CGQ90y/j5lPXeU9WsC6NrD8y+cj95drVsRj/8XKlMEd3xsy1ScHKuJ0C4vVfXSTfSLP6q
2kea4723AK/32YBv9L13HaHJYYaELIUJbMghzW+74aNmrvMEw7oxqBU42eSqMgw+7hQfHR+5N851
JFOCu8xXcfyc9y79shxqwt9fFPPnvyMPEtvQLctwXC6LremO8/NFCc0RWKof2l8qXIlP1nyz9a1I
rjFrmfcRI6hJ18015docMdoDhcTN182bb9VR5aKCWdbeSSFXv0oNvjPOnfWtG9oViiDUDZ5lgo4W
XQBJ9c9y0VavZVK1mCkFH0rYJzch4I4PQvuQxE37qMMBvIuhJshap22ik+rBmJXFRCVHOOgKXhDz
GBMqzdpP6gotitb8AHQoWU52llzJ1iyPfzj+UPxwfEUX+76t4A17Kia+ntegPVN3J5Ipf3+hXf2n
H8x8oS1V8Ni2De5CXRi/3H2tkzmsv/zsjQBfj/wR109eYT91uagmyizwVBF/lNf40tznqPzWWXZ4
7xfULcR3ZHEPgTFVR6KU0Ltjnp+pNbZ4wM6VnTPD4eWu5xnzrq1961WY1ltXsowo/cLdI8Gmrzun
mZ6bZjHWpHcm/I42ItXafZsazoPpqWfZnrJoJwGkFRCTPeu6Qq17WXfO9OzV8cNAyuSBV9ovB0xA
09zxMAM3uxwSZHgnczh3th0c2744yRKal+P5W313xrYcQcmuyLxFpyNkCmpLX3nGpQtDGyN7H6op
RrWamG7v8gjQUoASDo4M4XAnvPJhHFQVv8KO0KjTzN/FVz7a9npsTfFJYGaxA/tmvRetMbzOoGTf
6w6eV2Fupvj/MvqvjjoPr3SkPf7+1tC1n24Nkx+fUDEss3WddzpUw19+g6jlDnhimTH+j5UA3YMG
xdBNwbYA/7+Ho23f9VOPPOdYpa99G5+7xKg+XHp4ijGth1ZDM8r3isOogekJB/4qS5xpX9Ct8o+j
ngf3pkgxsJ9bZVFuIJ28jHhdHgNDBPeX8VmPHOkyVtUX0V/9/dfV5jv9MneZvy4vUB42loOUHz+L
X34JqaelY+tb/q5pmQRjMbLsx64L1m2iuieoOdgeVPVNNW/iya9vZH0HjjMzE9LyhBXHA/GL8ZCD
71/ovqaDGgWmRP6MOfUP5Uu7zJbjSSO/yX/8NA2r5bTsNS/GKvSD5pfiP7dv+fVz+lb/5zzqe6+f
x/zzIU/597ddTuFrldcgmn7t9dNx+fRvZ7d6bp5/KqyzJmzG2/atGu/e6jZp/pxOzj3/p43/eJNH
eRiLtz9+e0bHj3QPJtHha/Pbt6Z5+qkKwdPt+3x1/oBvrfOl+OO3/0qeX57T538d8vZcN3/8BtP7
d8d10BBzHZTuuX/N3/7Rv703Ob8boDh13tUEWdjyW8iQYQz++E03fxfYjtquI3TDwt2amVkNY3Bu
Er9rGjrcrslMxBS6q/7257f/Npl+/7P99eRa/WWiYHAYh9+jqgH71bhVf/k9RmqhGbVuKDt4qO5G
w4FxicEqAkB9viv8jZoW2Q4pQoGJ+gzFRmplOXVe/N88Fv7yNGxXt4mn6kwRtF9OY0Kxd+ymDr2w
AmOMMdGcK5bqL3aNoi6a534ZabCpC2VNRNNeNqjCrwJt0Hc//On+Yqmh8sf46efK1XBVVdcNTXf5
sZrzi+2HpYZjqFHtdrq3E5VRrDyUOWcBZG2veEsde6++zz/Glne2Qvcjj3zE5PNmWagpshAZMdBa
75gqExhb/zenZRjzTPvH54hr2jpQN1OovFJ1W8x/xh9ODPqOWaIH4+2IM5DyFm2+NaLyRs0D55ja
prsYBmNYySxONWlk/Xiwr4ZIQ525rFtyDZ2Vr03LsLbM4Q9dkbtHdUiqo21vY5g7R5T1pp3pYs+a
a8Zx/L5JChsEudnjsT064zrrc5PFVTDcgCMYD6EyPnlAMq4GD76IHir5yR9Ba1q5eFNKxzoYt6Z/
V+IFtnSHfjvOSlfK1Ct7XIK+up4zwHhFYQBg2bpu6h153ZOnJvXaEnqwJHzYnERaf+kGTGGnvljy
tbOTiKZ7B4zTRhlfPb9BLCDKN0OztgHqdH2zdewkX8UjdrTxXnUIe3bdsrFSfVMq5bUdfcE0F63S
PkC5JiGWi1z8Qie7As6kf4AuigZ921rr2r0i8buMNAJ6iTCsjepG7cK0ocM5/TEP42hfBaRQOuS5
49ExNsBWERHaOwHpr4jTitOvYylwOilw3tUD962Z/yBZAAQ3fEpNa9wOTZuuJr+D04bofYwhxrKv
jYML5HAVNs6271RvW47hG7lQf0GUeA2h5KudTWd8084levqR4WmLoStvo/ssKV+QX6iYqWAOE+Vg
8Xmc3AByXeA50NMLipJvjktTh3pqA7lHwHqLYglkiJZ8t4Kkm17hQOFVOzuLoe255r3KbHqrqdEe
f7Ro9sjtFwWqGWbaPzoaEnm4yLRrZSB2XAzlC1NCPFnO6mR/9u1J2RQmigRK4D2BgE8QJUODnxno
bTM013acvKnGaCyalKRllU72klwTUgR9F6wy+5NaEHtHRg9ec3gTiRe/K3Qso2AGA0gP0pgfwCCQ
xOvfBnjvJtFuyKwuUopALBYRy6sNHGL0HbLh1I4qjA2/1c9GmiH4VCF25IxASitkEEnYvY6+SqIA
/MAyH/uviaXhKA6AcJG0GKwjOOqtoDSnWxVpoA1m1PYqMgrzlHkVkIfeW4Ul9DGWh9XOTXRU7XVz
FVgGXnwmG0i/szPCvIvt0Y+btAnMVRnhHyobFLN8GcNkWqPd3HA1gxvLr80NcCbcqueqzides5Bl
uWna7BHUJrS0713kXjx3liMuDbLuUpR7lTlM20gxd1KsnRBIOGElbTxBD7TejQakyL5sleYDxpg8
oZ6tTuBmcSDoQyNHwGd2JJAdVZh/i7yyrXcdeNkH/m4wgcqmO7cMRBAuabVE6Qew1zzwvfJ9K3uF
bkxOrIddIovVPFLuyc1ktY6ONMo89IczGYUIdt6orptaIOFRqtg0zQMv5+aA1EY8QZ6CrB3lycvD
o0HAicndUp4ujxD0QuFxGVaCjFLkvrUweCA/cHsqvvrSx3BVNTLPW99sCDqhJ9kEvrNBMe6M4sy2
7wUKgKgqVkMFI2DoHkKj/gLqoAMi98GytGOWWsjoZ90tfqQfDL0F+N0fkPFF49pEP9ErsBcnVJTu
9AnrdH4XYq/wYEcly3dIiVQ7T/h3hmJpazNEMLizozuo4ovI0m+8WLi7sWxuNd9B3QHwHqoGa7sN
9IVVV8YqmEXRTL+AxObgJJmN3jHLPhNgPQ2FAy03gjHH8xs6sFu8NZ2NaaBV7TIdOqKnVVArzQg5
OYGBYSbCbd4V18rgBYcpSPZGN04Pmp5vPaV+JdeJbSTR9yrrhyUxxpjHc3mbkQDDrhDN8SIwWrCy
aGPAkzZXwh6VRTgW/mqcSPEQ6fKaMOJxIGrI9NhSAlZDGG9ASC8cnbUdphqP3+kG5uNbye/3U9ne
WEGbr0JFnzbNl9j2rSNAmwK8XxaRgxraddvMLy3URFqLJUTloDBQtwAKkQQQzSZF65tYZojCZz48
jpbK6yzTqk3HBA8O8lU9QMWwJ38H7sVbabDQNmH7perTN2OaXjpRPZpKld0pnV3uNMXduTGvOp+E
+A162+gF+fVsWBflV8ZX5nvuwkNkOUeqZoFzdQIwrXuuBxKzdtWqS90O8zW8ViREKu0qiIl2uuIA
HJwHAMIkXePniw7CojKho5MiOrDA1LtDjWaFF6cjiJtoKuSeogi+hnl3SEv1yqzKL6pT9BtcE9ZF
eQNj+GMI3Xel2ai/2WV7QMBojXKsjpLuM4Ej7Up1TJhhSTnsAH7dqy1Euc6AaaGGkDtV60VLyzcL
U1t4z2W5JocHgxN3qVVeXKnWcEocY1oic3M9KQRPJxP2o6Ygzkd0dIkq4sIV3AFaqW9qW9+rkbkb
Te0YJ+OWKcZOoGG24sa+sbRg3Aif+aZh+cVOyzeqhj5x2w1rfwyQgm2wgcqZzey74W2yub1iz582
oMM3rPY+h7mYUGpLxoUf3CZh+spPfN+RVgljO13bhYnKWrpCBunRa7KI2Vz1YEGF6+4cw1w7AyIW
HogXpdKeq67Y6QEgU6UgAx06wUc9JIYnHBSNsgkiSXETTaielB2C5RovqMFbxi5B5A6rs2NY+WcR
gL81p7vO0u/GFJyspztL28G6i+j2Rul8e6lZZ2Z++xiDVixZ8p0SBgkuL8NdpZIhtWZWojLpX0m+
cW+ROM4hj2d26q67Ah2rVHweSkKjgVu8GhkiowgnNQtJKClD3mJxeA8HBwuTDjgW/An7ZOnFzRCh
ZsTrJ0DzwV0TtlYWwx4xqYOWOmfHLs+1hWDloGA5NsafBq8/ESj9UMU8mtyU+1A54MKJWmI/nofQ
50KPzq1X1WtT7R7gERDdnWUD4CWh7qMge+zBJPOCABKVD0rdRmgxwpYQjIW2K+zuCZE8c+mgDhbp
CAN1QQKpu9w0GerUaLAfLdRcbFhzVhcizjgerWZAD1YRxyyBIDt17VU13WlToK0dDSYHIYLPhY48
NXyHDxGUQlB5+oM9XTnhrDTnBSeBmscYWW/OIJ7HYRkr3qMSWIfYwMGWKW2ALxNeuhVWFuPRcJ0v
WZ8+5YWO1mi4c69G3JSB0dgIwaHbdG0j5S8WwHjS66S09HWYjaym5hZZ996sJhZzKQuQS148lLxk
QCJpH2Uvr0irddFiOT/y+r+G/d5uNcFt02gkvnwPKjb+mNn1hJfEURtwAgzS8Roi+7rRFELSeC4R
MXBnNTEsG8Kq4NdIXHplly6Cg6QkkfCtlp4jvtq7Li/Ho46Y6DoIM5CH6J2CPT3pjQYIQ2Wml+Nf
sLHJioRFoi2tiVeaByfppCoPoW3zDeczMUQzrXGKT3mq2ly+TsRrF6lPTDfJTLYmSjHhV7+ZsptB
z9mgGIwlS/eMZ3qHSI2LU2yOh2DsDN6MtsQbgr/3xP85mJhGwxPRLbQ3ze2JpSrDZ6XQVwmCWCyR
vGPUDM4+BWxSh0idZBlUNBOZbG1qr500DtcIuH1VFOsmtnVUCRv/ptd0nZdeo1+ryMLYXpKcXgRU
Kobke5Fbey3v2kNvVicD2S9Eg8WtmWhiT3I5PRZjugocpWasjSTY/Ecs0hRvJ1K1iDmiKTjW6rh2
SvSEC7Pbj5W9xgAsXyhQ31ujdPdNWaD3iPr5NUiyPvPia/wiyp06li9h7h90A91dN+rjgztMd16L
6TJaD+Bm7JJ4aPw1sDhHFxuSuuNjUu6seDKJS5vxScUFh0mj+VRmPPeBF+5UrVzhkfrJMfmrYFxQ
sPaDO6lViI/HYsd7aTwEDnaXserBUaiqJT6bHjHG0uTdD/tXxdgmrfPyyh2DfdY4/XUyb1ytfwNl
bmxSwY1u4UHtjunC3MHdZDHUMHMx7HhcCmLLSNuFL64/9Ds06uKjXeWrNBEwBbQJ36HhbLov4LK4
LfqD3HTznpIDuQVlw27dqhOxwXlX91uHlxQruqA8FIjEHOReFFh5sriUZaUh3X3kLoYVtLOQ/9b/
Lytrw13FOtLQWZv3yybgaluzNZDcCwFp//ui7IKCzbfOl7Fy2KX4y6EcAxXAIUFWWn6QPADPbxP/
nb03+5Mp0ppMOpV93/zbOiebEVx/Na6ESRhaeUxYeSree8huNrAR+PzfD52WaX2QxfdjXT4qlE5W
sskIrlKvM/YlwtXChkY3D/+h3Tdm3VBZG0uPMLkrN/J4bYtavDNqSItWDciP+TPjEjLRWu4mXb1P
fO0RBz1mBV50g2NLwsRTR3HSRIQh99UbfDPcRROPSJeyxNtHPoTdLMbhBiy8tyqJEgJnJ88bIeww
ICVcTdzVLUlurCggfhg5GuCtDagNyt2mREfiBMOh2ihBDfJ7Lna+mpxCBTF6JTAHnOh746jW+oeI
MPZ2wiFqkZiehkYtYm4rpLZ2YVape8dx9KMNrGUS1T2meX1gRLsWxskxCsLkWATV7IfLO0wNrOXU
193eqcRNZLvkISZzrI4jp4dRjhZsRmSBmyk/Yjv3yEJ8OnaZMh3lnlNpTBJylzft3KDOm0xHPZrJ
A2yP8Fs3f1Kno26NMGRVFVVsHSkMzmQyP4WplZ0i5OAX08iaoMZBdVHo3oqMiLoWDVoSuqUdusTz
j828UYld1JFv7qOyVBcBqsEr9HEV5aSxUjn4iEdfaYgB8GLjGnFAlvO8XqZ8OPI0heHvpw+lZto8
l+lR+Up/jJUevTfcvQBJYlmnoKPJMj0hwjCEH2ytKvD6gFQPnB9tCSN7DVwEWrwWF223LndOAHlm
EuYVnJidV7LAmxLUoHM3SrfWED57EHg2TRR+rFwr3GKrJI4iccRR7smN3o9wv0wxLbWEtEuEwDSx
H4VMw7GbYoS8Za9idDMQkCmeGeQRr8o0s65MXUWC07FXo2q/uiznj6jbQI9EXVyZS+18p7C+IE5p
WB1vqj/rApvQCsSCuuvvCsBWpK1T4yhvLLnndL2/iUxEioFPjUwcG/JFrbUz00k/un2jb+Moeppc
NLlW+PjEpnq05ybZbvWFfnRAegYJkz6NrxL2WFKKfNpDYz0UY46Ou8CAwjbRHhv4kRw1kSpHuZf4
oIwxV0J9Oy1Q+DjaDXrXYWsCN9RNJVsnSfmE1u2hspDq0WYQnBl38dHSkvio2w25oa1rDOpG1sJ/
qFaWnhLhyZ3oaH/vKbvLje1cRVb7QDw63rRj3Bz0LnVXxsibGNKQOAYz5M6Zr2Ez3/Ryo5Iax0ZJ
LXi3FiwEzehqCvpvGyX0O1Tk5vL7LvI447xqR6NamT7IhnYekkdt+1NH2SSPJttlEaoUPMNYV98/
5tJw+VRZdym6TUmKv2XKe6m7fGih1+lhbJ/0yGlyaKdh/MOpQ7xmCWC4mx/O7/KJl9Mr5ZknHZEz
j1zAUrb03Fw4Cojtpd/lYy+n8svZyi6/nIbsLPt1TfiKrPSpwvtw6xuJ4L2LEJBZxPcxPi5OH5Dq
rpoGhegwO+cEnHd6oX/EVBVX7ErLlj6RH+CrRrjEu9E8uciw9TaiZB42jroYXkWlFMsJvsEChlG7
IrmlHvJE044EH+EMIPbNrD4Ymwn7xafaFtuEmMVaq+JXjXnu2rFcl4cUK10D9iv2Khj7+cRjC8Ar
89oS18lsG+aJDRm+dtZ9P0wHI9SQiWsK7mBN3RotMKBsFAAkk48B65ot0Q2WozqWxhS1PSeBzlzN
dNB0I2ejqICuR/80ednnVIzOUxc8F02wKapBRbR6kVZdtVOq7jZDb3TRAMzBRY8w9+R01TrO4k+B
wmsZb01UFEoCSX2rv6Kw8hq3ibGfIx1oIyL03QwREOzuU+0559QU1kYxgByj1RWpT6zTzKtkTNZ4
CptrnucInOcqIVUHuc3SQYW6Ddx7zxTaMo9GnkSpQwJgQOse/S/m/Yh14Ro1eTVLJ9d4gUWGwIXo
9xk/wTstj00i6MDRGzCWW1egh1LA2x0qqjLgq0SDh6VqwJCYWmi0Wi1e+rL+3AhT3aCkuEJAUUdC
4OMUmf59WsdbVAStDTfJqe+xCM2N6NwByt3Y1XADG+26Gwno8FM2DsluGoyYJRiSmY1V3Qq3WVcx
tlVtp2Q7COz9lTlhchTeIPNWbyExHXLXsI6DM04rJPZRC0Cv9Lr5HHmWc+y7sXho3PDQEL7c511k
YObj1UuCX+YmgLy4VIvcujFalkt5amQLo542XVeYd2rkg3fHB7HLrVOv9OrJw8MxKlL9gPocvnhe
4FyVYf+mobyzZQN+YEzG3dD07ZrYWQwOaJq2XqopWGq39QJZLWXPhARZHkw+Y5bEa5GKZhlhLLAJ
jA4Z43FSbosxuG5hEe+tLCXK0VqzNHeh7fIx+moETnwjjBxTH+4oIm1IaIf9FsBBu3EVDAWgAJkk
j/sXVn2QL61pHTumtkdHZx/jePGelvt/kvT9/zBXa5oukJ9/n6tdPifh17zKwp/Ste+jvqVrVdX4
XcVjj5QZFBnTNEi8fkvXQtT9HcSCwI7CUg3mLpd0raH9Lkjiuq4qNNuZ86iXdK32u6nr6Do7sDp1
2/m/S9dqP0OYJCJP1VTLsWydzDBxxp/zgA1WO6hTtcM1JgpMunKxKZrBOM5qIVu/CLrH3BgyjMZC
PCFDVK0R74WO3oTFNvRapO5J3qciefXT/EhaLdh4enYdWsGqDFbMQ7KbVLjKAXDh51Bxim1QJd1+
cI1d7RaPPdI8NwCY/w9h57UkKbJl0S/CDEfzGlpkRGr5gmVWVaM17oivnwXZM1XTc236BYsMHSQ4
7ufsvfZw63ee8y9SQ3sWQvzR4PyWGvqzRsLS0XouItA/GpxWAYsIRaG6InHI99Ci1kZn/Zisxj5E
XVhAS6fKInKZ7AtsvWtJOMxN0w/iSin5VxdN0KoGdVs6VCjw9RYHrAmAtQzlXBpii/S+kXfuXIki
+CU9EOyuVs085w+84KdK+/igD8VD6UpBykXZrBGzq22QVOoMubrbO3rxV1dG/blxwEDM/kWtqFHs
KoKHUTgl57QDezYQFAJGPSUhZRCgWKL+LtA0ELzkzz5TXfNWCKZIvtzaMNeOxehpjyBmzENhgS4P
wyb+l33q/Cf5puM6jLy0j+mq/0O3aMVuxJVzhIc/QXegiUekirIk9FU3fFKhTucMecliYqN3G4OA
Sz6AkP70rLDdx35tnMHcgTBK9VtFLMyhI+91WzjKwPi5p79hPyZOlj5AvF+xo41n3/fqVRPYb3Au
FWsJQPaqUsWZSso2tDycyD08syLW+6e0JN4icpLHAQ+Fs8rSMIYcX0GinJV4TCyjfW3jPOako9Bd
etmtAoqhS9UlGxrhM6SlF0+my770p7s5bfBlDG1qxnm/6WwQLym+9JFyjluBqI+JGYRGYT9gO5oO
SdTlL0Z3xWpU37DEfGRt1J9+b3DeDQDhYIb8Mdj8J3XB/z15UXHpLkc5Uw7HXMRCfxzjNDnCXqsy
4mnsrzScyrOXNjSTVKIxiQcflARGfFaW7VwGZREjgS7MwcdKiMwZmVByMgr7KjtLv4m7YmtG2t7v
Nn5d6y////f8h9YA7aiLGAW9AYrreTMfVn98TVtHkV5BUEPeqrUnkFiXwsntrR318UaOjv8vH7do
O/489efP83UKmWQVC9/1/qFtqDj+p7qJyiu2ehHdavR0WOavNA0JqaD0fR07KOCQVfzHmhNqpVvt
BqtTefZ1qqJkQD24D+bohy+dyaIVoATDmfuV1BKDfKy9lFFGc6QJqn0Z6GDo6fRcSpS8ULVc+mt6
4Fz+Zf/9Q1Mzi2+R09iodOjlzFeT/70DEb/FiB9zCCSW+eFmUXR2oyXsApRthXpvHTqpDundBhWt
Ku0GOV5G4ZrUP8iND3FshBsCjUEj8iJzZDRsK3G3bFLL/yUKHJVmzCk4iind9PpE0shExHBL8rAh
G0Z2wa9DKNDvegmelyBHivQAx+Oc6Af6MeKkxwA128bNrmRmEb81Je4r5fwIFd2JqOroKhIJ7xN+
JxN/wosXKo+q2l1YETUdYPa/aORYio7eXCGMgSolHXqtpZnZ6tFVa5j2wCa0EDfHxPB5IIArAtgO
oZO15wBnCGU7Evj+//1uzyKh/30gIVHn8oi00EBiaM3n3x8Hru5Iu7BtWGOjt+6CwVgJze7vPbt5
6yONgVclwN0br6chOP5MhZf8MnOxMZKy/6xTF2JdajlUnhL9CGBD7SmFBw/JqA2reH4uQANEuONP
KdOrlZrHwXCSj6T0sP4jKLhNo3HEpos4obHJEVWFY31aIpi7ig9QKm2kB62/ReREn6ce75hn9jeQ
oeTGtpDKh4V47A2MdCP4tkPEMmI91XpxwDRb7wprsCg2Oczx0eoOxB5CDy2yKx3olQqad5UO1W1m
Vs2L5d4vDlivtdHOiH/RIRm++38ObdMyGRFYb/mCtbr7D4GU0xDcQBKLeenygPh1kYmz70lx1tuB
glIYi302Od5heWDZDB7wtzVMbnFuNAQju9+vEYH2o5qq5o+7/niK7RJGt1re/Pe7qTZP1sqlZfD9
vsvDQZbwEX88c3IwsUFEszYcKSZUZb6lhn/zSC9u98cLlwe+P3L5glGuBzvfsl6+7zOXb/D7w0ef
ohkSF6kf8att/uNv+v3sv99X/MxDbzx9f4d5Lyy3/viy85f7/k7LI98fKqv8NhEb0Si5tztPP5fz
05YnBFbjad97fnlk2YzL7l9uWpyyaX2NuMbvhUKvEbThjWYG51gY/oGk67KVFyUY+pQ/mNtEq2ak
iJTrnnnsi7KnvyZwrLuxex61/i9Vwi+WqXmTWNNf+tA5GxZyT10afWZDN22idPiqct3eJBJSau/S
DqWhKX29eg6keyVDA9VH6xBWAffOoB27K+3pUkh9Gzci3Msih6EGLECKTO0wZG1NIzBXUYDKueoa
upw10wRMslfsyHRYhvte43Ie0kWKM4Ice9IC+iBGktgFGowAAsc9cr1AMJUrTx8e+4JhlFoshXDP
Lek7/2J2BjmcLuo2j09Wge6oN5zX1jOuTvyzTgjESN3kEs+4j9DrdqnT3All3MrQp2GXkLCndwVC
NIdQaVdq1BfyYFP4HjlYZvkQmcjS6U3uOH0/rOzDA861sUcAB7HyUF611p5oa4zuFoK8Obku9jAi
5g5wOY1uZ5pWRGTWiM/iyKcEKt4mTHIrzzyRy3INwzY6ax1ighkN6dm+PDROs20RdN/YRL1wd/qW
AvyIWrxwIht+EuLyiBVebkrHeEjC5oLYzcMbmz9M1ClXVVth6QAal6mTVgRPaD6CTUg9pNT7bSHV
D3cYNnCQ0n0nqK2DeDdvTesj7ap1QAsU3wgs8Aj2EdCO9aA5xd4LHXEudUZGAUp9jAmxOWi1c24i
BziuL88pAqCNjHB4Jl6zsVOgrGoWlCbDj7jOHnK3oL7sMUrCz6MdPOxCoenH0SXpUBs4wAoP90LQ
3eSyBNqq7OMQgSpHaECDvTugIuDyHtU3tT3uaXcFhJgkGD3Tgj3dUYnFvGisjJbcxkkmzG4g/Bqp
+0xiKvXBRYxNYQeK8VozWtQQEz1I1KpEmynkJq5mrPJeG9eTMfzl0qbLhhfLTn46pdyVQ6O2BHPg
ZCmbG5puyLVpg5WYgHdgi7aJob5MFP0s3rO1Fj90XOfn3OebooaApxPOVrVwi4p0JfoR/Hd2CDRx
hmH4MtAivO0rInQiWrFVq+5gT5Iwwkpv0svHyKwM2MOOsw0bxDi2IbdEmlFSbUV/cUN/p2orPPkB
kW5J8YS9fa97MXbbcs54oM6w6VB4rMahAG9N+hsO3+znZBELasA22tKIniqdFn7hIlYTZN7nIJ+s
nqo6iSVVo2V7fXRwbenNDg0zFfPIWKHhCk+9GHdF4n4pLbxlwCLHsk1fRqmlrOyq8UDiyWkEq7a1
U/2Uh4ZNGhokPlj591YZwPWRyTYKPnMHz4vJZGNHqtWO1Xp30nEuek44XtWTm2S3Jjw7nQGRCA2y
VKYJnRcI435rU1eTrUXGk7QaSv3tE7CybkdH8UZziQMZXE7loagOE/PLFRTVZyZbsNz8594Jkx0U
ahogbX7sjPqdYwgFZ+F5BzPNa3RkFdzint4kzdJ3zWP/DbZKt1WVElhbws3OJQW/IYVuVTZbN0Ok
U0rr0WCGSnm6KA5KN+K1odXaJvG9X31bE6xit8VGi90zy6EvO8vX5bynyf2YtpanvWixyejnhK/K
BYqoyEyrps5fW9PejpPLMBcD0Y/oDJDZJikjFkrjaJ1taA6rjFXRlFjJfebFW2WM7V2rJ5uksY4S
bBj/AHQ9jgP2ABhniizJ93cTktShI6yFZPEP6ln9ih3Zwipfw4qP2vQ4pNIjlMqaCH4g7saX3RW/
LqQx44i6CwRfBeq4nxC8Rs59B19ta44sGrvcPzcjeeC+D89bR5UDToPAHyFBt9TaWd32yjPOebWm
OWY/xnpGzGZak5ZCQLkVALIzmvyxCIj/Cjpiu1gXzeXCYi/sD+mrG0PSOSIW9Ak03o0b8B+euujo
qchbj4Gfbtp4ejRqOuQDqFUwoegblPnJCaYoN8fPKQPnemxagwTWeh8xq57SuFjT20G4m4b7HIj/
4JOsPjY0pZqEPxu3egEq9rCCM/0OdoMeCcTmwk8EUlfnramHa8TQWeUAmwND7ly32tXlbFrMbdov
UUaZHBEpvH9tjxCHTB9tGPHJkpalx/6xB4W6kab5KDRydgF9MQLAlNnQ2XmSsBKY2dCuIRzQ3fmd
j2Ae2CWFiTu454+Jmg5licBFBb9kkf4SskVCqAbYyVMOcGB402HzQCpENBlbPVllVTRXFAHaURHe
WD09k1Ai37SLV4dguvXEQU6JE71Lw6opsjF75jet3+wYYOLKtH70MdrDMRBvhq2pLfqu/qxCX7sW
bUmI3PyMZbP8mWLWv9WdaDgH9qRInuVl8+sFO+YHat1Z4DZpD90gh0OloHqFaZg8xZ3+1/IeLURT
DbHGK8SuaGflunHqfVe7hQlYrKf5PQrvXsHE+iKLIiZST0RXQsbam0zS8jT9RntXSG2W93InYptc
ruH3hjaUR5Zi+V7mlNiTqKC5QNqDq1XNTyMXZwf/yJtGwDvqIq28oezSXzQ9Gja+LvMPzQl3y1PZ
9dlKpiHlkUiNrN769BhNU3PfWBy63++mLgkmtB+Gq/XrDNfprY5l7uRF8DQEpZbnoPLf7PlzdZle
VEBC7ygRQw56GN30ZIte4PO2m8rCyUky1rYnjOLnAIaPVMBaPjLlOQ+smjH5Kf+glBD3ugzggs9P
061X06qsLzKG5nCiorkdw0GcbGJyd73ezL1Y72V5pj1Z1wQY+asMoXLH7kALVmvDa0SqjFVshK+0
j4LeelnbzU8vhLqtO2by6DeNtgdFadDNdrR7qzbw/M2/xUKu2uhF+zVQ0F83kxfdSrf0Tw7xPrtZ
GMAK3ntadpDI6jsuV/VrZrfmlvOgP9dpjSjL7ZNNSUDjZ0le3PJUiGrYKsvSfqjSIDs4paUOhYzr
h8xEZLk8xWe260Ve8KnZRCF7gnAd33QANmoZWhevtF8CP3pcnhrK8KFP5rIBVtZtA9DtnHPcXRsz
15iqSeuzI9Loe0d6GsFSYBkfRDC1B4+E8oPoO/0hKFElLO/WqxzyuuevZMh72C0xclKMQEf02rp2
I8GIkZ6XP3rrVZsy4xPEEfExqtFvsM52V1jN6OTmJxRklCFD/kriDi691gQ3StMiOJugDYLRLOC+
sb7sxVfuEDxhWX15Ga0eOVUpos3yDjk2Ow443cHSl9H0vwSO20J9IESedAb3C1ne91dpJNXVzvUv
Hl6pi6gk8bulxzW5NbObQB2WZzHlIzSFz7qWg2beLE/Q6Zt9jtrD8n2cAF8H6n39mmZWd+O3Ns7a
aWo/FUDk7y8EJ3smgATXsRIJ0aiuvyk62/tw+Wctz6AO0RBQnde3DJ72ORoNpN1waj9ahMDLp9h+
TwhyLMRtxnL63PlutY0Y8d4jjsrlPdomjNfsoOguRM96zuehaV7cvztobJdnoEmGy+AH7V0aIqiY
MmJaRiuL3otR7pZPQahpr3B6H+JEwzZp1hMBm4W/5WAa35KBxIP5X9QhRl7VrpPeI+pAccQ1l3wP
LXkjnww8Kv+jCKMwisJmuG8NsLIjYVQ7YMnGK9MDILM8AxwjsmhOifuprqyjgc1hh+NzLQ23fCmx
xaPaHz5jL/U3tj7G5xrZ5INd6z9IIho+OXl06gHkt3kRs30Ep8SBzC/QkaBSl7SfM2O2NjksbILI
6D8EYXrzCw07GbYddY0T1/Nsa+pRS2Zc8bw8WJVeRAG1cpCaed11qHCNLu8KdR6/ti6fkqZ1jja8
6W2ZxuOn0zO5ccJPQAj5TupRefQzvX42KPAtX193un5NWWvGjQTDrchisj/nr0n62Ednu+mjbE3z
FKMk2C73FxFxRG3XvyNpYHZSJN2hH2zjZXKtw/IVS3MMN304CjSBsXlnY238fkcnJc6UWFko+AlU
SDUyVi9v6RBWYdBjfkPki21EI80D9ET6psO/X95SDRhdvCmmcKA3BGGPRbzyHRZpmtf6d1UhIAO1
tYDXGZs3U9cTgjT/9qGKjpR5ppcS2MyhEYO7SwZ/eq/ISwG3Pd3R5pCA2IN0O1SNcYoTMmmlp71/
f6uZRBuAA7jVY9u6eBp9geWBNpquaYhMWU0O0BU/ZY07yPSzo7E8/wPl1GO9b2P7SFIuMXVwUG9i
o3z43jugVxHgVi1jeeBe7aiNvt+1EfK5pzD66Io+Q4SXAYmaf0SmnQ0u9B9eWMudaRYcMkPpPHtN
zPKUxzWhERw/H2Iy7IPb5bAbMRl+GMkeGdMP3LraQ0i81wnhCqRXru1d4LnEFiDG6mRWHZvE+aA1
Wx1y067JDQQ5KwpT7R043hdSy2wyVmj21kpxVZUPRJaWx8Q1kTRDFzoJS+x7HWB048sMN5rybpNu
ehi7xrqUfrvVvcpHdyQVl5gvZ0QhDo6XdKUeCYVqexKoBofsX0/7cL2K9owA0JT3Xvlcev4xTvqB
PO3aPA1kCzYFa8AFTOaarKpDSxprP6bxNhnqUcusD8oY+L08+0UaM3reACUinc7YRS7naGtXwzZS
jUR+mtbnoHar702YG2j9qSfN/7Ti5Hpk7HI8cXOw7fwklXFuBoBVXhzkp9/3//N5y5OXjSnyv187
SCvah8V0Xl62vMHyjEk1fMZy8/edDOM+OFWbnrmV4DdoLXjnqQqRV8APVlpLucBrxwvvVa4HR8u2
Ki1eCpcggjhmBRRp3bQvve4ljt5yOlxMiPMMz4WqTq20qlM9b1KpM9etAByOgItPImj7U9/F7Fxd
29jeZK/QTMhd5ny6nT4eNV90sMiAH0xWWW2VzCQXgSHZeurWtaTz/QQ1S4jSssPsNG+WW+lZpzh1
MAfjMYWphCykPXX6r1KDhLSK4qo8LZvRr9GM+NAcw97YobLaRsB2tnGt3uI2LM+oOwjdxfLjtv3W
suvb3EXgFxJHvOwezrJ2a6R9sirTJlg5GguGpFbPy4+jOlqd8MnmejWXHMvp1FlfAFLLs8ZKZVe4
8bNQ1exW6570JBrW6PAqpAsN+won8rROyKaJRUnm1nzf8ihBB2Q3mNUmQje1ISVoHblgGovC3TBR
CKvOXC9fDJC+j/uCVRxuGX7xRJgX/7Q907GnlojGldlqdxEqzm1pqKuVAEWULC1x5W5FgRzT82SL
asxsT2XIhbcsdIXsSAanII3IyjRb+/v4+H53u+nK0/K5eSz8dTIQ7UOM9lEEyYFo6PQwCVlsQ4Yq
Wiw6hAq61hvHpuSQxJmGEcIltlslCDW65p4gUbnXZylXIgn+NVr3xkFShv8EmsuKLjQNkconJrrp
X2ILUUlZg+QPff/EYtHq7PgU6Sh1sck0p0YNFCFV7KxtbyDVa+7tVRW6R5EY41ZEpnPCtPSjb9uf
iYtw3ZNNSnvNvFqqqPYNWpGMcOyNMfQvaj4j9fmMbGdH2XKroXM2G8Z6VIJoOrYkV02IA82XKfad
S5DdEHDo3mmEzpwnI2N+mFSE6fLSS9vjRM1a4pSaWmOdntjWNnHnyEURyz2AlkMrHUwLgeGsDZWO
eywU/tZUQl61eEqO4aRe4BxO5w5o4bmYU2oIC0s38Rg6F2KBzV1iEns8ohZa04R0d0EZmCclhXkK
hg77BtgkuLgsjbk0rEG/mohaEeUDEdkh5wyQVzOzruCD6+NTaPXBXYq6ckuYFc5hPZsetIIqI5+D
pEpSs00hkp1wSrrUVyDwZ70QhyrPDGgd/mXsKpf0uoDhxLVxsci6zPatmZ4TlsinZZMP5p3f6oQ5
lMaNNw9gEfKzPzbp7BTsS5Aauqv9CNP4Wfe9bs0ELEAoLl/IAkHHOtBsmEPk9bo96Yh5T676sL1U
7MbBuItMoz65rc0S3EsOkclCZ1sz8+e8VjFS3ZQdZIhmDxr+Ju9G4/R7UzpoBKYG0oSWl19BlPsE
JxMLGjne9/fvCezkIpGZK1lhWwXLJE/LhpKTPMXui1+qAYgnFs6uS27jIrN32WzPXO4q/ueW8hN0
GK79MmmcgNkwjNkqFJyG8bwxRlPb6u7wFkLP2VOtgWEV65yJYbXJZJBQDm5nAehynBOCgUrvRLSn
OsFMRds1gXzx0vFsk7qVYgvGqhAwOXK5jNaZL783y586GhZCxedHdMrnTtmXx37+JcsmNzV7ExTk
0g12FJymeVOFKtvmAPtWQsfQU0wl1imdECJG+SjgKywbT3f/vhX8zy3ezCTbml5+mnT9qXPI0Fxu
WRiM/vhzeUCv3E2eONUhrJ3ytGxgKnJdqfPn0EIWHQm/OS2b31L23/cRL09nPQqttQZj+hSYqNOi
BF4gsr9qxXDwDJ9jogVqjitvVrWns+g/whKwtvN6WGuWOxynOdJHVFjbfAjkxJCH+YauG6VRj7Hd
0HvK0LRAjd3Uly+WmijUWPo9pjKTuURVnnuBkakbGS/CuQdLYiRyh2ZulLKvlo3DbH1V6jF2tHmX
yDz1KeL7VCnno2L5OWnDORSwXNc1pPGe3A1x+qlLJK6kzGzqUfQHOY9Ty7CFY5vCBzVDGiHBHeU1
OXvHsm0Y9cPJtqzhhNAFx4ffA3Oe8BeSMBke05YQOE0xaOcup5pR6Pnff/sY4cJAZkejT+asW+hG
Vm4SjelXJwCw28wMuBZHBge7NPBHkSZU7KJAPiHrL0/jfK4sw8Fy6x/3hQ4HInpaOq4cF7Ir/W2F
2uCCRjrZZrOAPi3T4oZeod9SZMZTE6FenvRw2LsI7OjushgzSusJ4WW90wdYoUTt7ODhTJ/0YPJN
PkcHYskkCgMS37GvtRsU/+SADkBUpybkflIoHHdC24yK5xTULflTUf3h58YlpsX6lOMGO3sKpCDg
S9sfHkhy868FGoPS1NQp8WkImhG9JYuWOJ490e5H7HC3fV2Na6fTik3ggUBCXOrU29boadNkKqIW
a9g3wiYNE9baXd6nucfsPe82UR5SUk7m5YprX1G89Hh6XX1LgJK+UVnf37u2zTJK6MEhIiHMmLTi
Lm8KqsSOeRd4dbE2fFo3pMbN+u/qTfgWZsB6Hq0TTJuLbFugE1sJ2Di7b4l2FU50Zzxjo/LQf8pU
8rPRg+qy/EUtnikgWfekYfjpuvVt63UgOI6QLfEhsSNvTUugvjBA+w8WhtD5frdSdBGMiAhUM21e
mrzZl2ViP/h9+d6MobHxU5OaUt05B2NEAGNM9lOl280rOHziGmORbSTx1a+lmMjbDguaQvOjXgoz
Aj7OCgNxMcNrIQlkItIwSHFtdtXYvLoOqlHP979qS/D/MNFJ5mW612EJUsrZxXk/PHTX1Eng7swb
s61ixBODj98BaC+TRfHZaQ3igdx+CmUgWRgw8WjtbLyTtNtZe7zUnea9mGMbHyBdXmikAEMoIzh0
860RAiTWOlycjYW1lFZ9ynTOGu+jrNHWcAzH9TiNJQp41bGrIQcPWTKuVKIjc6um4OROjECZHJsj
JGPj0BbZr7yROurWqnrxVUpvg5T7R9+atI1hIjrzPEvtmDd0K51r5ZcKH/1UHcLK1F8GLz61Qxqt
Eyesn1xjyOZgmmaNgot6sn5tW83mS7hcRvDuopFrJ2R/Q3eJsmwgySsDh5CAEVhBGL1vgPifif0I
fpkpUd5ti5RoK1p57Ju6emlocMiwzIjcShB9DebV8fFF24bxFEdm9wQhPXOTArd3B0JjkO1twa9w
3DE/dGZHjOJ8poMqNs9xsXOxFXQjr+G/xqWueMiKTJKu0lyWv4SLaE/Tazo3LpxGM4zWREFGtwdt
yKxXd8hImijzr96nzhaoJLyqbHivhwrzJIlnK2Gb7tH1bOPenjeTmm7shDp6rltwCFj1rY2ag8xP
su4O7dNaIq1YiabpN3HgjPemPRFsG9FtC0xMViVikWKkoW0EzD0DVZhvBsXKFdHTa7cS0ZfXMpUg
/oe+tnxHd0WMTtvaJzL2yiffp2zh1N4HrmWi7SOvgpBWyzXmXmdXpbZO62Mcf+CW2XpTNL37Pryv
OItyTCum3FR62SIdH7vHLsehJesp/jGE8carXOcXqcEDqehYTXAsZt6prLotA1n0jgAy3OVelJ96
qfv3ckxYF4Fcnwmpta3HNBC5EBgzwNkO6r//XB6lw0mT1GaqWLZB/egMDM7DaL1Bc5n2dRAiWZn/
rJvhTTUCxZ3R/9XivLmSz7YKlZ/djogBzh7sOoYNKsC2k6e3VC3ztdOE9ErjkboJ5V3d+YH7ljlx
lkRPVkAjgC7JeAh1OGGT0Oc2DHmcljn1T8XetkPrL71TXyXN5FeMR2qDeCe/zUJmSTGxXasc7NU+
H9OEZgPe/kolz1Y8vOtpmaw4P7xPo/Xua8+of/VOSWuGZJHVVB4o/gCEaMnKtCubYbnMKJECaYX8
Eran0XWcp2Dq4QIyI9hr7mRsQiTfW3NQEFoz8Z7F4XS0pra7WJO7EU5SvYCFd/PEelaO0z/mnPOF
aXW3sRbioh89ceQgwt5re+W2ASK+ka3sTqPl2OdKdY8l+SeiNrttYk4fmVGCd4Ce6pzaLn5oNeLR
GqT0UJcr9cpr3tKGBKKu5sRoaBWva3cK1mNHfWv0K5ZooMlfsWx5KwJgASA6byYd/rw4DrUuCGps
91kY6bvaIlUMNurBpJR0oMwUr22ntw6FKvT5+lputS61t0vk10IgoyvMgnEO5LbSoNuS1uE+NqPl
r9qycE5ZCvjTskv31EEYP1I9mvZkyVySVI/eIzCrqynTviKh0aNLBtaucIU2IyPyj3b4aQ09Pdje
rC6mZpVwWpXASytfBm32Bpe5fZPI9qNpRPOYhVVFSC/1TcdriPN7H8oq3LedLZ56YWRnv8sF6XqQ
CRhNM2a+ZH1Mk/uZVIIoMIK3HZAd2ykwwqMwUOq3SUJM5kRhzivrDpaA6WFg91mddV62py3CRYy4
1RukMtQV4tLd0/0qYXP7JApb2iVBpL2lX1w9VI3Z7DAHGeu//4OdkWEjN56cHEAGcVLtJyEcO9TI
2p4wl+zolfNe0c3HOo3No55m1bkK6OMKQWKgsoeHaBq0q+jUfvnLdsiP55rSXloAWqUzFWQ3BRiu
3dj8mU7lz8YW+Hj5729D8lRYRrif3/T9lKkYMXCkC3YdjYy6np7bAeGF8GLr3VfPRYQZ3um9EUFl
q11M3crP49jOUiId1vz035um3Lua/EUn465PwISw4mRqEU/DWSvHGxJFgchro3vWkM+toiLxb8dU
+reclSPib1G22MjzX4ONHYk49+lAmyp5zPJj07TeqRkd9xTq2mNrhhyFLWaj1DGma1mk+MBZirXA
ltYTeeg7PDfTzohqAvzmxXSby+4cZAY0r9Z/zISGAIagBZkjexgcv70yRLklqJWeZVU1/0L0T9ql
Dphg1f026Z8xBMkLxQvv2nZuzrpCkW4URXsgIhN8E1EdaRpXm6luSxgAvLaza//E2z2nev8as6h6
MYaZF9wX2yGoq/e58/gZk7C9sZIeWGM7MkPLaSDwa7KLVfVq1VFfOGmk3OztqvhBhfeWYBzjvk9h
z2CfJyCxxRMmPRseQg9JpHPaE4Ff7QssrVNMCPcay5K4qrYoV0sAYjraX3oFi2ZJS0Rin58tpvZk
94p4E5btvlMUeFMzeA5NoqQzdKw/gnlGqQ0HBwEsZC1rXXr3pgkFulFKfXlcWBzgYFvqRRnyIBHf
kcBJ/z7QiCKc5LMG5wtTecylDqKHPZXhGsIUppYiTW7s1ny0XLosTqxNt8bM+u8RYR9Cfwh2Gb0P
WvjtZ97TBJJN/hc1Grpqws1veo/ZkuHED7VXxZvMSsqDjbFyXZgM2JNjZ2crL8eVNEP3qOmkrLWe
EOx7iVxs0voJyCogOSuyNjAos1do0pRYqNcXHeBPirn+F7j3HTjT/LECSdLApNtYyvEhuJIqVZE4
cR7LOCTaLYSrU9JPNSS9LEe952UNFplAZDIexL71O65hcfhmh27PFw5QfWubUlTtBaLzNtNxnAC5
UMWdkdgSxl1K/0mwFOJnL4hrOAod+obwvkpSseWrZ1sKWOIhrxP9gRO4GVZpR2fUslj4WQ2OVKTi
OfGvWy1uSWKZlGBciYJ9VOlqz/UDWZQ0mrNZd825irnKl814DBHg75lxBFBnjGyrkxcFeqtszo03
NGfWylfNQZMVdP3z0GSXOpXmkblJsSksgzJfEplnpllc3dr3qKuTu0Ha9VlPtUsWGenVS7OOK5wV
Xah85as00yOoL9neyrv2LOLgiO9Yu4PhIkCWcSpnVMNeG7AOSSFfunAXQ3G5dp6ZXbV6AohtR2SN
cFeeCuS0ZLAaVTZeKyN9CmPdfVJ6J5CX+q8qbqC+1K9q2A+UTh5wQlMAdmpjj7uy3VZWuvVK6iSu
OHRRyQlTTRtlkg4cakx1cnvGoJGc6NDxTUr7w3Zk/ZCQbbCCiuh86TXUnjIMH9PRNdZmh40GpnIi
lb+rbac4dGE3vHbokpJi8Nd5bmVHTbPax9TmgKX9cfD8sCUP1SaR18jNGrVL8cjeoCgFLvKMEgau
ylcn5+Wu+TGEWA6TIQgO/eQPpzhO/4u7M1lunEmz7BMhDbMDW4AzRZHULG1gkkKBeYY7hqfvQ2VW
Z1q19aK2taGJiv+P0ADA3e9377kkxtnn1ESUQ/Yy3eeArRgUR4XFTphHmUwLwQ9+Etksp1eCJzSs
4KdgwCSmV/YsGCmj7kFCoKWHOr9yhqhWY9X5a7cG/+QgYNy0g5i6I16o3uLvrQy18sHcddT7PP2+
5Ei7s0kxWFpOr2OJGYreimybQvKLY5f45qjphyiRxamPWI5tOrgx5A35rhgS/ZBTnrcqy775QKm6
DFb0pjnajrO4YmvFoyCTHF896YFS+TBnHneZpJHQdr160zPOwZBSaNi2VLGdIUrxm53zp2FhUONz
ElCtFrBKGfcRBSUo9jZn9bR80vy8PuqotVmMdXvgQOPnGlBD2Y+hB0biaGqAdtJYx0MON2Y/YNqj
8cU4zT3HTNKmLXsTygUx2Tpck5zbprG4gpeiHlL5d7FLH5Epa0xmJQNnaqDR3WgnGpq2PNBxRz0Z
N1qurIMN1PgkACatETH9Bw+wgV/EH9RD+C+yFs2hYDuCR7SOXhYqpTcvHPIr0i1FdcZgslbUEN8l
W0Ov43OctPmzk6QrZejjqTVv00Aqq89dbFPv51VvRpcYZ3wsR+Co7d4iffgsKuNQTW3GQKaN1+k8
Qb70svRrmg9DRl29GT2R/x6fzCXnGJL/YY41nDQgRVdOwCXzPT8Ceg2OtizrmrBP1p7EyOBVp4kN
b5ZkBKEP1Fv1VArk9dwFPDyK3TD4HRsMXtw+RxyzpiPJoBKqXpft2APhip4m5LMaiIwYdecpGYZz
XNnlp296FuYvDCld/NhYSxEqmdfvIPgZ4Ajnx2LMTj12Q6DbYRfv+Fvo+tkBDJlxQqbSTyWjlhN2
vOEwdhpR83ZNMfLwLhTG2nZI0mMdR68DmvCOCR5yH8d3NOdL2hFjaq3yKRpMebXAAzplxZSefWip
d/onwED8dhozY2lQEzUxNd074CixY5fWiw4PZZPOGvJ/7pgvpotdYJpF8TjS6hzVXv8nXYpn0WDT
UTJdOL72zYahtr1B14O3H9G1orzHUjSnJC/XiFbOYaoRyeZu3qUOT7oA0YNmFz22NiaqznlSesyZ
oH91+9o+/34qSYhHV4Dbdk5ToxmyahYpwDqW1TwcmhFVE5vl3Ww63zaSVkh/ziv1utMhku14Se14
ulCcE298IoBMbiQmIqbJmePh+5/04oUT3z1RpXbVpZKYna9D8cF4uWP6bqF8QGXLzPZMJvg6eGZ8
GolrPQzoGSQatWchh83SOzbAcD3bWLfSJ1emRwzOzYPrcDNVWr2Che0gbRUMRWbEyQpRdecZCbS7
qDZXtMQ/m0vBzbeUl5Zkytq2fZ6xnvHspmm7o0qdDYNxw+bMzY6pGGZEGszXdbTEp98Wg9+X1O/8
Q14tZclzqvmkUtU9/r5o/YAZglwgkgvwIuzYyAh1+4jZ37gKWec7PS1g0sSFWwYd51AMECm79smz
qXJhdtAN1+z20pZBq5GC1kQLMpGp6sowjsmo5+8GQJdwng21dufFOAzsVpC6rQwXp5bhuZFxYJVZ
tWMWbawLr3XCbmrMc9pZRUjab9gpDdlwHrVxS8O9WHcoqQR4Kg/oYOJtjLR9lK7wjkja3tGPk2zV
Zwv9xm5d0lTe13epVi2PffZk3567sZF6W1WO3RPWEA7y/WCG2gDQEDDm2Z6ThdT41BycArOG6/Xl
Dpf6wW9uLpjqEy5UfJrVrxl0lucx5caM9GdLyeEUUQu7zltT29OV8UAuWtxPtXSf5oH7PSUo9s9z
NXi8BawUT7EFD9zQffitWt6nGwzOiaxs8/sWg8idWy94xJEIAgB4ycGcDPvcWHOLvXSxw8pp3qx+
sC7j+GccDXlZ+pgoQ40bSCLBnjhLQkwBQc6es+B06rcrD3eJY4MvzWiL3+SjrlMcLi/caEzyTYp3
iHwr5IpIbI3bpZrALWamsxxG1fbrSN0G2GlkH6ffl+ke1QdQEKPVGliHAK4cyYObm/p9OabDqhur
l9KkewujsfXutsuuXCz32roEB+p6X9eW+8eOY3zFMpseILvdsTvwd2OqY7et8+yZcaB/n97s5HQB
HZyOvbVn+/ZDFfk4tdH0cis5lMhRHRgSEWV4Ia0GCtw8MeM3qz9pe6NLpv19kY2w3uJE7Q0ElYOQ
KrBs03/AN02WPk/s3e9bzF5qJYjmXhbPuJuaCs+a6qC0etwrlqafcDPXa5RSNyQ1r59qXemnAgRX
UGYsiQZExMdJvpeamT6You8fa7bIWmy+V66uP6cuP4pYq/710e/nNOUB2SmtrRg07JOErh6twj8h
o6j3ZUbiamaFsckAMToBgaHSnEeGgQeJMKpkhBjPHwijj9bYTY9QW0dk9JwAgIthWY5ld3Z6OsSy
YrHCpVfOs+1h1pxrd3jjW2Iwlmb1pxy85y6GL8Stvk2cBX1RHy5yIX7CmIVj+xC5C7Xqk/d1S8ma
mcChncTFvtDxPFFq2OxR46Inu8c7bcKZE0kx3Vs6YbMk7W/JgbrYE7LtDqZuRId8U1j2eJcVqoLT
I6PPwcnwxjfum8ocsakH988oUH4NoBKn2sSABWpCe0BChrG4AKHAuPgaM5w8UhfLlo7T+N4dsCfU
vhZfeX5it6eRCwNq6qBRMioA95g8/r5oMxzJePHFwRzLdrXAOliNjUih1/BCt3i/bRPr81fBTfBZ
GlocQ3yTPyaPyH0bXwaeXrtcm+QuQ39lnq68deQyZrY0bV0zacNebZCCTNsMN7tRwkMm79VGJUNd
NSjmWTmACMNG2B7EsNUzDf3J1pyty+xrB/OvDfOOMV6b+ByBmEzuvC8yaP51QOCinoSqR8YB/ZpH
mhXWDoKyYR2dmzzc2qP5z2qR/62gBAvDLOSA/z8p4eln+uz/k2n/r//jX5QE3/qHA87A013DMUkE
/gfU3tDdf7iWaQrdI0/mebe0739B7d1/0OQEJZFuEEgJhkPwuP8n1N50/uGxsbAB5SPd0hHh/k+g
9o7t/LecomGYjk1SSJiMdyiv/+Uo/GcUdNA01dZkkeysUzu3V48tLZz0uWBcqIV7IheIUhc1DyWd
yoG/zHeV9Ffp4sD44D8xi+aOUQIjYN/bOF73YDnlZ0cmOtB0scPtv8Fm+kREC2XST66N4z2OOHc6
KCpwaR3k/4SA0mI/56yrYa6b/Z1jdZ+VjnvX5iqf29WUmmdaAaCmGwfjpmLLJtp1ALCE7F+5eZ3A
ThiHNOwpo9a5tlZ/I1KyGlQj6rM/0ZbYWpdCsroyi2Sbnm+caTiacoCPuSxhp30jr8cb1hiBkCYC
hrOBSRHAaiSjUBQ0QC9iz3wQWHxqNGtaAbfSkC+lngaLAQPY8un81tKn3ncTon24x2WGHN6O2PDS
ydwic4aNLDde1H+0nrGRHRAscYtXmMneFfw8Qmtk9m90h1oJzlVFWx7rUeMLMGMm5yo2T2U560eR
EYC7vbOn1jz9fmR0rsVDUz+xChv3y8zPuapTf1vj0eW7sPs73TGmY0/KYjVPCyFe19fOlHPHl8ha
4lsWZVvVI1S02crWmMnw6OOThenjLMATIQX/vpV11F4YHuakLTaWSWle6qT2k1C9eaiFstngqwQT
dQQXu9LOuh83G86duDI1Lzr/vgC1086NWT8q66v0J7GLwNCaAZMayhzjWtJkbW4b5A0Tmi/brIjf
MvbyzA6tsnF/d1xEnGoLDphpJEeiVlYouLxBYOfQbSoh7rrZCRJtahjzTwIsWN2tCv6eVXqbIE+d
SO9THuL0jLBgDQlJzk43p20xVhff1bWTm8/ysZ/TZEvRU7+Swhkeq86xr4Z+r/x9Yhvds67VvOgf
5LooCLy9MR2SHWOtLsLBnDlm7rNiNk1EM33T0QKhOik2Zm6fvRERa1az7rjrrLfeUFPmp8gaXtiP
q6+MtSOYFtu+KjcC+dRWGCIjfQwnqcvjzDUtNLrpW1fjAp6ae9USx1IFYw9dj6uDD8TnyXSte9/N
hntXB0DAaeBxQj/+47UllXkN2+Eampuhucl7PXKLA/Unx13ie5jch2TMsw8DcGrApt97nIlEQkgT
yaYfgTB7lVr2RTbEu5bf8xXWExX28HQ+vCXeNyqPvpRJjl2DeAL057kX9bJLcHFDjrb6NzT0dRG5
5tm5FdJBGLG2kwakwp/H+CXP6QRoyhp21QSZoMwtbw0fSN/8/qk/mluG7zlJUOHt8kbOr6I3Xlnx
6ktvg96aOmJWXuTg+O57+jTx3DbRQ770VogD4FiUyr/vpzLFKOT6HL1S7y4xSJXZVd88JS6h4Yx/
uugN4g3Zop68qKN7TYHoMG305CL+LLUUVkdsL5eawypHSk57ZgkkyeNmO7aNJQ6Th48FgPj0WGvj
9FiZ5k46lE2NdOlustvnx4QqqiEFvv77XwjspLtO9WQboUgxTp6veSemq2MP46lK08O/P8XvMt/G
enpMXRc3E1G8V70B/LJ4Nev/7S35kYm6gYivitr6DqjUq2Pk56jO+6uzyPx5RtR18/GDselCb3BS
PTEjv6eoEtLr7d0Uj9j4OHTuOOaFExvdJ55A4L7KmZKgNNdfUelWTIUcOpRGeekc/8XBjiZ0t3gA
tFVch7oCR01tse3OzlrPivJkd1Nx0nKSC5akKiKmZDBoJivlSPBkm9Z4ILzFzkxEzmNju0gdRdT+
cDoliaruVCvMlas1frgUeXWq8COd+f1pjERVshVzVO10v36Jba1/1CqjPEqWyxVB+2YjmibdNSDe
Y12lfzzPOHts9b6njTTcPV6b+ZVEjnOQPsOS37erWqFod7Ilutrb4q3gqmLkkr/aRPuPgjRXOJel
9zaCdgh1Lq8gHRtrLdy4fpNrlvzuTV/G6FikLf20zfBXAbJ9gNtzRiVQL65maRs9xfHRqchBD+gB
+8ZadK1wswR+T14xGoRYeaq1L93cV6HSuYURYmAd+mW1UpIyE5c09Iuo+aWUYkg5KlUQ4xr/PJLh
AhBNpcfvlIgSBZxaxfxmRuTN2BKmjExrefUUc91bl1M72jyrIzxiTl0Xd2Y23OWtpy523mjc5pl8
7RzYyWldHVyNqN/UM86yRdXvsTtSVde1+TrV+Y5+/xSrv0AIBNS/7Dly4UtxRbcwtJBXI17k8Z+f
u72tVFZjLdRfIvKYJ+/28vvRSN9zMCoHhseUK9R/Ux1/P8oLPGP5wnCxTKKJEidW36ni8aSToVh5
KVvw1AT2COYZE7FftjS9jzuR93+RrIytr6hJL2yLeFzMGAfY4SGtGOIbHkS8hR8C1w8xVerTQi58
yj/bdwtv3T5PY0a2utyXdbqZtYyFfXTY5XQiums4MoMUye7NQ5N3l1IbyqvGU5bIEiZKzf0xFjZE
NovCttSXGW903x5V3hShm+qPpO85FWaRsVusyF0JjxLxOm/2TIXeAWdvIS2b6wnC0s4Zuy8ewksw
t5p/Rtei96QmwSfy7KTs6RNEMrjWBs+Dw/ogc1eEzfyYqgKoiUIUs4aBf5YZh7Bt6JHiW8zZ05K1
PFHzcNQSI+iRlQxnifmg/RtR3i1lR5zKRRnrB+OiDVEdWCbVw9O8Z1jS43EzYIDiYwjA1XF+yIQd
Onb/RkSeWg6JsqIX5ka4E8G4tMGIjFjSQFePe3wR3K0v2uCQg7bWFA5WwRyXa7IBL1ZrfhslQz+h
32t6NIXSfveaZDsa3lUyuueMOf4IKRImq6UMgVc/x7J/wSe77d3I3bYSe1Mz/+QNIwGnoI6Z4QEi
/DecOkWzXHxkqyGs0VhRkr0iZYOPNbmCE6KfZqOPOuAqFX1wxOuD6o+E1i9oGAz9rum3GJlUqHcG
RjtII+OchKBKUKLT+NtEdg300rnSyTC0xXeadW+LTXa4UIgEnbzp+neRURzasUEocozXetAfI5E/
1JLMcOlyP+l/R7r3xvmFMNOaGcyqiZ1dZGqHWA3naNEY2ooVV9N6Yf+3qMvUeyFcGqa9ifagLO0z
H/urHoPXyOUq09zdjE6S8yTG3jA9YXGIw1pr+iCnWzhIboFWTtt1zNhLFQ+VQKHGdEVigcyblbUr
7n7cO5777Y5pAguMW7LL9q1JF4GVgbgcS+5sy71rcwtwa/tc07A2+Kz1DEwbOhJiG0hY0t+xf8q3
PNUEftZgMqZ7sxp9Bo1jv4JinkQOoXea+LaJL86A0gILGaQSVXQ0Wz66bbtTnQdMyeRPRtV94at3
UbbHeqm+KXZtaOGZn3Tux9XQUQRqC2tXmgvn7DYKnJYbkUa9kIMYCro/X4wZ76CV5VU4eBEYHX49
XSIf55xwm55lQeXpHYG3pgJ5ZGy41AH7ewDellh/0WvrPtfhyU++RQutk70vrSUoROf77r2YZEu2
XnxzYiOnXvrSeu9vfw9V6dQqF/eWjMZw9vI0mJOf1uYesbT2W93ahXrZZ6H7jFuJSI3xlXl/WAEu
UdfxpTbEu1p88L331yvnL9s178yBCYde0VaUoKhRbQUXuHAp75g/leW9zIb9o9zxZ07bO7v56Xtb
D8u6vLOrZO/0N4GFUXTipNdhzJnDOM2nUbv1nUhmlq+ZRh3WIpU2H/hsfNoDvK3nTDsaVLDoqTdj
VK+xdB56170nJ3QtTALXtVUGc4kRyJOnGh+5TRqdrZFJo03yJzGs9vcCLO1bLRBOKyUzlKjGPXc5
bPdlXscOUyWGA2j9CPkXxuTclF3FRbIQi7As3mnjhcQT2B/7A2sVzFO0Qw1LRj0t9Ub18i7u7V2r
rAT6RwqphIh+eVEqarYSYtASV5DMy/KMVZZHVrLpOmYmAEDR8Ee8596HDUw/aJflB7RkH3TEjXom
tfhnMdVHIZsGDLOLm+8suJp9YQ5b11AXb8a/WnQfkS/3tSayja2MloxCj38rPcmWmo2BgdfWhRlh
2K1Ot4yz7rX6EwuP3GOMNoJK1xwgUj4x8IbSG4mfxUaLZUniZ+AvU3KyERxnOCMX6sue0rr7C8Ib
j5oCIWEVmwgDynf8kD160nrEKpiChrNeo4ilPabvbaVhCFcEZzfssvq943NJVT6pcDTLs90Or0Zi
F3djd+s/SeccnXY9dauWo9zO18ZTfxuNa8VTajHzNJ3GXhUWEEAJKTCihzaeeZrECnmqhSCKnO1v
YC9GYYu+tqXK+tYu7L4kA1lRB1q+yOdso3wSsXokjjm/taPGd3oTvGZLxetGL86axiCzdbzzCCcf
oxq9HZmfsWnpfGx6IHM8Hv0hI6oPtxNyzzmR5mba3heCrrvOQbPLaqjLJad4gj9/jIHMYVNAERx9
BPrGsgEjljOGiKF968F8DZ23njn4P+YlTkQKSz9pOUDwr3n2fTgabVaQs5cdI3OTh91I24GlL0Gd
imsyRxuOtV7Ydt6DiwodxMRYdNNlueyg62gdGurgnXunus4RD3iBjNtLJHNI1owOtOPI8uqVPrn1
DqJN1czacx/NoQZAb9X56ZtT0MTVOeMJDs/fZGZAIYe02jV5iWbZ2hysIZT0t4xYd4uMZQV2U54l
//X+95O04r3m5iLWv58fy6o5gM3/f/+73z/O9PTAaazd/v6vHXHDmlLc/X/7K3//UI/YEdqTfvf7
V/5+amzVakI8DBYI9mFkxdWRYiL09RLl22acYjl4XOv7bEZIqsafpGQzO8z6G4LHKd0Tp+8Dk5LP
uh/O9tDtPWQfwDMA6qX75qTqK2+WH5HNP63VkYihR6j3rb01jj9LjtEQWsMTi9gRqw5m+CnEylkE
jkmjyGKbP/MccqZMVl1jnOqZOJ76g0FYbAp4uWAZjLu2cVd2WlXM7Cwcp4OfhL3H2Pjf+bh/Z+aW
IvICNbbI31LInRzxlN8Cdb8vzFlLcgzOc5tPGsiQ9LNMmInozGzVaLccV0VQTERuJhMHCZkSetvs
WF/9hshaPNQs17co2e/73zxZI3f5UFzBMOjbPisZt/Y1LTCoSbMPcC6H2b22HHZni1m+FvaSbBZh
VQcMHvSgJtkHoABAZ3jjCPhZsMZuL+b//QjDu81WKuYmnkq4wsrM9/PYBJV5c4uBROgtqlScP6aL
Bqc/Dmb8UozxscdWOaTGyXe676SPnkU67RLoz+Z0T0p/vM0JLX1NZ9EBQMlWZcvJMkZyMbZ5F2sA
2KiWN6UOTkttU6DLSq6KhEMP1waHlNDni4VzF4d9Y64x2eWhSK+02Cmg4OvBFevB1z7aGzlzFBBY
J/9PM3v7tI+C2xbBcdjOdtFK+PgJDOcoqu4wtNcplqemaomDMYEFNGPo2scQjSu0P7b4dFbXuPVk
8mEs+glTD/cS9YJodBFqSgeH2NYvXsVoi8ZtEo47S1LoMZlomiBwloLZq31U0HVwxuRac2fr2bYk
wx1I3C2zZ55vvQx5DDplyqQbdNW4VRyowc6DZ+kFV3CFL7WWCJd1cXA4RXnFExwaDoZm9Gow44i0
jPMFsWDzbItu3OgAOiKP3CkzKcBkTYHzaW9h2cHR2/zNSU74hXbwZq8/moPEJIwi4OFfg1xb37iv
RTCxa8EkuzfxGwdFo5p975SEJBrcqPKuLaPnunH1FYbucwb5Jayb82xX3raz3+m/JsGbVCFL06HO
LtJJKNrpyb0mDiQUVOzDIoctpYHsL/tsgzn5NZLeejIsJyxSmu3AqT819laW+OZVyymADQeXfg+X
vHtc2O4Hns+4tHOx+vX2/JxAiAptaGQrrX1PkB084GycmLAl998kn8mK5u06S7PvrC69FcItyuQM
rXA82XnxMUXMhawbQqKKu7U9NjsADNj6bi6kOkr+zLMl71PAWaVFQilnGSs8/xV8J+1FkpR+qjjK
QHSxq/GtLVKipgU25/7VsOctWf7vwW9x1Gl5vXFMwZOBoEy5PBZmR0xDl1po46J3dO2Z/CPgfkxS
ySzNoJPOkS64okjBd+nnmBEvM/mrihttbwxvtt3vtOFVivRgJc16lO1eL+yHrJrBsQnjnllsGhZt
2oeecv52mnXS4JzXbXamnyhgh44DrDcCwlkWGsp9X6gfzO3vcXaxDOAgNTbLih6e22zN2owuTzQo
URs1Jne+iuJ32dTfhpvvrZ7eA1ueo/jF40a0FLsQD59V40VXw5/8VcxWxDX6x7bXX6F6HZ2pesQJ
t+qLkTUaeD/tnPAyH8us29tD/ZkznqLbCK5lbRFKwsT8nuCY2DaL/RVlDP8FtHJ8Y/VTkuSP5dL8
TXhQmEv7t9Fa+nGGa6HzzBGMTnsyOXX1taTTF9U7H4ZR/vV84zRI6q2F+JjxnUmcTDynVr1d1WFT
o/0roy43o8FjJceVk6aB+Y7LO9tBJH/CMcAMDw+ZvebuegbnBvzJ+2iiW5F5iqN3pKuFL3A50T62
8+dnsF7eJp7rA4UrXCwNsGONiZspjcCKrOeOJUDGxtn2qcmheTYw5mrDPH4zpxwFM5wTLH0b1LZr
QW2e5nybLGGMt0Ou4HfLAMTFJmiu7utl3A9TfIWP8+DabMoWlGKJ7OG0K3fML3ZNQUiaaudpIHHr
0Azq26fU0KcgtcRjm7mw3Oa9Y40rFF8Pddp4H3X/IQEPEXupuRbsDfWYIoyxxYcmCr7dmiwvlrgM
PWRmB12s3ZgND2736+1HTIr1yS98etx4IhDA2phD8q1xLlvNTc02h28hec+wIhY+eC4MrXQ9gAgz
J+M0ury5tWF2S8fTs1ycPdiui5d+q96ZT3aa+IHjaG9FWrxbqXc7WvnwJPKXLqbGb3weq9rgf0vP
vzfSUHDpN3/ZfDyXt7F5fON4DTpnNO/SuiQ6xtlHbddMk5yrwfmj04JZn14FFFCmWOzZNXD/KFIs
k/lyMg3ORW5+x3iMv0sFBS0HyEMO0CumXdtE6uRZmxXD/Es6Gl+F8HjI++0lNrBpmaTe5xrgU2Hy
A+wyFOzbcbueFc6K2LhzGyavRu7f89vfq6pKQ+8WE9EmPQmIYwI+4huMPQr9WDtCV0Cri5xnp3U/
JueWaDGeowSBQ41/2eO+yOLRkarGGOWtIkIXK64t6ows+kYYO7GupJ62kmD+2EfOB+zuPBTy/K8z
uvq6HbE+T/ND3PDvF1LJTUP0NhhN86v08OrBGchmJzo5Uj6P9M+VUHful9bHe9Zjyun1o1lQNFC4
HLT9kcijnB0kV/alPeKT7gWJogbMWUKAqzXkfZPRYUU1XWoa74uBFTl7mRnBBGUeoTPcnpBt/w6n
8NO14NB5oOlcwp53XsE+lHE0JdEdX95UOwPP0QHLHGurmgD3mqZtcTpzZtYfQT4DuoawN66keK9z
yEqpAqsPknaM0uaVq2ZIjC2E4Yugqg6/3nCTXnOPyipvMxbESLM0ee6kBV2g6zbd4L8u+ry1xuFb
tp4dTPYC2sSJz6LwIdGgkg7W49BOr43l36uYWUbRam8oto5eyWBK6mpXgvwI3CRlnWVBS9P5K00w
nS1tHnLM+7sQLsACzpmVOR8QOnwUg2AhgOK+Rl/391H6hWwvuIXw4tDzUlnmO81FLNlF+mfy9LVd
Cn5xSZ6vlwaUnSEeArcf1CYx65cEYnk98AWoBDsZGAs0JF+ujbKGawriXvpc4hRhMxdUcbvCa7dt
beVsBsP/ZnvzDPxcshPSVuDMFHuS+e+UDN9lZ2+GVLB39VMziAyXA2S00SurJkIhXwyf8xPhtKlc
8+s9ihg9aQbMQsCP8kSQPpxTfCzX+TOhUcSoFZslad8Lt52O8P1QaePaoNQGg0JGp+6L3pg3amBM
3mmJSgTyT3txsbjcCOWROlWTna4gpPODSybktX7D45mm5ZFzOjMo8Il4tbXpSc+bG9bxIfFrDmgg
h/fCbz5tk3FSEu+HckLEUj9eo2+Zq7zmIA+C0SifpzGfNyk84VAl2cbBhlLl+rKujfl+rvufSmsp
A+mtjY3ObzQvxsBc2k0FYl6afjXHqS/VwVP6VqMSwKGVE3fvrfX6Bwg/+j9zvQq5WgOFFtAqzQh6
JAIwlxvi2HQ4qtLFta4HWYNjtzL9V+qa2DfE6rOScwrKb+1jSg0HS9ILVusECsWVA+1TEo2fJm3v
wTwAEASPth10670rxbyNBhmHauo++gJ9C3wCbfB0imCEIaA3G2eHQaET6Q3VLjz5LC0/acQ7YfrQ
5co1mTNNWZsRSzpbdmyAwmeI07lsQQtv1yxEuqQzrUr4JxsXi42tHxopdAA+Vk8HouGuMtcwVqrP
/rSMzMKxyp5EwbH5Zn0JOwqOAxcRkH/ZZCKwws1Iz53WfzhRAo3IYmOsUyPmQ3MJjW55iTUC6qU0
9XD0SBm6lTevJJ05UvAppzQvHlnu0JsO8a8/0x35LOFVSBBrkWAzSOojVuJd0xEximA7AffrVuCV
tBssUIVI7g9zj0UXWjgOnbYa1qYH9Qvr2M1UwGbSeY2EdbWnuAijFJXQM7yVL6r3GnSWL19kJqtV
UvszRZWRcYQXaVRYn20TFk73ROhdrBQPmEO5YM4GfZMy1nfvo4I7mcmTtcuE5sBasWkHt5S1kROL
TON2M+uP8ZNy+AuTiYXWp+66rnlkB9pYFvt8nu+SsR93ZbEU68J296PPEpdV3Z699BWrYEPrYHLS
LKYNaTHt09xnRlfo+7ggcbh4bENc2w6FuYST30dbTRI5yfDgVj1bBLubNp6SNQvMQF+6y4F86bU3
GqwPaQuNrmlWcDmPetxMIYZaktadZ6ztOTPpNVBDEOULzyJoQ4CS5y8T88SpwBPI9KxY6eVDGk83
zLA4AdWcGNJyY8S0GJPguqui9JF2RzYeHl/ZDBujtbHCM6rdpdQmZUwniYjKB86xmEd1LOwZk1pV
ieKgqnq7kOQ1qwttjUBAOWcDpCoeRkCLr+Tv0XDqxtH+oM6tl8El2GSGxo2jYvv9OTJx7GmZSrf8
e58J6ccA1CBP6pJxvN3UG6In9GEmq5ret9WSUAiMsXFYzygitC3dOxV4jF5/aIS7V6IqV84gE1aT
ug6ogWhhxdguaBqJ2EZLmgG83IFiwFM989YGa5Rb94SGzIihAwrPyDwyFsYXVRj0iDfauc27YyLE
szff2PFRkZ+xuzpdsWn4lnYxxsk9x5KjZmNzWzDsI7GLPQbSEMsR3By9vMyS7juBafWWhNGHnjx8
zqgDQrFhCsXq0KahUFTdSaKb/KaX9ZInj5ZX4SaPAdAUaaNfycQyStSsZ6qiH1RC5kK2WDaVsp7T
qN0sxDjBddr0aNIrFHb+uF7Q/Dd6T2g/qpZLodGSN1RbrruTlWv3mApwfkwdMD+FLsEZ7v8Qdl7L
rULbtv0iqogTeBVCWXKOL5TDMjnDJHz9bWjVvd531T51Xly2LCsZJmOO0XvriHfi+mDNykcdJU/O
Kw39Y6Y8D+a0N4igB2Rm4QJxufSof4xBYt1ss2fIBtdeEBOH/gOm2kHgCiaWD7eGRHiK07tnkzRS
uTq58E3M+ium0S9Sx6g1FsZmmqsacQsK3qm6k1jvVxGa4HWad7joS+HQR3IukYuDvL0GSBfROW8y
+6Kk9jFE372xjJTWWv8Wox7aThVAQDUPaFScYa680R1kJ9I1oSd0L9V7Z8WOovBMAiyYfJiXDAHm
0JP67hD0lePSyRkuAzEXsl13Op1sLrdHyZDOg3D8KUoTQJCJG84AydSzqdYK7VtrnZooJQK6cgMy
Y+7253zrBHI9NGBglQJmbUr9m/Zy62ZlTXXoT33MloqmfG0UOA/Tqlizp3M9NzUDX0tZsS3gJQ1B
01wTofPWQTBdjIIYsSTMj2OlofvtycpEarIz7fYn1BLaXOmPidNmXfEfcSQpv6KODz2SGK4DGzuC
qxkPN66lHHAM+cGEU8SJ5VNXJg+JSdsSyNEBs/DTxLvRZfc+xag6u4q8vQTDqKqDzLWLjVkUmV9O
Koe6HJZ/U3LfGbnY5uh/NOTLgQsskf8a2/38ITXB+1SEsG9laYdeV6bf+hI2rYryMQggvmrpW8/4
HQczC5Fbtx+4tHZU0qo927sshIRjl+UPg6rnGXa5yu6O2B0adGH/bGvjuZ2cABIi7bpB5lAdcWn3
cfYhJkNn5dSPrq5+BwKTKUg6ELml8yjFNpKG2JTJcDtN9QW7gFihQNohrOn9gCYuXB+93TppSw7D
kLL5pALOVLu+62vzGJPO5ANA3tS2EhwyTX/okLUzVWFQqCZctIMXBlPNhmYF/5suouGkg5JpK5xa
XDxNOhpePObvwrExHi+XJScaWffdQ8J13OuzJbtXtr6ymHJH9pOVwDGJT+YPo7iS3QfCqxBog6RP
V0xudghhKImRyfbAsAvVkukJyQHHQ7MyJGDdm6OwazodpvugRKQ/lLL9RkzPJooIkpUusG1OhgFb
pRUR57GyhRO9UTXteVaV7yYczUNblftGddN75+Q8amNUHNvQWQ1lIuh3hg/C+CPw8t6WyXwX9jXO
jHgdjNF4GfEv9suOqyXa2RisdDWJmQTe+hzMuTyXXdtsHaOCwOuE6qoWXeFhS32xHFV9Fa113xjW
Z2mlr2GuBVszmSD0wzu37y0arFvDTZMj0ihyGGYKzhI+51nkLJCp6Xi0mZq1imnGCy1nP1YvZIKP
+6AC0qNa9WfZyho8l+EBz7jtKqNjYaDELHsaPlWjNH7TEWoZWtuoQyJJwGPo17W5KpTsEkxKutfk
NN1odnLKwg5sT9yoezGrNzQOoL0lSK8hidUsxmrU17vO1Fr2JYPqd3TooarB8Aghay9fTmWcBN9R
zohtrCs/Ee5WEQEkHeZL+FIVv6/HYU1zZDtawUVRQq5ZBoeBI5PLNIkHSBfGvZmBsRwaczuG2kPM
LGo3qgUpRB2YEUuAkARfJRnsH0gNPSu2DoJ71J40OoQWOKANXH7FS4tBO+iGg7mctuMEDXgzkasT
WinWPw1HpkmYtmb2Hed7hdV86Wa7avyszW2EI6v7aDGnbCNWmkIoORhqOmRB1AGFgoeqZSaatZSo
GxKR2j06EJWl5D1DUuHlQ6FsmL03hLEzBuI7gjJj9batc8AVAyTzPvuQVq3daL30h/wzUK30OQuy
uzgzwJET7VhBv3UzAjebANfGklw53ONxWRS1XbNWrrtfZR3Y4rtruhel7l0/FgVYK9J0s1K3tjXX
ZRUGsAhzClPXbtkHVjdDp3OllIehrGZf1uGedYrdVBG9DAko5BT4JBV7sB2XHed37JAZY8bxW4VG
fpvTrsarUuBcTw85B/WOGLaDijJpb9TU1kM59uvGJ4wHwn04vxtshkebsSv2WV8tmWLE3WugN7EP
Geit1ZvAC2jheVTIf4amws3f4iAnprdduzFNu7qgQO6HKfVte5MrHK/z0LeIbltWroYXqxcuMFoo
yHjZGUPYx4rFxi6R+stafVGp7te2lI9q2AAPXdrE0OKrdQ/MO4/dbtO1hMIXAaBcC9LfEi7I2pIG
hwnz7zppo6dCt3Kw5SbaWd1Y4JZKgS2ZlQ8tSe2HxvTRdPlPh+cCoZR9WzaquRXuDHWMuYOHcOWZ
+Cuul3Px3A98bqbRz+vMLi9YWujx6vOI7XF4VCXocLDigNkyg1vIjbdSwjuDfeSGI2+UDDM3H/Ew
LmS863f0UxBr/u+36VcI5e8dp+URfh+mohTyRB11xVFLitq73vF6n6oWCO2uP9PHdybv9xmDFLcR
NRKvIJ4ifnX9g//49vfx//7GYrHRnf3/+Cr+vsi/z8j1riX+9vqy/94SmgEejNrss6No8LZeH+b6
7H9fyPXZsHaU+e73iSsFC+DuetcaXmDz9/P7++DXW38f5fqdao8N5wMH6d6V76Ew+wNZ1eW+yEd9
32ljyTITw41cviMrpfz73e9tzox3C1LW/71PgsiKrtr/u+f1u3BZqX9va4PMG4PEhBjE7X8f4frb
v3/8+1y/f/fPw1hYQIjrDTVPE/TRfUwiOBun8Ob3heD3Wpjyy+v+j2/LlmOVcFOe9/rgRVOEG320
ntJ8YGsuU3XaOL0KHgW62fVLMs3gApcv/9z2++P1O6KySCMu3M0/t1///nrb9UF+f5ypQtn7FB3t
Fp7s9xe/T/Z72/Uu4PeIHfhvj3W97Z+Huf4IX6Neaa0VeXRAtr+P9/ftXn++Pl3RVwnZJv//u/57
p//2sNe/SWf34LZ9tcW73R3agrJMMxXJ7osf7SBmjLZ8+edHcCUw2/759aBuktnZJO7ScVEhAV7/
6PfLP7epJcARY8Se+fsM/zzN79/+81T/7X6aG/Cafh8LfWF9aA7z9ebrH5hgNrK/7+z3Af7j9/88
yfXHf3+tkH+9m5Le/68fwe/D/r6O//ow1zv+c5/rbdDrWn+wjT993JseOl9khFeEaDEQpgT2EmLj
LdSnePN3uRiMZ8UCoDqfI716uq4GJS08sJjYAE2QFiAtl+5D7uspBimUr3IjDGW5iKU+J9xHh+tg
y/S3OUKkbY7W8h3dusZkiy3g6WqpteU9X/SU1pnq5I9q0Kg7N0q26Sgf6z6m5bj43u2iYIzYov7r
CTaoAnnTauXZmrlwBD01Mxym26mS32YQrNMIPYGRdOw9mMPSA6wXue4EJrBGkaYTq4vl+tvNxket
ctNNVCOKyMcScVFjrcibi309p0oK0zPIDLjOsVrinqmik0AFdQY76EWlAQ5mAvSgoQVgiG2tXVEg
CKAUZope+WbaBXdV3e9HdbIxjM/qHXGD+m4mr84QbFdH+4XShK1Nl2pI2Cl0dKcFKNEtlRgzcJmz
1eczXWOro2OT3Ji6Jgh1nhQfbzuzXPoxmFoQ+s9PoPj3YNjOqHQrL27Nt3qoD2U5ZRsKKEJVuLZT
oZxAZNP2JElkzY69XLfFfop6kA4pe4yENqACtmsdJtpKNZgCkGkSb4aaz87qjF3gRNFjyAxxrnSi
ngOHtAfGMK0z3aRy/GltPhhHum/M1BmPLrgBsFZeDF0jKBL1AKty3DI7O+kkCSJ6Sti3NNFLLX+S
gAJSVakIRvhSWxzjtlJ1u05n/K00zjY2BZ+0STu9agcchePwTC05btpahUeH9deOb/OQoT26QP5W
0EreGso03esLZrkfFCrzbPbsIH1vJTAYxvf5rlJoEFQ9AYXOrA1bs8s2DhoNXzd54yG6xl3q3I3Y
rndOy4seQecyQyqVg1rwj642RmS7HjNIQFehozI24FzqdHb2kfLTkQyzbsbzcgTpiegAjcx/GGFT
JreMB2rzvVPs4FLq/Vedg6PSOf08ZIAS+z1SuSiyYQiricl+ygZw3g4ArN2V2WLnzJBvGWaqbOcU
hLGAAr80ZJnh6N1LEKeI+QXO0ALh1UTKT+jwXAIl2broyDboRzlByrXQ0SmbPGyDuwlq/Fw7n1VW
kFSmhh+TBPTsKIo3gNMYNONMP4GcwgIrlxt9K4vyFRMrfe1xfnXrCZChudOUP/bCMtNjI97Df8w9
N1HvcKA6QPWzdRDJx0lz8Ke5px6226pU6LymssFvnn6ltdZv5prCmMZjtYFfGC0VtAUZHpdU0QO2
KeiFEG4yc0p7QzfQFNe0G6AOnZ8zfe3VD6smwIYQTazTzUOb1k+I6TPPpVMp3OpN6+SFGRpcZaNb
nLfPpRoYntkmdMYDwsvQw7Pf0EYVj3EZIJ9i3JHYEVZrhfCCWrsXifmsJDRFsa1lGXukNgd5CUb5
YDha6Ktav8M8bPG76SV05Qe0uYapcfmdzK8zXG5katGXGoPGa/Unp46eJO4D0BLgT4ajq21UId2P
buydNe2qcUKMl5QU5CLQf4oMPbUq3pLBItdifpGABEydu+XacDZU9HfdbCa+RNLSVe0pQB9Ca2ra
plEkVjGArd30KSQkggwSaf8OAJu5UDfdwlZfDz2eQUEnEZMEa7fJIKyWBSIpUJFoYdYhx4TXlD3q
uORD8iGtmgohDDaLfQVyF7Y2U96OPSIJIZlt4/dpyyOu9Sa3gjvUKJ0/BIQmLyNkMeZro+hZCBQ6
Dln2OoR9RloLCVttQzuibfOXytIMzyLFLhsJyAnTYV6LRqUhMzIRQ2Xvt0r2LBL9To5Lc/pFCqa+
dZxipUQQEevfpZJ+57H+1dYGXQ4M5jCuw1Vv5zhmesq1PCB2V0NI42RMtaIpfNVQKYw5us5hKh/U
pL7U7QRnbjpVPY3OloaVPvCCI5jsLdY7FZSRP4L/h3lW3TC3WsWlINHRDtm3huO+BD/Pf6RICblH
L0J7tBOhl2j7hqk6ScyYh7ISLhCNLTCPdS3AqVV+OZq3kZPla1PNdpEGNjIMum7dDwH6D2c4dEzW
Q1GY65qrrt8bCbr2QQJPUpjdIO4jltYiGz4wlC+nZsAXABQyYoPJwIBGyRZbpt6PIAcwqefmtjT1
rTUP5zQqnopR3ZhggDdLWDEmiOwttjjMlPLVVcvkQAJ0BFCkqu/RAIObzZ7JLM7WZtM+Rs38VY7i
RS/R1SyAIFFvRDieZ2dtwzzztBYpqybEuayQ0ZQtk9SSoYww2z0EQ41YtS3oBdwlKNXemNq/u2H2
KKr+NAoSn9QBgWu2a83sLR05JpKu3eg9tYEhTxGkwGzC56Y2NLXSSr+NCfAzGs5PUDBWtmPXjfow
Y9YXDwKJfTl5nJvvUze+hy0zQTtDEuoAoeliJr55+jVAwDfq8U3W85+EIa0MoZDLeN+b+SPz1cWL
Xt5XuEr7WGE6nmp8MaIHIKfdtpxjwls0eJc5hlfTDT9ap92HPbYcupt+4ZAQNnT2nxZ8KU58BucE
mMVeAfuXKy3nkjms6oIAr2DxCHXFXRoCVtIQRviYorajcPdveQsCrWasWY6M6TGphR60KpANMddm
RT/WWc9+OUDQbtr6btFR11VQrCobhrz1peYYj9ThtedF7dXqJa7SGpp69kzi1JGV7yEmhnjV9zYf
fXghWwf1ur7tEkJdy2DT7lpayC0fC4sEUokYy9WKTM34PZoW/KhdXWJnUS90ZFy0E/xQF1xq+UCo
FWoGvcCkwtk7OMEfqK2HMh2shYTwgirkpLtgCpzMs/vhrupCIEuICUC1FV4yZG82+FH0IaX0WnK5
wD3QG545NlJTFfBmKRsabaCiGX3iEE+ckluTLJM9nCXy5C94A1DbYAbCM8Pp0r+IjrbcnDnjijiF
myyhQYLLh0+T5CzYJeFjKbI/xNYjfOuyAel1/xTTiN81EVMVBD02rgU8BujOi1AekW5FKzSM79hg
1iy5+kbk9cZu5dlo3HNXEl1XB2jpsxjPF6N1Q0FXgIU6T1GnOqEN+mm2aPIbfMg2H6Nt4yDIUVmt
e53MwhYPO30WyDf5A3rqimMOMRMa6pXVNiQ1QvgPBIRejDeDc+d+q2Pfn7SJtOWutHZO0D3CXWU3
5/bvaH5X06SAVB7696Z1N6F0mGrEwBFcJHMZTZqGqUhWlvUa2TwnD0VYjSawhhjM+qkiSM1TwB/S
2Ttz9mJT1FdcwXtZoQOnNp4ItUhKycUwPpn4sWQ43IxuwuFSx/cay8+67TnXgiBlTFifwrj8sckS
XSFgxXVGqFjrXBCcfGojqpS5aSm9MQkFsbNh3Hvuw/ooKBZDmmzSDS+UIKAtrbMep8/U2s+OMCrP
CjX00fr4RVeKYYsjx4vjcqkhUCV1+o+wAqFhizslTGiPixrpds3ZMcBJoXdryZxpE5HxK9OhBhOZ
uUnC+EeSudsdrVIjk9IaFahgAyi6wdd0a6SwUri22uyDRX+LDZVhr5LeGvTGmbl+0hIrtozZboBU
MsWcI7lFl2u0zLc1AoxQEH2yU649K62RvRL06dkcNMqPHugfcZnuAVKgLou6Y2Ve8ko1PTdCTJzl
FKKzRQxemzqeiyknma1z07uPOTxLRjuGa56IUvCRvMM8Q2CJ1cjvZHibSNNERFK/jcS198V8T8LC
oZPVe23CEBldRGNqGT1VJpLRsQqenGEBAakhdSemfLSyGMAdtBwqCAHEKYxX5p0U0yourI+kz6OV
HCbPDIGbm8b0qKuYlxLOwIhPOAUtuEjO/lgIStZZB/sQALUmUIKM7xCcmPs8ZTZnaZ4PtZ9rfE7m
YF7CMT+TzI0zTjhENE7gQlPrRYExYGIjQ64qX/X2qGgboY6MASzlwSwhNEH6XRapEmOggw90ega3
MTtDAK0wZWFTjKMRtW8yMj51kjw2AXE56hT4U6cl3hRmmRc3VISWy9FfKpPrU5iEnCEpBZXBxQJJ
X5kaPwbjipUY+z8Mta/r5iquLd2bdPUuRl2/imp7nbrM7hWXo8S29A/Lcf7EzJewCpZ7Qx92ctJd
Jg/afW25SKc0F1GxgXUuLcGKWUDEYqtbI8DajU7KYFyfPA1RpK0BAw3R83qai4QHcccradT7JuiO
CgLFukT012bVU5IV50gVBwnyai6pn4fOZQav6QRlENk4ELa2KkGT0gp4rczvCUkSYZDJmoEVPrG2
v7OL4c1uh68473YzQ22ha+/oO611ZQwpkQpks48Ntr55YCDAwVOZDyQU3/UMQ1dTkp8ljiWFGeWq
TNy3xEJ/gv4JQBk0PxiPLlv3VdE4QJFsGG1Rcc4s82RqTD6JGvPFPGLUUG1ASdFRApZYR0wFXHN4
0qVC2EZfbMJousfhBuxvtO9yWEJSJsGerdarA6iOXjsik9xeFcyRva5LKLApMIWNLynR4QEO1gHZ
2Ip8n21nR+iHcD1nT6QRuAc1CXYck15TRYY/Jho7MYngDb9BAcxf0HlegjIQuUMYI1h89t0e72lh
+0OtvioZkbJNr2+DEQotgNASJr4X1naPpKr7iggMnixjT32BJ5wCgyxQi6qS3RfZWumeStraK4vy
RJIHqJVS8DTCp95X8H24r8ShoMFzku/Jjl6jLiKgEkOyQjCjl7g6oqvppTTjzA/0bQaGZAUEOYcE
GfoiYbRn9q9QOunSMO1cBwn/NZLD0MK4YAUbDQunveNuySK+EukTkDtq1xJBazVQckgB/M9pqxVD
gAKRkHswy+8qsInBjqpLF0YbA2okptfxWKX6JyCIXRAlPZs29Mh19xUP0xMZqOVGWQKma85431Vs
9oYupxLE20sxbdwMtyrxBGg9u5rJV8gotAxCrw58M5Pw7jDZrcnwIVsm/i6D7ET+Ck6vpIISFFgV
XKt2F43AkR3qbDBn+vdgYOrInjRm12S2Av5HzWLPI/0TN9+nRvVdMgPagFf9TjKsvoMcNqS3XuYQ
oWrNF69d5vfqfNNE7s6+HbmacipecCp/xHqw0S35A5LlErj4vGLWKM1u/Fzaz642HqdGQclRs4sv
jeZGNia6MqZ/NtOr1NW3ytIKjyqAw4gu/Swu+k2MgFEwbF5V1fDMOYoaBOT+shwKuHrTlr9b5XMf
EsUR7bVMfcKDqqxjpn/Ppo52ZKiDuy76dseX2jFe0M882nlPtQl1BSZ87bUBuHBEHSiS0FLa7BYo
eDk30eyW9bZuxMZ4U4WO/8N4HvNe4QNt7ks+vFUxGHdKlk7rzjReJdwPLRzkekarxX/GDU9YCB7D
Wey0RfdmhhHZjC2AegQjDntYXLL4u3ojpw+H61Hqt24U3lV/WHiDEDFfbZzGSN5lJjs10ejodoYa
CYH6GjWtvpp0Avqy4XFEp7CZovg2seXJcNGRwb+6mIxh12wCTwM273EyHrQPpNQfNs7lVuXATK1n
OxIPMLLX+PPPkTtv0w4LSjYd2oazJcQ67Yy71lBf+876VGwkIbyvPaaqDW5cmjEJ1397jo2Vqst9
3V9IQj+3LACuGede02lvwbJ5dZTwRGLHqtbKU6oT3KLI9quqx0Ur8Jz1IOnpkA4M/yi8VQuxSMDR
QhXTF+DSZhU3lcUEuQy6z8KUd6RqkwyaWOxp+gc7M4+ILFriCzGxhEjtHSaWvDBFWZt58ocCgBxt
Ve9WMIa/ojzaJRaRiXiL1dT6jpyGPlXTEL8JrXgzEgk/VTCpU/LD62xfyRE/iVr5dWl9pFp7aHQm
sa4VQ43Hf5t0xmcUFHdNbPm8BJitNzY0hHYeToUC/SYVSDdi8BeDcR90BEgEwc9cKI/64lnDsfOo
pO8SjYM1w+cL1YqaS0fbmVdro9O+ICvudTd+gIgT7ssi/e7ApPFBZe+TJl/SAqtKYeA0bkveczxc
pnQ4l0n8gIXigxLig9Q9YkRKubGq6b2vwgHaGRdyJScJJJpLk0x0G3lzf+1UjtuRJXMNe4+SP9YP
qNbpJkTvLpagZaZ6yrPwiAr6PncGc2WrytscDuR/uofILc46SzhQlG1XlkgMBh1VTefHQ/waZ43p
/dRW9WUZ2WdQEVbf6+Ud6ccrJGwsLgJ3TID5Q9THuRj8ANuroKOXpVp1NLKcpAuceDYakgL1y0Ty
KY146H4Jqlirh/wyD/YxnoHgqsRvrJQy3Iq6gNrmdfNIWp8dp5s5tI9ZWXwIs35HOn4j88AhOE5A
0s1ecDvYvtKv3aI8x70TbvUm8eyhD31bKTwjmS9KUBxg1BKRYBm+1UP64ZKn+GTCA8NEKDqrckeU
D1I59NSjs6Ra8aYqw70fl3h0ME3syqnoOIqLs5E9Q5BZQ+K/baLuNZJoX5dDkEwwfVVQHm1CwYFC
L/+C3W9LR/w1sLsLnduboA1Udgn6wOqk+VZSHTNiKLtIf8tHYbLRiyhrh2rruDPItY4LYxE/oF7g
Okzyrk/zuNqxG3vopvy16pIvdr+Pg9N1exs/iFHMwRqCwKtVnZoqeKM86PdRRIkS0Kg/KY7pN+io
PMT2MJdzHQg2jDc1mQxKhjo85ZNygnmrXNhrvow5vd25tzckUBdrlBYDe3qEOBhq6IybWUr02rko
FQYEPAAMK+WLfS8hyPLRjANnN87KpWJXvg/Jlwhxix1kPLBpVJqNMbWKVyWI7qvJ2k5tTixThpa5
hizOJMJmo+ZE6jYPtO1EZODeUhzk+JPreDjA8ntlIuCW2MZ2e/3x721Bvks4LxnfrO0sTtECVzrX
qs5iGw9VO4ucdViMr45JsG5u9Bth46mq3Wlf2nmK48B+F/SRNQzUK9volR3vZzNrFKq9GdDp03KP
rc3znDXtVlKhNwPXMNnQgIy7hwqEfN+BgIoFVx/o4HtTk+7WDn5sm7iCKWM0VNM3nttaIpdERdDi
TVF68mJKg9JeDNof3MCcNFTYxCR9GgkgUlpEJGQSXO9ikY9UJFiNYFly6gPOkaV5riDadHZ2YH9F
ro75xVwlE4tw0Ad7Y45PqknHqnP1Fze99EgR8Aif6+Xp4mUCYwiQf0P0PrjOs2NCxHCKnYn/xpNT
cppVcZ9XN1UChgFlzUMR4nDHyLRvKpOWpn2Dh3HV2M53M1o2F0NIXlZ2lyyjA1fJaRuCKzfVcMAF
YXBGuMUE67M79BLdYx3W44oo4TXF9cBpbewLaf4hZ5TdG/wUdOJ1GtEJFUG/0uyq5cgy7JU+YbwD
IXXTJPJ1zFvKoTHB1mjkP0M8t+cu7bYh7W3VYqdshC4X2AkIC64q343U13iyz274gwoqOarN4kVg
w1ktYe+tkjzkw3NgYEuRZEgizkQeW2L9JrUclTBR146bsHe2keXBkNkmsaq9pC6rddoBqUtpsUCD
srZafDR7ui9Cmhf22I9CzV/a3Ml8pcFgIDUQFCEZgbmjb+NFCpegyOSfCE7cVncmnUOaVOg0aXti
/AWsrPM/1iulPsyKuIxWSoISWpCk1Y8Gs7CN6oiPGUNiPtCqDCTDFRnyV+3CeOsISSIuCsJSkTle
KoTmB7N81DKiGFWjxlkM6Wdl0LCyqu80qW8btxh22bS4izI8I7q573LikKeQwVQ703yy7fSjp8nH
1aZUMJvSMQOevg8TuRTQ+psl8L/SrQy33Lu5VSH2eoOOvG0ZPQXvNR0WjEsKtWt3wjiAaRBDZbhk
uVCM3AVgXoDM0ezsVQWc8EUqC4Im7yvfLayGmp+xh5ADaY5EQdDu7wfmZRwwrhGSihA1a8RzwO+a
tIfuyxCotVr+NQTJ05c/hxZchZ6+zUiikDbQ1qSWqvaJxELDbmobka/iMXxVzx1jdxylLGK2buOx
ic+Fqd64lWlsTbUHOT6V+7lOMGikxd+4FQLg0VKHZnsc6LenDpYGkmie4WTCwuiemJrx/y9mYHN0
ZANCow5ZSVudfWuO8VUcG0NuCtVovKEu4lNnMz+tG5r2lTESO85RDAMMWGCH3JMNxKvrFn5hLfVn
2VlghPdWykqaxeVzIWZjh+csYQkrp4PZLjOhRl0wnjm+LTslzcnMrBVMSOmbEYeFMpj6kXlj3nGi
sc0S1nOeYRuztSKAX+sVOpQIa6jwzXKKtpWznJI32chTpBOnsJGRQ26apoGKrj7hr30hMpA3qXUC
yl6KhobTfp2Pz43gHZMZ5nh6isFsDAXLGiMZ4cgXy7WIU8Dw7dCUPIblnUoLhSOKQTf/FT9K2yU7
tWG7x3Nr1bQxapZQbamybGY9cI9Rgieh3Jls3FeqAsFU781iy7DYiMC1u8gwo0jyfPWHCh3+PtcD
n5CTF3AMp0raEmpCUqKnxFpRTIyIZgACYzxzJ+XHzBU+ASv8rAzRr22nP4TMUGkcurrbALCgbS6q
b73L+Iim5FYuTl0ncJ6zSDo7fEokDtZVterQoK71ut71xbEpOJKtANcUJxJklupMchTLzVjoe1vH
2UlZYXHMmZX2PYbWh6r/yHH+7ov6zq0S37Lq27kV6qEFnK22wQfaPf7a1AWG7scAstR6rFgyMyoe
8hLkZWDGLPBPJZH020h5cxsyZ3qtUT3WOyQFpmL72ex8RanJTIexl4cyllpjphaZqFjZ1271krUy
HwnA5bK9T4xgOgisOKuYrQ/hsRSzYTlulIowlyp+6JRM3TTOrQ4vdmOr07McAVS1Kl3hsXnqCIfd
igHfHdlyYIBc8DojETFqFp4jOPAZcQKt8aPL+NZht88mmKuilOOLqbMd6PGrrSIX3D3A/NKKbsIS
V0JpMDagVhla9LylfAMegaY7OJO7K1dm/z04NPSrhBa8DJXHjqYAvF53FeqFoPlhPEmCarjKkaeG
FuRDYeveRPYEOSw293mS3ClmBYQGaDlbJOIYSpf+tSbZ80GNo/lfFX9UY/jspErFIoadxtqzTYsS
1mf2iaMcPLGFuURx2BnrdnPPO0o4qvAVNZWVbSMDjOdcr1Ml2eXkRjCqNW6JIkgOJbpkz6jhI+EF
nCr3yHFUeFqN1ybqhuFSYc0yG4QsI+isqP+YpvKGK2xCFWysMJXEMFGXuMhqMyVle8JZRtffTapb
da6+kxYtSBclD7rqBl5U03qNSgtCX03jBANdf1MIL86VL3rtw7sS7pi+ImNXTGJsGLPNY/Fl2/BB
bZOtUdNe6sWZk2jqvA2h2t3EyxeL7luugDG+3oRP5UtadB4IGefdts4j4IJxlyMQX7JTFrxpunHI
T2V/LKd1VbMOB5X2mPRLTm+svrRVNKw1Xbe90Ng5As+YObsvYRwBlVniN8o2H/wmYCOTDzO10KoZ
y3pfj+2jtKt5q2NA8iUwpTE1Q2bHTOdggQApx6u0Eg4Wpc7B+6sxiaOEY40VqOzZeaWlbzRtf5GV
QwYeH2gx41ettObSuR1RvDFISv4eAbzSMd6oB3JqgokmP21GHIWfQ6/BJLUZyye99myI2kbd8V7V
BWEw5BSgfffdxr7JmYitsbAjJ0Y5H1TKRjJi1TKlXZdAyxJMW4GQWMOJ9W36cZPnNfCw4AKU7BwK
9ipsy9DBVvBilZR+DLGuODsqipzxD0suMDbbudWM5q7uCbeJBSSOifmnyXUpzDp2AngzA3mbBLjG
Y8uQ667Iw42SgX+rNefHtiTew+557FCamUTzevaEwradWJ+N+dscyRQ3oLMmP7bgAJ3z7AueNfIa
u6P2I6mjKqbwOBjVU5Mipug4uPT2cUzbo9ug8MGn6aMzf9JSuAa2a36ZhNdRiJMW1Lq64QW6fdIJ
es2Yv/gyFHsXyc+BkM7/w915LUeObFn2V9rqeVAGuEOOzR2zCS0Y1En1AmMyM6G1xtfPcrDqMvv2
tf6AfoEBwSAZAnC4n7P32t+MGQtfUGp02ws+AMf8ATdg34XaGqdIuhuJ09gMcfoIIYK+qYOTHxk5
crrphriFmoqE/xreokBhVFn7w7ztRLvR+voCeCzdI8s4Tr1/UzY0iB1qEYkxItVx+JvYoJ6z3PpZ
z+PFBG/ALHUT+uEZQ3K+4uzUEAQ1u8TEp5Wo2Rl9lBubLC2msw2GzV4eKqs9GhCTumx80CB2Xzq0
QKK0uA1EB7gUFpN3+VMkEpwxrAitIEO1mxNuBnxuoiL/FdFT7Ybnll4aNbd3YbbtFfpPRnt32mlt
620aOMqeGXK2RHfkxhnrgLG+qPeNSS5on3IrB5C8TY3yLbUjrHUjdiWh/Qys7j0xk+8tRGXOfrEf
Kr4XMxrWMHGSnT034GopQhJcu9XAqjNtxc8nCpAgJi42Kgx0bC0+5h7NMsInRthT3Mbf+P7vne81
fslNQL2AMi1F/8bT8R2yrLKCn2Mz3jfC+Vmm7bM7NQ90IaCQxlrAh97Sd8ZdVvksB0xDqXfoo2p4
rm0TvJEeeu6qy4hTcDTS75AdyXNZGd8NfwCzlKMTU92svA0QvqQusLC8PPajfe7r0ySnvcMVlKPe
yxi4fVt7kV30qxY4sWFZj/sCUPPg456vf+ZO8+yVAdXovLipSAjxuXMypqfw6w6Z2V9GgBJ4Zwea
J9vOjZDU6Wa5I/2CdrWTbi1lc2Hw+eGInzQ03W04e5cRSdomN8wP0uOJStLDEwyh02jNi6H8UgII
Y+KeXdmAApO8yvbtZOlbZHMWswuIjTnpV8MYXDVtWe2CprrHB7bVrYLLPzFPNYvSoK00jPKgBzKv
ahnhMZLFP0OIa5gW2qNU+R4+OEXTporD9JZFmB1stWnAAhF6Zyob67Ehgtq1ImM7OvljWNa3spOb
EagDLyPaDPhoNy7V8nVNzc8GmLuqaJevowmGniOTq9iu7gJYt0Q1lHSsRpoYYxZTrEr3VasBKClv
2lk3oDb3O1wT4NUSJmVlcyhyUB8dNeGIMMhVO+ZbN5wvEfxqEtOqfKuX7Slw46MfEB0GLuJsAGDc
wq95jlgspiN+l75hCkBggmYw6QcA8YNUtlUVA1bwAi3aaJN4t9vqxtTbQ+al07Y1mO+mBMxTD5La
Ok8LWNvDbRvI76V5DiSj5hgNDu2wXyrfuDAtiJW999OZ2neKX2blPtFB2Y95QK8kOUsWpWHANGIM
xI0TjzfEjdxEQ4fag6zdIM12BuUBO7NvR4EZjvJUvS8r/QRXBrRZLZ6bEd5NRcHUysCstH289nL7
Op/lA0kc9yZjys51un1Sz3uvNEhdhEfsxuuuoEFmg0yKY6qRWOBiLBKiGuUGGSVHbsBkp0QX08Az
1tvsSDTXfuqNndO2zEooNnr5iARAS6/Msf7hx/2PpKFXEc8ro7ona7fjopmwwhQv6O5/RKP1s+uL
rQ/pXOppude1kX7ZBMiwYtVuh98pydKwx0BG8Uy7kcX8GFrOU+yMB13II6bMaqO14ioaNIWXRaPT
cUO0Gry2V7/QUm8rveSG0dTr3jN3VsUdVh++I1m/TZPvplSAg+RIUfcOS5jg+yueZ9/b1KAPsDoZ
37yiRo3kvYYd0nY6nVcamAQSuAAFBoS0W5n7gNeKAnfmftPr/qrzi5sF5f8/NazAYPm1vMGP8X8H
P4vNe/v+Hz9Jp2qn6/fs5z/++H918p4Thvl7XMHn7/yVVuB6f9qmZTqO8ExPqTuJPhh+Nu0//tA8
80/bsD3bFiZ52S795t/TCiys7qZreFJaHqWVf6YVSPknKxCe7fLwZ8bB//0/n6/utkinoMibfzn+
D1pOt0WUt80//hCG+C9pBfw5XbKsRDNrmZbNqyg/3u+jPOD5xv+qokqYJWtGGDIurbrM5NaUNecw
sp5S00EdJaJgO9jmh5xRvqxtisBH26tfnbHStx0Sk0NgTw+4+l8bLw1J+gMqhcpEqlSObx660gK8
H/W4btwKGdmnEDOWG1w6fYL1ifR6E/ueip1ynoMpHveeBjbSRHC8UEWgV02WM182oRuzxMrIvUqN
ydoJUqe3EeLOMjG+u+Paj/XmSkcMC2GbKWXrIEzJDAmSrHB+EXNmPzTcuwdhbgRBAjep5R/SpvU3
eZdyi/DA8Mejbu0z+iJ8LePa1mG8OFN4a+aeIAxgWyfZG8U/5BPlbJ/dSnESKhS8/Yx4wy3mWxY6
BjbQWd80dyELPIrNDBK6g02tKBLvAJYM7nfMABMTTWkxOxqA/+AdHW+s4sYjWX7Xxl289fTMYJKh
VMAZNvugK37mlvMTSgJ3iZoJ6ySgM2OhOg/zeQLcghIx19d0SfzVtdGjkCy6U+n54kxj7dL0FFeZ
+O9B/z0NmXhgDiA3eRY+e9RxtmObwOLNaBHYsq0B7/3y0/Gmrf1bIrf9TaUn+t7sQ20V9WTp1Fl2
SLrIPNsEV1qV7t0wUW1IrClXQ8dkvzeNZxDp0bbN4cD6CcbdINpR/ah2dPEhcmjFzvRAeRSDdbHQ
CbtVsI8999QXstqVIZGnZMbi46iJMjYSFxByTkKVO4XTOrC8x9LKwbnWdb3HCL4J8NKhsM/fCj25
R3h4dAjwq92OLmTmzde+5kCXbXVK+KRsHYGAXougOnlxgoHWDtPNrOdvlYYMoAy+NfHeyecNa/KP
mM5RF473LUp/lwjQLocjEFvjW+gW4M1t9PuZSWuPfGLaK0cKIMahtd0Xvba6XVr3ybb1jB9aFX3z
SGLyyseaRIGTk8L7lYbzDifr1XQnUBsd325lFe+OmoUGAylcALN8zDyac8gCOBYFbGl79v0zQNYE
gBamC/LRnbZLVmNlvupl9HMWdbYRBRpwWZrMOLkdUKlIUyDeMzaHGNw2Lzd470Vgoce81eJg3HrZ
9BJLcUDLuZ+Y7A8Vrcq2geziZP1BIuKZQ/2+Ga2PPkpNVvLBIc6bH37I6jOh98sHKu6awX2gzCO3
T0XMAjvnVS+s35WOFmLs7Ns6kTRC0YdSjSRojAoFdt7epPIhcZMgFf+gEYkN0XQZPyi7VEK+mbGF
wtkfyHYletxgRekYSbGp8bYwlSpWQ35f2EO/J03U3hNU9xQCX8ltJNG4Zw+hSJ9K3XwlHJFKTnsO
0CR5JcoDfTsUA1KZ+2JILkbk3sdcca3rXlmRuPZrJ0ZO2ucQjpGAjLAUZTrUe5YdG83Vjn3q3Jma
tzUp5k9VFx9Gs4JMBBdOzDXiYj37ED1R6wDtbysHWsyURo+BRsktgJ0XeHGxysiC22SVR/G1T4AR
5MMvTc7QytLq1ep0koLJ69YQbbmaCVUmDK/Nuj76r5U90vYaiWoy424t26g7RFShVkZr/YLt4a5E
Ovrn4N5VGPXEr5BHiROF2x8sEt0dlRtzG2Upl06bQao24SEETP48vT9mfnoSed1uyYcgYgreJfcA
TnPK9iuStKx1NDuvQz7dIxABEk8sF5O0nJa9Ly+xq+W8m5rgZ05Q2Y+XQLT4GksvWou58A9OiN41
m/GY2D2NWkHKOQHX49uAs3qjQ9VgbfKdLlRt1T8SawjWSogxOwASioaJYB0KwBmKEw0WMuviG5lU
aAISJLV20NREEsSqOUUFgxLvESbLKeRSgcwF4aceNYrIWNDJ+PUPSYr+L/1RjDReA/CZRUBVLqK/
NZPusvESwbooxZRb0g3SbM89d0NwL2jQIb3DABz7gm7Kpi+1y6RPM7GdEdKxMVoHpUF6Vla22N2b
FOc2Z0YxXqluf0gqw3YmA2vjpnW0GyVim3aaiAJFm2eULMqNkPTydAAq1lbZk4+/lpsZ+qWwiUiz
HMjY6G2byNNYbAoWpFMIhURkQnsfjVQcxrzgFqtDrUJSc9OP5WsUocf3hvZ6rABPsHx80TpANGP3
AgmkoY+oFyz1tDX9s3ldhqG7BsmAqjEhljMwMYNODMp0iShHDHsLbPYaASOrCDpAY4I/kCTWvh5Z
MEnrCTH1E3EpzrbqSQ+OrQwys0WtLSY4QVHUYC111ylxi/shTYLNgDB2JYLkHUz3N4wO89PsovX2
wGZJJQBKtkoYC9WsOwiXz6fNlTakP0CGHlfmWN0QkcJ60TsFsoGonjsXu9C4I9rRyXfloSatDiBs
RBAdyKXR8J56O/wWEZoUWJJOpEevWmLaKfurOlYQ6S7gm52BqQtV+AgZdlkjA66wQLH3wuLTSXGg
V0+Vy+3FVsmi5cwTS/IB131Cc9QXpzyZ6EaLG7vlNWoMJPQ8Iug5vbnptba+2FW7ShN/upsy+y2o
qD7X43CcI8M7W8FAYYCJd61Pa7/mQi70dI8QO7xAbbyKJgTcDWjuViegD1IPlKTqfUIbHItz7jvk
7pbmL0+SPm9MO4r6zbewokNPGINOssOKWnKx6SJP33RaeAPxJb0Y5yYPuPjgTEBkkAdgVfbRZdaE
UL/aRJ130GeCZ9vnLLYwgKjlMqpzWlTUm0bCzkli8reaM91aN93EiZcY1ZutIyvXBm7Qg4ZRnMEM
WjgCphZ5LQVnlCeccAOoGcYW83utwrYJf3jptaKhD4w1tIO2Pr84OviRwsyudN8FLKE35MpMzW4g
IPlsJd6bEVclMi2HGdCQPKKC8dAjcNfuAr86wo8Ap8EH6Phmv3WwN21kRnSCJvV9aEIpM0aM6cFj
lfToY7KfokpAodFpB41x9If03UwyLHEld9KcqiPjEYNVQ3Pq4OjzkejCOyG8kYIaM8HInJ6niCq0
04CrQRSJnrFqaAHqI4DyHF1k0IpjXCNS8zsDG3/oJhsRkhnuVeMRfT8iG+B4NKz8o4vEaF3MhJ7M
WJaOzAI7Wq7HUfKtJxMLfkNSC+4zufH6qLsqmznatBbV9jrE7xX43oG4AzKcpcInyfA9pU+8JnN5
RwfjmvsSbcpCTpvAsVvOSE7QNPefhQLsdo/92HtrvxkIQnS2qPacXZ/HBXop8WI5oClyNPfwY4EX
qTlXQk1gom9wdGM8aaN/oktcYgJcGVbaHSAcXhHSEx8Hm1sgXVNcVSEzi5puqQFEgvmSjDZ6l+Br
g4brhzcelCjuYBMvqdLv5xR+rF/fhxGpCtR4yHbCNUEDcFU37bEz5HPTtdOR1OtyF+d0uXQJpsMY
HAqTSNpAiPYkN1t7mmfY4Pgy6c6Q8kytID3apr5N5peUuQvg5Bh9LdiAC7CZNyOrvnc4tjYsl7/T
Qt0S7QGyLXbz/ZhgREMdeJ66wCMA1XLWmeh/GU3goMVqiq0jGZSnwQFvVCFztQqT6SZTTd9EXVcM
8nr4RWnvfQrtXVXISyZgukTkkq7CTr5UKAu6pDU3ZtyeSnIuGdzcHVNE91QVHl5CrFFxuWuG0jkK
YwBb1wF3HsL53qlGjIBZTSKtU5ysZnxM+rKjxVUpy5GZb+vRlaw6iC+p9R47MpEYTcHwbtHUn53e
guSJbQgCTrXLRPwe6fpNzmRF3Q2RmXiUaD1nNdpwhvKj88N1gq2ld8aq13KukxpZ/QD5JO3PRfaD
KhhkpB50he26Z1au+uM0HK2oRIQJDycqmg/mSm/M9HJiolj0gE706HRapD5s66lrtu0IpEwE1LJA
gVIBL6p1qFk2iJpq29uAODmt/QwNqM6yZeNEE75S/RgbnX2hEGHTAPY/ZnsodhP3nM7JJTB40PAk
BqQYGTeGDxFH7pKwd3YuMpn1FNLPzFKA6MrXirOBIQ4VX1JoZ5zq+hFpxk3YUbgKYoqtIW6HpI/f
smZYObFWXoAl0i+CE0WzKlcd1OFMBd2766b4ooWkFowOQvfAHV71Dm+HrOdDXcpfqUwfiP8D7Gpc
3DBlieghQwFVvk0TGMUNinVVyfWbKyI5WcbUpHMNAqzZVF/5hNBrBMLt3Uo+BQ6906obir2dpjoR
Sd9mVmG0fc/kfvUBcwkUUSeZo3QNanitE4D/wNI+ZLHXW6ayOU62LaRxjGecyDvlla61Br2O9j1G
eLqiFoBfo1A9AMmchMUOpjOofjtBdLO5bVnMt1N4cgEdrxq6zismtdzPDZoaIROxdRIkG7ep8BDk
Cf22jHIbt9NfuCuuw8bZxUaoMvNg2JWT9xqZ4tkAPfzgOdq9Tgr0Ji4PIGVMmtffHMqL9JH8YRew
ZM8n1ibVvVmymvfmHjsvyTSboJxWQiduIxFIIVDJ7mwQOqyx8w1aIRNnS/LoIRr1lJGXqtmj5oWI
bOsJOSlNUP0xjiFhj/Qmqq6GqErend5FyQqRFwE1bvVEqZFgnQkcVhChEW2sb2Uc87WLF8+iShvG
Nfc9plEI+CGk59thiKMNHLZpR6WYPFf7lCS4Nqj2yRVSWaTSxrDui9e20XyISXq/E8MbYTDFuWAo
iHLX3ceheACDjO/MLB/NbI++MwJdY0umCLd64yq4IeIWOnMYwpKtR77xuog/8iB8jt3KuiqL9EKn
zl1xvxyNX55Wv5Gyc3Jb3H71XO1dFawgYOqKDP2Eb3RXnmWTkYBkyQ7RPxq8xlUn3GAFqx1kB7eo
oLnNk7ehnXCpDU2JMDG+dvSBnssvMQD+QsWJNIlMM98iiMwa8K+N8GmQ7uWb2Vd64dbZ5fZoEDkT
94g6wZIO/h2d+VUIWOSUCIkb2NBWWude9GjcsnrTtiTxcoW69Bd9krk62FUw3ErqA6Bqh6kbDhOo
5iJtr1oT33fYUaNqQohnrv4ohso5unJ+zog+0xJ/ncE8hUluYJBvxaFlxmPHWCF6Kqq4bl1kWy5i
bjUvCSD9oeLIL4almfuW8DnGU/2p7L1vteRKs9snm3y3nbTFx1AgYgYCXU4mMmSapdi82vBiU9Wy
CBPPyuyx1xmiIhXf1KODCLL4YQwrJA4hZZl1nAYPKcgQ1mLTpSUXDxcvlqpQ18V9PkcvidCbewNm
KzGHw/ts7YcmLo+OlC+4hNYXOq0P0Rw+ztKVfKMMYJFZrnH9FKem47v+3F2O4+xH0oGl16I2PlTI
08u65bajNgasaZtrbr8cpYGAhGLk7d41/VsB+XCCon70w9w7ASfWdj7Ykz7Sochl3bHJ6Jj5Bqgp
a3KjmbOJ3SFFLEvtbR8aGHlRH2GlZzHp1qa3SwMcnaHd9HfhgF+kGn7lkmBBJL31NhDhbeOIp64B
SF+6fX6QLO+MvodCzIj8MWi3dmh134e0PFYpeco9QSDnhj10U/gZsnRAf4PIklc2MjBVKZ9nUH+g
aTza2kzBwoL05RrWlk863xoZTGRDJAhoWCmGXjJttQfdQWmn68Ot9J2LNtjMISein6KgPOptRxHI
iFjSochr2une14qRyQkK7LS916zqg6GIiGJpX0w3O5Fj/GYjSCgCDT64pq/rJLgWzrmOTDp+eHvm
qMMlA34jg22dlS7mKJBHkBDeIiT+vIkeOVxKG52og/vUc8WmdcpXbg9nA9VgFceolOJ5JkzIugKR
zoxOSwC/4ShC6+leJ6396pXipfSyewQ3REyV/Uc3eugbi3NUZPratMmRiMmpWDU98SoyZViZSxyL
TPU4afXbzqsvxkTWuVM4BvVZfyVycvnKqrmmzy0PVpo/zBo80PKut7RkX7StRpm1f8ngEDnSD1ZD
liWnYeiOaRTTQZC7GoIVwWJARt1q9vcBJHvKCdemFFc4Faud1SsUpyfb1diF3QaaW3mClfnXRoIA
OUn1lOUxK/SbtQZkcu3OfnEaMHPD0NBwNKXiZM/BTcOpBFmPI7/KvqE7/B71VE2qJm3IEUNAslwc
dlQWJ1N3SZNs8CuTYEtoYiJP7QlMZnnKyRPR0sHdoBJ9kanO65s94u2YQ5anPoWK3JjAvZdXro3z
sI9m1n6zY8wUQnipba/SYRyy7vcR5uKgT95AcN3VMVN+13LL07JB6VDwofzz2OCL0mM7PC4vcdlM
dJ1oqKrrOxbIUit5xMZwbmXs7apgg/yAH3gKrEQLF4WyX1+CRihgj7r+WG1Wx9Z9Xi5G6VDREn19
MNV7X/6kEQR//3X1v2USUSAN3Kw7V/yTVMuz/fKOLadDr7Z8DstxHhKB6Ijp3pLdd68XOAUonwwN
367V1Xt6kRG4124cTsSuMp1iPabjCZY5i7FgOJleexwidKpaAX1geaXLKLIcFrWc165aN9XqXS8v
vZbpS8XdilsMmS6eQB2KuPRAv6U95H6xpeNHpGs3MG0U3V3b+OZutGLwIEi34YGMitGEnCnfVbl3
T6cCTN5kHkL4+nvmYIwJmeeVhzCeKUsBA5uyUdtLG6TEOor1MwkL5tmo0S8Abx7QqCTDSQ9aQAy1
g+x0VuKn0EqK0/J/5gBWg5XOJP8ZpNk4mtOcQLniMGzEwdZMW19TXJzg/TDDWMbfJASu7eXNdTst
XyGKVBNtE+WwsDoRUFOdlr1ls5xxeqT9mnWo4FOuwooE1infBSXweaks14vaoJJiwCyJ0ZjQLp26
0sWEFKvB3uOXsSUDQy+juOPMlz6cktxexZ1kohcBsimO5VQhYCitn1nQAd1NrWuXSsFOR9d+WjbS
qYmkarnkHSftT7Ks8PjhmwZm4dXUjfwmoN7NaNPOp6hhqs7iqgB86QP5iQna5Ma2MVpWPcvFuGxK
dT4veyEm/wNcv41W55D1LQ+MWFApOJfazOrU+Ojsjrus0RUSZBeBeZ39Tc/j9rh8DyJ187++Eao5
rtA+tB6VWW9H36vBm65Y6s1XjdnS9g/ieh/o87dRWM7GirKbSXMlTFk2FcaaThPTDgPgEzoCeRnd
6a+fGbVGxK3tHh1kHlcp9lLkUvrWLVkwZVQkrmyXSleKzm95Qj6MRMjgelx+ZmTDFUmLvwZ4i2jb
tL1ZD9NeTxCPiSHoQbNkdb+XXGj0pfPsGrPrAWsg9nyqoYju0ExqvhVeKosahDWCOhwS9a6KkoZy
/0BtgQpuzSRJqBet1/S4Sg0gTMZE4xKOLEu1nkPNnL97pAFVsexQ3ZpYxfMDYKcLIa6UL3Ijv/jT
r6IzwitbNNSQKLit5nBKjnhnDy5yql3csnoehgm/Pqe4cWHIFBfMls5GoJHAlZxehUk1HzrYL9Bm
U+QqIUYeV3utAmUWj6lyFtnZRfdPLGvtV5tytO50FeZqwE8tgcRsLD196XBXby0Vs2AM7kdUZ7dw
Nag6ND3U+4o5tn4VkX66De3oisT48tx5SmIxldaGUJWY5UkYKDxNTbKdkNn5a+OMAlY6UKBN7sMq
cuxd6Hp3FG6RUvdAMs6ZMZFoNbfMQQKYOhG3OrctNtYkBFR8TTAVYs+MxVYzhH3Q9TQ7y9kloFpt
gCdQBLKYnHXOz3Fyok1IPlDkFbjTgSCfDFNCr1d7ldose18/CJtSnEYAzuuEjul6+YEeQqpFIJVt
vp63/JXlyaYRYYcjOrvSNVzByPpOyKEbIhzUrudgi0RGTny3NZzQvy6Pfm3qgRCg5TCvsXMWFqYQ
o5dM0UbnlLetvnJndSehTn4KfN09jbpIdkOmHxD7bVJmhJPicQwYyrGFtN9Vbip/wEBiPuy9AWFY
iXd19JDYcCvge2F4DCSQJW6cx5JRFbhle8pAbFOUHwh8gwtzNqYUv9swAvxiMomS6WgKxrV2CQpi
FFhJy/iwcMr0dvMckSlEdWVd2O2LLCouL7fddUXzGKkYooQ8omEJJkKZzud4oNzaXedkF6UqxAiT
UwjCtqT1Vm9Fg69A1TBPkuwj+DsxaGwroZLW29CXNZF+jHpVbSUfGX6YD3D69colS2CUj7H3Yk4U
xiMVuNSa0zdu2UrRR3bFNFDpKuoHx6Xx5arAprplna0inApzX4XRY6hDr6KYYa1ZHm1HUp9S0p98
Kag8SoK1O0Y8FRDVNCWfggqNyuNblwwpX4VJYRt57LO3KOtdxrUbOWnKRZjdFEJDWUkeFdEFXOwQ
Vcx0yzhYHg0VXeVVTBbmkHwPByC1k5fXLmVto7a56n2yF0TanlVZVs360fH8AtlF88s52FV8Kydi
WoXDrXQmT4s7wwCI5SZVOVvkbeEd2Q9x+FJN9Ni89BHImDqxuGKI8Bryx9ohuAuWFeTGgjOAkXLv
eaO9YulQrSWJXzN/DC4TFSU48kUb7VEEUzFO0ZSh/jaJkk4p9gM1tvLVXE4Qd4gWSx+bNqo3vRS3
MwMgVzB8KRVGJio8ofqsX2Btv7YGZUpyy4oqO44g2sosei/pBDhZuCvIOSNr8xJqt5ooT1DZzzZp
aBXesi41Vi0pabbhkf3gHEPS0wDSXyMJoqXQR+8IN7Zjt+1K4tbs6M533WSdNJhwVCBbacizRkKb
NgWrjMS2odtQjdh0bk8ku74pYrgIXrm1THJKVeBb7eqXwe/33cD0k0Q4uhBXlM9NcuLSX5roD4S2
ffMJkRtLApXydJMMhMsRMlfbxoNhX/lEz9XyOlFJdNT/Hkai6VjcYEIH3XGeNHvcWDbK57kn1Y6r
3cBS8femk8TITS5jaRbGb+UMP2VSyXiJSUYeIoRnoVLzoO/nVPpJ0vNgdMMJJZA1DyDCDh1EpyaG
qX3wXGZv4+TVENW47G3A9WpyxnHTODMpdsy6BwExJVHJfjEVxk5l/cUWI+8QJPI1ZO6BmGlipGSu
JtU6k1oFX2ZLtfRUq40IB8pS5RRzdTb1Ngqca0S3m0iK6tQFRY0WmHUsWGDCLNW0cNk4jnPXZHO9
K1tKx6tITeYmgNXzuhm/27PCfWcsYhy14uj7EuKKM+3D0ldyApwpps/8e/nheBM3WXqi4lqeDLUZ
lxlapvftOqPUjFQVha2IQN7EXCt5KCYgY/gMnJxrODHq8aTZ+HMtGnTIEa11n88ZUrfEIzTFwojq
zQCsBrDPdHTt4RSoTcaS56S/STXfbmftwc15J2C3uOUtT6pBJhxCO4dqFfNRhw5IbMAYJPOp3TEu
/SPKQCNJ/S0BvM9iaHk7WVQzW7TUOx4/Z480g8wOVYaWYgs8jwGTPUHsHGkOzFBlM1XcNQg+pxn2
9zEx7Ed9CNq91w50e7/+faxeCI09Ot2MLTonQKZg3mQg2djmdCTc6rFlb9loorgquPSZH3njiamK
A0YHnXQ6v0qzaZWQ8ckC3HC2yCuiBEeRqcgdmnSF9Am+7F70JqIk3KtmIdNfu9O7E6VAbCwO1p4p
smgC2ejEl00wc8ESIbfPqQ2flo0VOlsXyCGIb/UO0RLnm5QpD5WAWKxbwlNW5OpGu6iU31KNYXE7
plCQDKeoN2WNCBefocYJwFybtRfLDVTn26ZhRGWXB9MGLirUjof/0Ro7x5b2f6exIyitqN9/FL9r
7D5/5y+NnaGLP2nlup5nSduQwkXi9pfGztC9P5Fq6Y50uQlIT+c/5SD1wn/8YRoI6Wjb8Ju6x4pf
l18aO/tPzzME8dwI86TDH/njXzR1/53GjpeBhO5Ti3f88Y8/UPI5FL3pzDnEhFvU19z/LLHTs7DU
fW3Wzmkd4i8Luuo0NGnFBOjvvc/HsNGyUpsIo1wNy/7yrP/ys9Gn0l+TbbD67efq7y2Hy0ZRYE4U
dqmoD95tm3TmvG2G9I7eSLvDE8kwvqCDm6Yhm4wEOxS+PBgtVGO1KSe1vP18Up0T0YiMmYeXZxHX
8ftTf/tzX8/5+kvL3qhl3M264bUnTwiKBn/q3z13oBjMKP3PH/+753y+skZzqJt5MGS+npMbzbMe
995WS9tj6bCOanzkIfnM/UE3bYLfhkTdNZZHl41jN//pGDAPI6X6JSRQCBit4Lj89vIQBu3sZDwu
+19PXA6XzdczP5+u/u1v/+Df/fhfHgP74O6axEarhAaaG8Lx6y8te9JzLo5esVBRtRzgLcxyl91l
E6sHvw7F6PNjk7vf54Od1LFheqS8LR/Z17f4L1/qcpgv3z9qlnlDdQJdmV3i7cE8V54mdaohFQpx
7UF4iUNVzVpOUpAPkDYNAh+WJy6PLXufv7ec0oKiyA4r1vVynk7LY8uPwaKdKxliZ1X/hCUAsvoI
HO5vv7vsisG8tTtn2C1HnxeHekXL4ecfVYcS5ZShXQ8m7GgzErBSl91lg328PxI7kKtBGF+1Go/V
UJyoTS5G1iFqz3QItJo0WawjQzYnCDJhfVh2W2VcD4gMoGJPOKObo31Qhbdlw4qpY5pJNcDwu+gA
MX67PL4UvJY9PfH3yK/0/VLHW1IrPot5X8eyLuQ2tfPXpfC2bHDDU9xRlcilIkfh+K9D6pLPM7E4
28+SYkCXwsuBSi2lMF/TuaSwYUBkqp3DUuhaSmHBUgH7bVdGd6PFgquZiBROipSJCvnt2SlbdqFF
M2uqRiy32a0dkJhVWfpleTvcK/kXy65rdUyk0oxYp8LzYzy0jshuNDwRDny+Q2xOnr79evkOaw6c
oZAQv8pAS4VyOVw2S9Vy2WMWe2GtQxyQKgpRIFc1MPyizOnVh5JlZguAorlbPoW44xxY9pb/pnfa
hHKPEpWaa01exHRC4QbDfEI0NTh/1y2DSJUwLbptmzJBbZrC1YBHT7RrGZXkXsYNZZvP12UsbJ+Y
M7QQHp4E9aKW78TUiFnyqfotDy1f2Nd35e/mkuInjG0G+STNnkqmy7vPw1S9ZqyKGhZI1XMFMpZF
fnDERN2cmMo/eSN4iMGcj3FFCXNWRdHlZ8ueaQjQrmlKHhEzKU3NpJY9byxp22oVk8UqxBZiyO6H
u0zMWjUPBGCHpAXDZ0WGI5t8jh8MNyk/y/PYtKgAL9XHpSK57CmzBCdTQDoKsypD1RyTVoWOoVZV
9H42xEwQV43tjApe8KJrYXOa1GbZ+zp0Z1Y7rCd+LQ/hcHkF6mdvw6LjlFhKqC7C2Z0M5stXVTVE
cANYrjiMiftcgibafr1ZNyccAeLm329+pMVI9V4rkdD8/Q4/3+YyE7bV9LVsDXHUs6uvuuvyLr/q
riX+1xMwut3o1v4+QoAOTrInQE+98+XtOlqvipXLdnmgqOj/O4M4LHXXbgSh1QmiP347X5ezA+Sz
R00FKZNs1M3/8wpWFzqpJvsslAY9H46WDWTj60pl1YkaKgIS3t83sA/gS1qs0ZdvpXCrgUJQfwsm
iHaJmsqb6ra9HMZwACmsqGPLwAtazD3C82VC0Cng/7LR3azktKn6HYoV9Mr9/+fuvLYcx7E1/UQ8
Q28uJ2RDCh+ZkeaGKzOrit57Pv182KpqRUdX95q+PTdcIAiClESBwN6/sYJtbeKb46ln3p1DViBe
Bvm8GCeYvOV8krqwXL57VZ/C7MHKWDaILpKeq3QDTEuBiu4K8W1Qi7ZZLcyk5PkRDyma8fNt670a
Ezltr/TdDWGc7oTH8szjAOyKCDabcQbupmLZu0g3eH9nalkhD/hl327gzJXIT4FTMLZujZ/K5QFv
1Q8pm3XxqWyAOMEGUjF3yeFIpkmi6b2mk/aB6R/0VcIbj69PHm4pXXd71tk7PI6HnQ/gwltW4ySb
KDK+OCP4hVVlOnQ1dMrGSxhPr3Wyi+RIAJJNHZE2cvi6K3VWGsVIOmHHpLqyeUMTcFFdX4pS+66f
S9EnNooKz3J0ldR32zV3plp+y8LbBN59q3fPlemO22HwwCYZAJ5H5aJROfARJ2DvW1HfwAKLoUHN
iTqjZDlnK0mOS1GOM6g8ooKegkJs4ReqLMuksiltpHGXUpRK2dTqsJQ0Zs28NNTjdj1Hdsdna3CS
SydySGqlo8VVWZsMcONN3bk1UxO1n6hOrj3FYdqgUO6UrAbVH08OVzKfkaJYVUjp6nbx0f3ibw8X
6g9zaSl9/Hv3jXeHP1wNLx3m1dK9Azb80A/1Oy+Rd3d5aXi5hNe0UHzhipJY5qWPjjSjTTfx0pP9
0LRBm4ekNKRONoM6et1dfd5O0lhK13Nld1ib+IQ2huzYMGkxpFQn6I6LrJw0RgOAWileaq/9XC/F
G1HfILAJov0f15NT/q7xux6vhz/copz8rn/Vq9TNCSOFnxxNNQRLxEU21wDMh11rwXqPQAmidpJh
VsnaRiWdrhvbKdpd6Cz4qlIPNog4SKDsaK5NPuzKgX9bV1UxGoZDhvGZ6tCS+cKHvi5X+dvjA7Bk
TApxJbvc8T8+qKnuXepwPmeQkuK1jRxurfSvI9fm0sYxYIKMxOTqyQI4jQ+g6lg28uVNWs9P7hlT
sdcy97Wu0UbEAnrcVjLJK8bxPo6A2nQqE+eoBYcnUz7Zv24ulW1pIKHX4JP5sZGlzrx0KZ3Ivpx+
qZR9xKvnnVEirO2jpBz72rSpJ11jIdsGpx72PnonTr9rWoI8fptGO9shibyDZewh2YLx6yivPTyn
p1dj7rbegk3eiN3CVgmAMF7xX7LVtG2QuSSaTXwTcczn91uFazV0mJxDYJ+CVbdPUoqbwrmU7GT0
Diz1oZ38FV27hLtSYH3IvJotcOco0Tfa2TAZtAuZ8c0JK/64zJlySWgyUi9xqXQ1hGxGEw0rABgv
psq053o0o/MV+4AT+gXCi++cIEw7p8HGnCnpgTJFMH9RzOwZbSnhK3gLzM04tHqpn3q1mbxwPSFC
Zeyiyvkpwa9RLYmuG6lzmSFsLcOCR+F3mIOgVbqrOtIzZkdmINdcB92N9Ova+rhfyuvYV29i2QCp
H2+r6ovOEMwQoeZZjppXyRcjJdnIgbwmDo+CQom0BiHMy8bMY9Kb/j6UsbFXo3kq2XUJ0l6KUgvB
7wGd4mC/TPF4CojBs9ZI+LxRuxw/NjbUaC2nyREp4WVQW/wYRIj6d5vin3flqNQlKD2i7zs727Js
xlMYLMQIU7vk9wV5LXXXA1Ka1VcVzGioZGo2L7+vlK4boN1//uZSJ7vgNdV6QJ0i+5fSOjzH6zLg
4CerBXVUDsgDI+1UnLt3bWO/qlcuwLnyxNywPF13NXlFxrLY69TxBpKqQq/91TROwBOF+hJs3jXK
reSQJJiCjixV8V8Mu+OsAAC+yvgHJHyYHBm4lGdu0gEWGBHd8LyKnAvK/rKBHKmoaqiz6TNidZHB
jFw2A/haJhG2v0UuqL4M4I3AZq5jGIY9866G4IUAvL+cctD3k4U9s4S6DRXvvu4OgjS57ktJ2khr
2a1DUBL/q2OspqVbRCX/z19hzH8hMj/8Pv747cf7EOufp/wVYzXs/9Ety/Vcw/YAqyiy8l8xVlO/
BlWJxOo+SWDbVi6engrFdkhqEW+1HA45LrW+bQIBMNz/JqhqwKH+EFV1DfIzLkwMywpchEsI7b4n
Lse9PY8liGteSFAdYa3tPN57N0jfjTdRPMDV0hCuTgv9po5/DMNKOjaLnbu2mZAnN9vPYQU9bHSi
ee9q4QH38HYHk7DWQAf3Loiuvm1YGplI1WvG/MOIxz2u8N1uGDo4oBgrrjqueKO2HvPBKPdMNT+T
cVl2QRrqm8Aon8KuQhTPZ9oVdfcjmByzAmeytjX20WuSAj5kZLZidGPS/pWHtblD0e2Tb0XGoRnC
fs87KoKPM3rQpEcwiZqOs5JT7Xm4uzfQjp9AYb21eFZ8sYJpDw78IfDD7jZgvrS1xgnvcC1lOW43
jzGeoPCoURFDQv+XpwURCqWInCWTZ5yZPZ5g6BRPmo9nhgHJE6AVXDgXZLee5qg/IRWQFe0WL60v
A/aTqbGeA/w3UG2uv1VV95Toyz2GWfF2IlcLbnA6+Yz9N0kLQAld5eds+qbcyW54JLodaA5gI6vx
EkQjaT91hhuhAObjFrkxfWRAmCsEW7g+RMo7APf9jFY2oocjjOInZ01q5FmLbkcQcUoOBoA/HFhs
vuz6j2EwTm2lo8fZQ0mOknK/4uGJwP9vrgbuskNJK48t9wxiJnxIqo1LunPpnMdJR/qqzB5ZN6LT
Vi7z1g4m3Aumb7NTNEctjHZRmnjISk1M6GZvm6ZJvG1T0tBJmXe3K7gzJ9PBBWIeuEEpEHY0fhbx
ZAJLt4dgU+kQBYhOlR0RgN4fT+NQpEDQIrB3Pa4H6YqvyKgZT3ULQxWoSrrz2+DeRZAQblJGIJB4
Gypgp/ApSrXkPs9G7AH4bqo1RdALiE+Ocv1K+HWfTyP/A38ZkMIuMxbrZp4/oaRxDp2qv/NefTOL
jlGHjbI7/OG0Y3jPK+5nmdjZodNLMOopaFvERyfklPQv6PqhrONjxVVm4XnVA+BhOOjcaBFQCGzJ
HyxQlBCMWwQ+GqaIk/Ulq3GGjhAPbB3wnkhs5l5gnVMmpJsytNetYZcLQjrR5wAmLxwpi8e21+tt
WOgPZjx3h7gzCwQ05vG+VcRysGeHOGE2NWrZvHUbKz/qFjSfyUHUtUNnjbtGDAsQVjTlzg4Ia0bU
rvyC8W5351cV0vXWJyuPh2/NUL7mUflZ1zWms2PuHAkDAg6dz/NI2rw1tBqPtNbDygT7qcWY1jc3
QS4ELwbth2YhmzrBhcpBKO1qgzEE/++joWm3GQmmhzYZJvzMNKgnCalxFFchAfkVlKlxBCeXOoc8
jK0Hv8A8yTaLoxqucBktLMDQ0ap903Pjvtf94fdmAOLg6eHd6qN5DMITp3UD9AzRQGaUZlxtda1H
5FfzQV2H1TfTqeEANyDpwZmBQOwywIN+b92AArS3qzbnj2GQdUeXkMJtQrgM8d5s4sUKHSZqu3Hr
9Nq4c7oO9++xAhHmxuY2bNG616CM3eiGw3RyhAuZFlB1vTB863s7/TQUFcEZIjRo5tubrHD9U6Vr
hy7q1ic+Z79YfBMmyigJWp4EUoo7rKndyyZP0/vSCW87D2mtkp9cA6h1Y0x9/xhY8+/MTJxX2Lw2
zMd+B+9jPA/YHhGUZc2mu98XrbYPPibpjP2En+wQPAWCN1tDRTdkY6nSEKuJxnVfSqWF6BNgNiKn
l+PI6xInVfty/Lp7aSmVngAW5NC7ohya4VPsu9l4ki6kidR/6BGTHFaAGZ5gP0y1hh2UCWkgRqmx
WmJeipoyIZV9KUkj2VzPycRMVQ4zT2eFej10PedaJ2fLAdb0zPIG1pSLl2ODKpV/fwea3Jc0uFxO
enlXvJwmV7kULcAk/N3R8lMf5mPXsi99/O1nvXTx4XPKOTNh8M3ste3m2u+1XdeOr4sTIXF5/R7l
tMsHlIbXS1+/k4/NpeG7TyfnvLvT6xUvZ77rXjqFfkpO4HqHdT2aW1w0yXei5Q74T/3WsgE6jjOt
9P/uJuTQ9UbrwL6tcwc0tTF/i5wRbKF6LC6tZhuKdYh/ZW9hC5b1rI1bM3TuUxSioPhHNgjqZNg3
c402ucHafCEWn9Z5h45vqWDAUns91JP6OrihBu6O1td6KTnqZOnhevTSSxcpkMi7HkF+36Q1WYq5
yZozTuipzqI4GVWQVYpaw4Lwsr8kGpgQRMK37yrLMBtvs+rLpYkckPPCeDH2sz49YpEeMA5oLmuq
IqiMXbmsDP2EWHI/ODcqLCZ5SSlJKhBtLuXznadbE4ZGtT4kQTgrOW2wQGp8QNOUoaA2H8zeNPl+
q3OLJgrvDn4z5sDlrd8Fm64bf/e63xnJcYcnsp1rCHEQciHXt6rNooKwsnFVnvXvdq/t5DR+DTQT
kZsgSjEc57kGEN15tzZ0kkSffwrEvm1BE2F7HwO9saZvYeG+AncKtwnYdO6Y50lSUJIpk91m7jcI
l5VIy4MdtlxIezAb9AAcaOClHWxuGFuCwZdNp9D4fpVFKMkUYwS/ADU0tbwL1PJOQN6yW/ercRgV
lwjpqrNsJrRsNgj1oCiBfHwFc9VXxBxEFZi6+dgPsOiWjbcCVZ1C7ziqbP78jw3ean/UhjPt6qqu
qhsMdZODO6MXMnXJebGwEFg00H9z7W/dPNSOeARie7eWt7YdeOum1OD2D26VQY1j6gghot02pmGd
PK+zTlqkQdmcUuznJTvSmggtT8h+umPzzajd+5YZCa8zfqp0fikMe7mNYf2bOytDxAzufriZYje8
1ZHIV8H8QIsNcLpnzwY457FwRvSAkVySOpfECiKcrWVVxwsRwMSqIFdho5J1y0kA9IBx/ywFLslt
1gT3o8IGym/Ak930R1AgyPeptJJ8/4Kqn3rfAHb8ItkkXcUsLzmmMLeORF6mg9yDZCIuHBsCODx/
agPNjKkB0zxJ4wge3mlCjFBZgwPjUJzrq4O5mPzKJlpiDMzRf3qYtBIBNIAsfPPq+b4QvnRzGY9p
HGyuGdlrqvZD3QJOchvPEf4WajQMPDIpWrRHfJzn+krqebePbQ+6QUCdsQ9Qg8s12yLpLNlcOAw1
/OVinbAUUs+UfDx54D4SMvzw1o7hs0nGWz6wlK4bqeszzdxBUfkqTBTJd7N+hDbSm2QWJOktlcQG
x5uxRzZBPrQ8QlK6bq78Gt4mTFexM5ccn6VCjFcOw3V3yfVvUxThFbvoT30yOQQeVbLvUrTsGccj
H2GGRQWMPuT8PuxWnb0vrCg89A0IFkmpXTeSeZXdyPSbA4/FyZ8sUmrZZP7e60u7K60Q4IPaICtR
7+aQ3wvKb3i0kZKOuuGPOsngEqvIknx/ghqQktRdd/u8PHVmC1PQsd3D4Lj7MSt5jFbLRE/Aa8/u
4Jq4j0EBSSeTcGHkGN1h4Z0nH8jmL+3AVt5O+tiRS2IRiAuNmW9NBAr5Z5G7NzWM22zgvbr5CB4T
VCXAfcBENh4gizlgB63n59lKcaBLP01Tn+yirs53Rmu3N3KzCOdE0BfVgO4r0L4KnF3+BaCkxxL6
eY4GNqpIUXQecPJso0U7ytPRW0W2h5f1SaAO8sNL6foweI2VnuzXci6VjDF6trNaG9k54i2VdQra
0jl7aqOxGNQaAIxORVq+l7daMCUnxMhwGghQZ238Y6LH+zEe3oY60PYYHaIHmYNrbMYYMLRpOHfJ
gBr/Gk/pGSmA4eB19XOTAT6wVw95sSSHIOLYGGE1w4DTFibCJOQgjHkVov+41R5jPTkadXdrpebA
gmDCq0xiprCATnaoYCOyb8ARvwkyXrUBolWnstTHjW34Daxpps0C6ZWcomfiNZAP2psFMbo0x4cc
NdCd1wVPftryX2rbT5N7sFj2Yu+mercrqhFL8ZGV4rUxrZW1afS7ovSQsIBtXcyA0nugGK5b4TUE
JkrSQ5IAio1Kwz/buKsNXf8zR3VJHqUxpjdd/ykeGGvWNfoMyzeErRJV587+udraQlA7Ms4F8i8J
04a5hNeVNONnBxoL9JsyvBnynnRmtnY7ubESEYzDkJl3VVA9tsQFdvrqgTL4I8Zj8hyj7Ai/ftn5
E7LF0WTuR98FfASxLlJZDtmgjwUuptN/tztQEH5LZrjTX/2wSY7tKYVMiSw+GykNiggRYmZ2cm3Y
y9746PlzCs4qHshq4yNLFhblWGnAv/c2c3948G6QjyO9NerhduwT/6ij9XH5bDEy7xt9JtWNlgH5
M7UZsak7IZeTb3N4ohgXfKmW9i0i+cNiGw4b6XC+Hjd762M33y0ZAXsLQYb7tAdAbUE+8HveDvLt
FJJZBWIFjBzfL+gewOQkfy0l38eohHfyX5WBSnRr3XIuND0+SL2pktpSum6kmXs9V/al1ywp40MN
WEwav2snRd10s53jun9czpW6AvmqpNSxtHN+ZXox7Ko8J6Jc4fpnLzaaQE76Srp7vQ9WI3tZ2nA9
ptNL2gbazjJLnJI8FULDSdAKlfMg+oLOEvyMpuINzgFyT4owCg3ZRSloxONkbVz48PWXaCgPhW/s
CFlgOxNDGUd4xLxprDGEKz2fJ9wGfoVzR36rDr5X2PnACyKmFKJxsrGRm7ghkNoCbsnm0zSu2stq
xr+M9IDkh/29s1CC76MpfMTvrr0PDQ2WRJYsP7w2uVvnyv1sEvs6EmIaoI054/dMO8vxCXWzHaDn
/DTCtX/Fk/uzO6/4osWICyRF6D00Ud09lN2AEwohlx+xWb2UZqjfRTn+niTwHdgi0P7lYAdKch6y
H12Q5fthdXGViLzyM6rJD9Ir3xqPOlyY+yCppkeHuDDQES6HYMe3OMX5Z0Ld9YQIdbYrFjxp9YF5
PYp+Nwn6X98aY0ZNoHQG/EqD9W2qYxzf+ZBLPyFv3SUWGjmN8cTqR0kpq5HGxbcEvVWUWfQ2fEZv
xzgPM5ZCcrcrMYU1cLOvhYZOrDf3xsHIh/irg0aq3BXWwzNKD655nuBVPztoO11uF7uz/ibpE+tp
jBbjrrSW6NLl4tnHcXbMtwUG4rFaqmCfdf30Dcjv5cy48tNd31nWqXO87HUY5+9yKT3Hr6GIwvnR
XArrfnX7aWOrbwaBsAc/15vPRAarW7Tm0cbV3OgHKmPy2e2GxylpOxRDJn2A3LS+SIcTvLDN6Pj9
Q7zU7gMWVvHlB3QwIzX1uGNZmOW7bhiyk+Gk8+UHRHgpiBGmWF3IUogzhEdT95zPGNncSa9r7CFe
rB6xQTlQyGMn36Xd6L+IRpsvtr4kZ0SPgq3cfgmDtze96i1BscVAjHO/NLV9G3tV8JxGBFiDxSp/
lYMNCyg2v8yA6/YslKMTbMz5OZq1+dJiiMpbzODTr1pip3t7aQFqMSA9d5qD271eVL+S2T6g87t8
HZIy2MVWs55iFR01KvcYgAe/9FOQP5vtPP7GbMvcpZHlQwUJu6el9wltqn6cpNqlkzZ+ywFwIXfl
FMwfyvipbSO03lSLCLWoSB9DFE69epfVxXRmYWA8EiYucKPn87Rzt+nw9PkeLSY/d2jyoveL5lFH
MfvSh+utLNsd/ztgwoCUmZHe4QoXPuQxdEy5ygD7foTA+cPvHPyocrvHjyrRH5yQBJpcZWYMCFL/
R15BWCpnzYJKGtcPXodin3SBLpLbWfmdNNDrgZx33yb3PQLpipoZXlp5002dLt7PccCqNnC9Dhhn
v/IIIpMxjV3+C81A9bGHyoAJbE/WvWVP1X3OtbZZOyG4Wm0v99PogHQ1LUZtsw3vSBjCZ0JY+Weh
naUHY60tpR3dP9RjqyMnHOvYKOfmj9H+Ig3Ami5IFzX2Q28s9Z2tiHewf3V0j/l5xpEwtVa3vzEl
JxQ59fqLF8U177a1w6q4HF9WQAE3o+E2iN4HWKUO9o/GwnonT+ij4fk8l9wjhieJ9qb10cultyB+
rf3KeQu1XMNW2s3OkCPtBx4mVMZiP/yBUBcSC1w4Q7MKeYakeUHyaTxWWQjdusI/rnJJaEiTEoOk
kuDsD9ub8BnMmvbBNOzpnDmwvsyxbr7oefMkTfn3fBqgpL0RWsn2MPECHL/8+HGq0MFp9LL7aYGO
t9WFLRa1CJC42rOxLOaRyZN2WF0rffUiQtIls/zfCp5KPRi176mG+AqmFVoXPcTebJ/7yJ8hCvH3
spGnla/HNf23UW+TN3gzzX6OZuMEHal9nAGRINFYq5nRF2m5DqGN7bNhPGOHEJBWR3mmH9vzPDTD
6+TBJJNmGOnuKjtYviMM1m1HfBXvJz2K7+ZBJ0cWevHXdcju5bMEdfAVTRTrsxcjq7iWPkhrHSUq
wwPRgaNm/ssY7+ULaljJ4b2yts9jN8E1jsfl0GeR85qgBHj5ukM32vukq76HOmO1bwbTvWdq1R0q
9OXOSbr+q1EYZ+mNSN2PJC55TxboYHhhXhwMba5u3TLwn90VW6C4tuxfA7gf/Gy0b9lghdupxyqk
dIz4wUmzBG8CeI2F/4wHq/Nr1nJeiigYPVoF0kt1g7FAWI3DFzjc99JX3Ot/ILKafiK/4B0Ags9H
nDk1HtsBtIrqA9NXUumhgarQOu5WN57PCon8CHVOJ4rI/chGdhEjw4pO52FCoWbcyWnqfGlhRaf/
1SltJDP/Y0b7/7YJfKx/SmlfTvkro62oQbZukKj2bEjf9ruMNsluZJ5d3fEM04c0BDXoT9aQ5akE
t04a27c9w/UCstJ/JbiN/4F75OsBZCPDQbH5v8pvuyo//0+socB38PdQEt86onm2Ikm9z28XjQc5
J3OnO9/KB5welZyC2sxztp6MxFxPJhO9TakgNRf2nMJ4C4UulJLaJGv+pez5z0x9FqBvpYAzAmOR
EniYoiswW1Are2ZefwJmrqgZqfOKicm+VGpNNhwCM77V5zTdR9XyKa6wXSPfzRRe593fftXN9c6M
e5ZcihFx3eClzJpP9gvBko128cU2V2/3DosiMBVYeMRenMZFYcfAzk0wWrIxmx6YuQC1SNb+VcTM
6FeSmR0rfaUZIYfHcZ3+bJkWxIo3eZYu23QciAWaKXp38o35S94cccPZpb4KBkvd5fDUFIhnQnKH
4s5SSWLhvVo5XXfBOQKJLLU4PQEUyNT6rVwzR0eRkWI0MYe61Mq+ptZrPsLNeDaUg66QwYh5KRTO
dYM3Nh88EoBOpn4NHH1JYRW1B2KNqK8kGbwxrVGbkOyPE7lGyXDwV4Lg2mpqzTdnsrTdCjqDKVjz
IpFvyYxdY+BSSgYLOYAPh8HNh6gSE7Dba7PxSfJZWa+YBNJQ9s1RfZHvDl17f9fnJZG29A2x9aUw
th+ufgnDXyulj8uVpCixejksm6I+1AvPWqZlJoo8vnEpaXZvniwnLyykLSjKYdk0a/7dt/Vwd62S
UqE6kJLTgJEuq/TS4lp/PcHpWL1W9UHyIP8mBXLNkUjK5JIikcq/3X/XlRSTZkr3mWN9up4ipUs/
H7t4l3r5l2Ia/Gbxvrv9eIV3PeXkhlHbwkjq3dnvjv+Hm393wrvi9abfnfq3x6Xlx1v72DJxUc22
c4sgNASDa+pOHm/Z/Nu6j1nRyylJbpVoDP+VeZVKSavJX+ddRu96hbqrWpJ1klu029k9mAxp13Ou
DT90Kwfc9TlOaudWovcSu5aSEEauux/qKuGTS+D7X4rS9EqvufZ75aBIv+8oKIV0Jy0doXb/56tL
w+tlHBtb52HK91Jl4oc9fpXiiJMe+b2OzJA+eQdhVwkzbRGlLOFdSaVs/Ny0UQaRQ9JKai8Bbm/F
e6dr0mlr91o6nuXQihDW+ipF3WHd9fiuG9NFq5eVU7a9KGhd+tLQLyD93CbhPksqZ4vZ7D1KiFhI
uvPPpLW/AZ5Ew4AkUBkX5mZuh59ZjjZH2yPgO+a/LZO+KZBTRoSwQzO0RnFl8pNzjZvWLp+VinmK
rdLJ8iIcMCABlbx3UBvHDzdsGw+ToX/c5eVjLIoZuSRtjOsXb1VJf0mAXHb/bd0lNi3vYTlNvRnk
3MsZf7N7Iex86Pr/oxuWxsMBAOYlP4T9D+8cudKlKNeTbpCP5L0vF/i3d1LoCavupTq8vxuoTPva
XF5qeZNdI+xSuqZiJOr+sc318PW8a13d4M2EWQFfzvXwh27ROiPiKJXXNv/dZeTOrle5diN1eEh8
KzIi1pAZITGpjPKVWSN1sssb/Amz6WUvLaR+FEzKu6IcSuW9Kud86FF2C0lUy+FLSzlpVZeV0uX4
df/SZ0xgc9EcZP6MHnpRpT2gjeSgJ/g9hox9jtfiriLLwuwCLZJ5QHql0yfrxmJGuseZYVv5mY6i
pzUAYQPQnsb1z2x0V9w40Pnn/dzvXNaa5G+y4IAxyF0XBNVxJKIW1OQHssz/btkIxNYJrNrvruYj
Jl4Xt0hKm5sqRMLV9l6Q8UU9G+ofAlLNr3RVGurMMHYJOCk3Wp+QT0fwZfbx+0N1JU+aT7qHUGdc
dV/zRPuVFl1yWAwksKrVeYgmYhEpooqR86ULyuCAEGywcyaYmVl8sHFnQxafWEFejqyrl13X4EAR
VuAiJxeNR8zvnHDCeSbbF/WM0OOcT/uS4B4L+qdQS/7AghxzjhUjtNR171giEKidwMp1WfZjyRE8
dvysxMN9rrbICpxywJKFlc0PRVLf6Uu3q5i7Kyr16zhV6a3T7IO4Jd1RNcGuCLR5Z/e4KYxT8gL0
VNu6qCXe/BjLqtjGA8rri6YbextMG85Q69cqT354/WrtDLSHu9chqp8amxBQc0TrsdjVnhrnnPiw
tljngZ8iUp/o+Kr6CD4OIdY43oqRyLPt5sfGReXINFsTdW6wcgiHfq8mNCx81C0YFkP8d2Lr2bR+
y8fAgsQQj59zD+xbFi8vRe/elQkeFk44bweUVYflOSoiFAvrc1rPf9SFQSJVcZecuhn4LWpAraj0
3eTxst6EZZzc9kTbcdPFR31BPLJnUG10q9zbwAqLAaAdHu3DxmuCX6lRxQifmv7dYqmgFSKITlAl
xBXNb2P8jG9BAUU3QfDRRqGprvuDEeJdEyEeaG3QqGHuD9FkPyR8LHedbkmHfEOGJX0ch3p9Hr76
r3jRjQdyHNON02m/a/ExbErwlLH+VgGAPyCxiC4RKkvdaj2hn7mpSqSH0KpB0goNbwcPUgP76rGO
1xtb4UB7H9nT0rb20D2620bQogo32vittyVptNWwbtiGgEsnhTK1gv5blJFpVfhTSyFRcY0fdZCp
i8KoOsYZvaBRIVdrq8eBKALJFUD5nOvfiA6H+ynI93mhFKMVArYHChsAiS2BxjpDaOzrmsdhFytI
rq0wtEH21ChMrQMCaOMqLClCnVi8F3WAw0aSbAEqQOjNWdnYyhcefiZ/HmC7tcLv2grJaytMbzp9
69f5mUhVu+sSWICDCd9enbEoRHAMNLgEIlwqrLAPaDgBPNwDIi74f6BN3W5D4MVdik4Qs32yC7l/
dhUGGbzCTaZQyQHw5KZajLOZprA6EajEisX4NSs0M04x+caJlvppLt3bZQ6WY5tjgFD72GjM+fBc
869CRaAYedtX+A4bSfG0JORYbIuIW7H4n1eFr9YV0hqb7n7vCfoaGLap8NgNwOxWIbTX9VQIZHtR
6G1D4bgHptCNQnbr/qmIY+cwW/kTBDOE1TJ72REj/BxrQ7lv1+U4TugqQkNC2B3sONDtblcTbl/T
8YfdIgc3T1DREaFZUYsEfQ6IHeniducASx8UPh3baJDqQ/0ZxreH8Ltl34WNssBbvltMRlwLm0Yb
DhMJXrDvbksHiQKYRgDjO7vZG/4ZJffmFi26m8EZt4ujXMtbMNHA5L9U2FFYE/Ep/AFBjtvdPUKJ
SMyOfXOjKyWKFTlAgKDz174nIOuk07Hmx70B7PL7Ooa/Y0lyT3zu6Kbza1g2T11YOwfygwiJNt6+
NjQwE5ql3cxV/wkpMh6KsGqhbuXxobesVwSnyMokwS34oXLHULg8TagpIe+rHUYMKLCIzwmWFo5/
U1fKBt2r9wTYh31V4LWbw/9q5ofQcr9i7WtsyF1jzoQ8ZFWt37ZLab40Xv3Gvw+PoHYATxzoaPiw
1wfhvpps1qMkFOH/RufUbA5zSw5YX8pxQ+b+c8Lf9DBYP4zKmAmgAEsyGg9cX7K+zoBqt96IncrS
x7djCsCbLM1dFhmfjAGIWB+Md7rzPcjD8lCb8THobVSgQsKbRlu8WhBmb9BLjjZamaGCjw+IG/TO
K/n/cfTRVX10m0Y7A36+4Z9mHZo0WW58VAYalSPriuAMGMe8cdCd2UXu87jOxjap+U9OYQduotHM
29l58of+gZwPACmPZ29CFfomQoE567/gyYV4ElnhkOGODPt3FgjVZgFzEfRBsK9wF7px3Drb2hlG
jD32KWSc7NtWUefMpXsiL7ZbUjt9Jja7ZbRLwV4sNlLDMbCcWbl0eIit4KMCWChFSP9QrT38yxF5
L7jGGCyGb6u7VCS8grfF1NedneNogP7Bpl/CH+3gnEcoidsJmw6SXu7vRZtrW2/GNot/SnkMWQlg
eWsCtEgMAJFJu8s9NDbRbLGbMIAyEBj7Pm6yXWokqLa75rfGH4xN0OLGhixjg7am7h8XlOxAMVbf
iKgVt+vIjAhvmT2WBJ/ncdm7RvG5XGf7Bn2PYx7xC3s46yIfvd41PgAOAvyfyGPhym2BWoMR9pD5
1bQbFye7aYwkhHBQ+jfrFO2sEkvkF71Htg39yL2XojBS8d/wMiTvGUh6QEU/oDvtIvwkQPmFT5aX
R7xuMKWxM/3UgPTEgc48TSQ/j8mgwPpp8hYWKZpjqfbgDfZPe5wRtV+jkw75gicDMVlTx9JtIRXY
avnBToBhu8tdqL7p2hgfUMpisVQz8k39xqj7aVf6rY8eZvJbbSTpBqIdAlZJ3mAxCYqkrfAfx51a
Q8uzPgxp+cknQDQwHqOaFezjDplEvImR4nXMYWdP5cMQ6+4usmoQfXr12jFzaBq33fZ9/xRYTXsT
jRZah2b96Ljmm9nq5yo8zC42u66FIZSn0goDGj8NSdPMuKMRP5uFRImRb9YiukvM8WcN8x4+p78n
u79AMvVOMBqaO8OMX+wZ+dcl7fcIEP6WzW/ulJ0Wc/4jn7Rl03iaeVNGxm2H5uDGsjMP7yuAAQUA
y838h7UwgOgNEF7Tsz/7QextLJ0k1+hjAODj9NJ4KJWXZRoAm9GSTZKV4W3DFFpvq7u6RnEc1Sls
W8dN7iFu6mnW7RDnYGyyO48rbtahTdGUQZnabiz9tvHm/VohSckYtyvITt67Zfri22h4e9iYZgbZ
cJ8vLs6TfTpoLTMflJpj10Xq2j039bHMl+Q2sPRt1N1mzmSc+2Atmc83mzydAYxm2iaoauvA8oFc
z/cJOenHzlBDZ15moC/nLQrkv0p9YjCJ0arD+m+N/E9zcapZ1h3wYT8sEdBjvpaX2QYBopX1fWTp
L+ZUIAmql6/OMPwWdWO20WvoViR/8jSob/w5Nu80u9npiTkc42LerQ0KxFWcxmeyzA/ZeFrmVQPn
YHxtkzhAAKJxd2lW3/EeZLqFBFDs18rFFT4lFBUMkOIaSGyHWiaWJxjN1wQQlBeg/n3sSUXhMhhZ
Q4+xQfVSBH5ywNQek0cHLKQS7yZLh8NRuCIwmKTrTh/Nx9Rtn/KIl3FsabfD/+PuvJbjxtYs/Son
+h412PCYmO4LZCK9o0hKlG4QFA2893j6+QCqSlJ1z4k5fTcTUQWlTzDh9v7/tb4Vm9G5iLqLHr5W
lnKpesX4omYm7cQDFF0VaCa17il6GyecBzTFGBzZegB3Z2If7fDFmBoVE5T2DNEkrLReQDqjoCkK
nJCOIbkqYczI5E4oROORL3ah1YfHrKmodJNw4kSkMzpd5BG/m1Bp6EGEtnJ8pK/qb81qcnt/PHtV
IG8yP/kStJO/zaoJMyfzH4V6xWOTHzVFI5WtZAezRauDq6PcMcALq2NMcGP4IPu5Ae+2f1cQT5l2
J/Zg398N/5FyPDzXenzvYa1+1oOyXcWonRlYDqrbCzqiUV63Z2MdQU7b+Zp3pN94Kppucu1W9reW
dE7t/rs91vGZytEm1FXtgO36XMfYzAFw7n2qwniPsmdUbxiNm2mWK+2NwEOLYbdvhVUAkvVcZGkv
nRITE6EZFG3sUHNssPJB0rzOSENkDMPRGklcLhUCOAwuCoVpvxjEO+RR60gYp3Sz3mrAKCwboVTt
+XdEEH/OQYP2wnrU6o7OMpNkRzXHB7jDbNX2UfigxISH+s+U40sn1yfO0uGK1EHUWpGbKPnnXFOe
g7w/SbnpIPROVqOVOUUcTpdcIuYlbkSw6xRN2VY2m0wSdxXi0psc6d6tIDbqVnpHggRxsi8P9ZCU
qiGZW6TzY8L0Cxxcfbr/+S5f8YJ1Wg0BfEo+aXmim9TnZjKHddl0azWY7uvyvk60/taLftuYlQJt
m9DAfoo7pzeiiBXxH6Wi8yXHYxQbla3pdh1JVkN4ROELiUJP6BAP/l0zL8bEuwN/bmUpDVO/12/L
gnLktAKWwUg0N388lhljuZ3agEP+r8faicQj8v6UbWlJTm7p3jWdFy07Y2GWNw4KhVM+SaNDqkBn
nReUZgFrjuboLHcJ1VBvUWWGpGvWHw/9fLw2tC8hw9/D8pAllcotKYZpnfZENC2PLQtV8ZR97RMm
t7zklydIg1MZvvx8RFdyaJljnu2XL16e8AKiy+1GXTM5LdbLQ8uTYSxnkCbH++UhnSiHi2lK694P
ojtqhbkZj7dGiPCuL4f3ISy9fS9AcI9RchoGXbstC+Qu7SpvDH3z87Fk7LKth25jFWPZlJCReepJ
ldpDrMf6DSqp/vHeNjRo56CUGjE44j63AjZqQi7JpBfW9uN+lc96mjzRVsXyfFDoCiOj4RbV1pUk
1MlFN99z7LTazbZj6aqHuMe4o+JI/VgwtfpKSO50GJHNSIxCJizemcrF4a/XDTHKgGTC8rh8kCnn
xtFPwxsxKO2FjI31xx41FRCwB5RTdpLW15zRF1Galn+nRPl94fnDcXnZsjDKXEHClRW75e7yWmFl
zVovsZMs71oeU0bUwFIen9EtDmRZ+vYtyVT7Bq1pOqhq+833Kvu2PI4Jr7vCoHK8yJL5O+aXee0I
GVAJzssrmAXeZIBulG3Y//IxbHaSbxu3ssjNW5EFpSsCC+DsMJm35QnRRPVeLnTEn/Prlif8WNYu
ZQKwOIrnTAw7aDZ1SqBiF46M3Dr99PO1QVmaSGlrc5soZbQhcsnHoucFd0WmW0htxthVTQ9QsNmU
YK9sqm/IsEMguiy0pm721JQyJxgG2fn/uvlvEn39z+zsVF+yt5cmfGmbXz3tH2/7IQAwxR8mzX2a
+IpqqFBD6fL/sLSb6h8m0H9ZVk3GHqZt2H8JADQc7rouVAikGqzxRTbwQwCgyX+Qyk0bQ9U/hAPi
X1EAWHPI968CAM0i3sdWZEWzhKnL8myz/1UAoAN8sg3CfSlqyDs66j4WnvKkhQwKA6BRK71pnhrp
Pa7UT5bcYV1nluVm6HlXcWQwDZwHIqFUW6vOyr4wd77KjfVgdVZ88DNMo135PrTJqbO0miGqgSOa
2Y0cknYtZQy/iQscWw01nm9zt/OI7oNSnhH+s8oMimHZRNZmS/CtmC4ikO5QqXMlVs1nRAuPJhHB
eJKBrPg9VzgE6+ZNdqmwksdXEGDJkJc+Nys5l477HsS5eI5EVhCkSkbs8OhZ2PVxlt7Z4yfiDx6q
Xl9LE8RwWHFBZVwMPfre9vYV/du5R3o2NLSE5eoSC9R0RcPsuoWfuSq66mkKigcqDp+YGHytk2o7
wpaogWBT5jI/a2pwa834nTxTEGd68ZTk4XvuNyrVCn5m8AN3BlXzShfAs/idYp91Rpz+pOVuQUaE
mipbz6vRD2aXxgZKLrCm6miu7IgIQkJvBPBmhOQMzTM0XZFbVdY+lPnZoANEjspbIk8nOtv2XKJF
VMdMOAUY45kx++AYBltVi3eEozpxkJYruWQdEvxDszN/J8+yL6WfE4ItlwntXhuMb57ZvHgV76Mk
g5UhQifbp8cwSwkK95TaMZY9hYI7FptvgoJ+pFUFoXnEEMWDvzdKI5wrWHco3MmLJSZ6/mBMtpaz
bG2vll41tM0k3zpFojKFGKwvEUUBiniDtQYFelf7AGAARZLEtQrnqPCYs9te75FcdwP1KGo7Yd1f
2gyFvMpcqV2yhAuDDY9aHyAebGiztdYQ099rdSI3L8p2eehfQpNdh/+3DQpJpzXnWlpufqlw1B/t
xH/xEqZmTWU/RJgsCHJiioJBLaHUHSCmruUoWgXEKG00sp8ZcI03qRMvSvUiiMT7pBAiKhI7cPy2
kBlZrUvb8OgJHLRJjjeVaYY7GNS9VdEjqVnXXjf3nQcAHivfcrB4oOtXcoCmqxTaapLfC7OT12JU
7+Dxh4gc7Ydy8L8gyLnEIduXULBU1u+6kNq7Ivy7ssnCTTx6yVpLSSstM/7MYuNHlLxGrxj2c+hA
560gMpGiSF3LZhzl+J+AzzUrNEkXRjIM3LDUtIn95oFuCdNPhUKPIBu3iSa/E6I3wL2YD7wy3ie4
swiG1S/DGL8PNgF+MDss3KT5F73fBUx9KcxyJMhfBOIS9tEB2R/Bz1p10np2EbMj4TAFwEs+ZkWi
cu8/iby21k1udOymWCerunrqI0M40h7AMPXLhENM4qAjk2BbFunJIzsaCtKDaVM/6op454vpMMXf
YyCXhL+vlJLfmlrHuyz8d60SayYV1K4f6LFsRCxuxIkUK8vkoKk6UDRBSshDnu5LbQAWlXqEJZmx
mwQ8b1jRd1WYtcO50SKiwnvKqmDctWxCUzMflEqVVhZxlTzDiJ7GEcOaAWepwfkUFT0q4IBavt4n
rm3WT2bM9xpYfUCMD+AKxpPF2TM2TLLWi1uGCWCV1pbYlClRnkWcfpdmi3zUlPsUzryTmaDIKEYn
Sq27hV/KDmhqp5CJDqXN9alF7UUmYknKKkE5K2W2u/UVKnpbmY/ZtiBLLTQvQ8TJMq+qZyW33xXm
ESupTgjFK4e1VzKWITB+m2vSkZiSYdv46m0eH1W4Il215A+yg881rXc3NnPKM71KW4kAtqzN63VZ
k3hEuXJD1S/jYgCQgh/C0VPr7JNFjwjesUP1HpmNOzQSjuNJox9ATLscxe8qNoZVIGU5ziUdIyFb
sNN0Bqu+QdRtlplOQNFdbvVdbgncPbpTnuW0gtTXIvnAm1HPZkFObyleFkSTrk9u9bb3iLVnzOl2
IsOjRZlt1Wv2DRT4RlOvUsqmkLzspBTeC7xWYENIBIIiIrQwuVd7tlasP/VNnzoTbI4NhSx7SyH1
e8GAHpOZ/tBx8V0ZKm4Y9KfE2Shk1WrsLvO5xK+Vu7GKo7VvN58ICbmXq/YVXedjZRCkZhGMAr/T
v5nx67KXD/YOF2PgRFUHM3nbaz0FlXpEjWDm11ANNzTVOd1mWrUvVSj4ywWLcLNwNUmsKGlR3qqr
AdN4tkpqoB5+V7viOozNM1lc7wEhkdHUfgUvWpK0m7yS9EKgnEpx1VfSbaopuksU9R7FeLeybBBo
iRwcy8gucRkT0jXo25Kz/ei1e8mnpEwh9TL15rlHA+FFtAhlr1NWZeC5bagzFGU6503ym0wSojWR
rx4k492kIpydsvJr2FJIKXwuRpIgE1odhIxlaK4Fd1XFxSm5SDW9YvS+jC+i9Jlo6S/UXQ9iwuqM
dp9+Kbu9/IbUJFpZ3vCNqj46Oi3xV9gdNE3r6Kad9P5r0OTJuqr02vFEOQdqNxSXDU42dmzsbYDi
DJebbCOIMGISIq+xEq8k2Gsr0xcNSRycfHpTeqiZO5Oo4atwEJQ7lICrkjnEZppPkDiQifmquRLL
KkY5Em/LAaudT04jImjKzi2Eiigg9nrUTCcRF9VkuyZys0nNRHWWyyEHj+rkjDiSefQVEYw7SNin
Q06I+JIfprF5QrkZHwbSSVcZpVZwP3f44NahwOlnt1wpA/WsN3io4ohhg6QX91LP3xLYZ7WGpAeT
GWMzOvFTPePckN3PQ5ewUM4oRSXHVMRlnOSnZc+xUamzB1QrC79bkEmGaw7YtVsuccS945GKJyrX
5MFe+877EkYpYaw6jrUL6taYHQnGmT6YzXoIiIaceqJgI5PtL3tORIy9myOLr8LszeoFvn5aBbBm
veem1fEFdQGZbB72MYca9+c0Z6gUSwyzjBhyMwErwGEdo+iiTSO0T/zkKLMMozlSHf+xKMe8OVY4
EfBZVRS+K9cgvPqg4hS1mkLsGIF/DUo0rTE5YXVNBBGDYzKNKlu4fZ58SWRMPFI9f9onPTCffVNn
rlUUSup41SQOMErE4eO+TKzWOuvIo1GYdR+CPLlGETX4VpXvrdneWIxQDRYNYm5uGsuP3LAVlFZm
hp4+R0ksSWrL3WVBP6A9eJsR0yz2ve/9X1lwmMshDo2IUttQCY5xal01Y9RxC0Hvsy2C06pIGEQc
YshRKuKhm41hARCeQKwPtXYRaYDiKjTAwcSUhTStpNsVxdBxUoVar9aQXrvwzBd++ZAmj3pFS7hc
nkC1q60IxaHOVPrNYWqEfyD9C9fjvD19nyPJm/YhsB+rreJjkF3wIMpupuBXM0bhn0gUPxFU366q
xKMMn1L5g6RPKUyRfwEO2JpKDJc2kHfXYHbL7j39zRgy756eOQMwu3vJ86o74cruTtNdEhiXolRB
HycwDfmWRyP4VpAtdlA9qnsAgff4MBO3rNhhrFoeCC/0sLktN2NTYYhjEDc8PwE8jypoS41SgK+O
ZrTgAvpebiW0TDPTP5p0Do9RDh9jUMyvmTRRl2VnpRpvPJmyUW9yBY5AH8TqwZDVuYX4131l8BXX
yILXdA6hQRtLZNPHTS3Gn00fZ06fNik+FspBSJ6RonGwcSjW4Zphzuxms2iCpcoJcLd0rCIQnr5O
YtN8T4E3VDHNIqllsLpi3VmJdFwW9fz0x92++Ezeqbcx8sZ0magQpJQ2PYX+RrhKj0pYNo3uSOAM
c0OTQUCchf3J8ALTURVdc8bKv6STjP7HsvVjmWbGxy1PQ4yAbk11lseWl7QlJt8aiTmkQ3d5hOgN
/WhkOGPNijzntpbPQtXPXh91JG5Jx2KQq69x5WVrS5eNS++hM+nstjv2ZW+cR0k6RbPgZNL6+5A4
5AvN3GPWE2pVqn1yLM1WPEh1Zq+V3PC3y119Ci4qHjrXRMM8Uz+VB2JFxameBoqbXUKzEln0hqhU
f40rryefiAr5YMZ3sa7EYHKHr2lrQldvbd1NMgYI0NwZntPeUFt+7cA0Hn6pL9w+0jz+kSE4yMOs
qf/938Q8G/8l5GOerWsG8buGwc5iAfj8fbae2JIy4Whud01aZ1tlzpwK3sN4xC+bYfuB5+/QKVmH
HfwsLeTq9d/5fk1YOFwt8k7kv1ULbBzwo90U7a42h0d9Ki+VyWCSiaAaxq8M9pWaZL3WICtMTNt/
/t1zfsl/+tMhAxqKRuy7bf3tqxn8S7QXs3aXjMwT5wlj3doPQzLi1NPG1aTJO/yH/mr51v/xMvxP
/y3/8ZN/BK285AX5fHgs/3b3P7Zv+eU5fav/1/yuv171H7/f5U0/PnTGHv52x82asBnv2rdq/PRW
4+v+FZD4f/vkP96WT3kYi7d//7fn1zRkK9b46l5+qz3ZlDt++Vn/E4Hxz/f8I3//B5E3bfo9/M28
8vH+P2tXJNTIlKUszVpKVwq1oz9rV+YfQlDYMmdcoy20XyJvVItcG82mSKUKC/+KgaXkT/OK9QfO
FVXhSUM3Fa64/0rtav763/YIG9SjrKlCVzSd4tr8l/9auhpFFotgHOSdRPgdoqTUf9enI/CZjcz0
nxBMR9aidWRZa0+86XXg1N19i6ROnl4Vqk81ev2QfZYQ7V1PbwPLX3htyieh0Y0Ob7/8zD92o1+P
XDzG/8XactwKym22pszOnd/WNscvXliWz9oODE8Dxqt1WtxkE3KZpz2NdnGiten6E8kQ5k5KcSEi
mS2my2h1u1Ii65AJe6dxrU5lgs9i1AzeOSTKpVdRJVG76Zl6oI2gWczM6mqqbzVh9jGd0MC78jEl
jOXYw5yZFbf540YDbfH8GK/Ab7nRyvxlfg0TH6cpZp4RCZI61jzbW8m0T+evanyUfurJQoI2PzS/
ZP7IshCMWDUwLP1m/qheBwBgta5cvGh8+p8rVVJJmtdpXsFlhQkPyGXdNcx0Nb8m5ON8ppVeb6zJ
n0YcRueBiFIlVLC9Sk7J7br3VszT+Op4U/uxG1oy5DlOtanhVsw7At7K0xoyL7/gLfNLfR4jSWss
uXI0Vy2mytEiAURlVFatO79bw+4mp943oy4ZCfAZIRlcZUAon0TINO9F+Mjwm4ICcpHUPs8fp0TH
tqt3mtpt5lfEYX9X8mrGrDENPTYHJj2FxEbkdszzrnp91PJNzTvijA/gO5b14stLAej6x586fx9z
ace0xZYwzBLq4PwUBcTl32Gny99rAqcVlI7LH8DnaIh10I5u559n/tvnL5//Bk2K3DKLN/Pt+Sf0
5ts8B5bRsfN1FD/IrBq+4s8asAGlCmpHSZh3KL68hfJCUYRDg8unwe0uv0XKAyOONXnFK7k5gLly
DLDY8935xbUYHCozu1FeRFdOicxPi7pNC8OpbbPj/Lg3VZhtYfxN30K+Y/7cOu42YZyuUBwuH6Fw
20YDkxGsPq+VoQh0HR9vtZRmRcAdPBmGx7RrPW7Pz5Xzx7qFxl/Gp8VaiIdeNPcyve2Ut89rML8N
l4FhfxWYlWLD23XluOnIrwHpmj+nkXBsAwyWYaJLQNlTnBQiCmTqc8/dkK6qNv40SN4D0vXGoZP4
La5TNxHEyY3qzUsTkAEGKYAwozJLh2RjHuvRPJcVhAsflWQUUxtUzi1A5XWGQoiY+i0YwhmrZz3E
2ZNSoxSTQq9kRkZhYJT7l0zz12mQMYXxOWAkEdyoc7ugy9nPWlftmzuw4qtZi9XmE7+geuUk9t+5
9D3kKf/9fqVbrl4/L4Pn8AX5YP7e/NNX/T90DeVqYkAU/j9jjK/VG1zTX1s+P97yp+lTGH9ohmHL
qsF17nfTp6L9oRu6zvBNGAZcy1+i4ow/FIPnIA0rgIZV+yfVmBQ5gt00GkGW8QFG/leum8I2tN+v
RbKuqawCYXUyWXEM5v525Yzrdor71g6RzH5b8OrZHIFiJAyg637cwZTHctx+BnfgHSabgCqtih+t
IXz1GWKtrHCGk89mzJ8LNKEZeeLqaTB0sU4GdW4p58zaWVRqfGzKnLRuE/3vj9zHpjA3YpDOyRwA
vixyk47FlEYK9d3Ktbuq3BtC5C7N+t6JEsOggDJZXOUDTphxB9ytTuNdq3ZHD0NzlEjerWTwtWlU
+zM0HTyaOtkGnnkz7HXl9+NtaXBS9N1zmryIwbJOSp2e9Tau9lmnfg8ZthbQVY8+xWenhOu8+cCY
L5zzvxHPDWX4XPQduKTcuKpdVmx1QszjDiENXk0M3HX96g3eixwAyhso+LmQ6JiizbNGzRoE84vQ
AN/UbjLR60dYr/rR7gaV2K3nhXVbzmQneFLIRvlrpOgjB2GJLOA88CMWYbmF5ephiJt4domTc+Ib
0q6hAN/NbCm6Qs16asfCyToSqGdAzvLX2IZh7EaKqs0Cqlr+OJlvmyeXidstRKs8eehBXEUz6wo8
QLsec0vhQhGbB6sNdHRzyjUEkgXVADMH1Cwx87PkmaSVLlCtbuZric6AtEXPBHQhTuHG2JMxUm8z
MMa4ThsixfXWgNbVm9XRmwleZox2kDLnRkl9cyubiIdU+1fY/N+2xM+tk8/8MKlq31WAYnIxejOM
jqBvayjcqsnaw7IYBq1yATO8ySYkHKftybcyCGlvZ6iZQVfhsNz6uRjmTCmUT95Wo5Si8vWHZbH8
QX+7u+QtVLCaV5UibCeQ5kC7Baf/cXMalFufxGDDhfJ1cRt/+IxnetvPu2KoCtCPlbazUrTnS4zF
DGRcbv1cLDvDcncaSVNDqdY5yxG5HIzmEvkTzP7o5cFl7+gj/UlNQ64ls7tp+el+Ln4+ps5Muzj6
CLDFfTPz/uaoRoooGfljM0drdg4nMyGPUR99wDmkK/5rMcyIwCXf9SPqFV1YyLAW+p7SUZVAOw42
6wPF//M+AmxjbO60uu4n15oJToHWDpNbJc/IH1oKM7m2Bkk8YFrAoY4/fjro82K5uywUO8I3MI/8
Uv1rJKARCm9LFBptH7oia2uYYZCKBeaBjhRO6ariZpmN2TajLlj13hcrH7imKvLaDFvpYKnqw2hN
KbrshdQ3rxRh2mDPDvJ8sC1rKeYz4bJQ/7q13LXrHKcSCXwLkxM1FyRBItu2aRSeuUCskzITe0LN
8iNWBnR9suS7BAFCmNFYyBJFVbvsw82kDU9hShxJKBGBrE1MvL1YrHwNjqansugCm4hBDviNF+hP
Rd0Amja1BytS082yiuW8tQM4Oc5gKOl6mHF0yxMdRdmSwpRd7se+NMRF9NHDODYTR7Rcr+PprrZB
tKNhL1yGuxdKLN+bioaMStHYocIW+mgo5yvdSlG819AWyX5iPkBfiia8V90nFvw3xsCfZcKWbYiA
ZMHYzylwzvXUp3f2prWr5BCm8qlPw2STlbyiRCLjT/lELw7xaz0m58Iys601DF+HHrj3EH/1tdze
q0OkruvUmvBrTutEmXeFYbiqVZytSLr+6o3Cc3Mx+5Ta9hIqub/JI4QJStYadK7DmrEa7eHGL0Bn
jYY/8+SucZCdkmJKOUV04WmeSNCASPFfnttcX8lUcI+hLq0HBpr7sVHOohzuLYTJq173KJClaKJ7
WtXu2HJ9061hV+r9cYp6irgWzXiEdtRe4/HzUGHzGSOEtlaQvcaqhhrAal8k2dcOUyFwFFno+MG2
TkxVSPiWAvgh3WM4lfEWsM5Viqxm7489A+ghE7TJR4K4pOCKm149mrWeArGyGieib5CQrpKlzJB0
D023XkROpGjNYRzzI0JG2gnEjlCIr8tt3TIAV2sau3rYKmu/v+Z+pLi6VjazgBlfK+N9a0A20ekU
KFq1hYITWYJzOFi9SlPVjQoSd2Wl8RuSDXnr2+NDm4xXUrv6h0SjMzip0qbJVZPg+UbdyHi0RtQC
a5Jy250SedT4Cz4UXssN6WbmsOGHo5LFEj3kgDf7r8GYGLCrpGRdekW7zbz0cSiagS5jJDYi177l
UQGJYpJgTYLaDYzGv41JcVQbS95MFW4IqZIuNApkYO5WvWrTDomoHg/3fVTVG11rx7VP99RkqH62
Cr1Yp5D3uIrI5ffEQBwwCdYrVNtkQx64srIs9UuPhrg95raMvDJT9nnQrWU5fI39oHV6QnkoBUrn
lq6XGMtx1XE93zUDB1CXBV/rlHIsSZ7mGoyP2EsZ0c8qeYNKbEhnVubV1EZa14qQXKGuam16FZl6
M1PvLivMc5zwmxpy/q2x66/E8TneYJ/7nNOUyXEb097GOetf+tlgpCTmDh6JWAUxR2cQULfVvfZU
pwIWl+lJmxGnoqL7EvCa4jEeo32rS4cWnO3G0KQWKj2Be1GExIJcGvpLwefcsF8SJeJyIhOCZ8m6
dKGbDbY92pojso9EpFCre5lMCICJYNfamz0pktvZ+swG6F/8TINfkXjRbkr0eNXsA0N86cHQrwtJ
+zoYXGhQ+TjG8NiEybQeJA0lkqnfZdVDNQanwvYH1/SbeF/FxrhmXDrncnesbuTtwKFBaNNjvIrE
X0jKcFNi+54VvYUh87Ja6stzpMKjG/09SKi3aFSfpsKnSQsfUpU9y9XkDrCWWqzDQLvQ1Wo2naEw
P0xbifaEjBaZrA7HSsKjrJbvBW5WVAK02fIEYXaEkgGnazDrS0v6S+b3AZVqJNmQkeTyHHpT5ILn
AOOH8aBphwui0XDVZvGdYsafKplue901Dxra9zq4JjRWjgEl/8pMTQyx+bDv4w5fiqgndpVQX1UW
8iVO/T4KxxIgYIEeqhvqL31MD6K4hjnmBYP2ArWXkfZWnWzVuJXOlq4+6/o3dQy9IzrlDItez6WI
o74p8aWncXzrTYYysubj4GDkDUCqawHxmZP0PGX1Jmizp8APGYlPWrgm+4JX2V8CC4ZTG9bMHzSi
I4K+3SF5OUpDTMQFkGW6deVrNtnNnh8CT1l0LQhstAlGuU0WjQ08EGakgwNDMTUVXI6kkM5HXA5O
nw/jWiWsgojG0FHUgnRFrthHshRcTk/thWvpbLS7VRYqWOGF0hq+Ij8sfJbewKGPmzzfmWHENEfu
3Bgb+ZI6GvT/RQrpz7jOvo5W9SgxJPsrf5Sx6Y9ozuUxLokZ2vbs86AVDL/TLHJZ6I6M6gFjKIOo
ZbEwlP92N29JSvQHYoEZ7xEaKtblNN6rIFMQ6gPtXrjVZmtiOi0xFi3AZOTWSEUg32Lqa6ttoPmP
Q5Y8qjjtNpJdj24ZgzguRVFt2iR48ed813BeLEGuyyIaBkbAFsOgXcZWSkuI5aamU/yrQ2JhA+UH
rxcibAPOr4u3YRCeKq0gwXXsnmNfGoFXpvuw77rt8nAl0LGYSrdLiYFW83LEtzONB2C44yGUdZS2
YEPYvbCVgyR6HaHguh9xqmRT6ftO/jtWeEENK3MYHNO680IkXxbFPB5OkR+vKGBTnCsREC3Q40bT
Rwqk8318ceMmTs3rAjz+wDksNxemw8/wXjEHEHsbbR7Z93FDnNrCCebcFcgrmYEhqRvJANx9rIk4
CTVxr6v5Z4+AlB1XEcFRJiMD68rzpKXag4ZpNlKtG2Hk7Ny5kK40tV/bgI43LhLzONZtTqMYVYjX
RLNXi4UXNG9TYmCu1c3xIPWUeEXF/GgKWps0EERRxHDI38KM4ZMwXkLcqK42doijQlPHLMkuEoR5
uR371LiKbtx5EIPcLDCe21zTT3RgD0mAuC2zC6amqYqAH8oY47a+3tSV8gxR3zHRt386cWlAEFDm
K+iVX1Ai+w+GJZmUxEJ9zWycWqSe6Y+dZ8QHQwkdoXXvyPnzcyMaBRlc4bsLG1lWFY2kvI5D2hTV
NWj96tob6LsGOW+3VaQf2fMszqucMo2QyE8nzSfqrobuU7gMhrNij3dDUp+hDtGVnuxdnujRTRNv
al3FF63cR9mkOshuDDpfUeX0XOIpBRrpJq1NCq32WDplEY7XCHbxRqCy62I8MnWOMSal8U5eb3nu
+pT5PzsMsiu8+UWplFgHB1eWp/Qo+Wm1H/B5e+hoLvYY1pc2H+pNgeYRcTSWQ3Sh1kbuqzd9pGhg
A8Y2V005NecGRSH8Ne1Wh1YOcoTKfCQxk0lrVl0HjQ7STuzIkDoYjO9XRS1PR2ZM+7qz5IfRxOCs
J4qyN/KanMgp2URKnO+kHjRMF2huXgbhegw7jnKBjdU2n9AX34J2EHvcE45EiOldNATBxgKsWtn+
NymjTtmMZXfJNNjPZiaddVklcq3VXsNmStBwydRSmWPdqfLA9VDHq8WoZcvwAdtGlhwzvWM8Z4Eg
bHJ3NGFm9SocBxFzpoqgia9aVZTXdOUTAHOlGXbSUfVeIkU6ym087ugCvODCNVzM5BEZi1F0USwU
OBls6TuUeNmu4yLds2DWPJ7MgfY3Iwq3o0m6mioh9lXyNFoR05Oc7ZroQ7QOWto0be+RKFNH9brh
L3JAKJvsXEW3DQLIjsDNwiuiVCfjNLOtp1FdEYo+96lt1CJMWBWKDru2jL7kBhPZKW5O4HWl2LvT
fPlTSZVmx8dmbum3JVd5dIlSZW6zHB0S280V8RBflbBGBOl5J7RFqjum2sEU9V0MCflEvE1/Wm4x
RaFDIJEYYBhVtk2YUTuwoArmPf4q6Ucb3ON0lgI/ASzzqYsQ7AMWiI6dTQ1IyqnsEhYtDvnYzXiG
9mxHZYBnl3j6aHS9qO9cubQbRzHsg5aWxn0ct8EnzEbOlzLWt6QLvyTAXrfxPMeR/Oja2teh6eWz
LLrHYPDkT3L2FbZidCNOdENfQb50Ru65nF3BGVffhTwRcmFUZEvZMpIkJZ32Pf5gzNktY7JeJNc6
8dOrVQTxJam/g2hMVkOjVvugMf0HuuYHKSmtfVnxEUmUv/bilMCvpheF6ZEMRNKf/Sq/yJq+jTr6
uUFVNse8QY5G2fuE/nta2W2lYQrT2aqJV7jUOtqdnkuvbWGOm1YzyTbIjM9xlXc7XYvuW3TSCMb1
fN9qgMXmc2w91Z8gNciI0vT+IqKU6f0Yb4c5u7LJKhxG6XjQ5IQdoQ2mNdEINy3s/XOrKxs1r1MS
h6B9YlupPVEdMmu4oz8qaMGxBzYevssC0J0OBdLF1Irm3IyJck+GYoNf4JETTYIHTtkzBYZoWyXn
/03emSy5jWTb9ocuyuCAAw5M2TPYRa9mAgs1gb7v8fV3gZn1UgrJFJbTdwfFipBMSRIE3Y+fs/fa
o+8Oq8bGlekljdruJzcr15EikSLvjRvDCdpN4mA9THWHmQxrJHfMx1hy2K265hTWhriEMWOiKO7M
FV1jEuIhXm00O4ZcEZDOVhiAN6e+vZ+7qQP5cZH62tj4t2oMPpWod6GNjrfPw/kezrd+9kX2us7X
odv5OYkUg/hCidEzrxrzGWC/SKMg208gr1dZW5eb2VM+aOGwzcp85ybqe0TZ/iSp7tuSU2SgafZJ
WODk4E6M2fgSqcRaejZfJbsbh6Wsy5BtxfCeYix91j4KbTxicW7dUV53yx415DrsycrQdPiDIDhf
6ynyF5ndNJS6wSybt1BhamgBvJwCm3i8x5KR0jiN6GyDHuz9YDCyTG25HsIQcq5BAQvdtFgh7SLk
qa/MDQC787UUIzttWmR4HRYI7J6bxLFXQZWDt7DMp5J1WjZttrLyFhJH4feLsoU6w1Z27PzQRz04
HPBM04yhWEcwXe4tD3qtPVmnybBgoHraCgdfuvVb5NXVCPxi7O5VYzwnttEcTE0e3KglFgG/DqkT
1YJwjmLvWJH3iPgLmVn/IvspOPRJyfo0ounW4zC9dFOxEr4L9RqtJMIMh5ozqFa6gNyo3EOm59VJ
1EBxc0Xh63Uby+nGB99U27gGr0AriuGoq7p1XqMMDSBWnBOL2hsff7xxOb6Wob6ocF0s2yJ9xZbv
o5By+xerKu5DODtrC+PRAiN5gwfXQ3oYm7Q1tQh1ZYT3iVjFNSHfxzacvDVMnWA/Uf4QGeByajUe
OEm9dpM+YFZG7MuJsV7mufHqNgZtE8Pc94j29VELV36cSvYM0njMhkZHa1gm075wOLSttnHhJy/Q
IUAD1/XhAlv1YsuXJoraD7KN2NmmpFqg5P9KKEGApdptzhqe/Z2bWaiDamjruuzuygo6hWbhOY6E
RMEaVxpj1YomZy3uMzY6v0zdo98FH8bEpUYsrXDRazwoLy/RQ83KAqmRKoJb7cThiP1wSPJ1YJAO
n7eJdvQtnfRIt652qQBsITDwZvMNa1bGKpYDSS7FcJJurW3jrPiol04FNwn/suLVD5oCK2Snxqqj
bYYhzntJ/aJ4wiODzsdhkbXc4V4r++1UaP5D5GW7vra4xzLmHyISHEBrJ99a0INCF0dKn/ZyhVa/
W6e6by0bNpp14FUDIwsmvnHfEdnsZt0hqOJ03uY1JuqmcQrnZ6ln6kcmJjbSnGIen+MiTqOO7rol
Hk20NRDOawwCDGs4PpTtTRjd55Bw1xlPunS62tgFIRVqXIIf989DUmF7QdO1aMok2Tdxcie0sN+4
PR+AglWB71HjCNSS2si0rVw6o9buCQFYBn6QzDk7aJ9djWmuUR/MPmtg+gCP7IIhYhSkxL6x86+G
RVEkOqfZeprlnW2XlkRSCn9HVbQxe58rMtWgJyYUGRLswN7KHc5ryN5X9CC7leo1c4W4NdteL7TA
jGoKMZ61khG46ekHhU5OhAfVsRNN2CtkRK5GY+M9CFV1J1B990XBcovYfLQ/a9Itl5mTP+pJNO0s
39RI+sErPBrNCXPFpy6ZBKssOmhvkHQU03YyNtTKNEjr+KMsh2lrpZN59PBFbMsx/dKkMTP30VU7
t9MT+pEZkxMzO4Y2xQV50hXI9Co65D2hnlqh0fpmYrmPVaHvLbR6bh5d2JP9g9N4yclOJXSUOD83
qI5N3tm2wLKclpZ/79HbPGU6V6r/GM7CPwdA18L2zHItnca+IYKRQ1qu3VtRpA7XBweLEP85bOK6
KdOLVRTxRvbgNtBfZogBnWob9kqdjNDOTrxth9ymi4xsYE+tu/fm3xoVfRq4Hw4c6jsa+KwFCF4+
pErLzmWr5+fINO4Lf6gOUdh0y5Ez61rFwxoyXE+iAA8DhKcka+/djpNqNkTVpZTPmLnbg7TycsXh
AXyAauA9lESQxElUHgD6R/vcjftVlohbI9CGB30KuNfHiTn/MJlbIQVRMXxwS6Js1F5rI2cZ6nJT
WAwsu6ki2NihdnVZuxCAe9FNnE5gsPn+5vnwRXZEchh8qOfML7GrjOHJ9VtnKQMBgixqv/ZYee8i
bkOXLfmh8wpE8fpZ83Nx5sy7n+AaHEvoKhJi9SFL9jK36guSo2RTFUrHbtBeaBASkjbr7xtfxggr
KRstGrfJ6LYnQA+lZrIZzHrrBARLFlvVvkhZhNNEa04usp2IjtOt03ATmV0VU2Ye2yorT4rWYWj1
xiopzMfeMg5FVTpbcNTh3p/RX0aJWQGYVnyJx+4yKb8jdSTa1rHbwzEAppWmqK0RKCJvRvQTQdGr
xYisA3TwYmTxBIrDiKcxwMGIPCMjy8471g+X73Vnv4ZR9R16Y7l1M+dLMKqbvu7Sc95AEAHoA5nL
myFg1XSuTOwvk2v2y4DmNCz6RNuOw9BsZcJWH3FsArprzg23stiEWrF1SiVWgeG3z6lVHQmBM/em
Yt48jQoyRSpCstz74GAlzb3utDB0cqJ18MhGh8JpHwvPdY40cB99wV4CkIdZbyjctd1i/8GmXpfF
HiW2uefMzc3RcnobISSmFr1dMQEqaQ2I8k3p3DUD7akentxC0zS5gstF1dPSUSpF/d30h5k2r9a+
buW7MMrWMEPQ0bT1h8zOP+mI2pfgdl7alsp2DnS5vo/WKa2tOakPPZqSFd3PZNcTyREg5FoD/NIY
u10m79kepL/ptHJiCQQXE7hMbhWDp5u8kY9FfEAGOHyUFvtOX0mQvVb714zvOu27Dv/+mfv982e+
1z4GZZZt6ObS7E3nXlIxT2Nb/PQtpJibPMDK5iCSZviUrTS3TVgJZkR9B2gZM046E07QIFx/j6C2
MbTy9zQPdeCIPU1Wm9g60QeU71ION1HjgveTUGIc3b/zW9dfNAFpQVcC9BUwTQ3V70QVrPQ2RJqg
py+p6aDY1rWdW10inO14KmlR9dqcPZS4agFZjJw+Ek1ufBiJq9L0xCKKGhTg80OQRGevacKtRqvm
ph5JJJIDN3fKFOvgYZ1dUNLc8WVBqWSXz9ZEfk8rQ9I7OMvkhyghzoKhP+oq16GNYYuiOIx8Q1QQ
j/vEBGjkmxMsD4O8Q6Xp1Y07sfMakzthnHefRARiyIdUuMDOQ/DoFckdkNPIEcTDAcs7uT648z9N
5ibfP3+mmQZI4DF/ejOH9kyqJGJ2V9aA6+H6zq8/5UU2/PDr9S9UMUYE1DFJ4nhIFVyRdXT9yfl/
P11/DeZrlRvG49SU56AEowwFkYx3RPjrEXvSTT8/uETco7LSrFU32xyuDxa7137CAniNhp9QnQLq
V0w+i4TJ5/Xh+utkUIxGUQ6XKB0wHcfjofYnnTqAizG/tmnuadLPn2UY8VWkELM601VnaMy0goI3
MivOfU4AFFL/iLFSWwdz01TTeYiv/VJqkJoQQ+u5daNgUzFZvkmxldxcf4rnn4DxWZu6gcc0/yWD
xAGE4HMzvx3oin8/NATaY1ZNMK/N0/KrUsa34bzlY0b3rXAXk11+IZtt4NADYy2ZXQH/PHRmfmwN
UW272UtgWh0M2WtHmOGgWLtwAnZaZ9NGpKmJEepWOrHY/H+tjWYQ90dZ1+o70pqX6vuPwq6//s1/
9dCEy0vkWSi36Cb9Rez/rx7awubPiZMA8VkMPUuV/8vyd/+DXN+AhWVKugvmDAD4Rw4tpRC4FVCJ
OSYOzH8j60IO9rOqS7q6RQsWzjj+ijlQ4K2qK+oCYtPdcscx2l7h8riZRFduHG6q6zcrTC3w9RKf
oMlWjOJkvkH6sMx2jOJo+ZWqgd1W0n0U7PqRVi/GCOErbCHy3WJVUtS1yWJDC6hBe4XIgPHlWuf2
xoBKAGOfc5it0woKfnBkcdc2mv/ZsSFsNVZjs3ra7SF0EFaaGiWCKIMX3bWdba0wc1gjUwQgXqEt
rUMMOyigI2lNjr+Gm/Idx+20lfVssOItLuPOpTVYf5SDdc7nJprActcmn2nP0a2V7XYYZgzqCNkJ
qtbzaNJKjAPv7CDWYeSWxbQZdbWGcVQsJ48YqMzaetiUH/IoOeg+RlGttZpl5wXTwR7BH01yW6iw
PFXC8tYjnUUnHdii9GmndIJOZB3fIhj9bHuJeHBCqo3YObKqVPAcR7HUGYHnkA00jJ3sRGTOmQBa
kMcq0OgwlBaTr3+adAaJZPUs6Rg89L1BPqKM4wfPV58gitIvMityr/qmDtYVXfCJ3uKSbtFZIHsA
0eguhxFbq5ES5l7V4ec2XwMhJYooJv0uT8VAvmMDTbeHA9sUmzRNdQC1G+6h17jHxGcWLDMVJMqr
1dIWfPYb3WieU4Oe5DRgJLGAF0IDA/Pgf7M0qhMG7zQhA+Ou6ow7K26pdsnvW/VtQFMATNXmEsTG
mR2gX+l+/EpTbJWom6nTadKIHDlFCIFS2o8ejFagd3a5rKvxgOlo2tDf/CZyWk5WOapVjHCeGQcN
OJ7INqGShIoee47fpjWMuwzN9Giqo9e1J+GBkQiG7KHDQbwMPWi9Ff2ioUfzQF57t8Ayt0fxdmc4
cPjG9IieuirS26LEMQkRG0AW5Jso4kOJR/8z5vz9HHNVaCQpYGc3zbt4jD+XFoYXlefguNK1crLk
OcYzj+89bQZoBhBJPTARK84ou1bHVB3Cfiy8C13ky2B6a0/hBIw93nk3N8OsBnl7i7A+FWKTdgZC
oBKoArQr1NkEAflasU4HAxUyZvgOtRAtIlQrRTfs8r6XG7tUjFYrl7CJfmCCFqNeoPQVxEttmWgW
kG0hfxX6uA/naQ5quEXWNAgj9PQ1cnD4B4caYvI6d8XFk9pN43vaoq0Unirnoa3q/mJX6ZF53lZN
xYOtjc295iUbtwM8Sw31bCIYHPrwVZDoTm2/T3prB1nDWThWU8LOcHfR+DCOJqewAaesjPEpBSeV
wHIllnGZoynZNkmBmsgt8mWdRjjKYgpcE4FGlOqAD8CwrWyaVXXMUhNXXbgvvlQJxCvrbCYBxkYT
OiGLzqaY1zYtnKi3PT/C9fFh7Bnv+np3z6CMObAzJ1Oy3bcj3bLmpmaeJhQHfc9Ghyi1HralXd6V
tG2P5jRPl7G+Iagf/XVgZiSYEm2/TXM/WwhGRlOX3DulK3fYgenIjfXGi1Gqqhb1lAz0i9tN7gZQ
ZF/ChfbC4CEPyglWQPYA6Yko6yZ9TSIPof9EvvgYiK8qvNFSXKP9g1dHu27EoY5CnZmb74pbVYqE
QKz+3I13hkka58xLRV5gLwvoc46nf4WLyFHdsJ4nI3tA4QAJzpCQqclUO9gyU4doQEsJUmvdOam/
8YuhXTDWbA+FMSvceAFm2VQHhD8VdsGIQCZt+tbF9B8Zo5rj8Ez73aE4BePbWc7W9JtmN7bhnRrq
YeuKvFvlnsO+oSr7YCAj2Retv8IeV80Lv0GC3wG8KwirBJdJquvNbsrDgwwTsYy9aAbNlPHRSpKl
ICR4nzjdNo97a9s6wBM7h3UUJvg08zqqZeYZxJOb9auhMPpcNbv1CMo0TGr0951xq13be12IKV/L
kBJQ9B5gI5KaQq3NeUdFu6yfzg00mB0w3JM5jPqBHF5rxaWg6YT/L+AIe1SZ+cFtp2iLU9+lJAeD
aLr2KY90axFlI42zSjK1bMAWXl8FqY4YFeeHcnpFwKD+EhRjohx23Gj4AniV5InTL245LiArSifM
nN1YWng9rz+Wob13mme40xO6VPMxZ5S60tpgN+KM21TSuBvMFOkl4qGriXROpL7+lM1GUoJHIQpE
lr6idfWaWkgCmZiVCyP62CX8qWcn26QkfLwyJDZ0RpQocGB9udPpWlr6ZpbtBaM5fK7DttemUzkw
WPv3deP/RWOBEHxWfzIWbJK8Cr/9ZMj7+9/8XYE6+n+oIB2cwRbWgbnK/Lv+dNR/sOhhHkAnJ7DY
zZin/xaggjApzLOObbCdk4gMZurvAnQ2Ixj498iTspXNeND6NwWo8cZVIPHIYCyQwsK8YJu6eGNO
9ftBn5wiZzAXJ82qTKsQlWIeHeqivDSsPWStB8E2JPzmyNaMNcdAZ5CX8SoqbmXBgMNApqk1MZVQ
AR9QWVV2nHfHEiT6wm2zet+Q4VZbtFcrPaMFFHTvGVy5Fj9aCq2ZgzVDugymalxg441Jryz9iWWb
LpHOR8W2DCxHSw3AHxS+mWEQM1oai9ZV38g6SP6lufavJyeQS9cVyRj4e392CNJb79ANW822Khne
d/mWKGbGfegeKfJ6oPr+pbDRNsdltiTRvv3L6vqT0/VHi+Jbc/H1+fnYXNNW3GO/ZIFNCGsLjHkN
gbL1LWmMMU0V0S/rjGa+AmlfxfsypJrDqAeNFHHYD/f6byyS4s3989fz8+4lt7eBL+XN+x+6Bl2Z
xcW3rCZYAje59ytqQ3O0BPKzAGywSZouaOWvFX71ZQ8Nmgpy68AQYDNYmEWlvXNJfv+KWNznL5dA
lPjzJ9IApvDMomm2Ws4SL1BVrDPsocd33jhfzjd3nWXwdQGkLW3D5Bz589PUvmPWXelxcJkERy10
wmvCgKLnwuuXMfrVG93PvPNUz3PQTuzaXutvVcXIJlGlcSxMGaBPsm1a4NL5d65rPhPLwMaLT0gY
3JJyvkJfX+7DzJ/t6f9jlZ1hBqJpt3X5TXlgTdAYf5UmrdrRewylri9tLyreuRN+veyWYRguzAAC
8sQvB1kvAE3imAiF2Gctdns3WRY6mo0/X/bfXXUDJ67roG9HdjP//Q9vTXdqIxJIJdiGgYpBFS0W
VQ5UJUHL8s59NN+5P3jXr1fxx6d68wHbUvdL30rarTPCfWqTbuW30bcCCDF8WGhrI1bDMBhPf36D
5puGwPVpHYUHDd+Yyw38ZkEegxi6R88X2lB6ixmlyXZuqh+aUKUbig0JP+FCrk57Kor+sVEyWiMS
2rE0uMhgVLyiZIDKG2lbrbeNXZwoMqVbosdt1l2n7frFOMTH0uJExoiuW88JJhWdyq3mGSdvBM6W
Vf5rDf9tN8bIMfNx6ccW/e7RCI8OrcvmTrTaZ8k4dffOO58v6JsLzuR2NtkRvGj8cts6tW8bCEga
EJgYo8QQ3jE8NheBz7vSgu6umY2jfaetVec+grZNQHOjpco6BVre6sBwPCQ1hyQdjRUQOPT1Tt6v
zBGlkR/i80SVifql0xd1xVE+sRhnqmlXUDeWJb2NyTCPliGj01B/DVMqUN/p9Z33EaAd7NqoPWpG
9OHPb1mIX/cuy9TZu+bFyuJ/b76qkZvY8cR4YgsRJ1237QQZI/o+EBeNbfppivIYCglwcfRhA8NP
LodmvY5ufdabcFOAeD/6+bcs5v91/RMjOXDshfgEOFkQlpOD87LQgbcWzYLGhoCdqEe39Xau/iXS
nOApHRqINYp9Uitb7NGsZk2Xjkvp6QAam/SQujXqCo2/k1F6N3TOHbjwp6Y9iphef4auyzEZBTY6
ZxSI9HNiKeM1M1DGIuwZurfdnV/0T2D44gHkUE5g7iqXDzACnsj8eEBTaO1cIlmXjLrIknU4WlIm
x1mAL0FTm0kV5io3EN3TeX8GlecI2OENaCbHfzKj8LZV3YUeCxFAnO6dsf86Fkax1IpsXAvm/1y7
RaIwjzi3ioidlKlz0T5KNK1LtIMXvw8Pcc1UZCieypAJE1zbGdSUICkq6UlP5CONVsXQsNPuRY5L
JHe/BpX1NVfVrSUf0fqhsCmtz+g7HwnU/ahS5jqaO+xT2pGwCk0bHQP/kaprn2zf6dDdcXDOU8hY
rFdoD6rmQuTNO3fVrwuXY9Hr5LgmKe+UerOCDACOW4Ldmm1LFkGRDlung/MuwuHRG2i2AU5begm5
IX++l3/7rBa7LgNoNW8EP6/MbsXd4SLH22r6c232d22evLYAOYdJe6pk/CF27Y9/fsbf1D4EobIT
CFe4+GXfOmJr3+0yLWmpvSSi1QzpwzhED5XW1OvqxVIzf1w/6A3j88Ka3mFD/PrFRXVszOW5i4rB
vLp1f9iIfNJS0PDlvF2VfySpHlWfoe1R4WgwuZFCNjulfdN6cEDvvGlaz29WSZ5Y2g51rmmaXOqf
r3OqexpHU66zbNUZ/Hm3NlNibBJ/HPawfV5SzgxLRLy43oPpXLN4Lugovdjdc2ThY3/n1fy66/Nq
HBrYNMsFZNw3rwY+5iRssgBo31IF6fOy4Rfx2vVr9EEOFtakr8W5husE8CW/QJ4gY4Xc+zToH3Pb
yHDg6qs/vybjdx8N9TCNDWGh6pBvWuplmQOD7CC9G6bhLBOSvAtbik0Xds+FP74SIE04V4lthsO5
z76XfEjN/H5Unn6sE/EpHoS/2MHNuiHRAf1AKyT0OpqRfK6rRvcfRWScEJwD1oxEtx2w7zReeipn
AK30hjWmAe+dy/w28ZeiwLEQX80nQjzm1tua1peMlb3ArLfovNxtRhJ6exbKS9dZ17IpA1lckmRe
LjskG9iuh3g31UhtsefwxSe2YVXr9osxUbrYNOGXMe7eomhWtlu74NFN9DJJstEtGIqx75FJIZ1H
HaL7nPqAWBT69KJyjy7YN/SbvGFf7n2TbXVIkh1+gkUeBuk71ZdkzPPLfc7JGPQK+CSWs/nvf/iC
oddEIuf0NVE/9bIJgl3A/JCc8HE3leLYNSV5boHcB72WoAfIQFkEr4S5rzAtBeuuldqO8hwOgzfY
Kw6AtF5Msm4mNDvLPso/pkNJRtV8mG3gazbJF83pn6ogcW6STIBo6Of6xzZXacEk2LjGIhlE1ttd
jDGC5JbCq1GUh+PLVKfAFGPJCMWrzZWh1w99bn/78z19rfp+ro24AX64Gm++Z32T9NLPR9yPrYhp
MY/V0phEtchV2hMt76Rr1oVi2eP3tcUcAGXUxlIpVP9Rc/nza7F+t9JTgLNJswoJ9Xbpc8ZO9ugg
6q2bqm7bS2c8SCP+0HooJ0qk4KHVKSLXWm9R+T4LQiIu6ZDHF+UWe1cmZGaJ6ujlzHCswm04qo4H
5c6w1kmbFulc40QZMlUZfyEwhmi9Mn9pRNvtXZ/2F8EmDtkVEimWeKyQHKxwwSXLoMtp8AKOXKdO
+JpkpHt5yrg0dJw3Vmp/TNHvIoQETmhO3rCFakz9ru8DgyXKMZ10ZemOuxncFvSN/sGU3otQ+ZPd
RuzthbtWTfmhRRtkIuM/hiXYkcr/5ghSdt65tr/e9LYOClpSA2Pqe4sKY+IIMQ7N4daR8YvvNTls
a5SKxBia7xykfrNI2pwTGY1KxX9Vnz/kH75edRLb4HkBJxZ+9hoV5TJVxY6l89bpA/BDpHhlKYBh
mcnHP7/F35S89MIMxzVcCZwF+tzPzwwjAf23Z7E8Zxb+ZGTXrTMgbmvqr4YJA2FyvJUyyGqxCXha
WD7qtXTkJO9R1y/jJF8VyvkmrTZEOznYqMdI4cjDjUc63DvL7m9udFuXhg1tneKCg+3Pr7TxCRIB
fgr4IEDt15eHvI5e0OvdDpqFiyd8xbXyXjPrWrS8+abT8TNcRxi05hgy//ykbqfVSJ/5domuPcMc
ZcSBrlKFq8lWR9RazdKw6wIfibmjy3BveM7eqCE/k8jq4d4iTcKsZqMoAv3Ko9CcwvExFAABtfdK
oF/Pa3yQFlun4nORvwBJwrbprKBjTeqdvFnpBXL2JFbBwkbpvLSC6PXPN85v71iOSAj0abfR6fv5
wtiEq/ppO9QMyE5Y+09S8qxGZp9ZnM1Fwv27dCcixrT3bthfT+SODbUQHdL8gUhH/vzEUS3Q8Mmi
3qZT86Ef5Z3AjbOEoBgvg6G6cFxh/MH5Mx6QXdt+AznTqldBp3EO9/wUY3VtExPVbXR87NPEYPTP
F0b82hThBSoOjzpfZryfb26ZfmyhItYx3yhNvrCqMDKVDQqhoj5xbvwehFTHnXQ2NlJ1R40PBaQi
T04wFCtAZqxi5FpxCf/8quTvPi8qZD4pTreOfHsjN37nGWamw9Vv/WijpwyIGPHsEywBKwbf6lyT
KLeMwEpt/E73GTgX+8KgiYgukzDGdJsZVvhgDsN3Mkf6h1b4d4FX12c/O7iaOR1KJzhPrDTH0i3b
le1Z2Tak0Dxn7AtuJE6YQbB8uzByp4JtIuso4UJ9tIGDut2HujxlBSeEcKDDs6/xrSSD9XFqk3yv
mZF6Nkr/21SGa/y6wbbPcLclgm3NrCYyqIoV4VL+v1+RyYiwbRZjRS0t3tzfgeZg4srsctuh8DYJ
lVy3curWfdYGy7y1HsOgvbO16jXq321i/6bWIu6CcZiuhO6gLfn5Dg8jQbu/UiWwHuzmkd7KXah5
HqxKM146uS32fVXddF3a3yQe/U3TLDGJYFD78y3zmzuGs5SFFmeeRvyyMxQQ0pvCkeUWY8YFtWK3
KGNdR7uc5dC4xMvgZOJMJM8xkkb9zu36u8MkT043l0OMopf/5ltuTEyf8ceXZCURIdX6wdZw8i9R
4fvH1C+Ndai5cxrktI86f1MEZfDOt/g3q4yr0/KT0DKFtNw3Hz+VUta4gVVuk3YisRZSBpZUp64X
CCeNVaW/+445Cv3mLElNqbsuMm+EVm/Pkk4s89afBM/Zpe6X3LiC6hv7dqBpswkbSCBZl8DuKN1H
zXJ0bkPvm6kCPA6DV259oi5vI+0li3Qizee06D4Mg2Xcm/5tazSwqEu58HPIEA0UGYQkpvbkePUS
oqcF2r6Oj1o8KHDzRHHpXvFgBMmHGgnlUtVV9NIMLgPsOrmrE9zHpkmAO992jr1EOz5lTdGvwyL1
d6j4zA+xlF86O7DWvTFkfNNbiPQ4apdKCu8lVhoOtaUwdP2ebo72KJFme6q3nkM3jva0v7yTF5Kq
mIPFv8X0Ud0hSZwhQ+Ydg43yqXk1c6eF1NvZHxzzuZ1E9L2jr1/1BhKm8FFxgrjLe0ubA0cIGUkz
ztxO4Ln3kXLJsfbHQ9CGtxO6ouc6EyFuftP9iFwArYci260xpLxkbvJMJdPuq8ifzoOho6ppxU3T
uJ85BMWnQgzREQiODrbXwa4+Ro96hQ8i7REsuKIZPwXUbenYDC8IyxPWDiNeNRMGlxgJ9HIc2/wh
CtVXIyimr3os7giB+dSkobbJyOU6jaoNod0134oRL0jQ9smEYCon+BBtD+c9ZJvwFTmBNclUrcK4
GmElpIMNVB5+b4LOcoKef2Tk9qHRonYr5t+uf6SCyUGxJVPiAFV4ZmcPz02egzKhTXL9IwGw46Zx
jG0yOxSi+SHH4fPXT9c/8xA01F3lbaElb6LYtI60Hu3j9ad/HlDjwhTER4OKpUg3hCGw7Rl5CI4Y
sb4vB3qd/liSpRnnhwDhMFwhjWC8UlWfBzvn9DIhcw59sC/Xnyb8f+skMcg/6fzpouXVdCH+1Mi9
8nL9EyZ/4yVMopkvEO/yyj42mWfd/vNQZu0SP5xxVsC1VlYdY7yj/b6rx2ygxi3k0xCDiWxUClyw
nRZN70lo7hypbpDqPI98AptAKR9woeU9SAc3yJiJD1qQ54cabwNRYM1CLwrtvimEdj/k5V2XoLPK
o0y7FRW9YzfEQjNghrF8y3v0g7i8CWqAu9dfU0r80wjnvK2HfdVpKVG8Ku5vKRMqvNlEVkVhe1sT
Z4tg3qgD765M8O0Du0z2yOa9pcCxv4l0O7qTeRfd0WDq1mSxTqtptGm/211wMPUQ1ttEVmNjKvc5
IfRsW+SFWjeZgXo9qrVlJhsSCiZUhbDinkcpaGH43XTKNG96hi55owEXvkv1qnpOP0OMm54lKuD9
0GZ8GQpFBm5RPvmeOz7YDdgFJcqncqxKgg3R6BSTGa3tfFZDciS+2HVoXq4/Ubr2nDVIfa3Djegb
aiRgItVRlRP5q2X8+QofR8Nuk+Kc2NzfIEobLz9Dl/SXjNeqrSVI4eO9PM09yoURY/oMLL/bRJkp
HvQUO4HW3aIAq9fuxNt2O8996oLMXumDoyB58MRd2CarQfTFCQ7bdBgKvP3GQVR97DM99+6ariO5
bJAfu7Y/kI+QXezeMM95zX2SG86wIkGpOdU95Gi7CL4BG0FjTrg5PQi93OS+la6h2nFBsyYlnq69
G53B/pRiU4FMSXaMNmj1R2t4JrcqhSMu12ah0TjOog51Zel8aoOb0sABxfx32AzV1OxqzY8/WjaD
9vnPbZMqNymaadkNLKumk9dPNoIWaAwGOSoQxIpqip6zMfzMQpJ8ztDS4V15iIwco4qI7ecg2ph+
mD4Pbd/ekTF7CsbnQpbiEfJ9fkG0+eS3lfdkhVN8jhrt6/W3RIbhKavBIaQYSVd9pvFp0Hu9Y5Mh
HcT2HqCmew9jQzRoHkzyANwlWBWRUe3MrIWuR3NpV+Bbf3I9G0BZWJjM2/LxiawDomGU/mXogYiW
OBwf2iEQJ1eG91Xd1Q/N/CAG+gcDZL2l78cEvncWbefM7W/6DLtAOf+KNzR6CDOMq73+2U2rjuTD
Qe162/2IyC/mvGbzXTTIs9Wk2gk/Dr/U3/mg+12n9RiTe0feerbiPG6tKiRSZ8ZymOKH2MH00jCm
6KtyzYJnHy3NKdZWQ4D8AGPi4jvleLn+1AUUMjncOmvSos04mMzzBmSvQ1oEFzt5doENIl7Ent2Z
vnHQydtGVkbHRpVqWtmabdyQdNwv3NKddu6YqgPJ26u4CM5qVPnBF3FxkAXYC/jh7v9ydWa7bTNd
lH0iApyHWw3ULFmOEye5IRLH5swqFsni8PS9pK/RP9A3gqU4jmJJxTPsvfZunIljLb0mZkXb3e0c
TaMzucGptUN5wtDLuzRYstvzYge7gByWAv8+Q9fl+rzx2BtYZWTuzE6lZwx32zC17IObJH+WvD/5
GYH3RfspDP3hJxbXHOZsD1pipLsDrBQV01FHGwEJIneROVsm4QVeY2F9FPXRnpe9oo1YeW6+NXS0
cxz5Ly/L17JMUKRWc5wu+acxqx0Y+5VnjO626VyeBXUfPB4iHIl6h+K+0liquqx771FcJ7b6V+iz
y3WcBgbzvPsLPuSraczVhvHXnXJ+00xIUoLS5pqvwWS01JBG7Z4J4H635/5lGR9bZXmrSNPkqstm
KXFRksB4Csr3kFxSd/E+bDvbuV2+g7BA5AjHmvHV6PyKHPLf0k8oQ4mcNVKSEYaAXG2igtaT2cs1
q1DEkClGrGBY1NqY2yPNUHG0xPKDaOmX1tdw2TAtl2o5OHN1183KHWiZ0HUepsJtVgUQKadZdl1u
bEkV35FxtvEezthg/qTjvEuH/eocKBdPiMsEsp4dfm2UrB7/LdlQK0PW1L0mbwA0VQmwzC+818I1
ibroXBODZ0JV4DGvTWpzA3fjI7TwhOU5IuWl6u9NlLz689JuiH63CLamMjHM+jFkxBzNNK4VITbI
Idwuy9ivm6g+9F1zrB1fs5s0bvk0/ckXP/bEYm1MNfMfcqzfjTSvjEpIwSEZE2ZVsNB7Rt3yLxtz
NKjaPhAmQVx8z1KlNUANKkXoxmy0JHORco4iRADPdl5MRTZC51Vg1SwcevZPewiBzSD80QAFtmVd
SRhPRQebur2OWB9jc7IUYkBNEjauKBLR7Ktn0Ec0SuZQpm3Eij5Hght8Gj14MRE6X0bjmOvQE6QU
LBGk0uVudhEdsuWRien7W5z7Yl02fbovExzZDP5NIqla4M+5MQD9YGnhL5cg08MRuAiROw4xCqM4
21b+vV+WnvwL78gk8AuYCxLZGlNa/Qnq48vpAJ9i5wbXQWWxCrSKsUXWW1d3P3zt/AZRhMAAjKD3
6t5yg2V0GpE+NmJJmAAFrXIbQz/AHAQMHjENRX+KwliUHdS0caguOknjxfb/oOLA6NV65Kj5WOba
QXPZtfyNVYzhqp37s1O41abAwuZZhrELxvGmJOyEnM3nymrH0yC4LkkdHGo7V7ukqVZOai6Hrh0+
Gi6AhZzzO2mtN12g4x/yLNhgHUTJOc4Tljy+6h6xQGk0HHTHpWdS7m5cUklwhSNOeUCby5zRe3i7
qtA1kIJkJ5gPYtWaAbjbPGo2wmRmHOKB03WqTiHQHFQGXarXwmME/3xwKJz2JPv07ExjSObW0J4s
IH6rUZot9rGyPdn0N2AjRmnvoAdcgsc/2Lqz/C+aBCuAx6c0XKG7ZjAuXKAuj+ee1VOD4bf4YDWQ
nwqCik8+vTtpL92w0Uj8Oa6AkZDU1Z08eNrI+x6yDwXVRufhVZTl3k6xV3RJ/VensoHKVgIz0IM4
kSAtT2XBcgHgtscWxRhOmRfMezF7u4xlO+r28VATe8MS6PENNIHHUOEQdvzO2ITRsJ8lspFxTMy1
Ezys3o8b9oJx0NnRXhnedurqnFBjz0WiVlfNusrY/7cqbE7AGt+VkYxx97j3fIgW/Jw3QQEGg9BC
0TanBdj2Ca7h79CjWHIGhGUMokBe+n6LlnzpBQAffstt14mNRfb6iaeHDxf6TECg4qEIufA/OLl9
qqrTk4CEH3G3eFkPP2P4GepExNyDhva4EUuAVb2xfjRgUzhOvABWMY8XVcRR+fxy9IotY7pgD500
Pc1lScLW46soW/YG5OAlQfrfufgYc3A3gWpdwavRvmeym+L/7hpZVJ14Sw1r1/EWlBR0eZBbScgr
Ts+bGYTBaRLvlUjr/x4OezfEbVYoPPGyauLedTp6jQQB4DAYR9WWfy0aU1ytRXh0Bl1xjuurUxJa
mAXdpc13IZlT7NBMTJEh1zUr4O1T9Y6xt3jF8TjAibPo4Lb2iDR9qYwNBP/wQgQwN5MsgSSYMm4N
afMhLxFsdIGK0+xzCa0ERBJJllWp1Fo1BzzAZuwlHs21Ex5nA0TAWBIu6LJ7MFp61ao0P8bBGNdW
z8E6m9E/LPbxFGagIpOcd1PfrFVkZQskwBaUa83Um36EL5fcFd2JD3Fz9J+PAn6HU6UfyNvno8Pj
u7zWKrZOwqjCwHC3mGa2fz7uZAASqJT526ZP0B6Ck8e3P2+eP/75lTk6xPVFhC087/737/x3+/yr
wrBwAQ6GWv/34PO75PPpPr/87z4ujQ1SfVwN/++5Tc8n//zj/56JN1fvnr2QyP14Sv/7xowQgi0w
5Hdh65ya+/GnpeHtOw/EQPcwLj5Dnp5fVQ9X4//uPr96Pvb/fR9SjiqG9//9+fjzZkyV/dDO8gOe
94O08+J2ym7PhxaojltVi7/dwxHshwnulihw4Rhy9383T34qodO82s8vOdMHeMmTtwkr5ygsavGs
7bx1RLjiRon2rE3DhQ/h+xu5eF1c9kW9m2oLEuEUhCvzsQucitkl4a//mgoLi1BqeWtsoR9ciBDG
czjvSpUdkNovmyAdHPhZVhfj654ufkgnLlly1zXDGdUB4XElOP8RgZVdjp8kg5m7JatZn0LrKciU
Hdj25ubfkNblljHqoM/+Vge/qNiyjeIgB4WwBFhfgGuYLmePX1af3dRflWffEawg+5zyapNkybtg
Yr8y/MWIzSX4HQUvnmXGYmr/JlNaHZMZ8zsJbXT/Sf+9KmjpBtxshfZzbCv5IVOLvzMj71vTIy5q
lnZPa/UCFyvOI+zGHe6n1cjwxLH6c6Wqfh3iX1pHqP0c+DFwXaaVM7IEzgVEdY0RQwfY/eqq/Zt/
G3V7z92EIBZSqZsofXHE9EIG9xdAvm1dY9Li+vmpNUDmrKfxCJ1+A3HkWJBaj7uLLQK4Hla9C8Mi
ZixMxBQVUk9TamhAACI81478NQ23wWxekxLciUpJdmEYGb0EWvzVTZFty7D9J9PhzejbeTuYo1zn
4GPTIiPjITZqFfDKPmSJg7sh8EJt63bYBaKJTqlCm5BTG1nNiGvL/vSbxNpn4LGQb72mZLOtZJ6c
DfQpJ2s+zFqgRnLMcxT1cltGBWazQeQbk4CrzYDxn8vztZD/hJuSA0wLDNMGMGfpCTATueWvtKmD
XZQqnDDYnKo5FWurw6bxgNt5EHyuhqHSfZcsn2gcy2vgShhEKjzVD+bl7Onx7iA8y2v5blSyOwWA
stl1DFQ7bisuVS73nnbNw1zm5MXUPwyewslj9IFNhbxYgnan7eJWbiyCByjVln/obkGdkMy6S8E3
3nJ/ZQ6UfI3BWl4OPay2KVAbzXoTQXrLRrEOaAgFvTsjMLhtTAf4g/yNhmZ+UCLB3bCXPSX6jo4p
ojKhNkBqcPKV/13boFZKmEVGhcTF3BRDbRwWBPVrUMbuoYY+e8ZqxZWoltTBJSPbxOlWC5NEVFHZ
L/xzXOEXJ984hVLnnvlQF6LMcutQraWXok4fw5+TJatj+LcUA8SPZFckYEgWz74OKROGDnLVvgQf
YlqoP7RncfRnIGqLWdex73XRDu1rtMlK9/cIJRTsLqFeWU69T3pNSluxXqz83ZkQl+bN4IGLoXHK
BEWqShuiHdsqNoyqY/qRy02AT48xFgmQQg4vnl2pbcYPiZhzHYYB6ozZjbxrqnA7N0BTq9C+VjZr
YTLfKe0xD68TwcFcmX8eGjAQqRQj/Hbo65joV8tXwyrZEPkvQ8ivYZxcGJpY4Kjk/V3tI9fCWBSn
XlTzMeLvR1Nvb4kU+QBbF0+N124pucUme3CZspFU0crJYSc2yDk9xU6aud8ZnRPoUQTbXDrdBylz
mvdKiGUHJKTcJPb4L8/FfOcERAijMTOqdgL+UxZtPI+aqLSl9g8G3ZyF4vsEV/OW+q04WZoCzDHt
Hy6RvXGNr+WA2Ri68mJE+1knp3YoRjJRi+xbPzn/Eu8i5LUr2OMY2nMek+DiZRFWdMmgT9eLR22m
aj7aj0/R6LTjoZ2sW5AqmrgIeNI2CHa+MyPLpFC+tI8bTLSZ6x2Dpg+OfRC5O6NV5y6S5eW/G5uz
EfDoV9LCZKdLcLcmHBMwARaz1F3QZmfRIFPxcuJBWQcGrAAZDj4oumM5nDqE8ycaygnnIfuLOk1A
GDhNznCdk+pRTdo7T6WHSDFZsfMaPYLRYExMx20TBHt/boxY5e0BvBwcqOaPC84JgylUnjHM7M2P
Tjd+jJ2OtfCUrIcszGJCFlJkrpzWBlAGRkTj3jWHP3OzZIcg0fysem0kIHG4rthbHt2GMpdbORBH
Gz6SVE1QOKfcKcWqyfLYz9PuY6z1h/0AQ+KJXUEAoo99IMdxEn4KSF2z7+xm2ILMQgGWK0OeUTnv
NBXsi0XWKqwO6CZIN8H0kjrMNehnbqduTPDv+9IXlyxhqZGOdbFjl2PwdsPoUQ9inzL1ilFeqfkN
ILnEONkTZeymvxg2emuKW7Q7drOCq2mzzYnUqSmB7du7prcfdnA+mRE/0+F4vLX8+ubsRpk6xhJj
LewIv1jX5QNnXHxn5I35CBJ949yiJYxQ1gYVI/W8WgdyvI6p6KgYonALlpUeK6zA8sMnDoxhesm6
U4/5Gud7eCupANPKUHflyA/YfLzpXF1eprL7WbZFvpsZvsQC8ovH1GxLnZySM4UwTs0yjNvSumQu
XYggUnYUY3kKWKZvKw7tTZq6C6i6B+d/AizPpH7toX6+EWK+7Rz9ai0p+rkHE1I+LDFa5tZ2/oWl
o34FQBwQ9dSAv2iaBsKaoWPhImAL+/g8oRE/6LSEx5jKNdgDFw9uyYKncv5WVWTv3FFxxjLrApYC
xK0PRqLRO3VgLjMfvEeIZ6cCPMkyOWBcBVwXTn8NAm5ObV9E5ymK0rhCU4kay2bZNkViRXpif2UU
YJ7LqgXSnwDqculhk9m+WZGYQqz3oni5k35JpDvr1X3qgTXgtDVJh/Yne49zS704yatWTv1NVukG
CpP9gkah+YY2voxDzM0ba/ilhkS+QaEaLlOW/+Lj1r714UBZ72XNKkq+bF3UP+HwtCdTGrDJH3dR
xtWb3rfLo6MBbGcVM4Y2ACYP4/LLyKtTKPutgtuoWy/4Wc/4NxEBMiUJ6FVnMd1w8CvsDT09AaMk
LymKvW234yawxuXm8GteeYVbHypioNZQSLHNGlU8t9lvb9IHQPr6Lv0MLloqr/0k67e8GvaMoCzk
aNUXFAVNsKRKY7fGtt/fcKA253b8y0Ciu5QFNq2+QlqZNdGxqAcX5y9s+CKfDqbVDXy6TOwbBoGZ
Bcss/L3prkbUw26LsnNuzYozcmRJQvPSpEm+dyQB9Alliscb92jaHzmRbt6scSVXqbV184QGN+l/
2464+nYtrp7FuDDBA3/wOgChBcSfHLMS0KzYkJn/ogtv586k1bG03et+fIW821/nQmFLtS0dS0F8
TFpzdU3ITEe7l+0IoIzOVUsNOzY/lZ2RU8bwElVltK+l/TfoTecQFc5lch4RlABY/REUtjkPQKfY
N60gp9PEh+65ntJPrHUMRINg3JbF4sMEg+psCv/QZ3kTp1U/PEJaB/KcXS64yVwxT5jcvSPiABLE
ij1KcdOculZuefc89wB7J6DYa1m4sd0wETFYgSE0mbd+7gLIGyGULiTZHpDyHBbYjhsgrMiqOClG
5ccOoyqIkqYEXQ+A2E/mH1lreScHx8Kqth8hzFMdxU2oYKl2ufxmVfW28xkpC9QtO+nXBbSCKMcc
XnNuMR4HvdXNm4DFm2V2B06kCemHrxl86Ow1dMk9RFYNGfATxqE+aIfJcOd4q37OKfrGQuJ9Drm8
uPAm0pDLqFm7xtZ2oSqUxhzXQ2uSLgMSY6GdRe5KPvDk5b9tRqwHN4x+p2OiL8rbWlmRvaQTZpFq
CKmTfLOmuAiYqEi6OzpaYrsRaztT25zHmQBYm8av6ABQZ57aOXm+Q4SJ4tyfDqCTcH92cPXGJio3
Y/lC+kBwVa2/RnwyfTc7AsWV8W5NbGUCdS/mFkayM33M1IrnRtB4Mlw7h0WybAnhETtemGSv3PdE
APIgcs347Y//kqDx363iQ851so28aT67oQ4PqlnYw6UJF/Uyu2QNDhjLbb7XzdRdkr60XvUIFMvG
AIEs4ZIRLHKte04SRvm7EsHJvc6I0Aiq3L/o6uqF9HJpiGoa731HZdv194QKBnq2Cq4GmDZLe4hX
fQfVaGjw/pWMF7RHjGzwwP09mX8AGvtYBUuwomyMrpF5Z+11hvmxB59b7tWyvMmsL86sKOZX5S5r
YzHoNZ4ReJ77s+2W8P68YWy3L0r7UwqH5Z1ZBYhQAxig3YwZKJ3flqSYLlwP9KurzSMcy98jY2Km
1poNDbTbVQBh/rIMSU1fYKgNaiB+rU5zFw7BNEYAML0dB3bsS+UQQ4r2mZSg8MEekEzlEvViE+7i
xRHaxa3bOPM28M0mHjLgD07WbQmlWk4Ng+JtbpvkooB+PJmGZp3jsW5uvWxnzckIOZr3LUvKtphC
EhTK6RiliLdzOX7m7diyM1rcLZmN09GjYRV53m101mKrrQmrGEC9xRbZ86N1KqtUfmu8fN2ilsK0
dJ4r/B9OA93Jk0RiwLvbLEkWrXsjSc952LyUmZPvwQo8JqDEKjjyJ8t3ThEX/uNUFPXGJxH25oi5
X7MfITajSoZtMxRqnc0sgyzvL1pU4+BlMtxNVn58Rn49bww1Rms58YuRIq/v9Sy2MIesN80n/ljo
bsBFYOrjnIe/miT9NDBvvgAmQSrZyANiKrGaE2ekZGzkdinrejOPzrARymZzTJz5oe7Taa3qliTj
ZWj3nhwhTfpM7uZ5YvaaPXb8ZLB7XtwXSbfrR6rDNg9/Lh2IANIGV4szqtMU5ERKTM1PjLE9b4ko
32aG9XeGnwx4pxqPPT3xrrDCdlP49d1eBnWtdT7dkkQQJgYrZK4dLyZ2DaD2WJob7cPBgQn0Pndk
hTl91W3BBGXrJCwohYoxIOFGVTcv/RPZX22g4TKIEV2fX/0SBv7QyZ2KX8zV5TrhLTa6/oHG2uf0
xvA3ZqBD4Y+rOKvHt9oq1OXBBvTqfDf4vb8KOUcPWGCYDuzKXud7PPZvTZbJTRLZznoMRmqPPvQJ
WuyHQ1GCTe4js70CtKiDz3AgCzprE9gR3vzmQtA8DP0Ae65DrGAjQq6bhle07+k7QnQCA4I3pDY9
6eOGn7KuXf75LipcwXKc7lEKrnEkRAqA9OwnEL5jBoH6IkmpqBSGhQDJOl0RvEREOYjwmGstJKQ0
RKY7CkpxmVt/2mTbWTaVvsHar5fRriIvgTBVsZfuLBAaZMNaojPdVcmyJ7xObiaJ6L2UmzFM2X7K
ne8K92sEEUpQS8mk30ty58WwLPBurbEXJLqUFYMre2L+4yfDRdXGr6mePlK4jcwtYdc0hJKRX+ta
B2HMt0UH0UUapTpbog83qKlqFposUVuoN41j51uu94+PbrMmkVbFzvSzEDZlSnBsYTgjv2o3ym9b
LvVBCr2qgMRBOZXP41aMzbTvHRzyfmIjuWQkQy2Bvk6O616wzQUuHK7KIvvZDgaTWmb8NKnoeeRM
KzeF10qRTiHNclcmc3BKvdiyOrTjpIVvgobhl+1FPRnDRGL0ACl3iQJzqblGHWHg/mMebu5CpyU9
1cnG7ciSrSrFH9Zk/m5OHcZaBtYaqqBtamfOKvfNU+0R2jEREf7aMlyaJ/a1A+6Fk6H7jDavf23L
DMpAmSKHGAz3W9/8CWy3gszDvq+vZ9JBMunth0dfbzBY033u7GfsvWsjx7XgMQrHc1swRm+pHOvg
PTOikPGibHatmU2bVi4k7CVTEHMannixJnwNit7EbJ2bbkB/Y69fsVUdqWURiSscRSuMUGB3s845
A9lZDvVYv0RBL85N88DndUpdg4Ca0++nM4cwkVxJGd0qIr2MnNlaXrQeYVb9GxUUeWGNg1gm6w5O
aBcbFy8/y890m/Yq2i1mjZxiWoWtCDZG3arrECxvFpuyx0QqOFp2VW/cQcz01PziRjnT/vtwDvvE
emvLpT9ywh3d2S8x3QDCHG1rDRHQWHcO471s6yYRSVot5VsqrL9Z1VdsOZp/HU37bpINvHHx2YAG
PCOxC+PAK/6N3mPUBQhrX2C598JRbGxchLEbJn9tu7mRevmY2zLInm32ZF2G+XfgXQ1u0T9YTeat
J8ir61pU3TrtpXHqvIJCFmsh+bCNyzlbf7LnpcmqKV+IBeK6rRkWEfrIYEFOF6f/zQwDsE5evgcj
qWMqOJZWb60tr3jA0Fu2olndbjHwP8iQf1RQmHFuZjCtpN8j5Le2dq6HQ9sUAw06Rwl15L1JvqxA
ibvpejNqiBC8kSyKnZ/yyQwiMohdzo2IbkNG2EZS53FhraNDWY2/+krlp5TIc9mAYFetPFc4C9aF
L9gQLvTDYYcMayQQNxXUA3nFMGgu3Y/EYkTjlj2vMpAoEYx6RSYIAVA6cojyM/5WGInh8PP5pfl/
9FbhaXL477kTaQFuA9WtTkicTFk53qI52zsBki4mtISGtImzC1i2lJl/TOtQkAhiiUNoALwpGPvF
2oWOaoSnduojDKxjfgjcq2DI4hicOIZxTy0PpoRN3LVhd3yQK/XuBLAvMfaJnVxMfy1YP02uz0Lf
aSUqEsm57/bR6XkD9uqfZLbG7C9vY4YXxMMtzUsSSvecKecvNaX5USn37iVmds3mNoytLL8Emjjj
NtfWlpGQjoGq8XkeXF7gLqnoNX1Cyav8vYjEdRmHCWCodynkYz3Wp289clYKpqog0q4+tGVXHVP4
dYdm8u5OA8DHbjm0lrJlvbfmkpE9MJLoPD56yrVBhe9JpSjOR6JpppJ4tzoyJuoA53sRNPt66P7Y
oivfJCOhHesyFB7aaa/1oN4oqubDZBIwtkA/a6iR5qx3DjpS/QojOIizkjZNkhULztsleoWB6Rxi
sG+TeZX1dnZUJlfRYUroDVsPg3lX0gosuDCstDi2AA3OVejFDyH7tpnS8N5lQq+NSZrxPEe/A4Rr
a9MHSO9OeA+wbg3rSvT71hYOyTKpt4roxfqC8VsJFoFBw2jFyqGnWYR5iRaL62AgdyBXp9VMMAcg
dx1c/Ih4PBHR6uAv5zVOXq9VUvlxEZHn57Z8yjtpM6HJmuRCluLenNzoWFFLH3SFy9wnx2UV2NU1
05Wxn9KY50FfbhSvswgIx9VzRoyMvc4K/BN2alW7mj0lK6ipOyzSpVU2LoXonDWh98XGsRZ56Jt+
jEMsXpvQhOTa07e1k/8TTL/xUluzolTIDg0KqlstjWs9K30g2K67RmkK+kDCSB/5XGbOZB29Gsxf
OyWAENDCEdSR9S4haJWXn8tE8vLo3t4pwKXrqTELguo4+ENNNxkYEkZrTx4N145rPlMqmq18IRjw
5tgMfRdXbyqj0CdeTNI8eF9uUynNvSzhTJP7sVat8r8R/PCIVLC/iYYaJRkRH+mSzZDOrb8N+UUv
edBttWjdXyGDljVWIJ4S/o5tAyf2h6n3vf7sZe++tY7Zv4RF/9Z06Kfoh0lWcdLqh1dln8L39acQ
zPe8GXyqQg/rGbTC+TKf9QPo3NlTeQltd7dEk/zFZbBBg2gXRIKL7Dg4JKZFwxxcsxJNSZKKej3p
YZNabXUwWKUnuf3W5dFrVi+8iUy681k4oAk1DkGUnM61V1w/kqL3blouep0BIhCM8m7t42Y2yfYq
OzW9uBOxgeZout8XVOOrbPyBTy569LhgNcbqZZbOtO8m+VVLMjbCIiD2QZgIitx5Iu/HSq+EHZCw
IV4bGPEnRjfw1plzbkLMDIzvQWTaJmhOIx2CDa21d2g7lWMCwNu2SOp+hZa2oKhFBydgKPQ0dTac
/1Gm5W/Ls264k40dts0sthUiN47734G1eFTk4hFpNaYb2ODldrFLHwdV1u1J1Ha/gTj/kry/81A3
b240OPuWPnpV8lleTG3exonjB943mtVlxP+Yl+JSq4ewxQW+TCWanGol2bIs+RlDY3m1rXOqWG4T
FFkjIInufZUKYqSEOpaadx2Ooe4U+gmZC27TXclRP5it+OZ4BuNnnDmHUCkKmt5bk6iHpTNKne/T
HL0y7O+POsw2LhaB1SzS5Bsa4R/uGAIhJH34RGp0dbc7PvCCTLFN4ICqnJnmEbwjGP7ZGHSnzK7P
7GjpsSRpZyQxxUPR23fC6R6mYG/TDpVPGHbaXQfTvFicGRuCv+xt9biKGBWjWxj/KO/QNo0ssLxq
EcwFh/41NYR5jzIgyzvMVtUH0bnN2p/M7qXTL4DOq3OFuYDGs7R+IkzEwG2pHi/YMr7TL+rxkkg3
/OUUvWD7w0XRYvxDdRiwXYK9ysxy+AMFH+miL91jbXW/6QjMk624JkQEA4OdvAYj0aA9enJeFQ6n
stLZyzjBogup9VwrY0LyuAlZUIHcGO4F1+8XbBB3i8RFaH/ekQQcVEQFsQiaZIJ13+I36rwRaGgK
lv9xk/b028YyjvtqGHaadK5DG3kFMQPFxjfbbcC5uK4dDYKVAcae6KKRkUwNkxtboIyc9IfKGbum
dZecedUbHIwtA2i3bH5X4BxZqgb5vW4GG8CsO/xgt41M7/5IoHHLG6x1Z1VDgg4D+YM4MLpn6AJK
7w1sQxfSn74nLDS/hNNyCQy8F39g0qc7k5+ahM6VrdC9HCmGyEyYtzOUqI0YoNAvOqd+okUXpTQv
JrP+FdG333oEyvxem/w9axnvtCF+sXFWsQtemo7WWnsUobrW8iLLCm4oqkz2UBGHcAHkUtX+H/IS
xC7z9TfbSG8qQ3A7lM20S/yOpi3hn1FudffmMDyxpyctpBgL5iRVsm8qwD+aqLj7iLtkxHfwkwSq
cVeW+d3CbciixPZXfCZxeSQH3H+x39n+vwGfgp9sS8Fs6nlTeFZwdVPXvEBj2pAixT7oZ+W26uRX
vOGtsjF/9koPiNSykCgO5H1DlwW7ytD1ReYF2m0yHb5nvLkZ9pY/EFMVO8aHtFRLGhxkl1qraIzk
35kV0Zxb5jkrQB/IMPKOtrMMNHI++s6OVb1TOx8kepffO0Y4VANeuw6CkAgMOU6vQH8Jte2Tz4lx
0GueFEssG4QK0XNe1aAxbSQJlc/xla+6+hzOX0FgTNPGcVB2ApWx1hDuhl3bP1wHeeEQtjySEWpr
59glmjQgy/y/d33J9Q5a3AyeVw97UyALr5qpJkl5xixQp7/nwcm/V/I1kpH4oe0kfSVPBc1FUdyj
MTNugA92MkvemOrM586JslNtRcG9bJLsh/XcRQyTPOqkWUf4Pt+yajn3kRcwTinnt1IwacNkdlIV
IgzaHOc0Blii0ki1P5eEFRbmAlLFF/RhSjFziFCzARYYorgcaKE9RNjNQ16+eGradTUZtvlYNVdv
xgfZkA26mpGabzVgwZjtLopKrxNXW9RfjBrCXQtCeRfZo3OgIucjQbGxmmoW/MlscMxQ6a7Nflri
IaKXpbaeLz4F/1qKUVPfGdY+styeDCNaXkl2wI+Z3UM/hMMrT+xrViraLMhDtkOZjYRTsv5XfZmc
kX33W7aaLFgT5d9KFMVklPV6SE46peCtu+GLl5MBYUpOwJwPTtzU5eNSbDkvdLruC23lgOXHO9WG
N237SZRb93326vKtTQ31Rv2WrkyjynaepD4aG3rscemXqwfjlll58D445vAdiS0tblDPd1Y71pVI
0M1AAPEFC4fHBnL+rfzeujxvDG2x7MEDyfyCx1iT7VUb6V2YL4QGEn6NWs96TbxjTmjDXXaJc0qA
15utRVvjB87bYn3rI8N+tz6qbriGU5T+yAw7vUEUeZ/8CG69R+KhM2fj7YnrJW3ujAM2iY4gbwp3
tTA3iJuZEnXB+MqauDHjrlXdk2hwMsuFq7LT9WvQy/bL4FZ/igjt5VRI5x2dVIbI7luv6UgK34Im
ShjIJeuaW+Bq40bDgAgoAysrloKMltQ4dpJXHmjKu79Yw97VAQjFQP+isyCecKA8Z2SX7qfJquNo
wjOjKoKeInSgDE5K159oVbNga6dJC8LUTnCbqR//h7vz2m1dS7P1qxz0PasZJ0mgqy6UgxWcww1h
L3sxx8n89Oeb2ru6AnCA7tuDKmhLDsu2RJF/GOMbEVPxJcvuz8w2o+e5u4o2grwcOMN6lt1PX7UP
U2V4q9EuhxOkikNfWkTJ6eFz6Nf6sctbYOKTNq+4TnjbwbT7PwyX//kv7ET5t//i8a+S9RRJRu2/
Pfzb9qc8f+Y/8r/Ud/33V/3tXx/yTX/+o6vP9vNfHqwLghGn++6nmR5+ZJe1tx8X/pTqK/+nn/w/
P7d/5Wmqfv76H5/fOSHcsWyb+Ff7z1R75U/Ek/qf//wT/vxO9Sf89T/4W5ow/lcQ6R/f8w8QqeLM
+yDWTDQbtoXN9+8oUucvAp4eb3+WFYokyaf+jiLFbS7Lro3++h+W/heAQ8BIHQBt4HXM/xV5FMwE
tuJ/Qh2QGOwL/gdLH+IF+DPla/8nBoVv8soGpZftGHP9lAnZ1/C69Ln+DdQRtLcJesxPn+O8vtPR
rU9KwO4pKTtpS6fptnzK+nUIN47+FeF7piTwnqmHu0FLiFkNFC7eNxeGkszLwbj3Ou2MmVJNODhw
K/T1zaRXK0z1P8Q2oPzU/GNi9fEmi1hfl4mNoguhvlSSfUOJ90cl42/Q81tK2J8pif+gxP6zkv1b
6P9z823ADdAqW4BMeB+L0rlWGiJ9rDHUSJY8kRzkbRplLOA7iXBPEmpPmDtYcLUF9PVvBgHhKpkt
jB67SI9xdIBkL8hIN5SFQSgzA6vQzZTon3YWXYMM3YhUvgf8D5MyQqTKEkGwNVU0sSupcFm8FWvo
aOBZXcdgocZcNomiR8qX+zog88TzSyx/+C8gDTI5xZChK2tGq0warM1nfkt8G8rA4VTPnTJ0zOmx
VAYPG6dHriwfszJ/ZMoGwnjXXvphN6zQfd2TU/Nj4xlJ8I7EjrVNoVibXAFivCWDMplEym5i4Tvh
/8Qr3aeCAfZcIwk3ZjL3vKuOX8VTxhWUkgehrCzwGFR8GfaWQRldalbYXYMQzBURomdEXbhgSa3F
H8P6Apq9hnAgWLXaodQRl+CmcXDV+LhroKC9FqHH8SAA6zi/UpfppNZWFwRQq2Buri4+nQC/ToVv
J24Dzu3KyoMtu6EtF6ynuvtZ2X2S3HsYWvtdA1dtN+XWsu/MtvuuUOOxfgCNk9xh70OZj49ISLDq
Fs6inKWSraxGaPkXwdRsNcSWLV4kz41Iz8OdZOJSwvKztWno+hpXjIWPqcTP1BZ2shhHlBTs+cPj
4E9rKF3+qlVGKCLb9r2yRgk8Uo7ysujTL8v5mTqk72Ok+2voAguDwhBlGM96lmLfcA0MWpVd7SdM
T4tgyE7QE9mBdQGA+4JZnHQEGQrl9JBESb4hJDw6dXqyt9OpA7u4AnNX7zix5PdwUlqUwxArx6eR
dJOdlkxLSzLpZrYS7B0/eJtbtDjehImFbN6sRlfnJQQqeuZ46nsLTa8GkCeRIWwf9DRWiIaVTaCG
qRqbmgZTd8GLWUPg2ALh99d6x+E7BfJJel20j6J6WhXd8AF9PAiLddrW3jIhhNyNRHmSqf5B+oC/
Z6H1nIyWsYhdwZiJAdYwz3eJFt+VJcfuyDQeBMv8HvWI8KK+uStae9rIYFwKbZiWLZ7tMkW7iCcl
RZ/X7QJSy9cBZ6lN58r73ov1nfGtTTj52zR0MA6NAgdK3WNIZGUNXOpYtOqPrsarVyTkHU99v+QL
diEj5Z1GygbjEX87GIa20jvpLc1oIIU4rYkDNqz5iRkih1H0FaPRY/lYP46Tl17ACzGt87ND4zoV
hU5f8zkMAQkrOfZX2oISvd4I9y2FknnGY77KWHXSMTt3jRP+km2K87M0X1ARCbIKeGKjrkb2FuIr
4V0B3NFmEeihLdzkbOimvEQN39cDAjjiM0ezes8619nYmt0dM1ZUTWku5/GXPefxkzOmK9hP+HGJ
DUbxQPdqj6JeA3JTSmr3btCAbSGU5u9RvkotPWruEYA7AdEzK/+mWdeGwOPd+6ek7V2+28SGp1Zs
DGaIGKHKb1LxggPCJQyZXCy1npNmuhmJ8HgoQ2Mfoidb61VG7NIgMiTS7lHWiD8Ru9RkJhg7GRbP
KFCCDS3w1hIkd0Hd2ttR/MEFFP/THDzEA4lphjveA4lcRbPlM4oam7vBllhCZlS42lzkL23BBkgf
TwmezotBBsrS84NfeaLx85t0heciYsLwpSVIAXvJQFQ4jbP0DOPZlMlLjrtsI4v4SPmLYCxGQePr
Q7bO9ericRiYcNyAcoC8gTq+c+J+WkV9Ya6lA8bKnDqMMSGq/iBomdXq1SKO3jWQgtcJD0g0EXqH
v7xbMC4i4FSO75HbEdnthi/91B4GP3YXiBMmDLNetHQMwsNak4zAWSYsO3VEX/UDbrmOGHc5vNmm
nM9IER760ikOY8uvakREbVnuEK0MT5kLZTw/l5p+9TAgHbGwopAd63xb+fOqJOubyVQ/vkWVceKC
Jum1rPgwVdeCINA1KwgDb0ggj4K+QCo5UTqz42ZeJS9RuTdJbeNMmkLFw5udJc5nZ3YE1nk0x1bb
vDtI0lUnoQOC5fUrpuGuC2V0QcB4NsNqXrcO40LplF9ca8Tr7NrPk/mUtf14ZGFSrAvTfyR9hgWv
17ymc/artyjSkeG6hJz6u9mbNwKTFDIccOe5s21091uWhHfYQrwlkYlNrUrOAw6ZA2uJdibm2gIK
MdkA1UNpL6lc52PVrcns7B9A1LJkyvyLF1X9yvLHhIwGFgFk9K2yvEvPDAtPbI18KnabYIEI6Yca
QCLQ0Z503tBU3u07GTVENtZ6sUVgApjJmyyeWOywmEnpKHE3r8MZVJGbWog8KySwTlWQPSoa5qlJ
hMy73U8J0pGxGbai1LYBR9W+Iex42WtZfBZQ/+q+2dez0jtwOTGhYx/HOKA6eb+tqdOyetf9rDub
6mbS60+Ppt5Auoz1n1lcimGZN22FHmwp7IZ06kYjcwckBhuHCrlMmfPM+Oa4nKuc8AMj+Ui1nhOJ
KNV1CTLB6HWEaPhuurbSqKHNEWvAAJwtQVBu+Rui17B56aLfsv2YyNJGyy7pqN36KXRNuBzYESOL
xVADeaEslU82MsJ1k5KZDfig3VUiTC92vp2EiwKmCCnkRgtqCKWIrjMd7AGK5NOoHdDQnWBDkc3g
EsORlu5nFLLXMCL1GqcZLj5c4E12DEIsA7aJPsoMOTRdvTLWosp+KId8dsQ1W47UA/3Q8GTMicFF
czZfG7Po161FaKulad2mbXmr2LBgGvj6beXsEZscYOr3v027WBnurpdF9EaImrEVeWyTNjNTY5UC
rUjQY9py+nFNXRnsYps62wyGatOZVbNKC/kr8axwZ1VOtTPR+CDQIfrUxY/pDKdsOHuGmI4o57x7
dcgw8HJgAT8MNVvyek6blSaQpwu8KWs0eAcYf1ynulgcfJPgpInIlY64P/TzKcdsGJ5Gl1LfHIPt
UAngjQaAliktEbB47qaaiuLakHiYevKeJZa85mZTXlq8XPSmzg5d1ZNndU8pKmfMCxX7WKOuSeF0
x52RKX2cn8yLMmv9NZtSC/WPaLdCoDWXnSBo3q2+EGakR5pw1o0xX4Y7R1/bUUp0umlefPGRR627
Cioz27k51P5Ijm9IOe6m3Hx3lMa6JZFxmfTkKKcIs8kr9DBXc5Huu9lYekFhr6uKSwGrtgPBPZcy
B6vZT+4HU9WlUeXpdp6TS9hmq95g9ew0nbX0i/1I6aLlCXk1/kNa9J/AhfdaFGCqn4ITROMfpH27
un6pDf/LbVhaFd22Y8GTDt5XMJQ/UYtxPX73ve4yxUAye9qNl8Z3MKJ+9rFDgnq7HUNrTyYwwObu
oun2PgjIhgrayzgOuybSV6GLkqVNtZNFEdGRY+DRwzeE5DCn2Laxt6w1udXmZtNq7bYV84szyoVW
JuZKR0mFENkHoz3vbMt5sCTaFs91vxzi5r2wvSNIFerDCsNIT+iPWd17uXjiSttizPjpKbxx1MhX
EJqbpotazPDBURmGkES6POM4PAlfPlWryqlf1BeZDBNBZu7GqTy0yfBQ28GdlzvknNvGY2k0R2mi
nozJBwAgyZXW8o/ZBKZn8g4c2b87x1+HYYxfg721GoMh41j2erepsnhRz/bGa6rHtgxfh+Y+9Nm/
1PlTG14dlvSotzCch8fasn+EfZWWBWOCH1hbkkw2+g4fjgefd3p2fdiXX2obOAw/l4Z6kRow2Vyu
8dqE5N9+bCaonb1RbAYtMtewOdAzDRV53law0LxgnQ+4dZBeqzcIu85cCZtWYoqPbhzvS6LHvCgs
llMV78DprGg99iz9iT/SGTTOtr91kErNZnzKbdn+gmASe8hCitR/6VGlE0f0Pkr5NjQSXflmNOpP
dKfPZIfL9MENDJMQrWozOeMvzZ/2s/dBvN1rEEXMePOnoosf0Fx8SHskVhmhQT6zM6+29hjtKll+
WZN+7U3zJBoKFrT8nojAqEOfK0bvCZeEtdVC8w3H8UlM1i4xun3eP+atsoBVFwr6tYdvjtzgaVkZ
7topsienz3bRpWq4uM4BKprcmnCaYfnWij0dWbYMNbbCSYkjFSMS74ak3SBb1Mz8KgOOlMqkPNQr
mgfXqRdy9C/5waGmdEtG53R6R5uIzSWSAWfQFtpDX6k3pEkoteJg6AvgOeuuTOGTzOvKyBYoGB6Y
wPJktOMjrOMnb84JRo8PIu02rJU2Tuech6JV09yLDpSjMV1SUUtt13r1uXZrMmTZvMQxqA3njtHA
a4+nGOoGy0UHsa5tHXIZv3epfp8UC3dSEg/RHhLHfhBa9yZTROHYdPpe/sAFPNpacfJFvEzm8cxf
emdzlR4dJSDOPybXOmuTd3bs+icdnxojv9YIAbCyHML5udXltmFeTn23sD0PMx4yTMu4+iJ81ly5
j91k5ef+oew40tC1U7ttkhxCFmq5bZbn12b0diGL+rBIvWVgT+8E/t1OmQVuNZnJd6npD8IjOxDk
cJDv4AT9wjKx1oX1mOPanYbyS0dZSEjnqunlE27GKM0uPrI23Q0WbPyWbZ7vPTu+L4tUNYwM+OVv
mEj3ogs+9Hrhe+OH29YvISe4ORXrshVPTSa+2wjjyGx6z31uP6Oo//Zb7QsRzKFwWaIGJC75/l2C
xFoMqODyrZ5AiFUHCw6G9zLBYudRvEU2KmGWQHn0BkSpkBjPLLiGTW/vxzo82SW8gH7QluMA+WB2
eNtPuURW6xGaN/02B95ybq2/FiPzqdRRFbCCmBpvbes956mzlpp/Hikmisp5G6x6xTltGVb9uUut
dZW9d1rySeY0wsb0sSujNXbru8kuwUj4xbbTCCnU6dGd7pETRrgINWOlVePar4qDJsarSFH75dFW
WvVOb6dtQmNhJeCK/OAxSaJ9Yhvb0JxOncOhzSjX6a4jo3ostBVEfDehJTJhmmfxzu3rNQApZgia
PGr2h3tm0HjxTKoRhmM4z+IBzAmc/hqjW5WBpkq76LtBslv3QCJwodG22xBERkLVqZbqrN8ZHg4I
u0sfas6uOQLrpeOby0kbv/Mseakgom1DgKAoAREJIx+eQOYv6lR7arhsLoK8Ok2Neah1a1Ma7stc
cVRPFRLTWN+QwYMzTZxb/75K6vvUYR8hq+IdTdnGTRqatvk627biNqE70h8Gn6GTVW9i0bz6Y3lf
W8AWnKSgM7VBbWVYjFHRJQuN9Weo7ZjIERigouOYTugJI8KxGsDBt/LDKMU9lOYZWmERZ5e8zfdC
07dGO1wKNYB38iXG5LWR0hqN9cpJn+2hfC4EAcJuf9dZyWpi5p/I4s2f5qckNx7tCpdNPZ2qWcsX
A2r1hYU7aZEntESlwzYTEJwq9Opg3pa0gbbYtZxMRBKsTLaQjHMwJC0t072r8/YtssC1o8ga7QfH
Gq6NW7xF+UWLi2Nic8Wl+9OBA0wD6nRENZ31ZsDIhI6HCC6lNBCb2oF7EDVvGHCeiDkHmhFyjuhH
98To8Yw/nLd9KV9ayvMmluSJhicKYCqtIUU1CKBP3DtN0K7Vv1Xo013ElKKYxLhsY+3eFKQwlt/A
7daJdTvwsTDtKJx4Vdi0Do79o9PRElH9W5ruoQC6nc7l2vSn19QY7nv+uo4LhVEcR7Nfe3r9E6Yk
xEwmOFBnfm3qAj0qmX5zQInTX4UgTh14AXYOiE9JFC7dcbxTrxcRgO+96F98s/3IZXbG/LHFQr4l
pxO/xYNZsVhH4mNyPW5OxfSd2SFR5+mi1bPPwDVixCx4QX2rw/pMK2zP5FkHiDZUjcia2FoR7E3A
BF2UsEnYaC3iJjX3sRiCe8MkgjhJXBA89UyFVT62zeMcsHSeCJvXsOW5KHLMUe5Su8h2RryRTLIx
g6PIdmCXbwrQyHCjiKrEcYIJf8NARUnlu1NgDPraLwZnRYP+mNgfrPgvdK4UTJnKap7us3nv+sUj
MjJOV/381hBbTHRmtUW5sHZEcdE18c5+PF2Mbb+arPw7ldNh7H5CeHecwF+yHqaWlWkmh2y2HSxc
daPB3JQMO/C8CdvPgLlC5+FHbOjq8er7K1vg8sXkZrR9eS1lfyo5lg+ZQ4OejmyL49472IgRNIIb
T0ydqerKaT3UYufOTLdLrBRlQn0E4fN31hY3xdpO+gBUOw2w/8z5UxhURk4hN7YV+dcWBhUDEE51
csbcWdPCQ8wNg4XvYIjvpiLkrDbt6QAW3qpvfZfOufVYJsjHsTSbNaLraO3IcNcJnEYyCp/oCL7m
yE43tUyafdczMg+xUrgNy1TLQzdoRoD08aM+JcK/BkZtbgfbuorBvkjiywkC115qPwOwF4ZPs4bm
KCheAgeusdNC7LfGTltFbW3vkgqQYAYBZHHLGMsKH0io4nagkhUGLI90kIgNMizc7D7hFcIKKCD8
cd1qbPHmaBblD60ebrBoETShtrbrB0fTO8TrSbsyu75Bo4EGO9SzZSPppzwTkzMofHSOnr+ta8kz
FE8bxuzteRFUrr/yo3oP/dJ6LrNfLBk+m+FsE1mIKvK5qYi1LGJvV7i8hPh1dBOBG/JQOmS8Q464
I5ibSkjtcNj98bVYWhkapEBfEZCEZfIZVTnv4LzbOwYshdat4IXDRFwmeb23sppQE01fA+eb7khG
cnk1yPP1JdKgIAk+nIHyNIzRy2mygV7j0nOOHEpWivKqFD1axx4ohDOGxAOJ/OiU6WPWZT9JTzpQ
5suNL/j1WARzURPXqBl/557H5e4VdR4dQDkvM+tZS+yXMsJZBLvmUaojuWlYi7Sewn0a+JAzcHHY
2trFGBJsXhZ4IxvE3CkHW4OydqHc8nkXrehUMZEpKSvGKeuJWI2XCB26fYU8fHSr4lIV3jo1OGSd
HrSGDIZ3RM/fs70VXr4jrQ/4jRZMVP/Y87MfcELIe5NFZ/g8gw5JtOlYvFQDtCXNmfadaUMmqr+4
xJ10oEhLQ6fDtZtBkiqN5cJAzm/9MhAN2FdyAr9yU67II6qRlXJiAv+D/l4+0F+jrm9RuLhqdFgB
swA1hgjP+laWKJ4fBQKEFBhTJGCKB1hX5O5Kj7StTTwZm2qU1imKLHM/snRAl7wdRvcJvdh7IKHR
x+VirtK9LZw9UufngJwjtNhQiX0U6hwx58HrjAULw50J9ScYxm/aKhVwhZE+xV1RIgMYMriSelq8
G36/9+ZhNejGw5DE3/qQL8GCPoaJ9WU20ykBVLGCGfJLH51d6g0vVkxT4rprpkPP+sDVx29+aeWr
1dvRPuDKK1shlzbvZEbSMDMZ2G04GiOgXPyxuEDpLuo0OThcFZOASKDE1L7cUD/IpHogLnHJEGQR
9eOZJderYFpIhvz4E0XNfczUb/Ae2KGsaj3Y6FoDR2JuHsMxezLz7mKA/tCT6L7ssqPTBtXd0Op7
Jsw9XSI4AObVBUv5dllp4oDTlVWIaPYMp79FG+zSMURKBYY0RlDkDy3vBPNU99lnSH1PApRzP6TD
diSLPNQH/jFjPwo4KSJ9d4L2TdedS6s13TrKs0fcz6lIvqfiJ0wYaBTUjTYxwsJ1jm5unDRfrE1L
W6DWCReQv88NcT78IdMOHe4nXuNxIScXe37crSo9yZZElT1KSMLIfT+RwXJm1GfqGEjExDyqg/MU
Dlh40SEefd1AQFJVPzgWDhM7xWY2z3YZ3cet++73/rMKTyVgC+9EGcOIGShGGrnG33H1NLtZ5E37
EtasFAFe1s9Iiy+J2xNB3kQ7MWdK7Vz+ZEW9N8biir5/HRstW1kbS3Vr4DD3Uf5qCKWZ9gJ4DXQX
q426AQ4w/HHv9lBTD//tY//28N++7fYdf/x7sdymk8XqKVd+EPEYJ6UBSYansKkhkgcGybJgKYpD
wa6AFfP8UCSYXewMbpSpbm73/nHzP/jYyPIkWwSMRdwhTgHiheVhimby6V1eDaMoqoOHfOaPm9tD
wmvavTs/N3rXt6DIzPKAT5d/AOglHMaIPE4Qz9mM0NSiL1G/rj0ielnf7la5S3DJ7e7cqkRrb9wE
XsxJ2c/H/HC7wfn593sS9qkIMIplPqGfVb33nI7f9/Zr/nE3VT/l9riaWjWww/1YwcOlhGsOI7wF
cBvDnze3j90e3j7hemHP6/7fn5bqHknV2ZLrxbAEvlbqzCz5YFW8wBRu2WjG1YENWnVobbB3WHBQ
GKRRfWCdWh9u9/5xc/tYDuxq73dfXtVfA234zjIsxaIB6BF46Z0XMo5Dv/o1s745Y5eYKACQUMUD
wlF7l4LiXOQM3zKkjb0nmVWZw0/aegNdKjdgkIDslxDnjGla+T4Ml5nTpOWgZs1HQFxpagT70Csu
ZC1Ph8aeIAXonFyn/pw2hD27jjsu0du+j06FtJ+LIN0y7DnnVe+n7NDTBODOKM8oqRAty35azyUq
/BBaSJb+1t36YI2effC7YUL5ND94yZAeTDtoj1FJLOZUfzVJVO/6IoD4wTZdDsVZ1lV3bu3a54wq
jmwZygXD+XXp9Hu3VkHt0uDHmMjhibHn5c9hA4VsLqlJXS5VnibPRMOvRI480AbZvNcG/d4aDHnu
neZEznUHwFeQL4Bilzp88YxaODvpiJvDorXOvWlZZxAAvPut8RBo4jJb1W83T+M139KdcX+t8sI+
NXEslAH9Grejt3cNK7hLzYAKCM+YNn4YKASXXmX+SLPNT0VJ/Q6o6dRFlCz8N/HGgGnBxLOa+ox/
o4YztS8/h5Hs+sEqi4sm5+Iyx7/h/TuohWf00kwXk14n2FvwqoB1o8TVW6zRaV6cI9fNz7r2xHZp
PDlz2KyiKmOlwritIBl20xu48OnP3RNKc/fEjHQfxsWDGdYuo6x6uhM7cn5+W4wIZlZsC1H75CSa
c4jqn3ioiQsTpWo+r7BPUjKazPuNinYzyqcz/u3FVPjE/ajfhN2TxnaO8sbQUfgGrtdtb0LqEqj4
0q/yhiuRn4GwNN+43uk7xnRPFCBrXb2IbJRQmrBQydnJ8VURMd3LtBbW+vaxPz59+wwCSCzsHbnl
3nGOd0VlZWAT81fL9747Md+VmM8WgPwfwd0wQmvOANMOiRY8jyPIuPFT1NaP3iVPUx6eUiIp6KOP
w2g8xW2YL1rbeMEMXS80v/pwTcAZxsxUtp4fhrnvjnlmrWxNJ96YStEQUMpZwOw0d1nX2aGy4jtZ
UOclNZ5oYJOxBR3Txe0S672zLN3+1S7NXU/MDUBGs8L6hrk3QtcqAupUxK0PdZiNS6K07GXh9WxQ
jP7J51qljd79ANmXYcN0rUlqYKB1oL2FnYCz12udlyEYTt6Uvg+aTZlK46kLeTVypDNGc8h2rLYp
S0Z/HTjgRoZEIqyzqkvunlrWqNA0ex/kS5PGj+CyVgAAqPJd8g/BFLeQCqpfQ00R5ub6R1fhv3Fz
fz0gKVxpxtEjcWkRzNZvh95uURtkKTrh+BDEnPmnsWTSF8olvoC9Ia4BYk/yKOONZpbjcUhnbznm
/VsnrAd7fpgVjyNqwmunmdld4qPZyODjmGa6qHrkwXGMMVU766AqOBHie5qJ7qp77TWo2LyaUcFu
Ny13jTN/BlCjaFybB4JqSUJ9cJwzZ/wnvy2YDrvF84R/Spusu7o2UDw74t4zon3VgtE0rtDdJobk
7CxKr/0oUHykpZg2k0vr140/RVX6e0St2lUbYYlWHSs13TSPBlpOEVa7GbDWyqHPQwOSXOZZt3EN
8zRkE8Jp805PqCilue9YhI2F0S1kCwW0LKqlQbbFwqLJsWJijKwS7WoFJjeKh1MZHl2qODSDOgSt
PEVmP2KgsfL6B+zFl4ukctGxq9TxwmybxH/EhjPuIsfE4lk4xrEOP/vIMF87h4GLIw85QPl93I3W
ChfVq6Gda+qzqkSBYjf1d1YbnKb7Q1lFvw0ysBaujsm4ya4+xVlv9nTGIVoxLTbwX0GJKWmgtShd
Zg1X4EjOB1VKSks/Tg4rO9ONscI3CLQbspFx/srPxGuZ1CPwXgQObRkxUYvw25OiOEK7QapG87MI
hVVeRsYJC3Pydq4Aeke3Wzw0snpGMfXV28lP0n2TG+dsenMKVmIOd5x37WvOkwUyZGEC4t6MdPzs
A8ZncEnTKvMnl9lZ224+SbrrNjXj5VbYOEBrnxS4drwY0dita8HysQ7QBaYqaMD5jAib2Th0lLzc
lwpV9HvgGD91NF9EnJvwERpvnYxyWbChXzSRr6/nQee93TIrFCZlM0OPaKpCNpqdhoEhsFeRVZEl
Gtkdv48cV+QKeQsR1vdk0qZrzcSxiknIXDfutPY1YrF6CNNaNj9pcwKVBCcecLuzU7bxNtSNx8ih
ZjZhXCzR9vRLF0IAPjHqt6z4GbV0WMhkoh3mzMZIV5wSB4lOiQHDs3EHVCjffDjqjmxsdmdov5zI
W7tm89GB39yKqrlnLOvvLM+4xCylGid6yBSL02JTQb5m+MDOesdkyDuHLr5m2Vb6PiFkAlhcl+98
2BZrzwH0VmZYs+Q4HCyr+y3q+SUnuZd/WxzIdL/rgil5ybpLZMvvcOyfarQHFGrQ6wY9WDeBvu2S
4MqUBepSWDN9xr7F2cYmHRA2WBAaX402DovcUN1CLX5KJsALitJhPSqAKCBRXRFFe8UWTYGMYojn
TwA7ahe2t4hb5fXNGE8oNmmsKKV1sU/5y5ZNi/VnUiRTLfwpJGRTznkWzC/snDHX3U2qCKhpBAs1
8nTvRGzCylCcVF0RU0vFTiUvdWJVDE9VdyXWNMVYbRVt1VXcVcBglDBgOhi5EntwZvqSbR3FatUV
tbUG34rZRjvYiugqEdWv+hvmNVfEV1exX1MFh00VD3YoX4kmI9T29hF1Myt6rBk9WYomW+hwZUFi
ZEfR1FyqwgrubAeA9o+HaE62jQ2dFk6HvaHJZrmoij8ItqNi2d7uCYbIOxwI60nBb+Mb/PZ2d24Y
OOeKjWspSO4MLff28dsNNB6CIoDq8qjd6WB2E0XelYq8G6l7MTBeoai8E/NU3oLFXlfE3kqxe2NF
8S1uQN9WwPY1XSi/puL9uor864IAnhQLOFJUYE7ux0hxgnmB7iqFDwbfDUNY0YQjsMK3D6WKNIyy
pFjWrcIPDxIScQ2SGCONv/OAFJuKVny76RXBeKxgGbtAjXGvkcbWoLUPFPF4UOzjjDHIKlM85LCH
vgggOeQVRw8IM9lT9GTYIgNZLBCV8ZyUR7QlYLUVbxkowZcRQlksQDF3IJk7xWauFKXZVrzmVJGb
kTvqq07RnHPFdXZ0lHixYj1bivpMZs8v2tZik6MiPQ60J9BdWFwkjcoFhRvNfJv1lGJJM1uoji14
6WyozK1xQ05jZqyP/Y1DrZ5ljGbAqBWlugRX3Spudaew1oWD5c9QVGv3Bri+fdAFes0hxRA8hoON
47hZe4qN7QLJThUt2779wJiJGxztUhG1e/UkhCMLgw7cdq242w0A7tvvnigm9+0eWQbuqlPEbgm6
G3t1fN/0vNOM5pep6N4+O99M8b5LwN+tIoDroMAjGyZ4rejg2txd2pxfIMbwZLKCX+GUv6sK6S0w
NYKXBTNeK964vJHHQ8q5CRg5T/QGv3Z2Yq1drTx45eiEQg1+uesxTRJjuDKCUNHtgQOG7OHjRo83
9r39EAzUepNfA9EUHxaI9ESx0jVdbsidxPanOOqmIqq7oNVvGv//b10MlnBItvp/uxh2n8NnHP+L
8eGPb/nTxGA49l88DAOOaaHixDHwp4PBEPpfTFvYhm14tuPe8mL/dDCY5l9MFW6F0cC12SN45I79
6WgwvL/4sHM93bSgrvAZ439jaTAsFRL2D0eD7RMVSqQmFyxBjJpte//maNCFz6zVCc1HvUq0XTaB
gtOykqykwjilMeVWVszFAmDK0Wg7+9mboTSYfjMd0hxwQ2/MLxKUzgpk8cCOSSe2YLbHQwuNC3m1
dtRROlMoGM229yVNcUsBC6RmP3Rsp4vawavmacUdyTJPKCA2ZMTvXBup9ETPfNCDbECpZSwxJtHk
m+zfsBZpO+Cych0OcjcZo/jw6Ek4cbjuMvMV0cMbrF3csluaisHdWUWA8Qe56nUekWHoAvN/GY3p
htrmvub0t5x1lA9AX1mDycQ7tV24nqV4rotoZfrysS7HnS0CMEda6xxDlt9jF+7mxCJhRHXyBcwg
daIw7CSjpHaapR4HIT4OkEDB/+XuTJYbR7Iu/SptvUeZwzE4sOgNZ4KURA2hITawiFAk5hlwDE/f
H5T1W1Zld1dbb3tDE5WREkUC7tfvPec7SpMnYK/jEj3+6tp6g7oaOlxaD7QAx+E4Gu7P3pnfWHRb
EJDqUdptjQtiXQpBMo1NVjzO+DZRi6x0kNS3sSknztNYAzRpVP/WeeEfNCIgXGQ+qfCWa6yMkHqf
IDbEj7DLxgx5KnbzPVqC8oQj95DqcUBXEd1B89RnbN9Earh2UFXTH1828nEw3o1E3LpKLk8FoDKc
IF30XCaIqBQTz7ix6zvdYqWUdW6f01L8gd5gvECm/5X2vnvfqpzO4gTqLRI9tAR4YQ09NeBEcXms
K9VQ8zLa+5d77vbnFfvfyqG4VUnZd//jv7trZOTfLuQ1iZCbA1qfZ3p/S18uGIxzau7c57LhJC7C
4eRYg7OPp3zmGKmR8ZtgFfm99H/T79TTOyK3GB/mNo3uWHYP2kfpaTCUR1pRHUdiFB8VzpZdt2jr
xojC9aMXk+ykzTJ7UaBq/ZhkQoPgTuc96JED09rkOA7mPeHW5EKC9yOrqwgmRhTR2KgjuuKV7Uou
qoX/96r90eQu2wvE8PdV0R1jNAR7Nx8S6DZMpOrsh9JL99ZRM/uLetX54DyhON7rZfxO7Rzt8HNG
5Ja7iJ84fKTm/NTZXg+7ER006jSJngQxPHkczFT7wn/+z2+4FGu+37+947ZQ6yLkefi87P8lbLb2
XJBWoi6fVZMNHBhWuC2DHw6k1p0VFVs/dPCqxNFDfp2wr1/S2bhNtf7eC/JhM5Azu2a2AHYP7S9n
IM5D5boEt1S0VxyVCM/kXWIm6SGF3kPFwkPU0Lc3I9RMXT2aQTqNzrYNB/ypqXUz0+o8xB1iuekn
vJsMtJ1+w+PscZZNbk2MmlUktGIWr3glqYFgNVL5ZF2ZF96l8mpI6+gNkYK0QVpk1Ew3xwtfkbLL
I/N3JFK1SR1ejtQTyWJuFlV/cGa65jm4o2JYKB28a4etezdXbb9vEEJvtVd/JKLz1nlp4K+zLrFY
n6U7XMdWmifF4jYjND8W2my2UHOq1zkar3ZI9FkhiBuzjR5VEzBDfMiHOK3V1krxCxCdQe7KXGyH
kUyiBCjxJi9iEOec3NiH7nOxemVmuNJWz+xwDb1I1NaEJX5oV9IX0UfvatUzAUAAMBdeCXUruip5
dmy9ZhpjS+vSaBuBa4mr+Kn3DA/FKlpmY0xX50okGHsNR5xQzJFKXCbEH+3S3LjXccf4nUbrpXbN
b4hrHxgqNgdiE6fdPDUwI7pkPADezU5A8pBAxYqsrwWd7gKAUSYD8Oe6OTVEk4PPpmadx4sRk3Td
a27pRdfzpeGMZNW06imogVhEw9nGqRb6pAhpgPiHRhlegKsYXqVZDyibbOfZ84ZTrYc5mOcIs45T
HLnRP3t8UZtWamMzSIa3dLF/gZjoTkWOOocCL+97ccd1tYXjtZNYoa804kmAEvVlYDGR1Pp34+rA
nmEwhWsuFcjD7GGaH624IAhrAKdAtN5xShAEDLMD68xXNYJIHlRZb+pmaAgU1A3t3Kw+lQUCOt+B
CpCH824Zve/AyhCTQb89mLV74iag3i6LnT873dFAsrspiY48pcLytzqNssAimGCUkXWEoNXt5kWx
PWXR9Yu1TaDVjZHfLzxn4+k/LwNMq/9tGXCE8KSPmhB9neVbUvprZOe/eCJlpMMwYo74hKvF2Ywx
3HlZNj5n2RT6irOcF99uoSgSn0GZvmvV4GMR3saGgl1U0S4UzAcQ4y/OZim5vYpSv4Ksp8PE9g44
ePpcIuE8J0WAaqEehunaOeEmd5rAKw33aLT0d5mn9YEBW7WIrf6+8er3yUfJ0izTcB6RQKPcnGHg
9LO8+lGe7F11jB9Ez4iUOBk6QTBAcMYB4ui6fl9IE32BVf6Ga0GGTDR4m1iajBuh2l8WKV1QZSU8
Xqi4McLCqs0Z8cUhP38iAtchoQk+C2a9n8BaiPsUdnFpO3s3VFN+ousbAFJZ55as/TgoyJ22nPlK
X3bAXmkAXubGulo1us5e0LQglY1OhJvDGTJUsaM3XRx6zJz0Og3n0sziFRbCd2DMP108YkdJG9YX
boTFH9m7hqA7OLjQOzzxMfLnQ0mbcq9sR279pByDtlu2aZ3SoOUGvri+xESvLX1Iwh5ondnbd2OJ
i8CbyUwr/Jm6jPPrJYn4ePsJPCDpuykLAECjlk9UJiMCFqjm/eQi+q84rVbRuI6Hss9Kme6xmZ8S
w48PtuKIIiyje5JE94LeRVddosOsiquJdbpq6uI6LIrW6vpwmvTw5xnk34zU/1YtrBflX3vXetFa
FM9KeK4rHbzBa7btv1y0I11pI1ra8Al7HFIQHfmX0CV1YelldxK2fK3b4mQYy/SknV/p4s93NsA+
+sAAZZbmh4B4YpQ5rS+RUwUja9olspKII+R0LUa60MbyZMxdirvINcj48B4NJ58/vBK9oAfp7IkB
IgZNXyRHGwR+Qr96j9qaLFan9be+1+qdXRbTXVOxllmqXQ4L0PerjAafSdoYokJZfroJVNHeyRaC
iVAdddadngCuKe86wezYuiXCEgPV0JMDgYsimg/NbcWrD0hkQYN0Gq0F9aIdkcg37nvunFvK8BKV
aa6OikDwJhmMw39eLuz1PPG3N95ezzamKwUBSs7fVotygU1kxpF6yt2l30+pOd03NavnO9qb8FYi
RT8KO0ZpDpdr7HvyTmNC7JPhWjumvcWElD4BgQZ3Z+wJFaTPjV0YKEL9KkLh4LyLjG1ra/8eTyzG
bMx5lWeuUYSAjWjxX0wqg3NYRTlDr5pgepJ/TgB8ORM4mmbHbGUvJkKBPPM+2jKugkXH8Zbcz/Lq
IrrEIdk991HY7Rbo1DAHmdrR5Qr+83tk+uJ/8yYpW5mmlAqdyt/fpLFooRnao/NEjciOCUP3ITEf
u0UMQRtrceR3vrsyzdAdwLwTwzJxXMHg02iTYAvNUmf4hItn3QAkzZlgrcOQ3rk2qIda1Q3NG9/c
9alJY8df7oRfwrAOi5Z1u3TPtJ51gMH2TjXpG0Jz+1R117jQV4HX4tDVMSoWSe/fizD4uAX0vk79
ZMDmnFgVlxeFaqedLP9c01JfiCq9al3szNoDOypWUAoVI1DFYsJpl873uc0ilyVaMDDpUKHQI6v8
ygbHWXrXQuCxQS80wOlGuAr7OI2S+N0wHecE50aTO3NNBvsww++4U64V7YY5tl+ECQDYyhb3UnQ1
6ZrtzEISYJ7QhLcXnK8kTphYjyhHJ6Q7ot82nWlsfcyDG2br7+7IbTly1tlPY+lsWg9zM1lNuPQL
Fyt76ZoXbHwmLPPId42TQdF0M+0R2JHfYi2Cl0euMoGi2P93XeVeUbsMT8mCEaMPsSj1jXu/VNjx
0kTEV+ZL74PVsWx0kLSr7KdEovbDyyBc9QT7IFz1TgU1IchPxUTK+tQQR6aihBIS5jtg4Ah2BtpT
XzsQaP8bxI+GOOLmPqmNh3w0vYe2MWgCxzkqUEIMyry7R5d4bgQimwoHXqUqM8AAVTl0mGWqjACO
+lkQ3/lqZYWzwbwxP2JJCdrVEJHM4o2pvfltnFZMY9vtYDPPnDrxw80yAa+Gz/HQG7QwU0/d+vpb
IYv0AQXePfkFsL4cn2FBx8oTFccVeHPpJkJRG8aVo534W8iPv5UJUgxoOlRIOla0uuCm4LCMEyO+
MgSpDnWH6eXrKa3PoyrSX1ZVVGeSin+V3FIceyUeVc/H0JPxtjNfv1ItgY4Z+2fLmotDPGODUH2E
qmeKxB1vrvd/iWdnMfv7XexbNsdR03Ocr4bN306kiEWBG2YaoaJLcTAVfooXaFBBR0flnk3paXG/
0k9K+0FlxrOMGYvJpiODYpya40wYCCIfl4piHS1ZTgtNzR72SXgzivLRlmn5smoQZb88Ckl4QoJd
lGZDLAn3xaaZeK61gQZZHitZv/Sp5xxFx779tc5abQ8APO/GcxwCj46iYXzwsvBTe/pJ5Jb/AvHr
UPEx3+ssxAQDzBhkKBRe9kwSB/BEbqX2yIYOCdahOzMghTHzQzeu0cuGG55Cs46hl7nI6owQzPqo
Di1+jouxeN592FSIUAssdbXblPziqHxwBusCTYDxge/DQS6j4UPVRNen2fLimo3e5xGZ7c0knW1Z
E/xJSsdiVPE3a2maUwbYcZcbU/pShM+uv/5rsRh3U+jlZ98G2DYkjImakNVNqOhRm4W4C1eJViGs
axoiQx+9NnugUnzrXJP0kFlmVxcVx1nHxIBHs0j3/qB+FetILxqAdHZxwtzOYkpUV6fSt8aLuZYz
UYrwPseIzeRxajYOJdNTby5bXLTWkSANrGMOOxdhPmcr40A3mQvVfGI0hzzXR8CpgC1VEd7LpvIx
SbjONsbgcfRimIF9b6A6mTL6GqPxmmiIEmVYi2M7m6xxYCb2A0VHVUnnUsoXguIadKEamWaIqjWs
UoecwXiXWMgtF0xaaA0JzghRuaLPd+mkx03D4KseslMO4HyDK/QtTtEYNJOwmLF3TDQik0TH3OcM
Cw5Np+4MMDNZU8J/jU5uPldunx2dyoqChNb1AyIIRNg9cJGxKX6Z9gM7bvjDqIgPCHvuyMgkaQkX
pbU6Oy6hXWT3iZcEFUrWb0hlf9KwMe+a9Vnf+AQxLk/IFiwU1i5257LP9hGQFrJjXgvoig+d6KDD
xZbaIpvKyfQVTDxE4fER+tmTtyKys4rjt539EbbjT7fx3Mf0FZVfFMQd+vPpxPCgekyMz6SPvW3P
EOYS57TcI4Xziyxcb2eKyvtmL3mBx7gn0CiF9Y9w2UED7L4aKN0QO7NXQlR2kWPi347Zf8mMJOB6
hQmAMKu3/VSm58gpv9VRhR1SlCKoxYu21jydyko+PF2cmvaO2UuFBNzxDn0F/dlKvctcMCBWPeqw
JSO8FKwrVuo+eRwjBF2Gdg8RhiqW13p+zUIuO4qjOO6X92ZCfQUkodwVDml/M6v4lUFSxiDxo54K
oPwuKUAyda6a/K+bWjUahp7yW223z0PPzDn3G+NQOX4Oix8ahB/SnoSyTk1mIKOPhvStTAhtwv4G
DsLziUYvR8HVogFvSzN+L0zVbMdRq1vq1PQc2k/6FPI+jmqfOLQkw94XLwdf5e7R1naHp8I8JFHv
vYDkciw8e/7ZQB109ez4Wxr2xr6OTnnat6dmHjFxdE5xcTGF7wbOT0Q/2OGpMLzuYLZMYzEOEV1T
E/vkVHvRo3nMSRxakFGGt8mhcWrrMj8TS93vBmIbAjsrYOM5WHVBbiHs7hLkNBNwlb4Zn6MKCZb0
5ulo6TkoiKTbfJXNs/Ojz+v2zOEdz8OcYWoHPFcas7zHLMcY/1gP6a88HfODyD1xlY3YLAbMb1Bq
YHsqcGruTO7b2Cz3BFkR2lU3FkA9m2JWmAQ5m9aHKtUJKf8HiEx5EqiMzr5JkUDmoLvNEjXem2nz
faFZvBdWscrsxidmCD5vmn/jZsFxLobxPq+Z+zel9UfeREiy8Au82XP5EK2Kf7tuWNPsrGVA7h58
/xUBdvkOm2WB0uKIzRQP3YngGPXnTvn/60BImo7JVv9/HgjdJcx4h/bfRkL//J/+i2vl/4MZDlgr
yWxJ/jUS8p1/KAp+eoHrnOifwyBb/MM1TaZFUnkWhyaTI9M/h0GW+w9arzCw+AecaH3P/n8ZBkkp
/37wQF8AaEtQfHiWshyx8q/+5Vjcmm5KXyqKA/zWW8+OHmuz7ElfXcWxMQ4fAAHO0cnC49ezrwc3
NvetEOlJzLS9tfkJTLwKvh48QCSQmNbnovXqLSrA+wyJeGjHCwqGfG1rVbSDuQfYcWD2Lw5Ck+K3
2+EmTMr2TsC7T2iUH+aCorEVLScFwjtIodxFk9xpd0B6WzQUV2hRrsBoN2VLGmPpD0z7TQS6yKKe
9WxmkLWXy8CQhzkJxNbQEM6mIYt1h5Gy6dgR2fZJrfcJ5GiB9z5kGcQXFTStv7yJKShZaLaDn18r
lqKwDH92tevuIiQpCxNoK1l5lpkPB6bh9Jxk1pY1otx5JtBLa0BAIp0QL2BYa2Tc4F4pO61TfNat
SRu6WVULzXiQRuJj0sy2gIp6ltys3tD7OpoyRFcU/zATXA5Di7lvqsVvS7746EsP6bwSVIw523du
zPnNQbS+eAP2bs56+zwtTkutv9WiiLd96DDtlui8qktt1dkxjdI/3FQ94Y+UK/Bnl2gb0aalbnkc
3bx6Pvcm2Z7CrVEEI12zm+5iovU4ooHuvDVcj0ZasheqklCvKoKDCSF0qavvxrX7QPBJCPBd3ZSh
SHHrKTj9rHtoDfKektUzoNkINmrh/cjC7GVZqfGJOeogAc1dVE/4q5cfHaqzZvw9+Ul4LkLB/MTt
d0BN812XCwfKbf7sjP6u9hqBQYUmW9MjXfWjGLKoX5E+qSg+vTYl9q/H75kYI3lbRh4s0+PslfEp
r8kAypT94hdtG7C1nG3tgQuujTNvzUU1jAcix/qtqZg2Q9ibu9Hk42XCfks0L5MNFa/McRL8dS0l
3Em1HUvnoFYkq05Poa3KXVSLLwb/fB6rOdlnrfm4LPCDoBDEL56hQLxA1JEN7PsmF1SAVHoPCC5B
d2XR2RH6Y6KJt7OEi8IQl3hpurQOSSYYO0SlNCo3SK2qo26mGG9h+Znkj3OcI1LLBIkYo732Wp1v
mqPebpROIFLsI5VFhrye+rMhGa9aVvsE5hwfj2zoE3Kfee3IO+4481PtEi7j2Z85sv3vcUdQuXNB
vBfYszeQJpQB6V3kRnkv0YJTBeTBLkwS+xQnQNe76ikij/VQ2d3Jt0pcJcYwnyUJcNLC1xsniC/j
zEKhuaOFz6cX4w3uBXm1fgyXlf0Tev1w0Qk89ySvGZNx8zQt4mTyW45jtdXtkdzvmzW5FD7uAVci
qihcLqiVOBc3MhbHvkhPtQLMgvvuEKMb2Zc4bLbjGjmQF+irCDBinzyDrsrupJk8SJAve85PiYU8
ff7Wd8YCpbMl5sQ7SRJmny3+Ocro9J4u4wfei3M3DgxRDYWW175NBRdyUfj6Ukvnp/DBmCw4Ed2O
z/hKina6Tfh64znCR9r8LRkB+Q4ZuRgwhh9Dc9jRpuVARsiHBah+K0qNhnIw8mNY0FYsnNusl+VB
A0EwdPyW2hkTHRTazKybCj8bGhB+Rg0dqE1dpM1ufliI/JTRgiWL2RNKYfGDyntjNKSoMU6xwzHa
d33xR5zrYPDBt2UzBxDcEhsmeYjrMiz57aSA18zQXKQwPNBvNuPlFt5lRx74UOK+oTG362voYrka
73piT50lVQc7N0mmdB+sJKyPlVuTYjt0P+3CqA742MlPst+HBuuhLDGdJbJ+gFXMhHZamh3OtPpo
jURZMtjdlSxtuzlxz3FKT3Ke5x+zPeNUrBfUAIqWbcFxSCQxg0frMmpM9dqc1p4+yV7l2B88Ehwk
5GX6BvLWIlQEKpMiFD3WfYQLdQbxV8NXajZpv7yqye63YSfMvbd4n+MMkESyRZjhwDiluTUqalCD
55+NTn6lpZeSPxtDYzZKTV/hTfWZt29nL9055N+2MzlWNhpfWnrcLy0S0850/WNtCL2pZUZ7KcnH
UybGP5AfV3szo+fe+fMBCQOhgxibdLkgt0IhdWZreRQ2ioTK+VTjq5vk7xiWs+cxgRniw83d2iOm
6VyMv3u/0I+0BCG+uuDe/WlmEOxfumW1e5jiewL9y8MVUaKyADY+YUJrSfjZAc8jKy3a9nVeQ6GO
fEIFLXSJNe9Sr/WvwnmLiih6FnFJW7BjVSnuZ+KLjoIgExJIxKvVPSLrzfcu7pdN4g/1fmJiu/F/
mnSzTBSt28gb9ZE8wGcyOMCvx/Ha/85OfU1UzOrWsSck2EnSmPuoar4bM/NeK2fq4vsjljJNHkYe
VtYe6/83Nybm067r7QqlMEen3XB9fMe3aO0r0X/0rsfs0o2ILDSZgKCnPHQIn3FMQE7OsVg7hFqC
PkIsPgM43fpm8k6fhxBj1/h0PI6YmYPUpEXssbM9BUzSb+irzUA7RsIL70Y/3zsj5jxgC7fKHItz
VPKxqkYSTu8yhYNDv3NrSENZpwMHP/VeMfchAckhNJdiI2/oREadCI/stQ+I3QOvBhewGpECIckD
GCzAfijar7UCTJQ4HYdD8CnEzLkHVYnXQeh3KxFsIR1SAiunSieaBDK49Sue9c5tnXujq23ssNmx
hAGylS7rOfaYsxoMCBf6NnIZ4dK4iLbjNk464xdIcMseV48G0B9LR3dL1xPYxkh06QM/wVsYJ5Cf
unl5z2puXltq8BNROm849b+z65C4NbfhbvLYzJRDvk9LNwYEd7YZLMZSLJvRAzSNTceINlSAQI0W
wIKgC1n2+YhrkAaidoksnLrv4UIiXjurJGjRMCc9dUa4lKfUaNKjQ2hmY8GNmTsPBGdULHvyJ1wq
u7LaKts0b+R5Altx8m+AgOvDooiJUVKE9y3E5X0PrgO+KKPdLDVwy1ArbNfmsvXOq5y3WLFZq00j
eu2cdt4roJaRwqmP1wrjEyZIRUOK/mgacHuhwcWVuXGq5Sxyxn8Ou/WuKwpWMI8so4Imt0eXCnUx
A4ohyahIR5k9VrUM1pgmRnbwsgugGIsZUYe67rFE7NSZzqnTlnniSHKfEg11ERNNX4ACny0EVMCc
/W5xqFgG54XrU+6rUZAh4KILYJYWQEX3tgWSlDObN1cGWegNuvy953slpdnJAj948a0Fc9ZAM641
JOABUJ+F6X63sTbBQiTxtczoFUfoB8F4b9IRg0GdMQfAsghWIyKuIS06Olqo0kmwxdDH0pmrtXvV
PVi1/X2SXCuJ3V4Wv0h3wEO+l17e72fV6ZdegHCSA9vj19NG46/XKXdj3wh2EN+/pSswanacc8/N
gcISoAtdl2fR2uhHUWJcR2IqN11O8hQ+NX1UbosPZayemjVzUtIIyrRuXglDDCaXQbHTgEuhHElR
ppUgGSnYHSemo97smubRgGREf0BBo84WUrQ4pnRuk17cUt2QmkXbEEMrlgQqv5SVu8B9wkUIdL0p
3LslTB6sYnmrGQmxCQPKNEmVRhvsddXJG+VI/OCqzEyZloZoUP0KxirhFj+nFE5CHkNWcCeSYYnE
vdhm714pRB78WK8hyrSWXB8m6UBjKxmaOzeRy0PXXKMVRpl1DP19pKSu0gfOHN3bkk9U1UV+mf2E
okBUz2hZQzIzrdVaWF56eB9X/CxwGrP2aDMa8kkrk558muTwQfjIWcbqY67IrxNIRLbDCjaqyG5O
R5bRidk0adnWAd7Qjnz0mFd6Bx84I+acPwSo0NaJGO55Xbdfou8xccFB229xKVcbDg7vrWenx06y
rcpeH1kafyVtYT/idr60NMk31Etnqwdt0dali/++Pq0tOhUe40j/cpTn4Y4D5RgyjEhnO3wmFeYT
03tzgPSP6QQOUtT2r7HjMl+IP/FQicPQtNMViNkFxMNFzgEaxQbWy4fvFPqBowzm1HXehVlSGyOD
BcCAbYurtlneNZ/ajzm16INm5R/RHnDKHZ85cYwCgL/fLOSYKO7p2EMxCz7qkE9LQr40kkLCX5Vz
VmLES9/K6Ny6yalGZATTDmU8FLZf0l2VSIa0CUdkZWx09w2Je3rCxkivtdzHJYR6OXMdLf6TikHK
R8xo0mZhH4DzV5HtgPCoezJEWm19NA8/Cvq8VVrtk9QoP9eUPJdu96atm4YKt9zy4XAncwZGP5nd
o027MhZ7aHuZv/QunbjB4e+vTaPFEamBjMrwnBuWs29LomCow8ut5O5m/FkDC8lN+p9q64i5e6jd
8XlIYrbIpI6OQuhrmE0WnGy21bkC2DYuH1Zd3CYhBxqNWh4SyXgXojCAqXItrLpVAYAqjz15T2zl
hDdnfmQ+NOICyF8L1dLr5XA/2RIhkzP3hJfr86RrcgNsZzoi8B73TPvfeiJf9nE4jpg75UiY7K/O
8zAoqOIPgNAHAD3Jnan1AwLbjCozQwGUyu6sQ8xrmeleWpsMqjhjj5+AskbUBddSjhRjRYOj1gop
LavoDmDe79o1ADdhF3Fy9Yx8BJQVE4F95sHunMEC7vyybu6alEnI2L62CoCUzzpwIN3LOphCm3de
u2l7Ibb6y9BTAmTKlb33sRbCT31r3ZZkWwNwsiHkM/oNaketgtlAyb0oRa0DWydRBnZSXhsfm/7d
Jea3borsM/GF9JRBINoJxRxHGBCam27NjtAsJrU/OLD4sid7ti/SnpvDmKBAoAfR4+7DZIh7vALa
3wVqHhDOZeR7JBUyNSOb2fl6kiBpYcsq+b1IfhxcszVxkpt/yn9S+f6Q0qHtH/ZXZIgolSruNoKM
zA3qVpvYKH489bc7K3dTUrw1auB2UPwJREJXSKPEG9YrHdPmJc4KmEjTPhjeSzIivk3DNdTaHG6l
K1eMkiEBBVQKMfH6fBkqK/j66usBLB246CHw3I4EHuOxaSvAYEZsBl8PjdOYpCvy8PWUxRukpxzz
bVnkMsBtgWsxJ2Rk07fxveti+4TQ51C1+Tc3zMLz12/r1pfw9VBbTRfgb//rRYgemJeTS+z7CjaM
Xh++vvrfPe3GdlOVRndW6wsUhQNvQf2oRGmev558fXtiOrzHKfhbtCYOBnBWmBcWCqf1xX59BQ3+
IafMPxB7hsb663tGAu4zTaJzvr5JRTTIP98kKyWy3ZSQn+zVvuP2g6YWsVQaDPGt76ENqF7au5kR
+WloS6w9SxdU68PXVz79uT+/avmYvv4F6mlb7mUbwogbgZVQzYLnNbMefVpERowgG8UY0CXBDB2H
gDZ6fZqmjgMoHxOhiSTGaSYhIEIDAlH++TD1mI95b/7rmygBqTUbE4s3F8Jf4IG/oAV/fa+kWmeM
kG7diZS93jX/+UBkTIsGPHmZ3LXdpsynqHGrgO5fFegYaS6i6gReUVsHfz2YuN4Diuw6aPx+3AHS
7DBDuskZvvAGUBtCPqSrTcDMqgkUNToXdO1v7dZo+IRKAla8cvjzqZGhlfcHQNX22iFMEfUEGXci
vtOPIYrGQJgRQZpxckVcPgYAjcbg6/telTGUQzFBUpe34NPty7UCngkjZ4JC6knuD1zPGVrnpfgw
07vRbocgm5y8O5E0MwSG8lKmMeOy7SJUc3895DDQg8ydpwPkjcev7/P708D3t6nAIbiNTKsLFmPo
AAkIRokm2ACg5PUxqlRgOVmNlozI16ID+vfXQ7n+0s7uV9/z+l9u1voTzCbqg2T9gc36KoY5R07x
9Zw5MbGuBG1vw7Z6qeCN7FPbLzbGlOBhwfcI4YFGKcekshRrrO5UHeL+1UcTj6CKuNrYtL8zfe03
aTbSF1ncX7KhO6tS6zxmxl0IbN5riXeCOUP+atZjJTSyZQs5HM2AE354qnqMYhwLQjuHITWfG8t/
m5lp7UM4KUkaI1BLb8msJ47STX+HdVFsC9f9TI1n7IjNfioIcXYd7xV6zZWhPVhrqnX0riOpfzNx
GlN+9LiPC02XLiXKLzdQl6UkwpxwGGa7kkPDKbXxlbleAAwy3VdW/hp56CRsFFFZjgRwwN3aMbZi
Sc2fq9qzdlHR/0FJN5wHh6rUyF6TzF5pWqyX4qjz2dnZDpcgIczbicnABgmKJoRXDQ9pxY9F5luR
FFrdWZNRbotmzA5pC+ouH/VGwOScBuuzJ/kSTi3nCUIMVyrMB+gIOq9Ah7m1yq0VTiH+R2ZXpGj8
MPJXEOnLzmldY4PNZN+jQ92QHMgwcVTnzk8dkGEtqLy8dRHFtucs1a9+qXEXVHPQVBzPbP4ydMPN
cCOHadsZ1remmLfVQLFcjMYbweIvBnHRRw+9Ykuv7GgaqChsSIOLA2PrQ/sFtnClDnlQlO1b4uRD
QO+e3oYhoSGYH3B+MTm5EnJDOclzNL6m/di+0MlCWkGClY9U1c/H9diZP06Ro3ZdmR4cElu3jW9O
e6Qq78yGKfdQHfA+/WBgk/8kTOyDZEwIMSr+2S8KltBioDUZ+TDIywOAOJY/ecPfZJ7uvVwd/B6D
vbKqY6TlJykXz6AzmMLieIzCGzFLMwgB+p6+6Rx7nwYIbYnN5E7JsQU3mRV46GzGG1QyFVb30H0o
x1MoAKphfBBHi3jqo2+T1sVEND7mU/TbylwAGxTkzBbW7pp+XBpjOZmETC8NTKdJYHQwqxxsYwpb
s/O/cUIgxXLiiNlTI8DIo1fwfZzw/EXOVK3SYw5LFlsJ7KPbzGCaLkcncOEyDZnjb7otCa1VKITJ
RKy2cJ+RqN7aJ/S09QZm0R0l+Mdief2BUa7JgZSJqwsBbarGO3i1qGAkuV/tHbcWV5dj36fAtTaR
43zYRVKcyuGpgjBCyTa9CrOwDwx0v2NnhN7mEBZO9WgifI/pXKQUPpXBaLz8iPhgOIc7uyqKIR31
grYNJ8bOS8mAW6le85JvTZRLm6QIXxbG9zjAvepgYorbmE58x821WUcZuWLQb3szpOBCEY+e14c8
wRqviiF9sm91kQDuBxy7trbILpFWIBrvB/ED4hoCluF47jwAGK42ToodGn/reUbNC4n7+2x7RhBC
uUbRD8kexBAqRvPRDMW7m2bfaWyjciBCcjNiOfHM6MLaui8r4tXJd4nbHsj4xNEuxr4AaWPaDOy9
IHZhLc2yfYkZrHA0+TSInQaeY80bjRt3w+6164Tl/k/uzmM7bmTLov/Sc9SCCQSAQU/SW5qkSJkJ
lkRR8N7j63sHVO/J1HpVq3vYExQyWVSCSAARce85++zglr/aIgOq2evfatIUh3kEOBEhl4ATT+S5
yN7JASKKTHoqBX7SoS325I7UZx3wKvVnj8cw82kYdRS6VzJEfTdqqzSflMbsGaGs+aAfmmqL2Sgh
U72yQQQ3wTrR5Oe8gTA5ppvEadtNUlnZDh/yobIFwvrE7jfRlB+6mQc7WVpAqAOX2A2G02jgCd6F
/c5tp4tp2Xc8sMxVrGQGptXx2ZQmWVzehYR5Qpley7p6MefYP2nonisvgAVgRPPL0BMO0fomlbXZ
PtamhNZiUaI1d6VVw4EyogtqtZcEgdq6dQXu1BBQmoambZqiKz18SIFMPwVeLCecvgRwUvaxPyYr
UIPvmHi+10Ps1WQr7B2P8b8I623fIgdLwXxEkVLFe4SwABXB/UVo3Ti8hHjQKIRhsrZYjJSesXcm
52kQZI1PSEJJC1yhdVCaUMwGYVB8LtL+fUXnYGWEyWpw+s9kauJ5qI1bM+Lpa028/ZUPaxWR9qXX
u/smS98oBopeooCa8xPQAi2hbwl3l1TSY6zeW36wbFAtEeGjcE1AA1+oa8a7cGaWsmyqislpx0PX
zULKYrAJD5EUd8OkEFT1DYP+gOd4XVfDKe3rDkENM4Nl4+tMV5Y9smExModG5BNiYmwgxLro16LS
pLXSaf158kWwB+RPBMWMwksPyPel0tz5wt/Q/qwABVJchXZ3ckQzHlI/uWYI0Y6eV96HI8O4Fxuu
sc6HejwpJ1tCEAkz/Gg8jR78MOpF5oa4X2qertMwQ2ESK50UhWRDhqZ6v5pTc58NxAK47mNF+X47
d7Qno+QGtEHu0GF4J0ui+Jc9zkc7OpVmR6Uwm1mV0so6Oi4TIdlUUBFbFNi5BrfC1PVyO+lpdrZm
Nz3PRpedRTBQEWF5hYmBlNxBwuCoggKDmaQ3I80m3oqAaadUm2Vv2QxxypJq2c07eFjFrg/15JxH
FIbGxDLoDxtvZSfK00TG1DoVTOAmkGZbqmVfAz2uT6Doq5NdNDWBz7xkqVeupNYecOZQ/1BfmeNH
f35bmNWGvYjrC16/itBUT1vPdUxsiONMFOyjBERZqWSJfJQYMc8okdnM6YiD4VHPIm1vCQlp2cfN
MTEt/LGxcqaKDfG6KaYHdpefTLLa+SbrBXz++OfbYKZREiEMLz8m6pqcdDikCGPqq4YNdPfTexhh
rvhWY25UVn6o0IPdCHZ1UFe3oX512aMf3R67/GWIpXXiyQnaug+4E4B+KT2D8IBnLRtDLRHmWSTA
RPwWeGpGbUatIryS9cSyt2zseCTYa8BjiEoSF3yv7eOcOnUUI1K3qOedINXnfoN4zkONJ63RWZtl
5VJtVtN6QZYTHIGaa0xN9ZeNE5GyaAbOXaaWddDu34qJKinD+tGhNU/gKNNwpnA5GAwwPUzDnaBx
WLaMlA2UpoOGXYQotmmLU1dioDXkpMw7wNJ+bMAtgWsNWMLmIYI+zivpYZH2DaVWedLAYn3feP/e
swhYXVsO1ygMMHc3Rt1dYvntdwGJ7KptmsjysIHO5ujrAdnLAaYJRHluL9h23G22xXomoI67fBGB
nSA+mSfUHE3tSNKHqbOHTNJo4jMlL4uRERVszLmyMEPQAqJAmY0aCD07OwXxTD3VKw8hOJxkFZRF
vwfDcMDLz7Or9G++50GyV1/9sBDkBls98prGBydhDY8osGnnOB1zdb+g8CtaDrYXB9cktHFZCGm2
s+2T4kOjiHPWInWJbOatnoOzRjHd1AB/qtRPl5cCHPTe8tpjqxZ5Pf/Hxrd0fTXMggelpdaCgEkj
Ro6OFUgz0xkKaTy5PUVhq/sizekWzzG4B7UKdWy3PKUJsjQGQV6PQU/Ns444F33RnR1C4o8lZYVF
gjPmY0iEmzrEQl2fdWPVB7oHm+XQw+oD8CwiUtSRFinF4bVltlen4SvsE5N8ZG25nsn7nCtvF/Ah
hT5Zx1DCjOSfnLqIS2nZXTY6jMHls2lVVadlYzYjB/rjNSAnGDRiftS65FOIc00OobtvILbx56ir
iysE7Ww44/ge1cNFvVcLeBoOXYjN8hcLqMKoTNV5iLXmw4zXfhOP4K3V6QgvOWIcUHidPLVETpGP
bX2/N5dD7CcCheRU0adTy/I6I5ZiKp5TVR5pqinYS1VKUa/8KfpK9Ha/dRRD0Kd9SHwHIaiG03Or
qMNa7pfl5bKZ1Q+GLuwgVVFzX458nJD5WhYOtAa8k0hRl/Dtxo6tvpUpXJfWLolYBGLPPvZZlpyk
xS2f4Qemgv6BEYwkLEm2TJnUj1q6S6vyyepc6+Al3Z2RGywfQAHnrGk2pGcRGeDV1x4bNzMIipE8
uXC5pLCOU5NuK2wuS1K+royQe5BQmEJRSsr+taSuiQEju8Em+hC38qNMXQw6BLWxohR7EO2KYWJf
0nie92UcM5zr7QlB+LnBEYuIm36Hrd80W8CGBSG/nkI0Bk32CWwSbN3ezIjci9Y5RDwqJcgULTfZ
V5F47qazVfnXImU5adqQKszuDr3kp6JJec6KazdgeXCS4pVyfHPrqVX22O7qMZxuqa8fWuZjblC1
a2aF8PdwzjqAruFJyytl+gcXjOnKeTQcf9yWBMAxuEf3Y8rMOCpblTQotpbJwphJKhOVdjiWdfHK
HTmvfI1JmRn5LiNzA/YzNus18nq5plsAu6WyJRy8HH9K1X0p9Afb8cVr6NcAFFDdegWJ0V2fBXhV
9Rf0ufcehYttbCTJUQ7tN8NjXl+F/eNYgeVsCs3bLTcjRefuEMcxzbda3w8Eqy1PEa82YyXl5oEC
C9U8VtMRGQLPtQkEpZHOGuba3Duh6dWPi4Dx/6tE04BrgaPvP0s0j8Xwa+zo91/4U57p6X8YtuMs
iaNKiPknsMOTf0iaCzjXHPKRzQUL8i+NpvWHrUvDdYgo9aQApPFvjSbyTUs6ygCC2EBwdcr/jUYT
AvavxA5kQZCPhCWhiXhIQi3rNwfdhDysz53IPVVW8h6ghqpOk8hA86BTXQTdj1+Q+XE7aM2FGLPm
HJbosp3J/KzFFh4lRTj3y+LK2NhfSvdTiLjxaG3iJkGNRC+4K9NvlBPJZ5m8r6PzqSXp6ixSZ91N
vXZwksh8Z+lYDqnMnEsdA1Y/6Xfd8OzXenLM8qSm8wXtV9etx8kpL1ozEo025Oj6IrpRuUZCF+ne
J1KAnqjuUJhuHXj42R4nrnsJakdN28ejTVzzjvVaSQSzaBlvLMCrTrYmWiU65okDkzCV7wnZ1O8L
E1ZraqXbMg6g0DlYtKQPSLsU1mOVyzdHph6Gjf4tYi21nWv7EnnteKRv9lwRe7NzCDxW/rcQk5el
nQV40W5oPw6Rpd1FnQJ6EcNi47n0c2N8pjHEo1pcTdFlXyxPKnfiAWD99Dii+T8aXXt0AXzjY07m
DbmEMUtx9wQkXqcmAZ0O6NTRrcoUvwo0OqO8H2YSlChQwwyINj1oQGsCiFWTZcFTA0PukrdWM3KJ
9Di1wWbEuwqb74B9nlTOKNwiFY02LotMqeGqmDp4bs6ALIxh6k70HfJEMquAn3wSdfOMRasjhF3s
mzTM9oZvf63yrFs3qGGoM4BlG0ygc15PzBhxCvJYJA9tU5snoIfD1phvXWZUp6bYxnJiOmu78T6N
nLMVbk2z12lBDtiLwdiuSiG+WVZ+tvyhPedafYlHzbv4hDDKF0quwX72xms6wqKc0/ALnIB+U5v6
STDXOLWBfSfsItvlNlzAqHjTOLw14AGoLWOm7fVYVdcGBol5giBAJd7AiHQ0TeM8ECJ3bJwg3cYW
oGpmPEohQfpShJcGaPrXvIAE5ggag2RXfzUklmXgM0QxBm4ElGIiONCgCVZqzqOdY6ammgmCP7CN
nSv7T5S9WUiK9poEc3H2KTVSl2+P6NmOiFGwD5tyS2/CLQr/fTHB3muCRxkjtCBmKqyLEw4UjUGX
SJHS/QDVfob+BatftVkzs3yk54yHl+xyEl6+iXpMryHZoUQJMUrDrCioPTar0kFMQR8jP3PHjZu4
1s+ZKLtj6dX5pm2j953EeyUSJtWhk8mLXrxqY1PvvT77GEzUSR03BU5dszpovLUJyf5ON/1LrcGU
CaLK56qbPlpu5u7TFuYFWtf7IRMOtzZFYhYAcNAIKwTw1Ysn4nLya2ZkxKFKSYI6tR9ZMvSz4Ken
5LbOzgjwwidJt0ayaR/sli69k37JmUTv6ZIEjLhpwEI8+dCmNMGd/i7AlbGePkVpxGCYw1MO3Vs9
8OCCDUwyFM4J043OYGU1DF1cNXH+Cd14dBjigJZxZm0y00y3etE8pub8TZCYg/bvjPdz23mjS6ac
/ubK4EhKoE0vu/Q3hPTCxcleOW6o/IlzxIuPWq5qFBzMWtHrL84zLLoC2tem6Jpw30YfR8x1cOS1
bZNh4+hndzvqIU5Hi9y9iYw1Oy1UqZwued2U0/pWI8gmA6qDtUlqwJ1Gt6ndgY+MjkB07kUz9LvO
lq+4jWHzGzH8IJxxO7srCZ5JOvPIEg0XWUokhYwf6oZIUS8lkxC9H0Ih6qSZ7bKWQqEai3vpKbVF
YhAPVgSQn32qp5MW7tAq+MQSfShnoBIMVNU6i0Gp6yNNhGq+NGY+UO+YIVxPX+0AmfaYqGkP5mxY
+y5s3fqTHLl+xMhfWbWkPDSz8z5DnT2k+yQnNhNXIQQ48lUicg08BLQbMBivxehddN9J7pIOo2hr
tKTD9rAc/O4YhRxy0VPrJgjMO+aZiT8WC9Ou095mj0Z/NCLOL0YdIw/EaGfw8L5iMG4iK3hhzN21
Y/Qw11600VsDCslEnAJpv/s0z74IqT1ruo8Kp4EJbc9gqPDXtxpFMaCZmu6ta4OyX1oT1pWjuQlT
KEfIJm/IkOzdPJK2CK4z2fZdZe3GsHcUGfxp8mGkuQVqV6chS4hSfP8yWa5/6uKWSFhsZujTKZM0
sKyJoRTZHZGAdEZMxEeiAa6CnazZksTz4CeAYugAXgy/4fKxdQsKgzM9JEaGDHRi/RvF86Ul6JwK
r+OdCJOi/FAjAobtZ20IqiTKt8J1K7yK+CmiBIjtOqCMOZLUlm2AJJFE3xCMkYddvfaauD31KBso
D853liyrTS8zc1OyToxwWG8Xyoynpc/u5CL86KtnymEGQXhNiGiRBn4zjf2m0+nnSxPVSouEfVvP
JHTYfZFCsJ94+NJKHWR9jbrykslAnCEK4xk1mwsNeHdDnyC+H1LSDQPrbi49jBFas8FCuBSlgq0Z
HXqfChslJmNLpBPLwMysTpiw96Ica0Z0CvcuqirQE5IRGQ+xVOB8+M1EnpOaoFXV2WlheFbRsKLw
QG+lRrdndNFeS7WI0EKDKzcuMcyFDMBRViBZFVwILgjY0ERHVwrzUD9R4tEOoWXBEIuCd74TIsch
kmYPBgz+dQgmuKY/4VJWxYxoXGwf7msYx/YVCRqa6HJXlRqGbhs5ZtrbwHNJPJIDTAeOMrtvIqYB
XmJvtGofBKn2ROJGcNRbYgM1TQYrrJzppWum/QRWhvCpSSe6u8IvMBjZKYSUf3LTNO6eWoLFnaA0
D/QxWCf3KUi/IKDP55doT328f6saT9epq92vZjsR90h/S1Hel3eXPdGQUO5QzHB0whbSpn9alAlu
R2e0KpCZUMaTlC2lubYRqIFXwQQkS+tTnKiowLwfwfFYeGbK9IDY4QDqcTotmzntjK0tvM9JNgBr
s/tXbfapyC2Ie51ay5b1OykEqnaQ2XN38G2Nbo9RbqA/pECWPIpUXYKJnKbhvm1cM11VSxM5cRgH
aAAAOSBxWQ+0aWu07ZeWOTiWh0L7fpDUhmpuR8SulK7FaexsVDg9ECirea4zuQOLqJ8CrX72k5ZO
pypSuKqKgOftEhcs/pdXQelezLnXdjHLw9PS21/2TNXRX/Z+bDLBlKuMvMOC2l82C4l/2Zswmh6j
YFv3fnQOXcovhXezfD2mr+gnx57nSd5RjLbzJF7nsQy2hU0yWMv8dWeI8mE53MGxXHLmAoIeKEOk
iytLbayhpT7z47UMQmcb+PL9qApbS45CXwZpfgBxgqgzoixes5ZhbK0BwNV5vW9ULV/0MOvQCLHb
CE5vokP3Xq433XhvAKk6uiq5oe8NbaLmzm6K9ZfsSdJslq91yTBwl2SD79vlDaJkHmZJLk9ujh8X
kQXXZ3Fa9n5sljSCRX0hYAdKqPckU1NlNlUlheCS8mQvdRb1sp6SN72ka/TjrQTT70p4HfMsVb5c
zoW9nJblXDUmXGRW8TvzHfW3+RTatTj5s0A+MMME7SIzPC8b7J7huXG/VR3o7RC/DuOZoEGJ8ve7
KmWk6+8y2aG9SmrGj80SjgHZp9jRMn7OtFJRFELtRCWNay7i/qzQaS3iiWXj9sBHoZ6/4VSnhT4P
1bxH5EhwNNV2/Gl/btwfe7noCDCcTYGJDGk7iNLTsnGw6OFUoB7OxJFnX9fQeykw0ccVf6mk/OrX
dbAfidBFDtXUN88ZcI6pHy6CJAvfEDETALpFMDcESaTY1JHmMyFXTw+pHhG1+rRlz5hcWhDL674N
XijnY51QX8ryXSxfVJ/Qq0My+9QgDQbqrCrDFfpmJwIBtHwzv12/zUBrumxigur/fWE7HqusHiFq
V+XzermQv2d8IFZrDlgBySNXJ4Rx/OfzRXMZfTYWnJCenf79FCx/5fL3ClVm//GX89jOiU0NjxlS
+bKv402oW1+pqEAHGXNxIDHl0WBF7AggZLZZM/dWyWAQLj8SeLV2zV5u2zbGjlI8a6SLUvBFwGzO
RL54bvum/CNoYFdjOkwf6iThAesCnMhz2BVJ7VkbvCHJ9cdm9Grk6UZEaN20IpK420pgtwDLD3js
RgBp9q0PXVTQ3rXSKnIH/IdasnbTQgZ60VHsBqSvmfIoGnEr2uKpEjtGzI61mHJoJUzejSzZkYp9
HXusH/krmJ4XPTDoOmqkhQxD9D7TX+KQ+hiBRx+CPv9gOgTuxha3gJHFd3VIdFshyJGv1zYimN0w
ZpcooFmW4TVmamG97xpWnlhaeLQ3za5z0AHos50QfdEdBn9i6uP072Ka3WdEulcEJQRxpuFzZUwk
GDNR1QUafYrHztHQGV8DnS6M6+R7uGQAwcYHL3PfxRicyQKPzu4XjTrBdsqyw9RheLZByA2T258a
Ia5p/Tqaj+58IwEv2vmhlq+qLLmE9viFBUm2jjTtTutoypsCW1kgWK27bkUlIkM142MtUJjj1K2f
4sC+z9OHyU2+UgieV+WEY6VOg89Nx2RFoyOy1jsoV/ZIPoDTH+y4vLn1kXC0fQU5aG24suB0tQ8J
bDOuLFKKRZZu/SG7EmkBpS7ur/r44jsO6uxAXicmGeAHuCWMCZME1DnmzBunLJ9dWJYkeCQrunGU
IZPoOLdFtiGFUCSfG7t/10j3U89JmIE5rOADciFK+6lOk5Ob6bcqbSuqC0R01vNrYrKm7mNg+PHQ
PArANESS4/RCfr7C2fnSgdsfe/N58pFkBjjB8Z691bVVbzqrIoUrdFZT0z1kmFrDYoeg+tzieeeG
/9ZESKq81gs31JIBYtmXKk63BNaj2yEqwqgiZxvbRC7hi7xlpSZX04HCZkCCCwkyiFJjD2vXmMhr
OokO30R+oW4LyXU6tdl0TkSHqB+TfC/GV/yGd2FWP8+185QY3kePeFWy2ZEXFrTtdaVwoYf2kKqE
TT29IyBKxZyROiC7D0WR3ThKTIzeBC8wdvd5yMJLpCkgVdJEJ528RZ8jIDXtlGA2AO2jwJoPYyqY
OCZbnfTkmXpNL51dRJvFEmQ8gRwE1Jh5D9FIP2LyadKQbeY3zYc6oOoNIeXYotFfk8jW0SHFTd+O
SX82oyra4/QCO5V4G98oGAqOuH/eHBBVRAtJFrdV/xn1NA8/rUMO42GVnHkcYIJGaZK2Dx06ZxwK
aJdrepEBc2VSafAuGO8aF7AeJmOw/nG2oYTtrq26J0KlduhzU5ars344dw1kDpcQsAmvBabCFsv1
oFckbhjrLs5BBtjRupflB+QO5brsvW1hGG/t5DUb8hfuSqZYq1knlCVNPQLrSg+rV18hEgknGrE3
kL7Tuct62Iz93qKAvSoR8xz0BDS542ineKi0i26CLFRG7mDQ4wdgJBNtY9AptnPzQgKTCwIdNo6F
kjjFLRZP8hszi2BrdSqPM31wzMCg/v1CoMQj6+L5YojoQjuDmbXsvlmdV629ioJEbX0ebUrrc61/
RJ9IU3UW5w5v/DqutNXohmTGWV9FSqDPTDzx1g0GwhWU+DwnJsW9go5djT7CGDFLc4dEauURALIu
9VwjZCJ/xiT10ORUY7PE6vd6K4wTE9gXRg0sMj6FwCm/NAGNHqTc4KH0GxHwX6Ru5Vdoddl6hqFz
B3PhHooAAh0NLVIEiKlu+0Of9MExC1UebUaMgO9+i+OUDFxJtmCjkUcWO0g4MCZvQ7v80FCxvvBY
20Qj36Yd1N8oe0y7eiw3Fu3+g+772Amr7gQXEAMoFjnLZ/jM6reQKsqqGr7B6Co2EJrpArdbulaP
aPyTTdITtAOl9NLW3b2o0q8MMZeGB9kuo30oo/ZD17tvDOn92hrpbXm2OAHdAefzNbEljNi5Gy4S
RdCINdvsBBqxxm2oXu3ihhyIlCGNG6lBvYTorHTiEHbLXFOWhNaS+cDhvAej7yKaUjxlmNUqQehA
IKlwSUadCavrantTTmjPdNnxPIhudWJndzJHzCgz6a8RywE+YUBMsbuzsEbDU0L/FQPZMmJbd9fC
J1lQiE84X3Pmmd2wLyCc6fNbjfWd1AZvh4SDREajtTFVoNxuezAv1M/XGHrRLoYfQXDla4CwXgXF
px/ye2vG0ODbWD+CLMLTCHiKTjqhksK6x7gcrfrK4Q8mBaXQgSn1prw1MTI8jJoxuqeDZVXDRZPu
l9CzrxqrsI0UWbnKxbs8mempxYlDsZQHWtAR0tVj26nLwxD5RF5l490U9OJqcVVHtFIRX08XYRHi
iMe624XQvAmqHRtiDXhKrDUJA8ZIYb3MBMpHKDLahrzujthBLHvCRizNpZ8aOwvpou0Mr4mVvCu6
a5O7hEDRSYAXhAS2p3U6YQGlIT9TgSMnPHfbfeRrESbmPewj/USZLEcV7gGHgKIFn14+Rjh0iWsi
BFK8T6hv43ngmlo2DsqkKsn9g5GX7wQPNjIRHZJCUKlT8aI4VKJzgYpkR/uYJArYgAz+wTdA1+WZ
hAh97/hmv2q6hbgwHjQrvTLMrZOw8+7w0CJ2HfOnuP8StWffrOxty5SIGDbfXvuW9az8zk6JJAvT
7WfPR5xJL6I+TGn/cTbGL8ybtkaQftLJLxnQmzz6cbGxeuYtdfRopRwPFM6vYwgyOxgvWuaKLepY
5sfis21PRLHlpWShfJx1llfQMd5IIr2BJu5XLTY/24q/EBfzZabisSlbreVZxFKz46pzXe1qgiPY
toVfrYmaCtZ8JzyGkzyjQMDsXeuQ4qVQ7LQApSbhm8RE2TerAqtbV4AnM2vbGpAtZAGHIiUPap5V
KWmAlGyYxbZzGgSzrXWUVob7we7O04gzK5SAy4yw2mZujBg983A8RkV536bJTk+ArbMawADap8xQ
6qS6hNJbJXpWgkUPm11kf85BxW10/bWCC7Xx+B6zMgTFLpHVlrr3eSBvIqYhXmVrqk7oEXSUH64q
mHfGdHGqO9SIsN0RiWdKLV4p3XioFOXtIibHstySOsVrXWnNTSXXeEmVAr3+LkZXgpjl9Y9NpPTr
plKya0S/jkrbHiqVO+GnITYI/gVN5x+MljWby/Wm9PG1+qAcyTw9kXHHhIdPUG/92PRKbQ+XM/6u
wokXMX6vdPl6TDJd9tFVen2SW7GqKLEPkZM9Xlgl7M+Vxj+OUPs7i/B/kY10dB1Og9pwABcso/l+
eV+XH2PlIYiUm2DRkrjKYQAVCPQDiVIn+swIHVo6I8tLByXZWitK1N3KthCpIkeoV1l5UKqRoIri
I+0u5K/5PGwWkQXkGMQOSlzxY5O2OoY3cybPVC3sF1UU3pOb0abM1KL0nT1ArrKV/2LZVGU+AtZM
+LMk0g6VNBkrPc8i6ln2frxX6MNDO5D8UjsIYHNlAQn8CauDNLCELK9/vJnXhNECIjuAuOCrxYJY
K6kRYgSy9EbAlWvoUcOmtiE0QOn+U5JU5a658iu67XYa2yTe0t3SYn5Pasj+SuV2WfaEernsqf+j
IjnuYHmO2DTKJ9OGD67yzdiLhcZawnCUryaWtQBcg0Vo0WiVaq+PqwDtHxW7xjVOJG0LFJKDp+0c
GHTLe7ESnSx7ZNaRQ9lJCpx592ZY1rjNbWRrrvIICb83jkn1ZXmxvC3avEVFT4qvDlhs2aCK/3Pv
t5dMeJttUkJgX45PwyLKJbsxGv5gUhvQKKvN8vbUtj45t49dM2N/YpmAfTmN74zvbih1sMsRJ0wS
1mA4jXWpjlEoY5JUm+XlspFVS1YVhKmSkRg1JpI0rJbqrPx0EOqldDHsrSZ1CMtPJi4EVBjc4coF
5rvvBKYwT7nDOuUTI+ymwDaWKf/YrJxkUViTW4sw3VYuM135zUiJs5Ag3s3KiZYpT5rWU80Gt3Mx
TPT8I8a1ZEy/MAci/xdHG9xJCSEoerMxuxWY3kBj5OtQ+eBm5YiTyhsH0PZE8bQ4M81nLaEcdL3y
0hnKVWdhr8OFfIP6Zu8T5byrseB90/H0i3lP3lLE5CQAw4qSBdNejXuvwMWnKeGmJCmTYEAsfhNe
PzqlXLm9cwqUDRA99pOmGfGqUhbB/9daD0tKF4nEf9Z6vI+aV9g/Uf5zRMufv/UvHpdUCS2mTUYL
LGj4y0Qd/Ev0Yf7hukg+PE9Yf8o3/g3mcv7QIXIJ1+AnpuOobJWGdkz43/8lzD8EPjmm5yhGdPz0
/yswl6EkHT+gycL1PAwlFoOcxT9nSEslMfyE5TJVKYTVlQSCWNQHOAXjvWhvwIfqgw3ej35UH97Z
VCzJsbaOeM4grOpE/zoWKWRiuP50+h6+f+7P8GzjV0rY98NB/6J7wgARJg2lUPnpcKjqmhRwMvts
2SZ9wTIsd7H52qP2uNfzz17pY9kEicHthbqB5uA/8JEJv/nL2XCAEupk3Vuua6rD++njvVjOjWc6
4lyP/sfC7bsnhpWDbJv8TPRaukUfnW36soUT30f7f/jb1an+7avgUuFasW2pO7oS+vz84TU8/aBL
DHGmr2F/LoD97SXKe+arCA9rtDFaHJypGSaFg6KX9Q6SPdr+cXZmZYPys4kYWENiHGiLzP/E4v8V
rr18MVyruI2I5ECiZPx2nRAXgxZHq8U5pc67jZvqo41McFdVPmSJJsLpTB4dpa4AV0zubrQoowlP
VnfSm09poU1H5AXVMLq7vz9pQmHjfjtp3A2GZ7IMJRVE3a8/nzRkn03mjJE4hz3Kk6DyR0bNUoeT
733TgVw9Cz3eWyZBdPEsBthevX1Kq4wIrpr0k+TQxLTlrKbfybSayL5AV0BnFwkuaaX3OvZdD1w6
BqknqyBmYnLwT8sgQg0ix69w0eRjV3yUFdV1LxEHRCPQhaKg+MTs51ljwnTDuPnATZZcPUy1OmDs
R6nHO0rV5anzpscu8L+RlFo/+oVW4Mx2kb3GzkdNmu91M/cuf3+2DMUF/vVsSRAoUuqu4UikKL9B
+GIj9FFG+OIcFQWiIZrIG2lTAUw4jaAuQInMIzP3CD7yys3r18IPK2bI/7cDITETvTV3OjfUbzda
EFt6Gk4MYaBwcJ/q4TUDfH+bu3Ffmu3TNEN7LafmLHxxhO92bF1tfPf3J+OvVw4YBfR0NgFZSOhs
xVj+6V6P2hJgXNGJM4KBb5p5gKdGNwCImAAOIkiH4Tv6p8fbX5+2fKY0iXTnvwwJv12teh8LFpQp
3WvdPox1QaO2MZ+KwH0o/IxWIODgM9iXO7M1kDPPzhXH36quDOulru1/uHXMvz5vKPsgODQlYgOL
rJ1fT4DrW9QYYdKci6QFPzhYF8TjVxQ8a3LnvZvuTiAxtIisZydapxE6krnPrwYQ1yPJzBEM2tK4
Mma59O9t+zRgUtt6Mr1Zeo7XamImXNVY2d22uJBOr8JjeXgbPZnNTd99B33+x9QF869PbqkLxjHW
8uyYv1/ZvgnN0JeJOKPfLs75XPr3tKbQ2Ixo0cYYPhxRLooqq60rG0dO2tjd1p9IqCvK6tbMMzY3
cEKUBenbzI61hg+WbAh+7Y/dYJ1729TuUHFsfT30NhJd0langoieJcAA6jDTZe40reyS0J3Ya+rD
31+rKjPi9/tWCAvBgLpcHf232yVJPTlmScl1k9hIirSSdavO4Q45yMWK3GCcytu//0gFHv3LZ0pJ
hpvhMA0xf78/EGHWRe1U1jkCq36DzDU94Eh7MMqK7i5REjv6JeE+TC0FM2bj0uWTXxM0f/8wKBu/
jj0M9EIQvYVclRkK2urfj4TU1CKt0D2cWh+Db2ToT4Iy8N4hOxKgWzTuzSHWdzil5CoLNOtqNg0j
YVNbmCkaQCopTE9MH0+5AdTv78+S/esTVR2bw+oLxyK2Yy5Alef381OkTGal60VDU3nZGpWkszVs
uNRMyKHbB9606bsYaSlkGd0hRdNoIehlvnuvxpVgSAEaVI6uklG082BHPpwe6ERA5nb4G8+Jb3v7
uuAyznPbOSgFpMesDIdN45Hlyi/Gkw3xcPLPo9HZl7FKg6sXV8adG8nqMLUuFGThP8KDWZWB623z
xj61dRnsmtjV92OIOwTmfX3A6ERYVELKUV1kW6ZHCTE/kbmJqV8bGgwusnH1h+EQGSjW/v4M8hX+
eqXZKJcdxnBuXE+3UB/L367u3MXqO2aWIEcBjFhjy2d9htpcsIan2ZvdW2p9n1advom1lk43x74u
pKTk4fY4W34s6SslNYlcmgU6ge4n2CHJMaYJlJLOc0J7H++Ydn0ijpLY+4TYmpHV/2LAmpQVy3Pk
46jyGdKEZBTSn/qNQV57kpjOKXebeD/I4a4KCLDCHE+wvFq0hyKY1rVHIfS7T2uxbMUZzk60U/i4
ltdjTFh647Ec1Wu6P+C9yNP0kdhYcxmCkumxiJXk/EWhBcsrqr3TMB78bpjucuywfopPzxxAs9Hc
aUnrcriEhuRMX91az0RC89yIHmWreoJWjIsxf5+WSU82cn4j6uTGcy3E5bJp6rT/NEXjdkrD5gkc
JxTYUCe2uNLGNcZ1/z6x1Xo2Ew8tz9D7QWuLTV/N4VbqJbYFY97Dm2kIk3Ch69uBs02sdIIC0niX
NqhLvB1DxLdnjieR0yrDwijWzkgkh55p+clqVAfE/OAg/eAC7gDe9OPnhkH4KU0/xXn8P9yd127z
WtZln4gF5nDLqGhblvMN4cicM5++B1XVfX4U0Bd92ziAjix8tiWZ2nuvteYc803RdvkqocYccJMY
UMBPHbgt9AviazVG0X6QtM+hHxBjY5VA70BXr5LCKuiMvHRngxiWvhiVgw/NQ7HVOlH32ojKWtHP
8ACCda7GY9liRuwt4zpF4HUrPfQbs+8JwQv1w7Iuz2mZTKc5VXayJsawUfTfcjZHv4stvGUGREql
Skg5lQY0ehgDHxCsYFNB0K7kXfyRlcu9apZkaiTjo8HUupsUDvL98KgzVTwRQU1/XiM0kqGlwTE+
flKzxrjEEk5ZM+LgwXQkmGa93ydmk7tJycBT76JHYQz/QoS03qRliJIBsAZzT7ep0/L1XEY4hREq
VKw1yVDGd314o8Kb5ttUtxFKKjBBk3EMY7UOOKgOThaSBC3lZMNGy9I+DeNAp7MOBiF0FLNbHvHV
gtqP5ztB0xk30qNfaxLAdS5raCQZpmRDQH9QEyWwQgbMtXXHtYaIpR04z0j8bRQL50gsk7eUk7nh
NhGoxtsVDuvJ64uQK9XintSEfxaG5GO1Vj9A+EE5Wmv1MJnVHSsZAsJ4tYJIQRymdeJysGjful33
JfDReA6V97ScHi08A6d14mShUEkHdaymR0AXZ+z5/tQsDUKRKIjUKXzowfumsF1ZPgivtPTfhIkB
/em29WEXSSiJxwpY+3rswIzaKlpPX1/T6LKkzaeqzAhDyJ/adVH+GXaA8FLduhtVtXngBUJPTltj
H8rhp2qFy7Evqj9BHadzNIBrAihpOgAT8Gq1Q/IUaVxhpP5hBV9eQIy1csJVMQzGT3/SyAR6rORO
tGuTg7dqKO09QmV31YvikIulAmLjz5ok4Yw86rNj5n6vGjS7hvUrEsncKgdUEFoG6wF36hsRQnne
GK9d1X4kUkhejBbf6xW6mSiMQO+YVnYOowlxhqEcNFDVzrzZIDZAXrA2NADw090NarsEYBNFD8oS
s0iwek5pCOmpaoSXlnI40CYQ/G0O6K6zqm9gJciX0W6RPl4/4LQAf2Vmp6JKwrMc01+S1/IqznHo
6xa4K2H9iDVkA2mDNUASjByXoOoivv4ASZEOZFda5IzTSLZb7PPp5PCW6qfElHZLF55Ta+4uiuWX
oSn7JJ4AwNGQ2nRTBVmz6ylDK1l6gm4f9Ub0NEjKCDKpeG7VlCmJlIUvjar+RiIEU3NdMsponslY
Dsolr2vTptNtvQxWVt3hMc2Zfuaji1yeMZQilLvEUO25zRlmhc3rzAnNltSoRb05IM8crad4YeqO
SDZQZvIphFj3ZrUw3WbG6qWU2vIUnWYRDlChiszYI/GO+Vr2MUbEGSDS9pku46EnsrrrGmE/9tID
knS+XR1ODPzNs7CeochBtNyKs5LK2Jf7nresbWMENWZSBe1QGlgu1pzz4nXtZIAcs9rsLVanC0Ka
HiiJJxWmdlyyFYw/XACy55iyFgnqsbR7ojlmHKPCpCGdWR9hoVePBQIfJ+1TaGgTagdUd8rrqEqj
X6cEGgksTgo9y1Mhd7/r0kVuOSnjvgwRZAtUQ/akNQMEiWCiZnDjWF28Ss9mLhL5EhH3ANeGWoJ0
u5iPLp1YRgiqV5f5kyGQT6Z0p2VshZ3FTNlFCBsx8V9rqsV6fiCqdtOjRk7chdqploVn9E5o/sma
QPYSEZU41JTxGQbeuDWQ3gB5gc6ApkYQiFEVDeVenrIBXDfu12ay3ppueRtzJnBzoQ6BbDXv6H/H
t2hhVgSsWvfEKCvcshHDXbaSYlNvxYWpTt3PksIy7I1EJIR+RSgDVNNr1PKv6JTYNQVNIdnPuKCr
L+5NkqEQs9SzXwwmUVZ9e+EcvvLrLMJXQ80n9yE+5h20TFKOq4Og+bUxgzSNqV+UhTjAVfGZ2YFh
KBXGXqYielOMsQY3AdUlSE7VEsYgWSXRn7e50wzuTe7n+YQejZFemrb8HQdGyDN4zQ5xLI5BssEb
uCDaPNfHZJRzp11H/NBWICJmIEhjIWS8H4nnI+w4lyz9vq0aQMJVCjtQjXvoIpKIAz2/s4b2p5EV
7BbRdgAj6zReyM3pVE/N0uGuIxoHLUpmoVu17tJGodG31lUwl5hazZ6WFw58nc1fTlHil62bLSyL
0ZiZu7AqZm8sqgkMpEwolsUcA90WIHYlSc9LTsPBbhoC7G+/MW3iIaiB+CLsfc/BU5PKY23u8F5l
spRqp3hFN8LOK5/U/KAUver0xNbvobiYXghS6DyzgweKTkrN3JoiMibUL3SjUBpYv3i//1CoTPvO
hAxV6j91nVLuqmBzw7R3yWf7ygRwvnJXxO4kjA9j0Wu+1c5c/7Ll14ieyHNeT6Iy3oHQplBR+3dZ
sPb9fBQWru9Cqn+Zin8oFv5WBeegTfxxIM0Je4f6XdVT7Klj8TZUWYyAA1yvWAHjk/RHnOoz4h5N
d4mb/tD149YMm2MlDlD8ofXS/uYSJSy22S9ATa/IbcFJ4rFJCC2sqyLiEIdVYSKtpF2768xHliFz
SRJl/dGZMP4LhuzI48BgNHO/J9cn9CGnIjxklB/G0pkhSogIrDsLsjnvxNJHTwUs+2mcpA36rbyY
/H+R+LNN/fKhocnyk3jem9rGrNBAqUZj9SkWy+cgpbthkb41D50wIjcxv47LFLm1maqOWqu7on0R
UNgiiAEnBsdYcVrtR8610gFBiltLaiB3kMENQvqrUgmSNSFp4X2Db1PP2t0yxkyumx42Rp6BF6iZ
SJepwJ8FTfm0VHidovIyio2TQCz0JIXgO4VcclInMhEVXbsi5203MKTRQKgwZzdLYQx2U9S6Jbgb
TpFu1Q2Vm4ukp05JdVelau/1o48oyOSt6K9DDcA4b+Rx71rkEbiiSnZaJ2G1Vqf8IepHJBvrvJM2
Y9w61tQewHER4VDs9N2ORCk2WbiiwoinpBZiLueIDLK17lRbIswGjX/oSvCGPYo+Qr6hh5Kj7UD9
7QmWuG8wDSnZ+5CJHxBVTF/VZ93pB8FRtPJeMODgh+TYEbKO13hOXc6Ipm+Rm+iaqmQPTfJLxbtT
S2CVrRqW7tiqL2wMD5xFf9AwETUOviaNjG04j7GOWefFFJIkkDvVV1qt8cu1ecxLqfQU5q0gLmOf
E7oNmW9fVGAGkVH4dOx3tdD8LholBkl2Acvma4vuAt0O4aaINr0+EiS7iuSNH07MTkGa5WpURxWE
sFMo2ZWqAu4f41WjLnuHJxqUkbKwjunomnE5ph1pB2xalp0POBTD7MeMtd9p1tgzyMfzuwWsx2w8
JWGzeFmDiihMQ68gFdbVo+gkSgozuR5h8GgiGKPGvxT1ljo1oRPJctYPJB6qYH2jx0eO09KmZ+wT
+UjtdFP4nhsdQYd2VSZ1tcUpfJ5a5UchRfyoDDTOCwN/fZOMbkNqhZV5oUR0/VoBpCYphGut1wui
+r6U8gHL42wz8dWAG3mRoMNVKunvakrlFqM22VX1lQtLTopB1O0y+Scb8VBY1ajZOUQqQ2jwB5Xd
CUCaPfXS+yiTOk9o+CniIEiA3rgrDXhzkHMNVto5fl2Dnvg9M8QHHMJdAfXSXWSZnymEdbw9kb0W
8io6ESneSES0wI9bRz9T6xa2SE61blzKEVGcrjD/RZx00PR3rZVEW1Or+X4ZdyHp07aSol1Lx1iA
NrSJr60EPWIK4n2MCq+VKMdVmlWeWqgHk2qCpeIr+cAd1mEpmz9z4FZ4RDkpmzK7y6AAEEES2nHO
14rUAfmMFrQxqLiiR1UfiLfNFPjhS0wCChGmacvuWsBHy3LjVZFahwy9MWolUilRcOvjZ6u95XL/
I1gZxxMEG2xhMkILN0LaRIZLTiIuSsOKnClI/WAnRLBTkCkO6hTvjCJ6KcX6T4pYnoe55pBrUQ5j
uuvN/C5ilwtlMlYyS38Q+qVGFwVHjfb0ztDRtcqi9TgRjpJ35cioOZyukVVJHrXF6skWXSJlbVpP
g1rO7oMGmmTJnSJJWeMQ6Ue6tfpBx1M8tCGEKsYFoRuPw8ZkMQ1aWBvdWCgFN4eQ4jSNsfjwEeVg
rppfzTKls65Xp5Fl+CAlHLRdy/DFkdG4LFa6Z6ozU/yIKIvbPdRPKalcxYMCnGX/z+MoHMiLAPDP
qlMlVFSEJUoyn4vbl7cbipJa5G1mx62VLnUGFUfK3I095MEmvqtBuImcZknNasJp32+PtbfHlj7+
icsi3lVzG91NsrCLRJw5RhNHd7cbtKj/uQcPQ3TmCOPRHJnPyqS/qbky7gZ9pulElqG1jyPhxMyH
L42pOWW1xiWUOaCymBM0BHnVhIh85H5VDxj0hBxsXDIy5k8XE3AGuOdByFAPF+IHVfHsYqoifLWG
tq/zJ5TASxX1D/Q/REhZ2jtdOF7MaWeV1D9GpWZ+LaCCIkLAzmJROi4d+7eoGwiPdlsi5qChZaW1
fW61yY9HZBAkfQNc5vDqGlvcgNaeIE6gmI7oj2lsM5k2XNE/3Q95DN+rin1+7D1NGYyBSBwIK0AB
YzOlzfwklS0bButT1yifJBnoxNSkf8OKhJPQVz5AW48xVjj9gwcqNLrUDi1RGumt0e47dY0fTWnE
AKrED4RgZ1ISQw0tyS6nI6pgNj1tK+W0oMqGbcOxtkyVoxBNKB9xUe21jGqwWrvCoelhHud66E9m
1yCNGMr7bk3WO8xHVcAmNQeJwocnTIF0a4O0w4YtY6Nr8LeKs3bMi/VnUar4yvTibMh9fEKQL+xI
4+FcsITWPfElpda1FzEzrF3L0cJeyZa7ShqbSYiPwRVivL6dhsdOg+2RRyRrpMVSAIlaLFbsHtpa
iUByqfmIxk10EBMpRdiSOoJgogTpkXaO+BEDguGrB5FWmT1DHDUKTGFhunqGPL0WsYApTxe1U1eW
V71p7rUkzU4V/qOuMfTzVCexb8o85TKSkZSvDcCD5qEUOwMqtSldtPgRdWADpjGJXseuuDNrKf6q
ar+HCWonemK4dYPBU5D70ePT8l4JeU4uPXa+fG4AyC95u6uM59ToWd6neT3zu/KMXAtSFHBbDkl7
zdN9LqtoUuLqu23a7l7Nq2S3jiaUmIXdVdbmDzz+L9AXMfq1kNd56XFQF4Cw5jk6VJNy4KCaBbDa
dSoUVT/OeGUMittMtaLztDzIK1GLc7SFx+Qhae81QtuEjBSHieBkb5EJjzXH+x4m2bGKIF1WmDYg
n2o7g7TTk9mUV2vJfEuoGqz17P89ubkk6NA/iTYt42xFr21NXqQpJ/DgzMdlUlvScvVnKdekozTL
OHrp0R0gaz6LS1w9oo7aU26bboXD3rkVn3KF1Kof9TOdogiBPPTFoiRuLAMVGBT0D8+1OIrnXE2l
cyfmlc08Ftt5R5qJfXvw9m+mUhvP5pXYVltQ9e4Sq2J8naYMESMzYBpWHAGwhXIyKYv+Mlpqv2cr
hFg851VD7ruqnZATK16hQ1i0ChVJJ7nN2kkZJrojsBAM80mqYa6rKW2MFbZ8VZLo01D+7KZJf7JC
xdo1bbG4RgWWlLYo1EpQeKbMDJynzlxLnsR9nVI+56HsxFpmbNfxY7xKb+L8lk7h4Cp5AnhNyU6d
KJJTZcQVH4NZAEcaggwrOXqyYInUoR42UiXh08izZZGTyT9NIeyACsNjr+MBreKfhLhdriRXxv7P
OB9TbaIRyKBa7oAqi4LMnuaFfJMmi7+VLSFuFYTlgN4PtZZu7UwCOw+qPBDHGr3UI57R2w2fo8dV
Tb9VwdzgxnPDskurZTXp0Q/Thlnb7lXzxlqrYbZ7JX0DEnsiUOUU/bDXiFmbDZ0kmk7jXclNWpo3
HOGYCw6nscMqgV4bx20oR92P6VeDBeqOpoQAb5SYBYFsBa9DAEpN/4TkDtwTxVFkacZnOoPXkfaF
EmPZsPJ832HtZ6yjX5dJ/+4iA52mfltf0SU3sxaMUn2ZWmIOZpZrDN7zPXgnelK4y8KOt1kZEa1h
kKecZP3qFOD2wpAeYqXjjKf0nRcPv0WjznvwhQTnItbWOaq7eqHts4xuNAjAP63NBCyyKIGJugYf
pi67zAySmpJv0ZUpKIc2J1PGeq5hnV4SYLGmFqEsboh+XnjGsyak3oiHw6Ykg5rVRmfSxbCMFUiy
UyHllFWmCHOrUNlRxUY5KNuGldMm+mI5xM2sUlblZxpN2GF61MEirQhbzKwXZSRqYcLdPLfi1gGx
DSHSPcuguW9GmEzmybpHKg0KMW8/RmrJfZrQWJfIHTJGLu50CUd7UL1h1lCwdrA/hhy1u5zClJrg
+NPqAaYsL4AZcYMs6fqgSHvy3bqALn8Q6epjzUjLwVpMUiu2CKjsNuBTyxtSUaUNosdBITDH0GrV
TTmTiIsA7NVYaWwKynsiySKecYJY1bbY57NE4GBFAkWdB4wUTAeQqe7J8zetOYFqjZaezjGU/iL+
IJVGZfMj0iRCl0wLt9laPnPRe3H9aWRyfBfPlzWGQoeI8EFCKRygnAEkXpp3SaEq+4okaHfAtydU
00A6aMsYW0q9GqWgRzNkhOdXuPEqVkcCEHlteIAYW7Hf1PpvoxaDb1jZRaHOpvBJnVyoXnU2Bj+a
qHokFaN1+F5Y4uQ1kkUyPFhDG1SNZlesS85azwmwendeqKv5YQxTMrkBV1JdSIIOfan+6miG73Rr
2lWxFdJ/fYzUMXd7OfxpdeFXiwDxjAQv2xz8PhL0PDZwWaCiOaO0xqAOSmIYpk1Najtd3lgqrqJs
Rl6kh+/Eq69uOpqlP7d0CSb8LHSUJjWAHay4fWHsclHxrFJ5CaPoHRPPhEcUBWipm5ELdlVyK4sA
8pJqFQIFe2LIMFUJ3V7AyWDCksVuQYe9U+Q7Y0lf+lhh4kHcadoO3+sM2cL6mxJOCw1jJzmZ8AyU
m/1i9c2UpgjcnFV8W9uEFn6CqhruHsuQuWCoHMEqVTresCI7UsAT4/Jt1VuLg4m0O6nIgNumCIQq
4pgOAykVAybC7Hj5jDgLLbtEi8JHRvaszSXxPl3+oultDaskoxrSODSTB7tZgAB9ZLl+IRLiYxHB
60Kikg9VUnqLrlYeMVww07tuciGjslgo2+Ut/GnpIrpt28C9XVQtoDlNy0M6NmqoBAxfWeOX5geJ
GB8Ps/vBvyUTBzZPdp+CPZAHyc8kmkAT9bhlcABHuN3tRdNvpvVZKKqLtZqBtQUEdP0kHpp6bLxa
xag5ikf8qPGZ5hfBJknCjJSuNoO4mbD6SEqvMyX8ccIisXk9Fo7eB8VKOZOCFndQ1qQuy6qGFaVR
D1qC9QtGybsR9f1zmsTavR6P98NoRRe5C3eWNmVPuWMyWG3DlmibnDUhBGgTyALz5EnkEA/DZDxO
nO1kgwD5odgjtKxPXROUlvZcmuannlf1zlyMXZP1xj1cDOzxxPKtSZv6Yk5hAVjGtaQuv0/W8VgM
ynwtGBkCM+6f1kgIj7Famid1iDlfqe6kWGGwDipJbwYHpbroUlpOCnWwTHVUkAm2Jo1XdTrj/KWE
vtyYXH+D9JyHE7E8KhT4DL7mqEZXbU1+B0GhlVOt0Haq+U7D7BqAFGg8sS6+SwAFO5p43U4RzE8k
Wxg4a0V8gcgN72WL1y6zDvZ/At3abBi4z4RnFIzFES2rqvVabcOOUI4+lLl6BWcrwbOeoh2n0m+5
4tVU44B7sMBulq1rF/Qpjijwt7gidOmB+CUxKA1SZTgB9jvAGb5E/HpMRHVp4ZYzI9UpSkIQLFpN
TphUIqNgpkQjv+hJi8qfyhi+1UbMgj6UzlqlmyclGXcZapI9mbG1A/qecKRKCWQpJxNRY4dmhmSC
DSE//ab9Lvl2IqShloC5VZxJNDt6VnCv0MV8MY8mgCZtLiZrcaCYeeoseoPdqGvRH5Y9GUL6clfk
goVHMeTPQ/cy0WomXLN6iSSivhXqz6LJ8Ci0rpawug0qh58lxCDPaFH2IhjXHHqlgJD5R3xn4iGM
FExYs6l7CFOdrinOpQaoZ1myA1qdyBsFpO2E3jCWZB4uxeDLgOHSy4gXwwcF+x6O/OXgsh2IZIAj
OWd7kZXTMROGojR0Mzhm+xXvrh3asTrDuZA4Q9MRdLu024WNEB/IvwMWkDPPTOcmfqkHkqrFLciQ
yY0jokv1xjWjX2CMC1uNruw1wt19GfayM67Io6xVr49WnB6hb+/LsX1r8S4H4zYbBPlvOlqY/i3J
0tj1pHxBGBd3g7mCmlio0DdqSQ++BARzfmozFZXirBq2sVFOBCETriGe0oy43Y2DQju6uCeAvHXK
X4PggWiu1VPVg65HokJ0jID+U9fkXV35ZJwI90LJUVWBYl+gnoHC2e6EwUiYnk00WyfLW5is9R1R
djEGObsCguLSBk1tEWxxOEtozRrK604Pd0plDvs0o6ASKIsimZE4EROzQ2+cAsGIEz8pKD4jAnnk
NoO/Q8P4ARHVk4gqza4S+Y5sGHg0PSe4VG7CQCKxUH+T50KCGUQtozJfF+b0nSrbZHe1RD9stT/C
6SQvNTfvYbIDXQ8TZAPgSJBwlg2JwwZ6N8LIUTdYjrZhcwSpO8kthu98Q+rEsHVGGDvjBttRoO6o
G36n2UA83YbkQQPH3BAtud0uAHv0Dd0D9jdm8wLnE8L1MTbAjwnppxaH2icpiX652B3XLpbJoC/Z
7TdE0MA7h56mP6gGv7reQELrhhQKN7hQCWUIXcwugjqkbPghfQMR0ZBoGT1Qu6YbpsjYgEXWhi7a
VPMAcpigbFijdAMcEY24PEyayKFzwx/hUzqhWiDUCTKSoINIUqjCHHnDJq0bQMnaUErtBlUaN7xS
u4GW+hTk0rzBl7LxhYSXDiCTsaGZ5g3SZEBrIkLGgHkPwEneUE7LBnWqN7yTCecp2oBPBeQnEnkN
TkPAoEKoUDV0qE4YXxPePvAygKMAZrkpdLdptp6JNf2ShnjHuXBg68VC9s/N7bGbreu/HhNyER80
5h3bFDPBA6vxeoMu3yDM/ybA3u7eHrzdNAZmsa7TiZ3e+CwVEs1wI4OkMhxuYcVaxY7B1/88aGyk
kIa9Cxzudvf2L+EYYwXvGbIXhkH9PbFa4GJpF6b3fHdRrsewYpvMCJz8Dwg6vgFpb09CLMpiwzD8
NxK6+Tei9/9wogHyDF6ip983HHTDyzusQGDbCQcMHD8tEOQu+AcVffsHYoMPtpdrEzIjbJHbs5Vu
/JHb3dtNvL1YYxhPI040jvVY94rNXVdsb/vExz8vsmV3Y/IyVr02GdwRbSOIWBnaPV2nFbp9dXto
MhVCCyP1CuyhYAWF+xBlgLITOqw9Tfi1CCpl2QBUjFmbIvrUV+3n9u239PNaNdtAKp86VaF7sqHF
BQvJw01l9/8vZdWQ0E7/3503+5/PuPqfrhtJvX3Hf1w3kiT9CzUm/0mIgnVdRbb5H9eNJBn/khVF
0lTZQsGA1vR/g1YtEu83nalpITW1EGn/47mR/oVPBoGnrGAVRi+u/L+AVlFY/5fiUdx+hMjzskxF
UvH4/JfiMUMzMsDz1e+kJeVEAqud4yMKN3nrq9JKJtCIs9Z/XIR1wqwQ8NLjTXFIPEQne7e7txvm
Vgbs4I4Wc6O1h9vNKsSEUm43ty8roGZoBPLYzycKLGUjTN1usDS3/7Zm/o/HhLIIorA9ljf4942p
nfwXaFvl+ITpFEvwTd9YI41hz9lo9WEjY1MfDRzw1euKhcyOBYrMJmqBUmvmDrnCQ6has2f1zR10
P44DcUG7CZmtA+aZH3OTTepWNNG0LM4xrd9ynjOboMqU+Rr9d+Jv0UdZxr5bsi9ry8LNN+8mluHh
sLAqc7KVJL+Ru4ebO7Ptt/gvwaBpFjX140LsrE+/uPCi1AQNbe2xI4GtFqs92gsCgzoN77+GFXUm
VRQSwXaXdgx3b7ZURWK+mwjt7vY8/3GlJkmFAqz3UeCuBGVxI61NHIgTMOiRlM6EZA+aXcUho2SB
UHFoSPndzTRF81onW1NHJ/+ZslvHnPvFvjOgN1KDhlO9jyiveX/AyrLGIM+hUusLAhSAad1g87iI
VcQdk2krW8bAPzfRxrf/50vSjssDmpz0MpsS9tmN73W7Ebfl9nbvn1VJNmUdHCnpKhuN6/bMbzfG
9uXtMWFl1MOIAS/kmA/27fmgKRn9KKM22uVXMFFkrmb4xKG8AKG9KCcJXqJpN8+ydjUyZ/7hoKwS
/WMRNeaXog8PGyCa5I7kFPu0RByIa7VjLp99v2uEa8PEfhgeuWeh6lac4oVMuVV2O91fxHtUKSBQ
/FCHF37MpDM+x/It+5NcWHWv1TlOIMN4CixsmGiYeYFSdSvS4qta/1Ts2tmuJdy9zSgYSYCLXQmH
92hPTnOcJwfpCYQrMEG7BWHtl/jMUZBBngrk+1HcPJO2ZceE0BfGURf3WQIbwrdkV2hdIoDhZESM
xbkKS0//TR8sDtcg0Ru7UTH3Mui2y2t5VVLwtfrg0jXnbUOywHhpVZ1hdmHM5RP4G14rjR7atTMN
AqaDNEJt2H3Mtmrrq/5BGcrbdz8+IQZ+IREKEVF/6q/j6PBOkDaJcHoIVBqflpfJ54X5qWpD2r8Q
et098nj9PtuG94li2q6Pwl1BBJlq1+8D4QQ0PFSH1jKTKxn8uOqIJMA59CjUQ4fBeyRy+6EGuM/4
43dr0LbfaN4NCw0+8T37ij7rt2g6Wf8IX4h3tyeuCam+5YifMB+s3qaB0N3NcYCheabClAmcsIdH
ZT6WD/Kz8lq0jqSxhnDOQ0jgIvlDCRQ59TU8rPsRtRrSAZPhlk+ZApbB5ERPE9cmNADe2yR6+VU/
laTSvJZfxnP5Ynn5Pd0AndTc4Wi17wQUGbulAkxJlewAzodQMZBlwYo0fhsyytBn+p4QgxzxAX9X
0bul5ZpPykl408GbyRSNtvqp/s5PCZjAI1DDPaBmPNi0bmR3JOnlp+p8sBYpTP5vEFCcTBPyis+y
wkqxU18y8JbwE+zhklXX8dS8zA/yh1nsKI0SRuhA+u3xhN6WP+rwpwOtXx3KG6vzuKC03N/o9wBV
jGNfw8p1oo/26CV7kfzQJ31r7TicZAEbJHC2PMnrLyrRun/WgUSpzpZ9nNrMeg/6n/UdPynH7lf9
QQ36mfxYF9Yd9KT6NfJqWNky6TLPIWpCoPWTS4uwfiAdGIG89Bq6UKmtgwZ9BROEZav3AAH34/1S
ejhVJihMBHh9yp8czqt8Z3I9FH6dePFP0/nQAGr3ZzwP4FHOBPHor+opTpym8MczThuPIQEn9syF
hxW+YZBIPXrCpLJDcz32bvvUnPv1mFisGUSo78y/cvWXFyDihFwr/VunvLN2hAg8OYPqPyoZyMaj
hmaqcGm8p3v5E6V+dUj4SLHl8uNmZher175LoPV26U9PVIOzzV13DIFohhIn+bk+pb70Vf0Sq02Q
mrlbdGBl/H7mKE76tjxrBN/aLIvEEHnqfvJnXj/htc/J+4q4068wRtrTx5j6675+SHtIT7SWAv6W
qCDC8E5k3PIUHqQQ/O4ufxC+0dfx951o/uUHPnvl04yUjE9i4vB75tPwEq77uXXFxSbNF6+/yeuo
6JZj6KNIPMI8ljP4yXs+kKF0yJ9SLsrWjQQv+txk2ghXWzhbttJDv95loadf+HhfinP6FaeO9R09
9uFBu2dSYK/KrylnvqzZMe3++a0an9PmnEmBdRWgPxJ9VkFSdVIoy8LJED66peRY4Ffdqf2Wrv1b
iAuS2c4DTimiOKOXSQyKioZkxrh4x/wpU/2qCHrphc6rKF66+d4Q/8BmkLUW0eFhtS2AaB2RjRAn
VaQ7cXThNcmX+Q1Mjxk7vGzjul7D8QMFasciy6e3YZRE64OPEKARNHxpSdBQ8cDPUNH6iESeDshX
bUIbuaV7BDCY7kdn8ZdhjP4Rj6/q6BbpgflP9Zfv+W+0EdahnZ191n/yD314Jd/YQCT7iQLsEuVv
GQz3O9rmGPbX87R3wjcKothO2PqOYuPnjKDK3Rx9j2hLcicr9kh0ksEveWuL3Sr6gFGk+KFqj1ub
tT+PU8DTg6wBRCuhbKrODOHWe56sNOwJXica3X5uSqbNPlnNgosExwBuJNXH7J2YqEP6qB+XnXqn
3K/34bN54IpGLnQU3ozea1hiMgnNkVO/8RQ6Ap27e5rjseSXyl3dwbJFNRLuRgKQ5KtskfR4kIhT
fsQM/VT5mqtAK7LzvVT6SQ1t/iXp77L5NKlnaDbLsfQy/6VHIJ+72g9dPzUmWomWiq3QQalcNEUm
ihGC1cDx2StIsUdrwgZ7pBvcfPUR8cSlA6g/Fnaz5mQVyRUwzmFmsX0GU/q00m7VzhLsKtU18zP0
Jf69XDNMupSZRyosPRim5/UjCxEcRYcE6uKeprHJ6da29vUvQ9T2WXhQm0Ci5mPr1YmRsok0SX+T
7EI/lbsIqsol6JHWyUeZoDrgoIOb6YGgkh3nNQ08+KOVvRjTTpYZr8J7s5Nv9bU+W+8F6g/kUM7S
BjRxj7NwZ3LScMzXpnZ5So/ycVzt5TQH5pf6WrniKX9caNZsy2n/JxhuexdZezKpA2xjY0CPOFC8
8qO/CMF4Icr6QZAOw767n47Ke7O7YNotf9uP+a5fPfO+5mesXnxUdyUZaC6BMel0BqL9Ju6S8Kkl
zkFyzCPvEW3JBYGNYCfXkfjE0JU5rlrUCnsUsGP2ojw0PfJ7ZyCxjmA+oBqB+GW9iwAZX8fJa5+h
do2Xws8zt7suSL22ZxFwZteWYNADivz8kJ9LYI8X7OOX5XV6bZ95//llyXCsLxi02rv/Rdd57LaO
NVv4iQgwhymTcraCPSGcDrOY49PfT+7BP7pA48DtKJGbe1etWoGDox89p1g1b8MbXDFWbOnOMBdG
XPz3z7Vxk67zbzQSS7DMn7v5Wq9pA4bSbXkGQUq/u2P5qfo1jjIJLtKsIZcAY3juRrqMzt0qvAhv
xg8Lh177KrZ3K3a0m6TApKXaBt9xdfFuzhdMa15p5J/IbyUcfchwwY6c4ODz8NLELKCHYgP9Euch
C/OZIm5hRYAAMhIlF/T5kZxg+VWEynVetuxEv+g8MT3HuteRRo89VO4PBKzqvvKZhXah2NKn11SH
4odzGsbNlPvKrbZlUmB/sEpftCBlqx4j/eBKV1Ud2qv4lZP//jD9WPQRqgLMGSNYzq4MSSX184Hq
9tif63Mt7yQM9c4oQax0lb7H5HeSZbWpjhNBlJZfXdJv3nyleMOBPzDhDvUiqa2r48vHnCEB9mj8
vLGXRaT86w6J72FubL4ValcpLZ9niAjkdjwzKKWw023iJBsn2KeH4M4r6qaBh9l5hoe+WGDExIyL
tsn6p1GekwiEHlI9pcOiji9G+TXmy46kCL8YHmB8qeJ2q2n2qSakw7DimjOZVbfDrDTus1WoOSPz
SbS5wjSVtsxcay9DHAU8aE1QQVJI5vrvHyMirkYgad00649Awfmoj/BAmrG1+u+jv8/9/YP1HK4/
okqFYSKYytqiIQUQ6VMbJG7dkOcwKimwjPpKuotertJ/Hw0oof/7KBcEXlfy+gr0RyCvrN9ANoaM
/feNo6a0z+X/+9NqWXawfshPbCGwJCY2ZMKjqsPek59UilpDrhsjQHLUXn+QhIKSlp1LzTwSdvi0
fgLp4s8+uU3wrNcW6QIZxjN8qMCYXTMJHRz5iCgHwn5b3MPf4jcGl+Tx39GiNWyPToxioV5o9SIP
cUF0Y3BN7PP4qzzJOJuq9vBrrp6beqmoK2xigLSfX7pkm1s6ngQvjj1T71i1xXeNk8KRjW0hIzAl
7MGmwdz18B5GR0A8oC/4paq+73YknznyRb8oO5h/RbIRTLzebOYvsuHlv8/7dBS8llrUInydWt8r
74SXBNvICXfdu/xOg4ROa5HvE1eYbcFpl7ptnabI7Xz1vdtVH3SdISQLlVm2SzpnbnrUYyUM1HuV
uPo77Kyj9KFf2i9hcsPfFlNiFIPvxcLApCx1ufeMHzLNk5Er/fY/yZEmtczO2hdG8ydC6voZxeyZ
/E+6ty+Y7SsKD5Sr5bbdqhNVktNgKOC0j3Q5/Ua+9JFQ970bJ8wWuHSmPe2TH4piOj285oP35rf4
qEJHaJDWOJGxkDZcvOqX4jLix0ATJTJ2GBvf6ksfuCMHUukW7K5b5Uvm/Ds1C+5ISz28y4kapIpF
uabYZWtPxymxn0vt1K7hVeEouGd2SaLj08CqnDPNFn+GBO2ajRWwemiT5bjhr8Fdr7AWBEcnvo42
SbHnc+U2j8AvmfmRXCpDUmF4ljnJZA8+MqZiTT728wsrRXqq/g7dGxZMfxe879EZ2cfibfBmOLh+
r3Qs6GxUZ349eVCc1gp6KdRQdrdov2RuAQ7JTvVStTrPZbuxGsf6wvZYuLSRl/PzSz5xFs4I0FP8
8Alf5nw/0z8rKE48iFtsLJfkEKo2tqLa7MKdTbBAfId+YpxF8kZImyX97qdcZpDH6fCpqWy+I5X9
jIP8WkCXd1Ehb1QvPD3xgoTHs6jOEaUhE5sUEMbmUwDnykKpbTZbayeu5MQel92VgUrhGvdqLW3M
cZEdio/okmKJW7jTD6atp6D3jMQJry1Rm1AjuOZe/zU2Ds4B0X0aaC312JN/UOiUdFSCQ4fP+6hz
+DF2cJFXSJHu3I1qgWjkQASR+c4YJr2Wkpfv6F4YwnXEi32opW/RCKTswYUvKCvpTHF+KnN4zC63
vUSF0GCA4KBbisG2mG0uVQm8i8GWP05M/c8d8BMH5ytnBNXWqeuc4FJEXvJp7GgHcvPfqDqKsNPq
FTQS65vij/ZUX5SrF1gG2anDwdvT6FBwTQUxACOIHRqyf2a+gOxZko3jDB/zNug/sazFs5fZ8bPh
RTDncRh+0gxNMFo/ta8carQDL24GrES4LXsBCv7sTbv74m1clQcohDL2yNKSlMZIxITOIVKFHPMe
HOz+fH/NSecFqSiYwcxwpL7w/4c6i2gPvKVxmo/XKvowf0ERmAVeWBgphvPkA3dIc2jFQQWEB823
9sUiiR7zK4LXqT4UQse/mumUZ/sIHxcAiUf3yxYXveN/T7BJkVGrbfpjsxcwxoYAdidFAa6TsOd1
AU6s9NOgE8vjJ8fhA5UHUIZOFBAlmHZPS5BJ4mE88TerveYDtnfHRYPJx1Xg+A4Jx3bMfw34V4bl
uZ1/mGt0BCr8D2CfMF4PO4tm2nCbr8D08fh/uXLa+W12u0VyMBjY4gh9zz+s86Tt89QbOleSnCw7
ZelbwM50x8IxSp2+XoTDrhlfMAtbqJ7skY+Q0MMoYxsIvnwRNadK7HPBpkfjAOgATkA6crWd7/2x
WEPZv0xuy+3EMO0ErOWMrcfdrX/SEw9JqFwMjYNzNytEeEO0WuTR2kJVrdsopq9wnU4YG0CVaezp
mp8giFQwPW6gXpxEgXaMLEoFzLzt+svwjD0IWrxR7jy7rWhPu/KgH6djQcopkebsStuGYgHy5Vrx
FZfV9Pp1p7g8cx+rYTVdXztF4kQX7jyPnHDvdthrxoRws8OaPIxfnBoMnJOE7Ybs0I6dd1Nc091w
ND5U/NIdzCXE31Fddjxy6Ub4QgOdKj6S+4mI1NI3QUJjgolsQntG6xhQxRg2exc4YiH8/l1vbozq
iaeeTcB8x7TSidoFQ3xtQ58dLMoDoR+aBL/VYfNBGGNQhBRLaKG17CG91BEVMc4XyfQoHGJayRAY
iCqEYfbQkw0nFLsoCysedoZEq2m3b8NZ/m25zRceN13HLcoDEge7SwRXlv1Ac+XB4w+qKnNyG7N/
OMApCrvJjvbFCjZXpONzymNtPz9xX4BHETwQVeWP6WPY8aSxYYtgXR2/1Y6lXZZcRRifigPpgiy4
cgqxMXafxYoO9aUXV65UCwNmyEueWgFRx0IVzv1ro1fob3ntXG/10pAAVXnoDbIWdFJBL+aRzJLl
XjmvKiTt5qIambweYN+bP7FHe+zjDA+xHk2qLr3hC2xgp0qmFirXzhHJeVmVl9d7ZmfBZZR7t5tt
ltjLcnSpfWXUKerrhgf9LmIWbRzTeD3hPd7QVXJsw4iDsBtglOSog4OLBxPD10KBsmj5bXZq2WCw
NYeEy7FRV15MnxyQUOdbe7ZfG/3srWfXooaSNxmRp8x/fqXmYpl+09Nd7sUrhyKgYEeX9FOcmnBV
LBJ8TY/cFOWuXsMTxlY/8NCNfb/p8Xa/j3bjULWFS+sgvbBfV/pOjuGmGdFmrvJ0wTOqvlwR7GIB
LsKAVLwWPJj4VrAk7sMvtRfEM0buyPtBfc5q6NQH6WvqPYDJ+WvkUlDOndo3rbDNGwZwgzuHbnBq
2EhecHRKt1isktL1h3Nz1df5Z3oWPf2jKlw98mnu6z9AvxtW0l3zh39WTbaMI/nI0HxCLoXxuyyW
zSJcmp9sv4Rg5lcOyVn1xQsXFpIxz27zSy3eY5JLF1cyGdgJnxzp6Rry8drclQ9JssN/EDOn2p/N
Kw4JyEIdU1yA2KTcQ4dhPkAYn1JfwCqCPguyxT+8m534Ax9EnhX5V+5c6HFIjIfr4IW3nCeAAm/g
4PPz5xIn7HzzlG0dR2u4kDZZBOjBwUip1PCQJmN7PW5l3MAhyNgxk9xDuGGVtZfnj4oi1IaMO7IS
7HI7nRgNB79o9djBdTzPwYGS9czwY/hVXAjNx+ocLlmt37zIoPKbdgtYWpaHlxxsHaxUSreFlu5I
Wo8/zFu1J7tjg3UJMkvIGrYC4yQA1On+cSxjmU5q4pXSS9ukNCXrbCsdtPkIQY+vig6kCt86s0fV
ylKW/IwBWeGO2qvMCKRNaG4jAm9jvyU9odjS2vVf1hcPJ/aR/Z3FIhMB5HL97GY33IL1E6NRp7mO
9wm2hB25XL6fj+xt3taX5sqmmICfgN+8ES9Ihb1S3+cv6w75a7qmOKt8cC5p6iHr9tH0zUFD+R9s
lY8AXzV9Y35TnQiR83wu6mQVnXPKhzftVALoXFK4hYjYWG5b+c1gTd7R7/xm9D3r7ICI9yQ+NLy0
Vyj28+1zoxoeBCravSK24TW0JBlT7K9Kz9qFx4qiZjl66qHAzZauJrnJPtEGdrGNPWVp+c+jtRmX
43l4SAtzW7Ml0Sztp/ZVObQHIHEGFZHP3YARQbxR5lFdIG2XvjTKkwt7ZPPaN+zsCy0ZCjfK91Cg
fQJzNgnDohtj56OaLKGMLVjh6tOJt9rCWgATDG844tJMi60HqK+YrgmHFIQXNu+4wX5d8FILAtOq
yHzz0iFq2ZiKrUN+EuxUcYyezGpXPsyOueyMNbTQko0VQuALbYAI7+CDlkkeBSL01W9pXa/bj+Gt
b3xic+UHISouN52KuZN9jebwQNdHYXouFEf6IIdqVVzp+DYMBFY0FsYVrrW1y/aY3JC9C84384zA
JXoXQVrZ9MNlQZOLFO4zWA6P8R+hTUNhC7vqIbR+993eAthrwzI7wYLrnmifbO1mbsQvgCut99S7
sK6lRXQebwMSt9YHuih+EiokXhVoPsmUJem9CjnsSMth3TIAANzkhnu4Encwzl9Raja/GE9LeduK
NPjAKR+kOYlbcJ8JF7otlIyFeakeIYgSIyiKcWOC++xUwCRnFb8G3lG8Gh7xcNFU35qciaUDNr8F
Sf9eYjYGInTmtlWBTYoWwBse/bYpQUp10PLqS7TDwk/rGP+UG0OPIPTycKExYpOW8VGZd1LmNiwL
lDdOZV7xsiobf2bl0wbDKE+W5OUYEwe0KyzU5ZA64hPOqDsxWl2Y3/hAOOED4bOoOjPINNrh2o5R
0uMEcZYmN4IISFUb0HbS4k2HbN/qL1CqOJrfA/ndPBI8UDj8ZF66Y9fO6Hbo934mX+WhZrZ4rPbh
xoCw78l+uc55eCiVOUjCneaVfvHZ3bSvdptANEboAXvURV3E9pv+KyY7/9e+m2SIwOeLaR+aNWGy
O2as4T/lLVlYb816cHoa/ulD/TfG3D1njl+z0Qhi5pJ0Pp40ZGznQDjOtP3Va8Y5B/j5Hud5z2+M
uvX4CJ6bUbYZSErcNpD/biEEazNdk3eoqaj9IdM7OC5lvSPNPoPN+HVmXaUvccYbeynheUCYRbgI
DHfIXcFczM1DTVfVzNDNYUyEWLBDRLyQX3UEM1HsJDqHUIXqrFKUa6+/aj2Ufs3UNA/9AgqlgFuO
3Yyu+UlxHOz1CWWdra0w3CaPx2GCxeibB+D7+Z6DrQkE2ZOecNK0RQxte1lfiAaYTAoYO/lGEvQ6
stx0mX+2oOe1nYlIfjFiOTDggK2YQH/LlzQulQcz3tgnPhZN4i78kNnHqO49uWHCxd2jAk5PMSYz
0usVzPienGSPi4OLQpT7HGdet4sOJNA1/crwag5Ew+lBYhZs2XveLpVx8qBazsvtc2RGVCyp0axP
45orzvOW/iDNYKnn29SxPPMdJMCwJzajD2Cm/DRuwz3j0/aNOAfTQP2+6N/o4RkoWu81GjkAk+SO
QJ1HekCFVnrC7/BtvnPIyZr7OpD6pUWx8TEHr+ObEw6xPZtrfxn26m9+qihxVsZ3odsIyyN/kldB
sG1pDhbaQ3FZE7AB4X9LKbJJdIA+fPcWCjsZVtwX9mpuPmXvG7bSPtNk5mUGKUp2+80BqjjJz3Qt
TA92ImVasctTV7wN3ngQ2I6IElFmahsUkhbuNlis449EH8aTxroW7Oga+80lNW2SnNJmg2lU9JGV
TnUsr0WxNIQlwwUmDlICZudb/UpKjtNwsxKPpFbYQqS348RiSH73lYLzLNAGUtLyIOi0Es1u2j1X
5C8sgY5YC1R2pdtfwWWJoC0pmC7GEYs07SCvOR7Vm+JjgXSHw1YKy6Jx+qssOXUCbruNAY1TYKke
sxB7voS3+QLNtVM+YuIxeYGMIRhlobl6DeYMchI0ByXwa1Jl6KsQgnvtkc6sRB/6XveaNfFLHbEA
jxiyQXKtXq81/hwzJ3AC/lOWkwoD88jAnIHR0CH6d4EsKTfQ1HjqluHpfAO58BhjPYiu1a/SUVjl
h+otO3OoW8jXNri8LpQfBkYJ/ShasxUDB7KzlulFVA/JejjoJF5iwf0b3MU7Wq6MwntVvT8XyVp2
yc3gRz4Bu9sP8H/kYOReS468qT+eXuAJq/YaX3g7yHgkjykHVq0r5DJAbrzvaBcext1zIaNMA1R6
TegQnbNoqO2yt/qNR3N8Y5Gx4cmVr12Uh8nGfRg7W1pZLSGe2754x1pJuWHx0bYLmPrj089GZrKO
0bqMu8vfp7KpUw/3tZxZGUc0155yJ1820zKiv2qZufgTmb5sL3jqp34Bs9xcGeVOCt3IWHUkDhhQ
zLFCY5bhwyLDfAPVHVMEjF+ZP4zywuycjOCD9J6h3m+NTS/spR0HSz2tGX1x9Yy/eVyiuWJopwbz
aFt5r3/jS/41PuFZMxA+8etZMa+bsG4i2xjY6pz43mzq31pkiXCk28Y2uZaImc44+fHulP5vsgS0
VdmMABGvoZgT3rg7vEdcMGbKsLu86Vxjpx+gCTnixjwzOxxrz/ghdNkNwCFIrGRQqNpastE3/ef0
nUo8g3byjznHqt3Xo92SSISL33ALu72keApFWuo9T+Gjxw4EZNfYGQuR2YhIbasy6ERk4aKNoNxA
1Wy2dLP29BXfaSqCHDsbFyYEMceT1601nlMoPV/m5mVCdCqvCBRjX1ixO4i+kuDhuLVIshqWFT7u
Ho9B5eJRJ7+px/BXOiORa74hTrcOtIhr9iuA3uIun7jynb/X+7x3MKtdcxeXypWRouAWF+Edi5f3
MFlKK1lbtI783VCi/BBtcgO4064C4lTHWjBbhJS9YMtoLvU6Gm31Hl7YFHTxRUTT8Fci5O0Q7s0d
oqvSLXXHwiNIcio/PkoL0leOLcM34diJNiu+vCrvKkOe+JKpbnk1vyZkjoA/m+6N4QmyR65nvSAo
Z3rjd7Qn5NRf2FkfLN4rUgIGnH98lPE2f9QLBbE5cyWABnDRC0NmjTx2D/ab/JDd/BJ9sOzCiwjY
7JgHRj7l5Obbz0/a6hSEYTlieu+0vwZqomsFKORE/CFeY3xR2fAuyXW+wA14UtWygxf2k0CkHkma
XX1Z/Iy1/ZdxQa1ttgidkI0T7gKz0QsJQIyVGdzCm/Ky3+mi+9Gp2bwq5JGDFyKADYXkCmC5afeo
C/aCyy1NPkoerE3s1+fyZK20Y+pWx3GhfikMDAcbWshGXmpHDDjbR3zn0Y3Wsfs8ZXu88drlNG7E
2IP3AixP2XlypdVzEfeO7JNpjGgIHh4wC8D8WWHzKF9voru3H/1e590yvv15QbZoQLZMKWc32ggk
OHGdadcj+3lVl9mZzM+t9q+KNjxf+hLTy7hacZ9/wGKIJROaRafZ0DsgurF8Id6AOjBENNbzSZFX
+oESM63erDVp4K/AYNuqtqzLcp1di9g1PvUvPtfh0fHLFsFCkd4T6DRU9vd6J7tkRXcxFRHWJceh
JdzdJhLtCcMqJyuLjCBbDRcKne3LZ9oeotcSEd/qE7xPgZEbHXUOWv5J9V4qbz1F0uxJ8kKhd9ds
4l22/CbIsiZpTKSP3IYLalB+T/x8TYLNjYrtoYtr5Fv+lmxYnwyvEV8JINsQMS/tTlinb90KFpX+
N+WnazzL22hyhxWVesnWx0vkxKRBjJbmnRF2lTpYIL+D6/6OVFVbvDu2L4rYyxrnI5hW1qH6jFY8
WjN46gNOCHObkrQiO9sKHPfQ57zSOiAGquDD3eoHrmc5njgZujpvfFRMd0Gn1uENRoew1U+gAi0A
/Acn3VtK0t4JYtkJmuupfa/uSO+oozO//GTHFpCvOr3C8lEOnCCcNPoa1pCKNxepaLNDoSlVCKod
PMfRVx+liQR7p6A8rk+YO1y047CpsWtcxZh2Utne6gUbzKFTfWFjvWXhSt+LEEg4mYE/5m+0M6EL
KWZDsiY7n0AYiwPMQtVLJBdRstPCctkJ0Pa4441Zd31LbtaVprQ1Qfxt6xrSBlF+eaHbrR9ZsHtG
rkFdC2LMZ5EMg94zEP8Xo+56JG80DC03MlxkNE1edaz3BJHwSqkJAnIfZSplL/9pP+lU436R7PGr
u9SU2gSc1Css+yNxicqRejIYNs9yn4hL/Vv/TmWbTSfiIm4Nw9XSJWP0+EFP1T3UiXGIpzO4Eg8G
xW7upMfhBylicUmWz73Cg0my8adw5KTLlUMevldwWBQWl0o/NSzFadu+DDzOcXYalCWWdhWjVgrT
34r5350agvQpygxi3ECbwFau4TexfzIGLPAkaHN4gkwvL5ZDiXzEGdNFV9/TJ/MaksTcCjhNgi27
ZJXVBegyc1fAK2ZNWLhBiNoVm3bhZB/8romyis+ztfSerq+NdyRE5WL4ip84C4IC6BtMPiMC3Hrs
lxglvDbkWXhVNBjr5BzW0esADi/Tsv0dF/KGVPeif80WtLfmjsxrDpdRsTUDRwP9wKtDWRbZLoaZ
EdrsfAJjfUh8LzWdI32j6t4ilyTtkPOI7gbcMkTD5iHeYg0RcgRoPtzG9mCsMIGC1aMo0FC3nNOM
pf2QDSdcDhMBYa4yritIEPqahDEqEl5wnj2kAMpoSdA1hSiu3YWLsplfElBby6/Lj6AuPeBkmwub
fjy1xTlOD3K+I5JIKSCyO5AMZ+EmDKuhPxIIaTLtYgZZMJhYE2qqZF+TvlZNyGK3CRMB8bmkLKEu
oxaiSEBzWwOGULJTdsueGfvsldyOOYGrt7WERQCpjszhaRmgnNJdaHfZQz1bR+hJHSbDrdMysC6W
gmBTGD1LXyo+8UNpxq02wuG4sTHH+qq/6l/98W+w371G/P+b8//9r4TMFXKbJPzHBfj7vsgMX+hI
DR+OHxjxzBadHOushSZHq7/PTYGu+jh+HPsgt1bkP3h59zKObXgS8Edh6jQH7Zos1g4ohY8w0EIj
M0naqqq3pqDSK/596u+L2HtC2GyBtv8+J81PvozTDWk8r3+sWvXNqrIWrQqvPn85LYhj/CMNL679
3+fq1xeqlBiov3+mhvjsv4/+94W/7/vvR0y1I8tdiPuWcD3GW3/flGemwo73+kV/34qLA41JIqfr
XsvqQ9ivxpJuXJ0gqnSo9Xixkh6bixp7MNK728UEB0hOWoLQBh2LMGzWrmk37epwOo0BiWmhyV0r
cgWt8DM+ZFn0aSn5WVGFT1nsW1/NVNWxGG/EKYFZuCDUPK9dcBifo7Ig44f41ewRoPKxDQIW/Qw+
XRr242Jum9DPsdwOChAEi5xQLYMWOykJrkOCREtjGrTJHTzRTEn2Qpw+8r4YVn1MfYrihKNP59zU
u5jBVdONS4KhfIz7PwuxkIlSgBbVEMFJOhx3ZZXgRF1rYu83kqmxBoFGh2PeytLG0pg+oJj4MUVm
8abil1hXT2njmvX0gSqE/LeZgqPrcR0LoKQJIYURbpleE8Pv1GBbND1a1KmD1tgMHIRpA9hMZOwq
K6JHnyAsh51KdAfAdsEMrSQtUmsB5pLO54I8Ha3A7VrSKoiXFim2WgzJC/cOyHR9vwt1+bfBc5kJ
Hwz/RiJRjnl5GRF1Lc/GT5KT/maBZ2SxFjiFlrqaATNhNOG+1MA3CWwKPN1pMRQJyavgseEJYmna
ujA86VgPeQTZDkLg9Pwxx2fiDQ2zt/hc0j80sMXqnjYgmUKM1Uku06rXj0cW6YbRLa775zkoUghP
kXySRA4OTdHIk4sK3OZyPP7EJsvXjfY1TkvtKazxsGaTwDvT5ZJ7DfJWlJvZjBtU9yBooFyV+T8x
gfkQ1BDWDdKeyYTS1hazgB7RQ0zmskuMSbJP2txDVclekz0/YzzKHWmflBUkhcKEtDCjcjRS4yMy
jHYhB/qXFc27ScauCiUIzGNR86cYem3KOwpVsE050sd9rlWwWopgiS0rRS+P2spQOjTb47hspxk2
d2SBBzNTVPTiVrESPWmQwCGrFYooyJEpm1liZv9qdPqb0pwOZP9FwLMTG/ST5yMYMBPWZpUhT0bt
anywBZb/1Dz8SfQaaC3jbEslICqZJduCocmV0G9nc1obs8JTklANqEnzLmCnHpcgaFXLgKhWdcHD
AIbNQM4+tQqzULlOHgYB3TZCcFrG8iKmtAS9gPFA1zNVFcENw4SjLVGsS6diwqGULxUxW1lCGNFB
ovuXh2PAQkLmChghh1jxliHs3Az29/Mf3mrdViKgwVaxk7C6ioo8xlJftxh1d5Q0SRCOi2AuXrro
loJFhWcoYoPVZiTFOoHGgVr0WeFPmr7RuQB9BXqYdywz9NpIIoZIJcwAiv9cJ9suplDJG6q+Z5me
hvAzbsa1pML7EiEZsMWGSxX/uEllDBGnw0+e4YycxuEjKhgpF0aGUaKcLiaFxL64TucFMalPvzEJ
GRthqob9E/C/xmSOBji91/N8U9PjWDKaapkhjukE+bljBUe1aRPvjQKZwWdsCS6aSfFkqHl7KGRa
mHT8Fg3xfRy514VmTaRlpB607K+moLdfB5HMrZ2Ug6kCOQrq7alLnNV/FKCJgUsiQrbNccwJtPo8
5oL6ngI3ygqzSgMsOIx6P1OF9UARIY86B05jtsh144+sMxMPEd1GQQAKK3Jmao0TcDNikRMEsERQ
l58s6eUEmGSbQmFMnFRUDq2kiG5fFbX/FKaD3E6erBuhm5oBbU+tXLIue0J+BzM0MKWjZMB5optr
5DdGdHhKobwX5e5Ry90VK3Sv6PAhbEeRNt4An4gQSu/zkgZUY2g/ayJq9xSwnW7OGDANIybOtBFY
n4UgZE5RYVoBF7FqtU2kUV8kFkNyC6uwzi/Mh5gCUwbITW0dhYKUTO2yGQdP0LOrNb7kCnr30ZpR
gLifcnjQvzI9/51a3Vpo49A7uggGn3uRbshuGkAtkbEYdJG/SYeugGpuSUWKuyf9UjcAacmhvpjD
7hSXaL2tyLqphYgxcAZOwWMGUw6XB1NFwI2v+Ivp5zQh+h4mzsMz0VeZ6fchfENsyp6vGJmb2GG4
1dya4vx6iWsiO1lUkS4slCnAr1TRWCfZLbYUbOmemrSWY2Y09XMaGOPA8ZAskBETCxE3K6bWtzqK
6SeDj14XOijQIpYFk+DMEYa0fa8d0oBq1MBMEpP7mQyBqPT0JjvleT7h0Qc8auKxp8qzK0YzxIZ5
eIUUTwFE+wyM0Zg0PyeGL2aswf6LbVDiSnl9wD1T5fRuend6wdQNhbgac08tnIqQJcBdEUpMn2rA
5RJvNEeYwL7kQGQI0Wp3NNu4hZnbuRVmT61gTxRDg3GFOS/Lsk/woUJJqYWZVzwpIa0caV8SgvKX
WtDZOOCEfkAXluKiygSNFgbiyQBlITRBDZWpTol7PCnYfuERKzIkHGnsCR7COk2n9+s5YW3jZVpr
WBMKxIwZpgAXG+ZINfU9uX9NuQifUPgMHXfcEcwY2fPUM4vtmO/je+7IbP1+VCOUSYWicfGnSpYx
g3ZpzPw4gCBfR/JdMkGXBda31wKoFQk+NAgnr1bWmG5g4jPfDhrwh5pf5GdyE6pwKY1syGHXDODw
NCPiU3a7ENHLs0nQLXGY5DVu9qkm33J1P+Edy0FOBmcHgDnh28eiKH644rTspnUn5XF4EJ32HWT5
ZZTbeZ93fbMZwhVeJJAv9XjYaHII09yiqe9zUKgaE288Fz81HMudXmSKXyTHMTKNtTJ314kVyGKl
rKG6K4dmgbIV6JVJIx5mhpNTe8HjmtHeMH/KdfWBRRL2NZDYEiOg8Y3BsEi9ymCjST/k+NwKgp3c
sRS9cZi2MakCbk//gkUCZvOlpC6eKdSFqDnPhrEizgUbNUgNslQtTEJnySBB86OE+ofSDBXdV+tl
8QiIJTz3pYapbD0jGGN4gPEeTniScOh4/W5LUPe+mOp9IETvE2nkSx0f99mdklw9qa24DMmHtXPZ
mhcYeHh9Df9HbJhsq2K2GMcmWQUxZhzNcKyw/Vs8sZOOYtArKYLFXyQVMqSYQOvk1QIJmC9H1AJN
zzEdW/twkKaV0YG+1MQXp8TK+GLJkD6LEvep7nQBSyk9ZLyq6QgZRemfNrTfptjybeERGvS0ob7j
gpVX4tHNFa4OY6teZllHdythK4YkbaY4Wcy3KIlVHwX4vLRICI0Z5mCW7cgkE2+HSGOYUuGNYsAV
MuR6FWug9GMjV/Q5xzLMEdxOSEkbzTHMdoJbi2fHPBvwrobdaHFKDMx+mkqXHGuCDTl0N0VRMEXM
8iNEhFGuEVxCqK8kbnXc4s0nCrX3RO1r90ZlrCaj2qijGp7LJHVDOXKaGqqiqai6r1bth2GVwza3
rM1k0a5YWrnox4+ntpPLeNsgFfYEw2QENMX00cY9krQLVk+50/FauUwJbMI8SCkg07cpNL9i/DaW
ykREQvNsz1Lbh3iTs5U9p/RdS4Vf7IhgTYCTWlq/wlD6va6gGAt588jlmLmGWOzxO34ZPo3rgSfX
zfWaePiWqxBrAk1JhqRJuYi56JZxfwhLsD0JdxZTfAVHOlZL5VQ95+2gRT/GkGP/G34FL3Mr4k6J
WpU4adty2hPwt8f8Ej+vFpaCr0ollOMSUO1lSMrmb1UnvEhBguOiWZQvZm9SdSvLqAQnVOB/Idgk
OgMQI6T2bFCIVNp0U8ccsaIZt4iP8cQjOGlTiTm+SOZ7IXMOYyC3wNoSY5JnClPo/7g7jyXXsSzL
/kpajuumQYtBTkhQ00m6FhOYS2h9Ib++FxgR+SKiqq2spz14eFTuTgEC95yz99qwdHD+ikuNteBB
YWjWR81rNsTNMtR7dJN9Ym9MhPnJweo0SmitO1g65w8ZaphM8oxLI9o5JdBrz47Qp5kAQaIIqUYd
genqPpVpAgYqc17prazwQPdYykJ1DFaWiTm07+CKWWMQr32fUm/Sk3s/hJGftsxq+TSKJZjXVZcq
zUrNmBhRRdPPdxIvouzY6cK6qHZFv6tZQyXfC3QTQ8Z4yGFIoVOlImHOJuBPCzgD/Y5vsnvXlMc6
XYdjO3fc0Ary5UHjVGaeG/Y7vdA2oV8zVh5DeUtP4VGkhO8acGt0nw9QqDU9kKF9S9qcLAUDVn4f
imUjlaM/Mq1VzAwVJO3GEbG0ad2SeBnuVfO2VxiIxeMTqb5EJkLytUMC6Ynt4g3jy645q7h/NlUB
dd1XkdW6s1+2ecLcPRy0Er3V2chz92AW07ZKjRZFrBludGu47Trw8kbNYsbXY1qhlXMia6pE+BLc
TP68WFbZOVmXIshpbtjPM88JXOa77odTwy0bZQwpp7vEgXbDC58WTkPBJvoGD3tXnWwlfiOKPtk0
Ju9QS57JpshRCdrJnTagHu+gKrKY4/1V5s/dR0+qq/5B8930WbF82oxCHmI5+xSzjgnkmOaLrBKb
VJrM+hTmLgOBRC0fpSEZbJiQ62+Guc/XlOJUhx+wCvf1KJODC/92MTkGY52ZqEjRojqUFcGoM7Se
cNv2uk2G5F2RImMIQvkZKmgqapoDlaTocZmrD4b0FBtvf97z7pb0ZdZBi2BHRgy8yewOoJ/i2hrH
od5yFsAAXevodNEjWpXV34SFvS7hos2tDDzeGqK4CFwobDodweqk5bu2Rl/XGlNOtW0sex01ueKX
zqZF41IjfDQLw8JUVf+MHHpNNxyPWUvsYDzWUDwb1Ee9a/qe4fv9qZlzDbrpZlK05JA76P6GCXxU
KxuvrH20g360MmP/NqkRX4tJOxCc3TPY4sBkZM2TRSCbUBTP6p+nIFDIQDefOkNHzNU1NnwglEB8
nuHWEGQhDDDnycDODjoArVGTaKfHkf2aZEbdxNcwPumphRVVmYZlXKKsIhGIxFUBY500zSGHrUgV
/Iw0o1Rq7XOqSNmK1NV81Lf5QDGYLpvopEUR3mA9ui0QdpQaCsNyrLZNknqVKvx7pcYhMjEX5oWl
avoMKxX4/w5WMut7PTqwLLylYzIhtoDBqWg/HCi/wqmqlnZOdZe3PXw6PfPI9hSLWuqM17R0SSZr
sbIil4LWcR/It+BLaLGj2gwLe2r4M6krFuYs+3OKIjQhCN/bhtAGzepfcVBJPsS6Po4mLzZEUV2R
s74WVcycQ8jwdrQ+nOAOi0NJT2oRuK27snvtTZEMU/p5ejS+2D2VS2o1b5pCWVeuwQe9+AXeUixY
e0Wi80jb8F0qNIUgwWLkir1I61lWxQwpm6p64StHg8lX8YsoxmsN4Hahzix0wPIaMnflQ7f6+6lm
piGtU1LDXoWJgpxPRUDWJ1+hHQHHR6qvFYzKirmONSnhVNZwZR8cBcYJp6cFMqTq0Z8i596sGYj0
DK9Gml+BHqknu4ACaWKjajqkmkk55PeTrnw40Ow+qG2+SPZaZKr1APWPrqbefHF+e80sei+mDFhl
nUmuqbe0M80hGGZq+KuhGOiyCJjkhBqRKrZrWtpqHBqOGQqXMce3LzUv0rNqYwYsYmxYDaAp15y6
GE0Yxd7uU2dJrOGHr8XlUkMpXvisTka/9nFdd9vQSNX14HB4y0f1HZjyYz7F+FfS68GK4ZM/nAAn
vzpq029ImWoIsDAc5l1C9axIKRDkVO9db2zmMmNZ1CaRH5BiD6QXIuVg3VJMdb7uVLKdfDcmAtI1
FkGZ09xw1IfSragNs0Eg9cQUZ7YvnLyi22SQ45Kg4XvHDtyVP/mo/qvm0YG+Zo2V4YGXx5Za6PeG
5PiXq0btpUG5gTwlNmhUNTKhqR/SjPMcPZ6BY18+KDBIk85aZ7Wxr4vc2tooD/TUbje+YBHq4OTU
/ZyjUEb4LpBMujMFPnlKvS7kiOJIYyeMNoJYTKhHHrtbnbXFPiiMT0Bt7jmKy8ukYOrsNR1Ub0a1
Nzk4XrKchbxhrazYXPuVsu5GOef+5fKkf/QITzIO/Esqwgptb+JldsPUwX8m5mLlTADPx455Rhi/
12VhXxza0VQN48ICnu0ivsuw+uF5ISXJLMVPbrSb3nIsKjdxtsnWAQjKYqZGK9GX+rRxUWJMxG0t
K59l99y1L5SsWAe2nizIlba3vT+eoIDrC99mRkqiPAu5isWBLVAU+wINwqhxxFDpXwVTrSFlHeDX
te1rEIinuLBNL7WoksMyf9HGKSMhLzn4PiC1scd+qLezyFJKLxvx8YueA2lBfslWby61cEAxBAB8
7SA0180b/NlD3YxMk6YeU4dVwyto2oaTFaC6TsXLo+RTAxAxZ7Y/0Y4YOMMtYxBw21hTwKlpvKti
UD6t1rzTm8x8dQUaKycu32JreFekOGmQOjnXEiUnjafSN8l4gvUYEiW2jwlnTbPUWMf5C7mT9tav
4cgI1Az5Mekx8sdI37Oeg7/ElsWJZFhQj3B+tqrPNMhZkKoO8uKCVPj9/3wxHOvbXs6GKtMkXco1
oe1dHx5UtjMyqJ6LiK4fPQr/fP/bg+ZH/rqaVRZMhOv13y5ef/x/vP/Xj09dzfP6dd12mDD2G1X0
P/xJuIOOzjOeN9dL1w0Zl/m+7vC1/rp6vXS97Xrvrwf/7ba/Xb0+zoc2U3afau2vxgSrsJsN2d5P
Sl4NEcF/XLzeer0+6QN3iQzah+YW99Qnxf66Ye/Ccfvrupj8P64bs88WH030YmeTSf6WWAKJbUgA
oZW5TxM58SqF3Bl+tkhL8jHho0PLcZieZl1l7klIN/cTvHzPdVjSXK/Kavr9jmR+iG0ZTB6Evv31
A9eHXa8KmkIbqw8P15si0zD2g+bgZGuVxMC/DLfn+rjrPddNkdX8cYrOuzjSMW5bOYaueH4a17sl
ifCQmT9HQzMRDLsd7lYLrUAERezAwgHK1kwrsiuG+X7Kubgqmf4asbyXMQOarh7JVCkg2F032iAR
RIRFPaFvnFCIQJ2xC/lF1Bm6C8ek+wk895BwAjdqJmZh0zAuFIJwl1DbRjNVKp5BUfl1B5+vXm/L
sh7pdmvXRNwF0ivUDnvD9Z4uyAGH+mX+nfZ05X/9HLBsTqhja+19goc3yfU3XH93GYiZPCK6Ay+H
wOT//L3f/sr11/72mOtdg2SSovY5rtD/PKnkP8/s+ujrHX/63f/Xu3/9BoJLSBdsm92vx/7pbxaR
s42S+pCqLIBhZnH4c8CUWqYbe2Hg3vcGwkVNxWdnj/KY0HoGJwU9A8Q0wzAR0bp8Twy12tozw56I
jZ2djPnOCuP6KNqeqVLCHB9YeRd2qxjoqgjQrVQFKC8QK57vindCgn4sI8z2HXn1xI6x1K9ZuVBx
mlTZkAqEZdETY2ZJ9LXpuTkQyLGHQURU08Zn9iEsWgGNrGm8uQ8swIpT0nNIcysF6ayirAKZ+F4Z
dBVmJYb1XV4j/HSoRYwBqEEDwyPPvrsgEqu6RAPFWsAj8/rS0qIjoooDc24VD9JigFARZobSB6wL
XTKPRTfzbolfMUqNYFcN6r1m52eWt81ySBWECMTXpJyCt52l1kQRweBRqcsUP0JO5eDnKtpLqhac
zCK/PQ0qg6WWCaaqM6ZrZzV4Grj7jhgzz08wbcUCLbE5lRNfLaA4NlpluB8jQkmnFPWlYLbox+fQ
J+CIBEMkNKr8gtLorKaY0B/NVQ9F2LfIT+F5R42/DxwMIIrtPifIKiVzEOKjIxxELYoe4lasSby3
bZKu67z5IBkqSVPJoNFkop8kl6ai2I5NKMxGiF/XRw2qMVw7GOabbervWtJinm1ophmjujUttONh
gTCgOHcJckM7rZ5xGQA3deCc1HMIAfRm01OTiAwAtZkAcnB8EGQj7Sqb2iFgBpvIqD7YvTgxJ6g7
+VAprItVKlOZwzAZG1J52+HUJ+qxJ+4b/VhLCIZT3AhJZlVv+mehGR95NfdteTqCXZjmiCYWIm5B
BuYYYxI//7HT6ABBGuN4UImbMKeHxukMplAkeE9S7RRAGdGVrl7WDe2ACgnMWAbaMk9IipD6t5WI
bR5gruBHb2gH8IUJp0smrHuYs8OF3qMWsFhLTBRglkkKiw2PpqIZsheGMuKaSpKd6lAF5a442P59
YnTmrUy1H7C0cHHSx4AFCo76HN2u8dpBbPVcOT2HWxGolAmTFm+NZNb1WvKTYeBc+PUkolXUerLA
xKfPycIxRzU9U2HRZqxZdXC+ERLYJrcVjzGWtioS+zPo6vCpoL3l+27phX0EsBxwm09fd+1n/l5J
oh3NzEcNDvqu4h0Sri5odRbmo1rIY5q5aOAIKvCMrMdWZ5jbTg+drSz9GwJi6r0Btxg4SranJXCj
YMIi7Oi1IspAKXkGGclb9Phuy0K9NOFA6cf73YlVZ7IU1NvxS00scVNH+AS0hhYe2baoadBhJREy
8Nj0X0KSsJHUKjB1woxFJx5gGfo3xWTR6+X7AT1CfFKuoahQdrmLwTdoDwYKux5jT1ODVOJwvtZ7
aHylyAI0tVn1kVm0DZpUKT3dAr5noG9Tae0hfiHLhOiD/j6TNSrDGKEM7y0CZhmKE2t6AH4qotsx
P5CaGVzslnNywFjIMKJgPejqG+h1BTUMaaW1ljyORtRumoQyXA1t89SF/qekhQaLGyQG+VeHoeV5
VW18iWQJPnDScc/6Ld/uoeuQxYwkxtGZMgNEU13vA3UdCG+yZf/QFj1jy/6hahoFbWn4remtTlCB
rq+lieZ3UDWVNTy/lCkxGpd2diL2rrus8UynTSbhncTaSnRnnqLmAY8nEK+l9WEMMwoeRiVjfJSw
w1gc8qCXoPNQkyLk2JBgYq76GFMFNKAsQWlsETS003TAQqYIz0XKSjQcZhIC07u1HztyJwPlXE3o
whhWPbZTiqmpu+2bZlpqDr2PsYQ77CuBse+d9jOGlEqjLf8aYpCEfR3mrNKUJ6FUDe96jQfJBJ5Z
yZE8EsIah9Zed3FLC78gKS3Q7XRBlw+zRTXcD1JDD25EdIuFN2nldJCIa1IzyG5mkdkciFZ0EQFZ
E8DzLCMLtjsLEq4QoEfGqiDGhLJjzhSU6P9JGEr2Y80H7U7NyQgIcWzLzqeNMLzaCRqQdBjOCX37
fV8yWMkcbFykc2MaLtydMiSvPYJXexheU4thumLFN+0k0EePWC0sDQuTUhP5YyKFH7vx2NZE+lTr
sc/I91U5pubue5k3NPMlFl+rfkocJUIzU95bDLXyKYIianFmzoT9Zc1fVUtjhJNkx7rnC0TPjtXe
NHz4SnXqlbEEmsOrj3G8qwqWbCfDglyFD6rbmCpSXbfaocvJKoQIUED5ddm+t4DbMWbGBjXfdr1j
cmDjVbbxUDQyAJNuvkSkQazjWmn37Uyw6eeN2ieYKYL8MRRhuA+z2t2PxvASCkAVTa6Pe3UOxWG/
Gve1MIOVmSEniOc0m6TK1V3lTh6RHzcqiQybYa4BFJu6oKKOdJpC3Sgz5PO60f5z6Xr1t6c4/0AT
RQzmVtcbOqmxnBvmZ+706oNIUiA/dq94Dt5ydJHP2SAPZT7mG5aPEw2nMZF7R3O4yCCdFHeL9HDV
FQBIaneTw0TM6lc9QPuvuug8r0v668Zw2BW0eXO9GgqHDjoFm2dIkNmJ/xYY7UCW1vxu6k3TTys5
NrfhvIcnBucDGSckO/FtobikiKg00CXFvLle+tttneNy3rQwGJGrQHNyrpyEKFnSBjrRFTIxT0Hb
UtDl82f5a9PMa9SWNLOlwsSZbAmGnVt1JrNeEalBElCz5MrmysHuGlns419c7GiGsk4V3Rg31beW
6MgjmuyuRPECbjqr7zrpqDvLhljkzJspRcgrZJWSTdDPpCpgsfu2xHVWF+ZNaBOViQhM249toe+v
l2qFgKSyn3M5NVqxwcyIrXR9XouZlBxcuz6H6yWLUtezDCRcYXQszUrdy8ZR9+jYu9Dyd2YFzURL
EP0GZYgJPlWNcRfqd4xFin2uOtUmjB2gbM3r1LPOo9bLlowNKj7Cglz0QGDZsRt9X2qqvm90QhBa
zqELaaE+sDUOlTM6GdYlETTQAiDepD40hRJBacm0bmwMbal31DLMMS+l70cbNbPZnVxK3pWMxE8/
1xXXTTtfUnsfMf2k0xj6A5NLoK3j1SkNkbp28kPeqdiXAOtnUL0IloiHOELhzIb+6q6Qk7oZmI/u
p3lzff+vV3VaiilhN1ve7gCA3vwZsHL7feMOMFQctALLyRUocFMKIi3UEZX2m6JF8VKx4HVLAE+/
dsDr1THGU16ME4k9jXOv6/1rWeKp66ZZKxlPcUNq3/ChY4/nuG/v+qE8/FdmEM5lSDGcNGCEk7uj
uQN8M+DMS88a+GQC8H2VrGzcYcrb9BVSQMS0CVfIq+E5rtyH6kM8FAdGUwoiVZTa81oQ5nLMgniJ
o8k+ho/TK3ixr+HMxMJ/DB8ytB4bwiFRmWc/QBTnL+Wwoe3JBLHEl8QoYFzoxoohCHTrGHAk0/CX
fAaOgSBZc1Cf7uFJ1wTg1etW2UB1DLutcjed5SeZHsqIbHBhIIYAccQM8FXj66uSiOPJF/6UxSwO
+Ve9UO4wozEkzHCDI7whJf5DpYrBnuryQxNyBvzG4oB3SsYrVs71sMERohnr0PxEDAOspgQ0+qC+
3gKwWkUXQp2sBTZjhBYPgk6pWGM7j2fQlHMcP4OLdkSdBrhghT8WIkHK6PWr5HSWLq1768s8affi
Td/79/TjWes12LF02LskcRxZM3BY0V7j5/Hsfw14w597GNhyExzVaGdg4G+XhN8R3czkwag8wRQL
OfkR+OxUUnQvihf2AxzwE9MJpkbH9BB/4Lgkrshfqcaa4GEDjlKK3gJjL4CHVhCTwwhriTwOUFR/
YSXGcQNJvHt7RG2xGT6CamHefbtyLUek8scRn7dTcTLcGtXWte9FuvkTrv3CiiQo8n/kbXYhI0g2
//6n5sBzZ1043777+vc/EZ4opsJywrQdpKmqaVrc//l+R8YqD1f/q6yGPk51FaOmsifaxa5XyY84
FNvko90Hd1BOU3QLa8W/kFo4gtCvsVs4N9MnewjrWjR66cx2GUnzWNeERfFRpDMnNQ42obPz8wvM
zr6EoerpYiNcjRk764aNhuTvZU41fDefph/ofutsnb1C4bjBA7otn7rb+C57KElwWmL98+rveA+x
9iV9J+tY33SndM+5Hx2mwg6LsX6rb0YmEhv7loMZWoMtshns1Min8e3rGJvGjdYvSepawytuPZSl
k4E7Sj7ZN2CYB7rZR6tbue36u+6+rIeMdMtV+IMxAUOD/YMDypyW1oEqzQOY9hp/IIZUvuhbI3/t
7xksPJA3k2O1gVXMPXyr4TUIZP1IyXYYZv2jecsuKxk/3iE2q56RWDinYn3CKIFXl95wyvu3RxL1
akcssrfpB1r9tbjVn6Bgrt1V8D19WBi79U30kM6cRu3F0VfRsd0p23BjnPCFGm8N6XJrEFHRUt6C
AUTwnD0TfDnhekHZtELujDmS76mNG+AjXi2jXW6Ca13wDRvPMwLgQVeW34DJInvF6sCTy8jbArME
9skEO8RAeGhn48UBnwI49ZV6x7BSDVnpHGmRQxef6Q3stsj4TqPHKsMT1RYiw46XGKz1i/qVZbtq
O7xTgvNUOYFvzH31Oh7cV+rKDSu3NWvzrcAx5M2ghdOr+YaSEIXoah9vnNX/sufPcP//tuNbmqIa
lm25rmb8dccHZN+g6NL6k+Z0JzxLoTcfY9i9Hm33RZsVposIWtcbthmUTRiNHnEkNTPxe9Yq/y9P
hiCE//ZkVMNA8UyouGL//VtoxuTh1G7XnyKNXiH/pLILSf3iLQLRhsOG84eHzy6GjsEc7FzKc8AA
F5vlI/6R6Hx9Ov//xlQ4ivOnN9x7l+//+M5lJMfTe/b973+i+onyImr+mlRx/aHfkyoc+1+Ga+k6
qROKpZFG8XtMhav+y1Qs0+Jmx3JVQ+Hw+EdQhTbfxe2GSmYon5v9z3/MMTfhv/+pW/9ySTRy+BFL
m3/j/1NQhemofztIs6DWbN3lQO0adKdYaf11XyUylrRltQnhdT02hevuiE7EC9AgZXkZjRrFW2Zo
jAqp/ajqDJwOVkNPhRA3I4m+rKH8mSopZqlwhQYSi0AA2beP3MvYdNmeuZxLJYjyUVDAIC45OloD
ojdqAeAFh1KNzSdSnxz1M9B7+36ozOMkBjgLpj3d9c2E8jjjuEwDwb+Y7YiGAnZqVqVybVUgvOp6
ZPg7kZ5B7iXRYy99UVask1iWdNpxSBNlldfpRu3jZ3cE1584AejdtGT1aRrVKlBooaIh51AToYso
TXJ54/TJGYPpoOg7O88JY2eCJzWQiih3XnprL1pOqmOe1xcty5ejqbtYy6Zd5nPWYFgLEYBoagK8
QD6k7QwdafSLzB0fRgqcRR8Zpjl2+SbAvZm4cf08R9otioEpPVI7ZaOXDAhbU6f8Bkcy2fHKQU99
um6kpe0QBRFOr6C+gO3jplq/HluO6gktJ6gDMTmxMWdDAKq4bglKNpDSnkz+XlOX08ZU+0NZg/CI
Rso2dfJXrmWSOFeC8WeoWYK7aBnxA28Z80ndJsb4TQ7PTnH1fpU2nMEdopgtQtuNecKbgqVHHTNc
6rSzF3EvlkNXMLvoBAV3jAk9QT5MMe/uJ9oyUUB3ByZPWTYPWT9zHQcYPTnzQTLyEClZeAL1vgD4
756pQLQ61+EZMZHNClofhmlt4yJDuyonh0+QRa0ZZ8+kgp2dNOy8IihhL9svCjijpG+MWyK9gPoZ
cu6z+frF0jjm5rbz5pthD/dawNNJS6jydrSqCBdmjyQWSHd7CDhWmeLiFM1NUqCYQWLk5Xh05BCB
+2slaKHBSn/b8NLMMUzvuyilH0Id29QF7fbyHGj5K6NTMih8MIsaWQ/CYRzb++U2q8jCdSLmmXrI
kiXX2uJSdJy/7QYlrwksZ04cG5IEL6ei3tlWjVdjkmcHeKGqa9FNgn6uCXQVBwTjACnoZ9ljQMpc
thNJAs+FbLKPhFURQ6gjSaMNwGnadOisCCG3PZ3AbLwH8bflhDe5r34YYYFQz2clLTDfnAl0vgjS
PQGY032fFAARkrbksrWIv1QGNJ6Wu8+z6Jbhb7waWto9nVQ/nYxkL8GwWElMOo1DuhWui05OtJyA
XSIKJvgOwWFoloVRqMveTzu8L8DMI7LkVpOkEWfE9ToZLfPoqInE7hcCyoViMAYJg11kT26370lc
mCbtk+TaB46XAhQmFPCpVug5lc5z3LG4qgqy7EPD2TlxCFmpmlipqDmIJRbNY0kyN6GOTFKg2RcR
tOOEHgQhy4tgtO0N2lBGfasKHa0aZTDgCdw0Mj73RJxDi5F1OfaPXZHT06xx7oqGl2hFIM7JS7A0
HTKj2n9oevGk0X9C/SW3lNRoIQ1so5YYZh9m1Zwoi086ZJQq3YeIgw0T/FOfINNlOEQOuvNRh6+2
Qbjjt0Vs5LLXvnIEPFiSFsZFyvxM8me/TJrqZXQmwhKcDmfulBRrBCbkoxfhsOianKqHIYCZ04FX
8vSnCvp7+nEVYgYvq6ihK6pOxx8gDbcDPSNqjVYPP1KUY7x5yUedVrugRD2gyf6HoUHkKUnxKVPY
paiyUK3VA90qVjE62r9FVyGAnKJ807o2ao0MMB2h1Ys4VFGL+PdZkP50nc5PGSMtCBVy41TUl3ya
NqKvLqn7EDoUWKE5PbuGQOmb+qjutW3F/jY27ckqm8eIRNh8iC4EhiMht0RA74R5ZTlB/Ped9i1D
lLgvgU84pjbSNUB919F7WJFzjY6WQdWQE1kUTgQ3dnsJfzajIGrr8iv/DvvgkobpsNdG5WRJky/y
oB/izLnRyOQJMyS8BiLHODQJnE87nIMl5jhbocdtOfqz5qdvaepHxOCMX2Wk7Mp+fB1L2tJVp78E
SQn3uYqeB0U9hWFrbtSXUiHxGAA0wTYGbuosQj5fRTb0Nqt5jqAl+63fUyAi4a8UBIV6M91PefeD
ULZCRb7Uff/WVBXUtBpqLe2nmMJi7lSTiyLj4uySJ02UBAFFfQiW0nnRUis+FjajJr7r7nogERPb
b39W3JNDvhttT6S9giyPrqy/UB4Oy5zAypXkby0k6WwaesUuct6jKLrpVHraqo80nWPLo6ibe63n
zOrH8tsw64NTx0ypbLEmgv0cmMRF0a4rc47cMW69QyimbZ/XUA40x4dDpxyQl3Ef348yyeA9jTzJ
6CdqzHejndsMkfFYaVIjGaBZZW6n7ZqM+ZP7Qg7z3RhUxk0bQtfsxmI/iuieQ4/T8Nsbq4Jjz3kD
6fQhd6fH0S7w8GP4bkbr7PbOuym6J0vBYqYb386c0qql4FJp6TGyQew44vbWhVcmY+0JTd2lFq3M
hlkFy4hi18bPdkQRSLRCQGKwnWC/1l4zvytPPD0gTPpIqjInDmb7R1vHFomOBEnIfAzv2/HR4Ivh
oemXQfbFV3XaibDnXGxAxOEjHjONpUxlb9y6J0QCqAarpQNjaQr2Lv/u9XTnVtSkbdShxrSUl8Y3
yShCeBmUxmc13PqVbnmThW22zVjHR6yigsYMD61Nj26y7GPZTsHCJHMnPI+TQUUQKNCVdA5dsfpN
vuxhKHFbgT7V1XBVRkx9jdZehlX2obnpWZr6DRrGD02ab0HzNHSIYCOVHFcNrh+7bOs8+MmWGfZj
h3du1c6QVsumTodDrsh1wvpjSrIbu0aH0Nfv04hptRoubmrcqVVwQ+vwS6usXQPzVJP0IomZaM3y
WR2pSy12MaVC51CJLXvjulSmcIORo9swIMnxrjsfefsjQ0BqRUM5Q1AsxLG0+Bz8/Zh8ImLahAny
ejWwX5qccVxgfuGRgizo298RILu+E8TNEGtdxLRtUtN9pS3sM/XkHWMKVNalue1NETB8zi9jKu2l
8O23KC8Puc6IkAXCTVCaDFYS11nyLhU0N7VziFu5YenHDrvUuo8Jui+zuFu7Dj6CTj5asdgTYgkX
o9L3gCR13BAqu3VEnEAVUhADXOE1IYHDazLFmrFUG7ErOIIXAgqUCEkbfRFlAhqtRViIl9HZFoSz
qrBafbxHQz8dmEjfMzeH6Bsoj1KdRxIZh5YhUx7asd5VjrVL+pn1MDxPGQAyFqf+1sFUC4VMY45I
G22yTCi10t3QtAen5vY5tAwCl1G/oz4vLNa3jsKcH5imH6rPaS1QX3fABl0D9EG3kYb25ibyJg7E
hx06dyYBasj/IKT3c091QoEx8+dL/D1N4ZBwfq8l5Hnolvmg1nm57Als8bvmRmtidSNTPn7mytvc
gM6ecKAzIrBeEUJAC2cUsLK4h+FEfyJugg27TER8w3ySUciFbEmGJoC+hyBxvWg6Lbkn2AkQ7XC3
E4jq93uu10nsDj2nxe10ffR1c71D470HwTn/tl+b6z2/rtoaiSgq6ZB/u/1Pf/764OsT+9tjkiQ+
6Fqbb5jOSXV1fRxnWMwO14sc97GE/vpTlaluHb0PWawT6FO094UNGPj6i68b1VVABM2v8NeGSdif
r7Z4VfYVpl3fH+laOe/Z9W9cH2X89aG/3WbsFdaplMl03EmeJsRg3kxZizkumtksvkI/5nrj9THX
jVkzFKEtkS0b66EIJ9DMf/35X1e7hD5mK9EHVSnrCLiPf/whtbCSTcU7dNXOXWVxYcUQQZ1b/tfb
7G5Iln2KRDoZIn/dMCr6LejhmvEQZgP+8uvFVgSXHIpI1m6qPjyKm8Y4cbaazBvqiTh+xLNgQXBY
+CvO1Hu4EcNrf6vf0z86F8sK3tuBlQvT8cdsk/vL8nl6ZkUKN774RAaGNWjJSnofPahAtXHDOUes
kDGDAqqgJRyf7/jsnkD4TbCph9K+TR+ciz5Mi0/ai/D/6/GIkzVbMhBXFh0Ip37dfvP9pVYBS6cB
GHlDMkbQm4Wlfxu9k7CMC0YhfZr0iD08Fy7Kz5x0HTgoIz5Br+jegELSvww5tXj6R3Pjg49aNhv9
mUMJpoE1AVYoeRb+U/mQHLAMkowFIRHbG615YvowOXJKu0k3eJLUB/RxIXMTjDDGyqLjRcjEJT07
F3iDUbUgnLtdKxheAorZ8Jzti7tArou7GSMHMwel6jHHtoBxfKdpL0CAB+QhzgiM/Yatai8cCGHf
2J4ni1ECv6YbdtQ91j7aZBt68o3Y0m2nZMUCCUSrTvYcR8nOQ4yikzhQsKxriSTgrL40HnzQAA/D
Xaw8ivcLuirpe9PWBNJ/SO+zNw7Q6SVaqNtimRLYV92ST7hA+Ivt2vEY/iw0FrkLBhDv7vrFds8Q
dqB2+MAOwU7icWk9UIVSIW4Dqp6GQAyyHcH3+CtR5b8D/djWq/HFOJerTwrT4OjeyN4bX3Lco29M
4I8wSM3bZ1ilZ9jCR3qeA41btDqG7lEeLlJ/eQE3WG8d74LfiJsXBq5UXiMpGUvj4n85O4D8Hmpd
KIzODgjvxrpEN9bO+so/+J/gpe/6GcPuR/SIy9D/Eu1aPhv4l+OFfwlWzGkWLL94A2DgNuxXIY7W
PVFSlvetXPJnyBMXzooFmRE7scLyTTHqRW/+66f76FycC8KvWRu5GoydH+xdLIAaFMcLTSTCxOw1
su50sWH6QY87WBWPJGC8SbFcK4mne2/F6RzcvZhogZnXLQ82yA4CmeH9kim9tWCj02n2FzRSHZBT
y2HJ2HSj3o0Y4B9pgp++9bu7qNuJ5beEUvpRArIrvPj/cHVWy61r27p+IlWJ4dYiyxDHiR26UYWG
mFlPvz9l7X1W1akaMzNoS10dGvxwSRC/stFFH+631EGNXDqueD/utljkOsd+Ds/AKVhLJUbzdjeh
YJkh0NkIv/hDXBb8FWtA/TvcQO4T+LkjlgSNjxvdzEhV59yZMfDyEMXtKSZ9ACr6v+9S0PCiAzoZ
I/IP5RNWDSJYAyV1EDXaRYcVbfo7r5teGr/5haLDXMbjBARYOTmzXb90JzIUGR62T52FWg/+iky2
73N6mr3WGT14IAkuK+0FiKjCFrJczPOMUDnuXHtwY3bs/ao4SiBBhxpwgngzvtHbTPnNbN+yc3LU
nbE47et35mOCbps3aj6c33gA4G5T2AVieM6CwMNZeICmI+zowlG125YzD5NZdoQDHuGEgevfbyDx
4+lO05FWVXmpy3MYBQY1jkNUHMWD9k2nacYaZL3CyQv3AyrB+n5uguQhfoyQbTXs6jzvog+KJLQU
Xqn372hsfSRudgD6lxzIc6orARMjV/ngA8fi6gEhMr7AtmaueF6DOD56FSZaqMo9fFT1o3wd/pUo
HyyXVvAwfGz2yHfrwFUsRq2y7Oaze0ie6JrCPkQOrv2QfzIaPtILkS6lrGZ0E5/65OpINdKpSN/i
a7OekAG11M/xR9t8is4NXDQcj3Yf8MoRW/6XiJdU2X3RCtRpOSIWrTVedsfN5RWpcQSLHWGjRZUB
PFMqUTiaX9CLxh2gdorfym8Fm9gKTsFvqQUrgqz0t81d4qI1e2ayVD6j4kYHcI7LPX4brpM/GhdG
Zz2iM2tnm1WC6RjrjtxILpHn8gAs8vrMdKhX6vhenSUeEUKfb9nolOgewrHZFQdWITQClKjWE2sk
ccXySdkjFneXHCAOqnnqgTs9pdRr0HEHpg/LG+i8j+zBzKOffqHw7FCtx11D+eKw5Ahs7PkIgYrN
AR529YF+BDIbkcsYNH50xYco9+avhUgVuB0mNxx/sNK3Z0+ppvosDiteKyjMiD8K6iJMlHPsjXt1
m3s1fafhBY+RcHvsCSFeKj9RuMxvH7hcoqV0/TOkvTxxieIvUrq7abvpM1vPHAZJvGe9BSlNrwBL
yshBRHiPLO3ff9GE5Su9mGPket19FjeDJBjTbvYAXNMOr+Ujstd3DEljdQ9aj5HAHGCqbMQuZt3P
v0VkuM3fVb1oBLvI+HMFQGbB2RGAo1ULWxNqcGango8k73QvfjkZ2EZeUVbYhG2g+9A7vDDPOd7C
Q7MTXaC7e6ZV+mP+09HmBjfcckZ5TKGOtdL4HFAeJyk3OO9w0MCiCOIn0lRf8i8wI7bz3Po2CrxW
7ZD6HN3M9BmW9apdkkOgchB5YFoxnjrw8aA3PpanO1Q4gM4gI4yrrIjb2HUNkl9tQKysq+nMP9SA
xICUxTeLxj9z4CG7kXh/9a/inYX6GzvYCEQH5dh84G1ks3myZwC+h4z5ZRwnRGmjnRcdh8/NPZVl
8BZ9hh/CEXLvMfLQu2QE7dHjiD1U3SNC+FTl80f5MzrSB52pgOBG7f5tTA6bkzMbHkSw/OURiQ94
NDt4sfS4Hng43R3BG4YQ1c7tISLFz/2mDo6erCV/pGqEvYS5YeRddseNwrHrwR98gmpe2esw2POw
W0rh59tgTo4ADG2SBmETzSccWqsPgBIEPBtcotgvxaM65kcsGxwBh4Tc0cMTEssy/nGY2wzPhunX
0zN0EaRiwS+IQcSj1dNAU48p3dgnRJ3sX9/UbWF/dESfJi4igpaF8jQ2mS4yxmgf8cgVGv674aO9
xF5qPdZ7w/VDj2qWE3ogCW1m+ZPiJEBJ3Ok6I+p/iZovvNuK70a4tXlkzz8K2aSsWGcBlJZ4AB0o
YJ9nRI/SUANGKlwIQGuFTQJzucCgAT41GA7gE/ve+MyBKxLvYcQnwSNab2qdu2IAgJrjijLVbDxT
4tTCEy1fFbkIXyi/5Vu72GiNg5CTQUWaG2w3PId7a8RShUoCqKQD2460x83gktIx3ytf7G2cJwTS
Elr6bG0s/4EnV1xhS7aWR7jS3GHnNjOFsYBAlYV3YeeJIT8dhl/0we9wxCEw12wcyHHjM0ITiM3j
qVMd7amBTse+raGITwTpfq/HMaQdszk+dZkjaf64GZG4K27ELG2OK6xIiLh7zB1RsLPb57Xe1576
q/4K9R6d3N/JV0zCiPf6wjo3XjO3D0T88wIqJjLKPFzPuqO6siueJDRtQHf2LkXiFpk1yc9aKtC7
mRJ0BCOOvcLGPjhhF2PFI6kHvARAEfGOjIAFvQgqQfTYy0BmtcrzYVYvlFTWHAiwJzyF6UOEQ+A5
+zDeQjwy1Yd59Bi+8QeG33/Gg70P7NaQuSrX7HMm1FXAaOcXgcQDKzKMUghdKD+KU9CosAQYOBs4
Tya4LP8he0FlOPVYzwvCDtxLs7up016LThogBFs/LwfRHQeMWk5V9jgfYXLhZYpLSnMocjg0v4J6
ShO3KJ2PRLQFyRUJizB7Qldih80K5/MbcKzhoX1c7ihMTbInVk8jdl1IImYORRXx3iV7hAMGrkAn
SAsU/ax0z4vwEs7vZmJXCBUTMyDc+tGLOyLC154KMyE47MXOloEZwSiwPAPHy8YlwFj8aLgQoK5H
QCfMee1CodHAHGHzLsOGxcF6pzmH2+gxlap7/ixkN5o6h6VB8ybAHYqTYHrMPfx4KtwOSMKAUteO
tB/rfVtc9fgwIzkY3vIU9QNSOLt0ZppuSO+zm2ELvtnMVF8bVFjMgfV7ufI4SBfCmc2nrwbYiFmM
+YsDMKR2jHzTxbMMv1G9DHGXvLrFaJrEgldj0hTaYu2qDM2FJm2EEpDB3mbjsaAgvJChALw3imMT
oWrrzMM/8gSEDsxnaiFwwyk1ggagR4eG7aRR/HbK1BFrJEK90HLx90UGaYaaazhI4F+26Yf1DIot
peXTjskKR/uu46c0KI295OlgTNLTgt49QRjniObQ6VmuEV648YlyNIbayF5ksMFhFCI58FRkiD+Q
kAiocoijTYzIvzSHP0mszQNYv4gGcejSsXThXG6yRzxucGdCBH6Ej50dce0x1E/TeGwBl4sHjmxJ
Rr7ga/pQqW191ZDGyGV+OZVkzf6VUQHE8G7Yi4/YWND8OqGhxe4V8agOVL6xNUfSAHZF6k2KxzFN
6xhBFDXZL8TLwl3z+sLDml1H7O61ldwi/gnBXP1yJAG7q4JkvnHR7DlAs5X6EFEL4SgiYGKvW/Pr
jJ7sjeOB82nXX1g3OFrSwvYuuFURvzbUwz3ijv4ZrW92dJzjH6LP7LM/fdRBtfuofxTc4b4BeulQ
Ie3+p1bZwfGywxHuM2FjWs48hFeDmIYp+kJZoNu1j+Sy++RcXFMkM6mxU5klvfsUnnFYn591BulT
ccbLrLvpN2EXHnYcY8bpViMT78Avae5m0H6Nr+ylpYOlFnNPYhLPrd9h/O3STaKLTJTKx/JSnLMD
N7Trn7X9VjxAatHbDl6q7l+p4LHdkOllWMeU9X56mn+G1iakSeQRW+A9dHmNYgSzunGL7mNmVtZI
JHqWTN3DdGfIGszMbhtQqhJ8BchNDRLzlNHPfUR4eDpvB8n8zNrincjc/ebONlZdB58FB+X/glqD
yZ51Kp9ZvKzI3KNXTr2APX1mD9rJhE/THoNpmuCBdEJXjVm2/AK6/4EAAWQHJ7LQgcKJI5NHLeqf
eJeuLHfepSBpeOwhTv0AKCp+k2txNY6Vb7iEd/r573qi8ZJ+i+56wtlsS5sJ8ms8Ci/hcCnT99U4
dNhyTeTe0Aax0jDTh4oSAmHx1jAd7goBlfWavpGTGx7+edpe/qXAJHxlblh8G7UzXGWXSIcNssR9
2OE5lPMjU6u/kKlKr4SXut2/o30GUU3xLmLAEzf89kKt5M8EbU28zZSOiJbBgdWc2NI3haOk64hF
KVbT0c9DEhco16a3EdRAEn3o7x32dTT42P/AZZ4JmjTr9msg5OrK93nySNpHBYUrBz0WX3KAkFYB
aYaY4fZ+afVLUvxDl+aVN+8nz2JGcxw3Gywk7d0NIhq54k3wKmBlHNUabiQRvqVPE6acHjYPbbwj
mlWVR/QLxXed2of+iCJZ98sECkKfe5ARY7DZsjDPWYPRyT7bUyvv6ht6IsL35mKu2AXAhdGFnfCI
xfGi2iGVl8aJThh5vTbfCHecplt8DF/b+8SBSdKJ5Bk8ZnMXX20kmp5b4xWgMyK/n/MBrQTKibvC
c6rFQasGSXEc5xwO+wZSwWf4Dz826wStS6oRlt1lyfMEBVh3WImVfsPg3kB8eDzV49v0yXnG23wU
vkYs1L+/1v8KHPY06k3kbKrwr+5oqtrZR/58q3AwOXVXopHhA7O3obJl+bhpKeOsWu1BXFBm7Ilj
qQ50v0u3i4GZ7SCcrSgY/ipH33oiNj8WLhkmfVFnoIYpbw6sHg9SzB6ih2UKcANa5CNoxnQ9ARWR
PZIJjufymVig+JAX/2bQDWOm4uCwJXQEYds+jbkydZCt2PGbIj3t4XVzXjKf74ryUWAOzYFAQ6M7
iyu1Zjc9dVnH5C6Mex26k/qI6k/9Ss23Ru+EjYc41OyOxYvZX+b2iad+FmkAD8ds5FYvVkskkH9V
HAQNNbg0qoH7HgvjJC5vVOhKHQrEKSzhA33xj4qMBQRn+9+DEh5ReoVlf7eM69wd9S0O1ZNHdHX2
eJbd4Oea8U9eOKNw5D0GKv5++K+8MOu/qY1Yqj/vsU4x8U4JHTa0Ezn+Vh+B6L8P0TBmY4WFifnZ
kxEeoecpZFew9N+p0xHCI278SsRLtkTBsj7gOQcUnnbPrrmHPeVzu3/tX/nfVnHba6/WU1M+ITN9
hCKvvw/CnsTrgXmPVUrmj1BG3P51ZPtZa5cwjF3jQqZhlp/ihOoX1oElN+DM+ZkdlbehfE3WxmKO
2dUJfxG436feJgIH3RQbBbf/IrkEmQiEZ7jgYrcVdOUjhoq4eJF8vgoPHEOVw6aqgzih8UMQhVtQ
tC+o2vgyvi4ImI7evN8G5IMr6iY2UhphEDa3LJoTEXQY2keQNf92wOLMdvtMrl4/I7j75035xWiN
r8RabGuAfNG122Yfmx5xafg+3ONvUhfiYmq5bJDwY2rP2MvpkcTi+ItqXvieqM+EmClFP3pCHf3H
L3a3+a2Q/JHf0RF/OoLEx2UbOt0zRQ2W1mZ8kwdddEYgZpj2Eqf0qwQV7kuiiY16KKWZUPIyPyC1
380JWBFfVDEDFQEDk4UdM8PapTcoeEmG0/alwyjigUFOGixj3EiFw+AO5+muussBEQ3iao9Fpnz1
z2DJThQ8Gqo1BKDmO9E9Kqh8SvWfVIiQQqJmRYyAg172EpErgupwCUYkZS+ll2FzgUPk+x+ug0RU
mW5TcockNrkI7jQ+YQnICPTSRqpKv5P2CpcVpFV0SIM34ZmaKFuGn8UHSkpcFg8Ix5bpN6Kc828T
G21AO1ce9kqEVdjTMaIAUzJSpOxAkhS+L9NZeS0vmcvZ9s6wielrSJxF/m1SockQl8Bz+mvG3DZB
Zzhga9hUku7zF6/EtoLwF3UpTvhpuOSgp246Sa1touRRnZQvVT7KbHD47gJmnbcZmL3gJkliE57T
7GJoPi+Wd2i/PsiMDLnFs7Ifn4sXOsmI9GLR/ILQ+we/X0cnhFb6L0Q0rGdkp1jEdNldcHZnJjiV
JpPDp6qpKLoMCHsXPp8Ue0jUt3QE7MbkWuYOxU6MQ8XsRWtfMTml1UYzlPw1u/G7FHYaggsU3zWE
FH2exqjRXHJnSkKk1ThGGo8IYfAJfzch/+nMe4gbZBITw9T6vJRVBngaVtor3Rnsua33SvjXg45B
RJMKU3Kg1j7rH6Xl6dG+VgMi5045FtqrwNbPNQuYcLb+Eu3z1p/FZZs8yZZ5sGWTWm/Wk87ErCzp
/bo8B/yt+ss6kra5sYDQksPRnj8TmKCWofxBx7l6rpVX5hNFYj5TT+fpNhRIm21suN9eufOG7GSM
R82WMt/4aYEziOaUsks1kc9Juaq7ONuqdEvx2VIRsclwkrWr+KeefxjUYXrnz3mfLV1Bw2GHghZx
lnJkWLkj7gvuNY6mC3pQyp5LkujX0wLjxyvwmq2fY4yPnIWMOOOlwkq2vBSyGkh78iuE/xwD8aiB
Yg95cc1TpET5wezkNdEZ49yDhVSJb9x1TrGxyV4o+/MFl09lHS+3EMFqL5epW7NTcvKRUkvIOtLN
1PB9o6q5kYXpy0GULq4w9Ikceaic84wq1H+BggZgcFY8HW+gLUjDQhxAV0N2mVvQb60QAXnECbdH
xK7AVAo1drir0D3D1PGbDwtrDQ+LMA98wljtReGfStn+bKKwSQ1t9KiTUKocTHebtKarS2/MFb6k
5Iqr1hYl/L0z7wBZnkvAjZOahrrjzpiTpCe1spmasldzodzrAiIICfsMe/eA4eftOfhL7PMODCt/
T2d8e6A4imLhylxONjVbbodJr7hcFYuIn/ArPI7Jn2Naw9ttc7cYPHNp6A4ydAwB14i8Afe/orwW
bTbZ/BHXyyTYHhIKSAPOdDEtJB4gOShekVv7Rly6U3gg2UBRlc2I22Q6mIOznKcP3nh8pksgkDF5
vC+3w7+1e+YFdco82gOPh7pwRtasqjgXX1gVmhqw5Avl2GvBQFdAE3cw3rlZ8G88RF5sWxiJzUJt
NNzpaNbdjKNK/mN6PFgWCO/BL/LYuUNuc9PucUbdb66RjAUA1SF3xb0MmOTWPwAGSvTroJeJVbRk
7YvaXkNvpqtrOdJNz48UT4SMYsIzc543D0E9C0A53cV4THsbYzj0hbifialEPLg31hOPgd+FBrrN
RYAplJ9RGCE5BfpKxZ1wh7kKrPM+/Wot2k2bUTBXwe/xGCQT4RJ42wi/7trNFtyzlDt/EIunyTrR
r2N+8ChnSBWF30g+70TPPc4JuA+YDPM6hWsdp231GaR9XBWXvZ5obLAsstruhyOTrH8cnmiQRi2+
jA6K5v0NviNVj7pHVZSwBZSOT4sNCWoMdEtHiT/hAHN1rGMtdokc58GDUyJadl1IcE+Cp9Vy2E6s
4Tr27ykwsQ7qKfRe9QykTZQ9xJU6+YyQarx6cFUrMaA1jnsbiLFMciPNE7VXnjGXOYY31p7RPfMl
t7shuLDlSfbE5aG0N8ZdKzjSyLylzbUNLEReIDqyS/IEwnHFBHwb/h2u7KWLHDVz0mzu6hz8Z4QB
bAv9Hkwl44OWPLlw1toTmlEvcwDWjTtbcPmkGoxYtYqYoc+CK7euk90+4uZmIt7rIBRRZXtJdpiF
YArQeZYFlwHDah1TPx4dA7VJA8PaWb0cwCcDyw7E163mbolU6dZcdwpMHEGsA2OKkB9L+T8LskM0
cOdRk/vh/niuTMuQvp261Sen/Gh9NdeQeyJxYjImBwaWNI9L4v43QJABuMiOdTekmL+Lqi03BR+Z
IN1V3Nf1yNtvk2CklGmjJ2QiKQ0PKvRVqpxkZTs6FzJ2TBZsYkpqu2FcdpPV2D67p43wcoHo4/SU
6G8sRusYf4NSLZ62+YpYKEmqGaDYnpYfm2YoR15GmrFTydqq6ZZZcPVP4oxmqfAqgvH8W3am6unj
NtJIs7CTUeWDP976hBZKBxTOqZljJSqyPix/zFW2AdeRdrBrvONfYnIH9nLgXXQYQU85C4tiOY7K
FUh/c6POBpLDMlGexPCgpEJ0NfLQZxls60fF9BN8oVMDv3uE4FwNJ77Bo26aY4tk4OhYNM7BsDyE
L4yoKJ9BdqVU7mWHFVCxh+Cf2u11Df7DvjW/tnmtXHmWFFpFGqK0PRs4WxTq0VYSMBLq3aHzAFxS
yWUHKimTAucqrG3clsU8sA/LssXuT4qPIib4fiQ2LJz7nGLca6pf9E4WuWzPlXpgGnIX6EmSQAsE
6izQ1sVVBkdoItI0sOKHPgIA7kUii8ftUx8qBSsNRKaZBtX0KXyDWGEbU38b1EwRcn0qKrdjTAlv
rDcEruvOAYO4zSR08zAx3lhJtnhGhr5jeNajEuFbH0TNcYyPS4ms8hvSKFvXi1JC7MY4+bJC2wN7
lUzJqd8OGtYi7ijqJ2UEizaNXzd7JiaPgikL4p+SVJlgeskK1Kj1EWQZaMsi+3DnMEKijNlOE28y
j/yIrX2LObBYuQpffG3GKCcjcXbTuYUaMSCbk7wUOe0PQvaU0zNbtrvgNysMA/lSd2ocDABGIjQF
2NrAPR6BFHtb9wLYz3cqIry90TmsPF6ZjhPnds5xalcys5Gm/7JtINuZnVNJC9hJACiv+I7hQk4x
SLuyLAGnh91Lw0aPA9d4kHkpOPMJokHfTHh6IKFyZen22HxBV1hddEVnbgiwA6sCtba1cXRkv/sD
3JLdOvLAwMAMR0XbR9NeWDyR0nnk1PAJacQgrzIe0WSmkMNwC+U1JOJiY/nbjFis9WP+zpxhSXFl
7EQrMqhcwd92zmbEzsEjiiAE5wEPjZ2nALSio+xCewmgltN9Aghhg+K8E7SAX0cxj7yZeBndHzBr
hV1JF7axITm3JjhjYnO0PG3CBt6Md+Xso1jGl4whwRmrRZzJUR/p4GgWZfutycBj5a+KCGIOmPGz
JXHYQclJZ/Qd1RcEdehnbvEeL0UIkvlsIfmKGPymdZBmVIdHZn80IQIXsGaop+XK5xOYAFoyRGLc
vfHNJv9IbZRknXx1O75BnlD+BFmEjOcGM+g7UH8BSAuKyRzOLRUmNJtXjNsFyfTMGX1Cu0NEBjF6
Ng/NwqktaqCXK00/M5jb10Jb0i0aNT3l5dlgm2btDkPbyKCEUyIkfXpYzRzuY9kbBw3JlkhJMWPJ
QHLi45L4ta7iBjArB3SZlIO1mVWIKSCqUi0CCGsfaQ+NougX+ZChC45CRhaIU0yjW4DUkugtftNt
hpo69gSHaAgj1Jhl/MvKSRHtEVUSJjuFs1aXJuRBMG1KdMGTVp4IolT3SZ9yOwo7A2LFvKnCqQp6
BLdGNUmkNv0Ec9NKMFbtpy2izynkkKkVTud4LfzBcFPimigykRQANL2begvNIUN6nk0cULEw+t8/
D3V98cLMvPx9q82UgiBHfP576QKfi/1M5abcaEGlPPeHokN/bWoShmwYT4kMiDL7fx/kaAWI+fd1
HxuAQeUadZyGhduqdXOIsvj/Piidr2kVR8m0NIQb4tN/fyHV029z0QdsukqaQNuHdlygAv/367/P
RpQvEe0ogmWTlkj+pCX+Ps3FCkAj8r4pYjTrUWhAdgpZu2BkM7ewnwzWSALe3+lDLJv+rtYUQIS2
TdbjsLd9+vfN//zh9tcgO/nJf79ZZ2EwtuRgPWK1dovJDiINXMTfB3SVURn8u5y/T/++qdXNqyXS
SZwV2EpRIaIwpnLSodn+vx+m7cv/73t/P/37nowZtJLqia8YqKZjbOKVY9QAdWnwL0ezzYgjgR2g
eWlFuUOBLzbQAIFeEHWTI46aZss6KHPrNKSmjquzUfkdSpA4QIorYDHN3MrbKZWBcv6HtlFL5hd+
oZiRExE0hyq0endqNBojK5i2lBJaaqBBUI9ldCk3V0VFXUn9NiJd3FHzRHGOkLyD2bT5KaHShTDu
sMnVTI91z4E8iho+53kNpnkhJcrxLN3YhKaaITmLN4Q1m19F99xqFAS1VipvIq0QpN5RMy0w5jab
FFOvmkYIRRK11a+LLD0iw1X5igrwtZnCXT8TnixgDn2tRfQCaQqdlID6XLV4Sowab6JypFXj8NSB
q6ypWpkZ5nx1MQQIxIuJpNCEaxsnnAe6hia5FsLx+y6fqEPVqmtB7nOLmZGOFtjZyIG26AY5rXHK
IrTel6z5mQeBAxqFfZS7JyzYaaanQka3nkMI7qFh01WIcW4jK8QSgj42judo6TCoo+lMI/VRS8SQ
agIRUkhkGAhxv1RiH4CnT3RU26uU/LkyjCSQVjBIFVVmkwKhPiF1h3nKx1gxaG0zqVReXxSL3KGc
iTZFNLkgKzpjAaNt/oAfiCaHMYL4V3axEr81C/oP8RBHSKJWqp9XCC5QAdKkTNvPCo5zdU7wGJc0
YAaKVXpIP2qltiMmmL4OehpBaRrKc9HIz3grODpUiMCkhAjUCwatAfLIQk4Ddb52FAxfjKf3auCK
BSEDFCiYp6GftQeRs8sY8ASfscBTE8CedZy9Gz3RqKh9WamlnaKBA67QIJrWSfQq6WSG4JjxPpUx
aY3HGevAsjxayghRAg+u0dAqJ5e28F6qQjeayvwMHWyqphFxhVE5l3J9XacBhBSNXigo61EytLdG
VoASjIJfDwnyNRNmSCbWjFF0ncpLp+jWa7KVEDXXQnDuWMzogCdVjwGxhpJcXR01oT0bhjbtMxwP
9EiTvGlqwKqweO1GMK6DlHDuJdhV55GZbJOIPCcxRqo5xk9ZrxNy/HDbUlX9aVCKFyIUvXqdeEQY
yxKDKQMwA/5ICC6Jx9jAqA7BJiddsSKpDIyypXR4x4qELtDaZ14qcf4u6o8RGdN+aiH2Qft4UMZM
PigIikZVTvS/hJ+ago+hkE34oEdISN+KxvBGVbJObd2c4NP0R3grKORJ/5Slg0BTUzjjCKDXACAJ
Gx9Nk1JfSEc0+mEeFVJzENenXoc82yGqdigBR0DzC8zRAMUmLyRJdbq57OjdAYYUtqCh9oOkb+EX
le6HUs5J0Hb3qS0/Jj2H0jZI/qrkD9tMh6lria4m5DLeY8uXmdX4JSWxa8ZQ3iYoKo3U+TPxt2rt
BUXaTwk6XqIO1aa0wHq064TsDeeI1Y+Js4aQvXFuRa5Na4CBGA0M2EYzAmEg3tJkpM/lyDgUGNfA
8gkXJxtiDL6jLpBEYQ0mpVyuahzv01o7MkWKrzyUzya2TnJfzXe8DHxjgOamT3TWpo6yYdy+q928
V81eOK4JMA3UDiGAzStaDmZ3X8R8DhRROTU8GkqOoL+jGBvmQfnVJvIbGFcodFhERZK0PMz0dyd0
2ZDY0taLpiqvrSV1VD7WJGhR1qa0SCEKZX1yQkhYeo3YltCOc1BJmMRUMV1khF8Q1XYqBZqO2OjP
C/zXwxKpk5+E6OouclkeVgIZPa82ay7lOjTpLZSsxmMzzgI5vetRJT70YX2yolU5yvSz9CyRb/0y
0tQBitW16HbgfzYv1g+KQoiQTcm/JcZYTVbie+VEUE6DyvwQknU8WXV1Dpsl95FuSGAPiJ+on5HN
h/SzzLo9iTVWIZkUY6c1kufRyVhy6SwJK9umOU6ekBmxKxX1C7PUrhuhRk6wJz0fEewSLC13k06g
CxhpzyrGJfmq6S6U0t90Dk9pJyvAaYvcXmvCzmpKkDMk280z2i6NShvIzCT9OITjrcfaMYhg6NB4
2EokcIejNk3OSdZ4qlH86wwJfoCEOw+aNFE4TZtvR4bmjfzaF9Hkxqo2+9NYo+ltjEGjLRy1qqx7
2kR6ZOAiWYj5izQqYDS65SoYEU0xBXPgAqs6q6pKiI/Y5MkzCn4NW8ugjrI3ifJwwvrjEdm497nq
L23RUSPIZgWluPGEsHDk90k8UoOecJFeuktq2Axe5QtygadPHxmOoWu4NWYLEBcBp6pQDgN5HnNS
C6E99BqEpE6nqND0cn6D/nOZlvmEiteDkOqI4q8FLAgC+qZGT0qDLInfFRWUVCh/Snwf81Rzid/V
z1CE+8xkfypViVK5YQYJEfoem4zN9nA4Idf9JEFDjsoWCz7RLAFwO1gxpft67O7Wpqo6IuqJrSXJ
1hqZ38lKtFmZA1AZnTpVK0eBLlLSzEpDC7DdWywvm0kOpRGoSR+DNK16anNmw5oRpcFXjQqUeTqe
YT3OWfkP4j5iwLr2Wa9vTTuadpSgfl+O3L8O42VdreS8xBdTK8A2DO+I0wFmXcgG5OOypse+aedT
i4Y3uOGfSNMJzKO2f4mFpwmzRyezugaZw/EnQZP12aKzJFbJgJyAaZ6jaPyOOiP0hUDR6j1OBMhp
9TNlgLUKmoKQPpOKY9ziZ6Rl3bfUj34rE240JkXw1lzfMDrcvDDI+5aFZfxhdJ2rRmvvatJIu1kK
OYLW7EGaz4uSxKehpoVqpoo3SRYNQoMkhzQc0UMS3k0fFgE7pIJi471NrGCSh3cOnCcdDV+8RlCU
wGuXdeoiT6adamwiZ2ntYZtvNSaxep6tpApScHBLPnOTMgRfjQK9Yqm0BzsF/rOOKGtz0jAvvKCH
2pwRJqCsj4q4RYXAjEfcYOb6okjoXWUWrdcZIk4Wo9YypWvI3pR9mVWYntpwAB2UZr6ua5RcZw2F
h0nEXthwYtkhR9KO0oyOq7FIrwh4XtZh0s9S3r5AW+ecNEFvphDSZZktZ14o7i2l9ZjpPEqEIkA1
yQoKPDF9TnGqHV26UjHr8wKBmB5bnVUsz6XapVTAe2p1eq25edQd0nFsXjpgi15Nfx11hyddbylf
qDWPLCegG0W69I2Ef9DaYlCY5CiEpwPpMLqK2BZpATqbcqBaFqK7KDcO6OpswTeVM6Mbb6Smtd9B
wwYOzJeFmWORlWkfCwI8WBW3xwmSMUVL6aNVm0uxSV0O69rb2+LRswX1yojB1XR1w+QSkgqFV+rz
4qE1qMHHJowQ2JlyvBWmijpImKofFbGvqxTib9EiBTmLE2qYqG0eE2SgLRZpLUdsYwoTfPO2yadB
CsKxwG2yQideZ5ssJ5gWiglXNuxumIWZZ4w+cUuWq32VbDQEAJ+lpEnHOVwfRHGU9jLiEHvyaWVa
t6gA6HoW4UWirsAZAYSRUB+krM2uQ2KlfjzQXMcnod1XlYE2mL4oJzHM0M0bdapmSYir+hzoE/Qj
0xhI+lBDOOT5GHNeZdSk0D5UpVUhPPFNJV+gfi/Ri4nwrL1mqHOnlfQWveUGFPyUoN7RjTU7dUjd
QoIrOfNkMXxYjGzjC9A+CbX8LorURXRVkh5rEzKsSmiDHzxGRXNnwpRX0IJQjcgDBpj6dbjiDtlX
R3iMv81iJAdrrRIqJzgK6HWwCkgzF30+eWslHcIW5LZldKjbU0YrI25WNKNLr/BwN1+fRlxJDDXU
uiZTBEa2gM0QUnxQq7J7EwSU6xR5tIhZ0jZoF+DoZBGUnBJQ//3aH1b4L13/IMhjdDbF9CKrk3Aj
3VU4O7/XtmtstTuOekLFxqTXOAhPVWkgSkaiYAx0NcWQ4zvv6aKXxgPJkFNmyveUxTq4ZuwKU7Uo
aTugql70b2M4v1B20EifTHY5rdtXRttAoLDqUzgoEw2JPMhI7g9G3bK3NPGho9MvtGLoZ002wonk
cUJp9oW1KHe47m1ZqDiSlisAJyN6hgOhc5mDDJUU2CfSVARG0SuP6jQGI+WREfOyc7wIQNux9Hhg
frKdpsqKmjBuVMRphNu68CPDLDiaUvI2JxyrYsxqZLawoAlhNwex0mulyuuAvXYS2+ii43NZR6rJ
L7TvlTIpqHW2H+KkoeaVJCzRuqaTs75JiXiPU1qF60hb3rRQ7ZVzWv3hggGhUDYfcYJWtjJHNCnB
mnc18P+4ofsRxyNpV5E9zMn/cHceO7Jj23b9F/V5QW8EQY2IIBneZkaaDpGW3nt+vQaj3runVHgS
1BZQOJUuHM02a805pnITjL5zRWs06HsQ7vTZ+8ivx6BAqiHA0G4UYjOq4JJM432aRixkFgXgNk+P
WV0/T0G2FhLfvyXaS911X0NkIaIN2EoWlDmgiRIEJlO7lWtxWw8p7hAUJFD70SuY286MD0G1VyTx
vZpAMqSKtTOgDRC6pptob7trbaXdJRb7H6XHRmKSdQdQwdIWtRHHN+LpXvX+XuS59j2ptyyML+lQ
QZPNJtpA0TA3nekE1Rbl1lg9DExIoGib3660unVj0cuDW9Mx00+WC0EJopiEohF+y4cw0VmQIGp3
REyvBDR8thS/MGB1ThuReUqZKNoVXfgV5sl3YfglVd3yXEleu8/QUnbMqsZkflu1KBH+pNKPbKb7
R2tKw1FsBcIfOEhwK3K3VDx0ADYIe/ksVd3aiFP2NH3jZIzgy1Ya9l1HkJvsKyz4g8OUAoWzOoPW
RTGtB+gay2EcsR20gCNCfZPKc81lNib2FUWMsSkoiLclpLiJxZRcnPD40rogngjtrPqaWdaPkgq5
E7X1Z6ZzxuXQK9xx0k9KIlGRjgynFlgVGeztChMrjSrgBmyzEos+gvFBhQRi4dvirHP7qMGqHgy0
HrFGqaALZAZsrAJCPHrHziq+Q9qUTZP+ah4Mx1bHg0oioMBI41nih5AiJ5J8wI1jQh85pBknqDAl
6+ozk3BBkScw1mW+qdSc4VVlK+d1wUtb169DN02nRDtbKU5jIPKJC/MjQ7sIVEkQWDHX1NItnkNI
6ksTVwR09nW7+P+dz2bK/1c+W/YdfmQf/8CzzY/5Tzyb+i/DUhUN3KxF4Vo3wb39B6HNNP8lQsxT
VVEyNe2vX/0noU36l6FZhihSxJBUXTVB/P0noc34l8EvLJhvlmnJ0C//2//8H1/Df/d/ADk96Jj1
P77/O0WThd9MC/wbTRBCmyKZPJ2lKTLLSpk3+HeMZivDjJ+CQYDMZk9q65IXNusLw/TkjUFMuqm4
TJj3j3XE0k2PKPWqI32DUaKLqUbyShlUly1JT/ee4C/yCXWsDombUrRiX/rR1Ck4o1j+1A0wUWom
XSpdVrddHH6URhBQuAkQPTIH7PKcmmCStshAUwRIvY4cgNvKnnJ6myWj6KYZXpsW5omI/a1olW43
9j5ZLXK1itMShKfBuKSk+d5KMq7esdt3hGBi90B8l5jiQYN5RzsUvWFZRp/ks4GUg62+rAeS7Dzm
3KJprwIs0MpS64URsqbxUpRxLQj+RlHMpScDog1IaRs14z0XhsAZU0TyRZXsKCMt+BOsc37vCj7q
w7aTMNDVdlXleBdU4r107S1K0iV18sKOp+K3o3QtOXRHkl2bU+ThdrVWckDVK0oNl+mSOFOBbicZ
ThzigW4rIVpUmCQ7oS4GDhcrcV6kG7H7CFrrB+Q8RjVjnyYoNTPpJPqJ7Jbc1MDzy7tWZquiiElL
bQKwA0NzVKN2X7Uke4dhcCb4Cm1Lrn76atCcAlWHGBbr5Tr3xZtwSwOJRVQNSEohp7JqsnZrBpJN
5cI6Wt4gXsr2N2pOliz7Lz1Qj1UKX3ylGPJXqxoGnPJ2SfOI0c4Kp6MKBiGdjOsY0pQbU1U/lckl
Bq1kdFKEZiZhKJowj9XgTzZpI1wFBXZ8mcffeknTu5sQNFiEkFD37X03NNJr3uHRCSRpQvTAvjKC
YrSSDOVSmyg/gRMxuxXJl5dbCajswgVdQwp038NHMoSa4GHhOYRqYmWVcgkC7AVtl4L6GP2MJRhv
OqOXXd9zUn83MtYSygTSSsn7euMZVIJkvdhLQ2VbtUcpXimJFEMqI2tjvxvF3j9SEbPs1htbfI/6
rY/z4oVZbcQWZiZ+uyqSXGXXA8Si89UJHVTSrCYyxSbWz9RIR3Subb9uhPAeF/mNnOiM4jmOUrmu
HSExMCCJwOt0a5SXUpyVDhOXqKkolhWhBeyu4kQIpqMOubRXh6cWKZvlMelNvjxuIqJ0zVYQV6Ms
uDVzMzS88mRQmV0OGVboNqVjLRvGnjhvB8ILWWRp0q96MQ32oVh/hJPO1DLiuuojQDTtuxyxWx+R
Y5ghfpC4Ka6C6Wv7pLwYfWQe4whpVRQlkLg7Ys074yf2w2jTpx3hF+wJJNXA6dj4nwIa/LgeA9ea
0i+wc8dAEUY3I05S5nyjYgwYacD0KBpbKZHKfYZMNC6gE0h0ThUp0tlkqpTJe7IStFY/j5mIQ1fN
ybYh3s/pw2Xf0GCFLfkajeUuak1MbMh5WnP6yhJTBVyhH0B4o3EcyFbv/ebSau1PLPqk5sgNQo5w
BL8kDPhG2Rg3dD0SWJvX8qBwuFRS2vC5teCQFIJwKCPJ9dGXYIP547EpO+CsMaX9FN+/QYxUkMOo
M4p50a/5pk01fd010UFQIIMpegFvpYPYL2LgLaQcnVkKSbvt9xJXx2bIhjVadJxMvk6JOgMqkRnj
siPfjqhx6rjQlNSEoZ04dGHRsA/tJOUqFsYboRYeHbN01wsvidyG8CXiF0Gl6MOqoiOVjfjAKQZ1
aJU+wx94yhjLpTXQHxKbjDFCxyomWq9BP2g2EYIF+4jOdFlZfvilfOzCgHVhnIO7LAykJqQ9BDGE
ij78kfK8v1hWBvdsMp/STvAcVWjMW45i3qcT5cJDP3tTex1CvF6+DkdLqpp+azGOS6yqUJZHLKmo
g1jmry+FyIDk9rlo5opN+GM2Q+MSt7Aoeq20I2HQ3EhtX6cU1fKkv1IUP5A+f6V2dG3E8ls1oQiH
Xdo4Rm/uvYQpLxzbZjsOJ2IYHFMS6X4XA0tzoehQOw6Y6lvXn0QK/3QxCvHY12FxaiXjOQuk6WBK
wKWnAo2FUr5lokohXBL2SgyKOs6nj6GMCneSgh9lyod9ZPyywYGYYW0yATq3qSubsZDsLJLai6Ek
GAWnk+JF01X1GEPl2LNb8kk4CtG4riaYlmUd4t7vtVNkjdpCM7BREhFOf6OCVVhTFSHRYDlgovUh
bcokmZ50cuCVQaPKk7TU/FoBOL84lfvanD48NZuDKeO7boj90So0IH0ULrViKK7pwAo3NjGtqYwG
NKjok/gaQbjZpZcD1OI1S1Si6fJFVhHDU4vFT2Fl4r6KZUZ/Al7Z4GDPrvRqOyLwN1M5OtDCBg1i
yq2rtZQLElA2EVg4R9eUcSl5Vr5TxP5zUmhdkX52V/TKblXrs6NaazelqblGJNNEI3sdM0p2FjR9
K/nMt6E1fcdd+xmRtY4mHbtxSUjUjkFpG/kK83gakAWr3cbIGlaCJ6IGpRG1bCcJYEpTPokxSxyW
2gBHFPhyEnKYgcb7Ss4mgNmzcbVJzkXKXCiM9dwBFbF2S08B+TqEejOcNcUQHaoZPacL+maoUkQk
UTAui3hGIkewgAbpVx6qwjUL/WA05KZTDV2N9EehcRaLmMSLI+D0SRrXseJTMyx0Vl+KaLgRIF8C
bmL86Y1Jmzij9za+1hWATKK04OD5MflQ6FZZP+3Yp59J9sWlNnXAtiGmbYxO/vBKGky60RoHvxOD
hVoLkkvKCbGbavMt+dqwL+kgrLQkRRTFJ4me8tIqiJGrvgf6l04u5c+6Wr43hUJPrWYa8VVFx1G+
HfMmuYVNhdVPvZoSnT0ifl7YYKsIh0HXjQmenS5TKW7RUiYDVbBlYfoMaxCDUpQdSZ1AjqthN5FC
9S43kkwTBO954nRWdS/Ooie4uZmiPIJYtgKgoTpmA8Mm6hK79UEMiPn0FfT0a2RWethZW1R4eEEL
g5DepCDOoYhLtxix9qST9CaQA8wirmJgi31ESQleiJHyrBWOS24U8vJQXk8SZsRcKLC2dCJ4TEyn
OX4opoh202lhvyRBlpFWhLkjsAbJp+huKiXAjvQQCNYtjBtKzWHTUdccbbXsQcvUuzQyp20zhjhE
JpQxA3tBi8oBA/0ARQ35Su+Qw+N0koQ/Uohkp6IzjVGBVaAB3aRBa7NpPLKU0+JINgk1DDIzRlb5
C42cPDBMMJV3XqCV7iCI6Caym2wgUBkyE5OsUqGqMEa0KpYswgglwhkzLqbTVJBy+lAVKqrWewrV
4Cn02PuPXdXRSp3DKUy1Ihwhx3dqemG71ed/tDk80EHg8R/fP37IGlvaxNVV6ee4iUo1C9yNDKY8
NkIhyucV8pCOmKYOqM76AbjH/OssbERHawknatViyyxSbh9f/Vff/lc/GzpY9laMtO3x2KRKKvS7
erH8Pz7L4++8UsIerw9tgrCbWIc/f63FKajDP983rOFXJMKiGvvzm799+edN+boykb5GPOmfRwsw
NRe+nxNWZ7KY+ut5/18/peQDXdHIXllyC7yPpQ4P5N9H6a9P8HiquMCimyqC9dcLP36WVxlCKiM2
kXZBULPoQpVNrqwfrDSjUvDBPX6Rz1fA46s6ofSOTGr82y9QWJCnMl9lCfGYS6lp5nr3xCUVPMLY
qzkM5/GPF2Ugw2Lo2GR6beeh7m//PH5mKUNAAyqWF2kWTW7TJmt5pq+1czJjnOBEakgaY40uE+0t
ZiVRcmnyLM8nlMAiFK5zTo6VDulWnKNBH1/942eqauIR6lp3NFi37ORSy1xI1Ft1JFy31wooEnNi
qD7fO38lhooVu9+AIGxeYy6ihXh3c58I8/l1/vzzCB/NKUP/7We5Tskc1RhVdNKPHtmn/tQJOG/j
/SM29c/Pu26wnDEn3Toiaag1CnbcFKWWjwdZgX4NpAzroKZasL79krL54zeKAU5N7qr14w0X87F+
fPWPb+VxbJ1J3XFF7x9qvfkdJHUDdWhWXf3RW/3RZAUAzUlUQBSv12O5rWaV2UM69vj2r59x3SH1
X7jx5jw605bgjsU5qrjQUG+qzotoLdyEhkUdXCu7d+J9tjAOL8MW6P9mdMoVgbxuByGVJOF2Sd7x
edq+9I5LT2Wh02K2i4RS2d4igGTaeDe3i7fpnnBq17tVtnaBQ+jsIQEvQSEsaQK507ZeoX+z3+YX
2zM4Qww5x9XqJTKX+5kH9ZIZqxdTcPTT+MUP2hUvCB7gplHmyL8loCTxjRvbTfcv3q1JKB8AumrB
Gi1h6W1YBV94bzj4eHGX52YI+6XIjX1X2k5LMiYWXb+ijZRXq8K6pRNQaI4FlUY+Xf8algc1O3FY
kAzWEwmSXxyeEdP/NG0s7TVhHU2z/pRZPaZItPrytqwB4trIqETBIb6lw+EwEtB21in7wzuaNjT3
WOQceW3vkDS+nbBS78+9wymRsLPSp472SbxGH9r9gnyjZmHMGXdLEWs04fWpG+9bkwL2AkJaNVLU
X2ChZlJAd8bHIi+aILOWFBnf5gu+tVSnmEiIWQ4BFYJFk9rqKUDz2u/oHqZkZlB/Lpa6dTDZMH/R
gJPROfRsh9fSOxFs/JSM+KLHwrWq4lvfAB0Awl1vw8QxsiOL//nFhqNEQypZ5K+T6kTo2dolrw6M
V9BX4Ub38TstlGQlnibmtQPdZyvEv8hyo11mo62j+KDMTJvNvJmncmOap4S4F2+w+Z/6ktuyy3gn
X2YYEQ22ZDU1bnwfRzhmyglPUbGEpkhT4podZGnZHYKtwCcFTLXAlg2wCeGe+SnCX0KcTp/HJab9
nECr6VfdTxkss3eOTjrevSuj4sKScY5/tPbkBE/dKoyX4+e6fhIde2Bk3YNwqA7NXNP+KXK8FJt0
qcDnST6z9BD1iBTiOwK3ChVCXB7Ea7uAq7YSF9Yv8YSgMDhf0/JYHAK818fsOSn2wuZX5cYp+7du
M8C1kNcGUJ+NxohReHB/Bq7oLkCvRYpgqihoYYm/2iq/w6/COyfzJ/qYY2A0EnKMDW2WVWS3N+CK
IKaX1V2KNmbjEhJUYE+llXzXi4s1a1CLJyl1/fJSZ288vKkWQAU5HuoJTjYEdM66xB4bRh8auASe
+YnrkVPWLl+mrfjl8sv2lVrJuxStgT6zeU9AjdtcSMm0zn4t/Diolq9SAS/vxGsDJTcpCv5y+gus
pNw3xNVIF7U4cHH5AaGA80vS1JzMWzYdgjsfjqfkhgg4sUZ9bSBJABkB0UmqvQDsEhIkveSOFDdM
/2xVUATvVAFRy22UfwWs3k37wZVcVxvSGi1hH/gHLsoEsj3NJNXhh/BseTM7s94mj6M0g1DM57J4
soqvVvlGu4ShBv72Jq82IlYyCluVw1OG0V6oPkGnqjyBRiBX5aTyvmNx30GVzSRX6se11H4o3rlT
WALi1C0v8QibYXgvszdRRNKWn+XiYN4maVuizRc4Iz3ZVtzfUoaIPNp07MWBZfIUQf79goI7v6NO
8CsWYivuPWqBBAFzT8aOueC8t6SBLdUvU1qMgJM37XS23s0TZ5jsQ45rt/wIl+apWRzD4Kq54xd3
MORmhiduE4aFvlrT+jTWqXXqVftDueB4wPuBlhHaJPmNkstXnA7D7badPY/djLFvXEq8hitt2y/G
1YFN0dzMYNTNfjW+sXkr++xOnWmkTbdEBc8n9a2PAlrkTfghGZyrh9OGsPVLdAobw2W1VmPW5Ed6
6zf9hKHsMTSR86lQMEhtZctFyDsZtuMrxJQjx4C6G1UMd1JfW2ml+7Z3Gp1eXvhPjJzhnhMHW5Oj
ZbTPvAWVP9aMZWcjAyIxzBmdZOTFGX0YSgfutRadBtOit5a2kjvPHKq/AvK3hMlNLtidwZLOzHyh
UuWL6NHyGQzXDPc6sQvMpFz1wrPauNmv8J4zuQtOt+VkUcaRT7qEUdFON2AMeXwavb+pN+Hwg/xD
/OLQtSvexSituJO4Heenj16opDDsauEG3TB3ML9lqH68vJK6grHM90ax/DDeiTJYCM/GBVPCK07N
d+PC9Md5NFwOUPDRf/GFi0SommcRhPvoLGjpMQ8zsYuc6HkmVLHQEFslPHcBZ4prQ8nOhcwVifIJ
ToUzXSbOKJcW7xVE0TLds7HnciBijdOB/N9lKRmTdkuAkvj1wZXHdGEsERpvyz3zl3niLFkX7vqJ
mbh2piXE80vK8zEfuC/GO9uwfcETBz0svRWDguKKJ+EgPEtbThL/vUT3YfnFQdBvs4WUcA8mEo44
X/L5+Vhc/Eyh3Xa+T7VdYaNxzxbShemF/DQtvyd3+cZpzPdMz97NOAAPQS3JGOVaEUMWx8o4MPtp
F+4yrPU+KNYg28mcv6Xs28K45hUnl6kM2ytOT7e3uGa4WNiT8kiGSuqsDqNo/frGg1mjpFzSVrpj
qPQ32bQO95x4Bp/kzjAobbnz6Jfs+WSMAa9M7toBLepCeefToFJgDuXIAp2zCVThpYz3t6reh0yo
7/xDxXPEnbLyn7js083o22hlBS5oArrmE6QQ6/CRabuaeXLT2CruzvlipefDGzBcjnBarRSwS/Oj
hvkiJUaCyyz55W0x+fMSbMWndVutC+9cf3Fbe4bLWQFCz5Q9IpzCIsa4esDUFW5YRQl7HjkC7DRv
81Wq2onkylzoe0WEyIas+TiwWFAdeFi/1OJNVnv+1QDdSPt1uFE/CCi8ts+zeo8xtXwnHXKhaf2Z
Q5Dvw3M0AvRyW2TeoGvxlmVkH2zmmj5XfYObkwBIzB3gJgwate1BuKJIBXHKIdYgTln1nuJHR62E
kHv+rmodtdN3SRCuJ7x76aYxHJpa8KyL+lzhn9GfCtoHiYyXV1pqhw/zxiZ9gWqZoWGYBzkZIs2y
J+bEeD6P5WsGYhiw+PsMjBSpBix9eFmxAAcDnHLTbAxv2s8HX8oeSzQn7G8vSUpl0WHZVNhMq2a3
QxEu7fX0xBBlUJbov4YtTGsrnIsAxZKOyBvTac/T9CF2zGg2l+4JCrE9J7cORX7XDkSuQERJaIhI
rucRU3i0Blvt5suAlO8CeASv9OzXEgR2KBPOOJ5ZmYs9sIZDwOXKiliFUihC42HwZ+XK+bn6B7J/
FJR06Y/JXv/O1Go8R+wouYB9W+E+hU53KlnTzBfYvmQcYa3/xTU7a5QWfG+k68Fa9WfEmvVbR4Ii
K39tIYluojmkkxAht8HFzGDeriMVyZLDHIg4PTCPDd9eBvMoicu4X3TWSlds13UZ5JrqKjxXMHPI
En5lvOIKGLB2UdMenNY6kJfI2wqLA5ntsHrdHCkiowDDCupFCmCE2+i4uefVyrAUca+6imgL4lPf
7XjD7Di4ttwAQwT7HabXmcMsFwvzCbUydUcW6cwYdbuWjkDoWRskrFNYCPdMUEvlMIwY9Fbpvv4a
6l94wbpwobuHcg6Zt7aVn6T3csVNabge8DlCa6odjXyTpTEDMoZJvCIeVfZEHM4lFWlcOGvj0yKp
qVaDt1KGw/XhQ3VmKxNatySC9nqPXR7os0WF8H+dqh2Hwtyk7wD8BmOraitSOoJ2ETRL2LwJ8vRT
eBFs1pa2xsW1ZmFb2VyATZWwedqLLEiUQ/3WcLsDKjdJolo0V53MTHpwUOyXiF2OGO2/uOXyyOYm
jtCok76Js27OPISe37CQszAYbqh8DdBlqDeN1OMhRFAd+mp+maaMnZXZuIYE8pMWnNxAdZv4kEcr
n2hXaZke+gPFR5qd9UUMl1MKinxRbum00D0JHJECIkuXVFgSuCASzqnbCLArW6cl1lOu1TewfNoe
SOJQ0ag9mspZfCuF+RIauJWJe2q/TStYnEsBBIKTAlrnB8EZIlDW3ns63RoO9VecbNjpBuUglFDe
tyM773veL7TjmDm4XVVGfkjNw+ug4Ygmx34ltlhTf5AvLsa3VltKhRvhI+M3dI/Ip8gcERh3e2mC
ExoQGup8FExLRbb2WT3rKyO3ddFB2/R0JXPYCY6PhYnMrg3KF/B3dDZXS3PTH/95PDPhWQiYwp0q
Ap9/ylHiECncURdg1k0RCLfZPlJYhrggyr59ivTXFlbzLmMahE4H1NsCtPxE3mExW+TbQMlXuZ5s
xcgAGtb0NHsu2rWmMKyuIizNDXcSRK+6fDcYf8p3Epk41+ycAtCDrGEXVrXUrt4FEZXyjYgsvXvv
qsCQQWoDFJQbCrlsoV2tliTWTyT2XbYpSrenGQlXcqGQzmUdpHdvb12bUlrmxKBwWXbrCC+58s5p
VrtN6Jry3msYX4Yt4w+XAtx3lqoCsSTr0thrzbGi0V7txu4Same/f5qSV7Wz82B0g+BN4Q1Q0V0A
b0nVEncVooO9BJHmlHxNyqq9ZG/9e5mwlZ+BxYySO2yjJEGOK1gq1rbeMyvDTe7I9fzk/8EpOcnP
zZlGDH5kKBMUo/XuBGAW2YNHGHW/HBgvIls4pDJ4bbuk0obw4IMRg3S7iFwgAD6UaGukxDYcnz1A
AHfczgI8pOre++QMe20fMLpBGPclRkIEgiwPPkz34K+nJ8g2OJ0sYhp9jki3wZrj6++oFzCGA47Z
Iltkrcx+bzkFH7iHziIFwlWxUZf5u+VIDmMmk7ld3n1zRT7zM0UWW6Y0LB5UjR3GFkAwVCk4J9jp
6LRTuKOPajlIUwv2V+vAkVijACERFlWCoH/mce98FvTWSdjtxnRDG0O/+DuQzs9yuy5BSbnYmDQK
cydGU/UtPgw7kBnKGkaPssY9fiV5ArhtwHCGOWdBnM1JWlHxZlSI+bNhn2f0Oj/A8hJxkC2r12wD
XiQC3VS64pya4M6St23hqgSTIgEszzfvCI9ib5wESgoL45Tb+U4cF8MNmbBgB6xC5X36O7C9g5O9
Gp5CG08fXoLpVX/z39tnFHVisAVVjLV7zehz4GRBN4OBBzq7nCF9xYt0BaGfgyw75vIuN+0K6hrR
K5AEwZzBk0IPHzq0tnphXaHf9VlsufkBNMo8JuIWZ8w/FoB3N4Zdv0YvjKKA6khIdLEFNMomjBi/
dzn0YGNmjrflexE+6eGKu1i6lup5LOb4g0ndmNIvqy6zIj19IVZYrfCVs/knto5qqLh4Y+vE9McK
QejmTUyaI/qogCrQEp7/n8MgFFgUraK9aeNksX1INRvgNDFj5i4YFgl1Fd6Lv0lhwJs42cDkLNt9
/2ogQWBNa76kewj1momzenSrFzQKORi6BP02IP9C2NHMYldFS4dWm4kwiPzIRXtRzdV4kPHi0phB
KaovRKAOzSZr1/IwG997ibs1ema5yQ59fI0xrxN3jBHINizCIy6U+sVNNu/ZUZLYIS8CX1FwqGYI
h9H54CqQAUUyC7i0bcboHbZRssTGdAzW/TetP3ZNYPYM+iYL/znp2HsawNGIaEBisQjvrQFVZK0e
clBs8+jtP8PfY7xyhtf4N3xpCdFb5JTfV9KXRvVkZa0J0PCgIYyQfvfx+A5jC0qGgmKCcRy2Mh8H
mOnFB9m9YIxDXcCKYy+VEOYBvCzkek85QKaMEtjlItnQZkIfRPkABRArBEZ5FB2gN6PX4gYRqXaB
Zmtrc8Mi/zaV8LWAXMx2EscrPvIL+EO87Hq8m8lg08o6BieoYYSNJy8mc1WPyBR/48L7jjLJjjep
2e5rRVNI+CbOcEXu2xtCQipFyrx7Ce6d5LZYyQEQX/EGAdwYrfKtuFNS/WqiCystwU3Vc9usfPVo
5VuppiQM1CGf1gwd8dbqFh6Et27TH6UXEyzdgpwEtvfA9zig3a150d8CRlFa4tDRMcHCPhrWfnSO
W9Rr8OjZuf9wBNgF/qZHOf/RwK816l65Dqwnng244N0h/pDZ9xJTwSWC+Bagd7r0KpsmQU57+aX4
LD7zL+ugbSt29tQ1TsgFUAso5S3hhm6hUS4Gm6XKT4TPA45xeIb9t+PqCNcotk1XOw3FhdjpcNts
RenX2zfkZBQvhT2vyk7eU6asfcJxQdcpC2lA/e79lDVgH30eDJiSEiia8rMZNoufZkF2y7T2Idem
BuHNtmCTvsAWfT4tbBnd7rMBeQ8sEDzMOqDpthvWzXpAi0C68rIj8AJcPsvbg3WEwwaTNT/Gxivk
IdMBM4cwdIF443a1jv47/aoA9L/4Jt6osd0/aADp82h7D15YQiH7hQK3JAyjJKMDNywUPeBtDPsd
vFjModTFTwojebywKH6C85fZxwOT0l6Gb5nC77tyzZ+9DTQw4yXcDk9ciT9ldO4Qz5bRXfW3xvVJ
FfhsX+WSWJGFMVPYARsIx3iL148ZmUvBO8PShgPpdiAXZ7AlksXFKQ7WgKBl8RUG35JoVUyfUKfl
S9N767jfNNaTkQv7RvDP/twA8h+BPY8veyWGC1CNrCFFuM5+T/S62MDY7+dO09gKBgKvjtZHTwfo
8TOrDHcFOh43nltYwThltEZnVZdcUZKMph4O979/k85f/flW9bGtRuJTI2YgXubu3OPxj38ef9qo
uCEY9bUAtWXJOPC/Pz6WK2nj99tQhBrQzGlRj3/8+dvHz7xijqIKTO3DQjNk62yHZxvwnz/9xyMf
v9DmOKY/f5JXEHOTuL5pmon4rwpsGrVrfIQlIXz84z/irh5fajTsJfvxpflIkzLwDANrg3T67z/v
/v02//zM8udcrD/fP/4mTSro3KPv/OPnf77966sgDUA/zM/65zexGpBZXjM1/fmFqTS8yOP7vGdd
JhWFtXo85G8v//jYKELhvs3JXjERX6bMPZ0WVmejjKL4Nddw50SwrsD5XZGOGnXlWtOMwKGzL7qy
QsBqSs8rjKhdTcqT9Mga6281/K12ziCLFXUjYL5ZIcVeVMBXm4apXSe4LPQFLLcNKVEEmhmNO2bo
KBuRMpoATacFTq9U/VKhZWEJQL6DOR9tFIjIRMubYeyCyBRGptulkkTFuFOdDp+PWCEriD3DWisa
MtkgfknmPDa9xr5HQFtPUFvx0PrEHcwVdXhWLGm2IEQ3zI671GN5JpL3RuxbJEG/tGB3s7aEmx2l
r77POoUqR8/mTTOtjVDDyMlBYgZ9Aou+Ir6NmDn8HI4qwbNTCKCbPoin3hotfAItErZqWj0XofAh
EluXaRDC/c++I+dXydg3M+AQcjc90u5ibF1CTgKeThSe0SJX1yeKOoTkDXNa3kBsHlIzPCNVAUMm
Rh3JDoDuK7MIMDvfR6xXqBR0MKgLhyA59gTzjc2A066Qv1GSHETfIFQTCatMmN8Qf0nS1u+Tr2xO
+sOExCJgTv9L298gMz9pI2e7ViQfMJ+TAoM5MlBYT8TBUYRiO93IyHSb7MUgZFBqJFAY4xYxySZN
6bNM3p7Q3ys2+fOIczokrBCwCTmCdIQqYNWEGaYECVW9zlqM4d6rUDWq8nNruZ35pM9ZiDlGr1Yj
qEg3dz41TyITOUyfNaI/iShFSY4+VVZbyWANi0mCm6wu+4KqR8oxUwhjLKIW2jzpjMOkstpjjoef
OKc3jsQ4NnOeo1CR7BhM5Jo0hK2Oc+qjNec/FsOlnPMgpzkYkoBIWC2vaVFRB7VaqqmESBqESUo+
NragFXY9MZODmmcY9g13mBMoNfjwJpGUk8rCErfXiNUi+s7TpSob4spP++fCZHYdG22G3tTDpotJ
J0IPBMoPcr1QkcEnJsUxrMW3qQAAV8qmsOoU9pOpfB9aKd/U6fSOxZAhRZbQytQE9BqQ0tEGvrHX
p/sEDI9YTiOEym4R1MmVZEtSc/cI8GwI8vToSk9zsuckDs/D0O06Ij8rHTas2aU+cWmH0fBvRpBt
U0kBUGxR/lB6+TrcqzlFNJnzRCN6mYXcgEIL1WdlzhwtNfmj/BIV67eMUyJJcw7XUHZMsuNO1iTP
6Uue3BpHJi+yLxsNFIJQEnMaaFsJD/0keg4KX++I+HVnkYsqPQJS2Twkhf6MmrxCiIn6diz9w9Rp
H3qGfGHIWUfTEZtSqwSdA3zIGPPvCKDB6CntKRZzk5yII+Lnk1TGrD8qDL2q7/16Sh/t+/ZVkxjm
CMzdaomu25JCdzsYJShIlQWGOv2tMAY2Vs8sbpqXak6RBakpEiqrEi6L2plYKn+OAfMgq0ZE0Oo4
VcOW3UUq93CXUfTSsabZkZjQZot7IqXANbXpWAjCPZgzbkva5qFuQeMUqMgQg0vWOr1KiIttG72P
vfTSBci/5KrxXVFgxxwGGuYEgnWbGDqAN+c61PDSTQn2MiwXhTDeNCCVNySeN//pquLba+jzaDQg
060yJ/mWakiYiAGyg5DfVgd9IM+5v8acAJxHdFzmTGCLcOB8TgnW5rxggbEH8AoGRuSS54BQYa2o
n8usP3LMj1Mlr0sWtEMb0TUVxBffpOgVW/+Lu/PYjhtp0/StzOn14D8AIuAWs0mmo0+KRiI3OCIl
wgMBFzBXP0+kqrrqr+quPrOdRakoKg1MIOKL93vNU4wsqjJxxUqdMonXlVWzMHTBam/iKvuU86No
ZqzQhY84oklPrhQF1OASRN7GeTEyVgMwTC8sT8Po8kn6lQUKOl1+WE2Iu/w6fEofeKs1scvELxdG
bDWI9D3s1vwSavB8HRDWvDB/lya9WRWI8pmTlmB47Mfsc0CoeXLw9erWBLa6jFBpm1UQ2kOzr0IS
orOSOOi8b78VJj26J0ZanARICLGhm6T66VWue/HDl7QL2vS1HN59zJQupI12v1lsrOuQbELUv3Kr
ByvuiBxp+zvY1YZVCqDuNBjKuXFHogIZAfFQvVjp+O4hLcaqzrS6DFYnCS6rypJ0CvKz8Tt4zkyi
tkVvEtqnS5Itlib0PYnY3k7ETpWYWM0BVikmnbvGZmAyed1qAAQJ4fbORHkLk+kNFReX4njCsCta
NpkktMAkgNez28Op9r7anU3FbnLClUkM97viyV7djwbNa9OPV/g7zCZhXHlUTyZzPHCQX+Umh1wQ
SL4M7D5Tk1HemLRybXLLa2kSzAkNFFfWSL5vTLvJps2QxMSBK6LP8YyJbxMgRzLXq20glo+oBJ2y
eyCjiuh0SwPoF+FdNTbxNtVjxNHSJ6lN4josMYB2RWZcTwqSlpif+T0QQOhe2TFaSyeb520Wo23t
HAIy4Anu+lF9OIV//P9aCebaMgz+SQl2+71biHH68Wcp2G9v+k0KFnj/slG72L5vS5v53fb/UwoW
RP+Ske2JyPPsIHRc7z/+129KMBH9K3CF4wShGwo/cqTzZyVYGAbCwSUhkIEd2OL/RQnmcDb/pgOL
bNsPbViHEeIy1z/rxD6+f8nqpP8//+H879oe865Ki/Wo0O5vR41JzkiDDwYxyZ44FjY4ocAZjzF7
ZC6+0PNEKGWBiCJsMS5f/B9RSvuzHrCrJInzT5fyN9nan2VqDmf514MLRBDaHou/CNHK/btIbSij
dLCQmx8tnikXTR24L3aX3jDdLzhlbKgfXxY6I7LSoF9BulE+XYZ/PghzF/56EGHE3ZAS0b7juvZf
DsLrbd166XyEIp4dbL3Ym1YBsyyKixLETwp1UpWIOwq1n+95U6udpwVo5Fe74BBL9q0ycgjNJYkp
R0Jihxkmnzbp7gN4N6SdqOeYLailF//TgXt/P3THt90oFDJ0GWkRAsV/E/mNS5hpZvOjJ4JtHI1f
dVAiYxUCfAW4Lp/Zf4RVdh2kiKUS9gpbZjXtr6+ZzVkOVnma5glRiLnWawEux94SOG4A13DlsfAa
rGCn6lk79tPspmw7I1AnDfCFMviYV8N1UPM18DkfhkhPmIyAv8xtcUhss4MfWVDdNiROBhE/aZgO
/iykCYwYVgtaBEuDqEuVxboP1ReWPlLnpIMEYSXeICWGeQmQxUdJiVh6JSFCkkIA3pp1u9iuJixO
LQhBGj+xEIfAbon1NiEoUY7qMUmskzUnykgMS6oYgDUXIjQmD8zTmYvNCSdfxiFodaneAlAhXLRw
h9PVIaf43AyrV2y9aLrycSzaCs9cSfPqjlaGn59UVAW8ZswOuZXQqqM8vuhljLKhSK5VIDBxt6Nt
2vvhTpTfkjrAYjBtKadiCYnPTT6jpDmro5DyhKSKuPH4lkzyWxOu1ENmgMduyMDKQFvYCEJSzdXb
lBGgUhXXga8+ShvnN5ET2bJYSbRJvXveTiNBehCc3RbKBIG9uLbQahTKbBpf5Ji0xBNaxzhiyZWN
uEFhQdzPqk6tn0aGcUQTPvcPpN5TVyOmuejfEMGJNLyXwDRti2X9MCm6C+QEewosvRjo4vXK/ekH
OKsNFnG3aFIvlpgWxPkptbT9aWE40od8CY9DEnp4MVqQSILpa+/nb16d3qk6xFyoeOtwKhKtgCJS
RU+jIDKuTb0LFSDYRPK8WYj7ORvjLV1yPWkf0WI+b2aRf529AsY0N61yuE16mugcS6yYuOfRSD4Y
RnEXfYE3cwFgqVMYKolvAaxO/bO0cftbcvliJXjz+zFahNp0t+oGu6L6Ymi5dlB4OZQ1/Qww/59z
eMoSPozlpaiFGhiuYQTWRSO9CCNcdak/g+G+nNgnUjh7F11GvwsXx7vYYSDWE118B2LPIGkal7V9
KfJ6pkCBe6YVin9zBklGzG1TL48Scf5FEjFS846miK2zU2HuO4KPz4mIENlNlBrT07Riu2Q5xviB
W9cUPkS7+uAopqXO6osvEz4AMa0MKw0u62nC1tsn5EuMNq0vhUHK7O4CrAoiag+d8QnYCtZbWbS7
sTEDA03OLlpJOwqSSl8UXQMbB5ekXBOc7Np0veZU36+ZcVqfeT3K9mVtD27gYeTRhjNUO7iCa/mS
ew4NpEm8uw79y3ZZin1SNbTskYWYqIixg/JVWgLa6vRSL15/oSww6nRF62Q3pJLEAWcnGL1ZBCOl
zqrnocLvMyt5Y1Ujm7LoMrd9xC0NQYLO03hjwwDoKxexsKTcGiY0xH5Ii1YzYLjN2EBObEWZ/NoI
0wIrdu8T60Xa4cfo4XVZEmXatZqOPD7hg/HXGV+AJsjKygVcVXNv1Mj4QID6trB/21rhoRH5oe1p
Z6mRhwRqRrTBexSUzlcwT5VzazvyvatYIopycXchz864qI6pmsc5v9fBhEmK0TDKgkf7fEfGgYkZ
PfVuna2f3gwPe2aOWIjmBvVjD1iCyGTH0FHwGRPOrsYat3bpSs4ln55OBTgDBWPNPWrc/LNR52Hq
M44HLopqaMIE3XZuntcp/SFpQq1T8eYIrDLPX0SVwnmyQxwFSQYMduKzs5c+bO9x2ASTN8OEtcHF
JTD5srqEJ9Urj4ZGpeZE33NyFps2+XYeIutkvJXt5LNnX1qVKVk+mLeFjobTmX1JJ44wUPVbVHYF
tkrFp8v+dat6Fo8xn4mkcgsecae89zxMYXTm7fqkwNXH3EDhVxzvtmii+7jAHVzCogdJ2EZmrbCq
ZQvE8JEI297gJEEWKGNfxBUTgUSNh1ktvRebBLF1gCUwya996UA9Mj7RZmDGC4s3AqxPK8Y2yKLB
uoi5INCkfx+wjIAj3G1bPT6eR5GImFYwjvouUvKqupAcB1YJ2+V2tmaA9wVtA7lWN9hwwp1sQUP8
Bj7syK4QNQdpjznzgOU3b24ZlWabse+0/1pz6yKXSaUyU3TTrduqAvKxl/qqbj0YFObfVKWuiqT9
qNOAvOKccEMng5mKAjismIpX5BF2xDW1BvNBugWDyV58881Lw45uLO4rUb8pltWNjmGeYmivbe6K
VyEnbFCFsTYwJdseq6EyC0ek2/1Q4qiJnAGdKj1dx1oxU67VBduzHzLmNVqRSsO1jUPBhm4s1K71
+OvgJjcNS5+fqm0n4fHac4/TbBRgFsDs7UgmuzFKf+Zpv+8RP23LBqKTh6WjjL1nzdlvNXKZcx1g
zYz72WaZ5J6AhrjM9/XdkjQjRDXEamL+CokA/9FC8MD3xSdSmlclg1PlEaHcDDdLoy9yh9llzYvP
en5ym4ZM4pas2ZnBtQQwL/Hv1YjFsZvjuY8A7xIoKKNiInNX6Dz2QkApTUZzzYSdfNdZdzyfCKF0
BcghcYCsQqtNId124Qdt/iwixNLMnPQvmJNcF+N6ACPVc3F/lSAOTXSNWqeOmMdUz7AYQtAuZSzj
8nsl4oPvCqzSeMxReT9qbFboU8480AUNN1HUu0xhKSvtgEJ29qjuo/YofYxKevx8u46BNMYW7C7s
vr0Cgs3d0lo/2JTQSSh5VMZ4KA6YeF0riWXLKGditTqeSDOtOik3CQQHkLtRb1HCbNcK3uje+T3x
liAtzGdci37Ev0pViOgbJ84vsNsBOKC+Eh6HkM9X6RxgfW8eWRcj2iT32ouh4Fm2Ej5MBjBVQvgR
vjQeK2xFLijEwNQ962ckoVgU43wsVtzvdWxK3QtgYSAFp6RjJw03p/wMQpZWL2L8NJlVUWx8st/Y
eypKtx1L8FK734buGCyYYtlB8gAMbMzEu+Wwmjp+lmfzqCdlleteLJxk3STHdMSU3WVWtjzUnaBs
+2GRR/y1KYtSJlC9YJmRF8l949u0aCsGTN1XH/04fnFb7MvbjMdcBFzXnNwdyg0t1jt3fO3NxJ7n
znUWNgT1zuNyGKeXYhRgdPozLnl0Vkn3QswmCYM5KXWH+4FCb4PA+TM031/pIqJ7vcHFbwJ6qU5j
V77lOfRd672cs/bCjaP7Jj+vo81pSFL7GNDvlj6pcGNJikDDOmR1MIbyFNv6xiZ8Z5TXC5CZLfHl
SxzGao+XGVmklIhF83YefpGWsOMseu1656/t92qFIzuHt4GZVM/1XDNXp3MZlLmv5YSb3nkyzp3w
6VyDnCfxvGdxdXL7IRYwi8YCMzS7IGc9QUHDrRxHPAzxZoRUzyMi6vCJzsZprvu3HPqQ7x50MN/N
6bNQuHeslBlRwupc2SgM4r74ONe+gU/eRgybNBTWdaW16Ru0hIeqET5fVn4im+TppuAu++I1Ynuz
cTQlpG/HVxmIWeYUb2ncMV/65LDE4O45ERESZmZ3wu1n34wL61/ITjvPe0IhiwFJLCXqaqb/tSiO
SesTo1yZaiPsNnPgvMaaKaDD/SjtvbeiYiGVi/9YRsVDnXOtdVZiRUiT3odLiLmi7MlCnMInjNue
5lowRw7+9bB4b+fVcbXYuCLIvkPne9VSgrOhQGyXeycpS6jCVDVNsP6gQNkGpoovq/jJTThlc+7z
lOJEqk/a1A1RhV1E0vNQNfknVSLbENY9AMh0s3BCjlkCoqK5AfmgCGhvup42hin+k8z77tY/x4xJ
Ym3867p0T8VBWQWdesZ+4E8ZBqkZrnrmFWW2lQZk1iNVTD1ClWm726A260uxUrRk30y9gGLuqQzZ
dOuMehgjQuyxuDbhtN5iHT8jZtbvzfBWtCyY59u8pg/FuCD/zZN1T6/jlABqW7K8mVLmnnas39ye
Y+3c/JAJFRz6LGr2qv+gZ+IsGf01K/80W6QtmAoT2uO0Mtudx7FZh1spj/bCYVUjZXtRnTQeA5Pz
sNhEBoc5JdLijj8pNd+k75M2o8Ue7+VPHEYQ7yCWWzqzz51QOmeJTvFAQz5lzV+mtJCX03CjbBIM
MHW5thQ3QjbhHrsX62hZ7avIvOfBDr+nUXQXIBspfZ6vxoE+VvrljxqTyEPOyN0D/TPFtPoJLw9k
5ykeZ7QlzebPNruUrHFtk8K9IuzyBmRoEVLyAPl2FNOUi2D4mKLSYABOz3a98SCGSSf5telskr1f
paCPKwWho3Aw8eJv+IDejELBJLIoLVw/fvZZIOF14qXRFyySKz6gDa7cJBKjBGtJf1SZg4tmRDRa
LLG4cUjzSBNxX5fRp46DBRZouc0LuobRu9u0sPyMsRhi8P2soYDO0BlZrG+SkEqsX0tcwsjCibqV
h93DwzwDFuXKLN+RL4eUFPFTYAxjNeRU21fRJqyGRx7G5uospRwCBZ9/LkFWmwZDO1r2tMRm2kTQ
giHlRwHuXQXQ7tV0qsu0Ibq6Ch1ybPy7P6Saf+g17XpGbzC5K7lrSZORIYYmG9cYnAwDD8tGfIxk
q+nF/p7BEOOYiLW7kX6efznGBCI0gZMRdYXEttTZfasTf28vI5obCjF0DSQgJgLpaLEuKEnP8trz
H7bj7rIS55M/fvXrJSEKcpgLhmVw/ierT3mj7WbsgGPYou385485v+SPF//xYdqwIGbzx/l357+e
f/rjd9H5k//45R+v+W9/95dPzaoapAqk5rfTq84nqWkqF2iLfv/u8+H1AVFcw1Bgi/KfRxbb5VWa
Y3HvVFaH5aL5h2KIZPXnixL9aCLCREVj2rcYIqfCt4oeMxyZ40wiYMR0RkYs9BT310UoMI00f08C
/2FUIU60RhAcxb17mEi9x4pivLLTt3EIhj3XkhiLEQ7b3MdEj6Ql9lkBnVIgg8G/4ri9q/Mvz3+0
LVwGLGWsjZcIuuYASeziCuyJcJS7Sso8vDr/xHQaXGXKxnJucI6e058GFct9syQu0R3KvSJOwL2K
Ybu6S6T3Fs7du75rPwpKXxWz4bhMNETieWT3hd+O71Ttzinhx2EvSkCexwnabEUqC71v7NfHBqfA
OBXIXOqCfCap6JJF8rm0/OjHaFR84qrr8DdJ8pAoEOjIjotMwPMrfyfz7FY3bOXRxa7Qz42daEtu
8xLjvuDGFqmHkOeG9M7rY8CUGoEEF/KKZ1Xw0GcUED27Tu095YV+ULoJNk5f31lhCTm2g/qMeUyQ
PSd2cjWVZESLeMyZ0DB57p2V0G4EwouV3hb+hEgmK7Zl4H/0cXFSAkKhEzojCvGVLQ2EDbdIapLt
6IWvcXI/29mDGCEyWIouUzMe19F9HEPSxKcSwvrYEm6AIdhPd5EfYR1gMt+ivdJThd3hqGFDDx8t
Pu2znslsLCUVojo02XDy8vGuVxBk8YK9SVKYjrPPxNt6E3k+dJ9oE9zWuNHrvmFTKqaZEMMfpbPo
L0hUxE7I2GJ3F+zalEP2GRBhGRwb7N6RTKE/GGCVdqVo7ucqwG/IoQJcEhR8XeZsBuUUxyqPDoNP
iKkHdwdsJ6i3bpd+mSvfp2gp5LXtwcpeSpR8WMtAJOkJ1ZrCR2+APx5Vyzc3xQW51giGWirQLOzh
v0TQ1aZEGub9cqcxmTgG+dJvsZHftyM2Z3II+L7ktW11tJO9vo6igcRGLZZLXXbbXk24PJn2sdBv
juxiEBi9naJHNwOGnqiP3UnjilZMN2oQ4W5QIbTjuj0qEVabymeTqeLhB0fAfgVbmUMh1LWHK0it
fXYjGX1jII0QM5eDhLVbRCSbJWk3cBh01LLick2y4SmPXFhya3Cjh20dwwCsi+Y7eBwG/YT3aXsg
M6hFJ6oHusW9+mBreEyU+yZZGg8FlViNYzJOYKRFxGjpdN7xVW22A07FrS4h+NUOwzsNds0AIoOF
xiKXMNu7tj56/roNJpzCvH4gWtNz3kKvhJ2UyHsbO9O6J1rI6c+83+nFH9ITMMKzH4eHUTBZ+Gl7
wp3gtnKCpzgGEunCmHqV2FhrWp6s3n5n4wqk4ufXo9V8dcipgNw5nlQ/g2U500WJpfJFk5F9Vkft
O8ShI6SDFDEZ7FQg1LtgiHKUNnjJDR05fslMCoF4BxoiMgwBlSOurdJnMNR3/h05ryNCZ/okzpSx
GGOB08c3VtkwzxClVs/WQ18V350R99a+Txi2+BX5zh2hFXoz+MBVOF0RaYjbUEhdfuza4OsyB1Dq
vXBv0Lmavu9l27Q/K2S42ux5V3e5KWpQhGqdd3EEjT9fZ2gSsX/qhOqO7SgIoE6fBlXdRjlG2sto
sMfIuZ+0vl3yabxambjxlyfAK1p5UOGEe3l4GfbQRWPYCSPOoTucvslpw98HbOEyJVcvLmz7pi7z
9NbFfSmfkbwNVXGahoLWueWMO9xcuusHoaX3iPIc6ZwPaT6NT/YQATYlZYmjrf/iSe95JpYiZvfS
9HpnjaTbuRNC9uhEJbeNtI8fjuehfgoPa9Z/j9dbr8qfWoJGmOqesgmJ8Qr218RfA5p7FzAYoOeD
97becfDJX9LNVeXOZEBY8BgoSIomIdoKZqsyPlqmwb0ch4xWP62CPGaPWNHrSzPEK0o/ydCHcRKg
rGGLU7CIhd78UPbph0BBkcXIcnERCseFBvUGpmx10SJeKxyclzGTmlpqFTl+5OkMNtFCthmq6GZs
vXdpsAwLhBFonU6JtcUlmC7Z3dq7qNbU0+A7b3Xl3o+mfO8HY4T9HtEh9MyQdpJ8f6NDK73B42Rn
9SSkJjGrdHUzKDra/asTl7s5sE6Z6u5DKW7x+31aLKYNvP9viarC7v89dSmD3bY71rbzMiXuQ+C3
+wTVhieSBVjLa/EnpizHQPNuJjOuyBP6AONR6gFWyUQGWHPMVvcbBusnp0xu3Gy6d33wAw+yxXZt
3KtGDtusrB4Cu7zpEmo1XH+x0kvyot2sDpFsRQpMJXPiscvgi2DPtdE8l+WKQjGdd3nXvVjkDFbg
EbWUL+bWmI/KCCJpmdlM8I/b3ebhN1kgUGpClLKdfo1D/2Nug6ee+I6ROXkOnktuxzir14VnaFrX
Xeg8e3H67vX+EfttrBMwUauIEHPK4DJZUUpYOJ9AvnMKDJN8Od2CwRNv6uxDIPARFr5l/C10sxVA
p3B6dgUxbnJOvoOnfFm+LEnJntHO5RbEU8aSpFyS/tI1+mKRa7JhWhoOJeQZx73GlpucUy78UjKz
ZQGmjhUcZMLkm1MIqFOi1Pfy9s3KR8j1qfW9ZyYbcpAlGVZQmR30IHTub4XlHXBgmN2byYJ53+U2
8oe2+DJ7y08wsa+UKttWqY8uIz+QYVizXGE1QNpj45g0GIjcyBFLVH9Rf72ubbz3nUKzsw0fFgCO
YIKcOyJ+GjvSxOqC0KfSCU5yqYlzZysJKFrdxEGbg4541z7wmhN1VxYP8ySvh5xw97q8o67G8cLv
Vygt8Vs7tz8VshF/QCXUETKzxSa5rSzvel5sJDo1s0E9mC6T2g7h/N4X7bvfs+rXkkFoF7RYPUBl
dUPOESb/9NPSBa/B4Gbup89UKzR6jnvRezizxbViG+Ulr5PFWJtWh8Yq5QGBQrvJwq6wConOtseh
uxiDtN9wOy6tIH8WC/ujtnIP1UzEapHW+MnNbKmqrnyRkwiufQfkOLe+gHA/+JZAaFGy0PszGK0L
DUYu05WTO18WiiSDvBRb+A8AymwHU3TqC8aXsKSu87mQB2Y/uJjxi0eExWFQ+nWsBXkulY3WY4aC
RQM1nbml2alp1ld7rqfNULOmK2xg5VQdPIsVGx9Vq2m+apcxMuXV1zECOC0EAZd1NpGMAdzG4nrr
LoIxPxE7gUHtSFzMJmjw+1ghPhDZZj0nJUrtqmyfLb3c+ln6XNkDTKRg3ixr122GyZiOofT2Capd
3PsiBjcJTBYBHCM0Zeyh5ao/owhchUzFSWwgaT21XnSaqvAZK0lfFPA2qa+p9fwAVAqXVBwsoPbg
1n2YEHZKV71quHqkTobOe7vSeeW/BV4E9TqCUmKfuwkbPf1o031H6zbtIYdu6PGCiuGlu6k8vOOF
3NhTsTNvC1m73d/+LZuJbKa870pg9Jy+E7bxPQPE5it8Pt58WtawE1fY46TfO21tf3+rmypmI8gi
5iURvau5On9d40VH8xFjTZ8zJlciGHcLH0clb/7qCuI9M7JbT+ZzSasxyTnnF8d8x5iGKE2cgpmQ
o5pF/bJiyZEVhL5vO6Q/Cuwsqou9w4KkUrip/CysfHf+2fwb/6kIuQwjRyjUHeY1FKlOO+66HMDC
fp9QWFkQk9Pz/xXtXXYV0HEOZIzwPhQ9vN+8RDnB3vxsHkeMmnDcjG473R+xVsOx35X3zEPkG9O/
H+xPc2D1sBS0KIF5s+lBEecoiAEfeIeTw950MfqJgHDIX54PCiaaeYX5PoVoIyU50xyr1xttYRW/
iSw6mi9HiL47nwCNa1HMl/SSZxSv5uPMcZmvtczpQL49nzuf0XqHhN2WeXca2vcdnWynAjHhpd2E
C85vp2cu4e+nGnFU7kw1B27WYgjkI8LNaKzBRNwxf+/bnNHG73o6YEtQbc3P5jUN/X7bf7fZtsgG
NIOX9sWvl2cmfZOUiJiPKwgRDRG/OuBYIBRtGuzNr8iBwf8nPJqXKHJD15EdCnoT6ZQf5qNs2PIV
xGQf0H3punfofifzkeY1UXNXrvfmFeaY6uZnevf7QSX80hxw0niX5qv4ittJ58zUK7RF5/x15uP8
aTzyMQIvJ7YoX6L1OKUoGyE3+nVzU3Xf8BdEPFvXp9kFWCRj4WoQdPVqGLcYvrZb8m9o+YrsM6DY
FjxV+YRya7V8dUgT22K5X07nBr4a8k+W2ydrZrhWXrtf0+opyd3o2q7s40jH3MWRJMW9mLEEFm3X
DMUwHW7zmFg96AifimzeeTaa6cZGG4TXu4/lKZIyB3pITrzV9xxAj8XGfWC38F7pGWOXILg/0yBk
y0DVKJwNfDuapohsn2TTz7QhyGrt+gUXAkkGGhYUKX6ZlyKpHxtdP8VrCFsHTxYiTCbghvKqb/SD
+Q9usbtThiZmqGC4Qp7cvF/3eu8EWMasLCIXU5p+2rFu9lnwYUUYcHfe8nWIO6PsB6K2M5DvlYrN
E9ANRBc8izV/FXUQXvhYEZdsGCZkrVq9Ld7wWBDlg+AakN136TaJhTVDarZx9mUw194lNq6oEHPH
zCiglL6i9gwT++kMd4cSNB0HwmBrbbuqurFMv9IxHRgAO2LTJP2YTBzRVWTHqCOiB4yV4Q0ovFTL
aRjxlMrL5jYpKWx90zKzkW9c9HXxITtsMJqE3aM7cfz1zyZsaNaK8hX+xM62BiommvuXGHkf7YoG
kptB4rUJ9BnU11o59c0kkbvGmPp2GHKgjyxY39E1ydF+VCWYNs20t7jBMHVta5j5NCkaEjaOrWCv
c25OUjsfsQGmAZICdLvw+jZDLA5rPNCJRSacR4Aq6FgOwm/qvQu13ValvFSdfd1FgBHLlKElNs1M
4tluzhA+OecNh3lmXjVQxXDPmuD/6X029yClMVi2Y9rQkwPvjaAdvDjnX1ybMMCGaqz9XedE3k7O
8YhEBvF1oDPixE1oTaVIATF959EMeWUFZIFPXr732ht/8bDEtbirIyFRU0HdaIXhscZe+zagWqKt
4t3bwVXUWC9rPH9k4erAyyU81pBk2hn+hV9gIj+7OI5pmdSXNvW1h7oMOgMkklk0dz/YCpp9ZQCP
kYcVmpuhg9X1bb6S0tMnJBBmjIvJ9l/KOcROcgI4HTGh0BF1y5rdx02zHLKFdwYkVHs2FRWMsCdh
mBkTc3Se7YeZ4F3DZDjUXvtU1UDN6RRYG3eJcW5wyy1RKeXIvc2+enET4usVPfpzt+5rB9O1af6g
4mxQoS7uAU7D9UCibzy7+L/QnEBlc8M+0LtY5rXYj1N9EilKxRhOEcybiCg0dTXG7Wns0xvHzz/D
8jaKKI3aspOYYoE6m2chxlkfAsT8DNdlvFA+cwCsX4SRbCIce7iJnEsnASecU9hbFa4UCAtgWZzb
qaaheGZJVQ3HQ5FH4nD25k/i1qHeD0ooIsNEeTTkVIM9QwnYJo1SGxsLSiPpT7S6NIVemV2NpOCY
dtG5adBhcG7Kj7eCggnbXjoG5m+2bE7eiugEBiHNHho3PMCjcu9gU794ORu42iKcuXkrdHOjScBi
OUB9TsohRR3iooCOAGmam6HZF/FptkcAXCTy6wovrhZUZeZLJjrR5PZ9LVXzhvX5Y4GtB1tRWDym
705yHW5yNegQDzC6ZjpkYbmPiW4y/bMzMWfVzMN86bUn4E2AFd8mS0yflj2aTNGQZDfsPUCRzD53
TsDfhA6v27x4c53qJBRjoY7SV2tK0RzR1HZHYkbKiRBnd96lw2hvvZgFf1gjpLcDO1B7/pom/Wtq
YCBPw+RBAYHPkuHIQEJ5clYwopoz7GaFHWKKgiBPE5bsBGJllGQ/IIgh/DB0d5jmZBggE6QCD7d+
N2HZiJ+4bMvoprLCvfLcG1noLyutb6BDBoivOYnM3CRJSBHzaLdrWqQvYSMeVR+1VzTZtlkzznhE
wfRAPVFeRr68F433lvvuhxr7dzunhyxWagDk5xdYcr9NETFmhLg6CHTPbca2Sq/S2MUAdMR9EU4P
KWxFl2x0aHhaps00duwe5BjuA3pSFc25Lulfijk65B5XrgvoaQfDZ52HT7/IU1P/vVaf1vRAjlot
x+uiNLxY0/IrM/92dR3MRRnmvWF6FrjNDRmugLhlQqjpO0gjSf1mOnbkfsDAoXmzW5bs0zQF/VC9
9O70WDgRYA37DSJAvQuAYLQSyn9g3HzBJ3tjo9vbn3tnIywRRTJ9N63fppkJqMnpfbYRzlaeozAU
I077n3nBAsL5XwjNju/4bEwwpQ8FvPN/ZwV3Lg8aHNjhGCs4FMt4borS+Q3DvN6ygj6ukEOPVQ+M
KMkBzNcIyQGPej5ykWqLrruhR9kDE9/Mwm64Si0hFnhiNifLMBmDhLIojoj6NH/zYhxjajhwXJP2
Kk38g5sOPil57HBsdZXjR04TnXZkZBp47dhesQH9siZct38+ce/vdPJfpy2IV+HcI3Nh/sR1h8aF
bXLeDke2aceSiWNendsogDxqsTRjhnlbqM9mmcOt63iEtYUO8XSO4VyYnA6fnRysAMqVBv7dYmg+
KUyAHZ0loluD721vCrA1eg9bMod1iBidq3deRQHYcCK0UJKxrLlp9ai7mAcBCnJsZZ+mbErNOC0M
sWkW3I9fXHtDcCBMCcJvu5yosl6RXWHgxwxX+S5bolSTmt5mxyK9Vj/bbL3HgV3+DxdNRP/FaOFE
XeGHJKVEf71oYRAWgbZEf7QyAQFOxU8rPcrAlETnXu7cPQ4ubbEzmfJMj6DrctlI4DiztLBhuQka
VGS1h11cbd2RErA/k2POtKYVG2x6/kvDNq68LoaeK+czaFI7fQAmff3FZpPiWbv0cVe2SIbckExY
cRXdw6BnFtUUbc4+SQGlzRP4z2Mm+PuYMSk+EhVGCJPxbxKEZGwLN8qS/mjbvUuWIL7xBNMFKctE
ZSX0t1BBncn0tpuDCeKvcybpWYJbmVWGBG7Y5PES33tqvRFtsGPyO64+Ux0ywF4ZmY8pGOZ2eZhh
GjRmUUkkPs8hV4YMqqe6rPhCB7gFDgTzj3UdVxM9Itx8ztQhL0+hzLGtKJWdoE0nqjdoruYkhEmV
zzA8yvmIFPuYr8uZh5RPsr3yesxjwhZuoVnbZOpEBy+Tl40hYoWJxvMKieQogI8ytuDkZMH+LN7s
GO5RsjwXUBPWALeG8+pKu0pRkBd4TphRgUp4C48bAExetjCxtv98R1w7+PsEFggX0Yqww0iQSfAX
WYg3WkKVCzaUeYNmUlOsHoYwn7euhLOD6M5ffbEZhoCltMWb3G/dbafTT9ZkNUJsdgf8kAynThme
Vd3iHRZVt6GX+GiMeZOV1V9JOgVcoH/1a1LqnUvpY8Pzf7k7s+W4kSxNv8pY3SMbgANwoK2rLhh7
BEmREkVKvIFRIol93/H087lLXaxMqxmbmctJswzFxiAYEXA/5z//MjbY81j2izmtrzKJnuGe7acu
ebCD/N3PWDgK4ws4CxtqazNDgVWWtZ656Sp5QxrF81qQIrY0IZ+H971RPE4nBBsyxjjZxUuOq4Px
NexjnB/qYfoUSOIO1v5iNHijZ6O99VtM+sjZIxQaumuWieLYMiaJeenrsZjPYTC23FMSD4mpW1I0
nzqwuqOY84zCq7NCihisAwe4s9t6Am7MTRwO2RRnu3pWHHzZYMmXs+ApZpims4keBrorXtWK3+bU
SKpI89r8PQ+ife+zNhFJzr2KSaUft1WcYWvcm2P0XhYYdqUCm5LuVReUUVHfeQYTzLbE1knrLBRx
q5XuAzrna9UXE2ryTZLAFlThV1bKZ9Wa0kVjaKmwoTjvv01IQkOyGzJ3gNI7hkhHgvYADHndrFRc
gUGNsBLgHq3Vd0UMouLfYCxFmeZm786Igpn0E9uMPZpEOPQJRsMo2F+XMnqM2vyomap9/FJFww+C
GnmtmB4icDayRBLhFgXWN45BxgnflDVmYmcOFabSdKJJU163nnzIDBi8itWlKs4u72xFBlG2Nvm1
n8coWDEGNH/x2wbVd5QjJ51ZDPSRbXNM4JD6gAgyBupQBDonZuyUmaCHJYdrI2/Gq8WGe+/U+DnC
52+6ES4OB0Alu+sgRuIkLe79sPoWqlWIrD0sb/rmMWnsb/oEj1vCad1yviceEQYAmdvMO+y7mqzm
c9XS43cADxETvcRvn/xounOFwWJD33PlTunBpSf3jZZSrqD8swLaIkuan+em+lwn1d2idBM9o+Se
9jjo2PyJrcQk0gkfDMDzbYg/QSuU8Z9qu3sD4GS0gAJWyntLUcAqgx9M51OcTNdD9ALSbxj6axvH
F0t5wNrMjHIS4msPhn/ai+TS8iY7aw1Joiy/TahKGx8hWzYxuGYy/nXIKusyQE9zMVmcpgyHSHs6
LYs/HSsbexJfEi0xrSMSa0J2ViJxPlflyH5iYp/mrPGdS295MjIP+8XQZADoT9fTsv5ws8X+kq1g
ydl4bcRowVZELL386sfYQ9GAmwgDQJwS+J5mXCDtxbip7ksA2T7BuDDu7M1kixG3gMDfZggrhiE/
eL1B8Ig3FFiczQol7elUHQZ3KnfjDEmzPMrO3Wl2Esa2DlYVKZ/EjjCJ8AyrjPz5utlnBqZMa+Jt
29kUV7Ox3tig5od4xNhF4LWHdN8+rwHuyaWDM9hq3xmDRSiMU68bBL6Y5KKFFtgGLU3D5t1E+8nt
3mebe13iT9AKWOIMJU2cpex+X2NsaGVY2xu2eb9anr2HvnasTWFvY088eEGF623/ODWEMZYrVJRp
abCv0ldRROcDXvVVnM3wFRvjYsv2AuVhPjbhalwSmcpzu77rG526R19DUccQtEW3TJJsumMfJ3FY
+Ejgm/roODLA+XNND34pnpImyK7nCEmsWAn7RmrOaGoxsSCrbgb6n2M1rTh0yvSYp1gKJjkmQglh
CJfcKI1NNSZYT1eue4lH+w4SHUJ1dZT6KIQktLQU3XsVwmEJq7KF/JAwUvFJBA1pQzfVJDDi88eD
HS3xyUOw7PUN9vwhrkEkdcLZrJJLaZr9sc7B6S2GhzthwePtYAhe/OKxISVP2G50ymTrXWpVhIRW
BZ9u7uYDYjPMh/v+OLn+QVpAKhl1J4OW+TFIzf1KatVs26+I+rNdOtjtxWn69jLH1s8Gcvq+mKvh
EtfzgNt5Ee0rj7jaebRO0ikZ5oASknnsyE0aMTZkLf4SRv5jlox4ZYYmdJYQ0VHhYVdIDylEepmW
e7dfCEDldIkD6w4rId8HMYE/aBA1Pn+JShxt/eS8cgDYTpQAQ6F1gOQ0HjorP0fD0h/MwqNLbogv
P7uG7EAyBBlwDFE26WLdlTCczhDsU5wWQrjHKBfACNFYn2kLM0QmZ5+Vmo0HP2L9GhFU3uOELGNj
yx5H8SS+TWCIU6wAgdKMJVclpVnZWWfNAM46lCgVEZl5TAph20XA6jI+aglX1ffsddn4HnnwdSCs
YcalSjWlzYBe/ZrH3lenWDE20XcsxOKRlTjZjPOivvs2RrAdfcZ9MLnzZ39hmVrnfmsqPYNbAbSn
Tg/Ks9PU6HyekwP5pExoq/3UZj+WKLpoenZp464pKaQZ17WcjIjWJg9nJF/s9VFqwrSCiNawuCNx
A1IjPhLWrUXQLydpt1mHgPFX96DrpHZh+5ii4kAyBQlDSM43xkB3BkxjAXjjJLbeq+1Tc8gRv8Dq
b1n7+StSUIrPawj6W3TZ86SowSa0c8r09mFtimfFh1Xsc0/AQEfYxCgRHw8kAQkiyLBa8ScENSdV
d8uuTynt8Ur1BDWnyq+7EOymR4SILxMy/maTkSWegiteET3MuBfqc0aQ+5UxNLRW3KNFMmtUm1fP
mts/xnTuMtnLHIygyKaDNeDx2Ceo7YsMNz0R37T5VO1V4pfSbGmC8NwiI2hNetERnv1ONijLIFK+
izqCU9KBcxaC/hZvDlyoveJs9ShfU7K8Oeft42w0mD4ED5G7Mqu07+hu0YZ404MLc7fIk/eV2EMn
YgQ1GA/ZDOLgeWgH2uV59GGo9Ljt2Etz10jnWC4eQhP3qBtoqdjGQydxCqs+TUWH/1kHi6uX7SnX
aJrSAwbGqQ3bOzMHvykisiBUNNRAsEtAnFEuvhBfB2tOqWuMFDzGbILLFBMH6Ylr14Y3Rac/dihf
+DeZwCoXiYEig1Bsqpps34SgaDb+3aHIGMggyYjCtzGeqIvVN2KNBVgkZeRVate3FNF4Viql2hzS
n8gxf5JBf0iT9hvSNHyreJOXPpu2ZjqhJOKgO/ICoKs4M9VTGVEXeQgGBNnqSHSL587AnT83nvQv
iEjz0DxuUc7YKrjdgxLtOKwPrLbNk6o9NX4QOlQijRttVX3eNe2XjNE1Ihlq3wLQJk1p62MDx+gW
xz9/kp/zRdw2Rn+TSFjQYQvTuWuDBzNKINUyv/UC3rrArBHOpLcuuaoQ5MElB/dhcvN4E81PpgUf
2pa8Hf3ExxO5iQ0PgScSr4VJ0yJfAbfg809KBIalIp+Q9+aPQbUj9ju47pUUlVhqfrkpODSHOZ1u
EQ1eIpDxjT9Gr0Z0U6E5B63+aorwvTZWDHPgT1bIdwitr6jJp/VuKjnWcEkjpkey3zhj9Sln3srq
g9SF7KXEiH4QH4CclyqVDXvnLfJ5nZrnY7UE382ieLdsxALqvO2t+N7zC+IJ67cszE6WAkAKkF+q
N/OULe3rCHIq1DHO1L+1HPB9DNaeQ8QmJi3pPoq1Cs9rW58KQS5c7zkmjcZxMjh1ghDLYcMgSXYU
iBuHxjm4MWxdMafvGhHxYTpERthtJEDg1mHoru82YowTR+uLn/kv/oyjXeLsVL2E9cXOHH2SXRRU
paVDVfRcug4KySEbAfUumVK//1rLIj7oqUqfgzl78aP4rYzxEhv8GiX1QOamDMv9bO2XmE4ekjjL
YYduAiOYWUwU1SQfVAMNjtLcdSq5dWzkXolWVD+uWhJ3oTGiJuOXEN3WwJ9ZqoVWQenrU/GSZAuC
QaXw0P1RHbNrRzHZBuSpEYwaPGjhlFZgWOpL1SzG15KUhhI5tQbgNG5ta+FEhyiln1DfYKgArxRH
wYnCr1A4szORfis4UTOAyOMwYwU1Z/GvAYDW55joHAmcBfKXI1Ra1XU4eG4m3X4yT62HNbeq7EfL
cNA+33vBLTGMh6Iias2Ce3JKOqxoOs9nipPk52SJS7aWr4Pj8WG4l9SJTpZDzpHoJLmknkc/BvEf
ka5xO67e574uw42rVGVGj31QJ34uapXN6EGnnlxeo4V4Tr+GnsyrOYmw15z3dQyl1Uw8iQXiFqcl
/kgFo5jJwk5UBjvktHOOq6pV0ugXE92ePgQnZcWdwua7E5vo0zm5jdn51BEyP6llPy1oFhsH1b4E
oDU7ioMM98AmxAdnsSBgoLoY1qA8idqUeNggJEKscdYC0Sk6Oi4htX6/RepplFhx09XoJtce0e0J
eT0YGXN20Pe2qL4LfGOiar3tJk5UrboNJfNKt8FdWfwYgvkhwFFt2zsI1JK5dE6piYNN5r1WyCD2
fSGv6xIC7SIB8uvFFKcq/OFUMdiDaaP0DY/apgPXQuxSncc8cvHcnkaEJQrxcSM8e2Xnl9dg02cZ
oD2YWULbZXqvMgP+p8w46ap0k+d3aQJLyKdqqpTEUGuWtfIkXpsTK9pD4DTf9chtWdjr/H75vgbW
dWqu92OxYv7rU3F0QaZYCuW2CdLvGrZCKcq+iqEPbvefZnjbUyUf+mZ+JFUal3DvYQrHG3IBD77q
XwegClhjaLaUr0MYGdWuUCovNW72GsSyHLzuJw0Tv4bJIH81rjIgn6SCcN6QlM5+p3e+tG7vuoHp
MdPMvVIg6rMrE8veabqLX9pQlzLse/lTqrQ5BQMcurC/ylV51/Qsz/qUK9RERg811KBoGH9Iz8IP
G/LuIV8ec4fevefLJdK7xDVfy4Hz0jDi/eixchKM9xwp5NiXcF3NANqH2pL9jARc3ID0CPPXSNpq
cTqXG09poobVuA4N94ue9OrPEKoFs3pMjpqWYX5bk+QimU108oFBEzuLqpEwqFNzLeRy8K9P81zg
Kwxmb5jG2+iM3/pwugcOY+CQRek2PiYepwdJl67+NhhtUu/0eaExBIMBCyMfXhB88rCY8rOqmSFt
Zls9udADrN59Cf3+i9YSBUibSSchmmFNu+2MdRdA4vpI6jiUhjDel9TDYI8cqwNoSJSJu2HUyMtn
QFANCcmc9SRsahCzpyrQoOq8XkfqC1kP9M6qlh4Efgr0oCejLe8CX2l7WXitnMW3o2bCVhHGA2xv
CqH5KNSO50P5RMqd36l6DIutbYF1jdIL4g2hsC9VaVmUnvpdTmPnaaLu9GcAHy3xsr7KlQDTKDOZ
S3YGuxhmV1Q7VjhcFid6V7O+JIafsja39Zge9Gu5aqq71kxS07Z5oPF/Lw0k0bMhzz6fPOmgCIsL
+gi16gPbHfIuOWgMaIZ1ovHmObIgnDKTUFMX+GfexqTaY4Jb71O0h83Ur3s1woRqxszL52Mp2jvk
zd86mtu1Cb4ifWBwAZYBo96+yfL4mz6HGsua9nJuEazgKB9Vy87vUZgojxolifPmiq+/H91pIa2v
BPhKzSuN1xyQAhVTcEBbQpmhzkx/zJ8BjvDCwktWuRsMDLStZd5lFEpzaqs341GPONYCU4La+7LE
X4c3d6mw/nXYe0J5iy7nuaSlxiGe06JjyNuU+buQ5XNSTHcJOWSeGVl6/u3IfSPgHmv9pOGzqdo1
O2fRldeLMhMoZFbu6/ngoAeoHPoG9WVdEmr7XqFTqmxhRpZsl44gYKUqVPVcoqwQCJS/65UCUdNG
XFHsib0HMm4YakOfQq1pHIWsNh6qoF2ZhMDGKd9adWIx9jm7s3NvR8zLTGOZ9g5i56l2jiKq3jVh
AIo9M9Oy304i6rfPbWtYMMqLu2QdKFAi7xktzFG9Zax038xg2at2JlHaWqcr7mJJdayG32rVS+th
B9u/pDmKxNU0568Kg5wGakit4Gb/eIzw0sHJge+1nyENNtH6qDq9Bvod0ImuoXuaPD/Z6D8hHrGh
D4g2aypCi9z4i55g6O/m7IcP2tciQ2bNHgn7t4+OFZ4AWW0Om8y1n4OFdinnvEoq8HQ/Wj/PBoOz
xubt1oZBtCG1jV416gwPMjCaFge1OS1EcxVZzecl9xo6Xpq/gY8lqNHHDi7GrQiJ+VroYgUl1F1J
0ETpx+/qHVW/LRYtHZlSdHS28sFjkSocm0yJVZn7kSwFgkxiRr7XML9JY4o/eFu8DnlyI6mc1owS
jdp2n6cJquKS7w5jlUfTAoYJ0YgWBMfjsv3UDAhwJUCHpwoJ13Ys/DvWi14zOqVLT1MITRn6ySt0
LJewnffA4jsOl0aPYfovWTyVzTxIWmcfLNfCYan1gEmrmZge5VWMpIJuF5M35XwBTMR4RykcirZ/
Mxl4EOcYbPBTTtviHeoo4G5I6IgVgKfQgTlKcOsSOwuXLEUDkq2wMcafXpriH1o86zUxSxN+3ZDu
9TzEM1H955KREiWYLjPN2IfK7/70KyQQQ3GdOuSV+H4ZnplpkjZgeFuFgWvLAj9x9/RRt9qqwFKi
+HgB5a1cxFIFNaQ+f2IhEXAA82JiXAjlJ3itai9HMg+to/V2nrJw0yUtLD75dWk67P79rxpM0DiG
0S0RTCD7izbHaPMFtm3WwfZEDzRmLKOEc9BDC3mO8+pexHxzVjYbz/ajffewOmzdZFiDM2FiPtTv
i4MBUmYgPW1c90vMBPyqNIh26fkOlCUbuxmM1r7KjoOyeSlkdWMMGPIzpnzxpzetUg/xq+ysgPd8
AKvxaVKxP76OUer6/shWsKLrCia72ShiQE9HBAxPmNPIAo+P4PUcsw6JsGG7xtgbc+nYGgi2I++H
6bspQR9Hyt15qh97lmSFrBQYhvJtPDZ0RjKA9Ad5+F030P3afRFieBwn7HdtPp8sywkJQTWM7L//
ZjC1nQaxnSei20Asr7qJBkN62VtG4MuSm5SAeI07UlF9FVAPu+z7khQvdswSwXRu3EyryVoHZcuW
kDMMRDpJs3NqiFxT7l2S0Fyg1Dn3hWJ85NN427SE6i52cuv4cLDaFR5cochTdUTxjj1nCTi7G9la
osVziDgEfWtASbdmEG415aL3fDpPN7r2KFI2TcB6HK5vksIWbg6ql1KWhDyrJs5ci29FgxrDbXEB
aiWvN6fuljMUYlfm7TR5KPbg0i0R7WkXsig5eU4EC5kEzLQ6a3xJ+24zJByybJ+FzUDWhZK7UTu5
molp553EYwBCjGzP1MV4NxxzpwEUPuqGquRJm6skWXNDXusXtW82cNAB7ocLDlXIyFULnzIdkhan
eRflP6vhSS+hej0r0+fEoykQNVxK5ykPkkOYgA94GMRezW17I5m97mnzn43Y3VlFfR83b6M/vNQN
c3U/5TPLbUo2PHGzzSwRYIrsunMUOYmFRluFUIzXJKtswF+fVXdXRsHRT8hIgqgjSg+QJzo067U9
xsoeoAOvgb+8d+rgYhjhobCyH9qUozBY4QoFTaMhuGoV6SMK/YegpwILBRWYz3Ku0C+JKYDmdExr
fJ785BuMQ8C9+UrDnDWjng16wkMwyuSojaE00wsjbAKJcZJXxAE1/Ms8SLR+lL1BeaIyCofwymmy
N20s5HrsKEElyF4ST0PqvKVd/lUZGKlt06wIvArILfer7gYS5ase18H2Oyxd/bT61EG47hDtCCqR
DKCcijM09rAtOya7sTr58MB8QKJ50gNgSzKxA6C5coLgDi/ATyF0vx2iDJbaCM57T6AKe/E8U95X
GDIxkgTMG6VysKI6LBTFb3CKGy8L8BUujTcNDtuekhPPI/AUCbQe9maVy+dudTDhy5bIDJoDGERE
15jM5xAVDfsR8hse4HyfGIyOG3f08ErFsZtB/Ochhj2r3n2+3PB6GEAWfX0NTHituEqoF4669tO9
W2XcJgWRuD4zzdxLMHCGbJ9VhER2ELMFBk1QdJPD7GSHPvWeLJslGbbpD9yaWeAtsjw7mxEpdYho
/c8+Pe05Geun3sJIlfHOJvD6W7hmEOGVlZjq0mZliYTezyH57LvCfLFtxTrAAPxU8HrVPRBYRVKA
ctnpldOYHqMOg/3qOmW5HdzX3J1RFCo7CdXZKHQ0YQcsO/wYxEykieo+cx6WSj6rqCAO1JB09D8t
g0li+gpVQNCfOW5zxq2TZbSUL+qESAuoaTa6GlVFawJc1lFpyTX53nxKWxqKQv2hsaoA+uGTcfTa
otyFs49LiNXda/+ubGW7Tvw9vHmfDpBYHNZI7MqhhneViDmXQ3JyF4TTNiOrDaaxAOveg0LH10q+
lkb7ohytVM/I4OMrmhYsg5s75SlSJe71CugBiEzNODtMT4Mv2JZ+Q0WIDpOVnOWOdeWuWM0H7X2Y
q8MnxHQ2DXPXZGiIO+VGh5MIQYsCmm53AcR80SiLNbNyxN1KI9p+rcD5EZ6SWxUlYqvewmXNag55
/Oyrc7KqQsEABRIMrZbIies09VRdUyhV46nP3FW566keTGNPYBRnQfWSO8VPofBT9S779XpT1P5Z
Yh+frt7PYmqQyUDRNYv3RXkeSefVTuZ79fEI18v2MeNNlnuGAR7fQz4NA5CJmU0jqQ/5TJ3mMxI+
NnTGeOphmxJtRqVx1ajKSr3NuiJWcLrur2fJSa/ditSzF9zhYItTMusOsMdeAeVxdlnUQqF2cDRH
WY/z3jCnkCRw1B4WQ+k2QbaFsXML+mG6hmd0yd/djoXXaD0KbnxqeCdWVWr7Cr7H6/KTN6NXUyzP
dYBx3Tb+Z72TjLB8sDsyKeWZ76c1lQhf0e8ehoUFxtROGOHZxhI13GTl8F2tNXrvd8P1VkA82sET
dZa9smIboONc2VHyHuKDceWaycWq8TZMyvpbX31ZhPugHaRU0euJ9TkvA4zeaRjLSSRXaxQ99bdm
F3+vDfFa3zv7zKmwpK75QFVVoTcbw0cNuix7KJF+qEpVhV7Ytx1mCVfOOJ7Scjohk/oERf+xm/Cg
R13/UE6f44JJMpKIh8a2BYNE8hcpbHR9a5SOsSnCq6Rzv1ZtM/1C4ywLMMB1UTbakfjFgvyPn/N/
Rm/VXZVjiFF2//gvbv+s6qVFO93/5eY/Dm/V7Uvx1v2X+ql/Pusff77JD/1+0e1L//KnG7uyT/rl
fnhrl89v3ZD3+tfx69Uz/08f/B9v+lUelvrt7397eUVLS15m3yY/+3/1FIaxaUNN+49//Q2/f1L9
CX//2+Wl7F66f/Mjv22IA+cPMhikdE3fdZzAtuD5TW9d//e/gYLbf5iuY5uejwWn47jinz7EjvmH
qf6Tnh2IgEc4ho4NLP7734T3R4Ai3vJNRQ20PCyK//vg/vTuf3waf7L6NU3nz0RDk18gTAiplucK
3/a8v/jskljt52k0excrDLG+zE0EEYN5LftpPq/+ytqQYEC61OQyDc14SYa8OTvdzMImXR+qu/Rj
muikAohOyCFQ92XqOframMAr/bhZ2XDY+xYeo3paGT4noVOfoHSUZ0v5n+hrQl1rh0GcyPj4uPvj
MX1frp1HPh7uqw47I5FdWmmT3h37fJsTwnxd1FzE7H0fi8ra59jehY1xWl1q/8zEtV2wqWz8X74o
XYJpn425IwZbDC08qAxtYObgt+ZDGc3z0XKM7RQb8SVnkdx5nqdql4bJ/xg71zhgkeLcIoItXPOs
LzpmPDh35k9WYSLzEDNjQZP3m95rq99HNeYwet84WMpOxs7h5fL7mBj/+eZcE63XReauW+dPMgdk
deM+poIfbvLO6wlwCs8ETXQHprLzWV/k7N4I1AvYCCSH5KEkODdwyZG0McvRF8ZqAdnoq6451Mec
vxleX7cNRzIQPg5DHwsC/t9HpW9yHP2+MyeigrHqaZQ/zseFvq+vmInhAXIsU3h3ALjkt5D6k7ro
dyp88ZEYMbrbOQaqSOH71B2eohvoC1NQjFFJ0hkiS+uLGtl/nxv7dYy/zKx252p2YTGY+8Rq5zMq
ZXiVMSqaeDyTeIB1CFLJ7bAKNOdrAn+L7KCDT7osI8/hnOBUOElRHWdMRcfgHDRg5cJKx105EN0m
qrDamhAOoX6t54T5t1UkEq5MYJ6dGlOMqiERswwT5zxZLsqNxvqBdeN16uNDE6LY+nVhD6jKTB8V
hborqTCL8of4Jq1yH9AyhaujL8Lkv69VizuShfc5XB3ySxZyMzirkhV7aiyYPP8kvFMeDHs/RnlU
shUeg3TYBSFDRzQPJB8aQ3eeauwAs4rBDDL17hxjebXr7eA9aAimTpMoh2AEA6T+9eyaSTU7pnqm
073N3fcQmXtniuOYOswMzeHeGXCxQQ1g7qzR/mmAjvIVbedtZdFXp2k/nRvPms4DJkBbRJXMe+q0
ZsKr0HP1dnjYYK8bDJKqX2+Km1n13qzrz3/528uJXKcolPGB0Q1OxBP8jt5oWATUhb42qHMTt0mM
kvRVolchAJbucZCbQozByUmM13Zs4r1RXCPpDikZfbJ/O0gaDa5cW9zsqMQIPwDvUxYbBpb/8Uh+
I9IhdwuW++DNKQnao/TOsh2VmQ7J6Bhd7uOyOWRZglR13s92WBy7fjLPE+OTM5EQnUnAjF2W9XmV
Y833d0SqZkdI2v2FADu+5MDlKv/BL4mMho+MTzZo9lWSxsqc1J3gpEJQs6b2zOiP7NaSlaJXN+ti
tnZLEb3gFaH4NXV/tpGL7Y05+hEtfEGZOxPj0HvJEcLEMRvhnHWEJGEOrEhSOGhYvH9nSKHNORH2
72v6Pn+yRiZa6U999vsN0VNNk7EarKhJmYijzEJ0QZKFa8Ly6hgONoLeAxnduPNbEhx/HVIGw7nB
nkWvQfouGZDM4hgW4RA5cAVmS0JdZL6y6brKHIqsTVl31VE2Lvl0JR+n/i78uuo0dGKDNx4hibEh
0C8HZSJ2mQh7XGKI7Yns02CvFCcoFZwtgSXUyFkwn9NovI2xKaaGHhacVq1tIvy7wKrtnX4rHeX9
6NiXCV9bgHi8Wuz7tSCFsMoW1pc42Jp5S/X2z6W3jM3L7Hjpr3XZj3E8D2nmrmSblEfgIOOQRdO9
QYIfTDxsGuv6JsHubVMng0M9lTBulHKhR6uQLaxJBBlQNls3bZn4e9PBC5PhbOCARmoZ1wTN1wZX
9WMxBCBwKgnMCsz2HGP7ftY3Q3t4bcxqIL8YnxY8ErpNn8Qse1K8LZmwdlVS5HBKzOxCuNzACedG
StCR5g2VnLqqL+THNbtLd4jJYjS1FVMnD6livCQ1wjKBB2TuVCekCcVlNfPislhDcRkmr6ZtxCqr
6N0JfS7MwXJh8ZjxFDqFBcLtSC0oPSbxZzK6V1EEZ9NkhWUC6u1xBf1cdgOjPFHBEvXviXg64nQK
vR5iF29BV50kEHZgq71A37d4tb0NcvxQiol1vvPlcrBM9yRLFYyDd5GFW1QTH/BFx51ukqfEy29G
hFnHaZpXXNAYhSwpcEDohNu0W2B3YRq/8zPr5Ntw1zDCODQ865LWNh5IMGMb5iUBsdxzjd9EVBlg
D+rzKVrz9yelb8YUQgch57MTbIp+nQ5dNHye6X1Tz7mF5BQd4VLQUve9yM9BR8YLp4C+KP063Yu6
fBxU7Fyiyp5cFTv6olTX/LpITy4oG8AHAMavBwIypTA+L/K3dp4+FQhFr20MhDdxH20yGzJA11qf
0woxJ6at4IckMw4IsOt8fEqiin6T4k3AYttMxiCwJjbBF6ydv8gvJKxZB2sS5rZbsDALEcbM02Pu
ovoNPay7sulpyfJu5w7hNVwdpukxGdSBOqVR0FuxICvVbZ6K0XvAiia7io1uPWB88cNlBNPVnB6c
jCAEyQ3OxrkSIDEUdexDTmYd/MvgsbCS635al6MnBNN08d7Z3m21rO6JXnA3j3gO9FayPrYB1iWR
M+5RKIcs0M2jh9E0PNFH2c/FbUGNJ8gXLpMcrnjKML5Y5W2XmddmUiGajeJnWWHltJKkJqifdmTA
kBpaFsdUruMWt0Zygv3mmDdq4CT7XlF1tlVXqX3gpWYAjyC5IbuNWc6mx53tiIWofddAOcTk/Mxv
lnFRfwoT5s1ur3afgK1lHYFMwxmbNSfw9lCFBgbsY4e11BQzdSseEiRhMDwmEoTX2aJpI40We34P
GuNVkBs/e1N4+zFv8AROPaBYb1FmaBjqea/WyL9J0D9YFshdP2DoEtVIPsvR2qYrRUYwr96uwCcJ
OuUhGjtOOiu6zPUpZH7B8MQrrxKT2WAnvi3kOd2PRPptlLfS7NcovPPosszPjVvFxGQhC1iSiTWt
q3DTkZ9skuJOzrTw9gbhi1+5Z6dHhQOHF+eVArGOuPNQzXzOlP+FLfJ6PxTyJPxF8fNN/NVAgTwo
N/Wc3swes/GQwmEPqodOGZGI3TTwnJc1R+BNYh0aE+LI8n2JS9CmKj2xz2dnG68Sw9K4/D5Wxj5J
UrY8+vFSthYm/xBnCCjMt44xPvsD+fSoXx8nF+kOeN3k1sUR+87v2VIwH3CdW3Tb4qq78WwMBByR
kZY+V9PNQCZAOYzIUBfryhR+v7fW4HvuY78TcKTjwxDdZ15yiT3c01jp3Ks2bu0rwWQVPvQmrzvz
uNKEXiVweHphZZsqCxZIQTx9nnHjcROcbPh/SuseLGTn1lAs11R+9XC52tZres30nZK0QzZQEyQq
JrFCnB/vlyhOt3IBCWkJUZ3d4LWLWhZCByjHQUpzAPYyD4Y5My+ajnPofRrTKuAsxkU9Lxwy/Rhk
9JJYlXqYkfwGKM0tF/wMqQdDLXxropBY7uoqndBoF+OXqnBfDaM+1BZ/uNn5e5GnuyionqK5/AGZ
hMOe/GGDKwqTZz6YK1vGPyoJPiHH4btlOvkPq/deRoKRJ9plvOWHb22AUY4n3XTTl+l+ibDWIkUP
TVMB0Y1COyjm4lw3Hj3Toto1xqPpnpFSS4vl1mFILjpP+LjQT/q4WeqfrFRpqe/8y8P/j/chJL0J
jDqZCTnrBdWRDjDFmZAU3TkkxVTf1heJ6nc+bk6QaX8/zOCPaOVA3rRh2Z6zlWJPX+s9sz5FiMna
zLsxCnoGfbe+KNSzPp76cZ++5nkd1dv/8uGPl0kr9/cvW75kI+/NxwuZcNdOS8zYRB3VxxP/5Rd8
vM6YhapcxJ+a7viff0BF5Xxg+HVaU5wF17p5StUel6gyfiDTElUWSBlmZfib6jv1xcdzPu6rFmWe
+nH7L8+RYwhz3Oi/k2KGVE69/sfFx3Mz3TB83NbPidUhfdxXDnW6IgFVrcW/PbIhEMmGKeb8+0n6
R3OfvMhsSu9rpxUrNtjyzkKxg38AhfbIUP1fLjxVden7yNeAHRiSnZvoWmusFYzy8fiv2//+MbjL
v19FPz9TtLl+hp1OCHtITc7ReQQ3jCZxZroVzss0mz7pq6sjaSrmxoBe1FMbopw+62sfF0lk/+t9
ZjNucxbT48cz9LWSUJaN183TJvvzD+if/3f3ccYw9P54+Y/nEIx1X5PiC6dZWOe4GLloyzfDKxam
xYR2aFzu/1/k0fGB4v43yCMA5vAzW/6MPeof+o09+tYfgUQG5gaElnkqYOs38ugHfyCuhRrnAuIr
4BF48SMBDUJmYAE+Cs+zLRO88gN5hCMNXOhaDvlWluv93yCPQsndf8HDp9e//80lGstEiuS7gRBE
Tdr2X3BHAcO5xYAZp1is9UrVqCAqALfxZuNU1eFNGET0N2t7zqXzUNQ59ZRfxkdzvk8M5AjGNJ/K
vmXc2Kbox6TiCgbV/+TuvJoix9as/Ys0Ibsl3WZKaYGExBTUjQIoSt7vLffr5xF9Zr6emvnOibmd
iO6MbgqoNDKvWetZ4F0ld3mBeo5OBiIdkEkyyXGIIm1+zDXphONUFtgyaFuh1W5GP42OYzt+YRxN
DbW8/+0j+ce89e/zVdPW//vr5J1i/KubAlmKbv7hmp16h5Wg6Ylj1C0Gm0a5m+A6keVMmxfpYOnI
y6VZwMpJKg9dX2zwtbj2cD62PTKLpThUhv5SRdZpcXTuwR3erQUpyTnraNpEFHa+pU7KN56FdFHe
qvqx0vQPWhD7/vuhKBEUrRp6xPvRzhYxrqTxmGprqYu7g9svZA3BgHTH2mkEHoo+YdEUi09AxDMK
NYoCczz7fR7z3O333GooSfPZD3m+T2AfDeYePLCPbk9IPEjW1k/fD9+jkjmv3eOiPfy/L/tut4aj
xlWYSSvofXM5WAgBTt8PSUpbExk+CLZ1jPz98D1GtqLoYaLNZvUlGXMYFI47FmNv9aFxza8BB9sq
HqAC7Wgo47l9hdPkhxmumFOiVr8busggFrp+AhAW7yvk1AwA6LUALzsMKlpkkE6xfBrIVEJZPxT5
lJ9WUu2O5voqioEhKz7Oky0ssuZyrtzV+r+L1JGj/OfD99e0xg16e3YPDTZ5UPb9/bR+Q8/h18N7
OZhTogUZ9RZ2G9Y/uUn15xp8M0lRM16zjsQt5dunthgceNX817xO7vofudbCM2OywmQpkru4okYu
cJDEiHX/MQFFsnTqOR2CUZsGAgTYCtvWgvZQtu9mroxQb2PeEfgKp9kyHnTJlxbd3JVFrMhhcpmf
gisMvx8agVobrVd6HjQnPSuW3zsUoC/fX/p+iOOJPywXbec71sOi49vCUKi00/dD4/026nK9lfg9
7dvPBqLQsR5vBLLMTatPbpCywzwlzdIF9oisLceka3bLObV8FQ6tde7q7qbgpoUKwPzpiTdd9TlQ
HPI7vkee3+NLiPVYsSyCRTSKhmYU2VEiYENlahKuSm5htWQwwjHIceeP2S/jKoSq4/Q+uSxZuYuq
TD/BqmcUtIhjn8nkXCFb2YF8BxHWUco7hdpO94pu9dSlEINVCTDfj4Nkar2D6TvjhnMDyjIwFq2Y
2DaTCUhdIjQ/yCc57wnBuil0DaCj1lpbDbn3keWHspUBgN8j6HQdUVNEdn+N6yYdqJvRAiUj2eZB
W2fsjU8WbqIJSub6Bz/vHvm4MJIytUQyoGDUrLwBAif2MnHsU+ZzipYDfby+YtTNlvFzZu9sf9pG
Amp6C/0eyeZLl8p3Mpu106QOGKtwsHsTeQ/uwLwnKfZJ2j7GMB2B6kCUsOnRxuq5LRfCZhqyTHtJ
dJ6gALFLL0SQ4aO1a96sMbF2JhM8hnxQeUE7bxPNqmHHxAeOYn9vWgZXPKOtXiopyt2UF8txiD/r
GYx6uz4U/pUZ63zMmfBtffbm2+8LJfc+FHMltt3WaffLVD70rnKDkjASthwqJnDsqSt6iKZgPbay
Zvude4R4yWlCL2IMGrOX4vI9x6490zr68TPuS+s05dVZyJwAwHzcEtykctJ3cnP4ImcFPitwW2jY
N70xMl0u/NcEvHhlGMZOj4sXqx7rYzICYpgjsmxJEKVbwQ/spat1OxPvsreYWa8O4qTVTORI+dOI
MNNrLRwlxWmZ2f6wRLqrVdtvSy/6YiwDOOsnubttyJ7o+zCfC4ZEadfvBVJC7KoibJE/nmLfHvD0
u0QLxj2HcCdeNbHwLFeVomtLjgdVEvlFCLJKqO/6eGOaot/FvfkSpVp34Dpxda2X3uhW4o3W7/ya
ESAHxHXI8caYrnNesMUhxC/DptIT1glw0DQdfHynDlmSk+QV6S7aNeXcGYlOkILB/KHS62AugokP
Z3Ry55A2tD7KUSgXLbEync1tN5uH1u0kyZAcXpV1paefgkrot2Vivdl7P8sAGabNl5iTVc+G46PP
VlM11gCjcm6Fwxy0XL37UsEk8JiHN/yENUv3zrC0JLTSQgbA+heAbJhZar0PLZP9A3py1M652e71
2f+YMuB4dMMPS4yoQyecPfCd4dK48dnS82PLeBnnTBF+l8xEBlaH3qwO3bwbZTMfsK3UG8OPLgUh
QAQZtT9MA4qE4zObsbABdinlSzJ0H26XsGqMLQR7k4aUS8skWRDDcsw1ccji5pBYI/Jvnf67SpQB
QX65nboRek2bdwEhmPhi3a2FfDmkxeZ6tBT7CEQ0aXcN+i6/ZTij7N2wlDwNvEpuCroTvZP2IAh+
K/yMoVppnkw85p6GjER8RhEJnlxZyMg06acF329IzDtg4mam802o8qkKC8fE/oUrlS0vsDkUiqlO
ZTZeiT+DZVVb0Jm86H4UZvsomuLWBjQqiwKArmd3YWdpu/VStrMkBHxTlM+V4q/Lf4C7odpDV0O8
liPCoevul5rAgjo/JQvqiSqPb5cmC0bXKDnP1YOud8UeEHd9VsNPRzovaWERbmZj9XNSDkvDzrUA
Yxa5ef6yr+Nu06dqDGvJx9+kmRWmksAX1IFw0xBGtAi4b1oqth9FfXGSayRJth1j7w2GCPx7QARk
wbBJA+Pqu6+Fz3jGRioUqt6y9yaEmK2LDigz/ZhlzogkvhTGPese875Mxr1dR69AJLx904xP7Zhl
QOrt34VLZTKn/U3u6bsMmOmG1bgKEOBj/DWcOejdShwztnJB/1vLpQ04AYypjPbScwwC7+AcVyUj
zNSu3+se3fUokSmnIvMPEwuBjZNH7T4mZWZbapTAKmpYGsXyxvVbbiFPtlmaBwEW2ZjaW8/kjUkz
ALuw09kGHQw2KkiR4vHnrN/a+OdfvLo8epOyQ/wsQSd6jlOoxAPejDPRrCwoil+91yAlWapXNqyM
8Mj9EnZ9KwsD+ZnWs2nDx3vysPiEWCjFu4vsBgXsgnLdtFm096uduwWOVs83jYuRkvIPq0DG+N/h
QWu68tbNtq1Ur3VXfni+hxia2j3rf/GhP9bW8JA7ScKktLwHNMKwvKyAVGQ6eWo2Wb/GM1AO6rwY
skBhBNNc4Sv354+F4S9euwQ2oLVrW6J1YvvBXczLUrnGoQQ/jpSX4Tscs0scIWxarHBAgUTD4EXg
SCAjst38Qo5ptLF4WCZPAFw0bzUmg57Iu10tO4/0XX+3RshOhUctlb/OBUpQN3uHLz1uE2CIgybJ
6CurIBfk7MRlf2/UhPGYY+wEhcekDhu42kfasYImuKlTE59ABxTcLRQqza7+IWfgKQpDTCUIiIPF
MlSk02DkfDbN6QVN5GvVRI+1CTPcl8OHZLe+c5eyO/jTS1O5e3eyvYMFJC9NtG2VkUKQ16sY9ygV
Z3BqoczDWhRYPSPCdXhFACMzWwr9lNNJ7pzZzMLRmPSAycDd0MSHmE95V3lFtcvJgo9bn/gFG7Gn
058tskaxcNy5lh1GMUNL3YiX0B5SMqxjQtsrszobNrIN3/uq1fvYm8/cb/aWX4pAOOo3G5pju0wc
r+mI5XFZuiM1529XFSOBpdWZOOQRaZN/69fxWcsfUEuM155yrLY6geNxuZJvemXyDStSx/qROJ9L
9YYcEPVgRBk0mIAUKExjp7muDket0J9LAgUw4MCwZBrOp5H9aHVnUwt05iL2lmOVDasBGMSPLDvA
1QuOsHYz4xI8DsZy5r6PEi2/M0Dgxnl2A0znA63hFde3vi8Li07OSW/JsCT2Lhf3prTBf49IUI3W
gkRL/aQvULJbMhkywjUWwfofhiWNU5sTa8PkFoY46vTIwP/KSmFD3vPRxEq/mYsW/IVnEZKs445L
Y8Lf8Cizls54q3UKydjLnjF6PVjOOB47437Mqcc7XrODmH8PfuLO71Dei9oh7Mr8tbQIGeBcsMob
1GnC6Rfhg9q7PWPzmJZ7spaAxYwRNklP5BQOhIxjv46glVPEdAkveirtHergLJA440K/8H/aVmPe
slhZFhZXWLKXoCgu1dS+mCWi7MHBJtDFDldyRgPcMb+UdpitdV9SwUtUODurRhpbn/g7OjvtmkR6
t4Pm5e01wuh2i0s8HKPip7xd31KuhavRpo9Q2/tgH9yq95HWlWqrVeJSa4z4SJlKcfp3d54ieHFS
HVPs1HyPKzJjLMO8VAtXL5aH51Zzngth3erkRUasgd2swStYcJWwC7PARvKZGa4TsJ+Cg7SS05IS
9HM9b2Ow8Cd8zbnebVNW3gdVVIfYirdto2fE2gqICIS4aOy57rg4LjGVY2x4sCvlXVFZlIJzs9Wm
34TZvY1pjpfHNF78jhnIDKgjGT/xYDVHbT74lp1ig4BRRQ7HNpRZWp+jcS1KkKGtAV6fK5zUL/3P
OgLLomgR66KOg1od1cgOwddYwPhc/mDNnHGVM5D/PRb9/KRp1By6yX69h1AsqbhL0e27ov50IpbC
uZjvQfqRe6MjmO+1fpM4VsvaROzRXzoAqKfvsA9oPmCCOpWixIy8JEizlHUzMaKJPkwQDA3iBGAS
b72cEt4tEU4AOEuB5aCKloncDxMKfeF3D5qInysrRRiJkx+i/bWpmi9LqC+TXsReQ/v0ne3CeCDD
FGCGy0k/EqjoPaasiQYtv0Niy3PAZIrwh5A1TeBLY0U6okqq0Kpusb2+Fv1yIKHvohVutbW79pFf
TNlEhF3Ye/kr2KWwybEGoYyaAt2jyJN1nuykRFNXy7e0GKH+xGRZzRpJo8IHN8S1SsdlkbuwTyJA
yr0ZY+0WAB9GiOlVUUMiR6qQZQLStpUQzCYTsnMTtB00lwh+yLknV22rU2E7PntZmAgZO0tAMcvS
AE5goyJKM0wMCLkKEz1skeVu/bdERoSeXk1wOEgQyHfSeWOCyOE6pVs5N81GUZDMajmCAnxFJs79
VavPhEqA+eAe22CmQvyXUzFwOlAWqI0sUhUQgsTpv76RhI/+8G6GZuHNcAXWAnbXpB6guM/JL3dW
azWjRyLUyepZEMuQzpOCAmhO/giEoyFmrkjyxybFal58acwC2skBZIv4Pkhs594hKXdTDWsSg7MA
zC31I7X9S1a7e8+JngHXzeHkE/9DEbm1OmKAkzp60IhrtaYox+++anFUcWkX7xcUSIQKV5/0LUhE
JHRh12vHCoNnhgugynuUsQRi4FzBeCgPujlgVGDwyM3xMzVSQulMJGO224LiyE16ee4T6ASnAwCV
ZBONSHny2sMaDHR/hFzJ3K2lI2+mcTO1xCAsykp3doYBgTyLeB/1+OctMjx90Xz4Ji9YS9JrtJ6R
LHDLkPz3c4J6aD9HCeMTkxtS9tLEmMwHWIGT3940o/Y5jj33WPkzTVgzNKRRSfzcjr3N51uuIYPS
Hh3UJTj2y6c5vjTCDqcSUjAqdb5tPJgquutIWF60cReRrvaTnAgY+kuORZ3SItHaK6FZ2E6dadmy
8bK2bLjxMXtorDTgDP4ZpOputngDqfKfJ6M69aC8sKmuJjTOq0zw2XUx+DfJRXSJuNKldAJFm6eE
WmLtH6Pf1FXDXeXP11ZGMYb6KD+ViLharTuprj/0fn1j4jLYFPUwoRZanq12emTBdJGerQO9Sr4a
wicEklAkIM7VKdoXO7EfSMyxHPVSO6AH2N0pUEUTNYU7FWfbzR+lxdlCOtouKc1rSWp1hAmsKiOA
ObF79slp6GB0VRk3hiJ6i+huNJUyqprODqSqNJFfGMfpWnQMgFZ5VMSU+Zq86Ou5ZtVfbVf9qCGR
bRfW184gP5cam01mQOWnK7+XCv/PwEa/q8znyHjUBEEtdq397uV868Uee2TscFuOninALsudt5s+
86U5uIsbb8nfBn6ovU+ajgOr11awvPVBwQY4AB2G6uNXIkeBtINg7ya8IXJI79HjiEz8Nof8zq1z
ZmVG/J5Y/n1Ex5nWzUVU9m9NKx/r9TVro3wWdRaU+EI9Dy4elkUTVxXgYjezEb0ViEAr79b0N8aU
jLvBlr8MezqiPa3vGv0W6LKJvrg55pSpYJu8aNdVvrEDuISMRRM7RCHjbuoYnDHfpwMpAKsR8TGg
TUkZIWbecpqpJFvoKI4xh2aK2TLJpXaMNf8xpVewWp27dPaiRcZyQKhYkmOOGqAlAY+dkjpiBUdz
0De7WM/1S0xO2bAC6CIych1J/p2XztvJBPpZUDJjDucsLTv+XMl+VyzGWz3rCMmaHD1gU51qt8S4
T0xdMOn9ORIL5L3VN8UW9rOUWPsGlUNkdiomkvTmoiQjmqhsqlednu4OGugLLGKEMDTehrnTU/vF
c6hoQHOL7dSQT5NDcYEA+FE0kxbOHEas94B54dRhjDGQLpS2KBuW/EefgZHS+msbFfiyyqR4nHQw
XZMICyxA39OnQ1vXP2tZktRb1zs8vb9sat2t9lCIBKMq6o256tIgAe164yXdL5nE/tZObWMPmDdB
/5e7txFFPrXW8j6V/oSOpLDvgNVRonozJhh7OYOzgGluZrekpG5khzXHnLmHcAUtpXdJElAsOSL3
jYsgfV83Ig0LKx7JpzDmwxrLPcm7dJHM0gxrkyhXALVARTvatybx5HsDM3pSg5CTlb0tZgaVktKS
1402tsf7pVY5STQzbvYXG9Vl/WTqCkiaXYidoaWEgA3Z/az5MIzi6WlMUOTVBhYspuNhxP4j5BoH
pr3i55oR3nUVVdtFDE0wZf4UkKfw6JPMAIjV2iZZdoInOJ+pkrl8zcre9273kZbTL1I06pNbOXhs
ivuiIg8J82mzg1/o7F2IEmGUuR+IpkJ4MdFL5Vl3qPI+JmY/57bGiMxerN9NowY6o+PmiCSFyz0R
u17XZ7ctNZIwJ66CdU/cxExurTmRgMK86Kb3yq9sdoowwkO/MT06AjsiBIIknodeM2xMcMznGF/v
8sxAi8XRK6eiuY4dJ/ckrGM6tOOdriUvMMUBuTXTu8xaEoRRrWEGbBqwfU4ZuCRyWZquXxJC1kiC
Y1hpqy0YZ0uafaibCRKTjirOyhDEzLN1SVu32mOiIevMcKeDclvK/YTgwREiUZbZ83WuL6BYa2hX
jXpIKz3UO/PIbQLFpH5MKts5Vh1kcW0kNiL6NbZZs4f7xTLDR/ljaDcgbNKz62F2dKJ9n1Piu1q7
3KreeYbyWF/85q6ChWjTOCMa2es664QyztGi1KyaPNI5T9PQcYZeyEiTpwg6IAWnuGE0i9kZGyOn
bPvLVfM1nrNrMye3chGvoJpQtKrXXJucfTvyibr0oL6c5F6kX60s7YfGVM+0y9Ep8n4PcJkKVD8b
DMstBTAWUz0fT1AyoJinCL60RV3tOr5ndDQSwjtuHJwBj9WgRTtSMJ8iHxwqIYfjQz+mX2leHSQ9
UuDP3OLHvH4Z04SBF6ek4QNZzy2y6dgWBuk4OSHMt9dU1E+GrOQlmnAVIRveKGuOX0mYpUPJ7Ydl
nCuWLAl0McckHypNfzRsCXbx/CNe8rOMGaIujfumDOvaZwmEQQs4XzFH4agc65YKQnnUhjFBGNu0
ah8ySx/pgYiugG10MD2bcMkRVwlzzIK42G3jjfYmifqTm+dJ2JkIalwjuZ1GMuWc2Au9pm/J0Fvy
sHAjLzBKpE+5s2tki5q2GO9I8eWcbO+ck2aDCMuituMQpOc0XfemIWLUta896U6+ywhcrN0khMsA
SJ1NYh4JJ2XSf9kazzNBelYPWRQI3b7twO4Fg7d8lkjdckVarxXVZ2IYX+3RIocALLsqiebUcjjl
Vp8cbCXuycCrWS7ZC/zyTLDIM4hoz6nKkyrH7bxdkNgiHSZhSo9+R7VRhmQ0HAycY8zr8rtoKT9p
rhIgbfHOFf771JiwleBGMEpUQRan2dHtvnB4ZzCSidAiZUJyDtrunRPdd6Vl3+htdc1ByWzy2eL0
zIaL56ufMUCJoZ91Uie8H205vNcJUeI5227Ci9h2mjVZBbxbA+He7D2g5msSFAGzpUtO2xy2fYSY
U4AjReszWHI+Nk5db4aB6m+0pyeXYPRkwdBqFzvWb+pkOAA/uJWYedXuXH8mfkl3xCEuWUtbfb9K
18cjXsIqgN7zqLT0pSF0zLfJ9WCwWARDw0WgZDxDuhxz+1XGiCQHM1zEul6Q3BO81YyqfySDzU/3
wPzQF4epKuO7Um/Gs5R2kME4hlGC6bwZ2zACmwxDAmx2WpMS2bZGYKbjFVmqOOZPsljziMAkkZ1R
nvEUTDupJ4oLlWY+zGhFxew/54VN8E/amUGro47SSC82TZ3NjZ5+UjYsgfTSGnem9ZDjpg+QIlqb
1KACIR6XFs4tr7k2Utw7foujH1AVazFsvnX+K7YrY1tJ7SoL6fK+uPG9mxdj6A0Gw8YMPWGBTN0W
lyVtiMhb3KtTcjeAcHpn0xBy0YawY7vuyXbNz2qkUJ8mBLORacY/cnnp1G+yiyDCmpV/12sLBCWE
9Auih5kY8q0yFYfbAyq9R2uY24OMGMuNsdVflG58lDNc7DTXLsTnKnLJ1I1mcHseCpnctk1+ECRg
6fbYvnRiATCFjnusDGTY+b4z3ZsCMkCq/K88eR/d/FjqnE2N3VohjMjQre1DPFIDKmO0iWSvOjxS
GsV/Vrpoih0SVHI/kCv737b74uzpxk79yJbmd9WBnh5ksS0668136uqXBQjSKUM1d/VtlrhQliy1
dxejJUqMy0vTFeelNIJGm5Ld4rg0RRGlN+RD3ilIAVwuShQ0W23RRTDUuD+7VNsU43itARqyOCQh
yyEUEPc6FyMr/nDnDAHwYJgBqrHbXOsZw89+vgNtc+OIONllE9koKleEVq2+Su7VEBC0Y9Go4Wzk
y17h571R02tX9f1RpzbayjUvRyT6TV7W8bYsmesBt4uDxvbkeRw08HWjyyc1az8ZGWM7KpcHMeZz
MIzLB9WGBm/mnTAbdJTjuhWqxAnLHliDAvyGCQIV2wU3v9koH6y1vhESPUffpWEzZu4dgVdbXCk0
2INVXCC5uMwYJGnwoZmLA7u1zwxHfoisNsN9SoJOSvthREu8Bfl0cnuClWw2wfz1/a6pimvaL/fL
kA8X+GcZrTEfZ9YuH6wrb1HlZl+Lqx/p8biZxeGc8CoocPrrPCc3OsnOjeO4H1mPCIBs56PQ6/jO
sRX3voXcwRifQ5ZbO7jGwGPoqdi1yYsQMFMXg1MaDkSX8neaXCt6MoUZEjg4VVR9byaMTtxUw4ON
F/gwRM2BrTtLYwh+zHmikjkPsdJG9eZn1cWpyzrozY7lS3ZTTEb+6OLnS6fi5vtB07LyhkxROgvY
8EnDsdCj4aCIRUHs5IiOfSYEVZqpU1fTzKelmbI58urz4kKVLtxh5zbiZ1q77G6Txbr39ZarJntF
VANsIvpWP8vJeY1ldUYPOwTkxlwqJyt/lAWftWT5XgkcerF00JGsm06DfZU5CPMZDq81XzpWhCff
o+CafS/nygzKnaFJdVZCbOAjPFlqdlHn+1rApA7PyUnrGXp5jrlvHUES1QCANx21LeoT1MduPt3n
UDqsSc6AG6YLkJB6n/f48XxrDNs1a9eevybgwoeaOeao1BBaPtsDsRLOPeHUYQMCC9I+BUrHhMg2
xjO6lGXvV+U+NofsLta8a66XTK2XQaNM9hncQZjezkirD800YOVcN4d1uumbHHWgMI9+H7V33w86
FLE0dcLBsdKj3dgzQ3+SnxqApnSiHaQTP+t+QDXfiHmo9msg2rbFIqAqL7pTem/dT4Uyb5LV1WAx
crUGqDtVJEf45AtWUcu/sUpagarq7mOIZlx3T7Ca49dJsgGZ4wP5dObOQE8wgySSWfESw7e5MZMU
TX6PWwkl+jvu4DYsi4bMc3hsQTTjMzHH7EfNYnMucngBg3kzTVyY6oa4zxfQPwbZXOWwY+48HtKe
m7tpRZxkuCD3BWjrkhCL+3ii8o7HAdCpPyxXq5De1lism1jl7qNfLp9g75RpvzQWZW2jwYEh3HuG
cX6TSe+ksMl7Vu7v4elidk/d+5geoTNJkPWtEsRKW2gHZ2p+W3n6y211b9fqog8bt7NDJ51dJijA
npKlbvYLR1NtOh9F6SO0KTOmmMjPwAoBHEKKUsXu0cvFW5WmTJekf4tpMH7MWDxmVbmlLObKWDxD
AhjvEH+ZWR3C3L6wCaGjq7wjvT93GS78rGFXilG15UbCsLCG0OUSpdyX2aEBnLPv6RZIt2Whlnb8
iIq9nTmJnVzie8WCjPHd3Gv7vkUeWOE74C52143YKhLVn+PFJA6aW4LS8b51CTOURiI2Z9xd4Jze
ayC2dqaaeKakeQJTPLIGZFlNeaCx2d119ZU4RdKd0tQ+6JUyAm2u3oT3ZBmshvQhv6kLh31NxXSD
uTpke8eqyp/gOOi2mQH5cr7S8kdHmbGNMXwEDl1ExmbUdVfXI/c8649MW+LAyEbeM9M5jbXPKJ51
BD0yJJNcny9Lgsc5Kx7qvqJTmghwQs63922LCffYD2xBaXoFej8PzT4g7W2R6XNgFPJN5J520B3q
B5VqlxZu8iZyuO4uJWMz3RNhbTfJ0yBGdwtG4sGe+jS0gMAdqxq2vXJ6SrfFP5O9AgKTkffUZBg0
pP3Ln+ntC786DGNt7Cu7w1ZezKesMl5yI8PQuBpL/fXh+7/s1cMngWygctQH0BARC1Nj6oNv5fD3
w7caA2nCAKNYn1hCJ2iMOhAOTKFQKZ3oOFj4pDUFa0I/hTqski35SOQaf7s0v//8+6GfAOxLzXvm
qbPy/Xbx+qTZggfr779NrN9fIh1jh+GMgNxV2oat/DkpXDJIi4UlFdcMBvG53FF1hkvtAxdM+tOy
PqApRACSOTp9mEXHN6vhxIRb/fXwUkhetLeqzyote3I7JSFjiuWvLxFYO/4VKvR/VgKN2Q8mwv9f
An1Tq7RP3ytEuX/RHFZlsfHXT/2HBtr7NyAJps8R7tkuMmh+4T9U0KAZdFTI/IPc2fhLIP0fKmjr
3xDqmjqEYGG6Pl6M/1RBm/xCH6WZ75qmj0ja/1/yF/6QB6MTI3DQsg0Hah/cNXPFM/wtHCudu1HV
HKJHwuLoHpLe33vd/NSSLcg4KmXcI7SwAta5n7tp60zluDMLhBcI9PWEKUeSm7vZ5Wbhi/zGQ0iy
r9rbSSrnoYvKZ84vaq3RgBvnaaxdZR9I6Xn7qGnBJ0/JEcYUnk8KPqbVJ4I93wq7LXd9B/cpbbQ2
UB07UtJILn3S5nu364dNXxKmUb+CLyIvMQN5xKUO3g+6pMlBtqBF7s3ijwpPG612U3LitgBMPaUT
BwF52+94Em353ha2Ogi7e+raXlLd8VprXUJCt5k32eQuxQyQ6Orp/StNfUl30I8KqVTBfTV0MTJy
P5t39AxkcVTFe1PyC7pmxo86lzv0EDUBje10XtOBv/WT3njpZvKkDCKSJoYXYTpwPosJGcsbZKUm
gI0cb+1MaKwhTGuX1ywZSwa229EgoJpIjY1viw4kISOMisHvhqplAQ8Ehy52cX969s85d6zD347o
/0FB/h0L9zedPAeIbaMcBxRiccwxd/qvB0g2e91QD01zbCz/SZdgc74fCq9nrybgQ8WA9EhiUBdd
8aTsgrQw4Pt/vZn//Ln8kUn2/VSAhVi2DbPENf4MgDJBmiD8yiF2aB1NblO9WQYjxUOtqfvYLJ/B
jn+ldvGv3oE/CCXrX+uizXOBnjjYGb6D9f52iixKGEufiOLYaymjDjzbHNhrC5KsgANpdvtZy9Ig
Q6pJWDP2dK0fq300SnhT6O4Zq7788/dhRcD83bvw/YxgZeswU7h+6DrWir+ftJlu9mNZQeC2E94I
ZL/2tvdJmp1HuZ/qGsqOQuEumDyHIsvPYwVtSytQt2ULQmKLpHLEsl/DBBVfiMXY+3Wx//5VIkLd
bJkExUfZ4z9/0tb6pP44kDAzGtBmDM8GePyHESH2vRHHa8aT9mHipv18kJmH0n3QUGZlAg6g66SB
NbZvwmAM1Mach0AGBfA1vWZC96sVc4UkR3K31+oHQX+LPvi5AG3VTuTi1QADmMluizb7kDWwpsLs
8xO8FRjE2vzhq/6OyQdvhJn+AkUs0fHXTDkT80rBKUNER0//4hX/EVi2fky+yzAP1a3u24b9xyue
8rhAe6GnGEXGo0VIH8uglJZjfE68xbyxfC/0K3QuumlnJ+RH+lbTSOsqFpEyPaLpbiz6zmEoGcsx
JdI7hz7EggpugiSb/KeBlRpd8Z2Cdh+Kle/tN6hRqyJ69xuDOZJq8xPUC31XOeq9BTR66AhwQoxa
wTZ3t2lso4GK/tX5ws3pjw/a0XXPdW3d9Xl0/7higF93kcZaqODBmtW+GnnLl0sXFR+aitS+/V0R
jlKZhhZOlMPgxh20mqHbw1tl6cA+S5B4C7CxZJ539y8+kv/puRmGY2L88TyIFn+4frqWQGQJpevY
zge9y93TUtSvNcuNoO3FU6PRiC6aE37fDswBvZVAyV/FNCpWAaN3HEKNYn7TKPNnj8fUXuY8lKjw
OCz7QA2tt60lllJj6X47tg6uznxa/PnkVGfPc+7b2OgOmjnqxK91ZcDA+r5HARLAXUMv2JQnlCg/
ScwSt//8ZRv//RLmIHYwCOUSwneZJP/XCwaj2TGNRZMdFwFfhkHIvd2T9oENqd1iSHioWiuAS7wf
JY3BvxN2Xkty61yWfiJGkKC/TW/LO+mGUVJJBL0BCZqn74+pienT6pn/3GSojLKyWElgY++1vhXx
wQxaCyWYfEoLpziUCTq/f3lJfxUehFLzMigiTUoZFwvuXy8JYAoUEIJ9jjIKuVdNotyl5+xh7B1L
LFdH2QXZIdbmWYSBu+n89i7xaQqowvq3V7Lchv9YmG6vxLUYAUDPMx3X+uv9mjItNVqD27QjWd51
vhSkckhmcb9L0mFYC9ahDFndaaZnyLkPHJ6sD2CBxtMECHVtd/5rHggaDEhodq5wt5Un/uU12sv7
8n+9RoBbocfOx2qyXM1/7EG9l6Our0aWEuXehZ0VAqfJaPVUb4YI1He0djMQvbOfQDuq5Q9fzwCQ
B2HeuQmp76HzlaUqWQX1V+aG6fNoLRBxOKBpUJDTlMebCNbaugqdEqhtAZJCGK99L8nNnoS65iPV
XtDS/vfrf736f20Ly9W3woA93SKb1jP/viM11OCkwVF1NB04Bg3sA9no6ZwEQbwhTi5nqoLCTjAC
6KyGsiLvIYfYE31XVdEP9IfTQDBalhr/cs+4f1UbywsTPmQEzyYtV5jBX29QzVm3miOfgKk03ANG
XSKPqpS9fnpxTTQxI/7WdZLNT0FkW8sFJKeQx52DDhD+EkVozMbGKHajRmS0bphsKtIgjo6YrMOc
q91M+93zh/zeZAKy8zXGOEg6kE8R5SeIml7spbtCjpnxSYAtp3WtmDt3X2Pm1MTegQ6OnB5amkC+
5BaPfVPJ3VTRZ0L/RfdMyAlQ6tBeZNB9RXikzlnf35FmSJ9c83fsskPj1t1nMENBECcuNYJ1mR/C
nJF9GBMKnc3oJSukBDdOVMQLefzPi4D//1gEEExxPPI5IYXm3/A3ytVomH3DODiUH4dhCVUl7AUR
Gb943rveg13oxyj0IpCDukQtTew2rsB651loa61Y7JlS26RTjnBZAE+5smDGHpibSVc1+bDlr8p2
mh1SlvcoD9WB+zlYx2HrbgRlJu7LITkGnUPPJ4tCukv1fa1b5xtpt3j1UNuLC5E7+a6dw480lh7T
HZGs7BJS3aTt6jQrh7ID6HdONgy107I+jOeBJhaDpd+D8ruNO7gLOQSTkmciexqQTAju5U+paJbk
w4RVgfMCSHnI6GF86DLO6YlBPyaOWqZ/pBZbQTWvashOmwHZqhszGyqr6Z5X3BEBUZGOW6UnZx4Z
mbvhnxM73MP/D5/vr/2SmyAALWED/HOpVf8Xnc8MS8B2OVfJSDoCfEp1n0WlSU8UePZkTQRtd7jP
aV00ASNYcyxfvJzWuB9Uj5IMZYanJA4Y1ZJ2C5yUoUO3/c9vodvq/D9XxsBkH6feIBuWBfyvIisx
BG8iQ9F6XWrhZtDPRRTH28pkb0cnRL5jCe4qwTJD7Ngub6l/yNL6PiWUyT4AoVWFdNyZfab25Az/
2/XjeP/Xuh2YRAkIjg4u5uXFUv3PdXsKlKucEX1p0ApnnzAJX8c9GtDUJ5leQMZGjDedDaebzmWR
2Ey6DoSnCAAuy6YnGTb/58tl/znR/3XBbAQuJoZI0+al/XXB8rbGn9WI6DDaudi4tsqeipGyywqO
JUnNH3xph5a7JG8DkXVR/wpzUX/a1Tf6fuDtbbv92dMOJNeEaL05kGen+kU5058jfwByifZwJxP7
ISrmcTvIBjguyyIMdO4KdOn2WtOg7iEAaNltdTbGD61PsAdK7frIn/Kajuqrqqv0ClqhPqhufogE
o2gV43/1uZI7YuyD9Rxqe++1yY82lfIyuog6wBjrbZhSBRNoDdHJf+ipME6SnO2DZgymnOCnCWUL
nJjT1ifHHsNDU8bnPuepEPCqnYuUcpWa8VPozcGRafWATmORlkVFcqrTaFjb1bxkaarf/LnVumFo
tcOP82W3ZIPlecsvVTAHW9RpJU6ig2mba4Fy51zFibXxpZO+iOAbF1tebciokelEO39AKBl3GVwD
DtBscoGFVh+nbpTHw1tEz7dXjLnCst0key8Wm0DU7ZkN9bvhD/OjPaIgIpMYixh4GxKP3FO+dC6Q
iiR7q8q/+ZYxnkm1lARzFNSzRURAqHa+FbSqqfWAYoT+huwX74qTZDzDygf5x+57CHuPHauH3h3K
SO6rNvI+ZsE4T+xbqadjV4iFEyye+jz99GfyLiaGhPsA4zEjimUP8YI9k21n88EieFdYRnhFD3xU
Qxfd5ctwHVoQrMtx4C8ZaIgkqUDuUNT0vqOOLn844KYfm7VDL/OhFgV+Aqc8RAJRGKcbse8Ed/Vc
9vA0HcB/xAKgvaz8t9himjrV5RKxhELHI865MZmiogX4FnRgfdK4rE7whpEfDsFP6aBnw8SYXegB
Lb7QHKUoLfAXjs3FzmOSwf8EdmMZEFEiyB9rWVbd0WuHrwG8zD42PAtNR42FGNsu3Of6nubF1XEV
lE0fxeCI3T6chldnxp9BURVvvLnf6MbqVooz5Fbjc0SR4J2dUNEWGhQ+Q+XvhdNezTSXaElgg4iU
yBuvNDaW1WVoZJilOSD6Dl7iPApbLzkmI3VqzwhnrrBMpSPSsjwq4tNYNA9zv/wIz7/4eWU+mo1F
nCnHRvJ+/xTdbRlhCuvnTWMVaA89PIpZae054ohjldcFiA9rGxtoiGqCpkkwIu6u9e1xj28Kf7qT
v0dWyVBPIXHOdJg85DnDz1mxfdnBW8XU6rG1DEYbWY5/vjL1NSRY681eMgSkeBVGPL6JZVblkHO8
EhRMaI8lQDEdC4JJ1Z7otogcLbL46gCppg1RLhufNTTwKzVQnRYRWld3Rufv3IfI8q9m8VObeHVm
J3I3YxYy/11edKLCeytHfyMrFKsKrcza45S8y2xCBLWMm00o8QzVOFxsGd+J6afH/J4sXOua6dlY
OWSPr1uHKZyRlu7FxG7PYdCK98msXxwsbhKTyUWP+IzAihBAZSJzU4w5sJZetDVeI2/otgLA36Mx
9htr+cVxlxFRqYN266T9+BbUXYZKb37NLHGhfjQOmHHa+0Dw4jImPO+ym99QDITIzELrOgfESWBc
AE2YkDU7zPZb7WO0MSqpz9rmlMtumMiMbCAZ7WrllhfPblGZJpnzXorY2xDeWp4nWMvrylDmtyYi
CC3FEqTQMe45unOdAvoTxNAckoz5G3zmZSIS/CTdVjNac3Cdpx3iPs9/asFHPHu3AMMpFWfLTb+D
zmAQye1KKXk3+cmWQoOjfzN/OC1LTwPiCn8crYnoV6HpGnBq/BJVo3aNa/dHWxn6Hh8rl7AIH3Wm
PN59KEI5ZnPCKYHdhSOZLpODFbQ8uL58KYaxvTfBjm0cTGScx7E6ZcPVj+75U+ZHa8APG+LIrkyr
PmLGQFNraPuONsmHRSFTuB0oU5nIa1HmZzz8+zlvHl3JPVi1NjPr0B1Z6xXpLalSp3xAAJkA5GuH
z7Jy3jrk19csBR2oW7/ZoTo5JWR3QK6a7m7POipMhWYSRITtDu0Ww4bcOdZ3Z2xZqwbSImVuYvJs
1UqXZn2dFarlG0kEVxb0RphUIjxhCOAtjq0EFP1A1JE8z2naPmI/qlYBscyzRbIuVLbntvDSXR7b
zboIWyBwVooIrfJQEbbWvaQd7vdBv2ZKkZ+GGUpuYrfm0Qork0B0hl+GOWyNIaf89rCn5F5+BhyE
lZqma1TBH+zLZroOVfsKyYMa2tYfef/ZFTRvOLHYqzbI7kaJICpt+QMnoFCGwvXwEebtjvUCDw65
OwsA5L5qXfJIvPRCQGhLuTYwC7WZwONkYVdjE2wKMiskk2DHOpMytkW10B5T8uCGsgguSgMpsf2D
0ywKvDk/5lJ8zKFvXaRvVutMnkx/4eYVlICY+oC0h1XHMbLvDmEJtJIwC8npIZy6U2Eoi6wCtlvT
9MDUp1DUOYL6W13Df7OLvj2b3iJVbI1tJIUFhbK2D7iNQJVlvoUgOnjFuoleU5bX0JGgmGly9eQ1
4fDDn5FF03keVLs3dLo1M+ReOnU9zjH9uvLi8T53yhDzFGZ8jfTeTMnfMp5yp5VbVTBDmXCBb/Js
Wte+zk6tclGzjjMOvHQ+OhBo9j4zHDLPerkLigqRijnURwQIb+R+fB+M97HwxhjbLi3iad0Ekfuc
LQMP1vEjdwHRtoSaHNw2eq2HdcsIufT9g0KxsRaxY11EsQ2C5DnpaTNyyyk23QRbMUprxjozlMd6
72XdJ9TD08hOPE7FvUH/e8XJj7YT1lQjb3ZTgMVlhMgwKe8tHmaAnCpy6ZlFj34TnrIC3b3XGQbO
Dnga0xjv+q6+s33CE1pqp11rOaQlu8+U1KjpvOHSY7SMcTzvJj3DKO3zH9M2KvsfdQzIBGEK/jT7
W+xj/xmj/BA42UtLa2RlGv1HP2Ct0WwDxwFhxEp36MoYi4M1mTy1NiLKNgHT26yTDUjHfZZAhDDn
tCHdlZSBMeujLVMB92ATn4CAdGuOeE20qTf1+4BUn/00SzZ1ztYMguplmD8Ens9tRqT2xrErjQ/Y
sQlvKbrt0Exf9WADIcjBK5LelQ6tZOCm0Isb6c4IKCewAuzA2WzBf31LoFw0GeavvFVIN8nJo8NK
mgJCZilGyIijsZ4H48PpFhLI9MnZHqlGE+wl2XVOPh7JPEQiCt9/cQ+TJ2erV8kBjrLCJ2Q+2GnS
tzakkv6wPFx4HijFiU2OBoy86pKWXertUxs3k2pksW3T8FSGHrwUBndzDOhwNO6zchui2V2jP1z5
PiHQGSKOFbNqiK8Ftv0IV5PuEHZ1ZNlks4V7mM7/it3r3o73ZHtEU5utRg5OvUTUtzSDwlp8Jn19
bSZS5zrUla2R/xQo4cP4QqoQzHGCMXnTl1QKfXaHbLhju27NtYx+gAF+8vziufbaA7r6145+A0BL
mhxNyCHdQYuRgZ8oQWeHMQtfSFtmFeXcLmi+fwLc3BRDSW8CUXWHFIheokWYU8bRxAiP3oL9/a6q
onwsgvAgWQo2XoY/Nl26gaYWet/W8rluJ6wOkdteGQFySzSjQWhV+53iiC1bE7bhyfDVS0y2Tqvc
w2vBv7Q86IVATRQX6maYPuhq+fD2hdu33D7883Aj3vk0T1f69k/yNLdY+D9v3+fdOHO3bwwZH/6f
77l9PDUEgLAKnW8f/flGjFrhLhzNy58P//GjlqceMnLekDJF0cECdot/Od3XTcGf4n8+s+hqMW//
+bSTWsi6aEJun7y9ztu//vzPPz/sH88Sh+IZYw0q3xsd//YyTDz4FPIp1qPltdz++1+v7x9P+df3
/HXh/r40f55nedq4L19DRTNqiq/4VZjPdmZxdJXS90yFDzpFHTD442eYw6/Rcb8n9Y6Yl0DOJ6P1
EcuS4rNG8opyjRVtl+LjxIarhwc7oMBPi+GjkP1OZsmnzspr3tIGVfWS2NrtWiezN20n34Zu9Hir
98HW7LJulYBP2lqjfic3LLz6AAkac4hwoJC+S5YDXIcCPV+Z1Wpl2Zo0ygzQcWQURITLkyLH8VIx
e/f8+uIFRfFgh8fRCzLEuRzBOIDILYx3a+UJ8zfZqfFTav5oB5RsIgPyXbYO3uuQHN7gOJfU58Y4
f8LXe8xGuUUGtrZMILAeeuSGbt/GDlhN03y8orgfjrkF5KMdTLhh9mM7LXMI+PHrYLx0UBRIEDYP
lZ79dTPlHKWCrt8Dg9pLx0N/mWN3nsY1tE58tg4KtMB4QEDc0CIhPM3W+WqofQbk9iF2DeMp3rac
2NZx5UTrxsDl2mAf36rIYLrZI0h3sMaYzwmt7k07+z8DTahoZ4eIxCEEe8PR462z8sVXTs0mbK5G
h6EM9mgD1iaPGbkRFT4BZvKFQVhS2bdXGhPUPRpLZmHcFWMT3hvBsSmGK32NT9PS+8rsN3GG6qlQ
nIPkQBCB372mdhRcZFjskparZ4fTt9oiaYpp0r5NLTq5hbHTQ9eTZdAu5PYUnm6XPda4AlZ+HPrA
VacHJ2dBdSDmwtghara9G0o3B/A0MMey34XGgkWgmjw1flbxammng7u+EN5Z3Ae4DePmzjcjSAiE
xGDuwkc2VkGzjwpnPMUKUfc8QdT2Q8z9dF+TmqxtezJfMxRo62A2ksMMuQ1KPZMcz+lPWT6tLHoP
YO6DfdnWeJim9rikD9iSSeaE/9gvsaEV/ZL0aPQwwkyoArd60TM8jcLdAlqNNhpCe5wcaiv5ggVD
ip9pfxFsLvfjtBBDCItboqbWluYVozPB/eCT9jr19QO/mroWTBNK5sp3Roo/NPF/qRyBixFh3xNJ
b61T1+0PvUy3KN7LGjlkZCB9tpvmaCUjlgveWEETp8/++OWYyjzynyQQSwg3xWKZqbzvGsMScR8/
0vkZsV9+wNJLA99W1ylYk5LXbmc0tIh850/XoZIsk+E+L6OXLHa+mCI5rQ9vwl8oU8YpkkT1NkUe
HbQfGPA5YFbWMXrwMHJtpPdhvWWz+xh7cG7BYjhHZg1Mrmvu7RQbE50jiA1ZdomsaitbJgKm67MR
w7hdTU17Fk6Fdnn+EZi0zkpraxeIGFpsEjsz998hoaDnw+7Ivum8KJU9LuOBqR9Gdm0v2dmJeslU
fHHdH5jBI7qmxkM7o2uRBewMfwF15BPGQNMcwQrF+h4I1rTOQXDxp62tQ9O432F6sWg4kBUsF7iY
jzp/LQaEw3bdfQBDOXe+hbLRnr/MdNH8Tc+Y4PbJ7z6KLWjF3kn3oQLXa/3mDTisyTulhkidN8tH
K0edj/DcQYdv+NMuJGp+1cH0Ju2WNyBSFJmTc2TT4OeYjJdwsmjPibzY5j+oMcYuTs4Yl2CZ5bho
O/Rzy/A5Fu1TWEJ3ZcGASA6XO0veQpLVa0HYAh7KdJ+k1hX7wl7PoI2ckC6qo4/ulLwYsK3WzBTj
jd+gWQ8McqJaoDFg66uAItSl0VKmolobhU2ScqFfUtoWdpP+LozgMcADAsbeId52drbJkyqaZpc3
intkyh+LrLhOrjC3DAts3/rqbFtsVdddirh5Dyesd+liLeuH4qWecXqmBT4GsGkItKLOI5GkXige
+c6vZuoZMqtah2aC1W09ix+TTap6QLEWXw3zLjGxd9eK6YQ9fEbIJvDYQpGe+onR9Ry/pZnzSzRT
tFNL62mePTSVlBRwiPwnu5M73yblDhOM2/j2RXEHyNb4ocAOrgb/gygxDiy4ba+6g4zuum++1Z/M
BgCQ2SxRd5rFbzrGyngwm6TZBxYi+Gwxcc8+QDCf2ZmM2n5vlMGbXCCAjVl88yj0mg6YoOiJ81QY
CYmo9l5AfBwsQrkAtwTUmWCHPHDWVVI5AF8GzrMFc9IqHQ9mCow9R+eb9NGnJCt+ldmdhpNRXZPe
/d7TwN2FHej2yd/TFP3QVpecQfb/8kACYmiT67nikJhE4VrVaUP9TV84SHhnytAFsCXKZoUgrz4U
YueVnDeCZALx1qtyp/0THmBk3kiAN5T5TQALIUuy6TIssAprqIA9Nd2T8OhpNE7+ovqd4Rn2ymb1
5KiKQD3X7TFPhXVu5XLEU0qcuqp7qUPO9QE8rXVfu0jjPW3uE4eKn63qZCp4VCS9cx5syapJS39j
mDo/uF38O0J+jlDF31OKsCwPTLZnBbgi7hbHJd3E1dKhGpyoAC/CxmnK6TymBUls+liXeuXggGbh
9DCHbMoMIR4QjVfE1RmZZiPul2R8EM4EKUHTFLYxX1cm3TyW7wFPN6DJbO3HNqJciftrrA6tF3Zb
t0BgnaGP1stNCv493/ITMZAA6gpjcuIBRjpBfMhSWXBhU3xGFh6FgFjSLcwfdwvbaQSpDtsFrWDJ
mO7SxL/g9pOb1PrBNhU1bokge0qR5+97q542GJRmso6/6IvnDYw5ZBakrTCgfQdC9t47WBmRRlMc
Wc3ZWPzbJZD72aUGQlvv4h25x7SE78Xwz9xEX26Fu5DYDvs0ESSBi0/cGUMhMQUDUR61+IitZBec
YpxXB047NOqIbCvUOG5FVd8loZveNb53bAkdIZgiHHbKh4fnNfYuSA8dweOnDQc3vMuFCTQAM/Qk
i/AwmdPTGO1Rzxlb1bZ7L201xxnslsl3HGn4kLZJPXF5rJ7ER4ORUBfqTWv3pNfWzlsTDthk1Vsj
GWcTO/CO2VnsjPm+dyJ4JaK7EtlegTzprqSQnc3YfsCbxBUYfDhh8h5QB6mdrneXurrgZm8iWIX0
O5V6j3pvZGXzsfeScchKYm4azmO8RzAZdOO8dRWiNZJd9cmKL9XYvTAnSNeBERZ4q9On2Xro2mKR
bKJ4auDYrpwp2mCorFY93tTZaC/oA52tHjUlV4jF2fWau8is5ZVAn6fe0vQ+K/qRTN4t4x5zwHOh
vO50c9DQuqUpXZLTuk1ruil/Ptlrxust4iDhVwyWIG6uCsOo2WJr+zUWzKj62CBxV6WCiQxur26u
iLJ0KpitEF3Sgyf9bbVEOt0e/JgwC0dSOqUdHpDlwYvmaiN9IHNub/Ynf3nAf3LyZ9M+wJUC1NqD
JatwW4LSEicykykWO/jF3aCS8+C9ks/CnICYzW+oc8mw6f2DtWTV1GOLAs2uLtEC+709GAsF+PYv
tisiI2gIrW+fA/Hjjk16ykTanjoM66dk+RfWFIao1hB3+wq6lKOm5hTTljoNt9/wvz+2+8LHfgYa
Fgsmqbhun+IYrzubzg8ccGIG4BHd+Nz2gG9l1QXxu8hy8kkpsNIaJ8LyM0tbKr72f398QvdNQcUA
f+gNJ1rWabEitxwE1mw8O0vej/rGoBnh+/L12zeNBGxsRwGkbbYjFuhOLWGG2cKyKd21V3P+iH2z
3uYWQS9Qnkt2RboRrZ4gJpLZvLKTcl02ZCaA8urXpakJTCgpK3gHIPU3l4dMFZgy70BKV6fCgU6w
miHFJHWUHEMyDfa0gw5/vric3/lDMigcf8yBDRQxBed7IpomvjFg2x3D7sdxOX/eHlK2is1I22ol
ljClKYHEXoCyQu17l3oFGtS6SzdUcTCFYhiu4/KANxDJDOPy7tCmWJW7SZD4QrU9GIH4Btm0OwZJ
dkDLDSogiz8brzG2dsn7t+uKXT/h5bo90M/eWL1PqTwQjzTBoKOjAYrr9sXbv/LlwzaomaR0Ic6l
nqGnNKB22ktvzdfjm8prRjlL0PvSwRGSmI3+tfLsiVYagKJs+sYKiIN0hQAKEY3OsSv7ArkAfEVw
FL/jik/PenjMg3MWmW/wcJhmRpour/k2c65dIVl9EKP9bgnrzdVk03RAN4C3PUWJ3k3zCLlI9Edq
4l+k2W7i77HbfwAHc1H18dQE3tz7xvCIAvNNgVdDrvM6elQgxNng8OVnW023MZofvuN8Ir58HFuP
w2Ztjms0S8ciKM8GTf51MNAyFwIvLzACzYmS+9cBcqILSkZWpQpox3TBs8yhbvnUfz8o+lEMHXp5
LKdudft87jfNnpDQ0+1rf31rki9vvttT3r5s9p2/bUfn/a/v0+GSB3b75O37ZuUGQL6ca5UVTIXK
AgDYZOdrRg2/sdxcycim1R4mH+B4kk1Lt6moF54nFcDKL8LupFtzExjnIo2Cc0t40dbLQauAr1gz
F3w0VHAfgSxBZAGapSGMa4j5gxRw5BIdPTn2MglzjV2cgd638W26Nl9SAaMNncBJG4lMf+aWs8zf
PS7A+xrUUTkOW7dqrxaLx8XDbDwQ8BJkcjOFOn2CNZFS0VPclFWWnsARn0dVjHcuTOd1u/Tu4pxk
OKPufjTIPPcVkk+8UwcaCQLbVPPCsd+npmv2rgsWy+3MnUCjvCGvc956vfVspc2Iyz6m6CaM1Q+o
MYjzlXvbu7Nb0JeyUQ8jONRGmVCtI3FsXQkUK4CHmAbjQXJkoVREcS0Rme/pRHLW76zfPljzUwaS
SWVMklI7/SCLgRaNM2999vxpeDetQJ/A4nxaSd7tCM78qfLg6nvqES/Rg9fFX45bmmeI15s4hrwk
9euQib2ZKRe/GjZKk+J3UvvODfSR4+xr0QaC2TCDOquYvioVvDWCgNtmGQSoyr/j7nhNQonewIq7
VWEHu6CTuGGHD1Z7fsXq6NiCs4SUL3CcH0hcronDZToGiKnIuM+6od7pqhmYucz9HsnXL+OLc9ZA
OKH3YnkxfMEEyjzeiRccJ93JdaZ5DZpaQsD0f9fVAD1jxm+nkK219ok5ZhEa6IJbCBTZ/OxwWClc
QWBU8W57zk/C4GNuXWYfzNWm7aKF7pjGjj6vx46SRUsFnLZniNTjuN0nbfFAq5cql8O5LbeDIQ69
6i/lOFc714DmZBA675jJA3EQ331bPgyxfkgRA5Ch1wOfJKYNai2G67ChdZ1tXFKWMXlz0tw2mXee
aozyNsOrDCWJILGKBtL4ElsMgctWfhn2TDZPY5zLBnNW0F/HYvzmYDpdSXt4AFH/2Hr0Kjr3yRz0
u8z1RyklnuXxkNKzd9MaW91UfA989GcAXVa2wW3hDNWlKstP/vokLjnxI9yvn9RaM8xxeRRTdmGh
N5krfXmqupAk/Wu0nF89I3kW6M8xR9CmXDh+Sf8wl0WLxVEtkaTi4hfTj0IFv3FrUhC7mGZak7vT
erDVFxqYH9ryvosXkFEp7R0Wyrmpfk6mx9WXv8Ygo3kGj28NAOJOFva3bF5aAYKZhdJvUyhGzkQp
YoEg5hbt6FBAMUPg/o33ZbJNTUJLKbjvpth86wJPblJ0wvThzV2zPA96EXjAFn7UaczOdtA+WwGu
B8U0kdZJsXYjWHtodRYZoE+tB0TPLAWzW/wCuZgvtm8zpOeFZwo+CQyBl7Tp6n05l4z6m7Psu29d
bpaM/t+TIMuwTlurwiLBktAX4GJQuLK2XnWGey9Hu9lbpaAN2tCjQENulUO4GazxztaYOhEYpFOf
7XXbXLyRwQaH63sZC3Z1CM/YhpzmtaXJ68XupZvoXfnLmiVcUPWRPJrSgbQXxLTWnJ+DiQxHpM1m
Ciy5EXFP7Wv2L4FKnwY1rOBjWmO9wFfJxysNWr84eViteAPC96L9VzQHoyWkEZAVOuFjOqjH3jY+
ozB44goTmTCyt+uHKWbpKeqtMYGUhSJu9N09NPJTFbsHosc4MBDdXgxvNJhs3/yN+LnsQyYEfvZU
VdOz7ub3egD3FVr5CfbKBTJjvzL482gX/aNFA8tKfiIMyXL70c6wqPhd+MNyTbVONPxXOdg7lZgo
alzipctE7Uu7QuWqkJJ8xmjpVqGOvs+DqbdEDhY5d6U0HlxYNoSlIqhhXtnbP2hNnGcXn5IT1T+h
IL479HXSWpEgPv2qe2RorRcxu/JduPjqTSbeK1MLmmg9HWRoib/IjmXPtIJHMAb7vvkWmREWX9+8
MwvjmlqYmkmOI5Z8GzApRBAH7c6dKRrKN6Nlt63C+ucSkKWp/RaKcLPTQWTtFI399RRyPHXUB8Mk
Zz2kQX3AqoDNS2t0bcKkehinoxD6K+o4v2T9/NB6ANUiWZgbZDM0y8vfJm1RNlf9CBKHmxI1wZQ2
uFjly6x+Ggm2oz5rebd03dkie3DF5J7+UfFctBbGsQZRWyXJE8C0vU6Bskyxn1yTsH2PSyjOkAug
DtNNXTFL/mExFDjgfoK4W8BjlqwljsEgAmFCsTFwum1mg+uZAjxDDUoLdBb2pZrps5o+PG0tzbtw
kdGbdXSKA/cuGD3nuZkAfmQo9SrkFRZqPJIkUuYU3pbfEt3P0l4CvvUzoqg5N7PiEg94Rfpo2M99
3BxsDmIE2SXg92zS/aIa+Xrlcb4kU8Zi/Kx+Z9ZwyENkTwSdsL4KUW98tIyruUVaVfZFd0oA9e3G
oG7g8ocvUZDXz12a0UJxlN5TbibbsIfd5XZZci7d6bFhnncJnc6/eEkjdnhLJEIxt7pYRVhvYktc
Q5H/iLU/XyJ8FMeRmdgQ+s2lXx6CKum2o8WfF++edxKL72Qa83M10iI367kE4scBMcuWztJC72/z
PtwtNswpL6wD/bN7L0U9d3sIelhNotgUjRvuM9efTomy0QTR1o+9AeZVzyZqOVCHhkzRH2Mrubs9
WBPKPSNEae7MDwGDe2gMw+JKRPQJAy68LOCpXe6NSygqdC6N6lc0lXMZ2QyxgfcAK6oRRF2vzGdq
Vf3s42825+fAJYM0N11x9vpKEPTB9EuTmfnSWWOxwxVBlZimYh+kvOXizjUe7eo17ivs/ssHXmwR
Kr/M8In3XGnHBcwkuL02jkDRnSk138lZsq96VDO1CSEh7Lg8niidi9TlL+V0yd4WrXfJZ5xVVpsc
PCZ0a69R89qUiH/8yL4L/RHZXE+ygpdhi8jpBK8df3C24H+7vQCcv+pSgJ6DxnI/hQbD9aLj2TSD
4bliyj+Z9Fy68G4M9oNdE18mzI1IO6DADZPuFLKPo60KGZ4mHGXweM49ECvrEk9scVDnETMKg6iA
bDRw5vUcGSR0h6k3D5G2j0aIxUhSTuSplZ77UbNhgTwPm6dutiWNQAtoHj1zTHQMMWYDPL/bbwJJ
7e71KO+Qx3QbbjOHJTU6GGM68yZtJgSj265hZ0oU/9k2453HJdvXHo14o6avqFQXbAaN+gLxACZK
50TiqEE7TlEr+ieSWB+AUx0tGn9UUAaoAfEWmJw9bobevnaStRkrwEKc/GDf4M9jA906Qbq1nHgi
a6W9xmPjX2U65vu5a+/r2bnMClL66LffMm18hc7goCWFERkv8pYKGqsquBDodTi6Rtk5LzEfUwQW
q2BkhZn7H8403c26hAup/4u7M1mOG8m69Lv0HmUYHcCiNzEPZJAMkiFKGxgpiZgHxww8/f85lNal
UqdVWm97kTQmRSkiAPh07znfgSDlQ8khIZOIJfZwVsmyWWBqiV1t69RhvPXyKVRIhs80IPK1pZqH
xGm8uElwVv/NDqtv4kIBlL78EiESo60Z1QPcn8B8qaZ4evAGjdMn878Fomqcoq8gDa5lo61GIwwQ
sqQovEieZXGF70/vDAYTU7VdwqZAALWGwgDCte0U2Cv8yBJwKL41URqYyvk+ib9nheMTeFRQQBUN
2OWauFS7QIYZB1iKNeHcp4VUAC8s2aFPEaxOTxRe4f5ZCaAUcMXMoDo9MvEFl0zy2IbDmwzYfkRd
dyhCDmzzkNz5CQTXPreJ1eyUZRqkoM+WSRgQTsLUCtnNtNHBGjlZJzkZmUCtdqYcgpMlMkalnrVX
KNSHxP4RpH7EHhzF9Uhr9Rwk0WPn9NoxoCfdhgaRGHGBTykyzk0yepvSCxFgZX2+zakRqmdc33YW
peHZT+V5ao2dLFgwptE7Rl1VH3XMV4lj0+zp56fMyB4jmYsDAT4ghVziWgun0mDjuw+sh6/6WH1l
CIHp09B6enPtH12VHl1SyTPN8mbShdqLrv0okoSkcCe+oipWbpPxbkpAEnaxxymY/UVTDLeaHJdZ
DKhO6HmMguKsICklAmC7Fgkdknn+Jvu6o6zo3DU69gG74kRFIgm6JNg6WCmTE89XTC2venRgtY7E
kpCrUOE+L+xjNyOlCZ+KqrfxjztnDx6Kg2iZroTzJUMRYTm9h8Okx9Bd2B/GbGi7IvWoodOR2MZj
tQn89mOxxi9XLC9aUrTjhwhjUtBgC51fK+egQ/VbVZ57bri0m6Ium01ps0XMDOCZKTsrFOa4P2OX
fnhNkcKziZbxnaeeHJT1YqFYzH760DpnwQO+DpxRpZQ688FB0X+p7OvyW3Vbo9D08bSCKUDsXbAH
6aMGBVQkfW46AYlOixDB9PbuIPw9Ngx2BYlHOkpTbnwJwsQukntXp28iSbquUiKRfMRx96XfWPxd
8AKt3C3WTD3UPsIpf+GsT89sjg70Xs6pkbLZxE1Tph/REOoHQ1AMbmZjmzrxR2EjYkXSAnBeee2N
3t4NAw3cIkfCFDACAJ9y7pzbYh9tFbBlnSuUAAZwTJrI9DTbwbPwzaoGbN7IRrflBPguoMHpFZjn
QvdrRjFuzQnzBXhMv4anD7lQBsfM4oqjizrlGK1WDQ7YTqCZjbMXW468dIrVmJrJwa76x85ixwXe
u6eVhVoyqAkt9oNutfymS7brryk1dWS+Du3ga9IHL2E7MdPRQ0K+xmm3I+dm8LVPqwcinUtgNv1M
hybFQF1jDUFnBe5Xo3YF5EXi0GmS9NGoqMWZQ2GtDI/XSGWyiSKkEIMJrD/p72LHencN5iNA8Zcy
Yketw8YKTeb5iP4xckbGgvOgDTY3yXSukodk4l15jfYC0dNfV8n0te04i5H3wWoVc7NtwGvRlLAx
0lCZNc1GXRmakSADPTZ3zQiAbUThQYFz7yIutPLM23RG9LGsJ7NUeVPFcUoee9P5DlcNRa3PX1nK
dyRgciCMPkb2kmPRv0Uz984oNYhAZYEdGhEKLBYFW3+wDavYi2rMz4kP/afGQNB07bjLIw65nsl2
3ssG7VVE7XgaDPsgdf0yN6K5r2XX3pf03CEfZ0c3Lcaj2gOLbJCPUKU5OEz21y4c7MeebaQ+mjWG
v2yrWWb/mLaqwzNv6LUVG7LBk0PRia9E5mbn5YvWd9+iSAvJca6cLTEAd1rY6cSgT8irDQ4hZ9h7
X6KBPHBkI+b9NOrxIZhxgjOPXmm29/vZ1K+V04odc4lztrrgjBiF/RDYmooj/kF68pufGeZaNsZT
BL11007adhAskuqh0hXWIersN42Ah03SqutHee3kTDjTbDLmbIqgfMq70SeNovVJkOc0O7buCoGT
fmy9gyszf0+Rn6A/9H0wBvVNNuj1EdQfZHoluzW63lobJnSEjrvHxoDoRLYJgzqpmbUZbhsaMG1J
64+BGAJVj9+SHiVo6uJmYP/45KTkd4whlrJ5U+PuaUgiVxYgnqVBu5TsZJA4sGnKRPpst06BDOcn
DjtvI4hUZjUc8XuhHeK9VdO6rOFLDuLWVl7NMYjtUoi6p2jkrWZnvJYjc9AyEVFegdrkWz7kZpbj
INMcBvvHXKjTaOdy9o/BfktGv0tfgt49m1u5kiMkOJQRx9yl609lrYfO+pDrIEuGYJIHHUqESnLZ
9KaNogN8H6/GbNw1/RdDw3AdsC0jJ5P6N8dDkpHWbVafcL2gtu1ZVJfrJMSbNqBNsw2VqIhjaHnD
gO+JJmK3pQ/h68xGcMPWlbUeBooBoCimib6LeAQQphg/Ad+NG8bkRitt3FgdYglvCNi0jhQycdVR
UWCsxmCZIKsm1AyYsEyDqSZF7tO2fceuh6ZDRF6T5x4JDyRRr4pOtRt9KPN/22QfecHThJAWsbeh
AWRWtnOvfw6N9jbxWOFRgqTy1yOo1zS9EzzfMH1fDMInmbFSENzrAla3vBBfzfroHWMjesNF32yK
ASMaVAi2JfxS2br7KXc4+gY18OhU/6ljYKda5m30mik/uOQzUdqNGO4pXU9rFxwMQRjtygkRmaAP
aBSFniuA1cXIr5zjL1qIQdCFA7bM5H2z6xFFoNlnJm8mDnwpv27XbPkwiFCqNJMPv5nul5I6NhJi
4DnFI5MoKcEl00azxZ2r6pRM7fMuqBTlIs0fK7e7j5lkVlr+QbaixEbMp6n0fDtDmpb2fMiDJto4
lM+J8OE+/poTu+GkGemw84fkg5gYOI0WZhmShmKzt85ZgoDCGXzCRxnt3vTAmSS6SLpQq5y67Ze+
jyRukTLcZS6M3RzPoT54qpzR/Ywp6BwkUemPXqn/HMfn0C/NbxQqUDwX83wX2yI5ONZcr0PM6huN
AlWpgyQtZXmMHbO7t8b+mPcc/nzCXu9BCIPen9FZl6T9+CRQ4OaFkFIg30Tbz+NcgTxYSZfck3DI
NgTNAUPXig+nMAB4ZIxH9YTURve99adX0yzuYQpchhIcSFCrECrWXb22j9S+OeR0Bm096syDenoc
XTJJsUvU1Uww+inLLJOKRRIcQ4oRZ4fetxnil5vhcxZ2+kXNh4wTVAcueTLxR+QGL2Uqn4rZfmun
6EeWiUM0FMxqCTQ1qhokG1DCB/j7LNleWwMVQitWlf2M7a6tBpEceaGmpLA3O8oKmVcPYQWLHMUP
cRVsO/DdEi87UXzTmZH9DBJ65h6WBTvgbKubZ0xzJC2RD7pJaHh0ybk/m7X3UeneMbV93IHmEdIz
9qy2+h40Hs8sD5feOS+jR5+cOCr8zIWfTytyyeEQYmaZCxZfcuvYxtJIYfFLPgRm6lU4+wc1ds2k
mXc5b2fUvJexZbqr9SRdaVoLtJC9Yqe2E6NFoKvEreyVD0HFYNAL3NINpW4ntC8lOrzV8s7rHpd2
IiYI19pz19sa7Xjsb+wiqtm/mMobPM0sBOCAm1XrM8lFeK1GFwg9j/8ColqGSwhVEoPEvYZ2mtoi
9zfEhNB1RBA5FdMSvN0tho2bUD9mPIyrvrbgVbKqlPhrNzngj9Lw19NkX6ALchVst2YCA4wc23Ox
Vz/XJ6RWbF29TdYjFUIyVAeSO2nTMZ0IJws68t95LfW7DRMceKRVGULIXY47lauba9NiJHXxPY4o
VaVn0YkKsiA8q0VDRTmk0OiWCCbbquOh8PA0ZaLm5uWsYV2efZi5dapTD/uY4mQlcXHIXCqKcOMR
2Ak+9uwn03bKz44HnypSZ/tcgwdbOt+dipNKkLM+R5Sg3ajy95lGYCM7n1sPe16rOdzx9BNXhmVg
seZ6INV5gFSlkMy9gGQ92XAUzzO2CC65Gi7wI5o7GDK0wXqWphOvkLcJVvFalSvI1oBTLtWyycNR
4kmf91g0tO0scZ8B3OeZ+1Zy56Cn+q8Nxhoj1p4AtYZI2X26pjZsTXR366C29b0BY35DKMezPXS3
Vp2ysto9tz2xNnHIMu3ptMuj4THB273J5vhjMBn0tS32naK0ipRtrcTFgQGpPoRI/NFYzkhKZp+S
sXoeh4WPVPY27/Zzmbvx0lFoMFCwj+WhB6vPvpFbNlrWsyer5OJO9s8s/wBjNr7RBtUnoJJOgRA/
Q9OLk/kInnI6SaNOcT/b/sYhkWmNrCF9SKg9QDisKMIIV6WJ+fTAS++Zds66GCJzwz+xwyiMPAj3
ncEIOtpJth388TXtpmjj1ykinKmhxa+38ZriIehsoJ/6YAT32syMZbrTi2ehiWLw49YgK8qT/nzo
m+bR4D2eExch2+TURzse5K6eHhoqXjO6JS8Jbn5h1DC16x06HLHvQ1yDcwVPA2aEAegbq6lf71qr
Y40N2QBhbijB1RfzbpTtI9gjTC1Tml0NC+VNyfSNkYZMSdvskvuGEzyJk/mGKOjiceS0eJ0RcHbo
SX4hff5/hQqaOuv0b579zXv7/hc98PKe//zf/+v+vWnev0dd87Ntm9/Bgn/9zb/AgsL/l0+qkgHF
SGEFTbAqf3EFXetfji6EBXnKMtnEKdDWX1xB2/yXB43K9bBYOlD/LP7or3R12/gXs5Lv665nCZZl
/f8pXf1PbITnGQAGXMsxHBtl5p+4GupbQksrrcJ9OlxKMnEY22oysvAx4dCLPX34B0LO372iqes2
ZAMBrM36A5CTFXYBA8OoDgM6f4uOpFe9mgJ1InqOIYi6fwA7/IH2stUH5IWg0QE3BxykqDa/8XjC
Vgvmukqrg5Ht7Kws1iiPb9Wcvgv5T7S3v3kpz8KBiWSbaD5e7T9fqncz/Jg1QTukhn6mWfpJbNRn
bG1JiPn47UF7/MWA+D0t/k8UDx+KV3IAtHFQw9rzxzVsRQTnDt7uIdAGf+t7UkUZi2ydjqhL//tL
GTzz/wHGUK8lDEiWru+4nvEndClke2uXEZ+KPqC57i395sl6g7n7PHKApB1Mv7T0jkbdqtxShcdx
L1Yot9Dk/wH08yfnZ3knwDRN7qYhbO+P6+v22CpbZMAHnzwPPQ2oCk7XCV+2oU23sRqvje3+RE/w
T1fg7+6rsGCqwOAgcfZPsKJmOCUFTRgXuI6Pid4e0ZKhrRqusuVUr7zuRXiXFPMt8dh+lFr8XoMW
qibEmrFdWytyP18Skb78w43527dlW3hMYLdBC/vjIRB12ZkZ0WyH1m6QbGXOARuOtWqtgQIYJKFO
v+9qdiVtEmQKIIboInuaUqxyMObpBU3s5EiKFCHU1P+DVv2bh/Nvb5MD5MUSFAWZXv5zGMxd0sFs
yauD1smacAOKVRzqNtNE0MxgMyLcloZ3+7XCO7767y9t/MFbVKOdCfPfr63+/LfR7gHQ6rUuqw6j
Yz0MesIOnJo5p2wAVPV4G3WfS4F+fBDiI45fizpo/+Fp+du78ts7+OOuDGkelX3BO5gjIJumO96Q
Or2T4AXNginhv39eUzf+76vte3xsnkvXt03zT4ZfGeQO9uEKMbde7VzpnkWZfg6YyVaT3hvs+fM9
ZbU+i1+7NqDpGGmE23rD1amtA8phIsf16ezxd6ZsgjLCs2NBhR8Hf1c1+q3CFeen/SXUO0Rh3bVM
dqNTfhmZ4PyYjFqD6kuDcHDOdn5R3lW04SGEI67n31G/3wmqsZSTzKHcl5P1PE3BmrySed14d2Ex
nxEzWsRr8ktOS9aYBfZqriVVbCxVA87/AJ2eGlBjP1yhnx57U6wjIzpkBgCQiAMZd7S4d6M4X2s2
EaZyeh+a8ZFC5pqKwCkox+NSayl0sZ7T4pGqP3m5ESls5CdgrovInJAhsnT0DMl8ayX13uZH2iXv
mauf6bZAwfF3sY2drwIpCPnkM3eyz9JMPtXzZPo8wgZMvlVckJHafPfUVKyuDMV9lGQmGPYBz/Zo
ftdQpeAujT5FFO9N171vYHDQxByuxigOw9i/ZG23dZxmU3M9l8mjFeM5qvFcaDUdCCza76heb3bN
BTKZ8QafpJ1hmq5G7HGzCcPV+HAexBK6nauuR8uOMYBgu9Zv16VBtziHnbIqOTrgPjnRpr8ulz9w
kk9CEVCtay+4CbiSZf5Z52S819Fn64b3poXewp5yxBmRfg766ruPicAe+ajawNSDcunWx/0l8ZEU
UUtxvOEWDawTJn3L1mderPyTjIwH4ipo2ti8k8Cbn0aEay6LsO/1V5+tMCrPc5T2/H2ffMOntEHG
LarwHcsvyqwANnz8Q/bj2YaSr16imIcr5B8etBhnJq8XT/IbaZvkUGbv1qyfHXWlVAFirMTFTfUb
gARKO9pnqsR6Sf7ekzSxssablBOIPY5HZUhREGYnzIVr4mFu1Nmry9BpSbXtnlTuBh1BPFgTyG0E
owHOpPIOSWZJhRS8ksjkBgXxbeYdrYsIb0gVA0KUCRFcRCezOj6IsP9JFRG1lsXNqoU/7WV6KX/m
xtZ4dGgJK8PYiXF1t7x7N+XzjUZ/VetuIklHid9NmpsAat4HUqQIE7rzWyw0o0F6pm1yCIv0m3qU
B7U4WzpKtQ6s+Rzkh8Tg3oCt8/Y2jQB8OzerJtKoofN0TJPp1QClcGfj2Vt1GbADXBRqDyNodsBb
C5SrAfVnaCUPy+MonfCTYDEO5rieVpi73ywzfHLbwsTzw0svU4kXZ5+DGG9+xlgpcaUSk9IMN0sB
wAyNuVgGEqHiPO3CkmgR4Ufv+My5oynHSWA6HPOfm5k94TJt9Wqpj3CADiOPEHmWaLkyPB3tdDPU
jVqXof49IE8vdp/0eaTX5XbXdZdGny5ZCQgfmPoIm9u6VYpQNn3XJH2DuP3mxKd+Ygwg/1oZYfru
IUJd4ZGjH8mSRdooQmOPWtUgNWu//IIPTEgODDK3v1EhA5Ck8bZGwVu3LF7K4FVwKWabWrMujSch
ReO4mdq7al6V7gxs0LZ3cz2edWJk4DoF93rHtfFnrdsP+sHx++1YuyaG2XjcQfVwVhqemZ1Tj/ee
05X0YM0bQcKMLlFW/EOE3LaIQx0cROuxjgDfGJQKqtYg9KjF6kre3ya4XzropJDhWPQ8vOYYOkt7
AFMCIFqPhpNlyaPbMosS+cEyWdKuJ3023glde2FsxXuQ17tJQ5Fvto0y9lMRiWhkEZX1HPWgcLWx
8rdZlbyOoTKPFNip6GXktDT1bUIdmIeTayWG6bYU+ZYHctm8UCn5VMuBnmefTigOms6lYYprW3xY
U6v/kIH+nETFuteNJ2gE56lDAEP+yCYQXrv+dYum9ktHatsISWl5+DuKphvvZHUaeVUKIlckxbth
EAtiZPg7mimF/k02rsNjHY19Seew+9lRWEbFLJ4lqaLHIUBR4VvFjtw12IEoR3EZBmS9hfWr7Lgi
YYMFSOZ3ra+5m1oaH4IwuU0wEwhu+Gm7aVpT0pOW5kYfeOatUNtLQXz00tt3TA1EDgGdcTUT3zAK
jAxWeHIHho+jMQ7toN30IQW5LsFlUpWVqsofktkgp0VvJpgVHqW5wj/GBcUUurCkD7rRmoFMAqko
74uKiF6vZ9vuTT+l117MjnmLrpRP/fyn0HPiHSQXiU7YqsrQDnXeWO0shxfrmcxlgiTWi/utQy/0
170rM8ZQP7efhX0DQfAwjjwubV670HbM9zSiuQhGWSPKUG4oe2Y4Orntrmu88xcvpt3Ee2gytPVD
lBpqT2Sb43c/cTgk+YmPyxipU2q16yqbaT2RdQv2mfMFekNKo61G+i572QAz8Lr7Oer5uB7g+BZ8
qMQur0UrbsXIECD79pkA5ydwdCjFxWWGQbB2GoZoOFhvbtGSiqamIKcjdS4hZi1CANi5+AFZ2wAv
3UbX+wlLVVtbnv7qDi7KjCLBgzBXaHRjny7ywHfcFbJpscUji2WnBRWYg2YL+yxEehoOu7brIJWZ
4AHD4qUV+NXcAIe4SHCC2KyLm3kS5WEO7xoXOo3mszHoGMv0QUcHVAo6uOLZbGnBUArmQpXNvTl7
36d8eAKBPnwktHijlBCncBLfwm2nu7um1VDJogTre7yLHL4V7Dx+8xo6NVTwhjsNxF0aZ8HeKpOz
Kfu9DKr4PpQjjScBMKgFHkP+IUJTEjS/x/4kWWqSdE+aih4bNx8xr4DHtjbH7DVmKd3o8Q4Ztzxi
XmYR1GlmyVniUJtjLNgFnIoc0JGsNX2DHm/aTOa0LVNxrCM4AQ2wiEHoKxdAHmdym8d+KKA0dyQ0
NwgxQ2iHtPDucHUxZTrmozPWxcYoSZ0TKMkczYOgC46fsJ5tBMB7G0/ezUCtc0RQvpFpO6/DvHvU
jZ5fBhiYm014tpEOS7uTMNqQ/Yp2osjrY/BEW/wDacoFfQTkdbPdxVbs78eK0q0PmJRc8auf8RTl
N2/AF12pLUM9sqKmekNIYYB3PyrFlnou7Tu2eY77vR1ZPnTYhtRklWSxfKgt4y5w7WKN77ikL7HR
PfZb/Wi/2ZqGMjNkJtdCmLBJyMEEWwZDXzD+J98+9HmKqKmM9i6krbWPqJCYRQekVcoS0JtY4ofY
K9aJy3M5bR0fLdlMrtPeBQS1wnW6QY6kY1gFJDAIJ4fkrjuHaKxxGU/yLjKaE3igjhVpxFREpxpj
xEM64O10SryVBYl58Oxc0kgnh31s/7WJGWkYdklk7ulGWF62KTAq7X0Tyq+HOdB1F1Is+nE9pZ2N
fdcP63g/dEiUNYKua1YYsBDBtBEVAdgQ1Skcs/ODsPLRN6QM48BjglCvLtoWe4SMt46IPq3aPTEG
s/2y0iE85pCJuq0VDb3BMbSPMwIs2O3VgenM3wdFcTUliso5j06xF1qAyKxNxKqwhwGyoYEa3fsC
dFQQgqgn02Lqm49MkqYJLSnaoA75Vmatv7WyNwnWDw9lv0sNwoFli+rYhiblteLFQ+e64/QmdhiZ
7hFAvtIzB5yU93QJY5zCbkDMucneYO68gzeGbBALtulGBzXA4CGg7M3m3YA+g4H+7HB8WHm+cYMC
HKw8hPeos/urE1vM31X2rhbMX9UlLMNKtqWKygm9cnoUBNXr+Isc8zSVZsgWmvuUujMIo1k7l1Ce
yCxjnyVURjHdD32gM5zEkb9ftq1ppML38DYZzZeshf8ecJpJ+rbaAb97HFE/rnUX5LAx8k5B5a/R
3KXs8dbLNZkt76UsykfmpC/oyS7LVrdNOGZ6JrrXJk5upsfmLQ3bK7lopfmznfjctS4B4RO3lLyX
gXkriKawTSAuAgPfPtaJAou1rw5zB5NggIA7LLaz5RzUf77Jh0ah/jnXODn6KCm2YRY8kEfv0Svh
R9VA1zeX3c5ka1cXbDRy4D2GyneDEefVCru8RagIci9GYWCPMHvsjn+f3QWRrkwbSFHRdTNwUThr
hqQpw21M1GGrU7UW9Pmsc6q/Q2b2a9AkH3Op35wE1VFope8AB1pkl2DCcs5pmvBhdHDHsFECU+dE
sjcLLm6ZPbr9eJld5zn3xAXJzGdlIwRLaPYTXloGaog5881hnUYSRSIxQnkc/vLZUceQYUxfKr3A
PCDxhRleM28wkpytvrjTXDsHHeKN2yAuvtIKc0zOly6NiDTgrMfMG3ocTVFDsd1TSfa/tlRt8eTi
16wIRFLyrAlVRbD2ZxZUdSzFQPjNbA+ajQaU7OdfT2jY0Tqr/flMvtLGqwIiEXLutXrbnSdwKyNS
64EXKJHiwbR0Ot1WuREexxeBvX5l0pmNM/+QVqzURt7jGfMx7EbGIbSGqzXAGq/ZHHeoIdXOngPa
Lo/jT833x23S9ddUsu8BB38K8/JelPTnnaY/z6Z5W+5BF+cBxsn5EHXqPah5tSjV2UKdj7HEf7GB
b3UwQ0BnYlPylF7TtUj/W07JVjYfRle76A5bLaFTrJ4Zh0aP+ml5E6YSy6mjbSHye7WZ4jqxEVeH
VRIgz53z6iZ+vSIA7IQR5U7gml81SrCuFXeuO50zgjhNyhCo808aTvB1imaWWJn4U9U/nLD/GMpX
mwxDNAH0lnlGsNs++pT0LFMcys77VvX0+ypjvDMw5QA+iN8tdUQnajvVgy9L+W1584Zacyqb5xUD
3buesEgZsfnZCjRPS8stzanz+t2RyrM675arueGBT2NxCXLqPcZ49nLjCYeIoAQz3lsJKyYuG63P
N1z5VzVhdEX1lunrVGe2cUcD1pFV85ByeTTJQcfLmjs2GghcOet1Hjsr+bxUk2XITFc73zRPUDzD
F0Vy8nRW67LZhji4ip91z5hWh3qybsptZ9CtcEv/zrYdVoA2wk8KvIhIki1bDH+LUvzGE8zfCK14
m4d7AyvoMmqJDEPQqmc/qrZ11ssz71nyTIiaGmg7bzwVXfMNng1kMTUYvxRx/6OW/VVNJequRjOp
RKWDOSt6T4zvSYFqvRHpOssKphntYbJM1A8lzouYj61KEH3D6AnH8eq4L2kXfZcGUFyqKrUwQ1b1
I8J9SHDqmvTB0ziPb+pjCk3VlJkUq1ZcHI9ipqtx71XhskP6XbJrZSF5NRkdUlCoGGwbdlLOyrX0
BqwWWUXQoiMMAtiSmjHfpNZ8Eht/JfloNw+oiyOG/8hGfQWo6jjKUsP1nX4mBnLsGjRFolP06ou3
SSTIoyHGgPthfgujz8mmqiEG3nXUaEdaPXuDTaKrHu3lS1yr4hScK8xFUo+blT5FB5GJy4hrgLoI
DSYaFlsxYFIU2UTLmzpX9JI5U0WguQe3eeDBC2MO4K2fN+uKBxwLQmkia1c7ga4zDHZm1NlTqh55
BoNOVTxo376TAEsGrbnrqZ0IKIlLUc4c832jiX3cUJwbl/IZcBgfo0LkBfcD4q2pYVb3uTiJycfk
I4718EHxcCtr+H0d0vbOYOOHzeyt7Y37ZTxAgOEW1pzsAb5tiVDeiFz8wLfNWQjoCgeadheOm9Dx
vuDYOwA25hFfhl/jviiX+2Y5agcxuW9WdjKoMfYlZzaMJ9kaC3ygjves970MP5HLONgcZ7AxHIvA
gR1JBbtmw7ifKtMi8kTtDxD0ryOS1ZcdNWjW63LSClWpLENbNxWw8/COK7EzY4mGyy8BXa6x6saK
neDcLblNSaSqMCG7t8K3132Fhr6NuCFOxiMpZxC6TLp+HkEGjqsDx1NAkOBPqAxGxITh3q99FCJy
ip8bIf19chws0Gc4r2Ajc0DWLdDzgt0k8mhtFTTIPvm3JdNrn7y2YQlXtWGKQf3wo6h747KcPQvc
R3HiRRvQ/FwbN3+tW8grycAqFXTaOmsJB6Xhii42Z8dwCS37At7kc6nSaBofus7ijazAXgvdw68J
nM6JWNoKSpPLYsdWMd1KyWPrcDT2HRM5RML2dHJ/uJHSEqqSXB7gs44S76eH5GVT5xorZWStl0p2
VVGNri2uXepnlJ3YI68K/7FMcnenppJJnXsrnx5SZBRf7FF8dqNNAREIQUkVIbaiz6R6zCeWkGSm
ojSXb83cPlRoNtYByj04Fg4TKsubFYLO4pB3Xs7MhcVTvaxtsH+Z+lzxUzbQJlSxelalKdNhYBZW
6rJjfKDKsKJZjQIL33sd+vjS2JCYTsKa1eXvdY+8btpFGgbYZSw3mskZtZoflt3c8kHZek2biugf
Dqk4D0CS++qmWy3/qK0hUzDjp9CQV1h2H6RKePtM3huT/jVw2G5DGqSomn1zY1T3VmQpEojxqyYg
bHbXgzyWRYjhnad+TK8yxbqkEQcJibHYNwUkgoC9SuXGl9l/IoKJEFRg5GcLtjsrr1mcuvuGtZSp
tDYP+OdPCR/tZKMG9lDaBPX0I7DcL5pdVDuO53sn7Jjc/KlbSz9/q2R7CqucEAI+FuqeyUEtlRdI
VOT3KtPELnIeSIc9anr1dUZat55czrpB29w1dlgdwSFohKfCKHKm7DyYsXk/6n33POn5a64IPWgf
D3CeMUj4pE2P18qPUPBQvlvHulahFceB2JVafUPZNY/OiZBp/BmzJe8MK0swVNjnnNpDN5rdTu/l
BXbAsNKyvtqlZu/tROdZ2yrsnLWUxJdkBtuGpBsfmtjS78yigNwQzTvdozNXBUF/IHTope4sccwB
MiAGLjgegUsECB94r46d7pwccWVTad/a0lc10jA5zJXnbys9/ZKj/NoPHWnVRjCYe7zuj6g90Wl6
jn4VqLF3QITaU96IFvQGX5zZkccEJVtojhiX1JfA4Ev3FZuQceJZIBRg+eKUsJaSie2/Dir8FBaW
u+un6imTmTgtXxSy6OQwcoYwLI9NWPHPZ8VDpjgwU69tU5JXEeEP1A8i6sV4qhgwcBmpEDLbYZAx
N6LUm12TZd8bXTNPXa5/LSoaCvCOjW2unEqYGvPT8iVOg69+Pflb05LOafSi378sP0NB5G0JQPyI
8fdOGcGiXE371OaDfVq+++N/EYha+9CpT3Epi7MNFGUr/IpKqsr6/PcXzA1wXPwq2fYyoISDark5
JuShl0G1dZClHywtLRn9csDJ4TILWPFdGlrPgIO83eCTsWiNI46P+G7hiyxfOoU2qhs1rij4b//9
B0nAC2UpFQ0Dh/1p+UK53/z1XZemFp4g9SdE4lCg0E0sG5C/Hn1076wC+rVJDf1ayiTcpWDdNlEg
jlFRuHepGb9aApO13bY1B8c4P2iZHp64S9eyJdN81KtnXdR3/PF4EQZOYyvNkqOfoV/2MCuthac0
qUVtPTkG8SpxBAtGJBEuUL8oNq3hNDubHQGTzuQjDuy8lgdK/S+Fdvk48BrL/42I2bdU+AEv+Ioe
1fF2wmGqrrOVV9fJtl1K49Qplp+5HMNaMhYebaBDqV4+zfJCUWzakcf11dbL7CGGRFesBNiDCGMp
UsXUZiGC49J0Glb75Vt8/j+MMTS3wgX7DTPJOi3f9eou/PYzXaBdDu03b4BznyoN42C6XzXdbXeI
YuXZLtzwnDur0Y/HEyLo8bR8N/bRM4WzmdxrVnC30UFCiuwzodG+TWkbnpYfLV90RRdavqtqlKFu
VmVbJr3saNJnMKlJnpzoG2/wKe15ys2yBd+e2ZfpyYfVQreJL940fWc5QojozsHzZO5xCTw7Gv7n
upwOnm1tTTWAXTU628nX9x3mJZmDJsxbTFNaQQbu2N85E6Co3AwVb8HRty1mv65OzwiWUebWfr2O
mWo2kVT703qLTSo81WqINxgcKd39D3dnslw5ci7pV2m7e8iAwBCAWXcvzjxynpIbGMnMxAwEAjOe
vj9Qda+kkkza94bGSmYlyXOAQIT/7p8rktmJaeGYu6d+szv1mYfLvFhWm3xZaKqw2idZF+xpFkqt
NUDveEP5s7cyOVPu81HcxOQaGCWKQ9julKQgAbbymb8LJMXrg1W2/FOe6bq7tPBvu7SNzxkAfLjJ
Y4UKbhCn8sqvuuZ7T3tnQT/1ju5O1fLDRCJjj/H9KY1VlKH6ERmKyod/EibOwodyTt+ffX8IHf3H
fyauErsi8HlydsdJqmmfl3V/+iZ2TrBD/vrZ95+50fMQhfMR9RjLdjgij8cJjM1GJRXWep/6AsN1
qK5o3unuOruJ5BENPACz9FsODoWmdk0vvZ4OcESeRUbiGU9+PE3mNuNiRngYokuY+CdBfGXttaG6
qMBFpPMi3I/WV5mnGCmV+Rn6Dil9UoQmwIbxPajVy+y2r1TGhMRT7MPAvpSTr0hP0+JJxXX/DGeW
+VyCNZXOkFuzRMNoDAPdw3k3BaUHfd/8BHp+bUlY7/NIqO1vmzhhYrncs4PvHuNJeFtLYiOzso3v
SbWpFuhgIJu31C0+G8//5GCycq2lZqaLPsc6/JgcDcK7eSgjnOXV7DIPGXeRER+XX8AUw559mb+Y
pWN7P2fs9dKJzW3n47/GefEEW3aDyLJWfbRLWJA1gLqYNOrasuVNHrPaae89ye0feuYf0XP8m/jB
0nOfrBNSQxvLLV4jFVXMNPwnEUSftmw/7aW9o76nr2Fc5RE7ONfl+D0X+o2ypstsn+ZaMIwTzHsh
SO3cueQwO7XiUlTJG6vQNTNjfQTEs4JDpPai6+5ErQoABN1EeRl8GG04W7sPMdRSwXSaK5ooDYDi
+n4s3WHLblZfZg8FnFHU71QQiv5WecAHbMrKPC+/RrwcBPL0qZd0bWNIZEedf8/ryDmKdVoRe9D3
1tJsITk+fSt6aRD9XqSg8ftAZaKw+EW5bgWoij4r1qk7vGhwH9j+yZFgtzDbkAMktUocdITBJMBJ
awQSqe+yetjaXvaRBOajzWYR7ZAzs1+QqIU/4vfoAu63hISVoEMWypP8Q+BeX9ExEJz+vd/GWSxm
f1/J5AcmpwJsTXQyCdty/uQvauY5ckjV5we7cg/lxFlFWWa8tWZN4IItnCo+2emFHGOgDxdwTr/l
roCBWiegbcSpu23YdSNQJMBKlpPB90sZITM62Njt4RgJjrNseRZZuLkZU48pMxHVVRdy3lYujpHp
N2RJ5lUpe0JTHpKKfo0BtadKPeAVlLL64mN008UEvkgH9LCxXLPlT+HhGhcPG8u/f1GsP1cefr8o
eEgt6biL//HPvjwCh5OPJHLQhfXSYScin4vuxI+UjP7VkrQoHKhy24wjkZh//73Fv/jelAQJvqmF
ASr4c6lY4/RugdSfQx9m4l2EKEZ8Iyt+cZEZaBy7qcT04OEWmUbrxZfiGAwDCL3kN2PRhzCIoOs6
5op9BCPl9qpzINsOks+//ym9fzKFBaZlSjfA6h7YNkPDf7SllXqE1edlXDaLhT9uOSD6TTOsWIY5
TE6LvEaCZq28Dt95gK8Ky1g9ZL8XM0dCaGZVlExHutzfVZyI8Rp82MtZjghksJVV+ZHq4iNHKuSa
2DmCTRkO8feqSdjc3n1bECNzObcvcmBbOzf1WzpJgLoRh8JvnwbHhN8Mgr2NzOOV6DnIiyxX+5QH
bjSP52z5Kak/ITlB6zzP4hyMtnMYJoIJhds/TEX8KymH2x+Blz8sBzZ0ng9PDw80HhDcGV/FIjIm
Xn2kkmgxeVQzo0dtT4/5GB/+/Wtt2f9kjuXFdi1hu5QfmTA+lzfj7zyAakwqg6hCdki8DJal6Wzx
qHL6XfwmelnJaFRl0rgUNc54ILISjEmae+JmyR6D/6l4HKAoA3BiZ5yr5ly2yXBoemOfL0/uibgS
1Ya5LE4xmAoE7/7BCRkAK6sCmAAivDfn38UMaN/FlbLz6gnW9/KexCgWNiDmIv6IYItTJIteDe3q
YxkolgkiWTqw9mvOKCYelRVlMjeTQBC1U3GgKggGVwFtArnN4xG6Tdu7IWYwBUQlWRVV/iZnTsTM
tD8KoTAKwT9UEyuPDuV73kp2hcvX45wP3/PWzviVp5DA0BwMgovbtGy/yD0scn1RCHYKlAIOyT42
y49OIDcWNsXsccvIi8BbSeEr+U9SRyE167uhNJ/Z6KFXofg4SHOZ0BcDkQsPA7+1G7QP31q7Mqob
R2bHWBm/KsHlAxqMzvnQ/WH1bPegqjEYyThgmfjKGnLMmnEvbYTD3igEybOURknGJWRTU3rOP4Sd
TqcB2xTcAvfF5YtMCE5RNXw6AyASr9xRvHm1FfyTxSTgJYwadOAdbG28RwX3+fKj1seoin8Zw/jQ
ZVV/O8FyWllEKSAdjRRfuZg1agi/Q6tPedU8/4fL9V88UWg59iw6ajyXEsc/lfwBtw1Tx2iyg738
ysvTQC7AWyw4P432XAIN8uIYdYnh8yokt7dB1UDTWZx0f+1RbPP/4N/9Z8c3IVkeEi73kUCR/HPv
YDt5g6cSKznkbvRD0dPJ9vm4SN85hFRDT8dwcZxVQ/+yWK8KP/8IzfrV9t3/8Nr8i8XdDvBbCyIS
DpbIP9/JXQIPziur5NDGcKvHjruqW5lpQyZH4WfGKf6lOar1s/vlaeYvEZbzZtE36POwedomZD/n
clOE/pPZJU8keKctSli4Bk3+H5y4wT/Z5APHZM3BIR9Ylu382YfLBtthDD7EhzFLYSMxRcdZsTF7
+GXwSZZhNsf6GRbz1sV6cgYIGItwOEnT0VvB/4hAfZkyMsiQLoot/gm5FosalRBxJDdEIi6eAPg2
GPOqLniBJIHhwRzIn/EKGSvVB81xyMbnYkqrjTnjihWFjpA4nE1guMELhUMJ2XOhH40s19tvTTwC
hsleYz4I4GYofcG2HxDW8lcS6tkhr8tuq7ok3nFbQGJNo2dvwWEXwQ0ksvka9LRQTcwtDHvYRI6C
Kq65bexalWthWTTHB8arVg05Uey7XMHm25Rj1jXsw6I5fltFQUqv/cB4ihngmjwjYhHfQWQDmlaW
j/RBsmraxbQpbOMYmO5d2UW/XQoa9p59ANyqDxVIytVUjemu9r4xEfWlDpR6+MbcexmrVTG1I/iA
5Fc7JNVfdx//vyaauJeX/dH/ePn/KdH0+qtp/9dLAmynTFg0fvFga6fjz//zX3/8n38kmqT8ixSu
bbHv8/9IIP13pMkXf/Fcm72YQ4GJ4C/w8P3vSJP5F1IxbIMIkng2JzKc8X9Emmz5F5qlPZNEEI9j
QbD4v/7v//6H6tvmT//99+EYwRnuz9t0ogeW77isGZazhEX+cQsQTc6QE1qOj4Phpjt0zl/4MJq1
GJJbqn71ebA53uaqosqhowat84vjZFyywWJotJtoMjkOHSe3krZAWp15SGUgxpwCUvQQ7ZQnP5I0
vO0WVnHl4ZJsomgJ2qtwn6ccGDmUXxPvzMOXdkvzJOyJ3GMUcDwHKLalR/l1+PAcV23nrpabbj74
nRo2MuIsay4COiHmnelxM7bUu1NzoX2Io45jFJt+QmMR5fAhIwwJjj/sUq+MyCOOZ3yC82WYJ2BQ
WUAbVH1boFAgGtbr3PKpjwLEmwvrGMRNvC9DkrmVVW+ctOcULR67mMytnXX9znT6a27a893oVURL
qWqi9IvgbNOmmuFbBjSkxeU52sgzrhUXe8fn8FJFMDZzxBZ0/fEx64DXumBpe3i+E4Uja9F96AkE
jcMFd5sGJrFpISOQF1DQwMZ6k7pq+vmom5AwJGpGFBZoLEItbb2J6rrnfUp2A+X2EBEUCGUFbXGe
xie79x8KBoVNBfV0dNtiI9zmuph1rUOhwEK1/XCBvPpkCQsBqXnx4uHeRQboB48lg8IYTdIaz12V
vM70JuB429amcR5UcOtBfcKL88xe7MPhwNWrCYqCTdAym/TGaP3j8lUb3MnCvAa70LwPtNOu6TqM
1i2zkJVpOTcthTHwolqSADmGDAyTqFoQlA1sDVnrnYBz5yv4IexaXFBWFG6K3nxLqobD/wTFVeCw
3CGmkc1l4pcIIyRPjT85yBxrn/YzBBYswZvQAmSWOs2OQDbjqUb0W+pAGYUg3a+J1rvnLsnrN1p9
dVvS4SE1F1yEud03242y5oEa8gKHOpPovCD04Y9ftAM+maJQOwtRazNE2VVoEEahaT8o6gSy0L0X
eXBL8V/EoPbdicjhayt9q1WsaRaBeJhw8DMozoGPKFcuh0Ey07rZGg2RCo0pYDSymIQuePycp8yA
EpKZAj9TWZ+aHqu0M6Dd0WKBl8+jtgiS6r6Lwi2FNK+MgItjFFbptovx6buS22yk8c1A7lE6vITa
uO+FW29krW8Bt15DuGgWzGggS7a7IiC7zQvpb60kfswax1yDu1gectaqVvKGipL6KiHl9m0Lqe4J
M9JDoh/8Qhj7yikxwKn5Z9oCOS0rigIw6IThRALG5F6kGHXf5ToHQ6o6IlYMjiv4vG+DexfmXnsI
Rizf/dzY2zaUB7j+3DZvafpQu+zwukFtekkFgm25N1KDako4MOjptbTGX5PRy33cuze1Nx47S4ud
BOJVuczp5gwfLpLqHZwQ5kIV7ZQ9jqsV6TQcoB3hx6CGBRPda+o+AjO8pxcrFM281eDguPBuQGy4
LAAeUR0lSKw4dHewr2JsXdkFhQAcTOPEPJjNRzDNQOiaD07zxUaaCzfe/AAKyRsUIVlbTANk2O1l
z3FRp010MHwe8m5EGbUw4TUXjrPP9Xys2b5d8HBPDILDh7EOwucYMHudPxZxXW3bpPyY6PHYVNS7
0nmPDqLZpivwRFYw2Le070KLsyUFdGF/GuPhRQY2RzLnJcRvvfJwufcDBJIs9u97ewTf0NOd08+c
vAP6XoKogiIfx+52UO2F5udfXvo7MbyXfCb6X0wBhfCZ+DV0JSdF/AeTtxDmXfNJFkWzHZqvCCve
je1WGT17oLF6qpUw4ljwWz5pTUT8mRhSBzYLFhR9ewmT+IqViY7F/Vj1EYf5hQK8t1C8r60x4chJ
FO+uTop96C6OR8382wiAK9TmJZOMkDP7PIIhOMfQG3TsPBfKTPExq3rTpGDp8uQUUqbnV7nY2kar
TpFl4B+yyK3jAjRpZbzWRfRMwolAwi3BI8ytiv6AtIw2PU/JUIfivggw7Tiq5C4owPMzWkK13Lou
dDQjgP0NETiCR8prMypgyoW58iwaLKbyUed6WucYhFFOg3eP8fah+B3k7VsKD38taWZtJjUercM4
h8h22XSbmzdO7nmscCwvreo2sSM4Trc2XD4TF44Z6b0NmGodBnVMAD861+Dz7iBublPUuUuevPAs
qEFJmNleGpF108f2sdc81gaQonbW+HcVDZQFJQyeI8s3+gnjsxcbeDBlcuxakFMUuVWXxFPX5lDa
nnHroCamsdffSM6NRoVt2jGDx6Qx7FPVG9md0Zl8yIfiaKTQRVQDn1xurRa/uawZlQZPgNEQ27LX
uCqx6/rDa2BxWVpjvRtwbh0rWY/r2rP3BSXNm8EOjjVmaTAAR9ZVGjeN5pTMNSTDuL/P/LPC327X
Ut8Ew4TZh6w0Mi1/T88BPtXgfraN6T4kZ3kC0f2zm0K4QRRk7LjV3hUCTAc9irEo139Q9yDiuTDZ
cwyHJBSYdyf7FMPFqwBBcv3eUv4NUAHrdAeFfFMNIH4c9atynW5Xj9Wvups8WJ34HZbwnWbUscMi
Ye2qwT812bRU+8U/itFmlOxnu95xHiI2IMnCt4E9TN0nqMOgq/y1WZjHkDBMo4kK2jyOGOdMmx6f
CQ+F/ir7t0Qs3Cx4MwWsea+IDi6OpltTM1tNRPReAx/ZJaRxDwy/FyU/fu7REHDbincq7EHYBTzg
03UQNOOrR1fkVtTFk5XJVxfBn3947THQNcODrax4W5NZOlBZ0+3miDe0sqx+N2K5M2aA6mb0VWHT
2MOH3KMIn716aLiBeMVMJqArWwTPfdltZOJ7F+E5YhdEA32S1JesIlfgSWLf5Xn5B7XLRChwRsg6
6pCHK8p1DcxkU/uSd/1MRCcGjktWRy5m+ihoITvhcppl/1wHdrSaU1Yu8FnZtUoZv0o5q2s1QmNh
MCrUpxnW9o2NO5loersZkzE9zVPLPD++TyyF51+5H99NZ5ae7xMsBomLu3aO3iYVsCLW7542nig0
cbBihCBUIk6sDJSaA50k18bJQJ7mQB4TFyOXnbr3oW/9xmMWIaD0SOCzf9Rsn9Z6kOlRUU2Y+8xG
qvA1Wy5ULdKd5H0+slvJLz5tMW7JWkeZDQbOpoa5gTl860c08SRZP+3qaeT6gkcaUic8y880UySw
BgRJZkZ5Jj4NA6xTT+/Y2hDmZxOJd9IR3rExklvcQskZ1q9DCyySp3FLOA//0jAvrOzyIazrWyZC
jGC69CGdb+oqvsfKU4D9QMWKc0dh1YEehqCP5lIVT5JG1Kpx7qeSDltCWmu8sDbgHObbUOxuWvY+
MmaLHvg8xwbI3q5YFvfUqffzcmroHlxzoBit0vfSdi+MLa5hNjsLHKw74CTh8RICF0IBAqbvzjYi
eW+gXCocyM2sfxRO/cqWl71d03drPMk076jmrkO0XA1E6PDHx0fl2PVT1rb+quzT7mrlPfNG2/C5
u3m98eGvFP9PFIy01/Td8yhBqPAL4ar2x3A3U9917o10KbrFszTa0bGdx2ETpqI75cZv1piUPXlX
vLv9UdbWiTbmF41pwkglm1RH3PQRNQYOv/OKjmCxsoCDTj1IvBGWLybXxfDJuiqtgL2ZMfu7ZuLU
3hoS7kpItwT7pPq9VtTalbbqDkvRKyHkKN5CQ8d3Fg4vTiL3syyvkyTRXeGmeMOi8NX77EbTDF9L
3P/q7MbGve1Fm7pw70wOGxcXvp0GUkMizMfe71lHrN93JtdfFTrN0RuSz8buz6bPNZpxA2zwQH7G
+QV7Dt/KqCB9D/Xr5E6/RJ09MN1EgzKwS2C7uTRXx3D3EAuvpeXwMzWNs8HyzciKtJk0Y4hj4J/Z
ibwXDaWK3sRz706nCZYA9cEp6t7rSfAaemcaJYWIyK15/U56p91H1FMh3gYPRR/t3dABkgqB3qTS
Zo7yfj0/YOh/cMfow/ehyQV6q13oPoLaZh1R/tYdA22tXYf4DMcb6QxXpHxYz1a3CXp6TXL/RJXg
MQGkiNLv7V0n3lBEcPDC+DOwnsd5BhlJpzAkLoV2ZXnBswMqddVsgxEA9xR8sfv8IXvWECc014b6
ISzas7ONZtyd8mgBOszZoLybW5Y/Gd7NkTiXsXpJ6CBR2NFmv7lzggjoWS4fXKh3OTALjkpliqEu
wwOJYAacqIn60/JPpXlxr+BX9p59smhDRM1jkiaM8RYHKG0a+i6dxRv41AMzhrXb0wcVskIb4TZ3
q7NZRjfgvGCAjwLjUkGHWswExvfqHV6Me5rlX2wgBblDFijK3E8oPmFVXWfDZyhUZ0+BY19TpW8n
adwJKswa70enqi1mG5Jd4Vo2xkZpQD14/i5vOinTnWWbT3FpHrqUVdk6hhWy9Zw6t6N23utKPZF6
Im8V3nQErgFf+kuH85i9Iw2z36vdz64ILux/SZDFIzq0032NNXXwbHGwLzAyyDGVjjwK2AgwMa6X
gEda3kjRbYsm/qLy/j4Hgm+FKcc+Ie9c39vYqn9KEpCSBaLB8taUlCS5DCoALwUxh3eCxNALH9Mq
IhjBqEeOMoAHO6yVUVAPLk4tfa2xrbB0iVcC5gMz3/B14Im0vObG4D/pytkHUfwUqms/qA9JcV0p
JlKGHjB/Vy5JpLtODC9Rr9aq6bdBmNItRDm74z6zrXhBvcjZRnF6NuLwLvP6XQRMa+X0jvv4QIpR
nxmAdduRYNeqK7I72NzJkUTAsUJxuYK2N4GhNnuzmptjCzGqh9rWD+Dw7Qo+s8/blJveMcLTkXoN
gy2HIgjbJ/7Wllg17PaaRObt2KEA8OACvqqKqzcYj0lFd1qc6IMROndl22jiQFz45IHGbTaF5zIa
L3MmWXcDmrWr+lfl8QOEQNds7qF5lPltU8vXgNoA+AzImx5ONLDspDbToMP6MN/kNG1lRngQneL4
asY4L4P7BL00zCsEXsu/2BFjfRDvqEw2dTlpt8MV7gM6ZVuQxoLDfHxl7/gpe/vTGI6NZhuXDjwt
vBZoF1fPzTTZHcUw5EvHnBZYVX2qpPePhQMME4FvIGwx7OKguVNRjYPeqF49j3oeeMjYcqkVNobp
yUxAwoXkAUIwm/QoPMHjA7xQ3/V2ihnHlHvaRp+83rjt7OFFNEgwVYNaZSqspYm4JWrPc7Ga362s
xrlqx86u9Sfutu7AdbkTRIDWqqAUjgjgNWEIf5NEFiVSIt75Kt7qOYlPKNe7PszUmu4a5CauO9eC
nB8r8W5XEMEa9eX0yPu0PhGGyt2jbcptStJkXWUVySJ8z0MLiwwnWiCqG7LN7VOZZMcwSLcxpIVz
juK5cc2YqefexDq3SpZ5J4YtjD5ZxHxenUsrJBYYgR3LreFnsQwjcslcLp71oVEsG7C4/G2RDRd7
6K3tKMVZuBw5qpEAM23zQRGuAUK/W3D8Vi0bm4ES5cExpqNrqWoNa+A8xQhsbRe+RQ4jLw2ubcjM
HWBtEn0kCA/WgmpiPsN5FHEymSvFiQKLPjdoJyEQK7d/w+/LeWF4zHPovpHW3SqpUlZx7G58R2mf
Az17O6GM+y4XOOcyTM+x4OBXuHI/2sj/QoSc7mb3wDNVrnKfIDOmHE4JbM5glNNbJNv8mLnuYRq9
k47xytaF3DqAFNFRkDcKa+ofxu5nBWlxMzQVbsV2QK2yr3XnAAyKTBhp4MMr0bEvKMZLqxAqGbje
DKm+k2O1t5BiV8MIK602yNzVXzSIQN7x0p/z6EloR3CT2Yl+0WHzqwCEvETljVXnS6iLynzUQXPA
TttsaIW6a03YDolxE/o9V3UgsTkTblWcctgLjt3a8k0Pa0l6p3LnK2mCdEMLwiWpoutshTvGmcst
alNDLWl/rBQhCXKax1I8hTNhNJhHdFM0QDpyGguQL8n23eeV/dQZFeLAZLyXhrA3hTRPbS+ZTdUk
syPTuIZMd0ODuaXpERRP2LeZdrZ3C6ar1HmG7QvAfPTYyNuqIC229HuSBLabdVmgjJZ4MrtmGw+a
YaEpnr2ldsejVnaZys97BFUqC4pDKDl3GAl1rhIjwikiO6siCnOxyEPSlWx+MWaQGAChKI51eMlh
x7a6/sI4JCAUQi7lyHQf5Bga5fIhapQ4xWnu7uBU3Nm0DR1o2F0bWcreovIk/WjNH5/pSM/bYaD/
iTCnceJG4UTIWWfjEpo8fX8oYsy8NF54JzExOsLMw1faIJmAM3Krw7UaTl2EI9dGsDqmtqDDsLNu
EGTcXYWn8KRKM94gzQjmu6o6OcsHO4piQg607FHeSbYFq3xAytGHy9CCk3amZNojJ9cnNfeHoSim
vV3S82b3Dh+Wz4aWTY0/HXPFAyz34mNX3RcL8nDbZPocUueJuW/57jHovRNY1A1juCDfoMn76+/v
+/3DfH+GJF7xtvOz/O3P2IVuxlSJQ7MYa/uixsIcgP4c9AxeIUb3QYYWp5Lx7F8/QPOjVj3wXm2r
oG4Qlxi1iVVAy8fyqfQTBvw1QP+Tn4QFtSk8f0rhXurE5AuN4557vIjEMvgFaZysT7HCpmQlnbO2
Sn6N7w8dd812EObH3/5IuP6JXa7a13jlMAT/z99Vk/3H//X9Z1ReWZupZWn/2xeGigGGXbOZI8N7
RAFs9hwlq9PfPgTwDiAxLH+Y0LxS0zK8TgPuAr8JcK6JzoAxbpzKJmoJ0dNr5Bf1o8zD4loRH5t7
MtPjgIBdF+G5kKV59Akk0hgyby2iQUxfC3uj8fbmHcEPWD+VhSe46BqYARxW0sBgcFpkxp4nwX1R
8uAf6Ch4yEN9kyj2SCnP0tUoZsHzdEguMo1mTFuIvB6p3C3Ii1+zMNoDFbpHzgRk9qdkr9tlfIsq
ZYyPIqqxTbC7RYX0VpHjP+F5zjeWgao4JcXzlGJscMgTSS7Kc+rYX4lYeJYuCkQ2pU9L1cfFUBkC
PdWgrNEnaGfLQ4BuO1csFU9hR6l80JzNGRNaNUEdo399/saQjTYts0hDayWj08zEf80yV63nvhPI
MMTgisw8lOaEXzXsf9RGQUdDI7ZYHSsPOtBQ3HNOtNexi3siD0kDDlquWSRt5kHUHXZ8IIO6EtEn
Z9/8Thm04XphjoEpX3elM2x0qX7WorptzJvIEYeaBCCWnz0U43uvcF8yazHfaPtXYXiPmkN1Xqtz
nk/5cenc6A0nJGyWXmnNfs7qYFq57ooE/NFzOlKUCwU+6senZpKnNHvqRYneYg+3Yec8BFodhyC9
MRPSKXX1ghjPeb+EWd+H5fPksOLO1bzuu/6dwt275dsqH7h1WxBy8Aiux0n6E9fBAslUDOKmt7A2
CfaTx8H58ug68tUxmOD0iLIYtN7KjpW1mvXPQdtvLb+hmyKMtPBz7E40P+IJDbsSj7q9VN3i3oos
uXKmhrar9Lp2kBuumefN+2BuP2Qf4aJnc165/JQxyxD7iRayUuRzcnNWhek+qZD9z8ztgW8brLIy
n+t23Pdi5pSYdD+h+LK94pyLAs6zUhzJ1hvnpgUTPIZb1yxa1jP/KICXJEJvWRt5yte04Q1J8Stz
nJyJCcnnciITXml6BDRPS2zBU4gJ0bamJyWCLy9y53Oj0KCsDoIKXOX2lioyTAwD+YOqpbvCiDWK
w97tkOl9gw5CO6Oiqo4T765ExazcuQAj4N6AZIRColvy8DO/Qslkb3npGBTZHzWsFjLm7zdFxSlV
hAwhZOe+GcBVo9Z7tLp0z5TSuQpGcETUiZ8JNO/QQvAN66v2bCAUvB+6SoidxTrAg9yQQPJfKcf8
YK0EOFzZPwjbLTYlfudaLzCD6Suj2QXr1zbCibxvB8wZuJieYE4jIEwwHiz7NioVGaWh1jv0mmyV
pC6xWzRvT1bmKW/Tz6n0mYU094nX/JYZQigw1xXcrR5d0BjWSTCDa2QQYfIubuwxWpWx/U6ohrcn
8GGJB5eZTqGws38ORa+xe6C5VqQMVEs1q8Mny5eSBKxFljU/BVV6le+8eAk3KQQCbsfqRUvrFjjG
QCljP2w1kay8fuGQBXqb2f2ayiCwIoMmX0FhZpNxpATB9cREnbRbhPgbDJKTm22gNtZbO4XNnzQ9
W+eEAN0PswPx4ha0h6QJb4mvz66sXk3DvXGwrGyQEdJ4fm36+iic4RbrPm2aHt9Z+A60gu5oEME4
9F78lMZuvfM9vWxTGd75hrOHHsDe2KhZONNl785pKxD7iRQhA1Asd/4BNfvNiCnFDH0e5udMWheN
+Zq007pZAtpDkG1C5ZNx9T59yeSGy6YEmC6q+V7Vd5Ie6clBBhxDrsXlCxT7Lsjt8G254HVMwDIJ
KI2MjrZjnMYGlDetC/dZhlduSj+aPjoEXrXjR5s3HX6VhRJ1N4UoMWwWBLGv8TmuFKmrzHgosvyi
+k8jwp6OXfk4uya4lJQ0ko4wI1oMD11/azfdesaovhXKz1e1pMPSNg6ZN92gU9170ruz8/a+7IxV
WXqbKrdvv7/vRJHQyswyKlJagN6yeohpvFkJXAnEwCkCM7H4JJ7EGGgKdkTZtOuc/FnGY8DUNaIk
oJx+GQEF0b6gggVNZYV3GFy3qMnUPzSSe6k3JThhXV6DMnzwsNvb06D3hQOZrVQrz3W/cMTfDZRL
N7p+Tut03+j47JYGSdz+lMSsimNwRwUiYj9CUUSIdM0U9qPJJ6Lu8r31/d9+/mlWIS7T0nsq8T40
1CabpbQo6WTqTuyfxRVOhEZhHc3DPOh3ZFwOi37KMbLdlyy0Rll/pFHxgJniVtNLTh36fGh70Fd9
Iecte5BLTNjIDJwn13ReVcVrVvALsLc84mPKAcnI92mxYk8o7worhWIMg1cyZnqWEeztyRB6W8aB
H7DV8Hbn6jntCeEkD6bbfpkRexyRrduh2dP0ceFBu8/b/tbkYWDFjGyc6agqZGJrRpekhblY1xbT
dg1BJJ2YiSma17QJqx9sx9VPku1kOm/1bC7Tq/BcwYICSbXt5JRzSmSWYrprHP8/IB+8NhllsYJ+
C7BGVF6myf3Qlj99HwUpc7o3P6+3Tdt81pPzTvUMfA22BV3yXHv9D9yY5M3L8Z69Rrnj/Ejva52M
EI6yj7i1dwHTCZh9DBpK/QmY7BT6I7wsBvpjZW393MoO/vQYpUZ7n1bmRY0bYdb1mlmffZuHFo7Q
Oik3nNuoOuVWqqg/kryjqiOPVg4ghyoXs3iRqDcE/Q3GpMVB1jKXtLKPtsYREPKgYCxm77y2vpoF
82KHFwY7QRoz4WV+K6IfhLp35lTj1MUr7fg8KbGQnFFe71zDjFcyPqaj8wHMxuGlfvIn6wPRLF9b
Q78Hu4TaXJRfy/0dVhGtWK1HrUihSBJBEBod78kx5bGPIbkkHlO4wZ4urmTS5mvCXZ6QE0tpd4hk
6942XcYBVBhfVc2/4hovJasmxk6ytgX7Flc7r1gDDk7p6S3e5ekYIxl/b/dl+1MsmaM2MkixGNby
aL4t+5CNSs2SScW4lbVfNN/ii/1/3J3ZcqRK1qXfpe8pAwdnuI0gRo0hKaRM3WBSSskMzujA0/eH
6v/bqnq0tr7rMjvHzsk6UkQQ4L5977W+ZVifHR6ZxdDhEpTcPqiqEfKQziKBwMfWKefnjgak8/Sa
i2qArpdjG/cfzTxLbwYmJXa5js0WJjI1A9I6eglS95eZMBeIo+luzqPX3hxv3M7Pd1bT3UDcwgxT
qe+5qdbg7OVSZcvBI7WRCLj8puY4RFeBUUiPWdazM1RN3ofdpQuhMDL0Jpy9UZcR6DcdK0iHDhN+
cn/ileXpgx3wbX2oDfnWLKk+NR0iZMJQgcSmb41YHgaKyEPkC5NE8vxCCYRGYfZ+Ibw5tuSIbSm3
2m2E5HyNxKC3AN8NEgpu/fuZ5uo4NBNLhvs+0a4gr551hS/X2VdG8tSAm9hZERgCne3dOn6ok+6X
WDILVIW9hAT3YqS26YR6gCNs1OBMT84Buetnpjdbj4krw6Ab1XGqqDt5b0Uj7Hh/unIrtGwmj0Jq
fUL2czG87EoybEXfmq02rdjImogUnAmHOfKwJqRYs6ia+eQsUacK7VA00/chtYBHhWcFBEtOkUfo
D0oE7Jw6g/Wi4hMOknSDkvlsNlDsRs241OodTZ/AfQxmhCG1TO8K+lZg55Bvj1b+JJX9qeI8uzXl
KcjvWw7Zl8HCqZPE9omRWW8SChHDdNtPbFjlyu6RsQ8tXuFWUSYJrypDK0U3Tw0ldWRiIoGfrj1t
IS2qp77Wt80IppUZ/msPiT605S+CVt3eI2GqIzzXFOlTmS5PlU2bDlIG/odYP0X5BfzmzUJPxDNo
i9V0792h0PtiMf62y8JIKSU5jtCcYFuL8STl8FcQHB8WEd67zLw6xnuRu98mEnJdierGrlDO2GN6
u1jxsgtiXDeGae9STWLwUrw6ktu6ChQTDPQESxeiY672hkuCwqDio+76+9ECi+bMYPwJ7dxHxHbs
6Ef7G5E3mDzRa2PUxl1ss4fwrVHbZKcOCiNN0WQ7FxEU3ODgTo5/rCuIZtMr7Rl6hK7hkdc9flZE
3m1KFT3ryftlweShHXEdKsEG1wQtencwGRUJEt38ZbV0ZIuBkqZlahMXBNOUQwRo1jhBpBsOuY8a
3NKxhCTBRmIU3WPmEnWV1Fi5vZwIi0qeGpwvxMDAIi44tQ3lL10gf4qG9y4J0NS3zOUV+bORr+8Y
iJNdxeTAbGL3wmyWgKRvlxSkbR4x9RiGKcOEJ3bxUh67xXvwyV/mYDxa25kt++gu4oFUEQotWp3S
3idQ/0YNDVlN1qeeq1Wtb4UlJnL2vvhQW9chIPiEMTHik4LESduAxVqUj5lMYODZ4yWoxPPofXVZ
GQaQVgkMpoXdD7/cbBuptrwrZEZtw18LkiU8gEVxiCISpM2BY67oug2hGWfG3eQquzvIe/TSO/PI
qc+g77fTHMTaaefW5TVNhw2q4wV2BnEkARRRCGUAB6u/TUViSTDgVvBT99MhqWaTl5m7G1PrKXFM
kmQ1foJudn8Nn34tkmPeME2ixTiQ8LKBA0C7p+fIBW+A8PlrnuurL5u7RLjpAbzzyrZZ2QbXNOqa
Q1Auz64wyKvk+aXgK7JdL5SD4T/p9jgixQ6VzEEQHFwl1dGyew2yrnle4mjNc3mQLZ11K0o/XF+k
p1GMD50BAbGFtxMWU5ltk3SCS+PIQ1CN3pMh563rmrcZQu5dQnsFOWUFf6AFLjc5yBWLI8OcCD6m
Ho/SOAo1Dpc85p2JbEShh99lE6udbU5fP+rj/1/11TT2HZxd/2t99d1HWn3/q676P37iP5Mi3H8E
tisdYhGk69twBf/Lf+qqPesfpm/6lm95rnAxH2I8/E9dtfcPFh2Q515gCt8WJs6E/9BVO/Y/TDTQ
0vRM60dY7f3f6Kp/VNP/Zn70kNCZ/KLAp11kuauV5V+MVb2XQdCdjOU40I1hW2KXJrwaVcRG/LHO
7fvwYpzikOG9PKGa+JcL9T+Byv+PZHecFRwlsFcEfBpp/XcvXleyblwTTDQSWnCG24VpjaYxQFl4
MFPWzK3vfuOM+X982dVs9i+feXAiObYc1o/tL2rmpHygJUnlv6UOjLobqbBD/B9ecjX8/PtV/vcP
+t9p13MXLpE/8oroBoflQrMo7XYxntA07LPX//3Hc7w1SOTfX45IB5JJPCFMz7FQZ/77B+yA2WUx
iexrBE+EuZw5nmM/TP2aI1j5DXlnecIUFTO0S+UTzkT03QUlQ+LEAx5D1vydV1Yc9o3I33PnBluU
KcyGGmZZaGhkSJAFbMXORF3lmW+RN1qbOkOUONNtQybzNa5ZZXzxG1t7FSm4OFFau+wPecUVzhva
rBltPWIxiYTS5DRRa6VLl4US5AKqFJQK/C/sCJbta/Pk1OJpiKlpF0Jhp2mOGRyyI9hueR/R9gYI
34aV077lAag6I52uts8MlEPoM7Pa6PluSAWpdCo9ar2Yu8gzAUQC/baSjm2t/ejmiTvPJqhnof1f
zVfyXag2hp5WpTx37ujhBe/uPF1vhZTnKhlOWvR/7JroLKDAAAntb1kSIqead1uMV5ATYdd1d4bU
b7PQHgU0V5YC1Nt2RFgCbtgOmohlt5so9+VI+tTnkDJydGckfctIE5ut/zp1xBQp1b6bMabphCZ6
lUJqng28hggOEcP6U2jXxyb/g+Xw2zb4OW3zTYgciyjCabq4jFp8v2QYsFxqqz4oDY+rxZyGEDeB
Kjj/qowz0QIMi3psDYNiZlxYuBZhEas6ZexXv3tgDbOUyPdh/s4XOiCuDUNrwuI4XWedJtsiUoex
QrYAjvLbtstrrL4YKHwMXVOEM+z8dbCITQIAWc6wy9PqPZqoZzwmlRU58LY7XqUqv01dw7XukULw
e0p7upqzfJjrRxeMBTnkjrUhUDxVEsIVwwffTZ5iyXKl2glfETaKvK53juhulzSqtl5Z6HBYkY7l
mqhe2AiXyo6r5isRgqf92wk+42kiIwGXpfNteD6cM0KenBJXaW48RkIjtMnSv13OJyi7yCE7ub/N
bQsYhU1PUxTtL4JmJzJDuq+gpr1jJN60A6RyLnP+a2Oxv80CSmsRc8+Jxd0GLjmYJI5sG5830jgu
xWSF3MIc411mZuKuCLxjg08C4gvv2euqS2C1T87CbVJY1m2N/X6LerhgUwZ1XYA46AtzB9RjRbVw
/wDHRY3AgaQmcjKNGH0mOb3MeeYHRpTi6xcd+Cw6UBP8wH/kd8XENrLGg+qhzm8PinhoXr0PrUTf
xUpcAA7+8/atBM3pqKn/WJmLBswvLrTzss0Yd8umd/ynvIXhPGFiYEZi0QleUBdiOkXU6Oan9b6Z
5uolLzXeV0SKdL3erQbdaod+qK4BIzke0zEDDs9mFCYv4GEHlMN3YVTI7RPzOA4lndnlxhOIEQdz
PbXY1Gl5+5hWE7CFARm26q9G1UrQA1y+nzuPHhq0I4JpiZJ+F4LHsEjJzsiyaJe2UbyT6xNXe+Af
vIPZIKIfaSwAy/fo1YrsOBK8OUCpyGOUTSDeeDqpkDatYX6XVv8sdHafC2u7ODypCMYUAhF09R30
18Fp233g6uvocY1Ry4HEInrNC4ZLO7sc7okI8KuYrpQBlnl8jeB5E8+lvU3Z06SA3UwnUSLJxwAU
RhzJ1tvJr1Fuz4LFjGlv6Kn0WtivbYM2H/wVB7rSvcjawD3EA5nQG5jr+bVXHLsik2+eWEvIhCz5
P8tRjjmiw50+o10c0NQhXSceoIz4UMCgTJcXyWLnu+9YqMaZb6TwWfwREFYievI5sIExm67OIr6x
ObIWBwHgVvcpoTOPzZSDI39YBfUlddJLO2LxaKurIfJ2D4UzxRbZ/vz8tPT7tcMcCH1txvnaAgQM
jegBXg66mXTytnE2Xdcw9NhLn2lO71hUwZ1ph6Yv73PQ6xrTlu9tKq9NtRtj5W2YP37XRB8Iyd3I
WkamuX3RTgHMoryUQfM3WDzE8ZyH1/GKcPhGl4nL1Rn53hkxbJuE1m8lunpCDziGIpeKlu5uMLkU
5dpCGsjsTris07q4T0iHlAcqzUM2upE507NY0wpI2X/weEzgBwx2TSjJG3J2v7FCsXZmKcEgD/QS
m4Uc1vw4jayfRsBH4yzXIUicT13Qvq+XZG7YYhggZkRDlgzLinmbj8vPB7SMAujEkJx/bnip+vem
y85VQDBvsOw6XnM7W+yjnDcOXtf/ZkfGwiDQ3WR84UFE9W925cVzuju29nc677/aPLE2qeccYADl
tzPb+OB1eDNSkkOZKoU9PMKhLT4Xy1XbbF3VUO8z5bbokKFCXsF4dElSneKI07iJNQ0ADYumVkhh
exVlCEy6SzZjHqmRNO7oth2sRN62quIRSnAbWMwo24qHQkz6ER3sPWj+u6aSxkZjHyjWnS/pizsb
KYZj1ISr1AkkQoiwE8LcDDFkm4uYGN2rmrxy70isR3nGyYdu9d+VCVe27ABJaarQqkwAPnyEPsFE
ykh0h4xVAs8NYubtRCC4/XwNQO9nbmruWGWNg1Kl4KiIqjsFLTx3N61+WWIUXahee+ZKYUEAWUiH
9lfbIAgZBI2mBP5S440MmMZi480tUOu4K3YmRJiQTfWrk8tOlc5jluFmS/vplsnIbb0OhOaIMbQY
xZtO0BTK8oAEmCzfbLjRWT/cZIhLZCP3Y1WK28VAqekM69QqdRqSqn8ztELXXWteahLv2sL5sYqm
sTdsyTMbTqPb7GodBw9LO12SJTFYY52PKVoHuNjfUNoBUIR7iq/D5kMllc/lLNxynwXMZhc66sJd
Is72xadR4xH03YW9AkEEfWQwbDNghLBxFLoaDL8TiJVzJ3hHo+5PGTzIbQAAliT3y+BGnLyLfJv3
xrvR01FIjJmrMY9H7NL0bhHglJowHCGeDARu8Cf9MKPx43cKcbEx7b2MAo6PosKyxczOEMsHYtze
CjwXtnarG9AQr7HB4jNOpDPYS7aDMjXJ0TxC4y4RvKhQVWkDRshmbtrBOG4sQgQsksyP8JL+LJ6q
zpm9TnpAjI3SBy88vvj94KDTN0J2B9DPiYkh0/TPs82e3jqaBM7ui9VO37jjdBvbi7VKcmgw6+El
sxjapzL6qBs2oH++iZQG0zijzJofhLHc4ih7R9rKVM7U8daxCwR9SUJtUNcwntJAkFkQ7zPDfGMG
BTanV0fXXqcoqi/gY6C5mcDciaxvmQLx1vLEeZnt9MlOPBxeCFfOrXAqhBSWtbPR/4Hgp/xRo90e
psnHxANIOQUlx96bNaRs0pmHSuedptpb0VAyRIMmDoo40WX6Gj0eKnpp6i7NCrTK9Fr6HvyW36fp
JomVeewFUQ5FTpXUdH86Hk1GN18/DNlkTP5A50Q8sTDTywoTo1q0ALAFZJjNkMUmFeZy+lrMVXlX
Mf82kpp1e8l5WlhyGwMRUEG26z/vKBaKFOEMzwt+XXKfwwBziNeO5IVSis23lkb8I4YK4pyzQu17
sok4SVhwO5nBgOhPbycjeizkV1zwZXcubkRZVXcyX4odKD/6t9Oym2jh7GY/YoSapp95PxbgeVNO
IBkspcAlRVguJOgB7906PrD3qAKWtWBn33sxeozB6vDmC/OaMogd0MDgW9T5FrKod8i1/ChLJMvE
OS9+Oz6W6cwyIEvsdtEBYZq/z9a4alv3gGzZiPWUf3IqGplMr+iixqEWLuk12uTSKhWzo8/MG3yd
hb2tKo4+cl+Z4lUKxH+9Beq6jVdzRH1P659wDOYFMDvWCOwkf1Jmv07ho5e8HpJDYDHzaAfKFgHn
dz9mrEewooIkZ1UsxyxE4XDrpPlnUhEw3SynwcN/ihYR+Yvj3Lu1/Bo4sDLhIq6+lVDsfI5b0B6+
yliQPrLk51ZS2qpV1YiVMGVI1iHMdJuTK7t825H9tiXT9q1wxydPMVi2ajR/MkpOsd9yF0A0ubQJ
tiPPWpteGQniw18CdtBIqI6D7ZxdbbNI9sTW6BM16v2KABUF+PvUt+s9oP7mpqO06K29YRKPAts6
21FTupuIgQDSoYHDBgKEhCZ2yElh785pd4i9aG+3E+LRzv/V55YMGcs/4/x7oqmG/tAoGR7ai7uB
aLp3EkXVjBivaTuK2Fl1hyg7BmC+72wZPUd3RSUlsMVVphHlSVgxoGSsDJIQoDWYUXJiF84cTGAA
3VQn/u3TW/oE/ZG718Ho7LAZNWEy01wE5m87b4Gve3jWwbNrYx6isiLxfXIZHUcJglrkaQAJ5S2F
cHkgs0KGgQ4e9EImSErLIBk0bcSuRQ5i+/6+N8WLFM6D4U+fTgu31bME3298nzEsOlVE8OKG1YdS
TZ++lAGLIs+Zxex6p6OKs7tPkDpXl9u9x0CbZbCJnDg49brkROdgjuzdiVNc199O/fq4Za0+uoMb
LiX6TmJyyFOPONqnQY4GOl5TLiRIWr3eaQUxp5Y0D3Yjdrz2XiecGNvVnaJZLbcLZwwybOzzQDj6
YlDrJw2TFL6qpI5DOhDHyjfl1vXoPXT0G4gsMYCRg6Txtn1lLsfAX0di6q5HzbQJ3PkgCJf3UnRc
ibO0oZns1cRkwa3s35Wl8EyPOQrA4tMzEhzkuzz9wxj4TDIOX7psPmoyJlhJrHNuOWeSuG4HQeC8
Px2MsYHtnZeEXTXf+TyfHLbgbYDuCieFObP+c//SLwS3Uf02Z8YhROWc5lpd6tT4UHHpIfvn8FWa
SHtnZwt9lT2NMmfTucFTn4xd+GDV7swd234REwGkSBX0Cir8cF7aYDr2MM4P60CmfhqwqgAaZ6gu
6vwzs5EWmKjAtjNzI2xa+XPl0DnMl/kYRbvR953QHX7SUPybtmIyJV+NyasOiyuTfWSV98AlliOp
UxD2mNuVVSp3aPZRUC17Rw3fZaeexjJ59qro9Seenuw1juxJhc6uYFH1jBvbhBVYJk5L1H39pnop
wqJCtBH5O+QyFDwaCmDg4RHK/eVGYY0vYt4BV/d2au0LuQZ3touPuzXr7JApaz8U9gSHgXdTuMhO
pHMbLHI5kph9Z0R0UjK+NqpaG/FNwbtc4cygpzftjKTF4YTCKAbPRdFczYr+ycTcOZoIys670Qlj
VT66HeI/i27SblYc7/qxCsKBwp7ELBbBSBmArMbHHmoj3SEW8cF0X12KpL215hm2mNNwrbo34MdO
6aNhIreaE0I3ymwgdNBtwuyAy5sGHeLfrcA192R4ANmKxY83UIUPHI5Iom+s6IyDBOocoIEyr45u
XYOi8b2rIvgHI8rIFttA42zeBB0Mwq0SMtNZ3rLMPzCFxZGW8AkadT94PI7JXCS3RUb5M6/Tf1MA
EerWCKZ1soZ6fSzn+9xrAxYUQh/s1D3MqKX2iWTYYVnVVnfw5ueUJQxjJ5kITodDkQyxfBrvpn6C
pomYlWyCBatiOWviE+oJ5kC7JdlYk6qh7Lch826HRuv9YrTVwXGW+qbOGfdkC7ArUxkn3M9PXmyU
J4hUF7uxofNQBEXrUp+b3tmM6j0wio5nDtF04kUWWCE6v2iMkXAYsQTdhCpzXuzPpGtfdKcehJeQ
iBUxnA5moh0s3e6F5zk8zsGdLpllDrpgLiMeiqaWNxMCU4c8uYMq2V3L2QQBltBwam5YcDjYr3u1
OwDX0hzTsoRTE3Za5t5dQqkbYdXJMZyFemne6qU8lAP6LThdTThhteKoNYxb4fpUcpixSHMIS414
vzR5kBT2wBatSz0t88Ok9VuU1ZjWhOlvizk5K1JItrVnt6dG/6yL2XVc3zyOkejsdnRd2zo+6Ggk
EkyUBQozWq2NfIsgVe9QIG2h4n+p0vhd5NxnXT4V5yVnVyhksNPrBRTEnVsdZQVR63v07UjqEUvq
gOAlwFdAOlh7rSSS+64KXn3ZYW91uKZV3nU7ice4xFWPsONczO2NK8tLYtA17AJ2TD3VVCx5mNFp
48rgDHBBlXHXrAgTIueDDuWVaSBAgOM7jwMegfX+6uEmH0x031jFGuLduXMKw+g4vv1xsYmeSyy9
QUz/tqh2XZwmIQo+jka/3dbSt+RsFPNEKlF7qksLob+m+VgtGc+KVfytXHfE04V7R0rK8mjo+11n
cc9zc083dHy/JEoFRgu8M4T3d4VtPIxZC5Buuq0qxELLJPJHRxmfFdDVGCGaMNVH0AIF0TGSErYi
6xy/u8ZfsQA491ZtV9zNiEJron0kwqiNPTJU8DYcgcShABRxZ7XExnbcc3wUqqxBX1KbwBiHA0Sw
WNDDg/yrmljf5wBRV3Wtl2lXeirajtLE7eE1NUIZKjamwria5LS1LUwEnVfeyiChPSe5/3zSKqQH
xC4TlfHiMUSGcK8J6zCTZLdEDjtji2uhdekEBXCmGDmjaqlQ8Ky/2ez9l86f+93UcHlF/kfjJcmD
ubyk8wewvexAF+XONVARIMRnNSk+UwNHc7ASVroFxuYgsbJ5axNwoTde6+ZBCzR/HPaQZhOponvH
2CBNJ5PUYpew0GYFhXD3WNEftEEDujdPBb60cixfjC8ZRTfIVD1iZhao74m8EG+w75WNNs1w9nJM
yPxUp8FpPhp5mtucJIaGI3kno083SvdR5t9TXO0DqF8LVA3KAti9sUs0xIS5vMADiKyERATr1nBp
YzcdDmmed82n8Ov2I2/RB2AdcyD14yPHPNOOX4GgpcyU9h7g1VbmMYV71pGz9jS5t7Y7A9QRk7Hr
JZkglcee17dkHbndbawidH2D9WIQZif8Dg7EeshIDJTzMrnEVXKSbQ0RpU5qamn7LULM5JA86ouZ
oc1gXKhQPxQ+Jhgtb2iUb5kTXDqLxU4bZwVsb7OI9mPKZ7XVqj4S8gOHfao/aAy+pYACFsN50Xi6
0l7fGcwcoesE+DBVpkLu+I/OXZ5RWv92Wv4gN9qboBvMcAZKQQNM7VwDzpdKCmzx3iZfpLGD8dnT
x/rVN/B3VRrcltwLqILqP7ZhWnxu1rPW5m9Q6yzrHZQBlwWPC1NNTok5IjevZiUfymUF5+NSR0z7
s++0KWfgwgPVMh/NyGEXabKOc4wuyXNJ7sYg2lkca8lGmULIkPFWOk+16wTPdtSjL+QQaLC6kGEL
FAdN1aEFsN5Lxixu1rrbsRewkk4zj+Q2gMd/MCEdIG0sva3KMn2px+boedO7ACzHQfuho7+0yxxU
YcqdHjlIevTPjyCU6TUJ947g3OVu7ry3RaLpcsc0FCWlExBfdEHVfdJrPEQJ8YdjxsndjAeKTpxx
bs42k7goTn4OebCIaVSjQ+pNGCZG+tnm83TfSZb9dMXGId/gPXD2W+amCwEKEdkS1M/WaPsXmdPR
w6qQhRVkp5Mg9gxrQE9OQ3kwy289Bp+Vbz8agsdcBs3vaWS16FEujv4L5DxeLwMMXQSogGUMxp3C
CA2iWfjwvrnrgT7SU14Ptr19lBFOfYvHqrAte+OVF7/o+QozFsgpqc9+jlgmGChLPMt7Ga34qW0G
GqijTsJZnX8KlqahRYQWsLiRxqWrMuBOjfc4ZQRaE4ikLq55Gm3ztdQ4HLrWXCnZ6Vs2NPHZsIhX
yGd7j8sruYHJCLmzda+y0Q6e4kfaAikmLhdzCrWLw4ipabD8tGX+hLegwcU5nOq+aA9LBzdl5Tn5
i3EHu/AlmaevjnzajUHT/4ZiD3k1+ZzGVAYhTthpgyNrM0zkt8uuZtON+SIEmP2fa+YTiEQDsH1p
5bU00lXDLMHwvDVtOFs9rYLWP0eK/lWz1qk/eyEwkpEm7RMKAHaDyb2PJVu2P+T39gpjLmmq4qe+
a2wftqGsyOxV3ot07I7nGY2ODCA6RR2zURhMvsmX97PQo1iARq6jSy8hfaH9//y5dY1syxHfLKS5
yZu1AkVxs9HG38JyKITs4NYskSpaVR8SlnGfLvEeo1XPODBCRqnGd2fy7v3RpKGwPuecV/7aLd+7
yD7b1KKv3Ki/A/QAP+LXBh1ZoZlCdhrNyeHnbhiL4CVY32O9lltNvoQoiCHe1GtFRB+xyeo6JMSO
mdhMI7QPtq5i3Itw4zilK1dSsZslxK+Fmb3sBwLpkciQtiey4CPQjEnBmO5U4c/HLKcCyDy0lqY1
rAtRhhLWod9REPA0OM82jcWzV0O7r4sdy0+/SwuoAXSHk63p74KFXXnpBkbfLbgyrlA26vlszYQ5
VlAD4N/yDNrlQn3CmxScN8SijWOPZjtoOD5x9lqzykiZncy/cECsXZAE3nn0zlbvfi0Iv852F2Mx
EQ6JiB78/Z9/GrrRCrlRLQb6U7oPIjxLg4/tt6AUSE22iD4eCXG1HcSwVMdbZfsVunh1BRuZn1AE
e9NFGDyzILLw6SQ4C6ppxorns1rH1ptIoxvmlWQdjQZPckKbQgAjfVAm7Ilaj/F2tcIlGf6RiP0R
mdj0KH28vHFQpg+9WXxj2Eef6LYDLQU/dCNBOGNmI59GjlQ4v2GSTZdFzhwl08eEzsw+XvD0mB5j
UuEztbHIkx0igBaGx7jf9reqfJ81oYyjLqgavbsqwcIw4Bhx++we7jSS/AWAVJw2b2A96EZxmDLO
ZFp1xItkv2beOc/kkN3IlrOdioMQcewPjum2Js+cvr7d7wbywA9e7f7RDOClgOaA1ABgnB/vK50V
v726edTrhrbIB1u1JhseceaJnWGYT8F1kG36d+jHm6zHi4Qu4nHkHIESuvtdVc2B1v/XmuZq9JWF
Vdmk9Zag0SoD5hppjK7ci6O3uDeMd29ceSwE0S4vdUO0Bkz874C5PPpMWp30e1XvtXi0abUACKRA
ZrQKKjB1970n30UqlrOZ14gqU477Fa1zK21uVQULhbzL7tSo/L5UjThUohkoSIDS2QywkMd+GLqq
XqaBVmyQFwf6WtdqVvVJQydAUUr73s7trRkw/0xt84wUDo2ZgsaEG+4oiTs6UN2sXXDCIxzlJMRg
7SrMl1fB8UwhztwYUfICry4K2fh8ysDZwY7vnBBC3jMdP0cukXZAagLCZPw78oH6G1USTtwPdPCK
wjpo7kbYhNRyUY5stPZGnA4Gw0+nym/tfP4rGIiEwzgvZ0Fv6eDk1a8qYdgZiInmEFN+ki0wqbua
eN0AnWEdHYhlozoS4jBlwEHMhSzIzK2Rn8egYjKQUqhN0oybZtVOWDvpeDRK50o/K5P8TZc0tBOF
TbCFknTy4QM9ec4uGRr3MNTBoxY0Ol28oUxd3GNl2Pm+z8aH3NEW5tZyjQgWuwqmyjHlPBQ3+EKt
wnvAFEiOXwYN8vzzN7Lpu7NtVYnYoTT4b/8oTG4wq3OwFyjlgEysuvt//ijzQ/6vn/+26dvF/vXz
G1LzJUODWCBW4GSBG7V3xnTT8j3Sj+fXZmWf7u0supqxkqelusN/77cPhbaJR6hi+8DJBuDXKAIU
KAQ7QXDCNaKsmUwGFRwtQC0GwMspix+CpDU+ntzV5NJ1QXQ/Y1tA5/lZ9d53fpljwzqlfVHu1Rw9
qE4DMQ+WRz5DejbVwH0td56P2lOZY/BgCuALgU9mUCzSSwWBC/l4kiOA+ZaSdaw0HQ9hGyCpnNd7
ttjQF994jvTGzovg1tDOqZKwvjOlfudJ3tNJ0L8zksjKKRrvTGKHDtonDT3noEVdY9/FrdPv54Lv
0E6X66T0sGeuX23tIc1vynI6BClXpASIsBF4ue+aOiM0WE1HVXPWE5RMZUYqeWDftGmUU1nnT2VZ
t3vAJNdJIMzIMAEv6L5Ym1fbbjm89XV06+bqec4NxrSifwSM1W+0C0kBNiKklAHN5zKSC1+M8mwI
NLgJUOOTje5vK81pPWHB4nbWMNn6L61FinRZvAUovMvU22sZKb5eAloGOqXNBqstce7rk44FiRTJ
KUXwXd+PeMpgJRAkbJH1e2aKf2pMpsta1PuewAgG9nGYwR/fxKaLpG9mF0b9iztR+3uP6OP7YaGC
ipFn28ApD8tCqCZttODQMVaj+yCHKyod2K0L6WWpUCcagOlDYgZHXWx7TqTn2pi/ceflbwgq8BtZ
5zGJp1PVof1IE6bNzWoVnSW9vGrsR3j1hGzlFTc7aq1NU5AfPXQJoy+Vxzs3csVmIAo2zJX6WhIC
qlTiPyml6UwoprjERD862SpDGhOZ3TiT3Bdli+FduGVIDuFf0PhIbYE8B8zuvKX+m9nyVer5z5A0
yIpSMEbAO5m9hTSGaEZadrN2lrD8cH6Oh+qFmxjP3WxFVNAQkftkcZ7dR99Ih8uQmhy7YxqWJlnT
tgkLu6sjN3Qt7Z2qEgQZNENYXY44t+hReVRG7y4KHH2QXkHTjAP5sSUokEBXMz0lnRGcxzECWWd3
Cdh1Pga3PxhOeL83tVnD0ItgOrpDBOMwF5BzsODtcxuXZx0xYYfU0jVOdI8eSuxa1N6PnhVVu6qx
q+PCtAeFC6GkPcSDJ4s+ZCgtsgXowAIfNaTxZGs/HA3KeT8up+feYbTeGn360jiGszXaxnwZggYv
jkMoIJKddtt4NQVw4jLkZFB+siIOVA5PGLHCUfuqOcZsyyxvX4O25Q6XqXqNI2rTyRyq175hiKQm
t3i1fB+egmYubLaqwBfVZa9ACTA2zW3ySi8U0ZyVx6/RzHypp0i9ThUigiIL/CsLEw35TnlX5FUE
fsPMeyR0jKDyWtDhRh7ltygSf/4Vu6S4l1Ft7qb01wAYkeRiZusRXqBd1xiPZIfIE25SfR9BH7nv
CSW415Wyb4eEOeb6532jezAR5cicypN3ndXftJl3tAbXf+1z/9rr/0rZeS03jm1b9l/6HRHw5hUk
SNCLImVfELLw3uPr74C6I7pSqUjFfTgZeSqrUjAb26w155izj2h6TYY+XLbx3F7AZeWkpv8UTYSg
JgGmItWvjSWuBYmnFA3A/cLKqduU2nrHixAwfS3RuuFvoi8QVhVO325GBOf0RitRGg8y+xIKI7Hi
xE36IozTXhSlHD9C1K+n4tgT+btOcGfdTFwxEMV95kdbKyqT21SbxfcUwqm9WsxnXYYuiuv34srY
kYeNo7GmI6gWKCVgsM6CHRIRc7gtK0lwqjDQ0QUY3UFTO7onvWduEe1g8a3a28aPdk0FepMYcro1
WnwDEdxtqz4ixY3v3puY5LuOfjIJnHsvB33UTFuvNHSHwj47O7ZTLALNMzS5yaXJVkNGrt5NL6Lg
FhMjxKztJwUcHFxe4BNTzkeVRm90PtfSJVn0yEGZ3JlEsq7elxVLgx6UdP309eQjxEIIBtBpjuI0
A2JrUVHqtpLXbNgTSCCNYWJm0HT9ELHZ5NBkrUy4uDtJ7VU7owR8MvJoT+drV1e4tFXPzFeFGcob
JoTBZfhpXBj5vEOJiHVa9R0R5YNBvGs21khBDJIitCTQ3FbXOdMP2VIc2YcE8BXY59JYVKO7WpfK
G3/E+qdQFGPantZKXo5bjkKyH95PUzfd+pQR9kaJtiVTRO9QBz0GHKjsrSVaWyRxC9zWRAoGCVOJ
Xy1iSJRkK1AT4CanTRI0040xSTKVuoMpSvGxNgFf9a0K6RP/cmYY5lbtdCC5YUComjiuO5+MOl2T
T3QFEaoqygOxEB9jUt0FCJkZWeNJL2iWA1RQDsLEjBvUX2g8klgSHyfPkFOrbSu8UF5NUYBUFHLV
+hNCiwHwH9oIPd2y9nvOqAfZQhy7h3ygPzKKcDdCDJH0d9R+p3ocPWTj1Kgt8QwBDZu2kNOtEHSg
X4J2Dxoi35gYsQGQ5ITf9dLRn7xu1TLeaK3HC0UM8ivHOgm1kb6rBvLZmkEFt1119bogjJx2LJ4v
NBFbzRAIUh5R4uU+qXDQvU1KxuuxLW+gJrI0VJLqsoY+yjLHoACWKsUft5oJorIgLtQ6iVZZaeKP
iZUSDBfiqkb3txDQWTyL6lwrnIAJi4J01fbUUHGlL6dhmN334p6dzchg7Aisblb9kFTEO+mnr4Mj
T9KuUl1YB+XkGiCkKRegIOi0NZpU/SzopICUrZY4LfezAv590IDR0JCDPx6DG1+VoowyXPCPE+kl
+xpCgyMoY+qkukpZx7OoEiLGW8BqoUYaRfdgf5NtPGUbXZT1naU3+zHSGleNohstH6mSJNgLlVJt
N0bYcxZq/ETa+Xkr7aaO/mAxL/5f/+zrF/hj0s6bLGRpWjVSrE5rbZnqhuJWeu36miHukLGZJK9U
0Ur1ynSjDKO4C+c/+PodLssEfy4Iy3KA4mkeCCdXz12z1gjzguzJOAXsaqMSNc8dLGhbuUIq3IRL
6SZ7NJ+7N2sPukANHiRhJVD4ddhWqfccF9RzyUBQnf5sjgfvRcEY359nixBaQugllFXGRa1C77Kl
J79bwTZzRTdZ4wh94x+c8guO5TMyepy4MC7Se/kc1sfpyYB1Ei8Q2RGqYNlgTqo7Yx+upoMgrgT3
HmJGHlHktqcTdiHrSotQfDU28jECZnyJX3VjpebLqbDF9bAs42X2XlxjCm3lwShOXbDUz/69ijms
fO2KAxMCVm3wHzWtzGwn1c4IG0Netv4K83p7QBmNiZWyNcPMMtegV+wqWUV7L1kjhZFvy1cYSq2b
JgfTuArCG7eOOG+l3MUwbGOHGlP/Xm4QlmDVCl7AqQ9HFZkWUelbfI/xNb2w61azzUjmI3JF5o4z
HpJ2k91H98IzUgJKSdgenHzdao5yr74mMLtEm8y7KfhoDsqdtYVmmrgtzCjD9Wkm2t2u3KNvI943
eu5e0s5WzsHSvOHmxoX6Nqz7hwJj+GNwbe+lVaUskNoe8G4Wkz1eWNWQEK05cUoOcpGOQBy7WFQJ
Kgw7u4PjiJpEuEYCJER76JyuWXrNcTrV/TLaW2S3zmGnlCsJRl7AuK2306V3sb/kK5o9QuTQ3dph
WefdkDS/T++lk3bN+oWqn1vZBWXhHdQtJICu3Q70IS7i2biSdS0zcISNyLgul4/tFm/ARG04Wgj7
dGceKBxzkLxGm2SYR4DPiWN0/Qcadt2KSPZD+SSch22CQn+dbiZH3d0hnHSCQ8rNPJApi6CGavJb
zZb3BVr7UTxK7wAIECIvS2wOp4o17hk7xAMTcKpsQHNLUHzVNUqMhkX1aG0CxNf1wtiAWhCVTXRn
iouWkyxBlhSZ+VSX7bVcZUfO4WgJxoUgboP7ZNZVL3kjNS2WalnvZTva+pfhTlhHR20dboy7KrvR
wg3QUM9fPkhn+cbbsDeFQpk9NI0df1S7dME0WFMsoba68lXWHbt+qpf5IxQoyoAPhMEvhVsoGKQA
NHbjBsEKNUlwHF6SbXUwbor1yxAs6r2yJu8htculuRwe4mcMIRfjjMYlfwQGSy3ax7ML7N0JwEd9
Rp8E9yGeIBEIEeJRVG4aV9pR9OmfmcqUV/p8s6AeBfia6neCLO+o8GBQarrEprxq8aJ8zu+EBS2T
Yq1em53ZI3dwsY0/i7FDoxW2xaHciC3QLttaDAvzsdyYFylY9G/wrpbVuj2ll9nRgxR3skU3viS9
K1ypFUXQlh4oB4lXdSW/1Y/RC/kXpWOstfNk2NVDkSzNC+fE6ROkZpO46V68KGfrHIAZqW1vM1FA
PvKEOKxHBL/a9augLps1243MoU2kb4NtftIf+5Xx7O2rnb/O3OKzxjO5iF7LudNkW+nOoHvCX45L
026J8c1d+nS71rhNzgm1rhUBWskddftHkUjuE+RUjU0TThs3ZQLCPIMa6NMXDyp63ZYl0Tbe0XGO
IwaYY4+0RlmAgK+ueBZK1hoGDSQ9YBAW0rylxt4ztT1lw5O3i/vgRTDwGi3qN06sg9OMNupEmrEk
wTq1K90EqI/XpGTqu3YfVrxsBlNGFClL06x9sM1TcQYMbeZLjyUr3JFwACoHATTyOt2pt96dWgCq
W4jVLYJIELLCRabveBvdoecWKAXbSQpUy5EOhD3SnHPpmTYLZt03/2geSMroluSq7oXLcANQ5kQI
ZcyO4WDtfe3gfYAqi/YC7DmQvSxIrIgSe7dH7WrcGE/+hSXhydgo78K+dvn+Ig71FAxS/GiLwK3u
icMa7BCl6EI8WQ5mhkXwpH/6O2TiPs1XW36SKPSDzmeo0iN1pSN0x3BNI9fa1j46hQUCYBGXreWY
lwqy3qfoO8I2ehZ5pbfSRjqV7Uu0Tx88hjZ7cPTKhEsuOLUhk8mX/J+8OSVMZaPnlsyHIiytTU1e
yCYdV9Gn1dyDBwPn2LNkqgTWLWj0CkSjaEu+LBV17bJ9Sjd14dJSQlNBdq64EQ60YFFZj0sFsQwN
EHc6BxnZoHbm+MumXwSOgTT7rIy2vGrurYMkrosdJkjNsMv1sNfXFp+JdBIeY6dx2brLN+GHfyCS
yXwXu43OnHozSuDvV+3SSNfohNkEqW+Z2+zocabcYnnXNfbYL+RsMeyQ+QZOfsyerEf26NK+nFk8
izlf6oU6P3Jc7107xr0t30C2qDwATaLdvFrYqHH3iIfKY1pYCmf94ndnfdhOu2QJg23hYwBalwff
xoX+IF/Hx5Q2yiuln2Br7rJjqjpgq+6L0anf+OQkYFY70KK3PN0V9OdgyQMz+hMPYioXYb0Mr3Hg
WtY56u1W2si00RrKmrwlvmlbeRDDrW46w2ZOCLc7V1pPiDQeGxd0jmWS2m7r78A04mFZL3Rx54lL
49B9NqLrUfuCvJaus/saweCiuxOeJp5050DFSk/mLlToNznZeJvskmznuRZnf7vcB676qlrn9oQw
MR/Gxbiq37yNIiyscNXeRpor9Kv6DuoK/kVgoUhUUx7eDoPi6ACAnWN4Tlq71wMAZwt5b3zmjG2A
a5ptHOjJa+eW5V4g9XiJkFi7r849MvnXDM2lA954uBFWPpIalLUGymRbzR0+zGxdrE03bSBWnBhh
9Q3pgxLsAHFBwwr5Q7tLmqWJFSnbyrf8+waYH9wGnTPeDt3OiFeztpJQVDyTIEeClZKtTG3LmT3U
z+wUovxOVw9Ns6zNKwdJoT2wYSs+qtvGujQR6cZr7TlKN9KZCQr5kxzeURTMbutTeMrwVG770vEv
7UNcrmMaLxpzFMahpbEBw7Iq3kQCxVn077XTQHwMude6gzJAd/38WMZEWcPLsVEhhUeY1M/ygUki
+YjO3bNB7c7tHOU535ebYNvumif1tkjWIx1hNKUXJQ8gwtp4oILJDdIliRKGaz036dpEUZTucgWe
wCkzllgAA1LUTv50yd+L5yLAuQHlAHw5W/MPX3Owe2SfeLtS9QNv2fiIdxEbVqLbqOQQDs6Cb7A4
K+NUyba4pUx6zdZhu6svdDu9ByiA02H6zPf6JSeuYuG55tVn+7XN7vGgLpRmgdk/ORQaODl8T8sI
PgwfK2+JwXYupUWFAmWR3LGPa7IXHw4JpdHDQF3vgevEHIp5gOVrG6PrhnB0S8fNKx607izcpBec
MoNqsx2nex0hFX1F7Dl9sLCVGCN2PlsJ2/R24gO6lUvNqWMrKLZGr/1oujWCaeqKgHXO2gEdfXQ/
rjz2qK8MfGHbJVv2rRh+wIQusuewXFYf7b5eSnwyLE+o6hDk30PmFLaey75lmZ7jnVItoWpukxXJ
KQdzX+AFM9kFL4wDIc2x4z/zzSSgJLcFFhh13Yh2cdGnbRGtZr9tjILdqaCEY41htGlbMmxSe9hR
V6dOoQIjRcpPmpxDx7O40P71nyUmLHZUQNqZZ3exuU7uPWk55e9PwnMxPJO23iXL8pGqsy9sYNWz
+qyRKCCkZns2VNcB0L552xYOaOLk3GS03RY8Oeudl8GqGrON50CzkW3hkF6HOxOq37NlLMnLCGyq
7O8jXJwrhha6kxJEyZsZErcqH0SX1+gRELvg1B7Wu4CNn7yiEGzKbnDHB5qjHF+p2/QMwQlCMfPn
Ntkk+/ylM21/l1z9I+FLucVeqUWw80Eh4FZ9pT/DQZQNq+lgk7H2KJZ9O0Ysvg1vslsuW7oRn8Wz
cqWYwY/FHcUZAb46PpIFe3Fxly95ucIueaZ2x0Eh+ai9HQKSuct+9d+ZjVNhi6KqOZoPGHZfo8/K
hQNubgpHffP2JmZNjzMfe2Q7P1i3eBmp6xX7fktGFAkvTgDPmB4W5yG3sVHJPFbbyGGNYry0j5QK
WK/bR0ofTbkAF8KhYemf1FvhKV2Jb+K4KnwbLp1wEzMfIvzkkTcvMDnUt+qTVasvl+CU8nrZb+Ag
K4735u3qB7/aRYh5N/JeWBrbFJtbsITx25obcVWSJ8tMxBfKw/5EQi9otrXFGGSglVh6wwp+xbk6
N3eIOR8gXuT4HxF+8q2iCF1B+3phVx19MvtBTdeJHHsdKfD59kcH24lVQXVmJC7w44f2HCj75F17
ZHTehi/eOnUtjxiNpbUzjhL+wnd6C4gurOk+oIAJDwUpvK0+C3sRpKGtOPApQ3hBtr6jdbIMDgyr
oXbgwWwDLPA30mWebGaRGGc4YyPdFPMh1qTDsKae5x/HO+nxkWQFqVlS9qFpi+echbF8JopUXgwr
9cjA4SUFZ3kXfGB/NW8TEl4/ieR+YxEQLtIqe8quY7rOWSfO3nrYGBfmKD4KqCnbaK/sRziZtvEE
5Y7U1enCXzY8NT7pcxsV/hchilBBNuyIvQ+U4xzX0d5GH4QPQIak3cjaExywV4m3zPI+yV42tUg8
MNf8mL8gR7f2c31ToOvjeLf+JeB7sr2H5IMx3AH24iiKHlM8hyemI5D1ApYzm3ZX/VA/aE/1A9Nj
cCvuMBLckJPzwNlVPWR7aWXsNvFZdIzHiq8NmkyVr5g8mSy1J/bWd91z79KNeSiA7S2EJcyTfAu7
ErvdIwd20IT1vkAnSUDSSqTlR7Pv3toyml6rcylQllnEiMKyZX81H8dhZy27o/fWDw+EKAvpWhOJ
+uJsaaPqd41jTOmfzwaHD4c4aFeSLT7NH9BwLPtd8emtNNmd1BUo/aFdiaXrr/kX87W2G4/FiVkQ
zaG1HbnYal3datthzRMQ94pDNkFyh8c4sGPqQdk9KRg5dSEWSppbx3n7jJfwNWNbFjiDI76X5jqu
HSbwB4GJfBYu2IVrHIqX+hE7hczBUzoLd6E2k8Q7PqVWXRuIoHsrIXqd1sz263fxQG6LFhfWsp7E
aGlUfNKI9zE0PfskGOX0NYnyoOsmhTu8soEY78Kvfx4jwkrjpmSoWPGuljrTicjl4u/iYBdGGKaU
KXkUEqVewUPjvvUajLGogZnGsArQRqV2Vka4S0L2XqiUUYj27U0sRuU6ybieoOiwOo98DAAFpW2E
7GbR0tnA4z0pyODqvSoNbJeG/P/9MpjVAaqxviYjLtlC4aFFqbKhhLNWbq0P6yOvrW5vCa3Z2si5
KMKiT3DSQuCk8vWLPt1BcPfXNBcoYiIwLpymgkGcBOYDIsvKDWAEz7pHLIgUnlW8pyg5KNHC/xK1
6EoslE/Foi98E9GAhPW5Ovaq/C7HEKKyiMOcbp497ncblrT/yrQl7Yczlydw/rZwd5f++KEU3sFr
PJktrN9iHnuMdLnmUyFfDQOl3aqyi14ZjHc/sTwOZwPS3HrCakFlhsaZV9yr9cOool6df0+uC2kX
Yf0uRNHVSopLNdS3jTDFzJHqIh+Sl14vKKGOD2MhKOtGFV0q6ytpNG7i0XcLQT4qHDytzrsl3uRi
eByODFmzwVFyYqkUV068s0dzx+kb875oJ20V+6iBvGG666E/8TrYwOSqR52oeDeFDgZf1y4rcXgz
oeFvLS/A0Re4nlLt62yoNy0uK+aZJNlUBltXYyAKcwyOlYDpBDPGuPbKdt2BaV6E6tzFrI2DmVjD
rsvYZFodxcAypRwkTMRQkApMaqXimDLUyxBxxtKXPPyjD1OrfapwJBGJ8NXFbbIiLCjGRtFuMbAf
ozLgNCyZi//z/xE/P5Fr/oqoNxEvGZoOL9yS+KHfgC6g3eSsE8zK7VX4ELkFpqBjvZA9Ih2g8aZp
ua7UaFtANgdRMf4Sovw332X+6YSMiaZOh0j9xncxBm1otNyoXDHuP71BXYq1T+kgooohzAIlr9Kp
dol4pX+57b8Ckblt8qMNi1AQRBLfU6TFWi8GeZAIV/HTOSX91Ff6OjT6m1HHCz+JqOnT6oAN76Bb
6DlpJ3OyzZWNavXbXy5lvsc/kDpfl2LIiqpaFlf07Q1IsUYekMKleCJYhKgUwEIIH0Fuooo8BSe/
oD85A2EYvgPds+6OnIGJOCbCNP3xl+HwVzQt1yJLaFEVU9Vk6/u1aKEnyUQL0SsvMwxVEQv8jBVI
xuIlwIvmEV3/y5tQfhqAMhYPA4uJqKv6PET+wzCK6dhNRSFUrp5R7jP69I4oKnSS7LTaqUG8yeM3
pOa5KEiYSbN1jRO1HNjaIwfAZZJslcSDkUkRjXROkCcye30VxC0lmRW2WxxXVXUPgH5VjChTSWdC
ddLSAi8hR3AgQhzmhGZz/vdL/emdyopiYJE1Z+rVt3E9EjjNquTXrpmyEOrgYWyy2X75eL4G6feR
Q6ybaGoi/C3DkP98dGSvNmNjyZXbVdoVNs0ZlOyuNyh+N3wxBSVYo8/OUwEk0bf4TW9uhkg74P8Y
sK8nZz1gRCV1cdPvPdXc8+7Xhal+WM3MLCmek7I6kPIKQkcv12Lt3Yht8JlXsBf//bBk8GB/fQGK
rGuyaJmSJanzEPnPELA0dZB8WeE4YLE19Y0cWoGOxolWy5jyTqcqTN3UUDYDtCcY4euK+IAqufel
HoFjDGFEHz58S/4w4+qunpkLig+tYOr9Gy81q1++EemnuUNRadyxeBmy/vXn/7lcpQaubIRcLiNr
0UpQbTBcLaYZOyWl3R0YZvQIdfE8aLtIoXbpI4CjJkNKidj8di0/fT0KE7eooqhHGPptCPgISyTB
HCs31uieGDDJyTOnBgvVEONxufY1vqemo8Xu08bog/T93+/ux89XsTRZFeG86QzEb+8Ov8n/HYMD
gqJlJZGrFHchItHxzmwjeP0KaVnzl4cvKwYIMr+cTr5EJnWlGSczYJPDxj58eDMQZULsvyBu4KMx
Ygqu/qFICtg9Cadsq8HeP167wHuFE7HDRknBNOq2M2WpmTFU/74x6ecna+oGq7Gsmn/NS2hQGUAi
TMx8p7WU2HUFVyCqtdUAaqaJ0BJPkrVJKJxHkF/+/dN/WhcZYTPxjMwCWfm2JqiDp7Zqypowzpwe
gdJED9iUjzZaS75xF2kZBZK++eWef5q1VBFiEiHDgG6Mbzi5eGizbkz6yp0G3iWCm2fdzJ//fWe/
/YxvdxZqjYxPlAGLyO8w6RUJ3ekvk++PY5KPQVIsvgua3N/HpBXBapEbPopSWik9LYCRWcQaGGBa
np2HL0yQGjpa2R7wy5wxNdGMRz+cJPvEK0n87A6diD/UlKVlPxLtqBpUDIIxeA7nBIAaBXCnMJJb
YbwLCtbmcQZG+cZtEXqvM3DM9FBp/PvBSfOn/Odsr4iiZhJBpIoWkv1va4qqFa0iAAtyfcTpdsMy
bqtJ6siIoBZRymdm1Mkd7m5aDuBufKGka1Kw9S2sbPnvS7F+uhLDtNisarJkfJ90St0QzbFQSrfM
PgWfZnsgU782Gok+7ngeqsbbKQArAmX375/79+4E1aSJsM4ADaqYX0/oPxOv5UvNVMVJ6U5TsISS
P9o1D5u8ow4/GpNu5f22H5pH/Ldnzv2ZmoFxXlPU77tjqw7DaRxN3GGqCT8CZTZb2ceiiu7/fWc/
/hxVFiVeMLO5Ot/5f+6MHGHMZfDxXZPazeTJa6HHzFB6v+w1zb+XLkUy/vNzvm22BCXRPYQjuQuS
ohHIIUXzzSmf3I8BWYCUq/QVb5Mw3+R1RDjmWDyp0YZMqSu3T62ha7uVYM2aKyV1FPRYkhKIq4id
kD2RVgI7mvxdlRKU2qNgK1UAN61PzUi1Buz3hZit4YcKzqCJKHqh+7TgcpfkO1z8FB+Y7HHMj5SN
Vtb+aupW+ZwI2Kt06KQOxr/lqwjg88YJ8ukNn7mw6TlQ4pkkWFGjl1+0b50pIi8g8p0DMX4xgCIv
PbRvFY+B6Q8NejXziUxrMmWVtsDcRN5avkGGJF3xMW5NP3jqU11EuApdRxvUs18EnyJMvGXs0cE2
iFInMEcyVpWmPYorOZpuODSX4L8puVo0wDsduw2ZnwjlhuA+nKarH57+PVKkHxYmNpSGxmQgogzT
vu+WkmQSFI5pREoSKkRNpb90SXZWevliVtYr1YjOFsf4jJ2HaL/oprYCFUhTj9V/n4fadszUC+b1
R02CLh4Ud5OQPEs6GXKy0swBEfJ6GgMKO6VO0LV/X3WkwE6B1y4wJa4HT3yvavzVRnzG1kaXSg3u
847WqTAHiVuvSd9ftMY6Tk17kWNKrp23UqOMhkhqHasycFRshA0JmwBywoUykKvd4+WMzqms7vGS
nOWmu2CZ86v3aMw2iiK9j7609gTjCA8mtpVKfmkzaV0MtB5DHrvn0cUKw4RSk1NWE+IKPAuL+TpJ
9oiXtdFeAl16//rvOn1f5/UZ9e2y7iBUyMj5msTaDornarQF2zl4Jepcb2BOk9RHRc42+Cy2SZgd
pkC+8TX15MewIYLqTpjyA26XOQgnuAv6+KkKimnfkKQke75w22T1QW2Nd0vTqeab1UOOHfEm7iy8
W9kN1rj8ljMoY8rDcPXLCPlhoZAtaKkUnzRUmca3ycRLoZbK1Yg6GgxZ7lfjtoFcutAt6pBppa3C
1HonUVJHklEhZxF57XE90AT1lN795Vrm5fzbBKrIhgpuwoLlYX0/olBl6bq+SHMXHAjy9G0sCOFs
VEsdE71cq0vdFuH9nNTavwxG8ybl4qWuUNYEgak6eVfQTTQFf9M3wy+LmPT3qUPhhCbquiyZUDG/
z+2VP3ZC0OqZ62MZoN5VmEhlabwgLvd33lA9eekEndCQE7c24GwFxFe2rej9sqjNcOTvjwi+LeuZ
aWr87/tZsRljs/fGFryseQcRIF3j/0sF54sbgqnDHqJh3GUkkLZKvqlmmgbRlI2jdhay4oQ8WlF/
09Jdgp2AsvxwA+9vOuTkHPodxhKZfHvZQjnrVc1y0oUbpUu4l7CRIc7B1lLzaeW1uo1lI/nfH04U
zkcKSAaN2oYsf9uH1XFTJDGeKgit7bGRLVrv1QsMKrtLqmvZZ9ekJV6sVCZgMfnLv0fe3ztodV5N
JQMktGFp2rd9ZtwVuJukCDuKSbsJv9JyGMcr1bpVqJf7Xk5vJwHx0L9/6A9jil07uGvDYGOkiPq3
Oy7qPG/9rk1csnf2I1rCIq5fJr0F+hGdtBn6nuGRG17SyDijon7/94//2gL++bWposJty5Iq6br2
fWPmh6SkqEmZuJPWqPQWO0aHLiO9I6doUk9Rop87zAG0tzV60gJoi57qRNmp9iCaD1WrXNv5j80w
Po01Xv5iMKmY5C/jeKu0BzB+2yjHom9Uv72tv6cJLpxDB5t2TePy5yntP/ufUqNurbcpF47pPlBw
A0/me4QJHwTlL6eDnwaGQtFP5zGxE9K+/agAqbBnNlbsxjFcAwOHh2+sU609GOi8sYxxomysh3+/
mL83zNwexHRFtox5svm+7VILwJqCGaME4q+3ipd8lK4gGZZiQbzA/Mhjj/hM2fhlPP69rVRFjuSK
OG/W+cHfPgKtpojReEbsCm27HZPOVdX4FALT//ftST89U02k3KWYkAXl72Vctl1DGPJ3u36mnfWO
M3zOh0bBjaUyJ71P2ceqvIpEjbTcCCwWs2yl4LRqx02IKBBIlQYHbjIeBO+3kfXDdolnIBFXw1oo
6pwI/xxagyAPWRRh+63wAZHTe1G0gTnA2zdhs2u7J8KoEflEMKKk34aaNq+037/HeeozNCBhrDTf
fjYLSGNBOYpdSwMuoWL0owICa4HIKub1vN80MN1sDJrgGiCRZArhjeDtcdX5pwATvN3PETvABw9f
wFtTwgho8lErEt7jIY0h1rASkLfIZ0/BTJKrJc44RCFFm628OrtNVEzkw0yQ+YKONYWKgR43CT6x
ZHa0Xb9YBkJpOloPvOjrXweIZ8FOAvo0h9OWMw6u75+bWttWHUiGKSeFOAn8VWAqJdG+WICF8JW6
Hsq3AbifkHcuIC5rIUvlC4DnVTEfA34ZcPNH+teDNa25NCOZlvp9wE0RDNdAZaIbe+HZi9DLBZqj
j9u0Qo1WAkTxNJIjM0gkmKbecec4SlHf/Psifvy4iBygfWHJ8P+/TSSpWrJ58HPiJxrEZjm3LcbS
1TSaXw5tP9QbGcGWzrmXSV2n1vfnCMbtRohLmSVur9B0QptokjU+Y1LrstuyhbrCPEAPzrtpFO0c
tPK+8rp9b06/XcjfO5W5Qi/RJjIpfvL0/7yQKRKxEYNmdaUa7kXLL8uhWtf+S5yOj9ps5SQS6LUq
teNshE/N1//9A+cpqCzoqimK3ytyfAZ6FwfMZiRAvc/Pu0JfllbeL5O1/PchmSIYMyN9Bsr38vev
dqjjjHQ6Zgw9psVgwfm3SbNEnWWc41GC8sCcFSmNG3a6ZfcNoxwgOTl040quoIjHGB44ObiTxZZ3
bt+FqvWQwsyRvTnoHHlgLSFw+n0a/mm2IZ1B5YRPE+evsoypVyYIvy5G2dluhb7ZCgVh92jjM1ne
j+Kvs/6Pz0lWYN2BvTD/6twkPCRDp/pFxPZJIO6SIPDipaVsChLSRFmThK9t8qoCfumJq+x7dqR6
uQ0zBDD/HhjG/AV8nw54UTR5VUkhnOTbOme1MoAnv4xdTMa4dAD9m4AfIFCWUCtDtF+YpPKmvgnY
TbAlOFtmvRbNJ8NUrynamvxj8LGuhGnn1myXIhZIUNMBUQ780lkSyvZBO2iWdxgb+WoOFDMKBoOo
FC9qE99bSnNJi/zFGkiYA1Rv1ygn1eqpMjWn9AXUteyXKFVTgrSuk1TeKtCaCiucwcMfYU6zPTBT
xcllfY/H+LZTQMAURrULWgLuPHFFh3/pEXbp5/pDFnLMZdiLKE4HEaylvA8YDnashbB2nr9+b+ip
8/WUiTiCrJO/RuJvq6r647s3qLAy/+Ht+761r7x6LimkrGxltSX38WzG3banybmcP4iq79EHBaOr
SeTKDdGrzpOOLOkaVRkpiNUbiW2bSVSvQsgus+mZsMuqvMDiuJnUqmdbahE/GrxFr5IFcqQNECXo
4w0OLzeHRRbPnCkj0VFGC/p7x+AyC61edAq6x3kuVgz+SISAD16qwK3T4STI/dumpp9lCL8sAz9t
MCRR5RiJwduaj3F/zoqJQeAUiUUccRvJlobs1h+8rRg5kl/e5dX4IhZodbzkbOXjL2cc+YclSGIy
nDfNNGuV7/t9WeKrVrFvu5MnvYNrewT2f29IgVNa2SUqnltJcRV3/NBnY5mGcCd4FHNjn3vKC1mf
l6wEqGcWdP2KuVK1rgcEFLJHRnOANku0mktQJZt/f6s/za7UtCSd/T77sb+O3R201aHy89ztIxRt
RrYpW+o7aX+p4ozAsHgr9sZKCXBoodIcMy4OHYndi+0laVBHGAHWmeCUGNNbNKiPqSm+T7DgIvNO
SseXuBZ/OVP9+HolibYkvRjOdN9XX1WworAy69zFTncs9b5CNHTvN8VOFMOzz2YrSwZnjPz1aGq/
5gr9sLHmZ8+VZ1nSLObqP8cWU17f1GrJ2CI8ZSEzmqVB3fPVrLV8qQnRBWf9NpjE9yIR36lTryC2
rbP+f0g7s+a4kSzN/pW2fEc1dsDbOush9p1biJT0AqNECvvqjvXXzwGzplvJokljNi+ypJRSMBiA
w/3e754TXByzfWA0f5Eqnxgz8GlLL86//iQ/OuzyzXGcsdiDcXJ7t+rmQWMDnOeTnFT5GdzYZpyc
z4nDchlG3oLz6UnH3IZR2Lm4oTjYQ/j4m+/gg3MVn4wuLN/lgOW/3wZWnh2rvKC6VI/dw/z59K7Y
hRKIufpsi+5B19PHMndPQ+pfYubJyHmUifU5kdOLQvStFfbnAsg+Nu8DM8W/uTs/eBwbFqkaYdk8
k/6tO9/Btywm6tAkoVvO1eWr49TXTHIBxWF957eY5n794/joYrHQbJmOYZJueb8QcWUEpSknlGs2
Y30haXh4JgvIq6vKjR6SaOQ3h9/czvNn/O7JS79edyyLDrRtinmF+ungXk390OgY6OaJ5aeJHOPA
bLinzmFZ/K7w7X30af/8Wu+uN6EhebbtuVAm4GPNssYqMSB1ccIx4ud6KAGw+cQabWsb6fVlqkqP
IRz/6I+Cm9ZdMbJ+DTz/mNveJqSf11TjXi/tJ0D1OZ187CTglrJpWxltDIZH30utujISG4HQtxTF
WigSR+9Ytc31jXxMRDOn/Qibr3q1C2M3WuwLnQ7sSoLDLzL2deGti7K7GeOX0PTWQhYk6byDzww2
JRdzKHeqHLd6LY5V011EDvRFG7fNJC9aX19TAD6txqgpA6BZd8Ytu7daptTq9keSqGsn+S7DAg0j
BJM8mB6cjE6JKVAalQxpL2MPhE02IAv85u8jvNhYjQXMl0D/jMrmSyrdXQOyTButcQlIWwyrTkeS
Y0Gk2dTMo70RLgVvZWOTkmQaD0chmSAvCetNPpCU1vPnimgWlUWJB0sdp3DMYKEWPEfcGpNPyRUI
XmBrWyg7fRHGB+5gJkFptWyTsCe4qXrYdICi+jFBENGm923OJtESNmCQTM/4J2bqPrFEWAnOJRq8
aAtZiMg4FewFEobPQU3OOhHWtkAL5GvVHRg9ZnS46ie/uAN1vrIq9mOePuxlwaPQgRqXMi/c4Q4S
6atgPMiL5dUP/KPjN69dXN6FTXGnSUWWIiDzZDPSXn6XvvFkZswtYll8TIY9LMOF54K7pXHw5AFH
CiqGvIEUi2gXOfxbaXDWkVohJ95bkbNR2n6+JAa3vsPifPTdkSFSvsl5HQCSviXfurVSuIdBdOrj
9nPphcOqaMftr9eHD+8fw/MMFgeL2Mq7A6tby1qNLguSKYNV47IiR/3tWGG8ICVko45vJ3HkLf5m
Hfxok0L9g9MrYQqySu9e1olGGCrhyBQZ7R9DF5cizannF79ZiT58HDnsMOlwUnIGfPP3pcgmHAS8
XhS7fhS7tm+ZiYIEnzOtSzWlJE4HdDO6E415jtHi1Mbvdwofrfg8VD2XnzFV2PcHR1HldV71Dh0F
ZjiymsRpS/6919wTv30hKMChz18E4XTP4r+OYhKvIBFPegMg2af42CLkUaq5TU2UWr57DHKTDpYD
LDlARNNDzlzkRsEtKINdmBUvZaju2yg8wBU/irEDpoBtqnMaJhQKqvkhohA8mPu8b1dj6V6tFgxc
ynLZjnOPMNOWZgOtNBrnSSd9fLaKaVdMCHcib2kI75JHOkH+F1Pi4J46BvDxeuFPju/r6q7xSzLs
NkMDupqe50+zhAzG/NeQrvzEfeQoleYu0IYRfFZy18BbgtzLTuRroPUEF+aOXcS6YcHRWxlhTKGm
S84+m1RcBQk4BapQMvfUyky6kCoDGEcDhHAWxFuUH1gICKirrHplkAowKVbueOjA8hOM6EMbpYGy
r9XQ15uRzL9XqRC8g2BC24BDQe/R69yD1BmizJpw0Q7M2HbJ45RWHcLoOSTOzGcc8AIzVvDX9+BH
z0vX4oguyLtxqc736E/Py1iXTl6kXQH9kB6T+Sl3s+PY69vUQFfz//VS749oXQVvuAT5uIs8SIoF
fOGCGjuYxGWvtN+8rQ93yS7nKnIpxNE4zv39fem1WZW13fC+0p2MsOmFxToays28b0+M8YsRohdj
kh3c8G/e5ke7Hqo0lKTYanEOe7dFdhtiBUXG8oL0eoCAnueMvCh18SJxNCo+X77+9Q/241d0qOTP
YtN/qzYApybdAsdw1yQNA2DNFarMsxGMT2XWvCqeIVCd1r9+ybel4/0+a87HUuskrey9D/9MsoLq
j0FhlwwZhmEkhx0ZR4YtBaJRvVlMyn2QsJlwwfXZg+9f6xSKYzOyR2hwITvMvKeVutN4UEmGXZkz
zRU70njaipFog6OVUCcwj3i5c0wJvVHoChiKm/Zu5bnLqZm2YVAhPfe533qm0nANUNs+dnB0V9wr
xziGL0XzVi6N4KFBKt4pmHC5sHZlbn4aRH1baMW4CKjEEmheRSqCJiy0dGXiT6A22zN1PE+f1xJo
EgFAJGHlktNnsYTj/yXxoU44wPF+/VP98KrlmrVoBdGaFu+fiP0Q4EqLRL7r6+o1Gx8FtJE0mPbg
6y6mvVbtKmHecfpdIfOjCwgeEIVMCrr2v50MZKeNUWW6+Q5C9Wsy8fGJST6PmXrO5wzG0FR3cH+u
v36zHz396TyReNfnX9521z+tPLpoUgLJkA9THiEluJqlIKc1P/qb0jkkvnGTlfV13p/8+nU/WvF+
et335+dksrOudPScweZh62dcY4kvL71pPDVld/n1a4kPKtRYiF1CYhxLWRXelcpV7yP0QMq0s4rk
fhi6fhUTWw+pxppNptC4VD8cZG50n6btqEfMsvswM6gbGnzQQSC9hSN3VviSldCPXHe4SULrDlbl
kGMuN6yMkJ9mvIQus1jSBpYXOF8SMpJr0ySWN6DdkzAGowRwjjN9Ui1Ikyl9YG2E3Qt5ahMVe/a0
jEUzbSKZ1sbc9vQ2XOL62MUF3PCFuKQl00i1xnnDAH+94ORFwbhkr68VVzQbkpEQ6s6BsQ07B8ed
ktj0EEMSpVoXTv+lm+weCRzHHkM5W+Jel8ANITn3wC9xmvAIVjAm0mVowhBOreHOzqLDvG+uG+vJ
Z0c8SK4NlArrMBqe7HBCg6WuSdle0D0gW0+145A66x78bKxFP7SpGddOpA44ZtXFaSJsUQy/Yuj9
zSPmo5tGzAJqGg/cre9DnVlWSXKXFXX1itNVaT114CiUbj85lXOk4fukUJT9ZqU3P7p4BZkMpiE8
WsXvryfOlyHeQhYIN/MuJsB7YreBuTLksoaEG892KGNuwclY7NwgQWmYB5chTpJdmOQPTUtbszJp
++ZYO8zkRxFUn8nbI7fqphktkR5h8cJLaAGqg81aZx0jwIYDDeLX98UHkwI2MxbkPEyWG2qV7+6L
UBszMpUZzKMg35CfYsJdp+I9NMbFznlX+LeqRcxQn4ZFHbxHhGxPCILZY0mFPGQQURNq27Wswqp4
wKpHfotRpy3WAiZx4bej9MgeO2sTuBbw+AripdIQUGT6rIbW8b7GXbT79Zv6d+M36EdCA8a8mfIp
/8xXzE8rmnBHP1emle0GM1nXFNVBqflXVaKyaMxhY4igWpU56PDcNK4RfAXO8AXjvSFuEFWk2zjl
GAC10o/836xDHwUxCG3TOpp3Cd6/FWbDwZmqoGOxrfzo1MbZs5bVd1HJYLRjM4iscJw0cLylM1yB
P95Egzo7tL4WXcDJU0nvsd/kUfGqUj4oKPXE3PLXEVuB1/NPtIV/RFpD2sfWfvzmZ6p/sIKSjSAq
QMCNxs77rqaeBKFL2Sgnn90gUkqZ92tHlo1AP2B+JiPCT3eYynjfRwfRgx4ok3Q6Cx12Qx+96GNt
3tBAo7udQQyygtnP2dak3ozxOZy4XcbsG37IYt0X6gY6KtwTzIqiosZRuNwtTtxpqwSuKt5ObrYR
6rjjx/csVgAqi9LbZamwse0WnKV861CaGHKsiLrw3PmCmxIdAKgB6csoUHTdzDUNXplTvH+StRWR
NRTaWq8rkqeade878VNBDGlhtbax6Cv2Sr7mn1Lx3etZgt2kfQkdfRU47GaKbkeQbVW7XyGWvoZB
eBhC2E9h4qxCq7ybnyed9wkN5td5U6gy60k2zdVo2xeTXh9986cuNg26//zDlq6uEXv+vu/2olI0
yKMj1PpuFcb9j3OgWxfB0yC0k3RLtZCR9KZGmSK8O3TIHB8hArLEdjC/KrWbspk7Oupfi3L8/ptr
4aNLgUCapRNa4VD7vqs20kzIpLLy3ZCUGVhIawHe9z4P5bDlPMfPJxZ3na0h8ZzXL+Zs0tz4TbLk
g00LA4I+OXNnfqK/L/Ciu67rfN6giZKPr8+qR9cDMdyJmp8NcdKdGOv1xBzpIoa1/Lu7+IPVn1IJ
PR3KuOwQ31ffC3rsbZ/HxS5tkUhWRbKzSxhmHqD7lVUzXlUyjHTynQeHe2CTBxHwULkLqhLvc6T8
rVkkl6Ctzb01zgrATgAhxMulO/uuHYIztMwVwqRr7CMOZW+xZVfDnrBp/nqK/ef34b/C1/L2r2OC
/Od/8/X3skK8Gkbq3Zf/3L6Wl+f8Vf73/Lf+5//659+/5C/96x9dPavnv32xLojDjHftazPev8o2
U28vx8vP/+f/6x/+x+vbv3Idq9c//3h+4ScHRJhp5e/qj3/90f7lzz+YepnnDv/z51f41x/Pb+HP
P87x9ygOn4sP/tLrs1R//qH55j9Yubhs2SvMsZ85c9m/vv2R0P9Bd99gpozoLblEl0uuKBsV/fmH
7f+DRgYftMs+g7zW/MCRZfv2R8Y/XDEnnPz56M7y6Pzxf7+9v/38//fz+I+izW/LuFDyzz+M+UV+
LpubtEy4qDgvc2HZtC7mK++nR1c9aIOqM2kctcB4UE1dnhFVOocSzHHZi2+DMTQHvYW85mVKpzMc
TzdNPUZHxEeXt69apFSHPBN38ERtDpz5Z3p5/fHtK2fIjIVmRPnGqMLviOBfC1PelZpGwroA9zcZ
YNDSIogPZk/Rb4zyY5i6eKNrXLhazrU+Ormxs+qinvfQXwhxukfP7e5lI8MbHgvWpyABwKcNujyQ
jBnYXOY3/KxvpdKGe4ae443rBqVcCL0h6dXmwVElw86JTHljm8q9BPo2N8PwznBaROAjM8exIwHz
TH307Kp6l7NzpwfY4dMZjOKhTolojYFvruOhsPcqCoKF8Cz7joYDqt7Ave0CU3vIE+fZIvN2N3R2
A/1S45uuv7tl2D94OdjoKYERnKANKGtz/BrqOjPksHGppzkd3DTAa7Y5HJVJiSLLpEtTTyeLDnEp
rH1x8tsBGEJE7TLocAXy8TGEQ8D4Ajt1RpfMc6lGEp1QFNxUtrNsCjXuDaV1FySErPFh8Up4BG51
L8UDWpBla5rltutSbyHTRL8pMaSw1Ef5Mu5SYDax7E4up3pXj4KtaQO6rFwD4BBo/tSbe1oKG7WM
/VMvYQFFlrNsnc7foHoJLglz+VqIUh4Z6WTAJBMJQkxTs+SSd7fX/dC9dSc+lsgJ8Vrr6Tn3uvsp
0L17p1fb0TXVxa7DAcgpAgutd4hMoB9ARZecI+zGGXK8tVKiPgYjXKisfgwpJxyNbpqWkV7d97Vg
KMPjIDB2qc95AWycOXjmvvPnmViYMX4CWdYedYP5BFhEfYefD1sik1TWTWtUvx2ytt7fcPY8ITmf
Gxjhp0b17obzJXTjoJmaY++iWuuC0l3lhKQsRcmIds8Z5SLUKCt+wMRr7AukFXBzGS61wYYZjIj/
pp5DonV+xZ8qOiYPM52tq830ue8yz/quYqbFmVVpcHKPIoz6fZbmCe61ClJT1d+3aW7v9Y5UEUeO
FIiu+xVnm0ZHA9g69MtaWPNEQe0ugxobc4aRBhPttIzzIPza2/0Jhvgit/P+i8fntpBWEl7F94oU
4op+9njs2oRqjcNUsm2k7pY572CdSIezYactO2IM5Jijs5u5q7oU40a1/MXQrdihCFppoSn7PaNl
QEs8aLDKaacbb0zOXct+dxy9fd3hUSuqGyOz3WPUWfFaN5A5J7QfL7a+V1aQf9O6yVnpzHVsXS06
N/aUXMN2zkxH3hGig0+svVPrNDWYuTfQRmlGCN9MJ8xeAdFqq0idCfs9oJX5inhwvPcba+00+mNq
JvaptOTBRZNxOzXBNgogRzoJhH4hupVKKvOKgqBEtGcng743wv5+QBO2izizLsIks6GHwGNnp7br
+h95YKltnbSfjMbl5o7no5/FnD5jNZexwALQenQFwzA54ZgUayv/kucqXMd94aztTKiVwuBB3kgu
ymICA9K2T5474DqaZTQJ2CEsCtleo6i9eKtTUxlb4dkF8jflR1uS9vfDstk1gOrvCq9dS2ZS+JbK
HWX7Zu2n4zpJZv5b3Q8nxkrMdeDBTajaut0lnrEwje7FEz2S7qRkcCCaloYR2ms6BWAbNe8E9r88
ksnY+Z4EJJViQuwcLDkOF0irGiJSMAQ1F8MMxGJ3iz0TUJKatKWjpT0jV/yjyXyPNI62o5DFX6cO
2kXgD7sx2Si2hwyajaI81rbIKS2YwXIkO5iJSqwVfUKgwrZ9NKfxynu6mbzgwWaftE5sIODScC/Z
VJM2bQfjktnxTBSbYW4+Gu4IbFoi7HhjBk28NczHrh7hsXJ3MO0ZeBuPcWe3UbhES6GOka7vShxu
Jyfw7iI3AQ3QW9DOMlq+dSB8iJPxTWPALlL+p9rhGvjLVWUFzwAI4m1Is6+pjGhr9DFVk+BBazWk
8pFXnzm/0PYACe8Uy8hVJZxlBFc4YMCswbtetq3fbQGBAReTV6mM4d4HEeQB/F5SfRzPI6qyAqz5
XrNJLQ2Vg3jJsG+QZ1XGZO2lZX7XqCBx6OJ9pnFwJSzyWDq0YjWr2BIij9ezE+oEMK0yBiTF9XBL
jlcuUUleqqTRVgFz9+ugiB85d1nLzq24HSI6S6jph7WH7oJBv46aRFNtEEaLdURgAQdZjEjOZC/g
VwUTJ9AUaFzAiuUpVQ+N84DWsdnVmtTQQ92xJ5HrgpjUilgbQDW6LGsyM5/Cbvxm0zBHxxTeJo2A
p1br8TZmlznEdIprO/sqNIiZbytPPTVfI51yWhdpJkN9zSOS2U+ydbSFgS1mOxRE5vv551A2zlFP
NGyLJSXxbCIPE1y99nMjSEc7xq3SNVBpxuAtwjZEnmMRQRauWsOtoTWox6cyYgIiyjRn21f29yrO
7Iv1PQdZw54BXG/db2zH+NHTaGZhDGab6UssY3ct5puxCILbyGWEuUDvbXU90Dc6Hm9rXIXaZtHY
bDKkZ52qoVPHUcW7bADplBtODfq/+UoFMtlpOeYuiYENcD8DUgDwfOBoU43dNenMLU4hZmpHB5zw
fOea9jhbOaZ11SNdYmhs4+T3ToDRo9WpWk6Dc1F9AeRiviNzK14yrIwI3WsOlWRD1UgYK11DDW9C
Gdc1gCXtqTlh7R4XNIXrNQ8OF2mmes1RLV7ytt0YXqvtArO6BI3h3wo9FLc+oIFlFfZyASWes7XV
nsZ2VfO94SjIrYPL8TgeOXUz/pzeE7472tUoj1nIFraMo70S1bj05gZNrXXmkm3zFXcB3LkKRA7K
ylMNkbmOTRwOGhy6sDDPwZjYCzkhqUQgFYHgS/a5P+m0qXtnM7bej77n/iNiP62Iuusgd6xXl9V4
l2KoXQNjAg4hGFEGLjCt2JVAOgyc4pCF/mw8CF8IWRR3FLEocJTlF+yJyaGx2rvSS9WxYDG5NJlj
HuN2AjZQkeHl9LDPyLnvlY6VTyrB+IiqNlrvXsrikuoxVDWAd1aeHSQW9zXjq+VREZ3ZMGL5rE3t
SJzCIhc8eeGtF4oz1TE2ZJjbTx3Q8zFdKB5GN3CBRnQApr8a9ZrbpLXBWdCfXRb5WK5LA1WFHtVn
Tu8UQ8L+uVXI6WrFTdipebIrtMcjVJOTy5q28cEGUEZK+6XeoR2WAQrC3I94QNhwVGrL471p3Iy2
hhXUa5BKa0nNgTfAY0U84w4gDJTL+aseOw+U8Sre8qgBTccj9iEzo50zTaDmnC7e0opbdHkIX6QJ
0pXesZYbhI6S1gzuQjh+OmJz3w+ecobZl2NX5xtFjJVR134xJaZYT47/nHlVtqaz1K6bkWNJJyHz
FaH9aWy+VoFQ63JeYON5qW2ROqzdyaF2zq20N9rxs5VP0cn0ERjYSLF7aeLqSSSM47rlEd8wtB9F
90r5r9Qmy2NqasZVdsahFeyaMra07FuaF4MJFlopxqWyjCvfTrIr0piQsK5uO9fZW2nEJzi4+TYk
4ykrA3SQrSg/DdD8+lpOq27+2OPejC9TPzymfVutWIr0uF+HuSNwoWh7jFQ3tpX+QFlXweUmB8S1
amt6c4ez8NLJlIfBZHwPaRA7qU9ABPmVxk3GTbjiGyVzOP9wxyTZZF6h3fPost3RuBSNfquz7O7s
SdIHH6AMN1Hm7R2Rf/Eguhzn9PAU1cV9RUOIOeWWMcu8rdl3UgF2xHAf6yYKpoTFwsoo8qca9TQf
Rz3RIuuT9My1IKEbi1Ld5gO1io460CYq6wIfNL+0hf5SJqiBGUThAMaU5TFSqzCFmJq0wuHpjz/M
nLo9g8oNysgZhhbxToDED84WtAKIaNeBdvp2gGxib7oviAPEmApgYtn7Kp455djvVjG7wZVeBHIx
Npa9DqJ82EUTXL3EN8MdldSbrImKTdVDnvUqSpJmRWE9H12qZnn2GgSuWGoU9fhf045SXmTvY4/w
+mCqhYjb6svbVZmH4XiLj/OU6s4NcsXqNqoxa8sBRbTpDN8iTkjLBH3Lpmx0c9MLdt6VPVabyquf
TE53tFISuWB3XR38uDSWXeHaz3xnfHuq6le0VZ1V66b5NulGaIqorTeT1R+8eelXRAiZRgfsWpjp
nma+yzG0WjEwFPDcslCFF9a08opKbSk+zVf6tBNa/i3QhYQYtmhpfl4afz/qab3GD+ftZefe45hN
1r6WHUNNfEdsrh+QUL3acfmNI66NNQPQrWFybuh8+HkVwYGhSbJVn6J5FJGVfu1Ro2ej49ND0j0e
ctzK/L5Ljmk2wgWtsSgsALi109JEovrVdcapa81vBhPdWmiLpTWa5rqtJh0CWg9nElUYQaygXnWR
7S80nb2V40cxoW8XjnZnZus6glJng+62ewFTnLHyk/PVZ2XDMmTcWxQiYKMxpxEU4UYv/X1Gx/vR
KWP4nMXcHm8862ZAUjt3m++QivgI2dtpWw7mRTQzPwBgtWY3i9HIa8xBbD94VliH754x6JesC0Ee
CCbiC4bhLRMsZayzuaax9gWyW/OQKvOBodxt29bZKRx7DxkfpRUO+CYBlhD8UoKOxQsTAxy6/YNP
JT7A+cOaNZc1w2ZvTwY++BZmgSlluXei/K6tk8cgLt2l2REiStz5LhDuRJGBBUDk9bcgldbJaYls
S9s7GmkyXoB6F4V/zvqMsGJE811vNHkis3Eu2yAlaOI9QxHz7pwAOVk7KQ6JpqOfSVV0GxRQ2I3t
W1WmdPZkE62dmtvbymP7kV3uAzTSzjOb/VCoC3uAlLonQZ5Y3oxAIDaRk463WNoWhseUdxVTZoqK
xFhybXL+z85O3lTH3hHpKgeM59S2cwZ8Rm173s1hXAbinITnLPD0jeNyctAaigeKvTt2MKzn3igR
r4Kd72lUU3DmlyleN/M4YxAZ+rpJzGndKoTRXqlDEuNQm5j9S2pyJ/UdL2GytxqcSLvvISccqap3
c/24PMfVXPiaRMZegeINDA5MtY2x18qxOzYlwzOBn4LvHNzoGJPzP779V20wkdHFMIxt5a6qEtdJ
5CPPYYfm7yzDuIljPbmnPlncOG3OCY2FYBkmAEtMfm/lDe2zFSTpLfdKejvoUbOyWg6PtAo3XmhW
N3XaB6fAVPTpOmNgL0pD7shWPz0WsMDA28LNNfQpQPuMV7w3lcTL4CffJzexAWwX+T0FUGNnjK2x
NhXM5rKHJpJDNSiCL4TS8hlUwJ1VuGJlt4l/aB2OEZ1XD8ytmNq1T2FHoKOZW2Tw7fOadBeFKUzj
wRpL6Hhj5FOzDkljLbupzo8ptYfQGtJ7rQTxmv2lyWSysRDG0Y/M/Kafi17aYF06gqY0sNwQwnUY
X8OhcA6F4nvRYj26skpPp7EMX8B+xN6DXnveQ8QwEVv5wt1Ho9MsG0+ZWx7jCd2QdBmbVnfUy4yT
SsPaOOKRg2vxtZyAcdD576iZdeVWi3PztvWDh44T+4apr2SXRa22HIdS26epv3970wlyyhJO2nIk
Imj5jXF+u1aUYZCXye969sK3VTUrHOYiJPmN9IjBK1jZgfkSILJesE/OdnXQ3UwomfSiv+X0RY4l
lQcjGUh99/7IfhklCMVAtsFSP0f1p8lrplNDNeDcaO49s7r9sqYRSKNB3xi1sE815HRCIlF5inuW
JUJCiuKeyYO3yZNtw9Zr5ZC+OZa4ppej2KOUD88YoRdUCdOTZybDMvXTYDm0Q7UKfQXcOuQtGTHc
LVEiNJW+vBZsKHbNwHyNbKaL65HCibKgP+dTGyxts44v+OrlMius/mzpyAB06derYupzexFjXJhg
ceYtxcjUtmEqsqDztNWHbTQZr0UuqqPsYXhFMcekrDO0bdCiPksE1AJ8RJRdR0asMgW8bv7FLk21
nWaQSGd6x67XkYHnQ7t724D4WnOYQoQMUg4GTlDFi08GSksnXMpCBxTmlqwXJpWYBBbp1L/CP7of
vPrYox9dsqI+h5ZE0EBtfG3yhNoI5bfLNNxJih4Lu7P8veZQ+9ETOGrdhBzCtpx6FySXVqbyUWT1
JyJn55YZpU9FfjbRZy4c4iOXvDCMs6PFG2yU3o5HBljvkRW0TqV/OylIDWPn37WeAK7tTekJgfKC
3qZF8KK6aSKnPA61/GxVENt90Z9dDPXLYAjtPY7Pg+2U1yBPN28HyVLmnBvb/DPDHRM+Dg63GkMQ
vq0KQp+8fTlSSS3d8jmW02sZYXsSEiIv4+2uizPDis9BqBOO9Nnu5GTEl0niTtup1NzliFp0N5WH
OJRizYdMHnvo9pWmMyandTDMo/jshMXnKEZUkHni2ZmPeDn84XkrPRTAwIM4p6OQoA8KVgFP+UNx
lAyLYWfhrG7XJvWmgIs2xzPCkZdiHq2aDQuNRLg024BtFR7tGBA0kAW0FX5tMjaecQLMtHXLTvlT
Qgc0MVzib6WlX0NnRntXhaRCg5/w7fNn6zauAm1CPG1XT1qniq1vThyFsi7ZGG7Dvtl6HHM2YWOe
XTqqoCfh4bQOQ/M0ZbQXxjGeNdnSOiPj3Bgtuh9NFDaHCgqZTepQMzFkddJsbBY8K2+icd2nZrrg
5whSBZTsLar2FVjLagvDFFe4O/7oTbc+S1Ym2TKpY1DpnB1xIZ6F3jnkQwEsN0921JJAZ/UshE1L
oLawfLg0AMcY8vWpEXQuAjQKlVVsXd2e48zADBUYJ/J0YYvLL/RREZrRlmMCaI0mp1KXJs0uHvnm
ICe3uugOMij4KYRUMdnpxIc1+TgIK5312U/16dLY7n2Rp1DgwP84YD/5aAU5pL/0lyrc2TJ4SZNu
xXmYZ5aeNwBdwF8Lpwa6WVDmWlBs15Zp4vHcdSkv+VSGf3iFUZ+0LNQeWpo7Lha0v4opbVB/pu1x
Xw1pt546IAX5hC0gR8k2Ink85I9uRDU85Ke0sBq2VrZbvlhNfBhHE0udxemi0DTv4NQqXwE02gkG
C+cqqL6LQnDyeUnotxZYv3Kf7X9sb7OBKV3PpWzj2tR3qL+367yO5KqtmErQ3K9pLy3c6qw7vekV
dx054rByDuy8bCJf+K71Lu/hUVEKSgybLEPNLEr5HKmu/yqUcy1ZOaaCRlQSnK2xK+50JGutD2PJ
SmvBMdOovvhmj1hBFKgDMyMmqxCymTKvqoIpGNoqPg6trCn0TNhY8+gzSCktpgr6Vrm3uK49kM8X
S8X30uWgLSaakYpjrihNNGNxIB474V+adOLsMIMEuqbXjm0pSXbNR9PWYg33EnZbfjJhaJmhfz39
rzB8SmImQzwdNL5vD1S8iVstmIGPd51tBQfRsfFj+aLGxUxRERr+wiLdzzEmJDBntdGDHG0GcRjp
XDvgCo7e/IsTe+dMD0Hdz5uWyIQQXUptI2bSjsmlowx/6qgaqXwTGjLh+/ZrlDMxchJTYPUVbrp3
+FITZn6CSpefCld7dEsGfFSD2NsQvX4pEU+2EUu1UsZdakApk9YPX1PWrvC6r1bY+FQzUK9htpzJ
0IAqMxl6R8qkt0FvF4chreqTNMEijVVI2MX9qmthvS1LREVuPQR3so8RSE3fylqJh5SVi34Jkkh7
ZnGlky2XVG2yq4voQFNJt5ySYi4fCSYY6ZsuKmYa2b101lM0qe/pHKpnV2QczIRYtN1gVR5ShOFi
KBYM+PsLJsYlz3Fmee1mrFfJUObXSc8Ptenne6UxPayGlv5vQIs1rXDJsgXadZ6E9Y0Gdz0RvTon
bUN9xowP/MvWTFubrtJn0w9ndZ0Ir9v1juffqiT/2lQ9QAfdxFf7IiEKrbzQ02+npD6JPs42tRnn
qDGsEmUSVTBrUp9cpwg21v+h7Dx3IzfWdX1FBFgsxr+do9QKk/SH0HhmijmTRfLqz8P2wTm2ZsOD
jQUIspatbrHJqvre2FSAHULLs7DKT6bP7RyQ48EKF9I0Mc5fKZFut9L5ikXeZUvVFXQtPidyZyxG
cQ4oxGPvc8jAk9lW6wRcE9foxkXf8jzD0l7mwL4p6shhZM3xi67DX2E6Mw6Cul38YdyZLKVfi8p6
VgnYTVpU0ZbUTipQusBYuvra22APHFGcC0+HuCax0W/CsEuRYnKqnWNi17OeXPOCXuSRqmBSxU3C
51K/2hG7NBH5F301ukntvYFqKJFl9O62cukv8RrAOFbJoOOE6VIUvhvDuvpW9Zl/DsJZb+7/L3sm
vKi5BsYsLq5RknEO+biuZuYJm8h3mlIf+5whLenLfe1Mt7CPhqMyIus6ZHRzuJO+8RzGex71NbQY
xnKfEukweq+NqVtbIqRC3gc0YSZqkFUH1ZXwY3DqgLN8X0RYG8I2+eKUP6ZIJXBt5OcloU1VVFxH
Z0WNM3t/Pp4pOqXfsvafGN+Wjj8a9hCPb918puvA7XaZRt246hODp9Ej9n1s8ss0iRTKhkLKeE44
kNRN+4gnXF5M8csKCINYaO004YQfpP1r2MXNi6+/4Am+uX0Mtckyspli/68hw+HSxLO/QsjVvWCT
Cs6AOTcS3H/ovuieldwC4Acbx6bboJsp1RpE8mtkodo0tXwvLPPVVWhiHTNId5vRVjn2LkSJk5rU
uhvlo90i/ssicx9TzZ44/YttDceE4WM79CHqa25z1zV+hKq1NxGtw1DCjBK1w0xutNeO2ZZrSb2U
cSCWwjuNLY9PZIoz8w1tGATRuiVqN7/I272nsdUNT16adEgAEt7JkP8QpqDrg+MOVIorZr0TBfYw
kZtvncHRHPLdpzUeLXJOl+yqMRBqFhUCPwYSIp3ejCq2eGQ4uhDmlVROsHJ1fTFzbGZUyQbX+3dK
GZe01cGxc8fe3MgMNyL6jq9a+Z+0AiVwZAglVkcKap8v9+/uX4y5NU+DZRwKjNkPqiD6fuyiH7WU
KdLjrI4eqlAjuR3oybj/rF9+plv6QzubfQK2NSGC2RVbXXoVnTacwB/uX0xLql2PHufvn4XzhDG1
gyHx7DF5MJWfPHD0n49K5beUmJ6H///z+3fCLF3OBPRQ+t7OjA3glL7yk5PjlhcbS/JVl/VPNnKW
2NqbljNkuu6MAgUh4Qg7fr9HCBppXBJAmC5HSaZkn5qnILDfrGlJqBEUzpkmgjIjJZcIu8/Gmutm
KwIOv2ZMg4DhYyAyrVC/pECTlyGuNljYnl0X8+dkxwldAxSVduB9YPE3MmGitcEi2PrZQ1yAkMnQ
fdNMXiuCSj8hKv9V6Piz1JQL9OkJPJm+wmBieK6BcrpJ7huJMcpo7LMYoVawA6z8sjt5ZQ49rX8U
xTfXHd4F5F+vGoFtYW+JZp1k3pdMONBqUYvH170QOmRtme04tbkEMESFem7hUVPH60kCr5P1DHK2
EkxxNGP1pYtOwwhwgjnRukzN92LEZhqRHvDdgy9ikrJPpR7xstYmrM2gaFRJ0gcyTvy1PbjminZZ
Y2UlhP8EaDupBT3Ydjk+2o0wAaW/zSLDXo0zdxY5kgrfe8rcDIq3ah4cYj4ZW3sMmY0JtmaHOXR0
QJlSSMNMvyDRkdM/hUDixCBR8hNl/YNxGLMx+iKdykO3wvkg4dBodDY4XkfFc8QvRMPwrcDxZ05F
y7Jbb9k01kDHDsHc/E4zW6bC9pCii14V5fdsoFUscWRJnUXRbQwKGRJvy/twNlKk5M9PtzH4Tq4n
NSFltByk0c5jgxJrHaTANjtYK87DuZdtrJ5uQfg8hhz5Y6ZvnXPevLIG5yWovE08xz9Ggbh1eS6w
/a2TOIoJhvL+muOaqk1KlPeRr5+zKn0o8/AJ7hjbf2eZKzMd653bhGeLzD2ID4Yz26c+blEA1LXz
6kMTEcELxBMJvfYi52eQ/kh7avzGVi2AnixWYMfxxindQ64kHYJhsXcrXOgTzsKt2Xcn/u0XPdTt
2ujrs5VMmGwLupZ1Zr9EVmythNua2yqhYI7Ee+C05gvRDPvRIYCYveOn45kHju07qkVoVO3SIys8
YHy0s4qCT6BA9ZvP9bPVODiIKeXwQ4gkaXhPgadhFJRXgf92GAEVHSdF9EOM8tY3oI821ZayiLqt
SYdyV8c/icTgg4xp6/Fbf+eNyQZ3n9p0WH/ZJJu95RSPLQCPdEcXlp7yjS413yAlv3Fd44oKbRog
I5ebCn84x/kOgr43trDW7DElMErVUqmlNKd6g88nRBKx7XGAjFbaHhFfUuxWFbBsDiRMBWifDhbJ
cfpQGiWu5Sm5US/BTJo6Yl3VQbABQWPDsUoCqGXbvCyJlKuWctrE7raYjuENCd8qWgq65xxhUsZ2
qOmEZSqnlXdkq1BefVFNnNLMRVmoBdiEbj2vXTq5uZ1j5E3bxK/WwkifSj+xib/K5vVsBFsvhtaZ
esNmISzgygrwLdzBD9Ch5K8LGqW1S8y+DszvXUbBo6g52qfU/eITL9ZG9WOi9WKdV4D2s3u3j38q
A2wtOVhKI+hOhnB/6UVdrJpdXtp/5YoMP4I4UDa9p6xoK8+pSQhDUJO1jbvToflWT0A+IBirepSf
e01chPea96LbzWSWWf548MgPKHOo2tAFiLOnfF0I0i6W86atne5IDNTKmjnEm75O9wOF70heMDVG
PpenfZl0TJ9zgZKyzNXJiflQXdPFmpMeGey+JEn6XUS6XDksxgXmlSDWEWlAwes0nmsZfrNYiTYd
dNTOH+1nE7g+8gGXbfo47Dj9Ws7YmFVl/VWV6nPPU5egXl4R+stBvZzf8iD/6Q1tta/Kczj4R1U1
33K3V5tZYvEH6yMZD+g0sgAjaNfs886hEXa4iTaPGOPD+Eqg5fc8pMk2s+HNq6S8gJf+QB3wpspB
H93O/zXMAXn5bLh1Zux045t/8L18tFZYJFB7kv9h8yW/AgfMB31qmUs/yarwtATBxZP/pXJx/6EZ
xbWrFX3ykvLMvrEozuvDbZrhSkiNa8qgv+k9kHk7dVvEkrRUKk5H/xD7/l817b/Usx9s1vc3t+jB
ySATFuFG1r/fnB3OkRfBJZyS1pfHZoG/3CCmQJGgYyB68PwsuAayjxdEK1sPfuTt5niduxCzhuBc
pmfMvS1i9a5HiWpNz394gx+E8/c3SBgVEWkoDS0ieP79BoeodPs2UOHJZsxDJd5wmiiiXTrHxr7m
jeN81oRShTCO5qLfzyjcpSfhD/L13zTGfIaeaQo+RyGxcnz4DIXdt4ZCenhCTQNJMZOVHbsYYpy3
0uXQmS0fZkVUdliSLfvfV2D51f/WNvpUefDJYB7A//IxfLVWgVehDnZPcqGkW+jCJI6XjMGAdrfl
L1YuJrzWI1n7v1/YWj77D68siKMS3LlE1Tkf3YbCL5OyyHIHCiquH5F9nTptEDHeikNHwtGkc5at
dnwtZv9X6c3Nxrdv0/20l/c+iGH8Kx+zdDMFA/hbMUo4eJq8EgoBHKd8z10O8Wgd/iRPlR8yErhj
uFKLMZMWIG6Zj/LUKQfywWZnn2TfgK8Y80kvME0J6bBJpT3cJPZppBkHBHr2TO5iaM3ZBQEusSW0
KexQJSbaKi8qhXM3qPpu+nY6pFbzVHUVMZdmte0b9HuepK9NlojI5x+59vu9bhMIB6iJVY7g4lJZ
EVo5HL9A0QnqicTaQ01fOXiL1//+pH6/O30cTdwlJv5XSMYPjrSysGuTK+2eenDjVcsDvDJlva2H
/msrOQnGDQCw8JIvjZuau/9+7d+lt7w2npaAmcSxkAT/+/nMQkujfm/dkzDdbTGP7Q6RZr+taJf1
Ftj0v1/t9+WK/gDieMggDggi/riWup20atSS7im2jJ+6rD6h8SZDEHQ/FfmvsQp//vfrfTSfLTfT
kjWLIw5pMZaFD5c2rfMa5ANTbxqG3jY26E4Mm71obXy//QJ2LBRBXAL7E1ReVZj2Q4vagbBcWsAW
erRuPPsoVfV8F43mFZXshWSq0lgViXnYpSxYc6ecR9XWJHqD5P7hL/h9AfUxenoeF4zsJP6Kf39A
RTyEk85c+xQlNJiDWRT7pG1uovfxXXnBeBDC+IqNinWft4ugauldH8HYFjkiwZe0DlIUFWLoymzC
QObSvZIO89miveN1Lj6FTj3/77JVlmseYCAXhD4TAvfbuhNYOjbnyrFOQA0A/A5sB20BtMNDnoiw
FJtiMToAhavc/IPB+m7J+7DmcSdj0AKAxtz5cT/0AG957dw6EZORr+tinlbCR7kzNOlZSNj8sBmm
q+goebSTDq5r0dQ2Iz1ZaPz+lDrx0VN/vxJEEfjEQjn/Qwb1YMaFjAKXrA63Zr1a1EPzovm5cf9F
+7n6xFTOA8f50PCM8g9P9j3R+N/XIsClg0nYxhC39GL9+85ZuC7fLCLzVJnmNzBBWpsjSTipv89l
9jzHUNDSofEtDxcKx0woI6YBzkC5++bF1iHMDPG9Ed6BgH7ncZAnkPt1LJpq0+B+JL8yGXYxxOXj
aIvbHHHEqEL7pALy9dKBNFbHIcXFGsx9h21z1UVL/BKa2gcVq60EZ1lhGHF2ed2w+01usI3LLNjQ
dvc8kCfak9p3hpRYlgZnIs09ZAU72BWqWTGpaO1GFtKvlmN60Aj2MlG8JaZ6tggaIwQJolALcmG6
NQUyYhOTIXRRieXu9UgTjKqMi5DDRDevPBgJqiQjT58bg4Mbh9pLO+gZXgyPrN0yUSW9SVyxP/iX
wsteOpXeevKsmM4K8YfF8X/YsAntYGTFZWcxQNwXs384oYqY6XEyQuektO2f59TZozT4nkStT4SE
efYVMoyUNrc+EQwyLS0NRVK8Yp9zjubcQC4DwaoaXbHVZ3s6psAJ0DJCllTNsa+dT85cGCscCtYf
3rjz+wa25NBijqQpiVKe+534jzeusgHZCmfA010m6qAxmY3pV6+U853qwDffmE5Z5njXdJ5pl4gy
OOmiv3WBTaVuxXaKhCbn/MWaFZuXkFQe0GeJerAZ15CdkuKJElwx+axgq7YDLN/eDpfenwqugeDd
XARfZaKR1wsjt88yg8knZU+dxFjd7ierjrn/kt8QK7AwBqO1zawYDBlu+Wzn8mk04EKy5i/87OV5
M2YxTCFL5qEGwWuIUNoZb76kOtvJY7lBh8Xfx+lecoUfc7KnVw1usEPZofNyLP3tvzeAj5HHLCK4
Ph3ccSyoPMTWh8fYrNtoHny2sMw/BIA9D63X1VvkbPiLAoKOVZfTp7uoRtPSphG89sR6jBBFEK6u
9k36h9VdLCf2fy0rruTqL5ZoFDzk3H14P3XcQlw203zi49VHr0VS4XnbsTSbB6KLkP0/pR1ZQV6F
7nE0q100o1QvPIi3OCpbHOAi+sNJ9/dVn7fkYx0kVjxgt/y40vkzxlkFeHiyolgiM3VXYPQQhvAN
aSSAZyzkdZ5rTlfw/unoEn+Rm4N1XuKz/hAv8DH/3fKX94LWWCyhnmzYy6n8H89CjjunakNzOjlK
4AvEnXBsyTSLoQFXuudDCy0L6Su856ZzDbHxet6boSvaVLKCqpn8Bq8f8t/09qZm2mWYjJPzPM5v
f7ivft+diAynqI3TGNeO0Mjlg/7HO81kFI9E2uiT0VgBLbzYkXJlXlDHBsxpqX8AgCWGBs3/YxgG
ByPY1yWPdkAfLLGbz3LGhKI951OkmubYDHFP4ayfX7JJX6PdiND3uarHnMYN66GjR/GFFSI/w1hi
ONLV1upZhsu0rTaTnTbbuQy+hUX305yRf5aTDHeG2eXorKqCquECQbiTkJt/F1ZHNckNg++gLHTb
vUSpb7ck/Dk1RWPNlHvbzqoJm8AsdHYioG2UaTu7971932aLiswrDoAFEnmQG+zmsog3fTJPjzzT
mHRnfQIbDZE3Gj4xgU5xHiW08P1LRb/fbphKe38fQEoIPdSvsrvMuCVxhxTu4zwhQRi2ee9Zn8TE
cT5J1afcqr5lLSMurRRbw+7EEQfnr8ZEDzLImVDqormqyCGMpO+Dx/simgAank1/eJnq/ptZzngj
jK1GaXWJhfHcWh1GnBEthWerq6q+QPgneA6C4OQ20+E+Scdh82ukGhJr0MDVYCdYF7MSDyKL2ePy
8NDapP//903127BLMAOTPn7jwCEN+eOwG9N5VaHmak9xKpnWmvX9DF3pLXWN5BvWEAh6+t8//Y7g
sbc9G5LC+y2VtlOm1Q1jRGlVmnY7o7SvWT8E58QosmMyUCc/+zQndzEoDaqsHDPP33oFp3f9P3j0
rQ8DDq1oHLWsJSbAF4752zNVYP0QdePYUNPGa+35xYWHiC3YAbBF9rvHvmEf3Si8GnY/bRa/xuxx
J9L7G3xOUmMXNRqqzNfXOC6+cxABOKZPrkLoOBo5Z6elcGyOnqjCqjclyuz1TMy3Q894OY7Wn1Z6
X/z257DGS9eV/C0W0dbOYiX9xxJhZzCV9Jclp2isY3oZInGac8c85W0Crn3/ZyyL4nT/Li2ydVtN
xGF44XxKOpzQq/u3Pn2WOZWfebabpPF5HNP5dP8Sc4pH4j5y8Gyczf1HpG8BHgJdrFTdzSeLIKG6
7rqDRAgHCVLLTZpioHikLqOpZ8iUxJWn2Elo3I6q8f99a6JMMRTAM85xeUoin2Aet/2VB5Nxist5
ZH9ve0Jh29ChGZ7QPxkOyJYyEh5sJz0kRgWvnZCFmyHXDv2KP3uk9a5bvp0wC0FInIrly/07uvEY
KM3C5CvuZA6r0iTNssMs0yQvXUjHB12K6sAsSkKLa+8t30RmM0Yvdc+mxSqGYq5+zbscobHBLhBZ
896jSytXzt6rsbPBJaAXN9x4ZTXR692Z+bf9Cr0gljvVr50RP1A/QctUmV3fjPhddM2JrjbSX22q
uMgeGHcSm9bKbEt1yMM0W49oSSzIjedEDOK1IFq8RctC+VUKVUBoyVpMdnMmYCLeZ6zS6yn3/YuX
yw3Yc7iriNa9H88mXd3sRGWrSqX+LrO76NBhFLu/SzjwawH3fuzjZin7KJwXklziTZByNzC+wMwj
Edq4mdFdDFn2lwTxE8NFheTesud1Qyf2e1cMtzCsSW1SZrBXaIcbOwhf8Pyv05pnyDRqyb7UVsaG
ToRF7WdfyeXJHusEwWyZosBytese73Ydti1jpTTUlUGJxyrrCuztE3Z53FoH7kG1GosI8ao0in1E
/tiKkA+1ChxFCmP7F97ZQye1eNV2KlcpmfZ4QIHkp9LJL6hcFrWTc3FSlGcKH8W+Q+S6x7m1pFMx
PwV1uzToua8IxqxtgrpmX+b4IdO+xG4ZG/A/6jMY0SNWK2AoYR/8jPRcK7cPimEfjfpsbbuwOU2x
XkN9pEUtvha589ku8q9+qxCW9uRwT7jij1bf7IzBcwjxElj5VHl0TSz+VYSrrxmsLwhnOTsXmb3V
jR0TVbjVvGjSN+ONt7nqXOzxfyOUZors0G+eS+KRNEay57sxdVpkuWMdvFrouyBhwDIdjn6XYuwf
SzH368JIiq2vkVcNWfwFJWy9H3xuo7u7OERhe7MHGCYjduO/mujdVLO7D1qR7XWEvm8yM2tdJFGJ
rZVxHZcB9+tsPc0oY141GnHqDJaMm+UfM9pLMfIIVlvTRTcCuuD1GlFLJMdb3HDql0PS7vLYTw5t
bV4CxygOcsD3TA8Umj0Mf1ubJDpc2KF8Ri/Ay8/Ny2Rl3sZ0zG1ipJi9SI1aJey8a59g56A8khNb
vZDMoNZVU/eQJ3a2ljMMa5Et+iOst5uOJ9/EcoqAIDvYqgwQDall650UYlsTCWQTXQBLoqOdsAq1
Jg9EIXtj18i03XSoRjYDBNbVtVrAHI/zk/bZ8D0YamJgUOjhLDjr/ZT+rFKkomj7qosZx4syBcNJ
hrDyQts1k0p3AerNtgCQwbr2ErnzS9tbZ3QBHP2B0svUVfUr59p16Rf2EycmLCtBey26XjwE0kjw
RDxj3MlXmKFYY9p2zjZDFwCo2KM+8/dHRCJb69j0xxuVvBQU+FC6BZarQXv1jm5E/2aoVjxWPEw1
4+xaIcY8xfjgFwBXn4bauNCxnoYKkqw3v5bVCCZX6NfUIhZMY6bfdJV6REDsv6TpX2wMMKyt9E9d
ztTDJFkrC9smYl5732GyGMIBIdQtGAWhxp4jdmY9yXUaFdlpzNQ5H09TGntYS7p3EjObfZzTOKSq
lDg6ZElnQnKfW5Pa6jp4j3p1DPDJUFeFCG5C/L6LobVXbiZofWyG/FOefupbuR5xWxH/OI4EJFUn
WEaSXh22uCZwQjwgFbpGz+ZYWbGkPBup2lUG+g9REsXemd6O+PBmH6bJk10A9XUVD35ZFfbGMPGk
9SjMj3FemEc15Z/Y8lmo0KhytU2AvqDtMSShb1tzJg6wII3DJoMM3qulz06V+s6mJhUqIttvzxUe
3HjVB3ujrniaTYeYJfkrVe5mkhF8rAVLEzqjs41RTRUKvhvhbHmeco7LdbhxC/strCcaI3vH2nU+
FcxxllLqhhi5Tipz05L0AAOscX4Ze0VN5wq32PwAJQnQZs7BRuAm3kXYlre4YvJ9ONd4JQKRnhvz
avXEPjG2oFUjn+ZRNxInP7JWtEmW3Ppg9vuxazYlgaQXBHT9tnTKaId0y9xzXQ9Dl027sk7HoyNr
POfLr4YUjtdiSWtBuuPzcIwvmlVo67GE+qxB5BIqqqRUPyKeuNmOdF5qlsrca4vbPJXFXhPQTfSn
i+GE3p0dHaD+ug5NseVKJluCkPFSTu1iGYkp09Ko8uYxeTeDz276YMe9980lb6N16gy/VmmvklEP
L6jU1nftb5nG0CyR8557LqrCJIuOgdFt69Cwr3lhT9tmaG6MlD+suD74QzAfBfXbHKUYjMYfyDlw
H+btE0nM7coshXOgbfMhS9WDBcb9aLXTt8muwk2msovVmsHBanJzPUuktgp74rpXmtYJR2/7eHap
+HZCMoDNGCyOqSOiJcudlj6ldoiYmt1jTpP0hoDblzst03cyPbpG4/K+izdJ/jruT/fSFfXZXsTW
o0K3k6UXOj+bo5VSJN2FCqP10NkI8/R4kLyKIBP67BblPlaRuDiDe5797EfdJcFDiCxIAvDsu7m5
1aMkJlpRbVyGM2VCItxE87mYguoBfRmSYpsINJhnQl7MJtimXI6YkAagIBIEpuS5JBjy6mCfEJPw
SfGi1XqWzqYJ9fvdWU7u08onZGvbzO2l9jt/RdHNQxIQE3knQ7qK6vp+SDd1LcRmRNpKzCwYUQkQ
vYXPR9Nq6mOaVGRY5+KpAh1J+r+oeqsRI9hNGBxjNCUr6sxo3zYx3NsF1nu3wvquFwsjDlF8wo2E
qIu+Iy0eD1UnbyhaqThPmgoRQB+eGPLQyWONXovaby4h9sx9bDnvcSjl1ZnbxaiUHC0z+xqO2t7B
h4pVlGNe8PD6xNRQnBvPfQnI70ztxDiFeV2j2WMCTSv9UsjWPPe22kCiTutusgvA4vYgsP1aHM2f
wfZe88kyz9mMXkWHKaXvmQO9PQzbyaOTCznJTs/Ymwko8S6i7zCe6CE+gT+KLaaM7AQsmDMwOzfX
iD+zjDcnDXj0OLMZS+StR+lHLCBd+tDPTvAIdOLGCChjGEEEltB+dTu8gf5VT+7TPeCEytLxdj+H
IpreZYGMLpz3Jcs4km6j7pqtwZO/MZrZRF2o0BT23JyzvbHtrj8i8miJrfOHJyPQRxNf87XrjRYl
vEPKkOOm+yLyHhPTbvZGnmGamRHekVmAUKWNv3tDSpa97nGsBvlzI1I2tNx4MZVd7RPZBiz3CeIT
R2MGj8NjMNbVczETlCAMd9k5FQlpvNY4pF8G2b7U+fjZFTp8Bi1CD1Wl1uOAyRp4iICZKWkR86XE
orUpUwveJqx5w3yOW3N+tHqCBxoqA94mmT3iROpdw/sVRgl/LU2+zMPGhhr4S9zAjtYzKGiXiiM1
M5xvbO6NbDFV4QBrK0xHg9vqi8QfenBr/zvpABbOsXPdwZLN4ZSf0rKutrYTSIwbpDv9LQJuCSdA
PAqdirlo5daTPpHj86l2rG0UVBTL009O6Y4/QgX0T77MvXfNAxbM2IL6rC1OCnHkc+WiuWE1OcbK
x3489gkG9XDZMxi1xjw6JfZXtzY4DxYtkuSqrcSmQ7J2aqs6Pkb5dFP1XO5sew6/uhFqm9Fd6TIZ
bmqweeaSVj54M7tyg/R7iiPrFkr7MSBldCe0zC4TXuogzoJXX+JxRN537Wv7XOmpeXLaqn0aBhSR
QzXb62V+uN+3Gk34WjdkuLQ9yt/ek+PzqAkTJWE2+MzuE2ydCT08Rp/dVBFIMKCP3TQeVSSBno6z
wZzHhP3ZDrR9NnITg6VpFXs+mS9jUzhwdKy2YWKuqwB1aNHk6mmJlKkaxPFTOtoENMnxJe8ILdDp
QDgrxm5gQ/+Ffu9wdghAEcGLJn7l71wRHutm3c4x2/pCF/QWtifuNsyLZQiNWBDc0trVlprqZgVw
huaqGI+5SUOD35CibQ/DSBzAsCWUuTxntSTgIktJzs406QZZaV/YaibyISwESFXxCygj2MKqWOu2
yamessbpaApcEeHoyF2CSO8qS7lDzJOec8imY+d1F2uM6tMIyeI7zY1fh/g3mZAwp2m17wKkGqPZ
GftmmjrKpMyXAg7gPAFI3+GtuY3+KgY43ADn6yrvw+SCxZql2XJfoeBfdTE9NDRWn2xOcFPRJjge
HYyibdRQmYbXU+yNjOzubskyahPnM7X3tLi1WbsNF1cTVv32saqHdl+oAJ+V8M8sJMMef7W/swC/
NnHfvltdT9x3O8ywCSh3VoNa1rBiMj6ZyJeVw2TgTuYm860HyLLxW+ZgQZl2eZa5HG0pog018nZV
FcxbBRHRXZeeRBee8i4rz36dflddbewzNeLosGHBSgkfdo9I6tDPbpFt0SWWLs0nfvFAJs6ucNqG
HnQOkmHSfJ+iYOKojS7Ljwn6D3O8nxa8ixuP2YaAlO48qE6e8tgBMCud/sRxOL7QrFyFs7qOdaR3
mADIcIQqQQJOzIkLyepEXMMCFdUa3AK72UhJtNe4hzgcHxSCy8NoWb+8ZnKuuelfJqpGsGvjSamn
RB8iZJkb05BvNorjrctEwdA0zGsqmsXBaz5rn6XBkmzrvdbP9yAozkYmD36wEiSz3WMmkJqLh3CK
V0MdNVfD6V9rVItrghfzbeW7IQN73G8HJbIrEHKoy/GinfHkM0OcKiLAepR1WxS/KalabnP2EutR
aL99Zj7n9lwMsnn8MPj5ieoU+xFf7rnssxHRra1u4PebIQnqraeUuek8ZJWTEdWXpq5oGmjqR1H1
05d+h6Z8VZmqeWwRotu41ryBlhuvd85qiPjkiYfYkbP6phv+xbv10NFzsRn74pFy7paGCNSXNa6K
Vep3n+tevg7YkLEZTYSd2GsvCYkJI4Nozcr/PTciPGiZVV81r3kMtPPZKIM3ziqr2vazPbZajrmA
GvusKTDQZMm1JkT7PmU2xfQ3UJpVrjwWnti1Aup1dti7zAW1DIbsobYiDrx99hLKn4IwLuzh9cSx
yjmYdWl98cN3UhS/qxHPjO1pynGsDH+kYOwfLelvsVmKTdh2aoez7aBwx6SzbCn0JjsmCqIrzsEf
ds9BzgMYWLmidlZhhyMIwTRuNes1lUBiQvTuj3ntFm/GLNW1jAqmHV+8Bpm7apX7TQ7O8GjF2bEx
veyc1Pmzahi8bGmT+xKOT3qyDRRYRrrtUtdft3HlHykFP7e9mratls77IGJna0zO0U0L+cgseuGW
L13qA6DOrI0R4zG+n+BKVlcRw17EqI75kwIEbYQwekOBpqRT+9n0fkUCPApXJkbvHlmAnnhWWxSr
kcf8WmqWnaCVX1vu9VWkpu4oZwJuGQmLbWBOW5aJeBd3tJlPUKCDqB/+DoJcBGSEP42bhNRcDA6g
EiNlsBuP6o1dOHFvDj0646LEzpICVubJS+Au9soW4SBq371f28YG/Vu1lkbYcXIOaa8KkyuuMU11
LAnXdY9FaJ7Hn55LON9sJgGI4BgtXsFlQW9/VNTDHcgSwXo+zN+NPbk8OH4CEu57fXK1pWkJigiE
XYIOSBUgO4lekr2yuuqkLcDau2gSojg9uYCXFDkS6OKocW97DSgsY51fVO3e1hy7g4xxii3IHdDz
FhjLV92Qbi26tk5Dl773nRtfOcrT++BK9i7OTceo7J50F8ijpMN+lU7mHTQFyVt+ZjbTReRCbaRT
DDulh2/abrqd7qhdSFMX7NPzmm3gawa9cbGodBqhTdSah/uO33ckSdDDumuYtmqJL4x7EhsqoXZj
luuvbmsdYxvXs2c+YKI1nbE6FiOU2UTgEKEra8JNxxsST49GcZhSs9mOvSWPIYts77vteTbNp9lP
xYNuCAjpGwPHttY8Owyi/jLsZF34vdGkJvhNz91cE7LhO21JdaFOTjbRX+vZd/fZQiaaePMYozRy
+rLew5/I4//h7rx2XLe2bftFNEhOxleKVFaVKocXolaazDl//WmU7b3sjYsLnNeDZciSSiWpJHKG
MXpvvcIeRLAN+fThgrFKC+tPfob5Re+DLo61czvWd/o4WQdlxgBOLf3qHst70p5Mi2pRRXUKp8sh
SdXWb7XK8XWrfaoyvX3MmsQ45EZHKVHJr82dNZrGg5nKM7E531Unc4JqMEisQpxAocLpt1R8teea
qepQ0PUom/KambDcxhg3HxxxkGbJAUnz/Bhn4C3S2Vn1G/ElecxqxzxZfab5DB9X25rBBYy13IBu
nrwlmq0zK9FhvqeG7AuiF70E2ikZqCpNuhqwuGmNLWdjOt8LXG4YhyuyyKtaPCgOg62ht84+BDKz
qXocjeyVTVoR65Fbr3EyZdXvgJ8C6DILSSO8NTYlUy4+7DEK8km3t6nWM68pOuVqN7Y+xvmHE+HO
UqqQLaY+ZXdqk3+FbvHZmxRN5uy5zXX9RR8W3KboH8F6VCfdHH6w5498TFPAs1H/3jNb+YalF+cW
UMlW4Nr2KGvDVJDGY2OawcLA+VQyGM2RczRZNG2jyfhW1XP8it7g3dEIhbLd5qdJvVOmL07hiHPf
q9HFYEAmcrQ866SyY72x9b1ZLD/HuIywNmR0rsRgvIbhBzui55yK0WMpU+HHUXrf9ZlKJ4OYwSWK
MJiOcbpnQX8eCS3wlCScn5pK5fTpZhOPd917YTgSXLlQk4os2T7g8Xol9wm+QnVW9FjdaQVg3OMc
pT3doPo1NUnxrtOm/nBWK0I4VtN9XZfqw6gV7/jpqutctr+KHhqZPibZLh0V+22Z9ZVQtyh35Yz3
Ix0XY6uz9dq3vQtFXCjtnZyuPRSkcmdnoS9scqMqSmwbCCSMVVDYU4xJdXpuUE8fw3ihADjrxwWL
DH4eZLIHlJwUutyMFFu9eBqT6S0slWkbgdA9h9p4EmtpxJqHgdU2m7mcSNQ7dHTznc5Q5ivTRFW3
n1/SXhrXYeaJPYO3Vtcjq90MGv7U18NThGVzbw0qJ8d6c67C/kl1D4aVqcSWRLvSLrUXGY2Brav5
R0N3ZZeBqdg2pda92HV+YOHvDxZudy8I8SpzPEKoARWpfGnV/DECPXmNXGzgBF0GQ+6bWZee8wUZ
Gal8B7uDPsUu3rG6Uxn1wId5bRwgqbe2pBP8DuDreivYPfLv58/r4A0e/nf+MV8HaC138EJO5p1+
dZ6zN+sH1WC98trRGwUGf0gutI38jhVE7BOijkUncBmFoQPMe/DGzXl07uPxCR17Bau48VHN7gw/
CO6Cu487nGXel+Npm9CbginQt+aRnNdrfB1enXfxC+wNq14yrXAlr1BVNmCMAY91F/RkeJhBmm+d
bxPtqr16IInqOl715/aD1CSakSmeKBv204bCddj6OMGUbtuPJAHtca+iBMFBot5FM2lqZhU9R321
bQGi4ZaiUdlXTrUHhDjswqQ3sOI37iYRs3IgceYO21155/TRx1jmEyeqFdC3Ft9SFgIey1kFNGhq
72VRnrN0GL/KChhAPynlZUZyd+1H9XWRxbYdh+yNKwnKpFKyxoyzNyrJG7NBgpCaUY233DDexGBR
MUtYbibFSWD4KHgTT29NYHl4bObttRt9HJnHawq4Kny62g/4KutqtHyznevj7aI2qvpYg/v886a9
RrzICtdPoifN0Ybadgzrtjnebt6upS2HRp/nZ4122pHO11mJzjmV221N8OPRraySfjnX/utmQ3dk
v5iDnziiOJa5DckjkjWXGv2y7ZQ5j7efLKFlbmKzoUKs5cUxTMTZpkG4vf0wLIfiCKC+PK7vYBx1
5R/3V4VNEQ4PTjFq+fF2IZMw5+Tm4vd9t2tgbdZhnzk7w7Wsra/ZFszX4RLWy+b21s24Yl9JT3cj
tQobTl8dw1aWu7nLmvakVnq/K8G7Lab517O3bVz8+Tr/dV9SA3DSmmwNEshelqKOto1NIOemjeLO
Z0KDCKXUxZGdT3GEUQ9nJll26Bh1hh49wiFEo1rP1H9e3O6TZAZQ0itPxF+Vx9sF/Vhqp7GbcjlZ
E7gbBYmEUBn1B1KxqGl35TFdX2ikvf+ndvD/LpCf3fo/NDEr8v+/gPxF8bMtu69/E/lvv/U3kd/9
Ay064lbTQCWN8ApN/t9EfvsPdj3YNRxLhc5kWggu/ibyu3+QCSpMKNn6Kqu20d78TeQXfxhYkyj4
CZSCLs/8vyHy8zL/VviproZQHlg9vUBwJ/pNOPYP1YcgIZXQwAKyqKqUUd1vKpui9Kk0wF4Ec4v5
9IQFSvzEiroAdnHszBEeAaqR/Vwnei5/2ZoYzR8cQKXyYoQUEV/HqunaX3I2svJrscWg/BgAbTde
sjBSLGKBQjJVAy2X2nHY5XnMWmBPy8rK2qfGtGedNmzbvsZ6wSo/aauoB5LIXLwOplq5dYHZhN/N
qJ+I17F0qZ+qaMjuU8UhBz0cFVxPQ6l0uWeocP3OPUgACpoFC1tPdaIZ8V2PJXpnZY6p73QsuHQo
El3GvtpnxafqODi3SElOMdlnGK43RC24hgd5wWBxgnRB+6nPEy3iForxhPpS5pUX1VO3AmrwHlFX
6VvrDE8oHaL7vkAthpiry9y25dWSWcVJKU2czHmSmbH2lUMujQ6RltJPU9tMBcw8pmlCzkw+0iGM
jEdjxBeSiKVmG1raWrdiBCu6xmWYfgNJTm6BYrhZdOnkkMMXyOyQjrRqGBmEiSUCd4Xaxw0/cOmD
A1DDlsij1hQ5HNJYm9cwG5H4A/P9alq2Z/fa4zMbX8To1OJpWiyNPHoDi6N0x+y7ijix3bVpDXMl
aZoKvoBJC20zm6L7tFizEW0JQfAudxnTdD0Uz4WGuzrWWCnDa8YjR8ESUCGYwUk/poZuPBRWJlDu
U0KoN5VWFummrUP7pbdx32+LoeqmB7cHy8hQlSSJr+vQ849Nw59K71igEPK1VqeMaZAFWF1xtZhx
EFszs3RTt9Xa5dR7YDAtGLotgomlnQnwGoorRCvF+WXao2g9xV3GNbyHMhoYkhJThWfHjc2SfYhl
rJxgNuEcznWLnbZBarwD5Noa7G6D/3a0Ua/YhrNLnJGSRZVBVw5Ctc1hClAF0veQZXJ9S2oSq4aq
GrQnLOB6QgXXHOtLhlxZXpRJTvZrYQJ62QPtcZxjyIgiDPp1Vr+kQaxWfCtEIEE6YFfVs+CZ6UVa
OGKP6SKV98rI56fBFuJRA7oS4KdkxoLJfFXtWZ45A2hwdKZJXUql0jR1WfwjM/T0WWnacTcWgJNQ
M8ff6gFC3aTo5omqXUVR0wjZB+fFTq+mLrCRTgfsLMvKW9SiCaKsEyej0eoLib50GQvqJUq64DuL
lek5ayx9RzJ1ecrt2j5PkZru3HDMfanZFssGIz80phyfrFoSy9vRVYVcRoBYL/SDGkrzlVClMPII
sDKx0omfRj7OX6g6mztDGQySAsfwYRwWVqiaVjxUxSD5PNqIav3QPjil7L8NmVYdejUWTxF7VQQ0
vR1dnGzigfBZdu00au950cZEfiQ0NmdOFShgxDe5MWQbJ8lbkDQFCo5YpkhiWULBqpNnWYax46Fv
ZBvKCHmPRaL4LCaDMK7elVfLalCfNkkY2KbdYZvAAbjMUwNiTm9p19IfcWnc41TomovgUNwNQOa2
Bh6A62CEypcewyev+7J6BbvQXZ0+YaNcKDPYsQTIHuKrg5WoGWOD1YHwjI0r/nAdqFpk5HcpNgA/
ShL1V64mxVPT5+2dNjkR7AycKxZqi1w/GO2ivKFIhfEx2Bn7+XnGW6xGKZRXkWFMH6iYAjOXvk7v
hpaZi8p1oO2RlOi0KGJQthPkFAA/4DTHwzw9Llbdb60Qv57FDgpfAojtfSh1Z6PTLtiluUM7vzUh
mufs9z3a5HgxqAN87zU94QjBe9yQRfFEg966ayazhWsUlUHI97PHv2QSPk2XX686BRhIomyrSIhj
HWvTPs1GkxasPl2URM+YrWagZx0U5TB3V36zaX9vRkMBhVDHZ9LfqLw3FVoEXVS70SEQQ8QuQW4U
5O6cpqPhN1fRS9hm8yXqkRISjpds6fBPuw46d+BiET6SV7SunDIqsBOy7jyLqVvFBrCnfHZeESAk
4NsS84QRhrpEii8G1cv0EObo5vkMbIbkIknYqpblzlXX9jssZcoR6L1c4l52c0MpqNSXakvpLvaL
xoi2itSKQ62X6P+tkJjXucJqlc39kWiWEKQ70JaOcTOYpE1tvRy0/WINIbw+OaDExIjEhOAARTBw
k8sl3NVVRSHPIAOlA/z4gxIRWIqkpfdkA4UonDLfoeqJN1WaoErJoSA6zjgdlBRAXLL0NJ4SfIvC
7vnG53k4RDQu90XeQzISglW/SpB8jnLrzUaf9pI2jn6vhHbvM2Hau9El6zjvMH6GCk5rTm8G0W4O
qWwxWyCRmre1IZxfkaHKkxar6VZZlOYRuBvlaBO6ZzKCrEHISMM/J1IwXRxC6WeLJhAYuWO/4HBN
hn68B/dbBUqfD3caI8dugT4aEAkYbpaJOOWE+KmgiG0ADSrBA6YCjJXqQDxRwRADOYcyOeJpby+V
m8VYT0S/shwzf3JD4YuSMBi3x23moZxbTrK0WG0vESg+1HuQ74YVBWYthz6hFm4thBTY0BB9WvMU
/DTOjNwo5i3EN3IIC5djOG6abZeQH2sVI7ylRO130ZivE8iIHof5jn6AakK+0zhKcwKksylE5pQs
mEgBBCRBMqjMoY2aneO57x8VBZa+mS9kR2qldehmzOKKOfG11wuSzYZhphWusqfebgaoH6YgLqx+
t6TW4HrGnLZfZVOB4FIHY1eUk4ANMfUjxsS6ih4GK6sOmeNEmC+ctnmDwL9sxbhUd0aWjNkWIqZu
kyPLLmzbpm0bXqYYNbyvxjLrt5FmOeaevKdxOTt8SPT56sXqnidjqdj+EPbWAQerxguTelZuhLZW
ly1jppIHU6KPt4nharXuoZ+fzbDyGtkrs3ruCbL6JpfB0Omi3Jb2/3c3L8i4//+bF5Z7/FdV8b+3
L7ff+3v74vxBeIWmYZ2zNYsEMNxgf29fiAYzWNppOluKv/YtwvyDXobAwGryLBhD0Zj/tW8R6h+U
Fm0Nzwf+eMs2nf/NvkWHDPLvjQvOA9N113dmCeGiWvsv701sx7WZVsAtiNmN9+7YffaGdcdmBtll
MYVHh5PERTOxI5rd4RQqDnKCnGt2kbpvdJ0s9or4PAg3KfAtrCrLvRt2yGaV6iubSmTJWv9zykPG
YSKZkTcQSjTK8ddQruVXdhFMxhifJAF49K2AP4E5lfNutps+iJThTiTv6lxuU1jYPmtSx1cbexW7
EgbfiV8N2/vtZMqTMeZw7q80n8B6VO1nXiNaodZnb2c0BchpvKj/LiMRbTrHeLKKiYzPGE0BIdip
Hy5QV9Rw2bOH2E19xfpqDR6jfavsrVVpmKR08BelKLYJDllXCbO7VDHTK9NrT5g2fe0YTRPDFxYm
LZfflUZz6ZV34rnrRLxnPvmIRBLfueUQ3dkhe6ROY7ayp3A+s5YfEasNKvCu/ICzDpJy0VY6TGpF
CVoXDxj6ZpVAihaZZWzz5nC3BaaI9g4QKC8m9/miY7KfXVi2ZjpcZkbofUnfPw/j8ZpFy5NjkdGg
J2n65KjfpqE84MQcfjbo2JY2pGnTo/JxEfgrWkhFHkGKX5NVSRN/O5akg9Clz/3U0l+L0DF8XZuf
taqYd27b8ERlTRrHbKMuG0KfJDQiocfputh8oZWI5l05peVh1ROai5KdGWzwSfHEwlEE9tXmS0Ql
aAIePXfRnVku7mmKH/MwOzmhUVNsURxP5QmTvDZp2gAAH7HeA1hISk9Uirufm/QYunqzw8quwADQ
jnNGedF2pKQTFX8fiChiAcGFGo1/XVAQwij0n5u3n94ed7vv/3Xz9oPQSFRwRSQwrr+q4F7e5APT
QJP0qxT9369xe77q9pPb1SWnulZL6/H3697ehpE4Hbkt/VstCH/+/S5+vxWTo5oOLjaO3/f9ftzv
l73dd7uJzJ6INBUn+e03fv/gdlMmkk7s7eo/3t+fj1SWV9PCUydlOkOd/88D/3H19sDbyyzAIrHe
ki2k56StO6V6vl20mg59ZnHwZo1MJiPpDYhg6OsOc9odTddkayBhaORnGvfpPy4UDBMgp5E+wtwq
NzIz1noz9yHK07Yi3Nn1+HH7ndu9vYNVXQDmRZ1gHE3gPEzZZVDrOoVZkdTtfh7OkcK2aioL+lgc
SpqaK2dCcnEzr9cEbKeA3LoG/+/UnVD/Hkd3XA40jsaAqCGvSMvcU7U9IENxZj8pzsp64ZqxfqaH
Kln8+pQS32BX4aZYf6R3OvxTwvdCW5lPhWLyUVNd2Q7VaJyltIzz7Ro90hAP9/y4qtJbNu6hwoG1
QEE7y0IZNiEGLXgif99nw5gVPWXiaX0EIdLfGzeieZ2KPUok61TlBVFpI903LUrRcq2f+zJFEMmS
CsFjRByLm2yRsZAu0Zpo0jJHPd8edbtQkWX/eRMlYbKrxvQdk1PJ4Jl9jWGd7wQJVV7ozsVxsSFp
O655atndtsTL7HPSTDpN0jE3iu8wI4BU1Um+LVStgq+WvhIvQbZDPebbFoc68LNcBxdGK18saEls
y57OM+rDnZsTFl3M07lcL6ZEx4Gn0aWFxTGd9ebKJlWcCGLMj6MZ3UXXeDQsWGuwJlUS4g9TXIJ4
L1AyrhfDlMDgJXBKnRBRZuh+nVaQg2HzhEPMWtOK0/Iiik/cntmZdbw64nho6I9v0eItZ2XWlrNK
5N+5TfL0QBzzMVq463Y/iNDaUw2HnIH1Ycl65N+ufatBsLgOaVrZYVRAl7GhZ5xaNaeFOxJ/nVaE
8xgqROwutzYqZG2NZOvNQITaOXR5J3JRkj2NAZxQT8RQeinjxnmeQJTP+bg3iJ6ofGIQRFCgsAOq
jNmpEubr7cBqBI0zKyK8AaledqmNMr8sLUZGrBMNGwFuGkrbbmec4N6gzvkFaEzpj3ZJXhciR6sN
pQfi8gGkwbXpM6JybMCHZToMXiphukP9zQ59ijQPANpK/pPavW3iPcWp8RbTg9kTS3AP0lzb62vt
e8JjRvvBTMvjNC/FkZ1TcZxDkDGyGYftgr4mqDuBCypZHzO2FM1v1/688/ft2y8mahn99cj/evjt
ps7XswXbdH97aVvvbCDXMSS+9al//8I/nvrPqwXNgjbUI8LL/vNObq93e/klB0mGoT2sNtKKoZ3+
fhP/eHxTtNpGxz61kSpRhZ5SU6K9XThrb+f3TdoGDc6/f913+2k/GNHOMGh7kvuraPqmCYGOFdK+
E32NjCabAhSNnHDWN0qo3xCE175Kioe12J+0iIZLn4D8SgmVoKH4boL+mvhrDtkEJcI0QAWssCkf
dcsOR+gAYzS1/Wqy+A0d9WRnZMG0xDTgsmw+5JX2RpnmYFEMgQAPMQjenB5pkkzO6nGwin1UzI+d
BoQKvzh/sxLdK7TE+9SAESliEi000JEDjXpATYElc22DPZEkP20hfyvD6xWH3Z4A1NYOS1/Tjm7S
4ragUnpAbIG6lpZb2/H0JUJey0Y5a0r9fSwSGr5RYm+xK+fo8S+2XuPM6dpn/OrAxd4icpE95uVu
D9kdq6hRT5QrnLsEw2eaRlBrc+Uzr/IBVytiOzk5+zpKdawXWu4Dt8auiSX73OPWg47D7KnCVtZK
beBrP6B/7b1iaF1a1kO7gT4bb8wyPKSA41iiUC0N6+mAmR71RBxBcqzZHgsQGiwkxSEyh5lKujoF
Wt0qHhQ4ANltN3k1Amc/bkcInKzAwlW3kQr7QeF7aOI22UMij708lSrnSIt+Nor4EMbsqxraQzqb
u15iN0nFj3g1dOTqk6WBM0RLfZkVQb0kb99RB2A/CY0hiOcUDQ+G5zDLmwMBTpkfK8oaY5Q+Vzo2
qmmh6d0t1id7PwnJqWm3I4cnazHrOhNFckbi+lm82j3RnguJ06NSthgcYC7dKOKT/W20keHoREWk
mCd3lUWJxqVRQdd29PVRYVExAUMmT4i/vvqkJhT57sV2xmtFnToIe8IsNXKMKCPv0bdWmyxBn+d0
b1Awfka9u0fNV/s223VcCtbBXcSeT0xcmkJOnnrSAMBfOg7HLnZVJOcumwbqlOw9Si8jQcko1eYF
yCmR4NLryl82VVcIZr16wsc2jsVXCdjJb9Vy3xD+QWu6O7uJdaZqHF0Ih9hRu2R2s6YNBkgwKkA7
B9SVJxEPyAfRWtaa+JyWeX6wKIY3Udpc4pFjCRUlxQEi78yOA9Sp1PtGGZ7y/oiXRsMmabF8XkwQ
uyG2LctYx2T3xY2UPqjJioOwHAI3F9kuRkEiBA9UTaf0oiRX1pQ76adyOqejLeA9u7vI5P8uoQO6
fNFq+9VIGk6pUO6HRhX7ftT3UW/FMGGpaRT2Rc5F7bvqEaV7FpRaSRQr79FE4lGYEhAQ0XO5TPp9
L8a9BsZShKyyCYj0hbofkKW8umb3gl7sa7JgeYDkkpRsdLEDtFoLw/KUjmHFxNtOLSySkEBIYsA6
agdELL5MrcDC3ZJIUmVkPTXEsqMysxI+26UATKuPO7MQOAiIrVvFAcYpSe8tMme9OoocnHNE2lVk
nE6YItkcEWvjyvcQJc1hbKf3kVYIXsruLkLSe4ai++F0JOoAUiPzlpxUDYr73ppc5WuKmmxb4GQJ
Icb7+cz7TpDob8w6j4OcMOIcXvPWlOmrmZH/q0dlvNGriFxFl8+nn+dgFomCoruhM6RGlR87Ug/I
FrusSxxqghvLzLIdNJzOg7MPywuhWynlKsueF8SAygVpVBwy7KfKsNW6EovsKB/RBTrIZQeiJGyO
RwWlJXUaAOeaXeIxwx7ISr6Y7HQzfTmyKDwADO7eZAyhhktKZUHSAzFns1foiAjCxj046i/SksJ9
bOeIF6TEfJ3W/O19cq/hAmMTzkera7uizShd24ipFb6NxBzlRsTVD2mek+6bIyCqGzih/SKePtmx
0uYBqY2mkLHKiZBLsrQL90vlokcJS45gMVwamzBVegG+Ylg8a6uKi9bnHmHuA8mOC2LQdHyMFvsD
2T/SBMOBKbeOeO2qQ+jq5F0rmi7IQnQ0rJ8WWadrql+0siFyBnbCTuDsBGYD6hl94w/ZH50lDJ/Q
G5BLdc2JNCZtWjreLI1fxCPexDf9Hs0cnQ7ryEg1Rp77IVYuR0aCHk2aT11pkuOMBwdtF0Nz/dEU
TEpG1/2qYuzjOR80jpRB96N1OxrpQDwUtJpLFj+TM8TOIs+vYk1PjNX8e6gxA7qIXrWGnKvaJKtj
BLxeEpK2auok1GKBFswAx4UqrvfLFQ5OPFexyVs8BVpB1ysjGcwhKz12HiltXqT6KMf+oqKXhKCq
4N2QDbmTGcOJanxIPXvFc079Wks8d6I6nhHIsQwENlsj3RIi/Nh51iaRd4VZlT60e9hu0JtwqAAp
CZNgLqxPI++7zarASLR2VW9+10mL9Xtj7DBmx6fQrouN2rpEUJSbOhUIOKwr+WqbXiGppEkcmwqo
Vm2vlVPSuaitp8JRH9JijSmOohHkfvsjK+QeRwge1Mn8blH5fTSUn04+7HsQRI9Tbcbewm7IIuBP
1Nq+Mof3JmFh4aA30iUr/1x+FXjGN0paD14eSZbIC2jeNbIPM1eJXH/WifxZqvjnWBsfVkfdhEFk
wi4UpoRE8PAwPGVrIlQmdb5EAnhcBykZE2PhWwPDbrVa6nNn2sDmBFecRB92jP8dh5InJgpbuiie
o4KijXyp8uVHtFRpkBpzvwWY8b5gzd+X0ZqHutyXJd9rJKGBsW1AgjN9dqjL6JDN+KyRqEREKNbd
RpPFd6tY/CZBZVzxrMqeUKhPLAypb3ZrFNFAyk7SIK1PYoTf2Cby1KDrbczL3RA28BDT8hP+MpLQ
9HEeEXqbONLiDnjMMDc7uhUmlTj5Qn+OLOd1yaVjlPKMhglaS9idZuvedzFdAu1c52jXcgd6AtWP
eaGPRQu/Br/mmsO2tqx668p466aAeYnL25ALFQdNu7yRWV15g8UWaMIeQmChez87M4BVU5wGG4Ej
DTzc3W7o1Y277CaiacAphPSUp/t5/GWKrtlOuVJA502NrbPQqyX+9a1H7EdZ23gqevV1jhqxcyK2
8El/wU4jTlIc0XKPh880XRDbWUQ5xw2mKwBh+jQCp9HxZM9G/e7aTKq5af9UuvKnJI5xRQa7XhXF
dMnbMgmiXC+JbLkrifck6odSh+KGGFANdp+REx8M52BUjrN3JM7ikCwUAAZjd24eknZR/TgmQipz
ygUpgEFoJ8G3dk36Xkl8w4na/8teqOVnZQVyycRBGZNrbEhw8UTcbXIUzYWL0ooAdQNLzmo9bLuQ
9XW4p0su70dBu6YaNm3eWE9xb/zSwTN5UyxNVIUAzxiKB3jqantmXVem2reIRVMPQQBOZWNuk9p2
vIxN6ZbApGm59Pisa87+IzJc6g786XMy7cbefktDZBupng9+jxU5SMVZg3Caw6s8lkszBUU+xgdY
NRdVkS9FWSOkX5zGa5BS+LaVfyjm/NQNdIetqUbh6jYfFMOtAxigBMRQqn/vqcz4pr7Eh07or+Nc
nxqUob7WCIfA1/tMg9YNrI5Ztz+5Sc+kqEhEGhUhpwNOELhaHvFWRiCqmuRW1LFJWJKb5vrzZEmc
bDMNPvyl3lBfBz16VF0j9x2Udpti6p5Veba0YoC7CHyhnZYg12kw5bpi4v0kB0HmUKuNaWW7gpKg
VPrWhsSbdrAsU5MdDrLuO7ulEgiX5t7KkZ0sNIJTaV5RMp3MvLtoEW+HRdWFz4nInvBej4AyWZ3z
NqOx8Keyfa3c8TGtjNda9Kx4O3fwCyV9zDQiHKJqNoMs0GLgXNFnRlMef1I2+GlCtAxyFEobu3ka
QW2Gzr5Soovq1PZp6RPL9xAzJMfWgXSgb1XRFjiL9HErgDt6VmMeam0glKwv7rIW99Q6WlQVgRdS
hGLfUuWPtuOgv2PfTzbIDaKgEvrdVIB9HKJUsJSWTuAq+o8K1+SJTRDwfYr/FVI5dzFLmN+HZuLp
7Kg60Zt0oKcgI8Xj9DpQu36zoq46TsJZkAd6+DSKHyJ76usUrryUzq5z0sdYJ7JnbsjVQplp+JX8
ServeK5lT1+1p29aTb5qkwbjVA6bL3xVAVrmgm+xyLcQqvZTzqRIvCyrorWE1e0d6uQBux5rk7Im
NnJSkWuLROB+KvdhS3HBYugAiJtuhkgnjze8l7ZxSRNn2HIk0zufxmcdY2TjtM4mnCGjZq7ybLuy
BRFOBzxtDyVaF3fpWR11hzHJ92joT04Jlh5JQs7UuuaDWTbWOaMny7ZBMTrqJst8SqS4N+0d28oD
AWa/QnXI9jFWU0ZyJNgFSALYUSw+FvdY9wsuKOTMu4G5kN5pOm1qF1NiX3bPSdvqxzZi00MsjnbK
hwbnO9AjQ0UcJrEgASDY4h571iwB1KnuHicbuqQcVqJyb1GLw1nurbAwbHB+GzK99/Zx6Ntia8cz
i+A1FyHjgNLIHYZJWJMIYWKxiY08AGrDFFgl+A6BN2C6R3bLbFkTvuPBfvppq3qMM1R+xMneQSPE
ZGckiInMTyx6jB/kMGhpiLnStr9mWWUbJ+tZB5OJ0qP6dqk3bySe2c2MDEc1INnwibG1EZY3L+N+
mKznJoQzq/UQMKuOOF2ToR+lzofETHUKC+dVhk3PZ1xQrVkTXkTP5lktUFARkgsJIXqotAXXBWbR
SaUHvNSfgpK11r42GZZvZGnlZYmVma/oPZ0jdrON8q2hSKGpkzi3Wg3HZAHjJ7dOXtuPSgYllOr7
sSumijLgHFKGMH66i3ydW+LG8ghuD+cQhCKxypTbfOU7vC71HehReSF+uLwCiai3C2vzoGheCzLA
mE8o5NhKtu0MICEZDGKSaFAs54nj14sa7oYxfxYy7IOpY1mqq8VbK6gBLzAcl3QhpgY1ra4GBU2j
as4eIr4xatwJ8/xVjCyhO5UaxDQRoOFaD0ad/MIyez/kwzMOMDuwLVoeWkdwE2dlwoZrCMRXC9IR
MIaFi5luv78Iq9kYc/ycsTM7gD97hKB5LOxpFzv6pVHDZEf/j0RjbFdJjDdB5Fuak69URcGwGN1j
t56k1CP9mf0i2nnjOMLfPqERS78R6LIeagYmtnGmTSdCdxvjkEt6BVVcZCC8WvYOajXkvqS6uB1H
pktLdafa43ZMjNfRkgRJmy27smj5tSBcCzoFCUWNi6f+HsphJ6LxaY046eX0w1z6aRfBwGqcGjwA
ghiMKzDYxRpRFLq/wNZN26o2PxeRaXumTWTtWTtvaJ7cc1h0QT5jcUCNDY8nxwvYrrOjMyuojUDB
uPU3YsQw9lTPAoDENg7BffSQnJo2fVBV43nMpjUpvs2p2dtvtZ7ShETv4OVaYJNQs4mXb5oBI26q
m1PUuDjVTLaKsjF0jwiGIDOs5IzsHWTKxE5nLO+JTQ45r11INiOwpUpk740QVRBVmsBlaPwPd+e1
3LqSZdsvwrlIeNy40Q8kQSuvLfuC0JbOhvceX38HUlWHOurdVVGv/SAFQAuSMJlrzTlmsxIaVVtq
LAowYNfdZx24BhVuV2BPB722GVqrCBKMDxQ4P+q0u04RukGMGt9yAopWYnIqz9IxVbbNJeXJDQib
dK9k933zM8YFS0iC/or3GgwIvVcRdYDE1EY9WOMHY8z43rboNppdD8+iOCALoQpYukzKB68PYy8x
TSZtEWqZgCrYCh97s3RF/5z7JZPPwCRhMyKvmobKS34DBsddhVCKNkDi2DTO2CVYWug8hdibMR8/
VfWPJEBtg3D8o4VsvUe8C8cbt9Zm6nwaVwwvVzYnz9WoQDtOOaFtlFahLhnkUH0Lcs2w96rWVJPb
yPgQ7+uudIIdB9BKxEN3RPISHWAObZ0IYlSS4juNq+lhasF90a+H70bCdhtVOM76mGRmgx5U4VS7
sGOLC3MmwT4X0YWhXDbQgxleZ9dG3FxMOcXD2k4w3lA6PiIPZnfUnwpcQR6puPQfEGJFDF9NyD1G
h+OvVQYQZ8Lec8RQNWgT9KAx18yhrvEHt4DMMmVbxWJxebrYxIV706bqi2Wq/VqAlOr7wr3QrYc0
wgOSNsv0KAZNkKvdhvPTLlPzN2ZWl7N60GbFuR4q92rEabNxR+W1LamF9VQKdpODYlZPm0sF1sB6
BH/gTSb50QWBWCszv+rzjwiv0QpOKirEls9EWGEPdrx3jffI6rJNWNzr6c3QTRjUkT15pR+0XqkA
VFVyw19X5kTyCFUGRblz9D0CJ+ahqJYYBGYbikDUzdUbh2rpLieSkx1qYFCf6peRYf3Ar7gznbbb
1VNab8p+toHbY5kDL8oM+mLJlF9jCS02eiluc2c6mTFKmhKv6iFKx0sNZPemhE1LpG6BXbWkGo1x
qRkjT4/y2znR3uhNaSubLJdpRD+HvUYkEVXoAaZJpP6sQze449xMZohPEcWl0b+EP29TJkoesdIR
uvGbKAM7gT8eeBXgsC4gj1PJDmIGTaDp/Q2d/4YuDsroOBaMGnBabaeUQnVfJRyLOXlfY/9ECn3r
zW3CF5x0eJZakm6qNnxkJKJvNHZqPH7rsEqjw9xQUp2UVx/stt8Y/bM9WTtF7YebqAHeZVhICSeV
3GaUYPCBoTTsCickgYCo9jXtgW7HVXzRRo1vqPxeaUjsWzXs2T8a9A5GGqwt7cIED7cKpuKhW/pE
0qbRLT4PMyMh6dO2IdflPfXi4jg/Rj7FCRQnWcnHyPXzo8+3RXSxsWJHKocCr5Cj+p3X2YyETnG0
+y8v8/muv31JJyUISZ0abfP5IPnqXA2X/PBlg7+8yuIXAugYM0qDPRH6/r5PnIAB7/IRz9v3+To5
Dh+SW1x4ycsnlnfXdUemrxrBYP37K8v1zwfKT9I45luI0dOTLx1SeuIV/nqX81vJL06uhlkeEq4O
FUiunr9R1RT5LtLFKaqVB5/gIrqN1CqjuHwF0AY9SbXI90PkSPGuD1d9qjBz6blijprGTDLhoqvB
+cl6JsWMmW+vYGWqG2fU3EOsEyCowhYPWiphYEMeUs5wMVJRQwTvTPlBjxRxhaO1G0i7mzjNZynR
QrTv4Vgqfhdvxgn5sZXnD25X7ScdPYuJeLhHoYzv1ZxRk5pdcqWqS8tkgmo4KTaxVcEFXshTX8Xv
Swujngh1ibvystTnN1LZiOGszItBM3YuWhLom2QObQmBu9IzvIXpTMCQjvxuQ15dvGTnrobMv1F1
TqixjUJAJz2b+RFgsbm0sRoxAHSvIWlTc+0X1Cg0tNg9wnrLvEg32nVk7Tp68ascp8EYzf3astBH
g98/DW32E1xWsSloceml7QUqvBJXbx7aHDR1kNCusdlpV3o6Hriw7ZXS2VFIA1VkTW86tbxpUJ7R
6SjrQBsvkOasiWpm3usQ9mRG9a5E9e6Fob7Fk/aCLIeZQ7tFdEgKE7A6Y2x8LxpqWuZG+Zil1kcx
6OOmr6aPwc5gsSYGJ2696FdxwDUQTFHm9fNzGGg/ipThbcmZDMN8SUTlU6dSBR0JqCZjCOFvtMY5
ae6HxdaQCyiETk0DPY7mEt2Rs6tUvKVwzHw/Ept6ojJg6HBRu5azaZ8y3ehsIQ7tYLirWemeq4E8
M9tIfgw+4wqrjNc0e15mMMUU0mzaUbA6NkGX/py4qEH7W+K7wOuIyBrwuGmbyIBURomzIq4Q+ghd
eaSdV5zGgAohXjBbRVnHmcnGVy4Af/8WNrVJjwwD49hYjwMppnBNLUB9abVtpy330mYimwkjanHd
zu4j1pAjWMe3bIxAodG1NEKAxCMWT1OkBloem0ShRfNklXbzaQ57H/9v8Gdx8wkV/xpv9J2ITx/X
0uATGBifGCqh60Pw98WJFPqoO6OO4hR5Efoq6xX3aCd0FiKR3qQq6o7I8H+YeLQ9JcvJGG9Dfwsm
39plXSHWin5AX0/AOkYRqFPdSWSKe2uM02oM7ew6YUco7OaeU0HwbzZcWqS+QNLlhlsquwPBI7pF
3f/vGz5HeW1N1GgPNIKTg2KZyDUo561GaH/w+8lnbWKHnn4aXptxSICzTnbfF+nmb76871T0ZRuo
f/C3SCEdRnl/34aoimJrDDN4vF07XWPGPyQiDg+M/MTaBTu8L0B2AkG5d8CnXkadegRfDaXw3wDs
vwf6yO0AzuzigVPR7VrfEkySYpqMOrEDfLA+dhs4QofFmd2onASHJn7uZyySRWr9EE5QXcI4QGpN
saUvcQr7jXLZu211wYB+JcHIAYIZrlcpV3SBydkIOE2jCBWXPgHKvmECcxkQZyuNhmqdfji5DtUm
x7LpFTirLKfv9yPUg8Qt7Av5L1qW2nR+/tdf/2/23cU/Zwiwe0uakf1NjNqprUMKdhgcLKEBSgd/
5cUuCYUisLclJurQmKFaVANzSzz+plYeyD2nv5/ODNvHizwLiP9WB2MvzKw/wBCGahPg2ahLv9/B
69KANw33nQ8+SW75/15Vs+0gQf4///X/Ps8r/92SWeTtW/7NkCmf8w9FM3LmP+BbW7ahCqHpqoFE
+R+KZiGsPxgmCCRviMc1ofJOZ0MmwmasGBqydBP46xdDpvGHzvyMkrummiS/GOI/EjYTO8Ch+uV0
opqWagnOIzTEnSVV5huqv5wLgML+FF5bU3PrU01eGiL5PseDssoU9TDnhb2NUyRlnRN7aR+9UtVr
j/poCSazIb3fkOArwCZixl7f5b8cyiQp7q8XzWnvgOnEzEtI7Z56eJ6CMYXduvkeyfFjYxa32WBe
u6EGn6WgyvEjmdqfM8HThR3PFHOpHCGXfgmT8T0HXGahFb5OoavcLqXwnPDIREkozwMqgbAx77lo
jAzRDQLlYbfpyU01z4+KmT1hiI92xa9gKDx4a7vaoR4iOiOHiQ5grMJmsA78dBfwNISB1KniKHhO
UwYmkT19jAasO769NacXakJAPlWDedJEKETQv42zmtxmbeF1Ln7+Zq5jpJn2SelDY9/NvsZUeKLS
MzCHidzoo+qcU96nS0sIzHm/EVqj7lSHs9QI3Cpa4AhEKIKmKkZccDR8TCKt1BCXe0gE9soQxsZ0
+OTG2AG0juBim9YWSUFEWGLmbLoBUg2Ttk2swcmlYU1Z5LrKs41WJuamNZZKiO7eKzDgiZ5Wb9oe
YXKnEE86JyGorfK+YR8Aa0jCjmakz9j7MIdp6ZvoLLRKURjQ5cKwE0LTI+TE2epx84K7RltZs154
NJqOmlsMFyWuckQRXixsKqxpXWwji5JiwDeQ0q4dvBE9VtrfWTPCANrd6pr8lAlgqkZQ6jzT9Xem
62oI61PkpL/A1yurMUNVTcQGcFUDxSqvwVTukdY73lYb1WyYam9BYY57nWLvGJPvnYLk3SB19RG/
VMsPO14peoVKidjwMVoEmDkAzXx0xI4+/5Yj5TKb3Z8CHQd5bPZrPrf5usA+u+onmEFAGCi8rAe9
fMPDHFPeAJKsNvFVJepkY9Gt2lLd1DXrCB5+ID0oHiDYVdE61X65qB1gCHbPapTOXj0CIubq7o0F
fisdTQlI7ODUWiBS3xPMxMc4hwdnheBhDd2cLlTVZnIRare0DPHb1TSlw/DRJ6TlZFRo6trIHNge
msVxJpgVCQRTsMPG6G5s1gDb8Aoa72YFcJL6hVpf2woR8IAEHLRmiAI4vm2xMW0HGgUqrrA2ksPk
FE+uvgDFmNxAa/PXNdg76gX2W1b7Hy0nsLU6C2VdT9o2mqmqTCOE1onydT5e6mrOa8ckscJg6ei3
DezqCxS7b0S+LiM8hoKQod4tyz0aZhjnqA9yxEBCP4Yifq5MZzzYTD1u6gGjLPHkm7qvAs9AiFxH
lO/8sCDZAwPYBkIBvxps+tEOdioIvZXjqK8RLIOCWc3k6FvOwOTVmh984zlQdsr9yXDT4r6oCTDB
CGb32N0Ij8+Nw8g+WwfoMy20pWqhnZJoeMP2vS0aAL5mF8GmsSgy4rFnsBVldML7YjjEWvgMRPEK
qzHx8A6VRaS21SpKABYbKc4Khxa1Sz8UoVbhUdMKtgD9xx3cE1KAMR67ituQS/wcYPMk2WLUIWL5
18ybcCF7Xd1Mh5FCR2oYYEz6dqsZyhucy7skDd/MPLrOM928VuxlXgbxjInndBt3OAofoshLUzFt
yONs16OKKyNoCcdsiq1qRUgomRW11O/2NUhWUDcbpTt0Zlpfh7GWHFurdWkhEe29yqNpAdrPQ03G
gVkfU/hU6IuXLlagns43yUc0lFS16vj5nM/7lid+WdfCEFnNTOEndpQeT3ExHOUSqMybWbE+9MTf
xaEudhI0gXKTmcLfuRNJbRFpgEil7ecBSIbdjLupca+xnVLvTAoy1ZE0Q7gagutmblBp0jvq/QEl
ZIiCnBP1xgrxKTqarVyFVNDUmQJeBGaD5F5QH06rUR6Qi/Jfgw5wPfM1UBqBsSH/SXgHpifk3n/d
hjuVGDo05uDqZvsWtSJzZTpf4XImjOf6To+KY5n5kMC0+QdI9JWeFM7VbDI2a6J0PxndNaxCcZT/
ShSdILbCQ9dkCFJqMLCVeWK/So6had1YQfDU+tktMQItRucRxWRwCVzYPei2St23LoNsXydw/cXy
y5migoEV3I9AeanuLLc11fJr1tNwGNqHjOLCkXaWkxBrGWT0orU82I6j89ZGfKk4ME+4X38x6gZZ
51jxLraba0Qh6JabBeQRaMVRta/yvKQ7R8hBsSeTujza2rvbL9o+1GmBFcwbKmjmKhBufZT/3EXo
i3OYDZaLouX0WAcFnGp9svcKOclVSwC6PbpcwJMMxbJRcMY917JkeQdzfnI0bmn/3Rtq1h+z4hii
iV8hIsO9LFRiO9FQcXC+qiTeb7MWFOxQZVuVfkSW99o6GxpKMkYA+85PcIbIPUAH67BujR7I9yLL
lu90/vftNi2AvdrApFtllClUL1q+ERJNsEWVNOPkt1TjkaNVW/0pv5vzv9nuy+N59XMJu+bWNtU7
NO7dUf6b24mSe1RTX5gLZVobVChXMR3SEnDDiJvJHVb98mtEi6Bb/tOx53u20J7zZEzl7jArHL6B
QTuDrPlf2kQXl1xSGiH+bnCA1/4M0/BdGck2WVfL7j0uu7ezkGvOq1nS59le3jPaYz178i7SspF8
0nuirGRPSGM+HyHvqxVja/RNGK+bydifX6nPYUEhhiSsd3kffTn85NLny3y+xXKPXPryNnK9y7oH
UAjsp389RC7Jl/ncnPNbnR8jbyt80zMmhT5EFtuv3+78H1flHd9e83NTP99O3v95g/zOvnyML4vy
Ub7TzYxAxgT5Y60QErJ8hvNLf3n4bz/J7+//7UO/vbJctTODjhdgPCNlYI6zKjzBFQhPxSTGYFup
sNvrGSz2coePPI3a97KYBZhCaCiyKNfN7IGDhEM+NO/thmpPMI/tEf6exkX9t4tNyRBPqeKFpgAQ
UrjpsNHHlratXVjtUdFSG1rX8lS5Lv8JzHgI8oGji17U+zJ12k3ZjGgIqlM+LB8CMy+2HU3dqFxG
AX32brVKKetbCztpgm2HGpML0SaIyms7q4g9ZYcuFjyTs+xycnUkDIT80L/W5Y3KsufLpW9PKYa0
JRWAYdGCgpL/6kWHKZe0JAauGTMOAPCRHeWLFNA+JmJJeL3eDxfa/PL2mbxVLn65dXD055yANc9a
AFno0REGFtWLJWZOxmFDvS9W0kPbl3DAY8dVvDHRHrDJvJFWwTxoOW7lv3ZZihkML8LpGJRH+jMH
LufGdJMBrJwS+CCrxu320oEiAKW0vUsDsGzpIQWev3wXevuRDbRP5AsyMWXzl1eFV4ZR1D5Y0fAx
D+5NlQHelZ+DnJ97H7TMNpcnBHmb/Bo499oHnnfePm25YhJ9VhBp989vsZRErmSBc2VOZm58M8Ou
s4C8GCk99yTkeeXs0n+VDzGWH7imQ1uOwvTUOm1mVCOcA1UqNLTSbELR9LsRjSBDgnHTYncBhzPu
pdsGXAtihEgs2ndbE7QW+bHcpL0iJ0XfyteX2+VDMD602vWs5y2jN/3284F//bRyNe+6d/hr0Wos
CurqRZzMa/ku3dJKAbzHXtKETD3kejJPLIpsXxbJEoTQDKonkODSdW/z4bJTbWOfdml1dJaxz0Dg
wJF94VcZZtSUl+9f/hKNfOm/VuUdkaP/mS5WismtNybUJY4SAgk/bTlO71docQukSumz/GXkbh2o
PVJuphc+MRLy08j75L9p+cnPq/Lezx162X9/tyofLB/yr1+KAKaRscelPOTkviY3Rq5mRcoY7Lwu
lz5vnCPk2mpgp5+/V6B01l6lCSwfIt+WuSZHslwkA55D7XNRHt9y4xj5/fMATOQbnTc5KHM4rIwT
Fbf7IV1O0hkVKr4ye/IwoWxSkOw8Ga+QvcudG/YJ/JoQHIN8+OciVJ3sSNsDayrDp+XEIPdUuXT+
d75twsW2nUhvKgVJQH8/B8kP1vaCS75cdOXoRC5+bn05jxR8L8cCeXrPclNMVM5HN2NwnDZYzY2f
jtwQoz5qjqYe5JeN15rDeHmr83d/vg3LGzPzAI7K+cHyLc+r5+fKpfPPeL7j/HrfnhvlD12iNJzD
+GrkibOzQ4Ky5bo88vjGk/Yk1z83fobZtIqUQYU6w0lU/qZf9sv5LVCU/CB310iDRsShxG8QdrBV
1nJH/P2ifInPU9UIPXjvlAvGlsFbvPyT5xK5KpfkbedVeZu1jIL/o8fJBw/++4DQ/SDfX25fL3fQ
8zHjO8tu/Lkzy1tdLe9m7/wEufT5KLn4ff3Lq3551Pc3+P4sgi0i8vN+CFjMa3makZcRuSSf+7vb
zg+R92pyFCgXz//k73FelUvyef/jq5bkcSd4efgd5T/5wG9v9bvbvr3qt3cKlhP+qHp1RzadPGZb
Kgl6T2b52Qopl2ZIbzNV9n+6Ls93n2/DwsAhLtc/7ZKfD5IuSPni54d+uUcu+kbQrwTp9Z97tDXn
NLbPB8qX9c9FeVx9uVWuy8fL4+wfz0S3NJIe0SWzoKTH4Lh6V2EEa6pxk0JcYfLUolEsCb+pKL65
w0Mywh9Wm0594HQyIuMo7Vvqwmhy5656oCd6MCpcGbOwppfcyMnv0JUHTfguauGi2mh+f496ONoW
9eh6apyEBxq+o2qZd/mIuU/oPkW9Ji0v5inKN3bQYnE0SGsBfOYp1EmwkTXB2umzajfYVOuQKW4V
eY77/oE/Tycz4q5umVQRnwiPaVEDyMurvLCe/6EN+efV9sslVy7+7uHfbpOXbnnb5zv87nmf7zAk
7gWJsbiamPotQzo5rJTH7nndXcZ9I6VzymLyurmsD8uO/Xnjb+//9nTLBGGLGxzacbuc1OTTM8fO
42v5yB5Y3lYbq1t5xyQPwd8vQsbBqpoW7yIiYwn/x0gNb0Du1uJzRmK/jofw3c4vOqXkhy4e0QTa
aG2fwYYa26ghEDxv7OOg6ilUC/PYO63x2JTRjaitC2d0r/S8fyMVr3xdGBZak5kvZmfe+aP6Xmp0
ipfTsxcx9N8PwinQ+9loo6N8QJJPbk4niOpRAgUYcwPlEB9QusnixQhKnXHXKt2pfiUE0dxqASND
0Hotb3ETpCq5N7ggvHQq6lU0E/E0hJCCorTZuz64KWEmJ8F1ds8lfhEBIM8sbHOjKP6j1XUvQTgi
C0gzdCukzI7U2ajygSfKKYSviG2iAu+TreDamDXscdSpFExXdOKoUlg6rG41K7Z+QmofOmtvKlky
ASYawTAjm23ildH4IKCM4kMR7rWBxYupcruzSuVXpoyTlyFy9UpMGiQfPaYAiGjgMwUvC/sGVd9b
OPXB3p71NcUBryn8p86qbp0sRqeP5zq1+FaJQ1xrP3U3b6+6qZ1RLqNFjs2tXfuWl2b5BzG6B1Pp
y1UBqxGVe9Z5U5LfgLgmKm4S7zaGyqOKox0PKcgRjfq1GFID7k1YgpKnzpuX28qgvDZb8Vbz8wyH
TtpQuUk9pm1UzpsQWl1u7Yl9Pipxb22zUQUXAOQmVmkiANTMtqLE/YeGJO8dZZcElC0EEAt9YUko
uX4/FJVzMqfKQMmBfLBqHtwZBpZtB0S+OO59PLbTeoHs3cZm9xzSrU+yUflRuKiPZ+IZFCx9a3qo
xooTVHzqhH+Zz3W+hW9IQVsf1lMYwSCtzdnLe0Hi0WDsHLd6w7uCwQsBGqZvAw8cmpMLW8AstJT8
pXOu8gnFqgZEkexl6BPU9B6ySbwx+2RWaaRimzf0gH3yeMj/oOicU2bqFFT+ov9pDSkcSqM4Igay
Liodi4FdJiSx9KuQKFUKL0h8xnydYntrp5R43y7YhYbokHTg0SJbQAUrp5TRC+FOI6GJx7zq6j0y
xxaIT2rRq3BF/ULGxUfmmo2XCuuHAcJ8bvIPuxThz0lXf2IGgNLXE4+YmwVesUJs2OXEVUu2NCTQ
ECLvcHLnyLkfQF2QqgHOwii3xRBcEBkEw97kulLQYeu0IthN3Z+BHeU3yZB8OGLYR2RNeKT50Zxr
rasJjYxmDfdap/6cSXC85EyRUEHoBsTWxksy4jjBu1B7dVU9LwZmL3JrcF94Dnqyc8yJnS3pwrcF
tIm+Jz26RRp7tW88k9tZDNhHrObVGmglxNNzMNjTam61C7IgXhWHhMpCiajf9p7a3E3le16Z4S3J
wvWqJHZoGzQ1xSacqRiT6wsbEt9aWMOLZlvsJNSIpygimFWx3wXYQ4ySGX7aRXto6bVnF4IgC9X+
gUUyW2ig9P/9MV0rGLLdhjMGUnL8aOg0+6WXmJYZlLTS/cgotWXjsEOqMF+kIblVFaGEbTB6tn1I
LOaaIn1yI66G/crJSZedlFq5dwLew4VUpFH3zE2Y0npyqznkj9TRFZc/yyROyarsQ8Dv6E3VPd5t
7T3IV2VfPA156G8MUs+2Q+qvm5QvUhHpaYgBNdW83SaYHjWzf3IHNK0p/lwkZPwoeXeTkcgzACj1
dAKNgFdl4d4xWmslKo7aztB1NtrEo1Kox8rHdk77KLU9PWse0SqCQXDtAZewdnJqjHhG7N9qfuQV
tR9vna4l6nUuT3W6FMlVhS+hEJdOF+1BsI1Xxqj4iI8arhAT16WM1K01DYDpgvEM4X41sHXD2leo
6lp4gbOPuqvXITdEaJVaY84PbY2rLxs6+IUGM0JLM5A3CY7yAK0unoxp2LX8qFM1DJd+2WKxp8lM
nCTVf7es9xEYX6JqF9xrBLQPfTH9bAq7EHBR3c22QVN2NNqN476ULT1TraYVFKjBLyVo3wECzOtW
v+0H3T4gAgMoUWvb0UiIph0zfr8wuNRn7cFUS2Q7U5KcMIAe9ekNdqxylWozu0uYXg6KghUli/sD
TTnUzb21JK4sXsIdhYJ8ZWc9xhH4u6sW+rcT2OYKUkz6xPnxZGHah6/BjppPxA7pnKw0AXdCt5M7
qvEbvAPRTuUb2yS6G+/0JHyNRXEVO/iRUb4hI62LGZCJdqkp/c3cxieXuJ9N51s/mTHvmopirRuR
4UD1zkR/uKKtRyPUDy41SyvXXeVc+SoWA71G2IYgiG6VNd6akYmIPsXOQ4jiXs9z93QUJb3gkcPx
pCoPKc4KsmCEunJ9y1jr0ZPaDI6XvvmE2XnK3KXbcQmCxlGMhuexV61y3Su3VZpER820bsdJ39GY
S0IIOxSP9JWjTRfuwCFeOQSooVkEwti90t3mAPV5ocLIcJqi3zIz8YBLpb3F9UIyWaFhkxwOXco3
lHNyqd0xPsELdtFWenV5MYyNexdEwXCojVURZbOnWQgpbVSQQ4bn13eHfQzhDOa/maIcizG5TRbo
g3YgYpIr1FEDV7weSALzEI56uYYIGkfH6KHr49Q3R/cduN3VlFmMpmVmd45MUiiAdjUFUkRTVQ++
uLFn8GpDj7ziVXdnUmR0snxaDUgmFhZPtcal8GOa9KIw9ZnRtOy2ytK07E5mT2pZmZwM5XkaEnsX
6CTOaKlSk/vcvMzEA1S1Pv8YcV9ETcXXkC8hBYJ4Qq5dO0zywOkc82VCqTFm5WlQUthBsG5W+phh
x+oHoKThXth5dWjjelxbiPi4yB1wQSt09sPu4FoTitmAAXMUEn6g3IQdEeiMm0oSKHVRznfkCFMZ
TkPFWM2Bis+cpC9/wEELzcPTkDutatScE8bi3gw/yny+GHXb9+jX8k1EYhseCjuY+YFg2GbqptTv
UUmQChaZymZsuaCSzoxYFBpmVc5Hrkp0gruKQzACMgUOpEd9sQlMYAhmf3CRVoLLdjauG/7KpuQF
pQlmD+oSF3Xe3mlo7LagS8w9MTM/wyz5YRKC7iGIgUxrOy28mJFhkjDvQ/spY/5DO9qBxED6lQfN
/yIzL23l1Q7Cahd1zB0m5aQM83AxLL2qSbG2TcG4JSAeWnA2hVkd3kV9c7KL2T7AyaNrH7ZQSzgp
V1qVbiZh0/UdsCN0qyTNbjRdB/A9dI/O5PyqK0usywzniUteaB9Olz0yAAJPwrXltNMOqMAQzsgX
8HodIuUGuiI+NYtrsaMRs2ovZkssRABKiAFvXCTBpsmcAViM6R9Hfqo9Vl5jqzzng8ZAvXCLk0bI
b56RkmSZxn3E2cF2DpzRH7LZ2ViUqU5qfZOMiLqJM3qf8ej6OY6SCAkQxu0Ybullm4bxZi77faz0
LuaLYmN1GDkK050OAyE3agMLKqgOuFxTL6LfOUcdwZhxVQODI1MsiFQAFfpyBuLkpzfDTTeOR5dx
EKOqdAeku4WWAjymcgcG4Ym6U0ZcLHqr7sc4M26zeYPohUZouHeV8CWfFrBuUF+1+YSUJKyV6zQQ
27rM4UqV5VXLBBrlXn6VROMWDgJTExKR4sl5zTKNBiFmuXVpYV6BUPAQWtVmYgQw+uVdbEMCFMCH
+jbddDp8mBCSOEFfw0Waz15AW3ITQxicKvFhz0Syl2bMZMH2U3R/erZOs3jHtOG5KkhV7NAcYHtr
8PtDUXVAB6zEXO1dEqnHDiWBC72X7T9qSMwHRAvHPL7pVH0ZoSNld/LsDZ3whR1RAMLdjgNvQmXR
CbPHHl4Q4BAc0o69cCDn8cpNs/uxc95NxxyeC8d9qgiYwJSSfkSxYhElJVDb2MT06exfqXFVJ6b2
mNb2U4Oyhwap8NrASo9zDiQix3CptM2wRdfdAo8N9iKP8bwZ2T20I3OTpRkEHsROcaQ85EtmWaOC
JCmmzFPxHTBXm5+skJA/dUzRhPJbWmbMnlOQxloDvvTHLtxajAfqqSg3DsK0dUHtToSbXtGvBh2H
Z6VD7SlJ04EagnUaZsMAEn4X2O60t+aYVFEk57UFlwMMM8PZcRwIHVedjQ2OEszeLQlqQITtgT5M
yiU3QfMlzJVKeROxCuazGdQdacgdlzMySMeqcVYBBI8VQQeJN1ANTRdTcj1MqMHLlkMfq8/UUnxO
nYtErQBOda35lDFdigNa+QWqtLVZ19A9kLDNfYUIRm0zrAFg9mvaYmM94AiIm36TBajHGAdftzGo
iJTJB2eyNGmORCGYWwAheKWzCUT6PKREW83WygJvu+mdZpehkk+zbNpPTXybWXYBLHA8cFAjP/Uj
NqW1r3M/Qyc9YoqzSLS2y7q/jTErmgsSM7QNOic16jTVNeMNs3MOOPZA4G6c/YPcFMfQ1cMlUu5R
jXVO81y0oI5AjLFB8zXAf491QQRq8+hEd6HRPsIDx3cbJMUaIAeZ6NaBX6MOCJ33wVy4AT+e4cwY
jkcEVl3FAQ39Ry8Q+oMofwxLfAj0vW9hAFk7FGX5ziaI1BRxQgwafigxC3GNxBY5HXlYEEk0SMiB
N9nhr5Tvcg3R092VUfJnNFg/6d/vlk08xFb3alLlWvlW+lCPA9Wwqd2bRPS5WZyBKMrrzdA9a36D
edi9iNxtYIJ6TqrWPP2qAFccfT/gE9jOncYUZAUcqwSinTE6gj6A001Fk4XZiatwgBf3qivseWWO
uOIoDKPBAwkLs/hh1rpnUuc0qAw2pKe5vlIxUtARKGyqIHnjJQRQbN1avycugx6sZQPxapcaxHTd
VaDAGjJBNlGFZyHXReDZXQxtVLSfWvL/rZJgdJ5Ibv+FJPjpDR5pjjcn/8o5/sfT/qkKRvrrEoEG
+tQhXMX8qgrWjD9sIMMawOAz6dhw/0AMbDjovTWgReKrINj8g8gLobs6EX4G+s//SBAsFuX+WQ5s
kPFiOcJFJGUJeJvC+KaonyGukVHdWbeJai4o+GQ6EKF5IMmPM1yXgS7XTQghKHZbVyQ7C1R4rqKm
kf2DpnQYoNVAcNJOvVTS5NeXb/I3vgONjJrvWweF2bURRxto281vwvfAHI3UDlvjFt7wijRm4xKy
AFhNRzFxForbwvDvTODjhObFHaLCRW5sCbHvOOmt7Qz+QRKQZO8DBgjxRF0Q9e5iU6PyqIshvO78
aJtBQyhg2a/1wv/5bzZ/+fK+fbl06VFGkjRjW/z+3P/Fc1IHbTIw1zVuZ8rrL7hi0Y7OYAASuyzX
RD9raLhC9yZUmbYNL1Ogtjet0E6cakMYrEZ0oQXpsWrJ3bULTmFLqqjTigdmrYeoUJxNngEkiLQK
4HDf3Gm21pz8AJm2T4lQL1X7IlPS23/zmZav/O+fydYM1OtEtvHZyBX6+2fS9AivJPpwUibMfFc3
qr2m5oy+ccCVQSVhZYfCvEjYP7ZlAgPGZ0pzNEXIfN7wB4zu1YMzAjOxM32Ly1VcGc4PjSgsIFiJ
cWchHebKIFYjwkXvX2/6ctD8903n2MFIITiq9G97U17mfhdgmr5FCItKVonvJrEbsqrmKhf50Lb7
8JTPy8V2Si5RQY6vhFG2zrA1KaDC+BYUmf4/Yee1HLeSZdEvQgS8eS3vDY0o6QVBOZiET7jE189C
qad5r6b7TiiigkWxyDJA4uQ5e6/doMweUapsrA4MEGyuZDvDR2pewhG42Fmb3Z7KAwNqNkVMQIC1
xuyoH2M7kPQzZwN8IoJDWHrAtRsIo64dTzOtl+uUgfa6zc1gXSdTSlRgHAMRon7VhqrcedbViSAj
ZRBGdhOXpztpj6s6ZGfTaeS314qsyNjFFjjfCIIAejffOm7c0fnRz2ok1NxJiJoz8NXZoW5DOSrV
1wD9DRjC5K3Xyu6cahAvWSrGrYQfQdapgQGObc/18RWh4DeR0iPC5iefLNjjF70O93RZYDGBQ4e4
uxhc8YLIm7TKEUmdZtgtafNNvR+lzlVQq34oRtT7PJGfkRrS+0eAe4+NaufkDBj++fP+wzYzr20e
OF4P24TpoBCx9b8fqj6Cmm70UFFrZnfqPVwDmd8QeoSYn2uhjTTQpPwDVsQE+DVO0GeTI8IWMirx
w5qhcY7LatsF2pL0JDp4nXEftBVbyBneCJ5uaoJz4BTB2//ztOen9ecZ5gYszERn8cz/NHy5ZFuk
o9MYd+KR4ZO48RNCxivtHFT9Lq69ujBTPvgIvyAsEhoz8pBo4lkG71hMzKOrJ7/8qGx2A1a4vczp
Y5C/ubZQvazmoL/tPz/dP7xhj3cZb5iFbZW0L93/c43uA2TitRiNO1qg+oYHeOkr8TUZslPclR2x
HoAU08JHZ2qfjKkQJ/T2rwmB0/t/fiLW7Fz5433DoIZGBjyGTwLAH5eyUHktlyY+pa7on2th2Kfm
jX2keyoTaxHrWvcp77/gdWFPOgGJM8dg2Q6meX28lUqSpaOG7ML+3l5NCocIvcrU3Fc1hIpGGnAI
Uw0AN4DmmGzbfsyxqyf9Uy/s8lLU6jCEBpVdaJCWjQH2hCxBMQ7JPjMa1Zb//FLN/3CIWLT/KSkM
z7H+z0rGmIrRhx7qCIGT7zYdy+NADBsOD8tb0Vl/UlL8ckv/rqG5AwQwZl9TF66g6t21mVgg6FPM
/Mqfmj2S6KOJdLXHQzpupwBODC2o/8/E6P7fCzneNSY1j3+eY/7hOjKqVE80qzfvjWxJ9M2Tfssi
vZ287nul2Eb4DjMGbPV0ED3hrDuP6Op8jvuVjOU64dwMMNNruxzZcfb+CZo3Dmy//Grr+Be4AEPN
9i2xj830OkwWHT+3t/a+/ea2kb/TY6s5iDKmsOUvgM/DcxC49ipnP7CB/klbxPBy+LYqh2nKyR2V
R88cn4Ru+qdW9MHaR3C700YvXwhYE5PfX2qfXq3W+9d0nNoVrJxbISPnlwY3sUigIGjQgYAoRocy
NZ6NILJeGVg1MERK++CQpWwV+XgOXUs75HHDjIsXRWO53/zzgWLPV+M/zgmyWWc3GlkaAQvK35dA
0IaYpVRg3IOgIvLRm/onFU/lcfKaZufSXXzSgn7A9lRmJ4X3fBEPau+WChq4ljNs0snz6aR9YMi2
JTccLpaFmdweZ+Jz1O8Bl6win44OJD56A8uQRMJNVXfVyrUAWIUttSFd6eeocINNn6bE6BXuCxl4
TL3M42R15tkvwaiAABpIa7BhX4td5ZfZM7oMOlYtlFU6hagZmL8OqYeQ2hEBmIimW/zzO/VHUuFj
GfMsGz+cbvN+Ofof75RGPDWaddu406B+Q2QNsbOLP4uMA1Fii175LpTecGjqZZjkOcPKdhF3+bAQ
9lgdSbunGVqpc2F56ncyzH91Lj9MrX/9DF3dYU1j46AbtBSMP59Z3kZmCqxU3oeKsE08NvIWOA4W
ePEaMgg/NZ52GjUbqBfDtZVBTsGWBB5n4TNmXj4O38oS/c6ZyYatqUEF9mdzWtfrJxUG58kEeRux
dwWBTe6f3YpkI+QkVm0Xk+pq7aLO1p8G641YbtbEYW5nVK69E177Dtt82BshpLIp2UKwrtelDe17
pJui6gnGTA1632YM78j54LeQOup9ZS3pLKwQ6TH4TAKMY17Z4AcTzjKOgmpj5fq4GhwikOY8YyHe
U6G6U9JBe2VppvbAwF+an0RuGJveJ9q+ryo4ScAXlnGAjEFGJokfpT1BFykjJsroYv75YGFwjFnz
bycW2yWdE8piVTNtDOV/LGiTLwKPVOroTrOtvOTa1G9sDcKoU8RgRrWT49Q/knBsN96k4NikySGw
ivilJWdqPzgiW8beN39sxMVR9OYWpjcBFK8YOlB67+Gt+CTNtQrNToSXMnVnGhJ7m7QP1yoY9EtJ
1mLXCnHTjS9tWxtPIhxf2x5HW1feaJZf9V6LVrxh+jZOm+9Aobc56icoy44TPw296T7nrXYQVsQg
AJQKGoX12NO99Dml6Zgk3blQvKTeNqhV4YMQPYfOOtQZrqdEQ43ZkwdcajXFVEk97BKXhKzUx7ZT
xUg4XZ+UNL3BDZWPtjmH2w4gchC9//7K7O5jbh+8cLTWURKGJyORgBRGcXVq+rGloHOjEXPnZXBj
Ivo40oHZVPmjsYuE+USaYnhXS8vtTiBbwxUU3Ddj8JpdinZvbBC6TiK06YMpjrSMQMkYz2BWe8k1
iv1gUadVv/VSyWzL0S36cCmq5iFkM9bRDRIOoHC4LQA3KHovdfZZNWAWcKTJ5SR1wv0QTPd0gk5B
ZYDNk4TRUA804UACm19FSyPt0gtuOshIYeCuGZHQ4xZqVzQxr9OxL6PdnTSHZ5Mt8y5qrrgs66Uu
8KL01jD7+snjzHUcpqNBiJfT/0zNITvqg7zkfaZvXT8cVw3BwC7Uh7s9cPTw8WZbJNQ/jFQLt02s
4CbTgHag5V3SPrBufZt+lXA9Cr+INykQsbtCTsU1w9j3vnuzm/Bzk8bTLSmHDXkIyaoxOCBSW9to
lSx3tXCzjVPKH3ZmmvvRoyPa9Nh3SfPdl1KfjnxsyVLzywOFsYEhE9h7JsWFnMZpnVYTWSEiq46Z
cm8Vp8purIL2jB6EjNFtQCqFX3Y/faP06SXI9Ix/DTMqqPANzXB5CVUiL1kTrKa8ayBq+vnRDPC+
68wpMlKwkbwwLpvkkDPdlecu8ZjU2P54hz/ZrSqwH33By3ITyAV+ZtYgZeNqkySgp0qHrElvQCQw
qM5d9SG7sGjae7ohLkP2q8w4wcbMC3aMAy8Bzzmk5CojOZ6VFUarDiv3ihxZlEc1FTgLcuOvNMvF
2Nl324FB4vwtzHVTJK92NrXk3Ju8rbGeMQyvonXp2HT8EQWNvj5+Al3IgQGlhdaA5r+NGq8fO38l
AwIyJlu/ZW2r39SkhhtqiSKHn9zyJskUuliXW+YiD6qCgWgSXao+PLSl7Zzy2H3vQrCzjjcBuR3d
Ky7cepuVAK1DB5ondMWKeR3OILMJvqvYxuBofR1DZDp9KkOmHcgk0QRKkhNGMR2sKWKtjdufXpuO
l2C+8SodLYlPU4i9nXdEey22/Zj9UHkUMU8e2r1mhrfSD3GATPZLWchz0zA+RlyBXy9ooBvGzae8
FuazG5nHWIPUSxauR+9h0Vv4YjUO22/JNP1QoeZtywkssAEN9IQ2eEExFi8NoxmPlfMaV+yFxBQL
ZkgGgfeTd3vUMlGaXOWoMYrymksUhzFqsDzcRgIRDK0M6ru+tmeGoruOJfzggfRIYgq8W1eOX2sM
Klk9xs+2sNdwTZniWkRJxKreADMMMJYDkKp7r3wZ7GtFtDvLl3FlnYoBmMMuNuHFe7EMN57oV5ab
58hsXR7Wk9kZ99rPuDWsfQfd1yrLePZl2K+gBV61eao7+iDJFHnk0HjY0h3+8iW7d+5vyRgqDuxm
60M/2wXYFlW/75pyxGP7+B8/Da6syoSABgm+ysKf9PU0Wyx/35/TuQmPQqz09/R0pHFn05PeZpzd
Y9CAMO39+6aBATPnZnqFzfExssquPd/8EeqY/GyLusj1QoI3GDLgSeOG2aw6hBWIT9fsdzV690f4
ezwASTLNfJ9GGq1o1b///nacnGIcnNuqLbpDM9/kVtgecODiPLcZJmR1Lg+5DZKOLf0uGUeFQ1/r
5OFxExuWPGg6N0wSv7tEHW+YaGZE9UgiN0tdbYYie43s6JWhTrP1kTQsAhJP1unsQMlUxgUojoOV
1RvJ0Ss4Waampw0/qWcznk2DZo7+ZzgU3ejgkUEp/OG+++PuNKTFatJqZwHrK10PNibYXhafzNmS
7c0q8sfNww34cRcak71DFQWqOCbua77hWlxh4vnfr6IBGNDicT8dy02DXmBpecW1GY3nNLOjvdZy
Sfbg8m8HFvuVCVyhic1g1bkwEEq3fDFs+qCAyPDmCHXTmb2ukFUem7okvtT4qVfueRgIsbNgSrCn
BfUifHdYtPVUo2Krw9Vou0QG1Gjzs2Fg4JiWlyx4aUm42EQe83BsXe9DILfTkDgL1koIjj1S5HCo
4MaSlxBXIWBKB/C1woEiMxgFQ53zRtGvOAyN/ksjgyAwBWkcHqdnzA5XtBkpVCTDtdFuJIF4FfXD
2qPEOflCFXtICHu/5tqf2UaNdvW90JLN4BfgUieZU0aAp8fcczLH7LFXzzB5as8uOQwMXlvamVHF
vNFAGqQseaQ1tCtmEyhzavQHyezmEfMNl699EDXk28330gc1bf65x1eP73387O/HPn7Nf/rvj9/g
xDQH216L4Xr+/W/mD03zx5+pauBngRqPf/nd4vEzZt1nW6PwDpWanUYfv7yaq6Iwrn82cmayPf6j
ZHmalqInUGvA9ff7rzz+5+Nxj6fyuIto06TmZ2YUKbjUhLvByR43acoZUuK05+xjg+SX7Q9yORin
ox2nTptWsCax+blh0h0eN5NpNkCKseg7acuCr4yNqfoWY6Bfwz0k4sd3BNtLx9OPuiv8lQh6dhy2
STOsMr/HaYKNVwceW/S1cxCDA1i0cAId8Xj8PPg+Z/Ljvx83Hfugg+8FYmnWFRPwwkps4jF4NFdB
56DS9Ejc37R9/NzjW4+bx93cKeydhqBGzr/k8X2HUPffX1WZTtdAT4PVxwOo5JFqsVte5pXyd04I
atDX2n0u2ungQB4hjVaHJZRN2tLPJ2eXomIMn53c8de0n8oDqdQoeB9fFjmhzUvmKwzxH9943Ayu
TjTUw44CLJ2xdG0Fq//ku/nwCHjwttF0/tvw81/9Ov/yEXA1+bDvjCBK1wFDzhrZ92SvAGXTRDDn
w1OQn0umpBhfonZINr+tHw9XxsfNb3/Nx/2HFeS/3n38x4eH43E3UrMl+Z8fQjnQg3EV+Ck+XD+/
HZaPB04P/f3H35aJaLcOlxzHhnASm+Hut03m8cMfP/bxRx+eo4+7/+nnHtOwj8f+5YU//uePhwxB
ra0n6xxY1a2hfdr+y343dh5SqN8OpiqcZPv88LAQTZ3nu8c7Uz082BM4dZl7zu7xmX18oo+7v31i
v01zf/GMffzoxwedlD3cxd8/1D+cZoWXT1srTXa9blL3D1NQrWUH2ZCNeDcvc4AD0FA/joBxMlP5
+eGY+G2JIFAgWqMXZeMjJczSIt8LSfFUkCH4+6aRs0X4437oRNoSfySx9oZbrb3JYYfBwfX4pQ/b
nWMa5CuYpFBoiB8drdkkuj/8dtE+PpeGwndj1uVLxa5uD0udzIn5A55agKzQ+WazxR9v/+N7f/mI
qodj9fHp/eXLUFTYNpKu++p30XdPS5higS89qhLCw9T5SJRrr7h3Y3gcQ20g2NEZn0qQBNGiYsel
+xtfk/4GQqS3dcOwWwJQQliLdBolbQc2vm3ltg+6mTjDZjM1J1KRHOs8Iul6c24aYecnv4DQ5ER7
gewJxakHNzGaNSPGt8mQ9gUN/4sz9MneRPwv9OYIJfdOqJ65o9HyDWiydNTF9kS2tlmCueYxJZJ1
sy7N2gXSFr9MjeZRItgv6VADoaz9byWLFWoXdGwQXAiRSbjWj0nwtW4K41LO6cyjbYV7RGrHLKxo
jbn61yD2kUyb6bRrfeOLI6IJDDVyJDNH/IeS5SomMBRdMZDeGI4kZbCh12z1nkzjVzIdy2OS0oHS
dTZPTJhMaoPA3TRSsMMXnrkYrRKuozF+nxgAbxAuB9swktENOWXsrWRhEyuBrNlxS2y/hfcDRYra
YGwKdqGDtMfTgyei4ZInT071turT1z632zXD4WxlqAr1oSr9dQqY6t3saZhZcK22Mkr2AyfDNSrp
VhFbRpxHUp7JjXhzlO1wiQ2BN+Uk2PO24xLwIUc1xXet0AvkdSMC4iLd0Qe90Xytj/bkxvssyS5p
CpAic8UdFm7+0vWzvMO2v42m0iGp73TLKY8lxF7wMHq58k217dzep3bp033oR8CsBJfCFP6itOgZ
8Hl8nzzrAlUHRgjS/yIcMWCb6a+8pE8p9DlLUQJ1d2r0r4ecOdAJqlfxyRfsxayXUTb+exYliPvM
ztwZZZQRJYo2dexOwqWN4xiyvplyToqQxjaTRnCqS3/ht9pInR2CgCj7a6+AjoLRVk9J3OycDkeH
53R3sx1poVgoi+rcF0fEjJJDLWWjx4VO873LZIfRvkgZYqYFsS8wO7r23nazFqe3/VPWV5+i3jP2
dpns6x7FW4c+Hltg5a+I6cuxjinnOA7a126XCfuuRhxZGcglxE5xf0yMb5qmwTDuGSfgNMMaPZHd
HLq1s7dcZ4uNDWym6WssF9UloIm9Dkt/tlJEySUNjE/Mb6hg2aFvDGNYc3aXl7HmwFJDvrTypjga
jfccV5Z5yt8nRs6f2uCbWakn1J7h3UjsrxYhZbdoxCkFP+XMCC+/OB4EL2qVft+UIwAiMi6asXGe
zVqcwcimJ6lDPmvoUUVd7BJVlw8QvpgjBXq7mhiuvxA4vx70dI4XgWtcSFxaFgYf9qd7RBE6iFoI
p7ZifoEAGQQY+9+iOfbGFAAcTXl2vMELLBXaLlPTK7mVzYsAyhOa4w3zO7AWefdzuKQlUKvEyWgV
MxU1Mo8SKTMBaeHFahJbRyvXEq7QZ7BpQSmd/NiduYvMD9B3RccAw33hwPcwMXI2onVWFtKTYzsF
b2NvZidSRaZlb3bTSp/oESp9ylZWaFtHCq9xWeRmujNqMpMgx4YGmRaEQiFc5pmz29cWTtN+1kps
CWafhWdQtj9VW3yOK2/DjxQbC7wdo7uuOtYjKfVID8BymvQTuEumdWUxbdGQf3rfAii2l6LyL12M
3VF5GjDSBjVnhZhSxUAfLTc5iGwikDf3v5t6+RKM8qWNlL+JKnjhznRO8+pzqTUX12nGrQ4FlziU
L3qLbLNESgOlsSEolPGjYf3U0eRi7Hg3UIIV01mLtTWhWpXXGS+J+pp4lrUve/srMBl316X9U+uk
vwhoaXZjxtxk9illCNN69rIvkgk18krY6rl68hPyY3BPkhhEMNLz0NNhtGYOq4U/0WPXmrmp9gpQ
c+d5JzNLzZfY8lcj44CTg24Mehbe0VwDXKr8nsS/SN+XcbPpHfU2ARtbV5FsLw5iu3VZ1sE68J4h
STbE8SLfHuOR8Mze32ohO0ClQeRK6UctXKDFRTKcCAfUzg5+27arnk3p09KyqisWC6JmEqM75dO3
EkLf3addNyMoKeXc9cD0YMwG9dmS4mxZ2UlaafwcYOXaGnFag0tpKrkohvhVs8L+7uk0wqYA+c/k
dvdefU9Mu/mmSWS2VT3hmBActHQjITGkA5Bxb1RLvOcDPSBR3VU7a2UzIjS6edDHCdGA8btDFewO
j++EVtQcrbH4KVKsiy6GBkL33C1a1ZNvO9puktRQpPTEhAdwwuBQ3SYVf8dO++ocpWO3GZyB86KD
HYbQMH1VuGqAHcVLkO/ptQ27hsMaT+sQNNyMxXXMnezQJBnOIzL+pGseO9CJR8+t5Kpq1Q8coRdV
GjMYPHkHpYQVqJiX7ZxeNEwzzm+KSkqvBoF1O9K6V4geunY3UUPdPLfdHshXIh7M10gb7MnUIk9B
e85IDyTV8FehuuETMuODgBiGUCRLnmSGdVom0NbKdLrFgXgnwbw8y77AFcic+tDeNY8hoFvbm5SF
fsvYha287W1rVUT0u9HutnRFTXffl+7wSmuFw1cjmaVxrGVpkVLtw3qlVhreac6ToZWyhfdrGNc2
kGjHmEz8yWK8NMM9qr7wJ6f9wLsAOgHQsostQ+mYFXHoSSb3llqGNi1T4qs9UhC917YUlBea06wA
2XmQ5cVblJEZ5eMGXcaDKTcAdmnN6cx2qzCGYy7j5USl+tm2s9d+sCleabEGYd0CYhpc6oHxRTiF
ibjMFpsB4NjY0P1M0YIvU83yljAMd4OlQDgnGs0V5L26+87wzrjoGCZ5I608H75YpOOuXSf6GTVM
5krmTPcRolcALevkBbcxmrPHiuy5jDiU+8TvVxKe5poShqNCTVdjslLAJTWDIk9eJwMPoBuNnxJ2
zXSQp+QldLtzFGESrR01bQmPWhIeT7Rf8AOVZ7bVe07XFgHRGqzXRSOZdIWpZp1K23vTCQP03WwX
mIO3KpyCw6WrfjLMeXI6U/9haQmN5MB94+pVrYXyVoaNroogvtd4yqf3OHJDcDUTmR9WTc3YC/9o
CwwYlYmlidCReKE5Q7CX0YFLqP5Jr4tvHpisIJHDAVvMRA7ZpNFmC7vTBKn2VLn5FcUqdT3qkXWS
YR6Tgp1GQy19YiveBcK7a3KuvKBfd2EntsLw71NdNDtMphigpoQpm1GRW5bV1WYg4zeOQK/JEadF
nA8IIFLBRlmk7pcgyr76MFcWTubWp8HoyUAdo6PeghEVYtB3raiD5RBZN0Tz/s0phm3o0cHIhuTI
SHBHK5u+ij19qcnuPsLlxjs71KDBacOV1ux4QgROXJH1lKKZWWYOyby1JqmWXZHtGVbx6JGBXUax
H2fWuNQD84QogX7xbENJXyvcMYtWJ5m09XSESIF/q0bwpKQTfMGRU60ygwuKx1C1GHvwv9T0kgvf
rvLGH7VjXEe1qQaXtRrj1LEWwQ0V6NU0aLYYdbEXMLiXLYmUCRlwN8wXX2CYHxPSOLc6+NKFNpEl
kjJ928qBp0NZlaKJaPt9bORPqdKwz/idWI2a/4uCxzqSoR0umsCeYBoOe5dr29V0gz3R51QVPfg5
zx/fXckAxta6BKucuMJEPYxjSNnkSszcTU1qIMHVZCU6nPTg4tvMvRTYaPHyfXUq5f0sZPhul18S
Sx+f3JR4tM76QlRkcPWC6g3CgnFoTQJvzEoq6k1Sw+rUcXaa0R1LMZDykiD1iwsjP7sAISwuLMgt
+/yCFusQz78zd9psaS7dOjBekPjvLC3MmbRN/gG2HaMv3X/CW4QNvXNITGwJaVVo5xAX5lu96s2t
QVjaGrXtL3rjsDwL3qzS4+PDI+5WQP2nyPhSDuGZ8kgeoJdvmzSaLiDiw6QZb704eVH+pbYH42bG
QYUtsybNsSynK4Hu7qKymnDtY3wJsXOURmttQ9XeVOt3e5LxDqX97NaZfTba1lmOkVGezbi/Z6kL
htdNzkGYqWWFamqTGdUhCgwyEHw/3j7kmVGSmWtbgy3L+rqkXyIZcjgN0yBn9pT31aqZi3GhjZdv
vcX8pkujxUNekkPa9yGZXgYlvxtY/m0G1KfeH3a6L6d95+I3511QjICngt+crB7HODJZknvJSRuS
4RcyxG1s1DxW2Ez7GdYsSFQgsnmkptTtY91lPwHiTStkODrFUSkOLupRN8yNJxxUn2JfOzGlKS/R
+FWrEGqSOZzcEEQT+lVzvX/cCMSu5zpXb3jjuh2VH5iK3Nnl/hzaV8R4OlOUSPDHAG2rfMf25kUS
NNyKz7KxkUoGc1iyW4UQyUCWDgN7kMfYqTT7QzqE1jkN60//ag1kkOQjoR1LvjmKEz/XbyDSk3Nb
BaeC/QhWVBOrJhebnQj8H0z8dywG3bGW4l4LYRyj1LU3YaqOCtA9VzlHO9sBRMywNt2VMWpP9qB+
sr+WO00538yxyFapVsQ7uAjGgj3RMXOczwz4/L0v4gBBrv6jnKoBbVChwbly5LHrwGNy3uywFAsm
Yhj9mKqEKx1Yr5nirrUKm75QSQ/ebogbs4daLLIgr/e0gM193XI3rkYbHYHSD5oXJFzdyFWQRQmM
l8HHlh1xM9OmuUCzBzkWpU6qaj7d3Izs5llo0zXMboqkJggmgC+CPgH11Vr23Y5BhPXmlD/0ifpI
gR5u2Y3tqcPfOGbkUVpPLV2NuxDBhSCIimVSzzddrI83RW57ixMYDzjqHlKT7bsTaEf6CwuSZItz
1loky+fWziWIizXajzdTFVAihF2+NOm8HswUm26fSep5ZF2bqMjblbSTN5Cg4uw0Rbh0oradG1xg
WGOP0GmliyU6zGGLN4gXi+r3yC9TNnAUT9Vq50oXtVtjEho0N0ggDfyokj48j1V0M0nKipMw+DS2
BhLlQjeOXHeBP1Y+STbsFnWEgYcCYgAqBzvfBQgFcf3izbSdbs3Ut77kGXz6VliYY1SVrzULQl2p
Fi6glSdbpT/LgRlrJCHTCqBVpyAXxCQzKFsWrfHrkUXsyXw9dU19HYaBOL8kmT1bsLJIfd8VLuNz
Yp7kNcZXe9HynZBlfKoYeSGEBHfNfGg8lF4w3OIpPbj0Z7R4uA7Sfa0q7ezi5tzYntGuukDfI+5Q
5zYN7EWbR93Zi7KrVpNT584bkqh20ks+dW8TVi6vF+aPofcWeR6Q5mV35uvAkhi0bvLSNy2D3967
1NKsvwZ5v2ns7LtpBhH7cfO5djSypkJUFPD2MY1bXX7vZr8Rzs5NqBG1XgYT7HKfJDPEJzfkl7hY
G84GbNprijFAEK2brj16D0vUOpgUN48tw9AluPI9aSKg8/ozPBZEUaW59kI4qGD2MTizpqH4LiaO
SMVufS5KUsNID1HFHoHxJZP2CvZijPhyShA7gq14sRzFK2TMz8AgNKFc48Vo8QuNhLWbob+yzQ5u
bmd0TDCwMMjWTpjf6e8BFZRTN7zHovrcC6EdOsdMn4At+2jofLtRy4clwZ+Dd4gMdDlfye3qo+ib
7YieMeNTxHJxibUC+yu+b4stuS9GpDxkxK9Vj+BSdqBA/In0hIat3pI5iraBRnKIUnjmXjGkJ5De
miL9tyzxdbmxMW19+aqlRbAWfqLtGcFbqJkmb9GGJvzIkpm9zG3vIFrAsZnozA2JOAYDJ+yl3r1A
KMmJ2jDLC7WriVFP9I29xnPbHXWw8E6Muim7Re0Y76t5mR0UpseWoM1t2dfPIiPsvPfOFiP8HTpv
8igLMsof/TVdPqUBFXVTBeqqJrYLjZalm6kI31TVVOvIJG3Fzip5tYYbV6PkpEnv86MFk3mDvXRi
09iJL8R/G0xzEQSVy5bTbSI75kh83UpGottqzc+kcYg2Twb7VvT9Dyd3j0EWDmsJp2LrQNpdeqPz
7EiS2+vSQTZBHiVXkuDeB4bai6phz2qNIV3S6hcv+27VyWteROZK0jJdWvgBF0XlUByBg1sOs4Qj
DvWvrZECjImEjux2Dle0Ro6duHCvcDoOibI349Qk2woR9wrK1LTR4rDemV5J+8+jsiYDL3sij+3V
75OnYIzsfRQl49ruKUBcvQcpCed6U+bOZZRed6zUkkRuuwzVwamsnx0Si5MB0HGESI2bGvVEojcc
boE7kCajjViyucIlVCqrKQHeW+McXeLVocDo0TjKyjnHos8JuA+vQ6FvfK903ofqbE6xf7Jy+kiQ
XCOQN9MPoTURMTcdx1Mz1fsuSUJq7vLnQwwfjv63onLl24JeVbqIHT8k+HC+vHHCX90BezqUBnyd
v+DaLxU7JsRxdr/rjW8UXAl+OpI3rGbMzpZf3no3odlYZtYmLZGnCs5mqH8DROGuOZeDf3Iio3ii
b2suydfxVlRTr21aJ1vGzagHEsc/ITj6YldVc6wjPBKdZxMNnYXgA2TWgvWQKB78kdEHcCU3dJdK
z9EkpeUx7DudyXbAbD+I4hfFSAKpLvqQgpiatHZhZ6K93UndIFK1ss8hsmhIFIOtnlUWwwKKifeh
rYQddm49puA2IEvdTDHSpdeUQAAKjp3N8Cl1tU99yPzFR/N5jER1lcksXgy0lWkxPYWGHR2G4Kny
Uu/4uMlIl9vGMn/KADKg3LR/xuxREQ6jnlsMWvGu0gtVcnkqSBl/E4mH7pRkKEj9V6sQwUtlB88Z
J8IxksHalcF8VguacWNGiwvP+xUlnLyaEECCUM9Y4zEA03bVMNl4QfarDnp97VUTFzJZnSFe6EeG
LO1eTYDSY9JmDw6af0NopxrK5msypuLefDMlnPykFK9cnY1TASlo0dRbWzPTZx1l/To3FCMbw1Zn
cDtLbRJyO0rIAr1sJvzuLBZG88QWRdvpQ5VspwSFYcz8Q/ebZKf/GGMNbC4Zllthac9Fyz2zc1aq
NYKzygn0KRMPyX0D6tMwvyZ1568NEvA2pV+nUBfo8pLztRgoaj27GHd4HOhhxaa1FGa9pGGT7BSG
W5YggyA1u0IupHJ6S7nvL3siwVZsRtyVFtbPurRIrjbiTRtb3lOB89xq0eqVvnHJi//h7syV41ba
LfsqHe3jRiaQmIx2akKNrGJxFB0ERR1hnmc8/V2o8zvX6Yh222FIIVEiWagc9rf32slXOy8Omr5s
7nkCeIZKTGynXXwqC9M5xDlCoYyK9lRpoVeMurhSwvrOj6Dcqpkj+GTImxHy7edMKNeY27Nd5cTW
ustttTE4EXt4dOsjjcFlOEJcryi3m1LttzbQsEQ/5ryz4Wruyui9DbJxH/rDRG2V1SOsRhcfAAKQ
rr4903pFCe/YZQTKf7tFvqE3NfuOWU0pI6s3JH6CS5m0A5ANI94R7GU1sqJiY46EOLRBGp8mIBWk
jg+gd/6RtsZXo2zLpyZg3bKV9L2qlptwdOfneuzzmz/+hYbZbvuQ2wWSz3SzQj++jgnNsHb+WYuy
OVLmXmHNE9ho6C3DI5u3ly4vdWAf3B90ZyWH3rwQOjIvlpv8wLdJD4UzaVeG/S8uHIE1cl39NA5E
uH3YF3X9wp7jrqYqs0+NvvWXBmaNlOa+d+/o3smLpv1Np7bwmBkubcxcdYYyOY8oI5dUpDhxgoin
LY7Cs5UY11gVxdWVdkah9du/v9F7ngss2SBSMexZKqe/xMCwquUDUCal+CFzOXuN9IGHRAb92WiX
8oZuKldDPdv7R+BCHzhB6Q03SkZFhUf+nNGU5ZyrnpGVHmjFeZjij25AyYMBfCsYWDUhXV/pCBQE
QFWNEqXvHzdFvgVcv7G2t5uW1zdmvXfMFoOtZXt6RAO5LSafOzri3RiPNzPgxhn4z3UoxytfASd0
Z9qlRPa3iV+MWzy/XsGLteZMIze4Q20KV6vvGb7ODmiBeawCae0okvoVLOuJbfs5JY/aM4l82Jf9
NO7xMWobjpH2vp+qLZfq5zQ3hgtzA82rBnhB1TJ2hD0t94OLZ0+VK4ZYnFhzjsVYYuJV2bE5IHY5
K438xVIryrG0KSDfWIhP7MOVbPBk2TlR+uZUmQCsmhLbHBBrbc33hCex7T2nQ5ALRvneF1zLquEH
ATOhMmAiND9kzlqWtQ1EDzu/obfGuRzkqRRzfOWevACAInPthCaziLwsCIuCR6lbU74i6Pco3Wis
e9MeplcVq/g5YMkKJug+wp5ehoZOlRJaBb4yue7L5XgGbQrA0xlxgaBRrDEiKSb63+sOXw4RGngK
+itpe3zS8SVTOvEaA5l3cMp/IOWpg8a5+CmHAIUQt0m0yPoyyCjaFpH9zmhZmDrnBOnaXWW26PaC
102r9HVdTmAhcXcA2Ioo8qSbKE2zU4+bjxRtaOKRXuKTERIhQ6xjEVTxrUfPWFsjUm/Txu2xxG7B
TNN6Kp022sxcuM61pX/41tcYWCAFJGm0wRmYV9TDimA+7gIy8yspQrULlf7WG8VvpVfDk09/RuY2
3J+5AJW+y/nDyu5zSCB5rL3c7Ep4Ytp2yKKXTB9AJHVWe5sL2jypii/MMF0/JnNJylu9pA9338qJ
V0+HPFZXunzSVXyyp9dOYUCnH8VlgUynK9g+DFqwykzH4Jt0/Y1eGHuNm9I5Vb817Lhe0AUbhhIV
22Znb5hgBusptcJTC/gA/lfiv2fwYpyQ9EguW8bE1TxsozpCDQlwMKezCjbNZJReniHBtsOpm/rh
9hpgVjqZYBGy+J2jU7XBzByzIddi29G+5PgGoxIwiAc9z96wSo8nV43DaWJSNDamcaSbqLpQXZN5
rjP/to0gPwndyE6PXxVmmZ+GRL4HVV3ufKOY6Sfgw+NX42yQDNUmtCQacW0NYdsiaNua+ARqCcRZ
17GNORHUhLEr7gPxISbJvMx5D/9sjF2xoguGvAI01NepDmrqQoix14GjVmMejpea8f0jXpYzXn2Z
4x+MWNdK+davhvtK6MpftMt0dyONypNN18CqHUDNW5p9MpIlVBAhBjbFfNH7dng24i9sieZLqxIP
/jZYMQFFOTsVZdNtgCjp66T9W0TZZ8jJ32P8gKqLe51NebZ3nG2PjMw4f2XRMQrGT6osWOZCZ9y4
jsElMou/H/6IMZiQp4eousxqCKhZ1nGXDzlCpuOUEKz619CN9bMWslIiQ313fCExXr0Vboq/sjXh
XJi8jWthLX6V9tQr9Z7J8Y49z90EcfFD72TmSV/bTDpgDrATF+UDLWpa0ruu6qCvTFwMnf5UMy46
uX52LiFxbIaSGK8qOHUbbUdcw6XYyzTeAnLvR45J1qZlyo16yu7Qwq14+GT7Wn+KysnYRYtxOdcc
sCxR2q5TSkHWJTm6Lf5uZ9dkqCfRAFuEemBmyeVrlzrVNnBYJXLhEzxnOrWO86ldJwu/jVYU3kqu
RFYcWnhpdRJvm6zrGe0V5nMUWSn+VPMQX/BA+m9GUzGMZ7VfuxaOlMhO0Ubz6RtreLUX5jHQNOuC
lMWxX9e2USP0Nye1/8kqfFHsm17G5CXrmgrXuxORukTTnU2qxPKp2GOsGsCc/kZ3Q3iu+r0xCLHX
st8EXQqvL6JriCC7IlnS7JvG2jbW4CVdbP8MNELVW1hQ3b3Q6ytgsnpTm1oKQAT9E7CERclQb2zC
xJWctHV5rfr2EgM9WWXFZ4akBqxPUZgiy3Kll3a7G3xueTamicnNq+3eTVtyLxbd7GPgjjj6svQy
5t3PGEt0ST850MDyVklGJJWdUMJFp/ZKtbSMtyXVn8wtiAjCBbMcV164oDxT0FAfS7P+FRjiSS+a
7NbS+2ZEQ3BpHHmbunBGqE39DQvhdAwDAvUiF8zDmD9x/1s8j8MTJVPiUM/N/ZEnaJV8xaJZHNqW
c5FS8QuIyX4/59Z7q+yUqzX19arQ/pgDO0UWJtUWLotL3GYgpsfUaW2l0jjnbfsd1FV7ivppMZCa
/waf/38FmVBKKP+vIJOnom7D/7X+rguM1v+z4vDfT/0PzMQ2/0uZukUk0TJtXbcWAsR/Kg4dygp1
aSkhpLKIUhpEsEm/tOH/+d+G9V8ksiUdpo4wdD6Nz2qK7vFHxn/xV6Xj6oZrCumaxv9LxSEYlP+J
qMDQSibPIJxH7p+4JKrn/wy92slYZXRCxPtImMqjJOfNdCau+zEyckn2LDbs8DmIse9nksewDSgP
LIVxz7sMPROZ8WhmjJOH3LqXGpaHudFzKs+0nBNtGa4GnqVb71OgXPY3qwt2QZDHL7hA4AtEQ3Zu
urL8MGqui8k6icT85Xfcw3J3qJ70Ni9PCSH4FSoZN5xI2s+VO8MfxS38YidQgfDgrCdJfYWja9Ou
1eGBmEUE5rFv6VAjlcKpsTJ35Uj+B27B+NO62iV0pMZXblEPlzO1nUeGU72chk9R1xu/icZfEVK4
VrXmtqzTlsGfVXxME1tIFVLSbqTk5lBd38bJWhw9U3npWhyUTeYwTirx76CkA4YSMnzjmLvBoOCl
2ZydyJg8TfPz5IeKIFn17dpuvmGO6kkGzLuHzhFbc+hxSGROvi2LVj4ZoB5dboFb2wo31Zz1yM5M
hZLp1JDBwymZvwtG0bDyjEPszq+FldHJa/b0d1nqHw1GJDkZdRCUfG1wFtog7zhQVT3gwzLc5/Nw
f/g2bP1loO4rgtm6Qzpvdppi6eVWEmMNfBen+BkoVX4LuvGTo/Swy2BjMYOIsbHUXbF3vWQI+l0z
kP1wZb4fx17e1Njf87rnwtzF48rKUmZkfAu6ddacFBMrK1FbaPm6rUW2Z/qmHxubvapTdfxODnuj
GHTdNKcGfF3JYl+qP7yPqn0Cco6yLEtcI46uG2pYX5tE85lvNCSAwubKJVdf26ZfHtwS21ptQtrj
TD6SySvbXeuGnhLMkSxX1IfH9SoAV8zRAVFZi6uOeTXJIo0F/CQH7S+Jvd+lJqb9FFTGs9BotfSN
g9Rz98w1pDyM/KMk6yLIJcIKjoZOkhuTUUo8MSIQ6MdA5C0nXz+ShQbNGVB32bex+X/Vi27EQJ9x
5dye/KSP9mGOE+sR/+MSL1yy96ASCb2495n6lYuDuoHJx8w2TapIerDaJxHxPJ6so+NzwRji6ego
P75FC2OsciB/GlxTaAfit2zh6zojDM6XgVNdRD4TvYbjtZrGWwwpfJNhpzxqPfEAlS3ZD8SWkNwk
p5LpnVYc7BnLbcHG5+oxkOM1xasT+0QC9Iy5kDFZ/c7uSqiN5B1eced0p7EOf5NFIoeCH5UeUgb/
TpxuwPDSGIq74XGjneb7EKGWVKV9s0WWQ4Revv1lBJUbDPJHonCbVjkt05nFduRzNYGhrbB4lAn6
On6JaEg+uIPUN7dYgnHJMfIN46IHzjslGQXFbDiOiGmveitg5y+kZ9dNjuvLMS+8dz7gj0WsXNLe
yXR+nvGYHoRt8nBH8Sn3y3DHkDvcouKkGxPWKwahpNzEMXTOTvTzSkwplzuMlQehWCbqorQ2Qzrq
T0bEETQGrRjX+RcDz2pTOEV8FNzuxzfNxZKgCA8Xeiw53tQOKM2Y1kyjPYZOtDBA5/ccMeZqq2JN
gbVY4yHoqRN3Px0X59CM6XYVm9kviS+0sKAPVI7GWD8mXyLsHYEHTFVZSy+5O473MpIwEO0Svwzm
L07CYbtWjrTXVk5kSWlZd22pNn9WibjqVZtfncF+nh/6fjEHLOAITJXrkwit7N+L3xnZ/RCU8Xsw
YGJ2stLZ5psCbsFhwty1QpqODogCzQb3vbtNa2SWKEQvjHQN4GCp/TbjYnjhInotUnOnQqO7WAJp
PoZqRG64LM5WbTzjsPoQMDufyVih5F1Lnv5tKCLxBF4Tj6NjL7TNfmlPnXUgXDUyV69A4ZEdUZX9
TWLafTf8yX9StTzWiUFIs/QHTIMaKmucjdgVNX03CdPdAS+EjsvwE7m8+IpNIoo2PQ6TMMBrWN0b
HoRGx3m5kjaijUQgEW33N47cbqcJNL/HQM/MKzYPHDT7LFHTqXKSzzSSL4wBtJPj40lM0uS1nn5I
nV67UHfeYk37zJZhAKrwhvaJEGfKAJY47PQ1cch5m2X2Mjms6iedqFcw9fxmmL5mkX9NFn+zz7Jw
x9TRPQQAdtZBAFWmiNpo7z7ABL5bP7vawVDGH4x07nsVVOZ+FsEN49Vi5HPCl3hK9PUwUYgqEvRd
FN08j7VLFhpE0g0GA6Xbn1Sjh/uoyj/90MRGlWBNLhNMAr3DVWictdjr/bLbWXWsexYt2Q0uYO4g
nbHOm2z0MPS7V8foUSvwbNs1HiCYsOLsViAcC/J3njNbxNPGbMaiJ4aNEzLiqhdP3KC56oL54ou4
P0WpFiNMWYzHKJa3OYLnXCuKNBTPUDAQXS5kf2x9SVrO1E2Pnbrc6KnmboZK/6tP03fWcZGe5En0
ufs+pcOdg9H3nIfIWhNKukqat6B3w2UY3jXnmfQJaK5vzAzDsdCGT0RMTXILtCgeWDdumVx0JU//
biT2FB9Ch8jFFNsMlpnI7uuGPbHrWp0zQCs3oGTxzyhO/m4KA3TWv/VKmM/4pOSBlJRx1hMj2sUV
O3XIxRQcRO7s67YDVCnD4rVYuK8uyu2202uDW8xU71MDpaxGwj0UWUBGOJmOwk+dPW93PO7Dj5Xe
U3/GujT6sddKamxxCMFASKE9tL17MiouWeSvj41J5SXkLJL94t62jKjK4KRkdKypHzugFAO2L7RT
P/rzjikEqZWmbJ4b1z+5LEDnAuVvHSZZ4jV1g3UlD49WJdp1XHJHpxvhH6KQnAq45a274blCYFvc
suM9EN1L22jmaw0+MW0BY+aSXgYHJCRGyfacxV8pjbkH+Lt/amHCcHT9dhsu3bwUaFxGaLar9uFy
JU2Re5OAE9Y7qe/xOq/wE2Zfg8IvqYt5XQ5UPFsYv56ilGe/KOt8H06j2PFK0x8X/HKgLrM0Fl2z
NVotOAxzLHE3upu+cLprj0UwdOLh7IOYpUnD5xZdm/QuO5VDxl9HQjaLf7p69HfFKKHdthRCKJUf
msGpb4amfQyYhSklfmltrXiJvccxIhGFtZ7lPc5yuRMV+egh6fLPvtp2DPxGbb5JM/mxY44dSgfI
rEr74nAuBPZQ1l44g6Cw3V+5eddCNVyVr76RoTovm3EOVRQcy7iB4Yn407b2yUnTXcUN5iyQaVSa
n+hB+wuCIDy3fsAkI5jZFOwImkzU0sjK1PbUynLTRT50E3opOK3F7S3jqDUirDBP7m6cWbNzxk+R
ZPw4rxDE031I3SguUlK02EfkLrWt90wn56Qls9hneMHXmN3N1diL9pQw5kU2jNYqBdY2OdObagBv
4Ux/hVgc/etINOPhGnJ2W+X1fMjLzl/PLe/5lq/I0rXXuDsy4a8/7arkX9jg+qyupcq3RjA8u3pU
MQ8+yi4u9iIhBc2AWBxNBNDlhF3FFkPGAXt9DaIYa1KPf02V7zDoVklnlgdad9g7gW4nErcrteuX
AvvCGIzjDefuuoOnfWhG6GEa3hsAkphjNQ7h9VAQfm8SsQvT/E+es+X6mhGdk5zRUTQxewpbWz21
Tt+x21mM+ycykCDwKq4Zmr1rnJmh0mIRaZL+41/9bTkM8fWuygJ/XN/SR47RcLkFULwXlGuSqe7Z
TsjxdCnTpVovX+zRD9aQ0+NdFabPSabiC39+TOFcbizGOox3GNVGJv4gJi8I0mqq1o9D2WAP4zkO
MTNT91ytSjRUsBrZV1y0lA3CsjlXXVwdsDXjSaRN4myi4ubciTC9T9gmrGrauhhH9t1ILNrqk21c
BfxXI+JfbTjMzxdwkmC33JqocMx+i+G+EDGeanSbxx9GvRPyZZWrmYyol/uUOLpmdg9cjfcuy3Fo
ifZQBBgIGMXhGuewvetMTCMRoO/9NLsHzeDg26FLCq3GFhJlxX7MeCorTdEZb+hMCJ1L7tYDYVqz
2VAfvXUmBxNG99XrnLBM7gEryyRGqsa/toMw1ECT36Rt8qN0wRvSKIlTliVvlQVcliuA0gHsECoc
sAm4LoXXbPcLCzc7pm5/0IMpXkdNC3e2lDH0vCr0cUfqPAIhHVdpEH/GCdklv3FStliWAV66bZO+
xzgtaWrWTfJNTo0hBmB/iLm3LYZhb9Ugl3Q9eELizF9lmX+6NSfgonf3AQfGDWG2YONPY3hS4/iS
Cav3ilY4XuobVPZwXCF9lNIFT0wj66LXeUmTRQm19KZtLW7hEXTzC3YAsJNYpWHjdxkbOKY0GFC1
Z2tajwl9+ng4IP0W0SldWBju8ljWOsOBweiPWZJcyqn8YPhg8fiBvnTIF5/KfPrVZNRCPNT+uPCt
nbMYk4cZ7ayKks/ORYbuXSvaJN0ME9ixLqau5UeTFhxe8WXEYcXBUY1QpHVVHWRl/pFOTck9nHQS
deBhQBppsOcpEo+rxthM+PR4kf41FkTg99Z+m71gK+Qn3su/BeeXbR/TCh8G/c9klrzcqYtBiJhV
y+VzHTaKby6rnH23GBvEMseOcFKshkkLdnVlw9NPcrDzCaO9IoTcOekOftnaQb0s872SbriJbGHv
k1LnYCetS8K0+KIpA9cXpxUV+WInVRcAuDB/CCkRBayKrT4EujdBCdtbnisbyjfAteLRo7/MV9W3
ZU4/GEVb7p3ELEb3UvZJtC7okrhUPv6hMWn2Nf5XVExjvEt9tHgNJyYQIFPonGYRLkE95vqMn87v
v7i58hdS0Ciz037QC20dSt1sb3Vxw8DksYu3V5/9iNk/UcSq5OeCaOV1gKhmpjEzljPQHbwXTbzA
cK0J+YhgdDdRM//jxDSijBWTG/BhayDlzjnVNflqBZZxjnBJeWiwRPK4m7J75PfQrw8Gevw1hZ5P
JX0QwvWhLcLJmkOdP42Frs5Y79MDabKmwk4F/V7aUMMx/jdbCaR/hdYKc8uP4YMq+PNJw/RwMolp
irbcEUPatFnov4ey8TpRJrsgJiIjDU47AFjMtTufZzfzIprFn7gRtF7npvqqTAOxdSKQMO3k1GvL
oDdCLlvgSILqTLXSm1W34xnuythPyX6e6tuUtdMpY+o8M8h8pR4ka0DE2aFrXrh3eHGbO7d2FPeH
JSt23xNqf1fCcqxDF/gFZ6KMRTWkmsaNk+qj8JGufZxsXTR7FZ7EbdEMrC810BCba2aWU9Whzc6z
zBoJU+arb7qlCqW4AWPayWVuCh+Gfi+2g4MkPlN3ivxlru1hYODPoZpkl5SIVLbSYLAM0WGSl47r
8CVKhs+01Zr3ypkRDPLfraZFLyqNPh/zaIwqX48dK06zlQ/Gaivxyu+KWXvrEWKoyatfwoT1xaiN
S6LPAjocA1wWOf2weF2D8tkI2vQ9NIwQ/P9mMFy+t3pi3s0EDx6ifh2EYvZIeZ9X8JCj3Aty91ZB
OaUr5evM+IeLiKCQgIeavfrpMSUeNUNwa1bRwY2H1jNCuzpEk2ePnPeCQcKT91uTQjKOc9QvozXJ
4K8129MtTSlQNeC4Yi6+6BMGd+aXQPM3ThujHWFX3DljijalipOZx39jVYsLBSNbMwsrppaAoGIg
UQRzdESMRoRP1la5nXOoRoAeFp3ffuVl4aAdGnCbp4hM2jpI3HYXjJV9yYtC21dO91JAM/Pw54hD
D2/Q1I3c60OGnCSlig1z7uiCL06nxyGhW3oiuuWOJGaJzq4qdSjNofmUsHaVRNUEzzJfVTaGe/JD
HPEbfFeF5l5E8ccZW28kvrmuF/xkKNxfocZPy0GfweWCFEBhW31rcFKIOYlWRsdthpPNcKu+HLWk
jo262tSgYZTvF2fGLCYefijxjfgI+9b4CrRP36ejLjLMoyst/2DpdnCKnfTINzNcrUYdEHJrT8UO
fRkR6zy7uLbBjY0Yk4lnLWa4UkZMyEmbHOJ0QM01nOQl7yrPnXMMymY5bnufZ7ZYxFpjaO5mVCNm
On3KmTa0t3OsEyVXOYuFyN8xi48WGK3YtH50IxyOPTnJq1IFauTwGkE+uqrhEKChn132ZV0O/t5s
KC1pLGbStgtNcLa0jIv4iAPKwSyHcI6Kldv8J9C+j0vmfR0MybjWgkDbAxYm8ddNwS5PiLSUPQkL
vW0w5pXQOx6KRT8D/c8GO/O0qKBJBwvLtg80jEI13QllVLiezVt9xtWDCBTeCm26Fwa3cQounjrq
Od7pNp4P7M9Pg3J+erNwaaCU7guusXUwok046jZY9OVKSUYcyTlmgmgdtE6ALXRwQIWYWB4R7SFI
PhrsnLCQABFl6AzP6CPrYsQPOMxjRjbOotWcaSLWVWNPG85GY0BwnOQUrDQjgxBNrsMZ9F86qjmO
fWvbpW30YdF4gWPrvTJ/+p5OFRQOZ9ML8ddK3BjJEvnDCTg5YzA62BaNbkVZPT1G20h36TMcnxeL
KSleqWA8pJN64qgTkPxPqCGh9G4VYgM5+6kGPrOAcbg4/g+9prvrrmNiS0AILZg0nN+TGtX6VU1L
JOcj9oqYcA8UvuZ3XxLNHUp6gRiK3caMSnAHX56jYVyek8CLIOix44AKojcMkQEYQzvaE91+TLFT
9iMLhGMV2IMXB/YT/tDm2NfrsYOjR+6TOWx61xjeG4k7HuXyAQNchDSYAcDT7b48tpGJrS7tdq3v
f2nVqAF1ZZnsYCNwuGd0V6O4Ej1+0fJYHEFw7rGyYTFesBJNL66cQIwd+dPuaDcKA1xHiVHTaAXB
82prga1HNO9CqtyABUWLJWC2umsXcKoeQwebKCQFA6vlaBTDsQuC4TjiL3T4saHd4hK06/DGtWJT
4xT3jEw9icA1dyK2nsgnJd4wV8/K17nwYv5caVlQbB9fJ7HVme+XBJ6RYg0QOCM0t3izO2IeCocX
/FJAMc6450jN4lroJr5QIr2BMML1T8uivRR9V8d4mgePvqFDVc3N8fEh4LieFMxH8aRyiIT+uc2C
bV+2/s7sk4+iTv+URRGxFgXn7IHbiLg6Gmb6lzLnedvBd+Ja7NjoNDkF70TXVuT1vIGC2NFks2Zw
VGiYPWv31+x/PuAgOqVne9D68Dbs5mgvH4KEZtggnPQNVV7lUWhEEJDA/tOk+4B2IPm2eKpn3isu
TgFlFonnd/050WNAZaM+bItw+N2Gbr0L9OQFFwhAqQA6/zQtcwlVHJRw1mQqYGkEPTdCKXmlc0rM
phr7eJRD4qF0xOqsI+pgsaNDuj7OWXaenNHwOOoaI0HLfKISqndICSV4XMBr7bTc/Y3n7g9AUI/R
8escp/9QWLYTDOkZ3jDIYJe0eFaWdEJzlEYQ4o8W79QW9UddwaOf+ukL3lsP2GPDKTD1YMndmtGR
h6kEYe7oeKRCZtmTGLuVH4zUl05wT6r8TRgLNUcI8hokh4/OCGqxYwsszMsDp2KpONvREXoqhg6M
HahEPDhYPllT33vV62/FTJ4hTOw9qbjwYFd2R/S88AmmTG9uahibx4xkbgoyyvnyfz3BmJzEk0YC
7xcwJqI/nD5Mu9GOpTRfQzC3O6HZxlHk07tOCnIropYxP/xlxhiBl2gDa3YXqM/JAmAnxTGQPg5O
qIJwwPKJGjHGJ9xlLGetQlK2TQbHUJpjtu0KcBY4HqeFQzcsH6amhLtmivu/z6U+tqygxsIjt95U
1F/qyX7N3D9m+15H4Z2oAPbHrvq2XTmgXLjdKsel7mTCXM9d8ncU04Zc70Q+iKy65gprRYPGAVlY
WzVNawG7gzgH9dDYk/rVj5CGryGQeQRHXmMrb+1lM6ZorlhKdvQYMC0a4g7vx8b64ZjiWgasI+Bu
kabONKDeURxxpGBQ0ZT77ejll4h63rz5qU84AFsvY3ObiZUxjmYpAIK4Q2741PLyo/lxwqdMWh0t
eWfRkIfru+VSrb/VonnBw3GE/bbyp/5eYnvP9JEOpJArEVqQ1XUbIYmEV5n7ltThFlTGG2X2/ZFa
he1gxMneXCB+lEdhMAEklY1PQVUZhK4WRl6Iw2eycoVI1zERwsuWzShkVbUgUL2RIfPaAsSxcs5D
y3WwkpBnzKl4Jtoh1zqTpGxj4nHbcGEVqyzZQa4M0O4AKhZRcMdxjBqRL3kj4J5L8eXMFj5FL0QG
J44vAYQtth3a5eZNaPSMjmdXLJKGgEtIQSX1qtCExj+xyQAw35chpYp1jWSgEebwQ3i1k5HhA1H7
sDZdL+BCJK122BsTxdakdemFYu15FLGLWB27qhw9kzzZ3taMdaCnOyt2IbMP7NtlhTmcZ+1PFuIe
04OZMzOmPC75SF/oA2vNgnI0u9QlWPYnB2KQtn51dRYeX/egbo2m3Ad1AFJjYQmm/vSLyQRXjNiJ
1uYU8N5YYLjMUAKScAsMLCMo7pZVtpsnce4xV46cJ9HwOkHfXnGcTdqMSAYHu9FW+LfG8SOTbr8z
nOm9XD4NqA0bXsWr02jPnBBo0kj9q2D9eWx3jw/lsrarKMY1ajq3SoSnER7hVveLZlWrsjrSwEXI
yWSJ9Q0OxEUIVFYFW9a6iruKzr0w7XEsE+/lq618fu5hACMBw/YV1wKGJp9DX9EFT0LwT7jBsVTd
tWxnml8S3uhJMX07xGWDiDlaS7HYv7v08pU/fjWk331EiMFuiAqNhfbJALNYizx7H5+NHFcmOLOy
XDxTHHxLjjPIs3BB9byh67Jel4oUdmbf2a8WxF91d4tYEbAK4KeJjiGAlBHKmX1xRzmu+7j/0O3s
uwswkcLun9dayvE302GsStf47S6nE3PrGizPRs5QzVHuRuN4CgteOkff7vNDTfer0qXhdXJ4N032
DJbzYjX7CXo8fsdVTbJulZWV2qaOQzFaCvw4dX22rnSiEJh6umMq9b+VMg+KdswV1kXvsW8jYHUH
rfk2hPaqohHDF08Kjr5TENBmKtW9wYfj2Y3tY05NZtQypgjkyq4d5YEeval0qTOcLC1PGdX71McB
j3f9lLTjyUAROikRbiejVnejpm82Ln2WYms880q2GAGGV8CIV062z9zWnA15mnqbuRZ9ElH+15Qs
ENyVN65QZI7m9MPhnVR1JYDzfrqAqNxjkBedfpibyV7nA43fVtDnWyX+odiO01MBzIeVzveiHjGP
Rr6XmivgKnGa+ooiWvsRV5aG8hesoSs3Lcfj0AHhSCtWwUWYM+yCEMprteQp8zB8Zp3wkRWRMQBd
pA7KdilZGWXQQEYd/G2TKIJ3VKMi3ma3IhOCN7Dm1Uble2bSpPtAEiZBsVNrXdN2XWaKAyFj4pwN
ckHm/IpSJzkIudTbT9eekcipjhzUBBw3XTRc2wATAAeTtO6+/Tj/LXiJF4j1tDYlfEz8G8Zq6Kuv
3NK/tHidGlR3iZKeARH/JjTenwv8+FQQaMNhNBeWqKQGIudmDRQghEGEmW84cOOR7JIr7KmQtSND
x/HNbNdNgD5QXtFvODm/uwR19rL7I6S2b6TuH4wSL0xFItOV5i2O+eG1dlJ7MrPjFW7nV5uB7R5E
054clTwO5j9+saA1AYCa3CXXtYWv0i3+/jd357EdO5Ju51fR6rHQggsYLfUdpDdMZjLpOcGiOwh4
jwDw9PrAalXfrturWppqwiJZhyaTyEDEv/f+Nqjl9MXHLlo2GT2OMnnztxXpg2XMDnKnbLJwkyW+
/RI3Ytw0ZKjGBdP74BhBXFw49LTQFVrurcag/M3X6ftxGJARFoQaQ4kfAijMAB+eLoSCgVCm88RF
sCTnOy4kdkvORxgDwngFSsLhTpedKQgJd2Z7hUDCI6/z5ZhEbPDgt89TZz18t9iwznLKJ6kJf6Xz
AQUARCPDcZu2Hgtu0DFqJEy20UI1R072vnDmbDk8+mBUIZOm+5oUPbTIaVziZGhuQQ9cQrehmGiG
JRtfjO/FxcMDyVHq1E4kUfsQyoGKGNd1DUP3ND0bHLBJ6jmE+MItCxQ5yKIkhmljuugIGupfQU1z
HsE8wC8+JT+IX+U2oBspYDDEasUuRYdXO508qBeB7/Zw7sbjMMD0td1xodV1A1QN15ZlYxsz7WJF
bXJOu4VDs7Bw251pud/9aVoPEfO/OqMqk2CjgUs9RiyfVnS/IqCRCLffzPrBcq16D6cNegMNwrN+
hfMH9we12E4G+0S9FHCZnCS/w1zhbYDD0Q4JWi/KvF0C75upA3w4TN++IHeBKsMxvkN0bKntM0l9
akluHwd9Pq3h0KGcKHbT8OjoxYsLUiNzOn/BKuhWPQJJFEtOHTC1C5KKa81GbGqS7MNX9Uh8hl+M
zHu2qMbxxswBk0RNVcFWMb885sGVftRI7axDmTykZWXA3RNLq9I43/VJsyAwtYPoAivOXmEHq6lu
l8s4Jhyah9Uc5uQmraf4/qNpTXRrlUbduLdTfEBUuayFpmbmR77E8nxHYTttWVH/4RKHm9q6XzLm
X5UlyLWz41m0cVvIRswdl6nf7fVabjx7qA8F0RyHePcO1zMQztTcxEQ5wxgqQmqD5R4SnrvQUFdS
if5ScnWA4zogjKbLKii3sNWNLXCrvRj0conPMlmFrjkSxjY+kX6tpVO61qqJaSebgHPpcZythisn
nPogommJx4TstDe9VRHZp2KmBaTx8OIUp9Cn6twt7Y9UWRWJKFffdBGv86zoXzH/ZLNGB74j9Y8I
wdo2rbO1x5dsUm+41vnQsdMbsCHN30U5ur2pyHhXNi6ntqDwm1bX2NLKOyfLL3Ha+gf0G7gdwfir
0OWwgztFPtLPFxwhKP1OmpVlSm68CRFRM5TnRFWLIGjtXYc9L0t7KFKesSBnSTk2V2tZlWqlawVC
M7rFKqS2rWaQsihVtg618LU27/I2nx7LbDtxRdmKrbUyTWODQ75cNi73IpHpzHpdpdN24N/gG7NW
aOJkgmAI9bnzkkPoWHpNh9FluA+zmMO9MOVyIMG/1LP5amhcVHhgZwKaV61aIKd6/NA5xrOHfAQ6
kPkKNlFw9WRw4kdanacNFg2O6VwfmMis5s6SnjwiU50IrBq02tDr7JvGEfTEs/SLYNW1LpykISJ5
RS9NJuRunuK3jYMxpgutZcz+n56I1WSgGGUjSbzBlskaX9aFPo1z4JLgNQwuGw9w/wyj0TYV6YGs
VvK2LsfX+Ja+108r5eU6lvlj2VaovL3/FsHo2UgfAr5MR2xwxjyGzI4pJQ7rnCQDxUYFBaHwXLtD
aFEcVB1bpPjI5L7sI4Wxn4+eiE/DarBMCP8hc05dtAeVz6/EgT00ax9htShkilTpXd8eS+fRc912
r88793/grX/70OXg5IwkUERUFgdtrBKGHOlCZRm4QmuePf28MX5/7//2c1mM7txy8Jz8lBpSj8Ft
UPT5oY8hTugD58zR6QiQ1N69zpEwIa2M26jdBnWiDnHcwiCa35O/v/fz4b/63M8/+cdX/Kt/YtsD
h4UIClpjk2OyomoO+dbyTF7DW4cGWW29IEUHsXlaaQ3jGWAJ61zWj7ayv8j21OcojtQ6cMhl2pV3
zEkwE0bR842NHXnp8K/sHptpSx6PvRIeovLgmT0DwRHZtWuZFqo+vuHK27LE0k5PDnjZ+XI4q7lL
UWY2hKcRurnZolQy5hBItQu7i44h/5+idDrRjXbZTaR96uDtzUiIrtrpL9bMYVnoLHNdQ0e3U4HV
hUSyMI33MKbgdAyacJWTqdKMmFXSctlCkR6gRexQBOarx9KxD5xVPlhv5DEuYxjQ+MERfhaxtU59
mKVjHIEfrIwWEdRxmQuNxEITea792GJmaGF+7HEUmY5HOoQdJVDxpy77pTd+dq+MV/JV3+SG5GrS
g8ewgruWWAQam7Y8QGMBnzzgq5lq017W3jYpO7AqipO9GoqvaYxP7F24DerNE35o5tITS8Hopbds
F8jmYbyUBt29UOyuGbCgXrviIrJWPKhHVTtbTunRHPOpySpFnw0DikU80q8y+H22M2vvIdeouG0V
wXOji4gwWv3ZmrJXr1P3Q8bGgTpOdjyZn+LpsRm2hOGRInVrSw+COFhz/rqfo4x24T2QKe/Y83Ki
G7KBWqLEHVZQ7rzNUNe3addph8p3u2XQkbkP2q9K8MJtK75h0dA/VczRj/EOKtCictv6WJCpRKte
sGh29ZpIegQIKpHE/XyiUUN2RznavfS9Bnnd7Fd1T6pHMwb34BCNWXhjVq0b0Nn7GLkliRinKj/d
JqyC/HbM0ukT3vo1DCzfN/e08qbHETR5m2RqZ89nvL4owZf15HdCSnDWfsFzYYSZebTd6ZmD4syb
Mtahr+SuDIielAmeb4phfh6/UZ8tx2WEMui3qOVUXY8OJ+/s2aXJQwzWJVb43uQTodnk6OnAtAPk
RXz44kpuBDMA46efb0TPuUUIlEENI2fpaJuWmUEva2eHb2NcgAOFEOPC/alHj6oNzdxmg6+gd/Qg
A0axtYQ+IlpRiggBLAF/b6W3cR4fiqzj5/bM9MeFG7rOUgPP5FYaFw77YTyunP4Tf8Mm77WWnAVt
t8GdquDRl2zf0pnVGZ08YTy3gyBn7QfvTWncWLGzbVP3dcrTl6Hu8TQOFEaq4NWijAMVO+7ue0su
9EmXh05mnGqQzGzLxvJM00HTBS9G1ekb14oZ7kfja1KWI4o/86g+pnQ0iGmh8HSp3xei+iafBvgq
ia8dRoaFXjnLWKVbldjRNZcoW92UPrkw1+mDZb/O8QHeMQUho/Dic5bEO10L5EYrbHkCpeLvh5yu
Dz9j6qLsm2LwtR0oFRTHGlgrQQc83vJsdAbHmXfHTJObnBYb/EVj5V4HRjkhimOJqWPTjPIunU9R
yi0KJlP4FjyUB3THeIWg9uClzDlSMlbLZlYditL/iEkf4Obq8rXhpePBnC+/VjCq9xue9jCHBIO8
fJQmJVYhrL+lzo50GbDP2AZ5cwvkDt2qjJ/jsrTI4tHzQJqiOkxuy10sG8OJ1c9k/TOcbBmH+IBB
XilG4WsqR2A5z5klFYuQ5Z+7rOzVa+9Hw8HqBvXbG39mvMMDDdcUe51yg6oMAyXCg+C3Sat9ngLV
CVpTR0Yo73pD0NqLoPHzpisxqAidOFjvBU8DBKkFuQPKbgQ9WlY/fGU6tdCej9W56qYjW6Yime8g
SQtTJnzIMzaKJCfIIzOwPjidzthpfjMVPSPCFmWxa6L8YJjR01Tyb7Om567mmN0RMAuHnvoLCnfO
cJWvwQHAwWpe0xzd/OV7cLRUZD/Z9UDozkXQriw0z74+efibXiEDEdzGaAbM+LmeFezCo+xPVwlk
Z03ue6/Uz32D+93tbIaBkfaEXzGbwHphMm6XNKEpThd0ycEZarhrUshNpX2xLD1qIBjHyeOk/RqZ
13OSsI9OEzlnv0XSziej/vbKdQ6Qrw+XoNa4q1gvqkMo1nXMWEJ50Tmxqxvm5+kWR0bOvqw7Zfz2
tZ8X18AVH0Nj3Yc0ur5qRXH0XTV8ZxaAtQvUdPlaZ2jakyYiFJwSd7IXNytUuydT0go7CQXfjAn+
SGRgItG+9M0yejE7/9VSov4am2cXoBoYKBA3tsNpSYmVnVu/AhczalyEkMNqL14HvcnZMMewZZFF
WRkylMy8g28ahPBR0y8gR2yAYTHlJ2pqMfXBBr53Zwu4X9TeG4S+tmwurS6uThV1FD2Eyb7xoJln
1SMzKoSrdE4LZNMGZ9y7iC/2EMmHvDYYo0eUZCLq88pgZXOr+N1M6/AoAtyUbWtBOWoYIYgQU0lS
FPdQgQg+6A3+4oZKe6e6Kmyjtm/1n17rgUNA730oZXmI2dkCYrs6Y9feBMa0rkaDso0IXEMvMXaN
VQkkXqdweODv6Ei33IceM1hz/PbBx+ZhvC0SZf8yK7mHji53HN6dTaR4ovzOEufOM4w9S2G3tXFY
3JP54pxLpulbhDtj0srdxA53RYNNdwylIDHTGZdaYNUeamRF13FuzK7YwiKrTr20pkvndHJL/w8j
YMZtJ8/R71rs0tiXm/wUVgnqaswwta91KETUyr428GM3UWK6B3eWKX7eZJwJD8mzkm15ypO4PGV1
5Ky9kunqbx8yyN8CfIKSzl4FXKa6eK18kSMZr8xD4elK8xp7AZw8f4ZbVVG5TrVqjolAGACmsgw0
4bLeDclaDAALk8Bp9wAJX1x3Sm5CMT/nJZMbO6FJtUq0R9FRTcwcIF+38pfhkqO3nPEJOajnjDrh
h7RxSwvk4C5AbmLLWoLvSTC5ptOhkSK47fEDWKk6YDhNLt69chIsRPQELL2iwyDhDykoKWPdKOyY
hDfYEps2s6SS0AyQjYb8bO6tvYCS7z+v8xP/XKfKptSwBXlGk9igCcnF/ENzbAe+LAL6HO8cGMUw
rRrz1LfEZs3Wv+PpgjyeRHPjBRQb5jZrB7ged3GU/yknlMJWCjN7OkYpjpb4qSf3yn0+NQ9REsHZ
VoLKJ8+htEqV1t+jUFYKXrqo3XQVlg20iSg+jGzhcQykzkOb0pkT+h24N6CHxwJ0M4MEfVozT5I7
swxef2AUjV/Fe7OzzlRFQD35/Y2X5c0uDbuH0KjQtWz2ST0OOFrPnQl9rSkBOxjXzvWDf/M02vTV
/6dOxJ+n0bOM+dl0PYun8g+diEoSiJhMqICtcr/KPjReuzrul+DnvAWhG4cJRx+9TC/l2OD5cVML
KtRgXXE7gr9N02Lf2al1RX+FyWFPGzwLBFjsjPgLw+57XriEcTr3QR8bjUqEeoG/JLzAYnHA8qbN
unCcz9SoaUM2InlHnTg1YVK+pTWFmP0wZU9GNOQru4CQzBINjc9pglvX6EDPjdURS+ilNcnp2U21
b9Gd2Z81xpNno5//+eVmEbv94/PkU0crdNMhJuu6f+wht7qgkPgCdp0JrSDP+rUTNNtSFTzcGOh/
NogY1hTR5V7Hyir7Tcw1sFVWF+0ZD98Gua/fSBQKd0xrqDDMrmPRVjsRCn+doTcuv0SZhWdvXQ3T
SPFsdDvoEKaDBC8j3NJXLY77e03ZRzw8f/7Y+Ln/8sE5PEAHu7Bh/6FHNR9Jseb9hO0dRsceeynj
040qrOhNlg0RyLCoeCnxh0C9sjdW1QyLknKND6+CL9IXbIKpxtvZsUjX1L6BjGjifkFkSn+sfaFW
bp0x6uaygmhbYF5BsT2HQA//03uJkLeuabW3Izj4hWYm7WfPEunoY/7stEG98baYf4YDqVzjdqIJ
bxWGuvsalNk+s1Hj8gEgcRu/RmYfPbK76bYpCZid7XYmYCsYOHiRMGKq0cGirj0z9XHuiUokiy6O
7HXNmWNZgJ5dVugmO0Ace8cCj+wZR1Neas+cFuBnvHtuevScoBCoKoWZ6DvylsMsC0JAlrKOqRVp
qvy5b5z+u0fsCuz2rejGEY87VlBTXFtgqN+JK6qFIVr7vmSWvy2zIadne+CvbBAkzSrsfC61ti/V
UJyNehLfLK07pp/B0XEGArV0by7azgsfAG6n684Qzi0xOxIXsBwJXUbcJ5hByg337XozaURU1AaS
cPNK7A3jeLPntUt+V/ntjRmTcrF7bkeqLl9yl4o7H5MCXiz7EEtBgY1Vj1vRYsXsY5OWvKK11inb
DBkUxuufX4XWf12JhOsawrV8E8Cs8cdXGAIPbdNkcnc/RFkd67LFaPPk9s9pb14iysmwRNbOmmGi
eUyNBGJElIQ7LPSc+D3VgmJDc4x08yMTzHlttLstldR3nj4KlN5xhLlMvMNsSAp0s6t+ar2F2zYZ
cHhmkPRqrC1Ikss2kK8Y2zBtMB1d2tl00lv+ZeopscvQKv/Nw57vU6hGYZHvv/72l3kBxk1B6s2x
bBeOtPGHhUUTlTZ1piuhKhXnKBnNszlGITgEqg9D0R2z3Mx2eZg/FKaPTb7XuwdONGdNwcgY66a7
NDYZy941UX9EeNKC1JmHlRY2GTLLZY/7O8x6nIOzEXIa3g3SfwtLIwEYxvEjL6Jy5aOJgXi7dSx5
MAuxYxydbNIhQJ92K7FKzUxsKrGFmsqRFznr3zwFPOB/8Rw4tvABxhtMH425Efvz/Roh9f3tL8Z/
p/CgJBFcyV1vlv15TEPvBEwWvcx8gR/e3k2hIwFARZ+ujXfDjspnBSewdsNh47g6AzlaNF/T5Nz2
xn06JriYM9N6yNzQBvqUMveNhqOo6v7Zj14DbAqXXvUf1aDrO7OCZxprtv5kxRTTtA6vtCYmrzIW
59YKsO8jY8sifcoR3s5TVD9rwPKXEczxQ6PV3b3vHoIgh3LCRGhVZUO567rikpa6OtdIyDcgYN48
vaHcBNteU464w4Xz1IyxOLembZ9ZL19SO9JXjmlwmbZRe8U/ZN3AGrg1q05wNMyIhyjt1JEqWk6h
LdaRmuD6IdWs2tE8/XhLWLP3TcqRv9cHAHwUOV9LYVy9jr6frqqvltV6NwOGqGvGYRBCLo5j/JJb
tNajBvSGeV0ega4SpCkmb9tN/rHVK6QCpUcsed6dMMCza06rL2Ub2mulYUglphiWNg50UCU3pmio
+cCLtx6wlm2Yf3y5o6+vSVMnCyJg+VJ1aXBJM+PMxCHdxj1lCaWHk7jJwxpWC8F53ciq1eC5mO8M
LdlEZpJf9KjbYTnFvhdxLg8mht3CCJPFJFV8xNPdQMZlaC6kF6yNyjC3wFZZCp7YXLH/S5noaZLg
c/MhjJLJ10Q/czj1r7prUXIoMaGQjGTv1xFwLHNICn3MuaGe5K8qNS/4Nk8Glq2zAju7skmYehhz
FhXHrkudwv9yXLpWhpGBSzQaCdI6XPnMxW0xRvoDOfPiLpVDtFQOXykDh7365D3hFFtYLuc+HKYO
7T4jAk8ZaI9/vrIY5j/3Xf8sLa7p2o7h2Ybt+PYftsjS0BgM9ZRJoqYCF0U7OgN5DJY4us3FONlf
PYfoa17GwWo0aI0roRUelDTe+tylqnFgcKfFcCUK3x8ujWbKfedzW8uk/yB8L9rVIAs2vasgElrO
c5vry6Ecs5MoRHNuRw3rXtVTsS7T9tYPtKUvvIID3mWQiaTveozu2JCSrTBMdx3luH4DxHlPN2O6
PUEPZW3P14WMUwY3T7kLWcnJoR932dPNsVJEpU/CzpDNC8NAGS7ekc2ZVHvFqZOUBdO2pUEuMtxb
M20riqcjuokVMKzRILqdje1zpkz3oujZtUibzTm9TSYPmdY1n+7Y7CMKCDFaXkzzg/FFv9MK1PIC
wCybiFuXHS53EqV2wEPwnzjxSrEgryn2anBKOgJdKph2lhNe2jzGcsMRDGkOIGwKBP0nBy/gUjmM
9ajkmnYZExs6X5T/RIz2lIwVdAr7Lp/wXLHxtg5S+MQBW7faEZ8H7hX6NOIQw15QlmCdk5ytOcYk
WgPU0tBKNhsEveoUZ4wimnR08lDfYGOfTW2zEwJzNX4X8RCTvGHy5WW0KOPFjJNi2vkeCOoIP8gE
tmJth4TxcEnGYZx9+gnGAHhVC6MOzKPpklX8uWL/P6bzzMel//Ef/+tz+J/hd7F6b9//23fOEj3e
vmfff/vLb3Se1XtStH9k88xf+Hc2jw9lx4Gi45qGbQnBC/V3No+h23/VbcfzdVN4Lv/hxvh3No/t
/xViI3QQmwGcLnSXF/ff2Ty2+Cv+KBg6fBlnOjb0/y9sHujY7j/dnm26hGzLJTfEbyhYSqw/bFFs
38NhMrjmDWjMVC8PP2/wzltslqyJ1cU1t+bscNTmKj9I35wf/vHxzydbPWRsi71z1eABPow1ztel
qA/0uhl7LIc0caf1vDSpce5X6+ggx61NnZlr0G5ZJ7MKIzV8Vgwwf94o5cFriaze38+lc7PcGNbs
vnc/sLKfjwUVhNZQyW0XZuG+4qSOCfKa98igk8yeUpJIcrSuepjqu7y/HUpjwmUWrR1WiH3QnxMs
jqs8RtAmZP9IZdBDpqvuRqkMMKK59uEEIYUm5SYG5cOoCcdqaHt3ClgHrHisgFCJFwk3YGiW4AD5
67GdsHetYWSrcKQfgdL2Hv22+rRYW1DE3AvtVS+gGq5NFd6NevucispdmYIbv5XGaxAHEIQz0mFa
FNGpLIKbKqcFqY38X85AU05GyAicBZ9Aoc/L9gTIY+Vl6mS3Qltrk3imMeGM2enO4GwnSielBTi7
y0v6Ykw6WCb96iDlbzxypz4V2JZtwqmAFUeiBJcz37CVzTPbCPyMmIjA8mGzyZpFoub8UOiP4INK
IiGC9Bk1czYI3GuBNWDJcaHmqLWwY+tGtvlbOdsEEJ+zJS31AbeA6Sij+rX0vAdC7fdGVV+8xn0k
Y/bUeG5F1Cfe+ZkDningeWcJcqs7k2Y5DcdDYvfLaSiPisV9JcPqq2pxyxRW/jWTAyHUovwEa7Ke
TAjUp1I4fa2AWf/s6U62El8mRtND0AiyBdFm0MqNpUeQ/DhmJa6zr3XmWY0h0S1zAWvern6ZJgcl
CtCmreyQG8M73zXPaWt8i5S/Vlo+ZD3uojYHYSal+IUyTm+uc4zbEKXFnWfqqmTp5kGTIVr5nGUW
o9tx4dXyLQKMuHDdYtzUJt0GbkFsJXWXSvkfJZT/Va3qc56/KJ0eFR+JYWlwPSxgXNwbzwwjK2xs
mY8C4Gz0PrixBn8zX0+lDt9O9xAMx2aB/UHSfpVeonSfK42qR5tRPwZn1zmbPdQOaxKcNCJMVTME
nhju12QMt/TqECdoY0avug4ChxRExxS/NzK4uyMxWT15AvT4bOX+bQugf9npc02IJlBEQQhopfll
t/pFIwXSGmhWiUGG14t3grp4CDCy4IJA3y8hfynnqysaQss0h2t9gMmhTu89nfkS5Wp7fxrOlscY
tlBFtTKtiOifWlaVAwanAdPuBrhf0uBWpNUuIzVU+bQ0dMmOegrkoJFzhRlRktc+KIo9MYBkazvn
SnZMyq0gcT2VbcioYJk52DnSArhUSyV8fa96jz+yi55PYEWN7D64+a66xMFaL8K7drCOgPWPknkq
T6qeMzH3EpK1aTn+4ge8ZpF90WTVLpI6+iDytgfEjpRZ3wdO/MH7EeMJZ+dp5MWGmN93T6lEsrGC
+CaqQk7cq77bqr7Aej0/nkaA5bNMRu6WTaCLnpxqKQSglBFkCLnfc2OAAAirX3GrcaC7JV3+0Nb6
1Q+RaluD1zSVVJdOnlImmpjmmjvHip6UTZCnwURTtd1eacpZ6IW6mPl4pQMLi5TL5RW/9Rb0DvIB
vxoPRO4EhGgRasPRSfV7P+ZiNgUuJs4s37q4DfyR0LN3pin8OzAGg7iqujJWoJUpbx+Mgu4be8RI
RWIOshFGRm/iliK74L6X/WdjFVe97N+Gkl/SmvJbm97pZUtUjEe+8lybZrN8r2Lm226XvWtD/Wgo
a9Wb9mNBCKCxJ29JeKYyiOP1qX4NuAm4oCYgXjwoBTE8in8NME5potloZtkSveFu0qLVLPE5wwFb
uWnXLgxcCzGEALO4ZUtNhkHMadf8Uefbm54br/UAW0xikRPMnHUddNuKjt5PJ2at6NjreuJzGu1h
TZyJbxIhLqFdrgXFJVgUcm/RTvYtuKBjmOZzePM5iPRvd0bjFjbzm4n2Fmm7N4HZb3xgre4IVaan
eSUKIFvp9dqevVimKNl04rCmwF2qja6HV33e1WXtDS2FQ5Jd7CwgKerio+tKsa47n2w+3tuWltA0
v0v79BsLCA4KjGV+P7x71qCvvAFwfmUso/nVNdPmIVDNqTj5PdEp3CuK4AMGJvhja7bkmIS1N6dh
dJw0PoN1nCqh6ldJQh8k+5VbLw8++5ziIIhZHuLdR2uGT8MQXUOP+VsfYwCCFrUD+kkYwtVf8qAl
/2XRbKN5436ooPy7oO/Mqr4ZtOQySrYTigIXl0U+14KVdNRWF9PV4ExFdLbfYbLDTTvwfRP7pOcQ
BOKWRFjs7EplMNNwn9EGJCDpbo9yZ2wbALmAVUcCr+ZrqJjDgFH4yKz6joQCkcgY1fsll9QyjsO3
P7RrDWM7pr1Hgjr3+YC3gBDva4wjZjt56tBMFjE/sv8Fmd0qHOW8NOxbf2c0Hv61obizCvNqT/II
SEsujGxhUSu68WvnQvIUjz3/yMsffCIcqDLvtjLz2aH5VE5ciDr+ZgwGx0bTu5UrStY7wmEcU6pt
kdMEkU0ci3PBdQO7FHt3C1N1miR9G9WLoOQKtwqfR1cgbg+Y6oYtxVIVOnc3rhDLrrdhTndiaR9w
FB56h18YY+ajP2THGrc5f/HXyKDHOJ6cL5nAWnIZhMZK+/BRGpalOItY+nuVWKc2xfvUVOlbq4S+
LUrOd4217RPl0WIImESR9Nrafm4eI2Guug4vfxnlDw7DgRX+lHfLjh+o6wUYVFff1shsyqserUT3
13GpQLGk6Q1CEJ0r5OQH3Xosel6usvSeXCDypfcY9fhMLTd4TqBarelSeDW99DxShLMKi/jqZMF3
ngNIJmfBLSiGwDIycyZsENkBXOCI9Ua1CysbPqyyJHcb6rel9TEVlNao9MHwMRK4r9ktUhp7AQR/
huGsiJndPID657iV6c+aBtXZgu1P91O46Ru+RC+8Z+hiDpsfd6FDUWEWqQ4YzyiW6BT+UAwIyNT3
hld+MrGyfP1NCe+rkSRBmkbdJPRyL3wbGVFm4KWLR6JIuLqkfmnINS1izE6ehcnWbB20dSirGlUw
hMbCM2Iqos2+02nXG5LwNbUSbBXhOw14t9KKrygqtwRlTtAN/SVJ56PVAHhoMqYiqB3wa7EJy+Fp
zImSZVN1P3nWW645x0JgUTHS9L5LnZvC4DE2Q1As4Q9CaLyoInwWxQC/J5EM4yzWXSb9LH8rLbcf
GC7oC81hFO8jsOfR8EI7SMDiVV4CNtY8FAKiIyAD2ILchGR4LgTjoAFOtUn7ET4DA2wT898wA9ui
e+NnTOhVD0mQ1EwPNtgUFmMjjuzINaotGQwU0BXGTaWCB0ZP7dJrdSj2RNd1f9YIJSWXbn8391xC
v2GBG2V6ncVXKotCfsCMd8G8/44o9eB4+FS1PLDIGAEUAVn5nNDLvHGqz7yxr7GGeTBN5fvgqRdX
9l8o4t/m5Mym2Y/IJ+xW6jxXdBRcO5Q/xGXO7n6/7e2WSt2gA5KRbUehbjh2Hx1TBMsxrN/w6nrs
O+hWL7aMwssmhmYXuS9mnB2DqvolW26xo5G+KdNbCQNw+cCGfjKTO6OjKAkb5adsAcLruToZekLZ
QE+GXDoftPQtg9zt1lMy3/CGJffxoptTnqqeI5HZ3nOwTo16xe2/u8fL9mHFAOXIHW9ZcOGmYSYk
55DoNvt/nLmEDYZPFpyrJQWFnHcKG0WC+z9vMT4UeGShiSUrN6nucOOQ9WO2tpNEn0X8ONj5wxiG
3P6XAfzSpZ8R+08UOo2cbTJaDCfCZKfcCbGoxMBIE8NEAe9lku4ZiDK1I4w2KWbBOjdwCGroAfUy
es87OrEVFcNqDnoUu24yV57uf9rheG2sVOzqrrqMynjSSw+NKb7RsMnw0p3bipink0tcpAC6pkll
S6WZ+z7iNdUmDoYP4y7RvG09dOwHpuhGUnnLuPDJNOCjFA0zPysiCKO79rm2kGpa4wkk/trxBOSM
flj0KtvFbgbum353G+hPOu9qbaguTswNMGLQqUWnDivqBiJLt7QKDNwja5Tvo1EEr4Ey2n0HV9sI
Zyj6g6aDlcqZoS+a2fTmZDcUe7i4od1Hy5ZPHtgOWplvS57XsOxmv/h3h2xpVFRQms+22X9HMvgK
J/UCduCjk85TaLPf9r0D5+8LDLBfVVLeUUyHezGiApg55hJ3zgLPNK4T8QngYG8Yw00dndGN2zX4
kK1XIGQARjOovKlMNgvUXwKnU2OxjhxkH/rbH5qK2HnMHC3JOdT6OkEzxOf3DNgTL85B48QnX2V9
BpMnlmHJbd7XgIdFydWcrGbtj/I79qiKCh8E9z3TWX92ysgOeDvcHbmFxU9m+ucN9CnGDD/vxkBs
Fo5jROufD7OMCGbJtY4OTYVgTt9eGIyzo7bCljxPIvyQsrcK900OJs0vy6+fr0uHkJl4XYUr5qz/
53sX84+ngR6lyanD337ez+cGIA3bWBvwE5E4xb8cZAdvHnr0vYGrCuMvYRGzfg/mz/28UbzSAEw2
0HOduFhklXLwP1QAj0YEyrUW8R1CP2KkIPXwrVc4Jv1GIp/9JJfbpLnvxyk/OIl3ZmYJB+W3YYyK
EuJHyaKdBzRopi02Y4y8ze+PNp8flxAYhHUhskM7PwM/75WGxw/7edfPhgzBxAQn9b+5O6/lxrUs
2/5K/wAq4M0rSdCTEuWVLwgpJcF7j6+/A5unSlnq0xXR97FfmADFpIHde605x+SgdWYBt0OhOmZc
Mi/OD7lEallMJgflaW7ePbmr4mcR7KJP7h+L4tXWCNqGsxY5+HWRBoBrEhCzFZ831DV91noe1j3j
mLluuetWCiWyLo1ZND9vUrFV4oZ7ft0oVF3m58T2F9taLInnroeDWBcPWoKaFzrBtsSI2IB4Fzs+
BNgV4/nkQPg+GsRfqgEJDb2iCRUpm0J8SbWr2D6Nn0PSbCh3jEb53gy1a9cJrdr5TfTM6ibcNto6
dTyDo44SSNbsfC0gpTWHOgvshQssL5wf0si0NpM/Qbso2a3I4bMtbtnWJOghy//bB//xHcQiIo5s
oajBLHTlK173Xhig98w6TV0N88ERzHbftoLRYMKqGu6SBDWN2FQD5b4YusG/zhpbtUh3EBvv5xbU
yuCM3ciWQGZpJLVObmQHv6Q2ld3vLcwpslctG2TifFSJr5TjmkA/RvLL/F06TL6JOcnrQjZAdNUp
J3qvSuvrS+fzSvxP8Y7/43NOW0xznlS8EkcCjXhqCajrxVeGQmVtYUTQKfznSTa/ANgZL9AZFhf+
SAOAg3dojR4s0exuL93Moizl2fOZ9j9+rpknO0jbxdLJNBzw87kpPlJ82yk64VyFSqHlJg4wcaaJ
XyzKnN9H1/xcbunufEUy1MlyPavs14GV3Fq+xIEojjzx8H22/nGIXhfF3yfKoABZZ1ksG/v6XwjD
3UhPTU0mmtirWenXG9Wvdt9nuPh54r+I58SqPx+Fcgdvu4nZTFa4Fn/TxcEuXvH9/38egmJd7DWx
dP0/Yv26+OPvYvXHc9fDtihN869LT54yijISsu4K+FKJulVowy/lzjSv20d1jHbhqyBtR3xfNShh
o2Y2NO/xHvQPrbwbEpEvVgSJLaefmTAMxDPX9PEls7VtX7UHg7CuPbVGcg3R4QOOAOrVUCPC0bjV
JIBrpdRupRFmgnjIEcLvK6WCJSrWrYSAckZ7PpKY3CJcQ8WTbJN/QhW05C/i9X+/mNkeAdi2eh8n
xYSC42HUo+DQzw9eSMQc9sJ5UTVRY4rFVq2qbVjNCqQBPAQ2S/8g/uD73ChMG0JuyhU6nU8f8eDM
h+b36vdzgzawicWfr4viT7Y47L9f/x/+/v3OJFflW71So+FoDNW0/v7vf7zdddGav84fz14/+o8n
vr/g97v83XPfny7+OpjGr8yrwGZoNT7z//yj1fng+PH2U5X5kI+ax+vbfW+cH6/746t+vw1A4AF1
OHMp8Wrx8REHl5LIr0GGZRjWJ3WrPxaHGcqhpqNDQLqxkP/VflGGCsf1/CCeE0uiLyNW6yFetwBT
NjKJioyf5r5MOZs/xcMonvRB/DJD830Ig/NtRFiu+DJc/L/X47QwlxSqGISK6z75gQxj5gcawFz3
/Pk+6lQojQhJv4jOjJH23O+b+eolc4NDWcOkphLXNnBzjMUInBIvtPsy2g/Xnk4phhBw1f2tHtsu
82U6QlkdBLIrGjr+fD+SW7g3YWZuhSktwSjI9pp9a2Jd+NPEKhrkXym9A1eZ6UXqfNKKJUYSmz6Y
KiqV5DfRFA+hurTMzKtMxquO+nFFzBJR3jOEoPjX0o/nqkoGBRf1KTUNOliNAq5YPPSz0fP6XCQP
G8jUS3kiGnd+Qac7+iYoGUvO+xMfebkXSwob5roknkPfzDFgQEwYxwhgb1Uz+jUMzPUD5D+6avP+
F+tmpT55ee65or0mum10rNkgYg9/d9/GooqXzK6pGM/junJ+EEtiT/94DhNkTWGw/B2JG8G1A3dd
Fju6y6ipNbZD1Cp7V+zi746cKW5F1/X5hmVODL0yJI6iGRcKl6FYHIVXsKubfB+H5ScW9QJ7NRAP
XYJK/sceFU9GWU5tlrFqK8lsgSmo6o3JVV6KIO3p8771OjAVTAZZh2sKYjZNHo2ZzJR0Td4ThhgR
J2m+erJT7WFM/fnwd89RgdlKYU1Uj6LVe0K0/3poMsoAtaWB+v/XcyM55jTHqS4DQ9BXlV80+yl8
13yn2FGDNNy+7l4MItL4fvM56ItdJBYxkD16+GsBINYc6997QuyY770TVES7SxZYA7ELvh+s+eL0
vXo9KRszd+Mx/hS7Qeygv9tV7bx/+lwttj7lLrFTCtNZ60VqbsSZdt1F4syzo85YwmGkJTIbZVAH
LWFRjSQyZ8QIRzMoah6d7wwJwZ5gtoRx8ZtYH9QQ83byFTY7mVJY8sX6ddHxrW4pB8yfxSaU5+14
3d7zklhVdFgfEEkX1zMjUm2QEvazuECKc8cZyXwkmpcT6nou5Wa4M3PqZ4VNa9ok6mipsfdBlWBk
DSRFXcroX5gVqfF2yHqX/iWFZvHXab5SeBkmI3MqnsSxVOqwWfL54XtVLInnDEmi8cAAQhxpwbwZ
pPk9/m8rIlR7Vi/8B0XE53v1Vsf/roa4/qd/qiGMfyBA1nUmhQZSwP+mhjAsxBIWeRCaPUv+/6mG
0FBD0O2SEVKYf4UY/VMNIf+v1A+q9UNFJdu6gSRRx94la6bBV/t3cWKiceHBWEJBhIrcQA2/9DB2
zbdAbx49fN8R/z+fE6fw9W76/V5/99aVHkjrnDtWpcM3SKO1eFEuRsDif1KBjhadFWIxBsnkJRcv
6UGzOHMYp9pvSptmedNXD0H/RP6HuoP7ZrmdxugOM80r+RM73ovKvgErkor4c7pHCL+OCnqW+huW
VIDUUGUNyjua2XabuRw2aR33VKd48OzgpWijGNgFDTRJe2yAo6V12d5SgtfIIrH9ZV/lIydZd0qi
7snOyL1JKnr6UUV52YkMUh+tnapV0jog1h0QkuxS8kSbSpo8GtYnyzHfaNppMMAI1KatsoROZeGY
6/EmqdJrCnQE1Zij7FpkZWOrfSjYh1Nq6Rmfs2jpM6/1gagf2c9PjmTnOJr0ZuHZVnsj5163bkIQ
sEQfLXVuvgTx1dDr1lZkt0ijdHpZRfakRv62No12x73qq9cDfeUTRhgTU0XVHlgvHbd0beDntQfg
WVry5LOjXAt8EdPLVa6RIDlkHYwsbjGLwpCMddZn56wD7Uw4ikvhG5fa+OEFvbPubCdHMaEn68nw
j5ZhPzl+6mC6Ik+vqx4y0/xofEdeEu3VnNAbIvHLk9sqmBUvzXpKucJVmvPcRcr9ZObkUujFprbw
AlPU7HKY/Doc/CXsjWxRUQdaOJUFd6SraRZKJzvSdlqJv1BztN9dCEUd+mCzCBX9V+Tg7cN1TWvD
fJJ7LV/nGWA3Xa7mTGwiSQMLZDzKE8nyqSkoZ6+SjwCSaL6hoEQRw1UbvHuMHA3wslvKzltnKvz4
IlDXHrifClDiSpF/5x2Zt5HxJllBvU7ktFiFs/CiissjCNWUsFd2nzIjZ9okZu/lxU0BMGlFtg9C
QiUoqSfqN9OQQR9ESW1pKabHRttBDyqotNq565v5U5ZDAG3VokRF3fWQq6SdCTi/LtEFlKSAqpNx
N4wYC32sfGqCQ0wzRk4BeCJFWQFns3p4iJD0lu3cbkxNmX6wCkzOn4g8gvmtmFG75KtCFCCyBnjH
e1C2K4QkHToN6y5qkk9ZptQXGLuWzE4XhDZSKv0tg/IElSs0XFxxCPaNHSDpjwjLuqs1F51azVLC
nDjECWjlGA+/n/wC+4aKdninSvYaDGW1NWICj4oGXGgB8x3vGSxU7RFLmkH8BftKUkvDjZqD5LwP
SnE/X18x8ekOO02nA5KdnLIfIAFQYvTUjjxmXd5kkOwOjReCSKWq30ru5Mx2vRayZgibSzIhj/QB
bbze1VvtQUUeXcWZt5WgAsbzBOP6YIEETPXnMB3noEr1NqrMS0xvf0U7ATFDPVGlQmuyN9VN5Enh
rRV3mx4cxgIN+YHU2ZZwUOzzOeeEFQ2kzWa2Ac+WoKP4oUnb3xFnly5B+iBoGi20BDhAa2mqocM7
EKeiTeGzMTUdAgawQVHZUz+tk0OSJtUq3PuT2tJ67plzRf14jGB88ls+Jr/TT7QCz0PocWgAZ25L
PJrNcFtia53tR9bWwj66tOLHUSLP0bcKbRUC1vYt+90q5f5YGdvBnj3VmJKx39p3eWgnax+V/aIv
Lddo8Twb2g0aJHsRwSh1/dgeXTznnGJTPV7Crs9uPFzWcrMqZHTVphq96k63p/5BxLKE1V1GkxVh
B1hSeEK8ZXtrYhzoL0+fRWpsza7tNzWiWhcB+q/CG6hvwnUkGKHSVoVOpFQxYk8KUuNWDxetUlmw
vJEcqFSLUQMZ6VmrwjsFG0w52sQZtNUsmJbeW92G9FYwzFL1Gt+2F4YrtUMWX9jObeatvE7y90mO
8qvRwPGi5V9Q4TZnPgHg/RaFRyCv1QnCoNbqGuE13no+tYap7Y+JYQIJjT7UVN55hr6vJnrjipnR
086lz7LvCIQreJYwJEx4xzzIIaz2N9wMjpUPGSMKuOgGenJx5IQuRH50ojFHTPUVqhResrT6DEzk
tI3Xc6tsvkZvbPd1HDxETV1sO3CTuUK9tTGbr2ho4Cfb9qpBfnIMDXwzhuLGVkjIpYT5lv4BR3lE
1V7y7K+pSUmzoPHVM7Xd1U23jVIIrqhIqB0ZbN3EuJEtyTyjDGUsPAT5KdCV935Q7yoYS8gn2l3Q
jRlwwjUm8XrhqMmT0ujKPou1btNkpE4Q8npre9ljKWdAyWZ+rgH3xZhM8qQ82nFAvxZj750a9Fu1
DYGGVAQtNgYXTAOlxPTTCTMQWKXE2AF7LXPWgxNzLmf28Er1Swaxor15pbfUW97bt9ovEFAWiKzw
SE49TPo6vIzpk6366OgpSerTzLNOIA+O5heiBGuNAxEnCuAJDyHXEkDWHW+5KckIWga9HN2GMvor
RfWPsIakY4fdW4b3vihRmlMOGEA6q8TojDDNynI82M0d+jkEIyjEugJXfjrX6GXOp0XZwuQO8+7c
jlC9CkX5LElqc3S1QIJfvKSlEYIgzL6cTiHETC43DUO65WTg5aevu+3qelzVqPcOYxgu5Qo5nV5h
jo2BfyCsTldxrSQru6y7pcmFzU/DQ+jnEjbgiml66Kp84aUWkzBp6OQSDUG4cjJyPsgi6Nw67Jk7
D2/oZWgj5rW17rT+0yfGKbe2dQYvDTD9qxqBFRpqgrgYK5iLJtELbvaOw4/RmlU5gGZM4vJdSeYh
nt1sPcmMj8yMqUfaN2OjwvTXgIFCT3YtU1JWbUrfQnemzUgE21ajYT42pCHV7CxSiZBP2nqxkscI
ndqss2H7RcvILj/blguGpuVkboSWseJaRkoAeeHn0kCl35XlsNA1wrYaK81RhRYLRckoEpkyB9AQ
AaHQ0k9r1Ii4D4FtN1u5Dz9oIC3KSR0ZX6X9zhrDdt0niAjswRuPvVVpa9vwCzqcKqeRpMKLgMrR
T9xZC99yowgCXMLnOoR5MiOFSCmjskMBlMHXg/iYG4N8kWqtgLgTNOvKVKoNCRp3GSWQIxEqKg1Y
BgwYw04cA4xBkl05ybFb+h6HZ4ZfpY4/pkh+ryvr3gtwNhdAw6jItb/KYLLdcWa3VBHN35H7u2sY
46ME3HNrZumcTq09OFNfQDYblSVEGsPrPnSieCRgPSsu6gSkJTxUI8GPDmBlMyTZW2t/q41v3DgW
fAGHSHWzkB7S1C4uuElDz9jhsMRXnVXZ2nfsU5mH+SpSuJGTs0PAj43lYtL89liTDWxGcrksa2tG
D4bSIRnBBqDuvTFIMdsYlonzoQ/gPE6M6X0M4A/SYNzk0GbiJMAzr+nEEiVgBjLuazIMZuDlGRfE
JjxHhPrBeAeAbUlkI8OYZ+5eKJy8ednOtvRgpZkBDKwMZYFihsVRjsjh7GLAI05cHupIKw9iqVX7
Gzy2yk6VBoaNVq+huOlHRgvoLfy8f5bGFNlpPB51ozXOgcWJbYTNdoxG9IjcNhfw+bNNJHcwyEeY
WWms7Sx7HrZbuNiYORZbNQ+ot/veaVTaYRV1BVZWyC+RPnpbbhTHCrnHATZsuK296TJGnbcdYg/Q
kWztB4ugC6Jop33TWXdJV4B6DPV450Wl/JTasGgUHW8SFPyY0o2rRpY7KmAN52y+thgiMk7sU8qF
BDb6kbBx+Rb9+VJTxuDYauYrzBp/IZNHsI2H/KGsJ/sApvTecApwR5m1VdO7Wran24nSpAvopFzb
WYri2ckzKO8m1BYStGkDwBBBYHsvp3249JhZrLMunGuDynNDaAwjt0UF2vaMXCy/yfojmTM18WEM
TvOsZJwwP0x98NfDj+fsOPkdosdzPRmWdmF33Bb91kO+L1XwtcSzMoLxNOd6VhTZsDcHr6cKncXp
4nsdPSvFGHWeP6hUWPFf0i/L/K9IxlK2nObKkHggLG6cpVHqgWDTt7ABRwALGfWEVNZU6px0Xpwr
d9f1piTrW4O8Otf3lFiiWqpzr0X1H6yquT4l/iAeQkSoUue3iJ2GgNzAqjO2Bs0da0jBzgoicSpK
yGKxS33S7JT6WXQ+RZv1+6Gfa5VidZSkS6kju2lrT162foZTcy5dive4Uo65sDMBsTbfT10/oCoR
TnaBdG2winfzRJlbLIpOp1hy9HCbq6CIRHdOdL0Ya9FiFYsVjqidrxzT7wbsHyoD0fkuZ7fEiFtC
dPKZeEiT29SDiTpDWsczbt5pPdRcgQSlT+sU4mLmoluWycw3yrmEmRPisrDaoF0Fc/VOPEhzod08
xiXdfTeeGDFSPF0LULwz7yqxBC1qUtxQIkxg8PfV3HHQZmOIWLq2b/XBemm5gkPdp5ZtzrXtvGin
fDvaE/oKR95yX6AFMpfIY9ESEevqXChnfIKpCs+eYCo2c/ldLOlV3G4NGFLtXGuv5wexlFSN7jbq
8NrNL/XkVUO+DqgB6rri4BNLIW0BDlBi5JdKlFAsn482n7GO4oofzk6aD0RCpKO5+BvOpb5mPtRa
x8Du2acJTWSFwmk8F6DnB9EmLObKYV97+14mDvDaOcTiu3KYhqJ9fjREsVuQ+QXBWnCyxWqmF5U7
aO0HsdzNGu/IBUeDzxh27oFEoo5+XZzXR1Cvq9hJSVyca/KOKMJ/CxPEk2J1Ipx4YVSZkx0BwaQL
IamQp/bIJM5biwMHl5rhBl76EgS0rRfV/AvEDxK/ZbgDTx7vSy2iDD9eS6dzxZPLBLgXqqgbszX3
gqMs4geq0IF0YOsRlxL1zoDNkyyAclAvz5uGeQAPMSfKqsojzCpzx1s8cE7/tQSPnwv+97r4syye
dFCPIvJhjvyv/2ciJZ1csd60alq9/Hi3qYZTXsufQzHw20p97qmIRR21Blfxdk6n4cmoAzUIt4Xr
/Pcru5qu3DA/iCXxwm7gPkz1hsK8zCGhRq1bGGa6FWuyw0EjlhyteikxZLtirYoptbmyj9gCEy8Z
3VJGDEQOiEljOHv9H8a89GPVVLKNY3JV6W0mqYvvt9e0WlrFegHJYN62YrM6NukPYlU89PMfvld/
vCTIJ2PbzRYg0VeizFTw4eg/XQm3PULnYJ5m6+kN+IuYe1/ZUz/zIUaKjoUFNPSvxRIvcmgR14VZ
NB+NbmfPgglYV+xETClADsQiZdxyNZXcEzDHYijmr6JZ8cfiNGsT7IqZdBh0G1o29Ee4hfOI9UEH
eRstRRdAMzvbLST5+bstJr6+WA3nRqpYEg9BUb5Ofau5362xn0Y1D08pFmhp892LEUsZ18+hU2fF
kVLhxiJjTTwvHuAGAMOgBrXqQTdSoaH2N19fOIGCWcfIInFPOfpjm4Du+eJLdgDnwLwkVge/Ygaa
zpD4ZlbukyUk+F3iQeOuz7VJh+fVKxLBu4ufB+F8TJp+W+7FMWlQfyPSQL/94/gWi5gWISn2JECI
1UIL4k2iKIc/XieObJkoSsWQtPUfB794zfdnlEoBNSKdKZbz54bgvZlBD4xgQ1w81y8o/kttFuCQ
kdZAXpWJF4iECI24lGwfzid5MC/9WBV/0MhOuTIG/u9aS2UHF+Z/aqT0/7V9S4saW9wnVlLhOp2B
Eqom/udf3RRL/oepKEAVdBll8L98pZb6D07m2XSqmrAVFfuPTgr9FzShhsN9iD6MMYNw/tlJUf9h
YlO1HU2D02FjLP3fdFYM7d9cpYZuWxbvZNo6djGbzs0Pd7oumYNf2haWY+RGcWhSVgvIsXOlx/KY
bIGREX1QQldQXVxe7UPzpv/2H5onnfyBbDU6G/ivw8SM5LkpDi1qUnPBNZIJiFGhat46ETHyK4hA
wWPcQIHYFd5dskEpv87e6JJomouMPcUy8qh8ABJaWTtnxSzhj31ye6V4/FfWQq8Ps2ZGVfwE64jf
6NAUw3pl8c8P5yw+6RH1tj1t5cl6ahXlLmiJyJvnEb3+u63aL9LEei4f4asRKnf/+cOx4f7NFtbZ
U5ahy5Zs/PTt5qk3lJGvTVv70ekP8ld+h2CWRPtfzTr94i4HWb79su71O/jG+mGG6t5La/vk3NuQ
Dm/wO+kXpTopR66jb+l52sUX0Pv1mdjZ/tLCbnbDM9ESOhX5hXFvRZspWhFs+jt/Co7arbwp7E/f
ME18FdNT/MkN27zVXyFMI1YirYH/c4IZNlmLBXVgptiP6WNHQoG2M6jSW67lEOG4UIolzlEKSj5R
Usf0iLHpA5W0tm2sBeGtmYWtYWGvqvvyjGRcOdQbe48J7lf+qJDm9zt64Oesh+fsa9pIdzOw7eRt
TSLSAUu/+fa2P7Y3VOvtdfQ5btNVu5pGN8T3WSy+1AMdksYhUlXakVJcv5MN1loLaZW+U7cFty3t
ql+IwVPVrR5tmHD6QlVdrtD+AyxL5xE6VBJdxtvJWvon3wRX+5Bf4k+QJANTqVP+YGymO5wNGRyC
B5w6OTQPZlrH8SV7M9cYEz3KwF/AVqyTSWKYso99l6m5z+TSXvdIkYmtxKFr4X/FhfzS4R3CvMUY
K1HcTL7o8hpPpnWpfvUH8z2/9W6a/KzeM+GmG4fkHWsTODnnLtxI53Tfn306+1v/1jx0xNiuAJ7X
2rJ4S/aljadkEVzylfYVuf6aqnhaUWBeEAsFwKJbB8zJoUEvvRe1dov8NnxogpN9gN9uofFnyuo2
bnaYNvo6cPV6iQAaRq7xqnx4pwIP82l6QYrnrNIbb5n8Ck7qSfPZtHWBLWQ5AXYwYH4soo11xDuY
RRvKfyS8LjJ9Rf02+awucK6Hsxou9Bv5Ve1c487fWRUtqAVFeAS3PbzABxDGsyOBiEvrSBNL3UZv
7a5apjfqncLN6dF/N89tfWgARjx7j/aFCjyHNvDYZtWCgd2Z5/Sm38mNm2pH61LrrgQsY5u99+uM
LMJtuSWmYcX1xNni/oxARzpPU0kky8YqloPbLFPOjkXy2Z11tuZBjR7waJc3+c7EFklzb8GIAvun
Fe972JHsNL1eUWpXIUOviGB4AxxJTWehuE6wnNxaWuZr52Ls8akEJ+zfQGaNfkfQO/XR39WSEYi6
Ndc4IncA/QGaSvRRyH47jVsPSJe1qJbVGbwdheVTHC0VYNuPlBaJieo6Jv3L1lx1RGrLC+UjeQxc
Mg5eyVRJNiBDtsMtAh1zMxvZdtFj82tcbcdt8KhTcCmIhVn6N1az8puF8QDk9ktiFIoB6dR1u/GZ
4bZLdcm5tB5AvoW0GaudHC6GzeBTjVzYN1r76Fy6U/Ma7Oc0gtfxTn6WVylV+4V8p9yANvzP18ef
0CHbVlTuQhB/FYXbnPEDOqQmk43RmA5O7TerjAqpmlrPdlhfoRZX5MPf3AP+20V4/hjDQVeAfMBW
zR9staqS4KB5CqQ3pX+YPwLZym70h0/K5tTl04aCe8kt/l9jgb/5TBVH7c9rvw0TUSYCDFgdGTny
zLP7A6mk+fD/B0BrW8rWz9oYeq4xZNG2YLiJyRmbpmLgBHeStVc8Rb6DosB+oz2drTyyo2HGmDu9
GB9yz+u2c7oO4cPIsEi1hrusyce4HW4GoDxLNAVw7TVaTSF2MtceVBvjugJ+ZcohI5b1uRm4ZCQT
WbG5fpDBGKCy1cqj3hOQDnNpH5twLuv6SS1awMFWSDVNbh2YqTktOnu6a1KmpxzldAuJIyQperTz
R1oI7b0P5uvkEB5fIt1bpfHs9dL9Yuc09ZHuVkjJmxuZJxevTpfvqLImmMPWifG7xX1UZm1CiRgL
AjJeCSpdXqI7SmNlo8nTzmqzaW1C8Jxrr2CPPJBvFVlHjgTLp084N7LuNsSUuGK34wJNcLM69bqs
FNjcMlZsINnPalFJq8qZipVShV+w6uOzKjxUuXwfm55+CrtSxwVr4sFRMYrnhkRndNxCqrqgUCTb
YEzXJDEGC93INL6k/aU+BIrHNZXosRWHnLfwkwaTo69A5pAmfaOXKQRxKPMQ9CjfR7J1amqLPENs
dpbcc+PDeAR8Y9yYkv7ek8t6dhpXn3uPHg24bdep6C0ao97R6XCHProlfPi3o/LNMmN6MNQ3CMvE
GNvpR0XY4BaEBPezSb2JuuYUSLSwmtw01mpoPrWkubs6Hffeg5GQmAwSOjxTSqVDtDTNe2Py78F+
Ia0g/dgOkE0bt8rwUQ7G3VRI2gYv1vNgFk/FwKzoppUDcsgGkm+D7D7y/Ac1rD8ieyiJfSqecEjj
F6uf52W9d5U+tN0pJEvUSLHzDsQ8g1XmJ8b6tuOWkBHjS3tMo0+prnQ1bd00iogdjvxzUBiPoTqd
EKC2YG3Z0zY27CiXNlKiS9sqr9yoo5qK/ZRafts/ZSTqyPYc91D49loaPkcOdVlKHvD1fHjWuO/H
DIe2Q3FUBqAVY0xm2sTMsDVvgbqAD+fO0Jw79sCI+yhh6xA7o4w0YQt/DVie2gsAAoTqmOSLNlmR
r7vJcPzO+0z2pPWQfIIRXFs6ZrDAWPWkHFcTTTa73Oq3ZkF8K65MeO/LLCdaJSZeJIVQQN5OP9B+
xnVQkaY615GVX0YnLS0w7zEDr8z4jIK3abifOmi0Q/do4zl1NGC8hJPoxdzgnsA5gv1giNYNoXlI
rco8aL6vE0Oe3owBIJIF8QCqizmIm0bVakfidm00+NZ50ih6jP0OCqKHIt7oVmOmlDvVzEYapGQj
xR4WY0MZ2kMGvUzKfW+j5+TaQQ6tlrlBF8KvJ4WkM4cMBA2uvQ3WZTt23V6BAUGq4EBEF+ISW4Ff
NubhmjRFlfhRHsxRVfdJWDFmU3Fdb8rGvsUcTQK4ZGAkUuiJ6aNWuH0gx4dB7+O9Zb5F8SxMEU+F
9nPWUc7IwzQ5iGcMUseuS536mzMiOkDIpVniU1pNS4SQfqXR3G4SLp+Dk3j7oFU/Sx8Liwqu0r0N
lwk9+5vprqZ7Zy0ZAhRbSI2n/OJQp9sQYc6Q0XtVH6et+hoVbr2qTslpOClvCcLRQx0vTWfl3E40
QOpl/Drec+6XxwHz+BehUy7NSmx/Z/t1kV8C6O+vEr27m+CtPurr4dTKC++cv6cHhuwy/omF+sI+
Ml/sQ30PdRmOKzgSrvM3VrEBtsaVPlVWxE9ENPpw4yJ6rZfWWb5Fe6UwPEWGYe4ZzhL2TI3ItnbK
xV4xwEdgXb0SsDVaRzpa/DeLAeKSppTxbt/aH0RQf4bdazCt4milN7Sa+Y/dV6m5xlMPqpl+H/GR
yyxm1INrcpWcwcw85Q8M5P1bezE8EUOxkW/CjVURvL7yiPO6aF/JrynagCp+n35F08LakC+Yq4y0
6YQxbCaocNUcmq1SMlVZdwd12OcIFHAdyRhkozPF2srYmMqhj12fXnqPbmNNQh/NO60+KPqOHt3I
2dYcwPLKp6qjh+wa8oKgZBJBCtRHVIZAISC5cXvz1oBqx8+7lFybDqkL4dxeB9LC6rkgcD8Bo7wc
Ssid2Bld/zlpNgXu9YV9tvnmpPPuCgzwL2qx0RQ0Y8t8hC6ySIylhAT1BuNbuOPhlPHzoLYRAwuC
D672qn9hG8ecX+OmkReVtiVx2jaPQ7umVUyfFpDtKC0alF1ueMnZWowuP/EYa9WheicZgN1D2gAW
xHhB+FNy45h7gBrMQszsru92g/MqnbmEOWfD2JuvEs3qLYdFKu3YxBb6Hv/eOgOaa7j6uUzJiPEg
6wBN/HJizGg/WOesIoX4bBOs82G40mV68m6YP9WA15m13zUPIE/5bP8XQ9+X7Fjsug/mZBnitU9t
HZ7NE1mC6OyJ5XjuH0MyBc2lc+a0id0m39o9zaRl/lisCXpnqkWr+ZUzAKIDk7UIdM2yBZiDi50D
/LH0XX1lnONHg6HqtFKVA6E5TuECmnzGG+3T7eL77/m+cntSodIx7GZTuxj2LXmBwgkEzQL4QvkI
oY1SID+Tt+6621x5yXOSWhe2DaJ7FcYuhVQ2osVE8hxXS+OolK518PaA2FqbeQ17as17lPGKHZSt
ZO+pjZ/8aZOaS/KMk/YgveuZCzWDBA0oWs4Gd2x5dm7G1JUnWE2nYUeEb72Y8/pcJpxoKMtNdWjj
9bCn6H4iDnHu93+MzjJ6IXEpOXoZ6U4L04MGiyN8l79XZD4xm4NjvMyBWrxwXNFPHkJSUZekW0pb
lWtG+x65+hZKYH0MtkQIWPYqfkk2jblkMMAEDIX1UwiN5oaUnnQp9asYJAAaMuhDGOZtYPocIkvf
dPsjFnm0ftPJ4ahhikpdwE1+VRITl+WAjOnCjBzZWPzQbRjlOQ9YENrnnBHOsLGX2q5eKi/KGgbF
Y7KhmPOayuiQFsYuOYVr7TGjruBaR6Dc7nRPKhVaLXlR3iYX5jOvzTraofXQTzGXMdJMVw4X7g+S
c/1tetZ53+5F39i/+A0XZrp2tg32WPMn3NL8ajSIk+vsckR4NyQjjxXG7nWWr+Wzd9cgGF22zOqQ
nqyYljd39Y30Wh4M8AiL5sW+IO78FezqA4Zpl2HCxRtc8kNRzQ7dPWQCG6Tfwts5a+ddddMnbqHN
7aySOQ7r/Oyfq99EdhP7rp5izN839MQwz+qPxTv4/9OsGXjQzuFjfMBPoxIMtdfpwoxY39AubEnk
KJpdId+aF/1k3edPyMUYYIaEuPsoWJFcbqsPpgYorA7VTnmhmzDdMKU7c4ehFMIcMXxvSJ6AP4F5
iJPVgli8TPRlClrU27Pd0Wa+lIcMiStEhxdFczXa6jf22WiWlbKGSEnTPZC2g7JmPxEtwm/J44s8
HHOY8tGSSSqmA69dZyfKKj2ah/zIrFL5qMt3RhUOcqzmqF+wt5PfuAAadVE3zr0SrGgHQ9Tw5SVk
Zx1MK2aWRbXD6QpmaDiG25ARgXMuz7ARZP1MDAqyTvurq1aoCLSF/zz9Ts/iMqe7/j79RXWlp2n7
i44+wyLHHW/TDaaVix/uNeWdzMPIvvj9KYTMseqTwzQ3BhG7HGySJxLzxMWfdBI/Png9fFiOdOkL
5czGttw8uuX64yDVS5yHeN/dj27wW/l/3J3ZbuPIuqVfpV+AGwzOBBp9oXnwJFseb4i008l5DM5P
3x/pqlKWT+0+Z982kCBEilLKGhgR/7/Wt57RPrIi6K6TVyoQ+ou4pQACgFHcJvtxU54EeUTM507+
G+MSFwNd/0EYLWqW2/yeCFrzA6IZ3KpnAAOOu8J16PIGdIuIoYzrIxoPxmFLrJPHvngEcTVay9jc
uowt+YZBRXC1e43eansZ32rMS0/9CxmhyJRjJqB7nW9spBEtsYIMQWL2GwxTYO2g/4v38jF/y70r
46kI76M7pzi6dNp30es08UQc9aNHxkwXI1wh9I4P0e2o70YGimexKzbGtllO/FMKIjt1i+UZTtx1
iFav2hJ71Xw65qrOFlw2YaepxD+9Og/qeOM9ZDuka6/NJ9yUglnAGVwTbUkdZhi5LzfqOn201aV3
l59QZ94XVygM4x8I3ctf+qYBP7f2fw2H9Iemn9IQYAFwVN72FoYcX+kFrLFyEZ7c5XDXqlsz3NeH
cD28Gc2qfOSqjsoy41mpjd3Ex+qB7iejiL5znizKlFDZbiko/dA36ic7AgGTv0euDr/LmCJiEZqu
E4B4Z7pg2dG8LyiWBJsgOaWfxH847Tr9NG3SIohXPcZio6ydbKPbN0BC2rsWRCrD4qC+GZRbEuO9
HVUWJypEspfRoqMfM0AZ61wiyKaCxcIWte6i7OBtNKiCmAKVAONClGGoQmVEoiAotIVxPbBAfyHS
wbuu9F+y+qjQUtzxNxE0jUvH2/ufzGGyW+TdIYnApKUvE2YJYNzWJNSCSS1e6X3ywRnkmLKwPpgQ
xvjqP3bAwVCDn9srtFUf3RsK1hj24nv5yaoRfV5eLb1f0qLXxNSaNfOBWrL57Peg/hmFlsReHMbr
YZVepduU2eWqsxbdTcw0oyLxxdgivBPtCiVyuwBZukYENIiN8VPdM0UMtyiz/aNxXe4o+HF5Kdf+
TfKa7aNtgN71vcFyRlnzXKKbI2ptwUhx62zLG8c5qtv+s/10bvhWKkQwnsfr4Dr7cM/+bX2dgjB8
d/fhU3XV8i3wFuVTP2yG7JcY76CMk5bM0muI9hjCwmrTf9jOtqBN4bKUWfgOX3RFrvow1Zet42tL
ox8QMmvQZxc9AV+HkVVsYNrqsfMTQUr0dIdA208OD05OOVTrOmG0peMqjvNmPm++NT/M7hCIZnEs
uSiTROH2Idqk+e7cHrE3DXeJXyNYiIKTVIlqNIHO6466CAOuM3UpjZWjVtoakQVkKd3vt2kBPSTq
U+byztI2o1s/6PlhExy0TAsRrkw7PoVucETFwWtDQbkCrqNugMya4MxVd+FlpbGCDwcTro1T6kca
Fw8rh+wMxcdX7Bq9v7qW9uRMqVSKUa7Jn+wF/rqO6lcRw2sqG9k9CPTCYQrHp9SosKsuE+6axtaq
9KKelXD1IKXurHLP+aEh8mVaDdpp0IG3Vf7Kr4j00ly7WncJhMhe89KNHvbBUxhuzNIwENHDHQx9
4lRanaQBNKLoA9AqrfIyr+9LZkeAlFaEKZLk2vss1nqD5RrgbKNhXC/ikUKK0x2DKDkpHuC3VhXe
dSD1V8sYUZdP6ogmDvbZQCXTUKJ7hMkHp7CPNoMTSvdjq6srMRL5W5bMkLvcOyWh92bosTzUAL/a
vGf5HHH9k6O5wegw+0zJztvH/pH19V1dqMlKM6A4DlqKOzFMWYkMTCrSGjN85z4GqU3QKmrLoHUO
0vavvILY0TgDXNORo5rW1p0X/UiaCo2MKz6NImFZ1jr9mgiGaKt6k0JB2UZAo14Nh8WKF7cuerJC
Af9UV+ic+/vRP6VZZr6kzYtUckDQav2aNSPl5W4VRt65NH8BJq5wCCZPbZAwrpZQC7vK/VVm9lFI
dJYK6PqVmvEa0JmSggFkXHMUlr7js1I7+E57/MoEUPwaMUILQM6YuJNV0BGd5lHLIxLrsSQwZtdE
ilyWCrww3+roMPjdMymVIBI1VqeIFjWXoMm+T8xFNbprC6WoIUjXCSNNxeKo7dSC8nSou9sxRmwb
Z6hiK+3YjM9ok5/bLLhB4b1uXVSwVZs/1zWLsfmx5JL+Up19LAou1h3rd+ppoY0NqE8AR1rEzVeD
eq5V4yXrY2wDawT0isH0vmTUIUXriatysCDYgVdgfwhPPucmeZbEr62KjCmqntePWUmQTmbAN7U7
973qyaj03g2LqXHYYnDJmTAXKR0EA6WE8QpZ9KVqoDbFhNfLOuwmvO5V3hJtgHMFuhwtlKgMoW8n
yVZUQHLvA3NSW2M+JrIRjpwIWcwQEq6V9skdbIyRHcsmu2I+rb7GRfceEQXHrNjbDi71oLTeo9ZE
7dVkNHpaE23eYzlJiSKdS0pCnA2IxyRfBST8IowfCIXS6h2Rb9bCzULr0AoGANs/N70RbG0YcaxL
o7pFoKaoJxijGyndeqmEZy+IfphzNvGU5+jU9V6DYoalH8dFormIsFvqFoqPLxVD9mMY0kHkErnW
h5KAWKKCVZ1+m98UtwTfnsIObGQ5TGWywQETBrZV1PduJxGUq91jCoiLQFWccTFItAUBEiHQQxL0
ctrJKqR0gvdMn7zBQgD0463l26llu8pgSmtWCMHbuHnGRc18JKEXwzU8vXLLJ1KbJev+6NWuXdpX
kTfcGNkUOuec2y66Gi258jQD2B107zxnLd23KO/wnQ6raIqJKOgDKmrebiwXR15i63DdwTihl39A
wE1JIXF/lAkr1zxIH3syzIHTM6tEjwS5l0wxA9B3QZmhrj3MD8ZKb5tn3LKYhOBEAJ6KCJMdaKzB
v8UxfnCk9hb0TGSL+lW1jr4obuhr7AobK4NTS2iINO5TAibRZdtKdp2TN7sAvHy9vM8dc5+W5YPq
OlCWEWV3MFPDWu32aVX9LJKDO6g/fD9lOM0anFshzHdFJhSb7OQ1VjYypvtbmbBKJ6EUvQQmPCxx
htcf1uASjFgysZdYhrKWOqmuaFd1Q1WkUqa1qtPdh07GxCMKT2rlL82EWBO9pO3b5w2iZvfBr6J0
kzSAcZu42Ek57murPXhRpR7zSsFeoSb3fVu/tgWuijIdmZ5o8BAs5kRpBiJOUX70U7hhoN/6bXZE
OnHb9a7Pp9EA5o1YSgLodRQU2okMyEoz2bVSrdp5WCsCmzVxhrGDeRTw4NxNH/O+41BBWa3q2iPa
7EeVbFCZE8okTbHFp5TQWu2o/rbaVnI1W1iE7a3rVr8Ro/aUtIO1RbMMvSQBFUD04miGR9wryj5S
xQkz0FRwLh67PpnCDeuHXqeC63X2qeF7CjyEC7zmbnVDxiunAYLS02v1DZZVrU0GCBiSuNRXXlgA
/SdZoKDQByMJQii52HpSHFsnfFD4+59CiudxHr/ENoE0dhIwW2QgE5ke023r1L3RqojCFXIf9ZQS
cqRznaqMcBMULOxtWbHA9CyGfaXJ96SEr/BFTdbNKNxgIYXOjba0jRx7ZXV+y0fiEo4M01Onr7Mc
KAARF8HS0Bp+GKQsLDsYY4SyxvtRFbs0d/ZGVDdrRxHkBzRxTHHcWlljv+pQbKw6WFzxqMmlBNG3
tLwReBHrMoGIZelFyt1g1OneLAy0i+QTLpo0J3HbRpbeab+6sqWMm8hld27xu60dVNvlELF0wGQl
NRwhTRusRyND71o/yNShrllXe69xdokdUoOozFOXMuQWY7MPe/cm5i3CCmBfFSTlrgqfwYamVZKE
D+Ug+cVI81nrCbJW4/Q19tTHrgqI7LFMGnXus03g2UaD8YWTDZalK9N961svhJBTdYiUlQnZliYN
zg3ywcB+J90mF9oLwmHQcxY1AWeqWZtacj8qyjEoxocqpgPBhd001qLgZ5wa3dnJgL35jvjZpE11
bUQAGjIilzCflZvWq+99uSeH/N3SiDmRmDH9dPhF+CGh7Aj4Fh7vUG4Y66anviZIXqfkTNIaGu5l
STYgmYQfdok5SVh8JQKJchl2lrWKNyKNy6XWZmKZaeLRUxsf6xALBQN1RO417TKJwoc4jZoNDRpg
ZM4UW0krO26RQIybMPHcVU9HY+ioa/i1fa3pzAy4sF3bKjzzxj15QNuXBGfCuM/a21bfKA4eSG2K
9AUDYxxk2hmH+da33T7Jhz2kzgXJge8hnaG10En/7Zzg9818zKkGl7BL/+2CcihbfgFcsMQ6JckK
ba72qja5fpBW9mHmqty4saut2gmBOJMSzKClwheAqvQFC9mJHbHqcUggqqKmmbBym0Tdre/ne4Oq
k5mg053DfedNMxQnJdXtDRR+6yCjAT+tZub2QQt062uTZehP6lfCP2zsSn9uQuQFBt6p/UXMOGsb
TeSuG9tU79POoSqmm4S4eJ22bRszvkrK2NjO3e7/f7V9Qvy32r7DZyU/h78L++aH/Sns0/9FugOm
FiJ/ddPV7d/EfSbiPo47dC+h5nDHn5AE8S/dErbtaJMcwdYnksEf0j7d+ZfLs6kq96gGKVTWfyLt
I6BlgiL8LdVqiqQwHUEyLHdyZfy7/ABCc0ZijlntZN8vuSIp17hs+Tm4dKWiqoJG4zNByyq9XuPy
OyuV5QFmS1N+UmhuYq88+2593/iluorqiARh2RXLsGM+iNUOT6gjqV0DZ99IYhsWTmO9QVT3YGGp
N1XemxsxjPqB2Pu9UGW8L12LvskLzJ7q6Mp8WOQ4P9jgTRV1m24Q+6crXZv6GKE+PJTAFqP3yskj
tD4aF0jq9Fk6dld5FT9prAqBfrrlMZGtR56aW3ChUYAWkNu4bZLizsnq+gaD+tkpKF+YrQQHyiUQ
hy9OFvUJUSZQ79gNl0E//AozTIxYx0v05xrqjCWN+UNt0EAqieTc+n16S8ikd24y40PporcSPuoW
lH97V0JNBc2Q7+uEq6giyIkc6FXGXLVVLYyW11WaL3JNj66jSglXUq3okuJJwt+E3GEgfHZfGdk5
GoW9KY04XZvMDD2jhFxI2su28rvHoangXnZbHKPZVut4ZiIjOmZ1lIoHooXIzFMPuHpf/IJiNUP2
ubIo7Qf2OS8j/IJdeJVyxT7QGFGyIMTdVm3SxqDbEgqXwOCxppvunU1BY1HpEBxmjQl3AUabUiGr
CHDStTgv1hlv4qpqqegmftYylGpvhLRGC1XPls1AUH1ncKNkmi7rulk6DL9w+xe13acbu+DJEy8+
JpMBy22yra7DPK3z+1wNed/Slgioqq3Xrc/Qkar056dHdJatrLGd44aP0Ii5EcfSPpcrxBF3dT3s
VI23o3IRnMoeVUhr+KuxelKVng+FMQUk6Gq2T/ausRub8SkLCjyiY7LGG8TwM9jVQ40BmCCzazHa
1pUT10SLiHwDDr9bDSZiAF2wzo4xXWkxbmIkLduh5e1t00fN7u/dqrI2xDNRuI8Pg+NOLipRr8eO
n0bBlw5zyxUWIuKNsJuNpYOU7ZAH45PW81WrjGTLd7jfaInmLT00H6NzqNMIbzTRYDq4qKh3HRJN
yQxm7UR3nkm3TclHw2dKtb9aWp2u3A5h/JKNtzli3yOuw35p1wlWZtKmTESSXc9UN3bxPZVdyHe+
7d4t66WIRPvQKM9gkZhAtcZ4MBqFD9WixFBFpJTVvEnxGLw0zFAOekdMbTX46JFYsq1TLcdto+VP
pR1vcNtjagq7bNfnfARWmZl7gkYekKXXVw7CHzrUzkYwlT9pNC3SSrRbK61PedVoW0/zWmScMlrY
aT1eA7h0FoGlrhBsFTie6TLp/VKEcbzNvVzfujQLuoIvD1SItsUBrolxV6XF1WSrCVrqYwlhG1T4
qnANLWFV5O4O2+8KSdibqM1TBX1kHRJjwWzDv+Kl2Ev/jnpgsyTjWj44wCHtgfx0YbfJ2msGQlj4
SFlNNZ9WzkQlclh1dian4fE1N7FioYCmtzSyJEv8hHlyD3ncSwIkliGU7l7SUhEtimijOPU2oluI
Ry6xAcl72LIMIfPwZ+6j/zP88hxLVBieSQlqVPl4o6qjkDwmYOWx+0NH6xUmkMtWEc3O+OU7yCm8
js/Zccfd0IvDaFPYN7H7XA31JBu1A1atdvuQJADxE70gKKAydDiJRJ9ZBDWOjhhPcbbuOuUzVuNH
QBnOSijtXk9pFAdSqqA1t36Zfzp5tiu8zDxqKpXwIHxX+hQEfpBAWy60vSUFy4c8fq+kAnrCB/VA
RCF++pYvtGiXZsEPqNLi27wu6fEFhGO2fYpgqnE2mOSOZF+ka2s6iYgKikLZxFHFsO+UibuNTbFi
5cjavouMdYQ5fJG9aTrLAp8J4IL8WWOBouzsTFqxTh9Qx/BVyPK1sofzSzUPOwTw8bK5joV746Qs
ybvOQ92QF96myewQll0HQyWXaKJD/zMitLpppotq+NMP2msKCe0SHVJLMGi+lg6m00xJWZ1YOKpl
b2zrlnSI2G+4bEEfZwnj38Qq0h0rM82NFTq/Qpu1sJVr7XbMrFdZqNZVKaS2SYgyX/S6p0KxKFnp
pUDfUpj5pL+KKy8EgNPobbJJtbq8I4xyKTMoJn5VnFCPFbd2q4RXGcmlgUx1SkOyJrzDPvWN2u47
7rxy/PKQiio+VbJAYsSoouQKWRu+4p1asrNcPaINaofxJgudn7hjDr6iYdetgx4mgPZr1CLzCt43
bByNSqQWlvK6lBQGx5hLU83PM9MMViVhqK9LpznKvH9Vp/CheCTlKOx2aUBMYU9/I20zomWmcauh
jeJG8sag9EHBkvOGkmsd01kFQUCQWzeBBVqayAvkMME7o307xbvT3U/bh7760ao0XtqY+orT9nSX
VWIamqoXSzsP792xnnQp1w1g9i1TM/7gMHiUJZDuFBAJ/jAye+cf44iWui1qDfIE2ZI5Kj7T8ddF
bIw7o+1RUuNosHrxmmi+u7US98b26C+41ZMmFUKAXERn+PhJoeZSg4kMO2c49Vj6mwbzJqAZ74PI
AZXoXYd6Yecg8e8kTSjDJj3JhDthR+qO0th9rUAx15sHu7e3hpVoQN5DRDeu+WPUHJJR6Ktk9QRR
cjoWrA1kIsegwQ+fkTQPIKerMiMBy5HiFwOzIcRwEzWDgp6yuUkjsRuAqFPgoUEs0upV12u+GFxt
Y6+4kiIeNoZTkdk0iPfUi59z7PBXHtPCaSiDElwfNIQzSsEEyQSIsuoZzW1iBRAwattMt7yDCDCB
dDUyn8FFIUPAQBi9ylDFYRzRUoY8dXYNeYPqNdh0+CeXBKT0ZKVPtoOc8llSGM+FwuqlU3ITI6Rp
7nvntqKWfZ0LE+usdlCDYCm5yDE3oULBhWEduFqzToq90FaWgbAzoHfDWBguI4tqUFFY+RUwEz7Q
puuXqoVyCe1xt2dQRDyNb/+2kppH8Wpw71n5f0Cqf7AKr70TZrSpZOTcp9lDXqPFYZksaf2F3bGj
nOU25lXO2JwyNt6jnOUtigkQoVmib/16E6qRi3bcDu8Ko2zoNY9cUf2lY1TFSrPoO1eO7mLa1X9G
XjY+xPnV0Ev1oelxoPnted5AcnocMDPedLZszwa4pCUDbrvzyOVYkz4HZ3r0sHNUqNbDAFWSxTPV
RpGdFIWBPkdEiehTcA0MeSMIJNx7RW1i8lAZtE3vzJCY32B6Vzd+C5OJErN9Vn3N3scGKFoniumk
jbW91z0NS0g5vlo9mdgiG5S1hNp+z1wZvnJqnlVzQIUQxxs1ExJt3HTIDTADdGp2HKg4mEFtnGOf
H4ckfmyXBxkFh64krYCqKYbjho5yUPePkMcpHyTeJBDlTwh648McQEMHHR+uhg2gKD9k4Zorrdey
60wtENoWVoiuSDtUJlQee0RfcwhHbBpWjwCjU2OQG4ig25KeuIpIMgfnzee2uCqdwLkXYuwAT7SP
SULvI9erATKh2NDiOw12fGs3VGeUUYGAVuEp9QWQMYA3y7Grz5i4lu4kkLb60F5W8d7KXNCKDSFN
Y1NA1cnCp8QfKnQe9FshywQ7hrhwg0xZgEIRz51KZzboyi19MkrKTU7rx0vWij4VulptV2vbakTR
72NkjBqK/u4xgzPdM2rthZs9dgsFmClVQb8IdmZjoTzgHRJMF3YZlf4bFhynjDJTKojRKN1WRcSU
In7BpWrQz46Kxt4EITD+yKD+B1fhTOJ1sulCuEJjnUO0Tv0NZuEBOK14B9CIltuocX7oMkdFYRxJ
XCdMzaHumo3FJqNp4vCOQNmhMBO9hA197SpvcAUVNV3eUFUWPT7HoW/qVYT3daH27c/oTVpjemIu
grSEL7MTV1emfrZMVx5tOpurepqhtEpxVWn2OUvd8rYcsW0H5juTcyTSI6A1q28Osdu9y7jQT1xu
jlVJskysdTpAZVQKrvCrK1ZTPYAq5j2avmsVDfcHCjzXjn+lAcLh3uInYJXxgxoRmmgOuGRRCjku
ZTZfdz5Ni9+GymoylT1okxIhqEKZP+1OcNfTXa/x06WlFAb6sDBefNPALhPKLZDrfFVLxDr+QH4N
s7iVmUUP6GRfyC7FRUH0zboF2qM7kx6s9a+zsWe62CYPXt5eKZX35liwXsJePrTgkVf4WH/6jLtj
R5hPnWJzwXv/4pQsUOOCqhIQbKS/QRDvwtZ+GwokNC1C/z2Vw3FtGhiJlLoh2o5AUodgDGR5rCLU
xFGvAIsX/HU+vRUtaq7CkZSyTrH30tkkvq/fAyCYhkH0Zp3DXNYPfxV+vtHk2G7LcE52y1dF8NO2
O3NbJwjrgGr3u8gy2p3NK0bUydDtxQHcKxJpF8s+YZlmoB6npGWvOxfkKPiDx3jyBrRxte9H9BYh
oSLHitg1twFlozFInAGdbj38CqvJQbLzSE3uChdpi19cWSKtb7vceHU0nTymQLsxaNDs4twnuxp8
nJT1NeVIdLfWYK+MiT5UuzYWotG6Rd8e8kXJfzA9+IhtdEr42wIXo3VP+ipt+qNqy7Mf06xjCkeo
1iz1iJt66ZuCn7yhPJmZCSOFHxeqAS4XZI8w4qcYSYwKK0FUCvSFgoukpO+t+KiDsyKMtyJG524J
CDCRTa1z1LRrOYaAcap3y27qoxE013rpHMIIg06mEW2faQ1KV4Ll9m7I9aEpR2ffdDBVKC2ByfKY
UjulAquCWV5cX+OluA4Yj/Z8Iz2+oeLaU4ght4W1b4SHQUIAYoMjxG+0cR8BbmIDN5XPLCreR6WP
91yAraXGL3YVtMzCOiKdlg0p0WT7qmez/HAq2lLe2GQ7ekkU67EJKgUvDu7zNpcWbaUGdggLGWOk
y+aP2MEy4R56Fzmp2enaJg4Yyv2GWaPhGfoxM+SdrzViWVbJKykFwCTzpVLl+cbyV5pzPzTS2hmq
na+TCkV0EfTwydAAQvnDQTdK8jEM5tmjD4SiXRclooBBHgnd9ZbMwoR6Hgo/WGjA5NoOchMtWDuR
dJUJL2KeQuxPLsU1FVhxupFDT6+1emLk+tXCXltQ4D2VOtbvCGsY5dV85fkNJaqOOlWPCFHmBADX
XYqGVjUe0gpJjm0wJR/VQCy1/jkJVBUIZL8VggpaVdONVMdPQ0PdG1rhGzibY6Zk7pbpyA8gyXJJ
yFqxOkW5hwkAv6xDNB1tHRYTpnS4aozGR8s6vImaaq1bhQTd+26QPLnQnF5ZNQpTNAeZwlqX4Was
mRqy9FuDdiFrp7mdvDp1lUPd7gk0mhFGhsRLJ8y7sUe/BVwTM2IZPYWStUzD1GDRZDE6wphifm6/
oSSpXuPbzAAf6OWIkxJr4lsqBBhRlpL+G+wif+kyz0e9nK9Eh7zL1cc7O8Oe2SIawMLAFVqzWBzA
O0YXTb8jopy1nkrvWW8aG1aUaEhHJk26VGkWKcraT6J3MsbdCYaEGi6PjplVu8sUdMpUX6OMVnjn
wQRFheDieV7FRSXyXUW/8RjMyOcAa2iiVDd4n+elhCM9npUZY1A+EsVIom1uu+vO7w/BeOo0yjYg
CpWlxEw0QGZMJY1OPwLwx2yi2hoY+Itp3l9EI9+i0juyPDM3Xs3Pt2RWONXQVKJcFimlmtTOCgI/
E2SsDP1rWXaCnqPVQqAz3iOlZXnfqQcjYI2caXmK4HZvJw+KMF/gUyGntlkSZyWuBEtb+VOpcmiJ
yesBP+zG1Hpw6xjoREcz1k9KsfON8jw4tn9sovTOI9l2kQSTElNOxM7Cu01YOF23+ZBtfc//6JIm
IG41eTCaIcEMGZ1IKLuiK6aBZkK6VbPwXlMlwYPSU3Rx42C4h6j43MDL1KelRiKLo4SOeMwt1LJD
XnabRjQHzyOcLUgRThtF/xAC7KKv8yEjgCf+AOLUEebxP288nPOUf/97alZ85MVQhX5Qz4HQl73r
8KPKZf6r/n+etf3Mp9Ro+f2kvz2z/D/z3X+ETf9tZz0jAE7NZzXcf8om+XoVf5z5P73zD5AAlybi
q3/8nOq4oayr8KP+1orQcbL/5Uj8r8HXn93/uv7sw4/8Hx72RweDgGqYzYZlojhQrQlQ8BeeQKiE
W2OYx7zDctUGbPVXD0O3pwephs2j7Km5gN3yzx4G7Q3NFZajC1DNmiDu/s9k7j8sk7x7/9626X7n
PrsunRATB6VpCss1jW8tjBLw7tj5WXQlGej80vLyhQ6oaEuE+1U088xnmHyguSVTQ5d6W2ALCjbI
GIJQlusyMD+MNMDFyAquq/oD3X8iIaeNboQ9YAMHI3E6vKUC1JFewDdysxK4y3wzc2AUruebjUft
Y741b2JG3qUS0/efAST5BFkq9PKuTJtuc4HHixkrP+8Xrp3tw/TnDGSZUSzzxp6gLJfdJtV9ODgo
J2au9GgCYZmx0jldJlY1HcTrejQQ4qd4d77g/xPB44Kan7Hy8x0uuv1gysq6hDfMlPnLxmyQ+DSG
eZwTG/oJsDVvwgkz1SmmshlDbJzTcVi1PZl3XDjLlvkVRoEJ227N/KQ2z+8TLFubrxAAo/0rD8CG
NbeP+3uzqCi86xMvrKQh/bWZd6OQ7GcRKr8qxWm6ow/jYTFKG68MLPv+aDu4XgMmLqbnrcai/Vmn
w53S6IRSjlm2kG4K97C5rSISHQfZbh0o8wtbiSeaclhvk76dZEpbAf14J5z03ARcmoqguukEsuvB
LtdqEfl3YFTKujqOWVwdjelWk/r5thXiByvdta0rk4abWF49jpUFwOZ0nXdjAhN/ESUSW+sUwDF/
NpFVPiZjXXojLiDjaf78/BHmQSypt9R3Rt5ZzI4n4E7XUBzzjIGwPNX6rPNMri0vbA6QrprDfAt8
0R+3Lsf0okPGfdmfz7nsXh43H1NdjyIQAiRG2aaA/fvnE/43T/P97vlpfS3AmTbf/Lof4fUYVb+9
VnN+cd9ew7z7nx+rWPoj/BtR1kzvyrxJK/WPW9+Oteiqt4rpQjPcfPuvvt6Cb2/Tt11M2cRzNhRR
5wfD/ym2FS2zZAr6CmdWzrTJ/tqNZ4rOZX8+p8oiUN7zY+Z7vk6a75r3DZJPhhoVaMCkYfFPT/vt
2OW/L4aBcJhvd8+7l3MuryarkVsrEI5W8ynzHf903uX5FFYDmyp2ry6HLg+9HLv8bZdjsdRuK9ZY
fMOneDsa3I/EvfsoiIjaUHI2hcwJdm0El8hKUzBLfb+pOdDplMG/jaCzbDSrpPegClQLluL7zMd4
jsuzfdudnwt1U8SPYjrR5ceGzXP6zwcvMnY1EOX5nH963Hzs68HzOfML+XqGy/7l0d+O5Wmv7VFM
5/tu4jgWyIXXHav0A9K14kAnpieifNoPE4uS8veb5jAhC5PpMvr9rqLZMdna1hNX7Ss3bJj6RmGI
M+wSLlbNQ8JvJ/n2dF25EAsvp87UwsYyxGaITcrE8KqSaeNMoLF5I0XIFRrlT7MZB3maj83nzbdM
OfHaLvvzgy+7l6fpJmzgvBsgc0BQCq90plx+412axE/iZyWF+rc7alj/YUyBuBHA0rhC/775p2Nk
nhHTCrhmIlnN8Mb51hzSN9+Kx+l3M9/ji35XGK3Y9nVMmxYofUPD1qE1mYU330/+etx8VJm/1nRm
NxHceXT3TB3mTdN6vPrCJwp9AhHOuMt5g66ei+I01s13fAEyi/xZrfp2ryqBPMwbDRYAzK6ISBXT
9V/66a3SJX2fQuoKELoS554DwtsQlJnsjouT2XD562YO2V+b+ViQm+8Ea0/0EW2En+qNh3ba0LIX
26yVezlpj2bq5HyLjM1FSwtsP9N0uwmpK/oaHgGapACgKSLZVqs2vjHeVx5O2gHp+XL+zOfPd2ZB
Jt7IF2Y+2MzfHXMaBPFfgWDn8boGsTmzEDUSdkHFcXqL5jfGQx2OaNjeeiOR1m7jGof5VoBK9+vW
YDXk5zQ5q680w/A4wyu10ZhMRQiZD+oUuKUFOeUJQ41WzlDKndZTbOuNsXvgjcoP4JFpmRZ4pk2z
glTqghVYhykliThA09AjZ0TIH7qHJG1YkDq0hnpC2YmhGQEhK2Q2TBFNxjx7mzn58z51tT8PzvsX
jH6GbCteFPTxUYj3lG7m/cv9862vg/OTzPtUqSzM5/X11/8zMjNcuV6EXlXRHxzRwZ1Q6nGcFoLQ
AKf4nHlDu3DpFZ2+E+nOEr6516b7540+zbzmW3IGRM7784Mu59RwqvGXz8/51+mXcyqLjqo2qh6V
rwLW6LQZ56iy+SbfMhzlxTTd/cf7BwtmTZ5DlPx2znz2/+DYfMrX/zI/xAu7n77rV6Ca/3w5863L
n9r25AMAs6ZIMP1R87t1+XO/7c5/KLmn5niqpwHpshHTIHTZpdWQH7xpRBG1t9Gr3uILOw0tLDIZ
zS4nzrd6O2FcuzzmcvfX04akfe6+HSRUgqf79t/O5/zbYxaw0SUVoY1FegpVLb7p86b2K57q+815
P6Nv/XXS97ulafJR/vv7f3vS76f+tv9187fn7rWeX53SWF9P/V/un08dwzzfS0F0yj+98N+O/vP/
dHnR8SDO9B+jzW+vYL55OeW3p5jv+b4/H/zt4V/3//Ya9GRrSNZdsC+13zbJX7spmhijVKBmTIcu
xy8PsA0VJ/eYvF0OeUatHTQzwYc235zvaRJHfP0X+cC6MAWfw1T1MG96EvUOdC6h/EYTm/n/Unce
S44jWZd+l9mjzR0ai9lQa4aOitzAUhUcWsunnw+o6j+qsm2qbZazQZKMCCYJ4XC/95zvLA+XF5cf
IyenTPv5m8sjlSi5GZOsxMHxPz+2SRAQyLN547+8nZ6l9UnvC7iSy8Pl53/8T8vzqJpepgJDck3G
DrWh//nz5dFf3vPzIy3vvvyYw/2kyaxBLky6V1fpb8u18nlFLE/NAMLq4Y/rwu4iIpM/f4vgGQfB
O7OQhUXbLwGnapkB9fMi+XOD8k8R9NoKINMlUCzcVH/ibhfmrdZNoD6Xh+kUW6Sn5UBwvZ9Va4XU
qefwu2S+ZiCVsxqep2+fT9NhF0Uny51zcmd4du2qL0x2qCCMBtIYZEJja/6gg4qgZG7e5QHi7ucg
zatT3nbkzq/Sc1hjkGxI8FEEvGyXtXXM29Dw80jk2FbzVGZZvn9uliX9FFaw2wJuM1qbRWfRol+I
Aya4KjZOtsHN3J5dw2WE8EG0ZLTgw+e7WNZwBri/E4IpKueOrFLUb7ieJs1CYxTfP9euSyliWcWm
g9VvS5tqudcjOv5/L9j9/1Vns+F2/XOd7QPR6S9VtvmP/q0Tlv9yLam7MMAk+ViLHLj/WTf/+39p
jvcvx6aWZhM9Kfln5oP+Wyls/UvMpS8hgIMaru1Q7fs3BFT8y/Q8JMfSgC62CI9/qar9U5VNzhiy
v+qEXcs2TMdCw8ycHC/EL0U22dklzR6E6aMIkntHOMuTT3BQhE6mB1O9maRPUINnglr3f7fsmPpz
grfuLzvtz9rf3zCdv6qV50/helKwm9gXcsah/hWW1tVCQyCJgSVLvHJXWP5zR3Vn6kZ5s4jT2KHq
u1Y2/UI1+wklzQGLjJihUHtl4VUyydr9L3A6HUX4rzuGMqfOTNwxdQ8X7t8/UqUZulO4sDh0mqur
ONGajWgnyRrf+ZE2kXhIhvZQ5nWDnDX4ZlpEbrWWTYHH1WE3aU9+Rrezzfp2b1gWRMsE67LjTTQD
BWOEgyJpT9Fw1i81wXaOg9rkTnXQ+vrQ69I/acHw+l928szT++VQownnbHM5oaDT/bKTS02wkqur
7Ci8SZwNhzWDq+BpFSG0mQKVrO5X4b6OB5KbC5P4VFRutG3ypri4Q/YS5o5+z3T33deFt/0vn41T
/T8+Gye6Yc75VkBbOd//egI0dYPm0XXSYxP0Tz51st4QyZHi2LgPBIlYtUdXZDRKkAYt3GZLhx3V
l+QwYyY3/Hi6p9o9EHST/svn+o8T05ZchHwqchAFB+oXRmGEnLjQ0VWTgnMsm8xZG4KWh6UBUytk
dmksskhU420nfIREdvdvRQotg0QHkvmsSV5TcAX//JGs/+AZ4tyYQYYQgjmW1Kj/vqtwR4op8Ifu
YESy37Hy0s52BXgGry4wvrB6TvxrrBvBI0a16CWT9nYkCGc9mXYIObQbgJYVwy0zc3QwHUqybkjM
02gEeOYn8V71tElJsLhORgIJDdvc2orNFxuZ6cXuaFm15i6TEVTa4R4twq1ZwjUV+oR2AVGfOxgE
YIzf8pZoKFfzhl2d5xcE/B1rsvpoGfmHmnVpyGO52SJVMzSEYj2Zg3lejTcw3u6IKD8q9a1AEbgZ
HNCCzqJ9m1VwtleFm4mcl1Wf9RSKEcv98+7VTawWv5yLjiUlr3Pdg3EnguvvOxjtiYv+vmkPOqYl
W0/zmxH45zLzPJplRnWMStyQcYkDYPDJIcvM6TzFWfYQqYzyNPQS5DlY7IB9nL2u+llRrd+NJTto
bH/0Cv4VylX/HPuTf1a+870oCRwKw9Fj/8L3sE3q245WfPgNMALlQmIc9BoNtO6cet18iF39xRtV
d1S1I25axWZ5FHtBQPWpfeg8MBiGIter1qS6L5tEeTckAFSrAMtvAQCcnTp74jC2t6QZhkPdWPKl
M7PxUfl3vM3tQ9akci/iSb5MNcCvulJ3jyDKFYh2DfZDPm3qAKlWTjwMqvV9IaxqLXFeI0fDfwqS
HOBzFh1Nc4qvjVfEV936NrY6vqhBBleqKQJCZZscucFtBMrPHRc3iU96FR/UWJsXTIWb6BJLODM2
LMdbUybhVeLPS/UAq3v0Pmp1e+DWVuMVnsZzVnXyhr1WJ37thtHmwbVKbdMVFcJmPfMuvSorxHC4
qhIx4LbLC3nkxo7uSODW780xP0t3ZgPSOrq0IeaWZhpPmjIHkhMLFLutcUCl/RXn46tb5O5pOUY2
jPl1qQyJIbRudoYhPmDRwcYrqeyxNrUuEf4QI9VuFGEAwmqJM4c/HL3SCR+p2J2RpxoXJePw0dc6
DLKRp1a5KAl4YxKpaaV8RqjsMzK7xMwN5k7qdnCxKAnfSjcbbzheesgD40CO2XjRnQjjOc3gR88O
oyMqNzQIRfMlbILsUg9ypna39bp1TJq61nAaHfhcxshdPtKCdOt2Jq6/IYku6MTouo3COPi9usWT
4++YSFO8ziXDrDs8RX2WnTRLhvdBqGAXUUxYTy0C+cyuEsBbNP8hoIgHH892GEbhsRzbr0NVjg8t
er+HrknfyLA8T20DiUYOxpMpSu0eQqVbnhmmeEEfxU6WOVQtmsdIHryTlUzHNvCc+7KxWD8ePRfl
/fJ08jIiquefxhbfo+l6MG/za+Rz9A4jFDQNPZ8uy68YngCe4Wbm1kuhwKWO6Ii4qoPHat4k6Sy0
sfEALk/HksG0MtRwNSsbWw6/YZKXRpyqPNUGAits1Wqv63HwDKwA3XzMyoMBRntaNoJgVUUY1I3U
4+BZuaI9JC5FOAObY23YD8sGzkR2Gs3x+/IsrdzpxtfbDEwcT/S2SMsMVfK8bIbO/3AnJ9uNDNqr
GpGJT/a2kCsH9EyVYOGahrJ48JIess3gNc8BREpusNNFK8D9t4b3JomSxxwE18Og7iTz4K2gp3jA
oD8eWitqYDjVLS4KiHfCqzXQzLiZ20kHsumXxYeLLj60f/RhHL42IyexgBtuJtYbSFvAfXkKdNDE
dk0yI4QQffie5K33ULmrxNG/uKkBSIcI2XZ8w/18Nm0ozYqoBpsyPtCP7jA2KLIAkWyi1iMO0o+O
A9fFVgMribY3OeIgL7d131hU9axLWyHEDJ2q2scmmpfAmfr16IJIIzdz3CdpjHq2F4gT0WQdRRH+
rjO07Ty6VYxcyEUSqBKbiojktdwjTkbBgHkzrQb/USXpl8Zo1c5k8D2kkJ+yqnVvOYFiG80H4CO6
dE8LEYDJqL9GjT2uGLrKB1tliBP7F3/QIKsFngtBTfk0evMMiq+ntr4bXBMVtn/sTYij2nGCaict
HchgbParMHq32rZ5EI0NHwKcxTI+TYlrvIycy1X9myu04pE71Y28n/6M4QRajzs8O3Yf7lvrTEET
unnCq0zdbVJoh+LU98MXszannRnWN3qzeN56BgmbJEXElSh2C5R5ZjQdlOuWB2modccbfATJ9GwD
Fb2EQY1YJzPyfQwDRwy9txVeqOEtWysawGtPyfTM8XtwA6TTTeA8OAVe/ZjELDATsQaS1zlYSc4a
VbrrlqnwPvPp45quDz3BNUYScyHKDwT6QajLcC1q8pvQsor5KskuUZQCjm3zc9QZQGTCRl0GQ54b
5fYXM9gaMptusu3OWR5p7xO+GA9GZg9iA7xFEh+MsLhNswmBBVmyd8os3JmaIoVrBKDevYc5vg9i
8F6EEUMpEdZzHIwbs0XZx+movQVt4G7UkO+9tnPoTwfTg1s+VlYkUdKE0F+LoeC/1yd8L6iNo246
uwNaYTUiuR1I3rmL1LVPHmjZEMJDQL7wMS5TIpfdlBn4zKwYcSxd1DwPSIHKNuQl2YFpnaYa/CgJ
RlH+Xbh5vBGoxQ9GW1zLRM9vwvupegNagg+tDA72Mbaqn+Fcsi+FbRy1xrvL1iCjeZyqbWan1iyr
6mENGsMTdBx5zhyT27FLU3LSYwiezVA9VLPEqsts8yv6+uIjdNQbcT/WyahJYexhz27aJNXWtjSM
o9kiv2v9U2VXxd6tgbq4YRcfRWnfyg7OVTizIjF8ajVGxth+kFGaY3wDrlvk2EIRsTbOnHEYRRGw
Ur86Lh9ea4L6sWi9ax4U2kmUISh+5Ozrpg3F1UtjxF2p3CnA8l1ZMQx0Ib4U4IjMlpFIY0YoZ8dr
A9/D5JuNWtXczUjBSTTD9Dyowd14qCyhdNGIagkz8IzynhA0eRhqECdaccy7ojt0w8/KyvJrn7v9
ZvKr34sJ43ofcAOPrGKdYtSTUUliQ5BXhyQ3jBM3tWxrcvDWnqR9YwdU31TsOLhUGQpbf3jXu8JY
q5GvEOO23cQ4c456xNk0v0fj01bKAPHuOYOORmtYK2+KyNvWgwYXIaLKPra2Q9Bw7wk8b9cn9oUe
2hbllXZJuibBAWkhhK+dLaeJvmkaYAX2z4Tu8wP4Bz10yPdusBVWEdYpc3RPbdFiFw3daB9Sq1h1
KKVrD+ds2yMqBJQaFFUJlG3j5Mp4qVqcvmDGUmAm7z5Zi0Q+ey96i+sqnAgE7zHm8nEAzXhZBVvA
jV7bUfxewWZZ+aMTPVVIKNt6NL52nTYRLpAWO6k1+VppHZS8pivOCcLqFwghQKtaoKmyiW527TA3
JcX7oClChpenLXHZICs54gAMzqrhHtVZcFfaND3Gmrftyt6+upnqz4VtdatktElfTcHnofdNf5PK
f8DK2/00nPpI7eHqVgV4IhjR6yrN7LOOGhybcttuRaeDIpVcILwS9r19dnVEeeUEtSFKQnhKy0+K
5a/a4lx1HoipmfaUZCFJw21QbFoBvy9LG2IgnDFAl8syyax0nmr+D0/qKPH7QuxCK/1SsSA7d0EY
XJZHy8bB27jphQMzOsi1CiCOqZ29CDir3hHDO/9Fjf90KEGUDZP3u9Po4aYT402zIoqDmq3/sckS
jl7ZlT5yWGcm2lIwxhAeQebOk7s7hR8Cy/BOEzc5aFD7yochse0HjcBEiFjFk0h061BSwSGhfCye
ltdaa6iwLXTuvi4Mjam0BuFzVNVTHitk57jXlmfwE+TJdvH7LE+Dg5XhnOE0zjCdpuHWdq1iyylj
PMY2QMAxDsE+JWCx1USERkW15VgaCKAHWw430TcXJKrlM8FoSM+NJ0e6wSkfy/Rgkha6ripZXlwv
fpUgVS6ycY+u2SMCF9C8RaDkUxNL8aRsuUYDWwKe9sxd3gtWYHqwpTTVr/R2vnxc0pkL58ByI7+4
jL9ry7PQMWvaXdaeOI2TECeiUbFdL8+dAtsX7jzw3pBaIhZIZ40W81pPk3FdU0Q7mVrwZLRutZ8M
pJOomftTx8QOt9J0WjYECrbpX56rEW67Cz19q7OfuWWO9s9Q1iMi8gOSU3TypfWYFG13criIzszL
gZ1Bnk7TwqMhWkVnRwXVfqjLm+5PJIeE1m+agIiWOCIj26U/4jSKiLx3k20bpECek9+q3P6GXio4
a0THCY8ciDQNLx1ObQ5s8Cj66OZN4a2ClWw3+gszvEMkW2yMfNRRmrx3KhkijeTScBdwrV5bRePw
pUwUdF49ekctTQq2IKo0Cl/IbaUqQMw9c7TOJ+KU9m3IJeh9R9X71ZmcQ+92rxjXSW+fYMra08bO
QrCCL6ognKVropwodI0VoAsMs4dXIuv+EJnNI5OTdzXfYRKz32PlrQW0x6I86DICA3DUK/VAg9rf
N7B4hE7+iZz11n4PMCQZg4tmjke8WNg/upOoxde8fWKe7299iC+raWBWQya3PEYYptZWNxw60wQL
jD33kNhcU6UkllgAVxRu+9PUnHZH8+7rEE/FCuL8u57bzRGpGqmdCL2DxD5SakPgmwAFltnJmYfL
ZZNaG7tS9kFG3s964ntGbb1HlX6UbiO2pmk92gBqVg3kYz3HI69lhYvzTOz6DjNtbGjgaiKyVmzt
STMUUMqyczA9Jt8GD4xnOZd3UvLIYvdN6J629W0Xvls9QC6FhkZUIUaQnGRl0FgKYxXLoTyVv/vs
6qL3YQWTh4AzlolAE5df4w8jKtKHQpC9EJTY/ucKclZMzQ8GjjvDENI71KN3V4Nsk/VOeTDS/Pee
vj1EH0vfycGz3gLbuHklHvKw8aiA2oRsJ8pkfaWMV9srYKmFySnE/nIxYcitlQemSy8BsJeFgzd2
nn1l1Zcwy4t3DslVS/y3qiSZNazKr0jW4S7Z5bSve0Ko7S6Bx6MAdlqMISza4zP2+gHejkHBzDHU
TUu8DRaI6tYAhtrVjfbWMfxkIav2aJxz7wpuX65fkEgnDUCala8OTaIhDRcYUm9tEeb72imKxzCk
Yoi3K21jEuRtx2FRbkNjkeOqyP300iUFlK/2VchGXERvFBtOYbzOWclO1P8UJRYAAzZWUpUziq07
elbzJaNwtMKjc0KBqnaMe4xflrgbiXQeFAXqTLMf3IgwO+BehYDvOQWOeY4Sj2alyL6UzKX2oHge
xUQIkK+HwGihpbpSyVXSeVjce6AMyUtPUfmghVG3oUpNaE4ZPjtmvNEm371w1DC8WNSTfFLRtm5M
STmCyua0k302Y67+ozPEJZhQYmmW+wZO41dvtIwjE4VLHgcwqWs+fWJGj67d+695lO2Qeb8RXdZD
Q9bR5o2g+lxV5esJvSjugvhRaqQYEWZNgx6DhCwmPDg9iUm176/xvgEYD8p7l9e3WINspSJ+HpPE
vgqF77MsKg99XeprP0NbSm2ib2LsrvnUb4JiMMgvgPRjp06+853pddEzWZSup/Xy8A+tVI0DJWyK
LwCbCNMRL3nm7bS4NwHr13RxizTRka2xpiwck+Sgb+6UfEMH7yKn8HGPdbrlnpbnGTijQYXq+KmR
qP4usDDlrDz4v/7Yn7UKn/qI3iEFhZjpZ1fP9rIgZqWzP5yYlOiakBF7C9xkl45ZfOjKFBPr/Auz
PGhCtcHdZISnUZHlPQt2lk0X0bAcfyjW4AaObiZrFz9pw2OiEZdk39uCbk0bdo8ZxmIoX+4J6Eyy
Jhr965jCMdSM2uW0b7UTCSV16rWsNDV368QzWNxW/S7ADvLklyAFkCylO9kHj86svkyfQ6d7rYQL
gnAWwom5zTsE3mqoQEGOctoYJM31znNb0VbxOvdd4Ll88XAYv0wOCmkYtrh+joj8yHQy3PGmxrDc
WA741zgvwOCAAC67hEhaJQ4BlnYOXEslY8yOk+kjIJqaVMd3qZGDidKX4qr5PDBwFUV88vLpBwfb
YcjWrCOuFxDWeoTgshh/0/vGu/VqMvYJyBsWimA/J+7GVZ2zAhzNTZe7lHUTKittEuR3K6qvbp4T
oQMXxeNM3mgi8/gtHFzGgJdI1FvdneLf7BR0jp9RbPDDOtvU9MsucZLdDJlrbwX4053DHOGYNEH3
6BH4Nrcfmu9DDMZxauClN+az46h8zyWQHXylsrc8889ZFmlfW6I+1qYrO9K8VXLjFs1CCYtrwWT8
a1BQ42lJ8nIG86ML1CMqWecnTspNB69VZ4y5J77RXTKMMqtKjIfSrO1vaQYW3GzwVDqCQjqGkydv
oKHTtRR5WVAD2sMXRwh5jz8txXyPm3YCksDQMaJx4d7SAOSjMJkXPQDUcthT4qDnnkELQfNt34IS
/DPFBLnR7Fa7OJUWbMaaFCUW+78biMJYUNpHTOBASJ3sHstOvlBsQ1qHDixJvfFssYIbjVw9V41P
Gg3PgJyRR5A2zq3RDbmCe0rejNniPR2zF8UaYR21rIKDCmJ15Hb53hQNfrcxwnmca49DcB0ji6yf
CsSP0EgCc+vxaH3JBmhEcOjlMABdtIR+LgxSYRxPmsc+guxRFZ1z7av06kZZeIEamdAeHM50J/Mj
Y+a1k1H7qKf21xj+DnTddJNT8X2IBEFkuuImJQd3VdrtU1tzM64D4WJRm37UZdodMNqBcqS4isRZ
ZWiHaOBWYBGiCmucM4T1FQpmv4l6tNUaAGeS36sZgvGhVMMUva/mNFLKUp5l7Gkb2U9SfC0NExdw
nnMLa9zf7CIuNqpQBpEuE6bzoti1OvRNf6joegbTWziW2UEf+2eO1jibp1kDxd0EW6Il2cQlpsLD
KrCPAzHtJCcYQ0RCLgmA25jqMEY74MdG9e41eNU72kjlKNpzlzQXypwWoXQfTpveM2JgH9UEDDCz
g+aqpcCCTG5pVV8Pe2v8GL3+5mWeuAQxESHs3tMYZr+RQNafse6eIz2yb9nYvwcY2CBv+xdH4cI0
epsQqIGWTTzad6+Auh3roCynoL5PlLYDh46N2bd47vJSnZuwfZpIc9661o/SGKAmwZjvA43JdgT+
vzayeaXeUJnUXObH6bbtDWdv2xaxOn3zXfSjOiPNABXVDfkB+3zVhPs0H9qrKolNSgjz2WrTtS9d
a28QIrURRUFi51w5qNPU3vhNCa8gwGvo9Nmxi8Fvhi72sDFmd5imeQtT1/moXmGsppbf3Ee9Q1/U
xc/BoIc38A/6OW7kxi5NsUXJYyGYLHJMpGvpsYr0dN0+aDMfcmThqSjo9W0r9lPN8p9ScfHOaM8s
XESECUTZl2Y6jmF4arHa3GyNXjOTJOKnBKnl9zBgJuTQeXpQNcOhUTXaJao03lQPHnqLYsBQTVfX
9MnXwJKIcohVYkBXgqx39h8TW/uscsgjbe69wvok80OvfIIqM+PVIfiQgYc/goEA9b31OjoqkX4e
/OhnZyT2DroyaVrtEw629rduFL+1DXdYJ8NuriSH2ExMCWxhUnDMAVEq+vMIssZHGdnGPkdnCG1A
dDcbrkRBfpYfNeZlCgoCTIf8zZSRupCLNiObdA9ehW/AJKoDTkItfnR5i03oDhPMzcjfCxw4UwAS
xzmErP/PdaMIfPFG+5wzZ/QbCkdxpzd7Vrjl1ULacxqIDc6sXF5DZb+J1GyhBxhvtCo0iud5WUM0
YGohKxq+ultTX9I5+3SXjCxv7EkKAzMyx4FqDU2TmMKJL0k3mhens3i4MONub4bjRTKhuBjzJtQZ
kaugJUGBGWEh4PK3tKVOoU2zuQjlC+nrhItE8M208kwlNT3D/JXrutd+T3ywY3XrFy8GHIK7BsnJ
cj8WhkQNb+5loujf9PFHKLrm6iQSIEDrH5weBjdkKv/EHgGFxjqxGQvrRq45/Ty87CjB0vScJmZ6
Vrg511kFd7GUZXYeNOgRGfErWsSUT4kZeWTZ+KX1IPxpR2UCfMIyT7ZIXDLq3rD50DmQEXJXJ4bS
YnNjp9yq87BKgukUxgXhM5QsVnbNgMEHHEhIpysAOh90RBdQ9HMiPDy6FnTHiLpQ1Zd+dSjautz4
nTUQqTHoYHK4v0y6j6vWbIr+pixX7qKERnyXNa+6AS8nA0s00tGmxZRkRn8NsMx6DMlx7dyrsqrv
zbxZhp2EKxgdSnxwhjtNS+bqZeNmN2duU5vgvq7WQHiEpQ5uxAiPyzmhfybju5ofOSG8p5xFd9b0
9gE+Bb1Rr9t0VcJrfna1866+mFGyd5nGniswIAgX4+SowNHFnVJ0WR1WoB6RLlXCbdIUhJSbPsGz
WWBf+wZ7MZboa0y+tldn6dnrwa6TNA7KxAdCZWAepBibEsyaT1+VYwSskFPvGQ35NWsq8eEbxOSp
3s6I0ZEPbc3CP01bAjbZkYRElNnerHIgHSL50ktd4YD1zkVmZXPX3HnzMnwgaXFyhBG8VI2kYDeM
58BCLaciB/6o4X4HAV/tUff1W03pZ0Xf6ANT7WayMfdWTElvsgj8qzlEhNFb3dakgHLqmOpJJ5ff
4r7EFJfSPWASmrlU/1CQV/Q2dSo7+87QAfyUtfcSYTj2CHftmbtehoR6Qge3RMoKpoXI6U9W2zjW
C6jF4qcVtCBFs/zge/X4UlCeprTwEhZGeOgbikvL+bCcGeDU9iZTjm0BdWGjk8p4TALwF5zcnPF1
/GpWSDtdyhn7OjOrRwjGG0g6oOUMCDwlpTL6UF86RfST5L6xohlfXYJIvtAAF5sEk8m2Y+22o7LF
so9257oN6ydSA8xjCa5vZkJgMAHu+JZ51k+tnngpSYjnmBqC0VpmrdmkT2DMGYSNnK5SCJ5sbw3N
9x5ZyjWtagE+r8xJmqOzWUW6tm81x7ri+HtTed68ZMIzr8rQ3+Ly0ab//2zHVvjiVZIKdRZKsHMe
MoFZe2ouUlXEG3/KYw1kTadPVeryFIklMqswhM5jNdwSwsg7GqZHDt8SXb9ssqx/h5OVbAYkGKaH
CLx1Cjr3IhH/fhjT1j7245Vicw4fhY01i9G9edm1PBKLQD5vKIBzyRMvAvwVFwzFZMolDg6UPx5D
V8cLXhmRhUQhOS4Oz0VvuWw8N8ThaZdn2ZTiWBvtj7hJy220WFj62X+2KEKXRzLO50hn+z1yZhF3
N3se/ni4CEoX/2bpMBqp2oKPPnsHYNoVQOJmq8D89HNjOSrcljG92sUnurzB8oZ/vBWS8z9MoZXp
bSYnyA8pCzB8bnEyx5n2b8uvxctryxvEIucjLR/hlzeMC8RZUFTfFg9obvccCC1Sf9pB89kYGiiN
EBhEGZusM+AZJFm2Xhy29O7y0/Lo86mvNCaqBMf+8vqy+3957fPp598bi7/j852TwMIsBk2aqT0H
UH0exeW5phWzCa8OTpz8gsZliGHFxLWS9Iocy8ZKEWR48b7vXY/S4fPyCyR8enpdHAdnKOrzYvRd
3teZMs6O5SHwlz8twMsjqdx6K6Lm+/LLy0vLZjEOL49qz63xrubHz7dbXv/jPfOBwp9ZoJ9bQMBU
8JA/1zaJAPOjZbP8oA1ZgSdxa67D4tmj+Xkk4ZIKbmcn28VUnUCSPzEvWumBkRyXw6yW0+3zsBKE
0c0X1XIlDbP3a9l08yPTBvtTTqHaakE/nMoiG0465XmKejz93CyvpWpiZQjoM4ob+DJNkubb5Yt8
ApmBdZIYFFcDchE3eyXaAKkTegHg2NlMc6pWs64JQIgRVzvHJoRgDCn3eWLcuqmzB+GEYst9wWZc
rWg376M0G7hF2ztIJpjw1avMsicjpgTbD9uRVv6K0rm2mgKJ7GDcM0HTzy4siVDGpIyxwlvROnxN
Qv2e6pG708f4h+ux3qER/mrn/IdpM3cWuaa1LH93R+PYZbVJXo0K9rVhXEGFsFQqEeoFQBWogr7p
pXVv9Ci4BCb+yWkuNof+xY9tdXL4gCti2cb6G7U4euU0RlcIwOBfcGR4QzQZK5A347bxqf6DRaS6
Cbw1SVJELTGZRbZx9U2oeEZ7HebecNsAi7Wju3A8csJrf021rmtKeqQttMW6fTeT6oGK2R5OjxSB
hLXmfi+s9waExTpvPDxl8XdG6w1NQL5PEO4jzUWvVY7fiR1eaaCATxCIt+7ouaugsF713vmqCSJ0
0mg9OMDXGvoso+fgupL0C/wa82w60sFROosFbuMhRmdlkWIRtmD+NR8PKTWga+CHX8qwTFh6ANeS
+nAEMfYY0bnpUtaWvv8QuvQTwU3sVQZh2CkgdJJjnxDOSjeHggxEg11PAdVsCOFEjwJdNZcNUgcX
WibpuAZ7rmYlBh2gO2KNhVFXj2pXqIT+uSc/cnsPb2DOoGKKX1QkI3f+Y9jcMuIWtnkK7dBrQeIx
r9k0EDtZ0yY1jiimXzQCSV0yDbn3EduADiqBeZpUJXU9vHqV8Tw2urf2bfi5aCOeKFFd+e71qhhD
FMVwfXYOUOGh8uQqssAzFXb2xtX5u2w2zUSdNKppcDPBP5oBJ5eU+sGfyDGvDbWfunBOOxHfWEDA
4zjqstpwbkcb5ofAnChwDXBMivexIV2qyEOI6f0IqkpsUEj6WwBN5Gul8ml0rB8+oGhiUYqYePiK
9NhVWwl96+vpSBMl9ffVYB7MGeomZrybmEFvzYx802f4G1yXETc9QLhsRsNVMyQumnFx5gyOGyDI
YUAkrN4DKufOeLlpAc1BnJtm9NzyEjgUDP69fBIzoM4aQNXVMOv0GV5HHI5zdGagXTSj7aYZchfM
uDuthfplzAg8+ooIOqHiDaiLj94MystnZB6cGmK/ZoyeOQP1fL5BPSP2zBm2p4Dz5DN+Txthl1HD
mXbeDOcrZ0yfQRuNygTovmGG+BFT8cqNontZNs1wGmbgHwF64QwAjCABljMSEFZk/+KYEG/gF3Ar
nH4mIV53PezDh9DQXIzBO6PwdcaqxDs4Dvktfq2ROamckzKNS05j1u2s7lxOFj2ChtyO1HkyGsN5
GmS4G5Ope8Ao8lxm1Xd8nR4/GqlVj0Z2t82mYqEu+6MrYzBGfoXYJpeE2aQEe6Vetc/NmjALVnZd
njVnhN9fme/Eu4gyInW/IWS6aPYXJ3pLi4icxKyvtj4Zpb7evyD0IKG1I1JHuh5Tp4JpYSKupe2a
V0sfTdgIyBUHdA07G14jV3IEVQisNWV/Zw3dRV5MaT6WHewgzQ6GLeUqkjS1dzKQ7avRuJcB3dVh
mspwk6YzwJOy6aYKm1mtnioiHJufY6I/o6xQzw3leeU36avdn8ep9gCy2Ywr8Xsqx/7ie2NxjTQA
h7PqpqyoSobwtIOpOnQ2//0/K4vl7Bj4m/7eRXXlGBDkdGnDjv/FUTB1euSFjlEcYunGh76j6d2k
RIOiGXx1ES0+D2ldwY4bd9Ys7hjsJvwvH0H/D7cHpmYGVCEtCdlFGL/I2T1fNS2ep+KQasid/Fa/
O4QSbLT/w92ZrMeJtdn6Xmp8yAc2mw0MahJB9OotyZImPLJs0/c9V18vOCuV6fNXnVPTGhgTQfSi
2fv71nrXQCwGF7LXVDA+RxBQ7t2iD28kKSquyICqlKSfNJWZoYwLwssiNtV7AzK6Ezy2NJdPTFf1
m0UFulaj/vsfTiyC699+OEKtddwT6PAlqvd/CrJxM6RmXIz8cG6rdqllOKeg928MExYH4gV5sHpQ
IWNvnHpFODfTpuR1xiMriX4gb8lvpPs+7krDCb8poT8XFHMo/lg/EKhYkvMXQ2CqMXdNARkuI6ro
l+npvyTZLD6e/+vzL1h/5biKr7EKzj/eH6I8aP7934z/MzUxnhlDFZzqcobuEkZW1DZ8CaumyTbp
J1QZ+RbJU7+fU/ulVxGnB3kdE+hGXHIhd2j7rwbnm0X29nFWzou7VECquHzlyLuLx7I8kOAH0j8L
QfLF8ka2abdd/wj/azMepDA5vv5r59ZtGP2TjfTrCX+6thz9D8uAfqQTH2UZFLc5kP50bTnyD8fg
CGY/tByhm4b56doy/nBtSygX1pfiP4tN/8lGcv4wgSIZjjQFERCLw+l/4NqSvNA/9ijbdfERWdZi
DkNE/LsHxB+oOIVQpk+QeDysZ9Ot747kXFmUvbPA+mZ2E/OYb05vPJQuurnUpWPbN85L5SKBtMDx
btsh8He17E9VQB+6ZjtY6HmfYGtIi8wiN270zxAb52OOKtNy6/uSXXhD6FVOKHAmtrSME89klhpE
oXua45uiFcl2Aga0sfTXJNHDnZ07zqZ5zIsD+ufwCGeJ9MmGUkjTif+HU0f8i59E6Pzm/CrCVMr4
zUHkoqzxjcGVpxnj3TEQkUlCqHaTltF0ICKKRBxBHaEpwT7P5g1KoKOYkzfNUOiMS6I7J75pWyIB
61x6gAzE3RJROKOljWDCvXd6hqWBq14mphenv+15d7/OZP+wv/Hn++0P6mDAw5KlLIUCREnzN2+W
H4q0VF1UnfzAf8kqisalmd1nI5q8rCVwYpqNW4oVOUSQ7VSSoVbZFSO92vmK3HWg6BIAREdKsoU6
S2JPIXZqQMvdJjs1xgwYbVC6Dcy8rPrWl7hpTUGGUeEEhEsza2qs9GKSirbJQOkYYr4ntxIBglb/
yCw0lKXfXrBfpORRj5epD75KMV/T7e43KClfRB882WULyihCYD1TWepRqJCec1HOXQCeYtOUXbeP
kGTNiBT9+aj14pRpMPUjhwhcrdlx4SBswR29hLK3PstvdTgjnFT9xwTeqnIINuZ52yFEPmLUuyZA
B2eo3t2o9rsIUeKnsE8cAtwQ95DkFYrsmEr1tRoo0RtN1VGIJVCNPmlFNHYvtA/EheRO2a11G6bd
0Rb2tNVxHBJ4FRJA1OlXZLaKDWQXyvG6fSKT6zEXRLbVI3qClhfRiqBibiLvyW76QM0LJX0gGjsm
gNSdjPdkehx7Ji7JKN+dEL2OCdSrau8iy6GvV8rNjMZ2Q1vmkmTOHknu6zyrnUt6wKaoJaAXSTJx
lDXXlZwJsg1Nos5ncbDz/H1OJmerLMiTDIG8rq9fSouw8GKISmacWKSqQnSIqgHqhpcMoM0WDCsV
0lil24gi4K3wO0QkJDL7Bly+qrtPNNIPGJGkRI8uGZvZTMWN+vQ5s1vEYLgIQliAkMegCOfvmspG
XhJJna/3ObOn+T5wctj15fSa0bPvp2qbVvlzOcm3um2+2Sl1LNm92A5dyr7NvzcEwYmwLjdGFN3W
SUuYddd/VRVXMwu0MCHZrT0xdtfmXeBAcJT+pZx1Uhx1+UI9DwGTuK4ALZIwIg7RhCoWOQGaJCM4
2KWRsf+Q4gqGApkmMi49pGYbEpXc9rdT3x1C0V5hejy0Wozeezg1Sf1hi3vT7c9k0Dyh1Et3gT6+
g2LcVR0leDPezaRVIwFmMU+ESSLoDgqQwZONj9tOPS3sThZmcdgX4Zau7VcnsR/TJELxN1/FZahT
mIgzatCBfsylosU8ESlTPMSqeS9E8xqmdF2CdG9xJDEY7N5a52jSaNgUyPk3uXNsDKNDguAbtJVj
z2ZGZue0TwoqUnb6rXGcn6hr3+p0OpNM+Q60ptyKlhO63ZAlOLp3UW+9xPw9aU3dJn50Sar40NbV
Ez60c9UHd7ZlffgWXyCX73Ia6oNt0GXJ/QcnZny8xJ+R+sa03npIJTGzEskFfYNwExAPt52z/pAF
xg8CCUjZC9Gj9TJ96oDMMwbGbK9sn2Mogg41I/03MatEjb5ElhcPZJXsjQQZ59wSM8DYLduUqXlb
5MqDw7nhlYFzO3fRmNzHaokt0I6l7XpG6aBdtbpgZ6c9p2sXIFtzQxIKLOCgkFBYxKnxu1O8TBxS
/5uwsitEhF8A0ZOaMo1PZQpVkxBTXCaDfvfrfZN29nyCcUG0HIOZMNbE9pbje2oKog85lOj6n3zK
nmas7wzsn7MMXqlmT8BNxx8EOpAX5JOBrZmM6o07vzTulw2xa78kRIKpkRT51n8IVAoQHUho5Ddb
03HenNG8CpyLn5zsxg32ftW/0DjVmapVhltx6j0U6TzuIujXIUm8EPMJ4dZLdSiE32xsnJ+o2CxU
OCp89AfLOBIzexLo4OlbKkwdRrA35HCru/Upb42vprWTMRIfNOm45IqvgVtfEnShbbrMuGcJ1/dd
t/PIA5t/Rd4fbHeXwkcHHzYOkennDXHfncOoubUfSe0B+W6EW+rS8WnAXo5wAVy1hXqF69ezGYVH
OLSwjHIx7E1p3qZl/eyH452yMTXgS3o2Gp2yX/OdTkwFat/8bqKfLFo6OTkrNa2+TZ/19bppcquH
UrpXOY6aqXTaTRaabwKZ0VymuYeiwQtd0p8ZX0P0yQpYxzQsVDJD9J/7n6PZIZdcgkayb0of9TMC
2eEYKXXlDrR/aaLU+8LsS4p51m3Q4pqZEJMXafeIHJrIJX3i/MK1Z0JoaSXGR1bV4FD9wrPR0G2Y
9r0meFq92GeurPlf6xCaM83nDYaZHK2zTswHHQBfv87sCH6LsDSaKRO1ONxtrsu8uBSUjyfnS2yN
nubYLyQTupsuc0PvLS4jBFUzxk3LfLcYiMQtgj9NtDAERwJsIryFSW3fSAdf9NyxK5atupsdviC9
MBCuJWeWAWdl1NZ3krBSQEjZxo4wMTml2d6GgrRvOnHlNfpa/dI2wffZ0R+rsZ83fAfkruzwWoPJ
xzY2facXHjABaqWq+BHptMFSAyDTZDa7bIoPgeHi4oZCl7WmjxTisV0E7b2PEjBF7pvZd7oc+GPL
4fscmS069ukgMFCFdUN/j5IbJ5cKk6L9OFAvAxN+Fi3SJELWw/KsCos6CKUnh/OWP7fvaNRpMrFL
XO+tNL4e/O7r7EiszUWm4OBdDQif0tHy7DZpX5efDskvSa78PXBnvgRV9x0d68SupL8M9oC+Ox82
NBO/Bkb2JbNRrXatsWsK48WuRbm3ZbRpZfq9z2mZlYy22whROAKEi5tqd0PXv0kuiHit0UD7+RMp
jCOlRcrFVVU8O8GMrT0l6KQ6oeV+0MRwG6MzQA7zyPDzjHcYYGVkbSxJmdqfF/r/puFZ1KGtp/Xb
cXnc0vXdICqnKs/bmkruReJ+QVjwo4kRgE+j/VxiLu35hko2uyGRR8e/UVN1q7k1HxzDaIjAyE8X
4bAT7UfXTe+6/tvcZwhaEhTGdXNwMQ/tVEnj02qGE9xN+9SO9Dn6AYT/AkbiVG9MYlfl5Ji20+tc
2R0iduM4ahJDfjqJDWj9YpsPRCa0NXCVAvy8jDRMHIqRj1sX+5IUjz2+g50sM2pM7nBHOVbstAJV
a5WLxisFYsyaBhXYEvhnPRJDmT6i6O/BsTGDSaRJITk2LkM2UkynFE1z9gnKIGMFLSKZWjqPcULB
J5+Jlm0huBP4+sXocNhEKHGs+NAVAYc/dTDGJd0RfdCPKKj9XT4vCR4xP3wykKA2iVmgUq0psZYk
oGZ+fUMUsv6Q57T7jCC6rzKoUsSEEluRy4oTFibb0kBt3JzGgDinhc6NSsb0UIQa3khw1UIe5Y9I
CGtla5dU0lpATAhwOZCeSv3s2s4qio52Qjkobb2l9d6lNEwb2sUbDWEXpzRg6am/BDGBVoOvOkXo
whoknDDXSnrWLPQVa/XXzXWDgbikXlyC68YBHSMtirzy1o2/nmDepfU8MjKiCfr5EuvahH1gT8TQ
XdVBG8M24XpTpXNtNw9hMKuT1tkG+esRfT2kQzEhXcH0C+K44hZXxuL6QuvNchR3eRz3+2rReI59
Tb9kXcUzyPzCL8k0dV7HRfuZhyYBS9ZQ7mwax6dSGEQXQ8o1bbs6RHjwT3aN9YYJHF6QNkehDBkw
nvxHaVG5XV9+eZl1bX2LYMUHra+dLtgd8C1k/PqcmMDs4CWZFP4tI9P5e1XDFaVc+9TbgHEy/E8E
qOUnt9b1i+8S5ZaGuHVjd5kxmRYxh1qD5RAowGqax8QY3o5OaOy1ybY5DzQ5oiCEhoHRxDehH6S7
cYBRX1Ly46icv6BZIHPdb8UDpbmUPjkGVEYwjOZSDHXBMFmeVEVJXBf6f0sY0ZnMeYOAYBTN0yJO
snFg7Mgk2GQFHrjCd7DjE9G2bZJYvwXBv1N98cZ4hCzSwI2uorB+bhdTNunUOzyF+8nIqmu9xcKt
kQtiOBnRO9Cc9ppRogk3eP/GGoMr6pev1Bc+5npOTlnGKLWp/XOn0e8gpAdnbrmRWikfQiM+u1PX
bSxrjq5Uw/khL7lUtFnJKDC00reZC5ITIxhNSbG4oK0o99LpiZYK6vuMttWFdoW9M4b6i6Tjcz3M
TKbQ0jb7tsuNi6LUEao6uDVGev2CBDrm+PJEWya+p4CmNgGHDEON/FuPZBBz2LmQXMAaLcsvucFI
DJxD8xTQL9yEmsvoEjPN1g/79MW2g3uiBmwKAPG4L6I+eBzmHHUp5++hKbfGWLcnd/BNNHTDa5Vk
48GmrX3NLuJ4jmhzJuPw2pXA7wyQ5TIozb6gX6QZ+TC1JcWTNH+hCsN0r3SnW6n6uySJyT3rgm8W
SUSnspDf0tEOYUX0yW5UyIpKdAw3rd9GN5qJnssPRnKZhTpPczU9akozvCSni2ml4gF+iPMYaE2O
iLQjskrgcqkadTeiHNw6SYkRqI8ZseaxI64o44urXpd3E/I7jBVGslt1HbgC7xKMwceoG68bwiPu
XNe/GWIjPTpm21yCcXhK7bQ4My6HkWffOV6edzj9DFocsE+PISaSkKnJAy5+uYlryzgPpXyJVI0W
MEv6PZF6zinEDEbiYyDosXFV1asXn9GIx0XMPDUWHau0L3aS7sRNWcEhllkgT6QZbCPLvMMTqR+B
QZDY66btMW1QaA6PBtVcxugKTVMY3IL5aUDlk12IbOscyTzfh5n/HY9S+WCMRJzmvX1AG0SWl2Hx
gxnza1+PZKu0B20E8kocwsXs9eJiseciY8QmZz5lUX8OQ6wM9oBt1A5zPJFG8mDnnQdzuiE9iimo
npEkbbND9LOpMZwLLgFVGZsEEkwHbe4PNxZ9jZOjxvtoMoAYW3OzrWRiHfWZebxhlZbXNsScCC3U
Lr68tL0z7boa0kbQdT/itA1vu9F59TPzuXcZyYxzfaB7V0MssDdhFWRngwo/AZjmycADVPYhoqpp
ZnAkfUEdInozo6J/qIJgp5GihgEyuEcKeuOTBbiDyE22B31kWvSemWuX0iFUwcCMuZPz86ynLqFu
WX6IYtTYjqD0QuQnBYVNUExY+4eku2Ahyut7K8ruIoY0xtZ35HhQ+OS3TmeWh3DM9UuoTbeMp+M9
9GDn5GuHOencW10vSUcg+g5T/3QD5IfsJ1R/7DbCPeAQUjeWGjjL1Pl00HUfNI3KnyxteGl7Q7+u
v1a1Fj12Y+clVDnuaH1sxMiAMdOtBz0wMXIFqQRlYuwqgU3dZnROSEbNIHtIvMxsxG60yLpuRud7
kGXTYR666jKms2db814s4lJqpXuipSmtKfmE37w90o9jekQFDoCGeyx1ImjqNr+qk6daxNdwdVAx
tIOPVmnrtOUlK5C9zGlzEUWj31Oz3AB9JVmvnAYasW7lumd7WaxrUXRVVlyStUqzmRotq2N9xRTY
5+oYQo3tUd9NtMZiXNU7X6eWpNW4qraphqplMjvKNhpuaqIhfkJIRI+sazANqRdvyAPodtFqkVnd
L79Wo8UNw4AmPRPy4uSD7t+KdBHnk4TI+INjDUvVfsDXdpYuE3gMthndGXs6h430QpveOTMMcjmX
u9YFCv1nwk/TfdIWw5oQv8BqRf/naoK36KT3SK4zC4flsljXsD+ihOtbEjPW2+2URp4eI4RPFiq3
XFiY61rOPJwRvkS2pMbAZL6TYyTlIV0UONtixM5YLwOXSi1SqFi5no7c6Nd9/jp0+dysuPbvMCm8
cZpXMJBcuAt/PXd9gXXx232fN3Wdxu2GODGxrQPmoJ9PqWzGswF5gb+/ICnOPGV94K9Vo6Rka4VB
5n0++28PWu90NDKHOJzS7e/fYN38+YHWm65jlEyBodasG8LKV5t2oXZ+vsFvz/hXr/L5EGPkyI1a
fV8uo0VOhMFGotPe+UVkIvBSVrhpijDerZsrCXFaEKHDBLZ+iAJbPym8kEzqWNgL6Z3iKdrR9TY2
2ha1AtEvhKUVO5A3TN5wwfSe6rvFBaB9SXPnUblZsRXLHsBx9eFS8iFnClQAUZ2AHGlrsCFYQKM0
uYl0FSnZKfM580fwOrSLp0sK3QtnMWr3YJGZxVJ/G/P5VPfD9zArhr0gHwBJaCdKzE12umFgwQVy
svAE2ETbsBdt4Et4tdU/keEcbeqk/BJF9s+wKG9dq/IC070rjOCd/nmxMfrkhkrsz7pDtxbdVWR2
bsYusr1SRSem3S99VJL7YzlbIzO/qQaNCgWfdqPX2HSIlVGI8LbxDM2/Gj+SjKRUuDajF2oouWwC
GjZ1O12bhfYTNy0AR+NLPsinOBkew2oqd51w7tYOAuo0Krzp8GEOlhcUzIyUKL/W8gect2RjIdYG
6XIU2anXl5DnekDAErY/JOlFoUkwQ5hcMi04CCN4w08fUfRawNVbYTgXotx8Bogh7zZ4LeO/uCNn
pyusbRDkXwhnuKDXJ9AMf2qF3sKSt8LqCB6CWEUxPa2e+8l6gCGFelLKQxtp3xsa2Z7bRLeiGkEj
z09JgeXWkDl4Hre4auvmWGr1OWXsliR+ci5bPzji8HkoA9Xf9P5Pu5gYFlWkBIZLAJbfYG9CEVWh
bPMi4hj4JUycKNgYajmjtMKDS/Lv02g6iIAH4oouNYOtbZk4roeLifPybG5tzknQUhj+B1r10FZP
UzINPwVTUxppIJ7fJm3YV6N/Mjr/prKGo9u71y2WzU1rLsPzG92JH6XhYhov3C/26MVoTC0kYm1/
jb/jqKLJc9u3fmgk5U0NDS1+r94gDDmQz2X8XIr46+iHNUXYzjw4ZXwBSprt3IFEW4oID44Qvueo
8lthZnxk0C09J5KDGZv41jqTeMJKWXv2nmEziMrgZdzJ82kmLS2vbVfShMhwRyEmtMajSYxwgrIA
aQwD+WCZyKii8L0q+15rpG3Ooi+2zRGZFcI0LaflACprM8f8gOWAOMadmAsyUz87xBpND64GJRyW
xne7S2+lLdutGP1kiw+QndG/x8qBDihPgFwwgnVMNe1sy3+CP3jI9eaZSdmJuQTOdOxHG6m7ZIpJ
C80MX7gcEfr59XxBhvqDDMYkTL4UqfvTGcgm7YsSQAeRTCaadgBD4q1BIbGRzejNSUkQMxXVrUjz
LYGDQHN1SdAa9XvxtUhripKZTSEojehINKrb6DCWNpxSkmNS4gig/zTKztmUM7gMYBnYcJIXFMmn
boy2FIpKgk/jbZkDXh3zt5SL3F4sx1qpMiYt59IybpZ/2ACIWGfoSoHT3CUt11fNqh/Z4TnTKAIy
3boFRgm2qC4o2ZFdRnF65uIIbYuBEK6PUQfcA/RjS9J4QIkBqcFQdnRvFBofEdxktAq4msGm9PXg
akmYVW7u6ZNGZFjAlTvFOZS3rw3lHnJ9k3A/Q+bh29ajVyTQneYGQLqTvABVR9Cf1XDr6+qLn9qo
wWR6mzQz5SbtJRttGlQDx5WyKdipN1G4Pp+XHxK0Cf0vBLPMVuhqgfqU01tjuR819RD+GsYbsef1
iKaMIJ94Hn+09CHrJHmI3GKHsclBIxc8LQ1pul0YTFCXHRyVHpCVgZLICL+yE2A+uKTGre8zpDeS
GaSdhfRwAnhkkmLtkdYnN267fP3WjjynYqReQ1sZXfuQVj4zZsl8cMQKbjM/2TaWftdqoOGhpX6I
KmwOsZiC3SLVppGGe4JdUEh6fvJn7zAbrqyL1Wu341Kwb5cjMu8gm0IEFl2kFhXoJnS1DxECuEuL
D6BSYNd7ADglpcLLtYPqxuqJF4KpER1sdXTHtjz5YvqoOIJqys6aYTz3EaWbdope/fHnqE0lxH3T
g09+M+CuNDVK3wk7nU7pVFc/E0oG+7KkdUBFZtumOayvOT8yc6q3GZMZZO1OQdxpmCV7SQ1200XW
a2TQNY6TDzMV6c5KZyqCMRItNxju59r5SDiHlpr1ZCfGBRQOqY2GuNWyftx1hnxvGyyPHN/1tm34
TATwerlmRpiu1S36PIIC88bdOOSUcLTz68Me2DKCiKv1TyEfaayRH+DWGSeqiR3C1+t95moPDofl
JisxMbQ9xi6Cvg+j6SZeqx1T7UedLqI8dDWbzkLAZ2TACrKxek7S27RwITDOgwDqtjXNUlx3XYUQ
rbTJG7jRdTA6ZTftcjSyyIY58cUMkqqZwYFIg+Pa8P9fLKZxkVv8N2KaJH0Pi+z9HxjkhZr7FwbZ
lX+gbGWHwTnronVw0XD9Kagx9CWHTCm0cUJfUsPY9CcGeQ0bg4BsKwfFjLSXHLL/FNSYf4BmtSxH
CSmW5/6PBDWCGc0/FRjcQZ6ZQFfDxzDMRaDzDwJt3SdODmCmOmuRfUkLKtjDxIjWTlyPMuvzgO2h
HGeNYQC5sJ32JXEMc1t0VA3DJNusfB/O9xzdmky345S054oeix5LeXJ9DYiVBBou5Rm7Wm0yFDuF
Qx5duHaXuoUFsvfldqjbb2Ol09Bq6DhlEfEXzuzJyTi68Cn2UrkABMzMhT0e9F4cMhaBJWKfS2U9
l5QIt3WDr6DGe3zum9E+r2ufC01u8XnifF3Yh7aLuXl5pKAQyXRyWa0G8JhJFkAK0ZJnlyr+uZyC
PxdBU4ozkAsmXYgcN+tNRqC4/VH0bD8fvG5YF9HyjHVtfZV1bcoZfZG1uzPGIEZM+DNsBuYJToYw
SE+zy7rQjS4jXspXRytGyDIJgZ2MueqvtbYgTRfCEt29niqq3Z588hfieU4vtLBoLbuudo/P3N4X
/pV0ZgPhk6LCaAb55XMRGz0QEJXQSkz8GPYLTXKvx7VF40KUF9w6V/Rz511zkykLSkIj4kOekEsS
19mdGJwPfM+Yb+g67PAT4iRmThdGECEWzJE72ff+ENceCFsHmLaTcy3NmXwGtuc42mvnYLYw+3Tf
V1qCu3acj4XKrkwHAeJQd9CKxkpcB60wrscBKiTqBZq9bqB0jNvxUQ+n5KSBIrNB14wUHIyQ6POf
+C7z695lMsKnuR6aHMybvNSx2V35U7eLW/EtGMjmjUYoXznat+tK46aBAd4zrYKzeW3N0J0GhxlN
/2WiyDwm7nSlxs7d1VZDVUezwmtMw+yd7Qy3KnWhVUvz2ICPvJGhS5AuhOGDOQRc4o2kRzpSA2Ek
H+EwSuQzDrDQjciGK5imEoMpoElKZ5DyCuuKrEx1sJ35ed0Gn5FfT9N3GTp8LhM8QMXKgdyjHQy+
+vWEqeLaWD5124TPvSYmIqxDcGJsgzFhXqsow+Bs2V6oz08qiJF8LFSViVixq5pQ+qtBRfweVnpw
EQTZcxvs54kL7ID3FLNud626xerULDPImFHzvlHNP+4b6tc6TG6Aqy6GqDC7aMLVj7Dm9gK81Zm5
SXtuePN0maa0mK6483OB6HenZdQyOTW2sKXwnhmSd47b6bLeEiMdnASNOxU92/EUnRRsEf6uqu9n
K3gaI4Z37Bvigj4BPUp9xnxGQw6gaIphA0z1BCkn1fZJ0N+YiTueOwv+kNvW0hNVhDJDUfo6OeNd
giTmvNR/d72TvYVLks8gJtznLgP3VjCyLQYSMH6tLjyTGgfaEYh0Om8/UiftKbzBshLLYkjfpcVf
znFp7OaU287Z6j7q8WkR23hc73JrZkEGsCi4lKi5OCXkmIoH5tEUJ2kqM9nQC3i0dZWQYU5fhdQL
QaxSquKPZOz7HR7B6hwvi2kxG61r632j0x/iJLUOjaHhcPEpzc2GOmatio5l7847WTYVMz333ayX
NIvFFLV+pDkL3o2oNmDrLb9kR2m9cEZtS+hPTQmMeaI5DkcMK5UnwHoz1EEIQ1gkvV92bMa1odjq
LTBkMyjE1l6TEfXFb7dmzrR6pTCnAN7EZN3ouX5uYzMDSTnsdSs4RjnR8J0b7jONKLU+bp/MeeJs
7DjjXhT5o/L50aN+6ahrBJjryBzxIeg5bWmiQFRrut5APX0jJpMWUkNqXgDut6/CvcX0OTd79xSh
5+xy66gtqoOlG6aygUvFugrnLz+vcWHrGuNmnB8RSc2Fhj/dzUbaZssOMK0NtGUNovdDq3fl3l8C
LKPFKqcsdNNbROP5mYB7Ll4pyog10AgR2eRFcTuctToZzjKXHcHGTCeC1pzOohcfwrb1HdZvuTfn
5n4taFZDYx6Zak7Nq9X8CAyzOdN5mwg+WaI37K2wOFJz105g0oTwFB31E4ZhvVsfmRYYv0d0r78e
naiUma1fNBs/7nZ2FhPpPojoaJntvp5OVT45tKsGSjucDrEsTRpsI/lVpA8DAojTb999vdnDz2V8
PUP8aELn18/QxP2SVDwf1x9lXWjLz2GN6ioV07chp/M84/8/yx4QhMUEHj0ZJDmRRaQhV8DsdPaO
ZNlBE4uK/TRTcRQUZv2KiAMQie55vhltszgycdo3dKzPDg7ewSpgj9Ed2HSwm3edGxueb6DujBQp
ZwSk2UhrzvFiXtcp040knUwuowC9D7/o8Kr2HTlm6P4G+pqj3R11q/fw2vODL4sZEAO5RznYNttK
cVcsZI7yFPb0mZdELASj6HciH/AZ14ISN8sa4vQJJFrX1vuaubvXg7rdr6e3dWEup73Pm2u4VxZp
lBgCu/bCIuDaSnTlevQH4LEIgFlOBOsCIiNh0L69yCXaqzhAuFjqBqRosGpUf1m0BmIGQZTjeg7K
Zk7pYQuULHejTSMAEpRqRs2mv/0KFVvOt+tn+e3m7OvaAXTqHj04A0J3a/hABf2kVBxA1cRc1km/
NhZl+7VCvS4aLZVek/GLFDroXAO0zEG01s+M8dduDLXwIqTmzXk5HkX+qPkq0UFEsmeGoGwL0XMs
rcemuwbQyUXl5bRRu105SINf0QG3NnFPVxmO72taQaPkicA+hn1jC07MlZkAx2iSw5p/t4biZauZ
eF2VS0183fK52ciOTdcBdP1r2/rQ9QExhKCT3b+Ziy/aHmLrOBCtuN5aoVhrGuDnzV9rpkpO5sCp
vVLYKNf74H0R4rP+jiXQsP4SV1B0chucCd84F7hEoQ/oVzGESmAQ7qkvNeZ+djbtojr/AefVOBua
aZyrsgAW47rI86j8pktk7boWL2t5tNR719X1zs/H/Kv77GYctoUWIF1fXutzkeXkcRgVIQN/3f/b
89cNaiYraF3rxkrbaho1j/XQK8ssGm7X1apWMDGcUSwD9tUCKb2OcnRFl+Y4mgWnxb8uoZ8317V+
lkiS183r7fUy+3kzMysv6yHVw+2Fvm7o42695KwhaGhxEauut4flOLJQBfdZM2CtNIgDWheOjjuN
natzQIIN24GE5at1Mdo2Vn2uyNtURYhxjHLckEGA9NLlFH2eJriTPhrU5gjv1z9M6K676rgmJ6kS
aCU6pSVEyf1nqNLfNv1tNeriAeTMEri0PivfoTErT7PN2We3GuSb5aL16ZfvMr35c0uZqLm+rJuY
taDcWFfX8F0jVAVOseW6NZkjh+vnqwhK1MDZxj69BAV1taJiLkB5fpGg/Hrxv9/z+ZKrb399xfW+
sRHOqbNhcjFq+u1R4RQ6068tv1bXd//1QdaHrrejyuZR6+1f7/j5UnqcV1vhqja/2PbECWK59q7v
/dun+PWxPzd/vvr/x31FdontSq/7PROh0+xPU8N8NIKpIpQHZ70056M+UNvKUW7M0SC80ahuZKzP
aIZwX/dz/hxHTu8VbvmclGbPYHa29nmtS6KX7TvyZMoXpsI/GaK/k4Bb7eYQLBI0F0B/gocbhQxI
dbAQsjbh02jhC+3ixD8rIGYy7NDm+RaVrYYycBq57b4FFWEWEVcap+lo4iJQV33/OA9AmrtK/6oK
iVrdIFmnty9wsy9aGNWbWOTulnJXv5cYZaaha/apxoVP2ft2mJJdxfh0O7ZxzbHQNl7c5PDP6zI9
lHn7A51ztKjF/W2o96+iHSk0qhcnbm0cxnECL7LfyrreT6PxZmopErB9D7aJgTZVrVlpSAQ6RdNp
LsiQSM6UyIGQNfIC9YJ4oCh6DZ02vwnD78P0LXX9Q2zmhHTGWr8P8vBrSxcGgWl4khUT0rwYz4Fp
Hsy2vAVWAuE5gO7VBN135adeqbvWQfhUJGKV74OamVtXt181W323wNyrpYCRTVxbeeoGkfZDMvok
W++tGlVhU8IPk6nCOm5+o+t271KaeO6zb/Sxdx1DrtupS9+z+j+4O4/muLU1y/6Vjp7jBrwZ9CS9
YaaSntIEQUoicA68N7++1oHee6x3u7ojaloDZWRCZDINcMz37b02a90KSoMl9Fs1eRMdfhzE3KvX
VI/ZcdggWyL3xxxgILbzoDkWCcpPPbUjkKljAym+3aswiFXmapT8MerS1weZ4rfv+tzEm7GOXtCt
y3NCv2hN4aTdlGwft7nR7zUbdNQIx3yk3LwTZQz43vLfJWf6STJTr/E2zTgmxNM8Gs+hp5oCpnYB
8DKciBQlFtU1iIENT/iMAYvR4j4MkfHoD7W9t9LiGGeV/SBs/9Ev0+sAs5+JJEk4n6JvXYNsvhpB
gZvaNqCcgWA8TPfCDfbaUJXbKOvuciHDXxoUHf5Va6rWGSgk0JUosPRtYxsNNVaGScHaaoXVUhYY
bhwb8cSsfwtErR+TqK1PuifxV07TtwBoFFaZFNkL8KaG89UwwmJto//uq4rkhrTZ2gM9Ax99x240
vRY9/HAzwQTaKMJOTdt+mGqR5eveiBf3VbN9hlW6NakFHkbaiLXR0rAmap2LPwM6S/u4WplBIs+2
2Vt7iLEP+dqSk77TUiOEPZW8VZbz4TTOg+3r+lvZFK8lQxQwRFiqfkX0HkDjem/OQ3/R9YvAyrL2
RnaRtgkRF30C1AY6ArRjr+QhkP4AJycx7t2ia25T/qnP4rGYGpoPpk/bIWbse/LuKj1IHmpFjI9G
AjF07ddMCTwX4S6N40NQYkZwpU84TOS2+ySFWzEljVgTf/sLiaSzCW2sv17VHKpzJxt7b9sFmlwX
yR66JpxLWqpUvyGXG8B9qlos8/ztoCmRZh8SAEMiGsri3yxyCRsbIZOCK6Qj1CNjS0GndzQ7MgJK
MvwPKHjktQqNdutGyY8i0ZkDcDbBjaqVMwH/RsUilIQggARQ0pM4fM3CXq5rVyZrJz3Eg/5YehoB
5G2yg7kRbNvKPie6V91rI7piCQB1B6/qF6TJZh8yRq31KUO+0bLHtUd20W1zzeVwi3rLxRawh17/
NHQYoAI3b9Gl6b+Ea56dyTLX5iDeZ8Cpth+TlWgCjMJqEu7yoL+EZv1i1Q4NEn0iaqTngzZf+j79
LAXCSGAX3gGFPUFnnL7lO2UK3lNPf8E2ku9BOGJTLZ6MGKEKTaRfXUHbupjjdC/tEZ2dbSGudv1d
QM8Wv3KH8vcO87a7b4r0gdC3HDmjS6B21KbbFo7uLpgQz8oSqIUxl1sxvnfR8GP0K0gJw3MLCpL6
Fbachu6+6J9RWiarzEQy18TnSRtJLXM/8Cq1KNXWwkOP2CNvrmi/Fd4ALFH/HOJS3wxG/0kG3SGJ
e/JbAq/fgYQ7e6L0sKyUpEuoDyj342SXRhnWtwB6c2KHW80gf7ZLyhySQm5uAtZHG5r6H+Ww9cmC
3Mqu36OEArkGxYtGkTj4TFUphNDuklq6v7UCgF+lsKu1nhu/phzJnBRvtl1h2ypsjdjZ/qNraHno
Qcl1AeJbABpR5JuN+aP3FMq2TLwDdajFpu129jVqhGrw4dyZoP3R8nNb2h5BBs9w1uLvNtilLLyO
pU/5eijEnjiW77aVnAp2w7t6cM4dZuyrkceXWgeKHQV2v0NJc6XeTBh21o5s0egbdpSHV2Iq7+lE
HpiFq23Q2jvpCWtLqMEryg8g5RLTdu8S/RSzaFwNtGFXYkgwYyhrIDV2UFPvtkmTX/KNNE36gvsP
Nodm/jaLW+RQhrKLaSALZ2IofHET89y8l7F8tmftvQ0E3JmwI3xqBjjOdvWKIwxdWxR/s3rjYsdG
vnfKb1lu3Py5bjd5IKtdr43bOVCgkDYycPcxGMc0/UiCeAahSAZ5zLxMAeHB1gAKhgyQiSj1+zLK
u32dS4syj/ZgF+i4MxwefY8Yr2uhgsYFnshRjiuwnJAR2+YGsoa8ZcToYzffCT27QZ2gWM1XlpHF
MEUTowO8wa3heWctj+JjUZTOwa7TXSjX+AGTb6z82nXkec9lUp+7PL55AuJ10dsfSgFhlMSL2kKs
RYscH8QhNGHpw/rIklVo6DkKxvCnEY9P3cznqNFeQzSOH4F5TMknIAQGFSvY3nwwHOvkRPI6Ew5g
alZL/JpH7Eojow2+sY3d5x9pMRQ7p6oHzECQ3oMGA4zjv4eyFxRRWQJaQfNNn+qMrhpeAdiW0key
7BTRb/YcVPHtqAteay1/CIhOXxmgBikJlzddnAY8wkPupaiyBMsnnYRBMux2ZTc8sMtlouaqqw38
X7YDGWMCMjXaEWm1xvTEZu8RG11yNwhjO9DeJ+p7ZDQPLrHahszZA8EJOJ504iT8ZL5MVnlPAJJx
1mil05E/NxjtAbqX3VonHmKFrbK8D/qaWrNPnEGE9AO6I93zqjhTEkcylbC69djzaW+w3VEEsffC
jIDdoUj8HdWm/BYJcqgmzBVtEfxgOAKfwmJ+R9sSJGQ3Gte+Ts61rp8wXzRbYUQjM21O5zQVdGCG
rTchKy3MCb8TpFfP0gEd4HzdUAMXYNlKmtdUJg+2K+XO6A4mGdlRnhXnqUk+kSdCE2dO2uhd/rOQ
9i+hsdZKPbTZyIWpGpOA9m0Yh20yPOUsCfdmUUKGTrtjOejxusiNGaZJ6TMgBvo9VL+7OKnMb7Pv
HLFsbPwUUhzLJI0mdUKLNGTuc0Bt2+Acc552VfQUKAMPeTeJk2Lfg7GQwq6Pg1HLveXWKQ3oksb2
iNXBstfkVbi7gs4Nc8dH5wJVXxJGhYlzwmnCO4magoVW/AmsVubGLmN+ZRkZHpysfLDcR0C6xlNY
G5BWh2YX+BB/rGTjVNX3pqdw3rXmi22yuA886x5v/Cvi8w0FvHvDd3FMVDmR8MYMgbUJQuSA80Nh
wsYYM9S6Op/4FCMHN0KSzWUJyHg89x1ZWBBkKSaPD2hFdfwNA8Tz8eR1MSKSzLy1NDrXrT7+dHJ/
2vT+gKaj45AWatD46vmFGFT2BaG5ReaJbgO9DjKv5kcX0ZmDAd1uvJIsNZwTPjqtjEjBdT4x2wxt
+jQRTQXWLvtl5Z4BAMVz2Y/5zcYQGuHrlUnZ7rcZZ+2ucsJx0ybdCbYJJFls7rVHyTdBl3YwQuSC
Ejb9NgWkzi4HZTYRfPQWL6nLX04LB2xSg+prsL7piBhYdSVbxIgSh7YBVlJ0PzrG/rXViXkfJ+73
upUdA56P8A/zlVF37+7YPqHivbcrqurVTI0BL886nJFPG0hwpvF9yjPenRm89hmWH93TEbNVLjlj
OMokETmc2WAaU/vsKfs0LSZK+hSAMghrOH7VuzRXkSO/heXe6/FzNVl/Ks69EB8OsnXcdQigHfNl
kMNnjXkZX52zc6P+t00WW5aoLxAnP98Z2zY7X6dZPe2GoHj2MR+tpix4TWYwsF7/u8ugF8XREeXV
nmX9e5jEGM0DFst54D7oTX6JtfEpkeHKJSX21DrdPi+cCe7Nzkl0nNuYnFbFaBPLYo0kGg2nIgyR
CHvv5gz+qRwi8kNL5PkCI/kLWuMG11thkHJigr50q/Hc2ldaQ+QtkjO5iufsWU/gLs0kkvGVWZsp
naD+F1SCHA3z3rZlFA4o1+ht9zLjP7yySzHxEKyamY+snLD95bW9m2I4c+n0GXdYAZqZwmOE4hyU
5jOjxC+olgBfM2tv9FHFhUHybhswaoeOv2F+xtGn9Uyikb+RdNZXUUtrIQCZGWjVixvp/U6FCvoP
XD2DUybsUtDXTT4NvVT80ueYBJrM+Y7mpJlmVG+QTjeB+PBqh6If52TjIX0caVeDccecn8/wZQ2K
iU1dfMIGUMmYE/Le6YNgcROSuzyGoXoBep8fjLgmNQblb6W9ddGIiB6zK2uEV+BIjzVuDITs9z7Z
hYHkW8pkRCk1QwsJrbJqmZ/YyFedhblAxM+Rh+uaYK6dFSX+KZ6AyrlazA45jm6BWQClzGLWfeC9
1h0BO1sgAjkrcGyCDaPaZJjrEcGSReYCrkZW792Y84GETJGQPDdD4bSocendxASErvSp6FYCJ9Jd
QoVBOOR9p97wDs78u99p5E25UO1LjOHpIF+gDMSm8T3K0A21DW4b8NXYlyH69UZzNbCkpmS3mqN7
McEuniGLKoVauEJOgfBYP1N9wrRfBSmOCb269rgp7K57FpMTXurhlPpo4HrT/Cg6wHFJ13c7jW08
94aHqfR2ZFXo2z5JPoOa/rRW6afQy6MdtLFoG3spa01rQDc24eTNWoNK4uRtUq0odp3zMBbaczd8
BqRvrF3jeXCIJ0jxQisxkecyy1k9SXSFdwhTdov0iRASMQJ4EX+/TiUEeWKZ49K7OqVOqkURGXf5
1PNDrFQrabNyQOs5FqVYkwezRT/rrTO/ucUaTcEqsRke5C2A6AXo4cOIQoCwvAQce4x8vObY8ott
Rc/cYDlaB/pF7VGxY4YrIzQqLkje0qiPr10HQ9HVYflqpom61WH5DXB+VeJYb8nL0YZ00wVRuTXm
4Bkv2GerAk9Y7zqZ+NbnhbFipxLyHTeVeImROm5M4a8TkbI6197wTuP+xc938cRPO81uwJCdI3ok
dJmsO3GTTCuzsi5A4J/xJNMldqE89CHs5JcsJFqQrQCDMTxdo41/aoRK7arkMLK7R3xbPjFpXqxy
vvciTs9sa6nvCWZHALPW4j1CL1j3lYnLPVKhKrG+0jxhbiMyh3odlNhgfC8IEiEVdNyQR1NKV6IM
9h5jCtArQF+Jg8QgDWkORvGNehzG2iGBM0D7FJlF1QxP7iSfRD8/jKO4j8R0JE3j2jYZMSZXJzG/
F7yFsI9g8v8sAZREg3ZrsF00lnY3Kol0Pns7tTGduwJwCMxBFvLfrCR6N0PrGeOMgciz23ey+pSx
R4INu4Q+a/2doz375J+Ujn7pO0h6tVAqspC361Qu5t3+3uTbskJ7i69aj+1Hf56fKhuwsfGdpgJS
uIQTEv+s7LNdm3HG1HZeEA1SA+ELtkKvf8ye9wMZIiUE46Ib2WfXBD+srvvI84+hCdE80+DIdMCK
YXtfadU6c/NPkxebzuVnhF41dYonAKjzmool4VK5B0Q0Ubnc3fecBfZqFgxJspqSldUW76msj3UN
cJRcJN9OKRSMR3siaNIsHx1HnqHuvnpG8zh42S5GKbcp/PAeADmV5b7+TPzkPoheBrv7ZjbaXUzS
VqenP0udrlKtnKlat0MyogIIY3tXExqCIRhjlmlUr5q4lbP4nrTN7yy6Wk2NlKksURK3/oVEmlXR
xd9CqJyVZuF8cT4dI2vWka2KVaZ17XvSROmhUUVipY1cHB3mKWxfLbvBM/ZWj5F2zNrpXgvZCnoY
F1PxMIv9/2wdnkP82f9Ph3f7nefNlPbvufh3Ld6fX/wH3Mqz/3IDLEkBMwnlhf+sxVu4V6yX+W9T
8av+M9zK/ItDLjW9f0r4vrR4wV+eAfcKrBW2Plcp+P4bcCvD1L1/1+LZvmfbluUZuknmkgEZ8N+1
eCnuqzkrCRMZ0/KR9duMFlg+wsQp0LZjNXCDXaQBRKJjvjN1ICm+aTe7zNfXTZ46B9KV04eStWWj
VkjtYO+Dua23rqBHmrnYQb2RC9cFcXNXeM39AKR3m2ktcqcYO6VP4lR8l/WuD3+CNWfW8c/CHheR
mTkOtO0C4zUPka+FAl9PwRnNc6GU9i3tSrB1e7KvVeqEt+JD1r041vgVVk5Dn3gI4oOII3dLjT1G
r2vLTVORnmEj6IbpyyK0SaLXgAAnqh8Ohnq42TDlXXmm+vMs4wchCdmcgn7PhdrDuPK+k29Q7422
oXkZfQ4NFTRLgXAVg2cqgztqFIBvzVFbaWl6SueYWqwyf2d9qmP5sUi7REi00vMQ37PIyZjA/wLy
wZg2M8v6ta6NgEnM+gN7+WeMlXhTWNoz9A66OFLvV92E5xZ26pGcezQqrnkBLIC9X5I7JezmkliX
YaRLklD6z2MUd1YeDOi353HT2Z5/HBPsNV7QVcfZ1BGWB4m4TjHwE4nrrXD7C32o9my4H7BNkzur
ty+WZnkXgIDZepRkFNcE8uwRjuMZcyuTLHsv2Snrnu3i0vGmStGyUvwPLRVW7K34BVTJ0pLi1TYd
zAojaPQiIrqGTkKzIc2Pzb7XPBEzce7rYaa07B9iFPe+k6x0rf0ZGsV7jYYCURbxR4GXfSNsGs+1
y/KGfAawak17mdNUOyL3/uYULGI8AdQ2wME5FvZ3z8jab2FU3qFPKc9w4VW50DhgJwWnMft7q9Cm
p7Bjnm1Guca5E8CtdDzgHTW0d59OI0jeMSCpF8ywR0chzrYT9fQdRk0m6SQmvhDayZrACJKOXLs/
ZL45Hrq0YJJCy76v4l81poBaKI9F1vR7g4nBybXfLIyadTIClgUTvUI4bT0wX8aD5h3l3JOQLOlu
NDB+wmEsd7qbGnf8ChXYlvOEhdqA7KntNviObl2PN2AYze444+je0M3/0VLAOegjSm84Z9G2qYgw
nVv9baQ5AZHL9NdIHi8UuX8NecivjM1j4JIvFzXhD1RPTJj54xwbnHG5uNg+FbkhYypNEhc4oq5v
jN56I7rqsZn1hriHad50DRNjCGqxTstmX0zupXgXMxnN/UgC12Q+TpTjDlE+EJfk73SjOnSuaW6a
KYv2qQifWHL89slVhuEFFMBypqMBb8qrksfJpYmZtbqCPOSfGQZCEPYtFtnQ4nxhBaZ7O9+IiLOg
q7fysUKv84ZxC6HbmRdr3fMpfwjJNhCq/Zq8mm6bmt5H5RV7yiDVNysInmqjvmtqdExIn+UGk1t7
bpPnIEHvA4DWLtEGte6c3St7Yv8roYNJLiF9ssn16TXp2mooW5q3RTeqnT0EkXmWb2FlYMPCXEY/
Kp/J6cl9QihICMhc+xz6eMEp7BJ8lJAINFX2h+Wm88lAR5aPfbUfPNYBYQizyTGDpxzVKxsrQac3
MViL2QLMD5XThMwPURn0cEWE3intd3rh4EVGhViOcXbAy0n2l+3th1kcGkDK0bSnRBrkz6nZBMci
qyi8npOu2seUTjWd8cEJ9jZ2pkNtzhuBVndLTPSbQ0TFZkital+QRl3pFi4dFh/tRBhP10/xYcDl
A5zIgRI/0sQUfbgZGsEend7Itm+OpBJ5NHyd5gWX+Fof2qfWcaEmDn50oJYsKRzG574ySAexlJLU
vvd60NHFMK2JawYwIydAUjhIQPL5D29zCsAgQYm8JTt+6lsaEJ6DGwduw8jqcrL0hFrnyVLylpxw
RdsikDuh3DoRBd8RIHVJXOGSXPMTNzIb2c7aBKQEb4LM+6kFDjIh2Mqaoiz3irfcKPJypRjMLsI6
kMyz5/yyQTTritXcEciyJaFy47oQy6pCfMyK7NyJ/LXdwgshL97D9KMI0CgwN22IsjY8eGyHdEWK
bkFGI4FD9FEah6jAnRKA09JidvCOZC1vthsL8HTl5i8JWLrVpJjUFnmtM3m9ECNYn3aOTk0dhHUI
ytosJk6FhW4N5toCdw3ULWPzWXUHTbGwWYjse0XHBpm6wUko8atDwQXKN4GcLaoW6BTy9kIxtmV7
bUFuV6C3qbVVa0vRuBUPKzBIfYbSPSpedxTjPtbM/tiiXTixUSb1CRH4AOZbV7zvTJG/HcUAhyZ8
nBUV3Crhg1OLZ+NB0iFVRKEI4pFb7KuEhYcbRve1MR9zMyYWpLzHCX4sCOxcTXlHaDxg8h511iVC
sywVs1woenlNx2lFGiYNFOuaBTmcAkjnlmFg3FT080Bx0INh+On3FS1Af2/K8B1/HRGJkNOtirKu
A0tdZ4OTAFdPFGW9Vbx1DdqNAYC9BcQ+BN6Ruqm7rpxXAajdiTNj09Uvja/Rd2pv8L9eIzRC8Nmb
b5q8Y1AgKwn0ewsCPuQFtqTAsfm/aMA2VtpijYQaLxQ/3gOHnjMWrDtMS8xtE7RorD6sNvZEGx1F
f3RqaJSRku/6U/PB7k/R6jXFrad+fmeUFcsRkPadCVIza6G79f1LMkGwIX4JiTsnVwsQv1BkfInG
ZE1U0zEqildk8Gy/Gd2gWXp7cm+fA0XYt0Dtm2PlgxK3vpVA+GdF45eKyx84VFRGSP1RCxAAzZmv
GP5VWfK9k8BD/s+GcI+HnLJODvZfA/+fqByAIHT3UQByKfWfbJUUwDW3D4kOIKFQrqyYs88mVkCM
MAbDbWmRNpCp3IFOJRDQ/DjpRBJEvj5YB2Z2ymhKp7PcDORCkPNHnkGyRBsMGuVNaq9QPofxVKtU
hK+b5dgiXFyOcQKw5HT7hAE8rU7pv24WxV2tc8lq0W4RnkkHjbpY4hmWx1ycBCrQBM9UikOo6fVp
VskOncp4CAVpD7J8zFT6Qy+oYSwK6EULvdwkSrH9JY12StIkljeiLWLwRdm6CH0XqfjU5kela9gv
x30lCF7uLTfLTzRd9RMfR7P9OrTcW57jz3N+PZ1RhsyS5ZSUR1l9LHLZon+MhB4cXZoz+1JLrjFd
egvpp7BPyw9480R8sw9gbEldWVS3/hKx8edP/BElS2oizFlrvLn5qVba1XqJZ1nuLge/bv52bHnG
vx0jhXGTNVZ9+Nvxr4d+CH2AIKqGcYuBHETDvCpVzkm9hJ0kMJLKJQZleWx7zkuqMlKGL7Wh+loX
yWG6xKosX3O6hK0sX7M7Di+ZSmLJl2O6ymdpCGr5OieWe397wlqlvbgq92URBn7d6Es+zL9E66Ih
PaZWOTJfqsdkOceWJ/xzFwLkq8LjbheZ6KIfX+4li9Y0VRk2LWE2f7SsaWxs5mHganVzarqLntwt
0mMECclZeRI3/Z+vLYrosf3j/vLZS5fRnFopDZp8pPe3SI8XUfFyb9EYLzdDe0lK/MHmbFMr/CPk
Xe5GFdCy1CeGDccNb6t9XS6j5cbzJGE0pbqicgexui/Y1Bgl5Azk2TUSfi6iaUIwuTxc7unqod1L
ApeWx0EvMfSSmxTm+DWtsviuBcTTKWbQauQIapT6xuF1o5X1EwycvGYoMVuMr1W4T6Z5fDBI3prq
5MEXzt6pw7c6rFOCvclrq1hKQ8yo6l3phRKhB91Su4SqbMFj8rP73KL/7KB028fFxHTZWYkaL9nM
YSLfFrNaeZjUGW0HNSjqI/CAfioPzez+NA1DHvrO3VgolUhd8+gBS/1aka5BOd7y18AR5NEYWUVE
iXZEcCfW+GCS86AKskYfZlfTLJghwZFtWo+tdYnsl1Iw9UgnKr/pDk0+h8jLbuy/92YudnYJz4xU
rWYrU9PaAJ9OTu6Qf3KFP9lM9McaXfdK00R86HQ93ZEeO21SmHU53fS20VUv0I2OkwYxMfDDNRIS
qudRL66mxYrQqJHBEsmD7jMx2woPOlvNUolHMzUqw/xDC7qoPJe7Xwf/9jPL/wZK1fn1c0VDn6v2
y3VtBZfl/9JFNbrcnXu/2xUAzUKFx5t9NFeGulke/rlhW4JPLmGe72CQSLYzGIdmrCExqL5ypLAY
dMEf0gdi/9uoWGvLE6EgI75JPVutKBuJorO54+3r/0JFcOsVy205Vi18N0Bvyy926re/nuLrYU51
GdMI3LhmQcgliiandLwLMqVcWCrL3a+b1JfNfnAH0u7wvtgOluNRXQqc7FwjaV6pLSjINHXs6z++
Hrp1gBKgRuGy73Lvz48s/xsl07vZgFb9+tmyKe21wToPg9s/mS34j8magYJULg4MREJ3qWb4O1CW
OJTUDT5iJf5RX3aUFcG0Xu6aal7SLefVsGjsYHYEJaRupq6wTibNHLSes7/uAy/cdMpCXjv4HgfM
/wefhdMS9MW6/P8K//o6ZgO/QE9lgsUs7HADBBPjkJp+g2F5y4g3KhBDkkDB+4KQgaMGwaAULCIJ
FzOXVK6ed7nc6xVuKNWGQ6Q8TnQpp73Tmwc2rtG25tJYscmhGL28qnkZEKm3/iOdrB5sU/k14s3y
10d3cnZFaV2tmtRGmWrN0e9/TJJwwaGbKNjq5n7JjzJdUYNd8++/IrFqiRjxvDweUwCOMAzpzMkx
EvAMab7TkEF4TlTQePQTXPrYiJYb5BR2duhUapmeaYCwIjkVICXTE5zY/M9N0yJIqz0+bkP5DZbf
W/63c6Rqey3zx5/4sy6pp01MXDiiOf7En5/6VyTacmz5W8t/LA//q2P+4qT4eoavn/k6tjzN8vDr
5uvlfR2TFRcroHbgA558Cb+eeflhb7FW/XntX78Tp358AKy9/Tr050c006Nq4rTIwxBPn2alqwfX
SkxpncBb4novJk9sO6ZetvhcythWihPFq7g42ErauRws5hEQJ1RYW0r3MA90TpQvoYjw3dvY7FZ/
YuqW2LrlpP26GT3/CmjX3NWzLPXtcC8tPDa+EvkLn+l/mDECzHmmmLyFRrNRzcOl9JhMQCOh2Fcv
Qq/7x8FEcuxDJ4sE7jZgdzi1cljzvk/Dxs8gFfIWyLRtT1YG6Cm2a+mtNaIvj0smGfizG5EzgVgz
eyO4xUG9PAezOBakYXbafW2kpzKNe+hf2WfdolT9n90PwBBPafz/7ct/iItfv//XsUnf81//5s3/
84v/7AcYf1GDNw3Xor5v+pjU/+XN94y//MCGocJ20PU9gk3+4cy3zb/4Dcz6rm+4tu6a/BfVpDb+
P//b5ulsR19SMzj83+gEuN5/EZnjW7pt8Rp4XZb3t1CHiuTZOguC4sDJlK/QX/5gM+/qT5Pfmns9
LG60t9rtZNX9us+x2w/BiJYol6wiDGPXkVEq112U3fyqf/KL+SxM580nNHNliTu/UYJbY9UkyXsW
Jhev0HeDZoOivAB+OjYqJQq2a+6BOwzKtTOM+96ARB1ga67It9xD63zAS03cbnlPk2GXUTLfzMWA
jwQCUZSlVzgvhHP5BaZyi810lVA8STv9pZsvIAEpmMN/WleaDWU+Re0j8f7poP57w/lsK/2ca+iH
6X6msf6iEVAd5O1Mqh7O2janBUj/vuipLeWm/JQTwiu/8a5lyo7RHI1bkoKGtb1fPZXpOlD77WYw
1/A3DwEyHxPjQGLagEKGfVV3T63N35bNhor272GaHjRKD2Dzf0P79CyqmKFDEkJHCJ3QHj2XklVo
9pckLM5Rw6fpjRrYx/5+0NOLaNNLkduHjjjiFfBVG0qKNkw3UXtXuD9noUPnCfRbEOovseYcrHy6
hUQ0DAxAmfFSaw2qGTjbxO4JN73Urfg0kJLBDHoNG3J7/O7JjJ23LqGXc2rCZusV/tWzxn02Jhc3
ke+GM5/JOj4ESX5B0vsQ6+HRjI5B0mLA7XZowS4M9DdbTmfpDvugTk5DIE61xBo7y4ugi+QQSFsa
WCFQWiN8wDi+gT50MNNh78BIRO97HdBzwed/q+CQetp002f30k6vekrVMbDjTyvjPKB4dB6dmAA+
4xxW9mHIiZKWAPc01B+4bIm35i8XTTiv0tEgFAisa2u9kUP4HjnpXTRs4bXdytg5lG18khQ60SAz
1iYX9Q0b4fDSNXDI5uSD7c6nE8WfVTs+qI+x1OaXyuektucno9qzbvw5kQC/MuA16ON+UjAC3yDG
KzlWSbdG5PgQ5MB56mI4k2xO3QuAbGMFp9EYbvQ6mM7FCdxYYjjXYnauZswnWI5nI7YPUTSdRZx+
+hGTmE7fXIwWBeHkYjlI3Tgn5wqapa6vbbynoTP+9IGv+P52TMYnN54ehtJ+i9Eez4OxtsrkUlfy
ffkbUwdVabJuJP8qBQD5nFX0GTY+EYj5uI/G9J0g97NrN1ubbwWx+QYiBG7tC/DUW69Ks7p4czr5
WScNg0S7y9B+61NKoSs5WVzn2SQOYYH7q55eVEs8I/RrlPNNzAn8YTR0knNVqx+TgmjccV9X/YMN
EL7WskuvhgP/Y4znl2DuHgZrVUTjg8lXUrvpe9N/J23g1A7zi1fNL+ob7PTprKUJiuTsXX0w6nw0
ouHBE8NGK+aXBrBmj46jh1Cj3lJodZvRITHBsw+OyVejVfNtaAARmQMQsJ05ZsfIqnm+ekO6zwlA
4Za222oYnLdmbLaYsA74WD5Abs4xY0Jod4+dFm/UuZ0k41m9tjRiLBv69kkYIwQNsuZkfpGCoaCL
57PrdKQkqPJ01u2yJv0cbXsrxBuxxltDjE8UVXfqZMKhv4Mo8BK26NGzl5ZPyuq9t7FEDIPM7kWH
xqsFj1HZ7GpHnjSpQPtslvL55tVEwDvjE0zODQz7MhtvWje9eHLYE8XKKFOIdz/SXvsgur9rRudq
1/rPGMuDCKNNT/Lx2tLdq+WNPwMIYfChkaDJzzafzkhA1sQWn7VIbNuJhRBq9m1UardwKO6sAorg
YOwmsz1Uc6LETlfbwUNW6Te0tdi+uevgEJ/PUPhkcq8X8tTW1qEy00tWLRs90lJjTgk+aZdeav2D
WtC3rpvPJAo+NQ2xkimu7nA8U364qH+aELsCuozF6TXiOnMi41w53c8mHG+jsqLb3VNlcolJu9yH
MTpJDyE4g5XAxAOWFqq5MjoQ5fukBmybTnVUyG8BM1sr5xdDZu9tVT2b4Qt6xSfCXXAJ2COQqd+N
CI7R6F7VJanGBD3wrrHku+MiakyuMYMkFlAH/lvXlRWKE2aawH6rOufAnEicj94+uDbXPAPVKulv
NJ/fW/5GmjO64WGIqXCsBsvlUsveZTBwfcR3dUwgbnLJTO+6XHHGiH8CC0Ko2T9aTcNaECpNc0wS
So2mTrItjCcl3aG3GuGNP40aui+QBmhuo3CtO1RsZPWODLaHCmP8lBFVAFDKK4/M2DtL6fXMwT1J
htg79JnpVkyTvkUwZyWegty0z6mYp4PsKdvFVYMgNwFSNt6CIpnOEybI1mjw7pEHZ4V+S71WY9LL
B8IZpGg10OMEm7DHm4+p/jQSDESYCnuoxd273FuOTTNhU0PWYgl170Uszd1SoPwqVS4PNbv+R+US
EQQvm/a72ieqLfSfPbMXvcJEG5GLtneIisMTIZzE9WppCHYwJtgqqGfjtNwMClmSSbvdhTO7W5+K
x9SFp5CUr7FIX2NU1BBnMcP7SO7p0hNvlf4HZee1GzuWZulXafQ9GzR70wDTcxHB8AqjkBSSzg0h
S+89n74/qqpnsk7lZE0DVZk4SClOSEFu/matb3XlelTDGyllwW5MMakEE0dIq25JR2J7o6ymjEz4
KYaNq6wwSi54BgCDeLHrb7NiZg5lYMzkMhobd1iQQ+XC6lqNjX6nFEG/SmtG42WrzFPcvPnbP1p9
YItvl9OW5frJYrO3piiilcDmGCCTT5TgkuUix3IlbvbCSeTbJJ1twFNgVQb2W5VpNpK8zt6HWfuL
xcEyIzt6hQEcyLuF2t0ceBon4mYSLsvWCto5LA0cAxI5HP0KQAwu7CnSPxIl3neZPNmiwIeEzyeu
7G1ejC80X/RX3OZRxeHBLZCN7ZX4pKtfjeymwZR4FDq4D14TlRW+GoFaXGAPrFc2x9+glx6WM+vF
UsyTTPtHvRofY5GfEpM1nUdEpgzfQrFVeqI6GZD9oaj/k/yw39BVdOWUAQy6gFcZDmX5b1Vy76N3
aXqUr72dubXTAW20KMr6fjMfbEYzXIS59wr/8Nd/rfbP1bmjY4Qz2b6yhrZ+zzWEMigwbgODYVXz
XcYI/JPHzOofPXs4ofWelPFQUr4NVvkvwt60f86xdHSHpsWQ5Ckh1P8tSpPskDZDcpGxcNEuGDpY
6CfmLnFNhO/MrRZhVINg9hbEpJ/mCu1f/OCz/ugfAylnhplt8Q5UnVi/3/763rIGAiOLfKs39A4c
cVnQrJWyYMhxjbX+ahrhW50TmXEfSkhWgsOUejqIxr/p1/6fyZLaDCX7pzdi65ZJrejM/+a//yFZ
0kdOE9i1l+GF6B8BiV8lBVGiHIjTPI8F9UjSXC1MeHYpl61GkE/SXlnn4aTloZdQJzsC/IxYFdbz
X/+K5tbwn98ZEYmqhTRMs8RvOLUiBjUVjXa2dVo6NzJ9jcC4V2pUikPfU/tKVFBx+/5zVxU1bUEy
flAAPvr1BQPlm+oMH0bAufNTldpyuoCbNZVnoEO3hicmjtSlOVL9UFKaTMusctjMlY/p9JsYPkXA
fTc3BypyeDsZrmkQ7e1UvUyG3FZ8Fj26dRTzyMi7a9RWK028JLa6Lnnmejb6fWZjlV1fy7HfJo3E
3YP6FzFW0OGONKu1ypS0NNg1p/5N8VnMTuqzOYgTPsWlZVQXW2uvXpF+l07Ly0dvFT4THp1L9G7o
lLlqFokKQSOh7Uxzhklt3z0GFfLlv/4U/uzyEKjopGZqqtT1365THb98musC2qNew25VLyjK9mny
/lPQDzetqf5VkqHxZ587ssJ5WGAL7pHfPnen12xaYu5M3xwPdRI9RIBTIuMW5f215nm7tkX8Ng6c
pdNshmm7R7rsfSnSvUE7kXRypxG3TGhBlmNR7K6Ow95Oz86oBbkYVOrgpBsvRu/Rv+jnWj+EjU28
VoYApuWJ1WdkPFgvLRXg/Lq9Xawx8sjO3Arq3rkZIehq7wRQ8fXhQGgtmRnTraOZSyVEpwiVTvrL
rEm8bfsNY4UNPJJjFnbrsH63A4RAWty6jolSYCAjTbeKbTjqrL96zFGRhsVeFGDSkE/pAJCrBLug
7R09knahGMQfWgM4lgJOxy2etv45i4dbb3mPYdguOzo/Cn/jRU8oyqsckrrxWtEF50n4NtfKTdFv
IpmcSL5gOT5+dDpVYBYyKQiuZbULQxp0f8eQGM9kdMR4cgxs8aLnwFq6fSrGu0GJgDAUuMWka/vt
GmXcm5Z4e0tHU3AZCmML1hqA2XgArPtidtpl7jIplA7jSuF2ldbf2rPc3OrtxLEb7MvsftB5VvJz
oAA4OaZ/6o0ccUHrWlp36G31A97/ydKYTvz1pf0nzzwDhSDiONW2dGn/dmlPlpKXuDMzZp3acu4k
Bz527WZ5xfP8I2dmsc3+xWn7Z6e+VKl0yXG2HPkTU/yHw7ZiVWIlaKu3MqYPrOmH83/1JOfN//O5
aZlYQYBdkqFHTts/nugk5wA9UzFuEoGSLXpZMztKpsdqiDelD96LCdR9rJbXaaIksWu8a1g5gvh7
Lu4rZzrMZtvQcFaO1OYBz9ZR9FNMt9XppCdyEFpZso8Cvgczfh1F77bJX1N28dGmkBTMdOeDmCiT
W+vj9444qqsqBto3QWBPjyhv2We2V4PPv/XiN90ZD03THEgJh4nWrC1jugWOOMWFgGtDJ4A5SlrX
qR+2kv5qfpOS8oe12Wk0zMecWQlqwM4unvA/UaMibgdIZ0RHp28fNUu++OlwsM3omFXGMdD9lVJD
bKeoaYLwqE4WLMrqjsvjMPln22PiUjOm0CtmFwwVF0OXP2steigvgCgzUPGpevgteVwoI61QGB+7
Id7ruoPhLd7biYF1SGznv06tOGi6SL5kZvtIKvcqLq0XwG1oSJurMxAyx3vxCHCfT3BBm/jXF7em
/kmBwyXmgFCgvBBC/lbSZXrRDCxzMTMlPD6ztFvmZVThLKJdqyxBekesHnLsZkst4DNShhD/G1yu
QXnQnWXi4mQ4VXSXHR1pK8xTK2xgEDfJFqdkMDB3jF13qdPhGij+XU34S2lHr84stMpYm7IDZh3/
PNrxW6Tz+gRzAUaHYixALuTMGzPZLlqdM69k8tBx51MEz0VFW2GK9ORpPlXLqfuAD4SIrz4QBPFh
cfLj/noDYXYUBX/TaO8JMaL4GDYaMw2Ghp4yXB27u2pt67ZyWKf5r7k3tuJoXynDhkiadcFMpjba
TSqpdhj7sDm9lYF6oa8cesIfmdHN1ZgXd65PD4lD8JQ1a19ryYmor2nXf4ztsJmLIFnPkxJ0oxi2
TYP/exaJYP0N3ifLGJ9bwvDuCyaDjf0eSwzfRdO4f/1B6/L32OK5dqeO5VGpaTpyg9/OsVIYgBhE
m22bQN7SKjnODxybKOekXfUqv5UkPXp9487zszjqXM8Q24rKoxgZvDDh1LlijVriBtTdrGVkRbUb
M9asVAA4FEVop+fANZFXi7lwsRmUWqyOmW5ksf3SOTV85Wg/37t9eGzJSa47E+w+3QP9UILw0EtH
Am7NU8C2XjDci8YKTVVylKl6mw/AiE8/ImAEJS3hfnLVIjuN0uPotC68v6tP9cGDPS8nOH88FTJ+
rZG4M9H0I5I8ZphxYchdh2Q8pBY38Hwz+Ub8Nv/MxqTeJk29RZN6LFtam/hdsZLjKGj7+N44hAdB
JKNucgwilpgrDpT9h4brr6ZznYBslcmpQdIvvRfmgdw6nf0yTyj8Tl0gSea5J07FlH7P4xC7AxRB
ifyZl86mS4ejBmlWwzuaRCCC0qM5pxaO0/SRqivD40iIlaWZLZVwOKFtpDekvpokAb0qO4V+PPsB
2RpEHeLYLLXFhFuqpt0FT7kfVbEIbPVYJExiI+uEQPWtHa3TPLXWmNfN06ax9EkME6t5CEcT9DH/
0I5B6RBrl1IJ96rFNC1qr/OjNuQiJY7r5HvjZf5zoY8HFSch46KqDY8EQr11+ACR0CONAK0QxmiS
PLwATSK28zE4T9ZAYTwKQnKJ6/xpYsf20R77Dy2PHiaGM1qrPij7+fjDd3pUveioszqAlfomwuio
ZS1dX/AmsGFUiuSoZPqadoh8vAiRin+A5PwyT9rSjC/gNspU+cKz9BAlnOOUeUXwEJXm3Vy5aMl4
Q4b5EvnBKscjDb79g9Ciq8FjvcvSvdJF+8BhjuhAWjUn2AjsKf31PGtrmoTxIonk+ZYyc18U4+Hn
gmfpMddzIc/Doef3yTEimAoQA4VRgE4IKyHRUS4zxCV0WnKSxDYTDa2cPHV152b+h/oDVOeCm6ev
EU+3YqCIr0ukD0PKCoLxQm11t2RiwwN4f9WVnMJTB6WHqTPn4jwnnArv66+PD834J6fMfHxYUkJi
MjlEfsqJP9QkyWjAkhASdp81fmQ1v8ip3xneE3MuBh6tCBZzV2i3KfjcmB1Nj4EzI6CigWZIBkng
INtsKMYbOG2LvE+uSSx/zs+fF7D09zKi0qzCb6QUH5GtsNIZTjxFHxy42CimSL/DmnDHPKhf1QQ/
AetVc8yXIeIK0XH4Z5UiVmrSLJyhHbdGWaSYxttLatEt+/DwVFlQu9rTMcvDF22eIpkTt8lgptVa
08u3oiIA1WcxvbCYLlQ5s9AmZ7apGkW/OGU0y0szaBeDDj8CTIXDlBuE7o3o3KDrvtXKKADPpN/z
+RIQgZVH0bIvVOym5skUzWGlczjNZ84Dwt0TWCsW1MGbalMOdP3NUHH8RGJLWBvIvH03p0PxME3C
hnMYSrbZuASEHOYj0GmTI1Kk9Xz/1ZbzoBkPHXuNJFIv86vN9Yqvzz1quI/PCnl2OTuB+aqILexC
vIjDvL9ivDy36ArrBFw7+7nkF3X3qMWgsPPxA/P/qmVun45gAxxtva0KypG8vap3cORwQYz9pkNg
bGbQqMr6O2naRwOl0HxDN9Z/1+D/I4z9Y57yv/81f88Hc7IKQ2fzs/L9v3/afOWnt/Sr/ssvOoYf
VV7n383vX/UPr1z/75//7H/l7lvz9g9/WGUAMMf79qsar191m/ztXfz9K/9//+O/ff28yuNYfP3n
v799pmHmMl6vwo/mj+tzQ6Op/sOdOr+Xv3/n/IP+578/zJvwf1vS1ickov/Jt/735t3+D8lLsY3H
J4xHj2b671B82/gPA6Y9/R4DNlvHV/d/Vu+G/A9dxbiAS5J0VwjWtBB/X70bbOUpGSUHAnB83RD/
IyOebui/d1mOJVWpCsY3BL5iFvytOmlDPc6qKMy33Hg+OL/O4kKjIhYYdqzhuWIVdOWkgXQ2dB2B
q5q8Y63awRbCAWDam7OVOvla2OgE4Vd5YK1cZ8Jnnyva3mBh5orA81beeBqrotpiLf6IIvYmHLaY
XghxXRrEMCzCeSPVm0Pu+ic7ZabgxOqKUYDxNHqJ7aaDoay1qfXcwUTmP8bGpgF95ErSQ5dJxbNB
gA4DbQU9T7WYDiLejrY6uTDrYnDW2NblgXaP5rvkrtO0FdhChSSlIF85SLF3uRfu7YGYpUrt8RtU
vrPJinAV80hes/NiV0rrWwNIqusieeCYQh8Oe2vLun8bKl1OlrZWHNQBWk7ZY5XDYr/Rg+GJ0R08
KQy8d4rckOEXHghENZej09evijEMwA6MjR9FRG8moTh5zYyp53qZ9ZKfVcxqImPR6Xa5rs3uYEks
CA4czZTY38L6hciNu7FTgltD3EcUoco3wtJgW+fsdK4q8LCWtk96472CBLC06zLbaf7OCjX5SDVP
6lBYYnaAE5GlQXrnA1xpQYRBKceW7a0YW41vE6C71CCLRToHQ8m1VeT1VwNu5XZKePQgt7ax/i78
jowVx0yv5FYyS1NqcYZcnu5qxwcoEJB84PmWepCtcojNMdkHMfmWUecMK9UpnjqovWujHUt3Iun8
LikIOQwCMDqQ2by6QqAEzwJCSL+uMgEcPcedWUzlnVpZtyHHmGVIZjajp1pX3BBu0pFnj+BgnLPH
4NS0XbQae/DLJjwovNXy5rU8Y/CRAwDyr7g7jXWZREu7LIJVmWYXFRgNucslTzk9jAHEmMxRY9jq
mInuK8sAVFdDq3BmGRZG90JxkmXtIFNREqgXSReZ7lTA2I/jHI537BtgGj8JxSEHyDKti8CFv8iN
1yLVircR9N5d4nXZvdLNGFi1JlBQ70wWO4x1IsY1WaFmbm4lZwvw0ArWps91b4LML8djGljY5rtH
cBzFIRjSq53pq7BtHoQDiHysgtkhERwKzbxzas/Yh0ovt6VlEF5QgC7WU3+nZf62FWV1Fw48PoxG
GLtg0mb5Z7tqbKQSA8fnwpJtfWiU6b7Mu3g7OXF5mD4jttp7K1RpDNP0ARwM5thwvM997zNt7ZTh
GTxqAw/aDK8kj7Mk8SZKSWHUwjmUtUcNLnSi0Ius3yp00AfdO2jKL2t0HsuwKs+xR+dQyg0fVNCT
iDRG9p3iAHzINaIK2KY5KGXjJzUVS0U6zh3y1LM6Cy1toz0P+pCcs41/AjhxyM0hOhD3pcDShGoh
In3fajYzFAV/JKCIfo2Rc+8NRbuJO/ZO9aBX534a8D6Wa8fIgsdKv0FSgjIBTy1TtfAEwFpbRg74
D02xZk3wI0eQden7lsQLA+lkRtZUmOMMYXpt3s0syrQrjJXTorAOVGFuohKEiR3n8C3N8oTo0rrL
G9igiU28/RiSt9g2rYIXkjVVUfb7KDQD12Zhuez91lhRBgOGKZyQ34/+iwG9WCZl7GzUoP2sWY35
QJM3ip/E28hgwtCI6stqWZsOwBjdhsXsqo/s9EIsdUxybaU8JSTbr0MjxjtVzGE+JhQfgvYmxNfK
ZWK3sZqGYGbz29/C8W6VEaSzP9JYhIopNvnzqLR4e20CeaLS83jfw5lfLWbFMb2W2VdKrfJUtdoM
yoFLSeOpCnDtIkOWDkRzsPtl40fdrtL0dKV4YBh6dh0uRMJhdnW5EFQT1xq/vCKDlVBaA96hYFo3
dfkcSQ2gbVeZLrxz18mylyquyoWNX4Kk1eEps8gDJnfQWtTSu4Ospy+Bg35Mdrlv8Yq5RMJ/pJqf
LvWYzW4VdeC5ID3lSbIyNHJl00TbMIQH7gL7dRkSKuRpjc+2flwzMuSmRL5Fu07PZcTIsCb4fbOw
d81b3w5OsGNPbt2RujSwNghwbk67oTLVfWsBviKKvFnBYWTV4Pcpxzy0yknAw66VZxH6TyP+bVjy
jrEbHfyoY/8uh3TAsmgzHjDrdGdM5avuTwyvE+++qtCNi+6K1oRtpby3sW3CKtMQ+zddvQAnJt0R
GCapF+E9yesccSO3ZoX93W0nZZXFGLC9QS66zHLWWuzPWnhm5eRL7BOtwScoHPqcJJ3nFUe7k9O5
saJs6ReZurWz6H0iusLtmZMvJrFSOOk2uWqjKitHgmJkdiLueeaTpBMb29noiSMXDSmMNZlFcoUz
HE3oVK4IRBjRdwlghkb1bNDAbPUm1JAuEOwe9dkbaCO8nVgXpimWs1OWjFY5cJVwgSUlAz98/5hN
i4tpRv7TkCpbUqJmwduELUJ8EnAXHKcoMECVSg6f5ntMbe0xq7dqnr5oVl8wSPKf56FGZpDpCukP
oN9IrE4u63NJjhfI3wgo3hz8o7XVq23G5bZM/N51ip4hjqQNsWrL3DjWlD5oerOLPQUYKef3DO7C
RcAPYKDQundMcxVlSvhC5AuuaG+LEzZe6YzF1yIbvL00/eY57gCVhMN9nWnBS6djKpbghIqolY+E
sT1xLDFsC5pnS/M/A9HVSzOO2cOHLL4cKhgwiLm6jbHIuHHTJg94eXMwb9ASS5UzTy2NdBkFtfeC
mvyXPjbNSWNp6DrRnUns2Vunskzrrd7DUKid7BKRXwDFdIGPzHqTgf3iFd4bQSj9ThWpeMxa0MO5
D/IzqCbx2FkVagdCj0DsdsiHS/8q2eItqgC38DQmGoZVkosYEjJdlMNVpF13NLoqc/VJKbYmSsvJ
C74gqQCZMavoAXBxizRL08gFMuQ56vl9SJGba4e5MB1osCviXnzj+udoTO7IOvliGHNnBVaxg4pI
hwvTBwagv+mDeATIA/a2gkm6V+DuWGPb3JnZNU6rflEGBApidXh0ZhunZDzzMeTmTAFCpghVHTRe
vQO3tcJ9/8CvimVTHYIcwxK1Nr2JwJ+k8g82crfQt8xlVNotH4pEjqaVrhzC4NGMLnOd1aVwLhJs
ioRMSyie5RPP3jWh58AZShIJW1Ve26Iml2jn5ZX9y/aYftdwhx7QWxgrdBTZMZwnSIFPCk8CcIs5
LgA1P1iKJlfcIjMmV5kvHOQQ0SrO8U0q1mzMzYzvqO6lGzSCHJVMvdgBVVL9LHpZfRqt8+rpRfii
goZYdmChLn0k3HiS/dpgvGT6+W3AMcIApYAZrchwVadRjqxtCl69S2aER4/I2C+/yA+BCKbXsTYe
FEu+106WXwkuAc3ZHjmPOEFsA2CqKBkc2uFZ47IkN7VvNmb/Ilk5YsikKs2XToHfSau+vFkbboHg
OtudOBBrp6A1+jYAKxxKhGVupEY56bQwEIea6aFmxeDQFIE6l2k3tDEvvJjCTf1Qudmt2FPHEUxj
F+o595RgB4H3s7Dj2K17bdzm3vBcogMpCwV/zzg5r3FXHb2Stx9ZlrqV+NiHUNw8226Wlqp/IxAa
4BjYYP5atd0bYZytaRM+DbCVsam3B+Y4iIJmYpeuh7cf8xytB5iOHF6EnL/n5xt7UbX7QKSIc1K+
lgr9oQAjiAQ5ZpGyAdDEpFwNbpmaW0vRDZ/ESxEDBe2RM7BBsmV7N1MFG0jh0e1bHzDdzz84n7Ek
Ffd4M1U3TybGbeHOtrjidETIudZ1GwqwI3wHdiAF2SQ/cQQ//0BIO+zDrn/VclzZArAlAj38XGw6
iB2tVp1J1kHsmwzHOj2Fq8m4LBv9yVWtpsQYFBBVQnAWQs6iMBgzR88aMV/rtilPSo31R5NDtgxi
H8qZXmAKqNuDb7W4UQJR03GWGNnm4CPdTsZ9T21JQmU/l83mO8BThZ0rjgMnAcfXec1jOYwAWOyQ
nm7y176ewD+A5O42Y3BfSstEotfaKKSuU2ld847smODdjLv4rvkMECTSP0TnVLZy2YS9s/Q0qKxD
4hNfLsXdQEJCFqqbuDER3xUiOGqKB0ghjsgjsKMzAg2UZQQjw2+zFiwcnWM3Jbc8QDQ9xCK8xn2y
0UpzCaWKAjmIo6uGK7mQ5ZcDjutBiTyQ1FhlVknG+I4IM0J2pu5V6RUQTVOmMnS1XzId5Wz+A8Bh
Q9BzS9ZRPQuJGfj1RvMwRY6zhNL3Gg35dqy6YKtmyQuy+VcRsQUotDurD94D6QDTS8WzUh0DgeSr
gUsFSwI5Q8RDq/Omc9uMr03srKFvLNQ+8Wk/FMP1TW9vzydboI4zmm9HY3KIs4g9IzM0ufAglpaJ
7uImQDZHV1wxs9tm4E22raJv6tFGycYzawH6jHKXHpB0ZewtbVksk8CccabqWaD5QlV816W92Btt
+dZFUwsjVV6VGvu2o+JpIcc9RqJ8i3sbLqVx4d69ZG387BmFuXcaxACDehImozsK+58Xwk+jbcsi
3pYeRs+64MFRGBpIZRAI1vSs+6l+8HLu46CyaQu7xlv2eYGfYL782jjt6YIYH0BAOHiOo++8Cjrn
bOsaUxSNZWLuq95JNuwQziiJl43MiAkcsctas/uMSaG1h146ITrROzd0AHyqY/vAwXMftqQHRSlF
JNFoICWRyg8rowdP16fnEKM6dqt8MZ6LIdJ2sBSUPapp/4ChzdspzacCsnRZOVa7xFmp0ARWJ3uA
+RzG8FjHFDr3z8+fKlpL1zOTw225F0YpMSxOEuUEiYWS1ysK2PEClfpSnbO2xvlMc9r+QUzpa2I2
Z70lrqbt+9HNFeooahl06LgyCW3qkc+wi8Xx/0E1RECo7wNBDeQGIctTP3iQLzrlmnnLCBUNyKmY
IFx2N52VwtZITupEFIA/EdjL4/WmmiO4ATM4EiPwmdqgk9ibCyJNN6SakmERJ1gL0Hws2D5inWT1
JzqAACoANqsPAxfU0VefvdZAGh50/cucnFs6hMirYzjDXUnuMXZaqAO2vkmCczr2WCZNCxq1ku/a
pHa9YNAI0GjetVLbsngk2EK3Ng1J25Gv/Wo1t85auROt+towA9znNpl4c7JT07bRNsew6dW+G0QM
fw3tzWEisZBls2nqUa7AHdLFjOWw9PWvQimd46kdHeeXzqQM1n05y7J7JmO+7R/Meg5mqaEglnoD
gn5UEVb6gpAttNyx0Z+bISAXGLjCWiJHHMI0utMp9ZfEZ/vM55GydjVWM7GCTrgghAVouNQ++yEh
/6WaewAmI1yX5sFTfAt9HWDn3NDKc89XRTJ/UosmWuEcWJSpnNyawD6w/t2wTACprxQBjtuqgY/a
bOHcrtVbF+ZeuIjz3GCDNhJuSAdccllvq2RYFVNyibMSAV3+VdLrArUmJs3q7KWSDOfiKbCaTT+g
1w+qm4OcFodMcqlnlHId/tIDsstUmeACneKNTK2noOFAyxmFTPqJ+3odjcWeWLOvouFy0I3yILxy
XBJVCMi1I13Wi91Bh4BFfM5CFNmbim65LM2HUo0gfbAoij2DJB8B61CKFo7tsO0MnnKOUeNCnmOX
aeMsU66UBqOPJXku5NQsBpEB9B+h+LSj4JO5oRNEDwOpEavYMPiAqpfYjF9x137VzU5UfHJaWayF
1W6kJ++BWTNmZZWXBxq6BfYgGVyRxOvdOFB2qKC3vpp92lW5G/IhW6Fa24NSAKeB9gFSOkgn1cQl
1ag7MSumaaoOaqRcihyVfVGf/WrmMRYPdlCE8wm/jqhvKI6u3CONX9yjgfoy9TSirDShiRDeYPLL
YURRRcWVAdM+1JX30JvztBOxLljYq3YL0pljHsj61iP9QivTNYeasmCRdakakyCQgRO3Exhk8ufJ
qRAAii+ACU+pMAFvD/gZ+ltNDKiTDR+hFxN4UY0I6Y13ZSjZSqbLLgo/O1W7WlPvqg4glzh77RKN
9JOc+ZGMIdSTWDIorI+cfvhko4txqeH24XOgUTkJnbEpbcLOCc18gST/yTDlbizinR/iOarTBRuW
17yUjz1dQJ9H64TDHLXItu7QGvhgXAJlA4XZDaycqSvCQ5TSJHcbQBbiQouWkL0+7cDB4qGRSkMW
G2Ob5Eb4Fe/Rq68WXYhKiuiiYbcGtLF2R7t4Zwx8CXYiZRVtLJSqOhpVz4NVjYm060duKjHicSnf
Gx1uE2SqvJeMVYbshukeFKYGJTKmLmtU5p558jWKXaZ4XOHJ3N3Y6XYUG6DRn5XXv4qODMpIo37M
M7jxRXYuJ8BkxgUoPVbVW8bPngORcbimfFChZeh6JQa4qeeDjT19IeHwzJDQBmgmTEkAwjX0f5P0
KHizSbAg86Be4HhnLyqVhyygC/IicYuNpxiiroM7qsz59okZdJMRbEf093chYIoVsfPE8pCUGHt6
DWwcbNIzpp0RqXDRmLY4ffBdZ8apkcAkSqbard2CVGhhGgUZgoH8i5z71bwKC9GeIum0la3ZXssp
FTuV/AZmHLiY43El4GrfZHutZ2FPYnfernGCoxfXAV15sk4mL1vh3jgTBUJhyjAnK8NiHSocvUhf
TQK2kFt0qsHeuKvAeg/vfhz8yuZ8+DA4QNqAzOkxVNFgpNljtScgqEXERAmzFUXJjlj1iHLH0BKl
4NKVirGUKLjrlJaEDjUi48jhiWfX9JhVAO80HFtGVV4+3incVnpS2m6YlsxkoXvVViF26DP1xZC2
FJ6wpJUsejMDv98NKtzkFH+twqXPHhf6LirOcKGH0rxDX2YM9mLSFYWBecqA39qnoU0N1KKv7+ST
r/Fb7k+m1N6y5INsXOPJDtgQVIQw6Z4aHaDQYjWyJHCA3M/IyAC2oiRsRNuugjqjU2NozCUNsQoy
Kq2si4x1rUP1jNqccblodn7J8LNEbOlUvrIKPGg1lSwgrFTtSZ6n9kMt4MX3U27zlBspGwPy75Qx
d3vyn0ZdnbkR16kAYFtbjCRUywkQXQNABLjFYofdN1C+RUiC84bnotjqQ4tgs4mxPUp4T4aX3UgL
uVS+/1jgQVgEYALjpmL61Itzx6HlaKWOK9G5qKUg3QTNqU6a/NGsgGOjtjCWTSevRQ2SdQwEbUvc
vVeB/9hAr1+I2ufcQdPQ53q1Uuv6wU4am9PAsVzQyOiDaSZ3Dekf0GS5r6KCJ0TBoB5fNnen7YCi
q4VKLWIEzkWgo5Aa1doInLvhOrhD/EfWQqNvY+xPvC/7O4ucdJlxVpmTlqFIMLdBmZOkFz1Xo1Jc
hG8CaucybHAlEjyAWDpFUEM2UOioYMj1amkVFvo4ZiJUIMlHmyugBfQnP7bKXezQhEknhQ/vT79q
mZpc10Z+6gJy2pPyiWTGem1IRM5yJFwn6wtXSb23op0AHWrIZToDo0IxQiYn6QNtNP122d2Y9rdu
335F9bgfjJSQm86tdXSCk2K+CjM7T4A4zbzYlJ0BSKabXrI6hmfjZA+DxZtS722LaB8cSVS8pO+J
X7rVP9gZIwxHI4KpkAwUfEyzSjaVa7qKkrSutBhMV7BYX1c+3OJqVIuFGq4jkSVbbai37PS58RVl
IZoR3pcHFeXBY6QTwrWHW0MDpxKhm/YetFrroTY8oJDcuwNAYMaYgCMjw7W4x51a7+k1I5ZhMQMF
9hDXsRIw3ixm6bVKxjpfDCrzOx0/JeJ2S/V08gBY+wFhuOohhheiiX2xScfoVKTVr6pvuGKTV0m5
aw7DHXDRJfPfZaEAWpSmFXIqd5d47g0M9FY4H5v02RzYHAL3pOZSyy8IfbQpKV0K4y5jE6vtvT70
z2wXcfIYKBIshDbt98SvpJPiyx4ScpkLXqX3tynXXmi8Gejs9Tj9hDo2+M49qMVhqelAMZ3+TldN
tq9es4Knel9h8pvqeOn48coyfRSY9a/ailcIA25UeWIdtjZiKOuomJHrV2BbFyqij65tXgrp7efX
qiSasVwcqFg3OGVLp8JPMK+chr3GszUU/Qbs0sFPz6WVvTj6eOlV84oHAcjdBjDmi65bd3ySMDlc
fSQaJvLcGr6mCDl9DHxN2kbniAQ9jxojl//F3XksOY5k2/aLUAYtpgCoGREMLSawSAWtNb7+Lnhk
FetWd1+znj17OUA6QBIMQjjcz9ln7U1GJ9V06/xEXtCGLEx1qhlyNl1lnGMbNi9PcVu8TQQ6OrB1
kzWcc7M6aWP5nOlPHDXqLacDWOhNTz6kmZw7Y+zv1vPV4+yV5MkdX3kLoUcuzfugaz/GiqjWkkCl
xsaHwBEyqtXPTgr2wTjuwbAm6IEbHi0oul2d2Do8MrwE5vrezPrX2gbi0bQ8AdQH1bRdqYNtby4X
E2/cRiu3pLPfE0NroRfW961zXyhrfUx0aOx5a0bZrmBY7I618RL36pbiDsx8ixvKDaGapxIWgA06
HgARCZEqCb61W0ZYemRZ8jJJ0w+yil6Wt51XdeFF69MHuGgwTrJhP3WUPWXkDVpJ96M00N1q0O9q
FdVWH/0oMxKuUV3ZhMleiD2jNFUaUSZBvbqs3pm3gf5BYOuUzQMiR2qxwC3tZSfcFaO6L5kl54s/
0j3q/SU0p03HNSIp802sK7s4iQ59Ej2pCQNvSdsu3bxL22ofBNKWMnNQtGRdKphl1URWCedcO0DS
ZPSPAUHgDjwg3e5u0iH40ime1TLeoBl5XC/8TqJKOSPqwTOtHG5HEIEDZpyNZr0BAz41knOLlmrT
dvYzifY3yqR8HChOzLDprmr5VaFkwJXnX4WGiGrK2/uZW95VTAir5TBK3qgUJ4Ye53rQD6rc7PJW
QR0ZPKlEHyrGL2Wu3k5xjNVX9Un6+r2d7L2C9MmN1Hxnjd8LvcDsCASwtPgNAxeU00e7k74tSvuj
z/XnWbWfsSdn1pWZP4rOfJphqUqSejC7+oU85sfCWLEPPmQjuMcg6Vdag80r0m1qpPfknA9jvnjp
TKIVfYVTJHcy3nxlTUF375Ok2sZO9k2VyQOb2mNBDS44xO+EYfaYm1DW/dlI8kOTte85d71UVOc+
St7UanwfO0wLQrinA4ZWGLFdFlKwWknuO1SxZUh5AOWQbHOHcm8AzBY4GzN8VjXlUnJONNv+wd/q
1mPkRW0DTvVZJpNm8vyslfySTE/kl34Gs31bh+ptm6UfWUUyzkr2WRSe42W6tfHX0aTiZtH0E9qx
nzEVk006nAypf9O4qUzYeOas5H5MzjSV77M2fsfG5Jg1KvE8Jrg9nQk32KshGWcjjn387NzKQo0W
V7eR5ey1gWSK3I132lLdjWpz7BbtVsqpRQZ8wKUA0iA998r4RHDpseGZ4i5kREoFH4QZt+KSS5ve
01Dk1UzjGOA2A9XvEDwgwJNcjKJyQpFm353w02P21TSbDHqkdWfMKnYOeP0x0Z4jb71YAjW/BCEU
gWYbVYBgY+JX9DMQXqwWj56gIGgF8yXItRn1RLUtV018eKcP2d7piifYIJtBgyddGhqSPEBvcnWX
AYjsrUctGQ8GpbvIZG6CUH0z5kKDz0AIyJofLXONxozwFo3mbhn0m2RWL7iGfNOmaB8CuI7y5RyQ
RW2X1ael/cj7+AEVmhNF4B8tC1X6R+DMhwmSQClVZFIUFeuA9CHw7JWCo9SfI/UOTXse2/Yt0ud3
C2OOPHVeIptbrtDdTG+77zMYUp0oOGmRXQUTFEk/wymtKQ9Tp/qxFO5Ty8pJjZHZQBeD7u00OsTi
cpLRaXmTRMsuSBkj0WNsTI3TNEK5sajsdtHcqJteKdBiSxU8gkdFmqlWt5Rnsls3Du4yqAOOzHH2
sZ696AO3/biE7H05yYQf8CfaF0rD5UfgydAvjHl/zrweUAPrOPN2Uu7MGlFe1uxC7X5a4lfgXo+m
YcAlZ6gu94TLcXGq4OQl1VaSIgLUuAiaiv5r/d50Nu9lzTlFdXQTAXFxGxWpzvqFua48YsoS+1hP
nKewf3Ci4si0Y48/0bOaq9tuKF8sDwjqjaFEoRtMOvMQaDyZYWOySv55fdOU16+9FTLdi3+qbUTt
QE6hh1rd99HWijy8E7OyeLSRlOj94qe58w2LbgDLmvEgLxQIYwm4MIGj9D8hMoxXa2suL6uZQ2K0
20pqdy0uGaZOUETCPZGsfAUURSXA3KYSvI8cUir0Z3yo9o013MH2JEyoH4KxvZsl62YOtQMKxl2C
FlR/G3qC2PPTgLvMFM/Y8vV3evwerqHMsfyZjPY3oq0HE9e31QLDDIE0O8+kaPZhkP0MdPsmiLBp
m836YMvt5xKYD3DqN2MfHeyCCE6vUXRJKkdqM39e6CKrPN0RwvMQe38AVJJ9gwx5lpVHJR05lBA5
NwtPLc8qLMm3SKt6SYct7oBsgAxU4eHQx9g2V9/XLjNspzczrwuP7A/Wbu2daXeUhidyfaQk18Fp
MkA1cWPAQoYWPxwL6asE67+Sf/4nbef/o6pNpJL/mZb0pdr0P9Oy+xfNJh/8rdl0zD903UZFZzua
YejmWuH4W7SpyPof1IfZmr7ms1TToBz3T16S8QcMI5k8jq1iN2Rp1HX9Fm2CUtLt1T3B1ByFGDCf
+i+YSYpmraLMvxUFyw77UGUZ4wR8HFCKrprxv2nCHRypOgympFMixZC6oqDaFFzaXk+hBHqt9NBS
msBF2b4x0VwZy8ERZcHbkkuXbA4s8tB4liYjrikDnAp1WMDG7LFInjOdR284XsLez6x4wVUVvmFj
E6CQqX7XCnLIVJBty9UCSEmIMjsABnsHPHOZP7QmT9Cl3YUIAYgHYXc8Fbu6ti/KelFjvGYctEZh
QNYHa9D4XW6sR8hPz6QdbkdAFozSGJnp9G75fNILBjO4jFIBczZSherKyLpJ1+pbWU0fyi7+piUL
hHmeQCB3a7l9SEnbuGodW5uqx+ChM0oilxng9ck4g5WvWp7Vdk6xxiAVv6Is28n6dMJ5tKhwuWr7
Sz+hS1WzlgJLu/EDnHwi3hxncYV2Sn/uR51pa/oiWcQEsWlBd4/VSzq26BEJycEzN5n2qN8XRQeV
MCI0rdWHOkNmbhqP3UgkWQPY7iYAIO1G+ugolqvq4rND4NTBZ5yBcCZN46kaYNS0XDbS1DwrMvpz
eWRORb9voGP0zHgEd2XeSJbVAWd7kZPhZiiBK0nUrxg5PzflKMAgLZDKDBdkKqVXqcxMK3CbqXww
ieV2RLPtBX2v0qfnhSGrZ49BBks7/mSmMLjSjGHEYqcM2y9paNyRJH3U+3Brso9tugJE+jhu/JHc
saphoBsOIQhjiB/BaoYcG9O3Jk/PUgRfo86yeAtiAWuXyvwuU6IyVtl47DgIc1VOD/OEcHUe0o3z
zU7jE+hU2av64MmYlguwEE+FZbwbVwa1jEWzPdXWQdEBQSMs2jQK3Ksoi557bcTCoVnBsGp1qqi+
BWjeYnHdg3k30u1gMSA3WpwwOJnu0OKsNifKa55NwPc1kV5JzybVd1ul8SodkU1EWMBoo1ttUCoG
JDxhoqF4y+3qLUUw4hbyi26lr1VaARseMARFrPOSFsX3eQC9Utyoebq1U9I1tQ47XTEttFjTturK
x3I0H5bcPpSRDuOxGo9NKPutmfdEmoOLicmiWtxaEG18hfQmWL4JxM3eWBzGCVrTb2SehFqZnrpp
JSl1GgSmvxYt7id+Waz2mHborNCzght6nN/ILYKVIrVpdz/JFCFBsIGLLRn61rnOn6uKU4TidEOW
Do9V/b1e4zZdhFysQI3iVxky5EG7z7oBEpQsMVEi4l0PTeLjyeU7DYNToyN/RPUkUgd0pxQ8L1+t
6zapZi5JNmNlQYpFr8M+Fq12ba2d8WbS7bffL66MyFoASnv92paWyvBziHG/X/vb7nIeoXqF5Vql
6v1xGjvA9tjnirW04TBtlJgUuqaurLYpILdR5xYGE0bneDpjnKPdx98tmdll1VMlsm9DFDkzEdwc
n3joo8BKknWQTgavO+Ic2x3DZfrdGrXqMs8poe2/Nol3JI16G0+xtb2+nynI70/OPEv8xchzVypX
3qMNZLHSll2+WOquEbxWsU1eXxBvEYsiDIxDSPJz/dD1k+JdgFEBloP/LujcFPIzfPJrT1gC8IrY
MMTJQ+gMVAo2XN3GUD62PSH+tIj1pzGXTjPQ0BHKGrN1i3QF3Y2tvRPtCBZSKk4d27u6tOqLso7p
xm7ST8i1dn3dJSeMf59AyzU3vRqpe1Mpbs0VUYm2IyTLUsQHmB0FoyVkScsnUtIHxNWEP4nuEc7a
gowkZF1jmJAHyCvm4SmPpXJTDKXpBtYioQbL7GNjqfVeDcvndlXJ4psKk6ZCqQw3dpMBX+2i7tQv
hGuIFoCrR16wvDHOZtYmvS+ajQOl1Cy7acJkoEzbQ6rK5bFa2s+6Vay9RLHiPp/Lb/oEqroz6mgf
tYP9HDsBJl5WukeoZm4qyc4PcPrf67n/WUR9+2CuoEIV8wyNpOlqkvK0FH18XMri0gcTHnK4xBKV
Szf5HD3kSRRspdakwjMyVx9E+W3omGukYW3D+OKB2yq9H/3oK6yO1ei+4erajoBqEOPW7VEp0LTM
RV/7QdjhPYF/Ig44ozuEiLmxWIl2JjJqfb3PkhUvHjXo/vdi3R68RBucAywDjFGE6kgs0MTfDQNZ
e0YT+XES4N2uayngtPU1MDRQNae3LXekZQ3KIUuO5uSswYEVtL70mFrATkLbsyJqxSJYAaYJFvO/
N4r1uYJEW4HdiCbSQZ46NcBw1wUVvPZQkV4ESmq2M27PLZUFklQcKrInR1It/4uovm5r/nrBWqoX
3IBRf1nsQ1vV33PB0x3ThhGzNjWlvtoKiAxh1Che1asyQVsElinvYjzYTKV1q2KOD1f+vqFoNiK6
lccv8OE2WGHTHOzNHPf10WBUoGKWfFDqsDsyd++OpD04MX+tUrCdrwUPA3JxcyC3LQF++moyH4Ob
vK5Loz5skrT6rodLm/F7EzfheHJFchgw1gM5ls3WvMczyOtW1RQO2YCTkgEu03pelzyntiJam0aF
sXqNZZY4y1Gy+Bzhaj+sCN3rWRbs9nYF7IqWeCGb058oCdCxEBY8Xm0NxIVwXRWthYoKr6uwqhXn
XWDbxSJeLwOxrRK8/aAxw21u1s/iWtCVhfS+aCqMG4hySO0beWtjg3SuOsjxtxatyDGQA3SFYUH+
UxzH9RAt66Kj3mLTF+RXxKpYiOMdJq2yM6aOknIY7teFJHOIr6uiJbYt5ntdJt3B7kYyPuKYistN
tJB7moisqCcS19t1cb0GrxcikIiDzI21GyR59a/M7Lu0KJetvXZ3YoH2nvMiDTDqxfoYr1a8cf1T
oPW/zt3XPSrA/6IZU5e/V1Pqff46cVYo2ehiVrq5WFzPIcpMRvBWj8IEEPYg7tmvO/erbSTVdyuB
DSZOzPUUiTP2j21W4QxeDSmSyhNuYXG3fhH3xbkT6+IVFYcYcF3yi7JSi79u3qblCIj1VhCDcXPN
Dwz7cHpBBeWKW0bcStGKuhat6zYlVHZWq5KsDsuGwBhFkXiqGFYLt04Z0WWtTGvx2tcb1m1lCAZ2
MHC/JrvRHilkgEL8V+sf26SmDn0qg3VXt20gwzEzh62VxQRkYaKdHMyNVdFxDMx0RAveEp7gTvMh
TqEiyknW0ypWcz2gTxNntIoLc98m0tctKG7Jso0ieROGCj2lkdobsoPhvlFs6/cpXG6dtRRfnEnN
tDSCQgmppvWWNPH5cpU2izbiFJsE+X5/CFHaPUp5iIrriS5q0wSpsd6tYhEIGHpTU4ie9qTUhR+G
c3XJ+Ns6VE1yoRm+eMhZCB1dPRWEz8KX70I+dBKSxmT75aywds+GoD//1RKr4tSLtwQl8oqidvbX
7jILFpSbouf8arL/98IJqahIW33rrA+ZfP0x5pyiF7PFT5i0af1h4jXMzpeNeMekMD7ai6Z4SVDg
r6shxoOzBzXq21DhfPIt6NJ8F8ZVeRwolDuK1nXx77YVEhUyGOPxka9Fvh4a0fzH2yfmKhsAwL/E
9kx8DtNw6t61eAfE5M+P/bvP/mNbGuGlsLQal+NfXyxn1qc1UmMt3ltOnWe2eNErTfdDGdfHUaGs
pPiQB5BYDC1Pp+u2kXqtjCCZtJVJ6O2mMTvlUp/vNHM9F+IT4RzTFB8RH/53uxEv/O0zzmxtjETD
fJcfHzXaqxKpBIXX7/7a3dd7hwoUoWtzNBRtSHfidbHA+QxbVvHqsOiunHOhSBhEZES7uLQqRZYX
nm71eGhh4G8G/H2b/aD8CQaPI3iAAPN3y3qPAsasjpN4uFdaQq9DmThM2cdyHQxICaOEWgwL8Ibg
FAb5WyPDHhHse0ojgq1djeRawrWDU5H95HFQnGcpaFw6meJ4pbaLVVv0vGIjSXYs05AK+PH6tP1a
iG5bNCvsmvjxc3dPjS2QDdxQcr0CWrF2HaIcTYDaxaounghJ8WxbUKBRCZa+vvY8FFgUHLYAeR6/
RWwSP0gswkQxwVVku84xpmrfroOBaB0lxOujEexjBDuZR6BwJJB4MKwqVp6BaNmAQU7F7EV2TN8X
raMUirTao2i1XR4dMQZZ1g7UyOR3A57Gpq8NOuJ1IVqKMfiUmvb7bu16p/WtotWYOmHiYNnja8Yf
snbt6ahyCSprjy3WRz0jqIQYSO8MudzH63AKpBjCPNXQ6SWDt25YxsUTtPsr936RjfC4Fknl2kK5
6fo74S82R9Gi3gLd2tLfJLVBCF5dcw/cueugSizMnuRUEYCuwcGNhH0h87vldUBRMpenXmO16LH7
IPcTaleOYyRtIyKAuyUbQ0TE6904S+GlNsppKy4cR8FWArU1vbFoBug+1yTduXbC5bAYmI3IxLNm
TzT79UFdEKreFWg/tXUMLjwLRItzxHPhulEeIsnvmxr1yvojrovcTqzd0lrEvv/cbqxPoC5EOdK1
ASES3Wi2kyTdi70Nq5+QaF0X4XqlAjx97fPQ3ogdZeLZJZrmlHPgdejoWjMYQMSZjJ0wY+73EQlO
Yx2Di0UtLjUj8jG1m/ZyKnGCxQtSidrA7urPYD014mqznZwqLrGO1JlmRBEMJ1f7VAf1VOQhUktx
8YkFjHDIbHkR/iLYV2/gZMnsmrKtBenVoa7wzXJCHLRkWce25rpOXnbcp5XtB6BnjknS4bFor4Wz
mBiSAxRb4zjmjzOK73imDEcSScMRbgrh8XX1X7YljSdRj42LyBn7mvKuRh192weN7raQSTKZQNEA
igE+4HbJx9jrTOlxsCmZiOXA2kaqaXq2UxY7C/s+ZK35il5d4k0j28tFyR8wMrdwcaj8rKofq3ax
TyjxnxY9CPZtjKav08x3VZmj81qg3GDlc+l7pTxn4b4K7BuG28lNP8vaaVLQoiUAoEHkb9ARdZtY
oeDTRrJENPfFRhd+SIcKhM5gPSTIVojCdJo7yNZxTAlUTskQ7BusSdIAJHbdWoBbx+E8aGawH2vS
gigMtxTHTv5iSje9xfRjbpN6j49UiIUDalhnasmotNltESjShjrcYqfPXNFmbfYHxM57J0QHF9YG
mBprOSdxLxEKnl9HzdG80RpnD3Ko5ioS/roqFVgHQCt3RLbqU5Og0BUtzCV/tlo+bI26hfkbiUFu
rlFRPsEIIc7pLdWqUuuxA6ACDpelEA9GKUCYaGR6fIuhHYFPZuPbHHvHjHooWdPLfULyd18ghF8G
i/wPNdtaH9vAoUH244tAfUshj7swQ19PasmL1GYNg4Stj1USklxr2s5a2J9Ve+WDVf3ga7qaeBTJ
Imuz7RsNrvrWIv/sRsRm9ASNhF3dG5X0lDlat7Mx96Bc1LjLNTLkcXnSHHXcEGrd9RmpbJJkWK52
Ue5rk7PRg+FHqVD3PyskO9FU1YH2ZKDauAmqONnrxvw8yRgU1glAtmmV7lfRYmNI2H+UQGypOgIA
3xBZnxP5m9kSxC2GHwjNFLfCJmozO/sFP2BPM/ubotURe2grlh/vyvOSJQ+1qTQ7Cuiga601zDCR
5ftW52E5Fpm/yIXqwyastzZPCi8lgTt0oboypHCrL0NvqqnwMCTgBBLybwt7KLeUZw0PvnI5h3PY
uyZD/60GkvhQLSrOPVNIVhWBL0YGIBE1hrDnRUp+ykoYwSQnxinjjk4GErNcKy9vNE1KCDXxxZUB
9DGblegW6e/MWNai/lPDTrbrSWbEdv2zM9bxpkZ6MmWCSS1w6fdpy8NeDXmad3JHBCLfxVrXYRGr
7AIKyH2tpFYliJWNVreOT5Z4xNfVvgvk/ORAG4ag1u3lrMoPaVp/qxCNeKWi/SaG/X+bdNMxEv+/
km7P3Wf0vwApXx/4nWxTZOcPACQ2JIE/gSZ/JduUNdkmq4AMZazMgZRck23qH7JC12qbskMODFrL
X8k2zfpD5h9FZ9ADLVv57wxKVMP+B79NtnVQwHQT8FF01TG1fxB4S8xVo3K25xtTkQCmpSGjSzGO
+VuTED9CimEND301//kGPdsx4LPWco50yfGVgBEfGdR9EUjeIZYlvDg6L0NJXWVf6twsdQzBTrpE
lkKau7fPTSONR52M9IYi1V9TKcWXYl4aT5lnquGnNEG9IZEk1rn8zSkkFAnNcpdY4W2+rFZQUfLO
2OeNrJ21lhTE+0qn707xOFDzvsY3wdE9R8flMavNlBB7SnVvPBoLPHKGbMhxeDSKpqSU9vIomnqO
tvBkL+XoU22HGyxDud8fEKO9r0Pxt92IT/3tKF3HhICmdnG7KDukXIO8ESNmhXrl4U00g37Mtroe
PYmBkNgkFmI0cx1j/2Mbsm9m62Lj1+BHNL/G4OKTYl18/Loqtl2/BodY9iHW/6X5f3+72NF1v8zr
qDuIm+lA+ImJwRqbF61hXRWt6wvt6gJ3XRWt0FjnTaJ5/ch1N+IjYpXoZ+TJMU/wf/dmstMLc671
S/+2x6+t4uMGdVa/UwXoLYeljr7+2H/8TdfvE/v6x1eJ1Wi9KCRipXD9/vw99JrExMQ6JcWqR/YV
EfQ8k/UsxDJeg1+jyPmIpkjxoIIgANOUO7Hp643FOry+vuVrH+LdX2/6K9MkVv/2MrJ/vk3kn76a
4kP/2J1Y/c8vi33+7a+EwB/ihhxT7+WsJnnJOqVkLPH7L6zFbNIZpcpvOpLRX+vlOl0QbxJvF6vM
xpLj+CC2ig3XPS1mx9xDrGfr7kXr+slCxIyun7EpBOQhqiJ3jqQ7jfIyJgTFqnW/NvugaI75GlkQ
r08FNqYVKDp3lEgGQtVAptdbJL4lafBT/T6H8gcxBjMDGNrtsYjbswWBaGt10ryH7OpVYqpkr2Gc
r6YiJlAcTUTSq02rIZpiK0VbJx0G4E6siYX4oHjfdfVvuxQbxcvijdfPiW0gQ4CoUvq6rUPKCClz
LL8Ncx1hcdKclr7UmI1numsa5EyCrPv4iu2v3ZtGNVvmlqJrRxZCqCHHgaTEycy7Fj3r5IH30Dr8
dK5vF71+Ko1spripIbwnYnGmcW7ydj4IT1zhkyta14XYVpha5ZMAIc++Ho+lQVVB0U1Cx058RcfD
mOeEgpK/AeUURsyBhG1wZir1Nl6UpzifKHi2wxZt4BA8OaZxj+l571VAF49d3IBjGSnhEas5EBS9
41eoQ4+KaUoXptEj4dPYVkpS1zjmiiigCABaDVRMDCq3XUw8RulfDG341KijwhkmrE8xVIeT0zaI
ux3yTrmsBQjVlkf4XJ5JynRf1wseF2sg1sDL66vV2o2+t1TS2yKOGgMkMsyWCOQ6ZRUR1bayyQmI
5nVjPMh3GiDLrbCaFQuR6LiuihZFDgppQx2E458B8nSNyluFcnCsbGY8bsryUQrvapmwJtYWlChQ
j8pEFK0t8IK2pXoL+mPTX1RnAHa5XqzaurheftdtdQaKyhr0DG2MfJLKMtshummP1UxcxWhWE8jr
umjVKqISF34EyjMt8yVrmI5pZa1nGBsktygoD4/FegSb9DjVAWdlVFeLI6vTN21Alo8J5OL29igx
GF706fjVJFOA5F0F1bRsgxG3kbCxqROtZBPpIUqJqICNVCokFNdFDdYXH5Gj2Sc2LjctpGBtwZzM
LlC8i/DVtIBptQCSYmNMsTE3MoWpjO/jvTLft8l2fqSaXYsO7eP0YTNxCVybMqXCw2FoL/0qI4SK
fo3sVaXWzkt/oGFPL/Gwq8K3Hv3eClbbz/3b5rtW3dbk6du9GvlytBkm1dtYQ7whUYG5Faj2fWF7
8XIbyhdl3tT6jz6AjbHumnm65niUuWST371QXNGQ84s+c+1M+RLIa3s69fY+C7dIFhLHN8u3aD7k
y09V3SS4BlXRMYbyBD7dhFNBCssdU2+wh+2oP5s686qDpp0gvlg/zeowG8/oKcsejcm+SW5K84XC
iTo7B/C0VBACJz09F9FNIx8qqDeN33abcvD0aLcgnOmRIGi7lsOpSm5Lh6PzZ8U3Su31DmljykM8
6ddUta6FoHjs35rJBzvCHoPqjkBGDihLBk5/nu2HItuN/WtOCX4fXqruhznsiIadrNSn9MwedkZ8
xCWBsu4iO+C05tn2Hu0D1e5h+mBlPOJQRt6Gw9G09y0ZSXuvfY7hwuRyB2GCEkg1PefonWqvlG8j
x2sHl1LSTHuKtRfiZvllDnezyhh1J1Nz+EulEvytebGl4yTvoYZQXMR47U65yVtfyvaBgZ36Jg7c
0tllize8QNzC7PpuFbM8dzcx2m2ql7wUvDRpnu4wm4dJ2yFtpuTUaH52FhP2U1je2KmnxDA3tuZy
ttVvycKQmm6yRy18lik+kfzS3NnNLloQA1zS/pTEx2HhvgAHDjMrSQG/vOjtTch1dKqc9XgnkDUw
n+e3gdX+hcqM2SJ9mMRlOkVHvJVDygg5gcOOykgDlCg2MD8waIomv1Z9uzsqv8rmHie1ipmzvB4w
jpNE5C7ojlydqrWv7UMCfQL0ae3BZmNn3UfZn9BWxRM+WNu581ayquMV+M/1m8LxIFlb9knuqD/y
5XP1YEhYVDzh3rDIez3y20NOZrOhQHdrlZQJbMaGoQO0BtRdjU99e0bkACeE2d1MH9Nz1LjJXnGw
FLjv1ANxTXcYzka3nZPtRIkEPnWha2T7vjsAIjWJkfxMPkzoxqiRx3aHkmtUH8b8DBJDflJJE0nv
MkAZ6w53NYRry87EDok6H93L3x3t2HIrhLtcuVQ4O8kU+E05uCeoBvKlSUjpVl4Y+Yq+1XuX/EyW
++N4UhFIkypSXNz4aBPFQd/V924nnZPmW5ejf9DdRHnq7TsYXk2yzwkGQpj5gejaeQasYmy0W0AY
JIKp5CsdYn1HspGVvh3f09E1rV2CFLHYVvmOaVH5tlZ20HGi34IKVvvspZV2uD9g38sxh1TnWTfO
rXbKd8Uetou0MsgJDbtQvdyWA6Z5kwU+2Y+pZsYcrntm4qSFbnXq3wzKkvo9lkjdvn9QfwRUAzd7
/jSUdxWVL5l9i8advylod3Z+ppDVpJbVC5+r19aAy7NDm01pdk+UHtL6IxiETvZwQXEVQpDj2ZS3
0TdIaotDafNB+sw4XXVHNQDk7vh2cIEcUZLmxc/Fa35DJuBOf5I23fIQxdsFAWP9Qal5hMlxSbiF
XKqykRN/qHdadqNMZ0m/aYJTuFbEPc/ltraRq5yc7H6IgJJ4+T0xVEXfQ4yhAGkmKnNxXhEoOd+R
hZ9ASU97fdNQ4ovN/SG8X06p7hKkn15RhtvzDk7hmML6d3PuZclP3mQNmNcmRg8/OPsWx67KC2IP
3G9KvROjYO6+M1EyQ/L65UkHWDjfj0xK208qcbqGB4NHIYEGPx7AH8XBCaXD3rzA4X586qOneTmu
cv+u8+Lk2GcUnBF2fwyTX+P8PugpdpiLG0evOeq3ocMP826IJk9mBSjh4MnQhmwE6ZBy9mlwNqnw
p2eJj5Xsx9QXVGdFOrVYMhA951FIPWrtxpMLy5CKZzSDDo5ttBV3+GFT1efeRW+xfmLv6YkJTQQP
YwD14wJ48urd+FCuxo7+0m2KxIVXUTDP9rV6QyQLroTllruo2cGwfJJr1/TMo+pJbrK1KEP0vxtE
Gl+r2Tcv1NEd9Hst3S5btHen+YKGSPsIEH97wBisDVeatUlHT/5R0R28hE9J7MmPq7vphr9c8bgZ
otfJ8Yk9Uz8ePusX+0e1D2/Cm5/Na4+Jym2CqBStVuABGZS4Ylkh1OtBtHho/ckL9hB93NiNPMWN
tsbDd/cnJijf263pwxNy1Yt2W+zVy0ynwADgmYpw7pjiNXmVifsSRXw1HobA0yw31/2p2gRP0CT4
P4KJP7pjCTuA2iSfOuXSDy6BtRlUPN22dgItw0ODZOSgWaAgeVCgGUKVfjdscdA8ZFxxKLU6r/xo
d9VdvJkwYZF3IZpgMAFuEYAQb7bUxR51f/DIUamGB/V0KG6RKVoeVY3fHLdGS5xQ1aFulVdoHv74
EYA2OuN1jEee295K35E9lIyI3PYz5DZALnNv7PN7+Tk8pjdOwiPBzSlFSG6JZJbP5S7hr9rF9/a7
xMyQHvc1Tzc1aK1vFn81bHk3oUizPJQeM63IZtjmsS12Ez++B+NuUFbBYX8FJM91xgb5WXlScTF/
VF/aWwq/tsPFOE9U2V7Sk+lpPhf7lnC5zkHzjLN2bm+HS3MIdh+wMpbzcq5vta1Nme8eMt+Zsukb
bm8ofGnLKuDa5gkbSGoStxCbEAg88o7SlVxmOmdjG713B4MKhc95Yx+D40f7OZ3z28k3ShcNuF+c
1WNxpkJ62VKZ5aWetIHC6OZu7yY3KOdc3uKXN9nW2apecukOpu1VT+lt9SS9xQ+T338mT46bPFFl
+6t+GTfVwXArHzlA9x6+motLZe+ThoUgdVdAg7l6sCzxlS1PjVd6Mi4djrDOfUWOwuOKJahMHz5e
lofmbEdedUhvpb3hW2fjqaIQO/CKnXMpPHQgwJQooPQj6ru95b33qOh1QYR6DgaxoWvC6N2jh+fh
8p7zq3bhjkHJITtxObwkT915/JXe2rvhXH9iRIbvhvUm/3rLb+OHeRP8it6LH/le5kjQxxgn49Tf
OJK3YMD6WDwSfFe9bf8hP8f3ZumZ9C1uy00Vu0/yT+jtkidP3vyMzcDkPjnf+o9O5cymp/oevcSn
/ty8A1SmMpkxy2fznnynZv42Cf3pMT2lJ/UZqNSlvtef043scVB36g1LD/E+X/Dtf7g7k+XGlWzL
fhGeoXdgSoI9KTYS1U1gUoQCfd/j62sBui9181bmoKZlEUZjLxIEHO7n7L02DCNGnzVSTIdaoXEU
W3OJTPB12um20kuPCX0iykwjXPEOMLk5BQt8YXyS5AoA58wpcV98sa9igE0XO+Do6+pOpANjTP2S
RavsxNkp+pr3+/olPOPx53/PUeRgjuT3Cp0J8W7uNRc+6hJwx2ScZk36VY9O/cJjHEwg70jUnQKU
2TT6gpdhCjSlxQTP+hw/w0cJeFC0dLuF0q6xyunDxiDwweIwkT7lE+OyuTTW/Y4EKo6Wi7n3tv2u
5wcZHvrf5RsxD9VCW7O/p08dU/JfOOWHZfYsncc1Kt4t2JwmVLa0C+TnTnuNNvIOg9iuBzaxIFxx
XGl76aSdatyi4pZ8DUztKse3f0MTROuaIC+wSbl5sQS+9bV/HW7yRpzHYzNcyfA5MKWAzcCxIr8B
tFu1W/fyFVw7NjWiRMI6MTcxVd6H5+A6vvTzADiPEu4kEURUvqju2RdWianVtTA+G15YkLRIAQO7
wkp8difwa/pzvUudfqewVPuoz8Xe/sQeAPuhu9nAoD+4Vr75r2C1zri5+dS0aMJldWuBOpVLfvf2
UbzI9/Ic5csIVfJ1mh+8K5/FOx8xzNFCOMVXOxzHF06I7efIzxhCopgGYwY2pgjdqWJYIlhqoZaL
YT+sPtstMzzkkDftwXI8QrSYRy+9VXlmLOU0+T4mp27YVPf4zJAXn7sT2zXa0rVfSYfGWyhnde9z
hDIFWirv8g4KN1jjlUVgJ8pv7sxXhZNusVQ7YDfP8kZ+yLYkURhP3ku5zp2BetUCf0P17G0/fSdf
GRvEjO62v5rHdgEtcBme+dxgQhUGScDHa1ZjLwVnnE/xe3yru6XxW3kzzhbn7nBtP6Qv+cHc1Qcf
zM1NxRUmVk244pSmXpgOUodhp733W43hudyB5HKkA37yTbFhhso7by6WYxAvvui+rOnbe/v2kG1Q
VHy1jBNbAh+WxVLZhuvwMbhGV+OQrrvbulSXyovKLkBwMpLoO9lO1ZVj1gWsQIrCUv/SQPcGK/l5
+Bg+8kv5FN2Sh/qIsPRB/LLP/pN4VM64P8eduzc3yYN1lVehE759ho506w8th7O2nf6ZoM+6RVAu
zWf1I75IxirMAW1ti2pRt0vpVY63iKTxgLOeDRavln+aqEzQfI5WvWZevDf30WoipC7yHeuFK/YK
2BHTXqveMZbHa8bpDGbJk7eHjDY6abhGWzSKL3kIMCFdAYXzK+ImFk/1E805b2+yHxFy85Td7Bc+
xKe3YYIfhu161syRqc2MVxUAimLWR3PZ7R861u/7yLjVLNWkVoC84ketOUv95vu+q1EWfLSsC6+s
QijjzgrNb33tJK34uTlf8yZtrtrBLplLUfPnseR43/h0/juhPEbApHcgWogK7fIdyRZLpa4ws3TM
BdvgUEnvLcUcZWxJFW6hzanBFlkugVkc1ZNUDnA3kApcf7LsnVVq8psy9lgATxcsXYA8muANUF3P
Os35WlVp5XbEjTmL9b7FmbNOkwLQ/0o2o1oOOAt0DJcxcZapb8KKsahgWnfPKqGxeRoVkjS9ZWMB
RQgULornkH7SoBWXUqc2GJhUHH7ycX3gyuAVo0+lNqm+EP8R+syo896jQdX306R8ctcS8ZObTIOm
T0xVi46AHMpiaUSBvYBdFWz6MQO0pTHgFtKZQu229MqYgZPPBJMJY3H20rdCLJtogIY4KRRrMbVH
5qtNb1LSCPSc0XTq1s2F3rmuO18Tc7OuK4pD4nrJJpzES/PFrEul9//Xzfm+HKj1FsTL2sPsQkll
kkHVkzyqnTVS0835PjmncNV2rMDmOuh8kUtSoa7mq6brXusGYcNcl/2u1aqjimSPXG0wl74pbZHn
QSURiKn7qTI8/Ouagcjq+775gX/cnJ83vyySchobSTq8K1ZGobv6iuTqS+6tJb1VBoCo4VAl4QB+
VHZQalXd2+VDXOeTRJ0i5X4gfXFfKARIhRnGbHfXNV7oqI3GSKRTFc+nLk4/if/ma5FlH8bUj5xw
7C+ZbKbozgqqjMRnixYlYHNuilJZt5JZ7EcVXVtBVZ1fw3wWqtXsvm/ND9iTFSbwqNn/7c75dd+3
56ttv7JTAXljpOZqMOCrJUXk2iupH1eG4dMbm6/Pd88XwKaoMk8XPzd/Hi2Q2/VFCxLjX8+YH/x+
F60pS0SX/3qIRIar1QjIe+Dzl60cKOBwZeMU2HRBF2o1RFQZ2skxbbJ5JxX17M/RW3VlK/1bFhvA
Cmx99/PYfM2bnBLWOEnk5xeQOlDJq/mh+aJQJX40VDfZIsthY8xPml9E9RrSrzK3Eae/14uYZ36/
1c+937fnF8wvnd80nG1C89Wf9/t+5nznz8t/XvP99v98OjQyjF9l+/iPl8x/sBP4GbuSmvbP2/w8
75+f7G+3/+Mn+/nThRHBFLJDOs/Tdpvf8m+f/m/f7vvq/Er3Zxv/7S99X52f8P0FbaxQSzOmavvz
mf/rNpn/ssBX+teP97e//PM9//Fl5rf9vz7Bz58Y38dav9Ome6tmMeE0+M/awvniH/f94+Z/egrl
f+pa6b+/jTI3rX6ePl/7ec78ttmsNP95zs/D/+m+f/6Z+S3+8bbfzyFA8lbTb1vPYklr7sV64ZBt
iir8FuE20/l2fnSW3/7cFHOH80et+63RnR//m1w3o9ZEDl+z+U9v8Q+V78/Nv32a//q6n0/y87qf
T/P9YacfbX7ez1Pm9/u5r5+6YLOg5v9byZChmbjj/7tP/zkovSAN/t2j//2iv2RDgogk3eQutML/
m570l0efYCVTCF3oRBsZFkx27Pt/efQ1+390HP2oymXNNFW0Rz+yIfN/eDcMgCSwWKqKtuj/xaOv
zn/l7x59HdmQgFXCe/IxZFRE/+7RtwBhZ9ngKdt6hNwEV26hR2m4ogpRB0xePcBOdoNstCjologD
q4tIb5WNmRg6rZdpojVMEy2knsTUiIcML6sCt4t2AcqNLC+jbRtxbsH2tk9y6V6VwYpO/H0kjACr
eOPYONRjLe6XjTw4sUkkgdLfBMxLr6EhKFePpnofLVo+Fdpcimmsmc0JgP0Q/RnH8iV3+1dX5JRK
bYUWpte/d9UleC6Nigp+dxiDVqKBlb+HlffZT7qnhAYSw/4tUM0jhmPFsUxt1Uq74U9AFZMwXHft
VSkzPTyEw5bc32UQgR7ryHGCPUdPxk3Nc5YKdV9lura1AAhGxmTT1Yk8pSht7UadcyvIM3g++Tg4
NhAQKU3/iEQ2UBKb56K0WQAAgYM/VHyEUzp8C1W7lJ9j+zf01ictaE9hYN97RaM6BQxmH08qcH6+
W+BiiJ0yO76164mxSKRQAzJL9l+Z5B7NQOSLek3/LvNHlrRyOsiwh4GASpNzrbf3pi5oSpJQ9BpK
nbcGArepR4SpUcDnZy5rrkp2+7vrF6+Z4TR6TAVXVH96W+THPDAPccHXnpHNKvwEIyO4Q22qksJn
mh1a8EQL6JPeGiPNVhs8YJVy/RsJb4OfEsefj0P5edAH5XkgvScfFEctZJ81SYIIv3NB/o9e4kDd
VLZWSA1Z0Me0OxoAPuDDoXR3tOFZr5cEjEb2ZegwRDcSGLFxahTn6T0f2FK2R8aJ6UNjUHTv0AY9
eQLFlOTQW8qu7CVex3wqswn9glPMzv/euOAsZ1V2UqnPRoA4w5wkAkFf4kM1Qf7y81ux7DmY1jdD
GH8Znf3U+cqm87LfoyV9+kjf150adSsZrNOi1FchAVH7KqdGbQD9tNJjOc3CVSXN1pNhxGLREYwV
PnG+Fjkm0CIUBRGq19L8S5IOgDwT4k4HAzT4h6jU6QiUsbLMzOQR1j2hf8rw2fdIdGfLAfFRR6jm
0UZMh5rR652TqtTJf7T2ZQJKbpSIdFUnlQNp8arjFVOteDKy1NOFTnU96Uitn00EffwWlPabLidH
tzSAOtkLPal/RZYFtTJCPFSmtVPpzIkT8gMJWJTHlWrEf5IgbL532aDyjgwvARs6+x2L5KVMZHft
xiv8NtWqL8AehpmQdx1IZ3NSY8wXIEp3CJe6zazhn30kCL9h8Sz7xM0cIZl4S33YeVFrQd7IhaNN
G0ZKihMGtHsU1tuwhKAqR0a1IhJxhD8cTogqL1t1k7IoCzwQ+XJ1LRszgnFnQtsKzXUdGQ9FYaDA
oPkm5eFFFCXRmgaFkw40A9yBbt9p5AaoegDWOB53dWava0+emsTN2Q/tAoiFThcJ9+li6IhnjTtw
d5WUbUUjUaGoCJVpp7CEsLXA+SEfKQrQ8IHpgdpp/O335wyMRyBP3brNmCmnMg1LLWs3gKhAkXb+
h+VXzRpR/qMyGY1gWGC+JTpg/C1HwAfV6cIdtYWFOquj6dQ1U1eDLIlJ96IJ6yH3BJuWnluUhcmu
BxZa9Rh4lUmIVkhK7CRuRYuyIVKkK72NAIoppPQDo0uybgbl4nWgRhqGgmWZVp+DUIM1iVKDUzUq
eTxKcTUURhoJ7DQI1Ujscf9kS1UNh1tsWUcT4bNjJNK4qXeZZ5YXXbWos8kTc0GMB4XKFDvv2upL
uum591ROdJYYf+AC7KBgRLCcsBsUPFT6xvQrfgwj+q0OHTBO00sdA/zdoa7iwCmmBiVZNfOJqC/1
U0V4pzN4aXdkgf+YRq67cavoGoETe+gVObuVNsIipSyfhzJj3Cqqt/mW5yMsERqYGa1+6VJVOalK
pT+MBjWnIpa8DfYuZduQWLFM0UDdIpf8K8+WKXtFin5UCvWrbv19UtKbj6xjp4P7ba16/FD97MEv
I4DYyeRb6Eog7oWtvbBp6fAO9WGQ8/6YJiQIqVF9anwC4NJRbRalnedEZ2gU5WCOIW3Xu5CWCcUn
a1DzjRW2OqFuNXtdD8w31SVA9zHgRiwL5nLM0Cmw41dru6L9VaGIv3j+p+6O4MELPV6TgKggKWgu
5ThaDPlFwG43gPHkmDplvfeZuyHE/T7C4aJYO8PIxF5Fd743/eBYopDeiLLLnLSPXqpal48G3su1
ZKYasWFhSz50FTmWpZNMl5HI6pImQ+5aDbmzCp8J3YMfjc7N6Qy32XNOL5zEh6dgF/6LaSTp0Wuk
epEHgDyjvDO3JAao+zqjot63dv1oDI7uxtXZTRGp2BlkfFAZGEXRKuFmBOqjUIJJ4t+pxlmkxlbr
FFOqWKA3OyWxn4JOkbcdMzLGiSY7jJZibGOpJcsw9eKTzHs58wNswnQlSCRiUIISGUQXP1AvGL7a
x1RLzU1WebdGcmvw9PXwABM2PVFLwUYph7e4geiKFenJgwAmSdozblD3vTIQ8cPXyk+gh9o2jB5b
bcRKqLcohsbGUXql3uPQqD/KYRPLnbT3x4oiUxW7m1AHSrNMAJFC33TXchke6lan2NnmZn/rtGon
iN8Lu8y+6h3yk7otykNFzit12Kat6EQJeBIZsXXLsSmZxin2trNq8DRNsmoT+r3WEH9IjX3TJBPr
CV2oxmiLo2eJ4TghE22FKjKoYJLC+pOoW9PxS1tfZ55+HkXVEelwbnrN21kkNq7KlieNJvOyHOp3
M1qQ/+p0k6qFvTJg3KUEB6ZAnR/5ifajbx6ZndY3acjHNcr21xbunQM1I7knnn6Kw3DjRWF5dLsI
X1JfQa4rH7FMS7hjuvhBd32ZMAnqSGqlPxoy8pIgKaUzOSDUgU2GVusd0LF3YRJBrHkEyYmo4k0Y
ItLIKcpB/BDNvdVxDDVlCB6tCpp7Y0XwrftOXY4j3F1skCAQM0jDyuvYKOXW6/h5KGwRCiBOSmaQ
h2kN/Byq0Hsn1sgNCY3xsQ4C5VhHQbSp5Ux9CdSNpTXmAcI2QXsCGFReQxqyVU6+TZ0cw3A8uWkr
7fMKom3r2+O6GaOSA4OPoEl+vsn1QDt2LWm+bm8f5V7WHc2otXvB/oUY0hhWvul9lCxGzgHRZFOk
qLENPTgzldalMOWDbBfriXXt2/Jsh8O1xV7+NPpqv6KW1JwigD97fx2WUnzIQxQ7ah6Ke6mp7wx9
Cy0P6nvQE5DpIWicAx+ZhVGa7el9Jn4QH0WREKpKy0qTYLYA2zZeI9Cn3jvRru3ZZ4q4GkgJWial
XjvEUFpnsOk3Yq2MFQM+2Q1ZFaL69YnDCfJ6w7y53JDFM0WhewgLewPtkl6XWwVloTNGGsxySOCP
Wc7bRWnlXvuMtl3lU/33RH6X1Z4PBvP/t9HmHHq5dS9HYS4S+sK9KO9pCGYp6XtGdUD0b1UIqypV
JO+QGDF6cGFS5WqzT5GU+PYGZBRmlhrrtCruAAqsXPE/IZedjQxC58BAr2eq6bhDHoNMahDKWabg
7JGPeHxY6IRm8+wngK9cDQeTYeTZNhpBKTPaMUyhpCFhZESR9VUlJo43WjgQVDid1xET4tZk72C7
Qli0ibhkkuyWL4OrADb0PJZyjdRO1U1tZyQDohmSWtXQB0ttj5HjJWnMAk9Yr37iHoIYme4wtOjD
rPIYZRVNMhtHL5xtchbs8IN3cQ+Y+wndBbf5QfiQetb8tloFdudtWPetoM4rrzVrw2L0bl4PhGxs
U6RLiY97TJarnaKw3UNPX+W1GC7xlAQupZW3tAnHcmQCoNYxbpKNEdd/enirj9GUNKiJ7iUt285J
NCaHMsksOoc/oXraiahCks0Lnd2Y5AtsWu6lJWGw8Q2DIwcZHSbsnSntmjzbeWFjrxCPg02q4WCw
o7XLoJaIzPNIvLeGHDdjJREoPxxDTp8Vg/1ZhG5OP9MfnJQAsAP2zcKp2KKBjAGR2dcZ3gYrIxWN
UWlVO04SuLybLNilhvHpd6OyrkLEAATIUpb3KrEhlQrqd4NPrI/NKymoT51Nvg/TX2vVt7nNKtg7
5kWOSUxVM94Z3TVRv+QB8s6i0P4AdGs2hSqXjq3Du2W4Yb6RK9WtDHvkUL4P0CWsbSDdeO9qN3T3
qSaQFHgJ/TBmGI7peg99Qsab+0YJAho9eultQhGD7jnKnjQhXLUexDWopHrb91jbvBbMrDBzCfFh
FB9JBx+NAjj12KirqslAa/niddD8TVKK+J668lkihnjO6/XHouH3iTY6QRA+sPZdmId8N6NvnaxL
i5UR0Q0QpYw4o8gOktdyqBOkue+gs9mj7h+aaGQjYw6Vwqi5SoIdM1SQa8nqClbdF+HyxaFVIfJW
qflBFF2CaLEtHJHWiKrhWJEv1tk7BSydF7oIGwAAXsk3fAMSgOovDzxmfeQUKBnuJylEqdMOBFAl
cPfDKNS2g2tojpW3/RZ/GJEkQ4InCspOnmWIcGBdYiGwftWDnR0MTMPLJiWRyVBIvSii7ijc7qyn
NV3X0b7acdic2ix6kpKboTX+o2l5wanQlYss0SHL2+wmlWgGLdurTPz++qlP2mMSMtHzdWJXfZPO
qEEuU0o0AQkYmwHk30ESv+WsHg5q5KHGIa6Vz17s5eyxayptH7U8RF7yqjHJBEtIcN5ZKt02oNeH
ypPMNVl37hPprQuowNmqH/P3OsFnHCqXtBT+GyAsqjjFuvcBFbduz3Yq0wc1k0M0pmWytqFXO9Z0
xhWuQvIsqZ/bmqbgMvaaay8q9t4ulLeehf9Lh/vomwJ8XdnANNPVQ0sOEcpYzVGwKB4zq3oaMEIj
wEURYcY2aVPtZKCXSexLoyRf11q8rQQqnNoI3zlVq6sE0hSKcWJXfK/ZEabhhKwCd4pu3j0fYGpE
uBD91jRB3C3R7b3H0rLvyaxIof6text6f0QA5tKO/GezjJnWxBxPKtt7zSlgkX92kddfewhoy7Ft
fyt9++Rnjb4JI2OrQSiHtqR/FbL9ZcS9itg0+WWYUYnivV7beWieWAwjjDRTLkpTfdZ0+qe2fVft
9CPq0DqPNiqCXsm9tdXs1dEsTnVK51BPqvQAuxfafdXkH/QrH9kSr3qFKTULDkwF/Ws6Ignl9EMp
IX7164dCTYcX1wNgyTGHpqHQk1uiWTs784adJMJj2zbPCrUPJLwEtRp+djY4xA+S1KmLskS0PtaW
hXQZ6SDpMp4BnZgLUqIjbLS5ePSn/IC4XUswYOEilezxLZ504izRyUXemXx0ULntEKw9yk4mjNxI
Z4sOHWVD1yzfTIFK0ydYgHRefcJdjzcSRR/7lqnnUErupnnFzd2yfMeBCPYN8TwlIQptGCDSfA02
JIYsufYiFF1eTXRXXeOhl+g3+yqCkITiiuMmyHHTsSNjNUPU35sU/Frlg7SVbHVRyYpvOwQoos84
FTYkWDWjvOQnHx6aztIvDP3GJU7MFlYQJ0qzya9ulVkHU8b8qErghYFbOEWZB2+q3+5YUMXvyeCt
dCEp8CZBGSe2Rkq7IF2g6gvInwUiy7KkElP1TUX4EvUXwJquY/rub1r0KBxKM1nqJYmyg5SEuzas
r6k1apdK0rRlYUmJ02uUPWQbvMUY8qXNQJKJrhwqpjWKD7kn+VVkSICEvoDB9pV4rPoVIOSKXrVO
QYH1AkOl23TkqHL21zrORYFxwrCar0gRFavaQjgx2ouy8E5xGvebgRM6DSZ0xshAyVqix430FKde
dgitdFNpTYLDseX4N4N10+iPQYfNoqjVQ4lovLUJ6ilGQrH3aHHocfu3drrwzfS9EHVyNRJ2UFZ9
ppev4w6EjNXanBsr5WwDG272VYhBCpPJsPB8zA+DdwLMjJ0BqXJtIiWqMg3ZZ8RBatpEGZS5WGYS
e1iWB59Si/zFLl6URn8ABPbRB+p76TWb0jWqRV+m57Ij4SwfGbFsFHVxq93ZyqTlTGEIav7Wu/o2
6ql1J4iaOA8yz0GNk1rayRhx1WjRJ9JOzp330rAvuYVuVgUWsHCn6rNnVn/0wCSNOsOAQbQcDlZZ
xi+onntTXUaqsWm65kDZulxY7IkAOlGNBP7d64YTFKq7H+se2l7pnsYtEvyi8Snd4nAZfZ9DrnnT
BuKPW+MkAiZNWdAF1ABMY93aASqbMHnpVCbWZJi+GNRGJOYbRpdsiqE9NinKTaXnVXk2vqnBxfeZ
KeTxK/vku54AfW1TzVvnZvVWg/zcqIr7bLvhr6iP9E0kyYd8aDro22LZcQJQdQVoL6lceOP1BYEG
N2PowKVE7JokmToRgFox7by6T3lFugkFG4jRaeJA8e3ZGwi4iv00p0KAfrVMVPgMuQ1cL7zrWbVT
YywDFLRZZGYkBgCroaMg9asGANUyo2aZlfx8chq+NdQHSSkxQZ63JN50fNk6Gf/EknWMSPKEEcaE
vV9Z+dG0VkpEwBDYGgTxFYos6pefjdV/CuRIeUr5IMoZaodB3paJZBzAkFaKZzqiruxlQTW57Isv
M3DfR7MixaCP+J3ihya0xMoDLcmcQUWYIOxiq+jGQdXBOugj+HyPeHCY8yBEFHHJIqo0banTb6i7
rdUBLBmz6t2NrKtQwILKI6t3IrMOA+0QVDTwOPZFB3WWjiS1MspGdpipyyo4lHn+yxNM5MYgWJdF
m54UcbC78VOOE8mhmmKviWs6GF3w6ekd+EhCy6nfXUJ5UOABovcrgpCgGcYoS2hHk4c0U/HIECQF
L8qrL7cgs2bENZEo3q8Oa+wrMxXk0iI9GYHYdG73LJhzL3UJzIfsMrPLNDZtmROt0eVN8R65yEkb
SUTneqDkUEijtbamODB7CiQ3qHgPNkcAP1zrqHm5Q0hDgleInq/zLODJuvpAug/2JfodsIKeLSAa
ZrsTRZO8y+AVnET6I4Vqs29G9jgQud7OAJ/ZSeCP5BrrU2j1kFAgXiwGoSDKb5u7b/f9psiriy0E
RRs1PtaaZO3VGH1lhsnwFNfsCLQ3iieDKW2vSJw5UlazGa/RW8j8UdU2y8Bn9ZnqxQtLMkStmApX
Q99KGItGzTEkzHq9i+cmoeQFk7JvtlIEU8pO6pOlGUc7za/M7lC5X6TRtR1V6ooN4e24OeTEXxS2
BSaCOKsKnknao/1O8+EGmJPOgFosB9aeDkCMq9mhSiOLgDAYVtu2FXAOQ2vid5a0UiUq7AUxg1r2
oFQMvGqeUc/NzmMX30a5zldhF0XL8CEpEawaqkYUimn5hyr0z17hmbuqHd9dVf5sVARgZc8iiXXM
J8ONUrsZcZbEKGnVp9cp8br1T0HbTCf1dlgLD5h1VXUgBKvCW4EEKde26YsNiWHLMPbiYyrH6Q6K
JXOdCg5k9+IP5AbGJD+2zRjutA5NXZ2W7O4puOLS/eMG458h0vUrJJYGxW1/jRpWkkHESWGqWunm
kC1EwBggjySBG6X0JIr3PufEYIzeq294VN1R7xf9VRmsYlWp6gdx1cYBaOsljaop2THcg8+pHR0u
vUJa8oOt5p/sEQnEzdbN8xPBJThZZYXAH5sZBY0l3AJjfe9aFBVDM9bEZ+e7rradjvA8ENbF6CRZ
+Rza9c0skIwSJQ4YHD8rnSBm6GZMcBmxqVTmn4cM4Xg/ForTBINKWMRgHkVeY8EQ96qQFViPWb0y
5azaloF60ORww7ku3WiS/WlnSfcay++Z37ZraCjVdijSZgp7ULbj2PoMTcS0F7spaDXOO5JExYtG
YIOg5rxy7ap/6bpwCodaBm6A1lN97zLXwBvt35WW1OQQQOC2FMRnBYHqvRPRtYLIlJxFQuKSSnK0
X1nOUPrbNHhtmVaeQhTRg0QNdjTjAzX4yctXHscE/yEUdjKxidBztWZVaHQJCX3mL6g3iTGS9aHy
FLou5yMicDzX3A9+gWfW7hHEYnMrdP4STFay+PrsKyXUap2Zv8m5oHZOpLGTRVJGiZSpf5Gg5mKL
ET+jeSr9OxxtCb2kbZPhSjD6Zim3IxJxN5fo3jS3WpXfBz7c2m1xIuqi+52YPsl4iTxcSY2/thXj
VtEXa700OImZzdQM6ZCjKQIr0UH21eY6qBmlKvhS8IzWZbQzab1u9dTaUVIfHbNTNx69t2XnJcPO
qPJ1HrYE/XbNi12G1kLHKFG1w6LuxRN4mrtaN48mBKUgr7ZeZG4JUkl2XitHl7yVokvItHBvyPaj
l7cyynPqcr7ZPhgMq5lmSmd6X2Z+StCcHduak6wsgp3wJapkKktp9AjpawrxPIfKpEeVdemT4sJU
u3AI3dpZkqc8SJEcbYKcc1USPEeGph4Tqial4coXjmEmwJNVnRPNstJJPyPWcaGZ/bSgH1x6BDXD
eYItRaZWbuQPBJ6dO3ILF5xYh7zfmXFxbcH4LHu9eG1+BYncYlY33w3bgCQiJ6QANPHjoBpstwC9
NOv0ldS2ltNQhrQyShQK+Wz9iH8IrUAx2Kx+RmBKCWGMLtky11IhLy0NPKJ7I7oUSbuxJH6eamu6
9lOk99gbaDEkZSOvO9el7hCDDYkkZdVonBNC299XgrZ/SAZmTnuk8PW7R1IhJzXGjEgjYZepl4ye
XKIjWoQYppjJOTQh4d4pDHW+MS067Kg8DeuEYf0KoZixPYCcLPfFabRVPCED3peRLgDtA+bw7Jh+
/RnmiuIIP0V/2oF/VhihM6XqHjobaqRHI3McnsyMHcXTOjDKLCr1SP2KB6ax0Uh70pfMZyP804Ta
VzeWx1yY+qonFWBlwWPjy1DUs4KSRWzYE0ukiKvwxG7wEHGMVGhtAjZLdstaq59FrrT73jDOAatS
ei1E64FRXmmd+zsSag2FypB2hSQ0p++ijyaJslVh3BSFcbTq3Ls1WrfexYM+eLJ6zK1+p5odUXFK
S+2zzH6NTcjSYYxIIYSLs0zVGpC3xq/BdLciU3wVNP1Hq5iO0uaJk4uPXhBtXsUfNhn3vVXYyFBh
04gMCFjbYGRtgjGHWaNoS01D7p9JeJsSHJRqNdJtOFuye2ULEs/jXqDxFZs2Ini1cZ2yGwl/9pR0
yf4bOfFQXyRv6lwZhJC1do4ROlJph0EZIBppGDKxEVbzJUUvBV7cVFj5ujS1hzHqg1UzZlh+CBKG
QE/t9xUbdeUKFpeVtrL6QHJssqi3rXFJrdp/7ceyw8mbYyuN0bjLrOo3QLu8ZWL0cA3yh7Aff0sw
Isjl6n7zhQjo0hoJ990tk9ObfR1Hr7vT8FobppWfzNp4MGghDpHRLi2dBa3hurcoERbFTtJgGYfQ
mRcUfaICBzy+i6I8062FzV37NyXwTqSk4/zTerInDbGvfZQwSRiuVMKzdk1QvQAcXtHn6DZBww80
Mieh02pv6pYCtp8CVfSxlGcu/gsTd74V430YhMfCvzcXYcLomhGJrJi4FKkBLUJBIlxdlN1Wwic8
kAh1bjP/lZafuQqC9yyyJWQ24hyTNlwo6pHo2ltTREwy9fhkeMgYFJVaUJN4T3b/C8B0sMwHFV0G
IY9KzArQlNva0WyTVACF4y3ldCQNy6bWpmSEAZcT2ibmrqhVm6ojP7qdPCFDuW7YIzalLJOBXTS5
44tO2fSkYzIjM11HiG4KHADzTjYleUaUGFjtYYj3h9fKqk9Z2sWHIoHq79WwIrAOeQHGCIVll973
SFBi5MxmXa2boMQQpOgPTUKEgUn/admHdoY1r3pvfBZPPj6jMv4/3J1XbxvZuqb/ysG+L6HCqjSY
PRfMpLJky7JvCrItV865fv08q+jdktW7e59uAXOIQaMLTKLJxRW+8AaaKx7kcw9cEloem8qBhtwP
aMXhBC2fDfvhUlT2dam45yRea0p7C197iPjkloH2mEVFopdsaMA5QX87NPWDSmtzChQ8vWDwJoX+
Qd3VCBe2QXWpGbQq6tjNsKmrl+hO3rloeHzwEgjfQYwNog7zoSyDjS8dcH0/h6zsd9QHOmy4lUZT
YEbwAe2xuJxaGgEyBNbtuZcXrkjNx+vOCmiK+U9Ih+BtNrYoQIWrpDWdTTN094NGkOS7Ql0LFStM
PEVgvtYm0lFx5EKtBdJUxz7UirSWP5sq1lofKnAo6wn7j/bS7imKemEQrnT93gT2saYmXq5yL8Mc
qQ7oF+naPpRu9RocCKAaWQdACje8a9WOUVEjve/9ZLrQveE85jdZmk6/wSY1vcBW96kfaTubgmJM
7Qz5vnPyPbXvVYxYgGG4mGMDoV8aWgZ9OGadVTsEscGKu1Ox9j978fCp9ZJ4bURCISbCysFCPD1A
1dTqz/3MuQxGdyC7CrytXLVLZDWABA1qto4i77rJzCe15mcwYWRNMmkYS4rZlbnJOyjgo9pZ+wqm
Jua0lnYRVGq6D53qadAQxyJfT9axiKtzHUZGi7EvFsDJs8AFaiPU4XtQsK5J1YyoQw7BJ0c2iq69
BeZfAJLa5frorSMt2UU0Ybq8apdNDiXRTjy0Do0eLrMK6mjEow05R1WY25CIaxW0YcSri26lOlq4
nMzmGjBjuMcmheDbGVdNdZ0Z1MVY+fe6IUs3QbYzGiwRDGdbJzQVuiFgnejFbBUSraOcT4ZQRQyK
Z7rHr7rcWuXHdsrGlTraINmDiEJvfanW40c3NT9GOuXCMWq2AAqk4Zm6SJDYQZ0PZ3s92HVfm9F6
HOk+wNoDvtOH2l2SRtbaHKmLYMH9NXASbRWGZb5u8xKlheWgyOZthhdLgjLVoiQbsXH1qwcO2egS
RlDpaPTq0LvZte60T0JrndFeJtLKJvMpjgYYZhwSh4iO1zrAj4LyV3aJaYc0UATcYiTZYwyHrcii
7xlyrVXv2+eGRdfJJQgcOK5q6qBrcuJ9Trj4MJaXdTV2X8zAhEkdq8As98RiLre7aTmY+WWJWCJi
QOQC7n3m5rdGq9cXOlwEr+ILCD+X/qcGySeKmSTJtrPLW6YTYVe1MMYixxoRalhe6WuT3WuvhO62
RU7DieCPf8vIT1dqq5h7swC4aaV6sAyBILAJgOWKMQv2A7O6CJDsnDTtRzh40ium/YDoJeUDy35s
MU4LU0u70ZRWu6E6B0XdpzBs0BamtTdhTEDQQH29WqMSDQSmMx9VHJlpfsAtIuUOMg6p3vycamF/
nei3g3sVNpn+iXOC7x1BCwthdY/m1FJTcfS1b4OmilG+WoumhISL/WbO74qdqLfS6pZsyWUjA3cG
1T4yHprui0fL8HxSq2Q7Du0tsyjddk24sqGOJUpFcGrLYi2NprpARGay1k7VoBZAfreIq/AT8g+a
0qQfqyG9bqgTb7Le22QcM+uAdt7St9BGHaNLfoLyHmTUzeiNJbIP+Nmlyd1oOZddmX1ubCdZWpjL
xiYeJ008ZFCNCIl1hADMEURsUyQ4zhnGCvl78KUeoit29a2OErrT45Iw/GDCOmFjCKikTsptN6DF
4Rc4mk9QYobc2JgNduDCSsKlnsvMABbHNotdAqx0QNuntDlTsYWmy0MoBHvRmy4xBtB2qoBR2Wgl
E1tl3xvN3Win0z4NcOGNdJPicsue2gE4XDY2Elcc+IfJgTGpYGvbRpR3hZ59wtgcSorrXYNGyRe9
Gow7qgZ1leKEiSHI7MwSW9QzLNchsMd+Kgf74jbXas2aMDAwWYylSWvNSzcgr76mASISsQ55v0o7
9mWG26goN+kk6piCKzU+ZOi/2EFkX6EQhRcCNOIYPJX0u6fAErAER1dc4ma6z23XXPmdxU5gKpd1
mT57ksZHJj2on6tgojs3oRlU3Znt2J1XdtXsFcSkq1xy29PJWrK34fmOyozvOmKXAIyR/otRl69y
s9NWJpJanRWZV0HTAWKkjsaRSgKXActj2i2SgWmZNsmaFhDZWEPkMtE3G4forsjgxhm191Gvn160
rJNkLDCwr+1VHdIBDQTByohjsTT+BDshMX9ZGO5xe8SjKdKepxGyv29IqHKEFNpInaocrX6vFI25
T6vgCnybtQHADR22Uit0YnVs6KVHSaUyX+aGWgeA0B+8+KCWwyrucNuhKRtukqQM9qbbQMmCUgUy
CuJqSXFuCB5EeG9r2kRH3rszkNvezBBPbOqXiVfrO9MZ8BEWOFrOYEtOgmsxASFznfhgGTo29W6I
PlUVXlJ6prjSFB9qKZfejXgpBWoNfKK/tvFL2XoeBfBFjavZocIAbgo8fz9/HE+6GpTcXcXRfV9B
F6OHI1apPWLyMqO/Z6HvsGvuKHaXm1n7W9ERG1E7T8UKTQqCI5ZCN5VOBgo9ZnvbegXkboKAMQLZ
UTr5UnXl0kz5Va0xCJeWhsCwkBxAP9PNjaOU19iVgeNVw2+Fk+/6nsVhKWa4TIIQdjkKtthsfu9q
mNxjB2QctbU+CilM1ogGx0zEOk3vWs5hKGUSVJpL3K1iZ0+5murYaAVQITuBi6XTRWukpT9LJAZt
GvvDpLYOqEPQnEut8sXWNvMdttDpup6ULxoVCNor2W2jeeaqbzN7zbK9BIcOyS7Qv2STqx7oF3Ep
+3wfljSIg7xeCZ8YBp8kbeGJmMDLdFaWfgcXD9lfgR4UjcPjpYwRMyqKYYv63Xjo4/DRyoC8auqV
1cTn/Uhdu/WHQxRqm8HM6NWBOfF5aA3g8bpygo+T/YRBLSIcEjKcuGJrmKg8FcLcx5r+w1c6l2N2
BPLnetpSJCgOgFlG7rgoxboE4kSYGRNIenGzBj6Yo6IEbBu9+AdD1xDQYpNzbYxzIuruBw+zlQMk
jpWOFebCMTRtSU1KYmmD0fqa6LqEMGYwxEemROPDUdeb4okU95MzaIgjpPYlB2CIbXc7HnLJg3Xy
SGzKprwDOo33T2rfuaQDJhlJ2jdbdNCxHcyoao4jEg4FMsYmZUZAV0vtHj7SwxSg59vnyqNVo0rW
hh544+RpRg7bRB9HrPNIEXUrIveWxIHgaXwyY0kOaKZ4m4v2WnFdHwGnTdb6V6C1M0CZTYlQQX7t
+9Im2MuGJY1mgQz50nP53YCdblCyLTctRzTtLW2luJQyCxOB98pI7udVpXlUQ3o9qNeFGpwrwrsx
eO/1PC1n1PN8maqczr537Q/QIBrl1i7hmVARV2GLlCnc6vEB10WktQfqk7ZAP6CM/c1oBt5BgQit
ea267etUO7QeuLtRvWDbBpgsP22Vg15B5tunJaFG52JE3kmNqI0PVi9Ph/Hz7CiglPiS9SaUl1nU
bxZA7b3y2pxIV8rce8wM5dKzonBnsCdZXXqXwE/YaLMBUhIofL/Of3aznnOuiogxADiDGk03HW4D
ItKVXVPK2R2Jo1r+rNzaBL7YYdS2VC2aP5gOUDDzvW05CZCXRrp3iacozKH847XTwvWalbsLJYW7
aofvFMg5901cj6VQ4LwAYTzjpqj3dDIVitWhL5Z+Jzc5Pb5vtXYtdafr+KrVzHZZjwPAsNC/6/AF
XLpd4gP/2NiAfRZugYI0OEiwV3ZMjvqKDnVztPr8r6xNb3JMf+p//kPTf3UAFa5qoFQM/pOqnAbv
BY7TawdQ3+1bEvOhAqEePU+m8LAeR2Izs2gmjVgaLJB7x2jNMcUB4IlOCYWu2Wg9uZTxtn/+Wfij
330YYWiOqQucSoWpm/LDvrIjTYJuxEm+luR04NO2KaoN4otAjmL1Et7vPRnJKvAqNJ9AX1EKQqxM
awyk6jVnAreMXFue38csrQs7xO5TIqEpNd8VQRxfWVTKsq5eRWIMqD4N3roPnGxl62iaCsJJOJeU
xcPQODRJ2qwgFtQXnrABUTZ0OrWwqZaNE40Q6Qmc+hhFHk3Ed02jI3c8XRWeF/6gc/9V7VRnp+kF
koT4piw5cloWPP1YNZX6XEorPo7mBkqAvwQTrN4qRcju3nfmPonpGpg5sb0wiX98+NQffIFgVB9p
iAsmymeEEk2j3OeyitKXypU+0CxMgwE70kINP00uoaWVZGugIzBUAn8fWU63b0Wz99TCQq++eNQr
xNn8QMnPQ4PEZvSyO7wynQNlCGgFVaddZQ7zvKiQYNXNoca3W56Yk2Ncq7K/mA3ehRsp/gNFlMSn
Z07WjRyQGV31NjJDVk1XAsitsU0SD0BbHjl71cyRMyPx2epspWsKP80W8IO2yRX1MTGn9E4xnTtR
JtNlTjF61RQCrntYdMzpCA1OgMMEG9XX2Mv88wG0LxyJDHUxPVEuqBx+56jQEL/lY8YRRcReS51z
4Rnb0O6HCztjE8zHZrgEKagsU2Few1vPvw5B7C+cW06J7AmgAbaeQbCja2k+uYAeV45ePITegPko
XUpQbYJ5j9l6ICYOekqLearrH3QFnlMyRZ+hnewQDXDWoNoaEIJi+pS6ebWEh//DKHR9q+JNfgEf
ZQQ/HVcPrt180RKtp/ZJKawfE/VSWFW6F15608p7kdX1FDvkzYwJdWnoTbJxihxpFKdMSuaLPVER
pNuvDpgI4BCnI34kXz7/DVsBFSPc644vVG3FXlndOO48i6oE8LP4IJqCEB8u22JC3pu+SdjS1TGN
fWC6w109VNVOaMDchpqSj/MgIvADGY3owLHFMvftCcxscp+PeXmZu5a6UuNIZVVSS52IpECBxLgm
Es3c1/052KH0Rk1tnCgslPoiZ7xw3d5dJBbgsaCx9pZWVhtdqZ5L7NA52esaP0qqGFUsHfLyStwR
b4Kq9q6TkqnfYqqxTANdbPzcgw7FwF430njW7WPnUq2yiEgcv3GTYuEd+PMcH1M32nsCZavWg7XX
oZmkFVFxHZs/Sr/rPzogaUycFdZ1TJUOZKZ5HkbqJvEgvsROI0UtQPjaVkQtcLS/OljV7By9E4gX
tve14heXQ2fRx9SGTVgY/aYpKmiLLYp2U14lK8as2nhiopVLIUcBUwGVaFp7g4XGM3FxkBlXkaX2
ByPP8d1F7jEyqrnG1JAjpiis5dKHeOj7cxtlhRXN6WoDYDTc2tb0lRIvMoVqhA/xmO+cxAlXGCaI
1Z9vzpq0gn5lFc1BYZuWEOjrm0KFFvvmoIgrTfesGv8dEAVLQl+kfbQsOqh6Gl2Yve6RoMTPFfMY
xkwCZMDBEZnWP8acphpe6J1yrZUkSlkGiYReyw+qif/hI+qSCfu7j+haQndgcRr627PMqSyKfGCg
doMWGevar7Rl79DAA+uln6sJcsFtmkbPHlu5iNMSUUad6BQDiJsu6leaeptklN4DyofLbnKabVcN
9qUFWC3MHYTeekOj0E2/ipohPhIE9JQ6c/0/nIIa1OE338JRDcd1LUeoruGab2wCCgUovToOObCx
rLwUvnkDAW9hkXysTM3MLmsUsfPuwmcPpIZVbsMhE3Q0AeSx+/Tg24uPosKi2h2eaCeBmstLpPf6
FE7Yn08J8cbQgCmBl4KuOi4+5Yb7u/GGhqh4uVeBhI8sgFC4I63qQrUgzferzC9hyNT9t8GvbsvG
qR4b6xtiyyiPWnW1bfBndBwvPbcQdF4NXqds89T9lJX2ObIjw4UDiHtdxRz1ZlW6BNi6vhi8lIQl
K8xDJ+CQmTRAFxhFGtuur3SE/NKtTk7xybOG5266VkZnuC0KHww0epN+6FqwZYH6q+hBBrENMILK
fkg1aVdhCX0Mq/6/5dFbrs56/2Me/acxT8PM/8V94/g3v7lvYLFhErwJOtu6bUvT+p80ek3TeAo3
e8rsDpEdQd+L072qGcJy+U8VwtWJ9/7ldK+eua5L2Vd1DFWly2j8FRa93JtebQxMU8AngrWk6YJ/
x5Bx56u4Upv0Oq7csr8ySlC4OFG04J022UC/gIPpPyyL2cfjz/61Nwu49A1YgT3/mnc5/kAR0XrI
B8BoC++W/AC4k4m43bl/aWzzD6xJ8Visw2d/G+7FJoU5CIt5iYnTg3YxrOy9umAzgsA2ocyar/Pz
Vz/izfEz/RL943Lydmg0NnRD0w1D4OZoquqvQzNqtZbgeKRd2rVKK1mmzTMP1e0NqV4s8/fOJ9Ao
Gt1ZGNkH4OKI4aWzhBGlX1jJUrhI3op8hP7IJMAq6aa2KgVy43obIiMoL51GP8MT6pfZgosu7oA+
+tSDYi/y5fxY5vUIQVsjTkURRMk4rMOlV5YIWTmgSBppVDBfnFnpI5somZDRwGua7RtebPTm+53U
hZ+zs0LtaOmW/dEEzTLxLMq1gvaWlGd6ucz2c6MNydhHMSqWHnPzBbKOti1Mf/fyEJkPyM0JROCC
QXKBtVTYcEgj03aWjoKYG68Bi8Bkk8Jgpt3rO1k7m9PYo2mINdv3zQ/MueckunAZJGgZ907lbQ3g
Qm8M/OjtQveV3oSzlV9dwdXUdNAqUifJCDD+nWt082V2W9PwMwLkATFh9vSbrdXs2U/t5T7dWpSe
B+8TQSUpMbbKnSSZg01BnctUL9UQt8P5oWYCVAYmFvEBnEI/OyrUeyjmPyhclYCfuDc/NF9e7mpl
9GjiKLlQygYQmPSemw1QosYfpuWLX4pT+Rd2nYbbl28534JkiBvOfFN14mKTTtH9yzfUY2kjN9+3
sQlB+gvHxEJm/16JmZwzFOhRvXzZ+ZYmEtTmNH09m8fRtv5pZEgfibKlmPaUNv0NgiAP83NJSEGy
LoxFp9f0g5QaZoLUqAhmS1pXbyQnIH843jWkffHIIcRMgMOHDay8Nc8O3VR1SgqIz8rH54f4xfFj
dpnzJDAMUSkdcwlvKYLDl6KQVXf2cvAVmv1uaZITSp3xoAzThUHz9tD3NjfREivX4YToxSBLrqFW
DYde2BDHYR7MJjnztJ2dco63phbvDa/ZvJqvkAQRPJs/VJ3nzqb2qsv50+TzR/rtAqkvP7hSZ2p+
1qul72g+mbtuZNJ4RFmHNGfmzHfnyyCfeLn75iXAIWO4PiMq4ZAkDqpUDvPTmM68Ca9la7k5nS+E
xOZnqWZWhzd3Mw9RedetUS/AzXpVJwbWAoZHB33+E0ub7HWRtI8vbz/fapDW2bWo4833qqBm1Q0j
7VopTdZLVbJRXuZb82PAoti+sypEg6MLPKQjeCH6KP7CLN1kfXz61Ssb9VnplBQh9395t8y3BhEV
FZoePAjJHan++eZ8KR3zKeDIIGilLb14eWK2bzmavMwPzvdfnsZAHgHEzAFtK0c+/m34LQH2k+rT
XRvgwVFyzv5i1aNJ/1S814ACy69mo/Zw/L7zl9YNVCpcXz0/Pissaf0ajHLXOz4vvVvDyviUSzdX
KzIuPGnvKt/k+Nr5VfP9XFrCvNydb82PHd/u1d9k0mV2BJ+hVbq9NWCSDLMV7b97m5fH9NnSVsfc
1pYutwbtjEBOU7Db/RrD9qf5XiQfUuV8TaRj7vxYL7XO5lsvl7ePpdKMF/GgcKswGuls1Tu/JsO+
d5ytbOU7v32/+c9e3jWf/+7l/tuX/5u38CFOqS7DMMKLh3j3I2c3W89KgQau0vZQ4JaRqY/CC1HT
lEXI+dLLU69E9MVOFH0otp2OrCth+SKecuA1U1iBYW+gpfSyGzFfHFO9wwOXfFJKjrxc0Ch5fXd+
IsN2vA7xHx/lv6MWeYSrXTQsI3nMZdjBIDjXo36AxWG1mqUr54suD+iXu68ek6cezLWB/Ur6+kS2
p9KTB/FG5Ra87QhiozZR0+5l2RnNOydp801c4YjgDN1e0dQLEo9kG1qSqsHZQnJ2UNTuXlyLOI5f
2dMf7c9LkdNQBb9BXQMiXWgyPFWFl6FZYhcShs1ab9CvnY3eSbt7QjaFXQc22M9L1QTgtCyoCw6a
90M/erui+zaPDVlklu/yrJj2tX51FP6Uo3Rsj9r1deROMOHr2lynvSlBgOV5K9HJg/NU0qrf9NRH
3Lged262wrgTLVP/o4SE7WsZYc2u5a7dptI30rsLc1pO82NyOhi6SHbVEPGBa2Vy971+0WscIXVp
Iybsxbc0th4aYl2sKGPcS87zCr/jDqbyFq+UfWn6+kFTDO14mWg/kJUiC9WMOxHnzlWBeGigTx/K
1Os20YhLfF/chRoBTq7ZFYh6hHtAg93SRCporgzaSjUBSMwXudkeHcZfHlND2fqRNvEvlkbHGTDf
Dy3kSJy4h/kb0GXTbeXKDmx9KdH8qyoQF5AbaH7rEDKaCdcRp/evm8HUYLDExMs6cavV2tfWBFGq
UE3AFlqq/aCWnq5nBdP5MguYziKf890MV9/tZDnbLBffiwFmZWJ0h5jK/WG+VUYpvMoA2F2QE+um
fAMwBBO/zKv7rspmh169fDh2YX/Pz0k3684Eo/Dy0PyK43ukbYfFLepRLhobOShKebbMIpmYieE4
Mt9sRdQuPJqdK1tIf0C1h/NNBYKXzgKa84vmW8NvopovT8yvO/4Jlp3fkwiPnPkxu8SoyUHA3iqy
9uDIi8ToM3zyJpNdQ0IaWiYxW3OYH7MVwdNFddGNmrmfH5qfRJC2laEd9shKjLZ8ycdL2go5MEdd
V5Ao91lr3gyeJTbMFI50PUB12YPyZvmxujw+1lTPvuNXa70gMp8fMlNAa6rhwtSVf/XyxMvd/hr6
lSsgA4JIWnT92lFWTAANKthWc7qrZItgbGOcY2liUqD9lD07GurQ6F9yOm7rlfUhuSLtuFPA2+vB
YkUvCT5JMGybaM0N3TsvrQPKVWN1V/cXVXglsyRkjv3D2D20+lOH9kgQ4wCxRkQtiKmUXmvRVtJz
lfM8uraxHNBZM1sbEfIOEzscE7KLLLoqh4t2uICWA1gMXn+j7BEyg9vvgwhDojjcx5iDjvmywj+a
77WxEManJDhxYi+bbxNtsHX6Qzr9NltQubbyhaYd4j79fWPvzShaquM1Esdp/AnNbCTv/VXwEWmN
8qumoJu+7HR8L9Y0AAQ0F5hpC7QYGmWDUr4w0KfaWCm9fxzkNzDGSnHtpIvoYxXd1OrX5FLdFIsL
3GKfkB64AsTIEkXpHgOEA6JPX8YLWiw/xo3xBAgQ4OZKuQGGXWeL4Yu7HZbOXv+u3Wbrfh8/oub7
UK6cFQpRYFSvjV23a4BjhTf22oIQfEPSCWdy76zSS21XfA1JLJsrmB3QY6Dy4+fgKfsaTf0LGEoF
GCIi7GYFldhbfUWT/Trbm5vpAz6SYLJulSv/efwePBQ/8osSeaEF9bx1+pihakWa/bFBl+hK/1A/
itVzs5vO9+0XDynpBaSLbbjkAxOTHvKbgzHs7C0kiVGsVdlm5chaAd1FPSwF9fPYRLswuEPpSC8B
nWyscudtXMCMSbpNsdR17aV1PyUr0SzV7yK/DfCp+uwDVFXXlrFCiW5A7l0SHXcoWhsQP2z00dfE
9VAHQHxSTi60ZqFWX6rzC/vW5Wtle2uZ3VvDwenW7jpEBnqleJ8MWMdIWo9rdsiJyfGx3UzeRbBz
b6EmXfqb4Qv4xvq7jk77Asul2KU8tsJba7wH6YPOfAM/HMMlbx/Vi9y6kyC5J6M4V6fN5wbDcx0D
o12RX6FZ9K1QsKperwNOUvk/GgQjGuc24vZABs3zGKiseu4RCvdL45qGQvxQjstz80OnLBAxR0sd
KuR3tEdwylnWzKQL785XV/bnLluOdNm/gJ1XDPmkOBdi130ZP7jFhS526gUYvdvki/Ys/XdR6//q
Zsvk0D2pzMryAlM6oh9AUqsCCN0etl5kLQOa/c4ixAsBObtPGdhoRBkW9oP1tbtNb5zHcj9cpuqi
gIOZXbD8lW7veKv+Hrm31Fu03/1l9QzuWWjrDHsOTAi0TZID3t3yCXn7BIQCrMBL42DcZiMM9rWb
AgfBjoC2zJPyLbkR63xJkvZBf/S/xx9QZwAq1+Kct2iW3hWY9U/5uXqLsCHWY2u4gcXCQnceyPD0
mOzF1cN4Z94rO+MmegYVaeMpQj9hpf4Is5V1wBtqXTYLNprqI4XrW30HBnAfY7jwAPW7A428iPc4
ryzEGsH1fGlvvFWzaFctikoo1C60JSlgBBgsWcF0aoJlzJZNAnHbfUn3sGF1CP3WQoQL0KQr9tRP
gp7bwr/P6Rfj+rBOF1D0dLLffkG3eOPsslv3M7X/B4S3V9Mu/pJuzbWCiotzjRagWq/dJZsmUuwZ
0m20t5f4Xlyw3KINRTpYNRTJmIcXsCZgsq4pSQDH9mGybqcrrJecYYPk/u03b+dfkHnust3EQk1Q
dbnBV3nfs/NUGyF7WwhggvJZ6KvynjFFY39Ad2ul50twNqO/g5brd6tEXUUs6xv3sUS6ZVjgQF0a
G/jPKA9gOVRe2VAHl5AkASxBg95iuoIXT/S5v8yrj+ReEQ43vCNl6k8axpHMPeRZLnAm2JcX3iY9
WA+Cz7yFvLaDbw07a2mfl7CMdgZnyhLxG3vpU4706I2tn8drRDWexE380b/0t8FX7HbMqyEBAfhy
/DlZScFnPiINto20S5odxaODKmzszAzv6kU1eJYJFjI3ant40CHSGutQdx4t6F61CTsPYQGjKMDT
S23wTiZF8y1fZiXzrR5KHNhf+XTvqiEi/3j1xqKOgBLzmmTObv74r424JIqpdZISFCFWeWstET6r
0Uf4EaDSKSXLXUiiv12iSgUjZQBpmW/NT9R1gfuMSlO7dGDC9NKmEL9C2vr6vqZy5fSYGk4TpobH
m+CycTczC5CflqjxP0RFko45AtK+gz1iMDslguxFyk7aJ0bzfU+aKtq4K44xgn1WJW0YVelQ6kKF
xPGTWw1ydpSUfrtf5TL7CNRzS5o5FtLWUZemj6q82NK7dL718hiwmR4FlvbGU7tVqDH5rZEfmPSE
SlaZoacwRpqy9fzrGUcCIosYBD30fSTtKNtZE1heGimECItw00uJ45eLL1PBl7u6tL4MEDGc3YMH
mY/Mt6oZVvPyoLDojdkhcsKz8KSFz6YqwL3M5eBZd3K+NaO5EFtVd1KjVbO0+0SadzrSxrMYung5
FhwTgHLL80rVtI3A91NtH3Bz7wFw9xvFHNztSwFJdbJ2OcbY1mRZCEM1LJvpgDYEsiWNtBp1AQEH
OpFn24FKNFvjeFftQzg0hEourqUzoCqYnUyDSfsAlKHc0AMYDvQBBtTpMAY0QmfnTzZemZUwP6Uj
aLcuGXDZiWS9TsQIQ9meU6wcqZU/y2q+XF4e6zp1BB5/MatXH2WvRZuPqxH/VrWur2yyHkMau87Y
x7lEJ7sgS7OT2lWynCzAhrFo5+LxSzFZ10GISyNZVUGQTMkH45AhLEjuG7Czll/HJnZZI20TbPLa
+ATbUSNz46LidpipfbuuK0tbz2XV+QeeLy93Haxl+JIkhiox+fzzzqqUCqRrEqPShU4qPSdGwLWS
xinV9edLYJcHs5A6+76vrVLQTwujbLylMmlU6OYK6yxrerzvqOjbzs2J/+ke2s9/f/XUPK2zJmzG
2/a5Gu+e6zZp6v/zv78N/8t/zuWzM2TqQ/73XvTnb/Rfz/O//GEsnv/5j6fvtNZWYd1U4bfmdYdN
cwWNql+acvNnmj/wn71F8sT3ar/z3oY4Q1Fap/NF00uVItb/+K8kz/yfTyuyN2dZgvxfCNORjbbX
v9GfjcKff8HjcP75a/7sGxzHZ//9n/8wTZfP/L5BsM8Q9wYwrKpCM0kXtbeD4J5Zmq2DnTChpAup
880/+Gqi/NFU+PMv+JcH4VveZo2ci36YZ69nAjvWf28M3rzDq4ngnvHNTVMCIzRT6C7t3tcTwXXP
VI1Wq+6iWElX3zoO+v/7MfjD1WBoQqM5+b6ZYJyBd3QNIWzHNl0bbfZfRsFRzxz4aw7LwrSRbpfY
i/+RmfCHo6Br9LDfOwrOmWHZtHoNAMG2SXP911Fw9TNh28DmTY5wdNXk86c1CpqL5PB7RwGEgaOp
KHmhri+1/3nDX1aExlzQHFBPpqVJiY3jEjyhFcFHPv4yb86sv3I+sOxVlgKYLuAXGrd+HQTcEYAE
WxKV6wj0oK3jqJ/QIGiqeO+uYIkzkM+m4Tg2eCtuvFkP/PpnuiMs1XINEJEzguW01oOuOz837L8/
FYR2xumnqYbQwfex+b3ZGzkhWC4mMC9TY/tgQpzcrsCO9t5NQT/jUBC6pTLp9d9vjY51BirPMHQV
jMAxODultQDA6b0DINj1XACIbP2Wjq8Ju94vuyJnAwGUSUriWCd5Nuig4987CoI4wXAsR3+1978e
BU1Xz0BqsBzYHeWeeVrbgQ3Y7p3zQO4GNnBSW7PMOSh+Mw9sFgrehs4JrgIZKL776wumuYUSHKx3
gR+H3Fh+mQCqeqYbqnA1y3CIm2VedVpzgD36Z/T6948ETeZFhAfshoZhC1V/OwqmKc8M4Vo87bjq
6UUHtiXRmfwyf38QDAckqmOaP3PH+Uv+OhUYBPIJjmCbOAkW1alNBZ0F8d6cQVhnAERfMgJ5+L0e
BZcYCoQv+F+w9zKEOrlAEYrbewNFORUooVusB13OLJtRfT0Itk0SbenEkaYN5gIXhlObChrx3Xun
gu6cofVFGmq4oLeJBPmWr0fBIURAkxIWhsyzTzGJ5vhW/5sFlTeJ+KuCin5mCRa9wzd0VGLGN0kD
5nGUmOWu6ZzqKGD08hb0/1fri0I/Q7TYMm0hKB/hiPe2rGRQdkJIjmlHMGGdYMgs7J9b1d8/IYQ4
g69DzkTcoWs6VYNfF4SmiTOLvNGiwqhD6zm9gJGqoPPebQFLRJdiCjVUqs2mpGz8OgqkToSLtuvK
M1I9yangqO+OG9UzKCact5QKqCFSNXozCC6lBocjgmewLTzB0hps8J8RzDsWhH0mKBzaRAGO+EkG
en1CHNMnDlDTtSybFXFypQRie1khf1fgSBJpOeSidF4oqVBTf7M32jLFmsOIY93txPIHS9OPkezf
nwfES7iX2jQbLMiM5u+yKJdCNKq8VBtMaKXHSOLURoEf7p3zwLBlksRaJ36WFRXZXnq9GhyTjdEm
jJpjpdM7ImkcSmLe+9YC7EBbCjqYhu6aDjzAX8eAcoJlYQZgOZBk5lTy1CJnDEwk//V9o6Cf0Wak
C0cJVQZLsmb7eiawI1gwFakvmsdS8zFIPaEKo64S2r9zFGQWJReE6crWgywbvBkF68xWNdrWcyn+
FNfD702n/2rcLPcEviL9N+jT1E8kLfOXmeCcWeya5JCqJbu1p9eOJQH+nfX2Xx0FiowyFHIZg2N5
6e2uwAlJn0G1ODtMzZ0bMyd2PrCTvfd8ECalFZlAoqvw70qtlnumU42nKXOsRJ5eaUXXNPe9ZTaS
KGQwbJdCGi29Ixf89YrglATA4ZI/gFWRbbjT2xvBlrz3nDQoq7MaGAiyA9tiyv+6LzhUZAkpT7gf
ixSEcyx7/f24UVBH4ycmIkJvhF/9beRMEEXxhb3TosoktQZOby7QPHh39ExdGayKbf4BTMMml6Rv
T6HRoMgkO5InFzNR8jj+NO+aC6iS4aSusebnlPnXFQFzFYgCGDed2ORnZHlaZ4ROJeC9MZOgrkC5
lf2A/gMKN7+Ln6kw2Q4r4mfh+QQzaqKY98bPBitCFpXRgKPo+m+qjURV/9ILOb24kXnw7to7eE7a
ChTd2f7Y/X7XgUBz/YyOHVOFWpZsTx8n3illEAbZ/nszCPeMDInWO3V8MsY5FngdK2iaxTFJOMWI
c5zOdYeT2xPeD1LQASm4zCpaEIARfjcKYLcs2ehATxFuNOiu47F8SnNBUGd751xgZyRyNmlOUm6c
O4+/ng90o2xqLiZhJfZiJ3lK0hd5787IKDjUUmV4LMG7v8fx2WdUVhxs06gvUJo/vd3RAHv87n3B
BJ2l04Lg+wOZpgz/Zi7IJrYBFhzJMqowpwhyZg6/exQ0AiKDVhN4ftDO8sx5vTmC4zN4EJS3oCN+
3DZOa3MkG9bfm07SjYL2QHkdOBjh14xWfD0KM/GBXHMGeZ/gapAF8/fujMSEhuvSm6XvKIPDN3U2
ckmq0jzDMTpTP04ufyB9+L/Mndtu2kAQhl/Fj9AE9TZSRaSSttCqh1S9HOwNXmG8aNeE0KfvvwcH
j22UROOLSrkC59thWfYw88+sOCIHb2NQcuLIDL27T+/gPwdI/qFjRPnCqGX4D4Ozs5HifG/2tGGv
gIqS11Cyx5Bbz9949Q5bZySHxE3l2+JRr9hQPOdVofhOVYSMKq3cWOLVpQdaBdfw/ZRG5HOFfJoM
e9AnWMW2zwlXN0zSEbJ8Om+2WT+hnfTv6QMOm2ZttZ+qfXGhlSWbl6fwximZuaId0rI+VLSmHXVT
fHCOxSbgbMkgLwxzdDxFvwB22x7XOyjFXKv/mpqDQ3aaHLyl2pFrTfRfIzy9mIqk5DlV+gEX3Wtm
dUwnE7NNZSwVprXSWx2lhnJyXau80fmhYfCg6JXCb1VFR7KqS45JJGJySl/MzEM2N9Vht+bdHsV3
0lZQTsHqgn2fSdAmJX9Uxm64yUkkJiUv0ONad3s8KXOl4LuCSjYAr6KUScytKl0bzX+RiIIjai1G
14Wm3iwSlUdisjnyYRG1bVLs5+HcFGURYjAAh3x7avs0THtw600wVX8xuO5x0M0xYU5q9pJ0zWYP
aH6nWF6WZE+4UrnodkcKNctNdo7y8uAUrnHl/BDQF/N1XuoN8XTdGA+To7EWONOwkZ3E3HK2cxp/
+z2bm+Ak8TGsKejmYPtor0IXo03d9OaQFHKSkldqbam3e0qJdXL0I/F1C44v7waVg4/ZgnZ7V2q+
rCcB2xT8T8o6xWaqFNGYAr5UTzpny1hyk08B/2Pstu3jcD7wWW3tC6PFF161yV6hbkeZzckarJT8
xxnDfmLbQwO3hHKtfbyPp0nxX0vNezy6YcXYbYUdCT/VQMDioz5iNCr/9SsihCw/Kfibwn0Tp+qR
eseE6+iTleK/l6ZQ2R1uvu6tbVE8I8X/MCj7MjoQU7GEaRoYDsSUYifF/0TvK+cU21IkR7Cc/cRP
lbPoWpVyfzVUtgPazynJWSnF3iu7w8rGyFF3KSZrnGx6w3v2PkjYpOjfhHWn3uBCYW53UJCL4co1
2f2Y8dErKOZrl5saxbKY7dHvKmZfvi7jcuGfsxOeeZqeC9GwVzu+sxcfgAfMu7DySpG9+QcAAP//
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axColor>
              <a:schemeClr val="accent2"/>
            </cx:maxColor>
          </cx:valueColors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>
              <a:solidFill>
                <a:sysClr val="windowText" lastClr="000000"/>
              </a:solidFill>
            </a:defRPr>
          </a:pPr>
          <a:endParaRPr lang="en-US" sz="1200" b="1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800" b="1"/>
            </a:pPr>
            <a:r>
              <a:rPr lang="en-US" sz="2800" b="1" i="0" u="none" strike="noStrike" baseline="0">
                <a:solidFill>
                  <a:sysClr val="windowText" lastClr="000000"/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Within-State Diabetic Density</a:t>
            </a:r>
            <a:endParaRPr lang="en-US">
              <a:solidFill>
                <a:sysClr val="windowText" lastClr="000000"/>
              </a:solidFill>
              <a:effectLst/>
            </a:endParaRPr>
          </a:p>
        </cx:rich>
      </cx:tx>
    </cx:title>
    <cx:plotArea>
      <cx:plotAreaRegion>
        <cx:series layoutId="regionMap" uniqueId="{2F599303-726B-4A4D-8741-2B461B4F17EA}">
          <cx:tx>
            <cx:txData>
              <cx:f>_xlchart.v5.6</cx:f>
              <cx:v>diabetic_density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1">
                    <a:solidFill>
                      <a:sysClr val="windowText" lastClr="000000"/>
                    </a:solidFill>
                  </a:defRPr>
                </a:pPr>
                <a:endParaRPr lang="en-US" sz="12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dataLabel idx="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/>
                  </a:pPr>
                  <a:r>
                    <a:rPr lang="en-US" sz="9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10%</a:t>
                  </a:r>
                </a:p>
              </cx:txPr>
            </cx:dataLabel>
            <cx:dataLabel idx="15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100"/>
                  </a:pPr>
                  <a:r>
                    <a:rPr lang="en-US" sz="11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10%</a:t>
                  </a:r>
                </a:p>
              </cx:txPr>
            </cx:dataLabel>
            <cx:dataLabel idx="1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100"/>
                  </a:pPr>
                  <a:r>
                    <a:rPr lang="en-US" sz="11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11%</a:t>
                  </a:r>
                </a:p>
              </cx:txPr>
            </cx:dataLabel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1H1Zb9y4tu5fCfJ85RbFeeP0AVqqwTV5TOKkX4SK7dY8z/r1d4llp8pKtfe1YVyg0A1GXOSSRH1F
rpH0/9y3/7kPH7f5pzYK4+I/9+2fn92yTP/zxx/FvfsYbYuzyLvPkyL5pzy7T6I/kn/+8e4f/3jI
t40XO38YOiJ/3LvbvHxsP//v/8DdnMdkndxvSy+Jr6vHvLt5LKqwLF5pO9r0afsQefHEK8rcuy/R
n5//Wn3+9BiXXtl96dLHPz+/aP/86Y/xXX574qcQXqqsHoCXkTNECMVCcIklXKDPn8Ikdp6aNUSN
M0MQpjOJMZWY0+dnX2wj4P8r3BbB9pl27H3U22wfHvLHooChqH/3fC/efTe0+6SKy+FrOfDh/vz8
NfbKx4dPt+W2fCw+f/KKxNp1sJJhAF9v1Yj/ePm9//d/RgT4BiPKASTjD/bfmn5HZP3aF3gbItg4
44wRg+kCSsrFCBHBzgTRMTZ0jIzf0fi5jd4Hx45xjAcM7ATxWP/1gXjoZ1IgHUnJ4ddPhMAvZ4hE
Z0IioXNKGcwWTMjzs3czZJ1UXuFt43egcsA6wmUY4AniYn15/jbHVoq3zROCziiniHLEKDW4+u6H
KxeHeYSFIX6bJFYSx4/3pXdfla+9zfF16wXzCJRhdCcIyl83r32Gt4GCCUwGKWBpYogZSJcwGQ5B
kcYZwRJRCusaQxjQeX72kzjJg21cbGGd/3cBdxyYv35xjlAZhneCqFx+ICoEn0ksmDAOlqhDVJCh
n1EKixwlTIwl/GX+6CTx2wF55hvBMYzrBOHYTF77Am+cJOJMDisWlbouuJA6ezlJODvjOjKe9LGx
jN9s8y7cxg+vvc/xKbLnHGEyDO4EMbE+UsrzMwN+/RzrOkFUhzXqJSYIyTOGuMGlroQNFs/ff7dw
WdvQ+yfJY2/7TD8m4Y7jcsg7QmYY4gki89ffr32FN84WcgZTwcASrA+qU0HlGBl0BvoyQxLsGKHr
fITMX7nXJ+/Rvn4xjjAZBneCmFx84ApG+BkhDOsCwSImGMjxESa6fkbAYjQMQwdQpCDPv4fdbLlI
8tL9NNkGSfmO+fKSe4TOMMwTRMe6fP5Cx9aNN84YkC9SUPq0kulsZLGAnD+jhINuzDgBTY3AWrdT
t57WsiRM8u1D8kw99kb/spL94hyhMgzvBFG5sF77Bm9EBT46HhwoWKeI/27Xc3mGBCXYIJjoYrDu
n599OGesbZ6E3nuWs92s2fOPEBqGeoIITT4SIZg3OgHnC3x+zjDjxstVjfMzHawacJVRDjAZCCTR
4bx5dtF9Sv75ZCVhFf18jzZw/C4jtIZhnyJa0+cvdmxNeeN8kmeD+gwKASHSQMpuOTRqOAURBC40
jIQAUOmwCr5A6zHcNtv88Zl67I2Or3KTX5xjVGB4J4jK7AO9l4Y4o5JSBPqajmAKDXPkEBUBDgAB
zhpDgMOGGwDL8/ffrXIzED3ewzuUgl+MI0yGwZ0gJneL5+9y7Hf5tplCyBnDUlJOwHzhgqKRvSkk
eMoMaAGpoxTokeS584r7JC68dzgBDlhHuAwDPEFc5n99HC7g6WcEtDAB80DoYMPAd38xVzBo2QRz
UAeOzpX5Y5I77xExvxhHmAyDO0FMzj9wrigzH8QK6AB4+PIGSI1DTMB1eQYOACIZNA+um5FUOQeZ
4nmv/UaOy5RnvhEiw9BOEJHNByICq5fgZFi4wJ88iPqRViYorF665FKCB2CIUY5szY1373rO9h2L
155zhMowvBNEZfGBaxcxznROGMgUooPZAubky3ki8RnVdZ0hHUOMho2dmIuk2b59kuy4RmAMozpB
MO6+vTb+twl4LECQQKgYdF0d60Ms7CUYQgffJebPKtlvLv67x6L89M0DYfIu/+WIfYTPMNATxGcB
fqR/j0G9DR9YwjDICm4QBIuYAeHil/ggBBoauDcZ6GeG/D0Es3jYuu/wxjyxjfAYBnaCeFyefyAe
4J0EQY4JhPRV9ssIDzBSuA7eZgCL7hItnp+9M1IuXe8dcOy4RmgMwzpBNBYfaDIS/QzBzCAIHMZI
ZVC8nB1gniAiwO8CuRXK1wxoHRryixAcYolXPFOPGUzHla495wiVYXgniMqX7699g7etWRiB+wTD
egQWoRzSjV6CIuUZBiIngiCIA/ymdX15bN8TxX9iG8ExjOsE4VhcfCAc8gz0WwnRRwiEUQhyjZcs
Bml6CJTgwZ+v/65vxQ/vS0FaPDOOIBnGdoKQrG4/EBIBrizwYUnwGAtCuT4yFaUAqQ/KMWjAQkCo
ZewuXr0z0+WZb4TIMLRTROTHByLCB9scopFEoiH5aAjSHxrvYCoaggMQyvE4tklWIFSq+6B77X2O
y5E95xgTGNwJYrL567Vv8DY5AoYipE1gyDyiyk5k8iUmHKL3OpiKYLnvUozH5vu2KLb3blU8luU7
RPzmJfsIn2GgJ4jPxebj8IGMPYhkgaeeEWocCXohnZ0hcIZJcA2rDDEw9A+1r4vH5tPmsfXu36ER
H/KOkBmGeILIbD4wwEXoGSaDV5iSXc7RyKpn8syANEsCfhiug/RBIH8Okdlsvfgd0a0nthEew8BO
EY8PVMEIAzwgdxW+ucpcHeTHoXSRsJVCCgg3ErEzKsd4eJB3XLwr42WzZx3jcpp62AbyQXa/1WPW
2tskDHi/YPkaRMjxxIoh55gPvpdfyD0/e2fNb7yiSKrce6Yee6Pjcn/POUYFhneCs+Vi+do3eBsq
g1UPQkNCugsEHyHONVq9OLi8hlgkuC1VLoUAXe1w9Rpkw/IxLx7foY8d8o6QGYZ4gshsQLn/sPkC
3i0I9ILUAG8KZ4DQy3UM/C0Qlkf/mjgx/OqH/9P0nVPmF/MIm2GQp4jNl4/DBhIrB00YLBQypElA
NtJLbMCoAVc/zBoGKRR8t+nlcNZskrh811ajX4xjTGBwJ4jJxUfqYbDRyOAQWSEG6FqGwUbpE+AK
GxRjCcksKuPl95XsZ/6+TZIXj8+cI1SG4Z0iKucfOFPwGROwTIGbHnARv80UsCspV1l8u9Sww1ky
yIfzbZQWrvee/K8R+xgbGOQpYvOR8UhwDlNIyYd8Ip2JXUj+UFNGiIGIAbMGbBYQRcpz9hKfevue
HLCLxx3fGJHTjEBe/PjA2WLADjBpgHHCYRPYzl1/iAgkSzIAiwhqGHJIp5TPz35KPoYZ8yPJg2fq
/7uOPEyWHecYFRjeCc6TLx9oUWIKW7kNcOpDRN4gQwjspbSHrd4YEsJhoghY5mB70giVL4+DRVk8
Pr4dlgPWES7DAE8Ql8sPPBQBcKFDfiqjOmTmHUluAT8zuMSGvUa/7S6+DEII1r9nD/6ec4TIMLQT
ROTqI73IOuwrZmzI8gJRv8uQeLF+8TMBZ1hIzsGXfASVK5gpRRfW23cluLzkHqEzDPME0blZvLZo
vNHWBx8+hOclWJW7nMmxrQ+6GGTh62C5wI59MDhhnTuU9zcuHOXxaVG8b1vrS+4ROsMwTxCdW+v5
Cx2TtG9DB8Pub9jQOuTbg5wZopUjKTPMLRAxCJIvBvNmnJJ/m1SwWW+/cWiH3LH3Ou4lG/OPEBqG
eooITT4OIcgPIxg8LrApzNj58l8ihGA7pQHOAIkYFmhQqJ+fvdPOdl/4vdspX3KP0YFhniA6X8Ft
8e+/0zfOH7BmDAy2pAGOF8RhIRuhg2D5A+TU1BkHlb+WW/e1Vzk+ZXZcIyiGMZ0gFN8+UA3AoHjB
wQjg5wdRAzn4OkyEF2oAJMLCAgd783QGbgE5Vpjfn+O65xyhMgzvFFH5wAkCyxecfmTAf7CL6Gm3
9wtUYJ8LMxgktmLQD3bnXRyK/2+PeQR+y7dPk1+MY0xOc6bcfeBMGXboQ5gS8lsxmJiDp/jlTNkd
+QLxfgpqNQdoYFE7xORuC86x2Cnfc/LLIe8ImWGIJzhb7n48f51jas/bxAkkxEAeH8wH9PTpR2sY
0mGRo6AMqGyM352Xd10CxwE6r73QcaHyi3GMCQzuBDB5/RUPhf2Lnm88DxFLMO3B1wIZxxgSLyC5
7+W8AWc/pPTBJguJIPcVTFFA73DejE4r/PfXOo7RiP3FSP4/HYX478ck/jpHcrItt1N1AOXBSYmv
t6rhwoGYI9bXlLTdt1s8/PkZ9n3pBzgO93jx0V8eQrnneNwW5Z+fNdAYziDlTzCpQmpqrWtgywvc
GA6JGzYw6RKk17D1AtCMh7NJ/vwM8QNINx8icOAUVXuYPn8qBkvoz88UmigcbQY7BJ/N3efhXSVh
B6dl/foWT/VPcRVdJV5cFn9+xhzGku76Da8K3gzwIsFvDfJK4AcFJjTYZ+n99gYmOXRH/0fwuoui
SiePfVH+k7eds3Z76l3UVRhOZI76reczM0Cl/5DFlWEyF+Hr3C/8BeK8nid5YrVu0147bt1Pqypq
p5BBnNzmeV1cV55h2iJMb1XhVCW1qjCic9fp0lsnS8mmouIKUib91CprWZpFoNfLXWdNdMuKtIXZ
905oiTRMZ9irnU2fmnYRJpt9wdM62Qi3dFuz8zRpFU0WTfbN6kr1UVd1zbW1XexuosixYX/LeVTN
iKM1k8LN0PeQowua5dUjCtpVh6rqR5e38aRuKbsInSBcBjqO5g4tvVui172ZcaOe8j5mZqwn+SYy
7GxDSjs9txP7656k6KrY0zIRTouMyqWiax4r1k11reGE2VaYpe0qHooicNqVqsIvLTyXefQbXRhB
ZjZJGmbwGaG3Knb1pA2gTd3IE80iD5vqHEwKoMEmlIErjttFTHFl8ryoTTiFtrh2GsexSKe5VhSS
aKXVFU1MN6ijVdA57PdL24uiFUm1cCEtzINpHotmw+Ko3airvkmCzhRF4a+GVtVQZokzj2kpZrqv
uWYe5NkPr7eNiV3XzpJIR3xPA8uJZPpD2qkzbxNkcVm1F24bdWbT8fQHQp604pwUK+FX5BsyEos3
afajNVh8znHuzFS3xtOvk4TgG+6z5oA9c2piadhx5ymvKJ/EGvKWQmRXu6rtBeSC2VpmRjar5yzW
NcMk4hL0TRsmSFrDLyLTJhmR4pKjRF7SoZAMrdwKkdWeXrmxveSGc61Iqqj6Xl6SMKgnXtQ83cOV
Tm8mThvNithv1tVQ1Dqt131Uh1Othd/XqEF12dMKL+pN7BbJNOU+XxWYuHNUZHeqVvWkzE11Oa67
WghNcHwwX4VhxM24Iniy7xnnkeFOaG3w1Z4IBwRP7cwJzBpO+71RhR6W85xr/CKKq/KmSlG5gjPL
rrNI+g81Ki463Y22OPWQGabS+doVEZ54CTcujdTt56xF0cr2m3TFPaed00RWK0dPtearW1Z2PrWN
SLtwCz02taxD523deVe7IoyDdRyi5QFpaNRERi0aOHK6b/Bq6V09GG3rPvEOHSO/sKd+HBLLN5LI
zMpMTH0kv9QwoBtVEANwrphLpnuaZ/dr6Wt4E1VteZOTsFrrQtsx2Z7vLLgXxWaXGGQtqz5eB9Fc
VTy/9+odfXfpdgVZdzIVUyfHTy3NwOYbmlubxLXbaYcRN/NCdy9E50S6mZGNX8G6V4WZe1EOdOog
oNuCOGbcBWS+61f19lN7VOgPOELLrnbLuVYS/abIw+6GT9T1rmiMdO4UHbeyLEA3itZzWB0DO18n
A6l1onhd8uD7nql0c2qNbmrvbpA49WXmIAwwuvGVCMtprxvVxu6htiMFVTHzG15bqhqiIr6SnRHt
++7ptIuLWaRptYVhTi+jPvbMntT2pvENabktje5FMtG0sP+plyybaFUUbEQXQgf6JBX+ewfqT5KU
OuaBPnBEyILHbCRkIRUNQ7osbOkDzwD4c0ZCNikYSsqip4/gQKjOS/j66xbnaG1QWbMZDymbZ1H5
VYN9BZUZkTSYlnCu3DwdvnkltEnXGvTSqQA0VNNkoXcxMfOhUdFcB5Umb2N32Tce3aDIX0QkD8Qi
9v2fYU9dS9Pzedo728CAX2hYZ+112sUzVVNFUy9CVkVfdpXUW+tu712VbqN9oSUNTV3Kaq0a08hp
rDjO84Wq6llsFiyRJvdFfBmGVFvivtOmaaj7d32YXTlu5D8g3fseBBX6mjAPz2Iv4LMOiXXk1sxK
G1+/8nzC53mIvaVd1GhDoj6dMluPv6I4TU23aIN5F3rVxK+MYGk0cWm6dU1utAoKCMjUJqxa9qJr
/aFahxdR76xVTXUTRZhNwhQe3RWc3Oy6LSrkBaZrYNCdREHmLfO1uSw9/hU221yy3Kl/2k6ATPh1
9Vd9lverSjr2RERt8tO+aDiqpigq+KQPU1B/yoBBZPPX4ehHfjQQ+h7/aDiHhF8OR9jB8UGwbXf0
o+G+0UZJkTsPDRzYOQnrPLipHdRfY2ca+EYdWFktW7MvsysmumjW2UU5xX4bfdHTqFzzuHLMxvHb
Fc5C+AX0xF7BeqKtQBeVph1paJIltb3aN6grRVP9VHVE2/OOGo513tNAwzTMuuWL0DPiaeoRuklJ
oC0QFfY8qEl9FWmZsFyike8dr24lbsg/eeOYaYGd+8qNUB6bDqbrxg3wkvICL5tcF5Gp6i6oCJHJ
B+ruUlFZSYu54XrrXfeBUdGl0bRm4FXhuvGZf54ZerFI7Si9lD4OJ1GA5XeRlJcdSuxHT4vnqM7S
RSRZZCHZ6BehUfXTxq8Lq6gjqJZRb5jqsg2zSz9lwVL1U6TOZsmURj6IuYBHIBrozzYL5LrEMNf6
JHKnRVLjqe3rwbUTQKGnpQ400ApykgTXuNaCa0HcaB54PLMUTfUjWqadR6IuTVVVRSMybVn53fc9
ibR1tOE9XmD45BMjb4xzeIrfmGmAvwZ5akUtYytVEJw1UztEuRkPqsO+QV0pWuFV+fHmKg8MszVc
bTLiKw2nyE1W4G0fNvmaSeeRhC26aEVFv/FQWg52vC+od5pbt0umkU+1m1TXknUqsWOh0kU/4RTB
c9sRxh3vIzpzaydcNI6r34JwuVcdjCB8TCktbiX1sgXpiD5LNazd5ZWYk7RBP6Xt+BY4D5tLFoh0
DdKnn6iGcO7EwdzpjciKIURiJXbvbIIudjcdM5JiQl1j0RSGcwGqsXub2eWVl7j6JiPMvUWJJs99
XruWalRFreVXXY70jarte2TYA/aB69c9VA8jju3dPUrfIWZjRMY0s7M+NkVgi+Xu0k+QWGpYAPXg
sr3qm06b8wq704xW2je7dvsJmHH0HLtC+wZ5njGoqiANVCvL24nGhXbrBrF200TVnA696rjP5v9t
2Xq5akE61WBODpFyCLYysGtf2pO2G7SeFoTxY2DI+iox6tRsfLv4mQbuqg7yzjWDC+RFuWvWTr32
S258FVVClqWvrd1Q9JHl4Vaf2GmYzJR0E0GIl0XnhkuvjhM588umm/U8CE0WxA3kKr626g6ex0Nz
GF4fMmDhoJdhwxgsumKQ5AfmcBdGmexZaz9ojb/JZJx8a7sYzFaBvxc4rRZx44gJHM9Dvvs6WKx1
nYFBAQbzlyyJFr2dku/ghvbOvQSLqaraVfIQ4iK/wkLTrjl1bnfcacxnpHTdubp3JpPrQt8Qr1rG
zd9e2xdLB1IIV3pudKmpLnf1khcrdRXQLI1mNO2KVZlU2jTp4nqSJIlfX7qysgrqMtOvKLwEqRaB
oHVutnUgVl7I+a7w26LJTVVvfJFN+tRAZh1pnaWkH7GdqVeW4jtBbjFrjaRdyCTNb2EOPagOOcxu
k+uauOn7kC9syOCaFa0sfoRUWMSTAeyOc4NZ0MISR/vS+NrDkdSzuEjxVK/ZYZV0zDF9rN1GnDgb
H3nuRl2pwk3B3IQ9rtVs1OD1TgQJ96/Bz8AxPYYfbF6sg+QZstNV+wH8CDudLlufPdSFyNkF9SrT
qVm+aSP9svC87gbLEgouycT1DHdGh6pqCLVy6hus23VzisZeuE5YmawJTYn0RWhqpSGufS2wr4Pc
lSu9ir7VibCvSd/Y1x1Kgzl1JLLqMOG+pccNtgLme3PFoTr2jnMHCzZdKQ5FZ6Yc7qoIsUOEuquq
KQ511wi5hrW/i9vl2PJp5s1VPy9IlplTzDDO6BIFZUCs3eVQV1eqaIRLlw0D/d9Ul5XfT/Qc0/Mq
COLZ6yjAAQy/wQCOLwLptbDDGXb/DWdhHs5Cw4vDIPWo8RCmRW55dhZcRnl4I4UXLnnqBJeqqDsU
XPoe9q0kFelM0VRfdZWXHE8bJGtr1NBmTbmo3e77iN61eXCRNrcjcjA83XD8dZl07mp/f9Wt0Hxs
GiHWdk9XtF2B62BaVKW2e/q+odDi/twoI5g6vwairuLCCTYO2Dd7+v5hGkrnIkbaSjUqukfKaOmK
PJxHcVaD6u9CUQYyNHf18aXqYENOc2iOLw/YXJxkyPrtZsPNSy3VJizV5KTKW75heig26opHlkGq
dkP96tZrnVvs5GKdJUVmiqZKZtQtu9o0ElesVQscISDWqtqBf2pWNl5mBr4ITKm5zdfCQHe9LJwb
8EC1Fzzhusm1Xv8RRrKwUB2gde+I+EsaGitFB2PanzWlSM8j10M/DHbTGXX+nYGXapGiXJuoXkfu
iuKsn7z+w4X8vN9+uBK258Efz4GUSnDoKkPwYP3wkwQFTW1ED+D0AISZ3fZmVRliEzT5rLTzYKVq
iW+4+sQ1onAKHtfSUsSDlsY/b+0w2yhS2emePoFDLSWooKSZ7Du3vSN3fYo0iNadb5ula1dzvYF1
ywiquYfa8gL1jbiGIBzoP5xbksfyWpHiMi6WhAa+SWIhro2hSHuWzyJfiyaKpvoFpagsOEGwmita
EzqrCOTxQuQxXcWooSt1tS8UjbluPIMl2jFVAzeyMN9dHuM7aKZB051rEoxZzybj+//r4/ZPzwoQ
iR2bHOsqy5IvQ/hGq15vtXXCY22trjyv+FYHVJuP6O3QbU/DOWjAMiGDagJ+5D3/qF9DnNTKG0Yn
o4YkyezaVDcsnLiaCHhb64Co7sjARXYuwY/mVpSs7KAhK3BR+aterpwiyIuZVgJdNYo28HIzwh7d
9dtzgPft2rb1br4n7dnUPV0y9+xb8O7qawHvMtW1svlWGvQHHlzfQcsmJfgZtqz2awucCNncBs/l
VeuE05yJ7G/RiX4SdjlYGFXG127B6UQjNvshwVGjzH4WuqmpuXp42xpNcM4zvzyPfXfShJl9adj9
eSp4+k0rCucyDcsfkZ1k33wnSNdVVnfgc4Vq5bl8EQW5Ye36RpUxz6venwZDa5MvNL6OvCSz3Lhq
rnDr54tOZ/08pZp32yTg0o55yB90+cMXbQEedQQhCc3rb0TWi0Xtiwr8zniQ6FV/k8JOTpP5uXau
aNQv+qvOEzsGRQJnfzWL3ayaOI7f36g72Q6+lmniblSPuk1ggODimjp21lhM+uAl7nInn+xWvJa2
tclt8AJ1KANTHlZKVajW/cq4bwhAtlAD/NJ7UqNusl9Q90/a01Rv9Ov29jlaKLnt9D3I8VIGsank
+q4+CPcOUYhpIHuzJ+3FPzqiDah+e+VgdLs9L3yC8OlpBDXuf1EWhvTNlyobxZAmDWdlwS4p+LMm
Q7DuUFfQkKPxJOT43sHaisEB5sJMvaA+DyKRmru69Fz3qshIYbZ+mZzviCIT6abt8ykvu0CYrovd
q17v2aTrwDeiWMoA2Vae9MQC29m/zEhUT2LQyCdYY/6loqmChZLNC09PTdVAh1aeG868Fr3dNf/F
nTicfjQaMRhXcG4F0w3YMgF/WufliHEeFrn0g+Ke5M7CYF66DlPbmFWZ/9jmstdnNCvS9e7SkXdl
qvElyAb93tHsLwnIrW/IxfrUbqlcFZIXG1DpySTKE2OSB5m74hViplGwetO3WH5hkTHzXF18j1Ec
n9dwMOO05a78XpJqm9oFuwoTJ7x2pPMD3PrXr0vUIQY6HiukKkDyKKiDcP752HOKZCCM1tDje+a3
xMr9lt3YgW32gcuuVA2O6TbmMXgurFDrstiKWHLtIIBWtUYNy5ehEeWmDbseZ0Hmu1Zg9/aq7TJ7
pa5S3FzWeg+OqIEOEU+Wm+pSFbQrJqzv9GXjUBuCEsxeZlqdr8qg1Od1UpZw8FoLSgZ4Ib4IN3Os
SqbErPLYtdxCaPBc6jlrh0EBnlRtpa4UrSeGv6i4Pd+T9t1U3yqoncJURC0f7uV59YXTedlXUDvp
jAsvnvV+pn0ru0i3QmIXS1WFzbV3mibpparpxiRr+/KbbHV8VWX9NWig/vnrMKFxGBky3yExDvJK
4Myh4XD6sbPS1pDepjnVfnoaTedVrP2Nwzq+VoVN2xACNP4VvKYEt44X6RtPj8+rjsXXHvXj67xy
osuARpbUMtuxStthV56waq/2Oogqb2mj2ZfqXmi4qyAVhBJIfrF/BvUAUwEqprqfomte/tVB8aQM
jP66Sp0K4LflqrIpWiV+2c9Cmxk3oR+5ltfUzbYp0XkUJuQfETbzOGRiazRMmg6Vzm3n9+WsRrG9
0gNeTus8FxPCkot9OIj0GbwqRsFhiChnN3A0Nl6rEFEn42oTouwok1eVemh5wMAHBnVfTbTVZnhK
6YYotNIuOHwC1bIrjzaNlWZJeRNFWbXJvfzCC/TyRpFgUnTTzMXBVFVRLZMZuFGcNplkHWdrYueP
cZAmVw325HWLxW0Ds+p7zop+VrUg72O7Yt8zt9rUtfRv28gNL/NGxGY60Ouo9aakE+EitrvO9IPQ
m4DnLlmRLpyxstE2+8LV2VM1L9uvdlCDj/3WNWq8Aj/2U2HYBK/CisrMtJ2CLEIaThRNdenKCK/c
wkXzQAdfQe4n1Z1xn/Ma3+ll1m2iTIfA9VDVtLSd5bhjM5Z7+C4HlcBs6ti5eOJJnIzcIMdlc7dx
swuBM2KFMIz7gm16PdX/9qLEbJhWr+u8Sm5ZB+4N3Y//zjraTainkSVvyu4rJD+cRxBz+RtD9GWq
4SBawJ9i9L77kIag+kcu4jA7UwIqJbBLag7MP2IMayg4citITH/Nc4Egh24sCWHWwUkUgwyUcLD3
Lgp1YHxQp0nzqMqTn6IAGw6ngl2ioch6t7XKSPdnitZUaQ7BRN04zwXIiX0/V6TNyg7tddbgciXA
+WNWvEVzp6vkXe00U782+q0vo2LS6MJZk8TulriLF45m5FcxZSCQYrbgrldcKVJJfDmvaYHMPU01
0J7BBA7rjW0DZ5ZLz4QsTTSDLVFgDEYY0i4gXNCskCsIBJ4hj0RVHSf1M5DpXbPaXSoqY4VhWwcd
1GWaQszH99uFqpXD3Xa9B26Z573p2wFb1UQDR6lmp7ekdb3zIhCgOXSxfuPkrDTjnpcW9Xk384vE
XavCho7rLo0zCwIZ8WRPU1diaP1XGg6aYGWzL/teqivEyDpL6LWcuGmhQwiy4lNNy3TfIiHPzIrZ
xoIO5pk9GG8sLWeFjSBFZSB1PEwutaif4KGmSEUdh0sITISmZ9j+lcEbEPtgiOKk6H5keeicEwdn
sypl3Q/Xc1cGKJBf7DAgEPbDmaW6ATDUjEXgXTSxjW/qnNwoOmTDNNO8485CVQ2w6fw++kF9YUIC
kyn9JFj5tCjMunPdL+VQ1AgC8LK83VHcCJtO2KZLl+X0MoijdOXScmW0VQ4QQKERwCZ0G3/ZI5bf
Fq6jL3MfFaZqdfsashv0Ll1oAtFJ5zveBaSp5MuiDZN5GQfVjdHr0gQT3f7ZZKXllcR+ZCy7g5h2
ftcUDZ3oA1PmaoXFHObPQserYtPIAzAN1SWPwUrcFRrE4S11iXXbnqd+3prgw87wBDZOCohCyXOH
lIE+T524MIUWnavYTlxDxJFCntNcBX70KG4WkACzFJCVcwdKxP/l68uWJNWVbL8IM+bhFWIeMyKH
yqwXWY0gBAgJAYKvvwtF9c596p7uFxk+SFEVCcK1fLlHlek5qc6kiOdnQLiXZoEuctIEa6YsvfLn
uDwEeo6eCl8lJyew9kYSLY+ezFVs8yyxeXiJK4qsRKw3zJ7InJo9N6bTsFMu/TD7btCQ5I/ByPWs
V/PUuse/9mcaePex10Fal7TFO6om6yLh4y3iJV/l0qWvVYJEr2J18eHz8GfE7PaH5tNhiGuSp8l4
s9g8ZD2DEKqBXMwQi7A+lSRc29EQeA+DZQXkwhvnnc4ektnGYPWJe2nFsE2axD6RacYQ187JiLGq
5h7cBsiyC7udiNqnh9+ieliNjMfDfkwxfrjFnsxSuquuVFZ85RSln82lPTybwUGgD9rXPeTIQJFS
VKsxZHJrbDkv+Ll1hlcj9aQZnoUsvwdVYWeOB9CzjQNyNUMiym4Vg4ay/tT1IbOuI0k2ed2Fp099
xKLl1Dr8widZV9cWOHNiL6+zSQfOxiiNs90M5V6WzYVFXO1BBKneJy/ZqaBG7gug8lPfl9+NuqQ+
27Ja9RsjDrjR0xKb2TVsSPySKGtl9CqO+AFZdLbC79lU70wXTjYxOm5iJ8dBN+TOV261CbBUbASN
npKntqlBDnMS+Y0wpOFB38lv4D6BtuCNBP/eYdz400BXmljqaAYGWnGbfsrampssH0W+Ghaf2pjz
su2PLHTV0Wmjat9XrrUWpdU8RYlVZ5206E81Z5FW+gdyvDrzCe2vvOxCZFZ7vMNYFb3pWt+MJ3Xt
t3JM4tfAmaaNVZHqkBT2X2vlsc8AprdP0Tg7x7FyIrExl75mnkjNpfbptm37fI86decYDj/6CH+Z
LgmHfZSH4lXUjlqF1Uh3Aw6Nrzahaj3iDbJB2Cpf+RTjiyw6Z22sST3ivU8Ce2WsUSzZvgsbPzNi
V2NL8x1tpUYsBrs59QPiFCM2+INFlR/e81kUgOaG4leSgJ1Fxi5PbQKwBr/p8bUkTZ5RJ26e566z
1gFxCJ6NgR+suMh3o5O5feZULLqIqS3WY8LdF79RTqqidgJx1T720rO+MtffIyWWv4RdET/N3rRG
hVjZZdxiHyTs6rNrlcULt+mwDno/x+8T+80eKdjpyAO8Yab6ZAYH+b7HlRF7J6pP4zJ8ulgk1Gsn
aAB+qXzaOE25tkHvPJoByLc6+kWJVJeKQyS06tjaWtLvdx4Ag6sZeFLT/YAGNJ8qczVb0tn4lDs7
q67Vivre9LV2kyuIOOxFRVQcjT5f9KVtXS02PetBescRlJ2VzBnJiqngFwDK/GKu7EjySzVMf6zT
IhqdsSYVqDAjkfO73xVt5k52cPFC3Z0lUl6Z1Xbi+yCtbG7D+mPKe7np3HrYB61wn1sv/+bOiIBB
F90ViZIXPpXyYq5c4H0rHLLDDFgZ/k5WDLOxxGGJdF4eSGzH0H0azOSpC0TqRVOzNQaje6wQuPQ5
Qoi29d3ulOA1BoYuvYJfh5y1iL2HOHX5+BAJoPo0tNrTKDU58FlOR9WOAohQxJ7mdhiBQNv4p+O4
nIa97p86FZUr5tAAcEvpvTZxIIBJ1kEq/1O0ZDhuyARYr/5GYo6bWNTei+1y+jF4vs7qBoxiX1Xh
RgvlH3lld8ekn+i2iu32BrqGl80iBABOC77Fk1tdh8R/a2hj771FMirQmatrFfVlFval3DQBUuH4
WmCuCybWqGvEFyvFOW7D4u6Mw7xVYWRvQGnuP4q6Ap0s7F8cOkSn1q545tZi+FBRZaW6p/pM3XB+
Vq5/Tuq4/3AbXm80dUEeWaaDv5NaQ1PehFVuTeIeAEV8MMl6M0RFkzxEY+Amw//p41ekWDWBWDtW
7z+7frkZqkF9qfB8HmvQrTLiF+pL6Y3tZiys+GHFn9JJOzFGJ2O1my5rvDp+8ZUgT40Ar6+c7DO3
SQkqFidPSMuWZx4if71IRmWGpvmYdOhdfRAFn2YrafesSp5s1tCVcGu+J6Lr3tw68FNVy+hoxMrV
39Q0BhcjNcTd2bYo70aKrXUe6f7ZrkOalUKsvDYMT900hqclRzekYrk0shnoqEkqZFetPx2N4S+x
j7gHblj7r/U+F/nL97+tqQRyoPbYF4hDquDauzndeZKqlAJYYesKcXNG/bJe2+zLFPbhTzXgsfI9
mqcA066CVtZHlwQymz0vv4/L3TqM9nScqhbIOx+djTPZbEc0cG7tNPUxaJGOl9hFvuZBeZW51b4Y
PS3oH33jVNcAcdLdHb6pmhZPQgN2a1stv6tAXKJS528B6RCsNziDdVM8vUngD8bBCqtl9/f1lU6l
cwrnvsXzkXffm4CmGty0r7UV+mtZxvzgFNV4D3VZPtaOy/Jn7tbts847b+/3UbXpcI9/zHzIzNqe
tEim1dwiGelHl9YDqbpZ/lVj5e8KTscUqc0ytUpwwQ0h3AyG/22o4ubq0/CX31+icRa0YFkc6nz1
uZS5+mu9z89AmywBZt7crmhos03AJ73rxKQ+YrnhQ8++dmhhto0r/JlKJ2ZfAfJkA4kmYKHeDA6H
EGvjVnN1SgCivJCwoofGs+yUqkke9RjJI7VZd/wUh0XHYqtHgLNcGvnh+M+UT13L9ZhyJsnqvzkX
StKdDChIZZynlHm4C1D089J35Y+iDZozaoOcFznFQcbGYN4pi3ipRfHKKlKu6igzgBK+nmAVhJT8
C3KKNT0KGhYPkClOgLyVHf3yQJA+Jzzk0sqP3eJsz629wiNdHKzBzpDh6wucHec/V4vO8kvx2/fa
DCSI5ISWmDiWLIMRPweeg/iunF+fmr+8Zl8H2ayqETS3Pm0l7+5s4cZN4BKBzqf6gxEdZfkILlmy
SlCd8BLKuAHvyvooR8D7wpuTjPLKOVsOs1cWT5qPSshDwUj4c9LRmxfm41uTh8Hal517LOvIPvdU
2KsOBTTp2NbWwY1qMLSJQ9PGC61r6A9/Bo3eeOmIU8s2dKr8yRiUNaqr3W+MMJU+idJokuMGoN2h
S8qsUblMvdxmvxx1aIuk+j3Q4he1Y2S3LIZTQTHP5wLJuIOcx3o7x2N7BzWxyGa8oL9XuoIHJiFG
elJtEr7bnV+ukiaYrn0IIrmn/bVD5aYgSbcqrFl9F8PGMJ6piKNM14JewoXV56AsZ+Izv/lWNaau
37jf1WxdC8XIq6Oovw1sH/Erc+SrH5N714TtVx0Fr7Nd83vEhuZuRzECBeFVWyMagyW7XY2ajItR
WVGN7D0Sgcr7gtMyeA9O+9Nh3RdZExS7RJ3aeEmuD/bM5iuOhjorqW5++PwYz0z8rAeBJHXisFtF
LLHHP73bJkiYvxSqpKlx6aZw6yln/EApR7jKRUROM34p4jTidbfqh1l9BEO9M58LQBw3KmLUexvI
cN01ZLzocP4zcNC7jnU+oJzif/RJrEuASSUY/gLHpuzT+dNnGpEu4JND0p4FN0rscltqUbwh1LNX
rS7q3UOMuzirCvwnjDg7ZZOVpJoPRgyYZ6dDZydHgGnFW6DAbxAOk2djpYq8A5COLthK6RuOwZdW
R/3TYyEk2vM6Z3czEU3/UjKq+tZPOnu8t2uksEZmOal5aRtdP5bImsrw/KkyepDkRgE0WYX5Hge+
Ut192Rdb0DW/OWoAfVRMldjzav4B4vC86+2uvnKBB0VwD8nXySlTxrrk54Qks4vSUMRuXnfpgSR/
pU3QZPYs+jshy0HQAtU2JGNzTABebFunUTeg6nZmg3C6quaYrEIygcsjwLVuk6C8myHpq70NJtTl
IdEOOG1o7cO5Yg+H2ArmrVcOfRYpnua9e7ACps9mIK6qptRcTsn7MJebucvJGydRcRw7FJX5bE7e
qDslG7eJio27iMlIogy3V7I3VulVP9vGjy9malANaW8DLgPw0d69Kng4hXHrnlqPzamZw/Ow2jV1
k69tla+Jj9BkHn15GvmUOJupjcRaY3dKvbKLHZwKaXeyS46qNGPiCXdS4++ZP0E9tc4qr2o36xAI
XZ0+Hg6lV9+MxINcXf9Tb7vjFCD2g69bVaPx9Qq3e7iBs/qvNYzeqDSdxhOgqldu12tzGEIWy10P
PXLokVvTL3quHvra1u465Fzuk0X/n/5GP0jOX2SOI0fokWM/9GCRL1duDXq5W6FWx2IAy/VkzTsu
ZmxM/wSdgY/kxjyKo1HFqNd/MresJAeFDN9etMKSSK+MX/7X8M4YXBX8ajunQFz0H/HkZyjYs9EB
9txXaRe+AzQZP4CADzsSlMk6WsSCjlfgowiEqtI95x1SPUbvsQQ3tpzxbrPD5mVAnC9x3shd79Uq
aooiNx/VJbVtfTDX+irJENzQ/4ZdaCJxEFj0YYxADkfzFoBWMqxdPoSH0U7IAbcegO5/6jY6J6qy
ik1qZ4iuiDesJ+IK3OUo9DC1H21py808unpldHUUuOu57Lu1I4Y1yCjuk9QyeC6rqF0FiRRbfL3B
M0Bz+yhCj6V5a/nPxuWfCRp0ThyVS1A0E7t+0W63nt2I3tD4AvUfEnsir8uX0hrntOuiwxDOgO0a
pcmljmqCMqP6SQcuP4DncGiqSh2HPEwRP6jztNDxzOAuBy8WRO9kHLq9UZXLAa1YhhCgVgbGJ0OC
Bik8ayZWOlv5lKwa3jsHj+jzQzT4oc/aM21D92AkObvYUONYoAaMbBEEkWczgNL5xdOhQFlBQp5n
5sxrBO/RWi5iTxCx+K311WcqklnethtEV9OT8eU0SbJy7q3Hah5dcOeoDFBLKqxnzx3c5/mHHu1Q
ZtbE7TT06XDQagw2iUzCvV++NeDn/LYJalWSQL3nRZuvoib8GdLOX7lljeM1ZQpJDD+82E7Z3WTj
y5tT9A9V0ww4jy8eSqvoYozGbVHFxDmgtqPd4QQICt3yW62nKOSFXFGHPtvS5jsENDPIdQvRw5gf
nsKZ55X2vC7710zjFOT5Tzb2VqYBq91l591q35/eZxtHfcBHw8aIqBf4WmHzeuro/PByFDC1WIF2
TnFQXAbENLgZ5wHE4X90Td4Ue2RIBcoYlW+ldjWngw1ury4Rlo4dPRIdFkcjmmHmeYO0UsVTwVuE
wkbpVFZRbMwlAwcnzMylmak2yG+2O9WFYlcVQ3fPRYH6Wz8afoIahQt3+G5XNsgA0uuuivTjIXfw
eiJjCGrhYH1FamL46ZbugTDnVle2fajzus+3/RAghU6R7Y8bWZyB1SGgGvr5yRvtce3KxnsdUMFQ
V4H9FDS296ohsUUythEVN8ZmL56LrZXMedj+/3nG5iwc6H/m+UkFNnnBiqxjbZd5ukFGbSL9Hizz
cYvXQPvMvaRL+UJnCq089YEJlqFa9zX1v4/gRaVTX7tP1iz5cWSCrx3wYb4KxGbt7H3v8+VPbgPL
GAbKLqCZupkxOF6RhQ5OTHLEQyO7wjvQQOEGFRFehcvaVTledW7Rt8IBbOKODt85ilknkJgYgl4/
OJSiDg5dNfy50iHfEWssdh6vF+LP4vJpNVef0wq/tVFPRsoLwvVUCy98zyN32raM6a1OKvKuayct
Gr/+hteUWrtOzQ4htucXfE1PITa+NC9IlYpyHl6ILEBOY729SSZreLFKpoGcd01mrIPdoR4RcITX
REQBA+uysffYPUB57Qvq5AEE2/58/Fypi8BX58vC8E9RniaPkrD+VOOHsLJ8KK2sNWIX4Y+/DAN6
nqvUXD4cFyWzyjcHd9LW6D8HMec3sO1Qat/KN2z73W+5YA6obPiJkHdIB5pUL20Y5SDQ9u2p09Q+
+rQss9bSFyYjfRuierrpSiIkAlHAqMwQaJG5RddfjQQEW98eVjOhkIgQBltln2vIBNt3JfThcw3q
x9MxKeSbUdXYSi5OO4IktJQCg6AeHYelXFgtw6dYW/kXaiu6zU1FsTGA12+rjb9UDxvZDB0jDMVK
IjML/L3qv+SS5neBFswoSA/qnQMS8cqJLPsNbWfUOlTOsCW5ct4GRwhQb3RwELNT7acFXM9dMJWK
hvJN1RT1axEl87bqQ2dVhE31WjbC3YeF7LJptKvXIWDFKWw8mT7EAlVKbsJfjSQssHcTIVU2J0wc
ZemJo7n6HCwaI0Vi5BK5rPjh2eW9OJZKlSlte2cdWv0LSYI6rXM1vtKu7A5SxywzYhkG1bFxmyAV
dq1feYFWDMT3UQ+6OEfaik+Drqq0CoPxdaRxcEZLiR/NIjWAOy5lOb0ZmxKVd01o+2Qmspx4T1Ne
HI2t8mlwE5G1MTbettGd5Og0sKySNHjjqeaXMWm/YK8OdqO8pFNWsl0T1f6L8WumPi0lEFHz2dHo
r5Bmj1f4FSX0aOjD5pWM054FSFWiWoC/zoX6YvOkuxhbXIIG7JaanYwRj3md1YksD8ZqRZSvfETU
OyPyAThBo7W98UsHef82Pjakpef2P4dpWg326JyMeu5lC4Tan/+4lQ7qp9DCYdXn1O1Wxgf9BuAz
q3neVa68/RHNRGM3s8u+tDek8OsUiExyaMPRPiAcAOaEVzYoPUHlnbw+1pmFZPpKES/Bn2pRjkIS
8E6NU0zBpLZngIujO58/h1nn9tkt/eoAht/eWSRjNHo2Af9GhXgit+PsF6lRNg6q2NNPJ+DndN3J
fglorN9DC3YbUr5g6o4OW3EdViczFDmI4cOD+2jGuFf1w1SL5k6naOnH8Y+PubSssj5F+LJ5NOkr
i6Yhc2neHoRfdm9U4O2ukyAHHgNRuuI+M7t8MpLfV6vZG6ZnRC84avATywVaNUjBV8RFgpzOlrfs
WP6tEGzaTLTOV2VSFmWGUKdZeQPnG+bjnsvqCJn23Ebe7CE7MrkWdTyfat/1b2aduMULvPGe5mU9
XlJ1CSYCyjk+wqhQcDUfJqZ+G9VDP1foWVL4XWb+EUY3xBxlvUPer4vB4RsnGX1ETdgj2Zx313xG
tahPvLNaDlxyGYzeQguKAm37z8bVF+MYpPimHrpPNzPrH1+jr+NJnBwX933f0ukrIWho4HD7XdNI
7XSfqE2J2j6jz0k4v8dyVrvAFv0m8QVNEagUJ1+UY6aE8Ld9PQz3KarHe+Hsilj5N6NBhOLugHNa
aTQnpMrKxraRUwq6vZVHw90Hie/Jwfn/YQUhCMVHtEgyM7mo2a8BVOJV2E/srddir5vavXl9xVBY
GKJwBRuFU9P4tfhmlB2N+2c5REi+YEKjAVfwUB2NLUS8f02s6Yux5YBrz67bNWmvqHuPh+Atn+VP
l/DhpRR5+NyGm85Sicqw3KuVEOvsL7aw6qIsZlztjOsQe/MWzUo6bBaw1jNJTv+s406dWadkiFdH
itLhznGv3nIyEstpqW28Z6ccvbORclsBC1J6XFsch6WEEnlZ/I2RL/52F/ztD/x2XBsj8WZ5iSb/
GtUFSEsVKdM51vEhbAOWtmPr3/GS8u9oVxCk5ZTwvZJFcG8cN79OLd0Zo3ErHO2vuhxw/OesYHzm
KFa7mTlu6/XbmU1B9jlJO/IeE7c8mznE4vEhXj7YXz7zrw82Yl6WJybpaxgOzlUGslvZrCBvaJfy
O5He/KvwXrjlVai8RuUxfk96/lA078FW8UA+wmtmI2QwHxknANYsHII4GJI3Gk0qG/F7O2+krXd5
M6D9g66fu2WQ+YiaEwsMmYZX9TN+wqq7uDQ4Gcl4RKKL0iTx1d7MSoa6PMkp+Y6fkAk4luU4MjPR
g6kVjXtUA7epywp2GWLt7utouIIRoe1UmpGSJD879ofxeKhQeskuRhbIMoEZZx+dRWX04YzDSVMK
vbJ5P1y51+EIUjHxMXeeXAnbmQ5d55Evo3yJa7f9mEeb7MZB9euAMgEMskJRDJs7bKGWnYmkbe98
GXyi7LSYi3ZvdJ7jAPDFMaiP8zsKAPmdAIQFu4MPqbEZrxaNHlCYIc7BOHhXbxmCJhiyMVDlxug6
h3lXNJPwrlER3XBwcQ+fKuH1/oU6N7dDXJCa6S2o4njg6wxPNEpqfs4hC05msOIEUJe55IPAJffz
aVXjdJR9OnW6/+OOfG+ACPR/xCLv9xqZ2b1Pyh/YN35pNOsB7jnPJ4cUFE8wH55R8BshnW+Tb00Y
bR3Xs34HQ7Kxclt8n8LQS2tVB89TwZL1bEXhqfQ650DRT2mhVec3tFw4lEEOnlaw8nQXfRRVHW+c
MtBbZxEtJO/QJSn4Ensk2peDk685Q5KdF2hJUc3E2wWV5X1J8uYVJYbBk6ub8mVGdtWoO1aUR6to
dGbE3CPJqh5q//+c5LWsyYJZgr0FcLp1iu9hEbirVikPT8OUX/MmTyG07zhXfvg2WDWDHwR3IcjJ
qKWDuoRJym7d00q8NyzUaavHEAlmTd+QiXnM1q4LGDGq+6cqrg8ayZgPQDHo4AGe0KZqp/zDm4on
MoKTZ2EbvQLGF2ipAz263TgrPBgLuJkXH2LejGXQvheNEyLQmMtVwTXB0cV31uBbnmwCAGXAifE8
OC7NrCW7LUdAQNPglWcwZ9kLXi9Hk+aWtBg2c6yCrUmOo74tG5HleVNgvR+nVuYr4+ah+gd1b7K5
+ujkcZum4N0sKzir12iBBCrT8in9Ou6J+Ogq9KOKQlWuTWZ9mMkHMtsjsM+uw446i9QsOrcWXQVg
B+y76Xsw2OWUOt70XLLC27XITfJt4cbFrkHN02kOkEdgvUq2tip8lDWoQV3UgBIGXY5HgKuOgzvP
6Dg9q7xCQg1S4A/DBvEw21vhZB1ly9FHa6yTFyom6xok1clIzPPnl6XnyWKKh7E/cl6rBbZANRFK
9E5cIk9Pe9QvEvx4Iu4uXrzXcfKjHQLrJyFdhmQFLVKFQCce5fQDfUYqtKMYgzf0jqELwUiAmquH
9Ui1fJ4tPaGVlkDLiUUcUJn8lNjFanIcBXjbA1uzQcHCuvAIubRuPDznoFZhI79TPUIYa7FiHpoc
GJtVtPpc+AJFmjAWHYMHc36yZGInhpKCDT4XSS3mqawdcL6YRe1f2952HiQwV4vfjT3V6B+ApFqE
AHdlyGHOoDcNDv1fHNm1O88PwHnTXvghOSBX/L4qnmK9rgqUk2Nr/e2SYkJdjKjQwgX9jladN2EH
ZhRBkI4OZkD5BgiZ5hKOuORTGB3EMvxt/5fr53xP9cOf+UZppj/MUgEvEI17i3vgRrplw7fIBi0k
svnSmCAW6C0BonZxpYlVfHPzxk3F4CcvUqDiG0wY+wp43NkmqJhFBzbZHa2yK1L8Cl11kHVAbmg5
NWyLpEDErBW5Gd2IaogM97K3GRobwHA14D6s0H+naWex7UF5fp9k+C1Gh6UniRKG56b2tgU2CJxW
+zljcwgmMva9cN1rgERgMfQn4nZjfJ5a0BiSYlwFExKQDbgfdwWSxM4uXL4D78a6FyOeoRZx06vH
nBhPTVcjt0bkl7nVOnXDgJ2DRbQSKxUxp69o+QOK6RDdjVo1Otmzti5WBLHCF7zjCUj53rAz1jgJ
fqMsN7kYo1EZUfHx6KPi/1Xrcd4lI4vX/tg7H0DEzv1Agme3cfJzVHQvTMdRyu2hXEgO+HDXKTc9
18naXURw7OROkoahGBUiChOsg0WQCUeDK/rq0Ta/OAVwfSv4aHjxxQ6m4KXrGncDrhhfd/gCXjyy
MGkjWWRDZwUvMZITF78tX6uxS1JXjXpjSe/UB1H/PCwMzwYNakDwLdlxWkii6CaV7+fKZmAPwGr8
SkUziQDwZqRxctEPogblMhbJDSTh9gCeXfhUgAqA+7bTP5xe4HjR1F+JXxZrxPYIb/C795e+DdzM
eLToKmfx8ocCapV1MfLxZAarI5KRu5oTtG3q+igdrfkSCnoismveo9IpwBZj/SHwSP0++nE24jX0
2kfhcBnbAjkEfBHvQxWQNSJRd+vJSaZFDnwETb/ydHZAceFDsa4EbnPqoswt8j3rUoLZedAtXjN4
/oMXN3fy1BNte/OrotzVnmWdk9H5M9iVuAfoybH/1CswLytfq/3UjC4qELT+sGZ+7cFx/k1qtpKh
Xf1oKBC9UILshKpLthl6nBNtbY/HcMYH224d3lXrktRF45bvUetuSjeYfns5OUxAY752LpeZPeXJ
KQjKPLWY7FMb5dVv1GvKA1rzTJkRZRGGW3BWkKVbrC5DR46iJsEG/DT5hsQtX0VOFO+mxRq6AIxC
XwDcWawIhlC3rPCXsABOvM3gvHLRsptZqe1Rg8C78QU0nell8vjCeMMHeG6zIy0Pr73W30Do6n+T
eO/bqvuFZHCdaua0ryHKadbd5Dfn2gG4HxR1s52A895s0CWzqQj4NxbLHWr01O9aBPsRQMvXsshl
1lA535hLUdRt1erQtMV09m3G0eCjd1+9JVUbo1j1V9hniP/Ub2wBP+uQ2W+qqiKQCRKOOw418RWK
b7canRueggQMYLeMNkGH7xE0/uFgNS8gjTp0LyIlj+hW0wHTmqISKRKfyaMZjOlTDF0KUlWMvmX/
mtNUqKpwRGLt8PrgF7kMHTgnK0eOwwo9J/kF+BIobMbsdDH7l4XiTIeIHT7GiqqW1wQnCaX3PMa7
+DEEPEd0NKqNGCvwVRfDKAiIGU3nfqBhFtn3RpRlGaMLIQiri4sdzD7aY5IByReHHpERlzw1l1Pu
LJdz0205GS4PixgIPQ4DEcXGXP7Lv4ivEwCWW+J3Gwp05Mtse80ZOUVQyhaRqrzbefi1+JVDhvyL
3bveCqDJvDNWvKlFOvN+PBsrkuro3GXZz8EkxPOypFaO9WaWpP2sUiOaJUdkv1ZGzBHePJY0IrpD
bANfRDs8g/ahU0CrcpRjoUmZTdNPnbkaIzIfglHq+mExyr98/psOAcuuS9QZGR4fzQReVVujINwb
4qc+j+KnGLVcVcjn06fe19pN6wqcCePx/zj7siVJdWXZL8KMQQj0Ss5zZs3VL1hXdzVIzAgh4OuP
o+zVtXaffa9duy8yFAqUIyBFuHtgfxte8xmV2CESiwzVP6e6Lb4al/Y6Mn7DnnhIyuL+nG10qsJT
Ox85ofh9ZGzYKv0e/cvvv40ClBDe56vy5BRDzTXL3GDfDeATQokIDFmUKSFkYQ4JmbDqMId3B+OL
ZJ4bpWEv76caW2vON4f/OgnpkmBfO363HNOgAFHAare8B1C3yNvkOhVJAs6Gg2VlC5hOUzIkH/8M
jFmQnEGfXxi3LzvLoDGL+wXg9ghVh5EZ7oh7AqpYH778LOHyveTj2+D7wa6Lmb0OpD3s3YwN+94n
JaTS5v4U5uOe21VMVl/jpC4xblyN8e5/77skcYELBAgUqk+RsC9lWE7fk4q2Kzsvu33KuX50ne7N
2OO2jvxxHKQLaj6WebmbJLdCOta1DKGghj97t2wltbDsSD25RerRhlrdANHZqenoASjLu7c5BYtL
dsnqJ9NB7g9nad9aM6S4TsZmGi8HthgQXtxV7DSO+lDOwdOZJRtpWRIEeTKGK6u09r3OQE1NxufY
K7pbbbvNLa+zF1LX4xs0E6BOuG7S2n7unts46J9l3Hs4drO+fzZY59/H1IPwZJFMF9C0w4WglbvW
Xu1ifwWhKECWPltPBUeX58MTb4HQTG3snriIhycsdZOtwgp8aUYtWeUnObEPM5g3noMl0gG4hFwt
+NSuHS+5eGMPRCNp2Mk0hUKSO/Ljsdv0FhPRvf81bo6CRm1tkrt7pTJbbTqLx8u6RHSVibo/+D1i
FVEcW+pg+sFsNEd/2cLcBZUekUksxFCqBGIvwPuEHj92fZBcVKh/N34AueBBTM36rwEQBqBz1YR2
9DWA+F5yKUgpTvi/LP6ymznjtHocodWxM72BuvrYxggkz9wgw/aZHF3tfFKBq/UP7cfYfWzSQEX7
IhLBZ+fB78t0PwrBHvqaztjMnH98jemv2d00OTi0kVsyTJkFNjPEOvxYbVlWiBpMBDUiTaerateH
2XyIvjkqoZQaeTk/ummNu08Qe2dIeJEzcacEGkLj0umt+kzHGELEDi+dpbBECdD9PEqwftA9i+SE
Pwqwyvh07chfRxd/o5L0xcp0y9ivlhBvaXbADYtXzxGf7gxtMoOZ/4CrJHiGT3xFgvHaOBZ/BZaR
7WkPOUPjlAxNi9tV4wLdgPlxWecL4CHlwTgPaXxqkY6+hZQin4b/hDHLwm8hS0v5/U25BHs569sd
+lCX701Gs6uBNGCNIm+wgMGTX7+QDsCg/2WpnHeR9dkVYGF5x0v8n+e5v470377m0APIYqAr71U5
AlOAQHN6aO14pAsA6AENmxswG7tlOeW4T5S1Al3RUuJYgLB6NEedMU4Txebc7VLs3GYnM86l2/32
v3uZE7ICGXVInQGa+9ckZvh+kgjS7Kj2FXZEh4wpuekVe0KA1zqkZPDbkznkukzAsIJxxAWJmwZI
DUD7BT0wdiA64n/AY0RDRGwdOKIjUVWeB/azC2OxnMOIdWSSjiYT+d+TkmYIgIDmYDwtL113ui33
hA0QSAFBtXFnNGmL/fldhu3e/zMsbW3p85/uwKFTHRltNgf6R3KZZ8NCN352GBzRJZsvJbfOG+8v
IHxkWc5/uvcZoGA0QC6n0CB1TvrmvKOIq3czTUtddRIkBdw+xd2rT6W140Fb4LdT3q2UObllTQLG
iBXbiy8bwz14KbMAidd5KjNQBW0cjS4yjF821JF9Y9nUHcxMxo776lICPw4aEc70nEpcraC9v54x
tSEpkZ5VD+YcEYBw23fujmOPBfJ+PRy9DverPmY9VqiNiEoIdii8sBZo7dZHsmt2GONkadVi2Cfz
ibVxModxgsSjI0K5+lqItfPK7qv7/7Bg+7+7yEx2EQBdaj302PhMwDckKmkvMeDMUBueG6qvyegP
e4XHvA9gGmxNFbwgAkt2phdkbXspPae5BKz5OfgNUNV/TMZjdL0cSJKp3o4+pIizvrZOUFnlUZz2
42s+gU45qLh7GHRBV3ltxSfW9c6WODLfuxBwPspwSjZe1bVXi/h6KQpePE9Tg01z74cvuRr6g6Vs
4KOQIAkB00STFENxrJuDU3J2dOMEg5AK/j1oPFx3FEfippGNjbGd++JazYlFwUVwDmm/Mj3TWLgL
7HOv+9mPSSYAQ+V6U7NGgrEQ06WkOdnLBGTzhKfWhoxT+NRbLTatpXvofGAKkdK+Mn4OfD+D/COa
DE/jWwfp3iIMuovp3e0J22MvaB2RgJhmrp38FlPu742Hnef5LYT4coTUtb8lQWInCxA0AEmQbbr5
mt0uIASqSyTOv2yVzK3V5OXF0kxjJlSNGjdIq+MTzW/Kn5uhzLpdnaZVdH8LqOyHtQF1noicxmRB
oUxxSrt+8/WeFfXKa4Xw6X9+Oj2MEJApAJqf37Zxhw77/dN9mf58wq93IEiIlIhI6Pb+kiW2GwCq
YPnw9ZoiCKDAUyID9/WqPbfiFahwvz+hmbDl5e9PeP+2eBpC6nf+dPe5XT/Begefznib+c0nlBBO
+3qTev6ERXf//e5fi65BAs+G35/OnI0SVXsrCYGKmr8Ic3ZVlN+E2/r7r+kDpB2jobXEEjC85hG4
o5nvatenmqrwAamyR+kG7B3kG2jslTEAlk7cvFZOuaipVZwrVE9esQmlBLqguuDG5D+WLiJy6RTj
LsMzZD1z4h4tx/tuBk3TAIzh+Wy8+7c9SPMdAqBrkw/VIlXHsM5+fvkzB/FDPPOx4AztpfIsrPWa
Waa9GIalFKHzkCaV+wANrWM4dNZJzL2xCfQ+FfhqzaBxozEk67HaTqGDCZe4SyFHEULyeJ7DNG5X
D6uiD+p/2eJMrhkN5OX+KqOQiPnHbmRexpzVEY6qILQu9qY7OKM8A9x875mzhg5yRg1tIEf65/2m
rgb6wAmvxiQg+LCFmES1+Hq/0Az/Vdm5PBiPvBPpKXDl/Z0aE7TdEQcdshTZPnwgY/Pes6RX968E
YP96Y4sCMH7v28BOXlyWZ2k5ILCOCb+YIz8vQJ3Sbb013cDPoeTeuEAgcNKJ5V/eLLOHXQu249cE
xsM0eIW4HH+/wpeZZrUAGf+fV/gayBv1+1UqkFCgH4/1kN1DI9lOixWgzAhtY9Gxdn3LA6U+yXZY
zkPMemLDAVnnEOn2tjkzhlIJg512Nw/ogiXyOfTJSsNk0Xvl8OZLnUbO4I0foupObdjHv9iEXE2Z
DlgT9sgqY2mWRHnoAj5lpz8C4nx2QWK9pQULoUemymcXvJ5lAX3VG6hL2Jp6nn3G23U2NO2DQ2D1
4Y6VYbsbLPxzvSowZViw8nLiH7i4xiOgWrWKpGkdLPk7ry92ZmTw2Mw4KpFLjty+GI93a+CxaMCD
YAVERYmfoMOvXC647BDvt5x8rRwsTxZNOaeznVuZSfLQQH9ow2W9463DETNlycVmwIMAX2xBgLLP
F5lbdKdJUvtB2PLZ2MMk85Ziars97u4OOJXesqwD6x14VmfN3JgikYzTB32qXAXRXU3SHS4NZ2XM
2CEedDPYT+LmT2kIGhjNO4i/MvAs11gmIgiJjG9+0APJD1LWHTjK8+HkQrUi9J29dpIK8cV0ycO+
Xk1jWTwzivSZGlAcIQxo/lxbKKtAK+A7TLdXoFyJyv5lepPVhVBIZydzJjRf/AeopC+gjYxn8dyE
5RbIku7JdHRWb6Dc3t3MuYWYnknC7bPp4ZNAiThOxdG45hogQIVQ/Q7hA+upwP5zh0uhtiNSS45Y
PRpvcPjCDkpvNXH+2zYV4HNB4VoCKOwj7GccxeD+Mzw7UjXV+3isgDf+Y6/9OdDQ2xlupNNLhmor
gFU3+WtvjS7k//HkN12vRszTEyTZJwBpvWIN8GL7jbiCrj69KH9pnJyS5Rev7vE/xgyhK8Bnog5W
AvMpeegjnW/FQAnMo6ODm6MOpvBkRifkv4FDSp5HoKtuvted2y4vXokT8sPU8RbheJxU9VO1psBY
rM1Jfm1bQPlybB5QYeUA9f54nWSgYZpGmLo8jKMOTz6X7DFGD1hCREchBTMlbfsoENYaM+XeVOa1
UFvm2arCN7w2g3oM4wvyjPeeMbVKJ4syH3EJzaczpLQPTucj4zXUSEBCCPXZUonANgEzIRDMdgLk
AiCYfzm+/ICyA2A/fKaJk6C+ZqTxNzSeZs7cANlDC49spqicmdUsgrR3/V0GoE85cxrdUSgWBejS
Dxo3dZQVlf1cpxSpFuK6CGQTttVQiNoxa5rxJDVfQUu2epY5tmb4U+ofiK8t7zM1ZbardU++ZwRM
BQpi+KPqEPXqcl6cPLtC5i4bki23g/iSBl61DJ2seOXU+lkEgf+ZD7f7PCh6dbNQauVd+boD+Kq3
bgyqD8t4mlClacifJ5S1euKoB/HUS1SCyoLywZiEJFME1gaQ1fNgo4pmXSGcvjKjuDdmx55oQETn
0Rp6yk/d4Wsu5OPmqFbWHc14wIpipQL8yaz3kqn+aeyLZQMB51flhw7gF9yLTNer/WBNU9VAuruT
r9iJoZRTNoA+MTt7RbxG4qN/dOKifQC16m4eaJEeympGR89eqLPprUAfGTajrfyDtro8Ir6lT7M+
xdKWqV4QOg0nYzMNoAjDKZ+bSXR0iZJOcJnP0JDuHYFdxYjpuzYkWr+Gjc2MQg4O6KmSHmyZi4XS
U3yWNAlOXRUMi9Gbwu8Iwe2TIZ5e6gkFHKpYNhtwMvlbQibUlsjD7xYIzcvSnciR9464lkjfgNbr
Bt9LMb6i9uEpQWYjSuNSA9eo+fWrCbr4JLHQOYDM2IRRFrJsN1k0jYxLzoPfzgmH6jKxy1NGQW2K
KEJ1UeN3Ete/6WN3sW4KfD3cL8erhKDZftKA8hh2QD/mP9oJykqGOdChB0hPCjUnsApGxn/YVPGz
YQfMY93s+f9xnpmF+MMudFp+sSdQBSyJRHzsZ+wh9TV7CCXgIyG9GctoI+gDmZxuacaMjYbdemDd
dDG93M+yrdRQLktRBK5c0FheIdM7nMQ8WRW74XpCFSnu+vQhRY0VSGgW2Jh4HX1wqym85QFgLhgz
Fkl9axWDz77MKwnVRpGJlQcCyMkBKjtsW7EQImtfnKr8fWRsoFmpx3GoF8BQ8G9M//Jo1b4FNS13
AQhuK2OOE35ggSJI9uJuhdIxkDIoNP8mJvsHKPv9Lc1UdR69MYiMvyw9SEVUgT4zzy5usUs+jd1n
dYx1QEMhW4PrjIXN0dhxb+2gnVmonfCL5E0QJOfnt2NpK9/kkGDbmC7enf/n3WkdDqtqfhdQmDk0
Kvj97nospRbajdcSUiqi0dVnEzgXRGSrt0lU/pJmg32KO9YcGhT4W2vNs+epB0QBcZrqE2zwRdYN
5KI8t1gq4sWQukxQBGQ++moKZY0b2mdHRtW/7caX2OQlIWH63Pfk4OTUfYuHBjpkZZaeGkeBHm/H
1cot4uB1cPNLzEPnp/CqB6DiilcvwcfSbWUdhDfpE9QpwBwlqXwHVn6XYO3904nrbyjNRZ7t1irX
YY3gu8c7+6yTic+imfG3zEpWxhVySKjoxGr5VIH9ve6JSvY2qOwXqEcNC9cZcRGPpIf4+BgD1TaR
YOcJtsUGIzNiQa9T2XaRnsb8m1/zj7qQ8QciCecKAh2fjTutbNz204j1J4ieVCJSFPI3YIxEoH6s
SVW0nyy1ryimpj68nn9OfepvLcr02kblkccY4L2qfoRcRPXYtw02oGPsrI2tn0h7AXFsW1a6untA
rjBZsJwgjIEKc2PFH9JSsEvNfaCY5yMw8eVS5RVfdSHkRFYpFMfwC7BD6yIpjccr9o1+kz3cR7sY
vCQRdnyVBRAvQrpbYZ5/Trnb8K3eTzHzp07lrMTAu3Ue9lYkrNy6xKF2D/kIoFyWVO33XrwAfxx8
5K2KFxAbd074weiJQGh50c4DavxRgIf8XVAtVkmLfQAdAVGpbQ15tUwEHxOpwchQ6Vuts37NQ2Hv
rNq3H0KRomTU7DH09MkDB/OZlyTZQh80BHiPts+qcB6NAySJigiifoCcSdluXIu7+AqQLwIUE/A6
+RYAk7218qJetygEE6gsfYHiv7vLCdOrcLD9b3RUSx6U42vcDmQbuqgbYuyt/dENPH9XKOe2UYAf
bRzG6be8KPxvXoiIwpDbwaZROn8f8w8zloHjvMa22tuiZMv0OnpyaeyOj42qkIWLmNeQviCgvDUv
gfhOsOQW33g0txatn6LUGfYSB3NUz90vmxkgafu/XDRhBHwKRZZ/nTsAab+Hjj0qWkLizzStAE65
4bX3L1tZ6OqCNyE2yBSgFtEf53weQH2CEDrb/s+/7G4Hym2adKe/7DEKjJ4UEP99RseFBGt5obV+
LX3Z3pqZuRhCw+fwxwTWu7yhOM3dhCxbiyASWLEWtrUpGZ1ljYp6t6TyvVVHBgie9Iyta4/UJ4ad
3has2OFgd/g9kRaPdwll9aGo0n4rofJ58mMo6nRZjQyGhSp+GbSQr6mQ0ASI2+SxcHooxAosRoVr
nwEDqC4t9ew1dfo4Kks/xsb6/l3Y4xYaCdiZUlpejM0cxTnz92AGnU3PYyKBlFGRNieJhBTPdXm5
20RboIRgYefLdBztR5DBk303tQCwxmRssNdLFwBA65sZ9fOuWQYc5UFN18tCfazH6qNqC/tRklad
IbZ4zJMYqr2u4Mjo+tnWdAlxdFTWIr6Pcj1tCMviB2RPk6fOVUvjFU5Yv7QE63gbbEUAv6A1M/oT
8oQ6Fse0Jd0LJ+0iGz3IMQeIFE6kVyvTVV32E9z48RoWfXYrsff0uxwgUUa8VU2bDrqXOKlAtaoK
GZOtXaG+a0B9+dCGiAKTnJ+UjYKIWefzU4+HvxkzTaK7dqXctF1R6kw5gNDqSnxqbxIgSHYlj4uL
aRzSZEu7oSho51Xl3ca7qQBbKUlRBZQCzjg7G5s5AoOz3doKCc4vW2yl8RJqL04E5GE9rfp8QG5k
1uApmCr2AqSmTY7+FedBzq5XCjco9sxcL/7F8z0eGOGnaOJfrhrsl6K1JsCSZHrpKhluoQjPobVI
yVk74O/WXt28OKLmyG80/SewvL7nsV9eK57EU9naBE+okd6brgigUNcXtyarUNL0P+39PPiXDbEN
VFxRUe6nvxo/ke6ZAc8MSoY9rQiABadq8hxgI8UnBM5HqLqM48EcfTWB7xQbJ1NgUaO8G5ubFOsQ
sB7nQ+G1T72LDPFXoTdjdy3w9I3t7vzHz4x+OQ+t06xym8RbC2y0DYqtjkAbUf7qOpYF7UDb3wmZ
8Nc0K75zyuQFD27+SuYseC5fkjgYEBouHs0pUyPdPVKGemGccuxggfwC2wNRWDxTRjw2Jg1mkT8E
3jMVxFkW2SgvuePmW8duCuAXPHpsRJ6v03ZwHgKQxBYadJJ3PQUPCLLPQH4sv5C0imIw2XmMZUhK
vHYBumP3QCSeIEXj2EcHWrX7MrSS7dTY06VOy3E5opDpi9bYJddvuOcUR+LXSAEIqSMEuOxsCXhr
fkxmmhRToEJGpm8aQPIEEA5qQo3G7J8RM4dxNz73c0zftaDYqvv3UZLils7S186gq+NQNhdjErMJ
CAT/JHS3MSbTaOKqC2IFkTnny26O3FkT+26Dx931z/yQBtvcJ7QLxOmKTF7CtKyOxt+euLWO/UkC
iOWxjY/A1mFqRLPvKs0QglfpKZSetwa+LbtCFz9cYuMyPlaj3yFh7DXzM7dGcSYvWYYKvDOSEecA
xRaIGBSzWojTdtnaGIVThs39MEyg0BwjmjYe7NEFBM3BfrpKlHzsdQ4kOIkRrC7sYmMrDWHEoSa7
sWibXTlHJgUUGdcTa/NrbZlQtps8EbsqFtSWzRvqCKfQCUVosYcwKdicJZbK4yaeN1ERgIWrXjeQ
GourYBOEY+TPgI++sfgeG3DUe5u7QariCHwJ6yjyon/546YCoAvDAYyZKvV+u8WSxihaBjeG2Yzd
zEZnN+Ba/u2GVQgFTmDKj1nXtRsrD5Hcz0b3kVPa3lLcwWmX+s0idkEK6KFIsG9Z7j4GtHS3VeKD
yT87hyhu81iC2jO7krqoFg6wblvj6thdvlcW4NqmS4IOBS9Z4251gJQQZIPsxyKFsqbP/OylTrDr
UZNL3zqBxTB+fud7NkFKIu2cn1bZY82VQ2gbsYooRJhLREm7wTYDRVeBp1nJrGhuliXJQipQzVvR
Q6NJFQgdIgnwHSTyU5UqxC1EuE3aKvyF/NxzPIjmvS78ehFYDXnwgJJbd9BRPVGReTs1Ft4WJRj6
s5kRUj8lRLliqGb3Q/q9rbA6xbNrjh3fZ2wKoHfmGUnP6sU4ixQSwKJ2Zo/z33ZBf9mQEWv2aYHQ
9uRvU5AURUWGEhV2xmJVQH8IKt2WVxc33tXVc6Oa50p77nmM+/IZ77ICuNFHRGYenKwKUneh1+7N
aKCkgH6n32/NKLIeDdSdYor6nDgXYVh/LRHrHqQ6A0PTAP/u5e8ht4/+XHWFBtieJDF7Kwmd5Ua5
OjMhAczsnRjb8w6EsKzpI+kF3ee0jhOr/mzzfABABJJYdq3fQe1gx9hqfzedkuMqr3Iv+mvgry5t
JXZbIEca+8QraIcwlBAsJsKOaYcwNMTXsWkVPnb4DR9+YkUGQeZB/4Ly4QsKiqdvrIBOMHhF+iLy
wd9K8HLAdQnrS4GE8BIy23RDycgWeLzha58bBYLBgTohdOQGD+XFjbFCVVQUlh4zZKb9GM+viUec
JOSopYyf4kTPF4rboTAjukXP2lWrfJS8mJ1RJYBuJo9AbmPupopBxxnFkO9TBTVT59RSz+bUCbvi
BwgeLYLZlXZKL7D04esc+wnwIpMpW9Y5Np6VZw3eqypw+5FL7BuGNAIkeUDlBw7RAX9ZZ6P+tGvn
sUSW8XvcUxm5AWUvqGA2LlBzt3i0lc1XEJ4+sCKATmA6QrNVTNVuABIHyieOVS26tt9jqRECz45R
JyD5xvLDfFllcflYzM2IzAIyDTdjsePkyIJpZ2PolKaUnVyn8ifU7QZ92qZxsQRESNtLM96OiAhX
PfSKpYpPAnH5RUOGMCpT+ykLwL6ikGTYjEg/rWlctgujLGSEg8RMgO2qei4dD1irPUnUV8ndl4Dg
44WZezE9GyF0IK+fUFNVXh1oDu/bqmyXSRn472Nf/QwKv7jVTFpnyEMj6e1rXEeo8zBHI2/IJsuP
IlU/fXxn73i4KNS+BCxAeIovoNh8RbV5fa5AYlrxMASSmAUomelouWsT0K1j6E2OqBaEAkP2dMTV
8s2ZcINEHRBUvOv6ZE0ZEJbQe+M/GX4Yr7WcbeYIa4sA4MfYQti8IBAgb6CH/pvLAoXI0q2DVzKS
eINSJ+WGNrW6pbQ+5fHoogyZh61/W/ywOyi7IOicXgPR3LSVit0wcHqAiDcUIefGzy9J/b1q0i6J
Eg2+aMX7X9pd2569GXjD3tIq1qvOs9tDiA3EJcFbXAiFRZYHBYc1qm6TSzupZKERiwRbqBFQimZp
FnUqC0D7tC+eo6bvzlxiFeIpZRQHdY1/1Liu7PA1hdbuRxhyKKtoEM7wQBEb2kIZJbZ9/coo4Fot
SfsfiT9u2qRB4k55T31JGFh61i2h5bYjEFsYA4iOjJm76DoUmdZFGm4yaJIfqkEOWxpa+3iqypUz
ssOUyz6yEfRAIEYN6557dF3F6i0Nyg4V3kMeyXLkH9BluoZ+E3zWuHgg5YwasJBBXzOr6/aQft0z
8JvPcJiLmYOhcC5H4NIzwECGJBU300CgzDlYGVTpZ1NmWZAVK0J/hdyOc9LB6JxsXb8NYX1taIlo
fNU+gT6eXyDsbD9XlvMClcLg7Ipanka/vWoBKE9dCHHg7FPYqjzaEJ1gYhh3SQAFFMD7K3K0zrEC
UzGlxbsGKmMDbDqkmeauNdLLHNl6oG6vz4p2IK5bALURS/Bla6v04DJ1cjoVQrN+RhzOwMSU4QhL
hJ9ZnQIjNUK+wNhNAzIW8PTGxfRZKr9h0V9CRXt8HlBN6dLk4rlzKnlGoBVX0qSR4dOyf7HDUkQg
WRSblvc/Q2RCbigT7J2GIQC1kaR8gdVGdcTRzQxCNF7fUBcBcOUp+0BYHx7a8ccd41kd3fvcDYZo
lG4OUF3Zr+ohbF4aT6gVymDWG9OlHsXjhznQl00m8N9YPS50BxooomxeebgfBti1HmICpt9iBlUc
soQ8IBVsLVKNsosp25dyvDaj8C9hAVSr7laEeT+xr2siW3Qfmvj9deoKpJ0qyHy2/H1qcR0Ky12M
SshfmjzqMIDKT5ayY4M0UwQVqn45ZCDPKIFS5NxS8Ral8RBwwuV8LaDkeS3nI6Shr4WbNyBxwmQG
+wpEKa1xrzRd2yXF2XLajwyongqVzp7azO7xDIIslOkGPJlOY4hgGZ5zT8B86odCVQvQIOhTXdlF
xAETQOJ8+Hc1uWnu5pmHp25Kv/+3YnLGwwwwPB523ohX/1OzLoBS9sjzX01ch/uhgfZjqFDfBqyb
YssJGFbgZ4KZ3EKbDFvuce3VXnOZwjYA2dJWiOEkV9Y11bbCUv1QhsjLpbj8t3iGIDlXQUoBgofT
BaLM1Srm3H5QUxagypC2n+r81rZYgM7lem99L8S2J6gILxLWXUY+J19Y3r67cXmyG1zpWT6g2jrg
TIhyeQsaoOS6p3yyVfFkb4GVRiXzys1Xjh80O4diNoC750eGbpCZxroUrOWVa7f0M6yLR2dEmSBZ
2TbK1lgr7Yv6F3Z55xT3wvekxzvUaVZBoomrbTt25xCX0iZzQ70Z/HC82kGYLKEB7b7aSFC6tBC/
SnpCJgvQcVzMVzp0wXuQQue06R35gASTWjd5VwHr0gIbjTAW1lzyWkmiFqUMso+mGhZp1eafdtqi
CELJ82cKaOC6h/TJYZo8qLT4wPKmTDvI6Y8ntyPhU8iYg1v2GlGu5jtPfdA7Q7vZx0QHwBPqTyfJ
cKMMA0DxfUkBhFfiAClisULkZjwXjNZR7/sfwqmTJ1ARx60D4dQNRE/ZM/bokIoskx+QsQCAsCzG
h7EgGrSf1l63Za9eoYu6Nx6cdhNYa4jPuVpWGzXIrR0k+Q6aEHTnIP9wxG+ZIfXX0QukJ9iSQ8h/
pQYE3UeXj8cSYd9o4Cx+8glBOKgd9jP2RHtQCG4GoAWHLj9xAPXAqGm7VeujTHWC73JJUfFzh4eL
9aLElEZhHyL9PY9KFaLijE+ebHvWIo0rLIo6PEhbQCo80uudUoheT6FTvrM8+NRAml4bJsi18tKf
KNZeggDNoho46gV4fFBYYDbdoYjUuBn6rHxI3DlyXSn5g0I8q+DK+cQu57OxefDcQPpp5TjZezi2
9RJ5T3Yt5gaYZSipIne0janlWtD3kM5yaoFZSuOWXY0jYxTQfIEk9pettgaK6C9uLPMsxi1HXOka
3ue+T5ZTFNdRl6HXCDZbSboKq7o8WYlEAYIph/BT7+VHoC6+BQBMnrjnr6pUPkKCmi/cyT1Okh1I
gThuwELnVKOo+2IaU2fpd92wZbl0d6hDMl7queHbckTIBSgDvq0TxpeEKveVjtDTb4fhF8hwU6qx
Y4es1XOLeHskO1atNASScLvMk2mPDMIiJZaPQlG1t7VHgNjyhjqI1STBNs6scoG/PK5XJ39LmQsZ
mBBFYDy7Ho8TyKqLwkM6WlBvWGo/Q4TeHgNQ6pTqo6xTjxALKrbG9tWAFfaPiwxdvdKB9iKsRk4E
qYLXUGqEYQLCX2Y1ymVf+N41YylbpyBnx4W/QUZqOoJgVG4THxVvtNtA8Yd3J916xSMUFbCuRpU9
YK/IsDM2pwD0BeqygINa4RVbgeDTcRGGmuZyZOFD4mGVjGoT323LGvcpqaY98Nj4dmJkMDhI/UcF
7BEWgtmbJZF20CDhrnoIMG+LZgj/h7XzapIbV6L0L2IEvXktb7vayc0LQ5qrofeev34/oCSxp3d0
TezqAQFkJsBSdzVJJE6e86QiaKo6es+mB6V56l7JlUbsccKoW6dBFl3ADOfHaCZh4QLz2FTOrG+M
0PMhdxmeA7LhnmVzhD/Hin1tQSj61Ks9KUVQPPEuLaqdkY2Ybd6aAtC7H2yEABA3DHnJS9v6Aypf
JNET85Xvjw1GZw3De/7odkJJufvgUIz8SOYzuzcV59KbCoaw7SSipCOuGv+hLf+UA6Rd1S0HpsnG
cer5EYYpb2Vo7cgpizE/3m2qZe/11DXBvxIiHewWzJsFRFJYyiFO1qqFgHurdPVl9Jzq0nXpj14K
1QIM3dAwQnoNSFnG3LvcifhepWq/S3kSXmsLPWNFtcp9pnk+VZU0fA28Y9c65O/z+WrVNg+ALH5q
KyXhz5/bIm+wDhq4MHQjbEIJSW05T9LWugWJxgba0tjV2SY1Pod0ZHVB/e1nNc83RTU9dNABPaow
G6wNPwyeQj71ntRcymnhAGt+MD+6gIku/NE1g7aBV9DkMe2bZ6/Us30bm1/6sE+uYf8vkuD1Q9pN
5c5zfdhiIhSIGh/STdmDUxmaHNldmtZ5GKtxInWK/MhoqzZCEw581Ur6xYcV5Q8LeYuVZSrtR+73
2rqN/eClcmuU2uLav9kqX4oogbQnSs52hxqx3lk8WsRQNgOkHlRBesVYrKRLH8lb58NGGVL90Wie
I0nOpNop8jz8gO/cTSrpuCNVYRxfzBSVsOvVRaoPATdJsCSbKtR4LQjtbqcFqnEncKrbDvnVUYdf
SFA4ybgBXSv4ou1LUsAjUMZBuukczTy1EfX6HmCuVy20m2e20yt1zIpXmB+3wCSVJ/Gi7neN9slI
vepSZ5F/H1pllq3jaYh3ELigsZL3o7JFrlXZp8B0nxuz+JPSCTBi+TCc+FuLVgMnVU9WkYCX89J5
b3k+gKta+RiibfU8TNna7OrmNZim+rXI3McSMuGHMlDqV88YrHU/TR13WIauq/l7jijijd/6D1ZR
Dte+nPyHHHl5+DnjT0EW18dIDUsKN4Lkk52QmyQPGR2kN6GOGow8R2XS6ysIV+WJ8qK6pvrM8+Mg
zaPT55c0LEA2sdEEIDmHkDdwgmkZTbqhHsL+YKUJBN463OFUVNkfsobcN0AzdeOKoTWp2r4seLwr
iWN9yKhSAhKqpVs5V/f6YA/Dd7e9z+1ADvO0N2D4JZg3vGZXzH4ATxpLJf0YQdpO/Zcc6ohUbmHm
V3cyOB/ApJvQjt69apDkpG7Ccn+fO47+BsIfdS+DDYopNnXo+ndvajfdxqHM/iCD1WgA9NSLY1h5
3TlU1mbbJntwowfL8fpbH0zOLovm8uIm54IM3StqX72mDq+ikuY1q8ePnM951wJmgQMMD7DrG+Nw
69r0SEm7d3YMBTYWaWu1r9VMZdbd1BtD8mCCVPDVUo+gLs3NM6cjJ3dAX1vG53WUbtg/Rwi2o27i
5AOveBHnxGqcIlvH2UWmjX/mpdV/LctQRxjdsG7UpceHCN6oluOwx85KPnQqUmG2l+sncur9OvbG
4FNN6nhnwHOwk16tQfajrVLURYS3MIH0NUX/GESu8bH72lRZcNDDAtLygbRdnNn1plGqeg9ymeeW
G8zTyUOmwtrGlvOzm4quqWWVvn4T8KZrZlq5S0S1V2A9I24bfLT571G0PG0UaIA+GnzbnvwUISIx
UqzBvMXB9CxH8ZwXDxXoPDkCY2VdDBR6VpGgV59rSJ7ccYTvXKyKQKexE+xam9hWjNvkqz8aUzk6
CiWHi5kX/vKU+oApRdBiT004F8MpstfvHEUQq6vKz6b9EixDyEew17Hhmv91Ob9nw2jVmvYBYYId
9d3TF3e2/c3cesNl0nL1quqkuzod4GDMHjmcIJuIhKKQbCohKyR7qWEJHgyEYWcHRSFp03710kIc
MvfI075zyGDphbUX0Q+xspyG5m8AjwJEFtsZEPV91YbcMrAnDqW6FUjmTTLN+alooh8NtYH5icx3
fpK9xbHELY53cf9FyLI8cDMI7+X6yzw5XGKWK/0XIe+WWub+9lP+9mrLJ1hC3i3fBMrPj//bKy3L
LCHvlllC/refx2+X+fdXktPkz0PrJ/Qdw+hZmpaPsQx/e4nfhiyOdz/y/32p5b/xbql/+qTvQv7p
au9s/x8/6W+X+vef1A3CmrdDo0C0d+LVLhJ/hrL5N+M3rqQJmZVzRnifdR93ZlK8Hd8nvJn2j1eQ
RrnUfZX/FL9cdfnU6oAKzXbxvF3pP633n67PZoat92DGvJ0vV7yv+v7n8Nb6/3rd+xXf/k/k1dtp
frSqod8t/9vlU72zLcP3H/S3U6TjzUdflpCeVPzK39mk47+w/Rch//tSrldDnVsbXyfFis6d0guG
RMBm5/RXIz3JNFUn3XiUZmmRvUZOWGJtv47P0l1zgHT0UmTZjCF4LozOXAeNRW1VaylPRZRCoNaO
r+yCIbIVo7SkkrAH3yL8cs4cmfaJ0/e/pF/afXiidnMNI5a0yaYZYcuwTUBgLWT7F+iib5B6pLfK
VdLj4HoIPg/U+bp2cm9gqEyvZQ4DqYgykgQlOemNHAU4W6Be7jbp1hPzew+AisxZB7WMXKoMR+qc
S13d3gN9WCU3jRW58CRb1JcUMxI77OzBYSKmugsTtFxd+G4s6ueH6maSNODcPqa6RwynyKlulZZW
N03rjH1gVkDX5ezeaKaDX4FseDPbGT2AyXn3BXJBVpQTG7tElshqn5a15NLhYDQkNYPzfb0oq7pL
nKfQ8v68pAzLx2G86rxY3MPMmS2aox88tR4pYkYvKBDq9nexeuiRKVF/I1zfqdRfzdOwt/i9nQHl
BpewEVr2vsUkaZTTF3cFTsRTPPOUDR2oCresKDrNYfoonGNZOeF94GmRBxpG2EvguBBckby6z5DG
ZZrizMmaQ492+2bOPbKZ6u2QZvn5/cRZm8JjFytP79aSQ6uwr2S6raPWWGjVpwitzeoQPERdFjzI
HmCvAN3WOtj7QGY518a7OGTc4M3JdaayVIQuM+8LGf2z6yYpedPIPMlmJnV2QhnZPMkegmnTMVOy
lXRmv8Lk0DfNIKfghBkFxdGIzSqr3lOBl6E2FkI81lX6Q68o2oO09ojJbcHUGmvpuHtFuOwNs0rK
Ww8uMnaJ4MTJ3ikllB7gNX7ELt5EC18QGdJJ2P7NacyFeTB19+tit8ET6vBp5QWnPL66l57lYh4a
hqDqBihMxKf+9bnuw5xSPUoN3a38EJYT6PxE6gyGLdc/ycYqChTr7+1iHRIba0FNCNlCEZuBbEH4
ekL5bk4H5c0CZlWSMEiHVLkveJ/0ZsF6hOtVgaFho8OMfjZFE8dld5ZD2Vuadzbq9KCNZSO2Xhz/
0wLLtPs19NHbFVDb5Wx86vGSsUVEAVnPHkM1zB9jK2d3FSMoIR3k2xI0qBGpLeBIh5fWPVEKMOcr
OQZ7+sPoWOErQgvqTtpBj3mnZcYSW0thS7mMnLvEvBuWwUg1htceZzX5onQ5JxmlBZObGScvEQC1
o+uQNFD5hn2qeuMgIyjg8thze+GjI2DseUF1XWmnNZAqBwp/ASfpBZykmwD1lHNpc/QoutLYCo/s
LTFySjPunBH5piVUmv9pGEmIyrJSqs4Pft9OT7NnPZptNrxWbLhPpanX26lO86+BaXGkBMCK1NkE
yZs4glIT/3NlAVxNKujX4rb1V0o7HSXYWKKQZdM2rr+2LC/bLjYJW86pqttm4LfW0nGHJ/ueH+8N
l6/+G9Bz0PbJEebFb/fAjiruJoIxF4Er/+RVnndi52rmK9mVDVzsFhCCBk37u7WmTHusdGtnLJGQ
nfrIcIoYzo2QiRWNnO5WbQTAkrRAaTcjjKE5hOrqHLTI5kTNQ13C+yx7simnjGrb3ATV4Tc/HMmv
XhoAcoDJ2dzLYNUwkINOQjhRW6e5jXn6MfY9B/LhFMipkk7ohvy0xRxl3aQjFL3f2bMx/5j+WiPp
X0lblpfWK5Mr3P/JtaudTeOR+oTU64dJOudqmMGTNFp5hIT2os7uNKxkTDOAoObcE2X43EuoDxRr
ZX3bRHvZTTvruxvpxf6NTV4q/quEF/wi+wop03E0MojuTO+UiWa0NRgpl7HsoROMLondHN7bld47
/ZNttEL/pCD6hKa7iLmvKq1yLOfIpp8oPVlLT1VN6oFT5d6ytUfTDMuPLfnmUAXIbqeh+YGsR2t3
5ccgyFUU1Adw/WrxUUNC/mYN9oucEZdueq1LXhpLk2yt3XGjMSm5Pod56J9lLxvKP6bAtXdyNEyV
fw4aIMk83H+GxL96i20AZooajo/6hPAujvtkuY5c8d3lWqp1NnmbCU78v81bgn/MjVRUKJxop4ZR
sa9mM3hS1BoW+spLP5O9+2KNpvYX4tqeZXL06wbxS+ok7RevTzjSifvwOYxd7plWrJzt1k7P79bp
IP06h0MN3w1f4oumNs5xUEryT9AOrFrEcy4R8hLTtYMVcNfHQC/BItj1pzhRvG0KW9fKIVHOgWmW
bOEd6y6daDise9ssNhmiqdo2qV3luNjlhGUow6QtLw37MCceWm1/W9Iq57dXWOYbMccRbZY9+pZF
IVSKuIMDK/leDlO1zB68LH0AYJuU6y5HzSIIUdsKjRaerxEFLs2IxhWkWgMH539rCvR60Xu14PZe
SVc8aPBYy24ZZKjAVqTV3hj9qrC3xhCDcvOabhdpiSZKDsIX2XQmBBJo3T/JUVBBgLNEDCJsICJy
5p8RvDWBf9SQ99aqvNlw7Bhca0mSVLUpr+1+MW6lEerM8DpJQqRUBEnj72OWOUtMI2iXpCOOjeCg
gtWDQag0PsAVkvha+aFvUKL7OfjpqZRK2eVUR1EMI+57RlBsY6gc1vI2uNwViwlm3FA4Ftv9Pioc
5uSTSBe3VdksSy2OZdqy1BJcINhEvjbLua+38wu1/uPK5cT9NCfoxeiZE3DWSklR6vhdtW7gKgk7
/XkUTogx3HWngcyWsaNiW+eoEXq3hdFXHKtEZ7fWo5v0RiW/kTyDxlwOHU7mH8xgPCMcpL7U07an
PqYBSQdkQcidu4Wx8Ts7POYIXVwyBxYu9kRlspFdiMWnZuUWIDspQ6137ZSPzaoy1B+hd/8yVfaG
SHAwTOxV5JAsO9VMIyC8RCmeXaqNH/zW0F4nDj3XRuKYR1BT2mtYOy5s94GP4nQJVZhqDmtbnL5a
SL4eLaP6s5pVl+2qsIFpDACBdfVxFuewsjEDzTxGbfunHHXizFbGRpTu/GOsWHOZLntyXa1Q6iMs
Xel5TIaK+nXepzR+DjezBjAjbb1GtWbr+d5+rgrloaROdzu1PWpzY1CuxybTTrNs0gaAUyHkBFfS
8MYl/AVcH6cg63/0ZMibaCOJPueFWh9A79QnXYVY8pfaoJQclMMiKs4ci4RnaWqlKmGTcXRmq7mg
4P+pTyiDa5vKOWXUgR4jWfhmxqiVZ8t2gvN9AelZVplz6K43vz7G1DcclM9Burai8jtHqeULJ1DV
i6Kkf3DW319MMdJUazwAmUTKSkSUlV69FFG3gfp8fpTxWjUjRDxSIiWdimU3T3pL6l5Ml5N8P9UA
HKH1fb+Am2bXLLeo7TfKcj2QKlnZiVecZTAogvmoT1QKyeujEKEeJ5djSYirnd741DW1cXUU4LFy
6ASQKs8tVTlyWHlOs1LNxLnmgaJ++jGn7zXjqmTwjPuVZ3xa5vASGz/qOmp/IZyWkZN+y8Dg3ArR
cISp3UI9s7ajUC9dbNKRmQU6CQkqP3IoGxkSmtHLCDrxtJhkj5rR0SY5s6zD2aF78nMof39d7h6p
U2vujx5YV/ERZDM6JgzqebgffKU9W+w9S9gG9Pasj/XBHoLp4GptCz0tplS3DapW5Fh2pfU+R063
Gw4RgeJWzTacwT93bfEPEwqVms8kUg5axxZCNmkf+KCuxLhRFf1upNzlh3sJfGebxYzO7rwfk6Xb
NFJ9r4HLf7+0lXpuhrbn35YtKX05GBP8jfCCpJsExZnPWucNPGlNRDrtoPisuR8gRXY+QnRWX5sY
yUBnTPPPuT+VWzegvJwtNkTPtbpyClXbeAKZjxR0frYEclP2pG0GiA6sWHhkU/zqySE0abg9K4WW
ZxAP3mI4qrwzX+Cl7h61MOsfdc3yN8OA4s1is9UquDalv5emgaJLWGYFpasxueNRGmUTQwyxtwF0
CJ7r7nFp7Je49YtH0JkOW0WLIs6iqT0A91ywim31mlmg2Sgx3cTQax5KTqs/dg0/oSa2kBwWSszU
/1Jd7Xft2RTDoQXBSoWwf5Fe2w2/DpM3PcipIGBvWa1Xj9LnmuW+M+30WfoipV2BwElfNU/zPgzI
D8Pw4tnKawRT3iOAzeZc+CBSxSiD2uDe67wUEQKtb47SMVpB/ejVbneASYv3ERG8OLpQOaqa2SF4
QZiMBccW7LoAYMoSK1dHRK5KwvA+++4La+AYiqFtlSDwd94QwkOQBsVNNqqFNNTcIqArhwga/3A0
ZQM1jaoGuyU4F14kJ4ZNmJRQz/1aJRm14haEurcduhKBoF8OOcMayNrFigMZk6nsbJi2j1zHPuYa
qjGCnFIVUnvIcqEVLGktl/HiRrgQwks5ntq2OjQmxcthMu8Lzv9heQr6R9/Q+b6JnpFcYzQAb5wp
/7DEfjGIrA+/IBkgHH3Z1lQwACYlW7z1lZQ6/diDJxAC2uPgtc7jJBqqclEBrsmOpVrkPIaZ5Txa
mu/s2zFxVovN1BTtQoXTWZrkVBkLjc2qzfUQjCKrSacWBNH9MottuYzXU3Hcw01z9kKnP1KYTXF6
Ws6fbF65N5nZkY8UQxc2Ksr2zaexV5qXxHT2garPYE364JyCMF1Hcmg6yTbtguYgvVE1fo19cVQP
OudDxbdXRsGtAvE9G0JEK1i6arR8By1HtJfDOa5AUWqhd5VDrQbxqeSfciPsHnhSpfdJ6LPAPAxT
w1ZGlYalrOoaPL8c5g6EnTqC22bF19YuC5QWoAM6NqWT77npGi8cNnAnh0jgX5EN/TaE+N/gCBzX
DlLft3exJjwBaLEQm6eovPP6uKF419u06myce9HInmwipKjOThX6FRzoeBTgVqveSFoINxkmdfNs
eG38aUhaL34t8679VKrdd62Ldq5TVU/loOqvlKUDj6wb3hSj0HgdQXtsAmvw99Ibmez3US0xAGAQ
PKH8fU58YFKJCK7JIT5SAn6STjk/rv5MXXZD0hKW8ZegVmC4FtFKCbH/DLG8alnqJuVP7Vk2FF+p
Vvg8WH35TDHnTC5Jhexy9pN07aZsV3PThBj1V3zbF3sjtKwH3dG/+xmCZOOgpbeh4E7J6yTs+KAR
b51opGPMc/sYjNmH1q5+msSEPHfLa23H63t8ZwenOJyvnaQoFeTzsrc07T/Ypsz6T3HLtDjm+18o
7bgx0yABK+3DuDOZVAyLmlO9CXUYg2hkry85J1nJ8Ts3WNDoEEb+RdrvK8gp7+IW25uYEq6OHX8P
3zW10nnJ4MJvrrRMkb33nyY3yQ2NvNatfhsoV1zWlnFGqFjbirsKTN1oBKwHF1ZpvrVJubMEt7Qc
Q20SAR4G0LjYhtFAw+jNWEzspFHOWZradeJTWQ7KE8BB66Vv8j+VwhouckTKVd+xN7M2Pd+bF4RD
DlFSjJe8czVUcqjUmOxYR98012/SJps+tyC5dPViK4elMoPdrfr5SM6W739Xhx9BQ0dUqGkdWoFF
vjO9qbsmSeNRpxIFJ0Uwv7IoiWsAQuFcB2DQg/Ame5bO06bQOtiR/+5AZYzssW99knZ7zmJoKESI
lv7VDBwkyTWywg0hhxh1bnOKjYIstaH3hWVsPXFg4P+ZIkxyztq0ODtj/BSZVraPf5mkvbLrsFy9
745UtGPlB32fLf1vgn6tJm2/X7L0vZ+rt2WwB+TkbrXBy69NGvUQLVBpUFJjsorsPvyeA/OkiOgv
fjOfDbixPs1a0W58zU1vRQGTIOR++mGyK+1m8462sfuuXFO673H40M6X0ASevatDSomcxhk3b4yy
KxsjAKDet4YPXAvMNthufb4s7gmK+27V+fyY0E3+ujgi6GFRYkPzUs2KZ5623I6hI5UjKiXMc1PM
X+RINkNpii/NUG/1ZiqepU2NIIKpZ5c/bkw+otkc1UZb6TOFCfoTfT8rRrdebFnWuqupB6y+LDQm
33wN7fL7qpSDnSiTi1dyDWnLPbhl/XSMd9LGy1G0rvSoPcAzcivKCYkPZJaee88er/BmXmMxoky+
ep5g4d9BmjZv5FA25PC/A5SPyU4SljaWd/M58ZaTpKml2noPs0G/riGGpk54nECS+UgzjqV+S0HH
m+UcPbRiJO16aJtn3h1OcuSqswlKUZ+qvYPk1koa702j6jdfRyrM6GCak7ZwUI0Hc4pXTVbHW9tT
qoeotDidhZr3kDqa8cD/2wXw7GgfepsDFLU3w39NpbbOIEOhmLs3T7kZFV/DisJVF1YqyI4UZZvM
lXMxYSg5eY1q7h2SIo899ZAbKFjUT1YRfeOEq/7LifcoagQ77jP13qF67rHzdHtdVAE2u+u8VcG7
+aVrvZP02koC43068RVHa9Q+qGAhjykSNxtDr+0LZfPfoVQIKaDQkPQWpqVZbDYc7YdC7ag3J0La
lXEqe7isf06jdvP/Zbl/uqq0iU/IvkvfBiDla3F82YqmEyevsqHYaBMD+L0sJhkR6JO263SVX6iI
lTY5Xw4pBH0G724d5WhZlyqZHC6QfUG51KkDVi5klrPXqk8pFnX+gMreuzWcsE1NXh0KXY0e8qGl
+tcy7CeyQShPeT7kSuiQrpDFsP4Yre5lSPgGK2OztgbOONnln+/8qm+oVmV38jJ9W1cmpTKCWVU3
LBrZE40MmQU7ayey1tGc/TXr5XTjjgbN9Rj23yhWOVWUVX4KIDfaU1/eH6rIj5GxUb9ZfMcOuetA
v1M4xceRAqS9587TVg6bse23CDXlezn05yHeqJYRH+XQ0wX5FUIX54lb5ccAJivKjaDeqlRVuaL/
DK45h36tUl39w6jlP4a1yLfKoZd4PlRk/Q+vHGaPpbmdAvV7P88ezK+2iupQaoL1bfMEdPTADsbW
UCzhP7PJlF69ypFssjATRBb693gw8mw7OkfdJtFP2sCgHEY17j3xsk5hTDVwCEShmXSYSDncvfyp
mZQoiei0tvRtqQ9wz/5ye5VllBu54n1ZKmtXU+4r2xapmHWf9sXJSjJ0ApGL3czgz7+pFiQMuveH
Mg/WdtbC6NTVbv5iJMY3RDyzfRkE4HS6oLjKxvXH9jK4NzmYmqrqNovTUAJtbdVILI1dNRwgNPzo
5xXFhF6trzzdUR5aIRjCaUBwy1PYlizNeGMvqzwwV4ML+WTUduQNCJOzYKDtj3OP0iXHF/GXToej
0rbcr+0Q8KBLSnjie+oyuqHt4YwovK/QBH3Vyr5+MY0pOfGqpG2heB6+Jrwep4b31SRTx0ltqYKF
1bVnc3a/y3nsA3h8U3byNFLxyHlEZ/Lcjaw7JZk6vpiarf1BRSnanUBEjnLrKJuMrVDolDymxG5S
NlFF2afaVgiE544L03A5O9fSszdyE+rGQq4tD9aa36q3JonVW9H4X+oo0I5yJBvpjBN/NVAbd13s
hq6bl6405gqpSrXxPtqzMV9tP5pWvYqo4AzJ3NbTR3cvh5lifUDVeY0aK5oYgrbG1OKQn5oeXmQv
mcOsWcluELhJs1pcqtuyaak1kOFMeRP4o4vs38psbQ82x3m8xKIJyMLkm9oYPjuF3e2lA/UtH+mT
qPhkmzkVh2UdNvyuB9BDshsK2p1YiFqIB87l3ggmn/v4HtRx5Kah9QUhlsBMS1R0A5+bxvYzdNAY
hZdaIVWMnuusH1qh3dMAl+epHhuHNtP1D2rv//BCfRefpgFlON4T3BW1dMG32Un2dWyaf8Gwf2zi
jiQfJA1sH/2j3TjFo0zkp3o1r9QgD89yGGhhuK1UqMncxPnQjDP6SMn8h+275S5tR5KPnlN/Fvai
0qc/KJmFlpWvMMc76wqE1KlQx+iz6SaQGXvNazfBAplF/XdpdrMh3JfGuLKyg80e7QRzN0zNomf+
fTgp4yDkC3Hfu/fwELgV0uGQ5/6a826de7SGvEC+WtYMPOfJoQ5iX+fOcFGCYkDwHikra9BuHVrm
JmK+2KQ3UcfhIpuizl+VMXD2SRPb/lXaoAYBQ6OX9UrOAGQSkZ4Wq1b5nBw0zn9KxF/R+qYmqUyH
XfKrmItfoDOvpNeK4i9Fo3aHudV0qhrEjChsOQkq7YgqvV+BsgoMSh8bgNlXtrFJArVlzwtNyUtI
3XKIsVfqxN6V8JnBdq1r6iYI2r/KklS+klboBFL3QmXFT7F3/q/IvnfDD4cUgL/bBEPGO4ebOxS/
LsvIaKkSfxeO//v6/7TMYrvLx/+akVswq/C3y6eJxKeJhDy0jF4+qxXqz4GZGytNaaoNOYbiEYWx
/NERPfAFFDDZN2mRzRyiIlcPtvMm1Evbif3Q4T7l1wpjNWXcxvxuK2fKpU1X7R8mclnSZGZ9iOKF
ZZJGjsJ4N8dW4K00nqvX0h22mhzKeVmZFhxnquZODSgbp8yv7y4RiNDlk8mrU+/rcMOf+/3i8Nqu
PzckHe8fw1SFCJiyQcjZecpIO3UeiVLdqtyntPHMK7iXk/SpwlQMDkQdxsTbkRhKR1t2w7bWPG+j
x7yHr9nB+asGv1CDdu4x/FJvNuQ9F7kKd4XuCTWbxQ/2rz3C6nJ13OTgRp310FpFyvM14whUa1Qg
OjAbPMSzaT3InhvUxjFo25d7nJwSDOm/cj+fDxn/DBLfzHD4kzi0jRGtbLGqjFuWErjQySmL0/2S
GlwZEVVZm0GcNg59F1CCV5YHOUTrHCFgi1IkOXQzqD7q7gXBAPeMvoRzb94NpUPaei+OduUUxjAP
gv0z4iFdoW9TP6ExVz9FMWdeZqlT8TVMNT9mGupM3tpkME/BdpMOsHXIoYyTc9uYdw+TBPN97rv1
miZs92VDLbaG6vnZLPofjdc554GXBkrgYVqimOqnQ0iWVwghQMdpxU1R7+Auh3MCmsFKq4KNXOFN
Vy4ro6XHh0GEPzSkkWYV8SjEN5HELDM04dvYu1AyTZJtsFBLL4dM3dzHVKG6l3vU5AUwWNjhtzce
S04qxHxYz9l+UyfIa3jK+4pZ+8p5pqqQ9ysaKykVZJg59YPQR9dOyVhGl4g6V9jnjVOcpbuAHOch
diirmsvKOnFmax8Cc3hWjIEqa1iRV8bctzs2UNMfCVkE6k+nz3oAJwLfkHZXp/3dntv1fLcPmf7G
LuNn4CT3eDPtlCuqilCyjNAnDVX1UAt13TRhe9yWU3Sahfbu4CAtoCGgt2uE2K7BxuXAX1S4kd4A
ataLbyc8oMTcKp/sR1WJDp2IRfrAPbmB/xEK0/mpsXtj1dSw9sAFt4Kx2/hqaB3yGEEfQWduUuKq
N/oqjb3koY/K9AXFpVsFm/gXYFb5zg4aBYI1r/ziUclM/qik2A+Ndg78UU3MrpRo1leoqxEQqhAB
Gtz6bgrsEIIiTvLrq1Yr5NIy4NkyWMZIhxzKpnSoY/cDFHmCUHC+LIGypwhK52L4c1lemuUii20I
oz8650s6FvOuNppA21WzTdGiwnZtgxBpteY+2vAaJVxWnFSXsTO4i2denO5IIGWr/2sWWKr4ZHjG
5r6IXO8eZCb9J00x6kNsxNHD0tgFKOphWi8W6JGiB3gs0UqYI+uVlGRwlLYlRPaa0p3XvqYpm8Wh
TS7TyJoGe6vPqDsUF7sbZbeoQXbA3rQxUvPtpzAcUnFd2X1162Q4Bf7UnzzV+dFImxxKxzJ8ExJX
Srp6M/61jDL75tpHVmstvcvk367liAsrbRke0Gw+Qu0x76PRCVe1oNBqYfaHCsAtN6XiGec89KDe
klRbCaRR14TznfVkRSR7/XpSUblkjlrwS5lm/SxDoB+IYFZCgCkISuswpo7D22OtfBkG7UjlHGzc
ajhy+CW4y4W9mqvvRgJTRxSH+kPZmqcm7HaD0p/ixiq+hZnb8JQ0lA9RbFabsVGGR1u1or0Dt8bZ
RXpi3aVTibSdDvl9237NGif+YJSK81hQSJxD9/bB5zzmtQhO0iUbqB+ANKsNuoFE817x1DTmCs3d
Pyu0gl8TQ+f5aShrObIQM3p1Rv7I3KTbTLxrbxxjZStR8hKEXf+SjFm8cTO/3aeZ3b+oRRFfuQN+
lE7ZjIH/h8vb4kWOoONw9o1J7WaskhZas5grFvOc8Mdic5N2exLB16lrOfCbC95hBIlPD0M2mBMx
hPlk67T6vkphA4oiZeAh/FOJRwrjaGkDsbMFvnRxVE35FZkXB4plsgBKFnLKNCaPEmkFyvBWtVny
KEFYwteIkfQFcXxr1FRdTS1vHY7VlhwXJuoKrH757BRm8cy7NMUS+Zzv5VA6jII64Th2HqSpsfr6
orfO6z1eTAoUIZcasOlJpz5O14PZfou9oDvLEE4y3Fs72+tlgqa2a5Wb5KXRzFXi8BKclFFvQRWc
+kcvU25xHShslgB+PiBZ1j9kQ8P5v5pStOJD5bk3HGoW0Ciq976vGfwQ/WZdWSFHZOJhmuoJ3MYx
sj9iJBvpLETEEvbvbVOPCt/YUNybKNvCdmEnZE/tQjeyneLMPY9jWN3QKKnWqLRmf/7niIw1xr+v
0WkVmiRGERyqJG1fmkn57PMZL4UY1XkXHuZh1NaKYjYvRjG2L0n6WTfT5FlaLDRGUDK0hp30RZPn
PJgjPElB0z6lsQ6suTIf2JuizJ31/beBR3ZoKfHn1vGMXeMZ0bFIVPuh42ZgD65/rnnM1ZTr0h1n
T9m6JQDI/0PYeS1Hjmtr+lVO7OthDAn6iTlzkT5TqZRXSXXDKNf0ngTN089HZHepqnfHPjcsYgFg
qtKQwFq/wfXdQw5zxmxp7sTLhPTStSmkI156Gbi/ND961eB/mluQ+zugeZvPojurg6+jfMBDt0TK
8a+YOtN7FC9IBQdUQYoF4Dnl2OrqKEtursF+QZMmvXvIHXM+zRXq2EqUvccBiWeS+yyNWTtMsgeq
X4j4Xa/NNaKf0VeAk8DBYu9FuAkWiRUYnFQi7GrGF3vQxCVFQQZyEz+Tcx5W22unk3Tu0Qn1TxGU
Bko9wWvZcovwnbnfSwxsNqU/m891ZLU3lD/kSjUF4uD3cZti0tNo/do0Pxmi6p9UX4PAQqrV0UW1
jGqq1t5ljrmV36OB491MqZauAQBgLzI5062sZ3ON3VL01TXdHSsl+5PsKlRFBApZzqRFr9ViCLYM
UDPTxZikGVF0UjNZWsdf59reFZNrfxqGodrLdBuFSH/PIIab73GNz+HUGdqrI4evjd2kd6qli9e2
7/QXIHX9A8W12ywrcf7uAyqZIgvXqimKId8DBXa24PTecvjxx7pxihmUvTYfKlDXIiM1pC8HOxrR
nPp5NuYoZbAZGHaqQx2MKnOu41wEP24QDVt/zM9aiijYH/UtChBBtHMLXLRGr2dn3Ezpxe91wR0z
Mx5Rah7WadV6vOlzuGrdxkKOyxzXlReWN05f1971NA+q8sbwbFLQboUio/atN1HnJuFWYjU0AgOf
eEqV5oAtTt8NTyJYPMNzK/mWBcGa1GP/R57Iewsxqvd54gdjmXV13/lpdZCDQ47QyMXFTGp9ExkU
7NHs/qImTd6xQoXoh2sP+SrSi+alkBitN24gV02IAzj1QYmiKL+5drKaQ5c6/TM5icVrDGy76m3K
KKTIY31TnW4Z+k+8MapLHbA7f8W/279VLdNpvbXpDSDOlksjXfyP11KdtTZ7v18rxvDEMg3/1lom
q2sl4jnMcmuj0m7S7jPcjeLuz3zdL205at4671Ecape1dSfQ/pjRgzmgFWE/Z0bi7mpZpNtuWWvL
pEH6VuMOLJemPprzhaw1dV9amlGJpzF9UBPVxVy7OuLgMfDMox+DoBq2Vu7fqGvp5vjPrxS+VGHM
o8cMg+shFJ0NdDRK410v236lenxZ/9mtmtcxet4aR3Aex4/JScXOIkQ/aGVMJrfRBozbjXDwNgPG
Si0w4/66hIJF9lyPjCnGlonT6+g8BlyrGclpRiJP94x3W4+AGXd9sBvCcvpszmhP/RXua5R2VVh3
/zH822h1kWLJ6f02WoWjJPnul2gbj7onD+yc7H2KGv2zNYXfpNNM3xAJedQQIHq1RGJDrrJ1mJsN
259+nldqBDKLu0H6sDmDqALQ3n8yE2Ncm1Tgb1lNoryqa115q9o9uPFh0YXyh28srbHtKq0/irC6
4CvjvQ+iwe2oJqvtkk/dN+jsnNy2185S+mI7l0P7jLD5gK5cO34rG3O58Vh/kBjaozq86gt/fpYA
W9An0cF4Le+a3QD3+Ic4Hmq3nVXpz6GHFuxg23+OjzGK+hj/EV/Gy2V84DJeXV+9ob+P/3jdkOv8
bbz6e34f/w/XV39/s/z97lRuRwooz6Zv/4jMfvjWowI9pxn+MN4KJl2M4L9dHEgZiG/4p38fE8s9
IXIrWXDa9gH1oGQXeMH0Gb02pNga7ZMr0DyulzjmxdNnFHnW1s94AdHuGl/Gz54lD2RPulWO4cpN
a6VNs8pyzbmpB9PFwEOKjepRB9Xx0VRnTWsy5W/dZdKf+mgcDx/xyRhsMmWR/oStM7pMeSreK9m+
eFRV/0BvN9dc9Mb6eTiMeNSsR2RYdlnlN0j7ccBPqzmrpjpTB22gXB5aXYsSCo8kDYpWNXe36pBW
fncbLwfVDOzRXiPx0m0+Yo3Vk8dW7VCbk51phfNKzVNTVMdUoSoLp7NB3t/V3+VsYvXWhC+lZ8dn
ObjGNT4lSJyMmYOdpo4jCXsD6yIH5F/SLD/Vbo+Legaaa+8XGHej3a6dSfTCm3OhIs/mon9XzE9j
zPbGL9luudMT7iDzk4d3AZRSifniEoN2M2HsyoIjdqD5OeIectv01I0+ErjAMlA+9pt6HY4ejIJM
XFSvEy88K1BiW8OM5qceIa5lN8xislubuum/JdH0yUCX8I8svXdRMgxXjgM+Yl54gsjqb/uMdYso
gR1Ivf8sYLgNe5znogsSUMsW0xyw8kWJazzobgQywEDYTa+rk2qNpEbu1Fl918p6vJ5rPGM3tsh4
z0aAQHD4YQ3lIdTzGmbibVNUY7lv5MSSGUG9NcXJ8daGtlWgBYXSjym/Bm25HqvJQu+20rahnsen
1Bjmx9ZOkJxFWO4w6ra/9bqo3XkjjrGGFo6vXboIPnZFdBRJP75OXmKs2AAW+DDQO9cpTxQM8Kw8
HnEpqXli/DxgAvlnk/1RctL8Gj16tIAu0KDkS+v2a9YiVE0Sg9tGGuKJszTh2SN6J4tNMpr8l0x3
UdcswRKTgt86VSveKm3xEG9T/46CW3NjgS7BG0qT8CWjaMfFu1XdwY4oPE88qAOL+ztTN5AyDNEu
u8aRHbC06r4Fuf1QZhBTYjEju/3XFCuuB/KG0dtHaEak86CbJLQ/LkOdFGMbnozXqS3ClOts7ouN
EWCE3ADGuU1nYX5Cir8O9e5TaYvw4iHmuVJhPRU4aFjOm4GqJfV+b4cFO7iplITiRhMLXFkvjk3a
+NqmTxr2SGVh7WZp5HdeGhbXQ47VCcbQSGA7QFEuJcjKvW7iw2a3/XSXh9KBfWO4n5Fo3lVWWP4o
h+6tbIzx1XL1YauJpD3j8Dacy66sN4Pou2dZ58GGEnl8aI14fiW/AIwmbCBfDMb0Gnn9Zw2sCTRB
Wnpos77Jhyer6KxnHewUH+/8WuDMcx/N/qMaVC9fGTgPxsqNUVoWRb/X9DHd1Rb6fXBfxhdT+meN
5+4Xx0MH0xwB58QxrpNQMtGlG4fuSz1BoSvdzHsYURa7GQxwABNI7S81yTfTd6tPKO9nh9AN433b
2d37UjJSA3DpRQN3KuSpkUI8ibh+7cm77kNyAYdmEX7tfMN4XhBHu7Rx4xOmv5AgEbNaY/Ylvo7a
H7XQpu8ASrn7wRd/jHw3PphVbB68NtAfuhBtb4TH5u/ghxDQ0r41oZeBu2nFfehiW91KF8tZoA5F
2SY3/qIgrQ7BNOtnsD/5blqgFR+x65mHyLTX8YW69tjLwMjgLXZNi6D78zq8Nw5GqNir1VUxnsLZ
JbX491PVVgdhWeNJh0by74P0TtMpO4fDeLKTmqsAYIzACCGVoAMyM2NDXsImth+qZpT3if8lsUxs
1bM8Ks7hFDyqPtfv7IeokvqhKcCkDlAKknVqR9ZWlo5BDWtph6jMrrk1l8i+Mdy30HisvH1eo/I3
VcI4zA0lacjsLutgg4pPO4P/xsBS9vdtGwP714eLaiF4299XjkeGuUjFVsXUYdFTwKvAuGBkwqVU
rAvEW25o3ek6wn4TeXgiQzGjJSrhbpVgLfCOWfCPtXAfqN4nd5nuYzITeQ+5WbsPRW53Jzy145Vq
hu4o7nBTJIUnvflLawynUYB00fx0PnSaZe1YdOjvABCRP9WO7ag9kHmSD6NbpyfPFv4qDMI/rCpd
lnyLh7X95NSsTTrqZqsRBeUXkSbZpg3qltfPMAIAJXjrtixYXBfKup433k0f6S0V21LeBYtdARKx
01PfgxKcLC1/C0Nsm10XoTrHQV0AnvdDFbTpV1z8wpXMLYw9BiTVUq8VmEEkQDNcmT8jF4sXVp+4
Dz2Jv+00Aj+ENm7surqFjQHw4OAUwryRLHqPoeRt9PTlHqE73cGah/QW+je3ImdM77Ba5LHILuBh
WsxM6rCan7A300mPYMg2up6N9spovOGfkMI45EftImTbRW793dKnY1UsIvyBDWO4n7E4yKNp5UjD
fZkd7HHjvmFTHTYwpEW68duweQOBhDOEWSI+bLrNW5Wt2AuFb5PulGekRLK1GpW5cL7NzMN2ZJmE
5MvGywpkUUUrL3YbNPymnQYr1Fp79SIfUqRPdqIU8skOtbU+nSP7IrMqxrNmLE4CC6VvZlV8t3U7
edcN4Itx4uErazjUXbNsBijrIHWRh81F2fUIRPtdx6src6UPrbzzFhqZYtIqxi1YTIkcvnz0Fjqu
Cg1piDpLJsXJ97LqaYa7eMJkWq7qJpWHEUzcDnsk/S7t4hj9CuOiWiBlAaYsB5QLu32KPjFPyNBK
trU5iJVW5c4jcixiNY1O8Fn29R0uEF644lHrLIK2vOptXKQwR+oi3hVmyZNyMFMNcFSGp6tIXIgZ
nXtLmsqcNyGEK9aJ/fnarGUgdp2NIJNHWZqPIUl2Xmro+klPW3y2kBldZSKob9UhX4o3De/8eA2m
xQH1GuusOvXcQn2EHNm2tjHzyDxQIZ0VJpfMzHeOhvT9BA6Mn3Fp3SfSN++jUtYXCIaouv4Vapez
DoXJYJzcm4/4mGrW2mlltTPiNEQnGsPOw/Vy3BHB7kz29VLqwliO9ue2Gf4w2hlt/TEqf+SXdvC6
H1pq9yvLq6cnr5l9/qfWcGJn62+GrvzKCsDBRYMSstSLiEoYFDvV/Oi4NilepX5b3P4tPlq9vknQ
1d6oYR+HsiSFYRX3KmJ5eeVtxsno18Lyi+0YnHQRykd1iDze2kBI/aiaKJUbKP6ixDO28lHjW/iI
zGWxDz0Pd/llloqhpgl73Uj8kxo3dBBf0jnYXScsw0oRFbt2DqaNmjU0lnxsGv0VS9LyrEKjh9es
bJOLmgR2r8RtJDpUVCguxkAibjJwrjSbgWQssvzcPcW7FubhznLM8ERa2Xg0ZuRd1YjRbb+S3dKf
Wt1rjo3dDrugwytYL5NjW1a2icmLCC51B9+/9+0zqiRIuOIlsLGtRaQKa8INMrDNkbyl9+bwcIkr
13qNYiM5D2DQ1lXgeG9m1HIr1JuEXXZpv9oB9ie5F627EsS8YXjpsc1N4ww+Ld4nSTLclV1XbVEb
1R/J1jtrq22T17qODfRlcnTpnemzhiHEt1Ymxyo1TZ5t3rSPgzmAV8Khj7g5+8Uk2N2QjXcChPWz
6T2wM2/dzf58U6fSfYkzZxtVM3H0V/bGjG6qXZjjeyHISktkXQMyEbiQm5RAlulTCSwsqsbqrq/m
5iGIhi9qeuUJZ5PbyLILqtdpnN+SbDaPvg/UvK9GeTFdt9hGuO0+27VhQ2Et4i+tg3u02vI0wzGW
g/MHIgcvtpOW73FZ1mu9NcRjMU7hTl1xYOtxvaKLbutFywfMp0anfK7H0Qbab8Rf7EjeilSwieKK
BaiK7wYVr+nb4j1jish7d2KTz2NwzLOZR9ZTNADDGDL3fTCBsmioDxwtVKSf9DBjF4lAwVzpBYZe
xRVFFxZWf8Odo18rFB2o1n49FV8Dr44xoAq8dWM04hD6NAeZIZY0DLgmk68BQ91Z+1jDIlz1jik7
tAhI9lr1mjWkdhdqId5+9o3mC2+DZnH4NYu2PPyNr3VvdJh25frZjtvsbtKsYqGqjc8LwqwqxbFp
nemFvX51CkUSbRWw7Pd4vMQVEO33eMV64Z/iarw2Vg0Vydw+6FkS7nLfiLCgN5OXSJravk/RP3CD
JH0ZhFadHIH5peotjUxj3zHxRFp6fV/gpj5mt7OxFHG69quCe1iazE7DgEzBB/pDxah3Uo7/if7Q
Ris7qZgCiKiO1qYu0AIOdU2Ejn0c2m692aSMrCXivfa4s7fCwfKkeu9wvH5tFgF9koAonC1Dsx92
uutLUI0qU2BNvXVRZ2I5Q9D/btTm7KRCH/GycLr98HOW6qAg/ufUoLN/mSWi+Xszt9ZBGEZy1+ep
uymh+2zsCpV1FVOHEGrDQVQ+rlaQeO7aRvYscOH+wfOy1nJOJf/Dn1NwB9v7de/dXMepawUBpMlu
Ia78EtT0wNm4M3iH3m5jbSOtsjk0CN2uMr+NMNxcXiHlFdS11XWus5dXsCrpbvLAIO9k9v6DMxsw
7Yyx+e6bP6oyGb/aVWGueRvyO0rL9inCIGwnsNu9i4zUxiOtdbda7rOzNGTx6ugSdk4t+sO4NAu7
QXo59ZqT6kXMQQJliobzpMfFq93nn/1kcC5wuotXK2Erz6/q1EV8bfSMV21nvXoHw4e8UWQll0Tz
8yeYQ3cqbntlCUID0vCMo9K7O1SbyXeKV2zfrZtqiP+cHuRIjMWoqF9MJ/vH6SGglndnLq/TEWG3
bkLXF2s3N0FjmHGwTn2yPak5sRfw+uRT27/5iBq9dE2r3YcZhfTcSz71ZuSdSPF0eNpU6aeRXetO
d1vQUnwmK19z2r2YAhzmzCa6jB3u7CP60Id2wiJJCye56aLKfp1j548qw52izh6gJrPEXkgY8DVW
iVNePNMaz8ppV/nxLiG+79hx2H9Z9P4MNTWehUOeBEBYm/7YZPVjgjq1vocT0P3SxDumP2IV9Vj3
enmJ0gaGYeDnG9OyUEBcDnnef86QSzlOssY4cOqS/M5AcXyduG6/U001Tl868klQRGzM4nqBZmw2
vpmBwpPm9DwGZBESs33DgbCmQj7ZG9BIS0IBwW00ubPbkYfaq91lq9ROuzfLdPRTMHraWs0KQ9Gv
cxubaNWrv03I+72RaInPeYaTGhzvjtV7km+mNqhObaw7G9Ka0U5mPMHRGJAOPEZ2YK51PS0R6m4B
5J7BD5ElkVT/06jNj+Yik7Nh7e2tuqHh+Y5G2ZrsY/LidSnILLxSf+QtSL3A+Z4AQyBt7M5PZoEN
7Tha4Y1lw2dDKiLeai6ce7sp8SuaSTdTTUcf0f46cBemNBgibYltwn4MKvcId9u5tLFfb/wpE2+N
sO/UC1lxdEjhQmINx4O00megBmWQ3Kkzp62/a1rkUgj8LV43nY+BPe7iOanPw6ix4ZS6Lc/SaYez
OuuL5M8zd7C1Gz0GKs6Aj/DfhuKOPlx7e7noqjgVicmUslnaR/nBx8rqWjYb+IBua5G8qc5qgYuU
8WrKvOxZFb9czfrCUqm4VV34BxQbgb/FXnWyBMmu16pjXzvlI+XkKBXhPSZ29gajJqBNMWx2FQuW
M/LuW00XlItxKbzG60C0B0n1dqVGfEzIYqSlfHesQWn+dZE450/xYkR+lpdRcTUrlZ618VPsyFXH
L1fnBa27ONGrB7YS/UtbeLfxJEGCLC3PyF80PfYvquW25fcgXzQ5ply+uDi64zVZzWd7aVbgmVe1
5Q1AJ5ipI1qzFqEvT307y5dURtM6xyfvqOaS8cZaMrHmg5o76tywpyGy9te/wUBhJJC4Jqi5HkWu
XW/q2U71DmlgA31c/PVqLDib3MFCUQ7Va+Akh1kX7mfH0pxNBvgB8lBUPcMfvL/GUeXYpOznz/pY
dI+eJb6ouLpOPLWoc/rdfO8UcK9lN3ufx94yuNt2zV0Up/7FEbZDGsJAQ7DLx007YitZe9FwDwtz
uNcWen7DY3LWfSBnP+O2sKMNhUubFRojVEdoG5hVFCiwLKGw0jUfYdfprsCs5EbFcitNVtwx7U19
7BLA3war+G3ti+mYUth8Hsr5oWsGfII6coGT28pnx4WMiEPAeVha11CEmkmD5qxqJfDV8DLPhhvV
nIKk2IZZNO2CFAyi1/fOrlDMHT0K+lW1nGIev7MaGS1LGGL9wu4xwPVWmy6JAOEsOFxjTve5P5+K
ytXeO26pds6KnK31AZFRvl0gIt+73D9gola+8JBob1CIXRx2iaMR9G3C9UY3nuyhKKPNdB/VtXET
s8y+MeHJeD0ZcsFNe2UPY/NYaIV/iKZk3I9JNj3nYvxG6t/5ljjcR9BL+FRWVrbzQF6cSKbH90jg
IifjpM43r3h09LH/2gksft3AyS6+ASigbUG9am5u3aCN0K4C1j3c5miqQ5AO1s2SmAHuvwR/OfVV
1OzrfEd9GM3Hpb+zjXTtL1tNlvdrDAmCM/lry9sMrh5vYk1zN33euRccvHv2PAm/lqiqD9I0XfA1
dIR2C2BU2iMkRW7WBxWkouVdu+0ogmziO3I1otS16Q30TnTTmR/xzrX3i7EUFl5Tl3M3Hn9g7tJg
05DMj6HPhhORlYtqqQlUD/XNuGxVda3qcxa2/brO2uZeDQl4hh3n0nBWJmrAj/ZyCAXiG2GR+kfV
NGWYXSL9AOP5Hso9af3m1UZ9IVxBnH/U+ZPfozBNsUuKyycd7spWz7EYqFBlObrBHB3ZLYWXzI/x
QyL38hSFtbbih999lnX25xUFNZC/rtiim7X350LfYhUqDpaRomnRNMEbQsw/Gsds7iOYBNg9+q8q
PJk66ZV89vfeMqpyzb0tYuOZ3faM6buw+ayJS/RxNyNY7hPOVO1bkW/Uv3F2HkbHZMsLnc4tK7jY
2fhrE3dLbUURylnn04zR0mA150SDcLqbllO5WAGpQ2vULt4hjKkQQOlWKvgxxkS5d29Xub6OC9KO
yhnYENOh6ChUJfwmVzYYzZfJzQR1oBkecFiG26HpvNfOWb5B5SeMxfxLOMR/XFuANg8tq71NZPXl
p6nOO26tQXEMAy3eeEEgd1oN7lr4OHXlkidVMMg9X9nyrUD0pF8StxYUmE1apdh/IkT7YIduusLa
bP7SgyTlCZZnDyJNM8qnIWzFn1KN6kwJLl5VGa89bLRZ5Qa7j3EyGfJ17OTmusCbb+iL4X5aDlnt
kUcPqx99jgaIaqm4GcawSOuJtSj6y9dhftbUd5X9pkZ9hLuJBY4tyvzw0VFXJLASFwCjupp6vVaX
BnhXs0i/VEO4tbg1XLJ2xOeqn+LHAizPWjigUKcGAMMQlfVnw+heMb2MfxQm1VDRc9f1jX3RGxVb
QCs8Ca/FVEqzf5hTZL759RSRwcnHZzGk46aoauteIgGzE23S3vYCRokYrIXQOcjNB15eRmO/9iof
ih4FMyosQ9Tequ4WPijOMMOPlg3iviYdjBRPmWITVz7MvYOPjgGMq9Aqcu+pwPwNo0k+7bg79eDx
3mDmqeEJeZZjKtto3bRDeeAuhexim1ibaLnhqkPXJVV0bad2UzQrs4VJ/q//+t//7/9+G/9P+KO8
J5USlsV/FX1+X8ZF1/73vxzvX/9VXcPH7//9L8s1WG1SH/ZN3ReubVg6/d++PMaADv/7X8b/8lgZ
DwGOtl8zg9XNWHB/UgfbQ1pRaO0xLJvxVrNNa9gYpTHeGmVyaf2iO36MVXG9Ei98UcndewGfi13r
EM9G9xlPlOxAATnbqGZv2OKmwXyHt5xekAnBnRkkZ9Ua2sB9hvYO3ujaa7KyRPLyTnWUYoRaVZfo
mnkIdVky2/adWb2FXuwdvTnrNqqJ1mCxbrw8OY9WVb31GxDV+VtqUgzKZiNbq0F6KuXGJxV6tIr4
pfCKy9yNzb1hBdXBD0u5MswS+rgKFrUHXS0KzqpFSrW5bwxt2hatn268Om/uS1d++c+fi3rf//65
eMh8ep5lCM91xe+fy1ShhkJqtvvaoZwDpq58qKZGPgxa+aJM4c0CTFEx285OWcwnUn9Vo9hNZGym
2RGERvGjWjgz6mBLo8fTJ/0BNK954CMnnqT96ecoe8mU/AzpoWOhyqv36ypMxtcM3Yo5oFygWmCD
IaPEr1GX9Y/F7EHmZUyoBe0lsS2yIvf/+c1w3H/7krqGJ4RveoYwPFNfvsS/fEkFoMdZslX8Ojdt
tzOsPt9ZrA2PpDGzl2Qo7zwr0b8UXk6Bpbdj8tlRchf5mbZSHZVnvaCtGzxBN05OMvenbTrW2Ow1
3RPmo1hWzln0KLskO16b0VI6UPUDnYTsvtcSjGeirIeD+bNH1Rgm9NzTAauyj4qDOhOa6d5+zFWz
Pi76y2Dmq9dVIz7iwQicFelAvu9AOW6qYgpvXJjm5bUdmdhY8m7tVa+zDPkYh0BedJ3hqxkf3VmS
F84a0/nwf7iLCLHcJn7/uvqma5i2cJfNs2c6v39CrW606JlD7pZaXO+GXPdxD0L/x/MhVJJmYF+K
NdolCRp5rjofkr4suze3FfGNmcniIbaT4sHIcP/MBt86qtj1IGF+hFGFIekyTsUQt83JXch+r5r9
5BQPQyU8kqhZt5vUiwdBRVG3rOUWSkiADAY05dQyi241Nhq6zGbKaQ2inhSp165T16jOflbBg/nl
tENw+JDMwX2gt6Ddk4J3fMjsA79N5zyPdbofBzO+K5NMbIGNDg8Jv4gNRozpcyhJUbFLD161aoBi
Ns7aexZFXzUd8LkmvDN60/MzXKzHxjK6wwwwijRnn94Lcp336gyuzHcugDLjz1DZIXKYdPmr5c+j
d51Q1SHMzBxc6Mf8TkIrDEjDxRq/xnIRfJudsk6/kFaBmOwishTqtbu27AGfX2FD+13OUndGql2d
tnPsX4OqCdDcOnV/2Cm133ANVjtd0oHZ1u8iIMzqEKYHy5u0I8XNFAVrrTXXhhdhAQCJ/owEfnDO
tE7ekG+GAE9LxZ2wYQ39yymg5i1q7PPpY0zps2jbqLYjnK+JFbb7oOyOsV5FL5HeVxub3Pu5nC3v
4lMfXptLsrvPF0PJzH7jEVPuqB5aRwy5qY8GPfXKxpmuMH2FzB+DEIs+DyrnAuSfpE+etQVupDoB
3yZ3QwPf3w7mam01+bSa9AT7q2Ww2fmUWYv4Mxjv7jz7g34BLfnnoSgwoGGv6+7Zp85i1cpcvyQG
sDxk23dqnGP80KcuunO71LudCqzZx8CJPvsDrI90stluyNa+d0d03PzSjD83soR4FHgZ+BhLe6LM
dLFkELyQk5ErPzlRI5ouWtDo4VbiHUlZExiZX1d3pgZvAElarLPzub5RsQIsJ1qXRnVHpuJlqNCO
aNiBhlu2eCR2wHYeJkSKw21ls2jTCnARap6aos78KIFIk/G/+bjW7CEIn/Fj2WZRxhubgC3bWnMQ
bVyWy1ujEzy5UY2/wHIob+ygce5aVzh3UwKa7j8/OSzz7/cl0xS6YfmGbloGDG7r9/vS2AR5Fw6u
/WUMgq25+CgYy4HMW8+2nzMbcbsAbNpfwdobo01DefyXmBrdgw67SUvNQm1kma3a6iwakZXX55zi
02wiLdj1O7LfGVtIJ700Ebc9dZBjkeCXoc6RVdB1hHgYpdph48MqCuWNmqPi1yFAiF7QswpR1GkN
fVXaBXw2E6Pr//w+qeXEb/dv03FN37MdzzeE5all4i9PWLtOcDfWnOqLZiXF2iUrtC/rCm9RgEzv
0kbBDl2719Lz+hvyyegXLHEvQSlRr+z5Lpu14D60re9D5Uz41LJ/YTnRnmwx6p+SulqpeBSY8YFs
aLVTTaPAIhQExzNZO/NsRWNzvWxtVCzIOz2/zHaU7zJhDBgvZPFOeKHHvTd1Pw3IG6ULKPZv8Txc
W1Vffg6n1NsOGAMdM3QXP8V6eQUYJ2iVXuO4mfefMvLJCuj7t/EFcQUY9mMtQcfhJm688mmpS26q
IrZ2qqlNXXkHK/WQku+qEF4WMLwjWR6TvqyeMMimwtK1P6ZJM7b/+dPy/m09xLPWpRBm83nZgjLG
79/qpm5Njypm9EVGPU7QRvlpdtrgIclr9zKUzbDq7H54H/sI/EDoO7CVPeMFjZwdltjDuy3HbO/1
It7bVt5t2wikiwm+5MZYDh6VtRvVVGcqFtmCWo3rnhKRFvesd5B00fnZ1Hgh3yMWiF3syM1lqPXq
HBjTcK4wy3jpJvsuapL5DlGi8sUX9g/qHd2takVLkrKrovZGNfM+HtaN7w7HZplZh2zVwtl096o3
Bje+NfOm3YW+yE/RAjkDA9mf5cInchbt+H7dtUN7BrUH1FJFVN/HqHoQyIh77BaKFqWpPhm+c9N3
lvpeLhzqY+Q2H3mOVYc0aUmmZDopjFRnqJnKZWjbhQc3gJzZ+pN76yLlNq9sq3Rvy8a6NKU9Heul
Q/WquNE57v/wwasP9tefqSBHaRu6a+oWmzXj7wvhASlqOfih+XkSYbMpnQpEra0N10PKFx41Ev+1
bBJnx5YiuXVqz3nIZ4R3XQQWVYs6eHZnSws4KFvgxVRKbsvAildFC65mGpAyUwe0ooqL53LvDztL
YzGK57iH6hSplvEiWRIf//OX+t9u1cI2db7Opg4T1jRN429LyNSya880EuOzawSfWkjNtx13mV8O
44A6H3xHg4Xc7K5yxKVvQY0MG6sI/Ps6F+UuZXuPkRIapHZRBqfai52TDoTmILN5vg3k2OwqrJnv
oZ8Nq8GcupsqNsjFW1V7AHQNSiibt16QB8f/z9l5LcmpZGv4iYiAxN+W99Xe6IZQy+C95+nPR7Zm
eqs1oR1xdEGkg2pVQZK51m8M8HsHWSrUqHsvZf8t/a/ej7aPcSTW4n95pf3x8AvTtYSjGY5uuvPm
/dMrjQXcxJ59rL5Eafojy66E573zEEXWJZyxPBKfY4o0XqF4ZK4+2mQpbh1x0jDYej+hRKNmIYvR
NIOI9XLcyAvIwbIDJZs5+uEdR5LW4y+od4fCQBmMAVorTn9+h3/LojrUs1TTmKx7YqDgDiCMCgA9
cMNEfbWljsncZoetdn4fAurrvarPQ3w0VxZozY7IwNbZTVWnD8IxjYM0G8KJOLvxVbPZmYjoQsCi
Kg9ybJ7G72NT8P7OwiyDducrw6aPRA3d12m1RTuUZ5DyzpdATbCndwDjESGx2cSaL0bju1+s3m6W
MBdQF9F656ZKEGMVcwdiQ4SD8yC7gqzxr8XkIbo5d2Qja7zGGzEDN4P83A7qHB6iI5qKZwNA5N8f
E1s+B7/NARZrGhdgq207gBD1z5EBJCsTDS3bL9YAcrysQ4JfuAusI6W3n0rD61dmXVu7YK4qPRhu
VW+ys+zl1Y17L1HhsTDNh4wlpmweLbBTvNzeUAO1n1oN/IeTG+pSdroCGxaPR4XD3Ovkt0HfP+BO
VF7M0rTPph+KZYuy8hswdxhV+vgy1QWoP1xT9lnoFw+VUj3LAZ2S1QurHZtb5B7jY+BPyTrxBuVr
Ey7kgFxk7qpwg/HoFZmLT7zHq3++NH56D+wDrAdWMfpu0BXcyCTx0kktwn5+z++LzNFW1aL6dpwP
0H9+tVWZUd3KA1Ip/2yTgz/OVaKufh/30SYilJJYU/x2rc/XL21QQWwnBdnze9tWLwGckNdEx14o
Lodsn9eK/dJH6MbX9mvXwKFLOrVCrcmzXu0SO3AoiyzgO3AlGIwgckY79EqoCXVm3XTZgOZ1AjXU
dct9V5D4Qygk4THRfeyioftH0OeqsT+y8OiDJzdv7h0B9kXk9ZMLQeA8GY1zD5xNX/cu4m4hbsT3
o1912NzhexQhXbFk4QLCfGivcuww4eCVVIoHa5WxvkYyrMqnZCF73w95szTcaLpN2DiezEHTt+K/
QilS7+ST/MmHyApG2tMWK+abjyZ5wqfzP1U/Xa6F0bcqTWEt5LlSZuXjeimWYwe1wNIot5t11+f6
jVloDQkOPlafS8PcJnvVwhXvpb+Py9EM37gqOTZvxrhbEu4ui37uPeqtZbx3EJvWTq5EyMteZx4t
S8XgA05hXEyOaNIhQUysxUBRq9GtPOReg5iBF6bLGU3z3taYxrS3sxkuPI9r54PatPBbYnH9ODWy
W+UipnbZR6NYo270aDjueGurU73U+q7eyqo8DJnWLvrOSfddU0y3sk1LgQcrkJ5kTbYXo7vPnWI8
fzS1ZoR+fhvdZLrZ3JjZD08jVVwnOBoRah1fsPX6Qb7Rv3EVzbgbtODSjPbwYpaWDpoG9SYcUv45
qo+ZaaBWXsa0AJcPY3AZjXpaLhP/4iFtdueqynBf+xHRBlKGW7+bhntRjvpp5h86bpeVxCfxgALn
AlKQsV2uOJBReDlp8b3gHYEu/3jLdrm4V4e0XVtaL9ayOrpxeJuN5VLW3keMpbY0fKFsYSwTYvSJ
JSDsZVcb3TP0Yyg6Vn99tsMm0t6ZhtXXe9khD0kP7HPjmvqsZdVXCzla9jS2eg6SorzTXMSzy8bs
z7HtaBevBZAEiLR8SxAgS5F1fM7TNNtm6CnuTDUvHrH+upUDvoTCtw+BXSshanTwOtzGOA+OMxB7
GocrFNj0Ahlg8T5CYyVzVGLj9DFCDvOLDBc1qwGZbKgOi+XKIYoQYE0+mMP8nSXVUfMRkQ9SqonV
ePss6/U1ag0lypoEdOzBS990BHTK2Bq+Y1QEsBhLzbtu8pHHSRtr50XqyNzr2O9DEp4517K/WSSV
JbviJsvScc/7OEWx4rmF6YVJ34AAYJ3/Orhz9aOtSA1+xplouQHh5i4CcrkvWPUtpXJAWtno7qkA
MaMyt6+BymtZKgZMY3Jnp6U4FT3f8lT0KD6j2vhlcmbKkqYMl1QlpGdgJiIMNqkgv5dFo5Vf4A2B
PgrcHC5N275CzbWSrPwyAfLfevVUbGU1EYdi8ICHDWO5m0aj3siTkYRc5vDcnntFQd7Ji8e1bA/q
cNdEmvlYTGp3SHrDXMnLaJV9URPChV7WIx3QojuZmJYBW9AbXg1sjBelLQ2KpvEWI/cvsl3zwW6D
75bGBsNLPByDebhoFHXnYti3lqMK1bwatUXKFwT0WbcKBcXOfngdzQYJgHIR47e27GPHfLTU1l4M
TT29NH4d4/YUjl/NyIe3XonvepTtSJP4gDCVnzncyIiAzrVkxx4sSHNv+jytfsR+eqsMnX47+WEG
Y9ocbjJg80sIE94mjsWs7au03m4UTc5abwjqtRcliwr9xKtrKpm30DUYghVf6SbOfFTyo1cRqC47
rLJSzl6vKefBRgcsFuVRNn20y5Laez3/KRacnzqMQFfWEx+2rQYLh64pvjpJiGyPoXiPY6YnIJpd
5cbNC/+WHY6z0KFwkImlzfL77GKK4JYU5SlS9f6oD5pxVRvfvOIXEs+ybGvZJA8pQBtsWob2QCqS
CHbLksFVteCxjwHcAn2JQZG04SNKHfY17krmKzotLx7uff1HXobhY6GKauWMKZ5H7tCch/lQiAh5
h6zaqV7WnFXH5jCXZKccVhp6sTQh8a1l26dxZTJge2k9QNrRTpVQp2PvpiUGOnX0MA2kwX3AFz9C
fDMaw/vRmUG48JCeIt/qT2sfxNj7SRD4yk2UaAsTqPTRFgjHajDSOgQr9W6nGM3NexVVeeM01qjD
LOy1Ad/usckwMKgKHpPITKvHEqLgGmOwYOv4VvmY6chZMqvbuMVQFaWBkaiTI3o5V0PbtncBWtJL
WXXarjywwIzeqygqukd4ieCP5sHpZKlnUfjfE/HgxZP6FSj4twiI5utQl97Cr0z7IalEvcodK7iF
/Zdvon5Qz4NSDgT5R/WQjPxIiVUgsYKfz9JSRXsDwzbeqfzbW9rYXCDlmSu/GjU22d13TQv6nzwa
SpUkPyNWdosYa4SnMhyDdVUAEf7pZCJdxVbCE6BGlnvqS7HDZpEHoDCsp6zM9EPhjePNXCubgm/K
D7JHUMDJQtH0CRFTNX20fQNItK9UB9nrahmai+jaA4mnV3RDj8qdO21klaxxtO0J6K2nMUsf0aMy
FmmrxCc3r4OrENpPJsPuOQzSfFfAs1lbCFM++7mrEfYrVFRZ6HW74CSCJr9rMmYQ00fYZm62S6M6
wmaWE2r33KB3uy6GWt3KXm4WVO6TKgGfxSX7flUBU3oykNG72r3xj8+FFJiu5Tl6O2wE9oyW2tV3
OI7lQJNLLLtiK7z4SC2unCqtn5FLf4aZxP0Z9Usy3u6bM3kAteaTTLgn2yEwsQqfTwockFo6tsbP
U5C8n2Q5/dKpCufN71MEKuyovvPnT0pF8M9PAgRXP2eV/2wpvvIjLbt/fBKs3t2kWAvmUhOU6JyM
lyl6eajSZvMvm7w51pHLZP17Vp40mjBUi8AZAKQ/4zxt5hWBosKnsKNAR/izjY+iysRTKqLXyY/q
K8J/4inQYxCsdfUwlCx9+tFbyUFwsbE1Bmr9fkrQjIfIAFUkqzNgcosKnc4PxyWcQelXaJPoO3lF
JCJBWRQxSbq5dwyja4wFzY3GrvxA9Ce85LmX7YIEnwVWawh/mFN48t0kXwQRW8o8HGCXpgPOWIn1
IEf4wzOab9297A+wHeGzm4ushRqvonRUk8PoBk9O7VoIpujsxlVr61W6MgMJnRPcUuhBc7VWsmgX
x1EE3oiqm5QD8pquvZNVo7FghhaNOAbOeM9E/CQcK7uz4y67i9lygMQkk9EVPAtLP+LhDbP0KHtB
jLTnv/+Cmv458zBnQl1XNYnVWLCEzE/hrMhmNilrp2eHN4xbAoSTTvZ2YmL0UsSxGsy0o3NrqsbR
qjJuKv6vEO08Es3WaN542ZtQneiuqPL4rsTEeu/EZkMaMYJY7qIlqiJMvK3VUFmPedG9qB0v5jbV
m6tfO6itFNM+UUT3MnX9tJtMYJwB4nAvpY7yxkQI7GIZOOSAD38/HXpIs3dqHp1+vlrRwpB1Has8
99iTPI3As+XpdTHlh4IsOgZcDCtnOEVmpNUpBX367Pz6TNet46PjZsZSjvJNBP00ZsejvAaaSCQ1
x5XiRMNyIBJ4I1CYuykwX/CZ3i4fTa4JJkYfEG2TbfLgYcWzMVDXfT8VOWftZJTWs4qJ7snHX3GX
6yl6b3Ppo+1/lf4+zo7cX9dz/1v6dJU4dM0t0Glyrept3SneNgrCcMkGbZp3adOtlgbJxmy7fPXR
5mvttOpaTV/L02RHZ4hyaaR2t/1os00HwbRRlBuzn76DA0ces9ZMnjxf3Zs6YazJ7FGqrkPnDv33
fGllQfsqOvMB/FgACEdZ0wCBSXXKi1529Ze/399/JPx1nT0CaTULFjphW9n/j4RRZrHJCUUTvCJU
E8YHy97VevYAwav5YTnt1hxr7YvqO+YyELZ+LdHU31fBZG0h++enHPX7RQ5wcAHCipt8PijI+q+s
GCSorIq6ufz9T9Y/Z0102zVtneCmpTuGY5ifAmeWpvphQFbqyzQOq8idaiAiHIykwPPZtpsd2+R4
0averzZ1sLH4xs9uIVKje7Wz+gi1D7i5BsWKNALkqTTtX33w+ovUTNVzj2bYvTKmVytV+9ei4gcS
WMrs0mAFbbrwM3Eem4rQ5mDgr50nvOQt19GwTaRHluRBDgSp0ONbFeb/AtXQnU8TE/9xx7YQUbZs
g6woecbfk0ew6EFiZLP9gMWEaSZlfiI/489G3hTt+ZAKPz95BZxzAtj7T+2yKkd8jJVtiZmj1ZoY
eP3NF/k07qP6cW7uQtyB1RShCWv0dzri5sfAdF8hDhADqY0RgwbbNzeOUdM7D4EJuhxgzt/IJtBa
w56ZdEKblk55kV7Fxql2QmOHHN1wpxZlj5jGjRnlXFLpuDf9qkW1ZT5BXkTxymABfMI/yovAMBsv
MdZxstOs23jtFb0hEyXHhBghS05gDPF8kKWmNvIFMsvt+lNHlqLVvpADLR6VpdAQkq3awkZOL56W
gR52D3ZijRe+kLs27VD3mg/l8ApjKr5/77cIjbJIrk+yDxCLyLLmlCd43lhlg5arH2h4NujqKdHK
XyXZJg/x3PtpsGyTvXVj2HvTR52mn/ziqLotwYcxuTW1oiAu/p+D7JwcBO83uTEWR1n/6FYjJI1J
GgwkaV38dpVJ2ejzm1ebDyr4lUhr04szv4eB0cTnqcmu/ftrGJD8BrPWFpzC3Du7+SDBmZFJBFUh
L9KVqXprthvZJ0eF6VTtUV0dWajM7/L/9alaN+5Dz/j1qVE6qEtnMIFspNOEgi4GjQmSe681iB9Y
aYV7hbjpXGW1F6PyKnqi+DoCDKduENk1zZqv+AvrF1TljYssWZ7BDhCXDKssDLaJEyAc2RGxz8dG
oi7XsvpxkGdU6Lp+NKkkHxatFiOT0vTKGSAQYmwiczaBailn2fZxCCw/WPpFmByIHsdHNLxwAJxL
8lAr3pgvZJGsVbJBG/UatUFyivwMBSynyNYOP8OqiopqnSKzgaoEetAEuQaIb+1Pv8zRz+i77L5u
iFv3o1DX79W6bW9dbIOEbnj50swqQi9l0eFHx+DA7dtLFk0ngj/J2SeHh+yp6Sy8xtCfh0FY69as
p62s5pgDLoxpjK9lUPtPFSsWzU2M52QaOwjLv51ldTcpJBmWm01EXEDUbzzNhxFw37Nn5dU279n+
5HlQoGgZ3skBKL2NCzvwrJshdLujWeRICA9u8QYadL6AUyjOKgM4dURYSNy0ozEtZAdQsVsiJc1j
5/kF6jIIysYZ6PXQEQc5wCzRpFYIunQOfqrFMk49o3voXTatHhpt7JyrzUzC+TqsEE4EZBVDYGPJ
rO+8UBhPRg00a+6OnBg0t8V+Je0ra+0E5nCYwcXwvpCeUwLlWErFuUFdZTbiWZKY4RfxPqiLFF6u
2xyH3P9F2BBD9518QnGLB9p4qcqS9BQQzNfamNZa2ChX9BbGu9ElrlSAId3FmRjuBCqLt61xkn2y
pdLsAnRSYC1lldjFrWEY1gFPxWBfh7q+iVUtfxmzeiO/C2tou2XQTPUlTUpSeKNpvn+9CDGvsizP
XjWdhxpXHnU/BEN5b2L4JM/MtBgJtMKEk1ADVFIM3127wxh8gavx/kMID5G93kGjU8er46omZba0
KoQRlA7Jy8xA27Qu4clBbi3d98IoCzgJvRf+2zWq/58xf34E18nqtpqXBR8fofjC/JfXsvjzrYwz
la4CcjVs3XI/v5VN02/c1GqHR8OYnGuctFfsO8pXrcUfs0OjZSurGbIdViUImFVkBpd9Swhy7Fde
7itdzNdjF8sMQTxIgkoEJP4/JcWwXVYZY7SVpffe0vqX1CQyJb9vW+eVFWlJy8YgFwiR/nnPw96h
Lgsw1A9G1SO8iequWunazjYQ45Sljzb3f7TJcW5+xTV0MSopWSk0Y5J9SHD60E0lkcfE9Q6dKPZj
NkX6Vhs8ezO2vHne67jTbNAzRhNlSF67tklWel3Zh9JFUNSs7yNbSViVWdk+DMKU6ZlqNHbfcV/U
bqAy6ZD+wu9yFBGAdK07OJnJauU92EBangtglZuudirrkgxZidZcWDyLlvVHHTT4P87VsMhXvu5V
D346Gbc8f6z5ZoDOaOO8lLs4bgbs9JzYS7YBSk7XnizvyfaGjayNceteZalqHRWVMfz0Yhv56YVs
VKz0FQUtb/8xWJ5PlGqjzqe+j5XnJi1vY9nYDbiOh74OS1bXvK0fqiVrlb54JgRsgwQokoP8n0Su
e0fm0iB4G3aPXZMR4eV/ZOFXsIRTPqC4ldnma5GGX4NoSr+FU/RqVLnBsn/wuEEdEKCYQz7MA0Le
E4+hWTLV9S6QuXm59F6Uaygxxvyy2tjWS0Pnj/hYWFVaW3jLj6UUCqV4LsCO206tkW6ccCr3rMed
B9LEt7oe6l8L04tRTPT1i64HxcUva15Cc0cbTJeCB+vRVTN/b4dVtyl7Jpw6+ib7ST0H6ynBkt5o
1NmbwevXOsv/S5Kwrug1t/gq3OgZlleHrJ8wDyRylZVs51tfRtgDv8xaqtu+teutXbjKS4B4jRyQ
4B+1Fr1eHdBXjx6ykADNfEHVN6qlM07OGfawfq2LjpTM3NF6JHxRslJuhVd7xylNy5WVmu5N1MNw
QZf0qa7yGvmywn802RsUvjY+d7ZdnMbKQD9pzMZnaB7hpgn1DEQ+vWGBsKqC9dNF9lZwnmwje0Zl
abhU2CawJWFUHE7TdvQVxJDacHpuojZeqtjfHOVJtuuvW6TbHpS6V27sDCdZ+cHwXva2G3QreRKm
i8mq8Rxrj6RZfa4itFmmcQLYUc+7pjDSHz+q+ET9qpaFVx0JLf2zKnvDipCDPLeZ3ZXC0iekm5J7
dA0S/2bgHUK/M38VefV1sz916R00aNzK+o8+eYbimWs9tlQwIfs48zzzpRzqCskOBOcAqhKyj0nQ
dMLaJ/ksTecVKr5SdnQsRs+8jyfn7r09cS2ibiCJnWbwbllN/5DtNUuSZVojCABpKblJm6JZBDPU
RBmxa0kDx7haU9lfwMniBxEhq9u1AGsQ513bWWMf3ov41dgHWfdIxmyx3UQjh5csYjjGORuRsaxL
rHre28rSOofqpBz+Aa6Z23ztdgTS7jFZsHwF5dZF4VvV+3d25IU/ur7c4lScB4sifUsxCI8WRXtl
Z2wGizyOULTwpx/16F2tyunfcN/5PlW59iomY0AVDIG7gbD3ApV4ZHY920ZSMGEHAYHN5T2keuhp
dg5BrrkoB8lSrTd4RTlOupRtSgVlZqEEXCOV1yCDEG7R7/wpuz/Oc3qsx4Jgytedlw4LF5lzuKax
v1as0riwx1Vhs2raPnOj9gxuC5k4M6jvlYC1sjNV3ReU4q6eD1pxoaz8rOve2U3hTGqSzCbJYvL9
VDsGE8ifmf/UjFhTWHqaL7pqsAGgcSDYB02kwLPO9SMWIpBZBZe/QUGtO/hB/aLN/mzy4M5M4tZP
zxjEK0fZJIdaAaKQHjqnq4+xdoDzoGYGuySqzJUQo38VaTPhXmWNONMlxrmJ1G4t3Dx7wBdLwL3V
/Td9AAJTs4ZedHGxipH1+ZYP8azApxmPboj4obxS5Wu/rpTPBq26pYitpVTmmdBWbobB2ZkrCcvQ
c9pPCcJufRlualuZfRHosRMjgoeIP+cSJCRRk6jZUUhPw1yKtDI9+UXV7HIcCN9LwX/bPvXmft2v
Vaj8oAPUg0tsFPbNXAwsVT0oJgdZlQdTdzJr/T4IZUNTYLTBUCe2tGWuFeFNh/Rm4ujJM5AfcXCM
tl4JC6ozehkogwVEB6CrpTdOouPDOnegh1aserd1DqUfuE9V0i4TyxjwSIEikfXduJFVcF97nOTM
B7x9ItLFEMAS1Ldb/Fz5qll952HtfcG0PVym+SxQpujVJkvC7IQsL1hmZHe35eR3t5o7jcsggL2u
JiQf9DnC5M+xpqYPjb2TVc8fTbLklL2xCmc3QxXDHy1OnROO5A6bfnhzKM2ZSzFXZZs8TAUrlwWc
QywiHcT5UAy6rQiALTXyYQjpFkgpyPo014faB8Uk67zF/1P30+rZUDM0vzL1RQU/nFZq9pMNIqKd
mcl+CaBBEBvWHVhhaxM4RXi07NQ/t86ccFKa6rHNM9QvUPb90b4lSZz/zAQY0qoSzqPCtAdwIGnO
fl+JQ26n8TYp2/KOXScSH2mZvHUYbsqztK64+iOzFcA9b8nUuv175E+Yv9OTyBIari1UwsKuaeoq
t9PvMS9ilEHnqIX3zcxn+YNJ948psT44MD9F7ddvaTytX8wWmesIg/VlHJ5HgTWeVkMrVkwtvLZi
2OOEhOVf6emsyPJLGFX1vnVXul2E27TIg7sgu0vi5prrvnFQFVM/EC3A0CUvkmXYtSBgDEgZ7JqM
Va6OqH4NicrUweVg0KLxuWmfNUMxVs2Ifhtxu2YL/YRwsl5BqWkCbC20gzWDb2wV9hSC0i9CQ1wr
01+iHyBn9Zspf8SMzgXpg4KxIL+Jc5STnVTN07Zp1T4q7oRRkU8CE669uSObmi4hVipHO7on6IGq
t+jrqznixOV10JFCVKSPimqTckchdZHh07pJQaaueg9/KidIlp6p5Ruobuqm9xJ9M5nfWkNk+45Q
y9omPr40ETLdEAEflnZVsPY22703hckOLi5YmQncUGzmCyR6IXTioaaE/Ml1To4nNtFwTsvFoIbT
fY9odKTg3jgGvPOh96IpImJ7DY5JWQO8Kzaj7ohFHPSk7uOmXKkIsuH8gJaM0ouvcY5kX2dl5Trz
vWyhKGW6Sn1R3EWgAYEUiDMi1uLcwAWLtbDFkSFYonAzHAAcu0ccDBE+ryGSkTMM7mNIk8tkEIQc
8XUDhFhWe3T4VuhhksyPmv2Ejj1iDcXCGogYRFP7LVVL/QR85s0P9K0dsGayyjzKFl43lgei4X7j
p6dUN56GyNIPfqPaq9hEvpdVi7+MNLfBO9KqybE8sKtLT5D501PJJD0GiL62MDKqyCvuA6N4MM0m
PZghqWrPOBK+viKLZb0w9+4DB3N3fMedIDvnuhU9V0qy1ey+x9QqrJc56chbAzBdVxmLJLBBPxQB
BnA46MGUjRZd1zXn1jpMwCDWs5rnBlPfc5s40znIAagoNllxKGynwsNlVoW5trEHwzwUZfSUp15/
9kaCsjGaGY5Webt2FLcO+9EFU7KzR7YUUWgx3GtR1V7kQdgoJw5lhgVfUAG6KlX9qI81UDndPhVk
Y689SJTVaAXI99vY0AK2XfbetGjUs1865hM0zYUTBMeSKPZBSZVhP7rdawp//GyIAWy0zs+oA3Bd
Ch1jYXb0gBvBT666CoEEb3LEdmAlu0qFvQwV/Zval2sRCl4v4zCc1Sy9aeAu4k4PvhaSPPIYo96s
4qzFCD0N1gQs3G3i2/kKEeWVNfhfLaF3/zKtab/HDJjVoALopmYCBoei8Afpksiam8fw0b6nyGsd
UAC0juBHVriaR1gEJagzYR3iLTJYqguChx4+3AkG28KBL2g6y79Psq722+Zf/jW4hCPY6roaqc/P
TPIByLnouL2/u6yJUeFoK+yk8x+dE8wUmrFZTYYbL6wI3RBncH7qSvytbZrh1PbutM8NZ1uqNito
glg7VirDwVMC4E9NaG+0oETlfELbsO2CFxBJ6qWegktc2xpQgy48p61Iti2+EOZabsYxTnxW8tBb
iCJ6CNvynjnVXftFn+KvlZjbStWfwwTbwchAQ8ywYjTM5nB31LotXxeSOG1pqWvN7/ZpWotlYKrd
cvS1CucoG1LLXK0sK1nXvX30ISLhQpAu0gFvQmQjf7pNGGzNsHkV2YTQX5Hf5Y7hHoSvHfpQuUep
KnqKuYcWmuO+pTnSdfrYqkdQIsYu85nOciWJtqYnqmPkr6sZZdu2P83RuHJ3wsmqkvXYo2ZaeXF7
EmrTgPB0sRBQi2NTts05STEHtvy8XaKeGy9i1QmJWmg3SPkrZBNCfDPrcfr5999f++Mdy50434+g
0w1h286nd2yObqddmn72PbPV4aar3AKzJ8/ol2QZ7utAsEgviPGK+e4syjy4NZ3oX/gx2u8BKHkP
mrYJUZw4GqZIn7HxaPNltlu52XeAeOI5H0EY4qZkdwoUtcZWCENA40dVbV14fLNGZxY/cZKxtwFr
PJyD4pOmxvEhBnfSht0Ij5633d+/JvHHYzInSwF18Kzo5CA/J041xa4HeLLTdy1PvmGD1pyAOyTI
saU+sE6kVWQ2V8TVGWTEli2Lvw9GbVgTAwYv3OfOJjTFG0r+7XnAXRYtlVE5JpDwozFTV33fidPU
46P59z9b+xTb46tFqluFSekIzZ2Th5/wDFrM/gsgkP09rHg+1Nj86ra9WOHUh6qG55f7zLbAlEzN
kxmsiXbvURvXv+TOsOddBwsW4z7e2kV/UbpiQbjSPdT2mCwiBzF/1P+XGrcVa0dHewhLTV2PQb5D
UEldNbV/1BzEGjw8/6w6XWE4Yu0Hf6pXhBqdbe8QHOubBGGSFINN3IxmXezk2VOGbGP3yBcHJHeP
JXjLdel5SJf4YXeyrZEECHlXOL54eLZ5VC/KaHzLDJKBARTCZayM7Xr0B3uTm07Axi3vVnXUldAH
R3fjt/omyM3qVu+bFFJ+Yq8HjK42nmFEvMJdlnem3xMOmxoIYnq5qgy/WXoFKz03+gqTLqjLN8Uw
zHOZsCBTFPxuNQenzRL++8KOwpHgkfcAt8zd90b4s2WhBM1HLjaHcY9mbbEr6gb4LWGKLa9Y7YDo
bIjK7jdVxwcXRQ296jCiyptgb83JKYP9KXaRIZaMgbGve39Y92h+LV3LzO5dZMx3btf+MNEeTFkF
CG2nwSC7KWqWdlcQO2yIVICmB288uaKId0HZa4uxM8KJ8EK2NMtkOeIVfqPbCj6sJeKPveoG2YJQ
v3IbZi+ZQcYf6wYtPWJQyWIq01Z+/xN17vS+zg1rZ3T1tGyI2aqmdoMi/OwLBP0un5r6X95Unxg0
77eygZ6ETbzaRafuE4OqVT2X59L2vltVGLD86LJFbCvuJgays9HUsCVL23UXyzK7i+FrGGJG/jFP
4Mwzt2wGo7vvZoc+qH4PKT/K35808Tv2S/51BNBh+GiC5L1tfCJ3aqpIqrQsoh8DZoq4YGDT26v5
LfdJjs372O+EjfFYQepkWRBu3SRavdB7wMlSeb+YELKKRnw49GSja1a9AaNApC9s0ttczdy1OgVi
M83bkyzuQ37+RF8bqYltXh48N0w5//Lf+WO+s0kumC6AA80S9h8CM7ropyke+vhHH7ZXYMPaveYC
d69AGC893pSrsa2SmwY1NHAS3VITI4w0zdGWjcmErei4ete1ln8ZnBYEbWzrgCCj7t7uH9zceRv9
sXjwyfn/G1jE/bya4YvXBZkYXXdcg4nk9x2jpYV1WmNZ8EPxEb6ZkFTsc/uxSSKWCsiXbqxBDItA
8fI9nB3SQ8Bi71EbvrET95BplrmXm6lO1c9KPYDXy/aixy0rb9nvaPhTLHzQlXbT12ddK/YRgcOt
5vizYAnEGhTT3EPVT+pC9+ot1kDfRpBir3rsAFxpqnOUetWW2HD8kHYVYTMm06Ydnv/+y31CsMkb
0THYvDmqKcC6up/wMlPaopwwxNEPJxX12o2t/6PuzJYrN65t+ysn9A7dRA9EHPsBwO7Zd8XiC6JU
IoEEEn2Pr78DlI7tkn3k68cbodhBikXuBols1ppzzIQVPMb23Xn3pqzzizPrzg6v1PuiERQ1zGdt
6exLMbc73EsAiKf02pxFe2UXaQ3fWn91Ca6/Mz3tRGLhqPXWC2Zf0iAxa0SoF2XQdGoMKarAPsmS
5mYt47dBDMzRMYcqfK7PMb6eSzvAIv/z98r4+afrjf6HTYvhMUgd3fnDnNBOhd15SVm+K9sWEUra
6QY3sE/Q9pi4J8k287aQeYROprz21+TR6tOPuFmNMBeGvVeWn1x/PlQ+pV3IPcAebJSV2K2yYcjv
mXnjU+11X4lgnq80yr1eX+yk1t4QqDwDqqA8irvxxuK13VkAhyRj6+hbCZn2SrPuZtp9N3n5Vbon
1mlFmiU5DlANSt8M7NrD7irM58YZdjE9ejO39Auh5Gj5+1FA2iUlbEA3U2KPr12WRupexzjJ0nAg
NCToknJrfnDEWh/sogwWy9EINSlApWDQuQX7UF71G/UoKfyGCHuA4GhpeGH2oL1oi2oiWhS36Ber
G2N+6vtVHjlyJtTpHUzdRVmTMjyqECG4Ea7mM1tCJJ7d9D44w8VvWrJ8WHyAgQc0FfNbxTY6WBG0
7jIST4Ji4/A7dktUcVPesGf3L55TyQtNrCroc8s+6mk8nxdv+ZjlYNB1KPVzvCW6xkb5ng4NqAvq
mAGhAfNVTUpH3JBL2cP2m5nZ9za7LixyFDwEcJ+tFGrZWwVuHN2A6JnLPLZAxTL14lgtmZZbAq/h
UXNDM4Q3Rr906dJdW+MHDfr+VrEZCsCInGC9TQcrbvMXhP7nuKVGXC2/eEpLrpjBm/2cQPVukdYF
2QI7gtq4uNjbAw7pgITW+iqJ619gFL23+MCPemXfAHa2HqxhmI8uNNUJLu2tIZFUznbxvRzaa8uB
St97yd1EztYdsNSw04sHkiOqDzdhaXduqO27X0p9dYKF1sOlFMbNbOvG46Knh8Wr87uJMybMs6U/
Mi1R357SiQihFCcter2jIyn9gydlb1EX/i5jZ3JB8b5cJwOlqtXzu7uE/LN/s6N3/+lU4Tq6bdos
hq6vozf8wzw8kkzJqLOGd4f4mDBPF3ZxBb4szx+YQ9kB3Xpew4Ds9gZZ7nWQJQBPHD2JUoIZD45c
vxeztA8qBzif2YDH36h6uAGYLP+UZ1uFipMTy/kVCZGYQUDhMcUl13gzgtwpJ9JfYicwTGzSybR4
kZ4s4PuLabkS3VuuyqOJ6PMBREBFgGA5XMMgsfdZpX98UnNwjRzILjFP9kwPCHxZ/rXoRhVhHWMV
GVKOITzXVEh7jyfGOGAewBuayOoyAdXKt7zPsmuHxyEz9HAdnwo6X3DX5mwnShBK6Vq+zx5KI2ce
+0MS01DKtyEct/JmzMblWjr2Xb/W7W9nmP/zAzWu+6TIfa/AiiEG6//w7V8P79XNt+K9++/tt/72
r/7647f80u9/NPrWf/vhm13Zy365H97b5eG9G1T/P9C67V/+v/7wv94//8rTUr//5advvxayjGTX
t/J7/9PvP9rk9Iweg7Xrb1i87Rl+//H2Fv7y08t7W1Tlv/qd929d/5efNFf/GVWG6SPQ0A0HDx+r
B4C/zx+ZP28NauE6TM1Ctx2KNGXV9ilwPftn9jwWglPbFSYX/qf/6kgb3X5i/MwWj3PUNpnowrbc
n/7n7f/O7Pvt4/5fGH4/LF2cdkFC+L7LC2S15pD2h6XL00FRSKLsjonjf/fwcpnyftWnmXsBUdA/
fDC/P/c/8gLN7Y/93ZlgUzvWIek4nANNH1vdH+/HGAvOFoCMl6vV871BayBwR4CcemNKYibCVvza
deKEarIRy7Vfeq9M5SdVCBXIsXgr3OKMHtEO2qmboqlHDwWQAgRt4gdeKZ+lJ55qZRFw7GC4VJzl
aihE0QBMq0WzRp4grJGM1L4KFMzUERyrjTQaRq29+/M36v5YSvjtjdqgzOAi+hx1/rghSB3FKpl7
/pEZ+jj3pKGb6LeoC9gdIrYw15UKQVJ/t4T6YF041nN7B32+CPu4rHewivdJXBxTUXwUVnGlFOyY
TfSBoMneIbUqwsWR1BQr1MVVNwVtoX+BeF2djW2ttk4U6U6jY3XhmljGruphPSf5tcqYiIS504mI
O2uGqPa+m71IxxrOak09hUqkQBqQmiK0FLDjVl+pxPm8UouX3Y8EgE0u5CE/x0DvJv0ryXhwFJLm
mEKIKSVypwTTFrNrdsw8GoxsjzdEufzQM1CoNYmtDhcg7UxAIIG+rPDkm7tcJB9ObnQB+RqP9bBE
xjSPIW/LixYr/1o1FUFJ/vhtbOwsLBw1Rf/mWm2LwB8HJY4ZvFf0x7hD/7BIiNaqTdqmAIlTzQv0
Jn7KzPzNx2yIeR4FF+3+gHjuISRgyI7GZuO7tlO0OgBaNbcK4qE/6Cqlu2kSlp0D020pZsSTYUSG
nM51Sj/SbrzXmUBGAmyokwuSttF1FGHsJIe2JsCmVX2y95Z7/csoFB3YRH7YgIzDWloE7REwAaKb
cd+gzG+RxOyohhLMQeaZ2TavCjilVVUeSRKEfHmceVI7vxRG/TJM5V1RMfDcmUoeQkmp52+dXd7F
3dLtkaSQlbIQmmLoG11Po1HVX9noaeaC0IBuDPsRLCr/AHUuV9EqBVICz78XOoK2eOHomJIxT75K
5Frqae7yDw/SGRfqofAZMf/mOv2Ly4T23Nc9qJbwi/5QIewscxgWKJVHadaYwwRAATBGC0BHtnLG
Y2/lr3/+hH+oB/52E3seRUnLs2kGe38YGEAvO5TdPCMt80vtOHerhwqcsgsYinL4Usvyhjp0Gkhv
eMU11QWy4gq7lZHvhtI7sTJ+dPouaZLjOHz989f2r8YsKmXY5kymW8WSD+sfDBQGdJOSsCr/6BpX
PuZnOkO8NFayDjOBa4dD5YxhCaf+P37arYyHTM+jJ2b+sUrvt9Ck1KR5x8JWH7PtPYma+QDN5UfX
DPEumXMi27ynP39SXfy4jfu8EDbtV5bJbZn6pzWKXZnhT9y4R9HrI1q0W2wIeOgmhc2AYrpb6wqg
aw5T4jnu3Kc8s1TQzMYIdUp86Lp/KcZ13IDezP7EMHLWuDRYgcJY5KQV8WeU7hN0iuGlzKgq8kJU
SCR5HimnuLM6fDlqkbj7tPsScWs58lEvbgLs0al2Dc+7U3PqBMpy9lk99YzNO4dA8ch1iC4n/fWE
4LELEpNdc8UOHb4Y/SK3TKDEoXEN3TUOmsrEzuG133vxDLEZUeYw3fq0iwMymmguNe5bT8Mwt3ll
U45rPScig2kx90PMKh/zYF8gMuVRJvsxrIt55yECDWriSSXV4W3iUfN6BZ1gVwlrhFHDZaubveZ4
yMZmx0ZlsDyZY/U86Nu/ZWkN/GWhxMCa02ijCAbpP1n0QKLY58O1G5OMKZJym211AEOPXrbZIhP2
wgNQ0hYqqIZBYFVJkJW3xb+rwRnWjyduhoQnhA4yFF6B5/hYc368AWIjVgj02pmgIwOgibnPyvF2
WBCjAZKtwtG/98SM+Eevr00zJq+hd6/XadUChTxnmS3k2Ds10svactiD2BNHCqhDoIps2BcZCxF7
ldCeJlSyBdpYMSRXlaE/DxmEInpVQCb2AxN61A9ZCaJ79OlwD1Sc7O8S/0q4FGu4dIUR2t6URIXq
oe9hQY91IqzoRbGCJOk+LZYPLLJnTPoismz/l0pgc5rI/yV5Xo56zcGkPxg06a7BU/6aa50NvHF5
mutYI5INRzvDCZamrNdHU6RXyi4fvIY4B2duyQuraIPXuvHqD2raG5bLcbV0A4SdxK5n9EZxwYbr
wBaLoyw+GD0OAdHvtbIc9umofaGACe00XQ5eYT53a/U1pvwUtp39pSXJJCiUfMwyImCaBMMC6WNZ
7F55Kq9Dp9NumnU4zUUso7F373neDtuef0zo6vWFBwAinR5NitC03yh3FBLrFpG/SzZE1OMhQvJR
WS/9pDrauOND2dgfSyMRvrf1noRAnPK1n0WOy+uOs/Q+ZWMdujaZBU6u73Mfnp5aDX4XtcYcG6xO
6xzxWUVqqVAnajafnlypdpj+SUvYfCGSn+eCkczvAgwHYECbExs9msF+UdvuVN9bekxnIBuDVU+9
yEub85A4Iwi/mvbYKsswz9qoyUikmVE2MhoYEqh5U4a/JaFImWwBzQL5f845M8nBWJfEq9fb4mzK
rQmQ9jvPAtlNkft1sYErzTAT10Q9ZnazISdPGL+NsMkXMgVIXymG5qgaE90kQETXPqQWg2EprUhw
NmSTS5sadHYDSpfRTTPPWPx7P3FADWrjY9I1fljrLbaAFCa8bkJlcjUaA/lF74z1WzmcCUDboPW2
c6hj68Vu7BtHNPmu01ONaQjhE8xKJtmGWdBIjINIsUnbS2RXALGBSmQ6eZXkYZpBpern2WjcaPUV
hcC5MnGU42kojPZo5ayl4EcQxmkuIuYp0BJ0/l65MKMsaRqOq3tbyfqypubtMg67WtO+FdV8z6Y1
YLVxA2lSSW1nxB56PH4djfIhERtPsRUURdqZNpE4GSM7VJvdSgWhf18O2iOFUaTUJVMs6PtjJ9NQ
ZfI+QzmG+Wt66KADh8OgkQCm0RBruzRwdO5qAvmOALzWEGnJV5PbJpjRlWLBJ3Nyyq7xFjNFF4em
qb62ZtUFnTRIoi4WCmIoCQgHN7/5/TlOh18bZptTO3Ef+3N36Oz4RjXNY+nZp/v95KfX9WIS5aGV
1wLoHJF+Ue2mL3kxvjdus4XmxEdmtptuvgxO85W27ZPfGW+5dc6b9dwsBllefpWRX+1mQd+WWbi6
0xdqk9HQx2y6+4OdUyCd+5UPwW2DbNzCR4YqqEEutIrqlaH8bzlZQNTM50dFyTIoXDNE1kgobzWO
YDX9fal5xi3t5DVaRqKskxzOYT7rB82w8j3cvMhV6mos46cJ4PI0V+vNCIwnqA2E86QGI5F7oVCK
eKWVVQA9VIRsbb8AmicSjZC4+1rzy6OLaSPw9ebeShxtj28NqUx61Oa+iKClxJwboWovBDUZTs0K
3PP3xfTsTV3H6WN8aFKDNj03M4FzftBY/bPrl/fEH2xdKSwntAYzdDpb3W3XdLBeqNo/u5xvTmtZ
WEE9E7QF7aImJjHOD51HKlWfqp2+KYmh136L5VPb+X04LUyaKVHciRAcuoYAZhEwi/SgI9+msQ0m
r3VoDRP2IOu4P9bgyHZ9LjDyNlVE9pNLZAH5idJrVTBNzxT67KAjniD01+E86CdJUgw7eO0gZ65V
7i+/aPKNu3xjoUD9QlbxMnT+/QxsK0j8/Lmr24M161x+gXr1nkYZqtSuOOSNdHdmulRRWjdtWI+Y
4yCMCKpShCuivEAPGeA2f6196ys+bqOmVutVrJvIeS62U55rM/luGtGoku+FZSJObjQC6ufxuUe5
H/aqzqLans7o0L+Qh/M9LuSRVCaOEbH2kjuQE129ijjr0wylP3AchPU6tvTCmF62QKbbzKWE27sk
Lo1+lE8cI3N1Hnz3I8sMEdheywsdqy+Tb2oB5b/dVKY3lZm+xslrZ1wUwbpIiKyKTqV/0GsMUn1q
HD9/dyK9N5Isbx16jmVWgEt9tgaTbqO3tMO1yVGaJdOX1EEr22IxD8ZMo3RAs+fYDuuzNijEkWN6
LH2lAHVnAc13osfyD3t0JL7VfDrqi/6lWtGqNsLeGY2l74TVnVfmOGoRAlmc513m1v8A/z2HIAS5
1RL1khJORLo1uWpN8pwaHNfAlOjZ9LXXiBSO3VfUH/ar1t5nUjwgt20Jt+kJLtFWP5zoHgRlWxRf
4QsfSMuhGwLEwxm9eWfX6LM1X39PCZY/D8u3snfupkkjtYkqwkmr59feTa56JPFjOe79UkvDyiYv
YwFCMwsikqeakBo2PDvdWq2IZUBFAx6PvL4YfXmyWq05a5xcO2sfO7Y4CC3ttgMgKb7bgw08AMRa
QY6cY9+zXV33lWnOGFjoHQ/EiirQr/SGDdh0vN0B0Rwouc+v/v6QbAWKAuVcJIZxCmag5ufRSw7w
2r2DY3v12VSC6MeG/Xe/VjfLnK9nRD/rOStkFvrkNmyfJUDO3nAPg5oPCE2gjfuXxCu8QCmAEsC1
mDvLl5ZokH3Z9v1ZxgYrx4RoK3UxQuSZjkbIuMaBhoDLjMrJwPzZG9cZ+QJM+s8McZZdKzeDPgEq
OCTsRuwRSrwGTFMY/QWw9b7pdHSjGjkKrbyb1sKka1C+27q6dtP7WnL2WJfkLo6RkRc0Cnw3vZuq
7rns8scml5diqN7baYYlBoDVM755g/NmnWHZvtIH6pGSVe+GSu6MXtAJJZwF6YJPO5CQeS+/HgeH
dX14ngf1zh7qMjbbNsVKo0ysLH0Uw9C4Bu1CHKy2oAdXPc+yysLe1X7xxrlvOdtiWM6TOZRA4Mlu
I/m8wAOOqrI3Sus0amo81zXSN/B5g9aUpHHO8c4eqheHndAZPkHFh3zSc/p8ScEtqslKRt3ixefP
h5LGxFnggWDfHe9jjSFLaMrBUhOiK6tuzq3I/TWUBS0+Oj9PWd5/73r2Kp9X9/Orz7EiV1uP5IIO
D8jhkB5ivSjPaRYX58+vkHwjYWucYkeLLuxa/8kxWi+yixVhTAEf1iHVqBVfiaXAB0hgZOzFh3Ir
aIgsB9QTP3FgOlrorUK/tK+MPnn2zUEeFsfn9Qr7KGdWt1LQAoO9ffYW6jtJP3FwHeGocBPQsGUT
J6uULF62biHugFAToLcwAv9qLdPps4YJqtWDGYploNNCr9I5sFHpX9vhlVMb2yOhiZ2zXmMIZT9I
jj3z5m5yOJ7EfDxtn32MFgU5AL/v85j56Kp5A72h0fCb9SBZCzY3bDGxkILScmNuxAX0X+N85Nuy
vpX+Pg+JcZ2FtVNXAbDnI1xPPfg8cq8jf1uXDqDVsT/VRkE+8/Z0MjafdX3Z+R4enq2E91nmIorz
qRHqrVlpSmf5p7I9+97F+Yc1r6DL1YlmMD9pSaLSMCYmin6HEOlO9uIhMzxqbGh0Tu6Cl5NeiV+x
ujqpXoYD8+FuiEn8lnoIIBGKUVmHY6+vke74KVL0u7gfJcszWzhoTt+8Pn4EwHPMFmxjrZkfXTV8
K5wFyeNonBQl8itDXim0qVERG6TRlOj3HGM6utRT+29dxQlqGzEwLp2o2eqYzmrsCtIcdaoHbV/U
O9ueI6tFKpMIABafl9IjmylEeKhOs809PmxlxalKfd7WfN+77a+xQ0WgnJYLIAH26yOFCifrvkAA
OLgLFQ54fi+wP7C7NTE1jHy6tBZEanIBOKC21q4y2TRRcy8jkHZ0lTVelKP1d/MIPvQyoArZfV6e
lJkG+2IfIjZ+67kQu3EtXwxYMUFGZXCyq9vMR1yci3WKtHh6WK15Cggu4PbIzRvN9O4FfsoQkRXP
53sPmqTVNeO2CHs+FTejigHd56sc5L0WU+v9HHU5RrlCF9h6ZnYnE3Z6vvtYaa5ZMMA+CyF5y+BB
WI+umYoj/QcRpLH3hGCCxtv2M05tDQPqBNH88wKY6Xak3ioxbmHft631XdXUhvBdIZAQ71ITN+BU
AapnKJ19OrR8pDJrsOghDaZQSfQR+5ySJOvtcmK7/rTs2CvoKrfY6rjaity0EwgzRyiEff5YzPNN
VlGdH2EHBmTjesEgiPOCDQ0HrdCvFcKmkmJDYLNQ7FYGfDD3XNfP4nZJMY7K9nTCxIGvkgoPbswS
Jt1gHIu1YL8wZTtc2UtA9J086r3qN8oAZaPCPg39hNZ7yd4SiyqMrl2BQcvRFVVn/IMPJD/nGCwU
y3GKVG3S012pVahNR2/vFxLds1X2Rz9+TDt0Imm8ctPSC+P4VQ5VQTBJle8VDf+NG3fS5XJqNfs1
ofXAqYDw75Lw2yQnHTQfT/mAjxbd9kchnvttANsphTWSzd8kwjaQfByPS54kp26mt+J+qt0DgeKU
1DLKSqstM+pClCwYeNQv7BCG/2dPBgPnB+UVLvPkPUll3KjV3gCmxo4NVKfgzLv1wHYHEc/nGEOp
OUVzZu71uCEJFcXZTgzNfddZnASq/EOszLT0tU2mykDIAqXhYlMN042LYVhaRMFeFM3BMHAZzLRU
C5B84aRhDc5xQouUSwfw7DsK1OutihvnV32zPKRj8kVgmAkx8WiRwsvvj91WR2MXnIzeyYmJiFy4
n3mH3XtT5224yPRi63XJqQQrc2ZRICVc+Kgxp2DxWXXqD7TaimQk78sHmTLJB9iY39oGz7LbRbFF
TuSSXPlTVRLIlxSBcNklzhxz4JvEB6iNWIOORSVPVXNshdFEMxxzazokdV2d6BR8kVZ/L7oJnxUc
JQMrEkXsnq5bUx30MuV6vID0ZDOWJOg/na+tjr0pUcuzs7pHvXC/jZ72ve3hCZBaZYUGO7jGxCLA
tlBmklIURvKW8w2kwS+1SvNQLvOba09a0I35aTTVVV7onGtKnYARNUJbdrobFHRHuzeemrbEZydv
RKNuzEXeD5WQO1VIklAyJ4hVC1ZdJHANnF/0QQGY5LAoPXJjRpHtMsV4dEUZQUsicUvarzr98P3U
NTeabzUHSrbZpVgzP9IEa10PhIKBWl3mhW2K099Li3pmIIfjshboJW3zPV6NBtMzwpwddeY0iM1q
PX8+YPUZ8Jz97fvWp6zZVNNZ6yrv0jZ6ezC15KHlFeAiVUuI488Lx1lbLt1qg2jIm8hkXiK7BrPa
FsFVBIvTCnJq+N5P41sErFWQD1gcjcIsr2Iasiv4LHp17k5QLMAyCaOxnMTBmRTuDc1Es5/nJiNi
+xKjsoFtiK8+H/Jco2PK2r1T/WKcPx/igST3psvZraW5+dv/+/zBSlQxNf95l2TUCVs0wlliPqJR
lVd1lDRTA8RcyysD6uU4HIHL7bBnb0djHEwsRzboF56oYtUO4jLDi/e3B9uvJS7wAf1x1ZQXuHrn
z9bAf6QleKoK/vtROvCj+uCv1/J7W3XVR/+n/+r/J1ECrAcEAf+7KOEJdv97172//yBl+O23fpcl
ePrPIALRHhhbQwfgMCLG32UJvvjZRDdDk41yK42eTe/2uyzBdH52EB04dJ4EBCgqq3/TJZjWz/T1
Kca7RMGw2fCs/0SXgKz9RxUlNX4QnA6lFKGbjvD/qf/mLnD60skuTykunXCd2/qsbw8TG+ZTL16G
7YhZmQaVo1XglNSaSoXd9j8/f/L5oBXLqIJen37/n/N2QP37jz9/8Pn/ymHMQ85GcQDMK7C3A0u3
HVhEAjH/t+9/+9Iz2xPlsf5QOrFzVPCiiNguzhSjy/PnV58Pg8SPEgxDRkW9MW8zzyzPOnkvqOq2
L6e48tfd55fN57HIyrb52azROdsaJb9GDud00k4casl8nJOcBTN/sYEJB02B2s3mjNmDYzXz3Yw9
74w8UbH4xqSF4cjUd65TXuSqN0HRNUtEgDdnU9/Y52nyTZ9hMyxz/dzqJmEvuftdI1Nd4J900htS
5DCEzxqLyEqRkcCisBg2QHGtbnsx3k1Wmu/UMlXhoscD81AbyaGlq5CYIesju/E2Owj61yCuoRfA
B7r0vbv3gY1EokxfawxZy5xkewS0OqWBFWWCkhfNHO5n1R1YrTgPHWZOCntjes7TMd0X28o9zRab
g3oPvOELjoenjuC9HaTdQLJdCItydkMOozjXZR52rgN1X6tBf/mPHvz5fbYS0r7q3mtJjlZNw31n
xxnaUeFfLSPTsl542lEslEwlBf2Q8EZ9P1EyCzRIqFDVs0pQ/kkfpj7D9lvuSqgHwUaWbmKhR7k5
6vgRBzp+PvTldG2CydNgM7nTlZHYjwXC5qOQbWB48jaPB2vv6qQLJhJes66wH4M7pDHpXVtdPR8t
S//QSFOKSmn450bVd2beNiS1nu2xdXcLOWioP+ghCNciGXdqA/qJVlTqOnGL2vrg+l27T7typ2H4
P0hFmaPHxzW3dBkGE9KzrJMwr8hiRSjd4L5wfpm2v+IsFLDn1zJuKE/KkYAAb32jCiL3OgjGzxtl
fewUO8bFmO9gPJSBtBMiR2EPhFZqfU96joOjSXNSuQybmJZFKUvjsBTtoRtoJPaGc9ZxOdMe9Dnw
0ugSHI3nJsYm0AA7w9O3K7BBzGnv0xECCJJgp/N6pz2LUe5tbJkr2jcgLPOVBJQfxfe+kZ9sirgU
csdNHPNoyPEXRb5MtKzVfd+LElbbHGgDO0mmtX3d4iIk3T7Sqb3qcQ3rQ8OQ7cruoWynIVpmGVKV
JCeaYjnFP27E/lg6BE9kg9J3c2WHpMToF9oUT/jASkS4+kWsx8ayfpXG0IRFjjnWqWA29xxmOout
x4wZiMNZ9QujowySYZI7IR3W8ISg7LLh7ElsuGEutBBnN5KyfR3tIblY6qChcGY/UQdxXloXXRBn
0S8TcCjCSCo0gZ69DmG5OV8MaNKdlhwkMhZFTRzWUXtwhPKxhNT3FWm69bIQZkdLq7U4nSzbC2tK
ShgY3zDXpUl3KqynQnfecpeOko5PiP1gU7w5HWzfElRx4McjBZX9REPVfR9skIdIblcuR1xGOECr
qM27L4phdnRNmj/JhKFyHUARl+IS+ym2sUKCbLxG5c/lKQJ/hL0DpvOALBSFN+DPCOdedvBbDEju
pP/aLKekaF/zhL6jXpvZkQnkoLZUeNzx9BDLWyjba1A1xQFSqXZIXadnN4j8koaDObf2HcXlXxUn
xorI3kHOnIdlf7MoawnHtk0AyT/Gs5+8dC5M1HqR83HVy1PLGKPQ5exXtVDjM+hxUjheDmNGxk0L
pJiuezSN4js2qzIoRPItIdIMoU4I4yaKtz1tocYoTh8WwpoPRsrMOQqwHxiho17tkq5mNLIHZPbA
QgG7GZ0794FEVTUnCVJrqg5gojd9C5HeWukme7Jvqt06NSen35IqY0WHp5niC+2NsUSRak8LYvrJ
e7dmppfRWdRxIS8rrE/DMuZvCmxRHbNSeW3xalsfWoEnUtdsFD5KnuJKJmFVfxDvZ5zzGCJ3C3cS
KOETLdwsmLW2PZQ5x6RMpc4dqWrUMjhV5lp8WnXmzeFXUiTXY7yaL2QbjNGc6/QIyTqIqtI3dozq
kX1lkNQc5jhanFz3AbF0SEIIKcm6Tp/QZldqeNp0KolFI7unGK/W7Je1psRPn4b86k35ZbyNY/Nm
thl2JB1jbDOYC0dp+pGULH6Z/enbvOzpQXCY0ebbAlZvZAr/nKUNkWT+raDvQIM0p45kxF/bSkwn
LyXJeUr1U1xgubQNK7TQmYfKXNVRU5yvWmRdk02YjU/B7E6DARegxww4mMa7wqUckS7OEKV9e/bn
Cz4TrPezE0dtmt0vczaG3Qvq7WSvsQeJ6pXYo8lcDoDW8afabKs7G21RBiqkagikM9vbMqXwgaXz
qSlYi1ZMXAclyKXNwaXuJvoMybhl0kNMWTqkxBn2hlP3ZbSIHUawWw81E82yHJwVuoVAB1k3Q6Qs
d9u/lB+l72ihb7ctcNcGmB2LStItJBKtT61DMm7ugKUZtZjySwMaEiXnQ6JLkoFWAMPpihu6u5FO
nexts3nhtOocFuHcaBnuUGrqWiduoRqkaMY4PyHy1ELoPfLgWM6DptlH396Ya5Wx37YvFDNiPKYF
bWJx45b2I3fOK3TU5dzU9Xxo83TDfIy/PaB/OOcdyaOu8YAHNNIsTlN2ioPMGu2ZeaDqoqwxaERN
1YmkeA5Y24OZGm8FS3okPO96Hkp3Z+dM6muu7tO6ZuSl/tuYFsWuzqvjTCDeIU7EzFyHgSKg7P0k
xrKkCrV8Fd6YkUjFQRJ9tOIoX9DthMhXy4zenMXua8w1Kl+cox9Eno37hWi0JMPxImv72HhAk92q
2cf+r/GC3hokNlIxX6cQNVHiZT9xJPDhF+b8bk/YLSFWo71PGqZ+R7NoutIPpiZtsWb5ihpL41Wh
tWQM0yUkhg/2vt3dl7hLYgRhpz5ohT2uodjmb8KNqegbM7rQcmzoPrQPpi/ZQOcGAQrgQvsglq6J
n51ddW4+OJmdUJdyTRYJyu0ijTHt8JydKMW56KupgCs/IIy3p1spaPCaSj/m235WlOWTmekONAp5
PflyPruAbA5zh5/RSe39NKe3M5qo82IZbQgLvyEGVkGzb+qwT93mbAHq2hvKw9vRrydTPi7pS9Jm
cuv5kO2wvRyHPivjJIUcRZNGjTE9/2aOUrDX56w1wpLMw3O54P0vNJ09oW+oPZ3eJ3KrebfL1h4a
Zu169XP7hOd7Yt6zgmrbuyc1gUdE69LlyvT3xtb6HZoEzH1OGdJwR2rS6HGgYh9esxwhRMjOjYiC
rVkYhuacmkZzLuI3q4ufCYnq9p1FQY+bRJjeQ9Gb7XFKxYtpYKfrQcGkRnWeOoWhfqGokLvWhsMZ
dit+iH3fOq/exqvpSneKUjh3SEOT9VwJ4excDwm0bLsD1LHzqg3dmfaO1hcMqaR8+7/Mncd23Mi2
pl+lXwBnwZtpektPUeIES6IkeO/x9PeLSBVTYlXX6TvrSQhhgFQyAUTE3r+p+scsdiHK8b4I1QJd
TU3ZFnp68CrjeSTUkVQJ7FhFX2Lb1h86ULiAku2vuFRiYS1UsWA7gg+e/GqFBAxrcx4njeTk7HUa
/3FzCYPnM+vAcOPp8anIbfQ3ChUoQP+jT3yMMnJkeJJhOanhz3ZMjxJmXILIBkm4D1pjOphiE2EW
yia0gTKlblkDVJww4yxUZ5l7RYVR4JNldgQ6VNZgalk6q3xM7pUKKTi0ktaWq1Y7RSVZ56dFs2TR
B5cxb6Z95j3Uk+0cSlEMwVvquEgg+ZhWYqv1yTA0ESiZQfmFSbBDkoHcUwC3262sZmuwcTOH0Ng4
afmFFQVRzYyXjYOYSgtvpyoh99TZ7K6CMceBwiw3tkH2fELBN6oe8alLt0Xn9EeFjN0E53s/dTtn
JpXVRO1XVg+fiBRFPFbN0fLI6XWxuckASAzhdIAuAJrYK6tVF2JT103WNsJzY9dYxExypwPNkGEW
Q/QF5lbxEin2uE55l18eanPI7vVKByMwenChxV2o1yRkbbPAWzp1JlSSCm3j9K8Oke89zBtjmalK
vQw6II9jy6vDVjxeK4SekN3n6XbjXGFHGOz8VhcIwIjEtwd+rcuiLTurc+QP0WG6A/2JVVTL5fBz
fiqmgMRr3IbHDhcNkGRiySfiQHacbbzQ+RQgLbUMnZkXnkgNAmeyUWA8oM8JJ4rP7nBsbbsp3gc+
e+ai8fDA0FgvaAaZc3Gbo1WSL3jxJGvP/uJE+muYlGD8pvIEteVoG7gmGfV8TCFGWgN6oADiasRT
ZouMIUtqxwItWg6nKiFkGJqvWe414ObJSlfuzwycz0EWJJxYgfmWcY/HMfeo2LuCX/xVpGX3qS8a
DAEV61cTKg94BoR9CaCCwreJ/OZpgOqJqstF+no2tHsm0uagVUF7QDVEWytt9dUyZm/hRZG9HDG+
4ca02lUGYuwArOkvLD7Y0t1ASMLOzHYTYlaAymHVb9qXiJfRwZ9V8xBVmXU5SgYblS2QjTnzEOkb
q6nXQa4i16CA6jHGkJB3MHS7pjLX7VCzrTSrOy8Pwq1qV85uruyVU3neoRd910K2pXGakrMey7Un
hlTQxQ/IpzzAU3U2iF4lBxgjukkMNcj96c0kuLKcOtc6kFdgAi1s76ZSgmArxboKz/FXbaVnIBZI
sps1uBszKT4PWtIyN3iodBYEkbVI/QFF3Te+lB2xggxiUg6QLuRmxmebrVh1IARVXgpfzJJayGo3
lkl/UeC1OZPe0NHwJM9rgVC+4AYkeECZ7ysyA3s5rckWWSCyXVo8Q1NmqQdVFHNXPuWt6a0Tt6tW
U2R+Rf0wIOmgD8fZ4aZCx7Jaz9yjuyAr9lCVh2Nu9xkKtnmcr8tRIEHtFFxFvw8UZemDmuIdoDK7
gBc2wsy8k0WmqN/UDquU1mmWmMQ8VySUmTj9dVR7iymJo2NRWzDr9bbc1o0OTMLCOQ1fIkepENHh
zluaWpCvECE0T2pMMjBFJGQygi9j/qCAU+laBBvzAmKbo0Vfzb5TF01qNbgt+fdhXjuPZcnSQHVh
f6CP1OQ+JhIeqSBMCL63tbKFgOEeorIbl5U5w7kcIYnbSVIsW1YRT11ooPIU+BjYsDEY9SI41vrr
rGb4TnjdlxzlA3J1ZLZi46UpY31B8pJYuAFVLVEr/lgBgplxMyw7QLt72CY/2i59gv3i7axOnTaj
gcjGwPbMD4vxYY4i0Fn5Vz/LtLe8Kg4EBV4mPTMe6tQOyGcBggSSGB4Gt1+weRpvyqj6rnruvIpm
tpYFkiLECtFiHwpvTx7COfdqCxkmw1w+cwfvFJXfNKLsx/J2FAk2diD6qi6yYVNH3soMeSMW0wwg
U2fnG5RaJhBfPV6KrCcmG1WIenC6LbvbVV3lFQ7PdX0a/BHZfzN+sIav0xgmrzqCiK3a2ut4NJ5s
z/7qvqSB5t0wKwarurW0pxCcatZ6+n7ENhpoXj6d8AVsoN97FmnhxjuR6sLrumk1iLLGygsyZ9uH
IxgM8A99CbbdMX7WYT7vbSsetsgvuWxAXGWdNohDzKT7A8Dg4OfM8Vw1zbQ2Wrtfhe7wLVUitLzy
5iVEe2Yp0TESjtF5gbMiask6UEzCCivKAwYO2S5QGxw+O8AHnjYAi+D1n/T2jKxE1yJIE2MsQRNr
oelwV6VeR1yLYpq6/hBjsbZI9RnetIjSStxQK4K4SuGuvAa+E+zQjTHNCfp93ICpBnEpNoPnRLy5
694bdgEa8krR5wdPFJNe37GrHy5Nugy6lrr93I5VsNGdvjzIQhVHrl1tihb5iUjMOFV410TFtJf9
BjP9oWF7RmY+ZK2QqSPYZr1hcW3PPqnXgHWcLHDmBBrM7auq5PE6O6xBxQiojFz0+A1fWh6lWpzi
UKZ9kjudgm2Nk4Xadhy1fIcg8M7WtO9a5YbbMsr2QhJzByrSO+oBEltFT8CQdOPS13TCLRNeNmXA
j4cbt80q1+t2fD2CIt2WBwYEuB/y/lDuRuThl73faiB5qmFhjvaPfhq142S6R9eNNcJ/cwnisFun
xUMYxIcQu8cDVwfL5CdP9owI4uwQPY50cFqGryVI0lW3ccVn9aDbKKy7QA98FDbtBirA4J+5W0sB
teYVWegr5KySaF27c3jrtojC5/22wOcefZcCujCGMDWes14pXjXBXWc4d3Fvwp9JglVa6freiR38
d+KfBLWSLb93Mo6bMlTrdYqD63Iq++ckznbs2YL1JDQeSGsoi5qfAADflKyjKQfX1IBrr+NniHY/
uinP2RwlxWIIwq/s42+7YNwmXkKkp/HbDXpJS53gIq/HfjNWTNEo7vgLfqVEM3aeomKUg43D2oCX
sSCzNRw8Tedd7k75qoz4YzszAnFOk4ApRX1iY1h4HLqnBL+mVTc73/LE27deesqqaSClwdf35hdr
cA4xnEe0xW5hVBCjg9a8KhtwZ3jPlwR5V3wyi5vE5uxOvMPm+dhNWrJ1uvlx1DD+YfFKTjQiet0Y
AclJozzpCYBMR4m122LSECNTuEHd6GTwx7E1k1c5wJYN6Qzg6B40eWKl5OF/jCox3cGrEOokjG7U
Gbl9WM46XGoEKdPV3M43WqMcUc0zUNhSHgn0PyKOQ/6l1D4LbRkk7bZRPnxV2V1jCKg2D9kcgShQ
9Yem5Gs3FZrXZpsRcGY5GKXBIxuB2Di3UzYQFQ8fMUpUlqbPjDcLkECZPdl6cHZYE/f4C2BdyQ9d
TWZ1cuIlmva4uNr6m1O5M0L6nwBnwsXJnGdSP58s5PPXYWeaW1BG58EhFOLhmsfCr7ypAtcnsaAI
CIQWs59z9k2o6WQ4wXLEzGa5ksCJUDduPb6ANHL2ijY9uW660ewJainvLGa1+lT11mqcumGXGGNL
MF8rN50WLkMl9nf4MT7oOgmBqPf8tRoM61mzwWyhZ9eABk2zsj5kEDjzLEUN2D93k9ItZr0GNkrW
RAU3hEydma8mSOv2MFhrxUr6papBdQpI9WSe4a1044fitZgIhzd6XpTLQCkwbtC/BOFdiIXafkJU
j6ghbj4sD0BsDASwLATuLBsxy2Y4aZmBowkSq042kK6t54o/lspLxT+g5Ppq1fCL3nKyhIs0yM/K
pFqIXYUvefzGThWxQ6uFUAK3dRbyO6i4rPLybooAM88eUStT2YxYVj01aHkpzvxYWarLfgnX9MBE
Oil6hfTMkzbYAK3tz7EG5UabjE3boOQSJ/jUd6l9KBN7pZbFtOkHQgIm0C+mLkNb+YRZ6oqvksWr
Wv9cxDF47sR4Nlv9G0LWoFcGoBwIAH/KM0LlWhclqGSHiIDUxaYdARonRBPzSXuaCYfX2Jf7PHNl
Zz75kVfvfKdHODF5SswOrF885yt0MVd25uGxEU8hL4r8a6CNi760bKE1OC8NMifwRR4QXd8NrHqa
1hg2do7DWcSEZZIeisrdnKMG5TrKg6r6LdKLQmvM+5In5UjULfS2La/0JrRvdD/6iV4wzl5DgKpu
ieabi25hquXMRiErqDhoMPZ1M0BUoBEXzRQeGoi7+VpPlH03EDf2plhbQ0bDgQK9KaDOYIWZ2ADx
RMq3RmnQifNRwmqCDei4cu3gUbl2Iaws8JNi/fHGw74Ka1AZZj7ahBV0NtehsnT0WwN3I2zaFlX8
XLE/W9h1WWwLlWRFE2if0GpBi2x297OLHEVu7c1oFAG8pFiZRX0CxtluhxTV+um20d11ndb2UjVC
iJX1GbB0yR8CyGtp/NRrHMhImXDvDF8GB2FGP/S6PQqw5/ApwTu9G45oUJEBqmz+DB6X6EG2n31l
WDRK+grUisVK1L6QRLCWlaHfxgQH93GBXYaFO4459+7SMFmBpO3tGIYFuJUZqYiscDbzurSgJpQm
aB+e+roO7WXr5MZ6zLHVg+Wx6VPvrfUL/jJziXJ2PEOh4YFqiBH5Sl0uvHrhVCXbAQvPtoR5AkvV
iowNLxcLSPeiGdmDTl3DHkjFD8R2V0Pud2u25dyFwBtT55Xo5ltV5PXGjEokVfYOAkhPUeGQDkoh
64tFYmC8RVN7TCb4Y7xrVvOY7bFl1RYwGtfudwegT6Yu09xxIFaIkBEYymxAo1hVb1M9BhTJKihq
MUAhem+tTCV+xDjOhv2TPPQTt5g6krDLeaRXLQop67REki3JAWTbzfhkOsUhy+p441bjiLMsGcgQ
8fMMqQWerpCXquMWGwuYVuvCN7McTDidDTY29cKcCOSoLNerMUO5QvtcpTj64p4ZL3D6PEckOIc0
/2q+xVZq3Ohl/0UBOL2okRTZW+izzgNEayAJgL7yplhbo2svOrf5yTsGq2QVlf187I+g10is8M7Y
aj2R1xDml5tBtiNE5cAgXMdDTbTHvSGXa28wItWXRW8WYMvbHgKHL9a418IRqORYj//Wdh2izKD3
FmzHIMbl4HEjhJYPeWsEQHLEIdozIAqIIlTAf/0SrmBGFzNbAZDdZUK8jq99nfx3lj6X8nQ55rfD
y+XE8EIEE2ydx0MTl3CN7labtZksnvhAUchzr9XLf+L6eb9d+sPwy+dBBFDXSILzqoZwAl2UTxlE
NCcQFx+sGGSD/GgNYC6IRrUD1aY/q7MRbZ0AnWgU7N4Iik27rkWbpCrcYpezul6Xsf1mT8mu71+i
qmA2BKAZot934zj1AQ+XL/E8TK8hmKc8dGAY6p21U/SZiJXA7HuDx2ro42FeZc2hctngtF336out
CuunX0Xs2iBCZB3Ugaet5SF2sBVpHjGqUZ34kFnEe3tzX2THj/3yek5OxPpylVR8mhwkC1uP/7rS
pdGcWVvaBStn5uDruOt/63Kta/2fxvxTGyra7t5ptpUIoFsNesADocaFY07GSlZDcZ82773ySLbJ
XlmVhbzAtfpP5/7TpaAjDKzb+C2Q81kpJNqIKxGoD/i23OCi/o+NRlmz57j2F+Kk6HqSrMtuu2L3
07n7QaQO6o5bmnw1h37hTL8OZZcsrGhFiExBDZbLXa8uj65tGDb8kjX5X6HQ/v8Dj70VXd4KfRwU
f/LfYWC6iSzL/x06hlBH++P7/3lsv7Y/mr+d9ws8Ztv/8RzVAOoFakhzHcBoF+yY5uj/YRnjYMtu
CR1CgSr7BR1DBwcpBcewDdbAAr72S89Gc//jGbqFCo2mOxpS6/8rPRu0UKF+X/U8THwgNF0FOGbo
qEUI9Nqf1HB22XWuDYn1ozKKs5Q2g6Wqr8pwhhDW2/rzgPPwCh84byt7VbA6l148bo1LL8ryv3r/
6Vx5KTn4n87VvK+RgHYEfck+VxQofFYAdt7rqC9WR2H+fumWHbItDubyr4FKc7LzFoK7UMa+FikK
Xb9VIzNTjkWyIzZrvARlmp1A6AWEt6hWaLquhwGrV92uzBfdab8nGEPeBuO8wFYZ3ThmbfSHp1cL
IEzeat5LH4xEKPGmwSPWgfCVEiA8ThMey/KIcIR/RK/VZusiemQ98TXj0KPznUxI1JvYs8I5NeJg
5Q6zdhyxH6oQ6XC1o6yHdnerFL76rUwi2LSxmZ/iOSxOKNAUJ8TYyGuqJeavf3bIqizsqC5OSCQo
rBXFIanvYEhOsi8dR2Ud4IpBLG5ipoJpfxM3GPcEpe/ehOJoHmEE1p7FtlrbFo3RfPLUSrlrU1Im
icLybyz74qYXhU/a5cZ3AJhbZQ5Qrh0CMn5mhosWeAcP4bX2RgvYDQelYj5q2DusdUzgNjXIk8cQ
rYRzUDbPFczRFYhyq3+A+t0cxnDp2FbzAHegfeB79Ls8QmBCtslCPCskB+JgL6vwS4KHfztJXii1
+p1RF0C+ybJWpPu7CRWw5PdCtpW6M/7WIduIcz3/+s1d42aK+51J9PO2NtiJ+75ibUHVE2E07fBx
bCZCPkODkKQ+tNsqaY0jomXdoXSGHtvmKrqx0KFf5+5cPOijaywtBFJektTBlXH0+mOZV+qq0EcY
owM61vIofT9qBiW6tF2PyCND3wR4gjloHS010AJbANNduJR14knWlsQkGiv4Qa36WZgWNUP46Izo
9s91X+2CUXUfykZo8SlZ/D3Ef6Ktwuy1RcEG6QYlOhMDJjiL8OHKbycf7zET6UDE6LWFoRJ24aYv
Nmz3ixu5MFGdGpKhKCpngNnroUogO2p3CjWeG3qUsLUWblW+EbQ4V376qscZJhqlVykHUc0xk4Fq
6WC/Y3TFK48nX+i9Wudmfd/MezzcsyPJIQKkplBljPOUuFibFO3agAR6abz0o0vxzS6zcOdgYrRG
9NNedr0Su1s2caSIxzOwLuMmG72li7n0/KlPWTepVQSOAZiRWK9agEdYzE133myNl4KVOWdEv7cE
I8rHVY0po8nQMcWF2dSnbeoE0X3hF/pCn2q8vYZgN8aIipKIAt9RbRPxtpAFbz0fe0XeI7KayZfJ
tc4PeOvPxLudWotPLUSXc4iMIWIP1vw58NWT3ej29xBfBxM6yQu2hljDAOY8FXOdnSPAyZehfT6f
YjMr/ousKRIjH2YXD0kv07OQ3bHRIgIE/efs4mhZ1IV26P7ALx53OYkt0AWoQoL12OSBNZCHH+sf
h/5W/9vhx3MRXE/I9I/m2jRm9bmrgofKmgA5RVH8zCIMU3DEpADV/GYbqgm3UR/26SlPUaiRP78O
9eDiIOqKM0B2+Ws57uoq+n7Gtf3iTyrP+O+fUeX1GXfn/HFCC4rNdDHcRzoJEN8OoanbbfkVItEh
GI3gU+Yp0d7EcHQT1G75lZ1aFCRfmww5RqyL3Z2dJs0nRSEWjhjpMLePEPzyO8Vu0ZcKuzNiih1K
GfgfzbZtrjWn7T4Dc4GxhWDDLYqswa4OHLi/tQbYsMa6je0fIS9VHZElcKdHZFzuHNHeuDDU1Gz2
91Vk5S+QOHEcob3zYiwC21jf+lkSvmrt7TCNzmdcyhQkneDdyeaAbUIbl9Fz4LntsTVnoDhDEL0a
erz6bSH2D/p5cHg/3n0I9fHGgz2CnqDGrfjn3YdvodvYqh19h66H9S3aPHdIJcyvpjrbsBx11gxk
TR+62WUqL6ZXEKB40ARtc5oJqBHhV14QvyE7PQCMmrCZO9WGmpwIQ/46km1ga++SfA52H9rl2LGz
xwamPudeu2O7uquNmr/4P1xOtqlNvC3D7t6xzGI9dt1wUtvMOiU1evpZMQefWzu+dcTDbfnWXWWb
6oscqofmr6H9rP82tEAl5nuhGHdxifidjX/tWiu1EOwdUBWhY6DMZX7ndsOeRxL9FRPqkzhSU+QC
QeGGv47+7P04ThmjzYgFzOXca29BTgGwBWFBVwhnK9P8e+GV2j427Hr/of06NoFFe5JV2ypOLTjL
XZSQDkP65O+Xk21Wkd/qA9gQeaq8sGz/eFrmqQ9KokOPg9bnA2F9YvJETADrFCSbiHgRhhm+BWV7
nnHaQEsmacHQK10EKRAhX8urHzQY1hgX5c9aPMa3OlG/5/fa7AXGM7iXZ73HI5hwoiH7ZE1nprqO
/H86bxaf8H6V6+cFfIKsvfddP0/0XWvv/zMrT519UqJ+B+M9PJNGNZejpRerzDGDs2yTR9cC6BUd
QWoubW38Ne6fBoMw83f//iR/EIhE8tNAyQzlKoNMC1qezocHeQwjRQ/ht3xHFPexnWv33nXi+NwA
vwXWyRPNkuCtw7v7nqVPdK7e213am/d2lIcGDJX1SY4fncj7bbxsNwLnLfW/AiR48Egfdwsebu3k
v99mlyPRps6AE2MgKCibNMRv5D0mu2Uh7zZ5JAcyO6JwYJhcUTZeLu5qPpC5OVRXSsGiuEIPapH3
Xn6sxKI4Kwx1G6pGRMCPKjK06T2aOpcaRqoWwjyCkzdmxTGyXkkoLF2Im8e0apvbQR/ACpJsfqss
PMB8e3zNWCbjovzXCNv67luwdjCSREeO2LBms8i61kvjv6wGBNnp962m+BXFZlfXEYmF+/TxVyy7
qXB4B7nflQAjBrj1WqWv5caw0LZppytPspIkoIhL5amM7OIxmr72mXP0mzg423bNqvC9Wvoq/+EY
XLfs9SKnvveCCeKMsrPmSj8ZZhrsmlLVcYvlyBBt8ki2XXsLFMK213HyaIiGBy2fo9NAlByCoj5u
2go3yGQOfhWyA+7LyKbwrzY5hCwcq1PRUVrpiPyqOE8TjfIycrQc6CWwGP79SbH/lFIVTwr6KuwP
8Ta2XGwXPliHBFYfKeoYGt+tvA2WiPFpp+69sJuIO1XWAeuxOiwDUAwRFC8xRDZVOT8M6jXGeo4s
80aJEhPzH4GXCxHfnjrzRheFbI9QDlx7iJ+AsP2jQ/YKlF1b69G67Tyl3RczUm83atHHK7Ljn6sx
0vZWYTW3zdg1t4Y4Eu2FaU+7y1iECZNbs0uOvdnrz7NeeHeOEx3roTSejWRy70Rfpbq/9TWiZprD
U1Gk07oAToj7Rhkf5VGM0svlKH0/uvZejwLY3UckVuvtv/828PD+9gC46O+ZqKyoHuGgj4KQSKP4
aTyp9fekzefGhKbtbdCMUzCGrO5KwG0I2lG7NDnQYxcoqU5YHLveMr3U3/vjJEJdxKnxZ3aVs5GF
Vo8oY/HbZWSHvBaS+sAziwEAc1nHy7iYlS8W4l9FWWvoMJwCaNj8Gxh3sOGqV8LswTJtc/VRDWeQ
lYXin8F1xnsyeNXetUPjnDBprrUhrh/Bg5Jya8LgVVwxhGMsrmiCbX1wyZ1vYZYh8gI35s1U1W01
DtNnxIn99UyK6kBKzL+TI0hpDTepkATDL517Vtyeo9mpJ0fes0MFucQiKbC59lwHFjpeYAZo/2U+
GM09qmmk9Mfw0US05VEfALZhwtpsZNv7CBAgyQpb64dK7B+tOcw3uo8eUCOqsi1KnWxTIQ0G3E/s
OIP3es5O7V4OlG2KR6Jx1mKQ5aLjeq1MblzhHC3AAADgq+AU49dzA4qC/bA4cvSswDg5R5ESUMaH
djlCdooz5dDrSZY4sxZnvl9WjpDtcpgejZfLyqYPp/95WdzN/suc7f7tZsfJQsgSuLYFlNz6KLra
2pEaT6gBvyWAPTTNsYGugvY4zkjhHW3NzY6yWlk+afYa99OCrGCxkN0fBsJ/cZzlZbgcNIpryJHX
4fKSsiov6ZYW6Toj20SoEt5EpiCLos/Z3ZTIA9IyD8Z0k8hmp4z9TTDAKgIwBjXi2k/UtoPhmibb
GakHdBZE96+raESRFnWN4k8RrMva7bB8JuF20mIoVit5KAvyqv4xC9ayog4mxn3Xwddhk+gJVXSW
FFzVoVy0C9l0OfThY21ax0DoB1LhGT1byDus2RcOsbezbJMFuMJoXMhDHI5OpTrVeztsw19t14Gh
1/66gmzzSsu7sM3/EK7/Xb7c+ZOQbDpEA1QhP2tpmOexdPuw9+8G363Vah6/jTURTqShRwDDtjla
Z+an+8LKyOY5rfnT6EPvOMdq/0i4qtklACuWsiqLvnwC/1w9yIoeQdExHcffyCpZSos8snUva52f
4xYU+T+TtOqOeo/LJjEl80bu1qdJWRdoeR1l7bJHT10PWdE+TUC2/zXOEObmeCX668rDKyo9yMkH
6yFlm5SpupLzTfFn1Zu8bNU68AAd3TpjCfUog5qyKJPsLujr8kbW/AnZoRQqOQZ5IgqKzN11fAGS
AzWe1jwgNWSs5FFmj+5TNYGIFPtT2W5OKBd6GIA/tW75sd0YVKaBOKqxVFcD/7/NYOaHeI6jovoN
41GEdJh0DPeDrDTGujEyBa3yLQFe3hKOIrVfw4vVim5cyWn/ujxwcVu5cV9lQ5SXDJXLhCnDoiuZ
ERmV42WbPJqjebzp35gcxFXFwuNyrT+vf/nQKHZ+OjzFCWiZ+0wUvfMQqgKnLZeBoiCqcm1BvCy5
K+OT2ekQiXjDJ21qPXpKH6waszBxdPCsx3y246Nd6QiYid5RG61HcYLp82qXTQTROQEaZdo0+VYu
V5HJEA5kZGhlNci4RXUMpHaqyI+E+AZeemUy5dorkymyVxWDP5wL4TZ/BkOb7edy/IlkZnYXqmF+
KZSg/z6XibaXTbKzcwHrx3r9M0Pr+i5V9Xk1ejochwVuDN0mNoJVLzYDMaKly0mfrNtqUruj0wC1
sBo/eG3QDKj90Pg8z/4qCNA78ccuXLFeCB/7yggftWRcewEKKrJpRLWLvQkCrCSzWbZ0g7722i7f
hAqQHqxqvdsKAelbWITeLXIbwYIAWbq/dowY/50rBXFQMezaLi/StXn/WwfhXyxgVYX1Y+Sb87Gv
KwJWCQv0uCzuVMV+a3muPk99gQsd8oRbuyynz35X3NqdOzwkYfhf5jYcOj+s5DTg+jiaqTa6DVgL
fny3uZXetAhFF9+aaYAc6PtCqre7iccpmRbS2fzqeA6wv9nbdYPuotpYBzlYVLPBj7FlNR5SsCln
D5+fXel54aFVhuzsxDMUpjwbH5ks0COLouyrk43HpCvReKxTF8xRon93JgjRCM3f6MQEzwTxcyJc
7kReiRVJhc4D0ljplN/lUEU8Z952QqcrxNE3+qGT2VxBAAOPLaaeayHM00+uKK5tGE8vVG0MFsJr
Y+2xvGsfit7e5369y/TReMGbRXgLmtbeShXjpbXdE/j98qFD/eAhbv0jz0vyqXRuHWdOTvxXkpM8
koU7I5K8iPv2WDRAwWRbDXx3resBEi5y20zi6Qlvb3973WjLvfm1et13v4+VTXKErUA5QWFw35QB
MjPvxdyX0zFLs12WtfrOMIKyWlx7L3Un5FVt+/MeXLh5C35+hQVpdTZETTa1vKKOajueZY0b8ld7
j0LPZopVsM7vbXIIOZxXrZua7UCMt/4WG2q+HtrR3hs5flBpOQVf0LUxlsQup2MxZfmLhimgbC9w
ndpPOAmAggrCLwjnEotCF+TWzHL7XjPbZ1u0WwRIEHce0eJTHKjF+hQiJupXozYde/CDjzkwN1Sp
NjLwBO5TVmT8yAzdUPTISiqGBTCSRVxLDguiTRV74frfN0c4g//tkWKN4Oi2gyuYatkfjSVGY8Dc
PJ+NbxnwJJy3VPckC8Wd4001pcgwvbeZYYslu04g/DImT1P1xJNnvY+QYz9U5XhLAL5TNKQ2TgWc
UJmnQ9x7BEZFgZI0jgVMW9cmO0K0aoI3tqv0wrwMCw072dhq4y5lG6Z0GmKfXrWBNjGirNdke22s
vKfKFqqDBtLxslrOZr1LWjdk20FvPOXkA4sS4UNRhQSk3faqeZY1KMTFU2BdTpQtmd3v/Dh27gIv
eovVLD9iRRzsOhPAtUyBTWID8qFNFW3oyP4+7tqmWGSuL7m2D+d1QLSP1qAni1kJvnRJlnxqeuw0
ND1kaQVT/2zPar9KrUT9os7BXtU6+/ufQ3Go7Y6mGGpVfb+KxnHYunXokHnpwxtXFJVKOBci2TLE
IfjGhuSNUYbokPXBHW/YBpp7pdZTFO7EGK+3wptawbzACMHW/XYeVE1nm7rgAKoQDQFjbl+B4quf
Yps53cwIjslqXQ6gm5MwX8tqo6fR2nBhjl8Gpz441bSvQeNzbqBUnx0r7FBOqLVPYQKH0rB+dD4S
LqZlWI+TVUXn0tY+y9WcbCI3d2R/G906kLdOgTASmwrynHJDpoH0EiLz4+a6U7tuy2SvXhE3+rBf
U3wVnXQtcg/e7PP2Eey/QxWZ+3CEUofiIyn3Cda+KIKshDkpjuYiKXjbeatrkzySw+QIWZUF8GnY
Tb7WbMm6oxENimir+46BZn4UfbaLAjziPM3nZAh8VAtuQ6eHge5b/nH2YQjIqu5lJiYO0JhktWjz
Y59r/kNcx1/8xv6aaJOzgqU1HrywyJ4Rhj4inj29yvZItOum+o/tDu+eAzRUIbJJOnS00eSXVZkT
ldlQ2XFNm17bwFnvylndQ7g3zr4agkLVE5WkN9Vr4b1XfRUcvVWZkaDoG+eA2Md0GV1Xenye0X9A
we4ce3G1DkYzXxuzAWGebTimZUP1hcABmquhjekikcnnEiEfbYyqL2aimNtYT1vklNXyS6Wb54iZ
/dGFIHU5fRbDPpyedQr4VNrZMphrBAFPUeUCKBaQCFkYsMQWceYYB1llJaDdNrPG78CIKXfapTWz
W3K7ILl1uudoFDKT7MpZSZJsXKGiUa/7mASWbLNsLb7VnWevK/4YllufkZbGOSZEZfzenB5mgnvF
UkMBeZXoBmIzRhc+ql7li85KYB/83r799xlCsz6k85gbMOmG3IXClWVbbEGYQX6zcXEyBdZn3pev
aOz3y4z11xGlG9TVjAiQNz5B4hhZQevYO6hc6aFtYhslui4DZNelqK1yGw8RYq7QRrZ9lqeXQLRg
kWylaLlcnwNWLreF0qBhLqBQ4Nl/9cbQFu89HlWJX5B4BnnUNd1z7XTR/tp+hUIMf3XK8ZNAPlyH
eQixx3PzUOhYMuZJBFNnXDt9Nn/WNUxRwihTCHHV02dvQKLHI8Z7k8AYkMOU2enP2QhZXS54WF2o
G99CyfiahbiuhD5kNK6DPyyn/oey81qOG2m67RMhAt7ctm+2b3rdIESRgvceT/8vFDVqDWfOfHFu
EKhCoUWRjUJV5s61vzRvn8x7KvjMYtw+FBbnvsa06+T09VHkJZOguyhS1D3rpVEs9TCu944UOXvJ
GyhyksLkpdLKY1AR4G9EgBg3du/qTgavSl4XJ91g7dupMlbu/Ke1ykg21QC5UjTFMBUp0z5XcBTO
3KEgrN0n59t32RuSxzbv4QWKL7NmAovSEjZEYog41NMXHyHlY9Nl8t2t/zZWfObnQyMZ2efnhRm0
2mqkxo0dTYQfIbqYHjbJMneM8CoOahJ8GxN92ImW2yn22Y1eREPc41uuutVq6qpvfV8+p09BLv33
A2RMqsG/JWBUxIS4djmIjLQpLPclIhP1UZVQFJp/A/Ke3BGX8z+NVPsKwHjE5gMhLHWMQFAc7/Bv
l8WFOjdeYYfmOxFwqZ1TY3rtVTSisgTQ5VKUJ5pS3ygH2e2vn8GeKJI/igyCelsCbBwUjDPdvse6
NXSaiQCRZ4sOLsGmCJtn3N2wag1Aw9fj6JwMvVMs4ofas53i+i36zGlvGQ4SuTi3WIvWOOi40sBs
bUAO5cyAWVbpsxQXnovtj7CPiRAlKttUGWz1UkSN8GnxL6Sq52bmdfdiRImf2zyjDGUrmoVl2nfd
FBUQTUWL9Rl88Q640pjuc71f1KyWjibMqONY1MQZFV/ull4Desy3m9RciEuVJH9zclsHNeSNcw9Q
3iYbKMXwqGi8+lbVLkYiAVcP47FFP51RmNwuMtdWD5JYtluR4vCODEilxz5gIZW0yXSoCvJLop9N
31m0RkDPv/xbI+s8Si3+GzxFVQbzuc2lZK2Unbdr6tDc+ql7qeO+OgjJGmjyaOs7pTszpyldHKSE
YqvIqg6idRshJG/irt+fIUaAsRvgWKLsuc2LYrLDh8s/1O77l27RtFrVPxDXEI3blCnmR3HNbd5v
k6U4K/RDW9klbqu8rHI7jPYaubo79o2IYUKjg2yVIZax457gkB/wSzXCpwb3IeqEi+x7kdRnByDh
T7N+a1Oq96C15MsMBeE7NcLfUtNJXz2MmCGl+NodxNZwoUqadYD5Zx1CamsOgVFl21SJLnaUAknz
pz5xIbXvTZ81YCtL0wYcgN88bVVvfYvj9Gm8ypz2wLfgYnsTDu6vk9gLP3vCv06mS7VinSS/xQda
ju0DVMZmnHW4Vs8awT+cOh0FBeeimBxuYFwFlyA0jLtc7oOZ39QyqEd9wtXAhF+JxQGzDwYJwymW
7HWBiG1/m/8sfhsr1nvJ/HPqa6tr7VMIjZGrt+2CKH5gPPxYvXlrApPSVoVkj6E71Z0l59oSTm3x
zcIDVozIGgWOV1lGB7AR1tF0gd1FhYWdgp3x0rUdY5ezc91hXmzuRPN2KAt5Db7J3966GryP1ho+
quOTUlbNmoD3kiA0xXxkI889meyzLYUmW6qR8m5LB9CU2UCGfPATc3FZnwYGvR+y8/BIZBbh2ob7
R6EXFhhhXE5M2jTdx1GtUJlY8uXRdX2O6Yz1XFjGj3400o8c4wKsHkmajd6wkYqyf4sktBRqU+F7
RAR1ZrdZeZ/hieOoqnmJK7u4z8IGll0TRStxUQtq6+RKzkpcFF2eMgFFiF5tRVOS425neAYb/C6q
c+I08WMMNPwwFjn1swZ6XChFMt7WMLF3UC+Snayb5FDEqegUh2i6/HkGKJUSrZTky22MaDLdmmtb
76kZdn3VwousDO78IHzBTdc5uUXinDAoJ6pHuS8YsXyA7kezizI4A6UnAYUcrXnkBkwrdj+8qKCr
nN56zlvV3Xl9Xs0nl6Ii0cPxaUyBSDaGGl7FwZMeG7zbzhIRymttpP1OGcpvt+taqdvLLu/Vheij
Qva7nfUhCwWrG/qJXEymxMu/10ZiLhxTzfZBJ1tHwPpU3kz6yn8ZkXsyzMpcf9HYnl098gDaFOAQ
rdDw/mhN11hpkHKeRmaKtLy1pmuDaUYfCcmMXZw14blBM/f5vBUxEeKejMDncl0Ij9Oq3bkgj3hI
k+NQK9KTYWOZUo7tgytV7VUGqBfHmfSkp0a/L7RYmXXTKIzyrHVY+PlSXI1Dv1r4VY66OEdCID4a
d9P4DOvwj81Bi6f8unTDXz8BnOJkTXkXNGwoVPt+VK9NAnqHv0wQL+EP9GR07eoqDuRLj32eGcva
hW0gInBlRYbMD2oivZMe5rMzHoxs3aqkUjE55xVmSuzN1Cg9Q01KkcJK3SnEIGLquXXfhmJGlnxe
iBOln4bKluSsYS4Z+ibIJhK/Dz8edWn8USEuUzL3w0rsgHByXT8asYNkH9T/vs8VZWdJs76Zs0iU
Fp9inji4c8yxfZQ9C1SCZ//Rr+MZg09c9pZ4oDB4+czlWHMeRKQls925A9TpKlo4tb1QCud+xmVU
gqDztoGjIS62HvBNEnHxWjQDzQR/GljqQnyaOZQDfnUSxEEbbGergKlTVczYRrc09rJOGL60FHPW
ubX/xrN3aZXIe9Q1XmA5hI6VHGTFYZjSIeym11UpBe9WDE6CKbi5B98trRt/GDaokNprPNqw4qch
YUS0BRXIN7wn+Yu0PuI1NWn/Ry5I/5fFpCVblmJjyWwamvJlN6ah6/QUJ4+/BZQJm23RnBVNqq5R
DXs1ryLIu+T9rqIvtyjsi4q4WYumuDBq1te7eknZDJkzFclTnZqOc7t3IPfr0Of+OkFbkVw0GWdG
olFIAiytrnbi4CYGcApD/j5KUrVLPavPZ6qlVjuQzr+GiCZ0f+4Tp7eb/7hHfE4/lK//vfgGy/l1
8W3xHqL6Bx009Oh//L6qUq78LtG6V7VNk1Xi4TalTesJZTqIs9yPea0Hcn0tAyvcir5gWlR0hcEF
8gAVCBsYE6KziQL7kKh4cERYkKEm99iMmtAL/n7WqrH62Yfp+q+z//9xnVquasMb1yKpZSAIxpCM
wJrYFosmtJZoJ7JYohnpffhHU1y9Db7dW2dgUr8MvjW9quQfiiV3DmuQcsYsy0425Y/JpO4QB+L1
YLocTVsTgPXv49FJTyD55roqF28lFmBUkab1hToNdZNHbCJ9W4/YF1BwjwuX+R7BFuCv/W5GDfyY
uA/vcoUp2cyrfGb3cfriDUz5ko9Tm2iC53yQMiu9pNQOk3HUjpqjJS8BgDX4zw2lBqIJTmtmYvJw
oKx9eNLSD4DV6QvluelO0wEEi8+i0iBYZLZcYb3E1UEHOAleCMGo3LOd4CcQHyYnAVDM6Sf4bOJq
kdltemmctLhWrXGEL4AbjhEG2wZh3aLsLYOURu6eg3DSyGJi9sbD8RrYmYbzZYghAYXzq8oIy2+2
9SbVlv/25Ua3UZ7/+/uvml+//4SowBmgBTGAl8Or/jJfjBqzpuSYyZPZsxZ50vFyp24/NMEI4JLV
Nu5OMjUYrW1x8T1PX4uW6CezBivs1qaahsg7MrBN1+nJdjBD9ng4OuJuolLHjeNVtdVao78WhZmf
MxOLhjIerqIrzfp21UppvRBNcUFXnXuzbBAMTjdZFOfsK398FC1x6F0FRotLVKVF8ruEZARjdqys
dda447IPkUqyyITRKtfx3iBz/dwHpLDtZHhESedtixD0ht+2Rj3JoUZsrS17IR7iz0dePMpBna11
vdx5jazC1POSdeiM1Ukn6fV5yCMdFlRsxH9c8Kch4g5rukMMTnMMIDQXhK6TUx/Xeg3JKScqKO3+
6wweKVdEG8GDbc9t2/rRYxNKBoOBUi8fa9k8f4kDiOatLxhmIyq2vejJeB39ETKoVa8gy+bqOGCn
/h0VINKTFwJ9ZO4/iVZTn2I9sx8T1U0usuWfSDtJT2rj9ztZ1jHQMBrpiSIlmKiEWqsOdeqVApz0
ylwdXir+IH4kG/d4Hxr3GKTic5SHxU70JbmzzgCmrIFqAxp0pWYnAU7cObEKN/vWFme3MfY0WjTZ
9h19gsxqq/Sbz02cT/DiznfzR5FzF1l2cab7DfaWmYPSfMjZ7HmEkm/jDFAygBXCkeWBop+w3TDg
brOC0qamOMi1Z5xSPb9Mit67oTQCa1ZDiDyUrQuL7m/DwgLqwGd1nDy6+i6qSv8kDmlfRkd7OIsG
0UDCzkSWn7JGHbfp2GHOKK5YwZR8whNnIZoOX6adXYcHZpzw2lf43WZdfBat3IwS8hfBNBuFV3EA
RF6sRuqrWF781YcHK2v53Abl3fqHtBzeK7fVHiMzt0UL6qv2CBT3jxY5t89WlajqYxS5f1xrKYpa
EHpNIIUBxDJw4oM3ylnd9ePnmeijDhP4ZjeBnSe8nTXh7bRMcUm3WU0azz7PMTuP1kkI488i5721
i2HAZxeco2q71ONJg3tsoBcuJVKd1yzJgaVgiPiYGgXgjI68BQTsj5D95A8jVfg69wBJQ1x59DZg
01GV8CoiD+79EDcgiiT7zfSrn65Z2y/gOZ2ZnivJY0aV2MK1KUb67wn1H5W7tob8hs0jkyqTKZe/
aHEiqFVpV1TWo19DNxGv3i4Hqh53YXwnwte9RKVqLsvxnXj1iqtYHP26Kk8mreLq7V5xVTX6baNm
+eXf7r/d4OPlNjfKUh12adGj76rBDn6pCDAbJPdshls8X0UQyw6dbq+rQYWdXYNzZ+kC2HTM7lFn
094gdpUk9aRD73jGeWe86y0cHUWTSKG8tD1tYJLkqulZSOmLujiMtZI9G0Y2L4YiXjdG7Sy92jc3
1P6AQW1BmTWjcRUbwaEGXGMjeL4PO8PYVJ5crL06BH7UaldwofXGM3x9o2H0JmNe9mpISPMDlrkH
XUvVne+oxhI7tfYpqcwnEeX+PTSp0l9DrdZVPofaTv+cdTnm0RM1T7cpS14o2MrIYdbsasdnTdcM
nn1QScEetLqz39RkvJo8lG+yVnxYfm++apOjqJO44zNVa5REmmb72FsUYQDsbe7jMB0gexOkkKW6
XdqFr5/SVGrxOC79o1vm8rpv9Hpvdrq1UaXemai1yZ0mZf3W6jp5Z8Nl2QwmxYAO7oLrps+tYx4a
0tK0h/EMIcMjBdg11zTMAJoHdv1QlXhFp2raPTFxabMm6ZWXwMJAp8o76Zs1ji/8T8ofLAAOwL2s
D6NLVnqTAVgjabMpOv47rZ7GpyEbikuaF28YUymviqfLC1A4BexqCiGVGGOOqT/pa2stYIK9Z8mv
vmds/Nj2H7rm1PNwb0eQPZucUmkqpSpQGNgo/dCLZuYXUfMxFCAkGrPJHwM3BmZnSNquLlLvYHtG
sozlwnsGBfrUYUbxIUXhqmkMfWVmoboZ2NPMMwik1yRztZXWyO3OQs3KhOjBqyr9/L5KANzHvpa8
GcW4UvISpEwWxHMryu0diX+8xaaDaJpk41iD4Hcl+hQLdN9MnMoJPBVmEe75PHWmU60e0x0OlreP
EWd2UHdzS87irSqB/+87uTy6cqDeNRNG0UPi9oA6Dh8FSU8/NP+1G/3xB8g6UPtlKl/UYkw3Uog9
qy556lnybR49gM1vlVfOxT2pbf9sVDl7zBNMiRu+ejtDozJbUlILCa+PL7hbyrwWw+SO2fA+EKuP
6aBNqxTRj/XrPTLBX123frKS96LVuSpFEXFQfX7G/7NPfIj4F/Ace0mwbJ+bgW0sKIHwHpq2qI64
fp5VgBUPoss06ruKZPJJnrpsp4RUhgZ5LS6Ghp0gqyQZIJqOOhCPM9e6JYfVHK4QALHkqMVjfTJr
qb6v/WDnxRFhLKXFFhxM3hKD2OGF0mlsblWnOhVgdO9VjCduw/AOeB8T51mLrGGTE6ZL8HGpZ2ph
l3ucDH8dRDOJBv5+hgGqzDS1s6tk3jkM7ijNJV4puqTO+AaPv/7VN5o86MgAiqW4yioj3/33+4Q4
w983qDYFI7ClVVKrPJyKIk+atz/Sq4UG9SsLU/WR/CfJmBVzLfDzEddY4m6XYnqRj46zpmzzV2u6
dmtN18TIenqt938b+c/7xMhq+szf/8Lv+4JIKtddmY54O7qkU9ymI73i7OWqRTtsm8NR9IjDgChq
LYUgw75cqMyYXYAIFNt2Ii+cElfTyKCSYUrT8YBnR6N0N6IlDnoVAOLDRm2uQH2LUOLazRwjxGHt
pwq0NcumBrBxTtYQuHeBFl6CNHROokucAQFtF403Srwx/rpAdKtcpYk3HEMHbFUyqmdvWrUOSZHj
2SIVyE7g+ftKKO9YP0SzIVHfSuK8D4Fif4y16mM71HarAcreHdxC46jrmo+8FAOSPOucJdEoqrdq
42rlSX4f5ekaFHv2bKZduDcaYoOi2aNXZNYyADb2af48jJi4SMqdmeXNUYpTrBadUEV/n5k85tha
Hr0S8l6FdLqSpC1LiXrZJhTBrodx/G6oWTfD+a9eEpm2H5tcvWokW3+A4MS9JaMkBGkQVk8amfR/
GUF0M1vUcDnXFPIoqzGvSWqoSXJgD5wvk1xOnniXvVMo4n6o6mtTN9U5prJYhy9XYu6k5wbRm9g4
d3GmQLLHoJuiC+NFzoFQ90byQ5GwqhYj+OllKOGZhb8T6asq12G9JxFL8EkfSki9AcDPXlnNEbmg
vQZk2e0+JXKu33h7zPn2vezh616RRamlinrQKjQgd3TqT0/Rj4SZo7eS2l6cZx332c6BdLMojR6G
NgC3x3/mHAdOvUrRGR9wAhk2fY2UZQhaf+f2RraB62QfCDfGq7AECcBfDCiDRkJ58BL496zBx4NW
DNRGqBlUeFkaXqKed0DeO8TM3fLQU3+AtxH9uluNC83vGTZNXD0I7NswOcJ0sJ5mMGlI+bTa+DUs
iijxjpyfvNqjZ51fIRCF8tUDd7CMTdvf12FRHmMFsqNHgd6bAnnEk80fgSxn87GOHJRRjnoHvCzg
h1WL5yhLjokZmT+SOP5Ipa58sIoi/19LX+OLDJ2pysFQQ1UIp8mGTrnb36eqGryoFQPDf0St41xL
/QmEFxMvuAxsnxzk5XFUvGJnnc9MqW5ObVdol15VQGvQH43Rsh3wC6AOAwRhH23FRkQ0g8r4symu
mlm9K4L84ox2vHeVoFv5ZZ9f4xLHyp5ox6uWjJdA6HIde4tvTfGzMvPvGvbszxIlnvME14QtyZ+f
dV3JO0muSN40OZguK71WEIPuy6nfR7m98HRt+Nbui9DNTp1M6F3s6LNolFfdmHlzsd8XcQESXP0h
UHNja2IgVa+NDOp7YWjhGisQVpYUjpOrtNPyVzAdi6AFVQMtFNDUY4Ek991etKHed3uvNxqyEv2E
ufvbBTHEzE1uEQNrBwZcYvePtW6ehZJQaA+pco/3Uxe01+ri51YMYsLuFhRfygfbqoulJU+bIVkG
y4fhxXsdULmK3ddPyy6uoWtLLwAFsIsKS+U8UqzO/K8Qi/t9e+CiGRO385v7vN3ET+tnGbTXURu8
U6O7+A4HfXqq0KDjYWSmL2UZ1CvbMpO1VFbpC45Hr42rd+egGIN7h7JZ0T04qb0BngDiZ7opHdj9
6Wrp7nVfBiCfbXTNTV6cLDd3ZIlLDKhpYlZ5T/0NfESAQGnpHq3QKB68ro53naLB1Zz6gdqdENUV
D1o9LFJnVEDC5iu9rlmCs5LfIx7/83Drk626W4J+1KBUMuR2QTRRinaQ4FzYoV01QBBP4otTpM6S
5YbMizJo10GYFHuvGLJtxLIQYr9L4JEHFAOdpoERkigr2WsR3odjshySsL/GsePOczutHqM6wwAN
g7QX2a+iWRIO2nfVnXLAOYbqebUaItfFdthY2wZa1Jk2AIaNvABkakYSxrXqH40X3GuYJWOrjZhi
KzJm+Ajf5W4TXeQpm5bZwZ3L/HYR18jofF7TpqL439dETu6f9zlR6S/aDlaxN1XRODo0PxwC/Y1Q
YFIbq91luU9x1lQjXXuWtNK7OEfqyjeyuXdkb8sy3vtJpeLWx83plViIwkTRR8fYibU7wK94ToSq
dW+XZLED0CwfoTnn6bfeS6XAeVlNpautjNm6ZjFw13vgkryC9WahxsNrVni7wInrQyVH2toikjcj
8On9RHKapLr2U8rr14zk8rPVRPmisJvxpFn5sBk1Nd9qk98ddqT+DhcWbFv8StlppRIcZLDbS0Rf
0bPWxU9wAJoPVC6rJtL970MEtyM3B/9MgRAzTZH6G69stYvlRz7bYtV4s7pvLJkpN4hTrTsEokzB
7PNuN+Unu9TvD+ICiqBfZ7oC3r02snEmD4Z5brv6tcyd/qXFMQl/LZ1Y46QoqRUdzxnJeRjirthT
BINdc60HL00WIlfj67ERTWcsD03lddfSretLl0X36jTKybR4k2DSxvKbJsE7Ip+S/yM1uuZIPoFf
RU7lyk0kNQYDzMYkIJb/W2wFFX0hgZw6iS6sv4INRlRrcgXaLo56Ci48y1nrecXMIMfSolKa5gHb
YHMml233rfbyS8i3w5vl0jIC0u/P0jCH19x6b/WoUNjvBTpkxuPnwkCKfjBRP7m1rj3nOKdvmiT1
l6LpOG0zlySetM+r/Le61DOP/71ON//x7sOhgwCxioIfeOk/KryVbqRE2iykh85JFbRNmjYfirE9
yV0S3VVd6a4ol8we3Ixlia4m1nuOLtCreYhvYwfqGnFvPrIsYHiQpw95AWUzzzTzNjyRIVKJj44p
cL37HDt9tDFVk4D/Bv0pirrTsUFSH8e7mojvR1krd32TRd/qqgXgW4fpWY9KzIvYd2xwWAnPHlWj
c1PKPBynwp3Holzc1HZWRBQUncaIbkKdZoLcSIIHywtn6pSdx+EzeIigLovKBHHtdwtfrq/XpvtQ
uVj/AyuDZO7rRomKEw2GgYycTgat8kVGR/jG1ZETWg8aqd1F1AxR/hzjiYfELFojFKt2ttxRmylO
y4Z0ZD0dPq+k+uDMRWcXV2Qix8HGKshASWqOB6FzEXIYcfZFE/OlCeB6gB5Rm/qGokHYQA02lD35
tHtLUVl02m2zU6TC2teR2S4r0BqPoEq82bQL+kjyPTAG413clEgBN1lhs5I19vziJqw7eCx9W3uE
lc5SPz6pau6/N123tNWKp6Twsrk5IIahFOy7VZvji6PUFYRL2bjKQ0RZbBSYhzrUpQ3FavI2wnzu
YCAXWOljJ905vv7kuwTUYkQ2e0J0DuhQgjBSMnYPKbWhvCu74QNHvbDW+YKgx0Pv0YaPXeQYS3jT
v24iEB583sS2tfh90yCUAiWorjJWg8+bwulfmrZNn/+Sq0rdg+xiDtoiAFq3upMsU4SdwdNY4/tq
2Moew9jwbsxDh8UuUcbKZS1b9b230acYZKHJ2cwoBuczBgleajbtNx/z2Fh0MvpNSVLMl7z9WU06
97qp+1VJPGVjG6E1dRdamJ09PXpJrMQFj0atblWpz2AM3aPoEgfRdJJ4ReA93H/p1ytVnTcJTN50
uEaNNuz8CYBIBoRi4unsdhB9kdfmmwjH7Fq3W/Zt8n0aTYLj2DX2ylSvaJnoaVU7NffqpHgWV4cG
iHnp3HtlX23VJNKeo9HB8ccz7+Xe8i+l393HUxFYplcONujgx6VR1ZZSAw8oy0sc24i/L8RTq9hD
unEwH/hsiquJmW9dZVgbef3TmLZmPUL9FWEcky6aMPkPBfrPq5u9a4Ml7SuMEw9igYvHTWDJxeFz
zavaZg0rv1Xx5VBrljMRdLdODqGnVT7qapZk7DK9BbgCf5+HfnJvjOGf/SO7vj41kvtpvNEkzquu
7uMBhX+COSoeGv5SFz9RkORblv4QqLVW3pijwR8g8cdZUtf2oY787FGqvaXYZw5pk28T4sNzjOSa
e+xM8nVua+FKJArdKNFmCazzfcSvDEz8OZeV4Qn12cOnCAatl7YYNUlesTa2ME5rpIPdYlHhhnXx
YtTR2ZtinW2Y35lJarx2UR8iFHeCE36Z7taRKnyCPUe/xmmszmy0Ku+1utKj6mdKrcNrml0JBmP4
8/tEkr72/HkpRb2ABesfY9Kitl5livtEygHty5QjAqYukgppRcpIDRRsEFNZe2wpkyyy4c22wMiz
V3f5c84pJaiPcWBF+8bIcLS3Kuu1ScplFdfKjyTDfMdRovESs0hCCGjaqxiLhcekbh/EiDIJ2LAG
8WOdx8W6sdNgq8RNcW2m4JsYYQGeyI3J8pE5bVFPvJFyOnQyxTTYLigLW/EH9vVmSKdlavO4scLH
pA+OmhoXZ/HyyWhxQ34WX+Pp2q0FbvqP1u/7XJcv4n+//R3Z+uf7f5LbkPlRSNT9k4WkGRLWtXI/
PIzOXSkpXbMNEjRJjqO3izYLzZ0ojBBnXuOyAdKpcVqElSuhJWvdVYNdEWL3jqJtYhO7Qu9tsufy
Q2RFztJkqloPeh2uTBduvhATC5FxODFuagwS04KCtQCo0c5kZn2ydOcptSP1JFqyh6dnGj5EAVEb
xUzdO+btcuGllvFKee67hVDukjuVdIzGFvsgKsyOAy6OxCD6i1+3FcV/zbsBqfa1JLKGdqEdnkOt
CeZBGZ+jweuOWUjJcmDb2bHEHQsvwK7aluxOE/aQy6HB169X5XEfB803ZVTb+6FI1XlY4ytqOmQV
ct51745Z4dyA2ihSQmlTuPXbUMKBS/Qk5/fhYfGoOOV3hac9VXPrWR90d005cLo2i7y5+GZ+iJHy
vsbYCIm8klzDJcLl2z9jHXfpJD/c9n1g7tyUWhRx4PWJQjErwK1NdUJTXVX7s1N535KhCQrnxc9c
QJuaXO5sa6hPpMR4lTYBLkNGX6zKyNVPJbPTvHMLe2V3KApm0Asmon9kXW1XPmnI4L4rCGYwjsow
ZrPynA3PsMpk+9kH+f9m29D5i66sluHYhGuzlPEfko3u2TFNKPG63/7wqJ0uvaLzZ4320Ka689No
pQub4k1Ndn4xYJZN5E+d17VSz7rEt9eRXju7rK/6jWlLuKtl6VIZoDnEFUZtqKufx7TpVy26uFXm
NuzA0/qk5uj3KkSHb03UnW2SrR+knIjZANvHUcLG1hOzsxhZjKj2Y8BfZYHpMLaULcT73vPDizgU
hYy/dISEb+qKJPz6gsQ2lrmRKTiYDNQfdPlLb+dn7CnzB1S5D0rpxCcgSvJjJilPmadYRzXMq8Ng
lGcKAZD0J2HIFu4jlJt0Lwfe1aGue+tZSaBTiJ3pe4kAtLMcfTN57UyixnkjlyvRlAbzhPWEdDXV
tjs2Jp7NnpSmr7qEE0cpN/5OdZoDMk0b/TMUMVFB4zucFTCbotz31snQ/eoXFyOCmIRrpiGiDW3s
m2Rl6aJ1h0cyI+mpiMNHVifVERNdnqSxU+66rmrxTWKmRi+erAmSvPPe7S6J3WqHvrc2Rqzj/AlQ
i4CejgR9uoiXZXdpewtfyDF6I8fIiI5y+q0TwCX7bAcQcWcDVZMzt0/bZU5k+YllDI6ClsNrbWqa
munMZUdptil85lXg5MO8qysJ/IuppbvPU0tv2Cax4rLn3dQbebygbDx3/O6Yd75zh03lGbNv42Qn
9Zrd51J3tPesU1jhhfVbpxvteayTfK5mdonR2OtYIvQN2ekMTVj97PT7zra6xyrynX3hjtQOF5hM
91FDEUnIlA7Cz93IuH/iFMacnkhNfk6nM0tXzgmT/k50iYv4GCbrrtPwh55GIG5KjpJSvkWkhLPK
Mh7KSG63XWWWc9G0Am8k8hZ9D6XUfIAt3F1hv+MWRCvPqNgMvLZZ9nIv7cfpgJrs11kcaS2eZOb3
W9dt2G2sQ0UxqQ3+9d93Wma1Q8X7s3Bz+64vqnBrN65DSShWEQFmd4cuCKq1X2rRkVTisNJyrTiN
dmktnQQORNd5Z4c38yZLQPjDI67vfB7/TRNk9l6DlLpSB3k89UWdLV3EH9dmjEBP6538kMeXsjRQ
HdhjcoFrHW5avSy3oefUJ/xeA+JecfmK99tBLnjSoxhtgZJW38Kywa3X0pKzRtp1g5BK3rR5E80L
XFiXClHUrYJxIig4aXpldMXctjTlu8nGQpVL88POk3uFNcS8Iip47jRpCYki/6lTVOYzF756LT9h
50fZ2UiDZlMO9dHmUVpHqt2tewOtDI4XxBZMX32WjepNNZPwZ2oeUGkCWOBhPpvknl8tX8vnRatU
V9ggDf7wdba3+3LnhOQEXU+qzlQYYStfkQkosn7uZ2X8Iftss5yUNYlp6+mK8kLsvUbNOKjoSBa+
0ykvejcciIHYJCodhSl7Vclm8T3wjXHZ2XJxR5jSwt23+6C2gomSrD074sq8JFUT7rTAg+SXtMMx
cabti2G8hUruUZZRDxvFr5u1iTHrI8iiCw5e3g8HmdwMW5PhOiR6h8K8lFdl2jbPhCdIkDAimBbO
Nm6VF7WrMnQA1Ua2vHhrjY65VcYw2/O3jLCwrs2ToxcOnrcTrqoPnc2Aq/I+zZHj94HjPhi6Xp2t
sr+LqEzttG6mFaR7vb6ODwEAvjUZ5HopxF0ev8uF2QXFVki/GsDmKEXsGqgV0q+qsWcNTNMHbOLS
q4yF3P/RdmbLjRtLt34iRGAebjlKlKipZ98g2t025nnG0/8fkrIgc9ve3nHi3CBQmVkFiiJBVGau
tYwSbXOr7lMUaPrhtuu0YD+7Wv4NIMZvVF3Gp8oD2lEY4U/E4eneQFWs7BXUcXTysJOn2rd91KMo
3if5S6CjXKsWXfPDRnYGlmLtN4WSRaVGzqdKNee9piXf3KkuUWU3vKdsOQCwHzZ6zAfVtxVd2ZAI
Qimudsp96NfekwR6nm0e3dj00ML+wwazG/gWixvLsoqEpdZoP7mXtS+LpbZ2DOhq6If5y4Tc7t4t
SvSjAhKAYAZ5fu6N9N6LvV+cxPDOkcH+Omw+zAYCIPqsQ1jrgXKv/ZPjudq5BKCyneHXpvUEUnwv
bfTbvE+nx3I5RDf5lOUHNsfRTclOYWfanf4FutPvRj2Ov1Ofm+lU5kGF3XatILDWtF6xH8h9c7tc
9JWVlBu1qVjPI/eRG3VSkFmqbO2THQfOjZ8oOSSNOd9XLf1KzwwiaG7DA5daTvezT/dIZljOIbaN
EfKYpDi46uTcF1XX9dDudB+swsluxLYetMb9I6RxdfJqDu1fPI3ASNg0X9xmaJCuNKPPPaTuuz6z
jKfEC9mi0gtBP/cR1Q0gAgAS6O+BCHLQEfebo/Y81AZbQDJUHzLqTBtA2eOt2LTMsDf9jCYPCK6n
2Iic36hFoYKwbf3AfQkMnpIjXf2uKsp0ovN0PpkKSJOND3dyNC2piUoZeBBMvipNlH4b1JCGddqB
lsZllwR4eKIrvYcAzbC3yejWe5seeiuMKEgGWXSvlmN+G80534dSVXaVMyPNGnr+y+QML4EdnMFG
Bwj6xAoJlqQ7+lpdPJNPA5KsVDk4thbYuM1TE5Da+pNdTPF5JK9BKqStPyEG7D54ifmRz4/9cZ5A
8wAH/wMh7ixsMSsUrGIXt6sQ/NwLQFwccdX4D235QwZ2GKr7whmSnePU81MCj9LG0NoRZIIxP11s
sH0c9dSl92IJEQe7BThSFDhgsJRDnGxVK+cBeCFQGz2nuu+69PUsNcpkD22kBSfU0LTUYYm5nHIn
4nOVqv0Bynx4Ey0oJ1H+K4+Z5vlnOfAx8G47kFYG3CJnq7b5Acji57ZCgUctuC3yBOs8a/MIOQrv
zK1VW86z2FoXIfikmW+K2NVhIwLZ1SGupvkjbHAouIMxmR6oOhlP6jRZW8MPg+eQV32cnClFi3Kg
HBDMoNGmJYXwSAfrrrdUk59pOje9UgeLE5vfekB957D/ORkFhdZuKg+eS+IWcUTn1PgNz2LLmZZA
n3MxylgOrfNAlReVty5q96RNKVGUICEHJf3mJ2imIiawMKIo7Wfu99q2jf3gA70oqJPFtf9oq3wo
ouQ7mysK8F1N835n8dOyDOUweDpdtZZHdgBcGy59dOxTPuyUIdWfjOYlMhuAjaoN9YrPGwwlAszJ
qlentz5SieA3NCXaljP5ADOxUtRkFeNZDlUIJJCnre6gBeqrrW67joKNXt2OaW1e4gZNe6CgZ98n
heUdSriHd52jmac2ItPiwWH9UQvt5mVoho0KCS7aWv3eS1TleXlQ97tG+2LQsXpPgsC/DK0yy7bx
NKCRrJcx8tM9Chgl9P9HKJhSarHFD9ePC5QDhuHEdy1ix2yOzxZMGtvJS+ej5fnuXVIrn0Pkml8G
EJJmVzcfg2mqPxZ0I5VGqz2UgVJ/9IzB2vZwVHOHZYgKi3/UelIzfus/WAVNVUC3fGTn7Z/aPMdf
giyubyM1pCLkBckXG7TM3hya6Ea8ICLg7gzNku4VvMhMwHKbKB9U11Rf+P2gjQXz6PTgFsPC3ths
NO8cZaZhsLeMG8to0h0sIjaIqaSBsInuMXDg9qeMVAL6Fa66I6+Pd1K1Y1nw864kjkWKJYS/kzbR
vczVvT44llrZ7S9zO5rO+LUnz7cE84TXHIqZznjxJj25P3Oaq8uQNi1+sKYRocQlOB9S6pujCZ3h
cl0VzbF93ZEYu8wdRx8Z8kI9SrDRtwgKh65/8aZ208FvkVWLvjFzo4HCW09JSP6EZEZwjworWp+e
eWM5Xv/YQ31/yKK5vHeTO7pPoo9Ks+01dfioaE7/MavHz6CovHOBat8NivV07hvj8Ni18JUhRAm8
SInsi63VvlczvIIXUw9ZwYNJsdlXS3huY3bMNJqHJ3dwh0dZI6+jFM6TPDq6+bjNHGQ+ozBydrRP
p3dBAPAb1NuPnOTU97IMkYMoDOsx8634BgHAU9vO2VNnJZ86NQm+gEfWT+hawHjtjcGXOmnbA7n2
6SBemgcQw0Yn+CRe5HI/ZE3RPwWRa3zuvjdVFtzoYaHuygFlwziz610DbvXYxBQ50bSABskrUQfZ
x5bzx2m6nJpaVunbdwHvTs0M9c5kIn0QWC8+IMzPNn8eBVnaeNEU/mzwaXv20+IkI8UazMc4mF5k
hD4kFKj58ENGNX808O0I6c+xCj/PNdxB7kiNTlaN29lAMHmRqbcV43Hy1deDqdw6yhA8rmYe+MtT
6gefJGi1pyZq8uFEpfjKUQSxuql80AJrsISQj2CvA4/Z8HY5v2fDaNWa9gk8/CEa2umbO9s+Iq80
NU9arp5VnXQXvdM7F64X8O91uI0WeTY5VIsoipylhoWSO3VXSIlgARGb9naWFpm3H3sAJVcOCRbv
0CnBOy9gH+RX7KEhK0Hu9bJq06BB2sw07nWAikmwLAJ00IW9HmIeFU5IgOUnOVsda9zquIr7FyHr
8jMN8clG1l/nyXCNWa/0L0Kullrn/u2r/Nurra9gDblavgmWxrwr99WV1mXWF3O1zBryv70ff7vM
P19Jpsmr1PoJ0fgweln/BLGvw7+9xN+GrI6rN+J/X2r9M66WWt+w/+lqV6/gf5r7z+/L3y71z68U
eoeap0Oj2EIQwqNdtHwN5fAP43cuSlHMykXrcpl6GXfmIlW5ji8T3k37yyuIUZa6rPLf4terykw5
qNSd5/3qeb/Sf1vvv12fzQxb78Fc9DHXK15WvX4f3lv/X697ueL7v0Su3oKBsKqhP6x/7fqqrmzr
8PqF/u0Ucbx76esS4kmXf/mVTRz/wvYvQv73peip73YTCj8bM56ah24MnX1NR/xWhmG/UAaYeUPn
Dl56tKytWrn+TnGbQj+mDaJ+Te3xRLm4JXCcAnriaF65B6Ren/QCzaaduIN+b5qpd6bnFwSdmPrZ
S+8qj6fAUi/1oz4Zzs6kqLQF97elzEDr5SLXdhFzE103kXQDswelp5xa45wo21XoTXdeJ66mVQrO
940YStwm/e5HjXJrwg+8zbMsOVKTIh+lZsULXZk3ZpW3D5At5S8K2Zd7y2ufxCdRFd/cg2fX4w5Y
eP4iYXqClFhIsuUkIbqv8oiU82jKqhKQlgU9XGZMs+ByEXH8y6vrbv/kWLpPEvUvruxNMC/p/q9B
bpCBy93hPNOJNW1suD/OMkZsMtyiXvzqXh3mW4htKoQUIyHF8DpN5spB4ry3VawqCQ+FCXhXK0G0
GHVMFUBO5UCWEJLSdfwuKHHdM92X0/HdHDpP/wh/Z4VcMXW3o6EO0PTB4Y/0m/3Qa5HzIGcp2hV9
n3fnKzsPRNGO51M+Q1cTxja875MAtoY/1pAIOZRsb2GBsvvjapOzMHX6G2CQv13ZZZGyce/qcrZP
4hSTkw6HTJ2G24p+e3omqRMi5GTxFjnb3K69i12cYpez9UB7nX0nw1lI7+TUpZji1/HrXJnWmJG/
i4y6RfMsGw+0APTbKJ51bwO/XvO0qTSSJIgaKXxqaaEmbWePh9gr2qchUNunWiudk9O7H8W02qHf
+mhlrcteg1A5ZLQjH2wz6LfTMlNsl2vISqtRruM6wXS5jjjUcv6aFXVzFJiunMED9fyK172C7kLC
56EVLljey7lgdgW9Cy0s3Q7tzoOXM6SGe1Jbw0ghwV5Eh5VKsTn3FVSL35+3mlGrWwn327of71oN
7fGg6bNdExuv2OlE6TyX7Abo6PVglA1knWTzxfQu5Bp5Lf4gdgFdvws1FH+Q6QLEhr5gE8Hzj3Aa
OWvTACjdpK59Fy5NEShEqr9kBexAi5LGGhHamgZp8JBt9durpp8ko/n8IEZnUQsF/2qRANkVb71B
cBrd5XZA5WjJAPJNeYmookJcCS2eHGDvztCVa/sLaV4pfNJLXEs17BJHq8Wwh/WkgTqubJ4XhgLE
0et4F8ILHm7pFMxpB8ni3eB79XM5TPWz2LTF1gHqRnKIHO1BxuK+WmdU48em84Pb3kYsvlet/h4Z
awWxhWUcQ1l+5+oPRVeM+e7iIPlEP8DodL+GiNtQuNd7+JeDcreu0OXx61pXtnBZz9cfrsy2GilH
RR+fuzeV0He/K68qorU/b8khaO9+YS4/O5QA7y4xMn438/IjM/iRug1oetqC8IMfV6FimqXRlwFc
2DFfxObkkL6dTSIqt47F3Q/JZcaVXYbsoPsjnf9fm6Fz5w2JT1BTHiDmzIyU83rI/eZ1iAL5pqNN
5F6cYr/M7UHjbIO5nvfrNLLq/q4vK217Ybs1ARwCgxogAzSNKKIJWKv2itN8M6YuC05t7gz3eZyz
MY2a6jae0+o2QSRdfRkscgfq6OZbiamXwEQQCZNHZ3RH1Y085IOY3FAvtjyMDtCDNJqabT3dhq94
dOYbfua0R8Cs+qOcZeiA6nPUnVe7jnTbfaZbcBcR6qk01W60sbSODi8biB/G9UBaj7+Eru9dpHhL
ZWBxR6YHVeXb1cTWLJccC4WSDFdbX0BY581935iXq72z52lFdwy6eMOs385pVMHxge6O12UQVSq+
/VNHziPssuFXt82HbQ2o/8l/i40MZ76KHZyvNZdJK/iUA40SQNdAjpZ6DemkPLgx4GsaLu7KjshI
0unwaisAVhVjhcLOMuMyWdYZwiWpV4Xuplk8NTxm2k5WtMfwRkKupyxrA62NYH1nhngLq9qluuOM
9iM96/nebSAa5l9n/7RDcCJaUn0P7RheD6tJH6s6QfsXMcODBc7lo8QKXcufY9V+tijT0Pqg6LWy
cTR+kgQz0KD+ARgmYbi0EasGvGriFbSBeB2XRgfxytyiow6peobp1VufdbYmdfJNvehJka8nA1/R
P7UOxVstSlTizQpUZWqThqZGg+XX6zamnzaPEJWA4FnOVsdqCxcvHRza0Y5BK0icHAbYmC8OsBs/
Zyp88zBQRF0nyCWuVpJLTLCdwAjNwhK8XjtdXhTdV825oq3JcMxyb0+040X2GH8DB4UcjPot4A2g
WBhBNTx02rfK0miyKqcPUzGAz1OSlEp4oH1zctWh+Kn65yCdVQQQ+cAu02XVvM3r25F8779b1R91
uDEUBX0fHh5vrcG1jprfg8ymP2sDf1h/H+lR8CUs59ugItvfuvH8saiK7bgQo4GfKx70DtmoYIkC
tMizs40giXi9RK/4U1hSvLIkqLzhXryRqb5bMp9yCsWs4bbFT0oKKRUGr6CD3uleVAjHbzs3tA+I
XdmflTl6kN/hNSKl8fO2jBzrEDYWpMsm7FTDpp6t6ijPyXMcGXemk2+vnpUBVfIEPquqcWfFr95X
m3iipn7nmUZ+fjaXR3UKPjdG0XxIFvlGI01h0TGbU6sOyvDwNqQoGpzlMOfOLeDo8mwr6NmxUHHT
aG70IgePBo8yoRdPRnBb6OfKbO+M3kQtJJuy8Zh1Q89Nlgkz3/8XJ0vb7aK/dSygokNRpFVPZds5
ZwmZdH94sN35uE7Q7Tm54Q4Kql4m+GphbVvo0y8xl+vOyWNZFOFlEQN6x8dwovApr8KhDR/Zdt/a
SKwc6JpOd/Q2DQdzWX5W3HI7oorwQUl3aoyeUNE1w4cpqPVtNCB8K7aRjtt7uqJ+egvfq5iqwoQq
KFPPzmIa6E4/JLXNU+QyLNn0vRjWV/FJuBmDI/UyIDut6punKfO/wR0y3HlBMNxN/kgXupzKgdu7
oqBr8RZwHVW9eSRGhn7RBtVGxlCdRXvdmvvLmmtMVsSTv11ny7pWPb2+jssSMi4z56M61MHxKsRu
VH5RA+9TaNUoCnWeeXJ7JaJ3cFY5lcM6Fr9EituBKus1Usb2GnlxSSgFiWmrBfCMSJCsIWfrJdEm
UIztX15NItmjhrAO0pmo6s346EAwuItHLdnLsPdCbL0xPvbu7GwGOCgOVw5/SH+G1Ftur+3FeArL
TLur8zq1kVNhkdH9oE/l8BDoQUtzUuYcPHaWz5Da1xu/nodbGcoh6dwX1ezjexlVcaw9d9a4y1Gb
eSyWkWcGwTPAzHVKBQvHueusG39q5mjrdS0sA172XQP+HW3heJn5iuiQ/cn05cKjGQ6HJsroU6rq
Le09w3PtqOEHgAD0Vfof5GDEdksHkeWf0sXmNjSqzrOCuMsypFrfPeaBfqpM73WC3tPCYCE0KCag
aNnemXtoY5d4em/z+75wfl/jgQbS3mWjbrcEVH01bYM+nG5kOLdlRzOaHW1lqLip8ZKXn7Mkfb0a
rEgV6UvbuTXSNqHrpjBI2riLbhlcojF/WRzsoFgvzmKLCosm4nVs3hoA5eDqJ8BfJkmUDOVgRHZM
H00R7K4c6xDtFvMQWjY9gp8NzUUnZzICpFJcik0jPPYWjY+7dmjmA1V4qOvdKHxWI3cTT2X2H16Z
ayLJI7Gp4QYfZD7g/uv5EhFCTnuJWK/wdn1xrmvQFIysCE3oHlT/ByuEwyupkdDb2IB3zq7S7kFm
BBAJWMOPuo2DU7z0WG8kurMjZzuFxvgkhxbW1HPpN9Dat9NTbgPyyGI/O8prgmIaSQarvr+MXMpo
jWKNm0TejjevvLrsL7wpKbF3c7tl7rC8dbmaWDfUqgMQTinQm6SsT7QLxi8jDbAvY7hNo6Xgv1gK
NfZO9pj/Lq5LUO13+7Ryo/06JxiKdDP1wes64oDM+P/jOuu1x//+erp+VreGBUNZlVrGfdHoxz7W
rdvWN3jeSvveuJ8qluHRKzXuU9uITyMQYGQhjXsxDeK9xEh4BShnr7UeWJJlikTK2jJURtQjdlUA
4VObVNNejOK+XFHCR0BIe8BX9SZyo+T1Ll1O9PlsStOYbtDE2COVFplbkhrmKaoyi9Zt7vltwE8e
EhOMPbm/i59czuTuy6ptb16fa/wxuiXLpzzwBQke3S51D2PRIpv3ZlMXB2JpIHNq/WLPYd5BLHkJ
QcH8a69b5a3MF5NM0Pj47PikQIuyzBfH0Gfuva1PyiHORvAcQ3lPr0R1P2tWef9XQ3FIyASrtV3P
QGv/e6yslEbBd8eGEa22P5SKoWzlzKRp5XKWL7YyVVCKe/P+cxx6sApdwSQz3XR/xY0lQ502XiWP
aJhdnuPEJIc67IN3MtwprQWpb0DblgVnzQkAn1FfNs2MHufRNGhgjj8Yi9nPuuQ0sZfeytCqgN7D
kaTQwDwXX3SNJDxZIAhHl2Ce6C9rzDzTPMVO+CEArPSFQ8LX1uQ5BoULOytT9ViUzkvj26hJrkN4
52/7AEKTo9J4F28AWdlzbJvWPRTh49MMTYo1Gd0dJGjTk29yaCIFFuwq0ndOX3LzGmM7uZ/d1wky
Sw6ukV6mykjmj1YS7x1aaXalW6XkOrvpWGiR8VwCtNp3JXky07KQllxsvmK227Kwm0uIOCYW2MDM
lp9KffqtCyztRGrYeIbU9KTGoXrWutaNtsWXCazYc7u4pq5Vzpo93rSG40UIaWfTKVH03y+RJmAt
utPNYivXXF9MGsD1HdPpUtLDfif2tPXabYXEx/Gy1PpixC0vMHbSywtZlyu+aF7i3OaxHkCYwMbO
WPaTbqT0N7T6g9tS2NJvVqM2zfTdyn5Rwun5JhLS+kvMusTqWG3rMqj9xJuZ7yla9+NnUmhfAFQq
H9tiso5FZ5Y3bVanH5UZzjIaH3/8OWCMELyoA9IyQgU0qeBkDIi8hAxQDW1jZ1fZ+6G5DCVYvBK8
DsV7NbewaU9v6bHeDp1lnLOEfqDRd7/S36r5p0CDLh0QDyxfdalMpGli80xu1zhLdDO2u6Q2hrui
/T0tLPMUQvF0B5KUf1WlIGoIMrSoIRHDio75eEdKSLzTEiJncqgbQFIXz/XYjlrjZPc/kDSzwUUv
cbKcjEkidUChq1M8BdC1B0mfAYPmYMxaqNyMFQn7md+RbW9Vuft7mprZHd3AJanPKMvuGjqitonj
a1uZ1Lipt4+6LuLZKncU84xWM6j1YQIBuCikL0NYo6ZHL/RRMUbY6uK11L5+npEGOAPA+8Kus/ja
ZfG80YrI/9J1tCNpfTF98avI2nhtk3/xHWQHiyLwUFFolI1igdntDBBNlA28k4Y67QWnbcaxfxlq
QvUAW8274eoVXN2/nZumQbR1Brbk7YL+NDraY4w60nhW8JyzvbCdUD6ji32iZng3BNVebCMtl/Pu
4l6mZH2h7etlBRNA197T9Hrv1kp5A32Ku0+A7X7Tk/hzA8TgWe0r/XHIqnQj9jzrzV2m0kbuLU29
wJ95NNO++nPVnngDGpRKsuQb6LZm0wSe/0Av4PxSKu2z2AM9qw6pb1okxrhI1LSHzqSdqIVn80v0
ixHG489hDpAr4Lb23JftfIP6SXWjmlnwwnaQHno7t39Gv+gt/CcSCb3Z9GzH0MK8PlnDNwnyCU3H
HRQWKRioN/l5MQI1SPfT5KRnuvGcx7xSlK0SWPyavZ0FOalSsUVvZ6v3chaPxbnLIceKAvs55On1
ls+i8SAHQOzmgxX7qDaiHLi5cshwiv3nsszcW4ldI+B5JxNm0XPap8EL5H75B61O472v0vZfNADH
YqUst1bvpD/aMd7O5jT+EqAutp/r5H1Es5RI/jFCeKLSONpmUYiqbqAA+Mih2jzCbpPxLVLU8NEX
neXQc3aWCifYRUQ5lM2Js2ouB+AblMi68+AM7Xbe4hCvl7p8adL6PCllDShk2dO8m7asTQ14vGvq
c7vosuo9CV+j8sqXicbE28FV9MM4l8pnMliXCAPQzyabIB6yYyBROfVhbeFbRwX8O6Vn7Q5m3fYF
HsXpAe7zGyPnZW/VYioO1qQPO4mVg6Gm36Gw0+5kVHXRDKayv4HPvXlic7nt55qypI+Ym6iqtg15
uMIgOzI37fTJ0fOdQKChR2U7jJzKTlDOru5oG9e21TMAxW0aar3yIfKnaQ/rfmGDlIEWVw6hraon
xVoO9Jpn3EU4pbfW1IEUdL9m3BupFCweCV8w7X93mgeIQNbAYcG9VtP4HC33a8i+LGo4qcW2HuBC
/tvst/lhlfSc6btF3a9CK3BybsR+rfopIXlsjHfpFJqbGRaOnQSKY11KzoKkOcZvS12FJe6j4mlZ
Ex2hXNHjXZtZu7a18yerTNlomkl8rPU23TV6xE5TTQHOdyo6o2b961Bm3kHv1RkpAsSMRehYbK3X
z9tRGZtncfytTV3mgvADmrrGyJS0boZtN43aTgqPK0H0pWz5ro4Zol508Ifhk1QtL+4Ld/R/nl/K
m6aBJN2Fc7orOvvQF90nN9pBfrmx9DE9D1Pfh/tEAerp5P8xTBaUcT6QoUv79iijt9CWx83Hejm8
2WVFGYldIt7ixW4uAklv8XJJCfV+sSsImMqFtVoORenb+6av581qk7OFP/OsFx40thJjufASgtd/
nde6A6AgiRySKjiPQ+Lsiyp5H7Ou2EK8dqQa9RO9BPtUVdbD5f2QIaxXwKJ5A9a/iCrbJUxMbu5Q
BXibehmK58pGxve7H9TVRtMHdd+03NmEXaBsjJ801PePAa3F9LBqG+EgaIIquzdNeEIlSiY5QQ/7
wkJl/p+T2iY5v5ZKtEhDFtrMgbuVyYSGFDLlm6S0x7OMA+RxDv1EKVFsyhLzPhDU9Z67lXOZLW5y
whqVRfJv9F4bEA/Fv5lU3m6VfDKe5DC3vbNzhibYr7YaeB0lRDXYZLlqsi1G13tYhMPkQLYavtWa
nHc++jA4LsJhoZ0YiLL/IgHvzF2vHaCzzbZiW9cgJ0ffU+M4lzXEYeead9YDHjWXS3Vv16MLKD3M
szlcO3jm+EHptb9dF688vgal2fHh8/QbGJSghFlEWyE1rJ8NvQBn7ZiPTY5kOeKQ9fMSICYJkEPs
vDdJ6DKRZmXrMvHPa63L/3mtqWi/elGsnVw93Di29SoxGWsF8uia373q2rQFpEj67Jm3nZq2L32f
eU99Fi45KrRkhgB9VV8l+jImcUUtPtdeox3gOE8FW5nr6PV6MkNd1hfbZI7e08j6MupK7UuUhV/G
JHKex4HHvSoxwlsZCnTHm507UGjNWTA8WewFz7F2JwMJCmGmB8tofowW3I/YifaPSU/XVG0BBtt2
SOfttIZvjsyQGBDIr5dal1ou5ZDERXabF6O1Rfjs1+D8ljVUkFf3A5fJvKWypfr5IVj021P69J/C
rH+o53S6E5McSlidjohi65A5EkbmES75mDjVonkgUZzqVI1m7KAkjOz2jWwlEvmJk1M5wOHo71pN
0zayTRGbbEvkbLWtM65ssoBJ1W+jukW3DwGA0jIEX9g70jDAos5traZ3Fzox4K6vhGHFVO8tS4ci
s0dc8KCAnzzUS4F0TsrsAMwgOVRLNXX1ToH+Y9TooKGkF23BKTn7qzZ5GYq3pOR48a5t8tJOT5U2
vMy9clyWWrzJzCcZbUOyW6CI0DT6PJcwdfkajP5ur1mf/U7/BUGm/FGcXatvIMnTP1ZZ7b1MengU
c5ghxGcM4HBHPbI/j4Xa3OZqmezEawWNsg+8mDracgEf7ePLBS5Ljs7VBSgmvrtA5DbuASpTul6B
ubT3VphsGZJ2kSFa97C4afo2TfoTBJ7ufedP0a6xoujXCiDHrMN/ihCceRj0wobUokg+jUr9LAE0
UDqQXQTG4zoTecDw10pjE+z55td0zqwD4i58rCxY69Mxgx9m6Vnpl2aX9SC2HOEV6G3z42r3ono4
VDRKkudCHOxqqgwVaaZc5oLTRS/qbeHpJY74MFldUJebbtGnkINddCSq5LSOacFql8PqFts0B+Fu
HkgEieN6ics6ZU2hmCz0ztBreBTfDkPXN6e+pHXpzRTQjXRvjBDt7f44BXLYz827mKKNxmPSer/2
wVg8wJWsn2vlIAOooZF5tnkcv9ir7Ch2schZu8wZkkY/82yzmgMEJeG0o8j6p0Xfrbfa/7RogCBW
nzeR62x1kFPLnkI2IJbv2sdxTH4R03q42n8AFP6K6Bf9tMtM+sv0QxSPZIuX4RrrLKtVYfTLZQck
3st+pq+GHQ1N7l1sZBUpnbz+0KQA+FRlBoySVQ48wpXzcbJBpkNY8zsSdu4njfsnOTzNv5/jur7T
DRoh0S8yPvCeD5tQadWfSvsoOl/LHKvSX+f4muLfN0GENHdSTHttmLZTVrArJqP9S8v9edND4vJY
Nz10HmrA7ivM5l8aB+4H+CKnbdrA5egMU7GjohI/0no83trupBx1pymeXc2r2PmAwzI86JYX8rAp
Gp7GvtG/Xk3S2lqBbdUsntsa3gN30p1bc/CmDNUJHiDBB9XOIbFy43NSjw/p5KY/EiMBScnT2wv8
mjUYUyJCRTU+10P/IPmzv4p4W+NvIwCxudscFPDO7ZJP8FJkT9Lo0O1VqluframpAYCFH6WhoghV
+zTCsXVpc8hKg1ZP1DAOxgh7VQff7rE08n5bFCZq20snRJxHl0VlfruTRSe6JWVR6aEA2OlcFu20
qdvHiJbQWsxjiuoMT4Fa5fdoG7ADQZzsMhSReuGN1TCRO4FhZXncEftiqmM1v5cl3tYRE4KeWydW
NN5m6Pttmh4BXkHyEdzPtp48NouQXheG+Y8upGOq9bxfpln1dykbrUuE1ar9JqRJx6PT7mA3MQCq
t3wqdADNY1GmGg5k5CbJn65GCx5sZC4Vti4ym6JNtdHhfFh+kAN7V4wz6bUpyx6zEi5R0TXvqnik
oeo/HbWtsJdYHAEZtcuMpPf4FC+OIC7Ne92Ah/g8kqrKikZtPrzmdwbDyQ4jBWrRu9v5/aR+b5Mv
KIVmP8j0qdvIm+YHjf6mewDsUIS9BuR9tK9ThX4+JXaPU9sdLLV17uzJt5wd6ZLkkEOkSJcRGvPi
jhTduYv4e6AfQq8yBXp3m+qA2OUvo816b9D9/6UbYfpY7XDj7M00Cb/8Rby92PXIK+hsbOAiK6D3
SJOab+mSk5Sx6gb1hrKxhaAduQuv1MaNaWctkrGV8aWh8lK3JCFJDjyEdVduhGUTnhUorRT4DmVo
2uY/T6o0k+a8fDqTpCqgv10OCjyVtBein9HOf9gWR4xMGYowA21Pqr2fYDcuNbe6j5tpeg6XQz5a
+6YsYHdfRnKg4d+MGh46F4uXdepjR61YRlA6wsdBZx+SyMHdaorHOrsbevWbmORgd15x66p6e5nZ
RHV4m9fWb0j0dHdwfyJj1I1Jjzho0W0hQreoMQ0l+fbFKB6JlLNLuIzNIPstT1WVfplkvGfLpO2r
uR820mupDaBveC7HI2OJkTM5wJIGb0Fyv5qh76WBs+y61wl1g8R2NauPie4gZaS0nsM9WdF557ra
309V4O7ixJg+Nn1IHtXynnWVXq5wLGEPtTXlTpzzoKoAKhFaF68L/dMNotX+VrwuPzVne3K+gyye
PlpwQX9ADqCo67rbFrXyWA1wi0lkYYHOrqZcvZV19JqvTmMN0168etMNJw28K2yYvCL6OOKnWC9P
sqxE0AkJYZ9SvcgoyiGiZMtZ3ctq5Kw6SOyrCRotG71REz08S+vZhs2h/skHzErBI4ImCiXSm4EP
8q0Bje4ZVDa35jooP1aQY2zUAWW2gjfNJ+ETIBfU7NQgHm+6IKfhYsmpsp3WtlEUVrDiMcz0IjRQ
uDeTMz9K8LWUJmAbxXR2cRtr29TP/hQYOogA+FV2UPMKFeClBKcsJTh/Kc2l5IC8fmwfxCROu4HA
RvXM4SAR4rA7iJxkvtjWRTSro0c36x7ErjbKgCQNmlng9bX7uqvymzL0n/1ZMaH+EkqrINMhstLg
SJ39+EfGbznkKosnbDxO0YJJDjbawRsxwt1MuJxeQqGuzPddR1kKeeqd530Ji3Z6XFMAk2ICC/Aj
5UYSB+KIGnNECLupd9xgjf9j7cqW5NSV7RcRARLja41dYw/Vk/uFsL1txDwIEPD1dylpd7W9fe6J
G3FfCJRKiepqCqTMlWvdUUfGJHLepfUCgoxs75VlgQdfwLZ23gXnqoWuQe7EEFQIp2lpNl7y0iq/
XHhTHn6t/fqsFALyi2F6q7Dhw7datqgg6esfqZ0/Oyot3joD/1rUL49P2A/kK1Fk8r7rSwQEbMc6
+WKYbsbI6/a1GSio8rJ/Xbkc7M9XdvSVDVGdq7FEnKXM3pC0/3zlvkufkyo3l0lh97dTXGxAYgY2
7sk2tnY5Gl+5wn0edCkDGXbjr0HxHxxR89/vkUeHqKBKzLsUhGZLT9bVqyO7Fw3axvifoDZCpnNK
vxqWYb5EvZeuGH70d1EWGlvUbyf7OE3kaWiTae0EU/noiRCE0cK2vkFI4/1jWPgYRhhF3zqOIOAf
H2Ocgn99jNj2y98+RoOFzYljnbzsBvyeawX5CiQh8kdQwZb3vMVjRbfswMQBWL7CG4szmbDakqtA
8m5LTRouJmCVqNnyYR6Oum5PLvVQFAagxhykyN5kx6ueC+cSllZ+j60WgAmtc4GegHPpIx2EgQjS
gWxNFGnUr+a6AsnxBQij/N4N34dDEgz5xNhBNMHuzGPX2u8Hqc9SwN9dowe6VLfcuJ8QW8k4Aqe6
B+Q8UO2xzJ0JlsoV6TrYFqILSIFMR7DBQlPP/E5mqItCKkZ7kU4NeRXTOB6r2rzHuiVcxlUFPsxR
2c2x1wwqdGBt32N9DDLoGPSPu2sHpBHgbX54j0OzLtvwBnKd3ZIjfraj5F2WgvsKDBM+yFCBs6Ze
cF4HO0r85WyCHK8Pelk3DNczcGBSQizCUPnbMrYaviK9d0sboangb0nYncTi6Yx6GVjcFq3urVtg
ZzrVQnUdJGG3k+CPjFhqdWt0zUeisKU+3br2aU/zw/P3cRAYnj0r3nAUkgEWFipnXKctOJRoCTiv
Bsk4xBV0QvRikVLldJi97Zajyhep+eshGI1xPVZY/Srh3iS2wQFSiMc3ALtWVRakL2PcVCj1g524
adM4AJNFnc12f9QMY344vmn71d9i9g8s3xSeYYi9DJqxnQ5tylAtoroY4TbYrr2R9su9dgLYgXaL
RZaLc2ThxdW2CpUWoze8BkEYrQaesz1ld7zybppG+fKHl/ISnVvcZ9jB3xv4p3XcReLCjz175RcC
CU4tzKq4HO7rEf9SSmv0DHs2Sq8N3PDuM9vkF7DsrA28b6CZ4nRHI8N+jZRqWGZhOccEioi0jg1k
XwpA04U8UG+bOfsRtBUPUSRsmoPMPaRFjyLHHDQlRxwMeKQ0X+SiTKFg1YlLNdY16HcAVKp5LC4l
iPtB1uIvpwHss8ua99A0DENvU9vue2+KbTUNJdPfxmsP6vRQYLd2oEmD2oHGayv9p8iZwNwr7fqI
P0XOnOWmI5oj9U46M069yI7DWYDf/NpLvyZqCo99Hvs3Z/qt4amWHtWhiL1hWbiB8WhE47/OxoG9
29TH2R9+RgIt90E2w1YWKT+IwQfpjr5pgYN4GKthvDh9yw9VN2ZQNcTN2YDum2P38slON3P4y18l
4AKd+lK55rpyPQSIQGJymKRgh5G17gqS8HxBtmvH35qIJbB6QeOu3byY3FUroJD9R4el58/wxl21
PofEl2GJWzrkZfaI+lUPiMdfJjoDr1uwBKd8ti5JL5OMVSJBm+L6oED73TsWALtn7rermY9RfL1C
7pXvV/AcYLc0a1ywZJHI1jTi6uwa+SVS+c4wwLKJ6qVkUedDsmmh8gktOZ/t2smsz6bO9BoiDw5m
B4iBzvTiTSsfJGJOkFmooduqPagjl/bOQg3ZPAjlxd1KQtxstKbwDDnSdmFkQfWlrZCOdFguDnnY
Vy/QI5vtzQiVIggS2es6beovFdaqllWWD7wIwVaUj0Aaa3uvh6MCKroOryG5eonc7hkiF+UK2nvp
RZkIt9AZ2ZS2jdpGZ/8/fkaJ8EJhgrp8GIS1DPgEun39RHO2Uz+2rzYT42E0gVkma5rl1nJQeKJU
gkO/Yt1NIMEOIMJjgCBv08jE2pLQxeTxs2OV5kOaD+ldLNk/ZCYvP/bNbWHb46v2MgNvy3PgYUrD
vmCtWRwsBw8B5OOdC9lKIVYDihzvucOdSwKh5pUH1PWWPGiAPSLcqQVgL2TTA3oX7K1zHMBnUQwQ
X7oGa7d4AVy62YV9w9ZCh7482J3W+WwvsS160/5/s6spg/psHS7EILpzWih/k7K+XJeFyJ9AWchv
oEsZLEXY5k9KNCha9iJvYQRoJlOIoEQFekxytjj4fPpcnakzrZLpIQUJWYSlk4LO1iqPSvbIOhXf
K69VN33q+ibCcG67r/CyzBbKisKdzbeWI2X/D3UYJeiuDjkb2v3sDtk+6M1AhAroqRosLFM1nO24
7F7alTvY6sU0ZAvBqSFbUDOqOs0waUAGVvdClbSCuAJKWaiZD1Awixx1QWY6uPc790RmfLtgKIoA
cq/SBlP6UEHLIQRzQ72eNb6F9thu0gz7u+vrFtGRbFzEiJBAC+DTa5jetteXbzisdVHvJwfqE6TA
gs4JMi/zu5oGMsSgY5AhHW2wu2MPaalNr7NseTe0D/EUbtpORLdk6kwfesei+Yf6yHQddLX9Pqgd
pvpgdeof8v+/Doo7oMXA9oCP1kkfcVJvuA2SCFCPSipefxub6GAkWG1eirAtH4s0/GnpVVftNfHC
x2LyBDpBPjfd35vUe3VGxEqerk2VouLMyqJ6FRi70NaVxQP3pzu0Iqoz7v/a4l5RLFTm1g+AhLCl
kwt27zNr3EBWujmCCK7fKwmxnMDz5S3iy3xlADDxNNUQ0hjLuvnm12InLeBtFyXg3OAngFBozr9B
eUe8usxjyxTptnnK3tC0j17xPqWaAFjqlPM+JUrKjxHu3biV6tUoWQ9qRpyNqMFbQOdAvRYS16Qz
pW1/9Sv5BJrYAISly6HNxYa0wUKEVU6uB4qLGsTJa2o2XQOhcChyklIYaYZVOfNOH3aSFnMRwMDL
OE2wFjz5BWSDFzixQ7x/FpDqmE8+d/0vPiYAP/t+ivkm6ni3EpMX7uIgGF89yFl3qqyepVUmpwwM
0YsBuh6v5BbHqbEDRzB0Nm1vUbE+uElSFm4FihVXKEy217Gq8L+usqlb8TKD7ge1x9buQCti2+sB
okLQBXWnNTe9LbBM/4TOGO2Itx6gq/aWzj7sVxPZJ8ea/YninkyOBowMsOOtGu3ITibq/K/2P+bH
Pf7p8/w+P33OgBAdH3Mr5mwCVLVtLMO1cUP+OvQgsh1Zd9sVKXjfa+UjdVEk3xruheka2HbEf5oO
JCN6wOzDpwRCL4kHVZgET+l/T3W1fEw3D09A6esOORTCtRqCXTr6LpLVMrD8bEM20k7owHx6Vpm5
4D0DLzZepdyOrB1So+aMG1N+Zi8c6XcnDyzzT3HN31/ASfXuNsPItFvQlt0JrCHuU/rLbWqHf832
uxsNL8MI/2IXdz+fsDGGAtNtWznQpOe1dx/L2L4H2lOhfhg3emkesxbMFuQpbd7euC73wZXIsCnR
/s0Ug+pQNOC6JZ/RcNxFI4GmY8ixzD76CmBfdj5dwVzN7pkKpyNoI+7Im6YdAjy3+JwcMuWwHzyg
VuzQyG8y6GA+mxVSEqEXRidqgupv2+RtfDGgSHfJR74adY1rmnGGqidZLqg5TRa/ARmzOfdmgwAQ
ZiiKG+qlKQUEN07U1FOOGTj5aMoC9DpZF7UnJwpBi2IECFaIJaO4iT7IJgdMHHJwR4qldFE1QRMv
jjbUtFKhDsyEZlFfi+IxQt7oYmdzKIUcmhqUz9fhUtbmMvC6tdVyqBRGSXA/1ChVY1ottFI9aCe8
FkDjrgf7w789lN8emgGv+j88gJxCWFynPP4yh4f9+2qIOfThsWbJ2RpIHIRUXG7jOGna/T4xNkSk
P9vmfpDqg2S/bsAC6xSGtXVqG1kJBlZT5MHqo0dNpEzmJiFsCFMjlDObrpiaj0GE1iGvDxO1yPVj
IEM5wlFEKKVOWHnbZekB8oPeBdBg7+Ix9owyruYEklgPkuW1v0Z8e1hTZ+sZwWlEyKrVnWQqiuxc
ehkDKy1Gp7GTrFFS32xouG9KCzvR5ts8Wg+ClMYW8P74jkym32NRBeLnLX2Cofe7g4Ae8IJ6aQ6G
HFxhsv6eTKoyUEGkvPSGPgLUteu9w1wTAJBfnwikP1D9Mh7I0po5VJ+mb2ES9zsKwEkQ5G6nuqvm
AJ6KeXvGi/aeOukmQzYWou+JuKcbTKQtyj5+Hy7zqloJl4G+uUj9XYz3ALC7/q4N6vzRYUnxmGOd
xId0uI1qjnvcYfbSYULeUCcQ0tMNB1HCkgZ8DMfzKgeJ6+itfbdMzpxfCDTB8BJaAdI7gX0HfPdp
jaRyo4b4G2hwv7od9H1ANBLscgE1Ri/LrDcMpH4aOFaGv3ISgGaKlWEmbOdoCL5l1OMN0uKWhl7I
e+SFnUVYNdnGB2uBggzSa5fGHGynGTIYmVaS0lIu2g5kLftk/90fOcMTCxrR7VC6PADCmgKpoCN/
f8QAKy+uljxGQuPa8SlY2FAk0FNg1SxiPMP7vgSXhgrvoeIV3rsWsixYHgfbHjK29+AIQMzfRemX
8oMjebAwse6G7us0Ok6yzALhavrwH6Gn3GTpaHbgRk9JvjQHTenUDTT79BXqniF420G9O+xR9KZ3
dnguuZDxi9odNRtmrgRYYZ9i7DywbPm3G70qegcK2kHe/tWt1rMRkPnDTe9j5tnIThc1OlteL0qz
dT0YlftUATgBYbJtO6XpAbpg2SG3DHs7AoVwK1QJGHtp+ZcuROi6Zk75hcXiSyxU9aNOoHeXeoNY
8AEQ6EaUP7qg/jIaoviS10UCaZzUu4wMP+bKENktBCrer1Jbw+eruHacrJEHa0B//FZz8501BkrT
6gDMFnHEfDJDG3KmlfmbjQZpCg4/siCxEfjrDLG3C0Riyr2DlA2EeRz7QrZIvrbK7h+UhddB4EB2
uJnAhXX1h/QVII3SxCq1sZr7+fDStxNES0v7zhkHd8/1YtUFdmNjpWOCNPYkb5FsH4B2/d04i8eT
kWvPZG3vB+n7/5SpeTTBcnI98VxrtgS/Tn7zKZNgfI7b+o3WyLRapoXy2ENsXobmjuwq8G8F94F9
yKYvXQTZgWt4l8LA2m4ziJ3bbrShyoNRPVcRlCogFWGtYuQZITmXTGceSnNJDk7wnLa1vRQFitUb
GWVLOZnRZood+2wAcTsfrICJYyDtdZ+HCG9RB7koyC0tC/zINmTrUf+3Mp04gjBdJ297BbqQ1kmH
TVlIfH91aSAAKcc9Fo3jK9hzPUhUOsa+003GNnUweC8VyGsOjg/1PqG1o6188padBIX/5BkFmLCq
H9XIjTd94qfV+4kFftxUQhDEsZBdLKzMeq79tl2JTtq3yoK2QNrE+R4JAzA6hFOwrhhUERIrLJZZ
BfKdSMvTFfqs84H2BpAHbdNC0i8ZTGv9n33IkQ5JArYTob2vk9GZyL8WRRtgu8WPtOXsSzHdMWM6
kgxZmrDxTvfRDpP6Goa7RW9OP/r+t3HgQwHL/WC/NZBlWID4SFwED/3N6ANjo0BjeGJJEK+7WlrP
pdF9zcsBauYxePCwqvsOume+GPQgg/0aBPDtcEJBTwJmTcN8noZhHgRZ1XlQUyKgBbiJEfbpIa4d
Y5lNKlki5pQeonAASTv1tGEyvp9S15SaCKA4+bTnAxJohS6rLA0UgscWhNehBRYfgxAMGkYumwfD
TqplWUnxNubq1nNQ67Xo1dde+u0PlEz9FL7jP3sZBw+zP9i3qWem0H2SYo9vtjqlI2drafvehSXy
JQ6j7aTzR3RQ5RgAWyNQN07tjCNdnDrD3qIM1Cefj27hi3FPrdaE4nw7BtOWIEHlAJ3yvkFEb0YI
afgQKFn+bpMuGChIlJqcyW/4GEuoI5qP/P7jfE6DNbqftkfwb6A8xfSM1TXC0tvmI1jSgbnRQZrC
BiiwdFxQlWl0tD7QoBDaTuurbUqCs2W81dh272M/qLBLNo0B32G0mpuDyt3bUeUJKnfjAOECECfF
+kAdYLILF9wpxPaTN1bLq2bM+tPV2fE0sXdaXT65Qcg9Xg9O3oAL/AUEMcFJlpXDFy3iAbuAhy8V
Y+F5lNi3rAC/37gcDGSzC2qupkUShwaeLmO+Ap4IogbX59PAsgpk1mt6MLVkt8fOPhdZm6+Udqae
MEMGbmFKAAQTOTv/8fCj2XPGLZAtoixdsx26mh4xYgXqMunUJOLDaxcZlZXYQPUBm6GHkAbeJz/R
W6VYkaMTWygP4pXHd8xWs22egY/VTQOZNlss8iqH3IRl2XdxOtU3Ttxmu4I74+0EIUhoxCX1lwFy
j54RGT98Vd+4JfPeWi8fljQod5P6RmUWmEeCbrzlmHIelJvuiZ4IdtHeIEbkzoNC4NrugmRcMyj0
LXJdqeDqSgU6VEO9RNAqOHFbWcDV6K09uDYE6K9QegBCxnc/7JrAXCKrGnhzhHwWH4PNMlZb6KNB
3hjpnFtghofbPFX1iblQqJcsdyG+AwoUM27GfRmY99RytYnOwFuS3XSuLk/QQ2kS6iiMKN2YFeB3
XtgU77MEWdauWIdIamz5YbwubGw0h5SBkPB6KeSW8GmAoLmh2YYxuQmTRJ4lSBXWvq/iNf2iSv2z
MuPiAiU3dqRWEwbtqag78P6hjw5Bbaq1C8TFOimDdxsqV+/D0vDn3yKqaotTNfFb8qefIsjj5ToS
ql5fJ1KhvOOQLT7RPAgOg35j9BIEmUCpUmn+KyuNf0qVeHdOD/FuGYK1nuzSdbyl1Vjs0ETF8MQS
sW1H3/qSKQtK1kUzbsktRQo9s7Cxb6ae7f/TtBMzqoWrQMNF0+ahKvacYIGN0fEbVA2G69yZ2g2x
kFEzQWz9U1PoJlGWmU0drq+9oUJQwix+RngtPPXQFNrLFH8lNW2BaHnp+ihE0L2JozkiRQVcom6a
CbCHUtP0UxMpg/iUVm06N6NRmaeoMn7MMyHjcU6i4iu1Iuk45741n71pmp7aQra3BnTEqE9YXNw1
WXCmvgHIxbtm5OAMwBXBqFHfY4F1E4Jg5Sk2JgOYonFDfXnPrAcXhIE0rnO65jK28ZL6qimKH938
Z4U7b6sSYN27sOgvKi9S0HJl/cHV5E6ADfObhNkVtHTAFzW7oJqm5o5zT62kyBgwgLG1oWZvAcNd
pMGZWjSowAJ9gQBBf6AmTen53b2XJo+jpj3J+iZ9MHTUtqiEvcUCo4fcjah2A2r3z+SCpIw4Q4Ni
dx3Q5tLcohAACAo9CR26PJbzJFFe9zsO6PICDBMBUtmVu0jqAGjmyraNBTMcAZEtGazsbgrvqqwM
71Atmd3EkDdamORTM5TZFVV3pl46kPO4L4LIvZud0gYPlwb3wDxvGoApyXTS6OY66HqtQl/GSkBh
G6SFs0LBFTAkQWSyg4Mv52MtkKsYaG1qf3r7D/GYrTsPQfCqNbdJl/U3LqqFLpFw/hHJlH8vzACZ
A698ykGX9jeHtPGegrGsZge8ePubasSmS8+QYbP04IFHZhG70LQvrKg6eZnBX5jcTGEev1T1UJ+H
OAJOW5u7QoltCuD4Bsko/nId9N7Eaj1BJGuaysP8ZhxYgN9ILEqU90Ee6dOhCwF4E/0IlV90NPrd
SmeQeffO2PDEfAhWZAkYwzonLcttmBVQw3PsALKumVw7kiVPMsdSMG6j9p8SsSqD2fZPiTRW5Y3J
F6dFUCMDPhs77Q7bQyy/91bVoNhODw8hdjMPn3yzeULKo18nGVb7jcZCuBofIRsbr0uvO1PLM8Gm
MLWpXFqjBXyH7u189d4bRSiXr50SiCk99GN84A/FxgzAYBqDwhqxABTC97pGJeOgVcEP5IK8vQ+u
KOwFeo+Zb516pP4Q3G4rxoPpQAMzPbCl4pZpeKyzeNx7uqyibv3i7OgzakZuiN9p2B+tCVrbYOEA
P2NdqiO5kcdkROW27UAWuwP4qFv6Tl4j4zkac21AmCXlIrZMdWf1fnUG9sUAmhWpU1dVJe7PSouT
/hrBozS4ByEgOMwz+7snfXmgl1PXxMEZMmjbVuBNv2xY1G/ApNesrks9PcBVWXsgkwJN38b0OUDS
CI/KxB3ewqzagXjH+GE51hHCpdMXCWaBpYd6/1vwZhk3Tmf2NygvBWpTD/Ic1C0mZr2bBlHeTqFd
LNKxEKdMV6WmMeDRCpJAc+vD7kinkKtc5fuCg0vxSjIDWCh0fYzOA7uqWeypI8PttS4zGzl+FkLJ
tTPHUw2GtJfuZ6Ws7iViQwSOXLCiBXXAXyT4vzaJpYYNOYG19X0Mc2v7xfpuR9mNqov4vqu5uLCc
AxifmaCvapL4ksmyOeKJ84U6JyGqEyiqT8XgZkc+ptkKyrgQWNTNoMMbcEGndAiNBI8w3TMOKXo8
CHdqoR53Tcbe+QZIXHZvj159zoAfXbR9YL6KZjBWZc2KHTVTZCygjqmeUktvwYCzXQgww7yGST0A
W2H6O0/4yQFVp+4Sy6FFl0r5POWROJnGGIBAFzAACMm2K6P0o32pm9pNajczqsUJ8UpookUNkmFA
Ya1AZSP21Pxws/RsAIuBG41ABVPzDZUdYNiqyq+Bi5i6jpgnZqOAtOr88xAU5REVce7qwwMpCZQA
JEotXe0RtqCUJw9oEpVfo/p9DvIwoDgHLiJwJOOBZD60SKatpxo1IENZWw8opbceMhlsGkQpb8kj
jxMOxEEwLBCdAs+ul7jTAk+bcUfONkdNthwbYK4wlEY0ek6EI5u1XaopX1ausRl65wuDptYuBR3T
otXMMM4UVgdqQqSGPzmdfG9GwxhvYpQqr4ZaujdVAcEw2qu7+KtvZKniFW3kqZeatFu/OtutCg8I
6iQLymq1dguq4KToN3HjGwAp591e2tw/mEBtzdmxNAQl14AMKw0gO6XOmnGItyMwQPNM1wF/zolI
EVQJV6nAsodlALqJvE/vghRvtGHy7uuwgAkYgsPA/LerqU9cSCLYuVpGbdYlS0/kcpUYbbqZ21U0
ac7ymO/mthXi5VuXxZmmKHM3vRuHDvtDPRh4u3n+DCW2IKkb9ll8yCOVHrHaeT9MfgKwz59tUVb9
IW8OZKcRbRhw0KiaRDXDz54Gm099CMFgD7WUPDTYgmyO7sC/v1wWAEWtrzQgdIYwOtKoQNqJOL9M
zug8DhIwmTG+7aThPJKFG9MO9BHdndSmnpv1Iqk670AeBTISq0ZCCa0xGhcrKpRKyhocUjRUQEp2
j2KsYEFNlMRa5/9yJY/X3V0MiEuDLHzQZQ4qpac6P7T6EA8c7W4UOTBDU36gM+ou7W4AOTEfwNv4
MSYid+onz2qqwOfz5yn1G01fryGlFW/tLEpXpBu+y3V1WIX7ZMUaU506APBPTpalq8xk/DC45Q8Z
pt3RUt37IUrs7kg21we/nmNnB+qctEcHtgbE0T5cqGdABR0oncGrlhv31zTV1HviYI71F/lRWW4j
zUAmSlPRwWhBUam9qEWuNHAS7Txwzmj9mus6/e9zkf3jite52K8r0sysKPgBtdh4fOJhVKeovCUE
r//RxHaHPSUtHivXXiwnPjepFwlxkbHmZDuGOg1Mhju82vYtS4DYIdt86gOgskssa082OhRuhXpm
fUCZAUhKX0SLHQR4u6Q3PhmA3/uJ8VK1dfmt4P6LjxvhG6ig5xPgSeeT37rMcPCeIZWx192FHvlf
pvh/94EEGKq8wN+9djrHOdaDay+I6CEXmdg00Kmd2SG4B2WXqjKdc4s/+Zn5j/HE+MvfBoU+a2Z2
iH8PGpKKv0Tcjo+qQPFllxvDHR3a2Muglbm8WiYE4u7cWC/IU6FFX03NZllU1taKsUd1lTV+Gpp1
SyOsy3CesrfA1WEOOiihr6Bjend1KKxtGoIIlmw2MpSLpvUKUIMW1bpHTf0u9GT2PBrTtqgZQK3a
bvI0uNpVVL7bPTC27Wrg656dEnvID/vV/3d7WaN+jbJXc+JLZ69AeQlN5nFOltWgrT12QfN4zZ9l
Pau3veMPy2v+TCGFiShs7G+uSbHOjr5kkT0cyDTbxbIMUVFGObfJCNOj4NXj9dIdHjjbuhbj8jpN
E/afp6aO0crmqWkiE1TOd53LlpOFCkHpTggMZoCknLPKdZdGI3PUAQzhee7BE2rcoa7lKdc28mtY
CAVFIEi2NMM8lib4mEWB3QcFTXrSjwOWp/NMV9N1zjpOt3jfeAfqBA7sIXGy7tijjH815B5W3Hoh
M6888OKrRhupWW3ywTN9U2YjqLp0k5YrThEh16bC9EA21wfBAUDht9Q5u+l5XaTCN1dbwX5epzVG
//O0NCgwEMxKlEyxj8IyiKbtwWhNnXRoP6YNJbYKY4VV1dAazq5qsbKj9YwfAQdBTVrPUNP1e4VC
JKQmrk3qRS0bfi/p0Y+w6+lRQbwNh+lr0GJLFHlmfwShONZ41Pa0kc7oEIcFJGLTZktDQ7Cs47Wh
h1D7OkNYguCf983DH/Z55k8XGbMgXnh+oTYIcfS7wYsuzO7NNw9CrEHoxN/zLumXzZD4Zwj+tkfQ
eKCccCyDr1Z9IgcHqsTL0gOnfD1U1amAjsiKOtwth8bUNyg71yu3VvEpEFF+FhOwB0htxd9d9thX
1vSVoyh9BR3bQi+bwy1SxIg9SAh34p07vuWmLRdxyqO7onDtM3VgC4DaCt1hoMRu7qgM8C+HDHUU
Q733LAFqRUdDoAapHsimWgcou7EfH2pEBjc8MtRtmAl2azXmvdSL2gSpJGqp1hAbA4z5UASGyGPk
eWyPqMqOilquhS7UhLqzswf5+dxJ/mSnw4jU0t6J3Zs/7XpasEMb+9Jqbz75aztdIJ0McUBBztz5
x3BU7yJ/bKr5413rbcgNkMjiMFXZ9jotA6b+lPhqWRtyOLkuEjoDMPm3fYjXNQrN4geZBoD9llBs
GJqgWFq2Vb14skEZn2qyN98HCkCp4nuQgjypcLufnV2s0jT3oB/6gGRQgl1KJpdVwMOfSJ0Bxp2l
34b4H9To1U92141rgUfjsTaL8mAhu7qZfBuLSpAPLKLcb79zFi2NKct/goP7uXNG+yUwBgT3EXk/
u4Zp7kobpfse9mT3SeH3S9Wa1tto9zvlWtlP05v23RjUbwBtQqAL7IdeJxdC9dPFZEWyDe063dee
TG9tX0QrK+jVG5D027FKsx/mKF67LBmfezWM2H1axTGwOvuIX3a59nqvfPE6hAO1K2+nXez54lA3
sbOsoqQDBbYjD7FvTZdWWhfwdDhv0GiGmlNot0foh1UPoGn7Rnb8MYjK9LU6FaCtu2+kAJA69ldG
gOI6EGBGZyMv4lNtCWz2Oe+/Nc7aTeLiO8A1kMnSDky64xY1lGKdsLS4Q/FLcVeGKPBCwKFCvN7J
7yxor/mLKscnnrJbMqGGy0BmWgVcLAajvImMNtkoDfrAv9q4Z34WLxA2Vnuu33tzR4hqgSks76gl
3LA85UycroOyEm/9UcQg8fyYqEDCeIUfU7IxCCKCBfX7xOTjCUsucr/5TmRvk+bjrNJuPLT5onA0
5dtM/DYfyYcOn9rVEE0HCaxrZ/l7SNgsHBcsHmXGzzNmYYI0BoIDyYYwDlHB5AkFGs/USSZXWCfG
+3d/CYQ70mSRczAa31kSHYVdNq9lbFsPDEGz41/sfV18tiesfXUy+e5fAwC0JPYK3DevQZiwhyFC
NdUcySrCXr7zuyIJcvRccIMSJoFK1XLwL7RNC+6J0L7DF1M+9ZBkumlRwr1pR269TnjwRp0nvuEV
BvoUmRrHsXOmW6hU+yDKQEGyHomcbvk06JGyRGAocqt5JDk4IYrAaCQHouK2SyA67v0aSdc0PUAU
aaQjfPNVAnxEDljpofYiWudRYz8AIZ5s8M8IjiqNwTcM8eobLnmFvIDgUAvvTOhRc9CrcpZ+h3TR
Zqy8KUJNoliDo8v6ntioLARiNnl2JlOtAqbYbakiY9tPfbt363Y8Is8O8XGvrB9qPOZRntcXX7CM
eAxTgHsX4mHqGjCGVV6lVUXsL9Iwi+XfPtvU8X99tqgyP3222DAgsqtrv6h0SwwyX0ou2v1cnKWb
QM23eyr7ksx4QB2J3FUqTdUCkVVQyFG4zm+8es1jMAbMRhdp27U/CGOBNHaBXWvrbQaImS3FEOJb
J6MsY7yjI+c4aRWvQR+KzvQ2MoLYuVcNWz54xd4AJOSk3G440RkduqQEQ1nouqtrR12H32Jphou8
8YYNTyK+871KPPijLmkbQfUL5MkRJZ7VC3mMNmfIb/InVP+oJfTYo/2ARwm/pvU/xfjnU3Ka4EQp
AC+JnY0aBLb9YKMbEdx1PB81KGG2rjWsWHLZLqwWyMAesKBH1wFE2k6nV3ILTdCcOlWFCFyPvUYc
t+251W59hFo+PfxvbgN++dsCUETIWHndU5PnW5RyI6+HX96GOWLa5rqpsmqZQDfkJS1qc58yF7Lj
xmR+MZ3hx5gE/h0SzcMt2LRRsa79uRW4S9l5yFzpafOu2JL//1B2Zctx40r2V27c52EMuAAEJ2bm
ofZdKpVkWX5hyJbNneAGbl8/h1nqLtnt2zcmwsEgEgtpqggCmXnOGWL3fVgFv/FmzIBsB7U2GHZX
Ejljc0QXoy1tbalYsDjeXje+Uy0QG9GHInyZ0TYuGSLRJdClkhJXg4i3M9Ns+dLLPXbglO2Kj0Qr
VoBn3L9fEeo0+6CBnyYdreYAkAnoJTIQVR8g0Olbq6AAqFy5fbeiejoYbvQai8Ja97mlgWHBIcqD
9qjqUgHKn3IwyEjRz8gYqfq9jS20nhd1jejv1JoqtBv04L+E0kJSIHgLrXV91J2PZELoS80bBYnG
LkE2P0L3OMXKq1mB8a2ZSbgm+xkZq6mGziQyZbaqdO9u9sK0QP1xrdX2wiyQaNhjZcDxGd/X9KLh
FQqPTeLgnaPTUF4KO42hcAa/OR0Qo0o7uHT/KDfgF8rB60+WDz2pPCaRCc3yOY116wMhIbjip4OV
ufbS6VORnkAP1qwYuMBPhenbR6afzCndiw5kprMx7Oy5iId8GWGl4mIP4svDGGRzapKQbfDyCvo9
obO8jVBF7Am7kxA0fVLnMwOqZDtvOtBZkPAmB5OCgBH7OW9J1masHKTvTq2460DpvB421IZMDld/
9KYhb2VqQ0WlMu7MbzXCdNXCFBCUrDoEjLo8ej/E8EZWwMujnPayBOFQ8P1qS6mGmvPKVas2M36Q
B/KDkzKJIqj8hCBPb5DNfsDe8aM38xfnJnWWPHgyIuMTsqDto2WAH7CzwwFK8UN8LIc0B/eSNs4A
oVnzsgkt+HjSYAbGyPytD5IlkhRz5H5EEK7hfvhdx+VXFYjmczUgbm+IkD1gwSPBPVkz/B1VssVH
qwULTgU0v5ssBT6ueB94jmcRd8PhemrY2tiZFdZUeVICSTTV0EF0yMwaQIvXYzfYRBZAe6DDeEHi
5RlindVFjoV3AFiwmpPd0CBfVFVY3iW+Pd57vMf6ZeoQgisAESPF9w7wxY9SQU63Y/lToMZq1oOR
70CHoTOyA5sONxsVdafrOU+tlRqREN7l9bEWgXrykAX7UEt/zqwqRF7LohJ5+sT7Rj3B84r0xkI/
UMNApSdkSck7KlVx9dbn5XAdBHp1oFVNQ7yH05hq2tBiIuq2VExHPi6QC+SsqdjIAuFBOLhXVBwi
v8ZurJILe7oouEKjLaIb9pxqEYk3dqUCvQXVStFGx6bBCpVqWW9Vd3AZnKkSS9doVvCBbTLDsEew
LScVABnVrsHiAK6kLPGP+G35RzozuuIz+LK7jWUqPs6s0m/hgB/ABG9m2BhmUGaezugQQBVg50c4
3Iq/a3frRj2oCXW7Ff//Q90u+ctQv9zB7Rq/tKMKt+70tjUvfgiRZQMqIWpGp7cDiD/4QtlFP4NQ
Qrq/VbgRKOlLlf3Rhcq3ajmNeCvS2a8XSBtEJE0XLId/P0xY/nljdBW6k6vxdlUyiqp01Ew45nnU
EfZu003culDx2oROqUtRxM9Q3iy3hh2p+wbSkByhoEM+MXbSoRg4skAMv5gPlv1u6+gsTlYGRI2O
w/QGIDda16tKJ8BK/NmXeqgY2XK9ax1v9pEBuz2mmInoqreKAfQ6neiSUy5DrMx12IplUkTe/HrF
PweGlwrAbXB4d3TtVOfYJZdmvLgORZ1D/ZK6XXh3HSrVZrEMI6O8NvEM72SDhGgNhgm9E5rp3fXM
Tdv3s9/YqEkvHTfFi41+dMj/PLvZxDTMbVSquNlKsITOYwdvPOjdvIeidcFNFYJJnYo+T7wHbUFC
u0usu3BqUUJebRM2vJ1TZelI70HB35KVHTteO3UaSoEA8cDzhRTRXNf5nbTtE2hSyrdi5CdDsOLN
0e4pdHGSwyL9uD64UQpuJo/5W7fqnyghndLQgykXHZ6Aq/1mohZkz8rxDijzGRuwIUh5fA8CPecc
R7F7woS0pBIdjBFszqndvLVDkCDS1yAjr/DKei6FDxYDNwv2VepM+/lSvDR/niWx+W6jszZ1xEsY
DumMqcx9udYGa2Z6l0Tr5Mw5T87gvRaHuhn3ZII4RHJukIh/52Mug2peH8ypWdueQ5Ax3VMrOjRV
vUls1R2p1Edxcq5y9azcHEwa08hk6mtwVgjDCrY3W6vsai5jlqypCVWkOgPoQgHEQzYaMywhJxo0
TrK4XTVwtb1OejBQ38YL7NTaumaPfC1T4oZjNcq9I5ozdaP/EvIiSiiVFh9GN0vQ8MbXW7j9FxLs
KDuwf51uptyv7nvPDQ+3O9OuH81M0CQCk4oHRm1rUfkzwxDuh/9VaflII7VAV0VN6OCN4ACpzdq8
/q9oULf1ILqXZXp+uyxrcrkxSuSt3/6nbdUaOya7z7cHBwcpeP91ur3dXZ9z704FLzTW9W/o9cXk
dR3ursWxcHZg2OgmME23dS2IJBgq61/junm00ix5jCHZuHMZQ4buZIeenW2o5jRiHY7kT1mvGlAZ
bWVWOE8aRHfUiAnLnDeCVcfI5sbC4CqbaQjwXdre/NQ1Q37sppIovHGFXBEwJ5eeealEX91LkF41
MjEvZGpNUHsFWRDtyda3QbHJIsXm1w7cCi69ufK1NsHEiRQ9rKvbeEuDgxM32cErYs6oSB08/FgM
YfZnMrUjXIlp31ZrGhxok+wQ2/l3qqTbNSJzjxBucHe9emN3yDaLxJIGk27SnZhTnKg9Hbw4flWJ
ax6o1GN5uPZdqwWdCP5Do9EHZ2SqLKiSTAoSmTOn8vsdFZOxsDduBGcdNaFb6ICMY+OFDIYLjRev
HNmGbgC0HmwX6B5bSeypuuiZRXZ7Hh1X3xdj9+Z3nvcZ0u7DEoqAwyboUQy1sQDpFnI0Y887FFUG
BT4gqD+Dp9ABJW7W7Is2Quqadb6aWyjw6bIEXwh8NPP3HTco1DbXPL1bbn6C0Me+zYvZh0Q9O64h
Jm7aDwZuuwj8Z4pfByz/qmutHgsE2Ta6hsQPvLTe49SAQttYA3516i8GnJxfY44EyKRzfiR2etek
g/Wi42aAHqiVn4UdtWtZWv3OL0UCP0XCwBro9I/JAGXcHAKd36bu0Ch1fkTo7mZwBuMn6q98O8VP
I2WAJEw48kgaYLYwE4DP0rD/BI0KcDnDfmvWTejz1HMRRoRD7dpMAHtPzYCOeB9tmJrdRovibz4R
HUDyeADNN+Adxiwb3jI3RHapZz1DdrhEUqKZbeq+ST6VrXNwCzP8CjxPOi+QHn3SrsWOyhwQWrOH
6OufPbsUYhTUU4kAadu2zRZGHCNAFOTpJzrLA5Fcz7rf2H7XLmAmw7xZpB/ibIawhz2YwTYfonrX
GBsfLgYfxZbCa9daF1GyJTdKwEz+jNFRYxolLesN2fs4neUjArunoi2KtQD9wLOVFVc+K5FKc5nY
stoiCwnivKm68llhLQ173IBA2/KMT1N7CT8ZUGpIU+CDAo+yVXTWcsqdn4fCAw92GSb/otzNYz3z
I+3vvQSyI0iVSdQpGzkCLma3oArECdUpgoagvYjHfoEcKn9/a+YPPFwNQerOewdozg6JGnudte1j
2Fn5Eixl/epaHEHE5ogKt2S57aPuzBEErumBKunQuSAMA6jrTCUarU/M99Ecs3sfLbCNYNXqvIHH
S1rJjDizID906KRZnahUs7TexF5WzalIBzh5QcwZ1Cen9JCwObWoQSA2dyYpEbL9Zoxri6nDz2P8
7ip2Ce3XogX3ZDg4xcVIzD1xM/hQJ90kwFot++mlgEZfNPmiu7sSot0Xpxv3DOKvS0yO7j6sg3De
yNE51ImyPzHQpV9p63SudmChLBYBsuY+UzM/LZ2DyYK1tFQLUL34Sm9MXUO4ooTP4tww1uyboJUL
FiTRV50dVWl7X9oEtKtjM0Y7lqX5ZepI9VWioKFjIV3IjhKxTVKMI2pLvAVw+IRh031FtLSbt44X
3ifSNCHmOoJl1FYjRJST97Yciiwacoz5wkTwtAVDL7g/HLbo6czGVrXLtYS7AGfX2unMDl9500PF
XQImNB1AiqmDdY2E3jVvHARlNWaiBssI8Pu749rDPHMuXYTWJ7606x8jbIZFLeB0pb9lGrbxGcpy
kwbXPfcY/5KCaxdiit0Xa+zZXCdxBy29oNs0ojU2DJHOuw6Q8DnicuNL2fcH4tD2crB3Rqr7wsoU
cpDAXxhdnD3mgN4Duo2zoCogG4op+dGI9bvtVktnOWP1sssrMAM5mCgB0ch2dMu+SNODKKvX6x1P
/xVRgOyLWmSh3kCxIH7ysuKglOE9xiB82mFGmd7Cbvgy2VOGr4UVhs5OuKBK+dk+IpAxU2ZdbjD9
9Ucs+PvjyEUHfWhHrROriGYl6+NhRjVuGI2zpuThWnUDdM0M6CBIb3JqTcWbzU3SYYPcturcToca
xPqIXsBGRaq42VTt1qvSt9o5ZblRvhv2wGfXEf6W8ttudsONxzVD7vAsJZrWm7KVZ1dnxNbqZa4x
ewSGad3lCTeW0XQWiOH9jGy/q0ViKehzkCu5jvHr2UmEDlb16BZPVZW/2fAyvkVlvYIjrvtiZn6y
QP7UcNJSwrNnqnqVp66YW/lozHyZmQdJjAjkKKYyh0cO65xgRyY6uJMXmc4QpoCWazFCiBbJq6vY
1UArT4A7SuIiGwgAoH9jiyMcOerkTdNvrq0Xa2zYJnY4puTC6JOtwwx8JcoEGuhtHTgQ0zHjNx9v
hbQEfy28MF6YnGcnL2FyH46qXvY618B6Ay8ONc83p85+DKptHmUYNWvfV9k2yDiU0qbBqMVoQ3E9
qvkrXPvxwnfHfOEyOWxAIUg56nTw8rxc+i63llTsAN57EO8NHJuvRZYhXXxoLmPuA9qfRNkWMQ0A
DKHwcIYyyLutdI+GH2/zUCx/p1nh2/jUTpXjFIp385AtkLLYGRd41/AUuigoFoT9TxC62iDWa+ET
BpUnEClW5xDOmKuNilSB7PZmY88NFwQIrdNaT4CBtzvHKiZuagn3YQVpiFtRgEARz9U+xnaADGkp
vHkyMYxDqvWTqKvg4vImPbRD4s+J0Vv8YdfKTg/KnuSZ4IFfgss3hShhMcNra34F34ZGzr+V3rta
DOB6wR8i5VF7YbIC4dA01Q7he9s2BKOxbenwITRBXq19BLKwNxy/OAzKPL0eniEX826nRAxwZF7t
1H7MY38ZGCMwBk2TbJwuClcIciCuJ0fMi4iVg90GoJAkTTdmkjWfqUXYRM46hjjfDIutbH6lnm8M
1q9/WybiecTLgJLh0ttYAtRwoaihfkaPVFcfi1QLj3+3pedfRt1fan/pe2vcTkOV0tDrMRh33YCg
K6TQy30PD8Aqr0z7kiMlDDLH+fim/Lui7/zv9lj+sLmUTzo1sbMMev+ALPDq2kdnhbHMByCV6H1j
g1OtYyNU8D1NayA9LXi66ZB6oz1n7PWGmb7hqguQSWyzEuI+DpDXnchqCBQP+h2JfWsHTQaszdvs
yWE1w++0q8BNk9mrlCO5OErK4ggQfL5E2lP5qXLNbwRtNMQ3TFvJ260Pi8ZwYfj8RQv8MQm1hgzj
cnUrenVfriCPHK5SNwgOfAD0ivfPlP2uVAtputAfTtKR3cHS2MhEpW++1sm1gd1fWG/OEC0okSGC
V0JhhQm3sFMcSIYmm4p8KlKt3QLbSbXYK1pPVPu7vokIEbnIchCoGvkJywSsKyFAa5W93JeaYak5
2btKgDBgaF5KLZX9QyeufIAe7QIMt0F2DoMJwKCjA5i6ufMtB4Z4AVoN584ooPo3GG7yFKSqWkJJ
ajwC8pXuRJGI9Vgo+96OCz5vuQhfWit/yFLl/ACwH/mNnn4Lyz+6u6FG+kabWCDyx7cC/AgeXDFe
duBN6yN7oP9Erz/ZLScXa7eorupD3mBl98B27/Mcwkg3QaKsCJs11yHIcEcIEt0qzMKB4IdxDwYb
MFEVyNqHc2VW8qjbU7EZ1HuRoIf4OnysHX4uUm3MAA/7l33ViBydMs8WoLY98NrNt960wEI2IhTZ
ZJmFRyrTYWriqzHfxokbHUwsPonPINbdd5+r8F50vfPAxuREZAh23tlrpI3GK2o1ZON3oPSCe6xt
r63IbA02WvUpWk0r1z/HAn/FtVVeF2KlZW0v4aFEgnBfsefIBjcc3mv/nIc1+Lgx+R+BkUEMym9D
OF06+zgiVRziiLX90Ki6mSsz7z/Hnv3aem7y3SobdJ/iUDwtsVViyZvwILTaB5xBkC3AOx3U4Ebp
BoRJWjM6+qbxmhq+c11QtomZHVQcvtIyjTYIEijXmbTbZEeLNc/BbxBg+GJJbF7E66V7Pz0aFT4V
E/MX2ZteA9ox2Z1Ozm9NyQ6ZzhQfBq+cgbB3XAM0kz27kBfPTRl+zXzAoF1wsZ3iNOxOEgBqpBo0
4dcY0gCcgXvDciN//XPPxIzG+zyzn3OsbI6gYMqPWPXmR+xA4g3vjU/SjqK9HUerwMrKS5rG7b1I
XCS0dFAG7eFzmVc+YxuqNVreHIJAfrnWskG81QB/7LE4wq5FOAYkL+Eho7Z0AHHdine5cUelqPTE
4p//+M///e9v/X8F39U90kgDlf8j19m9ivKm/p9/CvbPfxRX8/btf/7peNKWnDvgsOAe2EeEkKj/
9vqAIDham/8RNuAbgxqRdXFqVV8aawEBguwtzv0A2LSghOvWcza2N7EqAEn/0CQDYLhau28InSN8
nn9rjcV1Hxt0YbIHYmWd0Aqr47zdINWMpycxhtlaEq8c5FKdWTiU0fqqMphEzU9l4IhPIRJhbsuM
OOHxAtGYDAIhYCaiQ5D4H23UuMzSBcNvfAd5YmTPTgeeZ/3Rng593FQrhUkPjEx/1KaV/gwy/WzD
W4YVO89EhXwk2V6bUF9qTANATYHN/v7RO9ZfH70QjsAvi3PEoIXz86MHPZ4yutoVl6aLhg2CwAGy
psxxmTlG+VIlCJpMy4luBA66lE51Ty0EME+AajOkif2+VZX7xi4L5YdxOjbRbNi9hlixseO8Dl/S
qLIWsZ10RxeSmPuyAE/GgNjUpxGkz3i84m1qCv5p5HhPTZkPpZEgHQ70mpnVcKfD2N45joU5F5AG
99/8Lj3714fjMHh98XQcpIYILvjPD6eTSSmROp9frot0UXDg8pXzCREKdYaibHsGVP+JpsOozo0V
TXlUnFohXSs/DwW0iq3Qe4UPWC8Fz3KwpmFiCvMaYg2cN58tXR3daY2Ij+JDHjP1zI0CkkFFh6aD
cva1ex8aqrpHov0KAXt+URObfgluW9AdJP6ebKAMS9ZNAf5HqqUOVdSv+MTLD68ZVGuryAFuz87m
cE7F29HNwdrv54A89j44M+wuqea1DxRh2FygXc8vv7R1zPtaWFsJ5Y5flvakMGdp7u2mSpKfG9sA
6KQOTg8sf9nBdKLvVedlj810gKewqHgMAjAUski0sxbQw13mFfmjpc1qZZijWlIt9e669Npbgbz3
7upvdAqLLS2nST6Qy7eNO83KZrOiitJi4b/5RTjeT78Izpg08Y9DMdsFDNm1p9fpw0yFmcUaQCUT
XDg+UZCPY/2pM0GvTDjDqPxkerX1Soswx2j7Q8D9/mSEHpZoRgUpyDg5kqrsVSWWxGOv8rB0WnlF
UcyaSe0tQhIgtHfKGOIySbmnTlRBxX9puw4WsMRf17VEls1gy3TjdqO5Z44093Tm9IldzvJoQLYV
AkVs48h4e6v+S5urwan0+t/MPT9P+9PDBAGUcJiQngUiOk/8/DCTsGJmmjH/we3rAaHYzJuZwC/c
W5HhIek7M5dt6uUvivElrXWpRVWFQOl1TgeGWxDPIoxYSGCP22JTI84wzbPVNLt+OABkdGw1xNvQ
gMzQ+IDTyQzhTgvGfF4lJuhdLZadTS+JZuRsoQqWGe8ViM5E8BKA1t1wdD6PiwJcNr6XngXyXP7+
qXjuX35ituMy7poWKHeZY//yVLCicoK8ScUDg1zu0Z4EM0BtkiCFbVK5JU7UQMTxoi/OkRjTxQfq
ZQVBA6JLJhv48wCMlaCSJ2pl3x2QB9eLZlFXsQEu7qyeUyqg4qDngBRysOdTxmAcrF1duM+3VrVA
dprLIN3YTa6hwo9BihEZwYaKerJ1EgilcLD/YqN2xeRqujae2pFtqCWW2o7xUk303jM3GJ0LpmHo
ilhBDKYuUW6pJiqhseVXkOGi2g+tPaeuIZDreIdQW9NPYPiCn1Oxiq163OQciSqTnaleYI6AUxGs
Kdjxg7BfIhmfy1lbe/3FmgAkBYDICN1ipzSVprpugIJS2sAtB4mwMMhB79yZ/hbi3sVJNxFo5sfG
38vM/Zzmunkgk8Kna5EihrGiIlWYKSBUzHz9+9+Ixf/y6njQ2/BMiAt43MEufKr/MA8NHsPnbrDL
hzA0J69z/hzXVfQ175B06PeC3SPyEyE9DwnA4NcLvxZgxEB8338pEFZaQTcVLBmuiB5/7ulVLcMG
Zjh4mREB4wouFtHFFXxSoKuloozGZVjo8dKGLlhFgnwVTYp4hTLUETSxSDWdithhNBvpTiw3UzGr
QD5aSt5vqAig0fuQVIQU8jJCqtlS2viVEyIo8q16GY2i+QC9BlocK6OqugKH4Kgat6kDqNsVes0z
EElACcy8Qq+hNqfufJt/gF4XQV8vdZfp6yXoOgOAOcj7thL3xbJcfRaWF9wlLfCvPUA8L7a2oBTO
WHZAhoL7aAbl1g8L8wWsIs0Kc6q/pmZxDP7zArGurpHId2qxgyC7cJrX27B2MMIDPHWnYQutArji
i0OtnRF5o5BuHMo2fATnuoP8HHjrKrfeDjUiAoAVuHOwX0RvWD7ls2ws/aekHa2Fb/TpXY7c0I1W
rbWlkXiDCOBtpI5lwYNX9AAnQyer9fu5BdE4OKeBTZbTgey8aoZlzW09N8X4bqMKatejl82YfR1D
RmuIWNV3MoAHJXd09gUE8DtShmziZs/70XtBEqOYx+4QAj8B+VS3qcxNH8Fhb1q2jTuQ2RcZ1bva
z58AZkjuGKbD84CNETQvIHDNVfuIOFcAObtAPapsrCETULRrKooy1du6ReI4FSHCbN/XNVvF2lZn
eNjNhWKp+2CVKr1jpbs2h959IFMf+c3Ct/xxZU82yylrKHdcm/tdmp+sIt+SsxaiQWA3TMWWHEYh
RcgmW9O7yI1uGQDhWCxJULe9GLl5jioOp56qt7ZflT9aK3m141EC81r7c2zTnfvStOu1k9YG8oFG
0DUAxbkqIq0efjdOmmz7rCjXcFi0y7KFJF4eFQ/FhEZBGiRUkicgSm4oiDbWaY5XCjY6cAgHUFsx
YpaSUYmYfD98lkotxkENT3ECgIYshYlYC3bsWN06AGgofEgnckOeFgsAi/pdVzUVInBd2yXHOlbl
vDaZdwY/abi2ZRFBcUYNh8SCdx4pie5FWAgUCBXKr8BULdMscH4E2tu3DSIy1B3pAN7ZCcJojYSm
cfX3M6Fpw9n88weTM0u6WEjYFnZWjpS/7h4Z1DSVG4X1OtWJs9OQ6Z0jQo/MkY4Hn6PMA/UUEj6l
WwGh5PQRkBKwI/LursCBhsBPlIefPTCTQmSEi5MJX99ThngENcsVz/dBiO0OFRUHHWwddwxkahG+
Un1T7OCp/ookh/hHVpwwWeOXkAc2PMG+fJkoPufYkesHx0+bVcbK8tCkrbtD8KZbN5Uz3gMTGSzw
CK3naZy28aMf4/g+jmWAYU3AiV8UJzMI8YcDc1t7QoLrUQaJ2lkOdnTTtkyD+SXQx9F4qoB3P1Er
MlNx0OW4Aerwlexkoko6DG3pL0x8bufXK5Cxnoaszb6d6TwP1mT7cDHpNms9xPX+gy1r8+zQsHLB
uxI6b9SFLsUBulhbaZV9tFEbg1dq0h5qsVH4611DAhZrMcm8NWa4chswsI+lQGxAPc0ELkqm+QIo
G4sfYvDj78vE9EFPpY12T2UlVTBvAjPCV2VYpn4toGY0JsMcxKXRxhVNdnF16B5Hx78TTojSZNKp
b87qhnFw9PMMftPA2RtO9uPWouPsB8hnXfCiOQnmafSEA9zdNi7kTWkMbxoIhMUAC2t+pBZOWiYb
+KTg+JkqyWYnzhJbxvD+eqXMG1bZMIyL6xgRvjTxGN+51TqqEzA0Tf2sWuZL0zPd5XUE5ZdnG7py
t0Fdc4wWAFgVaxrVGQv/FKXBTnLG1RwwHDDBF/6wSdn1Ok3gOwdIJjxTcxqnRzht1oDAbkdFP5TO
lC2PfKrpFuhQBsCxp8I6UK9ABsamKvA3obsim20hDRgxphO1j5wIoHjfDBf0bIbe/2KrOjpIcDLd
VWW7skLHeQDBmvNgj6CgAY+7t2wED/N5D+VvKCVkZ2qC2J4N6AhUACPLUksrdpq114LFExrbaZem
q350oq1jWMWndPQ3Jji/X5F5VC9Eo6w91P76B6Ntv5qln7wiHyGAvGpjnmTgJXf4KogZVeSi/9GW
rnGOfJUcxrpJF3QBeKT2ckojUu1wAkUW6KN7/CnoIqn/qIDOBOthn67TovPWtWMUnyF5Ox9Y5a+s
tAaky4P71Gj2XVzC56exCZ9jdom3JuhCgW3EI8OOn82KPmLl3Mck5ptBfqZaU0TtQmDFvaZiaHjI
I4Dg4XWoCr/hEnujk/Q0u4CIPlr5FjbQVCzzit0BSrS5tm164CJB0a1Wfm1/o9HcwjXWELfkc6x+
zYtlwBec2Xuqu1pyZCBnyDS53qo0mnyHtQIkDqY7t1OsawDeR7p+DQUh+EHe73nyRcRwkq/pPrRi
zsF28vd77oS8Qxpffr3n6eewAqZYLemqKUfm6Oi6iGBNF5gOdN/w83TX+/q7e6ZOfW385Z6DpAJR
Nvzdd03erzoj4WtdedsCPnFgP3SBgKrRKsBEptMh1RXSxeCLLCKXbzyqkYYCSihPIad0bdkgmTrm
MoBa0hSPnTp2yGRc+ZF8TuwQAq5kY6D1Cw90erUWrcVmSHHxcyNZhBE+AHZyiesSedQV2JWA8kwv
wDullzKDElznnakBgnX2kgHCsKRiwRLrAZ2pIXWB8o5cdGGXr8hWSwRpdDSHBOGwVW06f++Gceuw
QTxcQzc9str0Al3w5m4wxfrWIisHjf+mVhsaS4+Nd8QTgRB2WRR7akddq6CHDBLr6y3Z8p51h8GJ
X8Zy1Ftpl+kCHpV47TQ937Ekz45BX9VzOG79vNjKREFWhuXZLA2L4Xs4rtLcrX8M6fgNK1frk1Rw
6sWVnyMXE4RTY+1gQWc1wbn3wd+Qt1b2xTIlYjTohEQ1rDAa6zXmNgiwmzF7oCv3g+K7OO7FFpRc
60IK0HpYo7tv4vC73VklwhMGSOWE5McIX42VUwQmUCyQqh2S0pszH7FGo16WDgDxKaKbrzJgJ1DX
TmEH7JZkj4ccI0AXRpZ6M3TwrYSi4mfRs2TudIN/qcELtwD9OUO69fh+baBni90v1410IM/IQwZc
JQy7T8jOA7DQRCTvp+tBGhc4GlUXK28owBwM1uFVBez9wk8hXZG3potMsdZ8BSBm5rdW/eLVgLiG
YGvaMOwhPnmO2JXZNGrlmXM5QmDE7lvzLo8S+FCpJ3wAflgOF98zi50LEdcldcjy9WjF8gtSulMI
U3T1Fumx8nH0xD3VjyKGL8Usu1NYwC0GVBF0hqcrZV4Agh3HfcRr12x7Fiar0qr8L361una0Zbu0
9Kh2JsPOEuJan683gmy1mZHjwSVQJDpa8JvO1TQgEgZ2KtL5p1GGw8YCBHOVNVq/JMUwowaGDVwM
NLOyPUhPygdPQvSFLlVzgCZrrBruA8QeDwLMcwuqMHi98jBrPmsJvXcJisB1mPTGs3Lwl5+uCWqp
cjGGMkXoBJF2aJOW18elIGg8Q5w5eBAGlCH8SbyTelQxIu3YwL00owjW/VhUG7D/D59GBX2D6UEn
GfDMIJ7LjmI0PKS+xNZsxCfpCU7ip3IAc36EON5GBQnkeq4BJ0SdODDL2EcKhAwmAgaqMAP3YvQQ
xZu+ppUR84diOsgUa7vSjo0lfT4jr0WF/BaKvr5+UIssGtcKfBtz6kStWmTNDVhOHqkkeu2B7b7D
Z1gpa41lrrkDcmHmIhr9lDqGcU6CYm/6bfDcuwoPByCrqw+gqkykF7CsX1KtyIJ0YcBlvqVNPzK4
fqSFZCcqTSNaiF4+5dOIoIUCoTH8BrzEdf8AaaYhdN6QjH1Azpc8aN5iddqWvbXpXH1nTRXAmAC8
8aHa6IsNJn2xHYsY2lHIh5AHn1t/nA6hgLrF2L8F5pfOCUCyq9sMm0/PTuahGzZziW/kurSZk8wh
g7a2WmmfauR5P4wVC492xu7eG+cGHO29zhbXsoV9OpBRZQOFiWmwOof+H4vPaeSlDwhJwdEWet+1
SFFnaZktrabGz4wuVDvqmy4ac4kMULZEnqENBhwRP6eBIZaZ4SkISqBYdqBC9sOkOFCxt60Ncj+w
ilI+v+RjsVRDnjwHYfV/lJ1Xj9xGF6Z/EQHmcMtmx+kwUZrRDSHZMos5x1+/D6tlj+A1PuzeEKzE
jmRVnfMGIoirmQ4L6fQrKuXuvlHDX61JNqUBSinzUbYOqvPdLEVzk0OVaLsYKkjhrK4eEZd8k6+T
F2Z9km8qX68PVfO/35Rszdn1yzeloKzHYiGt9+G8qGeJrrrjrNZiQeLJD9nJ3Em6ssudvvsbIitS
QgJbaydHkng/L3TvJK8Zr52sPF+Cuou28zJtgAMkL+RflzcDlGnawcqTJXUsWaKhgixLrmYcjUVN
76Wsms9GVI6Psi3svBs6Oe5NlvRIfamRdLuXQDN97SdHu8q2Isp/aMKK72q9WNlHxCTN8XJ/CbXJ
fO6N8Cw1eRE2bPzCm0nErm8u7Eu4wlrmPsjWgnne13KT+KhsxXeZeyoD4dZH6pvteNkmVy+d3aRH
QtLl62I7yT5VVC2QxShTu4vbhO+Oasf8i/EHjGZUfmSj2vFSpdF6p6JVytcpHcpdkRAak61jaOTn
duaJdh/boU/gZq+ya14gEUyAjIX7+qKiH4ctSusZWS8u5MF8PoG6zZqxvWYGkt5ZmmsBea32atX4
a5IM5zQR5DZnlNJ398paeDRhB/CY5IN51KNixoppvYZKAjY38vdmFEd0AhGmSsPiRfPG/FrH4qpi
vV0C0lrYsGkGNh5rqxW33UM4g/TA8b18kXUYzHyzcFg/y6rYGzFrXjdCs7zArIEW1suWpy/jJw3I
QigwVZNFOUKvdiId1GdZownWerOVpTvZJuZ0fOyH+d5d9hgnjGb7ykoPsuiKbkAwe3henOkbEhXd
WVZ3CnAi/qDDSRajtjZB+APTlUV5GBv91eiy7CJfyVuANcfMXlAFeKPyoFoBmvcBf5TscTQndWuo
/bDlSVPviq50AjlwKDXlefx5/7Rt7S3BDMkTOAxXWRJDv6VZstfFXLzI7lZBQkRXF/3X23cjkz2Q
9dVL8XnZwNOCBxttcFRBUdcxjMfUWRGRinv6rJJn6eTsQNBMF1m6VyF0T7h+mvYQ2X4NR1/bALI5
DxsYxkdRTc42M8EXz6DPHofEze+HsHVXofPw5PUl8g55i8zUNBW/+hleP+56B0MtT1RxMKaRdiGP
1F1A4ORBOmXij/DYjXX+x2e7ag7/s12OZ2rO2fxl5Y7oshPUhGYf+g5OrHQl/ixK8YrPIpB9ZB/W
ztCD6Mzy++2zVY5tgUMFjadOR5fI8a01tL9kKsZ2BdJITWPvZSqGVdtlRgD8uWMVKnuFifM2j+iE
Rvno7e7eJbr2NvRx9+SZXv2UGdkXmYGuksjdOVXl7XqmTlIh/mxDZ4LcV+4/9W0ypcnPgm1Lmsai
Ivv+dxepbZNOog6QoJi281ims+94xSN6Y8lRAhPudRKeYE9dG9xNlfDaJTFbTSgP26rLl4aAqVhM
oHIFgHX0tow32Yq1D8ai6Kln6Rjtpog4XaWMqNhpeqleROptNaLSj8Z6mGGdP0Z59WPWm/QkS7Le
7fVfQ2WdPKi2MgUzm7abZaAxGiMK+zA77fBqpX277WrR7sa1aCqac7STKN7I1tJMvFvdmCfZKKuq
YQg8Q9WeZAmfCmQx57x8wPv496up2i6OGvsJh9ruWUkvvV6MT9pqOzzmpK68sFN92Sbr7EjBPiYe
CQit/WWdl166ptfPQ5JfPwfa86T6svivgUZhkY5iEDyMkTDF8uuV5IAkL8JDqbtudi1YJ0B21ghh
Rc5BUQr9oQhH+/86Y4W/05wQ1EVH9IhIGlGKFf1LWm6sB+ssS/2kWA8I0n+XJXkAajtvEhyG90Y+
IpA7uNHzQDx1HSwvE8adst7dcTC0KWq36xU7YVnncVTEsy0AJ2QF3mvLF11+pAQ52cAUtov0IF+f
PCRN85AZhnKRpXmEvzaN2hdZapxxODelu+wzItbnOBI4ua2H9J8zK/b6fZfWH7JHptW/esjinGUb
y6wS7MDMDulHwPcLVpG+h0rtdawz76auDfnaUJqAyBBihB5bjt4Nkt+vEbDM/loqHZi8lR2HNTVo
aIv5ZKI6t+jtc76mBx0e7Ye2IowiO8i6cRXhUMCg3Qe1pWI+Od6ucC62NW3sVI8BKRbmVR5Gb8L+
CO/K3YCRCRt6GoS7AgzntcWENzQZhNRkP9kKqOd1wA3pIBVtCs/GisB2H6Sgjaehbe3LBlleW5Uw
+gOsFbxXgYdH4Y36y+dZpMwiqNY6JaLVTL3fWz/7TaV1xmTihxjH+oPg7OSP/PxX8h36c00WQNY3
eD8TNmurgzrF9Ydgm5RPlf1l6FnwIH3Hlnut/xxe4A7x0ACJfOx0lCIW/FO+spFAeHg9a9Y6eSbr
ZKvsNw6N+Her642/xpZN2Gy8Ueh7ZTEgp3QCcRIUsE8kfrey6rNenpV2F11612z3npUur2YWXhTE
8f9cT4AqjfIEM+Z7jdPgoHm3AA75JfqkFyel0R6zkD1ELH85edp6CyYZ7jwSIOE3tdeDbDAWXZy8
v0e4fNLrHYLvYJhAbtVYAr2cuv3o1torP6WyH7OoCGQxa0H4WYRtfFlsp5RtGiuFqIn1fmMo+m4c
k4ScPUM9kEV+zZ33oHSG9iov3CQ1gdW1KGwu7BXE2kMivOhzzu4jwj7bSujT1VtB+emENZ9qRcEA
24AUUtiZxleUepASS/Nqo3mZ+VWxC6K1SlHDL6mNr03VfsyWkT1GxD9f/2OQos1qUJS6fSmws1WU
JGWtFEQRaCfumCCWJ+MSMGPZB9uwrV2u6MV+BltJfJzJVxaN1mRntU6+stjhY7hZclE/zXNmnvTM
UzbIr8zvKmIlm6G38jMhl+ErWBDpYC57icpUoHl407vnIpaJ0Ep+NgZF9pKD/6uXoYDBLjRbEA1J
h6+mcpFXqLr+18vK4r9ell5tNpa7Whm1YNZ1jOn/OSQGOkyVevmsyTXmcR8sxKZprOosG1D1L66Q
TvuziqDme5FzLzPPvOHOYx/yubZ2qala70PTBtmKFUgcxMOjqnPPCQqMt2nAavgOImBk2CTpW1Z3
v0ZqYX4fKTtk/4ys9dy4j5QoA6zdnuayO8RoxH9vi/2EUMxfDQ5wfl0N9psFO35bDmN8aWolfWiU
Sd95ll2+EGkht+UM5h/90vtyVFrOH71Y4q8dwfgANIe4CjOsTppF/A7yWfqctKHYRHlW/4hHF3Y1
mbM0ZEZVqvZ9ib0arYRW3JBpG45uU36w6M+DejKJRWF4gs7K7H5jwQmWrY//Wg0GUtgmH0WuOZuw
tOJHrQv1g+um9qE0NJJE4F6xxxynD9MusY9gbsUY+wNBsWuvWd41rLXydQC6u6nQ5j9oXlm+qqSq
oFl5y6YyRfU6zqN663Ap474rX2UPa3IP0TJnj7LKbrx2k7iuOMr+SzRY+zrXskC2EsTvrsgSPcmX
klWumAIsLvonWeqE4YHzxz9AXjuOG2Vn42WKJCNvxo6MEvBZ9U32ncq8ueaxBdMyVgxMLOL8ldDV
dciK8psRg000kdI4Na4Lpm0BTI1N9bc5nFHR603+FGjov1fqD9ld0cAETC4Le1mED+2U3fhRGn19
wNGq3clq/AODzkxyMMy5fix1UW/lRQfFOpXcjK920UGFMcwj2I30OS1N/DJMQJWtM+ALUw4hU2HN
XE00+bnqyO6LeYBcUYzpxo6a/oB6jkKCdC3/Pw6+X2p9tf+8gBbhvpd0JaoHK1O6g1ELj/wtQeDn
0muV5cv6QpuWoIpG496tKabfunVu9ns3m8XSUWWdfJljacVLEvHPOO08v3U0dMq7xfyq4nhZoMP6
RVU9cbPtWvjL+hBlfTDsPTDRW1m0a8vyUwIFZ1kMjbchsrsvwmjM65RHKWlMLjbYFiS+HmmxZPDt
fO7/gEUaqHpBcAJAwUOied4308DFCcsy9RmRhGE3pZ3yEHp1/wCp0t0ZcaU8JTNCSwJu5Tdr6K+6
HL+kyK+McfNnVSANPzndiDIinp9V6BVXp5r7I/Kx8yEJ2+6WzwpqnlgAfCFB9DPHp/6vSD1YusH7
qDX9zc3cCRcI7j1lJXckSa3tQeT2p04suCQOBQ7naO69quuDgt379EOxWzRkiYnh0zYcUkMND7PS
REHX6sZbEXfuoaoJQsjiDJTjkCppci9iLmgcdK9N78Ux4i7NsRwK1DIx3zJ1IltuFAXzK8XOSiaK
dnnv7JCuPtQYmN1b7SbqDg4RoftYUTqs8zKBxdc6trLJnrSzhu3a+q6A1efYNSnDvTW3IHD1ror6
29rqeVV8iDRlvrdmXqjso0HDNXxtXbIk3JNiBwS9XrlxSIRgxWvcWy0Nh1VLR+hXdhaxauzVDv1C
WWRu0/ZL30IXXscW07jsdSvErGC9sjbo0x7bJCgSc3ts3ao7hHPxhufHNPmwm9qLPPDz/jpLjJvT
LtP53z1kNwHVzCeRl+1lsa0w9yyEhVnJatuWm7p78ZZuA1wzvDH5Gg6iBHa8qyNEB2Wl7CcPUZn8
cGIQXbIkG20F3bc+H3fJOv6za5IRi8oScmGfdfKs09VXvcBK8PPaLY6ID66wTm0cMuPJbmEC161G
oyKQF9ZyHj5+DGszh9348PliYYnsf62Ujykb8t9eH+h0i7hIkWxl388Xc/T0aLltdf6s7yMlP6EZ
+0W+8ue140J3NwTGtPs1nJfQ0aBorTYH8qDEOBwID3faeWVz/F2dZcLqfFnWkaj/59QilYZuAlRf
Q8kDFYDF+X4qu3ZVpviiwwdLtvyPy3VZvNfDiNTC+pLzeh076tkVybI5Ky7Ufk/faonL2gz9SW/U
vGMd8S+XRdtKHfZNoryolhd9afBOkvXa5BrHulFZxo7z8q61UDDsFpgh6ELzLScaIOvT3JuOi5gg
5ciLY4dBjgSGEzEQFrQaqQB5qLrEOzfrQRa7zqp3aghBU9aNdU2Smhx/5au6ahKZSpxL4nTOJc3a
oPeM5YFJ2CQ2tjbYoTNsCXwxr6QF62zZUbZoMXZpa2+xjv2sl2deqP0aJov3sU1kncwSrcMfddbu
51lXzkAaMtfML/IwmzFCMetBnsm6mIRRAP6w2fyrAYlfiD/rWNk5UYb9rFbl6V/1soccSpo83DUs
l++v+F8vJsdqjfeDAOIamSP0m43hvFNXW7JP42tpkF1J47IMODeu9eq2kcXPPqMRqRvVU8a93jqJ
b2lWjJFrEx2dKs/2o4iyL3GYPkko99KGCX+L7vceHiDQ/90jVOoumJcOWUYP5T6v7whedVFx1lVn
axp4XH5WOVkCKfmz/Dmi0dP+YJT1BVh6fpb1987OrDrBkOMkZfV994jGM4hyE6X8idiJR7qvcQ7Y
wZR+PVvd472yKtr9qOurgCJ15XpomyzessdWA3mZe4Pm4NuQomK7qKt9yuqpMimzusmysN981iWu
cJx7uZSeKZ9NmoaMoS9Hysrf2mW5beGg/+ty/9lxWt+BbJEHeUVbc3/VfRa565jYZR+3wL8aOwGI
H4FHxmXyq2iuLhMuaGR2ylp9qMGEq4agKFv6sNX7IOoaOE38yjtZaTf2KsY/G0mQNmgOGmP7XMcq
zxI9do6ulxIuGZv0SXffZZusqRF6PjhEHjefdbaFfn5cwGLRUqt5FmAFnstn2V0eMsNj2a66zv01
ZJ0p1ASyPv72eumOB5ztwcDkeXYhGJddWmIfBwH7ug5LbeS/63KULbJPPE0dOMgB/dS1t2yAs6Tt
ysFAqifP9FNppUP7GuYYbVo1FlSeG73kVjx9aDlY0cbKO/LQNWZQWQRAosB5eq4hs7JwjB4RsMMY
TYH5lLJ19sfcnP+E4LoB/D1GftaPYI0MD8ySCZE3i/tXJSSJNxgNlHkHyVs1S5Ojsq674AyUW2Oa
p9eqBcQZ2yhaa256vF8Jg0GCKyFCaz23X5YX13DJES/sqgfD0snjOnNWkR36uyzP5KGN2/JgtgYi
K1F0sf85EFqDczrxWMtjV9+rbvshGz/r/9V3mWqxYtv+8xqfQ0XqDie8sLby2p/18uyzbqnc+Bwj
V7u+g3+90medfDPpguSpi/vXP13dwoz3tV0gcBNZ7QVBRgyincjYTW7ebptkATebP3kOBCql7NzX
qtAfK2xPbiqJ1Ne21xZ/cbrsYRhz73UJ+zYg7uLwHdBqtqO9M1j+b/W16K0elosCBEdeKRkaDb8G
8V02Wkh0PIfcLqy5z01qVdgfRdzqeB5zDFcZSTJQYBlkWZ4iTzyeQLSueOvJe8tD/HWzabzKEhSq
l7xQx9u9JEwCW+70eC/ZziFfSvVJlryUCIkNX7cwnK+qXkLXG7vlJg86QNhtERoqEAXqitr81dCA
qMTqwHW3nWr1NszatQUxAz/iCXX4vEINP/eWRGJfZDEm0P9cGVKqty0M0Jce5nfQDHJzi+aP/dgB
unk0Syc5zKYDo2OogJasB4OoyCXH8lkP2Y2wKqWuN6K90SwTy1NKsm8Sm7rf2DE0UWw1HnvMShJl
OqvxPAY5ka0fqF/Umv2jQeEqUNNcPxtK5VzngbSabKhheeKXp34MowV3asHdO1fc/dx25SlHJB3x
rc/TxAKCS1q3XTZJpJenTrPxzJmU8IiUOjFniEy21VSvYshKMmZFcyS4V73mLHD2DRa0gWzNIfVc
mjH/QjA66zb9uPhuH7fP1ZpURd1h8S0H97Qh8hDjhpmAnH9fqKdWC5f7IS3G34s/lMXOEdhUogei
QuDB17NwKcVvRdnwr7ps7Ve5BdaPcoi2dFueLdahAQ40CUHGY87F1hFqAxstTp40qwGBXrf1j3aw
X71JNV7TfjIPqWOGu6wawq9KjuQhUJof9YLUXzHM3TVRc+Myke3c1M1U3KZYqO0+imCAFKC84KGP
4VFrUzzaWj181NcDu6b6Oq4EkoRw/xYMLIv0dsStgUbZjSn6J+Hr5CSvIQ/CjgGBRzvoYODShLng
KYyEmGnM34yqQuGORDpuLH2yjwcQ4eFgiWsCf/pa1gKtxTa0iURQ/GwQazE3O6BPBuYnnw2KbdUX
BeCmAyti4xat825EIRqnonEebAh9X8f+h71Wh3ivHPs1OEiWoPZBMEcHDY4ZyjOjgiuhrZwh7Znb
McpJ/KwNsk62WhrbXESS6QMctt6g/eUr+eLcvA6EuOuY8Q91zp7bulZeK6Bdh3Yx9V1WF8p7YSkb
2WHG2Tbo69Q8y5FhAVRHWh4g7/+cayr53V8S7J2VMdulxi2xLf1GRHLcRbmCcv8/dfKsSUS9WcMZ
u9mbB7g77IyGeXL5YzJWHqwm069e+SoLRskDws8B/R2n0vnTaeY+3bLuzrYmzJngc1S9jo+MavDb
OXT2skG+lRDsA9YZEeLOqxutAwVW6VvxZcZr+TZUWuST0Cfg3Czz3qlbZyu7uSEpAtv0mHfX1v/v
UdYQ1289pieKoQ+PiIIMj7ARoNgb+JOSSTp/1vdxQaJ4WVy2g3STDWmmqmdCrHjI/z2czwvZuhvX
EJdj3Mh2E2EfXfuraqnvUswi8fbwfZ2fStQim6251RenVexg8MDXGZHoji1OLQeQWcbNqtpfo/lG
30EP/2VE/U8uF13u+lpSectZJSGEhXtKHGKk9ynJJRu6AevyLFUDPdMAA7fuZdZQM5JKMMmg7yM1
di+yJOvXKtnLW0S4vyd+9aIE8Gfa4qWa9fBJyZ8BCYsXeViwQgmSeop3sghcdLUvred9nSwIyrn9
udW6+WYtOQJyZN03LkjAo2yMnWne4X5abGUrPpPTQ17gfyFbmxwlnRkcl2yUVTAtgNqa802WrJAY
Q9ieQ7Y3hR6sPq/ZKmM/ACgNMgDpG1n89Im9G0zI8rT2aWul20gvWdVxJziJ2vziusjl6QoGgix5
lxdFzdfNxPQ2ryVZper6F+QZs4vs3/KX3WPPzKyz9nCBET0NwiSAz8U8yBSQ20GK6dhX6PEVWxqW
gBNPnyp7mlWb1aMZX8hLqQFvaHxCTkpnYevz3HyamqECXKmnmzmf8blSBtS5+/eos7zH9GTzsHly
4FRm80y2NcudvUl0fec6nr0zy+y9SioFkL6tbATpyQPp2CMCnPGTF/Jw1+AGfXMJdJsdyqiabhpw
y83pKs8UC7hRXSGcptv8rIky5tgmV6vYqLch/sQsTSiWyBlT8qiGuIy2oRm4pU4UN12R5Adnepq9
dUXkIakZ8fpQz+fyZOjNsnnTY9iV0NZP3P+TD4ztjxJpq+dKNaJj5OYf3hB9F0nk7cNY8w5pqBDb
YjvMLBnzL1rerHjO9vaKZnDb6Zg0FZ8V3Qo3xh7UtPwZGZfHqja8nYBunIagz2vttTe0b56mu74K
Iiww+5Bop+L4jUGCSJ0B/oxRvxlG7h6iBAVeLx12OXD11UfPU5EdJk+I9bWAAEQiYgvo2YHwVU1t
QKZjO44987KaJQ8TsEVflN2lJxwfEbH/M7UKpB1ro9tGpVbvqk7J/dEEYKpnwwY9N4BO8Ydm98v3
ru73+IYd28W6GVWjPngt2FYmp2HrxU3ha/H8V9h/bwpUT9n7/kSClu+i/UDda594xdchB0yiVz0U
uPJZB63mjw2mzrryNSrSjdXUTCt1h+2PML9nxTt6OzuDb6bwMKuanPanyjIhsMwvsAHqE5BjdieY
LPhmMhAyUJRxoy9FBsDK+qbH+gLgmzWlF5diQ4cP2L3bqmCCnXNMXuoqvcY2yOolIm9npWiDT2W/
By36XRmL4rUP/6qRrtzXTfumEB1lnbBcq4kAUh6vQi9TxuSxOAGyIlfwmHySpUYNhfACEMnxZ5ZE
zVWbDUyIstd+GLQ3wzkNICg3SiheNXghQQmjOJh4BhDxNI/Y+l7NZTqVQsUBJ82vY4fXigZFZruk
/Bgkeod9DJ70FEdHr+62jo5pWVg2WFOY41OvxQ2Lz67exzZiX8PQPwL9CMxmHkEhmyetdBVfjeMc
pF3/4iwlCcu5XII+LJqTSMZj04PNReKE1CzwdaVXD+MIx6w0C4Cv4LqQiybbHztYF1Skiboel6YB
NfQ4tK+uA8wZtwrR1/a+62M062J1Y4OAFFCeD8sCj8HEesPXwkI7sS13N2OvsHQPmyMxbN/EFQgU
h3pKPAEvs65jfVvPdXvqUwSLb/K0hveW+b+1LbpKRVHaw75V+2NZEegCHckoeRVNNt8vEOHNkYS6
n0/LuIfsUcAyNBsfi+UJ/vrSnoQX6zurV2+qXtUngOQLd1jsYlPA/jhoZ0AmvT7/ZK6yocks3lMr
VhVnVgY+s190snVIzUW0CSsH75fM/fMZH5WPxGUDh8l17Bf6D912XkTY+zo5vWNk9ChzJsMfVcvP
I7zlsTJthDMrNFPJwJfFKk47eLcmS2N0OzE8tMVrES/1NusBIjf9z9xBKwCgroNcYVVtFyV2b0MT
HvPFVV5ChDXDOX7QjP6tsLpyh2LAR1dkytYJW348BNVQ3Rguqi0GUvgkqrW2fGnj4VvUmB0KYrG9
T20SKtXY78KhKTa83/Qhz6e9F/OF5BVaCXpuDZe65MvSMvGaj+T19ZqtSyj2aZLvFgLKB1u05zwv
kdRIy7exUjdi9WTAHw57FryKyGimu64Mz00FmzvlZlS14bEKtfdYdwjVtM2Dyn5j0y/DsIW5aJ0U
XRHE7FPzmAnI5U1X/yW0svTxgjXU5i/UMRJ/MhMsgdsMo8LoqSsM7YAyZhP1VoDyaOm0L2omvtSm
GvueMbH1dfNr7NjRrjFGdD0jsKmNlx91jUVC6qbvXeMtfp+688Zpz1WX+a49277wCoyW88rdlaR7
rj2QxSZqu2th9URzkQFAxAgeVidUtODa/o2YfuKLwXo3yghGFiGnm1C9w5ihNeC2p1KZf3oOujOW
92GNObZ7xngsyDz5sSBdzOQ8bWYLOF+pe+6GMPR0YOeVkV1DRSLL64dk7HgGu5O5Q7Re9/vVYc/I
tC9ZVk1gV5uzObtekFQDmvUp5FQxJg/yMAgreSA7+pDlDbwj6ITAeIcXN4VgQWTJz23F77vmr8Sw
vljj/Eejd+TAYvMMGPuhgoXozMQRTdutA/jHX1tM/rZOkb0i52tdJ6Z7v2uy5lBFbf6Yz+DwlLh/
Ev3im32ebXMWdYEOMQsxmgRnHW0ES5vbm17D0bTWhYEQh5semtyNzthBhKhsGPHD4uXWMWSldhJx
qp2S0YChGRfLQ5mk46FAfPQMNNzYa0LMlyHOIxaz0FqBx9S7YcSQjFyTtq2S1HnMuyjeRs2l7qH1
mMImmYrxGpx1lsRFjb9YjOjmZkVBbrpUJW9uAom3hLBebcPDpmsR9VvbHgbFRue7SNy3jqT9pnGs
HpXrGG3PHhiQMWOFgjS1+nWp2Tlp9VC+KzU5US/tpmNlmVYA5bX1Ox6X75MF0wcjbPsdWnEHOBns
AzhV3LZ6YbwzgeFoBlXrfbL7Hu9MoeJpZ6FbT1zkPUKIwOexPr4TT2fDltbDu+aFg5+Dknr3LCRI
rMVt3qOSRwT6YfU7FLIJMVuklSLFOGH0pV/RffMISDhhIIuJWPRrocAimuL3pUurDbwkE0x31O1q
c2KSNc1TbLMnDiNzuGJNPV5bPuvD5DY7AGfslZmAgsrLoVpmjnVhrU1EyXtUlkZ57VK+stHcDDbv
EmmPFAndaUSbFDGGPjLWKCgqGkCjgP1GOFfZk6ltbCDjO1VVWgwL2u/ukJFihpO/rdXyhZzOvBvg
8QcghewNLjSGP2hGdqut0fFnkRrblBCwb1jDXi9TDy/gZNwt1XVI6/nQt0l4XfgsSmKfwSy+ZXEo
Hgmk9j5aMExZjaLekCBGSatYHm1zZsIum3lDIAF0HYq5JKbYyapD0m8gM3Q7YzUf7ItkY+JPfLPH
vjx6Cw6HSKrhfVAt38q+RN+/XPY1bljbufK+AA4O+mZMIL5w/4cLiN+5dgUfxQYbgtFnt4DWduxt
mMaRH2YEWtsG/QnB6S5JoAyJEG0dbcwebSW96uujO8oIXNl53wQ9mn0K+kdM3ALiAwEBNBBDa9N7
ueOreUkikumhS0L7eaw8gupWvmt7o/LHkqBG6UVukGK85LdklrdtXNnB7DbDybBs+5IIDavqdAG3
0BIu00weqAVL6JtTJufCqAHpGucZSajtYM3JA9yOes/C3+Kd3dArqg/anF6F0oYPHbcqoizVH6az
9BggCeswIAERxwkh5NnRtl0XlvsyEtnGTN5aW6sfo3nSfSJq33h6k2EexXwqLH+Yh8qP20i52VXb
Xyd7UvyCdP2lFaPYoJXKB1e9U4zkfVES5km75pFoN+CGHuBP2aD8VlgY1zqahiI0WnM+YpCuqqVX
6I07/hLTtWvJNmJf5p2i0MWpMHcvCCjvh0jJ/MFVbyYBna1hz7Ovdcqp88o3IWznXHTKz2bih5os
zbiYVV1s2zn9szXA7zSI+eJY8Vj2TXLOhnHylWR2/Al1745534F67nuqnZ8w0A23c4hrhxhgSvdh
iNlRlQfCUX6akzk+mCHwramKN3E/WZtW8D/pKz0/KWKAAmoQGJ2n8ujOA4r8blmf0fq5qg1bKgOo
iIEVmY7UPWBZVmQitx+aycNJYWLxpDVDu4dku40nBcpaLZZDbmUt0MrqtWvLJ0UF8Iawbbt32vZD
w/h9YzSayR2WcfN55m3pJ1hyS3R0I9xC1phoP8TpFhlWVvCRNgcqu4/Ki8UJjpJK9mr51rYGWDmW
BQE3BRwK/I03yzTh+tF7H1lYmH7nDMQ6kEeZMjRZW/tGqnS6ToAM0Qppd5kbfXEQidhOno6LoMi2
yxTZbIYHvqBhEDs7CtWtcLIvGHFMQU3IbIvUobrNYtCEpRJdl1yvzsWEDk0bMkXltmn4DlJMOyXB
w7vLk24jwnhPDC47pUhe2qpuP7DGP2My1yEfnDwamqbsK24kP5wfMwAcY56Ip5b9bGSRaDZc8iYC
XklXt+xY1UZnpc/OrjKiaZ9XthYkAGx84SLjmNwiMVksb9phk4OQDCwnfYo98WBbbrPtkKYkb52r
uwE63mFxVA/Gb40UW1pBpRnSfNcjuLz0domMToIGOjrGu3BWt63jNj505WwXehZPklBEW9RVPjRk
V7d1344vWk5YKId9U+s6Fjueh1eggeBOHSZTgOnaCz+VS4zF/U74M9sJBYX52QicDIxMRFAOtL7T
4CTQICSlhzkwn0l8iYnPwHPdKGADAbV3zWZgSbFDxBTSOEoQoMPL7rnOoHAZJAI9cv7NBII+m8z/
Q9d5LDeObGn4iRABb7YEPSlKJCVVV28QVaVqeJ+wTz8fkn0vO3pmNhnIhBEFk+ac30wrlZm02WHJ
Q//zE5mF4RQl2RVn+tnvVS14iVrju22Sh5/76ph0aXQoJrprUwHOVZLNqJyTwyoT6ukJz8u1hvuT
X9caSiRlAHUuAKeUtkehF4C8xgwttbBeBQgb7lSFNUtfW82jsGZQEGaZY0liW9fAS+ctHE1E6FMI
qd2ssFIf8wQggFcfsJrrjuMQ9Ue59SxC2+yOeQJ0Ck4NI7VDuB18+24qMnfHw62ORqZWR5t411bM
5WVCZPMY1QwMSc6izYOX5MuruYJkQJeNu5oEI5JOJ6IX7opQ/yXSvOaY1sVn4+YEUApzaPZznLNE
9mA1u9mEHGg3HQejQ0PYafGgtLU8X1lWseImmIdeWYyoqt04zcWRUaRgETQGG6srP+0YVIDow5Lr
E2pp8bfMzdJX4jJmLeUGR1kwfWUeGqcXi7D7NlDU5jh3DTo1g7Vr6A6PjZqCXYyZlq7qpnxPUvGr
FUX3uFdyS96meLbQHJ6C2V0ReIx2weICJ9cZcstdqoslFs973VTFyI+msMdgONrhB6Smio5uoyGx
zeqCrKznJJ9GERaa36p1ehBiJuE+r7UhvWqKl+AizT9G8s1C/g0lCGbwbRsEPp3U8gNqDOvbS6rQ
XSBd6cfpFOSrWA2C3ZzV+6GtEVYocCNL4sMg4CUqTNaAwY7GUf4CxDzICzvzB2m7Cp14w519udlq
ccXyNzBWsQBEiVQI9O/3svBYWg0m8RqMYI4AHfRjBMfcrxx4bPVPd85+EndxubMB2k29brmsjqnj
PYP9YBwd5LOq9LE8Nkshq7IwEfPgNV8e5f+1O8AA+h9HD47XbqchIrhY7LQKM/Le/s7ipPNbEzWm
ja2YCIwU6b6vc4+kDgeEFb67pZsgUjytGq8Bnxk5NZA7ih7E33b6itByJwM4aoo4B1kXHzIlR0b5
tcOea9vF/bUIqnNKP3BEnRZnoir/gYxTSKC8habV4e04668tmsyEwxV346SNsgIYTTohTOZbUOcF
ffecb7UhvDpkxYL8jt/xR6O6xq5fwgSqZeXHMUSerWn006RhKbGDiODcu4Zv2Otd8JJ5+e5JGiSy
30UIkbIfDkppp3w67nSJJoSQLEdpmTURZ/QQb6j77BioEXq4QmFaBRnrxK05oAWjWKuZrPNKGQFp
uYa+Sr3QvCO7V1RVevTK+YuHjS8EoNWDORR42umJWMekyPRBeJchmo0dQeUK1pifsIRYW01bvqo5
pMaeZZQfZVWy6rKwfLUSMs5lWSCWXewg2s9rsjAeRyG0aowoSuItobtz+geo/+YUFInpY0VarFtl
rs8pwhmGViqfFd3s1hkb95DhB3LFs46ctDWLX2Ma7ZxZ4PkszLvjROWOT6DYB8TRP8siQDEhUX50
gVn5yEL2IEaj7KKorHtar99UWRz9CKv4g0iSj/Ot+b0PoytChM7vPCKexrigF4r9mgVMX4owqVeN
il2S2do/icy7xALooxxVdHuCJTdSg3BcuhqiFdGSdRm26UFH6Xnt5Oa8Rz1w3s2kDtagNI31rIh2
w/RxXVZDslPrJd7hEZEqiLSKqLMvAP2xCYv6WwGfxEjK+HugVDZMcJIJ+j2t1HIhr8Qb1bDnWzuo
30Wr/VEMokYVGMIk2X7yMHgkJG7ioQM0FGu0TtNrlKQ55NZ0opPaiCnPTnVeDSdrid5NQH0Ho6n3
Xt8oH1jObiLPIKQKY28ddNlmDJPwA6TgzwiDlxez0ZV3Q7UUZOvVYeN2OchGq4y3WTO63xvi143n
gq1vg+lE4DNcZyZySj0Z5D1K2GsXBeUfrTcYvpM62isrAOPQVHG7a+Ge3WNTwHonE/67QbbT8pKv
BiNQ5tOacfXKrFo0/829Z/TR1agDQhtKVPzKqt/ICsTkSONqNTe2dwdtHGzD2IEwXM9428zp/EqI
4WvSxWGeInEfWuFeO4Qt4gI8MwavzQ4FXrojmf/O+LFHmfNOyaVlq2f9sVseKRtlXRby8OfZz7b/
8xJytz0Hsp8P9Fw5hEQ+YX8sZqKPzXLAZlTW5ZYcb/pY5SBZ/8fmc//zcNkmi3+1yevItkkTxdpQ
q3HF2i7LVkCCKwbVZVN1mMIQTv1Pq9GbTAiW/ZkCZHeDD9Lf9cepjzKaSAMqlrIN06g+yqJahtnB
LBEfk3Wznf5TRzWWWWSfnMtJD2+WpvI5uLnhAyIKb7Ktym1698QcdrJNFircdDUegvOjKbfTt5Bu
7HmSwDHtYKKi/WiTO4p2bsjvLBqjy8UfbYnSLtbZ6uHZxorTR0TaeC3NTNvEbhXurAqJ31KprYta
meolyL2YoW8UPxpX+8QtfNEjUsbjHET5xsb441pOM8uncFohEF5+j0Fc7BKM1/YkRmAtw07E3Gqt
6V6/7puMWEpQvNhl357NJNu5jLEnHPSYIs1pdoA5tktZ8p8KpBJ3iLt8FE3mXKAfqhuFZRfdSmi/
DGJMmOGrL+kojoih5CdcMyOsLAByg6KaN4an2ZgN5OjHlfOPyDFCnxvt3QnovxSiUb+jt1aso8Eu
NuqsvZFu7lhidpWP9uvot3Fd7MymJNOjIsik6RDlmHqv075XP2pnADAq0oVNQSQpw5cF65fQ+COp
voy2a1kpA2jsQutzHsxqncOdu2UxIgXVWP4klj+dZFMT6t3Fy/KDrMkConC4baF+r+Xxsk10+odn
9c1Z1vq4nMkwjS9CTB44NRGtyzwdbkUUFNBg42GjhMNwk21xyWQXcNRF1jzc8E5xnf9GhubvA+YR
iViikmBQlmvIItf/igcrusrLeBVu7CqWYavnAX2HzLqpNNlBttV8t2ehBBevJYc/lesR9u6bNucq
5nnptHXccAlP0G3LttCKr3lBBlU2WWUP6jYrf8l+XTbFwzz5aqXpO1lNpra8TUTFH1cosJ7VASpJ
zKsEuQIHfUuqxNknLf0rki3/Ad0+Dmln5uda8O3Z/u/jCPEXwCENfSuv9zyw1+L7SDaOlU0++Cg4
lS9IBpoHY1z0c+p4XMk2WfSlWuLVThEmCnBOfZoXzSeoOf/d8TxYS2dnX+nq27NJbk1ZUL4829wk
/616DbOfJvZWbtMmL6VOyjjCJPOx9WyzFQGIoPGO8giFDNPjsCKss72iA4YROmq/SWViQqDm4iMk
ELQJmDNsZVWLyhwV8g7etWO1H1EQLCCfJVa4HBwPUb5PoghQ9VIdoq7CqROcCVJNrL0i+8PwMvBt
pUmEeamaJNX3egtyXwyd/TEWzbCPFGZscm82tuleNNW0Dk248r3Aqj1omJTYKdE5VdEiRNIy+93p
C5ZgXvQpa1aupfclTyBrsRvY74ZpoZIk8qtsKruQ2URezWdZBTFl+ninfa/ReVjrY+29W3GvIAkW
KxvL89x3janRXi2Y1MlqidQL+mtMcuTBBt3FGwyGk9wZgOh4/6bzWvf+MBl8V1X1pi4XTQXTXeF5
xVkeiB0oc7qpw5EEw7CVbBsYeTZRiwqVx/rei6seEg1D3igHNjk2uboTEO5c0jiihy7iG7Y+752s
3UZOn4H9DONdgVrIezhcq6rJt56CIWs2LLqXAzL/C13SgJOyKUFlfShpT3QqU791YcroPhX5h6WN
E/N8ejnMGjLm4oZzmmPozs5S7ZWRZIsXfCLDivT9iOiq15k7WauroXl3jAO9Y7yx8ZBzQAUdHV33
oG+lSMAWQfTRjkSyspqUFDQafa8VoeNH5ASWKJ/j9yBdNnFmdlvCWEtszGU6n9+nzih8U8/Dvaev
7YWFai8+DLLQs71hKq9G0XzrdAULDLeeXvnRyHCUI/HqjLWLYkCLTEge+6FdQTXU0RBENav8IYr+
LQhq9R0HMYm4WTWmF9xz4lppzVxdVWruz6SBLloKuRUtcwy7NF/CIsweTdoYxEesrm9Jm/2qbNfY
t8jHXyILfbiJKe4pr/M/mHu3v1wzuvRjrv1G3n6beq3FYum1neYVE/KCHLYQwCWsdOXpqE+FC/46
KppViCb9h5m0hxgg7y8tRxhOecuwD7jpdnlqNLXYlhpx2kJJio07JBVJ7/gbk75617sQGSLhRehC
p+LN7MuGQIAd/2qiH2o42zuv1RZ0fuGuJ5UYYZFEJYa1LkFbFWSsPevXORmK96FLFnZhFh1lNavR
GwU0cYZ5b78F3UQeqhtquBrG+BY35sIvS9otqOBk39ZohFhKscdmBfH0zG72BP2ajbnQylmZGzem
/vz5mRwkCYo1IKhNopDoJ6mVrRJdxARv7JWpX3H7uoUzPZBBV7sNA73EZbcA9aVo1YfuCOxZ8uJq
sVr76GdXu4pW38p9SJ96pw7v2tVof3V0zh9m5Hj3vEIWG2n6j94yJtxrMT9d9o0IwRFrxk1wqano
Ld7qnsj9UutJFt8KHDBlbWry6tZ66TYKKutDlDUml0W+k/s6z1KvTtDsH7XKrK9imDF8S1VkLfR9
WmfzJV8KoQ6nORE64RpqVdf2295VbLSMdPsy6prDmnfKV0R00AyQjcayJ7EYY6YpP+V6Y1/UQWNv
MIl5Y8Zxj2DtUpe7ZEECE3uV/iIrj0vldWuRVC0Jo+ZDtB/6nLBkG2FU5FpNBGEI5TBZLZc/QBLA
5uwF9kzWAjgR1VHoHD276nzooun9UZV7tKbqj7GVXvKs/8Msk/KQE/G69H39d4ECprPBz6n2/7Vj
UL3xReenPI8VhqMZK6wd6hUAcqRFlqvEgmDQqCcIBphB+Gqk7riNesiUWqaGr3xJkATsfp7Oi3eI
bJPHuVhyvMqqW5tvMO6IMiznP9vnukW+qLEVdBnDhqlcoK2jKYhgnFIUiSgAGEOxHLKKJPLSFpv0
nggBhcA5bPGeW8VHFdTRRdY8bwoWaCVOwMvOQSTKThnshIV00b2rdqG/2OjtgxgRgF44ogaWyuL4
LitRQ44Jnej5LKuaAMoBGS/byWo1FckhGDyQw8uZyHjmr/MQP/6wbLKtyY+bLLzJmpUPhFgHNFFk
NcZzeWObSyB6OT2yreoIF8NeyWqmO9ZbAwVX1uTvE6G+z+y8eZO/PV9wXqOVKPjYLb97ARZNulZt
ZLXC1JlXE3drWfXsHBmkBCGo5Vh5tTjo37KKEC+JZVJrllaovlK3zdEmWUAgearpq82y3as2maEQ
070PZyynVRKGzg8AxKeGLbyg+J5aa/6LuMXnRCT0e9VBFyEpH93x12WoZ2q4whuvuoDgyPZVaQdH
YczRKQiUeE8estiXiHi+6nnymSHP9iUm52ZO+CQ7bvVV5KWN1Wk6HrUKM1E3AX1D7Cf+OpCIb4ng
szDQQje5ZGORgMQJwxMp0l0yzu/2XBgr5DiBb1SZ/SLmrsRmvtZ4vflS+yx/lYVi29kr0VCcbIMf
DgqPfp/CQHeHmnxaWPcAroCew6FT0djsYLF4YjwBlp8PTVv/xK5OOVhaPr1bXc1rN75p+DB/4nf0
q5hdnwT9Sz9VwTayo991l6evcRKjW5s5yhaavvpZWYnGpFVsNVe3PyJ7R0os+2bM87A1lDjZuEp2
ChXvF9N19Wg28W8zLn92Y2SS3qmdvQZilCybi2ENQmNjk2QoMEF+8CIj/XMgSZRNlgsUqSZZ6fBh
p/XorfWI9FINEOBWljsi8gkpP8yGRZFguoA6MVkC7Vs9h97e8sh8AnzPNnWEPKbpAFbCNmbXtn1w
tv50YX1fhkK7GWp7hIher8hChVu1JCJmIXdJ4GUk3qsyN28c43Uc/9RxGjCupbDd/ZR3yB+OAJQb
nzijstcU8mpwmuot3HkdeZDAOP4C6qFeMiJga/SV7HVhF4t/43xgeERi0w6/17nb3GedQZsm/dUh
cQ+424mImFIo5hidRy/5NRWYnY0D2rlYnP01Q4OphO7hwoUXutVH4kryVttZOLUeQ6sgKh9X7jos
VOMT5OfPwUqqv0xUMMkF/Y67rob8HRGsLyvEIQbRrVRE6g44Zg34hmjxWw1KRdZkUVtC20KcJzi2
HCGLoNJBuozeKYCsckNGRQP2l+zBRmwSG1H+XjPV+0RqdePp5Lpl1UJI8ZIn3ous9YvB/WBAxh7t
/iybDNgHO+zj63Xr4gfv9YYA5QmAaKnJJm2xq68FfuLyhGX0ORiMzMxd4n2pBYvaZ9XdpwBIqxlX
V1nDCybcZG6AdcWyc2RlQ75aHGXN07XuHisZCAGnnx5tOtr8h94rbFg0nCALJiVbPg1s/ZYTQleZ
NmmNobrcyaw6eet0sg/LTmUpxoHAnwJp4CCPINQ9HIMSFajnJUM3OyK+mj5+cx4PpR97031KCHdM
lqbf2wBLoqKJjlkeMdKVIvnLFja60sydbk5k37Lhq8KL8p2Ypj8Z1oglQGG8V2P1K0oRmpD7CNGq
PuKU3h7EqPlua/iIKb03bOSxhaGHxxp7CF/uHVQyPdgeW7vAfGO8rwDDNFN+9CJmEFDR4pssEEcp
N3UalJv0v236FGNLXXuId9t6fJvCEZRX4KH9be6yKDbubtkZ93RW6PTBtBxkNVG87qDNwEPkIdpg
G3cGsMnJ48fxRUsaeUSldW8vp9dhswXuHiCIDretVjrnJos0aent2mE8OGHi3ATa6JcxUaCZ6wDQ
SjOEHY0TxE4eTEQwuqIlx5omEIUP6rfdcIPGDcDmv6/XdH+VuRJsYPYDjMKu4AaXTsdaqu0eVdkm
zGbdaIxnsoZ5YLmbawB2j6oecNac7wKAG6+yaTRm0nldovqGXod32TbNwVEr+DBkrRFKvxdWU3IE
f1QWvT29VoBDXh5NsCBxkhm8leEU8Zvj8pkLtLPsSTdX5HbJFBtDeJOFp0Y7tTTmi6yNgdte4sbd
lXoWp/7cLlHgpnZWcm8ZM8pnlk7orE2T7bPN8NLfnqoy6PVVe9ViWGW/HTz9xla9yYL3CAWPnmz1
sy0wh48mVsczij7qDUvv5Nxo9h/PA1LWKShvtO3u2eZiEyTGx0XbfkCwAhkh3xrt6azHyZsYvfzC
GJhfSKEfe0gQR1nDoM5WV3LTy6KbJkxx+EebPM1qy5+NCMK1VtU5IJ/CucrCbYgSOhACYKjTVqkK
IF1yMc2wTuGo3pskqO5BWhFe85J4J9vyuCBWmQAxj4qy8qc6UFe8+8FBHmwaeCOWqBQbJvCfSsWG
JqOb3YRd3NybuboJAoUv6L029zJF5NaMlMBXoYPi9TCcnM7suQHsjIBPrUmkgpTS7OauTk3y2ibu
Qe6UTfj7aATvW++gTUN1mczxZDdRz/McjI/WHKqjNzYdqKApzF+asNoU1UZRh2rdtk6z1qxwBngU
YHGtGM5Ln0LRSPogXWx/NvgnfWuNoIQP35+Dqn+x+hDF9oicFLyEn0GXbK0IwYPUYqVTMgPwKq3e
j7H9NbsFCLbmoPYhzAklAtOt9vpaMAfxW2YfhYevh56vZlDC/hgrEEkDRnOZ7QMfA7veBIOuKsMR
xMSH1jjxLmRAIMCtAkkHpNz3+kmd0ZoTmmKQXICd5Cq7bNQ/WXfR2YBeWFeGesm77IAJrHKuuwp6
bD+4h7yHAGcYH0k7JCz/XNbJoD3zPnLvc25pqLYrR+IdgmCiUa7yYhJwplbqiIMl6sSkbyfcALyq
T1diZoxkMfyi9lctar23RYRvgsRgT7UJ7zE0zmabqFsFi8hVGX/O8/xORmgdC63alrZwT31uTPgY
LZvPYhpQgLeN+oRo2TcQFiPuT6LfVk6Ef6KuB5e++OIy0RG5FWOF7vPgO6ZB5rZUtHPOXDW3RvVq
ZFx5qPP5ZCE4G0aARHIFq7NUh5M3pftWG5pj0wXNBtu2Yd06TnjO3GZeq0L/Fo74B4CY6jbhDEVD
naurBfzjWuvmh5LE9T5HrfGMTCK4EsaUTdY64lyVJVESfYC/NQd+WE/9GSDBvmsQZBRN6hdNtfPy
0TsUxlSvM+YNLK3MaGXgYuM3fbe36gURGHbaxhzsdAtA+CdSTT8WE7+9SZbc5271PnC4zkedjQge
743dKsD1UiFOGiU6CcC10JJgxd4ZjPaGDdtG/Vmn+gSvzmxOA0CDg7IEPIz2KmfU2jKtZorCa9SR
B8kihFmKFMmIeBDqh57/6G3lkmXwfBFH8bPkCnr5r9k16iP5N5WRMG3QXFOPU1lrNxOGh8lrT7rX
boYU/I1T+0YRxeeuqMNjODLDyDW+3ykqfeidFXJ7w/L2VjkhK6dHk8KJPzDIZIKZEkO166bZRfb0
0zVV9zy6qfAJBYqIUOgD7ICnEbkl2zmEfYQjRAiZRiswCyqbJVLyDSJA4Q9J/NXmFe60sblnLO9T
ECvIWzVbbuhfTYZFzEgYnuwDphyitt4IjOirBHTZOkjau+e2cMzcFtcl1SgPUUM/mCimPw9961cd
MYGmeEPTVD33caydxVI4JkZxDiTMrFhFehhszA6kXqTprFAUp6PvtdpNmKauDyhrG5fhl0LmASWG
GEUhQhm/emuoPgWy5gza+67APspx4TTpITkQdYSe6jE9fglbgDzzlRWJ8Ml71pV5wU44X+EG8JEl
asSfd6wFQr2eIBe/jh4B9kbvJrLC4Q1hFYZPUYNQCtQOHL6ZnEeQl6sIHzts/fA9SFU4PKYgeD1n
4db2FvXZuv8K3SBHoMwA3ujqGSAGswB4GOyiGYs0HcL8qtOgMonfA6TBGNjvpvWA8zW2Q9TZwWFQ
qD5C0+VGLTsQyp2CAYumKshHohcThgGJhcq9T/V0GyO7PRNqzP25mxBFy8Ur7OUbkeZ2ZaEnf/Am
HRSoHlgHx3aPStB7RyUN3KO14HTqpPvRut65iulmzVahG8vqej+jsIR14Z8DQNRd3XV/4n1gwAm2
w41SpdPLgFfR2SF4XC4E4jDT75njnsA/TMyyx4A7OPw5smonuhECX0qSjW50waotIVHkSU2gQoQm
WbfK2tduXa6s1BY7oOsloDjPAnTDYLCFzHx0CpJSeonmFtKx98rqXKI8pbZOk2RXTcLc9U3t/ZF5
73CZOlUEv2a7WcN5Zyz1FoiM8is2er+w8vCoY8Tt67Xarlmpe/se4NnOAgcK7oSUlBKweOsg3DtW
SdBDNdfMGV+80RresgGNIocaYjLpRpjhe5Er9ulZ1EPpPKo2M/+D3UARa2brYgXMHb3BAsfo5gA9
a8/bBmHg+ZGH+ppG1+ezZF7pasinGJjGaW4S0qbMPr6yQt8UYTod8cvedwhFXbUk/G0tDlFQdc7o
FsuXkdUZA/FSLOI5ZjFqZ9VsxHXoxXQRydJzU/OqUFybmKlu3WS7KnTUyM8cHiOYsIMiWH90fcbM
w4o/00xH59As3yxjtLdjEbP+XorAfZm9Dh6a0JJN210zp02PEcuDYxY48dooIQDAxo5Plm1e9dCA
veGNvFHYrA0grojvJZtBaa4zxnAE9licdYvAmZbvJQbMXjLSUIWBJZrW4nUFAvO/hdKRL8Lffl96
2GUYEZJaQQVSY8w9QZgFvwYH2fMlEaDM+kYPsFPEcAuOBCZ8HhzrsAeNNYXDxIoz4FxCI2cEpQ+8
qOWpNac3NZpHqB2BvR5RpfGnpYpMweT3Jg/LzFyAZk6UwSvpkJ6cNdBFnlmeQGTshwlGCnClS2d2
V0Xg/1SYSbrWMa+bfYmZixYCvwX+bOMMUwGnYHYvY6ZpTAW7/NUjNXdM2vpzBm70gdcGaMPyRzTE
2Yda4BLjiS+3DHi5ZZTAWUIFzayz0sl4oRzP1V5kMTGEAbDylHUgj0YDPGRSKUsFsGcAUmBqCvMo
L4Nb3HvchMUhTyq67LFz1hjlAg8hpQAIrpz9EsW02CltvgvbN+nyXgYNSm8DUEDpAFalLX8PyZHg
JSHAuk/n6DNCCg7x0e0UBtXacUYI7gveCID2OtV4uuj/ZgrqW81frGvESQz5rhkbhklQgamDlaya
QhIS8Dib5uBE38uiMr4hIY8i53jT09DaZ4NymwkCLPRWdVebi/FA8qfaGfvEGyOy9Wsvmb1DFFuX
hFSan+nIKgm1QPjPADFun1xTn85alryPKqtUvLeRUYygDC8mTXWArk3a8veAAn0+FCDCvOm2Nglv
sFyV/RCOyKa/usHR7sB2XaSxlYmFgEk/rS24+iLr23WZ2d4bLADnVZ3eZxB8bwZgBLsI222dpN8q
JgbIV8ZAKyuSqbI6Z3rOnA/j76RQlF3auRHzJyMD/mKti7Az/Loq+z3siPK9M5t2P8IW8WVVT50W
vHFj4dOntC9Ml/l/RGev9Sr8mmxl2pVJNp8Q/njrZ8DepmunryFSLq9hqzVkhpHCdHon21iNXe8q
aOBGCDtDSZGYy/l5C1PDHZAKdiKSjGW4cuYx37CKfjWIc9CLr/Mcg2zAYj8K+x3TMnHIF8xMteDq
IhAWB9N5jRfcaGNM6gFgRLQgSWUx6fGnohjBJvlvk2yXh+fLZ9ccq5D76gnodKu8zCgl0LPVQU5r
TR2ug+2kGkwMo/ekBSkQ3Mc2zLYhdF5bGHCLhvGOUDnqhnjePXQ1JEZI4oZykwWDmzgoeS+CG3JH
F2SQJMefk9uGR3BZ1rxhssovkZvyi7ZquGR7uZnORJBgYfHvDU0J2tcVOgpClbKbFkghc9n8WPbA
rcMWr4dglSraEkegNQSLtSGr8t1RinWqhjhTfpn9AIp5uXHtckW59cQn2lqqzhsJVZSN45xP+V4e
GTuCO4MsYvj3+WK5iDxKi9RpZTs4xstfmaI1TQIW4bPF1W8XtupOKow4ng/JfTiA4fzVLc9vNGNn
X6BGLXPAskjl/ZebCUtkUloY38lqnte7qFJ0/GeW31SA+wzxztjLPyl/Bo6nUVwPiJP09QYD6i95
XjaGcMyXx/h4wrJR4qWKgKyLtZBGn21jpXc7pFbwZAL08cD+yrcB2i0Z6nHKxo2qNz8kHlgWAzDq
roFfRzwVyZG8HmzMiGono493241Mej9wXpEa/tnDXNx4bcQTtZEQ3Yq0vctnb6fu60DcZzs3Bt26
NcTo7TF1J71VHjOH5Z+I0Gx7PjSwwzoQ6jZcy8cln4bcqjSXtK7clG+BFekBeeVu5ZV9ccTX0QN9
JjeXAiIC74ayq/FYpm8Z0hkgAjBnLD7NefOPTXm2gyMFSGTXKI6PzTnrQUPZ8V7+vbFtiVG360Sk
3+ZRP8o797hLUEtXpZVNa3mv5V1JRcn6X2iIrywYAPlM5BlyS7Y9XgdZl4WR4RjSdhEQTUQfh+4m
H/zj1ZS35vk2yD0Nkc9VDYZ9LW+F/JF633B/RFjqPhF0ZrlW/VMstiHIXT7ur1k4/QzwytjmzAZ4
6+5aXQiYttG2mCE6C3266UvXIYftPLGd3RzOIIGx41up0DlRwm3RE7LSovxff/gfv0FuYnsF2V2P
9MeRj6eHmkwB0sTQ17ILkON7h9z43gaQNd4yuLyPm/uAU/zjq/kHqOLfd9AgjVfGsCbndmtEhTZv
Ejf6U+lydfO8w3SCR91xoXQ/Oxe1f8sxsdzK39IH9Wtmz+oWjcZ+9ts8OotBV4B5LP3Q8lnLM+XW
/9vmddWMcECUruWb0CfZlikMS5flRdBHpJ1MONbP12c5wK5nDjB1DL7DaS/f4LGzhv1UWCxL6k3h
DBgfuQu48v/9u3aZHYIIrLBXGMAVFkDK892bkxdXXwCMRmk3i7wN3dvSLcs3SVafbSXRn6VHsvTZ
2QROPYBZyd6cUKGPlMfL4vm1/uMVfWzK/XPtDXuvNX35JjxOwVZgp3yKlgSB7AtZsLc7FLoPzy/8
+S7LNlkNl7dQ7fttC0hvFznxVu4z5csuj3ie/+9XUNblU5Nbj3Nk/bH5r/2y+q+2x2tb1bb9d9eD
rRwJ/sw8hHDlVhnwmDID5NbbIJyXgUP3IJqGOgvVSd/iQ0GennmBfOKDrWMM6rwWs7g6zA1YH551
IhazWq4E1IkCUMrQdCdrwarOmMcXg9ttTXNmKtHq6loNS2I3PQIzKxK8W8k7mIrFLtKch2YdxtWr
k9f/ePDyr8r34PE5Peuy8fmaPN8VeUg5ZGLfYz8oX0ZZNEt3Lbf0FPqSmcB5kndfXqQEzziBWeG1
6wNo9b78SmC10yo3/9E6uMYfhYWIkly3TLgGbyDVfbcllyLihnWJkh2Ig0MNSRZ8w5jqH3EP3B0Z
k428x7KQjz1ZpicI5bJGnrKfxaQfvcTIt+o8nlKzQqDM6/ayk9HotQWc3Qr13HVUho8RwBBfkPLz
g7ygfPJyi55eLGwYOx6+5sF7wyzOfWCWg9S+B3iebQv5Rjw7A1VTnQPnPX+fLkZt3U8Q7593scod
etJ0GWZyN7fWgQVdSJJK4AX8AS7ZYCbuIT8qDyG3BuXEQBdl1KzNQ8dMTrbA69a7yXUOE8Ac8rk7
6JFoFMe2n+MY9phdPVZRsRaW5Nx07dEJw6W+NEZqbOX15e8K7Hg8CP11NgqxVU3jKp/q/zB2Xstx
62i7viJWMYfTzlndVrCkE5Yt28w58+r3Q7TXUKNas+s/QRGBZDcDCHx4w3xrxVbaNB+hNgSLPstQ
+odC/neCNncckvj2i/x9YMf0NMeRhukDGP+1kpgp7Pw67c4Isus7oGnFQbB2uqApDjwLf3I/Se73
V9yJuY+Zbwwf6N8x9Ex9cMqVAUEaWQxLw+Ek4yWw6cFXKASucy6ZuDPisfZkYo8G8GAX23bxb0Sd
SOYefb6T9wd66u/nizDXii3R5P9/KMZqPeyls3ifxEhB/BiRvY/F57zYuheOAbYfDGgRZhADXakx
dzIei6KJOO19yCU2cdjkVbtvsq79F1Z//1CK3/lplHHfN0/tJbCAEwuC2GPwoRfjVxZHCF2L12TM
kINZeoP+jtYK8WS/jXZZ5fvyWjS/b7rTFzQADNJ48X0cJ55UMaKbk7lsGBOWHBSUIhVgYtMgTPyd
ObmjJEX+01j2/uvzsYeJc+4zdN1ativg6RuTVapxiV5vxiLUT1v8EL08qLYq78XFFoM6sTVf+7mM
hSA0rz0IIHNjcfY5O+8rtubbOFfMx/uyb5A+Nwh10IfRZ4qOswEIkO5EXrx5XPGIafxUf//xY65k
i0Dq5E/DSHEL70/e+MODaL8Xj2uAki6g6eke+E2D5IZ4Uv59U+x976oA5VQ7O49XX6kgHkyReQr3
hRMiCB6idq6Y54CiQiRzO5Ht3I9OKdP9/ddPT/Kd7DG/M/fxzP1hFqWOmjasn/znvRNb91Zi82te
7HQ/6qdWX0/wdS9JYWGjNp+UEalZ0a/Mowex77+VzU1E7X2cLTbnRNyPOSu2xH7/86ifpjOitWj4
5VT/VvblqF/O5E0dPkZzZePD6JtecTycWasoxvtcVbzwIiGUAjkTGhGT9ynMNidz2ZjgCQr9jjZF
rbF5byS6W3HwuemnGrHp6h4IIZbg70+0eFnmN/7LSzW/QPOLJsrm3cQe/7Psy27/dvj76zqmE7k/
C0H79SsbhzaGtdNYWHy45uQ+k53zn2IV/9b8S9l9PjEd9n4GcZwvbe5n6CLnpEjdH7lx/KXoGsQc
VGzN32jRh8xZsTUPyObGX8q+ZEU7t0UwoP1QSiQRosyEyMfLydo7w1vxCN83RanIj4SymVYnRbJR
nexx7t4BU0Ebn/PSONHIRV70/IyFPCJKRmLY99CR6xn1uBTdA9F/JFkrlIH/0tXunYYpE0MQvUuW
j5AwEX9biTspkrm7FVnxKFhi0j+3mR+DuezLIzQfpveqmJCFDdOrk0d91VhqPC7F/DcCYEC4KOqf
vLoLNvc3XlyUObl3q3NeXK7/mRUV86srsh6BlL/dt8h/OYIoG5MI7IQS8RrNnf19YH2vF/dn3rPC
q4TJW7I3CIxoU4Tk08xxbib2FYkYGMxZsfWlnehE57JPf1zUfNmlcwppPWpnUIHXEioFrgGiBZFy
TQHJMX24chzx6kfRdblJlCQ7cWXyqE2T3ShbiyqxjJ24w/Mdvb/7n4KZn4YKc1OxJW5+kLVE9O6N
7kGu1EL0RAsDZFJUtLK70clZjkHNRRku4hW9xynFE9CPali9ihf5b1SrlL011tksnVQsDqZpso+Q
CIYlDmlNJGXFauVizruGJ6F/5huLfNIdtkYDAzI65DnyYaiKt9VV9yg42wYLAIGMdo24quK+lAlU
JrXInvIQnongk6vTDR5rRHfqezzzy+UXF/XTLbpPXe9XXcxZxOb9NQ9YnBwdfViLqyxOOyfiB8xZ
cWG/lN1ndaLmK5lzbimq57+k+r66NLHWW2BjiFWcl7ovTRb2Ww0hwLUKY5Ys1DMESLM9PpPUGipr
Z5qFTM9U6zjAPNUowrup9B4DJdkq0zHkqEzOuVfWC9FqbJJ+J425vpLbBJBe12WLKuBVF4mT2PrS
dAB4KmCKTnFkb+TAN9I1kkEYLjOzXxOVBDU8WPtK9aoHOFmsNSMaC/E8sXAvCuVT7PZPE6L9m4cM
7Df4N+UK1bgeVQ6yoixB8CiJWJ4oe1QgQrOIv4WOhbKg3pyHEC0EC9jCRmVtf+sY7niNi+oDvuOu
1ZX8pU91XLVi9z3NGZKX+MAfXE8GKZ5UT60zGj8covWs7LoeCw5KjTpO1y28qiy/lyOYXqbk+bMq
x+YSRR3gVQGyXXI22QLohJLH1CjQb5JlpIxCFpmqHBw3RozFpZ9qCCVhJtDhKOBHyrbKzPwyDlFx
EVsiSbLMQvcsTREWJghvZKG3ygvkh9yhe9NZPNvW8iTll8iFhh0JShyrKQC8sF1mbmEWonotQ/jU
XIxEZRQMV3WSgQly6o75cJXZB5AaLK85BNtrVL+Gdgiu3ZRAdAmurhy9I6sp7UVRnmDSje4iqlwZ
wmeawWqN5V0r1LCvMiuh11hSlOXQ9x4zCCpC0wFaFZtcyxRLUTxkF0PXNRclapyHcUrKBNieybMF
u5oWc4WvJvFSyS1c0TpWZ/QBs7m+V9GFcX8PUTBe7jnQHCj/Wjxz8/5FYDgPqMwEy8KvF+ieamtL
MfTVMFQpGm+A6TNN0Q+mBdQZWKuyUk01qhdYwSODgQN47vj5qYBqd6qmZM7yfG6jjBhqh7SRCTct
Vw/pqMfaUtE15SCSbPD+KczaQloODix3x48JNiNq8NS6AEZts2/foi591VhKBxcO3Z93S4fPDDIR
tEJWoBLTjr9Z7vzup5H6NlQRaAUEcZ68PgF2jQ7Ww6iwlmwMkXEs7LQ9qG1Y7+I4zC7cAgXKfy1/
q3qJhyuJ9bOstU8lqkFnO4geOrOooL5K5bewZeHIQuxxLbKigqXQZ+TX03XZL1qMOxbD1DxUYkz5
QrBc036sYFNkSdBu6TNWn3Y20ncrHvWjOFRZ6crFcvwd5DCcOhNk0TZ8cIrV/AtqL/rj+2N0P26p
jfVD1dTrVEbWZulisdx6ySNGhSNB+6xirmzqR4gW1Te45+2F0PFe5DDarb9hWgcZKukRa5paiDJL
y7/uFNlPso0eF66BALWh/RCxmDYlGHQn9NPaU9kRVs5j1E5EhYWSxR4ZzAg0G5dC1aV6i9imshRZ
cXmSWJ4+VRaYsOn6mH0P0KWYBnrh1uz/3P9OHKXu1sxKOGfT9UN1GkReMjj40/PM9J2OcorYFEnh
jTDc57x42voaCclPhaJa1DSQO1bdA8AZEHhetwDXhaVCXtApqeVrWXr+rjU7D413v3jP842oDzu/
3MQqqk3FKFkErCUbt3DigfvKC7xTMyVdhO6JrbnbTxVtG2Mn8+K5ZriGwhAe8z7Bw3BKxJYo05ll
Y9lgoqgWKkGF3+D/aCh2ubee9256zAH/L7vEdge+Qla2Xw9TNxkit7f+kstEA5dffp1oLU4yZLla
neJ64lGw7KgbNQxYFCnPwZSkCEycRXZwXRQLA7eDvC6HBNen6lxGuXwxNxJbOOgd+fA1rCOzc2gT
VfHzwsETY5Ckg/ViAMVHWUrUftlVZMWJa1RHdxZC4Pddxdk+7ZGo+rrJAWh8rZh+1ZCHkB1vY2a+
xtiTglwa7fhYD0V8tPsAwImC8maTsM4os1qxjjJfeZRzvzvZavkz9RX5sTMz+VH1y0tDB3thbRqm
C6KDfP1aDf0vq6zVowm05MVOOBSLOfk5Rs3gJSik7/CRvQdRqefe2c1C8yrqQAqvYwh139KpZV++
RJ2iPylukD0r0V404ZuTPMpVBf3y4pfxcGo9JT73U4K4n9ot9Khk06zGBX02aLwpK9pANGUhx7V/
y1GHe6lN7BLmUvySOCU62opWL0VWa6tup+Gausp1A0X8hWk07TdsrJAuMnp1HUCofKlabBFk+Hrb
iV/5AhQsX5mJq+96LDOvudk/AaFp3oz8x2hX9ndDsutDkgdIJ5lq81aNAClky0iviOigpeu3fzzL
rN+AbKmrMcRF3KzcJwXwGRq2dQfek63Qr9cj1rDwhf8pghb5t/JLmWpYoGKT8ZR3TrnGry1HYc7K
nhLJMA9V3AxobrfZkwpj+hvW7wtRKQFjewKB8R0mr3wWRaZbsb5gd/lWZHvUJPaKM0RLkS1DW7+O
rNKJnDhi08lnGa03FUb00RtGcAmZ4WvHEq0YaNGliwqbmZ4JuofNCiwesp5Iy64Lt7MOoqatXWet
K53Bc4fbyejS8yAYE7y0ctEu4fgEB5G1AtkEphC0R5E1MSLCB1J1TyI7SsMPm2/+ReSGNrnSX6dX
LQTf4/bezg866RYntXwOXGjEvotdVZcWV4A+a2Qn2lvu1M9RWMtHwArdTVVrXpUQVfkisk+igShH
F3GTS2VyEUUi0VE5CkwIDGWjYria4R6bmN5NNA+ho11T/VZV2cZu7ALDwnKNjHl+NAcrOwYNZLlJ
LDg/SjJJ1RQ2MrPysAqdFtFxM6gefMXCCnwwnlAIi99ko3DW6GbmO5GFowOkXs1ecr1HklJrwRJM
zZR2cBdo+oGqSXvcleUaoHgRv4GiTrbQ8a2NytrHm2lox9SWjEfdT6xzHhkALKZm9SD/HkBL7vm0
KWeGdQpuRGzZUzIqsbskgleB3/2nbG4itgyp/l20qrL9t/3VGgBMY4YPZT9Wl14qgEtnNtJ3oLp0
vkS/U9l91vvOfKmsHn2gVM1Oia+ZKBsXMYi4bvzeFvZNNO21+FQGmvNaVqm8ssvQOMe5gwFLWaKW
gi7sM3SkDwnxq3WYLW1gQyc556Wy+/BHowAQMzS7enD0xjtIphVtg9iXH1FVKRfi8Nb4KudO9dGw
bgSMSA/RYRy0HTHbHNXd3Lg5JprjvO4WwpZKuoiSMkMZF42qU06fejJzf9W6angoESf/W3FvI6rz
uRQeCeBnZPxX8ujJ4UrU++AeT+JooWVTaBbQCQtL39+zolp1lKjf8GoH95aeot4MPTK2stnB3Z4P
YVj60QRefrB8Q1rHSqZiS9VZOwO87x6vm+qkaLq1MaNkuA74uKzaWq6eeRtloD+29c7Y+YY2j/Sn
cp7sLmJI2mfG5vZo1pn+AScRsUidfp6nj5c2iSxIKt64LouivIRqXe50regOgV0buPu6ObYEjYU+
FmBVOj6YmWqOLJbbum+h1z9HgS79lkBa3k+UpApScZnxa4i7H74kWa+KWSWoHSvjo2+iDc4QxXuA
Qm1vk0lUXJbc+NjGobElHBA/2FCBwDhXBvEzOjLTHf03OuB3yIfSL9XDBxl0EiNsBuGRZ+u/E5SR
1aZ98rDmqOpvbQNmGZ3i6smpmRM2baE8gNtogOfgsATvyloRXHPdnapqeFD11iRpIMe4xSlNchRb
llWyBIgEwrmJkHXBv+abYnXOUxo7r8oQSme9dRyuAfK9pR+XB5FtNJTnUits9mrYIkylMC7bNzlQ
t6yynWcPQvqi6Hz53Ba5+xyU45tqeOpF5MYJAW6pxoNo6ijWMVAM9ypyfutt6ziPv+mZ6j67I2uJ
mVE95pplPbvb3k2st5BP5bbu5Xpr1Z33nqnbsivN9xxEFpY5RbnrvC57xeZu2RqB/Y155AmTh+xS
uhLi+R7kjab1lcW9bKoIMlaccdadmCz9FrGjgZcI4TUt0H4Lu0MDMTXf8prnuUGlldqqMBtj02Ep
eGmmhAdjWFV4I69EVlSwYJtdqhG3LSyrj4CdOLPXFKAbMBxdELvLLtqUmEjxHm1JO6dWMX4jCvDa
5MHwPgQT0KOGz4EOFJJ7sfoajt3w3peBseyn8mAq/+/2NpJLc3vXdjkO8LRl5dkIvv1z/Ln8fx3/
v9uL86pFB3Pb0dd6aoTLjgn7Le+G8qZauro1pzLkMsqbqEiZ/N7LRBOEIqtbPpV92ZcvJ3JWkrMN
Vb6JIjEmtqVTVPKGJyP5WyZjH+2k+mZuJir70HEWZQnfwMsfpKQ2IEzC+eqVsvPWFu/6qkXHZpX0
SvYgkl7nfmXti7pQqmKt+pF88gqIeHRSIoNCu3yqp0RkTU2CdH/PJ8WqZbqG1uM/taJ8zoo9RBna
dsc0ANA2F92PNOdjOr2xtx9yLtePFvsPFMmctwg+Ew9Vnu4dFy6p2lvfBrN1fmgI0BEtdLoHw7Yx
HI3QW8liOWD1FTYxxON9lUsbTXXG7ygydNuGowrB0xdoWXtxDj8BztcWtXHGCdu5uI3CQtd0bMwr
HlSu2jO4EQPXAU3bqFXdH9TSR7N7MtwRjjp3cx3DzyDnMvkSFSJp0epe24CsYKK31l6P9Rxxndq9
JVYk3RCIblbqzsFGLBpHNF00tGMQIbf0BUMQeDFhX26lImm3TP6Qxdf+FHr9jsRI9z0IcYKPmrp9
CKpW2clhnezdPtYvvqfiiSHl40vsx38AHSZ/2NnHDv4g6TrqWFj/3vCT2Wp9412KrKpu2ZRoMsND
P0MucWqgqRMVqQKyYdT5RYnhxSOZLK87J2suor1ohsHTGtPIAQM0xGmiyZMdyDxesm108xDrwFet
iq+IDmEQYWCMpjVyv8EHrbwYXhNtC6g15yiBVKH1+niybJDFsOPNo5V0wT5Dyvjo6IGxJ+yRHZxh
7A5J0fd7SQ7yY6JlGPu4bXCKKheJp86yT1E+4PVaEiQJmsjdhHUt48AglxvbyXqIroguIwDVXlmf
yNdxaDU3F7UndIPBDtLjgAYq2vZxbLD6wdy5fwoM5JEbfdE2PkEpL5OfK9agl34vay+9baPlje7p
d7xn2kURDP3ZxYcKCeo0XhWDH6CEhX4c3yYIH248/owqe+3iR/bK6nWFrk0wce3H4BEs6Z/AlMef
UqT9JPALvdzwCJR7trpJaj7Obqdv2+kIdoh/BziwHIuHngmVOSDSCcTkZwYuUW30Hw5YA6aASXdE
G7W/lhipT2r8I6Jr5dkxhgYpZN4AZkb5LqkUhGQQ7+svIWotDMr7XapLwZMrOdbFUmDTCiN4X2+h
3Blut2vjbnjVTeZOiuI92RlvijKkGbIBcv8aAABce3nX7sReahjtS61TDqmldCtiidkBRlDIVHVC
BhsOhhxuvbgX6QOCiKKJ2PpUaE41ovBrzdy8T4Q+ISeYjyPKisKGh8YC3jLBMfBi5DVWjrXUvDQY
WB56V06Qr+CSJOhtE7fsYHpMWRTtnPVQZ/hcTllVHyAt6Ua2F1k3LpUF7MRwgckDJDnTYlIwJWrq
4/eU60N+7J2owMGCLZHMbcSWKMNpnNaVCkSpS0Fj/R/2GxGMyiGo/9exRfbTqS18BPaMhBafyuZd
xPn7IB8PSfxaDb7/RJ/rLrLQMvaqC7eiTbVH2bHcrdb50nJMuc2Wk4VXs8h2Iid20jXnsW4S52wY
0g7povHiNBWUwjqtv7e9VSy0zvJ+1J70BKHI+aUryia16Q7QAV96SqoGNECUt0nCPwQzHlAHCX8W
QRny2anq18nufhkZTX4mzn2UEXE/QxQozqlS+BvkTMdFpMvFea4QtQyw/rbTseTJamspNy9AZHBu
no4gdhEN52xr9tbC6krWLP9zki+HlvoIvpDqvsRgVBHMnE4yH0Bk407esfgVHlZ2J1mnpvcwIMI6
FMcXqfWhkKjWVUfJ8RqbU++rZCAMdN++l8H0xVIptncWoYKzJWNcEspI/d+zUxlO3d05mBJRBgRT
WeOLxirIVDtXiHairCjlZKN3uAKIbG1q6TpAFmbVhAPh/aL8GUBccDK5fFO8Afpbmw8vVs6kvRwq
9zEd03YFVKy9qU2IGqbVJw+2hqhKiIjbeTDabpeBqkXBMQCzj23V3ogdNEGmXryz5OCSxnKxSZjr
XmW0dokYEL2OjVIisJ4lz/w6f0nM2/4emSigGKOuv+Mp+upWsfmRG+5BJpDpoYQDrykqI4bSz1le
m8j3EWRgQaP50w/OyU3T7EOrwh+STpSa3hIAPaghw2hxw9KRWjCQ9EzGpHt2y65C05wJhKjtLT8/
+glUQFGbYuF5ctuxWojaMPYTPC/RlBO1Q23Gl1LS36PpSKx4pA9xWTyKulC3iTkhtMSYPHjIa1m6
hDgJse0ZY/AgtkQiJ97bqMrFfi4SW7ih+qsQH5/7XnOtbCXWNmQhaiHKrMpHbtKu4J0iDrqc283n
kbvkXOmZeXBHlbZjiCsVTKTHPnJylohcFk+UWDk6dqMcZXhUcNYDZRuPSMWICpH0NqpBS2lqU0rS
UGzmfRRX+sjHHGW7/xzmUxPDCuGQiYPPR2ux6Vi21pCv7scV1W4ccopPLUdTkpbYYekrzXQggk2H
l7oSiiAM1k87ior7KcUP9BPZ3Ti6/nIv08QvmE8+OBGPoGs18r7y69W//qe59d/jKr8SD92G+2+Y
roLY+vRjpx93/02i5n7SJk8eQoRdoYpvjdqWj9nUTDRw9ZIwj9gUNSIZxOUXm7rdIN3Q/XRYETpL
TbdhtIGdWl+dqygoliUGFl4A1cyr0h9GVg1o6IFpbOW96bvj1nKa38Byh1WMsKIcfLRqhHWkbuJH
4aAP5nTN3o/rX2XiOhvGTEcbCdOgUIOVYg6TlK3zYUpYZIfNQirpyBGa1ZHDtx1ijBXuVnYZvTDP
3EHCe9ar1lm0vHboegxPpVsALm6eFa/nYND8UMSOLq1cnawQ/mUB6omAzjomupXp6g8/604Sq55D
hiXigARDPi34ZRKLDhF83x08YqapTnQMJOVW1pF0lUOmvDl+RtfCPeqMRbCXm4q6voUmFUfne5mC
ictizLpkP+/lEclbJSWSS/imSldRAQftRz3CuCrqFirn+FgVj1Wsd9eOgVBtlWihp0zJuxHICOJl
IT/Ee5ZyTFZwyMH2oGgslB3qftFDNdUd8IZGfGmVHgewKRli91Z28PiT7Gh5nQHqnyQjWryEY9Zv
1AytMVGWosCwHXFZI2D6T1kzMpBA0lTdFrjoZbbhPiRTghyFk1vFtTaRa4prdHF6xjDXcUqCWMt3
9mANC5GlB9GuIWoUEIaqe9FcXpn698CotYMosqVCRZesH7ELrbK1KBOJproqy0RoNoomnypQzNOG
6n5iUWyoGeu7Q5buxYlFmet3C9OptVU9lKxYTz9SVAaRnB4NEwHCqcggrH6xLGnVeX54y/J1BiH4
WitKcGPN/E8fFO6+U7QzQuTxqces6ioSe0TrH1krYzOXxUObYuKGMn8kS6EEpdHV8LxuDpERGVeC
/cZ93yYw12Pm4n7k1xUuWjaTNjfGY2g0cnt7z+OQVGzKLNaX4Hyp93NDPU6D57CyH0aH0UE7FqwV
FY1+dZxIejCCozdltCD8m/RG+dYQtTwMejxNC+H74P4HMGNu10eoHMUjXa84kCVnJt4VwRXDu+aS
Z8Pq/kSNeeCBNa4XqCJXD1mZeDedINlNDbPH3PX6o2gmEoZk6gJboHwnsqKtgsr6yihAjou9RBmM
ihhKQnRmDtcvHdlzrnGqOVd0uceDpjXvnluiEjKVq1bS4iQVLtzQhvkvmqGAuWfl3j+LFoz8rnKg
aMdg5PnLhqDeSZ5jXiGLWlccxIq14tt4GfSjdRUVSo24p5yzOCOyogLBFP1SxAwYcd6QUI71a5aS
NW3ZBvS/UWuc5rY+sVPMzCprG6tFuLEHEBPIWfq3HDbECnuWaK1ZKKMtrbpwN5qjoRyOfssNqefg
ptcV3FAtIn7QEw+1tRhTocnLRCSMXUbcsnDzVMee0UbuYYcnYRbiTkp9LsLDf7emLPp639MaLz+8
NRzwd5O1ios59EFsYdecsH59qCeWUDNBGMWWSDoBlJwSJrUAJ0Uh0rXN1lFZ8e5DBF+y4cm/A68m
nLfMsLt8ldWRMEvNLHYiPswJY2SoDiKfCNZDqyff9Yl41ExMmnL6CXgTwTwyBf/IKBB2Qw2SoAC6
uweRqEXdjxgclZP+xn821dj5CCIVDYwqRfZRVLftCENUbIbIziD5H4UscyCcz6IdKnv3K2YPWJBE
6IyEtskSoriK92rEXo5TVGaL9gl2BzDMoC/oa2nQJCh2ze+h0X+5qEXEWbHtsf9aGcqjh6/jIWva
V4vLegywA9vUiv7uD7qz7idUbcRhMudIj5Osxf+dr7bYEneANSx/rXtcKwmXtKPcqKsy8vRdjVHb
wdSyfG8ySYiKsFxIcrPtdPM55l8bRg9DH1KHzB3mEVBKxuQ2gvSjZKzCEhLzREpLJ8S1Nd0ssZUg
2rAukAXhu9sqhwplC68wWejScpT4org/fbowUJS5bqZTIaFoKUtJSlzi/QTcCt/40BNfWmvGKevK
/lD5ZndPND3oD646XblkeE8UtThA+S0OTlogOi42U9tplbXYFNarYkskkeUWoJ0c1DAm7Hw22bHk
WgFBh0HHvz5YuWOl+yBBCGDiiE5/UyTiD8/ZJtFQllHwzXQnDtM4YRTF5cgE51Rs1iMBrzSxhtV8
Z8RzOmfFlqN02FtB4KXzztAJJNEm2N+cGI3ubxvdOEYT9l48ByIJpmzHEsdmDKqTKMpdA3MHz2Y0
ImwNWuFoYEot97fNsm+xUpW4j2opHLCJNXbftBq120eIfEGS55pO+hCFjo2BSEQ2DFAhVgLpT8mQ
sjtiDFkvxspqcUWRwv5o2dlKw6arzvph4SVY6/r4U69ku2AWo8rultjPLyfun5R8EtZlPIJvbIbh
HFT6gaXztZq08Eajc5IV/gKNMhZKx9w/mWBhzp7bLFlvrxbdkFwShU9E6hTGykFl9SgX9ZIuI2cJ
nchiXjR75Aamqe0o32Dfq7uxw0HItPGktb7XZZ1udBZhQLE3LV4slbcJaowo9XQhtQnrI8AEV3xw
6TTCB11VzOWgDNLalWpsYVp1g/Y/8nTjs6bH+zTPid9hSRRU+lvRFXgWDvEG+aVgbUD0y+rm5Hul
vODjCDPZz7JVBSHDb04Iv4InCVnSlWSWXr2QoApcqiWibMGmKyaP6FoDhUuIgsXp5ZirHf7GdrXK
kaiobGKNbf+nsrgwdutglcL+Y+ucvCEKlwEGW24ayuiaYlEaKISrWxnhWy1EHR/TzKL9E7owsmWQ
VMt+NOyti9aNlNe7WvW5COjQBbrJldZ9uOJVp4OL6V4cewpdYgTJeKz6ZfHpnvoWRUE7xjL3abTV
pAEisATev+mkLSOKccn64zuDZ39tD/D3c8mM0CYCpmOPjD11uDk28mjAN/njXuoMu8i+9Ugg7Vjx
lE+AaXHPsHFgkFNudA5LF8584yEYbHu2jNdWo6M5BevJl/7ULt4yZX+eniA1NOtz7I+/DSqXacWH
smCSLVnuJVObjyJBHUnlFV0qXYtZ09Cx3uhbOObIob4iIHrKogoHXBOeGAzuVUw4QdMhhY+RHC/N
epIUQWt50av1d5fvxQqV1wW+zPiDJizh2JzLLJwATYixXYLKGVD0Ms5NIW0Sr3JvA4rrY2H/zGNc
9TzZ+zG00qa2mQh2SruaBoCtqflHsHIbw/F/SeiwLrIeb2KlH1+dgoAFAUhF+m1hkYiukRbsNYVI
nhPKNxQX7KU2xCvXb58Gxd5ghAt8xAeKJekyq63MkKToIyqUZjMWfbMa/DjfSPaLL6XpwggTd13G
KfGZNt0YppSdRp8DdjWRwUBRHrw+rJGmHPaN/IOZv790BqtdN+VjFWHVWuLXRTx/bTr5m1K3yLMg
kGRrmB7X7QuIXA2xo9Bf4uKZLBgNKssR/dWFg2Hqoh76ZBFa/s7QJXnRItllhvoLQmKFDkgSma+Y
8VEhr9IQ9xUbxVBZaXaK5hnUDd89p/3hekWJqFP2KxxfRzVCfC32PwDnJqtKfcZC8bkFL8mqC2qp
3dFBMnVa26j7xl4Ra+uHxiJkBgjYdNU/hG+QMDHfws64ZD2L9rFz0lWaJUp31mRG//Tp4brFdbjO
q5M7NhjIpsMWe14Td9nU3w0/cc4mXv0Upc270mAoL9fDVQ8Z+TfjJNebEQjEGp2FPp0eOkVksgEz
jLChxzOxLLMGQbDwR8tFWpQ5psCSJu3znkGWryvFst5y7eVVbBHwx1LgqOWbMjHcG96G9ZqlnXDZ
F9az2ScrLW3oCCRkaOP4FY/7eKU4LHhXZR0sqir5Dl4UkmPNHLqPAvySQG+aJUbCk08syOh+XUnx
C2L+N6TT7EX1vTVRoCuCCN59t7cD9VcmRb+SQP2oCg2zwBJlfpk5FBHubdo1w8ZOWCwIFLDsdgyO
yB+8V4UoaJ8g9tcN2aMcFpdiClSlw7QQ+1urLKwXOn6wD1S2avUFunflupfMie6cP7R+uAgyk2jJ
BNQtvH6fKXwUEjBCJuJ9aL3Qa5reMlT2ZRI8WAAxFnmcXZIo+5No1r4ozB9VwMSr16++HScrXY53
AFWIB7k1fi2dC6/e7g41bmYeUtWrAgT6utFCFHm6NlqZEm70qlQPC8lI+5WrSR82yka+2wJED7S1
jqmUWlvmdujLJ2zeWIZO9C1RgK0xEsn00+e0lzc6rt4b2zfBD4NZCQweMyl7deQsPLRLz7cnDbFv
reajNh6/DGMdr9CfefLL8SPrze9qNtxac6kmZrExvf48Is0ZmSjPVfhPKqZ5zpCxtrMKncFMZUVN
r/aR6wLTNrddIK3sAK/7tyHI3x0vfjLz5tSbYBrl7sWv410FBifqeSbCutogyYY0TXvyEQ4E0IYw
WhkbqyhnBi6VK63k/URV3oh3RZV1BHEHNOPQh0Y0AO8Kz3gf6v4db+pkYcXSc2UjZFMH6luVRB8d
cnpa0b/BL/sNbBdcrLYd22Df6MnTAI18GcvZt7xBvDxAh6mNQFRzPR51TMS2GcsAYP40YkfVuGUB
EjG1au81zQ1PIzwEbeLjXW39rvQKaQq+sHhsY/We6kj+IqC8kPQOy0s5RbYpPql1eouQ5lkoY2es
dcfZ9qazf0sqBPpQG9pnvVGjtx8Blh+AR/j4aOLGfsQUI7vAGwbCZyGbrvJG5i6RHaLCtfEhJ/Up
krvXhh/F1O97AAgDpc/4xSmlIz3fI+CyfNE0Fpfeuyg402eGuq3Dbtdn7qbaVV26qbgsdBLM/Fk7
/H90nddyq8q2hp+IKkKTboWiZUnO6Yayp21yaFIDT38+NNfeq2pXnRuXhRCyJWjG+McfxhWzvYT6
X2EF7NbnBJRq35GnprcEi43+bVbh9dlbGfOUcqsSrl7lhT95ToRyBj+tHJtXp+9uTb+76708IM/h
vu6iD7ugb0RCRnSDyt9dNPX4k1ZDwGiGlAdB9OfMucFEANv4krKhMRQVzbjxLB2Ccb8T9BkHn265
Ks5EjzbUAYkOVsXl0r86HaDynHvjCh+eS56O7Uq6OALqAsKRVURPlZP/1N3YrIouV2vp9yRGIjps
Yv0w6P6Da1FETjHO2WU0HK2WKrvuw4++47qbe3PrYObttsPJAr3DOSVbY3HnaDnTUBliJQp3Csvd
VzwIITpFQGgW2GEzWHzILh8jkSczC7pRrHvT9RH8e95qSFWxLh7bAo+oIdP0rWnh2dA2yQMB8F2I
tz03OCrJe/9bH/v+1sCIjG7M3nth96SJCdtNv/8QHU7jk5bAe+k/mtbfRgOWom1CRrGf+esciKBh
wJFDjF+XusbFQxEmRRrICESg1/UCxDrbF/PgHQiZfHUTzHu4g/dD/W101MaT4vKs8NdJk1uhVSTM
KTwUU04XmTwYLD9r1EmwmsjvmRN5GyXVLyGj8UoYPWMl6zlsPYJKyi8D5zpvblBJGCSChYlHPmd5
6iN5dCgWo648Dz5DQ/JFsLo6ISB6odZ+8RhaBHa0ZEWY45/JpgPIvGE8ez63GmdaZ16/JAxyN3cI
kEpbfFTla2ZKrg4VOM2sX+yhGCnG82wlPGowJ4e3ESW/A3h2d7SrxSHLHvF7G9WzXamNYdojhRWh
GYmLt4PT32lqrA+Jlt1ZEQU5mbSlaZc7C2RKyllR0MbDDpG21TrFGkDo2YmjL/yt8E7N4OzFhuQK
4KTRfgH9PpMqO4SONZIM3DGtPBc1NmZY3ItVDtt2P9tRs25xxPRVGqSzfWp6H25q/2NrN0Qt3yYE
s5aA0Bg+wr3L6g1Sxrt0EGKrl/Idk4WbvpxxfK4Wi+YPKQiuHn0DsX4VP9fCpRKCA+UBEqykHlF3
Vgk2k1DQS28HackmGtJVQeog7nEmVCH2Z9pjATmoicx2x9wKa3oydedWplyBMZ9wJgiVYCr5Y7vh
sM47HIeLTWw4u8QZP+bxBubMcw4jdUUuiNwUBp8TUeJnlBjQRmb6dQetUjctELz9quHMt3DbAtxD
3sz2qBlbh8CjlW9rj6IS2wGD22WRqlb4oCKFmiBQ7xZ3OdI/MhY2zTpiHfg+xNaX6WjTNjQHzJKR
kOJoSHua59jbURHaPmd/paEdoDAhNjFGv0KN3yUxHkmZ9Ws5XblyRuB+G9ck1k0gRBt7QVO/Tzzd
xFXOXWeknK40n7PEtc1PAJcfMpTr45AxtTYZ3E9EFWWm8YBhX7GGKoOA0jLWelbZyws2CRjx2jQZ
7HvZTtj40hrjuHeNwaMOSOsAq7kW95TuLTUkdtTdUUs426pGrNq8fk7zEjmSc4Mx5nquqJ9V55Pq
C0ixcvJ4p0gcx7VzPjtQ2GvxPRn+n7qY0zVEtprTtL93S/XutuoPTqL7eZoCxzQ+qjGxcUtWWPQi
vgjHxsafRJUBcxC9Fo9D5t73rYcsIy1Og9czQJE6g2z/PbU7Eu0L6ynsHnqhY9WNhygJYiTu6G64
HuPylNviVhgOl27UkefEHKPR3UtN1zFUpVrHiX5H4MizOZCK6fflNoqnhzi0B7iA7j0DFQJc0hDP
5vnN8x88R4MkYi5efEU3Bl2XUmBTYGJfF61Ts1pPuNgSc74amp55Q7zT6vJU5s/Y5vkMO8M952TQ
1LG1GVODTmww2NVMyo1mOlbg3bQRhp2AfnAXyAb3ezgnpbtRUn/T8pxRS2/uwhHPvTEkDC/HBk26
fRAN3Z9YQr23rQP1RVvmFBjKXdlUlXRf6qJnByppG9fhnJSqxA+ManB4G/IQcl8LQri5pbSMwPPS
78mN32LmlNPUF4E24A2Y+uZ0cKfXSiT5JjR3uWAgXaJDRYMabRxyYCrRv2VltCDUdP5hyrfmO03A
DYFZSWOAtJJXp+1SRKSTkz2PI3dvm1Tvba0oOQanY0zYMh6OCYn2XR8P5e86JCMji+tzF8VbiyCR
rT+Nxzozv3INwW6c4vy++A3J7g+MpGcG4tVWg6OyklzxG19z6Q19LiWl2nM5bX1cgKcJuB0+l1yH
WYQ7W4UsUKJEyJlqpS3avzwEC0mS7yrMb3VXw9Q8rUkWCm1GT0m7jzHYWEFacldNZX4rC9up/Nlw
3HIXVcaHa2h7dx7BT3zYPFb9XVVYneLX/Y3fzCcVtdpKMz7PWA7j7JtlAWmwuBDMlyYmwvVu5G7K
pYjgsPyEEgP1e/gl3/Ic+kQsJ6xRBkHnxeC++MZ4nBrMSPCZI0veai5DIz5LviwsUe6TzDd32hK5
HNfTbW7ruL4nZb9NEvo0ndq/rtUL1yg0EEj1y3LobJpo2vE6puB9hPFtfCBW6DkzTG1NAtbuBSFp
uFIyhD307Y+v0rNewbaf3KKn2oSYas8wzoiuRjpxzDOfNpUlKrQoeLk2IdmC9coGes277pgf0oBL
VcCZALB9qPjwVqWy7rU8AzIU1tvA3NKI1LAm/WfxU/Gj29gWT9Hs7I2cAl1EhPKxOlEB4LRHD+uZ
eLfK3oJojJMwgNWdH0f39Q8Lb8jkR6GsHOPhPhd0ak6DniZVxKII/S1uCGqYzIo8KPWEAWm+hcN1
l7rDLWMFhH5afhZ51K1pAm/V4tw6WY/GZ1R6n27fvrQ6J2Zmv5B98Wg65VpE5BQSAYwLOEGy003b
cLUg64Ihvm8t/a3v7C/NHcCVYbq1Ftl1qQ4Yk3L/d+fEQjExHGR/ziQ+4CwA0OAW82bjPVyaV0+L
bmecCrHUvs1MZwa4a//UctxKV3vJiSReubGlAlVReOs2bIaQs4Uqpi8rH6m40Fe2yG+qsPsqBRKK
uJ8xpYT+1PSPbi6OVuG0gan11FQl9Hsdg+ox1bS1WPJ5e9/YIAUnij6t/sRFvMe44qZJ4q2e2d+x
14BTNUwBSVIlSjHZmVN9zhwCRRuZH+qByNRerzewwj8zo4UuapLQbSebNGPwnHbw38IS42B7w59w
7OOLm5SQhNVtqRn4OzlGvEL0GCrrIeyQUITh71xqTyZRQqNTxU9a9oFnYmnPZqBFOmwsZZ4nvMfW
Vmf8cfvuYPrJY6WYrKMA/O7C5cOO84/JGF6zEl01aQu4X1X8z4k6T5k6VSn0vDD6pIT4JFg1XrnV
sLXr6aOvF12ezo1cK3wYgXOF97gJ247afEEqxx1TvHhtTUCzemISAG+CJsQfvk0iRdaWt0VOnFJl
PxSeEkzQtfc5Ure6xELaL08mS7hwvV1XVV5QKEzuym6TqOQtyRsR/Eq7/mNb+VdY13Atzeq+wK2x
cwsWF6chbcnusMc7zqXahOTHw3JCq23UR3RGj6Y2QE5H+YvKYj8pbAljskHTVAfU68uBsxHO+Sys
tc5MFQ+uCC1IqQI96OYxJSkxybZz5B5RUH46Qn7k83wZ8PlirOacuEJenQy3Nq1f+2UFB9OLdmaT
Bq7qIRxrpEWl8xnx0g2utfNO2tbGxt6A+49BHmUeeCZX1zDrw55MB1z0oYGPXo/JOv9UbfkPowt4
44KnrCwqOs7i8mTlL73I1gSo3jVx9xYPjMCXU3CeiJiCWKJvI4cTBf3Eec7DHYj4W+h2Z5DbS4hR
Pl0COrRcGhtSiI65KB672HwvRkfQ6MWUteipPB+XJ9FxYyyTxytVINIBZQCP6z3d2COh2m91l/6h
+31CBdodsM0nU3kO1+he3uz6tqnDd8oD+BgxJUoIUH+rMchpDMJW+snONl5h7mEZAeulk0XJICPy
IbXbyq21M73m61iA7c69uyUvu1xXtqPo6Ud/W8xY0cwiz/ZlcyorjQEBB9h4mfaHvnc1oYUQSejt
x1lDN1lgWUlIVjR60c2QKJpGnBOY7WtBndrEFk/2bmoL40bLmWBJlAhMIlwaNS/WkWcYu2ny5QF5
XLJqJjKYRsMqHrSpxTTezdrd9eHfbdjQp1yXbR6uXSQcGPHXJveqjrBxt6jIMljSn8Y3TySYcRNg
4bjjFEh/OlQuknRETh8OOLIh4J+6Vq/t+X+2s0Gh2osQpA8Te1qblzlv2t1Ahd4o7mFDAwCZdI/k
C3/2Xb4ou7j7zJo6CGPwd27465LZGUy58QmPjHtNC90t1UVEznH+rvUYqlYWpb2jjJ+w9LhoqLCL
MPyyUtEHQETeGtsA4VuYOOsl/5PDsuTJm0QtJVusHWMXDl/o/ol988/QQt+eWITDPjzgxIxBOohV
55uvfobpt72tJ+0kl7dLlgmM5UCfUjjf+94L/nnYHpYkS8xlMEzp7aw7D0V9qVMxrNJcPZYR0+fc
8w5NLYA03UtmoiZ3ve9mtDHxj+TdZOf36TI68LUC2HBsjkKPVNA2FleETwo8qrIb8jHKtYzkyAy/
W1NcKy5r61AOgkAdm+5tb0WxwGwCZofu4EhguDWeqJnl4tAYNZvUri9NOryNxRK0OKbDLrSKX5XM
7anDaSMC3tZtOmUr8rnBThbzAcva+LH+lkzuyY9+zdZiJtuQh+bRcNaJV7I8po+FegmtBHchjx4t
jqxohcR6NXZ4OYzVGHh+Su/s2mrFTHWXJrrxmvms1njH0t0CsYwF+VBGchQ96IsziDM99pOjF69t
4eUbrREJRIvoDY8RJOyeuUPNpAcQPVgGF9KhS+wQyCEgVR8ssOdmMBGrm3zH5jJtnTWCIe0s2xFk
yqvMo8UsbKt7zueMkr9QQJXhwHAFCxUk7kzcVTfSw2nkLnll7gWZ4xgomoYnI8cQULewfBmqGloV
gJVdf2epxPulVPt8Amc2cts/mOLQFV2/miIGU+0M+OS62WcPyMfdptJWJaSHNq/iQ5QOSwFtvttI
XFaglRF2J2NzpxcFgxXT/qqW0VP4IUFYAiPTqF272xbMEppscxMhDewpRu5Dh7OyrAA7ex3dyXAe
0NcFcFTqjV/auKRPjD2cJbGmlyB+ydwr5mWcMDgjZLsmxqWC8m41Nll/L8lMX7fEGy2G/Edw+VNk
yyDvwW1GHDUMBaxJLVUf0kHi+MEdIZYiDGSf6KdO6duCmnI1uSink5nEcqFf/FpYO6H3cotD5GGW
qbtysnITmwS2zBE3hygS7VGBt2ceBPc0G1+cEpKp3j0zNeP7L2eoPyCyYdKmN3kFrE7fik9t6hC9
MmzxYsBFQpbJbecyP5UNoH1tjRqiWPwgc7/YzJ3FzVi1b1j0bEp7qT8rpHHzcLAzVtI8qV5KZ7b2
rlnBZhbVdCPaZSbUQKchfgMOn5s11LU5eeJoNzYi5rTQlECA3QIEcqHRZjn2S5E3ReAaZRhguVLC
5UT1WqcBkW0lBlDLJXnJR94im7iErbyxAyHEkqcgb22RvnYOn21odM4+TTIITFz2yHxeGof/WNq8
JXoikJjIYVljJON4w6vt2xCLs+IWq8/xGFX3OhAKZ1S5CvlWNnHWYvfdNrR7vLdRT1uCRgamzlRZ
LrOejePVVZBGw17QuBMvXBCx2otyx7DYwiNm6w+nKia8Ba3sp+6I7qEww82QTq+WQnU5uMNzG6L1
hAbU7EqCaFiiu8uYzOyk/QpSgoB1oq/acvq16/U3ETNUgEPfxBglmoDNnfob/2Y+oim9G/ReI3za
QwEzeMRulAgTZA2f1gShMwkb6UnYLDmT7RC7NS4kVP/1SUwdy81YmgeMSqqZssLmnBO18T1G9qdu
/g7j/I31DOEWGIXb8m5uHR1nnBAcOvzEfItXC9PZ6jkKCkaGuNe0iEzAPTQ1nBUzZocUnzQeNm2s
vfuN8Da90RC4lmTVicmfu8lnj3Q8wUyHsVegG1Q69DmIe6lY6Wt3GPuIAE+MbM1t+5Ba4XTjhDqz
DVofUULJcaNq3Gp4wcNDfuy0XN823h0eFxSG+vQyjMZ+bnVQ4bF57gYmIo7qAjMq22BUvkGhmM/8
9dEpbrv33GFEZv2aQ3Ln0e3TBHNXHIYRqhHtQD8ygI59jZp936Abv0TkkWgVYdaEO61Vq3031fBu
ReR65eEp6+FWiv5beQD6dQoED7vyqQMUIO/Nx/e3dAA/rOchpD1McW/YIND51Bb1WuxOx9EluqBI
03tN1Ljn2xOn3FxXqwoqytoY6PncxRO/rcsf3VJf3aBTsThqb7D27BbTbVXlX3A3SK/E/ZR5L52x
6TYP/EcpZ1WcAr/Y+S7GAhey4TrT0n2hE+jchNadbP30pmo5ty25jviQV1PtQw9kCG5I397EnVLn
2ttYsGfX3ihI2+g/p6m6cIdNqYKtlaiRzzVVCQ+k3k7pItjt6DsIbYMgP9ffKSIrWoX00dT9MIgl
0Gtc2Qm/AZzkUdVfSgdlrvYHrF19aNGe6auOtZM4Dy1jtnks/7ju4s0iaI2aFmLdwLdi6PMu8uf2
kiw/bNC3AibtzXWTk0uijEAe6szhv22XCJpw3BfQH+HkmqylBKt7mo+LfzNM61qyDoe18ZT2Scp5
oL+22EusDdN0g8jae45jr8Xsv0ZJLFC5gWlXbaE2TUgjUyh0EOmqGSt5kGP7NLj1vDNTK9kMTX4e
oYwxO2Y6ZzW53HHxEGzs9Rk+wiOzWiZxlHCssaj0sakAHd5YTdufh9p7yEs+0HLOV0VtNOfO72oy
vLceN32vxpOlY7yB69ilCSdAfmDGLh6/VG/gIu4ylk9748VyYBbW7UctcXJB0UUpVGz8xr0UTMTW
9SzagKJ1EyIdHBix4pmzBG2on7SZ1qEzdMQX3mRNP24x/oa5GJ79OTpFDr0Kbdk2M+s4UFoGHmOo
G4P8AYqc8YclF/Mo17szrOZe9hkwjBO95BPzT8F9KcJButGm35H84DS0jHNiW8O6K4toq+UkI0jD
+3VtOJpF9zJ2Q7gS2CAH7qQHbjuxPlvztxi9fWMRk53+ug4n6Fzkf+SItlZ3O2o/jRCjcoqOyqqf
mwwyRcfJZbZP6DiOfgPDJwrjTZg0uHj05sr1xZ9FcUIhjjtJ65tWEJrurQnzOmf+shki5+BD+blB
qPhsLDHjUa0xba/4AFzx3eaILdERVYCv2zH0MLVJ8yffYU5tumQU4QVy41TTZbCYHtgifI/vYKCw
qgShmje9CXV/aE5Tn+U7aBmHaQgvxIUgfQGLyIwRqo7LMaNpei1K+6eZx5MQ/YUqFdvi+JiF7MHZ
qUEIareZ6Dm7l+qMOcrFSWNBOdsWICfWXtrdwRjJQS/GR22ajVMPF8iEB7ytkn3RUOJ2vvVjZla/
Kp32Vau6GZwr42bA52aizJSQnhovPnbM0sDcPk3RdbcGYbFp7E1brev8dTtXgS9izpbkPseZIYhY
66tmh63SAc4kt/JMN9H31x+5Q5xYOFokTms/kd1/ZiL76pp45uw3d0ryvYiE8ELy1rfO3H5EFiBk
mi5y+pQJmkXGk1l5USCwKANhYGJr8zEPzbCF+MQKe5N26TPf/4P71dSNv47AC4BpAf1bX19pirbK
jn7GdnxoTfenzrtXb2ofmUKEgZlq+OS7BGf5OErJkHZAGAt7hzmqRmqwI6BkE3ngrfpilrT8OlNn
N7SOGKV9GaHyAlnCE1umWWWHPJ9OLV8Tu3MYRgfzh5vJmnYuV1AZVbuChTt0tDerT34xNytBnuW4
q3Robcjf4+andNtXcqZAo8vqIsXWCLlzsqbjruzvCzHgflx+mZkHN33c9F4CpU4XNbkM6E7rJX5G
myDYhca3a/4w0PQ28eyfRihp69LAGgHqdSJ1OL1+fDPas7FKk/hUVxqplVZx66BWy0pZ7LrJ1jfQ
5myqCxX0pbMz1BjhNlZLIljkg8mBcVjj8s/ETUNTGqHoJN0xRnjty44VfjfV6U9cycV0qjtYpcb/
TSqncEBxKG9pwpYMtEm9GHPsH0E2grEle9yzE2MzuuVTXDd3Vk8QBDbV/BnJWhVwXT3QcvTe9snJ
aIUk4/IgmXSCq6zsFk+9e+jfmP6NNROrkSHGSLgTzKmd7LR6o+pLN+vGsSyGrSq1aC0zirK63Vel
Qd0KJpyUCd/eWG68eD4lBQtQGMtyo9fdTeQR3B7pxC7AODJ8rd34uYZceXjLx2bTDC0lQBfdaQZF
vyqr74iBnkwJo/QjLVlrk/npdPIi9G5f+Pm06Qzq3bzLHPAgC7FQjiNLqO66yPqqxTGyWDXJCXQZ
h/36cBwqYSNzH/wfMlI+Ab+E9F6YoOxGYuDQtBwtmtI4oowYI/OCYOUSK/2SqB62h3Goo7zYGsAD
TuHcjaa/UHkoR2tJkOIE17VuzNd2TJ5gWFKO4kNldwNCjdI5l7P1GFrpg2BN2Xpuv8uaeefXxk3I
nRyxaNBXDMiIptykKWgkiZ1p0qxMOVpraJQ88iKKnRpeTFuAmqPlTqp4Nw3G1u06qhLARp/MglWt
5bdibL7DdPjOWmYV6bwy5EMu+56LBslfWL2ZsfOdjPZPP1T49ZtrS8/rHeb3zMsmjBUkXbsTfwHJ
MrCvywbwTLtY1fwU2+5L6o573bQOMqZU1TrzFvsd5B4Cjk7PDdFuvX51+2sIbSP1mhsG1hCDL7a2
5A6rq6+mxDYw+xKWIIctOwDq3jsuSFzeVa9z6K+baRa7uDOefXJYpfTf435hxCfxraYgUkC0IwWi
GG/tgtzTygTgLrxnHRe3PqwuGB4NMK+GRzmAxXQRYtjKdU4Ixwi0C+uHAiHDyp+n27L318lsk6LE
LkxMbi18Uhizelvbax4su/hsWrLKNN3Fax9Cmj48+QJ42fKRFdjeo+oMCjZ7zZLLBBqPBGi44jkj
oBO5CfZittV8lnq/1mCpSlJDx8S8OIZLZii+gSmYe1+H++WWx1zgdS4zeyXiEm06Up9Q2vfSas92
M3oBs0babkLrVpq07vLeaTclnB7lwXwcu6PZMw2OGKc02h+cHIh6BFtdqQYHSXippstXq5iX57lB
X+oegOBZGxOj5r4273qjfyl0IDBckRZF+k5D2N36DkUJhaJCrbKMAfGTSrCd0KMJcIDqN2w/pGds
+0bc9q6LH0pNMmTGmo2hhVsBaPbdSdWiOxlV0p8AIGbGekrbQx9Rq1arx0PRivohFVr2QFu9/H7d
ULXoH/Ep4rbphHhBhnFkBI2tt7t/nmZHbRw2xBrKy3UTdADmELZ4//cgqYpS1nFv3NhzWz+Aw8gH
6GKPtY55x3WTRbzrWfr6/u8Oy145AaZb/tp4/e+BANJR6StTO1z3g2w93o+S+PrlqNcfaEv2MYJK
xtb8ZddtrdN2AQw7GxuX/2zLEy8wMPW5XPfAu2uC7ZICaNuZuohx+OcHvd29J0p18z/bBbUBVjqK
gdZ/9jekg4uFuGVOap7/3ZwTrXaOYBhdD3rdnlcT0VOxfUcvsq1NGd6lZHo+yRDiVFWr7ub60PGr
bMmAmzfJmPZPfhPlR1OCJZaR6rlzdN49GQhBjvymC0p3PCmdxff60qnx2yCCrHe4PkxzP90hbBDr
vweOQnVLViGg2fK2TY7rXGb83fX6Vp5fvzJ1EafrO6mEyMY59CIACXZXvSz2tNNacH2YoDw9Kd98
LqTG36HrF0sa7eP1OAavBMpo5O31QHYJqU+Wfri9PtuldjDB6UVVk1f31x92Lptt1nBpYZUVx0Hv
VHhdqKINrk/DaK7uecNk35DBzCq+7FMkcwzriqHWv8fJ2mmkHyh3gBTmtuus5ALEHm8rNeZ3jOAX
5kBd32NR566rKBkeMiw11y2uCo9TI50gRH3zRO3VBJFy8pcO9I3rzlav8YyfnZvb7ls52uUq1/rq
QzT1D6GyyCWb8tUb0uLPWJfIBlPru5whsude9duNVBQFMxUmHFUw6DULx6zfhSMVzaq5Ba2Cklvg
QiOcFPoB0cSUOwN7z9UuZhbywyDiaHWz/M4b996F4f+VqPTdK+PmU6cnoHpr/XeT2e0qS/Npm9QR
0Si+Ie8Jk8dXM3dZgpbA5eu2KKuRVM4axc8g5f31CSMyXBaJsN5cH16faBLAoTTKNcodDvV3vzoa
Nw4Us/X1YbccoHJNbzOMHo56/30Psp4r6NPM0WwlqziYG1ffapaBC/Gyz/X4PjPB3Sjt4e+fen2i
bMN+V7bMtK67XI8/ajo8/yFm3l9J+Gwo0vfzkBEXyQj0QlpQse+lnRIJWscnLjNt02lj+oiJQRI0
ht19FLl2Nu1aRcyI72cvjH9lYX9C8PZflWN6RCB3yGaVm4Oq+PKolZV1dE3lbWleB67/wmQubg1v
Khze7Aorl9jeoB7gC5qz+b50a+d9dMwqiCI1P/hGUm19p8Bup2iHG9j93o7U5vBCrGm7tmSmv8Ao
TDFMiu+knj2Us2merbrAaMFyFKMJZoF9FsszJw6DoqjKzhmt087Ca+GUZSLf9RKXlLxkwFVkajpl
ttXtrBJWQSkY/vfCKE5GP5k7nG2ik+Gbzo4Lxb3NMoQAFQsuV9lNCelkVyPt31t2Gt9TjVDSGa7z
J8pv8JVwvjv68FXbRdPDddfEnjVQmf/sOg7t/+xqIXN+0Mn43g2dzerbZ4+wp9Jbss92KsTbFLdl
4IzrNgDP3SBrFW8UcaHrutGZ+oXqvjBbkpXTcN6Yyazurz+Il3UDCzuJ7fWhsexnDChxI6u2dzVL
G8HdKVg2rj7RwUzk+Pd1cQqo7Jlhc8MQ/HsmzQ+jKpB+uP53Xe1je4NOiW7Q21ekqMCxVIiB0SXc
W7gKryHtjJvrNlV54T3VPRx9HDeZCbHfdZurrLWasGe6PlJxWJyxKNtfH10PhD7N36ek50Fn5hjX
H7awQ4KbuYb+3Qafs2GU65iH/r/7Mf9Ym1jbXa6bat8rsXRr9lVDhPqY591aNxXsCgCUbqulgu+O
OMh4gxoRPaY2Z2BZZntxuS1ABFg2gk1mwd/HrWww4APH/bvn9SHG+UBNy49/D3F9orKj7uIwUsdz
2sMGRrUXI5z0/RW4L7WcP4IT8//ZGNmOvtcMIP7rC687Xn9cn0CHyjh4efE819DHM985REsDKuPG
Og/gP5eokNBacA38ADVsGfLY1Z1ZY1Rhz+hxqp6Bo+WWP6VZ+fdJhPDGl+Dp1+2F6z9i96E/+ku5
KyWyGC3u2b+sjlWNK5Q9kTYdTqXcXLf3MR2R6utXpjgu5kQj8aopo8vCJnLWiJV2bF3OptX1124i
ubQcB6zMbe143dSkGc9eH//99br13+cHH+FaXmi//7P9+vB/ttmmZxwKmW2UB4ZK7tV0jM3pnx+6
3t4nPf/rLOCLF7Frvxkp4gO9zuoPhnbftqidT80tXzrD6A7CscTOM9J44xcWrh94wL+IymB8hsKj
ND3W08jAl6nJk1cSLwk1ZsGElaFtWms6erhshVNqrWGFs/6V43mSsviZakw9+9Z8i+xWh0FaeXTs
SrtRr3vTGLAV1Rndr3RlRfuwKGmtO6Rdnll81r7xTj659oBhdnUsTWwGE3eGkDD2W1nU+eugM0Sb
tNzYaki4Ppww4ADFpn8dmqi+MWSTb3UEYoeqj4oXb5oOgJHlp6GsCtVTGB6LeEgfQhH9Xt9uNj2+
QTlWF7cqhnMYMWUYlxcsfwcMSmZaKdzA0onEDjvJrxRL0tP1h1WO/UmKHnqt7WFxoNGlSwiSJ8tM
xLi67oOWc/kVmjYaOHH85+F/D3Hdvajr16LIq/2/h84taMFCG7pNL5EGjON8wLfFP18flRkCNHfA
9v76MG1gsUBPPSivPbsMBLtDCwICO0xPgkpqzes0MFdNSyHf3Zm5dTLm7WeVF6/QPNQfIppPPfXo
Tzs4SLLKiAT7al5VHjKBlUYjv8DRfoS+pRhhyHiRWOT2BTrxDp3yYi5XuRKHOdOoVwnR0rvrw3+f
yHKtIAcZnuUA3H1JXrSBGHELQ+pbz4mlv21rKL5qdNpDbPU310fXH9dd7GW/60O5qIuEisDLOvc+
GXXtUHrougpU6nTpAyYKJuKrdbI8fd2n0UI9yHMw0ca22Yfb6h9aeu3m70tMIw8aM7Ivf3fmezob
JEvYje3eIxjiIP99j7+vV2HRcGbxHi2UguNYd2ob/B9zZ9bcNrKm6b9yoq4H1YkdmOg6Ec2dFClR
m2X7BiHJMvZ9x6+fBymXafvUqe6JmIuJcMDIDQQhEMj8vndpwGHf+XGa3XnzkiMUFVid73VO3Tar
mBAY0B0k4WCuaOdKOM6x1KLqCJfliTWx+SCgVaE3Zp2L2kZSNgJPbnMjHmWjiar9ChxIsRMFOMGm
04ttZoN3TRrdfwy93F4XHeIIWjTAo4LeiXlOB9VtSK2HKQFl4+a+8rYhv+a9ZR1TUr1qzIeUY60B
yMbHwdSDVRElEIhACtwTzVwPHOusm7p5P1UegVNbY4UJyY61OaLuutFEC9lq62Q6x8b2jqTnERgN
w+S6qK3q2gaxRgq9Cl9KOz1UWWR+qPTChlPhIwcypeFToRBAmDvYP48kl1oTVHeCF/Ai7yMtnljL
Yqy1M7klIu52mTz0CQwlBDzD28jz0I1Sm5wUSWJv+9HSriLeEcBh0paMdpQfeb412zEV9rXB9Vnb
cazf5gn2d6FQ7IdhlixCj3dRloazrVtvGhfp7MHQ2qN6ItWZELhEdWuuykDwn4p5896vqYwcbwvl
2wjZ0owjDsm94WFBCLmdHPcaRGJ7Z+ltcF9YaFaECL2tZVFu6GDYVnvHzH5mASE8dOkg6+igGoQD
iYD0e89tDZxpO//KypLq1Ad9uo7TpPmghdGr/FOr+tfQ7IMvEfcqwfQRo4t5jINU0ZUxj0lsYgpV
ZNQfJn1OH/Tem5G9j8ncRF1oTvptTGmBS4mT7ApKlXulNqN7RcqT/FavkZAoo8zfxLwbKtywacpk
06+7TIL1ldKGm2Qo0xaTAgMeH666i5pvj8ozPuqjjwjDwhQO22yuuGyaJMQAGNTrwwSRdt0OOK7X
4aAf80yL16EZKU+Q5G967sIvZtidjbrXn+AtZKTF63/p6qXtjZy6GsFwLtzwW9dfjmpMAo/1vIwJ
Iz5rVaY/Cq8qHvzuh0LYPaudpb23qO4PLb+OKdyi39aVBwhlKjucxWsx8I6F8U9CVBhruRurCAKE
86ZwIxQmnRuBbtdVFc/rNbmboUGr4Kn6c60sowxfHSadkLU7KofM9K+gjBjbhFTxgay8cpD1EN8J
nspKNR0cdJHn3iT93Gwhe7WW2po72aGWtXJXbkrHJFdmt9GiQDnjW3/ZMqr+59atgquR5/zZ56ex
SwYCc2paZmcvU7Oz3GMW+qEhmXq41A+er+4cncS9HPpzX9Cm3/o2aPcu0DhokR12/JPcmAh9ch+l
xtouU7RLmhbut9y99KlH0h2/9pHNljARa+kwlgmBGfoPCuLvV1nWCOLT866mgPiSe3JT+7y7gCcF
i0tdpzljebqUY2uKN1GKjpkcDMURpaZfjkO4kiRNXVs8rhxyZD8cg4mTvczGQYCvKeBqIdfXueEZ
IYPs7IsgO5fJaMMR9/SVO2rpjw27pkPA71Jb6Lq9ItOqr+RAuUFaOTvXu2ruKSvqHnyYxZRjC08j
xWnmaSLdeMIMoVzIIlSmfFvrKC3JomZAGVXgah5lMbTCFS9I7aFwNe0cp8aDrO5DtFsbAw+5aMzG
p1ol1csSwt7LVsUUNzhpTrcYZRv3dTa9H9pNjPaqj9oCPSUGkfEY1+gKsR6dT0tNUBPMTUW/7vFV
etI8nEn+9WyN+WyZhgUbMknD0+Vs5SFjzjatEWguYelvpRJ6yuti0+Q+uOhZLP1dHX3WU78UyzqA
ieYCoZGtsmEaEp7sspyI7FOiJtlOlsa0vOJRCcUnUdduxFwXWmAYntF2G1Y18ez1UNsjUKYgXXoI
FVznTIWwTvJM0g8V8lmy9/tAWw/ATpfO7OsRnk2lDs/gzXyWFv1tjP/FEQH5q1YZnCeh8fGjO8A6
ct1z2cWP9VydufBsqph0etPGztPQ6NGSQHx4lK2NFeGJMcYffBX0dGNgsTP0ivNUQRrbZFU0bOQo
TesJR7ZRdO0qifthio7yIx2lE0eUXskAzh/lRRGJ3CpTtrI4xuOnCd9ZNKzq4qH2vbX8SLchN6ZO
OF+3XaJ9MGCNxaFzahKdjIcQkIsxsjrhlG2f+tIk9xKplgcu1Lgfx8RAbuh786CAYbgMmaZp5CGK
xL7Jq1U3YZ0E3b0ftN09RkuEDhPAoZ5PEckbDGT68fnSQ229xz7Sk5Psj+tJvdU7iJayWM0HnLO4
87HkmL5KzSWaIu7W1c1t047VzZDBt2cCANS+Uvi1CkQyW93yvwS3bdDlX/BwSsEJ+rPXgAHbdmoc
iP599Gha9YurK9mX2NOAv1jlR10zy3WDMuGRaKR1Kia1xAPJtT9HSrmSXUuHPJ/WC+duSvCGG0XI
m8Ss+rupcLuF/DwLkmLSWeWzVwBVVMqByZgSm1c1pMp1HlrOE8CBk+zaRNqnzhFwEDVL5aSI6Mjv
kHt9ubRZR/35HWLWUO/fIU+ZU8nvUMEaegyz8gX4brfxytjYJCKedoAD0pWGsMejLHZVnK20QGiP
RlN/a51cX/+hKGKt3JE0SjewncmT6Er0QeCTvhKjqK4Bw/f7Uo3rHbLJ6IgqYbKy0c37OI7dExBo
46tTX9WJMr01JY8JRMgjCOWMnlyvuq6JZ+Ytggu9nj33aRls0ctKkb9L+uJIZA7LqHnvl2KLyDM2
w0azZB1A77LsR9gR2EB7TWpdJ6q+9gYlPJI2cpYJcde1rC8dDSwQROfsqJv5Om96LCP8lhG6G2L8
4g7O+wH6vW4buGqps72ebYujYYAFnUtl5IPiyavxvbGrAnVdVR2KBHOD7CJb3U7Lr0ggoKIfkaBC
CWyTVL55Mohvnqx5I4tB0ltXE+aSsiTrZQ81JX9E0sdGmTqLoL7PY/scj6PATDcBrjdLKcAO0/Wx
QOj/PvQBTNYqOAsphG5P9aPlOvE96fTgvb5I7GWravVn1DZgm3dfUBvnHQb85dYvDG/nIx20dYIk
u497khyNIrovei+WCEC3zwLVphUyjuo10qk4oLVJuBlKpf5QCfXRr+IeSR2MssbMfTIjPFQi1Y6P
bVH2eIDoI6r9o39mjQEZO/NvoZX3R11rrFtz3hgauEUzvx2j0JoVxdoTEMwr+H9gLSsjrvbaxLTi
0r+t63AjGpZssk4O6wJQ+GPYpltZlA0irN6QrTcPl242SCq7ztMbyJvWbVJ69Y3TKctLB5RlmJpF
4+vlMLVul9tmgtQnB8mGtg2HVZwEHpQLDiTr1CYbMLsO070sdrlnbbKwAA0h8MZxffPJYUl31buA
AGSxHsdgjVKN2MmiHeePDemuM2Qq7x6G+qZuWvOpGH0IbO6dOkTGidQFEvy++AoMS2yjqmBJI+vk
Jgyz+gjnCtoyfcWU6xtvqop902WfwAJDPXc9baUKJ7rrx8w8G9pLS2wB4gx2FXtkzKC8zo15lcd3
wgjFSpAdWsu69wav+KSPmnolS0gpmmc3e5HdZU1oqmLPpPXH40RJLkBFNMq6srsOImlTf/LhUL0f
g8UFcO1y+gT5xVlWLpnpiNS/Oj+AQvRe7y8lz3svyWfVgMrFpa37qfR9nHzIfe8px5Fz6u+1nlz1
/AD83vP98+a2WXDnL8a5gw/60e/3fj/GJ5iN8cmMvbs2Hbsdcizx6VIv997ryoGEWQ+yge6X6qzi
Sb+Q5XrqXhMfYD7+DCcvNfOT3JObuhzRVNGSFgOxPxs8VYTDD2XDDne58NND1OND+X6YyxG6WhnX
ajRr983Hlxt5LCYF3eK3f/zHP//zdfjf/lt+zpPRz7N/wFY85+hp1X/8Zqm//aN4r95/+eM3G3Sj
a7mGo+lCQCI1VYv21+e7MPPprf6vTDSBFw2F+yoizbQ+D94AX2FeenWrqmzEowmu+3GEgMa+XKwR
F3OHG82KYYoDvfjkzVPmYJ5Gp/OEGprZg0vo7xDLuXamdR0vGOC1sovcOGnpLLMKvG+5UMLeZaKC
SUCy8aPYuK4mU3/fpJN6bfBoPZAb5lqjlmRcg8ovtorqt4tLP9lAzg0DzTxEMrkICYqa2a7MnP5k
Zulwknv69725B8opGdM4cKcBS5OTp6n7Jmzz2yIESusZ4w8lNxN7M3DHzd9fed3+6cqbLIMsQ+gw
OUyL94tj/3LlY8JzjTYooJtHgnvw5VsfLjCmCJU60y5bdafmbgjDaq7r6nIfNN3D1CDdUuquskc2
XeWRnPUgP8r0NQ/rg9XHBmuNP3sIV/eXhSBba2spzMx509aqv0yg9azLhpRG6w/5tdxL6juUnJc+
0j4L+SrSZ7ZCi0bkdRs02lk2CFaK57+/DKr7F5fBFIbN/UdQ2rLEzzegPQwFityivZ7SyuSOsGEK
JMDeroWGWXTeAv7Ei4QbwCmRWJAt/PRWxqCXR2uuutTLEUVCFEs2BAUKHWGO+MLfn7Lx82/GFLbq
qI7DXw4CGQ90y/j5lPXeU9WsC6NrD8y+cj95drVsRj/8XKlMEd3xsy1ScHKuJ0C4vVfXSTfSLP6q
2kea4723AK/32YBv9L13HaHJYYaELIUJbMghzW+74aNmrvMEw7oxqBU42eSqMgw+7hQfHR+5N851
JFOCu8xXcfyc9y79shxqwt9fFPPnvyMPEtvQLctwXC6LremO8/NFCc0RWKof2l8qXIlP1nyz9a1I
rjFrmfcRI6hJ18015docMdoDhcTN182bb9VR5aKCWdbeSSFXv0oNvjPOnfWtG9oViiDUDZ5lgo4W
XQBJ9c9y0VavZVK1mCkFH0rYJzch4I4PQvuQxE37qMMBvIuhJshap22ik+rBmJXFRCVHOOgKXhDz
GBMqzdpP6gotitb8AHQoWU52llzJ1iyPfzj+UPxwfEUX+76t4A17Kia+ntegPVN3J5Ipf3+hXf2n
H8x8oS1V8Ni2De5CXRi/3H2tkzmsv/zsjQBfj/wR109eYT91uagmyizwVBF/lNf40tznqPzWWXZ4
7xfULcR3ZHEPgTFVR6KU0Ltjnp+pNbZ4wM6VnTPD4eWu5xnzrq1961WY1ltXsowo/cLdI8Gmrzun
mZ6bZjHWpHcm/I42ItXafZsazoPpqWfZnrJoJwGkFRCTPeu6Qq17WXfO9OzV8cNAyuSBV9ovB0xA
09zxMAM3uxwSZHgnczh3th0c2744yRKal+P5W313xrYcQcmuyLxFpyNkCmpLX3nGpQtDGyN7H6op
RrWamG7v8gjQUoASDo4M4XAnvPJhHFQVv8KO0KjTzN/FVz7a9npsTfFJYGaxA/tmvRetMbzOoGTf
6w6eV2Fupvj/MvqvjjoPr3SkPf7+1tC1n24Nkx+fUDEss3WddzpUw19+g6jlDnhimTH+j5UA3YMG
xdBNwbYA/7+Ho23f9VOPPOdYpa99G5+7xKg+XHp4ijGth1ZDM8r3isOogekJB/4qS5xpX9Ct8o+j
ngf3pkgxsJ9bZVFuIJ28jHhdHgNDBPeX8VmPHOkyVtUX0V/9/dfV5jv9MneZvy4vUB42loOUHz+L
X34JqaelY+tb/q5pmQRjMbLsx64L1m2iuieoOdgeVPVNNW/iya9vZH0HjjMzE9LyhBXHA/GL8ZCD
71/ovqaDGgWmRP6MOfUP5Uu7zJbjSSO/yX/8NA2r5bTsNS/GKvSD5pfiP7dv+fVz+lb/5zzqe6+f
x/zzIU/597ddTuFrldcgmn7t9dNx+fRvZ7d6bp5/KqyzJmzG2/atGu/e6jZp/pxOzj3/p43/eJNH
eRiLtz9+e0bHj3QPJtHha/Pbt6Z5+qkKwdPt+3x1/oBvrfOl+OO3/0qeX57T538d8vZcN3/8BtP7
d8d10BBzHZTuuX/N3/7Rv703Ob8boDh13tUEWdjyW8iQYQz++E03fxfYjtquI3TDwt2amVkNY3Bu
Er9rGjrcrslMxBS6q/7257f/Npl+/7P99eRa/WWiYHAYh9+jqgH71bhVf/k9RmqhGbVuKDt4qO5G
w4FxicEqAkB9viv8jZoW2Q4pQoGJ+gzFRmplOXVe/N88Fv7yNGxXt4mn6kwRtF9OY0Kxd+ymDr2w
AmOMMdGcK5bqL3aNoi6a534ZabCpC2VNRNNeNqjCrwJt0Hc//On+Yqmh8sf46efK1XBVVdcNTXf5
sZrzi+2HpYZjqFHtdrq3E5VRrDyUOWcBZG2veEsde6++zz/Glne2Qvcjj3zE5PNmWagpshAZMdBa
75gqExhb/zenZRjzTPvH54hr2jpQN1OovFJ1W8x/xh9ODPqOWaIH4+2IM5DyFm2+NaLyRs0D55ja
prsYBmNYySxONWlk/Xiwr4ZIQ525rFtyDZ2Vr03LsLbM4Q9dkbtHdUiqo21vY5g7R5T1pp3pYs+a
a8Zx/L5JChsEudnjsT064zrrc5PFVTDcgCMYD6EyPnlAMq4GD76IHir5yR9Ba1q5eFNKxzoYt6Z/
V+IFtnSHfjvOSlfK1Ct7XIK+up4zwHhFYQBg2bpu6h153ZOnJvXaEnqwJHzYnERaf+kGTGGnvljy
tbOTiKZ7B4zTRhlfPb9BLCDKN0OztgHqdH2zdewkX8UjdrTxXnUIe3bdsrFSfVMq5bUdfcE0F63S
PkC5JiGWi1z8Qie7As6kf4AuigZ921rr2r0i8buMNAJ6iTCsjepG7cK0ocM5/TEP42hfBaRQOuS5
49ExNsBWERHaOwHpr4jTitOvYylwOilw3tUD962Z/yBZAAQ3fEpNa9wOTZuuJr+D04bofYwhxrKv
jYML5HAVNs6271RvW47hG7lQf0GUeA2h5KudTWd8084levqR4WmLoStvo/ssKV+QX6iYqWAOE+Vg
8Xmc3AByXeA50NMLipJvjktTh3pqA7lHwHqLYglkiJZ8t4Kkm17hQOFVOzuLoe255r3KbHqrqdEe
f7Ro9sjtFwWqGWbaPzoaEnm4yLRrZSB2XAzlC1NCPFnO6mR/9u1J2RQmigRK4D2BgE8QJUODnxno
bTM013acvKnGaCyalKRllU72klwTUgR9F6wy+5NaEHtHRg9ec3gTiRe/K3Qso2AGA0gP0pgfwCCQ
xOvfBnjvJtFuyKwuUopALBYRy6sNHGL0HbLh1I4qjA2/1c9GmiH4VCF25IxASitkEEnYvY6+SqIA
/MAyH/uviaXhKA6AcJG0GKwjOOqtoDSnWxVpoA1m1PYqMgrzlHkVkIfeW4Ul9DGWh9XOTXRU7XVz
FVgGXnwmG0i/szPCvIvt0Y+btAnMVRnhHyobFLN8GcNkWqPd3HA1gxvLr80NcCbcqueqzides5Bl
uWna7BHUJrS0713kXjx3liMuDbLuUpR7lTlM20gxd1KsnRBIOGElbTxBD7TejQakyL5sleYDxpg8
oZ6tTuBmcSDoQyNHwGd2JJAdVZh/i7yyrXcdeNkH/m4wgcqmO7cMRBAuabVE6Qew1zzwvfJ9K3uF
bkxOrIddIovVPFLuyc1ktY6ONMo89IczGYUIdt6orptaIOFRqtg0zQMv5+aA1EY8QZ6CrB3lycvD
o0HAicndUp4ujxD0QuFxGVaCjFLkvrUweCA/cHsqvvrSx3BVNTLPW99sCDqhJ9kEvrNBMe6M4sy2
7wUKgKgqVkMFI2DoHkKj/gLqoAMi98GytGOWWsjoZ90tfqQfDL0F+N0fkPFF49pEP9ErsBcnVJTu
9AnrdH4XYq/wYEcly3dIiVQ7T/h3hmJpazNEMLizozuo4ovI0m+8WLi7sWxuNd9B3QHwHqoGa7sN
9IVVV8YqmEXRTL+AxObgJJmN3jHLPhNgPQ2FAy03gjHH8xs6sFu8NZ2NaaBV7TIdOqKnVVArzQg5
OYGBYSbCbd4V18rgBYcpSPZGN04Pmp5vPaV+JdeJbSTR9yrrhyUxxpjHc3mbkQDDrhDN8SIwWrCy
aGPAkzZXwh6VRTgW/mqcSPEQ6fKaMOJxIGrI9NhSAlZDGG9ASC8cnbUdphqP3+kG5uNbye/3U9ne
WEGbr0JFnzbNl9j2rSNAmwK8XxaRgxraddvMLy3URFqLJUTloDBQtwAKkQQQzSZF65tYZojCZz48
jpbK6yzTqk3HBA8O8lU9QMWwJ38H7sVbabDQNmH7perTN2OaXjpRPZpKld0pnV3uNMXduTGvOp+E
+A162+gF+fVsWBflV8ZX5nvuwkNkOUeqZoFzdQIwrXuuBxKzdtWqS90O8zW8ViREKu0qiIl2uuIA
HJwHAMIkXePniw7CojKho5MiOrDA1LtDjWaFF6cjiJtoKuSeogi+hnl3SEv1yqzKL6pT9BtcE9ZF
eQNj+GMI3Xel2ai/2WV7QMBojXKsjpLuM4Ej7Up1TJhhSTnsAH7dqy1Euc6AaaGGkDtV60VLyzcL
U1t4z2W5JocHgxN3qVVeXKnWcEocY1oic3M9KQRPJxP2o6Ygzkd0dIkq4sIV3AFaqW9qW9+rkbkb
Te0YJ+OWKcZOoGG24sa+sbRg3Aif+aZh+cVOyzeqhj5x2w1rfwyQgm2wgcqZzey74W2yub1iz582
oMM3rPY+h7mYUGpLxoUf3CZh+spPfN+RVgljO13bhYnKWrpCBunRa7KI2Vz1YEGF6+4cw1w7AyIW
HogXpdKeq67Y6QEgU6UgAx06wUc9JIYnHBSNsgkiSXETTaielB2C5RovqMFbxi5B5A6rs2NY+WcR
gL81p7vO0u/GFJyspztL28G6i+j2Rul8e6lZZ2Z++xiDVixZ8p0SBgkuL8NdpZIhtWZWojLpX0m+
cW+ROM4hj2d26q67Ah2rVHweSkKjgVu8GhkiowgnNQtJKClD3mJxeA8HBwuTDjgW/An7ZOnFzRCh
ZsTrJ0DzwV0TtlYWwx4xqYOWOmfHLs+1hWDloGA5NsafBq8/ESj9UMU8mtyU+1A54MKJWmI/nofQ
50KPzq1X1WtT7R7gERDdnWUD4CWh7qMge+zBJPOCABKVD0rdRmgxwpYQjIW2K+zuCZE8c+mgDhbp
CAN1QQKpu9w0GerUaLAfLdRcbFhzVhcizjgerWZAD1YRxyyBIDt17VU13WlToK0dDSYHIYLPhY48
NXyHDxGUQlB5+oM9XTnhrDTnBSeBmscYWW/OIJ7HYRkr3qMSWIfYwMGWKW2ALxNeuhVWFuPRcJ0v
WZ8+5YWO1mi4c69G3JSB0dgIwaHbdG0j5S8WwHjS66S09HWYjaym5hZZ996sJhZzKQuQS148lLxk
QCJpH2Uvr0irddFiOT/y+r+G/d5uNcFt02gkvnwPKjb+mNn1hJfEURtwAgzS8Roi+7rRFELSeC4R
MXBnNTEsG8Kq4NdIXHplly6Cg6QkkfCtlp4jvtq7Li/Ho46Y6DoIM5CH6J2CPT3pjQYIQ2Wml+Nf
sLHJioRFoi2tiVeaByfppCoPoW3zDeczMUQzrXGKT3mq2ly+TsRrF6lPTDfJTLYmSjHhV7+ZsptB
z9mgGIwlS/eMZ3qHSI2LU2yOh2DsDN6MtsQbgr/3xP85mJhGwxPRLbQ3ze2JpSrDZ6XQVwmCWCyR
vGPUDM4+BWxSh0idZBlUNBOZbG1qr500DtcIuH1VFOsmtnVUCRv/ptd0nZdeo1+ryMLYXpKcXgRU
Kobke5Fbey3v2kNvVicD2S9Eg8WtmWhiT3I5PRZjugocpWasjSTY/Ecs0hRvJ1K1iDmiKTjW6rh2
SvSEC7Pbj5W9xgAsXyhQ31ujdPdNWaD3iPr5NUiyPvPia/wiyp06li9h7h90A91dN+rjgztMd16L
6TJaD+Bm7JJ4aPw1sDhHFxuSuuNjUu6seDKJS5vxScUFh0mj+VRmPPeBF+5UrVzhkfrJMfmrYFxQ
sPaDO6lViI/HYsd7aTwEDnaXserBUaiqJT6bHjHG0uTdD/tXxdgmrfPyyh2DfdY4/XUyb1ytfwNl
bmxSwY1u4UHtjunC3MHdZDHUMHMx7HhcCmLLSNuFL64/9Ds06uKjXeWrNBEwBbQJ36HhbLov4LK4
LfqD3HTznpIDuQVlw27dqhOxwXlX91uHlxQruqA8FIjEHOReFFh5sriUZaUh3X3kLoYVtLOQ/9b/
Lytrw13FOtLQWZv3yybgaluzNZDcCwFp//ui7IKCzbfOl7Fy2KX4y6EcAxXAIUFWWn6QPADPbxP/
nb03+5Mp0ppMOpV93/zbOiebEVx/Na6ESRhaeUxYeSree8huNrAR+PzfD52WaX2QxfdjXT4qlE5W
sskIrlKvM/YlwtXChkY3D/+h3Tdm3VBZG0uPMLkrN/J4bYtavDNqSItWDciP+TPjEjLRWu4mXb1P
fO0RBz1mBV50g2NLwsRTR3HSRIQh99UbfDPcRROPSJeyxNtHPoTdLMbhBiy8tyqJEgJnJ88bIeww
ICVcTdzVLUlurCggfhg5GuCtDagNyt2mREfiBMOh2ihBDfJ7Lna+mpxCBTF6JTAHnOh746jW+oeI
MPZ2wiFqkZiehkYtYm4rpLZ2YVape8dx9KMNrGUS1T2meX1gRLsWxskxCsLkWATV7IfLO0wNrOXU
193eqcRNZLvkISZzrI4jp4dRjhZsRmSBmyk/Yjv3yEJ8OnaZMh3lnlNpTBJylzft3KDOm0xHPZrJ
A2yP8Fs3f1Kno26NMGRVFVVsHSkMzmQyP4WplZ0i5OAX08iaoMZBdVHo3oqMiLoWDVoSuqUdusTz
j828UYld1JFv7qOyVBcBqsEr9HEV5aSxUjn4iEdfaYgB8GLjGnFAlvO8XqZ8OPI0heHvpw+lZto8
l+lR+Up/jJUevTfcvQBJYlmnoKPJMj0hwjCEH2ytKvD6gFQPnB9tCSN7DVwEWrwWF223LndOAHlm
EuYVnJidV7LAmxLUoHM3SrfWED57EHg2TRR+rFwr3GKrJI4iccRR7smN3o9wv0wxLbWEtEuEwDSx
H4VMw7GbYoS8Za9idDMQkCmeGeQRr8o0s65MXUWC07FXo2q/uiznj6jbQI9EXVyZS+18p7C+IE5p
WB1vqj/rApvQCsSCuuvvCsBWpK1T4yhvLLnndL2/iUxEioFPjUwcG/JFrbUz00k/un2jb+Moeppc
NLlW+PjEpnq05ybZbvWFfnRAegYJkz6NrxL2WFKKfNpDYz0UY46Ou8CAwjbRHhv4kRw1kSpHuZf4
oIwxV0J9Oy1Q+DjaDXrXYWsCN9RNJVsnSfmE1u2hspDq0WYQnBl38dHSkvio2w25oa1rDOpG1sJ/
qFaWnhLhyZ3oaH/vKbvLje1cRVb7QDw63rRj3Bz0LnVXxsibGNKQOAYz5M6Zr2Ez3/Ryo5Iax0ZJ
LXi3FiwEzehqCvpvGyX0O1Tk5vL7LvI447xqR6NamT7IhnYekkdt+1NH2SSPJttlEaoUPMNYV98/
5tJw+VRZdym6TUmKv2XKe6m7fGih1+lhbJ/0yGlyaKdh/MOpQ7xmCWC4mx/O7/KJl9Mr5ZknHZEz
j1zAUrb03Fw4Cojtpd/lYy+n8svZyi6/nIbsLPt1TfiKrPSpwvtw6xuJ4L2LEJBZxPcxPi5OH5Dq
rpoGhegwO+cEnHd6oX/EVBVX7ErLlj6RH+CrRrjEu9E8uciw9TaiZB42jroYXkWlFMsJvsEChlG7
IrmlHvJE044EH+EMIPbNrD4Ymwn7xafaFtuEmMVaq+JXjXnu2rFcl4cUK10D9iv2Khj7+cRjC8Ar
89oS18lsG+aJDRm+dtZ9P0wHI9SQiWsK7mBN3RotMKBsFAAkk48B65ot0Q2WozqWxhS1PSeBzlzN
dNB0I2ejqICuR/80ednnVIzOUxc8F02wKapBRbR6kVZdtVOq7jZDb3TRAMzBRY8w9+R01TrO4k+B
wmsZb01UFEoCSX2rv6Kw8hq3ibGfIx1oIyL03QwREOzuU+0559QU1kYxgByj1RWpT6zTzKtkTNZ4
CptrnucInOcqIVUHuc3SQYW6Ddx7zxTaMo9GnkSpQwJgQOse/S/m/Yh14Ro1eTVLJ9d4gUWGwIXo
9xk/wTstj00i6MDRGzCWW1egh1LA2x0qqjLgq0SDh6VqwJCYWmi0Wi1e+rL+3AhT3aCkuEJAUUdC
4OMUmf59WsdbVAStDTfJqe+xCM2N6NwByt3Y1XADG+26Gwno8FM2DsluGoyYJRiSmY1V3Qq3WVcx
tlVtp2Q7COz9lTlhchTeIPNWbyExHXLXsI6DM04rJPZRC0Cv9Lr5HHmWc+y7sXho3PDQEL7c511k
YObj1UuCX+YmgLy4VIvcujFalkt5amQLo542XVeYd2rkg3fHB7HLrVOv9OrJw8MxKlL9gPocvnhe
4FyVYf+mobyzZQN+YEzG3dD07ZrYWQwOaJq2XqopWGq39QJZLWXPhARZHkw+Y5bEa5GKZhlhLLAJ
jA4Z43FSbosxuG5hEe+tLCXK0VqzNHeh7fIx+moETnwjjBxTH+4oIm1IaIf9FsBBu3EVDAWgAJkk
j/sXVn2QL61pHTumtkdHZx/jePGelvt/kvT9/zBXa5oukJ9/n6tdPifh17zKwp/Ste+jvqVrVdX4
XcVjj5QZFBnTNEi8fkvXQtT9HcSCwI7CUg3mLpd0raH9Lkjiuq4qNNuZ86iXdK32u6nr6Do7sDp1
2/m/S9dqP0OYJCJP1VTLsWydzDBxxp/zgA1WO6hTtcM1JgpMunKxKZrBOM5qIVu/CLrH3BgyjMZC
PCFDVK0R74WO3oTFNvRapO5J3qciefXT/EhaLdh4enYdWsGqDFbMQ7KbVLjKAXDh51Bxim1QJd1+
cI1d7RaPPdI8NwCY/w9h57UkKbJl0S/CDEfzGlpkRGr5gmVWVaM17oivnwXZM1XTc236BYsMHSQ4
7ufsvfZw63ee8y9SQ3sWQvzR4PyWGvqzRsLS0XouItA/GpxWAYsIRaG6InHI99Ci1kZn/Zisxj5E
XVhAS6fKInKZ7AtsvWtJOMxN0w/iSin5VxdN0KoGdVs6VCjw9RYHrAmAtQzlXBpii/S+kXfuXIki
+CU9EOyuVs085w+84KdK+/igD8VD6UpBykXZrBGzq22QVOoMubrbO3rxV1dG/blxwEDM/kWtqFHs
KoKHUTgl57QDezYQFAJGPSUhZRCgWKL+LtA0ELzkzz5TXfNWCKZIvtzaMNeOxehpjyBmzENhgS4P
wyb+l33q/Cf5puM6jLy0j+mq/0O3aMVuxJVzhIc/QXegiUekirIk9FU3fFKhTucMecliYqN3G4OA
Sz6AkP70rLDdx35tnMHcgTBK9VtFLMyhI+91WzjKwPi5p79hPyZOlj5AvF+xo41n3/fqVRPYb3Au
FWsJQPaqUsWZSso2tDycyD08syLW+6e0JN4icpLHAQ+Fs8rSMIYcX0GinJV4TCyjfW3jPOako9Bd
etmtAoqhS9UlGxrhM6SlF0+my770p7s5bfBlDG1qxnm/6WwQLym+9JFyjluBqI+JGYRGYT9gO5oO
SdTlL0Z3xWpU37DEfGRt1J9+b3DeDQDhYIb8Mdj8J3XB/z15UXHpLkc5Uw7HXMRCfxzjNDnCXqsy
4mnsrzScyrOXNjSTVKIxiQcflARGfFaW7VwGZREjgS7MwcdKiMwZmVByMgr7KjtLv4m7YmtG2t7v
Nn5d6y////f8h9YA7aiLGAW9AYrreTMfVn98TVtHkV5BUEPeqrUnkFiXwsntrR318UaOjv8vH7do
O/489efP83UKmWQVC9/1/qFtqDj+p7qJyiu2ehHdavR0WOavNA0JqaD0fR07KOCQVfzHmhNqpVvt
BqtTefZ1qqJkQD24D+bohy+dyaIVoATDmfuV1BKDfKy9lFFGc6QJqn0Z6GDo6fRcSpS8ULVc+mt6
4Fz+Zf/9Q1Mzi2+R09iodOjlzFeT/70DEb/FiB9zCCSW+eFmUXR2oyXsApRthXpvHTqpDundBhWt
Ku0GOV5G4ZrUP8iND3FshBsCjUEj8iJzZDRsK3G3bFLL/yUKHJVmzCk4iind9PpE0shExHBL8rAh
G0Z2wa9DKNDvegmelyBHivQAx+Oc6Af6MeKkxwA128bNrmRmEb81Je4r5fwIFd2JqOroKhIJ7xN+
JxN/wosXKo+q2l1YETUdYPa/aORYio7eXCGMgSolHXqtpZnZ6tFVa5j2wCa0EDfHxPB5IIArAtgO
oZO15wBnCGU7Evj+//1uzyKh/30gIVHn8oi00EBiaM3n3x8Hru5Iu7BtWGOjt+6CwVgJze7vPbt5
6yONgVclwN0br6chOP5MhZf8MnOxMZKy/6xTF2JdajlUnhL9CGBD7SmFBw/JqA2reH4uQANEuONP
KdOrlZrHwXCSj6T0sP4jKLhNo3HEpos4obHJEVWFY31aIpi7ig9QKm2kB62/ReREn6ce75hn9jeQ
oeTGtpDKh4V47A2MdCP4tkPEMmI91XpxwDRb7wprsCg2Oczx0eoOxB5CDy2yKx3olQqad5UO1W1m
Vs2L5d4vDlivtdHOiH/RIRm++38ObdMyGRFYb/mCtbr7D4GU0xDcQBKLeenygPh1kYmz70lx1tuB
glIYi302Od5heWDZDB7wtzVMbnFuNAQju9+vEYH2o5qq5o+7/niK7RJGt1re/Pe7qTZP1sqlZfD9
vsvDQZbwEX88c3IwsUFEszYcKSZUZb6lhn/zSC9u98cLlwe+P3L5glGuBzvfsl6+7zOXb/D7w0ef
ohkSF6kf8att/uNv+v3sv99X/MxDbzx9f4d5Lyy3/viy85f7/k7LI98fKqv8NhEb0Si5tztPP5fz
05YnBFbjad97fnlk2YzL7l9uWpyyaX2NuMbvhUKvEbThjWYG51gY/oGk67KVFyUY+pQ/mNtEq2ak
iJTrnnnsi7KnvyZwrLuxex61/i9Vwi+WqXmTWNNf+tA5GxZyT10afWZDN22idPiqct3eJBJSau/S
DqWhKX29eg6keyVDA9VH6xBWAffOoB27K+3pUkh9Gzci3Msih6EGLECKTO0wZG1NIzBXUYDKueoa
upw10wRMslfsyHRYhvte43Ie0kWKM4Ice9IC+iBGktgFGowAAsc9cr1AMJUrTx8e+4JhlFoshXDP
Lek7/2J2BjmcLuo2j09Wge6oN5zX1jOuTvyzTgjESN3kEs+4j9DrdqnT3All3MrQp2GXkLCndwVC
NIdQaVdq1BfyYFP4HjlYZvkQmcjS6U3uOH0/rOzDA861sUcAB7HyUF611p5oa4zuFoK8Obku9jAi
5g5wOY1uZ5pWRGTWiM/iyKcEKt4mTHIrzzyRy3INwzY6ax1ighkN6dm+PDROs20RdN/YRL1wd/qW
AvyIWrxwIht+EuLyiBVebkrHeEjC5oLYzcMbmz9M1ClXVVth6QAal6mTVgRPaD6CTUg9pNT7bSHV
D3cYNnCQ0n0nqK2DeDdvTesj7ap1QAsU3wgs8Aj2EdCO9aA5xd4LHXEudUZGAUp9jAmxOWi1c24i
BziuL88pAqCNjHB4Jl6zsVOgrGoWlCbDj7jOHnK3oL7sMUrCz6MdPOxCoenH0SXpUBs4wAoP90LQ
3eSyBNqq7OMQgSpHaECDvTugIuDyHtU3tT3uaXcFhJgkGD3Tgj3dUYnFvGisjJbcxkkmzG4g/Bqp
+0xiKvXBRYxNYQeK8VozWtQQEz1I1KpEmynkJq5mrPJeG9eTMfzl0qbLhhfLTn46pdyVQ6O2BHPg
ZCmbG5puyLVpg5WYgHdgi7aJob5MFP0s3rO1Fj90XOfn3OebooaApxPOVrVwi4p0JfoR/Hd2CDRx
hmH4MtAivO0rInQiWrFVq+5gT5Iwwkpv0svHyKwM2MOOsw0bxDi2IbdEmlFSbUV/cUN/p2orPPkB
kW5J8YS9fa97MXbbcs54oM6w6VB4rMahAG9N+hsO3+znZBELasA22tKIniqdFn7hIlYTZN7nIJ+s
nqo6iSVVo2V7fXRwbenNDg0zFfPIWKHhCk+9GHdF4n4pLbxlwCLHsk1fRqmlrOyq8UDiyWkEq7a1
U/2Uh4ZNGhokPlj591YZwPWRyTYKPnMHz4vJZGNHqtWO1Xp30nEuek44XtWTm2S3Jjw7nQGRCA2y
VKYJnRcI435rU1eTrUXGk7QaSv3tE7CybkdH8UZziQMZXE7loagOE/PLFRTVZyZbsNz8594Jkx0U
ahogbX7sjPqdYwgFZ+F5BzPNa3RkFdzint4kzdJ3zWP/DbZKt1WVElhbws3OJQW/IYVuVTZbN0Ok
U0rr0WCGSnm6KA5KN+K1odXaJvG9X31bE6xit8VGi90zy6EvO8vX5bynyf2YtpanvWixyejnhK/K
BYqoyEyrps5fW9PejpPLMBcD0Y/oDJDZJikjFkrjaJ1taA6rjFXRlFjJfebFW2WM7V2rJ5uksY4S
bBj/AHQ9jgP2ABhniizJ93cTktShI6yFZPEP6ln9ih3Zwipfw4qP2vQ4pNIjlMqaCH4g7saX3RW/
LqQx44i6CwRfBeq4nxC8Rs59B19ta44sGrvcPzcjeeC+D89bR5UDToPAHyFBt9TaWd32yjPOebWm
OWY/xnpGzGZak5ZCQLkVALIzmvyxCIj/Cjpiu1gXzeXCYi/sD+mrG0PSOSIW9Ak03o0b8B+euujo
qchbj4Gfbtp4ejRqOuQDqFUwoegblPnJCaYoN8fPKQPnemxagwTWeh8xq57SuFjT20G4m4b7HIj/
4JOsPjY0pZqEPxu3egEq9rCCM/0OdoMeCcTmwk8EUlfnramHa8TQWeUAmwND7ly32tXlbFrMbdov
UUaZHBEpvH9tjxCHTB9tGPHJkpalx/6xB4W6kab5KDRydgF9MQLAlNnQ2XmSsBKY2dCuIRzQ3fmd
j2Ae2CWFiTu454+Jmg5licBFBb9kkf4SskVCqAbYyVMOcGB402HzQCpENBlbPVllVTRXFAHaURHe
WD09k1Ai37SLV4dguvXEQU6JE71Lw6opsjF75jet3+wYYOLKtH70MdrDMRBvhq2pLfqu/qxCX7sW
bUmI3PyMZbP8mWLWv9WdaDgH9qRInuVl8+sFO+YHat1Z4DZpD90gh0OloHqFaZg8xZ3+1/IeLURT
DbHGK8SuaGflunHqfVe7hQlYrKf5PQrvXsHE+iKLIiZST0RXQsbam0zS8jT9RntXSG2W93InYptc
ruH3hjaUR5Zi+V7mlNiTqKC5QNqDq1XNTyMXZwf/yJtGwDvqIq28oezSXzQ9Gja+LvMPzQl3y1PZ
9dlKpiHlkUiNrN769BhNU3PfWBy63++mLgkmtB+Gq/XrDNfprY5l7uRF8DQEpZbnoPLf7PlzdZle
VEBC7ygRQw56GN30ZIte4PO2m8rCyUky1rYnjOLnAIaPVMBaPjLlOQ+smjH5Kf+glBD3ugzggs9P
061X06qsLzKG5nCiorkdw0GcbGJyd73ezL1Y72V5pj1Z1wQY+asMoXLH7kALVmvDa0SqjFVshK+0
j4LeelnbzU8vhLqtO2by6DeNtgdFadDNdrR7qzbw/M2/xUKu2uhF+zVQ0F83kxfdSrf0Tw7xPrtZ
GMAK3ntadpDI6jsuV/VrZrfmlvOgP9dpjSjL7ZNNSUDjZ0le3PJUiGrYKsvSfqjSIDs4paUOhYzr
h8xEZLk8xWe260Ve8KnZRCF7gnAd33QANmoZWhevtF8CP3pcnhrK8KFP5rIBVtZtA9DtnHPcXRsz
15iqSeuzI9Loe0d6GsFSYBkfRDC1B4+E8oPoO/0hKFElLO/WqxzyuuevZMh72C0xclKMQEf02rp2
I8GIkZ6XP3rrVZsy4xPEEfExqtFvsM52V1jN6OTmJxRklCFD/kriDi691gQ3StMiOJugDYLRLOC+
sb7sxVfuEDxhWX15Ga0eOVUpos3yDjk2Ow443cHSl9H0vwSO20J9IESedAb3C1ne91dpJNXVzvUv
Hl6pi6gk8bulxzW5NbObQB2WZzHlIzSFz7qWg2beLE/Q6Zt9jtrD8n2cAF8H6n39mmZWd+O3Ns7a
aWo/FUDk7y8EJ3smgATXsRIJ0aiuvyk62/tw+Wctz6AO0RBQnde3DJ72ORoNpN1waj9ahMDLp9h+
TwhyLMRtxnL63PlutY0Y8d4jjsrlPdomjNfsoOguRM96zuehaV7cvztobJdnoEmGy+AH7V0aIqiY
MmJaRiuL3otR7pZPQahpr3B6H+JEwzZp1hMBm4W/5WAa35KBxIP5X9QhRl7VrpPeI+pAccQ1l3wP
LXkjnww8Kv+jCKMwisJmuG8NsLIjYVQ7YMnGK9MDILM8AxwjsmhOifuprqyjgc1hh+NzLQ23fCmx
xaPaHz5jL/U3tj7G5xrZ5INd6z9IIho+OXl06gHkt3kRs30Ep8SBzC/QkaBSl7SfM2O2NjksbILI
6D8EYXrzCw07GbYddY0T1/Nsa+pRS2Zc8bw8WJVeRAG1cpCaed11qHCNLu8KdR6/ti6fkqZ1jja8
6W2ZxuOn0zO5ccJPQAj5TupRefQzvX42KPAtX193un5NWWvGjQTDrchisj/nr0n62Ednu+mjbE3z
FKMk2C73FxFxRG3XvyNpYHZSJN2hH2zjZXKtw/IVS3MMN304CjSBsXlnY238fkcnJc6UWFko+AlU
SDUyVi9v6RBWYdBjfkPki21EI80D9ET6psO/X95SDRhdvCmmcKA3BGGPRbzyHRZpmtf6d1UhIAO1
tYDXGZs3U9cTgjT/9qGKjpR5ppcS2MyhEYO7SwZ/eq/ISwG3Pd3R5pCA2IN0O1SNcYoTMmmlp71/
f6uZRBuAA7jVY9u6eBp9geWBNpquaYhMWU0O0BU/ZY07yPSzo7E8/wPl1GO9b2P7SFIuMXVwUG9i
o3z43jugVxHgVi1jeeBe7aiNvt+1EfK5pzD66Io+Q4SXAYmaf0SmnQ0u9B9eWMudaRYcMkPpPHtN
zPKUxzWhERw/H2Iy7IPb5bAbMRl+GMkeGdMP3LraQ0i81wnhCqRXru1d4LnEFiDG6mRWHZvE+aA1
Wx1y067JDQQ5KwpT7R043hdSy2wyVmj21kpxVZUPRJaWx8Q1kTRDFzoJS+x7HWB048sMN5rybpNu
ehi7xrqUfrvVvcpHdyQVl5gvZ0QhDo6XdKUeCYVqexKoBofsX0/7cL2K9owA0JT3Xvlcev4xTvqB
PO3aPA1kCzYFa8AFTOaarKpDSxprP6bxNhnqUcusD8oY+L08+0UaM3reACUinc7YRS7naGtXwzZS
jUR+mtbnoHar702YG2j9qSfN/7Ti5Hpk7HI8cXOw7fwklXFuBoBVXhzkp9/3//N5y5OXjSnyv187
SCvah8V0Xl62vMHyjEk1fMZy8/edDOM+OFWbnrmV4DdoLXjnqQqRV8APVlpLucBrxwvvVa4HR8u2
Ki1eCpcggjhmBRRp3bQvve4ljt5yOlxMiPMMz4WqTq20qlM9b1KpM9etAByOgItPImj7U9/F7Fxd
29jeZK/QTMhd5ny6nT4eNV90sMiAH0xWWW2VzCQXgSHZeurWtaTz/QQ1S4jSssPsNG+WW+lZpzh1
MAfjMYWphCykPXX6r1KDhLSK4qo8LZvRr9GM+NAcw97YobLaRsB2tnGt3uI2LM+oOwjdxfLjtv3W
suvb3EXgFxJHvOwezrJ2a6R9sirTJlg5GguGpFbPy4+jOlqd8MnmejWXHMvp1FlfAFLLs8ZKZVe4
8bNQ1exW6570JBrW6PAqpAsN+won8rROyKaJRUnm1nzf8ihBB2Q3mNUmQje1ISVoHblgGovC3TBR
CKvOXC9fDJC+j/uCVRxuGX7xRJgX/7Q907GnlojGldlqdxEqzm1pqKuVAEWULC1x5W5FgRzT82SL
asxsT2XIhbcsdIXsSAanII3IyjRb+/v4+H53u+nK0/K5eSz8dTIQ7UOM9lEEyYFo6PQwCVlsQ4Yq
Wiw6hAq61hvHpuSQxJmGEcIltlslCDW65p4gUbnXZylXIgn+NVr3xkFShv8EmsuKLjQNkconJrrp
X2ILUUlZg+QPff/EYtHq7PgU6Sh1sck0p0YNFCFV7KxtbyDVa+7tVRW6R5EY41ZEpnPCtPSjb9uf
iYtw3ZNNSnvNvFqqqPYNWpGMcOyNMfQvaj4j9fmMbGdH2XKroXM2G8Z6VIJoOrYkV02IA82XKfad
S5DdEHDo3mmEzpwnI2N+mFSE6fLSS9vjRM1a4pSaWmOdntjWNnHnyEURyz2AlkMrHUwLgeGsDZWO
eywU/tZUQl61eEqO4aRe4BxO5w5o4bmYU2oIC0s38Rg6F2KBzV1iEns8ohZa04R0d0EZmCclhXkK
hg77BtgkuLgsjbk0rEG/mohaEeUDEdkh5wyQVzOzruCD6+NTaPXBXYq6ckuYFc5hPZsetIIqI5+D
pEpSs00hkp1wSrrUVyDwZ70QhyrPDGgd/mXsKpf0uoDhxLVxsci6zPatmZ4TlsinZZMP5p3f6oQ5
lMaNNw9gEfKzPzbp7BTsS5Aauqv9CNP4Wfe9bs0ELEAoLl/IAkHHOtBsmEPk9bo96Yh5T676sL1U
7MbBuItMoz65rc0S3EsOkclCZ1sz8+e8VjFS3ZQdZIhmDxr+Ju9G4/R7UzpoBKYG0oSWl19BlPsE
JxMLGjne9/fvCezkIpGZK1lhWwXLJE/LhpKTPMXui1+qAYgnFs6uS27jIrN32WzPXO4q/ueW8hN0
GK79MmmcgNkwjNkqFJyG8bwxRlPb6u7wFkLP2VOtgWEV65yJYbXJZJBQDm5nAehynBOCgUrvRLSn
OsFMRds1gXzx0vFsk7qVYgvGqhAwOXK5jNaZL783y586GhZCxedHdMrnTtmXx37+JcsmNzV7ExTk
0g12FJymeVOFKtvmAPtWQsfQU0wl1imdECJG+SjgKywbT3f/vhX8zy3ezCTbml5+mnT9qXPI0Fxu
WRiM/vhzeUCv3E2eONUhrJ3ytGxgKnJdqfPn0EIWHQm/OS2b31L23/cRL09nPQqttQZj+hSYqNOi
BF4gsr9qxXDwDJ9jogVqjitvVrWns+g/whKwtvN6WGuWOxynOdJHVFjbfAjkxJCH+YauG6VRj7Hd
0HvK0LRAjd3Uly+WmijUWPo9pjKTuURVnnuBkakbGS/CuQdLYiRyh2ZulLKvlo3DbH1V6jF2tHmX
yDz1KeL7VCnno2L5OWnDORSwXNc1pPGe3A1x+qlLJK6kzGzqUfQHOY9Ty7CFY5vCBzVDGiHBHeU1
OXvHsm0Y9cPJtqzhhNAFx4ffA3Oe8BeSMBke05YQOE0xaOcup5pR6Pnff/sY4cJAZkejT+asW+hG
Vm4SjelXJwCw28wMuBZHBge7NPBHkSZU7KJAPiHrL0/jfK4sw8Fy6x/3hQ4HInpaOq4cF7Ir/W2F
2uCCRjrZZrOAPi3T4oZeod9SZMZTE6FenvRw2LsI7OjushgzSusJ4WW90wdYoUTt7ODhTJ/0YPJN
PkcHYskkCgMS37GvtRsU/+SADkBUpybkflIoHHdC24yK5xTULflTUf3h58YlpsX6lOMGO3sKpCDg
S9sfHkhy868FGoPS1NQp8WkImhG9JYuWOJ490e5H7HC3fV2Na6fTik3ggUBCXOrU29boadNkKqIW
a9g3wiYNE9baXd6nucfsPe82UR5SUk7m5YprX1G89Hh6XX1LgJK+UVnf37u2zTJK6MEhIiHMmLTi
Lm8KqsSOeRd4dbE2fFo3pMbN+u/qTfgWZsB6Hq0TTJuLbFugE1sJ2Di7b4l2FU50Zzxjo/LQf8pU
8rPRg+qy/EUtnikgWfekYfjpuvVt63UgOI6QLfEhsSNvTUugvjBA+w8WhtD5frdSdBGMiAhUM21e
mrzZl2ViP/h9+d6MobHxU5OaUt05B2NEAGNM9lOl280rOHziGmORbSTx1a+lmMjbDguaQvOjXgoz
Aj7OCgNxMcNrIQlkItIwSHFtdtXYvLoOqlHP979qS/D/MNFJ5mW612EJUsrZxXk/PHTX1Eng7swb
s61ixBODj98BaC+TRfHZaQ3igdx+CmUgWRgw8WjtbLyTtNtZe7zUnea9mGMbHyBdXmikAEMoIzh0
860RAiTWOlycjYW1lFZ9ynTOGu+jrNHWcAzH9TiNJQp41bGrIQcPWTKuVKIjc6um4OROjECZHJsj
JGPj0BbZr7yROurWqnrxVUpvg5T7R9+atI1hIjrzPEvtmDd0K51r5ZcKH/1UHcLK1F8GLz61Qxqt
Eyesn1xjyOZgmmaNgot6sn5tW83mS7hcRvDuopFrJ2R/Q3eJsmwgySsDh5CAEVhBGL1vgPifif0I
fpkpUd5ti5RoK1p57Ju6emlocMiwzIjcShB9DebV8fFF24bxFEdm9wQhPXOTArd3B0JjkO1twa9w
3DE/dGZHjOJ8poMqNs9xsXOxFXQjr+G/xqWueMiKTJKu0lyWv4SLaE/Tazo3LpxGM4zWREFGtwdt
yKxXd8hImijzr96nzhaoJLyqbHivhwrzJIlnK2Gb7tH1bOPenjeTmm7shDp6rltwCFj1rY2ag8xP
su4O7dNaIq1YiabpN3HgjPemPRFsG9FtC0xMViVikWKkoW0EzD0DVZhvBsXKFdHTa7cS0ZfXMpUg
/oe+tnxHd0WMTtvaJzL2yiffp2zh1N4HrmWi7SOvgpBWyzXmXmdXpbZO62Mcf+CW2XpTNL37Pryv
OItyTCum3FR62SIdH7vHLsehJesp/jGE8carXOcXqcEDqehYTXAsZt6prLotA1n0jgAy3OVelJ96
qfv3ckxYF4Fcnwmpta3HNBC5EBgzwNkO6r//XB6lw0mT1GaqWLZB/egMDM7DaL1Bc5n2dRAiWZn/
rJvhTTUCxZ3R/9XivLmSz7YKlZ/djogBzh7sOoYNKsC2k6e3VC3ztdOE9ErjkboJ5V3d+YH7ljlx
lkRPVkAjgC7JeAh1OGGT0Oc2DHmcljn1T8XetkPrL71TXyXN5FeMR2qDeCe/zUJmSTGxXasc7NU+
H9OEZgPe/kolz1Y8vOtpmaw4P7xPo/Xua8+of/VOSWuGZJHVVB4o/gCEaMnKtCubYbnMKJECaYX8
Eran0XWcp2Dq4QIyI9hr7mRsQiTfW3NQEFoz8Z7F4XS0pra7WJO7EU5SvYCFd/PEelaO0z/mnPOF
aXW3sRbioh89ceQgwt5re+W2ASK+ka3sTqPl2OdKdY8l+SeiNrttYk4fmVGCd4Ce6pzaLn5oNeLR
GqT0UJcr9cpr3tKGBKKu5sRoaBWva3cK1mNHfWv0K5ZooMlfsWx5KwJgASA6byYd/rw4DrUuCGps
91kY6bvaIlUMNurBpJR0oMwUr22ntw6FKvT5+lputS61t0vk10IgoyvMgnEO5LbSoNuS1uE+NqPl
r9qycE5ZCvjTskv31EEYP1I9mvZkyVySVI/eIzCrqynTviKh0aNLBtaucIU2IyPyj3b4aQ09Pdje
rC6mZpVwWpXASytfBm32Bpe5fZPI9qNpRPOYhVVFSC/1TcdriPN7H8oq3LedLZ56YWRnv8sF6XqQ
CRhNM2a+ZH1Mk/uZVIIoMIK3HZAd2ykwwqMwUOq3SUJM5kRhzivrDpaA6WFg91mddV62py3CRYy4
1RukMtQV4tLd0/0qYXP7JApb2iVBpL2lX1w9VI3Z7DAHGeu//4OdkWEjN56cHEAGcVLtJyEcO9TI
2p4wl+zolfNe0c3HOo3No55m1bkK6OMKQWKgsoeHaBq0q+jUfvnLdsiP55rSXloAWqUzFWQ3BRiu
3dj8mU7lz8YW+Hj5729D8lRYRrif3/T9lKkYMXCkC3YdjYy6np7bAeGF8GLr3VfPRYQZ3um9EUFl
q11M3crP49jOUiId1vz035um3Lua/EUn465PwISw4mRqEU/DWSvHGxJFgchro3vWkM+toiLxb8dU
+reclSPib1G22MjzX4ONHYk49+lAmyp5zPJj07TeqRkd9xTq2mNrhhyFLWaj1DGma1mk+MBZirXA
ltYTeeg7PDfTzohqAvzmxXSby+4cZAY0r9Z/zISGAIagBZkjexgcv70yRLklqJWeZVU1/0L0T9ql
Dphg1f026Z8xBMkLxQvv2nZuzrpCkW4URXsgIhN8E1EdaRpXm6luSxgAvLaza//E2z2nev8as6h6
MYaZF9wX2yGoq/e58/gZk7C9sZIeWGM7MkPLaSDwa7KLVfVq1VFfOGmk3OztqvhBhfeWYBzjvk9h
z2CfJyCxxRMmPRseQg9JpHPaE4Ff7QssrVNMCPcay5K4qrYoV0sAYjraX3oFi2ZJS0Rin58tpvZk
94p4E5btvlMUeFMzeA5NoqQzdKw/gnlGqQ0HBwEsZC1rXXr3pgkFulFKfXlcWBzgYFvqRRnyIBHf
kcBJ/z7QiCKc5LMG5wtTecylDqKHPZXhGsIUppYiTW7s1ny0XLosTqxNt8bM+u8RYR9Cfwh2Gb0P
WvjtZ97TBJJN/hc1Grpqws1veo/ZkuHED7VXxZvMSsqDjbFyXZgM2JNjZ2crL8eVNEP3qOmkrLWe
EOx7iVxs0voJyCogOSuyNjAos1do0pRYqNcXHeBPirn+F7j3HTjT/LECSdLApNtYyvEhuJIqVZE4
cR7LOCTaLYSrU9JPNSS9LEe952UNFplAZDIexL71O65hcfhmh27PFw5QfWubUlTtBaLzNtNxnAC5
UMWdkdgSxl1K/0mwFOJnL4hrOAod+obwvkpSseWrZ1sKWOIhrxP9gRO4GVZpR2fUslj4WQ2OVKTi
OfGvWy1uSWKZlGBciYJ9VOlqz/UDWZQ0mrNZd825irnKl814DBHg75lxBFBnjGyrkxcFeqtszo03
NGfWylfNQZMVdP3z0GSXOpXmkblJsSksgzJfEplnpllc3dr3qKuTu0Ha9VlPtUsWGenVS7OOK5wV
Xah85as00yOoL9neyrv2LOLgiO9Yu4PhIkCWcSpnVMNeG7AOSSFfunAXQ3G5dp6ZXbV6AohtR2SN
cFeeCuS0ZLAaVTZeKyN9CmPdfVJ6J5CX+q8qbqC+1K9q2A+UTh5wQlMAdmpjj7uy3VZWuvVK6iSu
OHRRyQlTTRtlkg4cakx1cnvGoJGc6NDxTUr7w3Zk/ZCQbbCCiuh86TXUnjIMH9PRNdZmh40GpnIi
lb+rbac4dGE3vHbokpJi8Nd5bmVHTbPax9TmgKX9cfD8sCUP1SaR18jNGrVL8cjeoCgFLvKMEgau
ylcn5+Wu+TGEWA6TIQgO/eQPpzhO/4u7M1lunEmz7BMhDbMDW4AzRZHULG1gkkKBeYY7hqfvQ2VW
Z1q19aK2taGJiv+P0ADA3e9377kkxtnn1ESUQ/Yy3eeArRgUR4XFTphHmUwLwQ9+Etksp1eCJzSs
4KdgwCSmV/YsGCmj7kFCoKWHOr9yhqhWY9X5a7cG/+QgYNy0g5i6I16o3uLvrQy18sHcddT7PP2+
5Ei7s0kxWFpOr2OJGYreimybQvKLY5f45qjphyiRxamPWI5tOrgx5A35rhgS/ZBTnrcqy775QKm6
DFb0pjnajrO4YmvFoyCTHF896YFS+TBnHneZpJHQdr160zPOwZBSaNi2VLGdIUrxm53zp2FhUONz
ElCtFrBKGfcRBSUo9jZn9bR80vy8PuqotVmMdXvgQOPnGlBD2Y+hB0biaGqAdtJYx0MON2Y/YNqj
8cU4zT3HTNKmLXsTygUx2Tpck5zbprG4gpeiHlL5d7FLH5Epa0xmJQNnaqDR3WgnGpq2PNBxRz0Z
N1qurIMN1PgkACatETH9Bw+wgV/EH9RD+C+yFs2hYDuCR7SOXhYqpTcvHPIr0i1FdcZgslbUEN8l
W0Ov43OctPmzk6QrZejjqTVv00Aqq89dbFPv51VvRpcYZ3wsR+Co7d4iffgsKuNQTW3GQKaN1+k8
Qb70svRrmg9DRl29GT2R/x6fzCXnGJL/YY41nDQgRVdOwCXzPT8Ceg2OtizrmrBP1p7EyOBVp4kN
b5ZkBKEP1Fv1VArk9dwFPDyK3TD4HRsMXtw+RxyzpiPJoBKqXpft2APhip4m5LMaiIwYdecpGYZz
XNnlp296FuYvDCld/NhYSxEqmdfvIPgZ4Ajnx2LMTj12Q6DbYRfv+Fvo+tkBDJlxQqbSTyWjlhN2
vOEwdhpR83ZNMfLwLhTG2nZI0mMdR68DmvCOCR5yH8d3NOdL2hFjaq3yKRpMebXAAzplxZSefWip
d/onwED8dhozY2lQEzUxNd074CixY5fWiw4PZZPOGvJ/7pgvpotdYJpF8TjS6hzVXv8nXYpn0WDT
UTJdOL72zYahtr1B14O3H9G1orzHUjSnJC/XiFbOYaoRyeZu3qUOT7oA0YNmFz22NiaqznlSesyZ
oH91+9o+/34qSYhHV4Dbdk5ToxmyahYpwDqW1TwcmhFVE5vl3Ww63zaSVkh/ziv1utMhku14Se14
ulCcE298IoBMbiQmIqbJmePh+5/04oUT3z1RpXbVpZKYna9D8cF4uWP6bqF8QGXLzPZMJvg6eGZ8
GolrPQzoGSQatWchh83SOzbAcD3bWLfSJ1emRwzOzYPrcDNVWr2Che0gbRUMRWbEyQpRdecZCbS7
qDZXtMQ/m0vBzbeUl5Zkytq2fZ6xnvHspmm7o0qdDYNxw+bMzY6pGGZEGszXdbTEp98Wg9+X1O/8
Q14tZclzqvmkUtU9/r5o/YAZglwgkgvwIuzYyAh1+4jZ37gKWec7PS1g0sSFWwYd51AMECm79smz
qXJhdtAN1+z20pZBq5GC1kQLMpGp6sowjsmo5+8GQJdwng21dufFOAzsVpC6rQwXp5bhuZFxYJVZ
tWMWbawLr3XCbmrMc9pZRUjab9gpDdlwHrVxS8O9WHcoqQR4Kg/oYOJtjLR9lK7wjkja3tGPk2zV
Zwv9xm5d0lTe13epVi2PffZk3567sZF6W1WO3RPWEA7y/WCG2gDQEDDm2Z6ThdT41BycArOG6/Xl
Dpf6wW9uLpjqEy5UfJrVrxl0lucx5caM9GdLyeEUUQu7zltT29OV8UAuWtxPtXSf5oH7PSUo9s9z
NXi8BawUT7EFD9zQffitWt6nGwzOiaxs8/sWg8idWy94xJEIAgB4ycGcDPvcWHOLvXSxw8pp3qx+
sC7j+GccDXlZ+pgoQ40bSCLBnjhLQkwBQc6es+B06rcrD3eJY4MvzWiL3+SjrlMcLi/caEzyTYp3
iHwr5IpIbI3bpZrALWamsxxG1fbrSN0G2GlkH6ffl+ke1QdQEKPVGliHAK4cyYObm/p9OabDqhur
l9KkewujsfXutsuuXCz32roEB+p6X9eW+8eOY3zFMpseILvdsTvwd2OqY7et8+yZcaB/n97s5HQB
HZyOvbVn+/ZDFfk4tdH0cis5lMhRHRgSEWV4Ia0GCtw8MeM3qz9pe6NLpv19kY2w3uJE7Q0ElYOQ
KrBs03/AN02WPk/s3e9bzF5qJYjmXhbPuJuaCs+a6qC0etwrlqafcDPXa5RSNyQ1r59qXemnAgRX
UGYsiQZExMdJvpeamT6You8fa7bIWmy+V66uP6cuP4pYq/710e/nNOUB2SmtrRg07JOErh6twj8h
o6j3ZUbiamaFsckAMToBgaHSnEeGgQeJMKpkhBjPHwijj9bYTY9QW0dk9JwAgIthWY5ld3Z6OsSy
YrHCpVfOs+1h1pxrd3jjW2Iwlmb1pxy85y6GL8Stvk2cBX1RHy5yIX7CmIVj+xC5C7Xqk/d1S8ma
mcChncTFvtDxPFFq2OxR46Inu8c7bcKZE0kx3Vs6YbMk7W/JgbrYE7LtDqZuRId8U1j2eJcVqoLT
I6PPwcnwxjfum8ocsakH988oUH4NoBKn2sSABWpCe0BChrG4AKHAuPgaM5w8UhfLlo7T+N4dsCfU
vhZfeX5it6eRCwNq6qBRMioA95g8/r5oMxzJePHFwRzLdrXAOliNjUih1/BCt3i/bRPr81fBTfBZ
GlocQ3yTPyaPyH0bXwaeXrtcm+QuQ39lnq68deQyZrY0bV0zacNebZCCTNsMN7tRwkMm79VGJUNd
NSjmWTmACMNG2B7EsNUzDf3J1pyty+xrB/OvDfOOMV6b+ByBmEzuvC8yaP51QOCinoSqR8YB/ZpH
mhXWDoKyYR2dmzzc2qP5z2qR/62gBAvDLOSA/z8p4eln+uz/k2n/r//jX5QE3/qHA87A013DMUkE
/gfU3tDdf7iWaQrdI0/mebe0739B7d1/0OQEJZFuEEgJhkPwuP8n1N50/uGxsbAB5SPd0hHh/k+g
9o7t/LecomGYjk1SSJiMdyiv/+Uo/GcUdNA01dZkkeysUzu3V48tLZz0uWBcqIV7IheIUhc1DyWd
yoG/zHeV9Ffp4sD44D8xi+aOUQIjYN/bOF73YDnlZ0cmOtB0scPtv8Fm+kREC2XST66N4z2OOHc6
KCpwaR3k/4SA0mI/56yrYa6b/Z1jdZ+VjnvX5iqf29WUmmdaAaCmGwfjpmLLJtp1ALCE7F+5eZ3A
ThiHNOwpo9a5tlZ/I1KyGlQj6rM/0ZbYWpdCsroyi2Sbnm+caTiacoCPuSxhp30jr8cb1hiBkCYC
hrOBSRHAaiSjUBQ0QC9iz3wQWHxqNGtaAbfSkC+lngaLAQPY8un81tKn3ncTon24x2WGHN6O2PDS
ydwic4aNLDde1H+0nrGRHRAscYtXmMneFfw8Qmtk9m90h1oJzlVFWx7rUeMLMGMm5yo2T2U560eR
EYC7vbOn1jz9fmR0rsVDUz+xChv3y8zPuapTf1vj0eW7sPs73TGmY0/KYjVPCyFe19fOlHPHl8ha
4lsWZVvVI1S02crWmMnw6OOThenjLMATIQX/vpV11F4YHuakLTaWSWle6qT2k1C9eaiFstngqwQT
dQQXu9LOuh83G86duDI1Lzr/vgC1086NWT8q66v0J7GLwNCaAZMayhzjWtJkbW4b5A0Tmi/brIjf
MvbyzA6tsnF/d1xEnGoLDphpJEeiVlYouLxBYOfQbSoh7rrZCRJtahjzTwIsWN2tCv6eVXqbIE+d
SO9THuL0jLBgDQlJzk43p20xVhff1bWTm8/ysZ/TZEvRU7+Swhkeq86xr4Z+r/x9Yhvds67VvOgf
5LooCLy9MR2SHWOtLsLBnDlm7rNiNk1EM33T0QKhOik2Zm6fvRERa1az7rjrrLfeUFPmp8gaXtiP
q6+MtSOYFtu+KjcC+dRWGCIjfQwnqcvjzDUtNLrpW1fjAp6ae9USx1IFYw9dj6uDD8TnyXSte9/N
hntXB0DAaeBxQj/+47UllXkN2+Eampuhucl7PXKLA/Unx13ie5jch2TMsw8DcGrApt97nIlEQkgT
yaYfgTB7lVr2RTbEu5bf8xXWExX28HQ+vCXeNyqPvpRJjl2DeAL057kX9bJLcHFDjrb6NzT0dRG5
5tm5FdJBGLG2kwakwp/H+CXP6QRoyhp21QSZoMwtbw0fSN/8/qk/mluG7zlJUOHt8kbOr6I3Xlnx
6ktvg96aOmJWXuTg+O57+jTx3DbRQ770VogD4FiUyr/vpzLFKOT6HL1S7y4xSJXZVd88JS6h4Yx/
uugN4g3Zop68qKN7TYHoMG305CL+LLUUVkdsL5eawypHSk57ZgkkyeNmO7aNJQ6Th48FgPj0WGvj
9FiZ5k46lE2NdOlustvnx4QqqiEFvv77XwjspLtO9WQboUgxTp6veSemq2MP46lK08O/P8XvMt/G
enpMXRc3E1G8V70B/LJ4Nev/7S35kYm6gYivitr6DqjUq2Pk56jO+6uzyPx5RtR18/GDselCb3BS
PTEjv6eoEtLr7d0Uj9j4OHTuOOaFExvdJ55A4L7KmZKgNNdfUelWTIUcOpRGeekc/8XBjiZ0t3gA
tFVch7oCR01tse3OzlrPivJkd1Nx0nKSC5akKiKmZDBoJivlSPBkm9Z4ILzFzkxEzmNju0gdRdT+
cDoliaruVCvMlas1frgUeXWq8COd+f1pjERVshVzVO10v36Jba1/1CqjPEqWyxVB+2YjmibdNSDe
Y12lfzzPOHts9b6njTTcPV6b+ZVEjnOQPsOS37erWqFod7Ilutrb4q3gqmLkkr/aRPuPgjRXOJel
9zaCdgh1Lq8gHRtrLdy4fpNrlvzuTV/G6FikLf20zfBXAbJ9gNtzRiVQL65maRs9xfHRqchBD+gB
+8ZadK1wswR+T14xGoRYeaq1L93cV6HSuYURYmAd+mW1UpIyE5c09Iuo+aWUYkg5KlUQ4xr/PJLh
AhBNpcfvlIgSBZxaxfxmRuTN2BKmjExrefUUc91bl1M72jyrIzxiTl0Xd2Y23OWtpy523mjc5pl8
7RzYyWldHVyNqN/UM86yRdXvsTtSVde1+TrV+Y5+/xSrv0AIBNS/7Dly4UtxRbcwtJBXI17k8Z+f
u72tVFZjLdRfIvKYJ+/28vvRSN9zMCoHhseUK9R/Ux1/P8oLPGP5wnCxTKKJEidW36ni8aSToVh5
KVvw1AT2COYZE7FftjS9jzuR93+RrIytr6hJL2yLeFzMGAfY4SGtGOIbHkS8hR8C1w8xVerTQi58
yj/bdwtv3T5PY0a2utyXdbqZtYyFfXTY5XQiums4MoMUye7NQ5N3l1IbyqvGU5bIEiZKzf0xFjZE
NovCttSXGW903x5V3hShm+qPpO85FWaRsVusyF0JjxLxOm/2TIXeAWdvIS2b6wnC0s4Zuy8ewksw
t5p/Rtei96QmwSfy7KTs6RNEMrjWBs+Dw/ogc1eEzfyYqgKoiUIUs4aBf5YZh7Bt6JHiW8zZ05K1
PFHzcNQSI+iRlQxnifmg/RtR3i1lR5zKRRnrB+OiDVEdWCbVw9O8Z1jS43EzYIDiYwjA1XF+yIQd
Onb/RkSeWg6JsqIX5ka4E8G4tMGIjFjSQFePe3wR3K0v2uCQg7bWFA5WwRyXa7IBL1ZrfhslQz+h
32t6NIXSfveaZDsa3lUyuueMOf4IKRImq6UMgVc/x7J/wSe77d3I3bYSe1Mz/+QNIwGnoI6Z4QEi
/DecOkWzXHxkqyGs0VhRkr0iZYOPNbmCE6KfZqOPOuAqFX1wxOuD6o+E1i9oGAz9rum3GJlUqHcG
RjtII+OchKBKUKLT+NtEdg300rnSyTC0xXeadW+LTXa4UIgEnbzp+neRURzasUEocozXetAfI5E/
1JLMcOlyP+l/R7r3xvmFMNOaGcyqiZ1dZGqHWA3naNEY2ooVV9N6Yf+3qMvUeyFcGqa9ifagLO0z
H/urHoPXyOUq09zdjE6S8yTG3jA9YXGIw1pr+iCnWzhIboFWTtt1zNhLFQ+VQKHGdEVigcyblbUr
7n7cO5777Y5pAguMW7LL9q1JF4GVgbgcS+5sy71rcwtwa/tc07A2+Kz1DEwbOhJiG0hY0t+xf8q3
PNUEftZgMqZ7sxp9Bo1jv4JinkQOoXea+LaJL86A0gILGaQSVXQ0Wz66bbtTnQdMyeRPRtV94at3
UbbHeqm+KXZtaOGZn3Tux9XQUQRqC2tXmgvn7DYKnJYbkUa9kIMYCro/X4wZ76CV5VU4eBEYHX49
XSIf55xwm55lQeXpHYG3pgJ5ZGy41AH7ewDellh/0WvrPtfhyU++RQutk70vrSUoROf77r2YZEu2
XnxzYiOnXvrSeu9vfw9V6dQqF/eWjMZw9vI0mJOf1uYesbT2W93ahXrZZ6H7jFuJSI3xlXl/WAEu
UdfxpTbEu1p88L331yvnL9s178yBCYde0VaUoKhRbQUXuHAp75g/leW9zIb9o9zxZ07bO7v56Xtb
D8u6vLOrZO/0N4GFUXTipNdhzJnDOM2nUbv1nUhmlq+ZRh3WIpU2H/hsfNoDvK3nTDsaVLDoqTdj
VK+xdB56170nJ3QtTALXtVUGc4kRyJOnGh+5TRqdrZFJo03yJzGs9vcCLO1bLRBOKyUzlKjGPXc5
bPdlXscOUyWGA2j9CPkXxuTclF3FRbIQi7As3mnjhcQT2B/7A2sVzFO0Qw1LRj0t9Ub18i7u7V2r
rAT6RwqphIh+eVEqarYSYtASV5DMy/KMVZZHVrLpOmYmAEDR8Ee8596HDUw/aJflB7RkH3TEjXom
tfhnMdVHIZsGDLOLm+8suJp9YQ5b11AXb8a/WnQfkS/3tSayja2MloxCj38rPcmWmo2BgdfWhRlh
2K1Ot4yz7rX6EwuP3GOMNoJK1xwgUj4x8IbSG4mfxUaLZUniZ+AvU3KyERxnOCMX6sue0rr7C8Ib
j5oCIWEVmwgDynf8kD160nrEKpiChrNeo4ilPabvbaVhCFcEZzfssvq943NJVT6pcDTLs90Or0Zi
F3djd+s/SeccnXY9dauWo9zO18ZTfxuNa8VTajHzNJ3GXhUWEEAJKTCihzaeeZrECnmqhSCKnO1v
YC9GYYu+tqXK+tYu7L4kA1lRB1q+yOdso3wSsXokjjm/taPGd3oTvGZLxetGL86axiCzdbzzCCcf
oxq9HZmfsWnpfGx6IHM8Hv0hI6oPtxNyzzmR5mba3heCrrvOQbPLaqjLJad4gj9/jIHMYVNAERx9
BPrGsgEjljOGiKF968F8DZ23njn4P+YlTkQKSz9pOUDwr3n2fTgabVaQs5cdI3OTh91I24GlL0Gd
imsyRxuOtV7Ydt6DiwodxMRYdNNlueyg62gdGurgnXunus4RD3iBjNtLJHNI1owOtOPI8uqVPrn1
DqJN1czacx/NoQZAb9X56ZtT0MTVOeMJDs/fZGZAIYe02jV5iWbZ2hysIZT0t4xYd4uMZQV2U54l
//X+95O04r3m5iLWv58fy6o5gM3/f/+73z/O9PTAaazd/v6vHXHDmlLc/X/7K3//UI/YEdqTfvf7
V/5+amzVakI8DBYI9mFkxdWRYiL09RLl22acYjl4XOv7bEZIqsafpGQzO8z6G4LHKd0Tp+8Dk5LP
uh/O9tDtPWQfwDMA6qX75qTqK2+WH5HNP63VkYihR6j3rb01jj9LjtEQWsMTi9gRqw5m+CnEylkE
jkmjyGKbP/MccqZMVl1jnOqZOJ76g0FYbAp4uWAZjLu2cVd2WlXM7Cwcp4OfhL3H2Pjf+bh/Z+aW
IvICNbbI31LInRzxlN8Cdb8vzFlLcgzOc5tPGsiQ9LNMmInozGzVaLccV0VQTERuJhMHCZkSetvs
WF/9hshaPNQs17co2e/73zxZI3f5UFzBMOjbPisZt/Y1LTCoSbMPcC6H2b22HHZni1m+FvaSbBZh
VQcMHvSgJtkHoABAZ3jjCPhZsMZuL+b//QjDu81WKuYmnkq4wsrM9/PYBJV5c4uBROgtqlScP6aL
Bqc/Dmb8UozxscdWOaTGyXe676SPnkU67RLoz+Z0T0p/vM0JLX1NZ9EBQMlWZcvJMkZyMbZ5F2sA
2KiWN6UOTkttU6DLSq6KhEMP1waHlNDni4VzF4d9Y64x2eWhSK+02Cmg4OvBFevB1z7aGzlzFBBY
J/9PM3v7tI+C2xbBcdjOdtFK+PgJDOcoqu4wtNcplqemaomDMYEFNGPo2scQjSu0P7b4dFbXuPVk
8mEs+glTD/cS9YJodBFqSgeH2NYvXsVoi8ZtEo47S1LoMZlomiBwloLZq31U0HVwxuRac2fr2bYk
wx1I3C2zZ55vvQx5DDplyqQbdNW4VRyowc6DZ+kFV3CFL7WWCJd1cXA4RXnFExwaDoZm9Gow44i0
jPMFsWDzbItu3OgAOiKP3CkzKcBkTYHzaW9h2cHR2/zNSU74hXbwZq8/moPEJIwi4OFfg1xb37iv
RTCxa8EkuzfxGwdFo5p975SEJBrcqPKuLaPnunH1FYbucwb5Jayb82xX3raz3+m/JsGbVCFL06HO
LtJJKNrpyb0mDiQUVOzDIoctpYHsL/tsgzn5NZLeejIsJyxSmu3AqT819laW+OZVyymADQeXfg+X
vHtc2O4Hns+4tHOx+vX2/JxAiAptaGQrrX1PkB084GycmLAl998kn8mK5u06S7PvrC69FcItyuQM
rXA82XnxMUXMhawbQqKKu7U9NjsADNj6bi6kOkr+zLMl71PAWaVFQilnGSs8/xV8J+1FkpR+qjjK
QHSxq/GtLVKipgU25/7VsOctWf7vwW9x1Gl5vXFMwZOBoEy5PBZmR0xDl1po46J3dO2Z/CPgfkxS
ySzNoJPOkS64okjBd+nnmBEvM/mrihttbwxvtt3vtOFVivRgJc16lO1eL+yHrJrBsQnjnllsGhZt
2oeecv52mnXS4JzXbXamnyhgh44DrDcCwlkWGsp9X6gfzO3vcXaxDOAgNTbLih6e22zN2owuTzQo
URs1Jne+iuJ32dTfhpvvrZ7eA1ueo/jF40a0FLsQD59V40VXw5/8VcxWxDX6x7bXX6F6HZ2pesQJ
t+qLkTUaeD/tnPAyH8us29tD/ZkznqLbCK5lbRFKwsT8nuCY2DaL/RVlDP8FtHJ8Y/VTkuSP5dL8
TXhQmEv7t9Fa+nGGa6HzzBGMTnsyOXX1taTTF9U7H4ZR/vV84zRI6q2F+JjxnUmcTDynVr1d1WFT
o/0roy43o8FjJceVk6aB+Y7LO9tBJH/CMcAMDw+ZvebuegbnBvzJ+2iiW5F5iqN3pKuFL3A50T62
8+dnsF7eJp7rA4UrXCwNsGONiZspjcCKrOeOJUDGxtn2qcmheTYw5mrDPH4zpxwFM5wTLH0b1LZr
QW2e5nybLGGMt0Ou4HfLAMTFJmiu7utl3A9TfIWP8+DabMoWlGKJ7OG0K3fML3ZNQUiaaudpIHHr
0Azq26fU0KcgtcRjm7mw3Oa9Y40rFF8Pddp4H3X/IQEPEXupuRbsDfWYIoyxxYcmCr7dmiwvlrgM
PWRmB12s3ZgND2736+1HTIr1yS98etx4IhDA2phD8q1xLlvNTc02h28hec+wIhY+eC4MrXQ9gAgz
J+M0ury5tWF2S8fTs1ycPdiui5d+q96ZT3aa+IHjaG9FWrxbqXc7WvnwJPKXLqbGb3weq9rgf0vP
vzfSUHDpN3/ZfDyXt7F5fON4DTpnNO/SuiQ6xtlHbddMk5yrwfmj04JZn14FFFCmWOzZNXD/KFIs
k/lyMg3ORW5+x3iMv0sFBS0HyEMO0CumXdtE6uRZmxXD/Es6Gl+F8HjI++0lNrBpmaTe5xrgU2Hy
A+wyFOzbcbueFc6K2LhzGyavRu7f89vfq6pKQ+8WE9EmPQmIYwI+4huMPQr9WDtCV0Cri5xnp3U/
JueWaDGeowSBQ41/2eO+yOLRkarGGOWtIkIXK64t6ows+kYYO7GupJ62kmD+2EfOB+zuPBTy/K8z
uvq6HbE+T/ND3PDvF1LJTUP0NhhN86v08OrBGchmJzo5Uj6P9M+VUHful9bHe9Zjyun1o1lQNFC4
HLT9kcijnB0kV/alPeKT7gWJogbMWUKAqzXkfZPRYUU1XWoa74uBFTl7mRnBBGUeoTPcnpBt/w6n
8NO14NB5oOlcwp53XsE+lHE0JdEdX95UOwPP0QHLHGurmgD3mqZtcTpzZtYfQT4DuoawN66keK9z
yEqpAqsPknaM0uaVq2ZIjC2E4Yugqg6/3nCTXnOPyipvMxbESLM0ee6kBV2g6zbd4L8u+ry1xuFb
tp4dTPYC2sSJz6LwIdGgkg7W49BOr43l36uYWUbRam8oto5eyWBK6mpXgvwI3CRlnWVBS9P5K00w
nS1tHnLM+7sQLsACzpmVOR8QOnwUg2AhgOK+Rl/391H6hWwvuIXw4tDzUlnmO81FLNlF+mfy9LVd
Cn5xSZ6vlwaUnSEeArcf1CYx65cEYnk98AWoBDsZGAs0JF+ujbKGawriXvpc4hRhMxdUcbvCa7dt
beVsBsP/ZnvzDPxcshPSVuDMFHuS+e+UDN9lZ2+GVLB39VMziAyXA2S00SurJkIhXwyf8xPhtKlc
8+s9ihg9aQbMQsCP8kSQPpxTfCzX+TOhUcSoFZslad8Lt52O8P1QaePaoNQGg0JGp+6L3pg3amBM
3mmJSgTyT3txsbjcCOWROlWTna4gpPODSybktX7D45mm5ZFzOjMo8Il4tbXpSc+bG9bxIfFrDmgg
h/fCbz5tk3FSEu+HckLEUj9eo2+Zq7zmIA+C0SifpzGfNyk84VAl2cbBhlLl+rKujfl+rvufSmsp
A+mtjY3ObzQvxsBc2k0FYl6afjXHqS/VwVP6VqMSwKGVE3fvrfX6Bwg/+j9zvQq5WgOFFtAqzQh6
JAIwlxvi2HQ4qtLFta4HWYNjtzL9V+qa2DfE6rOScwrKb+1jSg0HS9ILVusECsWVA+1TEo2fJm3v
wTwAEASPth10670rxbyNBhmHauo++gJ9C3wCbfB0imCEIaA3G2eHQaET6Q3VLjz5LC0/acQ7YfrQ
5co1mTNNWZsRSzpbdmyAwmeI07lsQQtv1yxEuqQzrUr4JxsXi42tHxopdAA+Vk8HouGuMtcwVqrP
/rSMzMKxyp5EwbH5Zn0JOwqOAxcRkH/ZZCKwws1Iz53WfzhRAo3IYmOsUyPmQ3MJjW55iTUC6qU0
9XD0SBm6lTevJJ05UvAppzQvHlnu0JsO8a8/0x35LOFVSBBrkWAzSOojVuJd0xEximA7AffrVuCV
tBssUIVI7g9zj0UXWjgOnbYa1qYH9Qvr2M1UwGbSeY2EdbWnuAijFJXQM7yVL6r3GnSWL19kJqtV
UvszRZWRcYQXaVRYn20TFk73ROhdrBQPmEO5YM4GfZMy1nfvo4I7mcmTtcuE5sBasWkHt5S1kROL
TON2M+uP8ZNy+AuTiYXWp+66rnlkB9pYFvt8nu+SsR93ZbEU68J296PPEpdV3Z699BWrYEPrYHLS
LKYNaTHt09xnRlfo+7ggcbh4bENc2w6FuYST30dbTRI5yfDgVj1bBLubNp6SNQvMQF+6y4F86bU3
GqwPaQuNrmlWcDmPetxMIYZaktadZ6ztOTPpNVBDEOULzyJoQ4CS5y8T88SpwBPI9KxY6eVDGk83
zLA4AdWcGNJyY8S0GJPguqui9JF2RzYeHl/ZDBujtbHCM6rdpdQmZUwniYjKB86xmEd1LOwZk1pV
ieKgqnq7kOQ1qwttjUBAOWcDpCoeRkCLr+Tv0XDqxtH+oM6tl8El2GSGxo2jYvv9OTJx7GmZSrf8
e58J6ccA1CBP6pJxvN3UG6In9GEmq5ret9WSUAiMsXFYzygitC3dOxV4jF5/aIS7V6IqV84gE1aT
ug6ogWhhxdguaBqJ2EZLmgG83IFiwFM989YGa5Rb94SGzIihAwrPyDwyFsYXVRj0iDfauc27YyLE
szff2PFRkZ+xuzpdsWn4lnYxxsk9x5KjZmNzWzDsI7GLPQbSEMsR3By9vMyS7juBafWWhNGHnjx8
zqgDQrFhCsXq0KahUFTdSaKb/KaX9ZInj5ZX4SaPAdAUaaNfycQyStSsZ6qiH1RC5kK2WDaVsp7T
qN0sxDjBddr0aNIrFHb+uF7Q/Dd6T2g/qpZLodGSN1RbrruTlWv3mApwfkwdMD+FLsEZ7v8Qdl7L
rULbtv0iqogTeBVCWXKOL5TDMjnDJHz9bWjVvd531T51Xly2LCsZJmOO0XvriHfi+mDNykcdJU/O
Kw39Y6Y8D+a0N4igB2Rm4QJxufSof4xBYt1ss2fIBtdeEBOH/gOm2kHgCiaWD7eGRHiK07tnkzRS
uTq58E3M+ium0S9Sx6g1FsZmmqsacQsK3qm6k1jvVxGa4HWad7joS+HQR3IukYuDvL0GSBfROW8y
+6Kk9jFE372xjJTWWv8Wox7aThVAQDUPaFScYa680R1kJ9I1oSd0L9V7Z8WOovBMAiyYfJiXDAHm
0JP67hD0lePSyRkuAzEXsl13Op1sLrdHyZDOg3D8KUoTQJCJG84AydSzqdYK7VtrnZooJQK6cgMy
Y+7253zrBHI9NGBglQJmbUr9m/Zy62ZlTXXoT33MloqmfG0UOA/Tqlizp3M9NzUDX0tZsS3gJQ1B
01wTofPWQTBdjIIYsSTMj2OlofvtycpEarIz7fYn1BLaXOmPidNmXfEfcSQpv6KODz2SGK4DGzuC
qxkPN66lHHAM+cGEU8SJ5VNXJg+JSdsSyNEBs/DTxLvRZfc+xag6u4q8vQTDqKqDzLWLjVkUmV9O
Koe6HJZ/U3LfGbnY5uh/NOTLgQsskf8a2/38ITXB+1SEsG9laYdeV6bf+hI2rYryMQggvmrpW8/4
HQczC5Fbtx+4tHZU0qo927sshIRjl+UPg6rnGXa5yu6O2B0adGH/bGvjuZ2cABIi7bpB5lAdcWn3
cfYhJkNn5dSPrq5+BwKTKUg6ELml8yjFNpKG2JTJcDtN9QW7gFihQNohrOn9gCYuXB+93TppSw7D
kLL5pALOVLu+62vzGJPO5ANA3tS2EhwyTX/okLUzVWFQqCZctIMXBlPNhmYF/5suouGkg5JpK5xa
XDxNOhpePObvwrExHi+XJScaWffdQ8J13OuzJbtXtr6ymHJH9pOVwDGJT+YPo7iS3QfCqxBog6RP
V0xudghhKImRyfbAsAvVkukJyQHHQ7MyJGDdm6OwazodpvugRKQ/lLL9RkzPJooIkpUusG1OhgFb
pRUR57GyhRO9UTXteVaV7yYczUNblftGddN75+Q8amNUHNvQWQ1lIuh3hg/C+CPw8t6WyXwX9jXO
jHgdjNF4GfEv9suOqyXa2RisdDWJmQTe+hzMuTyXXdtsHaOCwOuE6qoWXeFhS32xHFV9Fa113xjW
Z2mlr2GuBVszmSD0wzu37y0arFvDTZMj0ihyGGYKzhI+51nkLJCp6Xi0mZq1imnGCy1nP1YvZIKP
+6AC0qNa9WfZyho8l+EBz7jtKqNjYaDELHsaPlWjNH7TEWoZWtuoQyJJwGPo17W5KpTsEkxKutfk
NN1odnLKwg5sT9yoezGrNzQOoL0lSK8hidUsxmrU17vO1Fr2JYPqd3TooarB8Aghay9fTmWcBN9R
zohtrCs/Ee5WEQEkHeZL+FIVv6/HYU1zZDtawUVRQq5ZBoeBI5PLNIkHSBfGvZmBsRwaczuG2kPM
LGo3qgUpRB2YEUuAkARfJRnsH0gNPSu2DoJ71J40OoQWOKANXH7FS4tBO+iGg7mctuMEDXgzkasT
WinWPw1HpkmYtmb2Hed7hdV86Wa7avyszW2EI6v7aDGnbCNWmkIoORhqOmRB1AGFgoeqZSaatZSo
GxKR2j06EJWl5D1DUuHlQ6FsmL03hLEzBuI7gjJj9batc8AVAyTzPvuQVq3daL30h/wzUK30OQuy
uzgzwJET7VhBv3UzAjebANfGklw53ONxWRS1XbNWrrtfZR3Y4rtruhel7l0/FgVYK9J0s1K3tjXX
ZRUGsAhzClPXbtkHVjdDp3OllIehrGZf1uGedYrdVBG9DAko5BT4JBV7sB2XHed37JAZY8bxW4VG
fpvTrsarUuBcTw85B/WOGLaDijJpb9TU1kM59uvGJ4wHwn04vxtshkebsSv2WV8tmWLE3WugN7EP
Geit1ZvAC2jheVTIf4amws3f4iAnprdduzFNu7qgQO6HKfVte5MrHK/z0LeIbltWroYXqxcuMFoo
yHjZGUPYx4rFxi6R+stafVGp7te2lI9q2AAPXdrE0OKrdQ/MO4/dbtO1hMIXAaBcC9LfEi7I2pIG
hwnz7zppo6dCt3Kw5SbaWd1Y4JZKgS2ZlQ8tSe2HxvTRdPlPh+cCoZR9WzaquRXuDHWMuYOHcOWZ
+Cuul3Px3A98bqbRz+vMLi9YWujx6vOI7XF4VCXocLDigNkyg1vIjbdSwjuDfeSGI2+UDDM3H/Ew
LmS863f0UxBr/u+36VcI5e8dp+URfh+mohTyRB11xVFLitq73vF6n6oWCO2uP9PHdybv9xmDFLcR
NRKvIJ4ifnX9g//49vfx//7GYrHRnf3/+Cr+vsi/z8j1riX+9vqy/94SmgEejNrss6No8LZeH+b6
7H9fyPXZsHaU+e73iSsFC+DuetcaXmDz9/P7++DXW38f5fqdao8N5wMH6d6V76Ew+wNZ1eW+yEd9
32ljyTITw41cviMrpfz73e9tzox3C1LW/71PgsiKrtr/u+f1u3BZqX9va4PMG4PEhBjE7X8f4frb
v3/8+1y/f/fPw1hYQIjrDTVPE/TRfUwiOBun8Ob3heD3Wpjyy+v+j2/LlmOVcFOe9/rgRVOEG320
ntJ8YGsuU3XaOL0KHgW62fVLMs3gApcv/9z2++P1O6KySCMu3M0/t1///nrb9UF+f5ypQtn7FB3t
Fp7s9xe/T/Z72/Uu4PeIHfhvj3W97Z+Huf4IX6Neaa0VeXRAtr+P9/ftXn++Pl3RVwnZJv//u/57
p//2sNe/SWf34LZ9tcW73R3agrJMMxXJ7osf7SBmjLZ8+edHcCUw2/759aBuktnZJO7ScVEhAV7/
6PfLP7epJcARY8Se+fsM/zzN79/+81T/7X6aG/Cafh8LfWF9aA7z9ebrH5hgNrK/7+z3Af7j9/88
yfXHf3+tkH+9m5Le/68fwe/D/r6O//ow1zv+c5/rbdDrWn+wjT993JseOl9khFeEaDEQpgT2EmLj
LdSnePN3uRiMZ8UCoDqfI716uq4GJS08sJjYAE2QFiAtl+5D7uspBimUr3IjDGW5iKU+J9xHh+tg
y/S3OUKkbY7W8h3dusZkiy3g6WqpteU9X/SU1pnq5I9q0Kg7N0q26Sgf6z6m5bj43u2iYIzYov7r
CTaoAnnTauXZmrlwBD01Mxym26mS32YQrNMIPYGRdOw9mMPSA6wXue4EJrBGkaYTq4vl+tvNxket
ctNNVCOKyMcScVFjrcibi309p0oK0zPIDLjOsVrinqmik0AFdQY76EWlAQ5mAvSgoQVgiG2tXVEg
CKAUZope+WbaBXdV3e9HdbIxjM/qHXGD+m4mr84QbFdH+4XShK1Nl2pI2Cl0dKcFKNEtlRgzcJmz
1eczXWOro2OT3Ji6Jgh1nhQfbzuzXPoxmFoQ+s9PoPj3YNjOqHQrL27Nt3qoD2U5ZRsKKEJVuLZT
oZxAZNP2JElkzY69XLfFfop6kA4pe4yENqACtmsdJtpKNZgCkGkSb4aaz87qjF3gRNFjyAxxrnSi
ngOHtAfGMK0z3aRy/GltPhhHum/M1BmPLrgBsFZeDF0jKBL1AKty3DI7O+kkCSJ6Sti3NNFLLX+S
gAJSVakIRvhSWxzjtlJ1u05n/K00zjY2BZ+0STu9agcchePwTC05btpahUeH9deOb/OQoT26QP5W
0EreGso03esLZrkfFCrzbPbsIH1vJTAYxvf5rlJoEFQ9AYXOrA1bs8s2DhoNXzd54yG6xl3q3I3Y
rndOy4seQecyQyqVg1rwj642RmS7HjNIQFehozI24FzqdHb2kfLTkQyzbsbzcgTpiegAjcx/GGFT
JreMB2rzvVPs4FLq/Vedg6PSOf08ZIAS+z1SuSiyYQiricl+ygZw3g4ArN2V2WLnzJBvGWaqbOcU
hLGAAr80ZJnh6N1LEKeI+QXO0ALh1UTKT+jwXAIl2broyDboRzlByrXQ0SmbPGyDuwlq/Fw7n1VW
kFSmhh+TBPTsKIo3gNMYNONMP4GcwgIrlxt9K4vyFRMrfe1xfnXrCZChudOUP/bCMtNjI97Df8w9
N1HvcKA6QPWzdRDJx0lz8Ke5px6226pU6LymssFvnn6ltdZv5prCmMZjtYFfGC0VtAUZHpdU0QO2
KeiFEG4yc0p7QzfQFNe0G6AOnZ8zfe3VD6smwIYQTazTzUOb1k+I6TPPpVMp3OpN6+SFGRpcZaNb
nLfPpRoYntkmdMYDwsvQw7Pf0EYVj3EZIJ9i3JHYEVZrhfCCWrsXifmsJDRFsa1lGXukNgd5CUb5
YDha6Ktav8M8bPG76SV05Qe0uYapcfmdzK8zXG5katGXGoPGa/Unp46eJO4D0BLgT4ajq21UId2P
buydNe2qcUKMl5QU5CLQf4oMPbUq3pLBItdifpGABEydu+XacDZU9HfdbCa+RNLSVe0pQB9Ca2ra
plEkVjGArd30KSQkggwSaf8OAJu5UDfdwlZfDz2eQUEnEZMEa7fJIKyWBSIpUJFoYdYhx4TXlD3q
uORD8iGtmgohDDaLfQVyF7Y2U96OPSIJIZlt4/dpyyOu9Sa3gjvUKJ0/BIQmLyNkMeZro+hZCBQ6
Dln2OoR9RloLCVttQzuibfOXytIMzyLFLhsJyAnTYV6LRqUhMzIRQ2Xvt0r2LBL9To5Lc/pFCqa+
dZxipUQQEevfpZJ+57H+1dYGXQ4M5jCuw1Vv5zhmesq1PCB2V0NI42RMtaIpfNVQKYw5us5hKh/U
pL7U7QRnbjpVPY3OloaVPvCCI5jsLdY7FZSRP4L/h3lW3TC3WsWlINHRDtm3huO+BD/Pf6RICblH
L0J7tBOhl2j7hqk6ScyYh7ISLhCNLTCPdS3AqVV+OZq3kZPla1PNdpEGNjIMum7dDwH6D2c4dEzW
Q1GY65qrrt8bCbr2QQJPUpjdIO4jltYiGz4wlC+nZsAXABQyYoPJwIBGyRZbpt6PIAcwqefmtjT1
rTUP5zQqnopR3ZhggDdLWDEmiOwttjjMlPLVVcvkQAJ0BFCkqu/RAIObzZ7JLM7WZtM+Rs38VY7i
RS/R1SyAIFFvRDieZ2dtwzzztBYpqybEuayQ0ZQtk9SSoYww2z0EQ41YtS3oBdwlKNXemNq/u2H2
KKr+NAoSn9QBgWu2a83sLR05JpKu3eg9tYEhTxGkwGzC56Y2NLXSSr+NCfAzGs5PUDBWtmPXjfow
Y9YXDwKJfTl5nJvvUze+hy0zQTtDEuoAoeliJr55+jVAwDfq8U3W85+EIa0MoZDLeN+b+SPz1cWL
Xt5XuEr7WGE6nmp8MaIHIKfdtpxjwls0eJc5hlfTDT9ap92HPbYcupt+4ZAQNnT2nxZ8KU58BucE
mMVeAfuXKy3nkjms6oIAr2DxCHXFXRoCVtIQRviYorajcPdveQsCrWasWY6M6TGphR60KpANMddm
RT/WWc9+OUDQbtr6btFR11VQrCobhrz1peYYj9ThtedF7dXqJa7SGpp69kzi1JGV7yEmhnjV9zYf
fXghWwf1ur7tEkJdy2DT7lpayC0fC4sEUokYy9WKTM34PZoW/KhdXWJnUS90ZFy0E/xQF1xq+UCo
FWoGvcCkwtk7OMEfqK2HMh2shYTwgirkpLtgCpzMs/vhrupCIEuICUC1FV4yZG82+FH0IaX0WnK5
wD3QG545NlJTFfBmKRsabaCiGX3iEE+ckluTLJM9nCXy5C94A1DbYAbCM8Pp0r+IjrbcnDnjijiF
myyhQYLLh0+T5CzYJeFjKbI/xNYjfOuyAel1/xTTiN81EVMVBD02rgU8BujOi1AekW5FKzSM79hg
1iy5+kbk9cZu5dlo3HNXEl1XB2jpsxjPF6N1Q0FXgIU6T1GnOqEN+mm2aPIbfMg2H6Nt4yDIUVmt
e53MwhYPO30WyDf5A3rqimMOMRMa6pXVNiQ1QvgPBIRejDeDc+d+q2Pfn7SJtOWutHZO0D3CXWU3
5/bvaH5X06SAVB7696Z1N6F0mGrEwBFcJHMZTZqGqUhWlvUa2TwnD0VYjSawhhjM+qkiSM1TwB/S
2Ttz9mJT1FdcwXtZoQOnNp4ItUhKycUwPpn4sWQ43IxuwuFSx/cay8+67TnXgiBlTFifwrj8sckS
XSFgxXVGqFjrXBCcfGojqpS5aSm9MQkFsbNh3Hvuw/ooKBZDmmzSDS+UIKAtrbMep8/U2s+OMCrP
CjX00fr4RVeKYYsjx4vjcqkhUCV1+o+wAqFhizslTGiPixrpds3ZMcBJoXdryZxpE5HxK9OhBhOZ
uUnC+EeSudsdrVIjk9IaFahgAyi6wdd0a6SwUri22uyDRX+LDZVhr5LeGvTGmbl+0hIrtozZboBU
MsWcI7lFl2u0zLc1AoxQEH2yU649K62RvRL06dkcNMqPHugfcZnuAVKgLou6Y2Ve8ko1PTdCTJzl
FKKzRQxemzqeiyknma1z07uPOTxLRjuGa56IUvCRvMM8Q2CJ1cjvZHibSNNERFK/jcS198V8T8LC
oZPVe23CEBldRGNqGT1VJpLRsQqenGEBAakhdSemfLSyGMAdtBwqCAHEKYxX5p0U0yourI+kz6OV
HCbPDIGbm8b0qKuYlxLOwIhPOAUtuEjO/lgIStZZB/sQALUmUIKM7xCcmPs8ZTZnaZ4PtZ9rfE7m
YF7CMT+TzI0zTjhENE7gQlPrRYExYGIjQ64qX/X2qGgboY6MASzlwSwhNEH6XRapEmOggw90ega3
MTtDAK0wZWFTjKMRtW8yMj51kjw2AXE56hT4U6cl3hRmmRc3VISWy9FfKpPrU5iEnCEpBZXBxQJJ
X5kaPwbjipUY+z8Mta/r5iquLd2bdPUuRl2/imp7nbrM7hWXo8S29A/Lcf7EzJewCpZ7Qx92ctJd
Jg/afW25SKc0F1GxgXUuLcGKWUDEYqtbI8DajU7KYFyfPA1RpK0BAw3R83qai4QHcccradT7JuiO
CgLFukT012bVU5IV50gVBwnyai6pn4fOZQav6QRlENk4ELa2KkGT0gp4rczvCUkSYZDJmoEVPrG2
v7OL4c1uh68473YzQ22ha+/oO611ZQwpkQpks48Ntr55YCDAwVOZDyQU3/UMQ1dTkp8ljiWFGeWq
TNy3xEJ/gv4JQBk0PxiPLlv3VdE4QJFsGG1Rcc4s82RqTD6JGvPFPGLUUG1ASdFRApZYR0wFXHN4
0qVC2EZfbMJousfhBuxvtO9yWEJSJsGerdarA6iOXjsik9xeFcyRva5LKLApMIWNLynR4QEO1gHZ
2Ip8n21nR+iHcD1nT6QRuAc1CXYck15TRYY/Jho7MYngDb9BAcxf0HlegjIQuUMYI1h89t0e72lh
+0OtvioZkbJNr2+DEQotgNASJr4X1naPpKr7iggMnixjT32BJ5wCgyxQi6qS3RfZWumeStraK4vy
RJIHqJVS8DTCp95X8H24r8ShoMFzku/Jjl6jLiKgEkOyQjCjl7g6oqvppTTjzA/0bQaGZAUEOYcE
GfoiYbRn9q9QOunSMO1cBwn/NZLD0MK4YAUbDQunveNuySK+EukTkDtq1xJBazVQckgB/M9pqxVD
gAKRkHswy+8qsInBjqpLF0YbA2okptfxWKX6JyCIXRAlPZs29Mh19xUP0xMZqOVGWQKma85431Vs
9oYupxLE20sxbdwMtyrxBGg9u5rJV8gotAxCrw58M5Pw7jDZrcnwIVsm/i6D7ET+Ck6vpIISFFgV
XKt2F43AkR3qbDBn+vdgYOrInjRm12S2Av5HzWLPI/0TN9+nRvVdMgPagFf9TjKsvoMcNqS3XuYQ
oWrNF69d5vfqfNNE7s6+HbmacipecCp/xHqw0S35A5LlErj4vGLWKM1u/Fzaz642HqdGQclRs4sv
jeZGNia6MqZ/NtOr1NW3ytIKjyqAw4gu/Swu+k2MgFEwbF5V1fDMOYoaBOT+shwKuHrTlr9b5XMf
EsUR7bVMfcKDqqxjpn/Ppo52ZKiDuy76dseX2jFe0M882nlPtQl1BSZ87bUBuHBEHSiS0FLa7BYo
eDk30eyW9bZuxMZ4U4WO/8N4HvNe4QNt7ks+vFUxGHdKlk7rzjReJdwPLRzkekarxX/GDU9YCB7D
Wey0RfdmhhHZjC2AegQjDntYXLL4u3ojpw+H61Hqt24U3lV/WHiDEDFfbZzGSN5lJjs10ejodoYa
CYH6GjWtvpp0Avqy4XFEp7CZovg2seXJcNGRwb+6mIxh12wCTwM273EyHrQPpNQfNs7lVuXATK1n
OxIPMLLX+PPPkTtv0w4LSjYd2oazJcQ67Yy71lBf+876VGwkIbyvPaaqDW5cmjEJ1397jo2Vqst9
3V9IQj+3LACuGede02lvwbJ5dZTwRGLHqtbKU6oT3KLI9quqx0Ur8Jz1IOnpkA4M/yi8VQuxSMDR
QhXTF+DSZhU3lcUEuQy6z8KUd6RqkwyaWOxp+gc7M4+ILFriCzGxhEjtHSaWvDBFWZt58ocCgBxt
Ve9WMIa/ojzaJRaRiXiL1dT6jpyGPlXTEL8JrXgzEgk/VTCpU/LD62xfyRE/iVr5dWl9pFp7aHQm
sa4VQ43Hf5t0xmcUFHdNbPm8BJitNzY0hHYeToUC/SYVSDdi8BeDcR90BEgEwc9cKI/64lnDsfOo
pO8SjYM1w+cL1YqaS0fbmVdro9O+ICvudTd+gIgT7ssi/e7ApPFBZe+TJl/SAqtKYeA0bkveczxc
pnQ4l0n8gIXigxLig9Q9YkRKubGq6b2vwgHaGRdyJScJJJpLk0x0G3lzf+1UjtuRJXMNe4+SP9YP
qNbpJkTvLpagZaZ6yrPwiAr6PncGc2WrytscDuR/uofILc46SzhQlG1XlkgMBh1VTefHQ/waZ43p
/dRW9WUZ2WdQEVbf6+Ud6ccrJGwsLgJ3TID5Q9THuRj8ANuroKOXpVp1NLKcpAuceDYakgL1y0Ty
KY146H4Jqlirh/wyD/YxnoHgqsRvrJQy3Iq6gNrmdfNIWp8dp5s5tI9ZWXwIs35HOn4j88AhOE5A
0s1ecDvYvtKv3aI8x70TbvUm8eyhD31bKTwjmS9KUBxg1BKRYBm+1UP64ZKn+GTCA8NEKDqrckeU
D1I59NSjs6Ra8aYqw70fl3h0ME3syqnoOIqLs5E9Q5BZQ+K/baLuNZJoX5dDkEwwfVVQHm1CwYFC
L/+C3W9LR/w1sLsLnduboA1Udgn6wOqk+VZSHTNiKLtIf8tHYbLRiyhrh2rruDPItY4LYxE/oF7g
Okzyrk/zuNqxG3vopvy16pIvdr+Pg9N1exs/iFHMwRqCwKtVnZoqeKM86PdRRIkS0Kg/KY7pN+io
PMT2MJdzHQg2jDc1mQxKhjo85ZNygnmrXNhrvow5vd25tzckUBdrlBYDe3qEOBhq6IybWUr02rko
FQYEPAAMK+WLfS8hyPLRjANnN87KpWJXvg/Jlwhxix1kPLBpVJqNMbWKVyWI7qvJ2k5tTixThpa5
hizOJMJmo+ZE6jYPtO1EZODeUhzk+JPreDjA8ntlIuCW2MZ2e/3x721Bvks4LxnfrO0sTtECVzrX
qs5iGw9VO4ucdViMr45JsG5u9Bth46mq3Wlf2nmK48B+F/SRNQzUK9volR3vZzNrFKq9GdDp03KP
rc3znDXtVlKhNwPXMNnQgIy7hwqEfN+BgIoFVx/o4HtTk+7WDn5sm7iCKWM0VNM3nttaIpdERdDi
TVF68mJKg9JeDNof3MCcNFTYxCR9GgkgUlpEJGQSXO9ikY9UJFiNYFly6gPOkaV5riDadHZ2YH9F
ro75xVwlE4tw0Ad7Y45PqknHqnP1Fze99EgR8Aif6+Xp4mUCYwiQf0P0PrjOs2NCxHCKnYn/xpNT
cppVcZ9XN1UChgFlzUMR4nDHyLRvKpOWpn2Dh3HV2M53M1o2F0NIXlZ2lyyjA1fJaRuCKzfVcMAF
YXBGuMUE67M79BLdYx3W44oo4TXF9cBpbewLaf4hZ5TdG/wUdOJ1GtEJFUG/0uyq5cgy7JU+YbwD
IXXTJPJ1zFvKoTHB1mjkP0M8t+cu7bYh7W3VYqdshC4X2AkIC64q343U13iyz274gwoqOarN4kVg
w1ktYe+tkjzkw3NgYEuRZEgizkQeW2L9JrUclTBR146bsHe2keXBkNkmsaq9pC6rddoBqUtpsUCD
srZafDR7ui9Cmhf22I9CzV/a3Ml8pcFgIDUQFCEZgbmjb+NFCpegyOSfCE7cVncmnUOaVOg0aXti
/AWsrPM/1iulPsyKuIxWSoISWpCk1Y8Gs7CN6oiPGUNiPtCqDCTDFRnyV+3CeOsISSIuCsJSkTle
KoTmB7N81DKiGFWjxlkM6Wdl0LCyqu80qW8btxh22bS4izI8I7q573LikKeQwVQ703yy7fSjp8nH
1aZUMJvSMQOevg8TuRTQ+psl8L/SrQy33Lu5VSH2eoOOvG0ZPQXvNR0WjEsKtWt3wjiAaRBDZbhk
uVCM3AVgXoDM0ezsVQWc8EUqC4Im7yvfLayGmp+xh5ADaY5EQdDu7wfmZRwwrhGSihA1a8RzwO+a
tIfuyxCotVr+NQTJ05c/hxZchZ6+zUiikDbQ1qSWqvaJxELDbmobka/iMXxVzx1jdxylLGK2buOx
ic+Fqd64lWlsTbUHOT6V+7lOMGikxd+4FQLg0VKHZnsc6LenDpYGkmie4WTCwuiemJrx/y9mYHN0
ZANCow5ZSVudfWuO8VUcG0NuCtVovKEu4lNnMz+tG5r2lTESO85RDAMMWGCH3JMNxKvrFn5hLfVn
2VlghPdWykqaxeVzIWZjh+csYQkrp4PZLjOhRl0wnjm+LTslzcnMrBVMSOmbEYeFMpj6kXlj3nGi
sc0S1nOeYRuztSKAX+sVOpQIa6jwzXKKtpWznJI32chTpBOnsJGRQ26apoGKrj7hr30hMpA3qXUC
yl6KhobTfp2Pz43gHZMZ5nh6isFsDAXLGiMZ4cgXy7WIU8Dw7dCUPIblnUoLhSOKQTf/FT9K2yU7
tWG7x3Nr1bQxapZQbamybGY9cI9Rgieh3Jls3FeqAsFU781iy7DYiMC1u8gwo0jyfPWHCh3+PtcD
n5CTF3AMp0raEmpCUqKnxFpRTIyIZgACYzxzJ+XHzBU+ASv8rAzRr22nP4TMUGkcurrbALCgbS6q
b73L+Iim5FYuTl0ncJ6zSDo7fEokDtZVterQoK71ut71xbEpOJKtANcUJxJklupMchTLzVjoe1vH
2UlZYXHMmZX2PYbWh6r/yHH+7ov6zq0S37Lq27kV6qEFnK22wQfaPf7a1AWG7scAstR6rFgyMyoe
8hLkZWDGLPBPJZH020h5cxsyZ3qtUT3WOyQFpmL72ex8RanJTIexl4cyllpjphaZqFjZ1271krUy
HwnA5bK9T4xgOgisOKuYrQ/hsRSzYTlulIowlyp+6JRM3TTOrQ4vdmOr07McAVS1Kl3hsXnqCIfd
igHfHdlyYIBc8DojETFqFp4jOPAZcQKt8aPL+NZht88mmKuilOOLqbMd6PGrrSIX3D3A/NKKbsIS
V0JpMDagVhla9LylfAMegaY7OJO7K1dm/z04NPSrhBa8DJXHjqYAvF53FeqFoPlhPEmCarjKkaeG
FuRDYeveRPYEOSw293mS3ClmBYQGaDlbJOIYSpf+tSbZ80GNo/lfFX9UY/jspErFIoadxtqzTYsS
1mf2iaMcPLGFuURx2BnrdnPPO0o4qvAVNZWVbSMDjOdcr1Ml2eXkRjCqNW6JIkgOJbpkz6jhI+EF
nCr3yHFUeFqN1ybqhuFSYc0yG4QsI+isqP+YpvKGK2xCFWysMJXEMFGXuMhqMyVle8JZRtffTapb
da6+kxYtSBclD7rqBl5U03qNSgtCX03jBANdf1MIL86VL3rtw7sS7pi+ImNXTGJsGLPNY/Fl2/BB
bZOtUdNe6sWZk2jqvA2h2t3EyxeL7luugDG+3oRP5UtadB4IGefdts4j4IJxlyMQX7JTFrxpunHI
T2V/LKd1VbMOB5X2mPRLTm+svrRVNKw1Xbe90Ng5As+YObsvYRwBlVniN8o2H/wmYCOTDzO10KoZ
y3pfj+2jtKt5q2NA8iUwpTE1Q2bHTOdggQApx6u0Eg4Wpc7B+6sxiaOEY40VqOzZeaWlbzRtf5GV
QwYeH2gx41ettObSuR1RvDFISv4eAbzSMd6oB3JqgokmP21GHIWfQ6/BJLUZyye99myI2kbd8V7V
BWEw5BSgfffdxr7JmYitsbAjJ0Y5H1TKRjJi1TKlXZdAyxJMW4GQWMOJ9W36cZPnNfCw4AKU7BwK
9ipsy9DBVvBilZR+DLGuODsqipzxD0suMDbbudWM5q7uCbeJBSSOifmnyXUpzDp2AngzA3mbBLjG
Y8uQ667Iw42SgX+rNefHtiTew+557FCamUTzevaEwradWJ+N+dscyRQ3oLMmP7bgAJ3z7AueNfIa
u6P2I6mjKqbwOBjVU5Mipug4uPT2cUzbo9ug8MGn6aMzf9JSuAa2a36ZhNdRiJMW1Lq64QW6fdIJ
es2Yv/gyFHsXyc+BkM7/w915LUeObFn2V9rqeVAGuEOOzR2zCS0Y1En1AmMyM6G1xtfPcrDqMvv2
tf6AfoEBwSAZAnC4n7P32t+MGQtfUGp02ws+AMf8ATdg34XaGqdIuhuJ09gMcfoIIYK+qYOTHxk5
crrphriFmoqE/xreokBhVFn7w7ztRLvR+voCeCzdI8s4Tr1/UzY0iB1qEYkxItVx+JvYoJ6z3PpZ
z+PFBG/ALHUT+uEZQ3K+4uzUEAQ1u8TEp5Wo2Rl9lBubLC2msw2GzV4eKqs9GhCTumx80CB2Xzq0
QKK0uA1EB7gUFpN3+VMkEpwxrAitIEO1mxNuBnxuoiL/FdFT7Ybnll4aNbd3YbbtFfpPRnt32mlt
620aOMqeGXK2RHfkxhnrgLG+qPeNSS5on3IrB5C8TY3yLbUjrHUjdiWh/Qys7j0xk+8tRGXOfrEf
Kr4XMxrWMHGSnT034GopQhJcu9XAqjNtxc8nCpAgJi42Kgx0bC0+5h7NMsInRthT3Mbf+P7vne81
fslNQL2AMi1F/8bT8R2yrLKCn2Mz3jfC+Vmm7bM7NQ90IaCQxlrAh97Sd8ZdVvksB0xDqXfoo2p4
rm0TvJEeeu6qy4hTcDTS75AdyXNZGd8NfwCzlKMTU92svA0QvqQusLC8PPajfe7r0ySnvcMVlKPe
yxi4fVt7kV30qxY4sWFZj/sCUPPg456vf+ZO8+yVAdXovLipSAjxuXMypqfw6w6Z2V9GgBJ4Zwea
J9vOjZDU6Wa5I/2CdrWTbi1lc2Hw+eGInzQ03W04e5cRSdomN8wP0uOJStLDEwyh02jNi6H8UgII
Y+KeXdmAApO8yvbtZOlbZHMWswuIjTnpV8MYXDVtWe2CprrHB7bVrYLLPzFPNYvSoK00jPKgBzKv
ahnhMZLFP0OIa5gW2qNU+R4+OEXTporD9JZFmB1stWnAAhF6Zyob67Ehgtq1ImM7OvljWNa3spOb
EagDLyPaDPhoNy7V8nVNzc8GmLuqaJevowmGniOTq9iu7gJYt0Q1lHSsRpoYYxZTrEr3VasBKClv
2lk3oDb3O1wT4NUSJmVlcyhyUB8dNeGIMMhVO+ZbN5wvEfxqEtOqfKuX7Slw46MfEB0GLuJsAGDc
wq95jlgspiN+l75hCkBggmYw6QcA8YNUtlUVA1bwAi3aaJN4t9vqxtTbQ+al07Y1mO+mBMxTD5La
Ok8LWNvDbRvI76V5DiSj5hgNDu2wXyrfuDAtiJW999OZ2neKX2blPtFB2Y95QK8kOUsWpWHANGIM
xI0TjzfEjdxEQ4fag6zdIM12BuUBO7NvR4EZjvJUvS8r/QRXBrRZLZ6bEd5NRcHUysCstH289nL7
Op/lA0kc9yZjys51un1Sz3uvNEhdhEfsxuuuoEFmg0yKY6qRWOBiLBKiGuUGGSVHbsBkp0QX08Az
1tvsSDTXfuqNndO2zEooNnr5iARAS6/Msf7hx/2PpKFXEc8ro7ona7fjopmwwhQv6O5/RKP1s+uL
rQ/pXOppude1kX7ZBMiwYtVuh98pydKwx0BG8Uy7kcX8GFrOU+yMB13II6bMaqO14ioaNIWXRaPT
cUO0Gry2V7/QUm8rveSG0dTr3jN3VsUdVh++I1m/TZPvplSAg+RIUfcOS5jg+yueZ9/b1KAPsDoZ
37yiRo3kvYYd0nY6nVcamAQSuAAFBoS0W5n7gNeKAnfmftPr/qrzi5sF5f8/NazAYPm1vMGP8X8H
P4vNe/v+Hz9Jp2qn6/fs5z/++H918p4Thvl7XMHn7/yVVuB6f9qmZTqO8ExPqTuJPhh+Nu0//tA8
80/bsD3bFiZ52S795t/TCiys7qZreFJaHqWVf6YVSPknKxCe7fLwZ8bB//0/n6/utkinoMibfzn+
D1pOt0WUt80//hCG+C9pBfw5XbKsRDNrmZbNqyg/3u+jPOD5xv+qokqYJWtGGDIurbrM5NaUNecw
sp5S00EdJaJgO9jmh5xRvqxtisBH26tfnbHStx0Sk0NgTw+4+l8bLw1J+gMqhcpEqlSObx660gK8
H/W4btwKGdmnEDOWG1w6fYL1ifR6E/ueip1ynoMpHveeBjbSRHC8UEWgV02WM182oRuzxMrIvUqN
ydoJUqe3EeLOMjG+u+Paj/XmSkcMC2GbKWXrIEzJDAmSrHB+EXNmPzTcuwdhbgRBAjep5R/SpvU3
eZdyi/DA8Mejbu0z+iJ8LePa1mG8OFN4a+aeIAxgWyfZG8U/5BPlbJ/dSnESKhS8/Yx4wy3mWxY6
BjbQWd80dyELPIrNDBK6g02tKBLvAJYM7nfMABMTTWkxOxqA/+AdHW+s4sYjWX7Xxl289fTMYJKh
VMAZNvugK37mlvMTSgJ3iZoJ6ySgM2OhOg/zeQLcghIx19d0SfzVtdGjkCy6U+n54kxj7dL0FFeZ
+O9B/z0NmXhgDiA3eRY+e9RxtmObwOLNaBHYsq0B7/3y0/Gmrf1bIrf9TaUn+t7sQ20V9WTp1Fl2
SLrIPNsEV1qV7t0wUW1IrClXQ8dkvzeNZxDp0bbN4cD6CcbdINpR/ah2dPEhcmjFzvRAeRSDdbHQ
CbtVsI8999QXstqVIZGnZMbi46iJMjYSFxByTkKVO4XTOrC8x9LKwbnWdb3HCL4J8NKhsM/fCj25
R3h4dAjwq92OLmTmzde+5kCXbXVK+KRsHYGAXougOnlxgoHWDtPNrOdvlYYMoAy+NfHeyecNa/KP
mM5RF473LUp/lwjQLocjEFvjW+gW4M1t9PuZSWuPfGLaK0cKIMahtd0Xvba6XVr3ybb1jB9aFX3z
SGLyyseaRIGTk8L7lYbzDifr1XQnUBsd325lFe+OmoUGAylcALN8zDyac8gCOBYFbGl79v0zQNYE
gBamC/LRnbZLVmNlvupl9HMWdbYRBRpwWZrMOLkdUKlIUyDeMzaHGNw2Lzd470Vgoce81eJg3HrZ
9BJLcUDLuZ+Y7A8Vrcq2geziZP1BIuKZQ/2+Ga2PPkpNVvLBIc6bH37I6jOh98sHKu6awX2gzCO3
T0XMAjvnVS+s35WOFmLs7Ns6kTRC0YdSjSRojAoFdt7epPIhcZMgFf+gEYkN0XQZPyi7VEK+mbGF
wtkfyHYletxgRekYSbGp8bYwlSpWQ35f2EO/J03U3hNU9xQCX8ltJNG4Zw+hSJ9K3XwlHJFKTnsO
0CR5JcoDfTsUA1KZ+2JILkbk3sdcca3rXlmRuPZrJ0ZO2ucQjpGAjLAUZTrUe5YdG83Vjn3q3Jma
tzUp5k9VFx9Gs4JMBBdOzDXiYj37ED1R6wDtbysHWsyURo+BRsktgJ0XeHGxysiC22SVR/G1T4AR
5MMvTc7QytLq1ep0koLJ69YQbbmaCVUmDK/Nuj76r5U90vYaiWoy424t26g7RFShVkZr/YLt4a5E
Ovrn4N5VGPXEr5BHiROF2x8sEt0dlRtzG2Upl06bQao24SEETP48vT9mfnoSed1uyYcgYgreJfcA
TnPK9iuStKx1NDuvQz7dIxABEk8sF5O0nJa9Ly+xq+W8m5rgZ05Q2Y+XQLT4GksvWou58A9OiN41
m/GY2D2NWkHKOQHX49uAs3qjQ9VgbfKdLlRt1T8SawjWSogxOwASioaJYB0KwBmKEw0WMuviG5lU
aAISJLV20NREEsSqOUUFgxLvESbLKeRSgcwF4aceNYrIWNDJ+PUPSYr+L/1RjDReA/CZRUBVLqK/
NZPusvESwbooxZRb0g3SbM89d0NwL2jQIb3DABz7gm7Kpi+1y6RPM7GdEdKxMVoHpUF6Vla22N2b
FOc2Z0YxXqluf0gqw3YmA2vjpnW0GyVim3aaiAJFm2eULMqNkPTydAAq1lbZk4+/lpsZ+qWwiUiz
HMjY6G2byNNYbAoWpFMIhURkQnsfjVQcxrzgFqtDrUJSc9OP5WsUocf3hvZ6rABPsHx80TpANGP3
AgmkoY+oFyz1tDX9s3ldhqG7BsmAqjEhljMwMYNODMp0iShHDHsLbPYaASOrCDpAY4I/kCTWvh5Z
MEnrCTH1E3EpzrbqSQ+OrQwys0WtLSY4QVHUYC111ylxi/shTYLNgDB2JYLkHUz3N4wO89PsovX2
wGZJJQBKtkoYC9WsOwiXz6fNlTakP0CGHlfmWN0QkcJ60TsFsoGonjsXu9C4I9rRyXfloSatDiBs
RBAdyKXR8J56O/wWEZoUWJJOpEevWmLaKfurOlYQ6S7gm52BqQtV+AgZdlkjA66wQLH3wuLTSXGg
V0+Vy+3FVsmi5cwTS/IB131Cc9QXpzyZ6EaLG7vlNWoMJPQ8Iug5vbnptba+2FW7ShN/upsy+y2o
qD7X43CcI8M7W8FAYYCJd61Pa7/mQi70dI8QO7xAbbyKJgTcDWjuViegD1IPlKTqfUIbHItz7jvk
7pbmL0+SPm9MO4r6zbewokNPGINOssOKWnKx6SJP33RaeAPxJb0Y5yYPuPjgTEBkkAdgVfbRZdaE
UL/aRJ130GeCZ9vnLLYwgKjlMqpzWlTUm0bCzkli8reaM91aN93EiZcY1ZutIyvXBm7Qg4ZRnMEM
WjgCphZ5LQVnlCeccAOoGcYW83utwrYJf3jptaKhD4w1tIO2Pr84OviRwsyudN8FLKE35MpMzW4g
IPlsJd6bEVclMi2HGdCQPKKC8dAjcNfuAr86wo8Ap8EH6Phmv3WwN21kRnSCJvV9aEIpM0aM6cFj
lfToY7KfokpAodFpB41x9If03UwyLHEld9KcqiPjEYNVQ3Pq4OjzkejCOyG8kYIaM8HInJ6niCq0
04CrQRSJnrFqaAHqI4DyHF1k0IpjXCNS8zsDG3/oJhsRkhnuVeMRfT8iG+B4NKz8o4vEaF3MhJ7M
WJaOzAI7Wq7HUfKtJxMLfkNSC+4zufH6qLsqmznatBbV9jrE7xX43oG4AzKcpcInyfA9pU+8JnN5
RwfjmvsSbcpCTpvAsVvOSE7QNPefhQLsdo/92HtrvxkIQnS2qPacXZ/HBXop8WI5oClyNPfwY4EX
qTlXQk1gom9wdGM8aaN/oktcYgJcGVbaHSAcXhHSEx8Hm1sgXVNcVSEzi5puqQFEgvmSjDZ6l+Br
g4brhzcelCjuYBMvqdLv5xR+rF/fhxGpCtR4yHbCNUEDcFU37bEz5HPTtdOR1OtyF+d0uXQJpsMY
HAqTSNpAiPYkN1t7mmfY4Pgy6c6Q8kytID3apr5N5peUuQvg5Bh9LdiAC7CZNyOrvnc4tjYsl7/T
Qt0S7QGyLXbz/ZhgREMdeJ66wCMA1XLWmeh/GU3goMVqiq0jGZSnwQFvVCFztQqT6SZTTd9EXVcM
8nr4RWnvfQrtXVXISyZgukTkkq7CTr5UKAu6pDU3ZtyeSnIuGdzcHVNE91QVHl5CrFFxuWuG0jkK
YwBb1wF3HsL53qlGjIBZTSKtU5ysZnxM+rKjxVUpy5GZb+vRlaw6iC+p9R47MpEYTcHwbtHUn53e
guSJbQgCTrXLRPwe6fpNzmRF3Q2RmXiUaD1nNdpwhvKj88N1gq2ld8aq13KukxpZ/QD5JO3PRfaD
KhhkpB50he26Z1au+uM0HK2oRIQJDycqmg/mSm/M9HJiolj0gE706HRapD5s66lrtu0IpEwE1LJA
gVIBL6p1qFk2iJpq29uAODmt/QwNqM6yZeNEE75S/RgbnX2hEGHTAPY/ZnsodhP3nM7JJTB40PAk
BqQYGTeGDxFH7pKwd3YuMpn1FNLPzFKA6MrXirOBIQ4VX1JoZ5zq+hFpxk3YUbgKYoqtIW6HpI/f
smZYObFWXoAl0i+CE0WzKlcd1OFMBd2766b4ooWkFowOQvfAHV71Dm+HrOdDXcpfqUwfiP8D7Gpc
3DBlieghQwFVvk0TGMUNinVVyfWbKyI5WcbUpHMNAqzZVF/5hNBrBMLt3Uo+BQ6906obir2dpjoR
Sd9mVmG0fc/kfvUBcwkUUSeZo3QNanitE4D/wNI+ZLHXW6ayOU62LaRxjGecyDvlla61Br2O9j1G
eLqiFoBfo1A9AMmchMUOpjOofjtBdLO5bVnMt1N4cgEdrxq6zismtdzPDZoaIROxdRIkG7ep8BDk
Cf22jHIbt9NfuCuuw8bZxUaoMvNg2JWT9xqZ4tkAPfzgOdq9Tgr0Ji4PIGVMmtffHMqL9JH8YRew
ZM8n1ibVvVmymvfmHjsvyTSboJxWQiduIxFIIVDJ7mwQOqyx8w1aIRNnS/LoIRr1lJGXqtmj5oWI
bOsJOSlNUP0xjiFhj/Qmqq6GqErend5FyQqRFwE1bvVEqZFgnQkcVhChEW2sb2Uc87WLF8+iShvG
Nfc9plEI+CGk59thiKMNHLZpR6WYPFf7lCS4Nqj2yRVSWaTSxrDui9e20XyISXq/E8MbYTDFuWAo
iHLX3ceheACDjO/MLB/NbI++MwJdY0umCLd64yq4IeIWOnMYwpKtR77xuog/8iB8jt3KuiqL9EKn
zl1xvxyNX55Wv5Gyc3Jb3H71XO1dFawgYOqKDP2Eb3RXnmWTkYBkyQ7RPxq8xlUn3GAFqx1kB7eo
oLnNk7ehnXCpDU2JMDG+dvSBnssvMQD+QsWJNIlMM98iiMwa8K+N8GmQ7uWb2Vd64dbZ5fZoEDkT
94g6wZIO/h2d+VUIWOSUCIkb2NBWWude9GjcsnrTtiTxcoW69Bd9krk62FUw3ErqA6Bqh6kbDhOo
5iJtr1oT33fYUaNqQohnrv4ohso5unJ+zog+0xJ/ncE8hUluYJBvxaFlxmPHWCF6Kqq4bl1kWy5i
bjUvCSD9oeLIL4almfuW8DnGU/2p7L1vteRKs9snm3y3nbTFx1AgYgYCXU4mMmSapdi82vBiU9Wy
CBPPyuyx1xmiIhXf1KODCLL4YQwrJA4hZZl1nAYPKcgQ1mLTpSUXDxcvlqpQ18V9PkcvidCbewNm
KzGHw/ts7YcmLo+OlC+4hNYXOq0P0Rw+ztKVfKMMYJFZrnH9FKem47v+3F2O4+xH0oGl16I2PlTI
08u65bajNgasaZtrbr8cpYGAhGLk7d41/VsB+XCCon70w9w7ASfWdj7Ykz7Sochl3bHJ6Jj5Bqgp
a3KjmbOJ3SFFLEvtbR8aGHlRH2GlZzHp1qa3SwMcnaHd9HfhgF+kGn7lkmBBJL31NhDhbeOIp64B
SF+6fX6QLO+MvodCzIj8MWi3dmh134e0PFYpeco9QSDnhj10U/gZsnRAf4PIklc2MjBVKZ9nUH+g
aTza2kzBwoL05RrWlk863xoZTGRDJAhoWCmGXjJttQfdQWmn68Ot9J2LNtjMISein6KgPOptRxHI
iFjSochr2une14qRyQkK7LS916zqg6GIiGJpX0w3O5Fj/GYjSCgCDT64pq/rJLgWzrmOTDp+eHvm
qMMlA34jg22dlS7mKJBHkBDeIiT+vIkeOVxKG52og/vUc8WmdcpXbg9nA9VgFceolOJ5JkzIugKR
zoxOSwC/4ShC6+leJ6396pXipfSyewQ3REyV/Uc3eugbi3NUZPratMmRiMmpWDU98SoyZViZSxyL
TPU4afXbzqsvxkTWuVM4BvVZfyVycvnKqrmmzy0PVpo/zBo80PKut7RkX7StRpm1f8ngEDnSD1ZD
liWnYeiOaRTTQZC7GoIVwWJARt1q9vcBJHvKCdemFFc4Faud1SsUpyfb1diF3QaaW3mClfnXRoIA
OUn1lOUxK/SbtQZkcu3OfnEaMHPD0NBwNKXiZM/BTcOpBFmPI7/KvqE7/B71VE2qJm3IEUNAslwc
dlQWJ1N3SZNs8CuTYEtoYiJP7QlMZnnKyRPR0sHdoBJ9kanO65s94u2YQ5anPoWK3JjAvZdXro3z
sI9m1n6zY8wUQnipba/SYRyy7vcR5uKgT95AcN3VMVN+13LL07JB6VDwofzz2OCL0mM7PC4vcdlM
dJ1oqKrrOxbIUit5xMZwbmXs7apgg/yAH3gKrEQLF4WyX1+CRihgj7r+WG1Wx9Z9Xi5G6VDREn19
MNV7X/6kEQR//3X1v2USUSAN3Kw7V/yTVMuz/fKOLadDr7Z8DstxHhKB6Ijp3pLdd68XOAUonwwN
367V1Xt6kRG4124cTsSuMp1iPabjCZY5i7FgOJleexwidKpaAX1geaXLKLIcFrWc165aN9XqXS8v
vZbpS8XdilsMmS6eQB2KuPRAv6U95H6xpeNHpGs3MG0U3V3b+OZutGLwIEi34YGMitGEnCnfVbl3
T6cCTN5kHkL4+nvmYIwJmeeVhzCeKUsBA5uyUdtLG6TEOor1MwkL5tmo0S8Abx7QqCTDSQ9aQAy1
g+x0VuKn0EqK0/J/5gBWg5XOJP8ZpNk4mtOcQLniMGzEwdZMW19TXJzg/TDDWMbfJASu7eXNdTst
XyGKVBNtE+WwsDoRUFOdlr1ls5xxeqT9mnWo4FOuwooE1infBSXweaks14vaoJJiwCyJ0ZjQLp26
0sWEFKvB3uOXsSUDQy+juOPMlz6cktxexZ1kohcBsimO5VQhYCitn1nQAd1NrWuXSsFOR9d+WjbS
qYmkarnkHSftT7Ks8PjhmwZm4dXUjfwmoN7NaNPOp6hhqs7iqgB86QP5iQna5Ma2MVpWPcvFuGxK
dT4veyEm/wNcv41W55D1LQ+MWFApOJfazOrU+Ojsjrus0RUSZBeBeZ39Tc/j9rh8DyJ187++Eao5
rtA+tB6VWW9H36vBm65Y6s1XjdnS9g/ieh/o87dRWM7GirKbSXMlTFk2FcaaThPTDgPgEzoCeRnd
6a+fGbVGxK3tHh1kHlcp9lLkUvrWLVkwZVQkrmyXSleKzm95Qj6MRMjgelx+ZmTDFUmLvwZ4i2jb
tL1ZD9NeTxCPiSHoQbNkdb+XXGj0pfPsGrPrAWsg9nyqoYju0ExqvhVeKosahDWCOhwS9a6KkoZy
/0BtgQpuzSRJqBet1/S4Sg0gTMZE4xKOLEu1nkPNnL97pAFVsexQ3ZpYxfMDYKcLIa6UL3Ijv/jT
r6IzwitbNNSQKLit5nBKjnhnDy5yql3csnoehgm/Pqe4cWHIFBfMls5GoJHAlZxehUk1HzrYL9Bm
U+QqIUYeV3utAmUWj6lyFtnZRfdPLGvtV5tytO50FeZqwE8tgcRsLD196XBXby0Vs2AM7kdUZ7dw
Nag6ND3U+4o5tn4VkX66De3oisT48tx5SmIxldaGUJWY5UkYKDxNTbKdkNn5a+OMAlY6UKBN7sMq
cuxd6Hp3FG6RUvdAMs6ZMZFoNbfMQQKYOhG3OrctNtYkBFR8TTAVYs+MxVYzhH3Q9TQ7y9kloFpt
gCdQBLKYnHXOz3Fyok1IPlDkFbjTgSCfDFNCr1d7ldose18/CJtSnEYAzuuEjul6+YEeQqpFIJVt
vp63/JXlyaYRYYcjOrvSNVzByPpOyKEbIhzUrudgi0RGTny3NZzQvy6Pfm3qgRCg5TCvsXMWFqYQ
o5dM0UbnlLetvnJndSehTn4KfN09jbpIdkOmHxD7bVJmhJPicQwYyrGFtN9Vbip/wEBiPuy9AWFY
iXd19JDYcCvge2F4DCSQJW6cx5JRFbhle8pAbFOUHwh8gwtzNqYUv9swAvxiMomS6WgKxrV2CQpi
FFhJy/iwcMr0dvMckSlEdWVd2O2LLCouL7fddUXzGKkYooQ8omEJJkKZzud4oNzaXedkF6UqxAiT
UwjCtqT1Vm9Fg69A1TBPkuwj+DsxaGwroZLW29CXNZF+jHpVbSUfGX6YD3D69colS2CUj7H3Yk4U
xiMVuNSa0zdu2UrRR3bFNFDpKuoHx6Xx5arAprplna0inApzX4XRY6hDr6KYYa1ZHm1HUp9S0p98
Kag8SoK1O0Y8FRDVNCWfggqNyuNblwwpX4VJYRt57LO3KOtdxrUbOWnKRZjdFEJDWUkeFdEFXOwQ
Vcx0yzhYHg0VXeVVTBbmkHwPByC1k5fXLmVto7a56n2yF0TanlVZVs360fH8AtlF88s52FV8Kydi
WoXDrXQmT4s7wwCI5SZVOVvkbeEd2Q9x+FJN9Ni89BHImDqxuGKI8Bryx9ohuAuWFeTGgjOAkXLv
eaO9YulQrSWJXzN/DC4TFSU48kUb7VEEUzFO0ZSh/jaJkk4p9gM1tvLVXE4Qd4gWSx+bNqo3vRS3
MwMgVzB8KRVGJio8ofqsX2Btv7YGZUpyy4oqO44g2sosei/pBDhZuCvIOSNr8xJqt5ooT1DZzzZp
aBXesi41Vi0pabbhkf3gHEPS0wDSXyMJoqXQR+8IN7Zjt+1K4tbs6M533WSdNJhwVCBbacizRkKb
NgWrjMS2odtQjdh0bk8ku74pYrgIXrm1THJKVeBb7eqXwe/33cD0k0Q4uhBXlM9NcuLSX5roD4S2
ffMJkRtLApXydJMMhMsRMlfbxoNhX/lEz9XyOlFJdNT/Hkai6VjcYEIH3XGeNHvcWDbK57kn1Y6r
3cBS8femk8TITS5jaRbGb+UMP2VSyXiJSUYeIoRnoVLzoO/nVPpJ0vNgdMMJJZA1DyDCDh1EpyaG
qX3wXGZv4+TVENW47G3A9WpyxnHTODMpdsy6BwExJVHJfjEVxk5l/cUWI+8QJPI1ZO6BmGlipGSu
JtU6k1oFX2ZLtfRUq40IB8pS5RRzdTb1Ngqca0S3m0iK6tQFRY0WmHUsWGDCLNW0cNk4jnPXZHO9
K1tKx6tITeYmgNXzuhm/27PCfWcsYhy14uj7EuKKM+3D0ldyApwpps/8e/nheBM3WXqi4lqeDLUZ
lxlapvftOqPUjFQVha2IQN7EXCt5KCYgY/gMnJxrODHq8aTZ+HMtGnTIEa11n88ZUrfEIzTFwojq
zQCsBrDPdHTt4RSoTcaS56S/STXfbmftwc15J2C3uOUtT6pBJhxCO4dqFfNRhw5IbMAYJPOp3TEu
/SPKQCNJ/S0BvM9iaHk7WVQzW7TUOx4/Z480g8wOVYaWYgs8jwGTPUHsHGkOzFBlM1XcNQg+pxn2
9zEx7Ed9CNq91w50e7/+faxeCI09Ot2MLTonQKZg3mQg2djmdCTc6rFlb9loorgquPSZH3njiamK
A0YHnXQ6v0qzaZWQ8ckC3HC2yCuiBEeRqcgdmnSF9Am+7F70JqIk3KtmIdNfu9O7E6VAbCwO1p4p
smgC2ejEl00wc8ESIbfPqQ2flo0VOlsXyCGIb/UO0RLnm5QpD5WAWKxbwlNW5OpGu6iU31KNYXE7
plCQDKeoN2WNCBefocYJwFybtRfLDVTn26ZhRGWXB9MGLirUjof/0Ro7x5b2f6exIyitqN9/FL9r
7D5/5y+NnaGLP2nlup5nSduQwkXi9pfGztC9P5Fq6Y50uQlIT+c/5SD1wn/8YRoI6Wjb8Ju6x4pf
l18aO/tPzzME8dwI86TDH/njXzR1/53GjpeBhO5Ti3f88Y8/UPI5FL3pzDnEhFvU19z/LLHTs7DU
fW3Wzmkd4i8Luuo0NGnFBOjvvc/HsNGyUpsIo1wNy/7yrP/ys9Gn0l+TbbD67efq7y2Hy0ZRYE4U
dqmoD95tm3TmvG2G9I7eSLvDE8kwvqCDm6Yhm4wEOxS+PBgtVGO1KSe1vP18Up0T0YiMmYeXZxHX
8ftTf/tzX8/5+kvL3qhl3M264bUnTwiKBn/q3z13oBjMKP3PH/+753y+skZzqJt5MGS+npMbzbMe
995WS9tj6bCOanzkIfnM/UE3bYLfhkTdNZZHl41jN//pGDAPI6X6JSRQCBit4Lj89vIQBu3sZDwu
+19PXA6XzdczP5+u/u1v/+Df/fhfHgP74O6axEarhAaaG8Lx6y8te9JzLo5esVBRtRzgLcxyl91l
E6sHvw7F6PNjk7vf54Od1LFheqS8LR/Z17f4L1/qcpgv3z9qlnlDdQJdmV3i7cE8V54mdaohFQpx
7UF4iUNVzVpOUpAPkDYNAh+WJy6PLXufv7ec0oKiyA4r1vVynk7LY8uPwaKdKxliZ1X/hCUAsvoI
HO5vv7vsisG8tTtn2C1HnxeHekXL4ecfVYcS5ZShXQ8m7GgzErBSl91lg328PxI7kKtBGF+1Go/V
UJyoTS5G1iFqz3QItJo0WawjQzYnCDJhfVh2W2VcD4gMoGJPOKObo31Qhbdlw4qpY5pJNcDwu+gA
MX67PL4UvJY9PfH3yK/0/VLHW1IrPot5X8eyLuQ2tfPXpfC2bHDDU9xRlcilIkfh+K9D6pLPM7E4
28+SYkCXwsuBSi2lMF/TuaSwYUBkqp3DUuhaSmHBUgH7bVdGd6PFgquZiBROipSJCvnt2SlbdqFF
M2uqRiy32a0dkJhVWfpleTvcK/kXy65rdUyk0oxYp8LzYzy0jshuNDwRDny+Q2xOnr79evkOaw6c
oZAQv8pAS4VyOVw2S9Vy2WMWe2GtQxyQKgpRIFc1MPyizOnVh5JlZguAorlbPoW44xxY9pb/pnfa
hHKPEpWaa01exHRC4QbDfEI0NTh/1y2DSJUwLbptmzJBbZrC1YBHT7RrGZXkXsYNZZvP12UsbJ+Y
M7QQHp4E9aKW78TUiFnyqfotDy1f2Nd35e/mkuInjG0G+STNnkqmy7vPw1S9ZqyKGhZI1XMFMpZF
fnDERN2cmMo/eSN4iMGcj3FFCXNWRdHlZ8ueaQjQrmlKHhEzKU3NpJY9byxp22oVk8UqxBZiyO6H
u0zMWjUPBGCHpAXDZ0WGI5t8jh8MNyk/y/PYtKgAL9XHpSK57CmzBCdTQDoKsypD1RyTVoWOoVZV
9H42xEwQV43tjApe8KJrYXOa1GbZ+zp0Z1Y7rCd+LQ/hcHkF6mdvw6LjlFhKqC7C2Z0M5stXVTVE
cANYrjiMiftcgibafr1ZNyccAeLm329+pMVI9V4rkdD8/Q4/3+YyE7bV9LVsDXHUs6uvuuvyLr/q
riX+1xMwut3o1v4+QoAOTrInQE+98+XtOlqvipXLdnmgqOj/O4M4LHXXbgSh1QmiP347X5ezA+Sz
R00FKZNs1M3/8wpWFzqpJvsslAY9H46WDWTj60pl1YkaKgIS3t83sA/gS1qs0ZdvpXCrgUJQfwsm
iHaJmsqb6ra9HMZwACmsqGPLwAtazD3C82VC0Cng/7LR3azktKn6HYoV9Mr9/+fuvLYcx7E1/UQ8
Q28uJ2RDCh+ZkeaGKzOrit57Pv182KpqRUdX95q+PTdcIAiClESBwN6/sYJtbeKb46ln3p1DViBe
Bvm8GCeYvOV8krqwXL57VZ/C7MHKWDaILpKeq3QDTEuBiu4K8W1Qi7ZZLcyk5PkRDyma8fNt670a
Ezltr/TdDWGc7oTH8szjAOyKCDabcQbupmLZu0g3eH9nalkhD/hl327gzJXIT4FTMLZujZ/K5QFv
1Q8pm3XxqWyAOMEGUjF3yeFIpkmi6b2mk/aB6R/0VcIbj69PHm4pXXd71tk7PI6HnQ/gwltW4ySb
KDK+OCP4hVVlOnQ1dMrGSxhPr3Wyi+RIAJJNHZE2cvi6K3VWGsVIOmHHpLqyeUMTcFFdX4pS+66f
S9EnNooKz3J0ldR32zV3plp+y8LbBN59q3fPlemO22HwwCYZAJ5H5aJROfARJ2DvW1HfwAKLoUHN
iTqjZDlnK0mOS1GOM6g8ooKegkJs4ReqLMuksiltpHGXUpRK2dTqsJQ0Zs28NNTjdj1Hdsdna3CS
SydySGqlo8VVWZsMcONN3bk1UxO1n6hOrj3FYdqgUO6UrAbVH08OVzKfkaJYVUjp6nbx0f3ibw8X
6g9zaSl9/Hv3jXeHP1wNLx3m1dK9Azb80A/1Oy+Rd3d5aXi5hNe0UHzhipJY5qWPjjSjTTfx0pP9
0LRBm4ekNKRONoM6et1dfd5O0lhK13Nld1ib+IQ2huzYMGkxpFQn6I6LrJw0RgOAWileaq/9XC/F
G1HfILAJov0f15NT/q7xux6vhz/copz8rn/Vq9TNCSOFnxxNNQRLxEU21wDMh11rwXqPQAmidpJh
VsnaRiWdrhvbKdpd6Cz4qlIPNog4SKDsaK5NPuzKgX9bV1UxGoZDhvGZ6tCS+cKHvi5X+dvjA7Bk
TApxJbvc8T8+qKnuXepwPmeQkuK1jRxurfSvI9fm0sYxYIKMxOTqyQI4jQ+g6lg28uVNWs9P7hlT
sdcy97Wu0UbEAnrcVjLJK8bxPo6A2nQqE+eoBYcnUz7Zv24ulW1pIKHX4JP5sZGlzrx0KZ3Ivpx+
qZR9xKvnnVEirO2jpBz72rSpJ11jIdsGpx72PnonTr9rWoI8fptGO9shibyDZewh2YLx6yivPTyn
p1dj7rbegk3eiN3CVgmAMF7xX7LVtG2QuSSaTXwTcczn91uFazV0mJxDYJ+CVbdPUoqbwrmU7GT0
Diz1oZ38FV27hLtSYH3IvJotcOco0Tfa2TAZtAuZ8c0JK/64zJlySWgyUi9xqXQ1hGxGEw0rABgv
psq053o0o/MV+4AT+gXCi++cIEw7p8HGnCnpgTJFMH9RzOwZbSnhK3gLzM04tHqpn3q1mbxwPSFC
Zeyiyvkpwa9RLYmuG6lzmSFsLcOCR+F3mIOgVbqrOtIzZkdmINdcB92N9Ova+rhfyuvYV29i2QCp
H2+r6ovOEMwQoeZZjppXyRcjJdnIgbwmDo+CQom0BiHMy8bMY9Kb/j6UsbFXo3kq2XUJ0l6KUgvB
7wGd4mC/TPF4CojBs9ZI+LxRuxw/NjbUaC2nyREp4WVQW/wYRIj6d5vin3flqNQlKD2i7zs727Js
xlMYLMQIU7vk9wV5LXXXA1Ka1VcVzGioZGo2L7+vlK4boN1//uZSJ7vgNdV6QJ0i+5fSOjzH6zLg
4CerBXVUDsgDI+1UnLt3bWO/qlcuwLnyxNywPF13NXlFxrLY69TxBpKqQq/91TROwBOF+hJs3jXK
reSQJJiCjixV8V8Mu+OsAAC+yvgHJHyYHBm4lGdu0gEWGBHd8LyKnAvK/rKBHKmoaqiz6TNidZHB
jFw2A/haJhG2v0UuqL4M4I3AZq5jGIY9866G4IUAvL+cctD3k4U9s4S6DRXvvu4OgjS57ktJ2khr
2a1DUBL/q2OspqVbRCX/z19hzH8hMj/8Pv747cf7EOufp/wVYzXs/9Ety/Vcw/YAqyiy8l8xVlO/
BlWJxOo+SWDbVi6engrFdkhqEW+1HA45LrW+bQIBMNz/JqhqwKH+EFV1DfIzLkwMywpchEsI7b4n
Lse9PY8liGteSFAdYa3tPN57N0jfjTdRPMDV0hCuTgv9po5/DMNKOjaLnbu2mZAnN9vPYQU9bHSi
ee9q4QH38HYHk7DWQAf3Loiuvm1YGplI1WvG/MOIxz2u8N1uGDo4oBgrrjqueKO2HvPBKPdMNT+T
cVl2QRrqm8Aon8KuQhTPZ9oVdfcjmByzAmeytjX20WuSAj5kZLZidGPS/pWHtblD0e2Tb0XGoRnC
fs87KoKPM3rQpEcwiZqOs5JT7Xm4uzfQjp9AYb21eFZ8sYJpDw78IfDD7jZgvrS1xgnvcC1lOW43
jzGeoPCoURFDQv+XpwURCqWInCWTZ5yZPZ5g6BRPmo9nhgHJE6AVXDgXZLee5qg/IRWQFe0WL60v
A/aTqbGeA/w3UG2uv1VV95Toyz2GWfF2IlcLbnA6+Yz9N0kLQAld5eds+qbcyW54JLodaA5gI6vx
EkQjaT91hhuhAObjFrkxfWRAmCsEW7g+RMo7APf9jFY2oocjjOInZ01q5FmLbkcQcUoOBoA/HFhs
vuz6j2EwTm2lo8fZQ0mOknK/4uGJwP9vrgbuskNJK48t9wxiJnxIqo1LunPpnMdJR/qqzB5ZN6LT
Vi7z1g4m3Aumb7NTNEctjHZRmnjISk1M6GZvm6ZJvG1T0tBJmXe3K7gzJ9PBBWIeuEEpEHY0fhbx
ZAJLt4dgU+kQBYhOlR0RgN4fT+NQpEDQIrB3Pa4H6YqvyKgZT3ULQxWoSrrz2+DeRZAQblJGIJB4
Gypgp/ApSrXkPs9G7AH4bqo1RdALiE+Ocv1K+HWfTyP/A38ZkMIuMxbrZp4/oaRxDp2qv/NefTOL
jlGHjbI7/OG0Y3jPK+5nmdjZodNLMOopaFvERyfklPQv6PqhrONjxVVm4XnVA+BhOOjcaBFQCGzJ
HyxQlBCMWwQ+GqaIk/Ulq3GGjhAPbB3wnkhs5l5gnVMmpJsytNetYZcLQjrR5wAmLxwpi8e21+tt
WOgPZjx3h7gzCwQ05vG+VcRysGeHOGE2NWrZvHUbKz/qFjSfyUHUtUNnjbtGDAsQVjTlzg4Ia0bU
rvyC8W5351cV0vXWJyuPh2/NUL7mUflZ1zWms2PuHAkDAg6dz/NI2rw1tBqPtNbDygT7qcWY1jc3
QS4ELwbth2YhmzrBhcpBKO1qgzEE/++joWm3GQmmhzYZJvzMNKgnCalxFFchAfkVlKlxBCeXOoc8
jK0Hv8A8yTaLoxqucBktLMDQ0ap903Pjvtf94fdmAOLg6eHd6qN5DMITp3UD9AzRQGaUZlxtda1H
5FfzQV2H1TfTqeEANyDpwZmBQOwywIN+b92AArS3qzbnj2GQdUeXkMJtQrgM8d5s4sUKHSZqu3Hr
9Nq4c7oO9++xAhHmxuY2bNG616CM3eiGw3RyhAuZFlB1vTB863s7/TQUFcEZIjRo5tubrHD9U6Vr
hy7q1ic+Z79YfBMmyigJWp4EUoo7rKndyyZP0/vSCW87D2mtkp9cA6h1Y0x9/xhY8+/MTJxX2Lw2
zMd+B+9jPA/YHhGUZc2mu98XrbYPPibpjP2En+wQPAWCN1tDRTdkY6nSEKuJxnVfSqWF6BNgNiKn
l+PI6xInVfty/Lp7aSmVngAW5NC7ohya4VPsu9l4ki6kidR/6BGTHFaAGZ5gP0y1hh2UCWkgRqmx
WmJeipoyIZV9KUkj2VzPycRMVQ4zT2eFej10PedaJ2fLAdb0zPIG1pSLl2ODKpV/fwea3Jc0uFxO
enlXvJwmV7kULcAk/N3R8lMf5mPXsi99/O1nvXTx4XPKOTNh8M3ste3m2u+1XdeOr4sTIXF5/R7l
tMsHlIbXS1+/k4/NpeG7TyfnvLvT6xUvZ77rXjqFfkpO4HqHdT2aW1w0yXei5Q74T/3WsgE6jjOt
9P/uJuTQ9UbrwL6tcwc0tTF/i5wRbKF6LC6tZhuKdYh/ZW9hC5b1rI1bM3TuUxSioPhHNgjqZNg3
c402ucHafCEWn9Z5h45vqWDAUns91JP6OrihBu6O1td6KTnqZOnhevTSSxcpkMi7HkF+36Q1WYq5
yZozTuipzqI4GVWQVYpaw4Lwsr8kGpgQRMK37yrLMBtvs+rLpYkckPPCeDH2sz49YpEeMA5oLmuq
IqiMXbmsDP2EWHI/ODcqLCZ5SSlJKhBtLuXznadbE4ZGtT4kQTgrOW2wQGp8QNOUoaA2H8zeNPl+
q3OLJgrvDn4z5sDlrd8Fm64bf/e63xnJcYcnsp1rCHEQciHXt6rNooKwsnFVnvXvdq/t5DR+DTQT
kZsgSjEc57kGEN15tzZ0kkSffwrEvm1BE2F7HwO9saZvYeG+AncKtwnYdO6Y50lSUJIpk91m7jcI
l5VIy4MdtlxIezAb9AAcaOClHWxuGFuCwZdNp9D4fpVFKMkUYwS/ADU0tbwL1PJOQN6yW/ercRgV
lwjpqrNsJrRsNgj1oCiBfHwFc9VXxBxEFZi6+dgPsOiWjbcCVZ1C7ziqbP78jw3ean/UhjPt6qqu
qhsMdZODO6MXMnXJebGwEFg00H9z7W/dPNSOeARie7eWt7YdeOum1OD2D26VQY1j6gghot02pmGd
PK+zTlqkQdmcUuznJTvSmggtT8h+umPzzajd+5YZCa8zfqp0fikMe7mNYf2bOytDxAzufriZYje8
1ZHIV8H8QIsNcLpnzwY457FwRvSAkVySOpfECiKcrWVVxwsRwMSqIFdho5J1y0kA9IBx/ywFLslt
1gT3o8IGym/Ak930R1AgyPeptJJ8/4Kqn3rfAHb8ItkkXcUsLzmmMLeORF6mg9yDZCIuHBsCODx/
agPNjKkB0zxJ4wge3mlCjFBZgwPjUJzrq4O5mPzKJlpiDMzRf3qYtBIBNIAsfPPq+b4QvnRzGY9p
HGyuGdlrqvZD3QJOchvPEf4WajQMPDIpWrRHfJzn+krqebePbQ+6QUCdsQ9Qg8s12yLpLNlcOAw1
/OVinbAUUs+UfDx54D4SMvzw1o7hs0nGWz6wlK4bqeszzdxBUfkqTBTJd7N+hDbSm2QWJOktlcQG
x5uxRzZBPrQ8QlK6bq78Gt4mTFexM5ccn6VCjFcOw3V3yfVvUxThFbvoT30yOQQeVbLvUrTsGccj
H2GGRQWMPuT8PuxWnb0vrCg89A0IFkmpXTeSeZXdyPSbA4/FyZ8sUmrZZP7e60u7K60Q4IPaICtR
7+aQ3wvKb3i0kZKOuuGPOsngEqvIknx/ghqQktRdd/u8PHVmC1PQsd3D4Lj7MSt5jFbLRE/Aa8/u
4Jq4j0EBSSeTcGHkGN1h4Z0nH8jmL+3AVt5O+tiRS2IRiAuNmW9NBAr5Z5G7NzWM22zgvbr5CB4T
VCXAfcBENh4gizlgB63n59lKcaBLP01Tn+yirs53Rmu3N3KzCOdE0BfVgO4r0L4KnF3+BaCkxxL6
eY4GNqpIUXQecPJso0U7ytPRW0W2h5f1SaAO8sNL6foweI2VnuzXci6VjDF6trNaG9k54i2VdQra
0jl7aqOxGNQaAIxORVq+l7daMCUnxMhwGghQZ238Y6LH+zEe3oY60PYYHaIHmYNrbMYYMLRpOHfJ
gBr/Gk/pGSmA4eB19XOTAT6wVw95sSSHIOLYGGE1w4DTFibCJOQgjHkVov+41R5jPTkadXdrpebA
gmDCq0xiprCATnaoYCOyb8ARvwkyXrUBolWnstTHjW34Daxpps0C6ZWcomfiNZAP2psFMbo0x4cc
NdCd1wVPftryX2rbT5N7sFj2Yu+mercrqhFL8ZGV4rUxrZW1afS7ovSQsIBtXcyA0nugGK5b4TUE
JkrSQ5IAio1Kwz/buKsNXf8zR3VJHqUxpjdd/ykeGGvWNfoMyzeErRJV587+udraQlA7Ms4F8i8J
04a5hNeVNONnBxoL9JsyvBnynnRmtnY7ubESEYzDkJl3VVA9tsQFdvrqgTL4I8Zj8hyj7Ai/ftn5
E7LF0WTuR98FfASxLlJZDtmgjwUuptN/tztQEH5LZrjTX/2wSY7tKYVMiSw+GykNiggRYmZ2cm3Y
y9746PlzCs4qHshq4yNLFhblWGnAv/c2c3948G6QjyO9NerhduwT/6ij9XH5bDEy7xt9JtWNlgH5
M7UZsak7IZeTb3N4ohgXfKmW9i0i+cNiGw4b6XC+Hjd762M33y0ZAXsLQYb7tAdAbUE+8HveDvLt
FJJZBWIFjBzfL+gewOQkfy0l38eohHfyX5WBSnRr3XIuND0+SL2pktpSum6kmXs9V/al1ywp40MN
WEwav2snRd10s53jun9czpW6AvmqpNSxtHN+ZXox7Ko8J6Jc4fpnLzaaQE76Srp7vQ9WI3tZ2nA9
ptNL2gbazjJLnJI8FULDSdAKlfMg+oLOEvyMpuINzgFyT4owCg3ZRSloxONkbVz48PWXaCgPhW/s
CFlgOxNDGUd4xLxprDGEKz2fJ9wGfoVzR36rDr5X2PnACyKmFKJxsrGRm7ghkNoCbsnm0zSu2stq
xr+M9IDkh/29s1CC76MpfMTvrr0PDQ2WRJYsP7w2uVvnyv1sEvs6EmIaoI054/dMO8vxCXWzHaDn
/DTCtX/Fk/uzO6/4osWICyRF6D00Ud09lN2AEwohlx+xWb2UZqjfRTn+niTwHdgi0P7lYAdKch6y
H12Q5fthdXGViLzyM6rJD9Ir3xqPOlyY+yCppkeHuDDQES6HYMe3OMX5Z0Ld9YQIdbYrFjxp9YF5
PYp+Nwn6X98aY0ZNoHQG/EqD9W2qYxzf+ZBLPyFv3SUWGjmN8cTqR0kpq5HGxbcEvVWUWfQ2fEZv
xzgPM5ZCcrcrMYU1cLOvhYZOrDf3xsHIh/irg0aq3BXWwzNKD655nuBVPztoO11uF7uz/ibpE+tp
jBbjrrSW6NLl4tnHcXbMtwUG4rFaqmCfdf30Dcjv5cy48tNd31nWqXO87HUY5+9yKT3Hr6GIwvnR
XArrfnX7aWOrbwaBsAc/15vPRAarW7Tm0cbV3OgHKmPy2e2GxylpOxRDJn2A3LS+SIcTvLDN6Pj9
Q7zU7gMWVvHlB3QwIzX1uGNZmOW7bhiyk+Gk8+UHRHgpiBGmWF3IUogzhEdT95zPGNncSa9r7CFe
rB6xQTlQyGMn36Xd6L+IRpsvtr4kZ0SPgq3cfgmDtze96i1BscVAjHO/NLV9G3tV8JxGBFiDxSp/
lYMNCyg2v8yA6/YslKMTbMz5OZq1+dJiiMpbzODTr1pip3t7aQFqMSA9d5qD271eVL+S2T6g87t8
HZIy2MVWs55iFR01KvcYgAe/9FOQP5vtPP7GbMvcpZHlQwUJu6el9wltqn6cpNqlkzZ+ywFwIXfl
FMwfyvipbSO03lSLCLWoSB9DFE69epfVxXRmYWA8EiYucKPn87Rzt+nw9PkeLSY/d2jyoveL5lFH
MfvSh+utLNsd/ztgwoCUmZHe4QoXPuQxdEy5ygD7foTA+cPvHPyocrvHjyrRH5yQBJpcZWYMCFL/
R15BWCpnzYJKGtcPXodin3SBLpLbWfmdNNDrgZx33yb3PQLpipoZXlp5002dLt7PccCqNnC9Dhhn
v/IIIpMxjV3+C81A9bGHyoAJbE/WvWVP1X3OtbZZOyG4Wm0v99PogHQ1LUZtsw3vSBjCZ0JY+Weh
naUHY60tpR3dP9RjqyMnHOvYKOfmj9H+Ig3Ami5IFzX2Q28s9Z2tiHewf3V0j/l5xpEwtVa3vzEl
JxQ59fqLF8U177a1w6q4HF9WQAE3o+E2iN4HWKUO9o/GwnonT+ij4fk8l9wjhieJ9qb10cultyB+
rf3KeQu1XMNW2s3OkCPtBx4mVMZiP/yBUBcSC1w4Q7MKeYakeUHyaTxWWQjdusI/rnJJaEiTEoOk
kuDsD9ub8BnMmvbBNOzpnDmwvsyxbr7oefMkTfn3fBqgpL0RWsn2MPECHL/8+HGq0MFp9LL7aYGO
t9WFLRa1CJC42rOxLOaRyZN2WF0rffUiQtIls/zfCp5KPRi176mG+AqmFVoXPcTebJ/7yJ8hCvH3
spGnla/HNf23UW+TN3gzzX6OZuMEHal9nAGRINFYq5nRF2m5DqGN7bNhPGOHEJBWR3mmH9vzPDTD
6+TBJJNmGOnuKjtYviMM1m1HfBXvJz2K7+ZBJ0cWevHXdcju5bMEdfAVTRTrsxcjq7iWPkhrHSUq
wwPRgaNm/ssY7+ULaljJ4b2yts9jN8E1jsfl0GeR85qgBHj5ukM32vukq76HOmO1bwbTvWdq1R0q
9OXOSbr+q1EYZ+mNSN2PJC55TxboYHhhXhwMba5u3TLwn90VW6C4tuxfA7gf/Gy0b9lghdupxyqk
dIz4wUmzBG8CeI2F/4wHq/Nr1nJeiigYPVoF0kt1g7FAWI3DFzjc99JX3Ot/ILKafiK/4B0Ags9H
nDk1HtsBtIrqA9NXUumhgarQOu5WN57PCon8CHVOJ4rI/chGdhEjw4pO52FCoWbcyWnqfGlhRaf/
1SltJDP/Y0b7/7YJfKx/SmlfTvkro62oQbZukKj2bEjf9ruMNsluZJ5d3fEM04c0BDXoT9aQ5akE
t04a27c9w/UCstJ/JbiN/4F75OsBZCPDQbH5v8pvuyo//0+socB38PdQEt86onm2Ikm9z28XjQc5
J3OnO9/KB5welZyC2sxztp6MxFxPJhO9TakgNRf2nMJ4C4UulJLaJGv+pez5z0x9FqBvpYAzAmOR
EniYoiswW1Are2ZefwJmrqgZqfOKicm+VGpNNhwCM77V5zTdR9XyKa6wXSPfzRRe593fftXN9c6M
e5ZcihFx3eClzJpP9gvBko128cU2V2/3DosiMBVYeMRenMZFYcfAzk0wWrIxmx6YuQC1SNb+VcTM
6FeSmR0rfaUZIYfHcZ3+bJkWxIo3eZYu23QciAWaKXp38o35S94cccPZpb4KBkvd5fDUFIhnQnKH
4s5SSWLhvVo5XXfBOQKJLLU4PQEUyNT6rVwzR0eRkWI0MYe61Mq+ptZrPsLNeDaUg66QwYh5KRTO
dYM3Nh88EoBOpn4NHH1JYRW1B2KNqK8kGbwxrVGbkOyPE7lGyXDwV4Lg2mpqzTdnsrTdCjqDKVjz
IpFvyYxdY+BSSgYLOYAPh8HNh6gSE7Dba7PxSfJZWa+YBNJQ9s1RfZHvDl17f9fnJZG29A2x9aUw
th+ufgnDXyulj8uVpCixejksm6I+1AvPWqZlJoo8vnEpaXZvniwnLyykLSjKYdk0a/7dt/Vwd62S
UqE6kJLTgJEuq/TS4lp/PcHpWL1W9UHyIP8mBXLNkUjK5JIikcq/3X/XlRSTZkr3mWN9up4ipUs/
H7t4l3r5l2Ia/Gbxvrv9eIV3PeXkhlHbwkjq3dnvjv+Hm393wrvi9abfnfq3x6Xlx1v72DJxUc22
c4sgNASDa+pOHm/Z/Nu6j1nRyylJbpVoDP+VeZVKSavJX+ddRu96hbqrWpJ1klu029k9mAxp13Ou
DT90Kwfc9TlOaudWovcSu5aSEEauux/qKuGTS+D7X4rS9EqvufZ75aBIv+8oKIV0Jy0doXb/56tL
w+tlHBtb52HK91Jl4oc9fpXiiJMe+b2OzJA+eQdhVwkzbRGlLOFdSaVs/Ny0UQaRQ9JKai8Bbm/F
e6dr0mlr91o6nuXQihDW+ipF3WHd9fiuG9NFq5eVU7a9KGhd+tLQLyD93CbhPksqZ4vZ7D1KiFhI
uvPPpLW/AZ5Ew4AkUBkX5mZuh59ZjjZH2yPgO+a/LZO+KZBTRoSwQzO0RnFl8pNzjZvWLp+VinmK
rdLJ8iIcMCABlbx3UBvHDzdsGw+ToX/c5eVjLIoZuSRtjOsXb1VJf0mAXHb/bd0lNi3vYTlNvRnk
3MsZf7N7Iex86Pr/oxuWxsMBAOYlP4T9D+8cudKlKNeTbpCP5L0vF/i3d1LoCavupTq8vxuoTPva
XF5qeZNdI+xSuqZiJOr+sc318PW8a13d4M2EWQFfzvXwh27ROiPiKJXXNv/dZeTOrle5diN1eEh8
KzIi1pAZITGpjPKVWSN1sssb/Amz6WUvLaR+FEzKu6IcSuW9Kud86FF2C0lUy+FLSzlpVZeV0uX4
df/SZ0xgc9EcZP6MHnpRpT2gjeSgJ/g9hox9jtfiriLLwuwCLZJ5QHql0yfrxmJGuseZYVv5mY6i
pzUAYQPQnsb1z2x0V9w40Pnn/dzvXNaa5G+y4IAxyF0XBNVxJKIW1OQHssz/btkIxNYJrNrvruYj
Jl4Xt0hKm5sqRMLV9l6Q8UU9G+ofAlLNr3RVGurMMHYJOCk3Wp+QT0fwZfbx+0N1JU+aT7qHUGdc
dV/zRPuVFl1yWAwksKrVeYgmYhEpooqR86ULyuCAEGywcyaYmVl8sHFnQxafWEFejqyrl13X4EAR
VuAiJxeNR8zvnHDCeSbbF/WM0OOcT/uS4B4L+qdQS/7AghxzjhUjtNR171giEKidwMp1WfZjyRE8
dvysxMN9rrbICpxywJKFlc0PRVLf6Uu3q5i7Kyr16zhV6a3T7IO4Jd1RNcGuCLR5Z/e4KYxT8gL0
VNu6qCXe/BjLqtjGA8rri6YbextMG85Q69cqT354/WrtDLSHu9chqp8amxBQc0TrsdjVnhrnnPiw
tljngZ8iUp/o+Kr6CD4OIdY43oqRyLPt5sfGReXINFsTdW6wcgiHfq8mNCx81C0YFkP8d2Lr2bR+
y8fAgsQQj59zD+xbFi8vRe/elQkeFk44bweUVYflOSoiFAvrc1rPf9SFQSJVcZecuhn4LWpAraj0
3eTxst6EZZzc9kTbcdPFR31BPLJnUG10q9zbwAqLAaAdHu3DxmuCX6lRxQifmv7dYqmgFSKITlAl
xBXNb2P8jG9BAUU3QfDRRqGprvuDEeJdEyEeaG3QqGHuD9FkPyR8LHedbkmHfEOGJX0ch3p9Hr76
r3jRjQdyHNON02m/a/ExbErwlLH+VgGAPyCxiC4RKkvdaj2hn7mpSqSH0KpB0goNbwcPUgP76rGO
1xtb4UB7H9nT0rb20D2620bQogo32vittyVptNWwbtiGgEsnhTK1gv5blJFpVfhTSyFRcY0fdZCp
i8KoOsYZvaBRIVdrq8eBKALJFUD5nOvfiA6H+ynI93mhFKMVArYHChsAiS2BxjpDaOzrmsdhFytI
rq0wtEH21ChMrQMCaOMqLClCnVi8F3WAw0aSbAEqQOjNWdnYyhcefiZ/HmC7tcLv2grJaytMbzp9
69f5mUhVu+sSWICDCd9enbEoRHAMNLgEIlwqrLAPaDgBPNwDIi74f6BN3W5D4MVdik4Qs32yC7l/
dhUGGbzCTaZQyQHw5KZajLOZprA6EajEisX4NSs0M04x+caJlvppLt3bZQ6WY5tjgFD72GjM+fBc
869CRaAYedtX+A4bSfG0JORYbIuIW7H4n1eFr9YV0hqb7n7vCfoaGLap8NgNwOxWIbTX9VQIZHtR
6G1D4bgHptCNQnbr/qmIY+cwW/kTBDOE1TJ72REj/BxrQ7lv1+U4TugqQkNC2B3sONDtblcTbl/T
8YfdIgc3T1DREaFZUYsEfQ6IHeniducASx8UPh3baJDqQ/0ZxreH8Ltl34WNssBbvltMRlwLm0Yb
DhMJXrDvbksHiQKYRgDjO7vZG/4ZJffmFi26m8EZt4ujXMtbMNHA5L9U2FFYE/Ep/AFBjtvdPUKJ
SMyOfXOjKyWKFTlAgKDz174nIOuk07Hmx70B7PL7Ooa/Y0lyT3zu6Kbza1g2T11YOwfygwiJNt6+
NjQwE5ql3cxV/wkpMh6KsGqhbuXxobesVwSnyMokwS34oXLHULg8TagpIe+rHUYMKLCIzwmWFo5/
U1fKBt2r9wTYh31V4LWbw/9q5ofQcr9i7WtsyF1jzoQ8ZFWt37ZLab40Xv3Gvw+PoHYATxzoaPiw
1wfhvpps1qMkFOH/RufUbA5zSw5YX8pxQ+b+c8Lf9DBYP4zKmAmgAEsyGg9cX7K+zoBqt96IncrS
x7djCsCbLM1dFhmfjAGIWB+Md7rzPcjD8lCb8THobVSgQsKbRlu8WhBmb9BLjjZamaGCjw+IG/TO
K/n/cfTRVX10m0Y7A36+4Z9mHZo0WW58VAYalSPriuAMGMe8cdCd2UXu87jOxjap+U9OYQduotHM
29l58of+gZwPACmPZ29CFfomQoE567/gyYV4ElnhkOGODPt3FgjVZgFzEfRBsK9wF7px3Drb2hlG
jD32KWSc7NtWUefMpXsiL7ZbUjt9Jja7ZbRLwV4sNlLDMbCcWbl0eIit4KMCWChFSP9QrT38yxF5
L7jGGCyGb6u7VCS8grfF1NedneNogP7Bpl/CH+3gnEcoidsJmw6SXu7vRZtrW2/GNot/SnkMWQlg
eWsCtEgMAJFJu8s9NDbRbLGbMIAyEBj7Pm6yXWokqLa75rfGH4xN0OLGhixjg7am7h8XlOxAMVbf
iKgVt+vIjAhvmT2WBJ/ncdm7RvG5XGf7Bn2PYx7xC3s46yIfvd41PgAOAvyfyGPhym2BWoMR9pD5
1bQbFye7aYwkhHBQ+jfrFO2sEkvkF71Htg39yL2XojBS8d/wMiTvGUh6QEU/oDvtIvwkQPmFT5aX
R7xuMKWxM/3UgPTEgc48TSQ/j8mgwPpp8hYWKZpjqfbgDfZPe5wRtV+jkw75gicDMVlTx9JtIRXY
avnBToBhu8tdqL7p2hgfUMpisVQz8k39xqj7aVf6rY8eZvJbbSTpBqIdAlZJ3mAxCYqkrfAfx51a
Q8uzPgxp+cknQDQwHqOaFezjDplEvImR4nXMYWdP5cMQ6+4usmoQfXr12jFzaBq33fZ9/xRYTXsT
jRZah2b96Ljmm9nq5yo8zC42u66FIZSn0goDGj8NSdPMuKMRP5uFRImRb9YiukvM8WcN8x4+p78n
u79AMvVOMBqaO8OMX+wZ+dcl7fcIEP6WzW/ulJ0Wc/4jn7Rl03iaeVNGxm2H5uDGsjMP7yuAAQUA
y838h7UwgOgNEF7Tsz/7QextLJ0k1+hjAODj9NJ4KJWXZRoAm9GSTZKV4W3DFFpvq7u6RnEc1Sls
W8dN7iFu6mnW7RDnYGyyO48rbtahTdGUQZnabiz9tvHm/VohSckYtyvITt67Zfri22h4e9iYZgbZ
cJ8vLs6TfTpoLTMflJpj10Xq2j039bHMl+Q2sPRt1N1mzmSc+2Atmc83mzydAYxm2iaoauvA8oFc
z/cJOenHzlBDZ15moC/nLQrkv0p9YjCJ0arD+m+N/E9zcapZ1h3wYT8sEdBjvpaX2QYBopX1fWTp
L+ZUIAmql6/OMPwWdWO20WvoViR/8jSob/w5Nu80u9npiTkc42LerQ0KxFWcxmeyzA/ZeFrmVQPn
YHxtkzhAAKJxd2lW3/EeZLqFBFDs18rFFT4lFBUMkOIaSGyHWiaWJxjN1wQQlBeg/n3sSUXhMhhZ
Q4+xQfVSBH5ywNQek0cHLKQS7yZLh8NRuCIwmKTrTh/Nx9Rtn/KIl3FsabfD/+PuvJbjxtYs/Son
+h412PCYmO4LZCK9o0hKlG4QFA2893j6+QCqSlJ1z4k5fTcTUQWlTzDh9v7/tb4Vm9G5iLqLHr5W
lnKpesX4omYm7cQDFF0VaCa17il6GyecBzTFGBzZegB3Z2If7fDFmBoVE5T2DNEkrLReQDqjoCkK
nJCOIbkqYczI5E4oROORL3ah1YfHrKmodJNw4kSkMzpd5BG/m1Bp6EGEtnJ8pK/qb81qcnt/PHtV
IG8yP/kStJO/zaoJMyfzH4V6xWOTHzVFI5WtZAezRauDq6PcMcALq2NMcGP4IPu5Ae+2f1cQT5l2
J/Zg398N/5FyPDzXenzvYa1+1oOyXcWonRlYDqrbCzqiUV63Z2MdQU7b+Zp3pN94Kppucu1W9reW
dE7t/rs91vGZytEm1FXtgO36XMfYzAFw7n2qwniPsmdUbxiNm2mWK+2NwEOLYbdvhVUAkvVcZGkv
nRITE6EZFG3sUHNssPJB0rzOSENkDMPRGklcLhUCOAwuCoVpvxjEO+RR60gYp3Sz3mrAKCwboVTt
+XdEEH/OQYP2wnrU6o7OMpNkRzXHB7jDbNX2UfigxISH+s+U40sn1yfO0uGK1EHUWpGbKPnnXFOe
g7w/SbnpIPROVqOVOUUcTpdcIuYlbkSw6xRN2VY2m0wSdxXi0psc6d6tIDbqVnpHggRxsi8P9ZCU
qiGZW6TzY8L0Cxxcfbr/+S5f8YJ1Wg0BfEo+aXmim9TnZjKHddl0azWY7uvyvk60/taLftuYlQJt
m9DAfoo7pzeiiBXxH6Wi8yXHYxQbla3pdh1JVkN4ROELiUJP6BAP/l0zL8bEuwN/bmUpDVO/12/L
gnLktAKWwUg0N388lhljuZ3agEP+r8faicQj8v6UbWlJTm7p3jWdFy07Y2GWNw4KhVM+SaNDqkBn
nReUZgFrjuboLHcJ1VBvUWWGpGvWHw/9fLw2tC8hw9/D8pAllcotKYZpnfZENC2PLQtV8ZR97RMm
t7zklydIg1MZvvx8RFdyaJljnu2XL16e8AKiy+1GXTM5LdbLQ8uTYSxnkCbH++UhnSiHi2lK694P
ojtqhbkZj7dGiPCuL4f3ISy9fS9AcI9RchoGXbstC+Qu7SpvDH3z87Fk7LKth25jFWPZlJCReepJ
ldpDrMf6DSqp/vHeNjRo56CUGjE44j63AjZqQi7JpBfW9uN+lc96mjzRVsXyfFDoCiOj4RbV1pUk
1MlFN99z7LTazbZj6aqHuMe4o+JI/VgwtfpKSO50GJHNSIxCJizemcrF4a/XDTHKgGTC8rh8kCnn
xtFPwxsxKO2FjI31xx41FRCwB5RTdpLW15zRF1Galn+nRPl94fnDcXnZsjDKXEHClRW75e7yWmFl
zVovsZMs71oeU0bUwFIen9EtDmRZ+vYtyVT7Bq1pOqhq+833Kvu2PI4Jr7vCoHK8yJL5O+aXee0I
GVAJzssrmAXeZIBulG3Y//IxbHaSbxu3ssjNW5EFpSsCC+DsMJm35QnRRPVeLnTEn/Prlif8WNYu
ZQKwOIrnTAw7aDZ1SqBiF46M3Dr99PO1QVmaSGlrc5soZbQhcsnHoucFd0WmW0htxthVTQ9QsNmU
YK9sqm/IsEMguiy0pm721JQyJxgG2fn/uvlvEn39z+zsVF+yt5cmfGmbXz3tH2/7IQAwxR8mzX2a
+IpqqFBD6fL/sLSb6h8m0H9ZVk3GHqZt2H8JADQc7rouVAikGqzxRTbwQwCgyX+Qyk0bQ9U/hAPi
X1EAWHPI968CAM0i3sdWZEWzhKnL8myz/1UAoAN8sg3CfSlqyDs66j4WnvKkhQwKA6BRK71pnhrp
Pa7UT5bcYV1nluVm6HlXcWQwDZwHIqFUW6vOyr4wd77KjfVgdVZ88DNMo135PrTJqbO0miGqgSOa
2Y0cknYtZQy/iQscWw01nm9zt/OI7oNSnhH+s8oMimHZRNZmS/CtmC4ikO5QqXMlVs1nRAuPJhHB
eJKBrPg9VzgE6+ZNdqmwksdXEGDJkJc+Nys5l477HsS5eI5EVhCkSkbs8OhZ2PVxlt7Z4yfiDx6q
Xl9LE8RwWHFBZVwMPfre9vYV/du5R3o2NLSE5eoSC9R0RcPsuoWfuSq66mkKigcqDp+YGHytk2o7
wpaogWBT5jI/a2pwa834nTxTEGd68ZTk4XvuNyrVCn5m8AN3BlXzShfAs/idYp91Rpz+pOVuQUaE
mipbz6vRD2aXxgZKLrCm6miu7IgIQkJvBPBmhOQMzTM0XZFbVdY+lPnZoANEjspbIk8nOtv2XKJF
VMdMOAUY45kx++AYBltVi3eEozpxkJYruWQdEvxDszN/J8+yL6WfE4ItlwntXhuMb57ZvHgV76Mk
g5UhQifbp8cwSwkK95TaMZY9hYI7FptvgoJ+pFUFoXnEEMWDvzdKI5wrWHco3MmLJSZ6/mBMtpaz
bG2vll41tM0k3zpFojKFGKwvEUUBiniDtQYFelf7AGAARZLEtQrnqPCYs9te75FcdwP1KGo7Yd1f
2gyFvMpcqV2yhAuDDY9aHyAebGiztdYQ099rdSI3L8p2eehfQpNdh/+3DQpJpzXnWlpufqlw1B/t
xH/xEqZmTWU/RJgsCHJiioJBLaHUHSCmruUoWgXEKG00sp8ZcI03qRMvSvUiiMT7pBAiKhI7cPy2
kBlZrUvb8OgJHLRJjjeVaYY7GNS9VdEjqVnXXjf3nQcAHivfcrB4oOtXcoCmqxTaapLfC7OT12JU
7+Dxh4gc7Ydy8L8gyLnEIduXULBU1u+6kNq7Ivy7ssnCTTx6yVpLSSstM/7MYuNHlLxGrxj2c+hA
560gMpGiSF3LZhzl+J+AzzUrNEkXRjIM3LDUtIn95oFuCdNPhUKPIBu3iSa/E6I3wL2YD7wy3ie4
swiG1S/DGL8PNgF+MDss3KT5F73fBUx9KcxyJMhfBOIS9tEB2R/Bz1p10np2EbMj4TAFwEs+ZkWi
cu8/iby21k1udOymWCerunrqI0M40h7AMPXLhENM4qAjk2BbFunJIzsaCtKDaVM/6op454vpMMXf
YyCXhL+vlJLfmlrHuyz8d60SayYV1K4f6LFsRCxuxIkUK8vkoKk6UDRBSshDnu5LbQAWlXqEJZmx
mwQ8b1jRd1WYtcO50SKiwnvKqmDctWxCUzMflEqVVhZxlTzDiJ7GEcOaAWepwfkUFT0q4IBavt4n
rm3WT2bM9xpYfUCMD+AKxpPF2TM2TLLWi1uGCWCV1pbYlClRnkWcfpdmi3zUlPsUzryTmaDIKEYn
Sq27hV/KDmhqp5CJDqXN9alF7UUmYknKKkE5K2W2u/UVKnpbmY/ZtiBLLTQvQ8TJMq+qZyW33xXm
ESupTgjFK4e1VzKWITB+m2vSkZiSYdv46m0eH1W4Il215A+yg881rXc3NnPKM71KW4kAtqzN63VZ
k3hEuXJD1S/jYgCQgh/C0VPr7JNFjwjesUP1HpmNOzQSjuNJox9ATLscxe8qNoZVIGU5ziUdIyFb
sNN0Bqu+QdRtlplOQNFdbvVdbgncPbpTnuW0gtTXIvnAm1HPZkFObyleFkSTrk9u9bb3iLVnzOl2
IsOjRZlt1Wv2DRT4RlOvUsqmkLzspBTeC7xWYENIBIIiIrQwuVd7tlasP/VNnzoTbI4NhSx7SyH1
e8GAHpOZ/tBx8V0ZKm4Y9KfE2Shk1WrsLvO5xK+Vu7GKo7VvN58ICbmXq/YVXedjZRCkZhGMAr/T
v5nx67KXD/YOF2PgRFUHM3nbaz0FlXpEjWDm11ANNzTVOd1mWrUvVSj4ywWLcLNwNUmsKGlR3qqr
AdN4tkpqoB5+V7viOozNM1lc7wEhkdHUfgUvWpK0m7yS9EKgnEpx1VfSbaopuksU9R7FeLeybBBo
iRwcy8gucRkT0jXo25Kz/ei1e8mnpEwh9TL15rlHA+FFtAhlr1NWZeC5bagzFGU6503ym0wSojWR
rx4k492kIpydsvJr2FJIKXwuRpIgE1odhIxlaK4Fd1XFxSm5SDW9YvS+jC+i9Jlo6S/UXQ9iwuqM
dp9+Kbu9/IbUJFpZ3vCNqj46Oi3xV9gdNE3r6Kad9P5r0OTJuqr02vFEOQdqNxSXDU42dmzsbYDi
DJebbCOIMGISIq+xEq8k2Gsr0xcNSRycfHpTeqiZO5Oo4atwEJQ7lICrkjnEZppPkDiQifmquRLL
KkY5Em/LAaudT04jImjKzi2Eiigg9nrUTCcRF9VkuyZys0nNRHWWyyEHj+rkjDiSefQVEYw7SNin
Q06I+JIfprF5QrkZHwbSSVcZpVZwP3f44NahwOlnt1wpA/WsN3io4ohhg6QX91LP3xLYZ7WGpAeT
GWMzOvFTPePckN3PQ5ewUM4oRSXHVMRlnOSnZc+xUamzB1QrC79bkEmGaw7YtVsuccS945GKJyrX
5MFe+877EkYpYaw6jrUL6taYHQnGmT6YzXoIiIaceqJgI5PtL3tORIy9myOLr8LszeoFvn5aBbBm
veem1fEFdQGZbB72MYca9+c0Z6gUSwyzjBhyMwErwGEdo+iiTSO0T/zkKLMMozlSHf+xKMe8OVY4
EfBZVRS+K9cgvPqg4hS1mkLsGIF/DUo0rTE5YXVNBBGDYzKNKlu4fZ58SWRMPFI9f9onPTCffVNn
rlUUSup41SQOMErE4eO+TKzWOuvIo1GYdR+CPLlGETX4VpXvrdneWIxQDRYNYm5uGsuP3LAVlFZm
hp4+R0ksSWrL3WVBP6A9eJsR0yz2ve/9X1lwmMshDo2IUttQCY5xal01Y9RxC0Hvsy2C06pIGEQc
YshRKuKhm41hARCeQKwPtXYRaYDiKjTAwcSUhTStpNsVxdBxUoVar9aQXrvwzBd++ZAmj3pFS7hc
nkC1q60IxaHOVPrNYWqEfyD9C9fjvD19nyPJm/YhsB+rreJjkF3wIMpupuBXM0bhn0gUPxFU366q
xKMMn1L5g6RPKUyRfwEO2JpKDJc2kHfXYHbL7j39zRgy756eOQMwu3vJ86o74cruTtNdEhiXolRB
HycwDfmWRyP4VpAtdlA9qnsAgff4MBO3rNhhrFoeCC/0sLktN2NTYYhjEDc8PwE8jypoS41SgK+O
ZrTgAvpebiW0TDPTP5p0Do9RDh9jUMyvmTRRl2VnpRpvPJmyUW9yBY5AH8TqwZDVuYX4131l8BXX
yILXdA6hQRtLZNPHTS3Gn00fZ06fNik+FspBSJ6RonGwcSjW4Zphzuxms2iCpcoJcLd0rCIQnr5O
YtN8T4E3VDHNIqllsLpi3VmJdFwW9fz0x92++Ezeqbcx8sZ0magQpJQ2PYX+RrhKj0pYNo3uSOAM
c0OTQUCchf3J8ALTURVdc8bKv6STjP7HsvVjmWbGxy1PQ4yAbk11lseWl7QlJt8aiTmkQ3d5hOgN
/WhkOGPNijzntpbPQtXPXh91JG5Jx2KQq69x5WVrS5eNS++hM+nstjv2ZW+cR0k6RbPgZNL6+5A4
5AvN3GPWE2pVqn1yLM1WPEh1Zq+V3PC3y119Ci4qHjrXRMM8Uz+VB2JFxameBoqbXUKzEln0hqhU
f40rryefiAr5YMZ3sa7EYHKHr2lrQldvbd1NMgYI0NwZntPeUFt+7cA0Hn6pL9w+0jz+kSE4yMOs
qf/938Q8G/8l5GOerWsG8buGwc5iAfj8fbae2JIy4Whud01aZ1tlzpwK3sN4xC+bYfuB5+/QKVmH
HfwsLeTq9d/5fk1YOFwt8k7kv1ULbBzwo90U7a42h0d9Ki+VyWCSiaAaxq8M9pWaZL3WICtMTNt/
/t1zfsl/+tMhAxqKRuy7bf3tqxn8S7QXs3aXjMwT5wlj3doPQzLi1NPG1aTJO/yH/mr51v/xMvxP
/y3/8ZN/BK285AX5fHgs/3b3P7Zv+eU5fav/1/yuv171H7/f5U0/PnTGHv52x82asBnv2rdq/PRW
4+v+FZD4f/vkP96WT3kYi7d//7fn1zRkK9b46l5+qz3ZlDt++Vn/E4Hxz/f8I3//B5E3bfo9/M28
8vH+P2tXJNTIlKUszVpKVwq1oz9rV+YfQlDYMmdcoy20XyJvVItcG82mSKUKC/+KgaXkT/OK9QfO
FVXhSUM3Fa64/0rtav763/YIG9SjrKlCVzSd4tr8l/9auhpFFotgHOSdRPgdoqTUf9enI/CZjcz0
nxBMR9aidWRZa0+86XXg1N19i6ROnl4Vqk81ev2QfZYQ7V1PbwPLX3htyieh0Y0Ob7/8zD92o1+P
XDzG/8XactwKym22pszOnd/WNscvXliWz9oODE8Dxqt1WtxkE3KZpz2NdnGiten6E8kQ5k5KcSEi
mS2my2h1u1Ii65AJe6dxrU5lgs9i1AzeOSTKpVdRJVG76Zl6oI2gWczM6mqqbzVh9jGd0MC78jEl
jOXYw5yZFbf540YDbfH8GK/Ab7nRyvxlfg0TH6cpZp4RCZI61jzbW8m0T+evanyUfurJQoI2PzS/
ZP7IshCMWDUwLP1m/qheBwBgta5cvGh8+p8rVVJJmtdpXsFlhQkPyGXdNcx0Nb8m5ON8ppVeb6zJ
n0YcRueBiFIlVLC9Sk7J7br3VszT+Op4U/uxG1oy5DlOtanhVsw7At7K0xoyL7/gLfNLfR4jSWss
uXI0Vy2mytEiAURlVFatO79bw+4mp943oy4ZCfAZIRlcZUAon0TINO9F+Mjwm4ICcpHUPs8fp0TH
tqt3mtpt5lfEYX9X8mrGrDENPTYHJj2FxEbkdszzrnp91PJNzTvijA/gO5b14stLAej6x586fx9z
ace0xZYwzBLq4PwUBcTl32Gny99rAqcVlI7LH8DnaIh10I5u559n/tvnL5//Bk2K3DKLN/Pt+Sf0
5ts8B5bRsfN1FD/IrBq+4s8asAGlCmpHSZh3KL68hfJCUYRDg8unwe0uv0XKAyOONXnFK7k5gLly
DLDY8935xbUYHCozu1FeRFdOicxPi7pNC8OpbbPj/Lg3VZhtYfxN30K+Y/7cOu42YZyuUBwuH6Fw
20YDkxGsPq+VoQh0HR9vtZRmRcAdPBmGx7RrPW7Pz5Xzx7qFxl/Gp8VaiIdeNPcyve2Ut89rML8N
l4FhfxWYlWLD23XluOnIrwHpmj+nkXBsAwyWYaJLQNlTnBQiCmTqc8/dkK6qNv40SN4D0vXGoZP4
La5TNxHEyY3qzUsTkAEGKYAwozJLh2RjHuvRPJcVhAsflWQUUxtUzi1A5XWGQoiY+i0YwhmrZz3E
2ZNSoxSTQq9kRkZhYJT7l0zz12mQMYXxOWAkEdyoc7ugy9nPWlftmzuw4qtZi9XmE7+geuUk9t+5
9D3kKf/9fqVbrl4/L4Pn8AX5YP7e/NNX/T90DeVqYkAU/j9jjK/VG1zTX1s+P97yp+lTGH9ohmHL
qsF17nfTp6L9oRu6zvBNGAZcy1+i4ow/FIPnIA0rgIZV+yfVmBQ5gt00GkGW8QFG/leum8I2tN+v
RbKuqawCYXUyWXEM5v525Yzrdor71g6RzH5b8OrZHIFiJAyg637cwZTHctx+BnfgHSabgCqtih+t
IXz1GWKtrHCGk89mzJ8LNKEZeeLqaTB0sU4GdW4p58zaWVRqfGzKnLRuE/3vj9zHpjA3YpDOyRwA
vixyk47FlEYK9d3Ktbuq3BtC5C7N+t6JEsOggDJZXOUDTphxB9ytTuNdq3ZHD0NzlEjerWTwtWlU
+zM0HTyaOtkGnnkz7HXl9+NtaXBS9N1zmryIwbJOSp2e9Tau9lmnfg8ZthbQVY8+xWenhOu8+cCY
L5zzvxHPDWX4XPQduKTcuKpdVmx1QszjDiENXk0M3HX96g3eixwAyhso+LmQ6JiizbNGzRoE84vQ
AN/UbjLR60dYr/rR7gaV2K3nhXVbzmQneFLIRvlrpOgjB2GJLOA88CMWYbmF5ephiJt4domTc+Ib
0q6hAN/NbCm6Qs16asfCyToSqGdAzvLX2IZh7EaKqs0Cqlr+OJlvmyeXidstRKs8eehBXEUz6wo8
QLsec0vhQhGbB6sNdHRzyjUEkgXVADMH1Cwx87PkmaSVLlCtbuZric6AtEXPBHQhTuHG2JMxUm8z
MMa4ThsixfXWgNbVm9XRmwleZox2kDLnRkl9cyubiIdU+1fY/N+2xM+tk8/8MKlq31WAYnIxejOM
jqBvayjcqsnaw7IYBq1yATO8ySYkHKftybcyCGlvZ6iZQVfhsNz6uRjmTCmUT95Wo5Si8vWHZbH8
QX+7u+QtVLCaV5UibCeQ5kC7Baf/cXMalFufxGDDhfJ1cRt/+IxnetvPu2KoCtCPlbazUrTnS4zF
DGRcbv1cLDvDcncaSVNDqdY5yxG5HIzmEvkTzP7o5cFl7+gj/UlNQ64ls7tp+el+Ln4+ps5Muzj6
CLDFfTPz/uaoRoooGfljM0drdg4nMyGPUR99wDmkK/5rMcyIwCXf9SPqFV1YyLAW+p7SUZVAOw42
6wPF//M+AmxjbO60uu4n15oJToHWDpNbJc/IH1oKM7m2Bkk8YFrAoY4/fjro82K5uywUO8I3MI/8
Uv1rJKARCm9LFBptH7oia2uYYZCKBeaBjhRO6ariZpmN2TajLlj13hcrH7imKvLaDFvpYKnqw2hN
KbrshdQ3rxRh2mDPDvJ8sC1rKeYz4bJQ/7q13LXrHKcSCXwLkxM1FyRBItu2aRSeuUCskzITe0LN
8iNWBnR9suS7BAFCmNFYyBJFVbvsw82kDU9hShxJKBGBrE1MvL1YrHwNjqansugCm4hBDviNF+hP
Rd0Amja1BytS082yiuW8tQM4Oc5gKOl6mHF0yxMdRdmSwpRd7se+NMRF9NHDODYTR7Rcr+PprrZB
tKNhL1yGuxdKLN+bioaMStHYocIW+mgo5yvdSlG819AWyX5iPkBfiia8V90nFvw3xsCfZcKWbYiA
ZMHYzylwzvXUp3f2prWr5BCm8qlPw2STlbyiRCLjT/lELw7xaz0m58Iys601DF+HHrj3EH/1tdze
q0OkruvUmvBrTutEmXeFYbiqVZytSLr+6o3Cc3Mx+5Ta9hIqub/JI4QJStYadK7DmrEa7eHGL0Bn
jYY/8+SucZCdkmJKOUV04WmeSNCASPFfnttcX8lUcI+hLq0HBpr7sVHOohzuLYTJq173KJClaKJ7
WtXu2HJ9061hV+r9cYp6irgWzXiEdtRe4/HzUGHzGSOEtlaQvcaqhhrAal8k2dcOUyFwFFno+MG2
TkxVSPiWAvgh3WM4lfEWsM5Viqxm7489A+ghE7TJR4K4pOCKm149mrWeArGyGieib5CQrpKlzJB0
D023XkROpGjNYRzzI0JG2gnEjlCIr8tt3TIAV2sau3rYKmu/v+Z+pLi6VjazgBlfK+N9a0A20ekU
KFq1hYITWYJzOFi9SlPVjQoSd2Wl8RuSDXnr2+NDm4xXUrv6h0SjMzip0qbJVZPg+UbdyHi0RtQC
a5Jy250SedT4Cz4UXssN6WbmsOGHo5LFEj3kgDf7r8GYGLCrpGRdekW7zbz0cSiagS5jJDYi177l
UQGJYpJgTYLaDYzGv41JcVQbS95MFW4IqZIuNApkYO5WvWrTDomoHg/3fVTVG11rx7VP99RkqH62
Cr1Yp5D3uIrI5ffEQBwwCdYrVNtkQx64srIs9UuPhrg95raMvDJT9nnQrWU5fI39oHV6QnkoBUrn
lq6XGMtx1XE93zUDB1CXBV/rlHIsSZ7mGoyP2EsZ0c8qeYNKbEhnVubV1EZa14qQXKGuam16FZl6
M1PvLivMc5zwmxpy/q2x66/E8TneYJ/7nNOUyXEb097GOetf+tlgpCTmDh6JWAUxR2cQULfVvfZU
pwIWl+lJmxGnoqL7EvCa4jEeo32rS4cWnO3G0KQWKj2Be1GExIJcGvpLwefcsF8SJeJyIhOCZ8m6
dKGbDbY92pojso9EpFCre5lMCICJYNfamz0pktvZ+swG6F/8TINfkXjRbkr0eNXsA0N86cHQrwtJ
+zoYXGhQ+TjG8NiEybQeJA0lkqnfZdVDNQanwvYH1/SbeF/FxrhmXDrncnesbuTtwKFBaNNjvIrE
X0jKcFNi+54VvYUh87Ja6stzpMKjG/09SKi3aFSfpsKnSQsfUpU9y9XkDrCWWqzDQLvQ1Wo2naEw
P0xbifaEjBaZrA7HSsKjrJbvBW5WVAK02fIEYXaEkgGnazDrS0v6S+b3AZVqJNmQkeTyHHpT5ILn
AOOH8aBphwui0XDVZvGdYsafKplue901Dxra9zq4JjRWjgEl/8pMTQyx+bDv4w5fiqgndpVQX1UW
8iVO/T4KxxIgYIEeqhvqL31MD6K4hjnmBYP2ArWXkfZWnWzVuJXOlq4+6/o3dQy9IzrlDItez6WI
o74p8aWncXzrTYYysubj4GDkDUCqawHxmZP0PGX1Jmizp8APGYlPWrgm+4JX2V8CC4ZTG9bMHzSi
I4K+3SF5OUpDTMQFkGW6deVrNtnNnh8CT1l0LQhstAlGuU0WjQ08EGakgwNDMTUVXI6kkM5HXA5O
nw/jWiWsgojG0FHUgnRFrthHshRcTk/thWvpbLS7VRYqWOGF0hq+Ij8sfJbewKGPmzzfmWHENEfu
3Bgb+ZI6GvT/RQrpz7jOvo5W9SgxJPsrf5Sx6Y9ozuUxLokZ2vbs86AVDL/TLHJZ6I6M6gFjKIOo
ZbEwlP92N29JSvQHYoEZ7xEaKtblNN6rIFMQ6gPtXrjVZmtiOi0xFi3AZOTWSEUg32Lqa6ttoPmP
Q5Y8qjjtNpJdj24ZgzguRVFt2iR48ed813BeLEGuyyIaBkbAFsOgXcZWSkuI5aamU/yrQ2JhA+UH
rxcibAPOr4u3YRCeKq0gwXXsnmNfGoFXpvuw77rt8nAl0LGYSrdLiYFW83LEtzONB2C44yGUdZS2
YEPYvbCVgyR6HaHguh9xqmRT6ftO/jtWeEENK3MYHNO680IkXxbFPB5OkR+vKGBTnCsREC3Q40bT
Rwqk8318ceMmTs3rAjz+wDksNxemw8/wXjEHEHsbbR7Z93FDnNrCCebcFcgrmYEhqRvJANx9rIk4
CTVxr6v5Z4+AlB1XEcFRJiMD68rzpKXag4ZpNlKtG2Hk7Ny5kK40tV/bgI43LhLzONZtTqMYVYjX
RLNXi4UXNG9TYmCu1c3xIPWUeEXF/GgKWps0EERRxHDI38KM4ZMwXkLcqK42doijQlPHLMkuEoR5
uR371LiKbtx5EIPcLDCe21zTT3RgD0mAuC2zC6amqYqAH8oY47a+3tSV8gxR3zHRt386cWlAEFDm
K+iVX1Ai+w+GJZmUxEJ9zWycWqSe6Y+dZ8QHQwkdoXXvyPnzcyMaBRlc4bsLG1lWFY2kvI5D2hTV
NWj96tob6LsGOW+3VaQf2fMszqucMo2QyE8nzSfqrobuU7gMhrNij3dDUp+hDtGVnuxdnujRTRNv
al3FF63cR9mkOshuDDpfUeX0XOIpBRrpJq1NCq32WDplEY7XCHbxRqCy62I8MnWOMSal8U5eb3nu
+pT5PzsMsiu8+UWplFgHB1eWp/Qo+Wm1H/B5e+hoLvYY1pc2H+pNgeYRcTSWQ3Sh1kbuqzd9pGhg
A8Y2V005NecGRSH8Ne1Wh1YOcoTKfCQxk0lrVl0HjQ7STuzIkDoYjO9XRS1PR2ZM+7qz5IfRxOCs
J4qyN/KanMgp2URKnO+kHjRMF2huXgbhegw7jnKBjdU2n9AX34J2EHvcE45EiOldNATBxgKsWtn+
NymjTtmMZXfJNNjPZiaddVklcq3VXsNmStBwydRSmWPdqfLA9VDHq8WoZcvwAdtGlhwzvWM8Z4Eg
bHJ3NGFm9SocBxFzpoqgia9aVZTXdOUTAHOlGXbSUfVeIkU6ym087ugCvODCNVzM5BEZi1F0USwU
OBls6TuUeNmu4yLds2DWPJ7MgfY3Iwq3o0m6mioh9lXyNFoR05Oc7ZroQ7QOWto0be+RKFNH9brh
L3JAKJvsXEW3DQLIjsDNwiuiVCfjNLOtp1FdEYo+96lt1CJMWBWKDru2jL7kBhPZKW5O4HWl2LvT
fPlTSZVmx8dmbum3JVd5dIlSZW6zHB0S280V8RBflbBGBOl5J7RFqjum2sEU9V0MCflEvE1/Wm4x
RaFDIJEYYBhVtk2YUTuwoArmPf4q6Ucb3ON0lgI/ASzzqYsQ7AMWiI6dTQ1IyqnsEhYtDvnYzXiG
9mxHZYBnl3j6aHS9qO9cubQbRzHsg5aWxn0ct8EnzEbOlzLWt6QLvyTAXrfxPMeR/Oja2teh6eWz
LLrHYPDkT3L2FbZidCNOdENfQb50Ru65nF3BGVffhTwRcmFUZEvZMpIkJZ32Pf5gzNktY7JeJNc6
8dOrVQTxJam/g2hMVkOjVvugMf0HuuYHKSmtfVnxEUmUv/bilMCvpheF6ZEMRNKf/Sq/yJq+jTr6
uUFVNse8QY5G2fuE/nta2W2lYQrT2aqJV7jUOtqdnkuvbWGOm1YzyTbIjM9xlXc7XYvuW3TSCMb1
fN9qgMXmc2w91Z8gNciI0vT+IqKU6f0Yb4c5u7LJKhxG6XjQ5IQdoQ2mNdEINy3s/XOrKxs1r1MS
h6B9YlupPVEdMmu4oz8qaMGxBzYevssC0J0OBdLF1Irm3IyJck+GYoNf4JETTYIHTtkzBYZoWyXn
/03emSy5jWTb9ocuyuCAAw5M2TPYRa9mAgs1gb7v8fV3gZn1UgrJFJbTdwfFipBMSRIE3Y+fs/fa
o+8Oq8bGlekljdruJzcr15EikSLvjRvDCdpN4mA9THWHmQxrJHfMx1hy2K265hTWhriEMWOiKO7M
FV1jEuIhXm00O4ZcEZDOVhiAN6e+vZ+7qQP5cZH62tj4t2oMPpWod6GNjrfPw/kezrd+9kX2us7X
odv5OYkUg/hCidEzrxrzGWC/SKMg208gr1dZW5eb2VM+aOGwzcp85ybqe0TZ/iSp7tuSU2SgafZJ
WODk4E6M2fgSqcRaejZfJbsbh6Wsy5BtxfCeYix91j4KbTxicW7dUV53yx415DrsycrQdPiDIDhf
6ynyF5ndNJS6wSybt1BhamgBvJwCm3i8x5KR0jiN6GyDHuz9YDCyTG25HsIQcq5BAQvdtFgh7SLk
qa/MDQC787UUIzttWmR4HRYI7J6bxLFXQZWDt7DMp5J1WjZttrLyFhJH4feLsoU6w1Z27PzQRz04
HPBM04yhWEcwXe4tD3qtPVmnybBgoHraCgdfuvVb5NXVCPxi7O5VYzwnttEcTE0e3KglFgG/DqkT
1YJwjmLvWJH3iPgLmVn/IvspOPRJyfo0ounW4zC9dFOxEr4L9RqtJMIMh5ozqFa6gNyo3EOm59VJ
1EBxc0Xh63Uby+nGB99U27gGr0AriuGoq7p1XqMMDSBWnBOL2hsff7xxOb6Wob6ocF0s2yJ9xZbv
o5By+xerKu5DODtrC+PRAiN5gwfXQ3oYm7Q1tQh1ZYT3iVjFNSHfxzacvDVMnWA/Uf4QGeByajUe
OEm9dpM+YFZG7MuJsV7mufHqNgZtE8Pc94j29VELV36cSvYM0njMhkZHa1gm075wOLSttnHhJy/Q
IUAD1/XhAlv1YsuXJoraD7KN2NmmpFqg5P9KKEGApdptzhqe/Z2bWaiDamjruuzuygo6hWbhOY6E
RMEaVxpj1YomZy3uMzY6v0zdo98FH8bEpUYsrXDRazwoLy/RQ83KAqmRKoJb7cThiP1wSPJ1YJAO
n7eJdvQtnfRIt652qQBsITDwZvMNa1bGKpYDSS7FcJJurW3jrPiol04FNwn/suLVD5oCK2Snxqqj
bYYhzntJ/aJ4wiODzsdhkbXc4V4r++1UaP5D5GW7vra4xzLmHyISHEBrJ99a0INCF0dKn/ZyhVa/
W6e6by0bNpp14FUDIwsmvnHfEdnsZt0hqOJ03uY1JuqmcQrnZ6ln6kcmJjbSnGIen+MiTqOO7rol
Hk20NRDOawwCDGs4PpTtTRjd55Bw1xlPunS62tgFIRVqXIIf989DUmF7QdO1aMok2Tdxcie0sN+4
PR+AglWB71HjCNSS2si0rVw6o9buCQFYBn6QzDk7aJ9djWmuUR/MPmtg+gCP7IIhYhSkxL6x86+G
RVEkOqfZeprlnW2XlkRSCn9HVbQxe58rMtWgJyYUGRLswN7KHc5ryN5X9CC7leo1c4W4NdteL7TA
jGoKMZ61khG46ekHhU5OhAfVsRNN2CtkRK5GY+M9CFV1J1B990XBcovYfLQ/a9Itl5mTP+pJNO0s
39RI+sErPBrNCXPFpy6ZBKssOmhvkHQU03YyNtTKNEjr+KMsh2lrpZN59PBFbMsx/dKkMTP30VU7
t9MT+pEZkxMzO4Y2xQV50hXI9Co65D2hnlqh0fpmYrmPVaHvLbR6bh5d2JP9g9N4yclOJXSUOD83
qI5N3tm2wLKclpZ/79HbPGU6V6r/GM7CPwdA18L2zHItnca+IYKRQ1qu3VtRpA7XBweLEP85bOK6
KdOLVRTxRvbgNtBfZogBnWob9kqdjNDOTrxth9ymi4xsYE+tu/fm3xoVfRq4Hw4c6jsa+KwFCF4+
pErLzmWr5+fINO4Lf6gOUdh0y5Ez61rFwxoyXE+iAA8DhKcka+/djpNqNkTVpZTPmLnbg7TycsXh
AXyAauA9lESQxElUHgD6R/vcjftVlohbI9CGB30KuNfHiTn/MJlbIQVRMXxwS6Js1F5rI2cZ6nJT
WAwsu6ki2NihdnVZuxCAe9FNnE5gsPn+5vnwRXZEchh8qOfML7GrjOHJ9VtnKQMBgixqv/ZYee8i
bkOXLfmh8wpE8fpZ83Nx5sy7n+AaHEvoKhJi9SFL9jK36guSo2RTFUrHbtBeaBASkjbr7xtfxggr
KRstGrfJ6LYnQA+lZrIZzHrrBARLFlvVvkhZhNNEa04usp2IjtOt03ATmV0VU2Ye2yorT4rWYWj1
xiopzMfeMg5FVTpbcNTh3p/RX0aJWQGYVnyJx+4yKb8jdSTa1rHbwzEAppWmqK0RKCJvRvQTQdGr
xYisA3TwYmTxBIrDiKcxwMGIPCMjy8471g+X73Vnv4ZR9R16Y7l1M+dLMKqbvu7Sc95AEAHoA5nL
myFg1XSuTOwvk2v2y4DmNCz6RNuOw9BsZcJWH3FsArprzg23stiEWrF1SiVWgeG3z6lVHQmBM/em
Yt48jQoyRSpCstz74GAlzb3utDB0cqJ18MhGh8JpHwvPdY40cB99wV4CkIdZbyjctd1i/8GmXpfF
HiW2uefMzc3RcnobISSmFr1dMQEqaQ2I8k3p3DUD7akentxC0zS5gstF1dPSUSpF/d30h5k2r9a+
buW7MMrWMEPQ0bT1h8zOP+mI2pfgdl7alsp2DnS5vo/WKa2tOakPPZqSFd3PZNcTyREg5FoD/NIY
u10m79kepL/ptHJiCQQXE7hMbhWDp5u8kY9FfEAGOHyUFvtOX0mQvVb714zvOu27Dv/+mfv982e+
1z4GZZZt6ObS7E3nXlIxT2Nb/PQtpJibPMDK5iCSZviUrTS3TVgJZkR9B2gZM046E07QIFx/j6C2
MbTy9zQPdeCIPU1Wm9g60QeU71ION1HjgveTUGIc3b/zW9dfNAFpQVcC9BUwTQ3V70QVrPQ2RJqg
py+p6aDY1rWdW10inO14KmlR9dqcPZS4agFZjJw+Ek1ufBiJq9L0xCKKGhTg80OQRGevacKtRqvm
ph5JJJIDN3fKFOvgYZ1dUNLc8WVBqWSXz9ZEfk8rQ9I7OMvkhyghzoKhP+oq16GNYYuiOIx8Q1QQ
j/vEBGjkmxMsD4O8Q6Xp1Y07sfMakzthnHefRARiyIdUuMDOQ/DoFckdkNPIEcTDAcs7uT648z9N
5ibfP3+mmQZI4DF/ejOH9kyqJGJ2V9aA6+H6zq8/5UU2/PDr9S9UMUYE1DFJ4nhIFVyRdXT9yfl/
P11/DeZrlRvG49SU56AEowwFkYx3RPjrEXvSTT8/uETco7LSrFU32xyuDxa7137CAniNhp9QnQLq
V0w+i4TJ5/Xh+utkUIxGUQ6XKB0wHcfjofYnnTqAizG/tmnuadLPn2UY8VWkELM601VnaMy0goI3
MivOfU4AFFL/iLFSWwdz01TTeYiv/VJqkJoQQ+u5daNgUzFZvkmxldxcf4rnn4DxWZu6gcc0/yWD
xAGE4HMzvx3oin8/NATaY1ZNMK/N0/KrUsa34bzlY0b3rXAXk11+IZtt4NADYy2ZXQH/PHRmfmwN
UW272UtgWh0M2WtHmOGgWLtwAnZaZ9NGpKmJEepWOrHY/H+tjWYQ90dZ1+o70pqX6vuPwq6//s1/
9dCEy0vkWSi36Cb9Rez/rx7awubPiZMA8VkMPUuV/8vyd/+DXN+AhWVKugvmDAD4Rw4tpRC4FVCJ
OSYOzH8j60IO9rOqS7q6RQsWzjj+ijlQ4K2qK+oCYtPdcscx2l7h8riZRFduHG6q6zcrTC3w9RKf
oMlWjOJkvkH6sMx2jOJo+ZWqgd1W0n0U7PqRVi/GCOErbCHy3WJVUtS1yWJDC6hBe4XIgPHlWuf2
xoBKAGOfc5it0woKfnBkcdc2mv/ZsSFsNVZjs3ra7SF0EFaaGiWCKIMX3bWdba0wc1gjUwQgXqEt
rUMMOyigI2lNjr+Gm/Idx+20lfVssOItLuPOpTVYf5SDdc7nJprActcmn2nP0a2V7XYYZgzqCNkJ
qtbzaNJKjAPv7CDWYeSWxbQZdbWGcVQsJ48YqMzaetiUH/IoOeg+RlGttZpl5wXTwR7BH01yW6iw
PFXC8tYjnUUnHdii9GmndIJOZB3fIhj9bHuJeHBCqo3YObKqVPAcR7HUGYHnkA00jJ3sRGTOmQBa
kMcq0OgwlBaTr3+adAaJZPUs6Rg89L1BPqKM4wfPV58gitIvMityr/qmDtYVXfCJ3uKSbtFZIHsA
0eguhxFbq5ES5l7V4ec2XwMhJYooJv0uT8VAvmMDTbeHA9sUmzRNdQC1G+6h17jHxGcWLDMVJMqr
1dIWfPYb3WieU4Oe5DRgJLGAF0IDA/Pgf7M0qhMG7zQhA+Ou6ow7K26pdsnvW/VtQFMATNXmEsTG
mR2gX+l+/EpTbJWom6nTadKIHDlFCIFS2o8ejFagd3a5rKvxgOlo2tDf/CZyWk5WOapVjHCeGQcN
OJ7INqGShIoee47fpjWMuwzN9Giqo9e1J+GBkQiG7KHDQbwMPWi9Ff2ioUfzQF57t8Ayt0fxdmc4
cPjG9IieuirS26LEMQkRG0AW5Jso4kOJR/8z5vz9HHNVaCQpYGc3zbt4jD+XFoYXlefguNK1crLk
OcYzj+89bQZoBhBJPTARK84ou1bHVB3Cfiy8C13ky2B6a0/hBIw93nk3N8OsBnl7i7A+FWKTdgZC
oBKoArQr1NkEAflasU4HAxUyZvgOtRAtIlQrRTfs8r6XG7tUjFYrl7CJfmCCFqNeoPQVxEttmWgW
kG0hfxX6uA/naQ5quEXWNAgj9PQ1cnD4B4caYvI6d8XFk9pN43vaoq0Unirnoa3q/mJX6ZF53lZN
xYOtjc295iUbtwM8Sw31bCIYHPrwVZDoTm2/T3prB1nDWThWU8LOcHfR+DCOJqewAaesjPEpBSeV
wHIllnGZoynZNkmBmsgt8mWdRjjKYgpcE4FGlOqAD8CwrWyaVXXMUhNXXbgvvlQJxCvrbCYBxkYT
OiGLzqaY1zYtnKi3PT/C9fFh7Bnv+np3z6CMObAzJ1Oy3bcj3bLmpmaeJhQHfc9Ghyi1HralXd6V
tG2P5jRPl7G+Iagf/XVgZiSYEm2/TXM/WwhGRlOX3DulK3fYgenIjfXGi1Gqqhb1lAz0i9tN7gZQ
ZF/ChfbC4CEPyglWQPYA6Yko6yZ9TSIPof9EvvgYiK8qvNFSXKP9g1dHu27EoY5CnZmb74pbVYqE
QKz+3I13hkka58xLRV5gLwvoc46nf4WLyFHdsJ4nI3tA4QAJzpCQqclUO9gyU4doQEsJUmvdOam/
8YuhXTDWbA+FMSvceAFm2VQHhD8VdsGIQCZt+tbF9B8Zo5rj8Ez73aE4BePbWc7W9JtmN7bhnRrq
YeuKvFvlnsO+oSr7YCAj2Retv8IeV80Lv0GC3wG8KwirBJdJquvNbsrDgwwTsYy9aAbNlPHRSpKl
ICR4nzjdNo97a9s6wBM7h3UUJvg08zqqZeYZxJOb9auhMPpcNbv1CMo0TGr0951xq13be12IKV/L
kBJQ9B5gI5KaQq3NeUdFu6yfzg00mB0w3JM5jPqBHF5rxaWg6YT/L+AIe1SZ+cFtp2iLU9+lJAeD
aLr2KY90axFlI42zSjK1bMAWXl8FqY4YFeeHcnpFwKD+EhRjohx23Gj4AniV5InTL245LiArSifM
nN1YWng9rz+Wob13mme40xO6VPMxZ5S60tpgN+KM21TSuBvMFOkl4qGriXROpL7+lM1GUoJHIQpE
lr6idfWaWkgCmZiVCyP62CX8qWcn26QkfLwyJDZ0RpQocGB9udPpWlr6ZpbtBaM5fK7DttemUzkw
WPv3deP/RWOBEHxWfzIWbJK8Cr/9ZMj7+9/8XYE6+n+oIB2cwRbWgbnK/Lv+dNR/sOhhHkAnJ7DY
zZin/xaggjApzLOObbCdk4gMZurvAnQ2Ixj498iTspXNeND6NwWo8cZVIPHIYCyQwsK8YJu6eGNO
9ftBn5wiZzAXJ82qTKsQlWIeHeqivDSsPWStB8E2JPzmyNaMNcdAZ5CX8SoqbmXBgMNApqk1MZVQ
AR9QWVV2nHfHEiT6wm2zet+Q4VZbtFcrPaMFFHTvGVy5Fj9aCq2ZgzVDugymalxg441Jryz9iWWb
LpHOR8W2DCxHSw3AHxS+mWEQM1oai9ZV38g6SP6lufavJyeQS9cVyRj4e392CNJb79ANW822Khne
d/mWKGbGfegeKfJ6oPr+pbDRNsdltiTRvv3L6vqT0/VHi+Jbc/H1+fnYXNNW3GO/ZIFNCGsLjHkN
gbL1LWmMMU0V0S/rjGa+AmlfxfsypJrDqAeNFHHYD/f6byyS4s3989fz8+4lt7eBL+XN+x+6Bl2Z
xcW3rCZYAje59ytqQ3O0BPKzAGywSZouaOWvFX71ZQ8Nmgpy68AQYDNYmEWlvXNJfv+KWNznL5dA
lPjzJ9IApvDMomm2Ws4SL1BVrDPsocd33jhfzjd3nWXwdQGkLW3D5Bz589PUvmPWXelxcJkERy10
wmvCgKLnwuuXMfrVG93PvPNUz3PQTuzaXutvVcXIJlGlcSxMGaBPsm1a4NL5d65rPhPLwMaLT0gY
3JJyvkJfX+7DzJ/t6f9jlZ1hBqJpt3X5TXlgTdAYf5UmrdrRewylri9tLyreuRN+veyWYRguzAAC
8sQvB1kvAE3imAiF2Gctdns3WRY6mo0/X/bfXXUDJ67roG9HdjP//Q9vTXdqIxJIJdiGgYpBFS0W
VQ5UJUHL8s59NN+5P3jXr1fxx6d68wHbUvdL30rarTPCfWqTbuW30bcCCDF8WGhrI1bDMBhPf36D
5puGwPVpHYUHDd+Yyw38ZkEegxi6R88X2lB6ixmlyXZuqh+aUKUbig0JP+FCrk57Kor+sVEyWiMS
2rE0uMhgVLyiZIDKG2lbrbeNXZwoMqVbosdt1l2n7frFOMTH0uJExoiuW88JJhWdyq3mGSdvBM6W
Vf5rDf9tN8bIMfNx6ccW/e7RCI8OrcvmTrTaZ8k4dffOO58v6JsLzuR2NtkRvGj8cts6tW8bCEga
EJgYo8QQ3jE8NheBz7vSgu6umY2jfaetVec+grZNQHOjpco6BVre6sBwPCQ1hyQdjRUQOPT1Tt6v
zBGlkR/i80SVifql0xd1xVE+sRhnqmlXUDeWJb2NyTCPliGj01B/DVMqUN/p9Z33EaAd7NqoPWpG
9OHPb1mIX/cuy9TZu+bFyuJ/b76qkZvY8cR4YgsRJ1237QQZI/o+EBeNbfppivIYCglwcfRhA8NP
LodmvY5ufdabcFOAeD/6+bcs5v91/RMjOXDshfgEOFkQlpOD87LQgbcWzYLGhoCdqEe39Xau/iXS
nOApHRqINYp9Uitb7NGsZk2Xjkvp6QAam/SQujXqCo2/k1F6N3TOHbjwp6Y9iphef4auyzEZBTY6
ZxSI9HNiKeM1M1DGIuwZurfdnV/0T2D44gHkUE5g7iqXDzACnsj8eEBTaO1cIlmXjLrIknU4WlIm
x1mAL0FTm0kV5io3EN3TeX8GlecI2OENaCbHfzKj8LZV3YUeCxFAnO6dsf86Fkax1IpsXAvm/1y7
RaIwjzi3ioidlKlz0T5KNK1LtIMXvw8Pcc1UZCieypAJE1zbGdSUICkq6UlP5CONVsXQsNPuRY5L
JHe/BpX1NVfVrSUf0fqhsCmtz+g7HwnU/ahS5jqaO+xT2pGwCk0bHQP/kaprn2zf6dDdcXDOU8hY
rFdoD6rmQuTNO3fVrwuXY9Hr5LgmKe+UerOCDACOW4Ldmm1LFkGRDlung/MuwuHRG2i2AU5begm5
IX++l3/7rBa7LgNoNW8EP6/MbsXd4SLH22r6c232d22evLYAOYdJe6pk/CF27Y9/fsbf1D4EobIT
CFe4+GXfOmJr3+0yLWmpvSSi1QzpwzhED5XW1OvqxVIzf1w/6A3j88Ka3mFD/PrFRXVszOW5i4rB
vLp1f9iIfNJS0PDlvF2VfySpHlWfoe1R4WgwuZFCNjulfdN6cEDvvGlaz29WSZ5Y2g51rmmaXOqf
r3OqexpHU66zbNUZ/Hm3NlNibBJ/HPawfV5SzgxLRLy43oPpXLN4Lugovdjdc2ThY3/n1fy66/Nq
HBrYNMsFZNw3rwY+5iRssgBo31IF6fOy4Rfx2vVr9EEOFtakr8W5husE8CW/QJ4gY4Xc+zToH3Pb
yHDg6qs/vybjdx8N9TCNDWGh6pBvWuplmQOD7CC9G6bhLBOSvAtbik0Xds+FP74SIE04V4lthsO5
z76XfEjN/H5Unn6sE/EpHoS/2MHNuiHRAf1AKyT0OpqRfK6rRvcfRWScEJwD1oxEtx2w7zReeipn
AK30hjWmAe+dy/w28ZeiwLEQX80nQjzm1tua1peMlb3ArLfovNxtRhJ6exbKS9dZ17IpA1lckmRe
LjskG9iuh3g31UhtsefwxSe2YVXr9osxUbrYNOGXMe7eomhWtlu74NFN9DJJstEtGIqx75FJIZ1H
HaL7nPqAWBT69KJyjy7YN/SbvGFf7n2TbXVIkh1+gkUeBuk71ZdkzPPLfc7JGPQK+CSWs/nvf/iC
oddEIuf0NVE/9bIJgl3A/JCc8HE3leLYNSV5boHcB72WoAfIQFkEr4S5rzAtBeuuldqO8hwOgzfY
Kw6AtF5Msm4mNDvLPso/pkNJRtV8mG3gazbJF83pn6ogcW6STIBo6Of6xzZXacEk2LjGIhlE1ttd
jDGC5JbCq1GUh+PLVKfAFGPJCMWrzZWh1w99bn/78z19rfp+ro24AX64Gm++Z32T9NLPR9yPrYhp
MY/V0phEtchV2hMt76Rr1oVi2eP3tcUcAGXUxlIpVP9Rc/nza7F+t9JTgLNJswoJ9Xbpc8ZO9ugg
6q2bqm7bS2c8SCP+0HooJ0qk4KHVKSLXWm9R+T4LQiIu6ZDHF+UWe1cmZGaJ6ujlzHCswm04qo4H
5c6w1kmbFulc40QZMlUZfyEwhmi9Mn9pRNvtXZ/2F8EmDtkVEimWeKyQHKxwwSXLoMtp8AKOXKdO
+JpkpHt5yrg0dJw3Vmp/TNHvIoQETmhO3rCFakz9ru8DgyXKMZ10ZemOuxncFvSN/sGU3otQ+ZPd
RuzthbtWTfmhRRtkIuM/hiXYkcr/5ghSdt65tr/e9LYOClpSA2Pqe4sKY+IIMQ7N4daR8YvvNTls
a5SKxBia7xykfrNI2pwTGY1KxX9Vnz/kH75edRLb4HkBJxZ+9hoV5TJVxY6l89bpA/BDpHhlKYBh
mcnHP7/F35S89MIMxzVcCZwF+tzPzwwjAf23Z7E8Zxb+ZGTXrTMgbmvqr4YJA2FyvJUyyGqxCXha
WD7qtXTkJO9R1y/jJF8VyvkmrTZEOznYqMdI4cjDjUc63DvL7m9udFuXhg1tneKCg+3Pr7TxCRIB
fgr4IEDt15eHvI5e0OvdDpqFiyd8xbXyXjPrWrS8+abT8TNcRxi05hgy//ykbqfVSJ/5domuPcMc
ZcSBrlKFq8lWR9RazdKw6wIfibmjy3BveM7eqCE/k8jq4d4iTcKsZqMoAv3Ko9CcwvExFAABtfdK
oF/Pa3yQFlun4nORvwBJwrbprKBjTeqdvFnpBXL2JFbBwkbpvLSC6PXPN85v71iOSAj0abfR6fv5
wtiEq/ppO9QMyE5Y+09S8qxGZp9ZnM1Fwv27dCcixrT3bthfT+SODbUQHdL8gUhH/vzEUS3Q8Mmi
3qZT86Ef5Z3AjbOEoBgvg6G6cFxh/MH5Mx6QXdt+AznTqldBp3EO9/wUY3VtExPVbXR87NPEYPTP
F0b82hThBSoOjzpfZryfb26ZfmyhItYx3yhNvrCqMDKVDQqhoj5xbvwehFTHnXQ2NlJ1R40PBaQi
T04wFCtAZqxi5FpxCf/8quTvPi8qZD4pTreOfHsjN37nGWamw9Vv/WijpwyIGPHsEywBKwbf6lyT
KLeMwEpt/E73GTgX+8KgiYgukzDGdJsZVvhgDsN3Mkf6h1b4d4FX12c/O7iaOR1KJzhPrDTH0i3b
le1Z2Tak0Dxn7AtuJE6YQbB8uzByp4JtIuso4UJ9tIGDut2HujxlBSeEcKDDs6/xrSSD9XFqk3yv
mZF6Nkr/21SGa/y6wbbPcLclgm3NrCYyqIoV4VL+v1+RyYiwbRZjRS0t3tzfgeZg4srsctuh8DYJ
lVy3curWfdYGy7y1HsOgvbO16jXq321i/6bWIu6CcZiuhO6gLfn5Dg8jQbu/UiWwHuzmkd7KXah5
HqxKM146uS32fVXddF3a3yQe/U3TLDGJYFD78y3zmzuGs5SFFmeeRvyyMxQQ0pvCkeUWY8YFtWK3
KGNdR7uc5dC4xMvgZOJMJM8xkkb9zu36u8MkT043l0OMopf/5ltuTEyf8ceXZCURIdX6wdZw8i9R
4fvH1C+Ndai5cxrktI86f1MEZfDOt/g3q4yr0/KT0DKFtNw3Hz+VUta4gVVuk3YisRZSBpZUp64X
CCeNVaW/+445Cv3mLElNqbsuMm+EVm/Pkk4s89afBM/Zpe6X3LiC6hv7dqBpswkbSCBZl8DuKN1H
zXJ0bkPvm6kCPA6DV259oi5vI+0li3Qizee06D4Mg2Xcm/5tazSwqEu58HPIEA0UGYQkpvbkePUS
oqcF2r6Oj1o8KHDzRHHpXvFgBMmHGgnlUtVV9NIMLgPsOrmrE9zHpkmAO992jr1EOz5lTdGvwyL1
d6j4zA+xlF86O7DWvTFkfNNbiPQ4apdKCu8lVhoOtaUwdP2ebo72KJFme6q3nkM3jva0v7yTF5Kq
mIPFv8X0Ud0hSZwhQ+Ydg43yqXk1c6eF1NvZHxzzuZ1E9L2jr1/1BhKm8FFxgrjLe0ubA0cIGUkz
ztxO4Ln3kXLJsfbHQ9CGtxO6ouc6EyFuftP9iFwArYci260xpLxkbvJMJdPuq8ifzoOho6ppxU3T
uJ85BMWnQgzREQiODrbXwa4+Ro96hQ8i7REsuKIZPwXUbenYDC8IyxPWDiNeNRMGlxgJ9HIc2/wh
CtVXIyimr3os7giB+dSkobbJyOU6jaoNod0134oRL0jQ9smEYCon+BBtD+c9ZJvwFTmBNclUrcK4
GmElpIMNVB5+b4LOcoKef2Tk9qHRonYr5t+uf6SCyUGxJVPiAFV4ZmcPz02egzKhTXL9IwGw46Zx
jG0yOxSi+SHH4fPXT9c/8xA01F3lbaElb6LYtI60Hu3j9ad/HlDjwhTER4OKpUg3hCGw7Rl5CI4Y
sb4vB3qd/liSpRnnhwDhMFwhjWC8UlWfBzvn9DIhcw59sC/Xnyb8f+skMcg/6fzpouXVdCH+1Mi9
8nL9EyZ/4yVMopkvEO/yyj42mWfd/vNQZu0SP5xxVsC1VlYdY7yj/b6rx2ygxi3k0xCDiWxUClyw
nRZN70lo7hypbpDqPI98AptAKR9woeU9SAc3yJiJD1qQ54cabwNRYM1CLwrtvimEdj/k5V2XoLPK
o0y7FRW9YzfEQjNghrF8y3v0g7i8CWqAu9dfU0r80wjnvK2HfdVpKVG8Ku5vKRMqvNlEVkVhe1sT
Z4tg3qgD765M8O0Du0z2yOa9pcCxv4l0O7qTeRfd0WDq1mSxTqtptGm/211wMPUQ1ttEVmNjKvc5
IfRsW+SFWjeZgXo9qrVlJhsSCiZUhbDinkcpaGH43XTKNG96hi55owEXvkv1qnpOP0OMm54lKuD9
0GZ8GQpFBm5RPvmeOz7YDdgFJcqncqxKgg3R6BSTGa3tfFZDciS+2HVoXq4/Ubr2nDVIfa3Djegb
aiRgItVRlRP5q2X8+QofR8Nuk+Kc2NzfIEobLz9Dl/SXjNeqrSVI4eO9PM09yoURY/oMLL/bRJkp
HvQUO4HW3aIAq9fuxNt2O8996oLMXumDoyB58MRd2CarQfTFCQ7bdBgKvP3GQVR97DM99+6ariO5
bJAfu7Y/kI+QXezeMM95zX2SG86wIkGpOdU95Gi7CL4BG0FjTrg5PQi93OS+la6h2nFBsyYlnq69
G53B/pRiU4FMSXaMNmj1R2t4JrcqhSMu12ah0TjOog51Zel8aoOb0sABxfx32AzV1OxqzY8/WjaD
9vnPbZMqNymaadkNLKumk9dPNoIWaAwGOSoQxIpqip6zMfzMQpJ8ztDS4V15iIwco4qI7ecg2ph+
mD4Pbd/ekTF7CsbnQpbiEfJ9fkG0+eS3lfdkhVN8jhrt6/W3RIbhKavBIaQYSVd9pvFp0Hu9Y5Mh
HcT2HqCmew9jQzRoHkzyANwlWBWRUe3MrIWuR3NpV+Bbf3I9G0BZWJjM2/LxiawDomGU/mXogYiW
OBwf2iEQJ1eG91Xd1Q/N/CAG+gcDZL2l78cEvncWbefM7W/6DLtAOf+KNzR6CDOMq73+2U2rjuTD
Qe162/2IyC/mvGbzXTTIs9Wk2gk/Dr/U3/mg+12n9RiTe0feerbiPG6tKiRSZ8ZymOKH2MH00jCm
6KtyzYJnHy3NKdZWQ4D8AGPi4jvleLn+1AUUMjncOmvSos04mMzzBmSvQ1oEFzt5doENIl7Ent2Z
vnHQydtGVkbHRpVqWtmabdyQdNwv3NKddu6YqgPJ26u4CM5qVPnBF3FxkAXYC/jh7v9ydWa7bTNd
lH0iApyHWw3ULFmOEye5IRLH5swqFsni8PS9pK/RP9A3gqU4jmJJxTPsvfZunIljLb0mZkXb3e0c
TaMzucGptUN5wtDLuzRYstvzYge7gByWAv8+Q9fl+rzx2BtYZWTuzE6lZwx32zC17IObJH+WvD/5
GYH3RfspDP3hJxbXHOZsD1pipLsDrBQV01FHGwEJIneROVsm4QVeY2F9FPXRnpe9oo1YeW6+NXS0
cxz5Ly/L17JMUKRWc5wu+acxqx0Y+5VnjO626VyeBXUfPB4iHIl6h+K+0liquqx771FcJ7b6V+iz
y3WcBgbzvPsLPuSraczVhvHXnXJ+00xIUoLS5pqvwWS01JBG7Z4J4H635/5lGR9bZXmrSNPkqstm
KXFRksB4Csr3kFxSd/E+bDvbuV2+g7BA5AjHmvHV6PyKHPLf0k8oQ4mcNVKSEYaAXG2igtaT2cs1
q1DEkClGrGBY1NqY2yPNUHG0xPKDaOmX1tdw2TAtl2o5OHN1183KHWiZ0HUepsJtVgUQKadZdl1u
bEkV35FxtvEezthg/qTjvEuH/eocKBdPiMsEsp4dfm2UrB7/LdlQK0PW1L0mbwA0VQmwzC+818I1
ibroXBODZ0JV4DGvTWpzA3fjI7TwhOU5IuWl6u9NlLz689JuiH63CLamMjHM+jFkxBzNNK4VITbI
Idwuy9ivm6g+9F1zrB1fs5s0bvk0/ckXP/bEYm1MNfMfcqzfjTSvjEpIwSEZE2ZVsNB7Rt3yLxtz
NKjaPhAmQVx8z1KlNUANKkXoxmy0JHORco4iRADPdl5MRTZC51Vg1SwcevZPewiBzSD80QAFtmVd
SRhPRQebur2OWB9jc7IUYkBNEjauKBLR7Ktn0Ec0SuZQpm3Eij5Hght8Gj14MRE6X0bjmOvQE6QU
LBGk0uVudhEdsuWRien7W5z7Yl02fbovExzZDP5NIqla4M+5MQD9YGnhL5cg08MRuAiROw4xCqM4
21b+vV+WnvwL78gk8AuYCxLZGlNa/Qnq48vpAJ9i5wbXQWWxCrSKsUXWW1d3P3zt/AZRhMAAjKD3
6t5yg2V0GpE+NmJJmAAFrXIbQz/AHAQMHjENRX+KwliUHdS0caguOknjxfb/oOLA6NV65Kj5WOba
QXPZtfyNVYzhqp37s1O41abAwuZZhrELxvGmJOyEnM3nymrH0yC4LkkdHGo7V7ukqVZOai6Hrh0+
Gi6AhZzzO2mtN12g4x/yLNhgHUTJOc4Tljy+6h6xQGk0HHTHpWdS7m5cUklwhSNOeUCby5zRe3i7
qtA1kIJkJ5gPYtWaAbjbPGo2wmRmHOKB03WqTiHQHFQGXarXwmME/3xwKJz2JPv07ExjSObW0J4s
IH6rUZot9rGyPdn0N2AjRmnvoAdcgsc/2Lqz/C+aBCuAx6c0XKG7ZjAuXKAuj+ee1VOD4bf4YDWQ
nwqCik8+vTtpL92w0Uj8Oa6AkZDU1Z08eNrI+x6yDwXVRufhVZTl3k6xV3RJ/VensoHKVgIz0IM4
kSAtT2XBcgHgtscWxRhOmRfMezF7u4xlO+r28VATe8MS6PENNIHHUOEQdvzO2ITRsJ8lspFxTMy1
Ezys3o8b9oJx0NnRXhnedurqnFBjz0WiVlfNusrY/7cqbE7AGt+VkYxx97j3fIgW/Jw3QQEGg9BC
0TanBdj2Ca7h79CjWHIGhGUMokBe+n6LlnzpBQAffstt14mNRfb6iaeHDxf6TECg4qEIufA/OLl9
qqrTk4CEH3G3eFkPP2P4GepExNyDhva4EUuAVb2xfjRgUzhOvABWMY8XVcRR+fxy9IotY7pgD500
Pc1lScLW46soW/YG5OAlQfrfufgYc3A3gWpdwavRvmeym+L/7hpZVJ14Sw1r1/EWlBR0eZBbScgr
Ts+bGYTBaRLvlUjr/x4OezfEbVYoPPGyauLedTp6jQQB4DAYR9WWfy0aU1ytRXh0Bl1xjuurUxJa
mAXdpc13IZlT7NBMTJEh1zUr4O1T9Y6xt3jF8TjAibPo4Lb2iDR9qYwNBP/wQgQwN5MsgSSYMm4N
afMhLxFsdIGK0+xzCa0ERBJJllWp1Fo1BzzAZuwlHs21Ex5nA0TAWBIu6LJ7MFp61ao0P8bBGNdW
z8E6m9E/LPbxFGagIpOcd1PfrFVkZQskwBaUa83Um36EL5fcFd2JD3Fz9J+PAn6HU6UfyNvno8Pj
u7zWKrZOwqjCwHC3mGa2fz7uZAASqJT526ZP0B6Ck8e3P2+eP/75lTk6xPVFhC087/737/x3+/yr
wrBwAQ6GWv/34PO75PPpPr/87z4ujQ1SfVwN/++5Tc8n//zj/56JN1fvnr2QyP14Sv/7xowQgi0w
5Hdh65ya+/GnpeHtOw/EQPcwLj5Dnp5fVQ9X4//uPr96Pvb/fR9SjiqG9//9+fjzZkyV/dDO8gOe
94O08+J2ym7PhxaojltVi7/dwxHshwnulihw4Rhy9383T34qodO82s8vOdMHeMmTtwkr5ygsavGs
7bx1RLjiRon2rE3DhQ/h+xu5eF1c9kW9m2oLEuEUhCvzsQucitkl4a//mgoLi1BqeWtsoR9ciBDG
czjvSpUdkNovmyAdHPhZVhfj654ufkgnLlly1zXDGdUB4XElOP8RgZVdjp8kg5m7JatZn0LrKciU
Hdj25ubfkNblljHqoM/+Vge/qNiyjeIgB4WwBFhfgGuYLmePX1af3dRflWffEawg+5zyapNkybtg
Yr8y/MWIzSX4HQUvnmXGYmr/JlNaHZMZ8zsJbXT/Sf+9KmjpBtxshfZzbCv5IVOLvzMj71vTIy5q
lnZPa/UCFyvOI+zGHe6n1cjwxLH6c6Wqfh3iX1pHqP0c+DFwXaaVM7IEzgVEdY0RQwfY/eqq/Zt/
G3V7z92EIBZSqZsofXHE9EIG9xdAvm1dY9Li+vmpNUDmrKfxCJ1+A3HkWJBaj7uLLQK4Hla9C8Mi
ZixMxBQVUk9TamhAACI81478NQ23wWxekxLciUpJdmEYGb0EWvzVTZFty7D9J9PhzejbeTuYo1zn
4GPTIiPjITZqFfDKPmSJg7sh8EJt63bYBaKJTqlCm5BTG1nNiGvL/vSbxNpn4LGQb72mZLOtZJ6c
DfQpJ2s+zFqgRnLMcxT1cltGBWazQeQbk4CrzYDxn8vztZD/hJuSA0wLDNMGMGfpCTATueWvtKmD
XZQqnDDYnKo5FWurw6bxgNt5EHyuhqHSfZcsn2gcy2vgShhEKjzVD+bl7Onx7iA8y2v5blSyOwWA
stl1DFQ7bisuVS73nnbNw1zm5MXUPwyewslj9IFNhbxYgnan7eJWbiyCByjVln/obkGdkMy6S8E3
3nJ/ZQ6UfI3BWl4OPay2KVAbzXoTQXrLRrEOaAgFvTsjMLhtTAf4g/yNhmZ+UCLB3bCXPSX6jo4p
ojKhNkBqcPKV/13boFZKmEVGhcTF3BRDbRwWBPVrUMbuoYY+e8ZqxZWoltTBJSPbxOlWC5NEVFHZ
L/xzXOEXJ984hVLnnvlQF6LMcutQraWXok4fw5+TJatj+LcUA8SPZFckYEgWz74OKROGDnLVvgQf
YlqoP7RncfRnIGqLWdex73XRDu1rtMlK9/cIJRTsLqFeWU69T3pNSluxXqz83ZkQl+bN4IGLoXHK
BEWqShuiHdsqNoyqY/qRy02AT48xFgmQQg4vnl2pbcYPiZhzHYYB6ozZjbxrqnA7N0BTq9C+VjZr
YTLfKe0xD68TwcFcmX8eGjAQqRQj/Hbo65joV8tXwyrZEPkvQ8ivYZxcGJpY4Kjk/V3tI9fCWBSn
XlTzMeLvR1Nvb4kU+QBbF0+N124pucUme3CZspFU0crJYSc2yDk9xU6aud8ZnRPoUQTbXDrdBylz
mvdKiGUHJKTcJPb4L8/FfOcERAijMTOqdgL+UxZtPI+aqLSl9g8G3ZyF4vsEV/OW+q04WZoCzDHt
Hy6RvXGNr+WA2Ri68mJE+1knp3YoRjJRi+xbPzn/Eu8i5LUr2OMY2nMek+DiZRFWdMmgT9eLR22m
aj7aj0/R6LTjoZ2sW5AqmrgIeNI2CHa+MyPLpFC+tI8bTLSZ6x2Dpg+OfRC5O6NV5y6S5eW/G5uz
EfDoV9LCZKdLcLcmHBMwARaz1F3QZmfRIFPxcuJBWQcGrAAZDj4oumM5nDqE8ycaygnnIfuLOk1A
GDhNznCdk+pRTdo7T6WHSDFZsfMaPYLRYExMx20TBHt/boxY5e0BvBwcqOaPC84JgylUnjHM7M2P
Tjd+jJ2OtfCUrIcszGJCFlJkrpzWBlAGRkTj3jWHP3OzZIcg0fysem0kIHG4rthbHt2GMpdbORBH
Gz6SVE1QOKfcKcWqyfLYz9PuY6z1h/0AQ+KJXUEAoo99IMdxEn4KSF2z7+xm2ILMQgGWK0OeUTnv
NBXsi0XWKqwO6CZIN8H0kjrMNehnbqduTPDv+9IXlyxhqZGOdbFjl2PwdsPoUQ9inzL1ilFeqfkN
ILnEONkTZeymvxg2emuKW7Q7drOCq2mzzYnUqSmB7du7prcfdnA+mRE/0+F4vLX8+ubsRpk6xhJj
LewIv1jX5QNnXHxn5I35CBJ949yiJYxQ1gYVI/W8WgdyvI6p6KgYonALlpUeK6zA8sMnDoxhesm6
U4/5Gud7eCupANPKUHflyA/YfLzpXF1eprL7WbZFvpsZvsQC8ovH1GxLnZySM4UwTs0yjNvSumQu
XYggUnYUY3kKWKZvKw7tTZq6C6i6B+d/AizPpH7toX6+EWK+7Rz9ai0p+rkHE1I+LDFa5tZ2/oWl
o34FQBwQ9dSAv2iaBsKaoWPhImAL+/g8oRE/6LSEx5jKNdgDFw9uyYKncv5WVWTv3FFxxjLrApYC
xK0PRqLRO3VgLjMfvEeIZ6cCPMkyOWBcBVwXTn8NAm5ObV9E5ymK0rhCU4kay2bZNkViRXpif2UU
YJ7LqgXSnwDqculhk9m+WZGYQqz3oni5k35JpDvr1X3qgTXgtDVJh/Yne49zS704yatWTv1NVukG
CpP9gkah+YY2voxDzM0ba/ilhkS+QaEaLlOW/+Lj1r714UBZ72XNKkq+bF3UP+HwtCdTGrDJH3dR
xtWb3rfLo6MBbGcVM4Y2ACYP4/LLyKtTKPutgtuoWy/4Wc/4NxEBMiUJ6FVnMd1w8CvsDT09AaMk
LymKvW234yawxuXm8GteeYVbHypioNZQSLHNGlU8t9lvb9IHQPr6Lv0MLloqr/0k67e8GvaMoCzk
aNUXFAVNsKRKY7fGtt/fcKA253b8y0Ciu5QFNq2+QlqZNdGxqAcX5y9s+CKfDqbVDXy6TOwbBoGZ
Bcss/L3prkbUw26LsnNuzYozcmRJQvPSpEm+dyQB9Alliscb92jaHzmRbt6scSVXqbV184QGN+l/
2464+nYtrp7FuDDBA3/wOgChBcSfHLMS0KzYkJn/ogtv586k1bG03et+fIW821/nQmFLtS0dS0F8
TFpzdU3ITEe7l+0IoIzOVUsNOzY/lZ2RU8bwElVltK+l/TfoTecQFc5lch4RlABY/REUtjkPQKfY
N60gp9PEh+65ntJPrHUMRINg3JbF4sMEg+psCv/QZ3kTp1U/PEJaB/KcXS64yVwxT5jcvSPiABLE
ij1KcdOculZuefc89wB7J6DYa1m4sd0wETFYgSE0mbd+7gLIGyGULiTZHpDyHBbYjhsgrMiqOClG
5ccOoyqIkqYEXQ+A2E/mH1lreScHx8Kqth8hzFMdxU2oYKl2ufxmVfW28xkpC9QtO+nXBbSCKMcc
XnNuMR4HvdXNm4DFm2V2B06kCemHrxl86Ow1dMk9RFYNGfATxqE+aIfJcOd4q37OKfrGQuJ9Drm8
uPAm0pDLqFm7xtZ2oSqUxhzXQ2uSLgMSY6GdRe5KPvDk5b9tRqwHN4x+p2OiL8rbWlmRvaQTZpFq
CKmTfLOmuAiYqEi6OzpaYrsRaztT25zHmQBYm8av6ABQZ57aOXm+Q4SJ4tyfDqCTcH92cPXGJio3
Y/lC+kBwVa2/RnwyfTc7AsWV8W5NbGUCdS/mFkayM33M1IrnRtB4Mlw7h0WybAnhETtemGSv3PdE
APIgcs347Y//kqDx363iQ851so28aT67oQ4PqlnYw6UJF/Uyu2QNDhjLbb7XzdRdkr60XvUIFMvG
AIEs4ZIRLHKte04SRvm7EsHJvc6I0Aiq3L/o6uqF9HJpiGoa731HZdv194QKBnq2Cq4GmDZLe4hX
fQfVaGjw/pWMF7RHjGzwwP09mX8AGvtYBUuwomyMrpF5Z+11hvmxB59b7tWyvMmsL86sKOZX5S5r
YzHoNZ4ReJ77s+2W8P68YWy3L0r7UwqH5Z1ZBYhQAxig3YwZKJ3flqSYLlwP9KurzSMcy98jY2Km
1poNDbTbVQBh/rIMSU1fYKgNaiB+rU5zFw7BNEYAML0dB3bsS+UQQ4r2mZSg8MEekEzlEvViE+7i
xRHaxa3bOPM28M0mHjLgD07WbQmlWk4Ng+JtbpvkooB+PJmGZp3jsW5uvWxnzckIOZr3LUvKtphC
EhTK6RiliLdzOX7m7diyM1rcLZmN09GjYRV53m101mKrrQmrGEC9xRbZ86N1KqtUfmu8fN2ilsK0
dJ4r/B9OA93Jk0RiwLvbLEkWrXsjSc952LyUmZPvwQo8JqDEKjjyJ8t3ThEX/uNUFPXGJxH25oi5
X7MfITajSoZtMxRqnc0sgyzvL1pU4+BlMtxNVn58Rn49bww1Rms58YuRIq/v9Sy2MIesN80n/ljo
bsBFYOrjnIe/miT9NDBvvgAmQSrZyANiKrGaE2ekZGzkdinrejOPzrARymZzTJz5oe7Taa3qliTj
ZWj3nhwhTfpM7uZ5YvaaPXb8ZLB7XtwXSbfrR6rDNg9/Lh2IANIGV4szqtMU5ERKTM1PjLE9b4ko
32aG9XeGnwx4pxqPPT3xrrDCdlP49d1eBnWtdT7dkkQQJgYrZK4dLyZ2DaD2WJob7cPBgQn0Pndk
hTl91W3BBGXrJCwohYoxIOFGVTcv/RPZX22g4TKIEV2fX/0SBv7QyZ2KX8zV5TrhLTa6/oHG2uf0
xvA3ZqBD4Y+rOKvHt9oq1OXBBvTqfDf4vb8KOUcPWGCYDuzKXud7PPZvTZbJTRLZznoMRmqPPvQJ
WuyHQ1GCTe4js70CtKiDz3AgCzprE9gR3vzmQtA8DP0Ae65DrGAjQq6bhle07+k7QnQCA4I3pDY9
6eOGn7KuXf75LipcwXKc7lEKrnEkRAqA9OwnEL5jBoH6IkmpqBSGhQDJOl0RvEREOYjwmGstJKQ0
RKY7CkpxmVt/2mTbWTaVvsHar5fRriIvgTBVsZfuLBAaZMNaojPdVcmyJ7xObiaJ6L2UmzFM2X7K
ne8K92sEEUpQS8mk30ty58WwLPBurbEXJLqUFYMre2L+4yfDRdXGr6mePlK4jcwtYdc0hJKRX+ta
B2HMt0UH0UUapTpbog83qKlqFposUVuoN41j51uu94+PbrMmkVbFzvSzEDZlSnBsYTgjv2o3ym9b
LvVBCr2qgMRBOZXP41aMzbTvHRzyfmIjuWQkQy2Bvk6O616wzQUuHK7KIvvZDgaTWmb8NKnoeeRM
KzeF10qRTiHNclcmc3BKvdiyOrTjpIVvgobhl+1FPRnDRGL0ACl3iQJzqblGHWHg/mMebu5CpyU9
1cnG7ciSrSrFH9Zk/m5OHcZaBtYaqqBtamfOKvfNU+0R2jEREf7aMlyaJ/a1A+6Fk6H7jDavf23L
DMpAmSKHGAz3W9/8CWy3gszDvq+vZ9JBMunth0dfbzBY033u7GfsvWsjx7XgMQrHc1swRm+pHOvg
PTOikPGibHatmU2bVi4k7CVTEHMannixJnwNit7EbJ2bbkB/Y69fsVUdqWURiSscRSuMUGB3s845
A9lZDvVYv0RBL85N88DndUpdg4Ca0++nM4cwkVxJGd0qIr2MnNlaXrQeYVb9GxUUeWGNg1gm6w5O
aBcbFy8/y890m/Yq2i1mjZxiWoWtCDZG3arrECxvFpuyx0QqOFp2VW/cQcz01PziRjnT/vtwDvvE
emvLpT9ywh3d2S8x3QDCHG1rDRHQWHcO471s6yYRSVot5VsqrL9Z1VdsOZp/HU37bpINvHHx2YAG
PCOxC+PAK/6N3mPUBQhrX2C598JRbGxchLEbJn9tu7mRevmY2zLInm32ZF2G+XfgXQ1u0T9YTeat
J8ir61pU3TrtpXHqvIJCFmsh+bCNyzlbf7LnpcmqKV+IBeK6rRkWEfrIYEFOF6f/zQwDsE5evgcj
qWMqOJZWb60tr3jA0Fu2olndbjHwP8iQf1RQmHFuZjCtpN8j5Le2dq6HQ9sUAw06Rwl15L1JvqxA
ibvpejNqiBC8kSyKnZ/yyQwiMohdzo2IbkNG2EZS53FhraNDWY2/+krlp5TIc9mAYFetPFc4C9aF
L9gQLvTDYYcMayQQNxXUA3nFMGgu3Y/EYkTjlj2vMpAoEYx6RSYIAVA6cojyM/5WGInh8PP5pfl/
9FbhaXL477kTaQFuA9WtTkicTFk53qI52zsBki4mtISGtImzC1i2lJl/TOtQkAhiiUNoALwpGPvF
2oWOaoSnduojDKxjfgjcq2DI4hicOIZxTy0PpoRN3LVhd3yQK/XuBLAvMfaJnVxMfy1YP02uz0Lf
aSUqEsm57/bR6XkD9uqfZLbG7C9vY4YXxMMtzUsSSvecKecvNaX5USn37iVmds3mNoytLL8Emjjj
NtfWlpGQjoGq8XkeXF7gLqnoNX1Cyav8vYjEdRmHCWCodynkYz3Wp289clYKpqog0q4+tGVXHVP4
dYdm8u5OA8DHbjm0lrJlvbfmkpE9MJLoPD56yrVBhe9JpSjOR6JpppJ4tzoyJuoA53sRNPt66P7Y
oivfJCOhHesyFB7aaa/1oN4oqubDZBIwtkA/a6iR5qx3DjpS/QojOIizkjZNkhULztsleoWB6Rxi
sG+TeZX1dnZUJlfRYUroDVsPg3lX0gosuDCstDi2AA3OVejFDyH7tpnS8N5lQq+NSZrxPEe/A4Rr
a9MHSO9OeA+wbg3rSvT71hYOyTKpt4roxfqC8VsJFoFBw2jFyqGnWYR5iRaL62AgdyBXp9VMMAcg
dx1c/Ih4PBHR6uAv5zVOXq9VUvlxEZHn57Z8yjtpM6HJmuRCluLenNzoWFFLH3SFy9wnx2UV2NU1
05Wxn9KY50FfbhSvswgIx9VzRoyMvc4K/BN2alW7mj0lK6ipOyzSpVU2LoXonDWh98XGsRZ56Jt+
jEMsXpvQhOTa07e1k/8TTL/xUluzolTIDg0KqlstjWs9K30g2K67RmkK+kDCSB/5XGbOZB29Gsxf
OyWAENDCEdSR9S4haJWXn8tE8vLo3t4pwKXrqTELguo4+ENNNxkYEkZrTx4N145rPlMqmq18IRjw
5tgMfRdXbyqj0CdeTNI8eF9uUynNvSzhTJP7sVat8r8R/PCIVLC/iYYaJRkRH+mSzZDOrb8N+UUv
edBttWjdXyGDljVWIJ4S/o5tAyf2h6n3vf7sZe++tY7Zv4RF/9Z06Kfoh0lWcdLqh1dln8L39acQ
zPe8GXyqQg/rGbTC+TKf9QPo3NlTeQltd7dEk/zFZbBBg2gXRIKL7Dg4JKZFwxxcsxJNSZKKej3p
YZNabXUwWKUnuf3W5dFrVi+8iUy681k4oAk1DkGUnM61V1w/kqL3blouep0BIhCM8m7t42Y2yfYq
OzW9uBOxgeZout8XVOOrbPyBTy569LhgNcbqZZbOtO8m+VVLMjbCIiD2QZgIitx5Iu/HSq+EHZCw
IV4bGPEnRjfw1plzbkLMDIzvQWTaJmhOIx2CDa21d2g7lWMCwNu2SOp+hZa2oKhFBydgKPQ0dTac
/1Gm5W/Ls264k40dts0sthUiN47734G1eFTk4hFpNaYb2ODldrFLHwdV1u1J1Ha/gTj/kry/81A3
b240OPuWPnpV8lleTG3exonjB943mtVlxP+Yl+JSq4ewxQW+TCWanGol2bIs+RlDY3m1rXOqWG4T
FFkjIInufZUKYqSEOpaadx2Ooe4U+gmZC27TXclRP5it+OZ4BuNnnDmHUCkKmt5bk6iHpTNKne/T
HL0y7O+POsw2LhaB1SzS5Bsa4R/uGAIhJH34RGp0dbc7PvCCTLFN4ICqnJnmEbwjGP7ZGHSnzK7P
7GjpsSRpZyQxxUPR23fC6R6mYG/TDpVPGHbaXQfTvFicGRuCv+xt9biKGBWjWxj/KO/QNo0ssLxq
EcwFh/41NYR5jzIgyzvMVtUH0bnN2p/M7qXTL4DOq3OFuYDGs7R+IkzEwG2pHi/YMr7TL+rxkkg3
/OUUvWD7w0XRYvxDdRiwXYK9ysxy+AMFH+miL91jbXW/6QjMk624JkQEA4OdvAYj0aA9enJeFQ6n
stLZyzjBogup9VwrY0LyuAlZUIHcGO4F1+8XbBB3i8RFaH/ekQQcVEQFsQiaZIJ13+I36rwRaGgK
lv9xk/b028YyjvtqGHaadK5DG3kFMQPFxjfbbcC5uK4dDYKVAcae6KKRkUwNkxtboIyc9IfKGbum
dZecedUbHIwtA2i3bH5X4BxZqgb5vW4GG8CsO/xgt41M7/5IoHHLG6x1Z1VDgg4D+YM4MLpn6AJK
7w1sQxfSn74nLDS/hNNyCQy8F39g0qc7k5+ahM6VrdC9HCmGyEyYtzOUqI0YoNAvOqd+okUXpTQv
JrP+FdG333oEyvxem/w9axnvtCF+sXFWsQtemo7WWnsUobrW8iLLCm4oqkz2UBGHcAHkUtX+H/IS
xC7z9TfbSG8qQ3A7lM20S/yOpi3hn1FudffmMDyxpyctpBgL5iRVsm8qwD+aqLj7iLtkxHfwkwSq
cVeW+d3CbciixPZXfCZxeSQH3H+x39n+vwGfgp9sS8Fs6nlTeFZwdVPXvEBj2pAixT7oZ+W26uRX
vOGtsjF/9koPiNSykCgO5H1DlwW7ytD1ReYF2m0yHb5nvLkZ9pY/EFMVO8aHtFRLGhxkl1qraIzk
35kV0Zxb5jkrQB/IMPKOtrMMNHI++s6OVb1TOx8kepffO0Y4VANeuw6CkAgMOU6vQH8Jte2Tz4lx
0GueFEssG4QK0XNe1aAxbSQJlc/xla+6+hzOX0FgTNPGcVB2ApWx1hDuhl3bP1wHeeEQtjySEWpr
59glmjQgy/y/d33J9Q5a3AyeVw97UyALr5qpJkl5xixQp7/nwcm/V/I1kpH4oe0kfSVPBc1FUdyj
MTNugA92MkvemOrM586JslNtRcG9bJLsh/XcRQyTPOqkWUf4Pt+yajn3kRcwTinnt1IwacNkdlIV
IgzaHOc0Blii0ki1P5eEFRbmAlLFF/RhSjFziFCzARYYorgcaKE9RNjNQ16+eGradTUZtvlYNVdv
xgfZkA26mpGabzVgwZjtLopKrxNXW9RfjBrCXQtCeRfZo3OgIucjQbGxmmoW/MlscMxQ6a7Nflri
IaKXpbaeLz4F/1qKUVPfGdY+styeDCNaXkl2wI+Z3UM/hMMrT+xrViraLMhDtkOZjYRTsv5XfZmc
kX33W7aaLFgT5d9KFMVklPV6SE46peCtu+GLl5MBYUpOwJwPTtzU5eNSbDkvdLruC23lgOXHO9WG
N237SZRb93326vKtTQ31Rv2WrkyjynaepD4aG3rscemXqwfjlll58D445vAdiS0tblDPd1Y71pVI
0M1AAPEFC4fHBnL+rfzeujxvDG2x7MEDyfyCx1iT7VUb6V2YL4QGEn6NWs96TbxjTmjDXXaJc0qA
15utRVvjB87bYn3rI8N+tz6qbriGU5T+yAw7vUEUeZ/8CG69R+KhM2fj7YnrJW3ujAM2iY4gbwp3
tTA3iJuZEnXB+MqauDHjrlXdk2hwMsuFq7LT9WvQy/bL4FZ/igjt5VRI5x2dVIbI7luv6UgK34Im
ShjIJeuaW+Bq40bDgAgoAysrloKMltQ4dpJXHmjKu79Yw97VAQjFQP+isyCecKA8Z2SX7qfJquNo
wjOjKoKeInSgDE5K159oVbNga6dJC8LUTnCbqR//h7vz2m1dS7P1qxz0PasZJ0mgqy6UgxWcww1h
L3sxx8n89Oeb2ru6AnCA7tuDKmhLDsu2RJF/GOMbEVPxJcvuz8w2o+e5u4o2grwcOMN6lt1PX7UP
U2V4q9EuhxOkikNfWkTJ6eFz6Nf6sctbYOKTNq+4TnjbwbT7PwyX//kv7ET5t//i8a+S9RRJRu2/
Pfzb9qc8f+Y/8r/Ud/33V/3tXx/yTX/+o6vP9vNfHqwLghGn++6nmR5+ZJe1tx8X/pTqK/+nn/w/
P7d/5Wmqfv76H5/fOSHcsWyb+Ff7z1R75U/Ek/qf//wT/vxO9Sf89T/4W5ow/lcQ6R/f8w8QqeLM
+yDWTDQbtoXN9+8oUucvAp4eb3+WFYokyaf+jiLFbS7Lro3++h+W/heAQ8BIHQBt4HXM/xV5FMwE
tuJ/Qh2QGOwL/gdLH+IF+DPla/8nBoVv8soGpZftGHP9lAnZ1/C69Ln+DdQRtLcJesxPn+O8vtPR
rU9KwO4pKTtpS6fptnzK+nUIN47+FeF7piTwnqmHu0FLiFkNFC7eNxeGkszLwbj3Ou2MmVJNODhw
K/T1zaRXK0z1P8Q2oPzU/GNi9fEmi1hfl4mNoguhvlSSfUOJ90cl42/Q81tK2J8pif+gxP6zkv1b
6P9z823ADdAqW4BMeB+L0rlWGiJ9rDHUSJY8kRzkbRplLOA7iXBPEmpPmDtYcLUF9PVvBgHhKpkt
jB67SI9xdIBkL8hIN5SFQSgzA6vQzZTon3YWXYMM3YhUvgf8D5MyQqTKEkGwNVU0sSupcFm8FWvo
aOBZXcdgocZcNomiR8qX+zog88TzSyx/+C8gDTI5xZChK2tGq0warM1nfkt8G8rA4VTPnTJ0zOmx
VAYPG6dHriwfszJ/ZMoGwnjXXvphN6zQfd2TU/Nj4xlJ8I7EjrVNoVibXAFivCWDMplEym5i4Tvh
/8Qr3aeCAfZcIwk3ZjL3vKuOX8VTxhWUkgehrCzwGFR8GfaWQRldalbYXYMQzBURomdEXbhgSa3F
H8P6Apq9hnAgWLXaodQRl+CmcXDV+LhroKC9FqHH8SAA6zi/UpfppNZWFwRQq2Buri4+nQC/ToVv
J24Dzu3KyoMtu6EtF6ynuvtZ2X2S3HsYWvtdA1dtN+XWsu/MtvuuUOOxfgCNk9xh70OZj49ISLDq
Fs6inKWSraxGaPkXwdRsNcSWLV4kz41Iz8OdZOJSwvKztWno+hpXjIWPqcTP1BZ2shhHlBTs+cPj
4E9rKF3+qlVGKCLb9r2yRgk8Uo7ysujTL8v5mTqk72Ok+2voAguDwhBlGM96lmLfcA0MWpVd7SdM
T4tgyE7QE9mBdQGA+4JZnHQEGQrl9JBESb4hJDw6dXqyt9OpA7u4AnNX7zix5PdwUlqUwxArx6eR
dJOdlkxLSzLpZrYS7B0/eJtbtDjehImFbN6sRlfnJQQqeuZ46nsLTa8GkCeRIWwf9DRWiIaVTaCG
qRqbmgZTd8GLWUPg2ALh99d6x+E7BfJJel20j6J6WhXd8AF9PAiLddrW3jIhhNyNRHmSqf5B+oC/
Z6H1nIyWsYhdwZiJAdYwz3eJFt+VJcfuyDQeBMv8HvWI8KK+uStae9rIYFwKbZiWLZ7tMkW7iCcl
RZ/X7QJSy9cBZ6lN58r73ov1nfGtTTj52zR0MA6NAgdK3WNIZGUNXOpYtOqPrsarVyTkHU99v+QL
diEj5Z1GygbjEX87GIa20jvpLc1oIIU4rYkDNqz5iRkih1H0FaPRY/lYP46Tl17ACzGt87ND4zoV
hU5f8zkMAQkrOfZX2oISvd4I9y2FknnGY77KWHXSMTt3jRP+km2K87M0X1ARCbIKeGKjrkb2FuIr
4V0B3NFmEeihLdzkbOimvEQN39cDAjjiM0ezes8619nYmt0dM1ZUTWku5/GXPefxkzOmK9hP+HGJ
DUbxQPdqj6JeA3JTSmr3btCAbSGU5u9RvkotPWruEYA7AdEzK/+mWdeGwOPd+6ek7V2+28SGp1Zs
DGaIGKHKb1LxggPCJQyZXCy1npNmuhmJ8HgoQ2Mfoidb61VG7NIgMiTS7lHWiD8Ru9RkJhg7GRbP
KFCCDS3w1hIkd0Hd2ttR/MEFFP/THDzEA4lphjveA4lcRbPlM4oam7vBllhCZlS42lzkL23BBkgf
TwmezotBBsrS84NfeaLx85t0heciYsLwpSVIAXvJQFQ4jbP0DOPZlMlLjrtsI4v4SPmLYCxGQePr
Q7bO9ericRiYcNyAcoC8gTq+c+J+WkV9Ya6lA8bKnDqMMSGq/iBomdXq1SKO3jWQgtcJD0g0EXqH
v7xbMC4i4FSO75HbEdnthi/91B4GP3YXiBMmDLNetHQMwsNak4zAWSYsO3VEX/UDbrmOGHc5vNmm
nM9IER760ikOY8uvakREbVnuEK0MT5kLZTw/l5p+9TAgHbGwopAd63xb+fOqJOubyVQ/vkWVceKC
Jum1rPgwVdeCINA1KwgDb0ggj4K+QCo5UTqz42ZeJS9RuTdJbeNMmkLFw5udJc5nZ3YE1nk0x1bb
vDtI0lUnoQOC5fUrpuGuC2V0QcB4NsNqXrcO40LplF9ca8Tr7NrPk/mUtf14ZGFSrAvTfyR9hgWv
17ymc/artyjSkeG6hJz6u9mbNwKTFDIccOe5s21091uWhHfYQrwlkYlNrUrOAw6ZA2uJdibm2gIK
MdkA1UNpL6lc52PVrcns7B9A1LJkyvyLF1X9yvLHhIwGFgFk9K2yvEvPDAtPbI18KnabYIEI6Yca
QCLQ0Z503tBU3u07GTVENtZ6sUVgApjJmyyeWOywmEnpKHE3r8MZVJGbWog8KySwTlWQPSoa5qlJ
hMy73U8J0pGxGbai1LYBR9W+Iex42WtZfBZQ/+q+2dez0jtwOTGhYx/HOKA6eb+tqdOyetf9rDub
6mbS60+Ppt5Auoz1n1lcimGZN22FHmwp7IZ06kYjcwckBhuHCrlMmfPM+Oa4nKuc8AMj+Ui1nhOJ
KNV1CTLB6HWEaPhuurbSqKHNEWvAAJwtQVBu+Rui17B56aLfsv2YyNJGyy7pqN36KXRNuBzYESOL
xVADeaEslU82MsJ1k5KZDfig3VUiTC92vp2EiwKmCCnkRgtqCKWIrjMd7AGK5NOoHdDQnWBDkc3g
EsORlu5nFLLXMCL1GqcZLj5c4E12DEIsA7aJPsoMOTRdvTLWosp+KId8dsQ1W47UA/3Q8GTMicFF
czZfG7Po161FaKulad2mbXmr2LBgGvj6beXsEZscYOr3v027WBnurpdF9EaImrEVeWyTNjNTY5UC
rUjQY9py+nFNXRnsYps62wyGatOZVbNKC/kr8axwZ1VOtTPR+CDQIfrUxY/pDKdsOHuGmI4o57x7
dcgw8HJgAT8MNVvyek6blSaQpwu8KWs0eAcYf1ynulgcfJPgpInIlY64P/TzKcdsGJ5Gl1LfHIPt
UAngjQaAliktEbB47qaaiuLakHiYevKeJZa85mZTXlq8XPSmzg5d1ZNndU8pKmfMCxX7WKOuSeF0
x52RKX2cn8yLMmv9NZtSC/WPaLdCoDWXnSBo3q2+EGakR5pw1o0xX4Y7R1/bUUp0umlefPGRR627
Cioz27k51P5Ijm9IOe6m3Hx3lMa6JZFxmfTkKKcIs8kr9DBXc5Huu9lYekFhr6uKSwGrtgPBPZcy
B6vZT+4HU9WlUeXpdp6TS9hmq95g9ew0nbX0i/1I6aLlCXk1/kNa9J/AhfdaFGCqn4ITROMfpH27
un6pDf/LbVhaFd22Y8GTDt5XMJQ/UYtxPX73ve4yxUAye9qNl8Z3MKJ+9rFDgnq7HUNrTyYwwObu
oun2PgjIhgrayzgOuybSV6GLkqVNtZNFEdGRY+DRwzeE5DCn2Laxt6w1udXmZtNq7bYV84szyoVW
JuZKR0mFENkHoz3vbMt5sCTaFs91vxzi5r2wvSNIFerDCsNIT+iPWd17uXjiSttizPjpKbxx1MhX
EJqbpotazPDBURmGkES6POM4PAlfPlWryqlf1BeZDBNBZu7GqTy0yfBQ28GdlzvknNvGY2k0R2mi
nozJBwAgyZXW8o/ZBKZn8g4c2b87x1+HYYxfg721GoMh41j2erepsnhRz/bGa6rHtgxfh+Y+9Nm/
1PlTG14dlvSotzCch8fasn+EfZWWBWOCH1hbkkw2+g4fjgefd3p2fdiXX2obOAw/l4Z6kRow2Vyu
8dqE5N9+bCaonb1RbAYtMtewOdAzDRV53law0LxgnQ+4dZBeqzcIu85cCZtWYoqPbhzvS6LHvCgs
llMV78DprGg99iz9iT/SGTTOtr91kErNZnzKbdn+gmASe8hCitR/6VGlE0f0Pkr5NjQSXflmNOpP
dKfPZIfL9MENDJMQrWozOeMvzZ/2s/dBvN1rEEXMePOnoosf0Fx8SHskVhmhQT6zM6+29hjtKll+
WZN+7U3zJBoKFrT8nojAqEOfK0bvCZeEtdVC8w3H8UlM1i4xun3eP+atsoBVFwr6tYdvjtzgaVkZ
7topsienz3bRpWq4uM4BKprcmnCaYfnWij0dWbYMNbbCSYkjFSMS74ak3SBb1Mz8KgOOlMqkPNQr
mgfXqRdy9C/5waGmdEtG53R6R5uIzSWSAWfQFtpDX6k3pEkoteJg6AvgOeuuTOGTzOvKyBYoGB6Y
wPJktOMjrOMnb84JRo8PIu02rJU2Tuech6JV09yLDpSjMV1SUUtt13r1uXZrMmTZvMQxqA3njtHA
a4+nGOoGy0UHsa5tHXIZv3epfp8UC3dSEg/RHhLHfhBa9yZTROHYdPpe/sAFPNpacfJFvEzm8cxf
emdzlR4dJSDOPybXOmuTd3bs+icdnxojv9YIAbCyHML5udXltmFeTn23sD0PMx4yTMu4+iJ81ly5
j91k5ef+oew40tC1U7ttkhxCFmq5bZbn12b0diGL+rBIvWVgT+8E/t1OmQVuNZnJd6npD8IjOxDk
cJDv4AT9wjKx1oX1mOPanYbyS0dZSEjnqunlE27GKM0uPrI23Q0WbPyWbZ7vPTu+L4tUNYwM+OVv
mEj3ogs+9Hrhe+OH29YvISe4ORXrshVPTSa+2wjjyGx6z31uP6Oo//Zb7QsRzKFwWaIGJC75/l2C
xFoMqODyrZ5AiFUHCw6G9zLBYudRvEU2KmGWQHn0BkSpkBjPLLiGTW/vxzo82SW8gH7QluMA+WB2
eNtPuURW6xGaN/02B95ybq2/FiPzqdRRFbCCmBpvbes956mzlpp/Hikmisp5G6x6xTltGVb9uUut
dZW9d1rySeY0wsb0sSujNXbru8kuwUj4xbbTCCnU6dGd7pETRrgINWOlVePar4qDJsarSFH75dFW
WvVOb6dtQmNhJeCK/OAxSaJ9Yhvb0JxOncOhzSjX6a4jo3ostBVEfDehJTJhmmfxzu3rNQApZgia
PGr2h3tm0HjxTKoRhmM4z+IBzAmc/hqjW5WBpkq76LtBslv3QCJwodG22xBERkLVqZbqrN8ZHg4I
u0sfas6uOQLrpeOby0kbv/Mseakgom1DgKAoAREJIx+eQOYv6lR7arhsLoK8Ok2Neah1a1Ma7stc
cVRPFRLTWN+QwYMzTZxb/75K6vvUYR8hq+IdTdnGTRqatvk627biNqE70h8Gn6GTVW9i0bz6Y3lf
W8AWnKSgM7VBbWVYjFHRJQuN9Weo7ZjIERigouOYTugJI8KxGsDBt/LDKMU9lOYZWmERZ5e8zfdC
07dGO1wKNYB38iXG5LWR0hqN9cpJn+2hfC4EAcJuf9dZyWpi5p/I4s2f5qckNx7tCpdNPZ2qWcsX
A2r1hYU7aZEntESlwzYTEJwq9Opg3pa0gbbYtZxMRBKsTLaQjHMwJC0t072r8/YtssC1o8ga7QfH
Gq6NW7xF+UWLi2Nic8Wl+9OBA0wD6nRENZ31ZsDIhI6HCC6lNBCb2oF7EDVvGHCeiDkHmhFyjuhH
98To8Yw/nLd9KV9ayvMmluSJhicKYCqtIUU1CKBP3DtN0K7Vv1Xo013ElKKYxLhsY+3eFKQwlt/A
7daJdTvwsTDtKJx4Vdi0Do79o9PRElH9W5ruoQC6nc7l2vSn19QY7nv+uo4LhVEcR7Nfe3r9E6Yk
xEwmOFBnfm3qAj0qmX5zQInTX4UgTh14AXYOiE9JFC7dcbxTrxcRgO+96F98s/3IZXbG/LHFQr4l
pxO/xYNZsVhH4mNyPW5OxfSd2SFR5+mi1bPPwDVixCx4QX2rw/pMK2zP5FkHiDZUjcia2FoR7E3A
BF2UsEnYaC3iJjX3sRiCe8MkgjhJXBA89UyFVT62zeMcsHSeCJvXsOW5KHLMUe5Su8h2RryRTLIx
g6PIdmCXbwrQyHCjiKrEcYIJf8NARUnlu1NgDPraLwZnRYP+mNgfrPgvdK4UTJnKap7us3nv+sUj
MjJOV/381hBbTHRmtUW5sHZEcdE18c5+PF2Mbb+arPw7ldNh7H5CeHecwF+yHqaWlWkmh2y2HSxc
daPB3JQMO/C8CdvPgLlC5+FHbOjq8er7K1vg8sXkZrR9eS1lfyo5lg+ZQ4OejmyL49472IgRNIIb
T0ydqerKaT3UYufOTLdLrBRlQn0E4fN31hY3xdpO+gBUOw2w/8z5UxhURk4hN7YV+dcWBhUDEE51
csbcWdPCQ8wNg4XvYIjvpiLkrDbt6QAW3qpvfZfOufVYJsjHsTSbNaLraO3IcNcJnEYyCp/oCL7m
yE43tUyafdczMg+xUrgNy1TLQzdoRoD08aM+JcK/BkZtbgfbuorBvkjiywkC115qPwOwF4ZPs4bm
KCheAgeusdNC7LfGTltFbW3vkgqQYAYBZHHLGMsKH0io4nagkhUGLI90kIgNMizc7D7hFcIKKCD8
cd1qbPHmaBblD60ebrBoETShtrbrB0fTO8TrSbsyu75Bo4EGO9SzZSPppzwTkzMofHSOnr+ta8kz
FE8bxuzteRFUrr/yo3oP/dJ6LrNfLBk+m+FsE1mIKvK5qYi1LGJvV7i8hPh1dBOBG/JQOmS8Q464
I5ibSkjtcNj98bVYWhkapEBfEZCEZfIZVTnv4LzbOwYshdat4IXDRFwmeb23sppQE01fA+eb7khG
cnk1yPP1JdKgIAk+nIHyNIzRy2mygV7j0nOOHEpWivKqFD1axx4ohDOGxAOJ/OiU6WPWZT9JTzpQ
5suNL/j1WARzURPXqBl/557H5e4VdR4dQDkvM+tZS+yXMsJZBLvmUaojuWlYi7Sewn0a+JAzcHHY
2trFGBJsXhZ4IxvE3CkHW4OydqHc8nkXrehUMZEpKSvGKeuJWI2XCB26fYU8fHSr4lIV3jo1OGSd
HrSGDIZ3RM/fs70VXr4jrQ/4jRZMVP/Y87MfcELIe5NFZ/g8gw5JtOlYvFQDtCXNmfadaUMmqr+4
xJ10oEhLQ6fDtZtBkiqN5cJAzm/9MhAN2FdyAr9yU67II6qRlXJiAv+D/l4+0F+jrm9RuLhqdFgB
swA1hgjP+laWKJ4fBQKEFBhTJGCKB1hX5O5Kj7StTTwZm2qU1imKLHM/snRAl7wdRvcJvdh7IKHR
x+VirtK9LZw9UufngJwjtNhQiX0U6hwx58HrjAULw50J9ScYxm/aKhVwhZE+xV1RIgMYMriSelq8
G36/9+ZhNejGw5DE3/qQL8GCPoaJ9WU20ykBVLGCGfJLH51d6g0vVkxT4rprpkPP+sDVx29+aeWr
1dvRPuDKK1shlzbvZEbSMDMZ2G04GiOgXPyxuEDpLuo0OThcFZOASKDE1L7cUD/IpHogLnHJEGQR
9eOZJderYFpIhvz4E0XNfczUb/Ae2KGsaj3Y6FoDR2JuHsMxezLz7mKA/tCT6L7ssqPTBtXd0Op7
Jsw9XSI4AObVBUv5dllp4oDTlVWIaPYMp79FG+zSMURKBYY0RlDkDy3vBPNU99lnSH1PApRzP6TD
diSLPNQH/jFjPwo4KSJ9d4L2TdedS6s13TrKs0fcz6lIvqfiJ0wYaBTUjTYxwsJ1jm5unDRfrE1L
W6DWCReQv88NcT78IdMOHe4nXuNxIScXe37crSo9yZZElT1KSMLIfT+RwXJm1GfqGEjExDyqg/MU
Dlh40SEefd1AQFJVPzgWDhM7xWY2z3YZ3cet++73/rMKTyVgC+9EGcOIGShGGrnG33H1NLtZ5E37
EtasFAFe1s9Iiy+J2xNB3kQ7MWdK7Vz+ZEW9N8biir5/HRstW1kbS3Vr4DD3Uf5qCKWZ9gJ4DXQX
q426AQ4w/HHv9lBTD//tY//28N++7fYdf/x7sdymk8XqKVd+EPEYJ6UBSYansKkhkgcGybJgKYpD
wa6AFfP8UCSYXewMbpSpbm73/nHzP/jYyPIkWwSMRdwhTgHiheVhimby6V1eDaMoqoOHfOaPm9tD
wmvavTs/N3rXt6DIzPKAT5d/AOglHMaIPE4Qz9mM0NSiL1G/rj0ielnf7la5S3DJ7e7cqkRrb9wE
XsxJ2c/H/HC7wfn593sS9qkIMIplPqGfVb33nI7f9/Zr/nE3VT/l9riaWjWww/1YwcOlhGsOI7wF
cBvDnze3j90e3j7hemHP6/7fn5bqHknV2ZLrxbAEvlbqzCz5YFW8wBRu2WjG1YENWnVobbB3WHBQ
GKRRfWCdWh9u9/5xc/tYDuxq73dfXtVfA234zjIsxaIB6BF46Z0XMo5Dv/o1s745Y5eYKACQUMUD
wlF7l4LiXOQM3zKkjb0nmVWZw0/aegNdKjdgkIDslxDnjGla+T4Ml5nTpOWgZs1HQFxpagT70Csu
ZC1Ph8aeIAXonFyn/pw2hD27jjsu0du+j06FtJ+LIN0y7DnnVe+n7NDTBODOKM8oqRAty35azyUq
/BBaSJb+1t36YI2effC7YUL5ND94yZAeTDtoj1FJLOZUfzVJVO/6IoD4wTZdDsVZ1lV3bu3a54wq
jmwZygXD+XXp9Hu3VkHt0uDHmMjhibHn5c9hA4VsLqlJXS5VnibPRMOvRI480AbZvNcG/d4aDHnu
neZEznUHwFeQL4Bilzp88YxaODvpiJvDorXOvWlZZxAAvPut8RBo4jJb1W83T+M139KdcX+t8sI+
NXEslAH9Grejt3cNK7hLzYAKCM+YNn4YKASXXmX+SLPNT0VJ/Q6o6dRFlCz8N/HGgGnBxLOa+ox/
o4YztS8/h5Hs+sEqi4sm5+Iyx7/h/TuohWf00kwXk14n2FvwqoB1o8TVW6zRaV6cI9fNz7r2xHZp
PDlz2KyiKmOlwritIBl20xu48OnP3RNKc/fEjHQfxsWDGdYuo6x6uhM7cn5+W4wIZlZsC1H75CSa
c4jqn3ioiQsTpWo+r7BPUjKazPuNinYzyqcz/u3FVPjE/ajfhN2TxnaO8sbQUfgGrtdtb0LqEqj4
0q/yhiuRn4GwNN+43uk7xnRPFCBrXb2IbJRQmrBQydnJ8VURMd3LtBbW+vaxPz59+wwCSCzsHbnl
3nGOd0VlZWAT81fL9747Md+VmM8WgPwfwd0wQmvOANMOiRY8jyPIuPFT1NaP3iVPUx6eUiIp6KOP
w2g8xW2YL1rbeMEMXS80v/pwTcAZxsxUtp4fhrnvjnlmrWxNJ96YStEQUMpZwOw0d1nX2aGy4jtZ
UOclNZ5oYJOxBR3Txe0S672zLN3+1S7NXU/MDUBGs8L6hrk3QtcqAupUxK0PdZiNS6K07GXh9WxQ
jP7J51qljd79ANmXYcN0rUlqYKB1oL2FnYCz12udlyEYTt6Uvg+aTZlK46kLeTVypDNGc8h2rLYp
S0Z/HTjgRoZEIqyzqkvunlrWqNA0ex/kS5PGj+CyVgAAqPJd8g/BFLeQCqpfQ00R5ub6R1fhv3Fz
fz0gKVxpxtEjcWkRzNZvh95uURtkKTrh+BDEnPmnsWTSF8olvoC9Ia4BYk/yKOONZpbjcUhnbznm
/VsnrAd7fpgVjyNqwmunmdld4qPZyODjmGa6qHrkwXGMMVU766AqOBHie5qJ7qp77TWo2LyaUcFu
Ny13jTN/BlCjaFybB4JqSUJ9cJwzZ/wnvy2YDrvF84R/Spusu7o2UDw74t4zon3VgtE0rtDdJobk
7CxKr/0oUHykpZg2k0vr140/RVX6e0St2lUbYYlWHSs13TSPBlpOEVa7GbDWyqHPQwOSXOZZt3EN
8zRkE8Jp805PqCilue9YhI2F0S1kCwW0LKqlQbbFwqLJsWJijKwS7WoFJjeKh1MZHl2qODSDOgSt
PEVmP2KgsfL6B+zFl4ukctGxq9TxwmybxH/EhjPuIsfE4lk4xrEOP/vIMF87h4GLIw85QPl93I3W
ChfVq6Gda+qzqkSBYjf1d1YbnKb7Q1lFvw0ysBaujsm4ya4+xVlv9nTGIVoxLTbwX0GJKWmgtShd
Zg1X4EjOB1VKSks/Tg4rO9ONscI3CLQbspFx/srPxGuZ1CPwXgQObRkxUYvw25OiOEK7QapG87MI
hVVeRsYJC3Pydq4Aeke3Wzw0snpGMfXV28lP0n2TG+dsenMKVmIOd5x37WvOkwUyZGEC4t6MdPzs
A8ZncEnTKvMnl9lZ224+SbrrNjXj5VbYOEBrnxS4drwY0dita8HysQ7QBaYqaMD5jAib2Th0lLzc
lwpV9HvgGD91NF9EnJvwERpvnYxyWbChXzSRr6/nQee93TIrFCZlM0OPaKpCNpqdhoEhsFeRVZEl
Gtkdv48cV+QKeQsR1vdk0qZrzcSxiknIXDfutPY1YrF6CNNaNj9pcwKVBCcecLuzU7bxNtSNx8ih
ZjZhXCzR9vRLF0IAPjHqt6z4GbV0WMhkoh3mzMZIV5wSB4lOiQHDs3EHVCjffDjqjmxsdmdov5zI
W7tm89GB39yKqrlnLOvvLM+4xCylGid6yBSL02JTQb5m+MDOesdkyDuHLr5m2Vb6PiFkAlhcl+98
2BZrzwH0VmZYs+Q4HCyr+y3q+SUnuZd/WxzIdL/rgil5ybpLZMvvcOyfarQHFGrQ6wY9WDeBvu2S
4MqUBepSWDN9xr7F2cYmHRA2WBAaX402DovcUN1CLX5KJsALitJhPSqAKCBRXRFFe8UWTYGMYojn
TwA7ahe2t4hb5fXNGE8oNmmsKKV1sU/5y5ZNi/VnUiRTLfwpJGRTznkWzC/snDHX3U2qCKhpBAs1
8nTvRGzCylCcVF0RU0vFTiUvdWJVDE9VdyXWNMVYbRVt1VXcVcBglDBgOhi5EntwZvqSbR3FatUV
tbUG34rZRjvYiugqEdWv+hvmNVfEV1exX1MFh00VD3YoX4kmI9T29hF1Myt6rBk9WYomW+hwZUFi
ZEfR1FyqwgrubAeA9o+HaE62jQ2dFk6HvaHJZrmoij8ItqNi2d7uCYbIOxwI60nBb+Mb/PZ2d24Y
OOeKjWspSO4MLff28dsNNB6CIoDq8qjd6WB2E0XelYq8G6l7MTBeoai8E/NU3oLFXlfE3kqxe2NF
8S1uQN9WwPY1XSi/puL9uor864IAnhQLOFJUYE7ux0hxgnmB7iqFDwbfDUNY0YQjsMK3D6WKNIyy
pFjWrcIPDxIScQ2SGCONv/OAFJuKVny76RXBeKxgGbtAjXGvkcbWoLUPFPF4UOzjjDHIKlM85LCH
vgggOeQVRw8IM9lT9GTYIgNZLBCV8ZyUR7QlYLUVbxkowZcRQlksQDF3IJk7xWauFKXZVrzmVJGb
kTvqq07RnHPFdXZ0lHixYj1bivpMZs8v2tZik6MiPQ60J9BdWFwkjcoFhRvNfJv1lGJJM1uoji14
6WyozK1xQ05jZqyP/Y1DrZ5ljGbAqBWlugRX3Spudaew1oWD5c9QVGv3Bri+fdAFes0hxRA8hoON
47hZe4qN7QLJThUt2779wJiJGxztUhG1e/UkhCMLgw7cdq242w0A7tvvnigm9+0eWQbuqlPEbgm6
G3t1fN/0vNOM5pep6N4+O99M8b5LwN+tIoDroMAjGyZ4rejg2txd2pxfIMbwZLKCX+GUv6sK6S0w
NYKXBTNeK964vJHHQ8q5CRg5T/QGv3Z2Yq1drTx45eiEQg1+uesxTRJjuDKCUNHtgQOG7OHjRo83
9r39EAzUepNfA9EUHxaI9ESx0jVdbsidxPanOOqmIqq7oNVvGv//b10MlnBItvp/uxh2n8NnHP+L
8eGPb/nTxGA49l88DAOOaaHixDHwp4PBEPpfTFvYhm14tuPe8mL/dDCY5l9MFW6F0cC12SN45I79
6WgwvL/4sHM93bSgrvAZ439jaTAsFRL2D0eD7RMVSqQmFyxBjJpte//maNCFz6zVCc1HvUq0XTaB
gtOykqykwjilMeVWVszFAmDK0Wg7+9mboTSYfjMd0hxwQ2/MLxKUzgpk8cCOSSe2YLbHQwuNC3m1
dtRROlMoGM229yVNcUsBC6RmP3Rsp4vawavmacUdyTJPKCA2ZMTvXBup9ETPfNCDbECpZSwxJtHk
m+zfsBZpO+Cych0OcjcZo/jw6Ek4cbjuMvMV0cMbrF3csluaisHdWUWA8Qe56nUekWHoAvN/GY3p
htrmvub0t5x1lA9AX1mDycQ7tV24nqV4rotoZfrysS7HnS0CMEda6xxDlt9jF+7mxCJhRHXyBcwg
daIw7CSjpHaapR4HIT4OkEDB/+XuTJYbR7Iu/SptvUeZwzE4sOgNZ4KURA2hITawiFAk5hlwDE/f
H5T1W1Zld1dbb3tDE5WREkUC7tfvPec7SpMnYK/jEj3+6tp6g7oaOlxaD7QAx+E4Gu7P3pnfWHRb
EJDqUdptjQtiXQpBMo1NVjzO+DZRi6x0kNS3sSknztNYAzRpVP/WeeEfNCIgXGQ+qfCWa6yMkHqf
IDbEj7DLxgx5KnbzPVqC8oQj95DqcUBXEd1B89RnbN9Earh2UFXTH1828nEw3o1E3LpKLk8FoDKc
IF30XCaIqBQTz7ix6zvdYqWUdW6f01L8gd5gvECm/5X2vnvfqpzO4gTqLRI9tAR4YQ09NeBEcXms
K9VQ8zLa+5d77vbnFfvfyqG4VUnZd//jv7trZOTfLuQ1iZCbA1qfZ3p/S18uGIxzau7c57LhJC7C
4eRYg7OPp3zmGKmR8ZtgFfm99H/T79TTOyK3GB/mNo3uWHYP2kfpaTCUR1pRHUdiFB8VzpZdt2jr
xojC9aMXk+ykzTJ7UaBq/ZhkQoPgTuc96JED09rkOA7mPeHW5EKC9yOrqwgmRhTR2KgjuuKV7Uou
qoX/96r90eQu2wvE8PdV0R1jNAR7Nx8S6DZMpOrsh9JL99ZRM/uLetX54DyhON7rZfxO7Rzt8HNG
5Ja7iJ84fKTm/NTZXg+7ER006jSJngQxPHkczFT7wn/+z2+4FGu+37+947ZQ6yLkefi87P8lbLb2
XJBWoi6fVZMNHBhWuC2DHw6k1p0VFVs/dPCqxNFDfp2wr1/S2bhNtf7eC/JhM5Azu2a2AHYP7S9n
IM5D5boEt1S0VxyVCM/kXWIm6SGF3kPFwkPU0Lc3I9RMXT2aQTqNzrYNB/ypqXUz0+o8xB1iuekn
vJsMtJ1+w+PscZZNbk2MmlUktGIWr3glqYFgNVL5ZF2ZF96l8mpI6+gNkYK0QVpk1Ew3xwtfkbLL
I/N3JFK1SR1ejtQTyWJuFlV/cGa65jm4o2JYKB28a4etezdXbb9vEEJvtVd/JKLz1nlp4K+zLrFY
n6U7XMdWmifF4jYjND8W2my2UHOq1zkar3ZI9FkhiBuzjR5VEzBDfMiHOK3V1krxCxCdQe7KXGyH
kUyiBCjxJi9iEOec3NiH7nOxemVmuNJWz+xwDb1I1NaEJX5oV9IX0UfvatUzAUAAMBdeCXUruip5
dmy9ZhpjS+vSaBuBa4mr+Kn3DA/FKlpmY0xX50okGHsNR5xQzJFKXCbEH+3S3LjXccf4nUbrpXbN
b4hrHxgqNgdiE6fdPDUwI7pkPADezU5A8pBAxYqsrwWd7gKAUSYD8Oe6OTVEk4PPpmadx4sRk3Td
a27pRdfzpeGMZNW06imogVhEw9nGqRb6pAhpgPiHRhlegKsYXqVZDyibbOfZ84ZTrYc5mOcIs45T
HLnRP3t8UZtWamMzSIa3dLF/gZjoTkWOOocCL+97ccd1tYXjtZNYoa804kmAEvVlYDGR1Pp34+rA
nmEwhWsuFcjD7GGaH624IAhrAKdAtN5xShAEDLMD68xXNYJIHlRZb+pmaAgU1A3t3Kw+lQUCOt+B
CpCH824Zve/AyhCTQb89mLV74iag3i6LnT873dFAsrspiY48pcLytzqNssAimGCUkXWEoNXt5kWx
PWXR9Yu1TaDVjZHfLzxn4+k/LwNMq/9tGXCE8KSPmhB9neVbUvprZOe/eCJlpMMwYo74hKvF2Ywx
3HlZNj5n2RT6irOcF99uoSgSn0GZvmvV4GMR3saGgl1U0S4UzAcQ4y/OZim5vYpSv4Ksp8PE9g44
ePpcIuE8J0WAaqEehunaOeEmd5rAKw33aLT0d5mn9YEBW7WIrf6+8er3yUfJ0izTcB6RQKPcnGHg
9LO8+lGe7F11jB9Ez4iUOBk6QTBAcMYB4ui6fl9IE32BVf6Ga0GGTDR4m1iajBuh2l8WKV1QZSU8
Xqi4McLCqs0Z8cUhP38iAtchoQk+C2a9n8BaiPsUdnFpO3s3VFN+ousbAFJZ55as/TgoyJ22nPlK
X3bAXmkAXubGulo1us5e0LQglY1OhJvDGTJUsaM3XRx6zJz0Og3n0sziFRbCd2DMP108YkdJG9YX
boTFH9m7hqA7OLjQOzzxMfLnQ0mbcq9sR279pByDtlu2aZ3SoOUGvri+xESvLX1Iwh5ondnbd2OJ
i8CbyUwr/Jm6jPPrJYn4ePsJPCDpuykLAECjlk9UJiMCFqjm/eQi+q84rVbRuI6Hss9Kme6xmZ8S
w48PtuKIIiyje5JE94LeRVddosOsiquJdbpq6uI6LIrW6vpwmvTw5xnk34zU/1YtrBflX3vXetFa
FM9KeK4rHbzBa7btv1y0I11pI1ra8Al7HFIQHfmX0CV1YelldxK2fK3b4mQYy/SknV/p4s93NsA+
+sAAZZbmh4B4YpQ5rS+RUwUja9olspKII+R0LUa60MbyZMxdirvINcj48B4NJ58/vBK9oAfp7IkB
IgZNXyRHGwR+Qr96j9qaLFan9be+1+qdXRbTXVOxllmqXQ4L0PerjAafSdoYokJZfroJVNHeyRaC
iVAdddadngCuKe86wezYuiXCEgPV0JMDgYsimg/NbcWrD0hkQYN0Gq0F9aIdkcg37nvunFvK8BKV
aa6OikDwJhmMw39eLuz1PPG3N95ezzamKwUBSs7fVotygU1kxpF6yt2l30+pOd03NavnO9qb8FYi
RT8KO0ZpDpdr7HvyTmNC7JPhWjumvcWElD4BgQZ3Z+wJFaTPjV0YKEL9KkLh4LyLjG1ra/8eTyzG
bMx5lWeuUYSAjWjxX0wqg3NYRTlDr5pgepJ/TgB8ORM4mmbHbGUvJkKBPPM+2jKugkXH8Zbcz/Lq
IrrEIdk991HY7Rbo1DAHmdrR5Qr+83tk+uJ/8yYpW5mmlAqdyt/fpLFooRnao/NEjciOCUP3ITEf
u0UMQRtrceR3vrsyzdAdwLwTwzJxXMHg02iTYAvNUmf4hItn3QAkzZlgrcOQ3rk2qIda1Q3NG9/c
9alJY8df7oRfwrAOi5Z1u3TPtJ51gMH2TjXpG0Jz+1R117jQV4HX4tDVMSoWSe/fizD4uAX0vk79
ZMDmnFgVlxeFaqedLP9c01JfiCq9al3szNoDOypWUAoVI1DFYsJpl873uc0ilyVaMDDpUKHQI6v8
ygbHWXrXQuCxQS80wOlGuAr7OI2S+N0wHecE50aTO3NNBvsww++4U64V7YY5tl+ECQDYyhb3UnQ1
6ZrtzEISYJ7QhLcXnK8kTphYjyhHJ6Q7ot82nWlsfcyDG2br7+7IbTly1tlPY+lsWg9zM1lNuPQL
Fyt76ZoXbHwmLPPId42TQdF0M+0R2JHfYi2Cl0euMoGi2P93XeVeUbsMT8mCEaMPsSj1jXu/VNjx
0kTEV+ZL74PVsWx0kLSr7KdEovbDyyBc9QT7IFz1TgU1IchPxUTK+tQQR6aihBIS5jtg4Ah2BtpT
XzsQaP8bxI+GOOLmPqmNh3w0vYe2MWgCxzkqUEIMyry7R5d4bgQimwoHXqUqM8AAVTl0mGWqjACO
+lkQ3/lqZYWzwbwxP2JJCdrVEJHM4o2pvfltnFZMY9vtYDPPnDrxw80yAa+Gz/HQG7QwU0/d+vpb
IYv0AQXePfkFsL4cn2FBx8oTFccVeHPpJkJRG8aVo534W8iPv5UJUgxoOlRIOla0uuCm4LCMEyO+
MgSpDnWH6eXrKa3PoyrSX1ZVVGeSin+V3FIceyUeVc/H0JPxtjNfv1ItgY4Z+2fLmotDPGODUH2E
qmeKxB1vrvd/iWdnMfv7XexbNsdR03Ocr4bN306kiEWBG2YaoaJLcTAVfooXaFBBR0flnk3paXG/
0k9K+0FlxrOMGYvJpiODYpya40wYCCIfl4piHS1ZTgtNzR72SXgzivLRlmn5smoQZb88Ckl4QoJd
lGZDLAn3xaaZeK61gQZZHitZv/Sp5xxFx779tc5abQ8APO/GcxwCj46iYXzwsvBTe/pJ5Jb/AvHr
UPEx3+ssxAQDzBhkKBRe9kwSB/BEbqX2yIYOCdahOzMghTHzQzeu0cuGG55Cs46hl7nI6owQzPqo
Di1+jouxeN592FSIUAssdbXblPziqHxwBusCTYDxge/DQS6j4UPVRNen2fLimo3e5xGZ7c0knW1Z
E/xJSsdiVPE3a2maUwbYcZcbU/pShM+uv/5rsRh3U+jlZ98G2DYkjImakNVNqOhRm4W4C1eJViGs
axoiQx+9NnugUnzrXJP0kFlmVxcVx1nHxIBHs0j3/qB+FetILxqAdHZxwtzOYkpUV6fSt8aLuZYz
UYrwPseIzeRxajYOJdNTby5bXLTWkSANrGMOOxdhPmcr40A3mQvVfGI0hzzXR8CpgC1VEd7LpvIx
SbjONsbgcfRimIF9b6A6mTL6GqPxmmiIEmVYi2M7m6xxYCb2A0VHVUnnUsoXguIadKEamWaIqjWs
UoecwXiXWMgtF0xaaA0JzghRuaLPd+mkx03D4KseslMO4HyDK/QtTtEYNJOwmLF3TDQik0TH3OcM
Cw5Np+4MMDNZU8J/jU5uPldunx2dyoqChNb1AyIIRNg9cJGxKX6Z9gM7bvjDqIgPCHvuyMgkaQkX
pbU6Oy6hXWT3iZcEFUrWb0hlf9KwMe+a9Vnf+AQxLk/IFiwU1i5257LP9hGQFrJjXgvoig+d6KDD
xZbaIpvKyfQVTDxE4fER+tmTtyKys4rjt539EbbjT7fx3Mf0FZVfFMQd+vPpxPCgekyMz6SPvW3P
EOYS57TcI4Xziyxcb2eKyvtmL3mBx7gn0CiF9Y9w2UED7L4aKN0QO7NXQlR2kWPi347Zf8mMJOB6
hQmAMKu3/VSm58gpv9VRhR1SlCKoxYu21jydyko+PF2cmvaO2UuFBNzxDn0F/dlKvctcMCBWPeqw
JSO8FKwrVuo+eRwjBF2Gdg8RhiqW13p+zUIuO4qjOO6X92ZCfQUkodwVDml/M6v4lUFSxiDxo54K
oPwuKUAyda6a/K+bWjUahp7yW223z0PPzDn3G+NQOX4Oix8ahB/SnoSyTk1mIKOPhvStTAhtwv4G
DsLziUYvR8HVogFvSzN+L0zVbMdRq1vq1PQc2k/6FPI+jmqfOLQkw94XLwdf5e7R1naHp8I8JFHv
vYDkciw8e/7ZQB109ez4Wxr2xr6OTnnat6dmHjFxdE5xcTGF7wbOT0Q/2OGpMLzuYLZMYzEOEV1T
E/vkVHvRo3nMSRxakFGGt8mhcWrrMj8TS93vBmIbAjsrYOM5WHVBbiHs7hLkNBNwlb4Zn6MKCZb0
5ulo6TkoiKTbfJXNs/Ojz+v2zOEdz8OcYWoHPFcas7zHLMcY/1gP6a88HfODyD1xlY3YLAbMb1Bq
YHsqcGruTO7b2Cz3BFkR2lU3FkA9m2JWmAQ5m9aHKtUJKf8HiEx5EqiMzr5JkUDmoLvNEjXem2nz
faFZvBdWscrsxidmCD5vmn/jZsFxLobxPq+Z+zel9UfeREiy8Au82XP5EK2Kf7tuWNPsrGVA7h58
/xUBdvkOm2WB0uKIzRQP3YngGPXnTvn/60BImo7JVv9/HgjdJcx4h/bfRkL//J/+i2vl/4MZDlgr
yWxJ/jUS8p1/KAp+eoHrnOifwyBb/MM1TaZFUnkWhyaTI9M/h0GW+w9arzCw+AecaH3P/n8ZBkkp
/37wQF8AaEtQfHiWshyx8q/+5Vjcmm5KXyqKA/zWW8+OHmuz7ElfXcWxMQ4fAAHO0cnC49ezrwc3
NvetEOlJzLS9tfkJTLwKvh48QCSQmNbnovXqLSrA+wyJeGjHCwqGfG1rVbSDuQfYcWD2Lw5Ck+K3
2+EmTMr2TsC7T2iUH+aCorEVLScFwjtIodxFk9xpd0B6WzQUV2hRrsBoN2VLGmPpD0z7TQS6yKKe
9WxmkLWXy8CQhzkJxNbQEM6mIYt1h5Gy6dgR2fZJrfcJ5GiB9z5kGcQXFTStv7yJKShZaLaDn18r
lqKwDH92tevuIiQpCxNoK1l5lpkPB6bh9Jxk1pY1otx5JtBLa0BAIp0QL2BYa2Tc4F4pO61TfNat
SRu6WVULzXiQRuJj0sy2gIp6ltys3tD7OpoyRFcU/zATXA5Di7lvqsVvS7746EsP6bwSVIw523du
zPnNQbS+eAP2bs56+zwtTkutv9WiiLd96DDtlui8qktt1dkxjdI/3FQ94Y+UK/Bnl2gb0aalbnkc
3bx6Pvcm2Z7CrVEEI12zm+5iovU4ooHuvDVcj0ZasheqklCvKoKDCSF0qavvxrX7QPBJCPBd3ZSh
SHHrKTj9rHtoDfKektUzoNkINmrh/cjC7GVZqfGJOeogAc1dVE/4q5cfHaqzZvw9+Ul4LkLB/MTt
d0BN812XCwfKbf7sjP6u9hqBQYUmW9MjXfWjGLKoX5E+qSg+vTYl9q/H75kYI3lbRh4s0+PslfEp
r8kAypT94hdtG7C1nG3tgQuujTNvzUU1jAcix/qtqZg2Q9ibu9Hk42XCfks0L5MNFa/McRL8dS0l
3Em1HUvnoFYkq05Poa3KXVSLLwb/fB6rOdlnrfm4LPCDoBDEL56hQLxA1JEN7PsmF1SAVHoPCC5B
d2XR2RH6Y6KJt7OEi8IQl3hpurQOSSYYO0SlNCo3SK2qo26mGG9h+Znkj3OcI1LLBIkYo732Wp1v
mqPebpROIFLsI5VFhrye+rMhGa9aVvsE5hwfj2zoE3Kfee3IO+4481PtEi7j2Z85sv3vcUdQuXNB
vBfYszeQJpQB6V3kRnkv0YJTBeTBLkwS+xQnQNe76ikij/VQ2d3Jt0pcJcYwnyUJcNLC1xsniC/j
zEKhuaOFz6cX4w3uBXm1fgyXlf0Tev1w0Qk89ySvGZNx8zQt4mTyW45jtdXtkdzvmzW5FD7uAVci
qihcLqiVOBc3MhbHvkhPtQLMgvvuEKMb2Zc4bLbjGjmQF+irCDBinzyDrsrupJk8SJAve85PiYU8
ff7Wd8YCpbMl5sQ7SRJmny3+Ocro9J4u4wfei3M3DgxRDYWW175NBRdyUfj6Ukvnp/DBmCw4Ed2O
z/hKina6Tfh64znCR9r8LRkB+Q4ZuRgwhh9Dc9jRpuVARsiHBah+K0qNhnIw8mNY0FYsnNusl+VB
A0EwdPyW2hkTHRTazKybCj8bGhB+Rg0dqE1dpM1ufliI/JTRgiWL2RNKYfGDyntjNKSoMU6xwzHa
d33xR5zrYPDBt2UzBxDcEhsmeYjrMiz57aSA18zQXKQwPNBvNuPlFt5lRx74UOK+oTG362voYrka
73piT50lVQc7N0mmdB+sJKyPlVuTYjt0P+3CqA742MlPst+HBuuhLDGdJbJ+gFXMhHZamh3OtPpo
jURZMtjdlSxtuzlxz3FKT3Ke5x+zPeNUrBfUAIqWbcFxSCQxg0frMmpM9dqc1p4+yV7l2B88Ehwk
5GX6BvLWIlQEKpMiFD3WfYQLdQbxV8NXajZpv7yqye63YSfMvbd4n+MMkESyRZjhwDiluTUqalCD
55+NTn6lpZeSPxtDYzZKTV/hTfWZt29nL9055N+2MzlWNhpfWnrcLy0S0850/WNtCL2pZUZ7KcnH
UybGP5AfV3szo+fe+fMBCQOhgxibdLkgt0IhdWZreRQ2ioTK+VTjq5vk7xiWs+cxgRniw83d2iOm
6VyMv3u/0I+0BCG+uuDe/WlmEOxfumW1e5jiewL9y8MVUaKyADY+YUJrSfjZAc8jKy3a9nVeQ6GO
fEIFLXSJNe9Sr/WvwnmLiih6FnFJW7BjVSnuZ+KLjoIgExJIxKvVPSLrzfcu7pdN4g/1fmJiu/F/
mnSzTBSt28gb9ZE8wGcyOMCvx/Ha/85OfU1UzOrWsSck2EnSmPuoar4bM/NeK2fq4vsjljJNHkYe
VtYe6/83Nybm067r7QqlMEen3XB9fMe3aO0r0X/0rsfs0o2ILDSZgKCnPHQIn3FMQE7OsVg7hFqC
PkIsPgM43fpm8k6fhxBj1/h0PI6YmYPUpEXssbM9BUzSb+irzUA7RsIL70Y/3zsj5jxgC7fKHItz
VPKxqkYSTu8yhYNDv3NrSENZpwMHP/VeMfchAckhNJdiI2/oREadCI/stQ+I3QOvBhewGpECIckD
GCzAfijar7UCTJQ4HYdD8CnEzLkHVYnXQeh3KxFsIR1SAiunSieaBDK49Sue9c5tnXujq23ssNmx
hAGylS7rOfaYsxoMCBf6NnIZ4dK4iLbjNk464xdIcMseV48G0B9LR3dL1xPYxkh06QM/wVsYJ5Cf
unl5z2puXltq8BNROm849b+z65C4NbfhbvLYzJRDvk9LNwYEd7YZLMZSLJvRAzSNTceINlSAQI0W
wIKgC1n2+YhrkAaidoksnLrv4UIiXjurJGjRMCc9dUa4lKfUaNKjQ2hmY8GNmTsPBGdULHvyJ1wq
u7LaKts0b+R5Altx8m+AgOvDooiJUVKE9y3E5X0PrgO+KKPdLDVwy1ArbNfmsvXOq5y3WLFZq00j
eu2cdt4roJaRwqmP1wrjEyZIRUOK/mgacHuhwcWVuXGq5Sxyxn8Ou/WuKwpWMI8so4Imt0eXCnUx
A4ohyahIR5k9VrUM1pgmRnbwsgugGIsZUYe67rFE7NSZzqnTlnniSHKfEg11ERNNX4ACny0EVMCc
/W5xqFgG54XrU+6rUZAh4KILYJYWQEX3tgWSlDObN1cGWegNuvy953slpdnJAj948a0Fc9ZAM641
JOABUJ+F6X63sTbBQiTxtczoFUfoB8F4b9IRg0GdMQfAsghWIyKuIS06Olqo0kmwxdDH0pmrtXvV
PVi1/X2SXCuJ3V4Wv0h3wEO+l17e72fV6ZdegHCSA9vj19NG46/XKXdj3wh2EN+/pSswanacc8/N
gcISoAtdl2fR2uhHUWJcR2IqN11O8hQ+NX1UbosPZayemjVzUtIIyrRuXglDDCaXQbHTgEuhHElR
ppUgGSnYHSemo97smubRgGREf0BBo84WUrQ4pnRuk17cUt2QmkXbEEMrlgQqv5SVu8B9wkUIdL0p
3LslTB6sYnmrGQmxCQPKNEmVRhvsddXJG+VI/OCqzEyZloZoUP0KxirhFj+nFE5CHkNWcCeSYYnE
vdhm714pRB78WK8hyrSWXB8m6UBjKxmaOzeRy0PXXKMVRpl1DP19pKSu0gfOHN3bkk9U1UV+mf2E
okBUz2hZQzIzrdVaWF56eB9X/CxwGrP2aDMa8kkrk558muTwQfjIWcbqY67IrxNIRLbDCjaqyG5O
R5bRidk0adnWAd7Qjnz0mFd6Bx84I+acPwSo0NaJGO55Xbdfou8xccFB229xKVcbDg7vrWenx06y
rcpeH1kafyVtYT/idr60NMk31Etnqwdt0dali/++Pq0tOhUe40j/cpTn4Y4D5RgyjEhnO3wmFeYT
03tzgPSP6QQOUtT2r7HjMl+IP/FQicPQtNMViNkFxMNFzgEaxQbWy4fvFPqBowzm1HXehVlSGyOD
BcCAbYurtlneNZ/ajzm16INm5R/RHnDKHZ85cYwCgL/fLOSYKO7p2EMxCz7qkE9LQr40kkLCX5Vz
VmLES9/K6Ny6yalGZATTDmU8FLZf0l2VSIa0CUdkZWx09w2Je3rCxkivtdzHJYR6OXMdLf6TikHK
R8xo0mZhH4DzV5HtgPCoezJEWm19NA8/Cvq8VVrtk9QoP9eUPJdu96atm4YKt9zy4XAncwZGP5nd
o027MhZ7aHuZv/QunbjB4e+vTaPFEamBjMrwnBuWs29LomCow8ut5O5m/FkDC8lN+p9q64i5e6jd
8XlIYrbIpI6OQuhrmE0WnGy21bkC2DYuH1Zd3CYhBxqNWh4SyXgXojCAqXItrLpVAYAqjz15T2zl
hDdnfmQ+NOICyF8L1dLr5XA/2RIhkzP3hJfr86RrcgNsZzoi8B73TPvfeiJf9nE4jpg75UiY7K/O
8zAoqOIPgNAHAD3Jnan1AwLbjCozQwGUyu6sQ8xrmeleWpsMqjhjj5+AskbUBddSjhRjRYOj1gop
LavoDmDe79o1ADdhF3Fy9Yx8BJQVE4F95sHunMEC7vyybu6alEnI2L62CoCUzzpwIN3LOphCm3de
u2l7Ibb6y9BTAmTKlb33sRbCT31r3ZZkWwNwsiHkM/oNaketgtlAyb0oRa0DWydRBnZSXhsfm/7d
Jea3borsM/GF9JRBINoJxRxHGBCam27NjtAsJrU/OLD4sid7ti/SnpvDmKBAoAfR4+7DZIh7vALa
3wVqHhDOZeR7JBUyNSOb2fl6kiBpYcsq+b1IfhxcszVxkpt/yn9S+f6Q0qHtH/ZXZIgolSruNoKM
zA3qVpvYKH489bc7K3dTUrw1auB2UPwJREJXSKPEG9YrHdPmJc4KmEjTPhjeSzIivk3DNdTaHG6l
K1eMkiEBBVQKMfH6fBkqK/j66usBLB246CHw3I4EHuOxaSvAYEZsBl8PjdOYpCvy8PWUxRukpxzz
bVnkMsBtgWsxJ2Rk07fxveti+4TQ51C1+Tc3zMLz12/r1pfw9VBbTRfgb//rRYgemJeTS+z7CjaM
Xh++vvrfPe3GdlOVRndW6wsUhQNvQf2oRGmev558fXtiOrzHKfhbtCYOBnBWmBcWCqf1xX59BQ3+
IafMPxB7hsb663tGAu4zTaJzvr5JRTTIP98kKyWy3ZSQn+zVvuP2g6YWsVQaDPGt76ENqF7au5kR
+WloS6w9SxdU68PXVz79uT+/avmYvv4F6mlb7mUbwogbgZVQzYLnNbMefVpERowgG8UY0CXBDB2H
gDZ6fZqmjgMoHxOhiSTGaSYhIEIDAlH++TD1mI95b/7rmygBqTUbE4s3F8Jf4IG/oAV/fa+kWmeM
kG7diZS93jX/+UBkTIsGPHmZ3LXdpsynqHGrgO5fFegYaS6i6gReUVsHfz2YuN4Diuw6aPx+3AHS
7DBDuskZvvAGUBtCPqSrTcDMqgkUNToXdO1v7dZo+IRKAla8cvjzqZGhlfcHQNX22iFMEfUEGXci
vtOPIYrGQJgRQZpxckVcPgYAjcbg6/telTGUQzFBUpe34NPty7UCngkjZ4JC6knuD1zPGVrnpfgw
07vRbocgm5y8O5E0MwSG8lKmMeOy7SJUc3895DDQg8ydpwPkjcev7/P708D3t6nAIbiNTKsLFmPo
AAkIRokm2ACg5PUxqlRgOVmNlozI16ID+vfXQ7n+0s7uV9/z+l9u1voTzCbqg2T9gc36KoY5R07x
9Zw5MbGuBG1vw7Z6qeCN7FPbLzbGlOBhwfcI4YFGKcekshRrrO5UHeL+1UcTj6CKuNrYtL8zfe03
aTbSF1ncX7KhO6tS6zxmxl0IbN5riXeCOUP+atZjJTSyZQs5HM2AE354qnqMYhwLQjuHITWfG8t/
m5lp7UM4KUkaI1BLb8msJ47STX+HdVFsC9f9TI1n7IjNfioIcXYd7xV6zZWhPVhrqnX0riOpfzNx
GlN+9LiPC02XLiXKLzdQl6UkwpxwGGa7kkPDKbXxlbleAAwy3VdW/hp56CRsFFFZjgRwwN3aMbZi
Sc2fq9qzdlHR/0FJN5wHh6rUyF6TzF5pWqyX4qjz2dnZDpcgIczbicnABgmKJoRXDQ9pxY9F5luR
FFrdWZNRbotmzA5pC+ouH/VGwOScBuuzJ/kSTi3nCUIMVyrMB+gIOq9Ah7m1yq0VTiH+R2ZXpGj8
MPJXEOnLzmldY4PNZN+jQ92QHMgwcVTnzk8dkGEtqLy8dRHFtucs1a9+qXEXVHPQVBzPbP4ydMPN
cCOHadsZ1remmLfVQLFcjMYbweIvBnHRRw+9Ykuv7GgaqChsSIOLA2PrQ/sFtnClDnlQlO1b4uRD
QO+e3oYhoSGYH3B+MTm5EnJDOclzNL6m/di+0MlCWkGClY9U1c/H9diZP06Ro3ZdmR4cElu3jW9O
e6Qq78yGKfdQHfA+/WBgk/8kTOyDZEwIMSr+2S8KltBioDUZ+TDIywOAOJY/ecPfZJ7uvVwd/B6D
vbKqY6TlJykXz6AzmMLieIzCGzFLMwgB+p6+6Rx7nwYIbYnN5E7JsQU3mRV46GzGG1QyFVb30H0o
x1MoAKphfBBHi3jqo2+T1sVEND7mU/TbylwAGxTkzBbW7pp+XBpjOZmETC8NTKdJYHQwqxxsYwpb
s/O/cUIgxXLiiNlTI8DIo1fwfZzw/EXOVK3SYw5LFlsJ7KPbzGCaLkcncOEyDZnjb7otCa1VKITJ
RKy2cJ+RqN7aJ/S09QZm0R0l+Mdief2BUa7JgZSJqwsBbarGO3i1qGAkuV/tHbcWV5dj36fAtTaR
43zYRVKcyuGpgjBCyTa9CrOwDwx0v2NnhN7mEBZO9WgifI/pXKQUPpXBaLz8iPhgOIc7uyqKIR31
grYNJ8bOS8mAW6le85JvTZRLm6QIXxbG9zjAvepgYorbmE58x821WUcZuWLQb3szpOBCEY+e14c8
wRqviiF9sm91kQDuBxy7trbILpFWIBrvB/ED4hoCluF47jwAGK42ToodGn/reUbNC4n7+2x7RhBC
uUbRD8kexBAqRvPRDMW7m2bfaWyjciBCcjNiOfHM6MLaui8r4tXJd4nbHsj4xNEuxr4AaWPaDOy9
IHZhLc2yfYkZrHA0+TSInQaeY80bjRt3w+6164Tl/k/uzmM7bmTLov/Sc9SCCQSAQU/SW5qkSJkJ
lkRR8N7j63sHVO/J1HpVq3vYExQyWVSCSAARce85++zglr/aIgOq2evfatIUh3kEOBEhl4ATT+S5
yN7JASKKTHoqBX7SoS325I7UZx3wKvVnj8cw82kYdRS6VzJEfTdqqzSflMbsGaGs+aAfmmqL2Sgh
U72yQQQ3wTrR5Oe8gTA5ppvEadtNUlnZDh/yobIFwvrE7jfRlB+6mQc7WVpAqAOX2A2G02jgCd6F
/c5tp4tp2Xc8sMxVrGQGptXx2ZQmWVzehYR5Qpley7p6MefYP2nonisvgAVgRPPL0BMO0fomlbXZ
PtamhNZiUaI1d6VVw4EyogtqtZcEgdq6dQXu1BBQmoambZqiKz18SIFMPwVeLCecvgRwUvaxPyYr
UIPvmHi+10Ps1WQr7B2P8b8I623fIgdLwXxEkVLFe4SwABXB/UVo3Ti8hHjQKIRhsrZYjJSesXcm
52kQZI1PSEJJC1yhdVCaUMwGYVB8LtL+fUXnYGWEyWpw+s9kauJ5qI1bM+Lpa028/ZUPaxWR9qXX
u/smS98oBopeooCa8xPQAi2hbwl3l1TSY6zeW36wbFAtEeGjcE1AA1+oa8a7cGaWsmyqislpx0PX
zULKYrAJD5EUd8OkEFT1DYP+gOd4XVfDKe3rDkENM4Nl4+tMV5Y9smExModG5BNiYmwgxLro16LS
pLXSaf158kWwB+RPBMWMwksPyPel0tz5wt/Q/qwABVJchXZ3ckQzHlI/uWYI0Y6eV96HI8O4Fxuu
sc6HejwpJ1tCEAkz/Gg8jR78MOpF5oa4X2qertMwQ2ESK50UhWRDhqZ6v5pTc58NxAK47mNF+X47
d7Qno+QGtEHu0GF4J0ui+Jc9zkc7OpVmR6Uwm1mV0so6Oi4TIdlUUBFbFNi5BrfC1PVyO+lpdrZm
Nz3PRpedRTBQEWF5hYmBlNxBwuCoggKDmaQ3I80m3oqAaadUm2Vv2QxxypJq2c07eFjFrg/15JxH
FIbGxDLoDxtvZSfK00TG1DoVTOAmkGZbqmVfAz2uT6Doq5NdNDWBz7xkqVeupNYecOZQ/1BfmeNH
f35bmNWGvYjrC16/itBUT1vPdUxsiONMFOyjBERZqWSJfJQYMc8okdnM6YiD4VHPIm1vCQlp2cfN
MTEt/LGxcqaKDfG6KaYHdpefTLLa+SbrBXz++OfbYKZREiEMLz8m6pqcdDikCGPqq4YNdPfTexhh
rvhWY25UVn6o0IPdCHZ1UFe3oX512aMf3R67/GWIpXXiyQnaug+4E4B+KT2D8IBnLRtDLRHmWSTA
RPwWeGpGbUatIryS9cSyt2zseCTYa8BjiEoSF3yv7eOcOnUUI1K3qOedINXnfoN4zkONJ63RWZtl
5VJtVtN6QZYTHIGaa0xN9ZeNE5GyaAbOXaaWddDu34qJKinD+tGhNU/gKNNwpnA5GAwwPUzDnaBx
WLaMlA2UpoOGXYQotmmLU1dioDXkpMw7wNJ+bMAtgWsNWMLmIYI+zivpYZH2DaVWedLAYn3feP/e
swhYXVsO1ygMMHc3Rt1dYvntdwGJ7KptmsjysIHO5ujrAdnLAaYJRHluL9h23G22xXomoI67fBGB
nSA+mSfUHE3tSNKHqbOHTNJo4jMlL4uRERVszLmyMEPQAqJAmY0aCD07OwXxTD3VKw8hOJxkFZRF
vwfDcMDLz7Or9G++50GyV1/9sBDkBls98prGBydhDY8osGnnOB1zdb+g8CtaDrYXB9cktHFZCGm2
s+2T4kOjiHPWInWJbOatnoOzRjHd1AB/qtRPl5cCHPTe8tpjqxZ5Pf/Hxrd0fTXMggelpdaCgEkj
Ro6OFUgz0xkKaTy5PUVhq/sizekWzzG4B7UKdWy3PKUJsjQGQV6PQU/Ns444F33RnR1C4o8lZYVF
gjPmY0iEmzrEQl2fdWPVB7oHm+XQw+oD8CwiUtSRFinF4bVltlen4SvsE5N8ZG25nsn7nCtvF/Ah
hT5Zx1DCjOSfnLqIS2nZXTY6jMHls2lVVadlYzYjB/rjNSAnGDRiftS65FOIc00OobtvILbx56ir
iysE7Ww44/ge1cNFvVcLeBoOXYjN8hcLqMKoTNV5iLXmw4zXfhOP4K3V6QgvOWIcUHidPLVETpGP
bX2/N5dD7CcCheRU0adTy/I6I5ZiKp5TVR5pqinYS1VKUa/8KfpK9Ha/dRRD0Kd9SHwHIaiG03Or
qMNa7pfl5bKZ1Q+GLuwgVVFzX458nJD5WhYOtAa8k0hRl/Dtxo6tvpUpXJfWLolYBGLPPvZZlpyk
xS2f4Qemgv6BEYwkLEm2TJnUj1q6S6vyyepc6+Al3Z2RGywfQAHnrGk2pGcRGeDV1x4bNzMIipE8
uXC5pLCOU5NuK2wuS1K+royQe5BQmEJRSsr+taSuiQEju8Em+hC38qNMXQw6BLWxohR7EO2KYWJf
0nie92UcM5zr7QlB+LnBEYuIm36Hrd80W8CGBSG/nkI0Bk32CWwSbN3ezIjci9Y5RDwqJcgULTfZ
V5F47qazVfnXImU5adqQKszuDr3kp6JJec6KazdgeXCS4pVyfHPrqVX22O7qMZxuqa8fWuZjblC1
a2aF8PdwzjqAruFJyytl+gcXjOnKeTQcf9yWBMAxuEf3Y8rMOCpblTQotpbJwphJKhOVdjiWdfHK
HTmvfI1JmRn5LiNzA/YzNus18nq5plsAu6WyJRy8HH9K1X0p9Afb8cVr6NcAFFDdegWJ0V2fBXhV
9Rf0ufcehYttbCTJUQ7tN8NjXl+F/eNYgeVsCs3bLTcjRefuEMcxzbda3w8Eqy1PEa82YyXl5oEC
C9U8VtMRGQLPtQkEpZHOGuba3Duh6dWPi4Dx/6tE04BrgaPvP0s0j8Xwa+zo91/4U57p6X8YtuMs
iaNKiPknsMOTf0iaCzjXHPKRzQUL8i+NpvWHrUvDdYgo9aQApPFvjSbyTUs6ygCC2EBwdcr/jUYT
AvavxA5kQZCPhCWhiXhIQi3rNwfdhDysz53IPVVW8h6ghqpOk8hA86BTXQTdj1+Q+XE7aM2FGLPm
HJbosp3J/KzFFh4lRTj3y+LK2NhfSvdTiLjxaG3iJkGNRC+4K9NvlBPJZ5m8r6PzqSXp6ixSZ91N
vXZwksh8Z+lYDqnMnEsdA1Y/6Xfd8OzXenLM8qSm8wXtV9etx8kpL1ozEo025Oj6IrpRuUZCF+ne
J1KAnqjuUJhuHXj42R4nrnsJakdN28ejTVzzjvVaSQSzaBlvLMCrTrYmWiU65okDkzCV7wnZ1O8L
E1ZraqXbMg6g0DlYtKQPSLsU1mOVyzdHph6Gjf4tYi21nWv7EnnteKRv9lwRe7NzCDxW/rcQk5el
nQV40W5oPw6Rpd1FnQJ6EcNi47n0c2N8pjHEo1pcTdFlXyxPKnfiAWD99Dii+T8aXXt0AXzjY07m
DbmEMUtx9wQkXqcmAZ0O6NTRrcoUvwo0OqO8H2YSlChQwwyINj1oQGsCiFWTZcFTA0PukrdWM3KJ
9Di1wWbEuwqb74B9nlTOKNwiFY02LotMqeGqmDp4bs6ALIxh6k70HfJEMquAn3wSdfOMRasjhF3s
mzTM9oZvf63yrFs3qGGoM4BlG0ygc15PzBhxCvJYJA9tU5snoIfD1phvXWZUp6bYxnJiOmu78T6N
nLMVbk2z12lBDtiLwdiuSiG+WVZ+tvyhPedafYlHzbv4hDDKF0quwX72xms6wqKc0/ALnIB+U5v6
STDXOLWBfSfsItvlNlzAqHjTOLw14AGoLWOm7fVYVdcGBol5giBAJd7AiHQ0TeM8ECJ3bJwg3cYW
oGpmPEohQfpShJcGaPrXvIAE5ggag2RXfzUklmXgM0QxBm4ElGIiONCgCVZqzqOdY6ammgmCP7CN
nSv7T5S9WUiK9poEc3H2KTVSl2+P6NmOiFGwD5tyS2/CLQr/fTHB3muCRxkjtCBmKqyLEw4UjUGX
SJHS/QDVfob+BatftVkzs3yk54yHl+xyEl6+iXpMryHZoUQJMUrDrCioPTar0kFMQR8jP3PHjZu4
1s+ZKLtj6dX5pm2j953EeyUSJtWhk8mLXrxqY1PvvT77GEzUSR03BU5dszpovLUJyf5ON/1LrcGU
CaLK56qbPlpu5u7TFuYFWtf7IRMOtzZFYhYAcNAIKwTw1Ysn4nLya2ZkxKFKSYI6tR9ZMvSz4Ken
5LbOzgjwwidJt0ayaR/sli69k37JmUTv6ZIEjLhpwEI8+dCmNMGd/i7AlbGePkVpxGCYw1MO3Vs9
8OCCDUwyFM4J043OYGU1DF1cNXH+Cd14dBjigJZxZm0y00y3etE8pub8TZCYg/bvjPdz23mjS6ac
/ubK4EhKoE0vu/Q3hPTCxcleOW6o/IlzxIuPWq5qFBzMWtHrL84zLLoC2tem6Jpw30YfR8x1cOS1
bZNh4+hndzvqIU5Hi9y9iYw1Oy1UqZwued2U0/pWI8gmA6qDtUlqwJ1Gt6ndgY+MjkB07kUz9LvO
lq+4jWHzGzH8IJxxO7srCZ5JOvPIEg0XWUokhYwf6oZIUS8lkxC9H0Ih6qSZ7bKWQqEai3vpKbVF
YhAPVgSQn32qp5MW7tAq+MQSfShnoBIMVNU6i0Gp6yNNhGq+NGY+UO+YIVxPX+0AmfaYqGkP5mxY
+y5s3fqTHLl+xMhfWbWkPDSz8z5DnT2k+yQnNhNXIQQ48lUicg08BLQbMBivxehddN9J7pIOo2hr
tKTD9rAc/O4YhRxy0VPrJgjMO+aZiT8WC9Ou095mj0Z/NCLOL0YdIw/EaGfw8L5iMG4iK3hhzN21
Y/Qw11600VsDCslEnAJpv/s0z74IqT1ruo8Kp4EJbc9gqPDXtxpFMaCZmu6ta4OyX1oT1pWjuQlT
KEfIJm/IkOzdPJK2CK4z2fZdZe3GsHcUGfxp8mGkuQVqV6chS4hSfP8yWa5/6uKWSFhsZujTKZM0
sKyJoRTZHZGAdEZMxEeiAa6CnazZksTz4CeAYugAXgy/4fKxdQsKgzM9JEaGDHRi/RvF86Ul6JwK
r+OdCJOi/FAjAobtZ20IqiTKt8J1K7yK+CmiBIjtOqCMOZLUlm2AJJFE3xCMkYddvfaauD31KBso
D853liyrTS8zc1OyToxwWG8Xyoynpc/u5CL86KtnymEGQXhNiGiRBn4zjf2m0+nnSxPVSouEfVvP
JHTYfZFCsJ94+NJKHWR9jbrykslAnCEK4xk1mwsNeHdDnyC+H1LSDQPrbi49jBFas8FCuBSlgq0Z
HXqfChslJmNLpBPLwMysTpiw96Ica0Z0CvcuqirQE5IRGQ+xVOB8+M1EnpOaoFXV2WlheFbRsKLw
QG+lRrdndNFeS7WI0EKDKzcuMcyFDMBRViBZFVwILgjY0ERHVwrzUD9R4tEOoWXBEIuCd74TIsch
kmYPBgz+dQgmuKY/4VJWxYxoXGwf7msYx/YVCRqa6HJXlRqGbhs5ZtrbwHNJPJIDTAeOMrtvIqYB
XmJvtGofBKn2ROJGcNRbYgM1TQYrrJzppWum/QRWhvCpSSe6u8IvMBjZKYSUf3LTNO6eWoLFnaA0
D/QxWCf3KUi/IKDP55doT328f6saT9epq92vZjsR90h/S1Hel3eXPdGQUO5QzHB0whbSpn9alAlu
R2e0KpCZUMaTlC2lubYRqIFXwQQkS+tTnKiowLwfwfFYeGbK9IDY4QDqcTotmzntjK0tvM9JNgBr
s/tXbfapyC2Ie51ay5b1OykEqnaQ2XN38G2Nbo9RbqA/pECWPIpUXYKJnKbhvm1cM11VSxM5cRgH
aAAAOSBxWQ+0aWu07ZeWOTiWh0L7fpDUhmpuR8SulK7FaexsVDg9ECirea4zuQOLqJ8CrX72k5ZO
pypSuKqKgOftEhcs/pdXQelezLnXdjHLw9PS21/2TNXRX/Z+bDLBlKuMvMOC2l82C4l/2Zswmh6j
YFv3fnQOXcovhXezfD2mr+gnx57nSd5RjLbzJF7nsQy2hU0yWMv8dWeI8mE53MGxXHLmAoIeKEOk
iytLbayhpT7z47UMQmcb+PL9qApbS45CXwZpfgBxgqgzoixes5ZhbK0BwNV5vW9ULV/0MOvQCLHb
CE5vokP3Xq433XhvAKk6uiq5oe8NbaLmzm6K9ZfsSdJslq91yTBwl2SD79vlDaJkHmZJLk9ujh8X
kQXXZ3Fa9n5sljSCRX0hYAdKqPckU1NlNlUlheCS8mQvdRb1sp6SN72ka/TjrQTT70p4HfMsVb5c
zoW9nJblXDUmXGRW8TvzHfW3+RTatTj5s0A+MMME7SIzPC8b7J7huXG/VR3o7RC/DuOZoEGJ8ve7
KmWk6+8y2aG9SmrGj80SjgHZp9jRMn7OtFJRFELtRCWNay7i/qzQaS3iiWXj9sBHoZ6/4VSnhT4P
1bxH5EhwNNV2/Gl/btwfe7noCDCcTYGJDGk7iNLTsnGw6OFUoB7OxJFnX9fQeykw0ccVf6mk/OrX
dbAfidBFDtXUN88ZcI6pHy6CJAvfEDETALpFMDcESaTY1JHmMyFXTw+pHhG1+rRlz5hcWhDL674N
XijnY51QX8ryXSxfVJ/Qq0My+9QgDQbqrCrDFfpmJwIBtHwzv12/zUBrumxigur/fWE7HqusHiFq
V+XzermQv2d8IFZrDlgBySNXJ4Rx/OfzRXMZfTYWnJCenf79FCx/5fL3ClVm//GX89jOiU0NjxlS
+bKv402oW1+pqEAHGXNxIDHl0WBF7AggZLZZM/dWyWAQLj8SeLV2zV5u2zbGjlI8a6SLUvBFwGzO
RL54bvum/CNoYFdjOkwf6iThAesCnMhz2BVJ7VkbvCHJ9cdm9Grk6UZEaN20IpK420pgtwDLD3js
RgBp9q0PXVTQ3rXSKnIH/IdasnbTQgZ60VHsBqSvmfIoGnEr2uKpEjtGzI61mHJoJUzejSzZkYp9
HXusH/krmJ4XPTDoOmqkhQxD9D7TX+KQ+hiBRx+CPv9gOgTuxha3gJHFd3VIdFshyJGv1zYimN0w
ZpcooFmW4TVmamG97xpWnlhaeLQ3za5z0AHos50QfdEdBn9i6uP072Ka3WdEulcEJQRxpuFzZUwk
GDNR1QUafYrHztHQGV8DnS6M6+R7uGQAwcYHL3PfxRicyQKPzu4XjTrBdsqyw9RheLZByA2T258a
Ia5p/Tqaj+58IwEv2vmhlq+qLLmE9viFBUm2jjTtTutoypsCW1kgWK27bkUlIkM142MtUJjj1K2f
4sC+z9OHyU2+UgieV+WEY6VOg89Nx2RFoyOy1jsoV/ZIPoDTH+y4vLn1kXC0fQU5aG24suB0tQ8J
bDOuLFKKRZZu/SG7EmkBpS7ur/r44jsO6uxAXicmGeAHuCWMCZME1DnmzBunLJ9dWJYkeCQrunGU
IZPoOLdFtiGFUCSfG7t/10j3U89JmIE5rOADciFK+6lOk5Ob6bcqbSuqC0R01vNrYrKm7mNg+PHQ
PArANESS4/RCfr7C2fnSgdsfe/N58pFkBjjB8Z691bVVbzqrIoUrdFZT0z1kmFrDYoeg+tzieeeG
/9ZESKq81gs31JIBYtmXKk63BNaj2yEqwqgiZxvbRC7hi7xlpSZX04HCZkCCCwkyiFJjD2vXmMhr
OokO30R+oW4LyXU6tdl0TkSHqB+TfC/GV/yGd2FWP8+185QY3kePeFWy2ZEXFrTtdaVwoYf2kKqE
TT29IyBKxZyROiC7D0WR3ThKTIzeBC8wdvd5yMJLpCkgVdJEJ528RZ8jIDXtlGA2AO2jwJoPYyqY
OCZbnfTkmXpNL51dRJvFEmQ8gRwE1Jh5D9FIP2LyadKQbeY3zYc6oOoNIeXYotFfk8jW0SHFTd+O
SX82oyra4/QCO5V4G98oGAqOuH/eHBBVRAtJFrdV/xn1NA8/rUMO42GVnHkcYIJGaZK2Dx06ZxwK
aJdrepEBc2VSafAuGO8aF7AeJmOw/nG2oYTtrq26J0KlduhzU5ars344dw1kDpcQsAmvBabCFsv1
oFckbhjrLs5BBtjRupflB+QO5brsvW1hGG/t5DUb8hfuSqZYq1knlCVNPQLrSg+rV18hEgknGrE3
kL7Tuct62Iz93qKAvSoR8xz0BDS542ineKi0i26CLFRG7mDQ4wdgJBNtY9AptnPzQgKTCwIdNo6F
kjjFLRZP8hszi2BrdSqPM31wzMCg/v1CoMQj6+L5YojoQjuDmbXsvlmdV629ioJEbX0ebUrrc61/
RJ9IU3UW5w5v/DqutNXohmTGWV9FSqDPTDzx1g0GwhWU+DwnJsW9go5djT7CGDFLc4dEauURALIu
9VwjZCJ/xiT10ORUY7PE6vd6K4wTE9gXRg0sMj6FwCm/NAGNHqTc4KH0GxHwX6Ru5Vdoddl6hqFz
B3PhHooAAh0NLVIEiKlu+0Of9MExC1UebUaMgO9+i+OUDFxJtmCjkUcWO0g4MCZvQ7v80FCxvvBY
20Qj36Yd1N8oe0y7eiw3Fu3+g+772Amr7gQXEAMoFjnLZ/jM6reQKsqqGr7B6Co2EJrpArdbulaP
aPyTTdITtAOl9NLW3b2o0q8MMZeGB9kuo30oo/ZD17tvDOn92hrpbXm2OAHdAefzNbEljNi5Gy4S
RdCINdvsBBqxxm2oXu3ihhyIlCGNG6lBvYTorHTiEHbLXFOWhNaS+cDhvAej7yKaUjxlmNUqQehA
IKlwSUadCavrantTTmjPdNnxPIhudWJndzJHzCgz6a8RywE+YUBMsbuzsEbDU0L/FQPZMmJbd9fC
J1lQiE84X3Pmmd2wLyCc6fNbjfWd1AZvh4SDREajtTFVoNxuezAv1M/XGHrRLoYfQXDla4CwXgXF
px/ye2vG0ODbWD+CLMLTCHiKTjqhksK6x7gcrfrK4Q8mBaXQgSn1prw1MTI8jJoxuqeDZVXDRZPu
l9CzrxqrsI0UWbnKxbs8mempxYlDsZQHWtAR0tVj26nLwxD5RF5l490U9OJqcVVHtFIRX08XYRHi
iMe624XQvAmqHRtiDXhKrDUJA8ZIYb3MBMpHKDLahrzujthBLHvCRizNpZ8aOwvpou0Mr4mVvCu6
a5O7hEDRSYAXhAS2p3U6YQGlIT9TgSMnPHfbfeRrESbmPewj/USZLEcV7gGHgKIFn14+Rjh0iWsi
BFK8T6hv43ngmlo2DsqkKsn9g5GX7wQPNjIRHZJCUKlT8aI4VKJzgYpkR/uYJArYgAz+wTdA1+WZ
hAh97/hmv2q6hbgwHjQrvTLMrZOw8+7w0CJ2HfOnuP8StWffrOxty5SIGDbfXvuW9az8zk6JJAvT
7WfPR5xJL6I+TGn/cTbGL8ybtkaQftLJLxnQmzz6cbGxeuYtdfRopRwPFM6vYwgyOxgvWuaKLepY
5sfis21PRLHlpWShfJx1llfQMd5IIr2BJu5XLTY/24q/EBfzZabisSlbreVZxFKz46pzXe1qgiPY
toVfrYmaCtZ8JzyGkzyjQMDsXeuQ4qVQ7LQApSbhm8RE2TerAqtbV4AnM2vbGpAtZAGHIiUPap5V
KWmAlGyYxbZzGgSzrXWUVob7we7O04gzK5SAy4yw2mZujBg983A8RkV536bJTk+ArbMawADap8xQ
6qS6hNJbJXpWgkUPm11kf85BxW10/bWCC7Xx+B6zMgTFLpHVlrr3eSBvIqYhXmVrqk7oEXSUH64q
mHfGdHGqO9SIsN0RiWdKLV4p3XioFOXtIibHstySOsVrXWnNTSXXeEmVAr3+LkZXgpjl9Y9NpPTr
plKya0S/jkrbHiqVO+GnITYI/gVN5x+MljWby/Wm9PG1+qAcyTw9kXHHhIdPUG/92PRKbQ+XM/6u
wokXMX6vdPl6TDJd9tFVen2SW7GqKLEPkZM9Xlgl7M+Vxj+OUPs7i/B/kY10dB1Og9pwABcso/l+
eV+XH2PlIYiUm2DRkrjKYQAVCPQDiVIn+swIHVo6I8tLByXZWitK1N3KthCpIkeoV1l5UKqRoIri
I+0u5K/5PGwWkQXkGMQOSlzxY5O2OoY3cybPVC3sF1UU3pOb0abM1KL0nT1ArrKV/2LZVGU+AtZM
+LMk0g6VNBkrPc8i6ln2frxX6MNDO5D8UjsIYHNlAQn8CauDNLCELK9/vJnXhNECIjuAuOCrxYJY
K6kRYgSy9EbAlWvoUcOmtiE0QOn+U5JU5a658iu67XYa2yTe0t3SYn5Pasj+SuV2WfaEernsqf+j
IjnuYHmO2DTKJ9OGD67yzdiLhcZawnCUryaWtQBcg0Vo0WiVaq+PqwDtHxW7xjVOJG0LFJKDp+0c
GHTLe7ESnSx7ZNaRQ9lJCpx592ZY1rjNbWRrrvIICb83jkn1ZXmxvC3avEVFT4qvDlhs2aCK/3Pv
t5dMeJttUkJgX45PwyLKJbsxGv5gUhvQKKvN8vbUtj45t49dM2N/YpmAfTmN74zvbih1sMsRJ0wS
1mA4jXWpjlEoY5JUm+XlspFVS1YVhKmSkRg1JpI0rJbqrPx0EOqldDHsrSZ1CMtPJi4EVBjc4coF
5rvvBKYwT7nDOuUTI+ymwDaWKf/YrJxkUViTW4sw3VYuM135zUiJs5Ag3s3KiZYpT5rWU80Gt3Mx
TPT8I8a1ZEy/MAci/xdHG9xJCSEoerMxuxWY3kBj5OtQ+eBm5YiTyhsH0PZE8bQ4M81nLaEcdL3y
0hnKVWdhr8OFfIP6Zu8T5byrseB90/H0i3lP3lLE5CQAw4qSBdNejXuvwMWnKeGmJCmTYEAsfhNe
PzqlXLm9cwqUDRA99pOmGfGqUhbB/9daD0tKF4nEf9Z6vI+aV9g/Uf5zRMufv/UvHpdUCS2mTUYL
LGj4y0Qd/Ev0Yf7hukg+PE9Yf8o3/g3mcv7QIXIJ1+AnpuOobJWGdkz43/8lzD8EPjmm5yhGdPz0
/yswl6EkHT+gycL1PAwlFoOcxT9nSEslMfyE5TJVKYTVlQSCWNQHOAXjvWhvwIfqgw3ej35UH97Z
VCzJsbaOeM4grOpE/zoWKWRiuP50+h6+f+7P8GzjV0rY98NB/6J7wgARJg2lUPnpcKjqmhRwMvts
2SZ9wTIsd7H52qP2uNfzz17pY9kEicHthbqB5uA/8JEJv/nL2XCAEupk3Vuua6rD++njvVjOjWc6
4lyP/sfC7bsnhpWDbJv8TPRaukUfnW36soUT30f7f/jb1an+7avgUuFasW2pO7oS+vz84TU8/aBL
DHGmr2F/LoD97SXKe+arCA9rtDFaHJypGSaFg6KX9Q6SPdr+cXZmZYPys4kYWENiHGiLzP/E4v8V
rr18MVyruI2I5ECiZPx2nRAXgxZHq8U5pc67jZvqo41McFdVPmSJJsLpTB4dpa4AV0zubrQoowlP
VnfSm09poU1H5AXVMLq7vz9pQmHjfjtp3A2GZ7IMJRVE3a8/nzRkn03mjJE4hz3Kk6DyR0bNUoeT
733TgVw9Cz3eWyZBdPEsBthevX1Kq4wIrpr0k+TQxLTlrKbfybSayL5AV0BnFwkuaaX3OvZdD1w6
BqknqyBmYnLwT8sgQg0ix69w0eRjV3yUFdV1LxEHRCPQhaKg+MTs51ljwnTDuPnATZZcPUy1OmDs
R6nHO0rV5anzpscu8L+RlFo/+oVW4Mx2kb3GzkdNmu91M/cuf3+2DMUF/vVsSRAoUuqu4UikKL9B
+GIj9FFG+OIcFQWiIZrIG2lTAUw4jaAuQInMIzP3CD7yys3r18IPK2bI/7cDITETvTV3OjfUbzda
EFt6Gk4MYaBwcJ/q4TUDfH+bu3Ffmu3TNEN7LafmLHxxhO92bF1tfPf3J+OvVw4YBfR0NgFZSOhs
xVj+6V6P2hJgXNGJM4KBb5p5gKdGNwCImAAOIkiH4Tv6p8fbX5+2fKY0iXTnvwwJv12teh8LFpQp
3WvdPox1QaO2MZ+KwH0o/IxWIODgM9iXO7M1kDPPzhXH36quDOulru1/uHXMvz5vKPsgODQlYgOL
rJ1fT4DrW9QYYdKci6QFPzhYF8TjVxQ8a3LnvZvuTiAxtIisZydapxE6krnPrwYQ1yPJzBEM2tK4
Mma59O9t+zRgUtt6Mr1Zeo7XamImXNVY2d22uJBOr8JjeXgbPZnNTd99B33+x9QF869PbqkLxjHW
8uyYv1/ZvgnN0JeJOKPfLs75XPr3tKbQ2Ixo0cYYPhxRLooqq60rG0dO2tjd1p9IqCvK6tbMMzY3
cEKUBenbzI61hg+WbAh+7Y/dYJ1729TuUHFsfT30NhJd0langoieJcAA6jDTZe40reyS0J3Ya+rD
31+rKjPi9/tWCAvBgLpcHf232yVJPTlmScl1k9hIirSSdavO4Q45yMWK3GCcytu//0gFHv3LZ0pJ
hpvhMA0xf78/EGHWRe1U1jkCq36DzDU94Eh7MMqK7i5REjv6JeE+TC0FM2bj0uWTXxM0f/8wKBu/
jj0M9EIQvYVclRkK2urfj4TU1CKt0D2cWh+Db2ToT4Iy8N4hOxKgWzTuzSHWdzil5CoLNOtqNg0j
YVNbmCkaQCopTE9MH0+5AdTv78+S/esTVR2bw+oLxyK2Yy5Alef381OkTGal60VDU3nZGpWkszVs
uNRMyKHbB9606bsYaSlkGd0hRdNoIehlvnuvxpVgSAEaVI6uklG082BHPpwe6ERA5nb4G8+Jb3v7
uuAyznPbOSgFpMesDIdN45Hlyi/Gkw3xcPLPo9HZl7FKg6sXV8adG8nqMLUuFGThP8KDWZWB623z
xj61dRnsmtjV92OIOwTmfX3A6ERYVELKUV1kW6ZHCTE/kbmJqV8bGgwusnH1h+EQGSjW/v4M8hX+
eqXZKJcdxnBuXE+3UB/L367u3MXqO2aWIEcBjFhjy2d9htpcsIan2ZvdW2p9n1advom1lk43x74u
pKTk4fY4W34s6SslNYlcmgU6ge4n2CHJMaYJlJLOc0J7H++Ydn0ijpLY+4TYmpHV/2LAmpQVy3Pk
46jyGdKEZBTSn/qNQV57kpjOKXebeD/I4a4KCLDCHE+wvFq0hyKY1rVHIfS7T2uxbMUZzk60U/i4
ltdjTFh647Ec1Wu6P+C9yNP0kdhYcxmCkumxiJXk/EWhBcsrqr3TMB78bpjucuywfopPzxxAs9Hc
aUnrcriEhuRMX91az0RC89yIHmWreoJWjIsxf5+WSU82cn4j6uTGcy3E5bJp6rT/NEXjdkrD5gkc
JxTYUCe2uNLGNcZ1/z6x1Xo2Ew8tz9D7QWuLTV/N4VbqJbYFY97Dm2kIk3Ch69uBs02sdIIC0niX
NqhLvB1DxLdnjieR0yrDwijWzkgkh55p+clqVAfE/OAg/eAC7gDe9OPnhkH4KU0/xXn8P9yd127z
WtZln4gF5nDLqGhblvMN4cicM5++B1XVfX4U0Bd92ziAjix8tiWZ2nuvteYc803RdvkqocYccJMY
UMBPHbgt9AviazVG0X6QtM+hHxBjY5VA70BXr5LCKuiMvHRngxiWvhiVgw/NQ7HVOlH32ojKWtHP
8ACCda7GY9liRuwt4zpF4HUrPfQbs+8JwQv1w7Iuz2mZTKc5VXayJsawUfTfcjZHv4stvGUGREql
Skg5lQY0ehgDHxCsYFNB0K7kXfyRlcu9apZkaiTjo8HUupsUDvL98KgzVTwRQU1/XiM0kqGlwTE+
flKzxrjEEk5ZM+LgwXQkmGa93ydmk7tJycBT76JHYQz/QoS03qRliJIBsAZzT7ep0/L1XEY4hREq
VKw1yVDGd314o8Kb5ttUtxFKKjBBk3EMY7UOOKgOThaSBC3lZMNGy9I+DeNAp7MOBiF0FLNbHvHV
gtqP5ztB0xk30qNfaxLAdS5raCQZpmRDQH9QEyWwQgbMtXXHtYaIpR04z0j8bRQL50gsk7eUk7nh
NhGoxtsVDuvJ64uQK9XintSEfxaG5GO1Vj9A+EE5Wmv1MJnVHSsZAsJ4tYJIQRymdeJysGjful33
JfDReA6V97ScHi08A6d14mShUEkHdaymR0AXZ+z5/tQsDUKRKIjUKXzowfumsF1ZPgivtPTfhIkB
/em29WEXSSiJxwpY+3rswIzaKlpPX1/T6LKkzaeqzAhDyJ/adVH+GXaA8FLduhtVtXngBUJPTltj
H8rhp2qFy7Evqj9BHadzNIBrAihpOgAT8Gq1Q/IUaVxhpP5hBV9eQIy1csJVMQzGT3/SyAR6rORO
tGuTg7dqKO09QmV31YvikIulAmLjz5ok4Yw86rNj5n6vGjS7hvUrEsncKgdUEFoG6wF36hsRQnne
GK9d1X4kUkhejBbf6xW6mSiMQO+YVnYOowlxhqEcNFDVzrzZIDZAXrA2NADw090NarsEYBNFD8oS
s0iwek5pCOmpaoSXlnI40CYQ/G0O6K6zqm9gJciX0W6RPl4/4LQAf2Vmp6JKwrMc01+S1/IqznHo
6xa4K2H9iDVkA2mDNUASjByXoOoivv4ASZEOZFda5IzTSLZb7PPp5PCW6qfElHZLF55Ta+4uiuWX
oSn7JJ4AwNGQ2nRTBVmz6ylDK1l6gm4f9Ub0NEjKCDKpeG7VlCmJlIUvjar+RiIEU3NdMsponslY
Dsolr2vTptNtvQxWVt3hMc2Zfuaji1yeMZQilLvEUO25zRlmhc3rzAnNltSoRb05IM8crad4YeqO
SDZQZvIphFj3ZrUw3WbG6qWU2vIUnWYRDlChiszYI/GO+Vr2MUbEGSDS9pku46EnsrrrGmE/9tID
knS+XR1ODPzNs7CeochBtNyKs5LK2Jf7nresbWMENWZSBe1QGlgu1pzz4nXtZIAcs9rsLVanC0Ka
HiiJJxWmdlyyFYw/XACy55iyFgnqsbR7ojlmHKPCpCGdWR9hoVePBQIfJ+1TaGgTagdUd8rrqEqj
X6cEGgksTgo9y1Mhd7/r0kVuOSnjvgwRZAtUQ/akNQMEiWCiZnDjWF28Ss9mLhL5EhH3ANeGWoJ0
u5iPLp1YRgiqV5f5kyGQT6Z0p2VshZ3FTNlFCBsx8V9rqsV6fiCqdtOjRk7chdqploVn9E5o/sma
QPYSEZU41JTxGQbeuDWQ3gB5gc6ApkYQiFEVDeVenrIBXDfu12ay3ppueRtzJnBzoQ6BbDXv6H/H
t2hhVgSsWvfEKCvcshHDXbaSYlNvxYWpTt3PksIy7I1EJIR+RSgDVNNr1PKv6JTYNQVNIdnPuKCr
L+5NkqEQs9SzXwwmUVZ9e+EcvvLrLMJXQ80n9yE+5h20TFKOq4Og+bUxgzSNqV+UhTjAVfGZ2YFh
KBXGXqYielOMsQY3AdUlSE7VEsYgWSXRn7e50wzuTe7n+YQejZFemrb8HQdGyDN4zQ5xLI5BssEb
uCDaPNfHZJRzp11H/NBWICJmIEhjIWS8H4nnI+w4lyz9vq0aQMJVCjtQjXvoIpKIAz2/s4b2p5EV
7BbRdgAj6zReyM3pVE/N0uGuIxoHLUpmoVu17tJGodG31lUwl5hazZ6WFw58nc1fTlHil62bLSyL
0ZiZu7AqZm8sqgkMpEwolsUcA90WIHYlSc9LTsPBbhoC7G+/MW3iIaiB+CLsfc/BU5PKY23u8F5l
spRqp3hFN8LOK5/U/KAUver0xNbvobiYXghS6DyzgweKTkrN3JoiMibUL3SjUBpYv3i//1CoTPvO
hAxV6j91nVLuqmBzw7R3yWf7ygRwvnJXxO4kjA9j0Wu+1c5c/7Ll14ieyHNeT6Iy3oHQplBR+3dZ
sPb9fBQWru9Cqn+Zin8oFv5WBeegTfxxIM0Je4f6XdVT7Klj8TZUWYyAA1yvWAHjk/RHnOoz4h5N
d4mb/tD149YMm2MlDlD8ofXS/uYSJSy22S9ATa/IbcFJ4rFJCC2sqyLiEIdVYSKtpF2768xHliFz
SRJl/dGZMP4LhuzI48BgNHO/J9cn9CGnIjxklB/G0pkhSogIrDsLsjnvxNJHTwUs+2mcpA36rbyY
/H+R+LNN/fKhocnyk3jem9rGrNBAqUZj9SkWy+cgpbthkb41D50wIjcxv47LFLm1maqOWqu7on0R
UNgiiAEnBsdYcVrtR8610gFBiltLaiB3kMENQvqrUgmSNSFp4X2Db1PP2t0yxkyumx42Rp6BF6iZ
SJepwJ8FTfm0VHidovIyio2TQCz0JIXgO4VcclInMhEVXbsi5203MKTRQKgwZzdLYQx2U9S6Jbgb
TpFu1Q2Vm4ukp05JdVelau/1o48oyOSt6K9DDcA4b+Rx71rkEbiiSnZaJ2G1Vqf8IepHJBvrvJM2
Y9w61tQewHER4VDs9N2ORCk2WbiiwoinpBZiLueIDLK17lRbIswGjX/oSvCGPYo+Qr6hh5Kj7UD9
7QmWuG8wDSnZ+5CJHxBVTF/VZ93pB8FRtPJeMODgh+TYEbKO13hOXc6Ipm+Rm+iaqmQPTfJLxbtT
S2CVrRqW7tiqL2wMD5xFf9AwETUOviaNjG04j7GOWefFFJIkkDvVV1qt8cu1ecxLqfQU5q0gLmOf
E7oNmW9fVGAGkVH4dOx3tdD8LholBkl2Acvma4vuAt0O4aaINr0+EiS7iuSNH07MTkGa5WpURxWE
sFMo2ZWqAu4f41WjLnuHJxqUkbKwjunomnE5ph1pB2xalp0POBTD7MeMtd9p1tgzyMfzuwWsx2w8
JWGzeFmDiihMQ68gFdbVo+gkSgozuR5h8GgiGKPGvxT1ljo1oRPJctYPJB6qYH2jx0eO09KmZ+wT
+UjtdFP4nhsdQYd2VSZ1tcUpfJ5a5UchRfyoDDTOCwN/fZOMbkNqhZV5oUR0/VoBpCYphGut1wui
+r6U8gHL42wz8dWAG3mRoMNVKunvakrlFqM22VX1lQtLTopB1O0y+Scb8VBY1ajZOUQqQ2jwB5Xd
CUCaPfXS+yiTOk9o+CniIEiA3rgrDXhzkHMNVto5fl2Dnvg9M8QHHMJdAfXSXWSZnymEdbw9kb0W
8io6ESneSES0wI9bRz9T6xa2SE61blzKEVGcrjD/RZx00PR3rZVEW1Or+X4ZdyHp07aSol1Lx1iA
NrSJr60EPWIK4n2MCq+VKMdVmlWeWqgHk2qCpeIr+cAd1mEpmz9z4FZ4RDkpmzK7y6AAEEES2nHO
14rUAfmMFrQxqLiiR1UfiLfNFPjhS0wCChGmacvuWsBHy3LjVZFahwy9MWolUilRcOvjZ6u95XL/
I1gZxxMEG2xhMkILN0LaRIZLTiIuSsOKnClI/WAnRLBTkCkO6hTvjCJ6KcX6T4pYnoe55pBrUQ5j
uuvN/C5ilwtlMlYyS38Q+qVGFwVHjfb0ztDRtcqi9TgRjpJ35cioOZyukVVJHrXF6skWXSJlbVpP
g1rO7oMGmmTJnSJJWeMQ6Ue6tfpBx1M8tCGEKsYFoRuPw8ZkMQ1aWBvdWCgFN4eQ4jSNsfjwEeVg
rppfzTKls65Xp5Fl+CAlHLRdy/DFkdG4LFa6Z6ozU/yIKIvbPdRPKalcxYMCnGX/z+MoHMiLAPDP
qlMlVFSEJUoyn4vbl7cbipJa5G1mx62VLnUGFUfK3I095MEmvqtBuImcZknNasJp32+PtbfHlj7+
icsi3lVzG91NsrCLRJw5RhNHd7cbtKj/uQcPQ3TmCOPRHJnPyqS/qbky7gZ9pulElqG1jyPhxMyH
L42pOWW1xiWUOaCymBM0BHnVhIh85H5VDxj0hBxsXDIy5k8XE3AGuOdByFAPF+IHVfHsYqoifLWG
tq/zJ5TASxX1D/Q/REhZ2jtdOF7MaWeV1D9GpWZ+LaCCIkLAzmJROi4d+7eoGwiPdlsi5qChZaW1
fW61yY9HZBAkfQNc5vDqGlvcgNaeIE6gmI7oj2lsM5k2XNE/3Q95DN+rin1+7D1NGYyBSBwIK0AB
YzOlzfwklS0bButT1yifJBnoxNSkf8OKhJPQVz5AW48xVjj9gwcqNLrUDi1RGumt0e47dY0fTWnE
AKrED4RgZ1ISQw0tyS6nI6pgNj1tK+W0oMqGbcOxtkyVoxBNKB9xUe21jGqwWrvCoelhHud66E9m
1yCNGMr7bk3WO8xHVcAmNQeJwocnTIF0a4O0w4YtY6Nr8LeKs3bMi/VnUar4yvTibMh9fEKQL+xI
4+FcsITWPfElpda1FzEzrF3L0cJeyZa7ShqbSYiPwRVivL6dhsdOg+2RRyRrpMVSAIlaLFbsHtpa
iUByqfmIxk10EBMpRdiSOoJgogTpkXaO+BEDguGrB5FWmT1DHDUKTGFhunqGPL0WsYApTxe1U1eW
V71p7rUkzU4V/qOuMfTzVCexb8o85TKSkZSvDcCD5qEUOwMqtSldtPgRdWADpjGJXseuuDNrKf6q
ar+HCWonemK4dYPBU5D70ePT8l4JeU4uPXa+fG4AyC95u6uM59ToWd6neT3zu/KMXAtSFHBbDkl7
zdN9LqtoUuLqu23a7l7Nq2S3jiaUmIXdVdbmDzz+L9AXMfq1kNd56XFQF4Cw5jk6VJNy4KCaBbDa
dSoUVT/OeGUMittMtaLztDzIK1GLc7SFx+Qhae81QtuEjBSHieBkb5EJjzXH+x4m2bGKIF1WmDYg
n2o7g7TTk9mUV2vJfEuoGqz17P89ubkk6NA/iTYt42xFr21NXqQpJ/DgzMdlUlvScvVnKdekozTL
OHrp0R0gaz6LS1w9oo7aU26bboXD3rkVn3KF1Kof9TOdogiBPPTFoiRuLAMVGBT0D8+1OIrnXE2l
cyfmlc08Ftt5R5qJfXvw9m+mUhvP5pXYVltQ9e4Sq2J8naYMESMzYBpWHAGwhXIyKYv+Mlpqv2cr
hFg851VD7ruqnZATK16hQ1i0ChVJJ7nN2kkZJrojsBAM80mqYa6rKW2MFbZ8VZLo01D+7KZJf7JC
xdo1bbG4RgWWlLYo1EpQeKbMDJynzlxLnsR9nVI+56HsxFpmbNfxY7xKb+L8lk7h4Cp5AnhNyU6d
KJJTZcQVH4NZAEcaggwrOXqyYInUoR42UiXh08izZZGTyT9NIeyACsNjr+MBreKfhLhdriRXxv7P
OB9TbaIRyKBa7oAqi4LMnuaFfJMmi7+VLSFuFYTlgN4PtZZu7UwCOw+qPBDHGr3UI57R2w2fo8dV
Tb9VwdzgxnPDskurZTXp0Q/Thlnb7lXzxlqrYbZ7JX0DEnsiUOUU/bDXiFmbDZ0kmk7jXclNWpo3
HOGYCw6nscMqgV4bx20oR92P6VeDBeqOpoQAb5SYBYFsBa9DAEpN/4TkDtwTxVFkacZnOoPXkfaF
EmPZsPJ832HtZ6yjX5dJ/+4iA52mfltf0SU3sxaMUn2ZWmIOZpZrDN7zPXgnelK4y8KOt1kZEa1h
kKecZP3qFOD2wpAeYqXjjKf0nRcPv0WjznvwhQTnItbWOaq7eqHts4xuNAjAP63NBCyyKIGJugYf
pi67zAySmpJv0ZUpKIc2J1PGeq5hnV4SYLGmFqEsboh+XnjGsyak3oiHw6Ykg5rVRmfSxbCMFUiy
UyHllFWmCHOrUNlRxUY5KNuGldMm+mI5xM2sUlblZxpN2GF61MEirQhbzKwXZSRqYcLdPLfi1gGx
DSHSPcuguW9GmEzmybpHKg0KMW8/RmrJfZrQWJfIHTJGLu50CUd7UL1h1lCwdrA/hhy1u5zClJrg
+NPqAaYsL4AZcYMs6fqgSHvy3bqALn8Q6epjzUjLwVpMUiu2CKjsNuBTyxtSUaUNosdBITDH0GrV
TTmTiIsA7NVYaWwKynsiySKecYJY1bbY57NE4GBFAkWdB4wUTAeQqe7J8zetOYFqjZaezjGU/iL+
IJVGZfMj0iRCl0wLt9laPnPRe3H9aWRyfBfPlzWGQoeI8EFCKRygnAEkXpp3SaEq+4okaHfAtydU
00A6aMsYW0q9GqWgRzNkhOdXuPEqVkcCEHlteIAYW7Hf1PpvoxaDb1jZRaHOpvBJnVyoXnU2Bj+a
qHokFaN1+F5Y4uQ1kkUyPFhDG1SNZlesS85azwmwendeqKv5YQxTMrkBV1JdSIIOfan+6miG73Rr
2lWxFdJ/fYzUMXd7OfxpdeFXiwDxjAQv2xz8PhL0PDZwWaCiOaO0xqAOSmIYpk1Najtd3lgqrqJs
Rl6kh+/Eq69uOpqlP7d0CSb8LHSUJjWAHay4fWHsclHxrFJ5CaPoHRPPhEcUBWipm5ELdlVyK4sA
8pJqFQIFe2LIMFUJ3V7AyWDCksVuQYe9U+Q7Y0lf+lhh4kHcadoO3+sM2cL6mxJOCw1jJzmZ8AyU
m/1i9c2UpgjcnFV8W9uEFn6CqhruHsuQuWCoHMEqVTresCI7UsAT4/Jt1VuLg4m0O6nIgNumCIQq
4pgOAykVAybC7Hj5jDgLLbtEi8JHRvaszSXxPl3+oultDaskoxrSODSTB7tZgAB9ZLl+IRLiYxHB
60Kikg9VUnqLrlYeMVww07tuciGjslgo2+Ut/GnpIrpt28C9XVQtoDlNy0M6NmqoBAxfWeOX5geJ
GB8Ps/vBvyUTBzZPdp+CPZAHyc8kmkAT9bhlcABHuN3tRdNvpvVZKKqLtZqBtQUEdP0kHpp6bLxa
xag5ikf8qPGZ5hfBJknCjJSuNoO4mbD6SEqvMyX8ccIisXk9Fo7eB8VKOZOCFndQ1qQuy6qGFaVR
D1qC9QtGybsR9f1zmsTavR6P98NoRRe5C3eWNmVPuWMyWG3DlmibnDUhBGgTyALz5EnkEA/DZDxO
nO1kgwD5odgjtKxPXROUlvZcmuannlf1zlyMXZP1xj1cDOzxxPKtSZv6Yk5hAVjGtaQuv0/W8VgM
ynwtGBkCM+6f1kgIj7Famid1iDlfqe6kWGGwDipJbwYHpbroUlpOCnWwTHVUkAm2Jo1XdTrj/KWE
vtyYXH+D9JyHE7E8KhT4DL7mqEZXbU1+B0GhlVOt0Haq+U7D7BqAFGg8sS6+SwAFO5p43U4RzE8k
Wxg4a0V8gcgN72WL1y6zDvZ/At3abBi4z4RnFIzFES2rqvVabcOOUI4+lLl6BWcrwbOeoh2n0m+5
4tVU44B7sMBulq1rF/Qpjijwt7gidOmB+CUxKA1SZTgB9jvAGb5E/HpMRHVp4ZYzI9UpSkIQLFpN
TphUIqNgpkQjv+hJi8qfyhi+1UbMgj6UzlqlmyclGXcZapI9mbG1A/qecKRKCWQpJxNRY4dmhmSC
DSE//ab9Lvl2IqShloC5VZxJNDt6VnCv0MV8MY8mgCZtLiZrcaCYeeoseoPdqGvRH5Y9GUL6clfk
goVHMeTPQ/cy0WomXLN6iSSivhXqz6LJ8Ci0rpawug0qh58lxCDPaFH2IhjXHHqlgJD5R3xn4iGM
FExYs6l7CFOdrinOpQaoZ1myA1qdyBsFpO2E3jCWZB4uxeDLgOHSy4gXwwcF+x6O/OXgsh2IZIAj
OWd7kZXTMROGojR0Mzhm+xXvrh3asTrDuZA4Q9MRdLu024WNEB/IvwMWkDPPTOcmfqkHkqrFLciQ
yY0jokv1xjWjX2CMC1uNruw1wt19GfayM67Io6xVr49WnB6hb+/LsX1r8S4H4zYbBPlvOlqY/i3J
0tj1pHxBGBd3g7mCmlio0DdqSQ++BARzfmozFZXirBq2sVFOBCETriGe0oy43Y2DQju6uCeAvHXK
X4PggWiu1VPVg65HokJ0jID+U9fkXV35ZJwI90LJUVWBYl+gnoHC2e6EwUiYnk00WyfLW5is9R1R
djEGObsCguLSBk1tEWxxOEtozRrK604Pd0plDvs0o6ASKIsimZE4EROzQ2+cAsGIEz8pKD4jAnnk
NoO/Q8P4ARHVk4gqza4S+Y5sGHg0PSe4VG7CQCKxUH+T50KCGUQtozJfF+b0nSrbZHe1RD9stT/C
6SQvNTfvYbIDXQ8TZAPgSJBwlg2JwwZ6N8LIUTdYjrZhcwSpO8kthu98Q+rEsHVGGDvjBttRoO6o
G36n2UA83YbkQQPH3BAtud0uAHv0Dd0D9jdm8wLnE8L1MTbAjwnppxaH2icpiX652B3XLpbJoC/Z
7TdE0MA7h56mP6gGv7reQELrhhQKN7hQCWUIXcwugjqkbPghfQMR0ZBoGT1Qu6YbpsjYgEXWhi7a
VPMAcpigbFijdAMcEY24PEyayKFzwx/hUzqhWiDUCTKSoINIUqjCHHnDJq0bQMnaUErtBlUaN7xS
u4GW+hTk0rzBl7LxhYSXDiCTsaGZ5g3SZEBrIkLGgHkPwEneUE7LBnWqN7yTCecp2oBPBeQnEnkN
TkPAoEKoUDV0qE4YXxPePvAygKMAZrkpdLdptp6JNf2ShnjHuXBg68VC9s/N7bGbreu/HhNyER80
5h3bFDPBA6vxeoMu3yDM/ybA3u7eHrzdNAZmsa7TiZ3e+CwVEs1wI4OkMhxuYcVaxY7B1/88aGyk
kIa9Cxzudvf2L+EYYwXvGbIXhkH9PbFa4GJpF6b3fHdRrsewYpvMCJz8Dwg6vgFpb09CLMpiwzD8
NxK6+Tei9/9wogHyDF6ip983HHTDyzusQGDbCQcMHD8tEOQu+AcVffsHYoMPtpdrEzIjbJHbs5Vu
/JHb3dtNvL1YYxhPI040jvVY94rNXVdsb/vExz8vsmV3Y/IyVr02GdwRbSOIWBnaPV2nFbp9dXto
MhVCCyP1CuyhYAWF+xBlgLITOqw9Tfi1CCpl2QBUjFmbIvrUV+3n9u239PNaNdtAKp86VaF7sqHF
BQvJw01l9/8vZdWQ0E7/3503+5/PuPqfrhtJvX3Hf1w3kiT9CzUm/0mIgnVdRbb5H9eNJBn/khVF
0lTZQsGA1vR/g1YtEu83nalpITW1EGn/47mR/oVPBoGnrGAVRi+u/L+AVlFY/5fiUdx+hMjzskxF
UvH4/JfiMUMzMsDz1e+kJeVEAqud4yMKN3nrq9JKJtCIs9Z/XIR1wqwQ8NLjTXFIPEQne7e7txvm
Vgbs4I4Wc6O1h9vNKsSEUm43ty8roGZoBPLYzycKLGUjTN1usDS3/7Zm/o/HhLIIorA9ljf4942p
nfwXaFvl+ITpFEvwTd9YI41hz9lo9WEjY1MfDRzw1euKhcyOBYrMJmqBUmvmDrnCQ6has2f1zR10
P44DcUG7CZmtA+aZH3OTTepWNNG0LM4xrd9ynjOboMqU+Rr9d+Jv0UdZxr5bsi9ry8LNN+8mluHh
sLAqc7KVJL+Ru4ebO7Ptt/gvwaBpFjX140LsrE+/uPCi1AQNbe2xI4GtFqs92gsCgzoN77+GFXUm
VRQSwXaXdgx3b7ZURWK+mwjt7vY8/3GlJkmFAqz3UeCuBGVxI61NHIgTMOiRlM6EZA+aXcUho2SB
UHFoSPndzTRF81onW1NHJ/+ZslvHnPvFvjOgN1KDhlO9jyiveX/AyrLGIM+hUusLAhSAad1g87iI
VcQdk2krW8bAPzfRxrf/50vSjssDmpz0MpsS9tmN73W7Ebfl9nbvn1VJNmUdHCnpKhuN6/bMbzfG
9uXtMWFl1MOIAS/kmA/27fmgKRn9KKM22uVXMFFkrmb4xKG8AKG9KCcJXqJpN8+ydjUyZ/7hoKwS
/WMRNeaXog8PGyCa5I7kFPu0RByIa7VjLp99v2uEa8PEfhgeuWeh6lac4oVMuVV2O91fxHtUKSBQ
/FCHF37MpDM+x/It+5NcWHWv1TlOIMN4CixsmGiYeYFSdSvS4qta/1Ts2tmuJdy9zSgYSYCLXQmH
92hPTnOcJwfpCYQrMEG7BWHtl/jMUZBBngrk+1HcPJO2ZceE0BfGURf3WQIbwrdkV2hdIoDhZESM
xbkKS0//TR8sDtcg0Ru7UTH3Mui2y2t5VVLwtfrg0jXnbUOywHhpVZ1hdmHM5RP4G14rjR7atTMN
AqaDNEJt2H3Mtmrrq/5BGcrbdz8+IQZ+IREKEVF/6q/j6PBOkDaJcHoIVBqflpfJ54X5qWpD2r8Q
et098nj9PtuG94li2q6Pwl1BBJlq1+8D4QQ0PFSH1jKTKxn8uOqIJMA59CjUQ4fBeyRy+6EGuM/4
43dr0LbfaN4NCw0+8T37ij7rt2g6Wf8IX4h3tyeuCam+5YifMB+s3qaB0N3NcYCheabClAmcsIdH
ZT6WD/Kz8lq0jqSxhnDOQ0jgIvlDCRQ59TU8rPsRtRrSAZPhlk+ZApbB5ERPE9cmNADe2yR6+VU/
laTSvJZfxnP5Ynn5Pd0AndTc4Wi17wQUGbulAkxJlewAzodQMZBlwYo0fhsyytBn+p4QgxzxAX9X
0bul5ZpPykl408GbyRSNtvqp/s5PCZjAI1DDPaBmPNi0bmR3JOnlp+p8sBYpTP5vEFCcTBPyis+y
wkqxU18y8JbwE+zhklXX8dS8zA/yh1nsKI0SRuhA+u3xhN6WP+rwpwOtXx3KG6vzuKC03N/o9wBV
jGNfw8p1oo/26CV7kfzQJ31r7TicZAEbJHC2PMnrLyrRun/WgUSpzpZ9nNrMeg/6n/UdPynH7lf9
QQ36mfxYF9Yd9KT6NfJqWNky6TLPIWpCoPWTS4uwfiAdGIG89Bq6UKmtgwZ9BROEZav3AAH34/1S
ejhVJihMBHh9yp8czqt8Z3I9FH6dePFP0/nQAGr3ZzwP4FHOBPHor+opTpym8MczThuPIQEn9syF
hxW+YZBIPXrCpLJDcz32bvvUnPv1mFisGUSo78y/cvWXFyDihFwr/VunvLN2hAg8OYPqPyoZyMaj
hmaqcGm8p3v5E6V+dUj4SLHl8uNmZher175LoPV26U9PVIOzzV13DIFohhIn+bk+pb70Vf0Sq02Q
mrlbdGBl/H7mKE76tjxrBN/aLIvEEHnqfvJnXj/htc/J+4q4068wRtrTx5j6675+SHtIT7SWAv6W
qCDC8E5k3PIUHqQQ/O4ufxC+0dfx951o/uUHPnvl04yUjE9i4vB75tPwEq77uXXFxSbNF6+/yeuo
6JZj6KNIPMI8ljP4yXs+kKF0yJ9SLsrWjQQv+txk2ghXWzhbttJDv95loadf+HhfinP6FaeO9R09
9uFBu2dSYK/KrylnvqzZMe3++a0an9PmnEmBdRWgPxJ9VkFSdVIoy8LJED66peRY4Ffdqf2Wrv1b
iAuS2c4DTimiOKOXSQyKioZkxrh4x/wpU/2qCHrphc6rKF66+d4Q/8BmkLUW0eFhtS2AaB2RjRAn
VaQ7cXThNcmX+Q1Mjxk7vGzjul7D8QMFasciy6e3YZRE64OPEKARNHxpSdBQ8cDPUNH6iESeDshX
bUIbuaV7BDCY7kdn8ZdhjP4Rj6/q6BbpgflP9Zfv+W+0EdahnZ191n/yD314Jd/YQCT7iQLsEuVv
GQz3O9rmGPbX87R3wjcKothO2PqOYuPnjKDK3Rx9j2hLcicr9kh0ksEveWuL3Sr6gFGk+KFqj1ub
tT+PU8DTg6wBRCuhbKrODOHWe56sNOwJXica3X5uSqbNPlnNgosExwBuJNXH7J2YqEP6qB+XnXqn
3K/34bN54IpGLnQU3ozea1hiMgnNkVO/8RQ6Ap27e5rjseSXyl3dwbJFNRLuRgKQ5KtskfR4kIhT
fsQM/VT5mqtAK7LzvVT6SQ1t/iXp77L5NKlnaDbLsfQy/6VHIJ+72g9dPzUmWomWiq3QQalcNEUm
ihGC1cDx2StIsUdrwgZ7pBvcfPUR8cSlA6g/Fnaz5mQVyRUwzmFmsX0GU/q00m7VzhLsKtU18zP0
Jf69XDNMupSZRyosPRim5/UjCxEcRYcE6uKeprHJ6da29vUvQ9T2WXhQm0Ci5mPr1YmRsok0SX+T
7EI/lbsIqsol6JHWyUeZoDrgoIOb6YGgkh3nNQ08+KOVvRjTTpYZr8J7s5Nv9bU+W+8F6g/kUM7S
BjRxj7NwZ3LScMzXpnZ5So/ycVzt5TQH5pf6WrniKX9caNZsy2n/JxhuexdZezKpA2xjY0CPOFC8
8qO/CMF4Icr6QZAOw767n47Ke7O7YNotf9uP+a5fPfO+5mesXnxUdyUZaC6BMel0BqL9Ju6S8Kkl
zkFyzCPvEW3JBYGNYCfXkfjE0JU5rlrUCnsUsGP2ojw0PfJ7ZyCxjmA+oBqB+GW9iwAZX8fJa5+h
do2Xws8zt7suSL22ZxFwZteWYNADivz8kJ9LYI8X7OOX5XV6bZ95//llyXCsLxi02rv/Rdd57LaO
NVv4iQgwhymTcraCPSGcDrOY49PfT+7BP7pA48DtKJGbe1etWoGDox89p1g1b8MbXDFWbOnOMBdG
XPz3z7Vxk67zbzQSS7DMn7v5Wq9pA4bSbXkGQUq/u2P5qfo1jjIJLtKsIZcAY3juRrqMzt0qvAhv
xg8Lh177KrZ3K3a0m6TApKXaBt9xdfFuzhdMa15p5J/IbyUcfchwwY6c4ODz8NLELKCHYgP9Euch
C/OZIm5hRYAAMhIlF/T5kZxg+VWEynVetuxEv+g8MT3HuteRRo89VO4PBKzqvvKZhXah2NKn11SH
4odzGsbNlPvKrbZlUmB/sEpftCBlqx4j/eBKV1Ud2qv4lZP//jD9WPQRqgLMGSNYzq4MSSX184Hq
9tif63Mt7yQM9c4oQax0lb7H5HeSZbWpjhNBlJZfXdJv3nyleMOBPzDhDvUiqa2r48vHnCEB9mj8
vLGXRaT86w6J72FubL4ValcpLZ9niAjkdjwzKKWw023iJBsn2KeH4M4r6qaBh9l5hoe+WGDExIyL
tsn6p1GekwiEHlI9pcOiji9G+TXmy46kCL8YHmB8qeJ2q2n2qSakw7DimjOZVbfDrDTus1WoOSPz
SbS5wjSVtsxcay9DHAU8aE1QQVJI5vrvHyMirkYgad00649Awfmoj/BAmrG1+u+jv8/9/YP1HK4/
okqFYSKYytqiIQUQ6VMbJG7dkOcwKimwjPpKuotertJ/Hw0oof/7KBcEXlfy+gr0RyCvrN9ANoaM
/feNo6a0z+X/+9NqWXawfshPbCGwJCY2ZMKjqsPek59UilpDrhsjQHLUXn+QhIKSlp1LzTwSdvi0
fgLp4s8+uU3wrNcW6QIZxjN8qMCYXTMJHRz5iCgHwn5b3MPf4jcGl+Tx39GiNWyPToxioV5o9SIP
cUF0Y3BN7PP4qzzJOJuq9vBrrp6beqmoK2xigLSfX7pkm1s6ngQvjj1T71i1xXeNk8KRjW0hIzAl
7MGmwdz18B5GR0A8oC/4paq+73YknznyRb8oO5h/RbIRTLzebOYvsuHlv8/7dBS8llrUInydWt8r
74SXBNvICXfdu/xOg4ROa5HvE1eYbcFpl7ptnabI7Xz1vdtVH3SdISQLlVm2SzpnbnrUYyUM1HuV
uPo77Kyj9KFf2i9hcsPfFlNiFIPvxcLApCx1ufeMHzLNk5Er/fY/yZEmtczO2hdG8ydC6voZxeyZ
/E+6ty+Y7SsKD5Sr5bbdqhNVktNgKOC0j3Q5/Ua+9JFQ970bJ8wWuHSmPe2TH4piOj285oP35rf4
qEJHaJDWOJGxkDZcvOqX4jLix0ATJTJ2GBvf6ksfuCMHUukW7K5b5Uvm/Ds1C+5ISz28y4kapIpF
uabYZWtPxymxn0vt1K7hVeEouGd2SaLj08CqnDPNFn+GBO2ajRWwemiT5bjhr8Fdr7AWBEcnvo42
SbHnc+U2j8AvmfmRXCpDUmF4ljnJZA8+MqZiTT728wsrRXqq/g7dGxZMfxe879EZ2cfibfBmOLh+
r3Qs6GxUZ349eVCc1gp6KdRQdrdov2RuAQ7JTvVStTrPZbuxGsf6wvZYuLSRl/PzSz5xFs4I0FP8
8Alf5nw/0z8rKE48iFtsLJfkEKo2tqLa7MKdTbBAfId+YpxF8kZImyX97qdcZpDH6fCpqWy+I5X9
jIP8WkCXd1Ehb1QvPD3xgoTHs6jOEaUhE5sUEMbmUwDnykKpbTZbayeu5MQel92VgUrhGvdqLW3M
cZEdio/okmKJW7jTD6atp6D3jMQJry1Rm1AjuOZe/zU2Ds4B0X0aaC312JN/UOiUdFSCQ4fP+6hz
+DF2cJFXSJHu3I1qgWjkQASR+c4YJr2Wkpfv6F4YwnXEi32opW/RCKTswYUvKCvpTHF+KnN4zC63
vUSF0GCA4KBbisG2mG0uVQm8i8GWP05M/c8d8BMH5ytnBNXWqeuc4FJEXvJp7GgHcvPfqDqKsNPq
FTQS65vij/ZUX5SrF1gG2anDwdvT6FBwTQUxACOIHRqyf2a+gOxZko3jDB/zNug/sazFs5fZ8bPh
RTDncRh+0gxNMFo/ta8carQDL24GrES4LXsBCv7sTbv74m1clQcohDL2yNKSlMZIxITOIVKFHPMe
HOz+fH/NSecFqSiYwcxwpL7w/4c6i2gPvKVxmo/XKvowf0ERmAVeWBgphvPkA3dIc2jFQQWEB823
9sUiiR7zK4LXqT4UQse/mumUZ/sIHxcAiUf3yxYXveN/T7BJkVGrbfpjsxcwxoYAdidFAa6TsOd1
AU6s9NOgE8vjJ8fhA5UHUIZOFBAlmHZPS5BJ4mE88TerveYDtnfHRYPJx1Xg+A4Jx3bMfw34V4bl
uZ1/mGt0BCr8D2CfMF4PO4tm2nCbr8D08fh/uXLa+W12u0VyMBjY4gh9zz+s86Tt89QbOleSnCw7
ZelbwM50x8IxSp2+XoTDrhlfMAtbqJ7skY+Q0MMoYxsIvnwRNadK7HPBpkfjAOgATkA6crWd7/2x
WEPZv0xuy+3EMO0ErOWMrcfdrX/SEw9JqFwMjYNzNytEeEO0WuTR2kJVrdsopq9wnU4YG0CVaezp
mp8giFQwPW6gXpxEgXaMLEoFzLzt+svwjD0IWrxR7jy7rWhPu/KgH6djQcopkebsStuGYgHy5Vrx
FZfV9Pp1p7g8cx+rYTVdXztF4kQX7jyPnHDvdthrxoRws8OaPIxfnBoMnJOE7Ybs0I6dd1Nc091w
ND5U/NIdzCXE31Fddjxy6Ub4QgOdKj6S+4mI1NI3QUJjgolsQntG6xhQxRg2exc4YiH8/l1vbozq
iaeeTcB8x7TSidoFQ3xtQ58dLMoDoR+aBL/VYfNBGGNQhBRLaKG17CG91BEVMc4XyfQoHGJayRAY
iCqEYfbQkw0nFLsoCysedoZEq2m3b8NZ/m25zRceN13HLcoDEge7SwRXlv1Ac+XB4w+qKnNyG7N/
OMApCrvJjvbFCjZXpONzymNtPz9xX4BHETwQVeWP6WPY8aSxYYtgXR2/1Y6lXZZcRRifigPpgiy4
cgqxMXafxYoO9aUXV65UCwNmyEueWgFRx0IVzv1ro1fob3ntXG/10pAAVXnoDbIWdFJBL+aRzJLl
XjmvKiTt5qIambweYN+bP7FHe+zjDA+xHk2qLr3hC2xgp0qmFirXzhHJeVmVl9d7ZmfBZZR7t5tt
ltjLcnSpfWXUKerrhgf9LmIWbRzTeD3hPd7QVXJsw4iDsBtglOSog4OLBxPD10KBsmj5bXZq2WCw
NYeEy7FRV15MnxyQUOdbe7ZfG/3srWfXooaSNxmRp8x/fqXmYpl+09Nd7sUrhyKgYEeX9FOcmnBV
LBJ8TY/cFOWuXsMTxlY/8NCNfb/p8Xa/j3bjULWFS+sgvbBfV/pOjuGmGdFmrvJ0wTOqvlwR7GIB
LsKAVLwWPJj4VrAk7sMvtRfEM0buyPtBfc5q6NQH6WvqPYDJ+WvkUlDOndo3rbDNGwZwgzuHbnBq
2EhecHRKt1isktL1h3Nz1df5Z3oWPf2jKlw98mnu6z9AvxtW0l3zh39WTbaMI/nI0HxCLoXxuyyW
zSJcmp9sv4Rg5lcOyVn1xQsXFpIxz27zSy3eY5JLF1cyGdgJnxzp6Rry8drclQ9JssN/EDOn2p/N
Kw4JyEIdU1yA2KTcQ4dhPkAYn1JfwCqCPguyxT+8m534Ax9EnhX5V+5c6HFIjIfr4IW3nCeAAm/g
4PPz5xIn7HzzlG0dR2u4kDZZBOjBwUip1PCQJmN7PW5l3MAhyNgxk9xDuGGVtZfnj4oi1IaMO7IS
7HI7nRgNB79o9djBdTzPwYGS9czwY/hVXAjNx+ocLlmt37zIoPKbdgtYWpaHlxxsHaxUSreFlu5I
Wo8/zFu1J7tjg3UJMkvIGrYC4yQA1On+cSxjmU5q4pXSS9ukNCXrbCsdtPkIQY+vig6kCt86s0fV
ylKW/IwBWeGO2qvMCKRNaG4jAm9jvyU9odjS2vVf1hcPJ/aR/Z3FIhMB5HL97GY33IL1E6NRp7mO
9wm2hB25XL6fj+xt3taX5sqmmICfgN+8ES9Ihb1S3+cv6w75a7qmOKt8cC5p6iHr9tH0zUFD+R9s
lY8AXzV9Y35TnQiR83wu6mQVnXPKhzftVALoXFK4hYjYWG5b+c1gTd7R7/xm9D3r7ICI9yQ+NLy0
Vyj28+1zoxoeBCravSK24TW0JBlT7K9Kz9qFx4qiZjl66qHAzZauJrnJPtEGdrGNPWVp+c+jtRmX
43l4SAtzW7Ml0Sztp/ZVObQHIHEGFZHP3YARQbxR5lFdIG2XvjTKkwt7ZPPaN+zsCy0ZCjfK91Cg
fQJzNgnDohtj56OaLKGMLVjh6tOJt9rCWgATDG844tJMi60HqK+YrgmHFIQXNu+4wX5d8FILAtOq
yHzz0iFq2ZiKrUN+EuxUcYyezGpXPsyOueyMNbTQko0VQuALbYAI7+CDlkkeBSL01W9pXa/bj+Gt
b3xic+UHISouN52KuZN9jebwQNdHYXouFEf6IIdqVVzp+DYMBFY0FsYVrrW1y/aY3JC9C84384zA
JXoXQVrZ9MNlQZOLFO4zWA6P8R+hTUNhC7vqIbR+993eAthrwzI7wYLrnmifbO1mbsQvgCut99S7
sK6lRXQebwMSt9YHuih+EiokXhVoPsmUJem9CjnsSMth3TIAANzkhnu4Encwzl9Raja/GE9LeduK
NPjAKR+kOYlbcJ8JF7otlIyFeakeIYgSIyiKcWOC++xUwCRnFb8G3lG8Gh7xcNFU35qciaUDNr8F
Sf9eYjYGInTmtlWBTYoWwBse/bYpQUp10PLqS7TDwk/rGP+UG0OPIPTycKExYpOW8VGZd1LmNiwL
lDdOZV7xsiobf2bl0wbDKE+W5OUYEwe0KyzU5ZA64hPOqDsxWl2Y3/hAOOED4bOoOjPINNrh2o5R
0uMEcZYmN4IISFUb0HbS4k2HbN/qL1CqOJrfA/ndPBI8UDj8ZF66Y9fO6Hbo934mX+WhZrZ4rPbh
xoCw78l+uc55eCiVOUjCneaVfvHZ3bSvdptANEboAXvURV3E9pv+KyY7/9e+m2SIwOeLaR+aNWGy
O2as4T/lLVlYb816cHoa/ulD/TfG3D1njl+z0Qhi5pJ0Pp40ZGznQDjOtP3Va8Y5B/j5Hud5z2+M
uvX4CJ6bUbYZSErcNpD/biEEazNdk3eoqaj9IdM7OC5lvSPNPoPN+HVmXaUvccYbeynheUCYRbgI
DHfIXcFczM1DTVfVzNDNYUyEWLBDRLyQX3UEM1HsJDqHUIXqrFKUa6+/aj2Ufs3UNA/9AgqlgFuO
3Yyu+UlxHOz1CWWdra0w3CaPx2GCxeibB+D7+Z6DrQkE2ZOecNK0RQxte1lfiAaYTAoYO/lGEvQ6
stx0mX+2oOe1nYlIfjFiOTDggK2YQH/LlzQulQcz3tgnPhZN4i78kNnHqO49uWHCxd2jAk5PMSYz
0usVzPienGSPi4OLQpT7HGdet4sOJNA1/crwag5Ew+lBYhZs2XveLpVx8qBazsvtc2RGVCyp0axP
45orzvOW/iDNYKnn29SxPPMdJMCwJzajD2Cm/DRuwz3j0/aNOAfTQP2+6N/o4RkoWu81GjkAk+SO
QJ1HekCFVnrC7/BtvnPIyZr7OpD6pUWx8TEHr+ObEw6xPZtrfxn26m9+qihxVsZ3odsIyyN/kldB
sG1pDhbaQ3FZE7AB4X9LKbJJdIA+fPcWCjsZVtwX9mpuPmXvG7bSPtNk5mUGKUp2+80BqjjJz3Qt
TA92ImVasctTV7wN3ngQ2I6IElFmahsUkhbuNlis449EH8aTxroW7Oga+80lNW2SnNJmg2lU9JGV
TnUsr0WxNIQlwwUmDlICZudb/UpKjtNwsxKPpFbYQqS348RiSH73lYLzLNAGUtLyIOi0Es1u2j1X
5C8sgY5YC1R2pdtfwWWJoC0pmC7GEYs07SCvOR7Vm+JjgXSHw1YKy6Jx+qssOXUCbruNAY1TYKke
sxB7voS3+QLNtVM+YuIxeYGMIRhlobl6DeYMchI0ByXwa1Jl6KsQgnvtkc6sRB/6XveaNfFLHbEA
jxiyQXKtXq81/hwzJ3AC/lOWkwoD88jAnIHR0CH6d4EsKTfQ1HjqluHpfAO58BhjPYiu1a/SUVjl
h+otO3OoW8jXNri8LpQfBkYJ/ShasxUDB7KzlulFVA/JejjoJF5iwf0b3MU7Wq6MwntVvT8XyVp2
yc3gRz4Bu9sP8H/kYOReS468qT+eXuAJq/YaX3g7yHgkjykHVq0r5DJAbrzvaBcext1zIaNMA1R6
TegQnbNoqO2yt/qNR3N8Y5Gx4cmVr12Uh8nGfRg7W1pZLSGe2754x1pJuWHx0bYLmPrj089GZrKO
0bqMu8vfp7KpUw/3tZxZGUc0155yJ1820zKiv2qZufgTmb5sL3jqp34Bs9xcGeVOCt3IWHUkDhhQ
zLFCY5bhwyLDfAPVHVMEjF+ZP4zywuycjOCD9J6h3m+NTS/spR0HSz2tGX1x9Yy/eVyiuWJopwbz
aFt5r3/jS/41PuFZMxA+8etZMa+bsG4i2xjY6pz43mzq31pkiXCk28Y2uZaImc44+fHulP5vsgS0
VdmMABGvoZgT3rg7vEdcMGbKsLu86Vxjpx+gCTnixjwzOxxrz/ghdNkNwCFIrGRQqNpastE3/ef0
nUo8g3byjznHqt3Xo92SSISL33ALu72keApFWuo9T+Gjxw4EZNfYGQuR2YhIbasy6ERk4aKNoNxA
1Wy2dLP29BXfaSqCHDsbFyYEMceT1601nlMoPV/m5mVCdCqvCBRjX1ixO4i+kuDhuLVIshqWFT7u
Ho9B5eJRJ7+px/BXOiORa74hTrcOtIhr9iuA3uIun7jynb/X+7x3MKtdcxeXypWRouAWF+Edi5f3
MFlKK1lbtI783VCi/BBtcgO4064C4lTHWjBbhJS9YMtoLvU6Gm31Hl7YFHTxRUTT8Fci5O0Q7s0d
oqvSLXXHwiNIcio/PkoL0leOLcM34diJNiu+vCrvKkOe+JKpbnk1vyZkjoA/m+6N4QmyR65nvSAo
Z3rjd7Qn5NRf2FkfLN4rUgIGnH98lPE2f9QLBbE5cyWABnDRC0NmjTx2D/ab/JDd/BJ9sOzCiwjY
7JgHRj7l5Obbz0/a6hSEYTlieu+0vwZqomsFKORE/CFeY3xR2fAuyXW+wA14UtWygxf2k0CkHkma
XX1Z/Iy1/ZdxQa1ttgidkI0T7gKz0QsJQIyVGdzCm/Ky3+mi+9Gp2bwq5JGDFyKADYXkCmC5afeo
C/aCyy1NPkoerE3s1+fyZK20Y+pWx3GhfikMDAcbWshGXmpHDDjbR3zn0Y3Wsfs8ZXu88drlNG7E
2IP3AixP2XlypdVzEfeO7JNpjGgIHh4wC8D8WWHzKF9voru3H/1e590yvv15QbZoQLZMKWc32ggk
OHGdadcj+3lVl9mZzM+t9q+KNjxf+hLTy7hacZ9/wGKIJROaRafZ0DsgurF8Id6AOjBENNbzSZFX
+oESM63erDVp4K/AYNuqtqzLcp1di9g1PvUvPtfh0fHLFsFCkd4T6DRU9vd6J7tkRXcxFRHWJceh
JdzdJhLtCcMqJyuLjCBbDRcKne3LZ9oeotcSEd/qE7xPgZEbHXUOWv5J9V4qbz1F0uxJ8kKhd9ds
4l22/CbIsiZpTKSP3IYLalB+T/x8TYLNjYrtoYtr5Fv+lmxYnwyvEV8JINsQMS/tTlinb90KFpX+
N+WnazzL22hyhxWVesnWx0vkxKRBjJbmnRF2lTpYIL+D6/6OVFVbvDu2L4rYyxrnI5hW1qH6jFY8
WjN46gNOCHObkrQiO9sKHPfQ57zSOiAGquDD3eoHrmc5njgZujpvfFRMd0Gn1uENRoew1U+gAi0A
/Acn3VtK0t4JYtkJmuupfa/uSO+oozO//GTHFpCvOr3C8lEOnCCcNPoa1pCKNxepaLNDoSlVCKod
PMfRVx+liQR7p6A8rk+YO1y047CpsWtcxZh2Utne6gUbzKFTfWFjvWXhSt+LEEg4mYE/5m+0M6EL
KWZDsiY7n0AYiwPMQtVLJBdRstPCctkJ0Pa4441Zd31LbtaVprQ1Qfxt6xrSBlF+eaHbrR9ZsHtG
rkFdC2LMZ5EMg94zEP8Xo+56JG80DC03MlxkNE1edaz3BJHwSqkJAnIfZSplL/9pP+lU436R7PGr
u9SU2gSc1Css+yNxicqRejIYNs9yn4hL/Vv/TmWbTSfiIm4Nw9XSJWP0+EFP1T3UiXGIpzO4Eg8G
xW7upMfhBylicUmWz73Cg0my8adw5KTLlUMevldwWBQWl0o/NSzFadu+DDzOcXYalCWWdhWjVgrT
34r5350agvQpygxi3ECbwFau4TexfzIGLPAkaHN4gkwvL5ZDiXzEGdNFV9/TJ/MaksTcCjhNgi27
ZJXVBegyc1fAK2ZNWLhBiNoVm3bhZB/8romyis+ztfSerq+NdyRE5WL4ip84C4IC6BtMPiMC3Hrs
lxglvDbkWXhVNBjr5BzW0esADi/Tsv0dF/KGVPeif80WtLfmjsxrDpdRsTUDRwP9wKtDWRbZLoaZ
EdrsfAJjfUh8LzWdI32j6t4ilyTtkPOI7gbcMkTD5iHeYg0RcgRoPtzG9mCsMIGC1aMo0FC3nNOM
pf2QDSdcDhMBYa4yritIEPqahDEqEl5wnj2kAMpoSdA1hSiu3YWLsplfElBby6/Lj6AuPeBkmwub
fjy1xTlOD3K+I5JIKSCyO5AMZ+EmDKuhPxIIaTLtYgZZMJhYE2qqZF+TvlZNyGK3CRMB8bmkLKEu
oxaiSEBzWwOGULJTdsueGfvsldyOOYGrt7WERQCpjszhaRmgnNJdaHfZQz1bR+hJHSbDrdMysC6W
gmBTGD1LXyo+8UNpxq02wuG4sTHH+qq/6l/98W+w371G/P+b8//9r4TMFXKbJPzHBfj7vsgMX+hI
DR+OHxjxzBadHOushSZHq7/PTYGu+jh+HPsgt1bkP3h59zKObXgS8Edh6jQH7Zos1g4ohY8w0EIj
M0naqqq3pqDSK/596u+L2HtC2GyBtv8+J81PvozTDWk8r3+sWvXNqrIWrQqvPn85LYhj/CMNL679
3+fq1xeqlBiov3+mhvjsv4/+94W/7/vvR0y1I8tdiPuWcD3GW3/flGemwo73+kV/34qLA41JIqfr
XsvqQ9ivxpJuXJ0gqnSo9Xixkh6bixp7MNK728UEB0hOWoLQBh2LMGzWrmk37epwOo0BiWmhyV0r
cgWt8DM+ZFn0aSn5WVGFT1nsW1/NVNWxGG/EKYFZuCDUPK9dcBifo7Ig44f41ewRoPKxDQIW/Qw+
XRr242Jum9DPsdwOChAEi5xQLYMWOykJrkOCREtjGrTJHTzRTEn2Qpw+8r4YVn1MfYrihKNP59zU
u5jBVdONS4KhfIz7PwuxkIlSgBbVEMFJOhx3ZZXgRF1rYu83kqmxBoFGh2PeytLG0pg+oJj4MUVm
8abil1hXT2njmvX0gSqE/LeZgqPrcR0LoKQJIYURbpleE8Pv1GBbND1a1KmD1tgMHIRpA9hMZOwq
K6JHnyAsh51KdAfAdsEMrSQtUmsB5pLO54I8Ha3A7VrSKoiXFim2WgzJC/cOyHR9vwt1+bfBc5kJ
Hwz/RiJRjnl5GRF1Lc/GT5KT/maBZ2SxFjiFlrqaATNhNOG+1MA3CWwKPN1pMRQJyavgseEJYmna
ujA86VgPeQTZDkLg9Pwxx2fiDQ2zt/hc0j80sMXqnjYgmUKM1Uku06rXj0cW6YbRLa775zkoUghP
kXySRA4OTdHIk4sK3OZyPP7EJsvXjfY1TkvtKazxsGaTwDvT5ZJ7DfJWlJvZjBtU9yBooFyV+T8x
gfkQ1BDWDdKeyYTS1hazgB7RQ0zmskuMSbJP2txDVclekz0/YzzKHWmflBUkhcKEtDCjcjRS4yMy
jHYhB/qXFc27ScauCiUIzGNR86cYem3KOwpVsE050sd9rlWwWopgiS0rRS+P2spQOjTb47hspxk2
d2SBBzNTVPTiVrESPWmQwCGrFYooyJEpm1liZv9qdPqb0pwOZP9FwLMTG/ST5yMYMBPWZpUhT0bt
anywBZb/1Dz8SfQaaC3jbEslICqZJduCocmV0G9nc1obs8JTklANqEnzLmCnHpcgaFXLgKhWdcHD
AIbNQM4+tQqzULlOHgYB3TZCcFrG8iKmtAS9gPFA1zNVFcENw4SjLVGsS6diwqGULxUxW1lCGNFB
ovuXh2PAQkLmChghh1jxliHs3Az29/Mf3mrdViKgwVaxk7C6ioo8xlJftxh1d5Q0SRCOi2AuXrro
loJFhWcoYoPVZiTFOoHGgVr0WeFPmr7RuQB9BXqYdywz9NpIIoZIJcwAiv9cJ9suplDJG6q+Z5me
hvAzbsa1pML7EiEZsMWGSxX/uEllDBGnw0+e4YycxuEjKhgpF0aGUaKcLiaFxL64TucFMalPvzEJ
GRthqob9E/C/xmSOBji91/N8U9PjWDKaapkhjukE+bljBUe1aRPvjQKZwWdsCS6aSfFkqHl7KGRa
mHT8Fg3xfRy514VmTaRlpB607K+moLdfB5HMrZ2Ug6kCOQrq7alLnNV/FKCJgUsiQrbNccwJtPo8
5oL6ngI3ygqzSgMsOIx6P1OF9UARIY86B05jtsh144+sMxMPEd1GQQAKK3Jmao0TcDNikRMEsERQ
l58s6eUEmGSbQmFMnFRUDq2kiG5fFbX/FKaD3E6erBuhm5oBbU+tXLIue0J+BzM0MKWjZMB5optr
5DdGdHhKobwX5e5Ry90VK3Sv6PAhbEeRNt4An4gQSu/zkgZUY2g/ayJq9xSwnW7OGDANIybOtBFY
n4UgZE5RYVoBF7FqtU2kUV8kFkNyC6uwzi/Mh5gCUwbITW0dhYKUTO2yGQdP0LOrNb7kCnr30ZpR
gLifcnjQvzI9/51a3Vpo49A7uggGn3uRbshuGkAtkbEYdJG/SYeugGpuSUWKuyf9UjcAacmhvpjD
7hSXaL2tyLqphYgxcAZOwWMGUw6XB1NFwI2v+Ivp5zQh+h4mzsMz0VeZ6fchfENsyp6vGJmb2GG4
1dya4vx6iWsiO1lUkS4slCnAr1TRWCfZLbYUbOmemrSWY2Y09XMaGOPA8ZAskBETCxE3K6bWtzqK
6SeDj14XOijQIpYFk+DMEYa0fa8d0oBq1MBMEpP7mQyBqPT0JjvleT7h0Qc8auKxp8qzK0YzxIZ5
eIUUTwFE+wyM0Zg0PyeGL2aswf6LbVDiSnl9wD1T5fRuend6wdQNhbgac08tnIqQJcBdEUpMn2rA
5RJvNEeYwL7kQGQI0Wp3NNu4hZnbuRVmT61gTxRDg3GFOS/Lsk/woUJJqYWZVzwpIa0caV8SgvKX
WtDZOOCEfkAXluKiygSNFgbiyQBlITRBDZWpTol7PCnYfuERKzIkHGnsCR7COk2n9+s5YW3jZVpr
WBMKxIwZpgAXG+ZINfU9uX9NuQifUPgMHXfcEcwY2fPUM4vtmO/je+7IbP1+VCOUSYWicfGnSpYx
g3ZpzPw4gCBfR/JdMkGXBda31wKoFQk+NAgnr1bWmG5g4jPfDhrwh5pf5GdyE6pwKY1syGHXDODw
NCPiU3a7ENHLs0nQLXGY5DVu9qkm33J1P+Edy0FOBmcHgDnh28eiKH644rTspnUn5XF4EJ32HWT5
ZZTbeZ93fbMZwhVeJJAv9XjYaHII09yiqe9zUKgaE288Fz81HMudXmSKXyTHMTKNtTJ314kVyGKl
rKG6K4dmgbIV6JVJIx5mhpNTe8HjmtHeMH/KdfWBRRL2NZDYEiOg8Y3BsEi9ymCjST/k+NwKgp3c
sRS9cZi2MakCbk//gkUCZvOlpC6eKdSFqDnPhrEizgUbNUgNslQtTEJnySBB86OE+ofSDBXdV+tl
8QiIJTz3pYapbD0jGGN4gPEeTniScOh4/W5LUPe+mOp9IETvE2nkSx0f99mdklw9qa24DMmHtXPZ
mhcYeHh9Df9HbJhsq2K2GMcmWQUxZhzNcKyw/Vs8sZOOYtArKYLFXyQVMqSYQOvk1QIJmC9H1AJN
zzEdW/twkKaV0YG+1MQXp8TK+GLJkD6LEvep7nQBSyk9ZLyq6QgZRemfNrTfptjybeERGvS0ob7j
gpVX4tHNFa4OY6teZllHdythK4YkbaY4Wcy3KIlVHwX4vLRICI0Z5mCW7cgkE2+HSGOYUuGNYsAV
MuR6FWug9GMjV/Q5xzLMEdxOSEkbzTHMdoJbi2fHPBvwrobdaHFKDMx+mkqXHGuCDTl0N0VRMEXM
8iNEhFGuEVxCqK8kbnXc4s0nCrX3RO1r90ZlrCaj2qijGp7LJHVDOXKaGqqiqai6r1bth2GVwza3
rM1k0a5YWrnox4+ntpPLeNsgFfYEw2QENMX00cY9krQLVk+50/FauUwJbMI8SCkg07cpNL9i/DaW
ykREQvNsz1Lbh3iTs5U9p/RdS4Vf7IhgTYCTWlq/wlD6va6gGAt588jlmLmGWOzxO34ZPo3rgSfX
zfWaePiWqxBrAk1JhqRJuYi56JZxfwhLsD0JdxZTfAVHOlZL5VQ95+2gRT/GkGP/G34FL3Mr4k6J
WpU4adty2hPwt8f8Ej+vFpaCr0ollOMSUO1lSMrmb1UnvEhBguOiWZQvZm9SdSvLqAQnVOB/Idgk
OgMQI6T2bFCIVNp0U8ccsaIZt4iP8cQjOGlTiTm+SOZ7IXMOYyC3wNoSY5JnClPo/7g7jyXXsSzL
/kpajuumQYtBTkhQ00m6FhOYS2h9Ib++FxgR+SKiqq2spz14eFTuTgEC95yz99qwdHD+ikuNteBB
YWjWR81rNsTNMtR7dJN9Ym9MhPnJweo0SmitO1g65w8ZaphM8oxLI9o5JdBrz47Qp5kAQaIIqUYd
genqPpVpAgYqc17prazwQPdYykJ1DFaWiTm07+CKWWMQr32fUm/Sk3s/hJGftsxq+TSKJZjXVZcq
zUrNmBhRRdPPdxIvouzY6cK6qHZFv6tZQyXfC3QTQ8Z4yGFIoVOlImHOJuBPCzgD/Y5vsnvXlMc6
XYdjO3fc0Ary5UHjVGaeG/Y7vdA2oV8zVh5DeUtP4VGkhO8acGt0nw9QqDU9kKF9S9qcLAUDVn4f
imUjlaM/Mq1VzAwVJO3GEbG0ad2SeBnuVfO2VxiIxeMTqb5EJkLytUMC6Ynt4g3jy645q7h/NlUB
dd1XkdW6s1+2ecLcPRy0Er3V2chz92AW07ZKjRZFrBludGu47Trw8kbNYsbXY1qhlXMia6pE+BLc
TP68WFbZOVmXIshpbtjPM88JXOa77odTwy0bZQwpp7vEgXbDC58WTkPBJvoGD3tXnWwlfiOKPtk0
Ju9QS57JpshRCdrJnTagHu+gKrKY4/1V5s/dR0+qq/5B8930WbF82oxCHmI5+xSzjgnkmOaLrBKb
VJrM+hTmLgOBRC0fpSEZbJiQ62+Guc/XlOJUhx+wCvf1KJODC/92MTkGY52ZqEjRojqUFcGoM7Se
cNv2uk2G5F2RImMIQvkZKmgqapoDlaTocZmrD4b0FBtvf97z7pb0ZdZBi2BHRgy8yewOoJ/i2hrH
od5yFsAAXevodNEjWpXV34SFvS7hos2tDDzeGqK4CFwobDodweqk5bu2Rl/XGlNOtW0sex01ueKX
zqZF41IjfDQLw8JUVf+MHHpNNxyPWUvsYDzWUDwb1Ee9a/qe4fv9qZlzDbrpZlK05JA76P6GCXxU
KxuvrH20g360MmP/NqkRX4tJOxCc3TPY4sBkZM2TRSCbUBTP6p+nIFDIQDefOkNHzNU1NnwglEB8
nuHWEGQhDDDnycDODjoArVGTaKfHkf2aZEbdxNcwPumphRVVmYZlXKKsIhGIxFUBY500zSGHrUgV
/Iw0o1Rq7XOqSNmK1NV81Lf5QDGYLpvopEUR3mA9ui0QdpQaCsNyrLZNknqVKvx7pcYhMjEX5oWl
avoMKxX4/w5WMut7PTqwLLylYzIhtoDBqWg/HCi/wqmqlnZOdZe3PXw6PfPI9hSLWuqM17R0SSZr
sbIil4LWcR/It+BLaLGj2gwLe2r4M6krFuYs+3OKIjQhCN/bhtAGzepfcVBJPsS6Po4mLzZEUV2R
s74WVcycQ8jwdrQ+nOAOi0NJT2oRuK27snvtTZEMU/p5ejS+2D2VS2o1b5pCWVeuwQe9+AXeUixY
e0Wi80jb8F0qNIUgwWLkir1I61lWxQwpm6p64StHg8lX8YsoxmsN4Hahzix0wPIaMnflQ7f6+6lm
piGtU1LDXoWJgpxPRUDWJ1+hHQHHR6qvFYzKirmONSnhVNZwZR8cBcYJp6cFMqTq0Z8i596sGYj0
DK9Gml+BHqknu4ACaWKjajqkmkk55PeTrnw40Ow+qG2+SPZaZKr1APWPrqbefHF+e80sei+mDFhl
nUmuqbe0M80hGGZq+KuhGOiyCJjkhBqRKrZrWtpqHBqOGQqXMce3LzUv0rNqYwYsYmxYDaAp15y6
GE0Yxd7uU2dJrOGHr8XlUkMpXvisTka/9nFdd9vQSNX14HB4y0f1HZjyYz7F+FfS68GK4ZM/nAAn
vzpq029ImWoIsDAc5l1C9axIKRDkVO9db2zmMmNZ1CaRH5BiD6QXIuVg3VJMdb7uVLKdfDcmAtI1
FkGZ09xw1IfSragNs0Eg9cQUZ7YvnLyi22SQ45Kg4XvHDtyVP/mo/qvm0YG+Zo2V4YGXx5Za6PeG
5PiXq0btpUG5gTwlNmhUNTKhqR/SjPMcPZ6BY18+KDBIk85aZ7Wxr4vc2tooD/TUbje+YBHq4OTU
/ZyjUEb4LpBMujMFPnlKvS7kiOJIYyeMNoJYTKhHHrtbnbXFPiiMT0Bt7jmKy8ukYOrsNR1Ub0a1
Nzk4XrKchbxhrazYXPuVsu5GOef+5fKkf/QITzIO/Esqwgptb+JldsPUwX8m5mLlTADPx455Rhi/
12VhXxza0VQN48ICnu0ivsuw+uF5ISXJLMVPbrSb3nIsKjdxtsnWAQjKYqZGK9GX+rRxUWJMxG0t
K59l99y1L5SsWAe2nizIlba3vT+eoIDrC99mRkqiPAu5isWBLVAU+wINwqhxxFDpXwVTrSFlHeDX
te1rEIinuLBNL7WoksMyf9HGKSMhLzn4PiC1scd+qLezyFJKLxvx8YueA2lBfslWby61cEAxBAB8
7SA0180b/NlD3YxMk6YeU4dVwyto2oaTFaC6TsXLo+RTAxAxZ7Y/0Y4YOMMtYxBw21hTwKlpvKti
UD6t1rzTm8x8dQUaKycu32JreFekOGmQOjnXEiUnjafSN8l4gvUYEiW2jwlnTbPUWMf5C7mT9tav
4cgI1Az5Mekx8sdI37Oeg7/ElsWJZFhQj3B+tqrPNMhZkKoO8uKCVPj9/3wxHOvbXs6GKtMkXco1
oe1dHx5UtjMyqJ6LiK4fPQr/fP/bg+ZH/rqaVRZMhOv13y5ef/x/vP/Xj09dzfP6dd12mDD2G1X0
P/xJuIOOzjOeN9dL1w0Zl/m+7vC1/rp6vXS97Xrvrwf/7ba/Xb0+zoc2U3afau2vxgSrsJsN2d5P
Sl4NEcF/XLzeer0+6QN3iQzah+YW99Qnxf66Ye/Ccfvrupj8P64bs88WH030YmeTSf6WWAKJbUgA
oZW5TxM58SqF3Bl+tkhL8jHho0PLcZieZl1l7klIN/cTvHzPdVjSXK/Kavr9jmR+iG0ZTB6Evv31
A9eHXa8KmkIbqw8P15si0zD2g+bgZGuVxMC/DLfn+rjrPddNkdX8cYrOuzjSMW5bOYaueH4a17sl
ifCQmT9HQzMRDLsd7lYLrUAERezAwgHK1kwrsiuG+X7Kubgqmf4asbyXMQOarh7JVCkg2F032iAR
RIRFPaFvnFCIQJ2xC/lF1Bm6C8ek+wk895BwAjdqJmZh0zAuFIJwl1DbRjNVKp5BUfl1B5+vXm/L
sh7pdmvXRNwF0ivUDnvD9Z4uyAGH+mX+nfZ05X/9HLBsTqhja+19goc3yfU3XH93GYiZPCK6Ay+H
wOT//L3f/sr11/72mOtdg2SSovY5rtD/PKnkP8/s+ujrHX/63f/Xu3/9BoJLSBdsm92vx/7pbxaR
s42S+pCqLIBhZnH4c8CUWqYbe2Hg3vcGwkVNxWdnj/KY0HoGJwU9A8Q0wzAR0bp8Twy12tozw56I
jZ2djPnOCuP6KNqeqVLCHB9YeRd2qxjoqgjQrVQFKC8QK57vindCgn4sI8z2HXn1xI6x1K9ZuVBx
mlTZkAqEZdETY2ZJ9LXpuTkQyLGHQURU08Zn9iEsWgGNrGm8uQ8swIpT0nNIcysF6ayirAKZ+F4Z
dBVmJYb1XV4j/HSoRYwBqEEDwyPPvrsgEqu6RAPFWsAj8/rS0qIjoooDc24VD9JigFARZobSB6wL
XTKPRTfzbolfMUqNYFcN6r1m52eWt81ySBWECMTXpJyCt52l1kQRweBRqcsUP0JO5eDnKtpLqhac
zCK/PQ0qg6WWCaaqM6ZrZzV4Grj7jhgzz08wbcUCLbE5lRNfLaA4NlpluB8jQkmnFPWlYLbox+fQ
J+CIBEMkNKr8gtLorKaY0B/NVQ9F2LfIT+F5R42/DxwMIIrtPifIKiVzEOKjIxxELYoe4lasSby3
bZKu67z5IBkqSVPJoNFkop8kl6ai2I5NKMxGiF/XRw2qMVw7GOabbervWtJinm1ophmjujUttONh
gTCgOHcJckM7rZ5xGQA3deCc1HMIAfRm01OTiAwAtZkAcnB8EGQj7Sqb2iFgBpvIqD7YvTgxJ6g7
+VAprItVKlOZwzAZG1J52+HUJ+qxJ+4b/VhLCIZT3AhJZlVv+mehGR95NfdteTqCXZjmiCYWIm5B
BuYYYxI//7HT6ABBGuN4UImbMKeHxukMplAkeE9S7RRAGdGVrl7WDe2ACgnMWAbaMk9IipD6t5WI
bR5gruBHb2gH8IUJp0smrHuYs8OF3qMWsFhLTBRglkkKiw2PpqIZsheGMuKaSpKd6lAF5a442P59
YnTmrUy1H7C0cHHSx4AFCo76HN2u8dpBbPVcOT2HWxGolAmTFm+NZNb1WvKTYeBc+PUkolXUerLA
xKfPycIxRzU9U2HRZqxZdXC+ERLYJrcVjzGWtioS+zPo6vCpoL3l+27phX0EsBxwm09fd+1n/l5J
oh3NzEcNDvqu4h0Sri5odRbmo1rIY5q5aOAIKvCMrMdWZ5jbTg+drSz9GwJi6r0Btxg4SranJXCj
YMIi7Oi1IspAKXkGGclb9Phuy0K9NOFA6cf73YlVZ7IU1NvxS00scVNH+AS0hhYe2baoadBhJREy
8Nj0X0KSsJHUKjB1woxFJx5gGfo3xWTR6+X7AT1CfFKuoahQdrmLwTdoDwYKux5jT1ODVOJwvtZ7
aHylyAI0tVn1kVm0DZpUKT3dAr5noG9Tae0hfiHLhOiD/j6TNSrDGKEM7y0CZhmKE2t6AH4qotsx
P5CaGVzslnNywFjIMKJgPejqG+h1BTUMaaW1ljyORtRumoQyXA1t89SF/qekhQaLGyQG+VeHoeV5
VW18iWQJPnDScc/6Ld/uoeuQxYwkxtGZMgNEU13vA3UdCG+yZf/QFj1jy/6hahoFbWn4remtTlCB
rq+lieZ3UDWVNTy/lCkxGpd2diL2rrus8UynTSbhncTaSnRnnqLmAY8nEK+l9WEMMwoeRiVjfJSw
w1gc8qCXoPNQkyLk2JBgYq76GFMFNKAsQWlsETS003TAQqYIz0XKSjQcZhIC07u1HztyJwPlXE3o
whhWPbZTiqmpu+2bZlpqDr2PsYQ77CuBse+d9jOGlEqjLf8aYpCEfR3mrNKUJ6FUDe96jQfJBJ5Z
yZE8EsIah9Zed3FLC78gKS3Q7XRBlw+zRTXcD1JDD25EdIuFN2nldJCIa1IzyG5mkdkciFZ0EQFZ
E8DzLCMLtjsLEq4QoEfGqiDGhLJjzhSU6P9JGEr2Y80H7U7NyQgIcWzLzqeNMLzaCRqQdBjOCX37
fV8yWMkcbFykc2MaLtydMiSvPYJXexheU4thumLFN+0k0EePWC0sDQuTUhP5YyKFH7vx2NZE+lTr
sc/I91U5pubue5k3NPMlFl+rfkocJUIzU95bDLXyKYIianFmzoT9Zc1fVUtjhJNkx7rnC0TPjtXe
NHz4SnXqlbEEmsOrj3G8qwqWbCfDglyFD6rbmCpSXbfaocvJKoQIUED5ddm+t4DbMWbGBjXfdr1j
cmDjVbbxUDQyAJNuvkSkQazjWmn37Uyw6eeN2ieYKYL8MRRhuA+z2t2PxvASCkAVTa6Pe3UOxWG/
Gve1MIOVmSEniOc0m6TK1V3lTh6RHzcqiQybYa4BFJu6oKKOdJpC3Sgz5PO60f5z6Xr1t6c4/0AT
RQzmVtcbOqmxnBvmZ+706oNIUiA/dq94Dt5ydJHP2SAPZT7mG5aPEw2nMZF7R3O4yCCdFHeL9HDV
FQBIaneTw0TM6lc9QPuvuug8r0v668Zw2BW0eXO9GgqHDjoFm2dIkNmJ/xYY7UCW1vxu6k3TTys5
NrfhvIcnBucDGSckO/FtobikiKg00CXFvLle+tttneNy3rQwGJGrQHNyrpyEKFnSBjrRFTIxT0Hb
UtDl82f5a9PMa9SWNLOlwsSZbAmGnVt1JrNeEalBElCz5MrmysHuGlns419c7GiGsk4V3Rg31beW
6MgjmuyuRPECbjqr7zrpqDvLhljkzJspRcgrZJWSTdDPpCpgsfu2xHVWF+ZNaBOViQhM249toe+v
l2qFgKSyn3M5NVqxwcyIrXR9XouZlBxcuz6H6yWLUtezDCRcYXQszUrdy8ZR9+jYu9Dyd2YFzURL
EP0GZYgJPlWNcRfqd4xFin2uOtUmjB2gbM3r1LPOo9bLlowNKj7Cglz0QGDZsRt9X2qqvm90QhBa
zqELaaE+sDUOlTM6GdYlETTQAiDepD40hRJBacm0bmwMbal31DLMMS+l70cbNbPZnVxK3pWMxE8/
1xXXTTtfUnsfMf2k0xj6A5NLoK3j1SkNkbp28kPeqdiXAOtnUL0IloiHOELhzIb+6q6Qk7oZmI/u
p3lzff+vV3VaiilhN1ve7gCA3vwZsHL7feMOMFQctALLyRUocFMKIi3UEZX2m6JF8VKx4HVLAE+/
dsDr1THGU16ME4k9jXOv6/1rWeKp66ZZKxlPcUNq3/ChY4/nuG/v+qE8/FdmEM5lSDGcNGCEk7uj
uQN8M+DMS88a+GQC8H2VrGzcYcrb9BVSQMS0CVfIq+E5rtyH6kM8FAdGUwoiVZTa81oQ5nLMgniJ
o8k+ho/TK3ixr+HMxMJ/DB8ytB4bwiFRmWc/QBTnL+Wwoe3JBLHEl8QoYFzoxoohCHTrGHAk0/CX
fAaOgSBZc1Cf7uFJ1wTg1etW2UB1DLutcjed5SeZHsqIbHBhIIYAccQM8FXj66uSiOPJF/6UxSwO
+Ve9UO4wozEkzHCDI7whJf5DpYrBnuryQxNyBvzG4oB3SsYrVs71sMERohnr0PxEDAOspgQ0+qC+
3gKwWkUXQp2sBTZjhBYPgk6pWGM7j2fQlHMcP4OLdkSdBrhghT8WIkHK6PWr5HSWLq1768s8affi
Td/79/TjWes12LF02LskcRxZM3BY0V7j5/Hsfw14w597GNhyExzVaGdg4G+XhN8R3czkwag8wRQL
OfkR+OxUUnQvihf2AxzwE9MJpkbH9BB/4Lgkrshfqcaa4GEDjlKK3gJjL4CHVhCTwwhriTwOUFR/
YSXGcQNJvHt7RG2xGT6CamHefbtyLUek8scRn7dTcTLcGtXWte9FuvkTrv3CiiQo8n/kbXYhI0g2
//6n5sBzZ1043777+vc/EZ4opsJywrQdpKmqaVrc//l+R8YqD1f/q6yGPk51FaOmsifaxa5XyY84
FNvko90Hd1BOU3QLa8W/kFo4gtCvsVs4N9MnewjrWjR66cx2GUnzWNeERfFRpDMnNQ42obPz8wvM
zr6EoerpYiNcjRk764aNhuTvZU41fDefph/ofutsnb1C4bjBA7otn7rb+C57KElwWmL98+rveA+x
9iV9J+tY33SndM+5Hx2mwg6LsX6rb0YmEhv7loMZWoMtshns1Min8e3rGJvGjdYvSepawytuPZSl
k4E7Sj7ZN2CYB7rZR6tbue36u+6+rIeMdMtV+IMxAUOD/YMDypyW1oEqzQOY9hp/IIZUvuhbI3/t
7xksPJA3k2O1gVXMPXyr4TUIZP1IyXYYZv2jecsuKxk/3iE2q56RWDinYn3CKIFXl95wyvu3RxL1
akcssrfpB1r9tbjVn6Bgrt1V8D19WBi79U30kM6cRu3F0VfRsd0p23BjnPCFGm8N6XJrEFHRUt6C
AUTwnD0TfDnhekHZtELujDmS76mNG+AjXi2jXW6Ca13wDRvPMwLgQVeW34DJInvF6sCTy8jbArME
9skEO8RAeGhn48UBnwI49ZV6x7BSDVnpHGmRQxef6Q3stsj4TqPHKsMT1RYiw46XGKz1i/qVZbtq
O7xTgvNUOYFvzH31Oh7cV+rKDSu3NWvzrcAx5M2ghdOr+YaSEIXoah9vnNX/sufPcP//tuNbmqIa
lm25rmb8dccHZN+g6NL6k+Z0JzxLoTcfY9i9Hm33RZsVposIWtcbthmUTRiNHnEkNTPxe9Yq/y9P
hiCE//ZkVMNA8UyouGL//VtoxuTh1G7XnyKNXiH/pLILSf3iLQLRhsOG84eHzy6GjsEc7FzKc8AA
F5vlI/6R6Hx9Ov//xlQ4ivOnN9x7l+//+M5lJMfTe/b973+i+onyImr+mlRx/aHfkyoc+1+Ga+k6
qROKpZFG8XtMhav+y1Qs0+Jmx3JVQ+Hw+EdQhTbfxe2GSmYon5v9z3/MMTfhv/+pW/9ySTRy+BFL
m3/j/1NQhemofztIs6DWbN3lQO0adKdYaf11XyUylrRltQnhdT02hevuiE7EC9AgZXkZjRrFW2Zo
jAqp/ajqDJwOVkNPhRA3I4m+rKH8mSopZqlwhQYSi0AA2beP3MvYdNmeuZxLJYjyUVDAIC45OloD
ojdqAeAFh1KNzSdSnxz1M9B7+36ozOMkBjgLpj3d9c2E8jjjuEwDwb+Y7YiGAnZqVqVybVUgvOp6
ZPg7kZ5B7iXRYy99UVask1iWdNpxSBNlldfpRu3jZ3cE1584AejdtGT1aRrVKlBooaIh51AToYso
TXJ54/TJGYPpoOg7O88JY2eCJzWQiih3XnprL1pOqmOe1xcty5ejqbtYy6Zd5nPWYFgLEYBoagK8
QD6k7QwdafSLzB0fRgqcRR8Zpjl2+SbAvZm4cf08R9otioEpPVI7ZaOXDAhbU6f8Bkcy2fHKQU99
um6kpe0QBRFOr6C+gO3jplq/HluO6gktJ6gDMTmxMWdDAKq4bglKNpDSnkz+XlOX08ZU+0NZg/CI
Rso2dfJXrmWSOFeC8WeoWYK7aBnxA28Z80ndJsb4TQ7PTnH1fpU2nMEdopgtQtuNecKbgqVHHTNc
6rSzF3EvlkNXMLvoBAV3jAk9QT5MMe/uJ9oyUUB3ByZPWTYPWT9zHQcYPTnzQTLyEClZeAL1vgD4
756pQLQ61+EZMZHNClofhmlt4yJDuyonh0+QRa0ZZ8+kgp2dNOy8IihhL9svCjijpG+MWyK9gPoZ
cu6z+frF0jjm5rbz5pthD/dawNNJS6jydrSqCBdmjyQWSHd7CDhWmeLiFM1NUqCYQWLk5Xh05BCB
+2slaKHBSn/b8NLMMUzvuyilH0Id29QF7fbyHGj5K6NTMih8MIsaWQ/CYRzb++U2q8jCdSLmmXrI
kiXX2uJSdJy/7QYlrwksZ04cG5IEL6ei3tlWjVdjkmcHeKGqa9FNgn6uCXQVBwTjACnoZ9ljQMpc
thNJAs+FbLKPhFURQ6gjSaMNwGnadOisCCG3PZ3AbLwH8bflhDe5r34YYYFQz2clLTDfnAl0vgjS
PQGY032fFAARkrbksrWIv1QGNJ6Wu8+z6Jbhb7waWto9nVQ/nYxkL8GwWElMOo1DuhWui05OtJyA
XSIKJvgOwWFoloVRqMveTzu8L8DMI7LkVpOkEWfE9ToZLfPoqInE7hcCyoViMAYJg11kT26370lc
mCbtk+TaB46XAhQmFPCpVug5lc5z3LG4qgqy7EPD2TlxCFmpmlipqDmIJRbNY0kyN6GOTFKg2RcR
tOOEHgQhy4tgtO0N2lBGfasKHa0aZTDgCdw0Mj73RJxDi5F1OfaPXZHT06xx7oqGl2hFIM7JS7A0
HTKj2n9oevGk0X9C/SW3lNRoIQ1so5YYZh9m1Zwoi086ZJQq3YeIgw0T/FOfINNlOEQOuvNRh6+2
Qbjjt0Vs5LLXvnIEPFiSFsZFyvxM8me/TJrqZXQmwhKcDmfulBRrBCbkoxfhsOianKqHIYCZ04FX
8vSnCvp7+nEVYgYvq6ihK6pOxx8gDbcDPSNqjVYPP1KUY7x5yUedVrugRD2gyf6HoUHkKUnxKVPY
paiyUK3VA90qVjE62r9FVyGAnKJ807o2ao0MMB2h1Ys4VFGL+PdZkP50nc5PGSMtCBVy41TUl3ya
NqKvLqn7EDoUWKE5PbuGQOmb+qjutW3F/jY27ckqm8eIRNh8iC4EhiMht0RA74R5ZTlB/Ped9i1D
lLgvgU84pjbSNUB919F7WJFzjY6WQdWQE1kUTgQ3dnsJfzajIGrr8iv/DvvgkobpsNdG5WRJky/y
oB/izLnRyOQJMyS8BiLHODQJnE87nIMl5jhbocdtOfqz5qdvaepHxOCMX2Wk7Mp+fB1L2tJVp78E
SQn3uYqeB0U9hWFrbtSXUiHxGAA0wTYGbuosQj5fRTb0Nqt5jqAl+63fUyAi4a8UBIV6M91PefeD
ULZCRb7Uff/WVBXUtBpqLe2nmMJi7lSTiyLj4uySJ02UBAFFfQiW0nnRUis+FjajJr7r7nogERPb
b39W3JNDvhttT6S9giyPrqy/UB4Oy5zAypXkby0k6WwaesUuct6jKLrpVHraqo80nWPLo6ibe63n
zOrH8tsw64NTx0ypbLEmgv0cmMRF0a4rc47cMW69QyimbZ/XUA40x4dDpxyQl3Ef348yyeA9jTzJ
6CdqzHejndsMkfFYaVIjGaBZZW6n7ZqM+ZP7Qg7z3RhUxk0bQtfsxmI/iuieQ4/T8Nsbq4Jjz3kD
6fQhd6fH0S7w8GP4bkbr7PbOuym6J0vBYqYb386c0qql4FJp6TGyQew44vbWhVcmY+0JTd2lFq3M
hlkFy4hi18bPdkQRSLRCQGKwnWC/1l4zvytPPD0gTPpIqjInDmb7R1vHFomOBEnIfAzv2/HR4Ivh
oemXQfbFV3XaibDnXGxAxOEjHjONpUxlb9y6J0QCqAarpQNjaQr2Lv/u9XTnVtSkbdShxrSUl8Y3
yShCeBmUxmc13PqVbnmThW22zVjHR6yigsYMD61Nj26y7GPZTsHCJHMnPI+TQUUQKNCVdA5dsfpN
vuxhKHFbgT7V1XBVRkx9jdZehlX2obnpWZr6DRrGD02ab0HzNHSIYCOVHFcNrh+7bOs8+MmWGfZj
h3du1c6QVsumTodDrsh1wvpjSrIbu0aH0Nfv04hptRoubmrcqVVwQ+vwS6usXQPzVJP0IomZaM3y
WR2pSy12MaVC51CJLXvjulSmcIORo9swIMnxrjsfefsjQ0BqRUM5Q1AsxLG0+Bz8/Zh8ImLahAny
ejWwX5qccVxgfuGRgizo298RILu+E8TNEGtdxLRtUtN9pS3sM/XkHWMKVNalue1NETB8zi9jKu2l
8O23KC8Puc6IkAXCTVCaDFYS11nyLhU0N7VziFu5YenHDrvUuo8Jui+zuFu7Dj6CTj5asdgTYgkX
o9L3gCR13BAqu3VEnEAVUhADXOE1IYHDazLFmrFUG7ErOIIXAgqUCEkbfRFlAhqtRViIl9HZFoSz
qrBafbxHQz8dmEjfMzeH6Bsoj1KdRxIZh5YhUx7asd5VjrVL+pn1MDxPGQAyFqf+1sFUC4VMY45I
G22yTCi10t3QtAen5vY5tAwCl1G/oz4vLNa3jsKcH5imH6rPaS1QX3fABl0D9EG3kYb25ibyJg7E
hx06dyYBasj/IKT3c091QoEx8+dL/D1N4ZBwfq8l5Hnolvmg1nm57Als8bvmRmtidSNTPn7mytvc
gM6ecKAzIrBeEUJAC2cUsLK4h+FEfyJugg27TER8w3ySUciFbEmGJoC+hyBxvWg6Lbkn2AkQ7XC3
E4jq93uu10nsDj2nxe10ffR1c71D470HwTn/tl+b6z2/rtoaiSgq6ZB/u/1Pf/764OsT+9tjkiQ+
6Fqbb5jOSXV1fRxnWMwO14sc97GE/vpTlaluHb0PWawT6FO094UNGPj6i68b1VVABM2v8NeGSdif
r7Z4VfYVpl3fH+laOe/Z9W9cH2X89aG/3WbsFdaplMl03EmeJsRg3kxZizkumtksvkI/5nrj9THX
jVkzFKEtkS0b66EIJ9DMf/35X1e7hD5mK9EHVSnrCLiPf/whtbCSTcU7dNXOXWVxYcUQQZ1b/tfb
7G5Iln2KRDoZIn/dMCr6LejhmvEQZgP+8uvFVgSXHIpI1m6qPjyKm8Y4cbaazBvqiTh+xLNgQXBY
+CvO1Hu4EcNrf6vf0z86F8sK3tuBlQvT8cdsk/vL8nl6ZkUKN774RAaGNWjJSnofPahAtXHDOUes
kDGDAqqgJRyf7/jsnkD4TbCph9K+TR+ciz5Mi0/ai/D/6/GIkzVbMhBXFh0Ip37dfvP9pVYBS6cB
GHlDMkbQm4Wlfxu9k7CMC0YhfZr0iD08Fy7Kz5x0HTgoIz5Br+jegELSvww5tXj6R3Pjg49aNhv9
mUMJpoE1AVYoeRb+U/mQHLAMkowFIRHbG615YvowOXJKu0k3eJLUB/RxIXMTjDDGyqLjRcjEJT07
F3iDUbUgnLtdKxheAorZ8Jzti7tArou7GSMHMwel6jHHtoBxfKdpL0CAB+QhzgiM/Yatai8cCGHf
2J4ni1ECv6YbdtQ91j7aZBt68o3Y0m2nZMUCCUSrTvYcR8nOQ4yikzhQsKxriSTgrL40HnzQAA/D
Xaw8ivcLuirpe9PWBNJ/SO+zNw7Q6SVaqNtimRLYV92ST7hA+Ivt2vEY/iw0FrkLBhDv7vrFds8Q
dqB2+MAOwU7icWk9UIVSIW4Dqp6GQAyyHcH3+CtR5b8D/djWq/HFOJerTwrT4OjeyN4bX3Lco29M
4I8wSM3bZ1ilZ9jCR3qeA41btDqG7lEeLlJ/eQE3WG8d74LfiJsXBq5UXiMpGUvj4n85O4D8Hmpd
KIzODgjvxrpEN9bO+so/+J/gpe/6GcPuR/SIy9D/Eu1aPhv4l+OFfwlWzGkWLL94A2DgNuxXIY7W
PVFSlvetXPJnyBMXzooFmRE7scLyTTHqRW/+66f76FycC8KvWRu5GoydH+xdLIAaFMcLTSTCxOw1
su50sWH6QY87WBWPJGC8SbFcK4mne2/F6RzcvZhogZnXLQ82yA4CmeH9kim9tWCj02n2FzRSHZBT
y2HJ2HSj3o0Y4B9pgp++9bu7qNuJ5beEUvpRArIrvPj/cHVWy61r27p+IlWJ4dYiyxDHiR26UYWG
mFlPvz9l7X1W1akaMzNoS10dGvxwSRC/stFFH+631EGNXDqueD/utljkOsd+Ds/AKVhLJUbzdjeh
YJkh0NkIv/hDXBb8FWtA/TvcQO4T+LkjlgSNjxvdzEhV59yZMfDyEMXtKSZ9ACr6v+9S0PCiAzoZ
I/IP5RNWDSJYAyV1EDXaRYcVbfo7r5teGr/5haLDXMbjBARYOTmzXb90JzIUGR62T52FWg/+iky2
73N6mr3WGT14IAkuK+0FiKjCFrJczPOMUDnuXHtwY3bs/ao4SiBBhxpwgngzvtHbTPnNbN+yc3LU
nbE47et35mOCbps3aj6c33gA4G5T2AVieM6CwMNZeICmI+zowlG125YzD5NZdoQDHuGEgevfbyDx
4+lO05FWVXmpy3MYBQY1jkNUHMWD9k2nacYaZL3CyQv3AyrB+n5uguQhfoyQbTXs6jzvog+KJLQU
Xqn372hsfSRudgD6lxzIc6orARMjV/ngA8fi6gEhMr7AtmaueF6DOD56FSZaqMo9fFT1o3wd/pUo
HyyXVvAwfGz2yHfrwFUsRq2y7Oaze0ie6JrCPkQOrv2QfzIaPtILkS6lrGZ0E5/65OpINdKpSN/i
a7OekAG11M/xR9t8is4NXDQcj3Yf8MoRW/6XiJdU2X3RCtRpOSIWrTVedsfN5RWpcQSLHWGjRZUB
PFMqUTiaX9CLxh2gdorfym8Fm9gKTsFvqQUrgqz0t81d4qI1e2ayVD6j4kYHcI7LPX4brpM/GhdG
Zz2iM2tnm1WC6RjrjtxILpHn8gAs8vrMdKhX6vhenSUeEUKfb9nolOgewrHZFQdWITQClKjWE2sk
ccXySdkjFneXHCAOqnnqgTs9pdRr0HEHpg/LG+i8j+zBzKOffqHw7FCtx11D+eKw5Ahs7PkIgYrN
AR529YF+BDIbkcsYNH50xYco9+avhUgVuB0mNxx/sNK3Z0+ppvosDiteKyjMiD8K6iJMlHPsjXt1
m3s1fafhBY+RcHvsCSFeKj9RuMxvH7hcoqV0/TOkvTxxieIvUrq7abvpM1vPHAZJvGe9BSlNrwBL
yshBRHiPLO3ff9GE5Su9mGPket19FjeDJBjTbvYAXNMOr+Ujstd3DEljdQ9aj5HAHGCqbMQuZt3P
v0VkuM3fVb1oBLvI+HMFQGbB2RGAo1ULWxNqcGango8k73QvfjkZ2EZeUVbYhG2g+9A7vDDPOd7C
Q7MTXaC7e6ZV+mP+09HmBjfcckZ5TKGOtdL4HFAeJyk3OO9w0MCiCOIn0lRf8i8wI7bz3Po2CrxW
7ZD6HN3M9BmW9apdkkOgchB5YFoxnjrw8aA3PpanO1Q4gM4gI4yrrIjb2HUNkl9tQKysq+nMP9SA
xICUxTeLxj9z4CG7kXh/9a/inYX6GzvYCEQH5dh84G1ks3myZwC+h4z5ZRwnRGmjnRcdh8/NPZVl
8BZ9hh/CEXLvMfLQu2QE7dHjiD1U3SNC+FTl80f5MzrSB52pgOBG7f5tTA6bkzMbHkSw/OURiQ94
NDt4sfS4Hng43R3BG4YQ1c7tISLFz/2mDo6erCV/pGqEvYS5YeRddseNwrHrwR98gmpe2esw2POw
W0rh59tgTo4ADG2SBmETzSccWqsPgBIEPBtcotgvxaM65kcsGxwBh4Tc0cMTEssy/nGY2wzPhunX
0zN0EaRiwS+IQcSj1dNAU48p3dgnRJ3sX9/UbWF/dESfJi4igpaF8jQ2mS4yxmgf8cgVGv674aO9
xF5qPdZ7w/VDj2qWE3ogCW1m+ZPiJEBJ3Ok6I+p/iZovvNuK70a4tXlkzz8K2aSsWGcBlJZ4AB0o
YJ9nRI/SUANGKlwIQGuFTQJzucCgAT41GA7gE/ve+MyBKxLvYcQnwSNab2qdu2IAgJrjijLVbDxT
4tTCEy1fFbkIXyi/5Vu72GiNg5CTQUWaG2w3PId7a8RShUoCqKQD2460x83gktIx3ytf7G2cJwTS
Elr6bG0s/4EnV1xhS7aWR7jS3GHnNjOFsYBAlYV3YeeJIT8dhl/0we9wxCEw12wcyHHjM0ITiM3j
qVMd7amBTse+raGITwTpfq/HMaQdszk+dZkjaf64GZG4K27ELG2OK6xIiLh7zB1RsLPb57Xe1576
q/4K9R6d3N/JV0zCiPf6wjo3XjO3D0T88wIqJjLKPFzPuqO6siueJDRtQHf2LkXiFpk1yc9aKtC7
mRJ0BCOOvcLGPjhhF2PFI6kHvARAEfGOjIAFvQgqQfTYy0BmtcrzYVYvlFTWHAiwJzyF6UOEQ+A5
+zDeQjwy1Yd59Bi+8QeG33/Gg70P7NaQuSrX7HMm1FXAaOcXgcQDKzKMUghdKD+KU9CosAQYOBs4
Tya4LP8he0FlOPVYzwvCDtxLs7up016LThogBFs/LwfRHQeMWk5V9jgfYXLhZYpLSnMocjg0v4J6
ShO3KJ2PRLQFyRUJizB7Qldih80K5/MbcKzhoX1c7ihMTbInVk8jdl1IImYORRXx3iV7hAMGrkAn
SAsU/ax0z4vwEs7vZmJXCBUTMyDc+tGLOyLC154KMyE47MXOloEZwSiwPAPHy8YlwFj8aLgQoK5H
QCfMee1CodHAHGHzLsOGxcF6pzmH2+gxlap7/ixkN5o6h6VB8ybAHYqTYHrMPfx4KtwOSMKAUteO
tB/rfVtc9fgwIzkY3vIU9QNSOLt0ZppuSO+zm2ELvtnMVF8bVFjMgfV7ufI4SBfCmc2nrwbYiFmM
+YsDMKR2jHzTxbMMv1G9DHGXvLrFaJrEgldj0hTaYu2qDM2FJm2EEpDB3mbjsaAgvJChALw3imMT
oWrrzMM/8gSEDsxnaiFwwyk1ggagR4eG7aRR/HbK1BFrJEK90HLx90UGaYaaazhI4F+26Yf1DIot
peXTjskKR/uu46c0KI295OlgTNLTgt49QRjniObQ6VmuEV648YlyNIbayF5ksMFhFCI58FRkiD+Q
kAiocoijTYzIvzSHP0mszQNYv4gGcejSsXThXG6yRzxucGdCBH6Ej50dce0x1E/TeGwBl4sHjmxJ
Rr7ga/pQqW191ZDGyGV+OZVkzf6VUQHE8G7Yi4/YWND8OqGhxe4V8agOVL6xNUfSAHZF6k2KxzFN
6xhBFDXZL8TLwl3z+sLDml1H7O61ldwi/gnBXP1yJAG7q4JkvnHR7DlAs5X6EFEL4SgiYGKvW/Pr
jJ7sjeOB82nXX1g3OFrSwvYuuFURvzbUwz3ijv4ZrW92dJzjH6LP7LM/fdRBtfuofxTc4b4BeulQ
Ie3+p1bZwfGywxHuM2FjWs48hFeDmIYp+kJZoNu1j+Sy++RcXFMkM6mxU5klvfsUnnFYn591BulT
ccbLrLvpN2EXHnYcY8bpViMT78Avae5m0H6Nr+ylpYOlFnNPYhLPrd9h/O3STaKLTJTKx/JSnLMD
N7Trn7X9VjxAatHbDl6q7l+p4LHdkOllWMeU9X56mn+G1iakSeQRW+A9dHmNYgSzunGL7mNmVtZI
JHqWTN3DdGfIGszMbhtQqhJ8BchNDRLzlNHPfUR4eDpvB8n8zNrincjc/ebONlZdB58FB+X/glqD
yZ51Kp9ZvKzI3KNXTr2APX1mD9rJhE/THoNpmuCBdEJXjVm2/AK6/4EAAWQHJ7LQgcKJI5NHLeqf
eJeuLHfepSBpeOwhTv0AKCp+k2txNY6Vb7iEd/r573qi8ZJ+i+56wtlsS5sJ8ms8Ci/hcCnT99U4
dNhyTeTe0Aax0jDTh4oSAmHx1jAd7goBlfWavpGTGx7+edpe/qXAJHxlblh8G7UzXGWXSIcNssR9
2OE5lPMjU6u/kKlKr4SXut2/o30GUU3xLmLAEzf89kKt5M8EbU28zZSOiJbBgdWc2NI3haOk64hF
KVbT0c9DEhco16a3EdRAEn3o7x32dTT42P/AZZ4JmjTr9msg5OrK93nySNpHBYUrBz0WX3KAkFYB
aYaY4fZ+afVLUvxDl+aVN+8nz2JGcxw3Gywk7d0NIhq54k3wKmBlHNUabiQRvqVPE6acHjYPbbwj
mlWVR/QLxXed2of+iCJZ98sECkKfe5ARY7DZsjDPWYPRyT7bUyvv6ht6IsL35mKu2AXAhdGFnfCI
xfGi2iGVl8aJThh5vTbfCHecplt8DF/b+8SBSdKJ5Bk8ZnMXX20kmp5b4xWgMyK/n/MBrQTKibvC
c6rFQasGSXEc5xwO+wZSwWf4Dz826wStS6oRlt1lyfMEBVh3WImVfsPg3kB8eDzV49v0yXnG23wU
vkYs1L+/1v8KHPY06k3kbKrwr+5oqtrZR/58q3AwOXVXopHhA7O3obJl+bhpKeOsWu1BXFBm7Ilj
qQ50v0u3i4GZ7SCcrSgY/ipH33oiNj8WLhkmfVFnoIYpbw6sHg9SzB6ih2UKcANa5CNoxnQ9ARWR
PZIJjufymVig+JAX/2bQDWOm4uCwJXQEYds+jbkydZCt2PGbIj3t4XVzXjKf74ryUWAOzYFAQ6M7
iyu1Zjc9dVnH5C6Mex26k/qI6k/9Ss23Ru+EjYc41OyOxYvZX+b2iad+FmkAD8ds5FYvVkskkH9V
HAQNNbg0qoH7HgvjJC5vVOhKHQrEKSzhA33xj4qMBQRn+9+DEh5ReoVlf7eM69wd9S0O1ZNHdHX2
eJbd4Oea8U9eOKNw5D0GKv5++K+8MOu/qY1Yqj/vsU4x8U4JHTa0Ezn+Vh+B6L8P0TBmY4WFifnZ
kxEeoecpZFew9N+p0xHCI278SsRLtkTBsj7gOQcUnnbPrrmHPeVzu3/tX/nfVnHba6/WU1M+ITN9
hCKvvw/CnsTrgXmPVUrmj1BG3P51ZPtZa5cwjF3jQqZhlp/ihOoX1oElN+DM+ZkdlbehfE3WxmKO
2dUJfxG436feJgIH3RQbBbf/IrkEmQiEZ7jgYrcVdOUjhoq4eJF8vgoPHEOVw6aqgzih8UMQhVtQ
tC+o2vgyvi4ImI7evN8G5IMr6iY2UhphEDa3LJoTEXQY2keQNf92wOLMdvtMrl4/I7j75035xWiN
r8RabGuAfNG122Yfmx5xafg+3ONvUhfiYmq5bJDwY2rP2MvpkcTi+ItqXvieqM+EmClFP3pCHf3H
L3a3+a2Q/JHf0RF/OoLEx2UbOt0zRQ2W1mZ8kwdddEYgZpj2Eqf0qwQV7kuiiY16KKWZUPIyPyC1
380JWBFfVDEDFQEDk4UdM8PapTcoeEmG0/alwyjigUFOGixj3EiFw+AO5+muussBEQ3iao9Fpnz1
z2DJThQ8Gqo1BKDmO9E9Kqh8SvWfVIiQQqJmRYyAg172EpErgupwCUYkZS+ll2FzgUPk+x+ug0RU
mW5TcockNrkI7jQ+YQnICPTSRqpKv5P2CpcVpFV0SIM34ZmaKFuGn8UHSkpcFg8Ix5bpN6Kc828T
G21AO1ce9kqEVdjTMaIAUzJSpOxAkhS+L9NZeS0vmcvZ9s6wielrSJxF/m1SockQl8Bz+mvG3DZB
Zzhga9hUku7zF6/EtoLwF3UpTvhpuOSgp246Sa1touRRnZQvVT7KbHD47gJmnbcZmL3gJkliE57T
7GJoPi+Wd2i/PsiMDLnFs7Ifn4sXOsmI9GLR/ILQ+we/X0cnhFb6L0Q0rGdkp1jEdNldcHZnJjiV
JpPDp6qpKLoMCHsXPp8Ue0jUt3QE7MbkWuYOxU6MQ8XsRWtfMTml1UYzlPw1u/G7FHYaggsU3zWE
FH2exqjRXHJnSkKk1ThGGo8IYfAJfzch/+nMe4gbZBITw9T6vJRVBngaVtor3Rnsua33SvjXg45B
RJMKU3Kg1j7rH6Xl6dG+VgMi5045FtqrwNbPNQuYcLb+Eu3z1p/FZZs8yZZ5sGWTWm/Wk87ErCzp
/bo8B/yt+ss6kra5sYDQksPRnj8TmKCWofxBx7l6rpVX5hNFYj5TT+fpNhRIm21suN9eufOG7GSM
R82WMt/4aYEziOaUsks1kc9Juaq7ONuqdEvx2VIRsclwkrWr+KeefxjUYXrnz3mfLV1Bw2GHghZx
lnJkWLkj7gvuNY6mC3pQyp5LkujX0wLjxyvwmq2fY4yPnIWMOOOlwkq2vBSyGkh78iuE/xwD8aiB
Yg95cc1TpET5wezkNdEZ49yDhVSJb9x1TrGxyV4o+/MFl09lHS+3EMFqL5epW7NTcvKRUkvIOtLN
1PB9o6q5kYXpy0GULq4w9Ikceaic84wq1H+BggZgcFY8HW+gLUjDQhxAV0N2mVvQb60QAXnECbdH
xK7AVAo1drir0D3D1PGbDwtrDQ+LMA98wljtReGfStn+bKKwSQ1t9KiTUKocTHebtKarS2/MFb6k
5Iqr1hYl/L0z7wBZnkvAjZOahrrjzpiTpCe1spmasldzodzrAiIICfsMe/eA4eftOfhL7PMODCt/
T2d8e6A4imLhylxONjVbbodJr7hcFYuIn/ArPI7Jn2Naw9ttc7cYPHNp6A4ydAwB14i8Afe/orwW
bTbZ/BHXyyTYHhIKSAPOdDEtJB4gOShekVv7Rly6U3gg2UBRlc2I22Q6mIOznKcP3nh8pksgkDF5
vC+3w7+1e+YFdco82gOPh7pwRtasqjgXX1gVmhqw5Avl2GvBQFdAE3cw3rlZ8G88RF5sWxiJzUJt
NNzpaNbdjKNK/mN6PFgWCO/BL/LYuUNuc9PucUbdb66RjAUA1SF3xb0MmOTWPwAGSvTroJeJVbRk
7YvaXkNvpqtrOdJNz48UT4SMYsIzc543D0E9C0A53cV4THsbYzj0hbifialEPLg31hOPgd+FBrrN
RYAplJ9RGCE5BfpKxZ1wh7kKrPM+/Wot2k2bUTBXwe/xGCQT4RJ42wi/7trNFtyzlDt/EIunyTrR
r2N+8ChnSBWF30g+70TPPc4JuA+YDPM6hWsdp231GaR9XBWXvZ5obLAsstruhyOTrH8cnmiQRi2+
jA6K5v0NviNVj7pHVZSwBZSOT4sNCWoMdEtHiT/hAHN1rGMtdokc58GDUyJadl1IcE+Cp9Vy2E6s
4Tr27ykwsQ7qKfRe9QykTZQ9xJU6+YyQarx6cFUrMaA1jnsbiLFMciPNE7VXnjGXOYY31p7RPfMl
t7shuLDlSfbE5aG0N8ZdKzjSyLylzbUNLEReIDqyS/IEwnHFBHwb/h2u7KWLHDVz0mzu6hz8Z4QB
bAv9Hkwl44OWPLlw1toTmlEvcwDWjTtbcPmkGoxYtYqYoc+CK7euk90+4uZmIt7rIBRRZXtJdpiF
YArQeZYFlwHDah1TPx4dA7VJA8PaWb0cwCcDyw7E163mbolU6dZcdwpMHEGsA2OKkB9L+T8LskM0
cOdRk/vh/niuTMuQvp261Sen/Gh9NdeQeyJxYjImBwaWNI9L4v43QJABuMiOdTekmL+Lqi03BR+Z
IN1V3Nf1yNtvk2CklGmjJ2QiKQ0PKvRVqpxkZTs6FzJ2TBZsYkpqu2FcdpPV2D67p43wcoHo4/SU
6G8sRusYf4NSLZ62+YpYKEmqGaDYnpYfm2YoR15GmrFTydqq6ZZZcPVP4oxmqfAqgvH8W3am6unj
NtJIs7CTUeWDP976hBZKBxTOqZljJSqyPix/zFW2AdeRdrBrvONfYnIH9nLgXXQYQU85C4tiOY7K
FUh/c6POBpLDMlGexPCgpEJ0NfLQZxls60fF9BN8oVMDv3uE4FwNJ77Bo26aY4tk4OhYNM7BsDyE
L4yoKJ9BdqVU7mWHFVCxh+Cf2u11Df7DvjW/tnmtXHmWFFpFGqK0PRs4WxTq0VYSMBLq3aHzAFxS
yWUHKimTAucqrG3clsU8sA/LssXuT4qPIib4fiQ2LJz7nGLca6pf9E4WuWzPlXpgGnIX6EmSQAsE
6izQ1sVVBkdoItI0sOKHPgIA7kUii8ftUx8qBSsNRKaZBtX0KXyDWGEbU38b1EwRcn0qKrdjTAlv
rDcEruvOAYO4zSR08zAx3lhJtnhGhr5jeNajEuFbH0TNcYyPS4ms8hvSKFvXi1JC7MY4+bJC2wN7
lUzJqd8OGtYi7ijqJ2UEizaNXzd7JiaPgikL4p+SVJlgeskK1Kj1EWQZaMsi+3DnMEKijNlOE28y
j/yIrX2LObBYuQpffG3GKCcjcXbTuYUaMSCbk7wUOe0PQvaU0zNbtrvgNysMA/lSd2ocDABGIjQF
2NrAPR6BFHtb9wLYz3cqIry90TmsPF6ZjhPnds5xalcys5Gm/7JtINuZnVNJC9hJACiv+I7hQk4x
SLuyLAGnh91Lw0aPA9d4kHkpOPMJokHfTHh6IKFyZen22HxBV1hddEVnbgiwA6sCtba1cXRkv/sD
3JLdOvLAwMAMR0XbR9NeWDyR0nnk1PAJacQgrzIe0WSmkMNwC+U1JOJiY/nbjFis9WP+zpxhSXFl
7EQrMqhcwd92zmbEzsEjiiAE5wEPjZ2nALSio+xCewmgltN9Aghhg+K8E7SAX0cxj7yZeBndHzBr
hV1JF7axITm3JjhjYnO0PG3CBt6Md+Xso1jGl4whwRmrRZzJUR/p4GgWZfutycBj5a+KCGIOmPGz
JXHYQclJZ/Qd1RcEdehnbvEeL0UIkvlsIfmKGPymdZBmVIdHZn80IQIXsGaop+XK5xOYAFoyRGLc
vfHNJv9IbZRknXx1O75BnlD+BFmEjOcGM+g7UH8BSAuKyRzOLRUmNJtXjNsFyfTMGX1Cu0NEBjF6
Ng/NwqktaqCXK00/M5jb10Jb0i0aNT3l5dlgm2btDkPbyKCEUyIkfXpYzRzuY9kbBw3JlkhJMWPJ
QHLi45L4ta7iBjArB3SZlIO1mVWIKSCqUi0CCGsfaQ+NougX+ZChC45CRhaIU0yjW4DUkugtftNt
hpo69gSHaAgj1Jhl/MvKSRHtEVUSJjuFs1aXJuRBMG1KdMGTVp4IolT3SZ9yOwo7A2LFvKnCqQp6
BLdGNUmkNv0Ec9NKMFbtpy2izynkkKkVTud4LfzBcFPimigykRQANL2begvNIUN6nk0cULEw+t8/
D3V98cLMvPx9q82UgiBHfP576QKfi/1M5abcaEGlPPeHokN/bWoShmwYT4kMiDL7fx/kaAWI+fd1
HxuAQeUadZyGhduqdXOIsvj/Piidr2kVR8m0NIQb4tN/fyHV029z0QdsukqaQNuHdlygAv/367/P
RpQvEe0ogmWTlkj+pCX+Ps3FCkAj8r4pYjTrUWhAdgpZu2BkM7ewnwzWSALe3+lDLJv+rtYUQIS2
TdbjsLd9+vfN//zh9tcgO/nJf79ZZ2EwtuRgPWK1dovJDiINXMTfB3SVURn8u5y/T/++qdXNqyXS
SZwV2EpRIaIwpnLSodn+vx+m7cv/73t/P/37nowZtJLqia8YqKZjbOKVY9QAdWnwL0ezzYgjgR2g
eWlFuUOBLzbQAIFeEHWTI46aZss6KHPrNKSmjquzUfkdSpA4QIorYDHN3MrbKZWBcv6HtlFL5hd+
oZiRExE0hyq0endqNBojK5i2lBJaaqBBUI9ldCk3V0VFXUn9NiJd3FHzRHGOkLyD2bT5KaHShTDu
sMnVTI91z4E8iho+53kNpnkhJcrxLN3YhKaaITmLN4Q1m19F99xqFAS1VipvIq0QpN5RMy0w5jab
FFOvmkYIRRK11a+LLD0iw1X5igrwtZnCXT8TnixgDn2tRfQCaQqdlID6XLV4Sowab6JypFXj8NSB
q6ypWpkZ5nx1MQQIxIuJpNCEaxsnnAe6hia5FsLx+y6fqEPVqmtB7nOLmZGOFtjZyIG26AY5rXHK
IrTel6z5mQeBAxqFfZS7JyzYaaanQka3nkMI7qFh01WIcW4jK8QSgj42judo6TCoo+lMI/VRS8SQ
agIRUkhkGAhxv1RiH4CnT3RU26uU/LkyjCSQVjBIFVVmkwKhPiF1h3nKx1gxaG0zqVReXxSL3KGc
iTZFNLkgKzpjAaNt/oAfiCaHMYL4V3axEr81C/oP8RBHSKJWqp9XCC5QAdKkTNvPCo5zdU7wGJc0
YAaKVXpIP2qltiMmmL4OehpBaRrKc9HIz3grODpUiMCkhAjUCwatAfLIQk4Ddb52FAxfjKf3auCK
BSEDFCiYp6GftQeRs8sY8ASfscBTE8CedZy9Gz3RqKh9WamlnaKBA67QIJrWSfQq6WSG4JjxPpUx
aY3HGevAsjxayghRAg+u0dAqJ5e28F6qQjeayvwMHWyqphFxhVE5l3J9XacBhBSNXigo61EytLdG
VoASjIJfDwnyNRNmSCbWjFF0ncpLp+jWa7KVEDXXQnDuWMzogCdVjwGxhpJcXR01oT0bhjbtMxwP
9EiTvGlqwKqweO1GMK6DlHDuJdhV55GZbJOIPCcxRqo5xk9ZrxNy/HDbUlX9aVCKFyIUvXqdeEQY
yxKDKQMwA/5ICC6Jx9jAqA7BJiddsSKpDIyypXR4x4qELtDaZ14qcf4u6o8RGdN+aiH2Qft4UMZM
PigIikZVTvS/hJ+ago+hkE34oEdISN+KxvBGVbJObd2c4NP0R3grKORJ/5Slg0BTUzjjCKDXACAJ
Gx9Nk1JfSEc0+mEeFVJzENenXoc82yGqdigBR0DzC8zRAMUmLyRJdbq57OjdAYYUtqCh9oOkb+EX
le6HUs5J0Hb3qS0/Jj2H0jZI/qrkD9tMh6lria4m5DLeY8uXmdX4JSWxa8ZQ3iYoKo3U+TPxt2rt
BUXaTwk6XqIO1aa0wHq064TsDeeI1Y+Js4aQvXFuRa5Na4CBGA0M2EYzAmEg3tJkpM/lyDgUGNfA
8gkXJxtiDL6jLpBEYQ0mpVyuahzv01o7MkWKrzyUzya2TnJfzXe8DHxjgOamT3TWpo6yYdy+q928
V81eOK4JMA3UDiGAzStaDmZ3X8R8DhRROTU8GkqOoL+jGBvmQfnVJvIbGFcodFhERZK0PMz0dyd0
2ZDY0taLpiqvrSV1VD7WJGhR1qa0SCEKZX1yQkhYeo3YltCOc1BJmMRUMV1khF8Q1XYqBZqO2OjP
C/zXwxKpk5+E6OouclkeVgIZPa82ay7lOjTpLZSsxmMzzgI5vetRJT70YX2yolU5yvSz9CyRb/0y
0tQBitW16HbgfzYv1g+KQoiQTcm/JcZYTVbie+VEUE6DyvwQknU8WXV1Dpsl95FuSGAPiJ+on5HN
h/SzzLo9iTVWIZkUY6c1kufRyVhy6SwJK9umOU6ekBmxKxX1C7PUrhuhRk6wJz0fEewSLC13k06g
CxhpzyrGJfmq6S6U0t90Dk9pJyvAaYvcXmvCzmpKkDMk280z2i6NShvIzCT9OITjrcfaMYhg6NB4
2EokcIejNk3OSdZ4qlH86wwJfoCEOw+aNFE4TZtvR4bmjfzaF9Hkxqo2+9NYo+ltjEGjLRy1qqx7
2kR6ZOAiWYj5izQqYDS65SoYEU0xBXPgAqs6q6pKiI/Y5MkzCn4NW8ugjrI3ifJwwvrjEdm497nq
L23RUSPIZgWluPGEsHDk90k8UoOecJFeuktq2Axe5QtygadPHxmOoWu4NWYLEBcBp6pQDgN5HnNS
C6E99BqEpE6nqND0cn6D/nOZlvmEiteDkOqI4q8FLAgC+qZGT0qDLInfFRWUVCh/Snwf81Rzid/V
z1CE+8xkfypViVK5YQYJEfoem4zN9nA4Idf9JEFDjsoWCz7RLAFwO1gxpft67O7Wpqo6IuqJrSXJ
1hqZ38lKtFmZA1AZnTpVK0eBLlLSzEpDC7DdWywvm0kOpRGoSR+DNK16anNmw5oRpcFXjQqUeTqe
YT3OWfkP4j5iwLr2Wa9vTTuadpSgfl+O3L8O42VdreS8xBdTK8A2DO+I0wFmXcgG5OOypse+aedT
i4Y3uOGfSNMJzKO2f4mFpwmzRyezugaZw/EnQZP12aKzJFbJgJyAaZ6jaPyOOiP0hUDR6j1OBMhp
9TNlgLUKmoKQPpOKY9ziZ6Rl3bfUj34rE240JkXw1lzfMDrcvDDI+5aFZfxhdJ2rRmvvatJIu1kK
OYLW7EGaz4uSxKehpoVqpoo3SRYNQoMkhzQc0UMS3k0fFgE7pIJi471NrGCSh3cOnCcdDV+8RlCU
wGuXdeoiT6adamwiZ2ntYZtvNSaxep6tpApScHBLPnOTMgRfjQK9Yqm0BzsF/rOOKGtz0jAvvKCH
2pwRJqCsj4q4RYXAjEfcYOb6okjoXWUWrdcZIk4Wo9YypWvI3pR9mVWYntpwAB2UZr6ua5RcZw2F
h0nEXthwYtkhR9KO0oyOq7FIrwh4XtZh0s9S3r5AW+ecNEFvphDSZZktZ14o7i2l9ZjpPEqEIkA1
yQoKPDF9TnGqHV26UjHr8wKBmB5bnVUsz6XapVTAe2p1eq25edQd0nFsXjpgi15Nfx11hyddbylf
qDWPLCegG0W69I2Ef9DaYlCY5CiEpwPpMLqK2BZpATqbcqBaFqK7KDcO6OpswTeVM6Mbb6Smtd9B
wwYOzJeFmWORlWkfCwI8WBW3xwmSMUVL6aNVm0uxSV0O69rb2+LRswX1yojB1XR1w+QSkgqFV+rz
4qE1qMHHJowQ2JlyvBWmijpImKofFbGvqxTib9EiBTmLE2qYqG0eE2SgLRZpLUdsYwoTfPO2yadB
CsKxwG2yQideZ5ssJ5gWiglXNuxumIWZZ4w+cUuWq32VbDQEAJ+lpEnHOVwfRHGU9jLiEHvyaWVa
t6gA6HoW4UWirsAZAYSRUB+krM2uQ2KlfjzQXMcnod1XlYE2mL4oJzHM0M0bdapmSYir+hzoE/Qj
0xhI+lBDOOT5GHNeZdSk0D5UpVUhPPFNJV+gfi/Ri4nwrL1mqHOnlfQWveUGFPyUoN7RjTU7dUjd
QoIrOfNkMXxYjGzjC9A+CbX8LorURXRVkh5rEzKsSmiDHzxGRXNnwpRX0IJQjcgDBpj6dbjiDtlX
R3iMv81iJAdrrRIqJzgK6HWwCkgzF30+eWslHcIW5LZldKjbU0YrI25WNKNLr/BwN1+fRlxJDDXU
uiZTBEa2gM0QUnxQq7J7EwSU6xR5tIhZ0jZoF+DoZBGUnBJQ//3aH1b4L13/IMhjdDbF9CKrk3Aj
3VU4O7/XtmtstTuOekLFxqTXOAhPVWkgSkaiYAx0NcWQ4zvv6aKXxgPJkFNmyveUxTq4ZuwKU7Uo
aTugql70b2M4v1B20EifTHY5rdtXRttAoLDqUzgoEw2JPMhI7g9G3bK3NPGho9MvtGLoZ002wonk
cUJp9oW1KHe47m1ZqDiSlisAJyN6hgOhc5mDDJUU2CfSVARG0SuP6jQGI+WREfOyc7wIQNux9Hhg
frKdpsqKmjBuVMRphNu68CPDLDiaUvI2JxyrYsxqZLawoAlhNwex0mulyuuAvXYS2+ii43NZR6rJ
L7TvlTIpqHW2H+KkoeaVJCzRuqaTs75JiXiPU1qF60hb3rRQ7ZVzWv3hggGhUDYfcYJWtjJHNCnB
mnc18P+4ofsRxyNpV5E9zMn/cHceO7Jj23b9F/V5QW8EQY2IIBneZkaaDpGW3nt+vQaj3runVHgS
1BZQOJUuHM02a805pnITjL5zRWs06HsQ7vTZ+8ivx6BAqiHA0G4UYjOq4JJM432aRixkFgXgNk+P
WV0/T0G2FhLfvyXaS911X0NkIaIN2EoWlDmgiRIEJlO7lWtxWw8p7hAUJFD70SuY286MD0G1VyTx
vZpAMqSKtTOgDRC6pptob7trbaXdJRb7H6XHRmKSdQdQwdIWtRHHN+LpXvX+XuS59j2ptyyML+lQ
QZPNJtpA0TA3nekE1Rbl1lg9DExIoGib3660unVj0cuDW9Mx00+WC0EJopiEohF+y4cw0VmQIGp3
REyvBDR8thS/MGB1ThuReUqZKNoVXfgV5sl3YfglVd3yXEleu8/QUnbMqsZkflu1KBH+pNKPbKb7
R2tKw1FsBcIfOEhwK3K3VDx0ADYIe/ksVd3aiFP2NH3jZIzgy1Ya9l1HkJvsKyz4g8OUAoWzOoPW
RTGtB+gay2EcsR20gCNCfZPKc81lNib2FUWMsSkoiLclpLiJxZRcnPD40rogngjtrPqaWdaPkgq5
E7X1Z6ZzxuXQK9xx0k9KIlGRjgynFlgVGeztChMrjSrgBmyzEos+gvFBhQRi4dvirHP7qMGqHgy0
HrFGqaALZAZsrAJCPHrHziq+Q9qUTZP+ah4Mx1bHg0oioMBI41nih5AiJ5J8wI1jQh85pBknqDAl
6+ozk3BBkScw1mW+qdSc4VVlK+d1wUtb169DN02nRDtbKU5jIPKJC/MjQ7sIVEkQWDHX1NItnkNI
6ksTVwR09nW7+P+dz2bK/1c+W/YdfmQf/8CzzY/5Tzyb+i/DUhUN3KxF4Vo3wb39B6HNNP8lQsxT
VVEyNe2vX/0noU36l6FZhihSxJBUXTVB/P0noc34l8EvLJhvlmnJ0C//2//8H1/Df/d/ADk96Jj1
P77/O0WThd9MC/wbTRBCmyKZPJ2lKTLLSpk3+HeMZivDjJ+CQYDMZk9q65IXNusLw/TkjUFMuqm4
TJj3j3XE0k2PKPWqI32DUaKLqUbyShlUly1JT/ee4C/yCXWsDombUrRiX/rR1Ck4o1j+1A0wUWom
XSpdVrddHH6URhBQuAkQPTIH7PKcmmCStshAUwRIvY4cgNvKnnJ6myWj6KYZXpsW5omI/a1olW43
9j5ZLXK1itMShKfBuKSk+d5KMq7esdt3hGBi90B8l5jiQYN5RzsUvWFZRp/ks4GUg62+rAeS7Dzm
3KJprwIs0MpS64URsqbxUpRxLQj+RlHMpScDog1IaRs14z0XhsAZU0TyRZXsKCMt+BOsc37vCj7q
w7aTMNDVdlXleBdU4r107S1K0iV18sKOp+K3o3QtOXRHkl2bU+ThdrVWckDVK0oNl+mSOFOBbicZ
ThzigW4rIVpUmCQ7oS4GDhcrcV6kG7H7CFrrB+Q8RjVjnyYoNTPpJPqJ7Jbc1MDzy7tWZquiiElL
bQKwA0NzVKN2X7Uke4dhcCb4Cm1Lrn76atCcAlWHGBbr5Tr3xZtwSwOJRVQNSEohp7JqsnZrBpJN
5cI6Wt4gXsr2N2pOliz7Lz1Qj1UKX3ylGPJXqxoGnPJ2SfOI0c4Kp6MKBiGdjOsY0pQbU1U/lckl
Bq1kdFKEZiZhKJowj9XgTzZpI1wFBXZ8mcffeknTu5sQNFiEkFD37X03NNJr3uHRCSRpQvTAvjKC
YrSSDOVSmyg/gRMxuxXJl5dbCajswgVdQwp038NHMoSa4GHhOYRqYmWVcgkC7AVtl4L6GP2MJRhv
OqOXXd9zUn83MtYSygTSSsn7euMZVIJkvdhLQ2VbtUcpXimJFEMqI2tjvxvF3j9SEbPs1htbfI/6
rY/z4oVZbcQWZiZ+uyqSXGXXA8Si89UJHVTSrCYyxSbWz9RIR3Subb9uhPAeF/mNnOiM4jmOUrmu
HSExMCCJwOt0a5SXUpyVDhOXqKkolhWhBeyu4kQIpqMOubRXh6cWKZvlMelNvjxuIqJ0zVYQV6Ms
uDVzMzS88mRQmV0OGVboNqVjLRvGnjhvB8ILWWRp0q96MQ32oVh/hJPO1DLiuuojQDTtuxyxWx+R
Y5ghfpC4Ka6C6Wv7pLwYfWQe4whpVRQlkLg7Ys074yf2w2jTpx3hF+wJJNXA6dj4nwIa/LgeA9ea
0i+wc8dAEUY3I05S5nyjYgwYacD0KBpbKZHKfYZMNC6gE0h0ThUp0tlkqpTJe7IStFY/j5mIQ1fN
ybYh3s/pw2Xf0GCFLfkajeUuak1MbMh5WnP6yhJTBVyhH0B4o3EcyFbv/ebSau1PLPqk5sgNQo5w
BL8kDPhG2Rg3dD0SWJvX8qBwuFRS2vC5teCQFIJwKCPJ9dGXYIP547EpO+CsMaX9FN+/QYxUkMOo
M4p50a/5pk01fd010UFQIIMpegFvpYPYL2LgLaQcnVkKSbvt9xJXx2bIhjVadJxMvk6JOgMqkRnj
siPfjqhx6rjQlNSEoZ04dGHRsA/tJOUqFsYboRYeHbN01wsvidyG8CXiF0Gl6MOqoiOVjfjAKQZ1
aJU+wx94yhjLpTXQHxKbjDFCxyomWq9BP2g2EYIF+4jOdFlZfvilfOzCgHVhnIO7LAykJqQ9BDGE
ij78kfK8v1hWBvdsMp/STvAcVWjMW45i3qcT5cJDP3tTex1CvF6+DkdLqpp+azGOS6yqUJZHLKmo
g1jmry+FyIDk9rlo5opN+GM2Q+MSt7Aoeq20I2HQ3EhtX6cU1fKkv1IUP5A+f6V2dG3E8ls1oQiH
Xdo4Rm/uvYQpLxzbZjsOJ2IYHFMS6X4XA0tzoehQOw6Y6lvXn0QK/3QxCvHY12FxaiXjOQuk6WBK
wKWnAo2FUr5lokohXBL2SgyKOs6nj6GMCneSgh9lyod9ZPyywYGYYW0yATq3qSubsZDsLJLai6Ek
GAWnk+JF01X1GEPl2LNb8kk4CtG4riaYlmUd4t7vtVNkjdpCM7BREhFOf6OCVVhTFSHRYDlgovUh
bcokmZ50cuCVQaPKk7TU/FoBOL84lfvanD48NZuDKeO7boj90So0IH0ULrViKK7pwAo3NjGtqYwG
NKjok/gaQbjZpZcD1OI1S1Si6fJFVhHDU4vFT2Fl4r6KZUZ/Al7Z4GDPrvRqOyLwN1M5OtDCBg1i
yq2rtZQLElA2EVg4R9eUcSl5Vr5TxP5zUmhdkX52V/TKblXrs6NaazelqblGJNNEI3sdM0p2FjR9
K/nMt6E1fcdd+xmRtY4mHbtxSUjUjkFpG/kK83gakAWr3cbIGlaCJ6IGpRG1bCcJYEpTPokxSxyW
2gBHFPhyEnKYgcb7Ss4mgNmzcbVJzkXKXCiM9dwBFbF2S08B+TqEejOcNcUQHaoZPacL+maoUkQk
UTAui3hGIkewgAbpVx6qwjUL/WA05KZTDV2N9EehcRaLmMSLI+D0SRrXseJTMyx0Vl+KaLgRIF8C
bmL86Y1Jmzij9za+1hWATKK04OD5MflQ6FZZP+3Yp59J9sWlNnXAtiGmbYxO/vBKGky60RoHvxOD
hVoLkkvKCbGbavMt+dqwL+kgrLQkRRTFJ4me8tIqiJGrvgf6l04u5c+6Wr43hUJPrWYa8VVFx1G+
HfMmuYVNhdVPvZoSnT0ifl7YYKsIh0HXjQmenS5TKW7RUiYDVbBlYfoMaxCDUpQdSZ1AjqthN5FC
9S43kkwTBO954nRWdS/Ooie4uZmiPIJYtgKgoTpmA8Mm6hK79UEMiPn0FfT0a2RWethZW1R4eEEL
g5DepCDOoYhLtxix9qST9CaQA8wirmJgi31ESQleiJHyrBWOS24U8vJQXk8SZsRcKLC2dCJ4TEyn
OX4opoh202lhvyRBlpFWhLkjsAbJp+huKiXAjvQQCNYtjBtKzWHTUdccbbXsQcvUuzQyp20zhjhE
JpQxA3tBi8oBA/0ARQ35Su+Qw+N0koQ/Uohkp6IzjVGBVaAB3aRBa7NpPLKU0+JINgk1DDIzRlb5
C42cPDBMMJV3XqCV7iCI6Caym2wgUBkyE5OsUqGqMEa0KpYswgglwhkzLqbTVJBy+lAVKqrWewrV
4Cn02PuPXdXRSp3DKUy1Ihwhx3dqemG71ed/tDk80EHg8R/fP37IGlvaxNVV6ee4iUo1C9yNDKY8
NkIhyucV8pCOmKYOqM76AbjH/OssbERHawknatViyyxSbh9f/Vff/lc/GzpY9laMtO3x2KRKKvS7
erH8Pz7L4++8UsIerw9tgrCbWIc/f63FKajDP983rOFXJMKiGvvzm799+edN+boykb5GPOmfRwsw
NRe+nxNWZ7KY+ut5/18/peQDXdHIXllyC7yPpQ4P5N9H6a9P8HiquMCimyqC9dcLP36WVxlCKiM2
kXZBULPoQpVNrqwfrDSjUvDBPX6Rz1fA46s6ofSOTGr82y9QWJCnMl9lCfGYS6lp5nr3xCUVPMLY
qzkM5/GPF2Ugw2Lo2GR6beeh7m//PH5mKUNAAyqWF2kWTW7TJmt5pq+1czJjnOBEakgaY40uE+0t
ZiVRcmnyLM8nlMAiFK5zTo6VDulWnKNBH1/942eqauIR6lp3NFi37ORSy1xI1Ft1JFy31wooEnNi
qD7fO38lhooVu9+AIGxeYy6ihXh3c58I8/l1/vzzCB/NKUP/7We5Tskc1RhVdNKPHtmn/tQJOG/j
/SM29c/Pu26wnDEn3Toiaag1CnbcFKWWjwdZgX4NpAzroKZasL79krL54zeKAU5N7qr14w0X87F+
fPWPb+VxbJ1J3XFF7x9qvfkdJHUDdWhWXf3RW/3RZAUAzUlUQBSv12O5rWaV2UM69vj2r59x3SH1
X7jx5jw605bgjsU5qrjQUG+qzotoLdyEhkUdXCu7d+J9tjAOL8MW6P9mdMoVgbxuByGVJOF2Sd7x
edq+9I5LT2Wh02K2i4RS2d4igGTaeDe3i7fpnnBq17tVtnaBQ+jsIQEvQSEsaQK507ZeoX+z3+YX
2zM4Qww5x9XqJTKX+5kH9ZIZqxdTcPTT+MUP2hUvCB7gplHmyL8loCTxjRvbTfcv3q1JKB8AumrB
Gi1h6W1YBV94bzj4eHGX52YI+6XIjX1X2k5LMiYWXb+ijZRXq8K6pRNQaI4FlUY+Xf8algc1O3FY
kAzWEwmSXxyeEdP/NG0s7TVhHU2z/pRZPaZItPrytqwB4trIqETBIb6lw+EwEtB21in7wzuaNjT3
WOQceW3vkDS+nbBS78+9wymRsLPSp472SbxGH9r9gnyjZmHMGXdLEWs04fWpG+9bkwL2AkJaNVLU
X2ChZlJAd8bHIi+aILOWFBnf5gu+tVSnmEiIWQ4BFYJFk9rqKUDz2u/oHqZkZlB/Lpa6dTDZMH/R
gJPROfRsh9fSOxFs/JSM+KLHwrWq4lvfAB0Awl1vw8QxsiOL//nFhqNEQypZ5K+T6kTo2dolrw6M
V9BX4Ub38TstlGQlnibmtQPdZyvEv8hyo11mo62j+KDMTJvNvJmncmOap4S4F2+w+Z/6ktuyy3gn
X2YYEQ22ZDU1bnwfRzhmyglPUbGEpkhT4podZGnZHYKtwCcFTLXAlg2wCeGe+SnCX0KcTp/HJab9
nECr6VfdTxkss3eOTjrevSuj4sKScY5/tPbkBE/dKoyX4+e6fhIde2Bk3YNwqA7NXNP+KXK8FJt0
qcDnST6z9BD1iBTiOwK3ChVCXB7Ea7uAq7YSF9Yv8YSgMDhf0/JYHAK818fsOSn2wuZX5cYp+7du
M8C1kNcGUJ+NxohReHB/Bq7oLkCvRYpgqihoYYm/2iq/w6/COyfzJ/qYY2A0EnKMDW2WVWS3N+CK
IKaX1V2KNmbjEhJUYE+llXzXi4s1a1CLJyl1/fJSZ288vKkWQAU5HuoJTjYEdM66xB4bRh8auASe
+YnrkVPWLl+mrfjl8sv2lVrJuxStgT6zeU9AjdtcSMm0zn4t/Diolq9SAS/vxGsDJTcpCv5y+gus
pNw3xNVIF7U4cHH5AaGA80vS1JzMWzYdgjsfjqfkhgg4sUZ9bSBJABkB0UmqvQDsEhIkveSOFDdM
/2xVUATvVAFRy22UfwWs3k37wZVcVxvSGi1hH/gHLsoEsj3NJNXhh/BseTM7s94mj6M0g1DM57J4
soqvVvlGu4ShBv72Jq82IlYyCluVw1OG0V6oPkGnqjyBRiBX5aTyvmNx30GVzSRX6se11H4o3rlT
WALi1C0v8QibYXgvszdRRNKWn+XiYN4maVuizRc4Iz3ZVtzfUoaIPNp07MWBZfIUQf79goI7v6NO
8CsWYivuPWqBBAFzT8aOueC8t6SBLdUvU1qMgJM37XS23s0TZ5jsQ45rt/wIl+apWRzD4Kq54xd3
MORmhiduE4aFvlrT+jTWqXXqVftDueB4wPuBlhHaJPmNkstXnA7D7badPY/djLFvXEq8hitt2y/G
1YFN0dzMYNTNfjW+sXkr++xOnWmkTbdEBc8n9a2PAlrkTfghGZyrh9OGsPVLdAobw2W1VmPW5Ed6
6zf9hKHsMTSR86lQMEhtZctFyDsZtuMrxJQjx4C6G1UMd1JfW2ml+7Z3Gp1eXvhPjJzhnhMHW5Oj
ZbTPvAWVP9aMZWcjAyIxzBmdZOTFGX0YSgfutRadBtOit5a2kjvPHKq/AvK3hMlNLtidwZLOzHyh
UuWL6NHyGQzXDPc6sQvMpFz1wrPauNmv8J4zuQtOt+VkUcaRT7qEUdFON2AMeXwavb+pN+Hwg/xD
/OLQtSvexSituJO4Heenj16opDDsauEG3TB3ML9lqH68vJK6grHM90ax/DDeiTJYCM/GBVPCK07N
d+PC9Md5NFwOUPDRf/GFi0SommcRhPvoLGjpMQ8zsYuc6HkmVLHQEFslPHcBZ4prQ8nOhcwVifIJ
ToUzXSbOKJcW7xVE0TLds7HnciBijdOB/N9lKRmTdkuAkvj1wZXHdGEsERpvyz3zl3niLFkX7vqJ
mbh2piXE80vK8zEfuC/GO9uwfcETBz0svRWDguKKJ+EgPEtbThL/vUT3YfnFQdBvs4WUcA8mEo44
X/L5+Vhc/Eyh3Xa+T7VdYaNxzxbShemF/DQtvyd3+cZpzPdMz97NOAAPQS3JGOVaEUMWx8o4MPtp
F+4yrPU+KNYg28mcv6Xs28K45hUnl6kM2ytOT7e3uGa4WNiT8kiGSuqsDqNo/frGg1mjpFzSVrpj
qPQ32bQO95x4Bp/kzjAobbnz6Jfs+WSMAa9M7toBLepCeefToFJgDuXIAp2zCVThpYz3t6reh0yo
7/xDxXPEnbLyn7js083o22hlBS5oArrmE6QQ6/CRabuaeXLT2CruzvlipefDGzBcjnBarRSwS/Oj
hvkiJUaCyyz55W0x+fMSbMWndVutC+9cf3Fbe4bLWQFCz5Q9IpzCIsa4esDUFW5YRQl7HjkC7DRv
81Wq2onkylzoe0WEyIas+TiwWFAdeFi/1OJNVnv+1QDdSPt1uFE/CCi8ts+zeo8xtXwnHXKhaf2Z
Q5Dvw3M0AvRyW2TeoGvxlmVkH2zmmj5XfYObkwBIzB3gJgwate1BuKJIBXHKIdYgTln1nuJHR62E
kHv+rmodtdN3SRCuJ7x76aYxHJpa8KyL+lzhn9GfCtoHiYyXV1pqhw/zxiZ9gWqZoWGYBzkZIs2y
J+bEeD6P5WsGYhiw+PsMjBSpBix9eFmxAAcDnHLTbAxv2s8HX8oeSzQn7G8vSUpl0WHZVNhMq2a3
QxEu7fX0xBBlUJbov4YtTGsrnIsAxZKOyBvTac/T9CF2zGg2l+4JCrE9J7cORX7XDkSuQERJaIhI
rucRU3i0Blvt5suAlO8CeASv9OzXEgR2KBPOOJ5ZmYs9sIZDwOXKiliFUihC42HwZ+XK+bn6B7J/
FJR06Y/JXv/O1Go8R+wouYB9W+E+hU53KlnTzBfYvmQcYa3/xTU7a5QWfG+k68Fa9WfEmvVbR4Ii
K39tIYluojmkkxAht8HFzGDeriMVyZLDHIg4PTCPDd9eBvMoicu4X3TWSlds13UZ5JrqKjxXMHPI
En5lvOIKGLB2UdMenNY6kJfI2wqLA5ntsHrdHCkiowDDCupFCmCE2+i4uefVyrAUca+6imgL4lPf
7XjD7Di4ttwAQwT7HabXmcMsFwvzCbUydUcW6cwYdbuWjkDoWRskrFNYCPdMUEvlMIwY9Fbpvv4a
6l94wbpwobuHcg6Zt7aVn6T3csVNabge8DlCa6odjXyTpTEDMoZJvCIeVfZEHM4lFWlcOGvj0yKp
qVaDt1KGw/XhQ3VmKxNatySC9nqPXR7os0WF8H+dqh2Hwtyk7wD8BmOraitSOoJ2ETRL2LwJ8vRT
eBFs1pa2xsW1ZmFb2VyATZWwedqLLEiUQ/3WcLsDKjdJolo0V53MTHpwUOyXiF2OGO2/uOXyyOYm
jtCok76Js27OPISe37CQszAYbqh8DdBlqDeN1OMhRFAd+mp+maaMnZXZuIYE8pMWnNxAdZv4kEcr
n2hXaZke+gPFR5qd9UUMl1MKinxRbum00D0JHJECIkuXVFgSuCASzqnbCLArW6cl1lOu1TewfNoe
SOJQ0ag9mspZfCuF+RIauJWJe2q/TStYnEsBBIKTAlrnB8EZIlDW3ns63RoO9VecbNjpBuUglFDe
tyM773veL7TjmDm4XVVGfkjNw+ug4Ygmx34ltlhTf5AvLsa3VltKhRvhI+M3dI/Ip8gcERh3e2mC
ExoQGup8FExLRbb2WT3rKyO3ddFB2/R0JXPYCY6PhYnMrg3KF/B3dDZXS3PTH/95PDPhWQiYwp0q
Ap9/ylHiECncURdg1k0RCLfZPlJYhrggyr59ivTXFlbzLmMahE4H1NsCtPxE3mExW+TbQMlXuZ5s
xcgAGtb0NHsu2rWmMKyuIizNDXcSRK+6fDcYf8p3Epk41+ycAtCDrGEXVrXUrt4FEZXyjYgsvXvv
qsCQQWoDFJQbCrlsoV2tliTWTyT2XbYpSrenGQlXcqGQzmUdpHdvb12bUlrmxKBwWXbrCC+58s5p
VrtN6Jry3msYX4Yt4w+XAtx3lqoCsSTr0thrzbGi0V7txu4Same/f5qSV7Wz82B0g+BN4Q1Q0V0A
b0nVEncVooO9BJHmlHxNyqq9ZG/9e5mwlZ+BxYySO2yjJEGOK1gq1rbeMyvDTe7I9fzk/8EpOcnP
zZlGDH5kKBMUo/XuBGAW2YNHGHW/HBgvIls4pDJ4bbuk0obw4IMRg3S7iFwgAD6UaGukxDYcnz1A
AHfczgI8pOre++QMe20fMLpBGPclRkIEgiwPPkz34K+nJ8g2OJ0sYhp9jki3wZrj6++oFzCGA47Z
Iltkrcx+bzkFH7iHziIFwlWxUZf5u+VIDmMmk7ld3n1zRT7zM0UWW6Y0LB5UjR3GFkAwVCk4J9jp
6LRTuKOPajlIUwv2V+vAkVijACERFlWCoH/mce98FvTWSdjtxnRDG0O/+DuQzs9yuy5BSbnYmDQK
cydGU/UtPgw7kBnKGkaPssY9fiV5ArhtwHCGOWdBnM1JWlHxZlSI+bNhn2f0Oj/A8hJxkC2r12wD
XiQC3VS64pya4M6St23hqgSTIgEszzfvCI9ib5wESgoL45Tb+U4cF8MNmbBgB6xC5X36O7C9g5O9
Gp5CG08fXoLpVX/z39tnFHVisAVVjLV7zehz4GRBN4OBBzq7nCF9xYt0BaGfgyw75vIuN+0K6hrR
K5AEwZzBk0IPHzq0tnphXaHf9VlsufkBNMo8JuIWZ8w/FoB3N4Zdv0YvjKKA6khIdLEFNMomjBi/
dzn0YGNmjrflexE+6eGKu1i6lup5LOb4g0ndmNIvqy6zIj19IVZYrfCVs/knto5qqLh4Y+vE9McK
QejmTUyaI/qogCrQEp7/n8MgFFgUraK9aeNksX1INRvgNDFj5i4YFgl1Fd6Lv0lhwJs42cDkLNt9
/2ogQWBNa76kewj1momzenSrFzQKORi6BP02IP9C2NHMYldFS4dWm4kwiPzIRXtRzdV4kPHi0phB
KaovRKAOzSZr1/IwG997ibs1ema5yQ59fI0xrxN3jBHINizCIy6U+sVNNu/ZUZLYIS8CX1FwqGYI
h9H54CqQAUUyC7i0bcboHbZRssTGdAzW/TetP3ZNYPYM+iYL/znp2HsawNGIaEBisQjvrQFVZK0e
clBs8+jtP8PfY7xyhtf4N3xpCdFb5JTfV9KXRvVkZa0J0PCgIYyQfvfx+A5jC0qGgmKCcRy2Mh8H
mOnFB9m9YIxDXcCKYy+VEOYBvCzkek85QKaMEtjlItnQZkIfRPkABRArBEZ5FB2gN6PX4gYRqXaB
Zmtrc8Mi/zaV8LWAXMx2EscrPvIL+EO87Hq8m8lg08o6BieoYYSNJy8mc1WPyBR/48L7jjLJjjep
2e5rRVNI+CbOcEXu2xtCQipFyrx7Ce6d5LZYyQEQX/EGAdwYrfKtuFNS/WqiCystwU3Vc9usfPVo
5VuppiQM1CGf1gwd8dbqFh6Et27TH6UXEyzdgpwEtvfA9zig3a150d8CRlFa4tDRMcHCPhrWfnSO
W9Rr8OjZuf9wBNgF/qZHOf/RwK816l65Dqwnng244N0h/pDZ9xJTwSWC+Bagd7r0KpsmQU57+aX4
LD7zL+ugbSt29tQ1TsgFUAso5S3hhm6hUS4Gm6XKT4TPA45xeIb9t+PqCNcotk1XOw3FhdjpcNts
RenX2zfkZBQvhT2vyk7eU6asfcJxQdcpC2lA/e79lDVgH30eDJiSEiia8rMZNoufZkF2y7T2Idem
BuHNtmCTvsAWfT4tbBnd7rMBeQ8sEDzMOqDpthvWzXpAi0C68rIj8AJcPsvbg3WEwwaTNT/Gxivk
IdMBM4cwdIF443a1jv47/aoA9L/4Jt6osd0/aADp82h7D15YQiH7hQK3JAyjJKMDNywUPeBtDPsd
vFjModTFTwojebywKH6C85fZxwOT0l6Gb5nC77tyzZ+9DTQw4yXcDk9ciT9ldO4Qz5bRXfW3xvVJ
FfhsX+WSWJGFMVPYARsIx3iL148ZmUvBO8PShgPpdiAXZ7AlksXFKQ7WgKBl8RUG35JoVUyfUKfl
S9N767jfNNaTkQv7RvDP/twA8h+BPY8veyWGC1CNrCFFuM5+T/S62MDY7+dO09gKBgKvjtZHTwfo
8TOrDHcFOh43nltYwThltEZnVZdcUZKMph4O979/k85f/flW9bGtRuJTI2YgXubu3OPxj38ef9qo
uCEY9bUAtWXJOPC/Pz6WK2nj99tQhBrQzGlRj3/8+dvHz7xijqIKTO3DQjNk62yHZxvwnz/9xyMf
v9DmOKY/f5JXEHOTuL5pmon4rwpsGrVrfIQlIXz84z/irh5fajTsJfvxpflIkzLwDANrg3T67z/v
/v02//zM8udcrD/fP/4mTSro3KPv/OPnf77966sgDUA/zM/65zexGpBZXjM1/fmFqTS8yOP7vGdd
JhWFtXo85G8v//jYKELhvs3JXjERX6bMPZ0WVmejjKL4Nddw50SwrsD5XZGOGnXlWtOMwKGzL7qy
QsBqSs8rjKhdTcqT9Mga6281/K12ziCLFXUjYL5ZIcVeVMBXm4apXSe4LPQFLLcNKVEEmhmNO2bo
KBuRMpoATacFTq9U/VKhZWEJQL6DOR9tFIjIRMubYeyCyBRGptulkkTFuFOdDp+PWCEriD3DWisa
MtkgfknmPDa9xr5HQFtPUFvx0PrEHcwVdXhWLGm2IEQ3zI671GN5JpL3RuxbJEG/tGB3s7aEmx2l
r77POoUqR8/mTTOtjVDDyMlBYgZ9Aou+Ir6NmDn8HI4qwbNTCKCbPoin3hotfAItErZqWj0XofAh
EluXaRDC/c++I+dXydg3M+AQcjc90u5ibF1CTgKeThSe0SJX1yeKOoTkDXNa3kBsHlIzPCNVAUMm
Rh3JDoDuK7MIMDvfR6xXqBR0MKgLhyA59gTzjc2A066Qv1GSHETfIFQTCatMmN8Qf0nS1u+Tr2xO
+sOExCJgTv9L298gMz9pI2e7ViQfMJ+TAoM5MlBYT8TBUYRiO93IyHSb7MUgZFBqJFAY4xYxySZN
6bNM3p7Q3ys2+fOIczokrBCwCTmCdIQqYNWEGaYECVW9zlqM4d6rUDWq8nNruZ35pM9ZiDlGr1Yj
qEg3dz41TyITOUyfNaI/iShFSY4+VVZbyWANi0mCm6wu+4KqR8oxUwhjLKIW2jzpjMOkstpjjoef
OKc3jsQ4NnOeo1CR7BhM5Jo0hK2Oc+qjNec/FsOlnPMgpzkYkoBIWC2vaVFRB7VaqqmESBqESUo+
NragFXY9MZODmmcY9g13mBMoNfjwJpGUk8rCErfXiNUi+s7TpSob4spP++fCZHYdG22G3tTDpotJ
J0IPBMoPcr1QkcEnJsUxrMW3qQAAV8qmsOoU9pOpfB9aKd/U6fSOxZAhRZbQytQE9BqQ0tEGvrHX
p/sEDI9YTiOEym4R1MmVZEtSc/cI8GwI8vToSk9zsuckDs/D0O06Ij8rHTas2aU+cWmH0fBvRpBt
U0kBUGxR/lB6+TrcqzlFNJnzRCN6mYXcgEIL1WdlzhwtNfmj/BIV67eMUyJJcw7XUHZMsuNO1iTP
6Uue3BpHJi+yLxsNFIJQEnMaaFsJD/0keg4KX++I+HVnkYsqPQJS2Twkhf6MmrxCiIn6diz9w9Rp
H3qGfGHIWUfTEZtSqwSdA3zIGPPvCKDB6CntKRZzk5yII+Lnk1TGrD8qDL2q7/16Sh/t+/ZVkxjm
CMzdaomu25JCdzsYJShIlQWGOv2tMAY2Vs8sbpqXak6RBakpEiqrEi6L2plYKn+OAfMgq0ZE0Oo4
VcOW3UUq93CXUfTSsabZkZjQZot7IqXANbXpWAjCPZgzbkva5qFuQeMUqMgQg0vWOr1KiIttG72P
vfTSBci/5KrxXVFgxxwGGuYEgnWbGDqAN+c61PDSTQn2MiwXhTDeNCCVNySeN//pquLba+jzaDQg
060yJ/mWakiYiAGyg5DfVgd9IM+5v8acAJxHdFzmTGCLcOB8TgnW5rxggbEH8AoGRuSS54BQYa2o
n8usP3LMj1Mlr0sWtEMb0TUVxBffpOgVW/+Lu/PYjhtp0/StzOn14D8AIuAWs0mmo0+KRiI3OCIl
wgMBFzBXP0+kqrrqr+quPrOdRakoKg1MIOKL93vNU4wsqjJxxUqdMonXlVWzMHTBam/iKvuU86No
ZqzQhY84oklPrhQF1OASRN7GeTEyVgMwTC8sT8Po8kn6lQUKOl1+WE2Iu/w6fEofeKs1scvELxdG
bDWI9D3s1vwSavB8HRDWvDB/lya9WRWI8pmTlmB47Mfsc0CoeXLw9erWBLa6jFBpm1UQ2kOzr0IS
orOSOOi8b78VJj26J0ZanARICLGhm6T66VWue/HDl7QL2vS1HN59zJQupI12v1lsrOuQbELUv3Kr
ByvuiBxp+zvY1YZVCqDuNBjKuXFHogIZAfFQvVjp+O4hLcaqzrS6DFYnCS6rypJ0CvKz8Tt4zkyi
tkVvEtqnS5Itlib0PYnY3k7ETpWYWM0BVikmnbvGZmAyed1qAAQJ4fbORHkLk+kNFReX4njCsCta
NpkktMAkgNez28Op9r7anU3FbnLClUkM97viyV7djwbNa9OPV/g7zCZhXHlUTyZzPHCQX+Umh1wQ
SL4M7D5Tk1HemLRybXLLa2kSzAkNFFfWSL5vTLvJps2QxMSBK6LP8YyJbxMgRzLXq20glo+oBJ2y
eyCjiuh0SwPoF+FdNTbxNtVjxNHSJ6lN4josMYB2RWZcTwqSlpif+T0QQOhe2TFaSyeb520Wo23t
HAIy4Anu+lF9OIV//P9aCebaMgz+SQl2+71biHH68Wcp2G9v+k0KFnj/slG72L5vS5v53fb/UwoW
RP+Ske2JyPPsIHRc7z/+129KMBH9K3CF4wShGwo/cqTzZyVYGAbCwSUhkIEd2OL/RQnmcDb/pgOL
bNsPbViHEeIy1z/rxD6+f8nqpP8//+H879oe865Ki/Wo0O5vR41JzkiDDwYxyZ44FjY4ocAZjzF7
ZC6+0PNEKGWBiCJsMS5f/B9RSvuzHrCrJInzT5fyN9nan2VqDmf514MLRBDaHou/CNHK/btIbSij
dLCQmx8tnikXTR24L3aX3jDdLzhlbKgfXxY6I7LSoF9BulE+XYZ/PghzF/56EGHE3ZAS0b7juvZf
DsLrbd166XyEIp4dbL3Ym1YBsyyKixLETwp1UpWIOwq1n+95U6udpwVo5Fe74BBL9q0ycgjNJYkp
R0Jihxkmnzbp7gN4N6SdqOeYLailF//TgXt/P3THt90oFDJ0GWkRAsV/E/mNS5hpZvOjJ4JtHI1f
dVAiYxUCfAW4Lp/Zf4RVdh2kiKUS9gpbZjXtr6+ZzVkOVnma5glRiLnWawEux94SOG4A13DlsfAa
rGCn6lk79tPspmw7I1AnDfCFMviYV8N1UPM18DkfhkhPmIyAv8xtcUhss4MfWVDdNiROBhE/aZgO
/iykCYwYVgtaBEuDqEuVxboP1ReWPlLnpIMEYSXeICWGeQmQxUdJiVh6JSFCkkIA3pp1u9iuJixO
LQhBGj+xEIfAbon1NiEoUY7qMUmskzUnykgMS6oYgDUXIjQmD8zTmYvNCSdfxiFodaneAlAhXLRw
h9PVIaf43AyrV2y9aLrycSzaCs9cSfPqjlaGn59UVAW8ZswOuZXQqqM8vuhljLKhSK5VIDBxt6Nt
2vvhTpTfkjrAYjBtKadiCYnPTT6jpDmro5DyhKSKuPH4lkzyWxOu1ENmgMduyMDKQFvYCEJSzdXb
lBGgUhXXga8+ShvnN5ET2bJYSbRJvXveTiNBehCc3RbKBIG9uLbQahTKbBpf5Ji0xBNaxzhiyZWN
uEFhQdzPqk6tn0aGcUQTPvcPpN5TVyOmuejfEMGJNLyXwDRti2X9MCm6C+QEewosvRjo4vXK/ekH
OKsNFnG3aFIvlpgWxPkptbT9aWE40od8CY9DEnp4MVqQSILpa+/nb16d3qk6xFyoeOtwKhKtgCJS
RU+jIDKuTb0LFSDYRPK8WYj7ORvjLV1yPWkf0WI+b2aRf529AsY0N61yuE16mugcS6yYuOfRSD4Y
RnEXfYE3cwFgqVMYKolvAaxO/bO0cftbcvliJXjz+zFahNp0t+oGu6L6Ymi5dlB4OZQ1/Qww/59z
eMoSPozlpaiFGhiuYQTWRSO9CCNcdak/g+G+nNgnUjh7F11GvwsXx7vYYSDWE118B2LPIGkal7V9
KfJ6pkCBe6YVin9zBklGzG1TL48Scf5FEjFS846miK2zU2HuO4KPz4mIENlNlBrT07Riu2Q5xviB
W9cUPkS7+uAopqXO6osvEz4AMa0MKw0u62nC1tsn5EuMNq0vhUHK7O4CrAoiag+d8QnYCtZbWbS7
sTEDA03OLlpJOwqSSl8UXQMbB5ekXBOc7Np0veZU36+ZcVqfeT3K9mVtD27gYeTRhjNUO7iCa/mS
ew4NpEm8uw79y3ZZin1SNbTskYWYqIixg/JVWgLa6vRSL15/oSww6nRF62Q3pJLEAWcnGL1ZBCOl
zqrnocLvMyt5Y1Ujm7LoMrd9xC0NQYLO03hjwwDoKxexsKTcGiY0xH5Ii1YzYLjN2EBObEWZ/NoI
0wIrdu8T60Xa4cfo4XVZEmXatZqOPD7hg/HXGV+AJsjKygVcVXNv1Mj4QID6trB/21rhoRH5oe1p
Z6mRhwRqRrTBexSUzlcwT5VzazvyvatYIopycXchz864qI6pmsc5v9fBhEmK0TDKgkf7fEfGgYkZ
PfVuna2f3gwPe2aOWIjmBvVjD1iCyGTH0FHwGRPOrsYat3bpSs4ln55OBTgDBWPNPWrc/LNR52Hq
M44HLopqaMIE3XZuntcp/SFpQq1T8eYIrDLPX0SVwnmyQxwFSQYMduKzs5c+bO9x2ASTN8OEtcHF
JTD5srqEJ9Urj4ZGpeZE33NyFps2+XYeIutkvJXt5LNnX1qVKVk+mLeFjobTmX1JJ44wUPVbVHYF
tkrFp8v+dat6Fo8xn4mkcgsecae89zxMYXTm7fqkwNXH3EDhVxzvtmii+7jAHVzCogdJ2EZmrbCq
ZQvE8JEI297gJEEWKGNfxBUTgUSNh1ktvRebBLF1gCUwya996UA9Mj7RZmDGC4s3AqxPK8Y2yKLB
uoi5INCkfx+wjIAj3G1bPT6eR5GImFYwjvouUvKqupAcB1YJ2+V2tmaA9wVtA7lWN9hwwp1sQUP8
Bj7syK4QNQdpjznzgOU3b24ZlWabse+0/1pz6yKXSaUyU3TTrduqAvKxl/qqbj0YFObfVKWuiqT9
qNOAvOKccEMng5mKAjismIpX5BF2xDW1BvNBugWDyV58881Lw45uLO4rUb8pltWNjmGeYmivbe6K
VyEnbFCFsTYwJdseq6EyC0ek2/1Q4qiJnAGdKj1dx1oxU67VBduzHzLmNVqRSsO1jUPBhm4s1K71
+OvgJjcNS5+fqm0n4fHac4/TbBRgFsDs7UgmuzFKf+Zpv+8RP23LBqKTh6WjjL1nzdlvNXKZcx1g
zYz72WaZ5J6AhrjM9/XdkjQjRDXEamL+CokA/9FC8MD3xSdSmlclg1PlEaHcDDdLoy9yh9llzYvP
en5ym4ZM4pas2ZnBtQQwL/Hv1YjFsZvjuY8A7xIoKKNiInNX6Dz2QkApTUZzzYSdfNdZdzyfCKF0
BcghcYCsQqtNId124Qdt/iwixNLMnPQvmJNcF+N6ACPVc3F/lSAOTXSNWqeOmMdUz7AYQtAuZSzj
8nsl4oPvCqzSeMxReT9qbFboU8480AUNN1HUu0xhKSvtgEJ29qjuo/YofYxKevx8u46BNMYW7C7s
vr0Cgs3d0lo/2JTQSSh5VMZ4KA6YeF0riWXLKGditTqeSDOtOik3CQQHkLtRb1HCbNcK3uje+T3x
liAtzGdci37Ev0pViOgbJ84vsNsBOKC+Eh6HkM9X6RxgfW8eWRcj2iT32ouh4Fm2Ej5MBjBVQvgR
vjQeK2xFLijEwNQ962ckoVgU43wsVtzvdWxK3QtgYSAFp6RjJw03p/wMQpZWL2L8NJlVUWx8st/Y
eypKtx1L8FK734buGCyYYtlB8gAMbMzEu+Wwmjp+lmfzqCdlleteLJxk3STHdMSU3WVWtjzUnaBs
+2GRR/y1KYtSJlC9YJmRF8l949u0aCsGTN1XH/04fnFb7MvbjMdcBFzXnNwdyg0t1jt3fO3NxJ7n
znUWNgT1zuNyGKeXYhRgdPozLnl0Vkn3QswmCYM5KXWH+4FCb4PA+TM031/pIqJ7vcHFbwJ6qU5j
V77lOfRd672cs/bCjaP7Jj+vo81pSFL7GNDvlj6pcGNJikDDOmR1MIbyFNv6xiZ8Z5TXC5CZLfHl
SxzGao+XGVmklIhF83YefpGWsOMseu1656/t92qFIzuHt4GZVM/1XDNXp3MZlLmv5YSb3nkyzp3w
6VyDnCfxvGdxdXL7IRYwi8YCMzS7IGc9QUHDrRxHPAzxZoRUzyMi6vCJzsZprvu3HPqQ7x50MN/N
6bNQuHeslBlRwupc2SgM4r74ONe+gU/eRgybNBTWdaW16Ru0hIeqET5fVn4im+TppuAu++I1Ynuz
cTQlpG/HVxmIWeYUb2ncMV/65LDE4O45ERESZmZ3wu1n34wL61/ITjvPe0IhiwFJLCXqaqb/tSiO
SesTo1yZaiPsNnPgvMaaKaDD/SjtvbeiYiGVi/9YRsVDnXOtdVZiRUiT3odLiLmi7MlCnMInjNue
5lowRw7+9bB4b+fVcbXYuCLIvkPne9VSgrOhQGyXeycpS6jCVDVNsP6gQNkGpoovq/jJTThlc+7z
lOJEqk/a1A1RhV1E0vNQNfknVSLbENY9AMh0s3BCjlkCoqK5AfmgCGhvup42hin+k8z77tY/x4xJ
Ym3867p0T8VBWQWdesZ+4E8ZBqkZrnrmFWW2lQZk1iNVTD1ClWm726A260uxUrRk30y9gGLuqQzZ
dOuMehgjQuyxuDbhtN5iHT8jZtbvzfBWtCyY59u8pg/FuCD/zZN1T6/jlABqW7K8mVLmnnas39ye
Y+3c/JAJFRz6LGr2qv+gZ+IsGf01K/80W6QtmAoT2uO0Mtudx7FZh1spj/bCYVUjZXtRnTQeA5Pz
sNhEBoc5JdLijj8pNd+k75M2o8Ue7+VPHEYQ7yCWWzqzz51QOmeJTvFAQz5lzV+mtJCX03CjbBIM
MHW5thQ3QjbhHrsX62hZ7avIvOfBDr+nUXQXIBspfZ6vxoE+VvrljxqTyEPOyN0D/TPFtPoJLw9k
5ykeZ7QlzebPNruUrHFtk8K9IuzyBmRoEVLyAPl2FNOUi2D4mKLSYABOz3a98SCGSSf5telskr1f
paCPKwWho3Aw8eJv+IDejELBJLIoLVw/fvZZIOF14qXRFyySKz6gDa7cJBKjBGtJf1SZg4tmRDRa
LLG4cUjzSBNxX5fRp46DBRZouc0LuobRu9u0sPyMsRhi8P2soYDO0BlZrG+SkEqsX0tcwsjCibqV
h93DwzwDFuXKLN+RL4eUFPFTYAxjNeRU21fRJqyGRx7G5uospRwCBZ9/LkFWmwZDO1r2tMRm2kTQ
giHlRwHuXQXQ7tV0qsu0Ibq6Ch1ybPy7P6Saf+g17XpGbzC5K7lrSZORIYYmG9cYnAwDD8tGfIxk
q+nF/p7BEOOYiLW7kX6efznGBCI0gZMRdYXEttTZfasTf28vI5obCjF0DSQgJgLpaLEuKEnP8trz
H7bj7rIS55M/fvXrJSEKcpgLhmVw/ierT3mj7WbsgGPYou385485v+SPF//xYdqwIGbzx/l357+e
f/rjd9H5k//45R+v+W9/95dPzaoapAqk5rfTq84nqWkqF2iLfv/u8+H1AVFcw1Bgi/KfRxbb5VWa
Y3HvVFaH5aL5h2KIZPXnixL9aCLCREVj2rcYIqfCt4oeMxyZ40wiYMR0RkYs9BT310UoMI00f08C
/2FUIU60RhAcxb17mEi9x4pivLLTt3EIhj3XkhiLEQ7b3MdEj6Ql9lkBnVIgg8G/4ri9q/Mvz3+0
LVwGLGWsjZcIuuYASeziCuyJcJS7Sso8vDr/xHQaXGXKxnJucI6e058GFct9syQu0R3KvSJOwL2K
Ybu6S6T3Fs7du75rPwpKXxWz4bhMNETieWT3hd+O71Ttzinhx2EvSkCexwnabEUqC71v7NfHBqfA
OBXIXOqCfCap6JJF8rm0/OjHaFR84qrr8DdJ8pAoEOjIjotMwPMrfyfz7FY3bOXRxa7Qz42daEtu
8xLjvuDGFqmHkOeG9M7rY8CUGoEEF/KKZ1Xw0GcUED27Tu095YV+ULoJNk5f31lhCTm2g/qMeUyQ
PSd2cjWVZESLeMyZ0DB57p2V0G4EwouV3hb+hEgmK7Zl4H/0cXFSAkKhEzojCvGVLQ2EDbdIapLt
6IWvcXI/29mDGCEyWIouUzMe19F9HEPSxKcSwvrYEm6AIdhPd5EfYR1gMt+ivdJThd3hqGFDDx8t
Pu2znslsLCUVojo02XDy8vGuVxBk8YK9SVKYjrPPxNt6E3k+dJ9oE9zWuNHrvmFTKqaZEMMfpbPo
L0hUxE7I2GJ3F+zalEP2GRBhGRwb7N6RTKE/GGCVdqVo7ucqwG/IoQJcEhR8XeZsBuUUxyqPDoNP
iKkHdwdsJ6i3bpd+mSvfp2gp5LXtwcpeSpR8WMtAJOkJ1ZrCR2+APx5Vyzc3xQW51giGWirQLOzh
v0TQ1aZEGub9cqcxmTgG+dJvsZHftyM2Z3II+L7ktW11tJO9vo6igcRGLZZLXXbbXk24PJn2sdBv
juxiEBi9naJHNwOGnqiP3UnjilZMN2oQ4W5QIbTjuj0qEVabymeTqeLhB0fAfgVbmUMh1LWHK0it
fXYjGX1jII0QM5eDhLVbRCSbJWk3cBh01LLick2y4SmPXFhya3Cjh20dwwCsi+Y7eBwG/YT3aXsg
M6hFJ6oHusW9+mBreEyU+yZZGg8FlViNYzJOYKRFxGjpdN7xVW22A07FrS4h+NUOwzsNds0AIoOF
xiKXMNu7tj56/roNJpzCvH4gWtNz3kKvhJ2UyHsbO9O6J1rI6c+83+nFH9ITMMKzH4eHUTBZ+Gl7
wp3gtnKCpzgGEunCmHqV2FhrWp6s3n5n4wqk4ufXo9V8dcipgNw5nlQ/g2U500WJpfJFk5F9Vkft
O8ShI6SDFDEZ7FQg1LtgiHKUNnjJDR05fslMCoF4BxoiMgwBlSOurdJnMNR3/h05ryNCZ/okzpSx
GGOB08c3VtkwzxClVs/WQ18V350R99a+Txi2+BX5zh2hFXoz+MBVOF0RaYjbUEhdfuza4OsyB1Dq
vXBv0Lmavu9l27Q/K2S42ux5V3e5KWpQhGqdd3EEjT9fZ2gSsX/qhOqO7SgIoE6fBlXdRjlG2sto
sMfIuZ+0vl3yabxambjxlyfAK1p5UOGEe3l4GfbQRWPYCSPOoTucvslpw98HbOEyJVcvLmz7pi7z
9NbFfSmfkbwNVXGahoLWueWMO9xcuusHoaX3iPIc6ZwPaT6NT/YQATYlZYmjrf/iSe95JpYiZvfS
9HpnjaTbuRNC9uhEJbeNtI8fjuehfgoPa9Z/j9dbr8qfWoJGmOqesgmJ8Qr218RfA5p7FzAYoOeD
97becfDJX9LNVeXOZEBY8BgoSIomIdoKZqsyPlqmwb0ch4xWP62CPGaPWNHrSzPEK0o/ydCHcRKg
rGGLU7CIhd78UPbph0BBkcXIcnERCseFBvUGpmx10SJeKxyclzGTmlpqFTl+5OkMNtFCthmq6GZs
vXdpsAwLhBFonU6JtcUlmC7Z3dq7qNbU0+A7b3Xl3o+mfO8HY4T9HtEh9MyQdpJ8f6NDK73B42Rn
9SSkJjGrdHUzKDra/asTl7s5sE6Z6u5DKW7x+31aLKYNvP9viarC7v89dSmD3bY71rbzMiXuQ+C3
+wTVhieSBVjLa/EnpizHQPNuJjOuyBP6AONR6gFWyUQGWHPMVvcbBusnp0xu3Gy6d33wAw+yxXZt
3KtGDtusrB4Cu7zpEmo1XH+x0kvyot2sDpFsRQpMJXPiscvgi2DPtdE8l+WKQjGdd3nXvVjkDFbg
EbWUL+bWmI/KCCJpmdlM8I/b3ebhN1kgUGpClLKdfo1D/2Nug6ee+I6ROXkOnktuxzir14VnaFrX
Xeg8e3H67vX+EfttrBMwUauIEHPK4DJZUUpYOJ9AvnMKDJN8Od2CwRNv6uxDIPARFr5l/C10sxVA
p3B6dgUxbnJOvoOnfFm+LEnJntHO5RbEU8aSpFyS/tI1+mKRa7JhWhoOJeQZx73GlpucUy78UjKz
ZQGmjhUcZMLkm1MIqFOi1Pfy9s3KR8j1qfW9ZyYbcpAlGVZQmR30IHTub4XlHXBgmN2byYJ53+U2
8oe2+DJ7y08wsa+UKttWqY8uIz+QYVizXGE1QNpj45g0GIjcyBFLVH9Rf72ubbz3nUKzsw0fFgCO
YIKcOyJ+GjvSxOqC0KfSCU5yqYlzZysJKFrdxEGbg4541z7wmhN1VxYP8ySvh5xw97q8o67G8cLv
Vygt8Vs7tz8VshF/QCXUETKzxSa5rSzvel5sJDo1s0E9mC6T2g7h/N4X7bvfs+rXkkFoF7RYPUBl
dUPOESb/9NPSBa/B4Gbup89UKzR6jnvRezizxbViG+Ulr5PFWJtWh8Yq5QGBQrvJwq6wConOtseh
uxiDtN9wOy6tIH8WC/ujtnIP1UzEapHW+MnNbKmqrnyRkwiufQfkOLe+gHA/+JZAaFGy0PszGK0L
DUYu05WTO18WiiSDvBRb+A8AymwHU3TqC8aXsKSu87mQB2Y/uJjxi0eExWFQ+nWsBXkulY3WY4aC
RQM1nbml2alp1ld7rqfNULOmK2xg5VQdPIsVGx9Vq2m+apcxMuXV1zECOC0EAZd1NpGMAdzG4nrr
LoIxPxE7gUHtSFzMJmjw+1ghPhDZZj0nJUrtqmyfLb3c+ln6XNkDTKRg3ixr122GyZiOofT2Capd
3PsiBjcJTBYBHCM0Zeyh5ao/owhchUzFSWwgaT21XnSaqvAZK0lfFPA2qa+p9fwAVAqXVBwsoPbg
1n2YEHZKV71quHqkTobOe7vSeeW/BV4E9TqCUmKfuwkbPf1o031H6zbtIYdu6PGCiuGlu6k8vOOF
3NhTsTNvC1m73d/+LZuJbKa870pg9Jy+E7bxPQPE5it8Pt58WtawE1fY46TfO21tf3+rmypmI8gi
5iURvau5On9d40VH8xFjTZ8zJlciGHcLH0clb/7qCuI9M7JbT+ZzSasxyTnnF8d8x5iGKE2cgpmQ
o5pF/bJiyZEVhL5vO6Q/Cuwsqou9w4KkUrip/CysfHf+2fwb/6kIuQwjRyjUHeY1FKlOO+66HMDC
fp9QWFkQk9Pz/xXtXXYV0HEOZIzwPhQ9vN+8RDnB3vxsHkeMmnDcjG473R+xVsOx35X3zEPkG9O/
H+xPc2D1sBS0KIF5s+lBEecoiAEfeIeTw950MfqJgHDIX54PCiaaeYX5PoVoIyU50xyr1xttYRW/
iSw6mi9HiL47nwCNa1HMl/SSZxSv5uPMcZmvtczpQL49nzuf0XqHhN2WeXca2vcdnWynAjHhpd2E
C85vp2cu4e+nGnFU7kw1B27WYgjkI8LNaKzBRNwxf+/bnNHG73o6YEtQbc3P5jUN/X7bf7fZtsgG
NIOX9sWvl2cmfZOUiJiPKwgRDRG/OuBYIBRtGuzNr8iBwf8nPJqXKHJD15EdCnoT6ZQf5qNs2PIV
xGQf0H3punfofifzkeY1UXNXrvfmFeaY6uZnevf7QSX80hxw0niX5qv4ittJ58zUK7RF5/x15uP8
aTzyMQIvJ7YoX6L1OKUoGyE3+nVzU3Xf8BdEPFvXp9kFWCRj4WoQdPVqGLcYvrZb8m9o+YrsM6DY
FjxV+YRya7V8dUgT22K5X07nBr4a8k+W2ydrZrhWXrtf0+opyd3o2q7s40jH3MWRJMW9mLEEFm3X
DMUwHW7zmFg96AifimzeeTaa6cZGG4TXu4/lKZIyB3pITrzV9xxAj8XGfWC38F7pGWOXILg/0yBk
y0DVKJwNfDuapohsn2TTz7QhyGrt+gUXAkkGGhYUKX6ZlyKpHxtdP8VrCFsHTxYiTCbghvKqb/SD
+Q9usbtThiZmqGC4Qp7cvF/3eu8EWMasLCIXU5p+2rFu9lnwYUUYcHfe8nWIO6PsB6K2M5DvlYrN
E9ANRBc8izV/FXUQXvhYEZdsGCZkrVq9Ld7wWBDlg+AakN136TaJhTVDarZx9mUw194lNq6oEHPH
zCiglL6i9gwT++kMd4cSNB0HwmBrbbuqurFMv9IxHRgAO2LTJP2YTBzRVWTHqCOiB4yV4Q0ovFTL
aRjxlMrL5jYpKWx90zKzkW9c9HXxITtsMJqE3aM7cfz1zyZsaNaK8hX+xM62BiommvuXGHkf7YoG
kptB4rUJ9BnU11o59c0kkbvGmPp2GHKgjyxY39E1ydF+VCWYNs20t7jBMHVta5j5NCkaEjaOrWCv
c25OUjsfsQGmAZICdLvw+jZDLA5rPNCJRSacR4Aq6FgOwm/qvQu13ValvFSdfd1FgBHLlKElNs1M
4tluzhA+OecNh3lmXjVQxXDPmuD/6X029yClMVi2Y9rQkwPvjaAdvDjnX1ybMMCGaqz9XedE3k7O
8YhEBvF1oDPixE1oTaVIATF959EMeWUFZIFPXr732ht/8bDEtbirIyFRU0HdaIXhscZe+zagWqKt
4t3bwVXUWC9rPH9k4erAyyU81pBk2hn+hV9gIj+7OI5pmdSXNvW1h7oMOgMkklk0dz/YCpp9ZQCP
kYcVmpuhg9X1bb6S0tMnJBBmjIvJ9l/KOcROcgI4HTGh0BF1y5rdx02zHLKFdwYkVHs2FRWMsCdh
mBkTc3Se7YeZ4F3DZDjUXvtU1UDN6RRYG3eJcW5wyy1RKeXIvc2+enET4usVPfpzt+5rB9O1af6g
4mxQoS7uAU7D9UCibzy7+L/QnEBlc8M+0LtY5rXYj1N9EilKxRhOEcybiCg0dTXG7Wns0xvHzz/D
8jaKKI3aspOYYoE6m2chxlkfAsT8DNdlvFA+cwCsX4SRbCIce7iJnEsnASecU9hbFa4UCAtgWZzb
qaaheGZJVQ3HQ5FH4nD25k/i1qHeD0ooIsNEeTTkVIM9QwnYJo1SGxsLSiPpT7S6NIVemV2NpOCY
dtG5adBhcG7Kj7eCggnbXjoG5m+2bE7eiugEBiHNHho3PMCjcu9gU794ORu42iKcuXkrdHOjScBi
OUB9TsohRR3iooCOAGmam6HZF/FptkcAXCTy6wovrhZUZeZLJjrR5PZ9LVXzhvX5Y4GtB1tRWDym
705yHW5yNegQDzC6ZjpkYbmPiW4y/bMzMWfVzMN86bUn4E2AFd8mS0yflj2aTNGQZDfsPUCRzD53
TsDfhA6v27x4c53qJBRjoY7SV2tK0RzR1HZHYkbKiRBnd96lw2hvvZgFf1gjpLcDO1B7/pom/Wtq
YCBPw+RBAYHPkuHIQEJ5clYwopoz7GaFHWKKgiBPE5bsBGJllGQ/IIgh/DB0d5jmZBggE6QCD7d+
N2HZiJ+4bMvoprLCvfLcG1noLyutb6BDBoivOYnM3CRJSBHzaLdrWqQvYSMeVR+1VzTZtlkzznhE
wfRAPVFeRr68F433lvvuhxr7dzunhyxWagDk5xdYcr9NETFmhLg6CHTPbca2Sq/S2MUAdMR9EU4P
KWxFl2x0aHhaps00duwe5BjuA3pSFc25Lulfijk65B5XrgvoaQfDZ52HT7/IU1P/vVaf1vRAjlot
x+uiNLxY0/IrM/92dR3MRRnmvWF6FrjNDRmugLhlQqjpO0gjSf1mOnbkfsDAoXmzW5bs0zQF/VC9
9O70WDgRYA37DSJAvQuAYLQSyn9g3HzBJ3tjo9vbn3tnIywRRTJ9N63fppkJqMnpfbYRzlaeozAU
I077n3nBAsL5XwjNju/4bEwwpQ8FvPN/ZwV3Lg8aHNjhGCs4FMt4borS+Q3DvN6ygj6ukEOPVQ+M
KMkBzNcIyQGPej5ykWqLrruhR9kDE9/Mwm64Si0hFnhiNifLMBmDhLIojoj6NH/zYhxjajhwXJP2
Kk38g5sOPil57HBsdZXjR04TnXZkZBp47dhesQH9siZct38+ce/vdPJfpy2IV+HcI3Nh/sR1h8aF
bXLeDke2aceSiWNendsogDxqsTRjhnlbqM9mmcOt63iEtYUO8XSO4VyYnA6fnRysAMqVBv7dYmg+
KUyAHZ0loluD721vCrA1eg9bMod1iBidq3deRQHYcCK0UJKxrLlp9ai7mAcBCnJsZZ+mbErNOC0M
sWkW3I9fXHtDcCBMCcJvu5yosl6RXWHgxwxX+S5bolSTmt5mxyK9Vj/bbL3HgV3+DxdNRP/FaOFE
XeGHJKVEf71oYRAWgbZEf7QyAQFOxU8rPcrAlETnXu7cPQ4ubbEzmfJMj6DrctlI4DiztLBhuQka
VGS1h11cbd2RErA/k2POtKYVG2x6/kvDNq68LoaeK+czaFI7fQAmff3FZpPiWbv0cVe2SIbckExY
cRXdw6BnFtUUbc4+SQGlzRP4z2Mm+PuYMSk+EhVGCJPxbxKEZGwLN8qS/mjbvUuWIL7xBNMFKctE
ZSX0t1BBncn0tpuDCeKvcybpWYJbmVWGBG7Y5PES33tqvRFtsGPyO64+Ux0ywF4ZmY8pGOZ2eZhh
GjRmUUkkPs8hV4YMqqe6rPhCB7gFDgTzj3UdVxM9Itx8ztQhL0+hzLGtKJWdoE0nqjdoruYkhEmV
zzA8yvmIFPuYr8uZh5RPsr3yesxjwhZuoVnbZOpEBy+Tl40hYoWJxvMKieQogI8ytuDkZMH+LN7s
GO5RsjwXUBPWALeG8+pKu0pRkBd4TphRgUp4C48bAExetjCxtv98R1w7+PsEFggX0Yqww0iQSfAX
WYg3WkKVCzaUeYNmUlOsHoYwn7euhLOD6M5ffbEZhoCltMWb3G/dbafTT9ZkNUJsdgf8kAynThme
Vd3iHRZVt6GX+GiMeZOV1V9JOgVcoH/1a1LqnUvpY8Pzf7k7s+W4kSxNv8pY3SMbgANwoK2rLhh7
BEmREkVKvIFRIol93/H087lLXaxMqxmbmctJswzFxiAYEXA/5z//MjbY81j2izmtrzKJnuGe7acu
ebCD/N3PWDgK4ws4CxtqazNDgVWWtZ656Sp5QxrF81qQIrY0IZ+H971RPE4nBBsyxjjZxUuOq4Px
NexjnB/qYfoUSOIO1v5iNHijZ6O99VtM+sjZIxQaumuWieLYMiaJeenrsZjPYTC23FMSD4mpW1I0
nzqwuqOY84zCq7NCihisAwe4s9t6Am7MTRwO2RRnu3pWHHzZYMmXs+ApZpims4keBrorXtWK3+bU
SKpI89r8PQ+ife+zNhFJzr2KSaUft1WcYWvcm2P0XhYYdqUCm5LuVReUUVHfeQYTzLbE1knrLBRx
q5XuAzrna9UXE2ryTZLAFlThV1bKZ9Wa0kVjaKmwoTjvv01IQkOyGzJ3gNI7hkhHgvYADHndrFRc
gUGNsBLgHq3Vd0UMouLfYCxFmeZm786Igpn0E9uMPZpEOPQJRsMo2F+XMnqM2vyomap9/FJFww+C
GnmtmB4icDayRBLhFgXWN45BxgnflDVmYmcOFabSdKJJU163nnzIDBi8itWlKs4u72xFBlG2Nvm1
n8coWDEGNH/x2wbVd5QjJ51ZDPSRbXNM4JD6gAgyBupQBDonZuyUmaCHJYdrI2/Gq8WGe+/U+DnC
52+6ES4OB0Alu+sgRuIkLe79sPoWqlWIrD0sb/rmMWnsb/oEj1vCad1yviceEQYAmdvMO+y7mqzm
c9XS43cADxETvcRvn/xounOFwWJD33PlTunBpSf3jZZSrqD8swLaIkuan+em+lwn1d2idBM9o+Se
9jjo2PyJrcQk0gkfDMDzbYg/QSuU8Z9qu3sD4GS0gAJWyntLUcAqgx9M51OcTNdD9ALSbxj6axvH
F0t5wNrMjHIS4msPhn/ai+TS8iY7aw1Joiy/TahKGx8hWzYxuGYy/nXIKusyQE9zMVmcpgyHSHs6
LYs/HSsbexJfEi0xrSMSa0J2ViJxPlflyH5iYp/mrPGdS295MjIP+8XQZADoT9fTsv5ws8X+kq1g
ydl4bcRowVZELL386sfYQ9GAmwgDQJwS+J5mXCDtxbip7ksA2T7BuDDu7M1kixG3gMDfZggrhiE/
eL1B8Ig3FFiczQol7elUHQZ3KnfjDEmzPMrO3Wl2Esa2DlYVKZ/EjjCJ8AyrjPz5utlnBqZMa+Jt
29kUV7Ox3tig5od4xNhF4LWHdN8+rwHuyaWDM9hq3xmDRSiMU68bBL6Y5KKFFtgGLU3D5t1E+8nt
3mebe13iT9AKWOIMJU2cpex+X2NsaGVY2xu2eb9anr2HvnasTWFvY088eEGF623/ODWEMZYrVJRp
abCv0ldRROcDXvVVnM3wFRvjYsv2AuVhPjbhalwSmcpzu77rG526R19DUccQtEW3TJJsumMfJ3FY
+Ejgm/roODLA+XNND34pnpImyK7nCEmsWAn7RmrOaGoxsSCrbgb6n2M1rTh0yvSYp1gKJjkmQglh
CJfcKI1NNSZYT1eue4lH+w4SHUJ1dZT6KIQktLQU3XsVwmEJq7KF/JAwUvFJBA1pQzfVJDDi88eD
HS3xyUOw7PUN9vwhrkEkdcLZrJJLaZr9sc7B6S2GhzthwePtYAhe/OKxISVP2G50ymTrXWpVhIRW
BZ9u7uYDYjPMh/v+OLn+QVpAKhl1J4OW+TFIzf1KatVs26+I+rNdOtjtxWn69jLH1s8Gcvq+mKvh
EtfzgNt5Ee0rj7jaebRO0ikZ5oASknnsyE0aMTZkLf4SRv5jlox4ZYYmdJYQ0VHhYVdIDylEepmW
e7dfCEDldIkD6w4rId8HMYE/aBA1Pn+JShxt/eS8cgDYTpQAQ6F1gOQ0HjorP0fD0h/MwqNLbogv
P7uG7EAyBBlwDFE26WLdlTCczhDsU5wWQrjHKBfACNFYn2kLM0QmZ5+Vmo0HP2L9GhFU3uOELGNj
yx5H8SS+TWCIU6wAgdKMJVclpVnZWWfNAM46lCgVEZl5TAph20XA6jI+aglX1ffsddn4HnnwdSCs
YcalSjWlzYBe/ZrH3lenWDE20XcsxOKRlTjZjPOivvs2RrAdfcZ9MLnzZ39hmVrnfmsqPYNbAbSn
Tg/Ks9PU6HyekwP5pExoq/3UZj+WKLpoenZp464pKaQZ17WcjIjWJg9nJF/s9VFqwrSCiNawuCNx
A1IjPhLWrUXQLydpt1mHgPFX96DrpHZh+5ii4kAyBQlDSM43xkB3BkxjAXjjJLbeq+1Tc8gRv8Dq
b1n7+StSUIrPawj6W3TZ86SowSa0c8r09mFtimfFh1Xsc0/AQEfYxCgRHw8kAQkiyLBa8ScENSdV
d8uuTynt8Ur1BDWnyq+7EOymR4SILxMy/maTkSWegiteET3MuBfqc0aQ+5UxNLRW3KNFMmtUm1fP
mts/xnTuMtnLHIygyKaDNeDx2Ceo7YsMNz0R37T5VO1V4pfSbGmC8NwiI2hNetERnv1ONijLIFK+
izqCU9KBcxaC/hZvDlyoveJs9ShfU7K8Oeft42w0mD4ED5G7Mqu07+hu0YZ404MLc7fIk/eV2EMn
YgQ1GA/ZDOLgeWgH2uV59GGo9Ljt2Etz10jnWC4eQhP3qBtoqdjGQydxCqs+TUWH/1kHi6uX7SnX
aJrSAwbGqQ3bOzMHvykisiBUNNRAsEtAnFEuvhBfB2tOqWuMFDzGbILLFBMH6Ylr14Y3Rac/dihf
+DeZwCoXiYEig1Bsqpps34SgaDb+3aHIGMggyYjCtzGeqIvVN2KNBVgkZeRVate3FNF4Viql2hzS
n8gxf5JBf0iT9hvSNHyreJOXPpu2ZjqhJOKgO/ICoKs4M9VTGVEXeQgGBNnqSHSL587AnT83nvQv
iEjz0DxuUc7YKrjdgxLtOKwPrLbNk6o9NX4QOlQijRttVX3eNe2XjNE1Ihlq3wLQJk1p62MDx+gW
xz9/kp/zRdw2Rn+TSFjQYQvTuWuDBzNKINUyv/UC3rrArBHOpLcuuaoQ5MElB/dhcvN4E81PpgUf
2pa8Hf3ExxO5iQ0PgScSr4VJ0yJfAbfg809KBIalIp+Q9+aPQbUj9ju47pUUlVhqfrkpODSHOZ1u
EQ1eIpDxjT9Gr0Z0U6E5B63+aorwvTZWDHPgT1bIdwitr6jJp/VuKjnWcEkjpkey3zhj9Sln3srq
g9SF7KXEiH4QH4CclyqVDXvnLfJ5nZrnY7UE382ieLdsxALqvO2t+N7zC+IJ67cszE6WAkAKkF+q
N/OULe3rCHIq1DHO1L+1HPB9DNaeQ8QmJi3pPoq1Cs9rW58KQS5c7zkmjcZxMjh1ghDLYcMgSXYU
iBuHxjm4MWxdMafvGhHxYTpERthtJEDg1mHoru82YowTR+uLn/kv/oyjXeLsVL2E9cXOHH2SXRRU
paVDVfRcug4KySEbAfUumVK//1rLIj7oqUqfgzl78aP4rYzxEhv8GiX1QOamDMv9bO2XmE4ekjjL
YYduAiOYWUwU1SQfVAMNjtLcdSq5dWzkXolWVD+uWhJ3oTGiJuOXEN3WwJ9ZqoVWQenrU/GSZAuC
QaXw0P1RHbNrRzHZBuSpEYwaPGjhlFZgWOpL1SzG15KUhhI5tQbgNG5ta+FEhyiln1DfYKgArxRH
wYnCr1A4szORfis4UTOAyOMwYwU1Z/GvAYDW55joHAmcBfKXI1Ra1XU4eG4m3X4yT62HNbeq7EfL
cNA+33vBLTGMh6Iias2Ce3JKOqxoOs9nipPk52SJS7aWr4Pj8WG4l9SJTpZDzpHoJLmknkc/BvEf
ka5xO67e574uw42rVGVGj31QJ34uapXN6EGnnlxeo4V4Tr+GnsyrOYmw15z3dQyl1Uw8iQXiFqcl
/kgFo5jJwk5UBjvktHOOq6pV0ugXE92ePgQnZcWdwua7E5vo0zm5jdn51BEyP6llPy1oFhsH1b4E
oDU7ioMM98AmxAdnsSBgoLoY1qA8idqUeNggJEKscdYC0Sk6Oi4htX6/RepplFhx09XoJtce0e0J
eT0YGXN20Pe2qL4LfGOiar3tJk5UrboNJfNKt8FdWfwYgvkhwFFt2zsI1JK5dE6piYNN5r1WyCD2
fSGv6xIC7SIB8uvFFKcq/OFUMdiDaaP0DY/apgPXQuxSncc8cvHcnkaEJQrxcSM8e2Xnl9dg02cZ
oD2YWULbZXqvMgP+p8w46ap0k+d3aQJLyKdqqpTEUGuWtfIkXpsTK9pD4DTf9chtWdjr/H75vgbW
dWqu92OxYv7rU3F0QaZYCuW2CdLvGrZCKcq+iqEPbvefZnjbUyUf+mZ+JFUal3DvYQrHG3IBD77q
XwegClhjaLaUr0MYGdWuUCovNW72GsSyHLzuJw0Tv4bJIH81rjIgn6SCcN6QlM5+p3e+tG7vuoHp
MdPMvVIg6rMrE8veabqLX9pQlzLse/lTqrQ5BQMcurC/ylV51/Qsz/qUK9RERg811KBoGH9Iz8IP
G/LuIV8ec4fevefLJdK7xDVfy4Hz0jDi/eixchKM9xwp5NiXcF3NANqH2pL9jARc3ID0CPPXSNpq
cTqXG09poobVuA4N94ue9OrPEKoFs3pMjpqWYX5bk+QimU108oFBEzuLqpEwqFNzLeRy8K9P81zg
Kwxmb5jG2+iM3/pwugcOY+CQRek2PiYepwdJl67+NhhtUu/0eaExBIMBCyMfXhB88rCY8rOqmSFt
Zls9udADrN59Cf3+i9YSBUibSSchmmFNu+2MdRdA4vpI6jiUhjDel9TDYI8cqwNoSJSJu2HUyMtn
QFANCcmc9SRsahCzpyrQoOq8XkfqC1kP9M6qlh4Efgr0oCejLe8CX2l7WXitnMW3o2bCVhHGA2xv
CqH5KNSO50P5RMqd36l6DIutbYF1jdIL4g2hsC9VaVmUnvpdTmPnaaLu9GcAHy3xsr7KlQDTKDOZ
S3YGuxhmV1Q7VjhcFid6V7O+JIafsja39Zge9Gu5aqq71kxS07Z5oPF/Lw0k0bMhzz6fPOmgCIsL
+gi16gPbHfIuOWgMaIZ1ovHmObIgnDKTUFMX+GfexqTaY4Jb71O0h83Ur3s1woRqxszL52Mp2jvk
zd86mtu1Cb4ifWBwAZYBo96+yfL4mz6HGsua9nJuEazgKB9Vy87vUZgojxolifPmiq+/H91pIa2v
BPhKzSuN1xyQAhVTcEBbQpmhzkx/zJ8BjvDCwktWuRsMDLStZd5lFEpzaqs341GPONYCU4La+7LE
X4c3d6mw/nXYe0J5iy7nuaSlxiGe06JjyNuU+buQ5XNSTHcJOWSeGVl6/u3IfSPgHmv9pOGzqdo1
O2fRldeLMhMoZFbu6/ngoAeoHPoG9WVdEmr7XqFTqmxhRpZsl44gYKUqVPVcoqwQCJS/65UCUdNG
XFHsib0HMm4YakOfQq1pHIWsNh6qoF2ZhMDGKd9adWIx9jm7s3NvR8zLTGOZ9g5i56l2jiKq3jVh
AIo9M9Oy304i6rfPbWtYMMqLu2QdKFAi7xktzFG9Zax038xg2at2JlHaWqcr7mJJdayG32rVS+th
B9u/pDmKxNU0568Kg5wGakit4Gb/eIzw0sHJge+1nyENNtH6qDq9Bvod0ImuoXuaPD/Z6D8hHrGh
D4g2aypCi9z4i55g6O/m7IcP2tciQ2bNHgn7t4+OFZ4AWW0Om8y1n4OFdinnvEoq8HQ/Wj/PBoOz
xubt1oZBtCG1jV416gwPMjCaFge1OS1EcxVZzecl9xo6Xpq/gY8lqNHHDi7GrQiJ+VroYgUl1F1J
0ETpx+/qHVW/LRYtHZlSdHS28sFjkSocm0yJVZn7kSwFgkxiRr7XML9JY4o/eFu8DnlyI6mc1owS
jdp2n6cJquKS7w5jlUfTAoYJ0YgWBMfjsv3UDAhwJUCHpwoJ13Ys/DvWi14zOqVLT1MITRn6ySt0
LJewnffA4jsOl0aPYfovWTyVzTxIWmcfLNfCYan1gEmrmZge5VWMpIJuF5M35XwBTMR4RykcirZ/
Mxl4EOcYbPBTTtviHeoo4G5I6IgVgKfQgTlKcOsSOwuXLEUDkq2wMcafXpriH1o86zUxSxN+3ZDu
9TzEM1H955KREiWYLjPN2IfK7/70KyQQQ3GdOuSV+H4ZnplpkjZgeFuFgWvLAj9x9/RRt9qqwFKi
+HgB5a1cxFIFNaQ+f2IhEXAA82JiXAjlJ3itai9HMg+to/V2nrJw0yUtLD75dWk67P79rxpM0DiG
0S0RTCD7izbHaPMFtm3WwfZEDzRmLKOEc9BDC3mO8+pexHxzVjYbz/ajffewOmzdZFiDM2FiPtTv
i4MBUmYgPW1c90vMBPyqNIh26fkOlCUbuxmM1r7KjoOyeSlkdWMMGPIzpnzxpzetUg/xq+ysgPd8
AKvxaVKxP76OUer6/shWsKLrCia72ShiQE9HBAxPmNPIAo+P4PUcsw6JsGG7xtgbc+nYGgi2I++H
6bspQR9Hyt15qh97lmSFrBQYhvJtPDZ0RjKA9Ad5+F030P3afRFieBwn7HdtPp8sywkJQTWM7L//
ZjC1nQaxnSei20Asr7qJBkN62VtG4MuSm5SAeI07UlF9FVAPu+z7khQvdswSwXRu3EyryVoHZcuW
kDMMRDpJs3NqiFxT7l2S0Fyg1Dn3hWJ85NN427SE6i52cuv4cLDaFR5cochTdUTxjj1nCTi7G9la
osVziDgEfWtASbdmEG415aL3fDpPN7r2KFI2TcB6HK5vksIWbg6ql1KWhDyrJs5ci29FgxrDbXEB
aiWvN6fuljMUYlfm7TR5KPbg0i0R7WkXsig5eU4EC5kEzLQ6a3xJ+24zJByybJ+FzUDWhZK7UTu5
molp553EYwBCjGzP1MV4NxxzpwEUPuqGquRJm6skWXNDXusXtW82cNAB7ocLDlXIyFULnzIdkhan
eRflP6vhSS+hej0r0+fEoykQNVxK5ykPkkOYgA94GMRezW17I5m97mnzn43Y3VlFfR83b6M/vNQN
c3U/5TPLbUo2PHGzzSwRYIrsunMUOYmFRluFUIzXJKtswF+fVXdXRsHRT8hIgqgjSg+QJzo067U9
xsoeoAOvgb+8d+rgYhjhobCyH9qUozBY4QoFTaMhuGoV6SMK/YegpwILBRWYz3Ku0C+JKYDmdExr
fJ785BuMQ8C9+UrDnDWjng16wkMwyuSojaE00wsjbAKJcZJXxAE1/Ms8SLR+lL1BeaIyCofwymmy
N20s5HrsKEElyF4ST0PqvKVd/lUZGKlt06wIvArILfer7gYS5ase18H2Oyxd/bT61EG47hDtCCqR
DKCcijM09rAtOya7sTr58MB8QKJ50gNgSzKxA6C5coLgDi/ATyF0vx2iDJbaCM57T6AKe/E8U95X
GDIxkgTMG6VysKI6LBTFb3CKGy8L8BUujTcNDtuekhPPI/AUCbQe9maVy+dudTDhy5bIDJoDGERE
15jM5xAVDfsR8hse4HyfGIyOG3f08ErFsZtB/Ochhj2r3n2+3PB6GEAWfX0NTHituEqoF4669tO9
W2XcJgWRuD4zzdxLMHCGbJ9VhER2ELMFBk1QdJPD7GSHPvWeLJslGbbpD9yaWeAtsjw7mxEpdYho
/c8+Pe05Geun3sJIlfHOJvD6W7hmEOGVlZjq0mZliYTezyH57LvCfLFtxTrAAPxU8HrVPRBYRVKA
ctnpldOYHqMOg/3qOmW5HdzX3J1RFCo7CdXZKHQ0YQcsO/wYxEykieo+cx6WSj6rqCAO1JB09D8t
g0li+gpVQNCfOW5zxq2TZbSUL+qESAuoaTa6GlVFawJc1lFpyTX53nxKWxqKQv2hsaoA+uGTcfTa
otyFs49LiNXda/+ubGW7Tvw9vHmfDpBYHNZI7MqhhneViDmXQ3JyF4TTNiOrDaaxAOveg0LH10q+
lkb7ohytVM/I4OMrmhYsg5s75SlSJe71CugBiEzNODtMT4Mv2JZ+Q0WIDpOVnOWOdeWuWM0H7X2Y
q8MnxHQ2DXPXZGiIO+VGh5MIQYsCmm53AcR80SiLNbNyxN1KI9p+rcD5EZ6SWxUlYqvewmXNag55
/Oyrc7KqQsEABRIMrZbIies09VRdUyhV46nP3FW566keTGNPYBRnQfWSO8VPofBT9S779XpT1P5Z
Yh+frt7PYmqQyUDRNYv3RXkeSefVTuZ79fEI18v2MeNNlnuGAR7fQz4NA5CJmU0jqQ/5TJ3mMxI+
NnTGeOphmxJtRqVx1ajKSr3NuiJWcLrur2fJSa/ditSzF9zhYItTMusOsMdeAeVxdlnUQqF2cDRH
WY/z3jCnkCRw1B4WQ+k2QbaFsXML+mG6hmd0yd/djoXXaD0KbnxqeCdWVWr7Cr7H6/KTN6NXUyzP
dYBx3Tb+Z72TjLB8sDsyKeWZ76c1lQhf0e8ehoUFxtROGOHZxhI13GTl8F2tNXrvd8P1VkA82sET
dZa9smIboONc2VHyHuKDceWaycWq8TZMyvpbX31ZhPugHaRU0euJ9TkvA4zeaRjLSSRXaxQ99bdm
F3+vDfFa3zv7zKmwpK75QFVVoTcbw0cNuix7KJF+qEpVhV7Ytx1mCVfOOJ7Scjohk/oERf+xm/Cg
R13/UE6f44JJMpKIh8a2BYNE8hcpbHR9a5SOsSnCq6Rzv1ZtM/1C4ywLMMB1UTbakfjFgvyPn/N/
Rm/VXZVjiFF2//gvbv+s6qVFO93/5eY/Dm/V7Uvx1v2X+ql/Pusff77JD/1+0e1L//KnG7uyT/rl
fnhrl89v3ZD3+tfx69Uz/08f/B9v+lUelvrt7397eUVLS15m3yY/+3/1FIaxaUNN+49//Q2/f1L9
CX//2+Wl7F66f/Mjv22IA+cPMhikdE3fdZzAtuD5TW9d//e/gYLbf5iuY5uejwWn47jinz7EjvmH
qf6Tnh2IgEc4ho4NLP7734T3R4Ai3vJNRQ20PCyK//vg/vTuf3waf7L6NU3nz0RDk18gTAiplucK
3/a8v/jskljt52k0excrDLG+zE0EEYN5LftpPq/+ytqQYEC61OQyDc14SYa8OTvdzMImXR+qu/Rj
muikAohOyCFQ92XqOframMAr/bhZ2XDY+xYeo3paGT4noVOfoHSUZ0v5n+hrQl1rh0GcyPj4uPvj
MX1frp1HPh7uqw47I5FdWmmT3h37fJsTwnxd1FzE7H0fi8ra59jehY1xWl1q/8zEtV2wqWz8X74o
XYJpn425IwZbDC08qAxtYObgt+ZDGc3z0XKM7RQb8SVnkdx5nqdql4bJ/xg71zhgkeLcIoItXPOs
LzpmPDh35k9WYSLzEDNjQZP3m95rq99HNeYwet84WMpOxs7h5fL7mBj/+eZcE63XReauW+dPMgdk
deM+poIfbvLO6wlwCs8ETXQHprLzWV/k7N4I1AvYCCSH5KEkODdwyZG0McvRF8ZqAdnoq6451Mec
vxleX7cNRzIQPg5DHwsC/t9HpW9yHP2+MyeigrHqaZQ/zseFvq+vmInhAXIsU3h3ALjkt5D6k7ro
dyp88ZEYMbrbOQaqSOH71B2eohvoC1NQjFFJ0hkiS+uLGtl/nxv7dYy/zKx252p2YTGY+8Rq5zMq
ZXiVMSqaeDyTeIB1CFLJ7bAKNOdrAn+L7KCDT7osI8/hnOBUOElRHWdMRcfgHDRg5cJKx105EN0m
qrDamhAOoX6t54T5t1UkEq5MYJ6dGlOMqiERswwT5zxZLsqNxvqBdeN16uNDE6LY+nVhD6jKTB8V
hborqTCL8of4Jq1yH9AyhaujL8Lkv69VizuShfc5XB3ySxZyMzirkhV7aiyYPP8kvFMeDHs/RnlU
shUeg3TYBSFDRzQPJB8aQ3eeauwAs4rBDDL17hxjebXr7eA9aAimTpMoh2AEA6T+9eyaSTU7pnqm
073N3fcQmXtniuOYOswMzeHeGXCxQQ1g7qzR/mmAjvIVbedtZdFXp2k/nRvPms4DJkBbRJXMe+q0
ZsKr0HP1dnjYYK8bDJKqX2+Km1n13qzrz3/528uJXKcolPGB0Q1OxBP8jt5oWATUhb42qHMTt0mM
kvRVolchAJbucZCbQozByUmM13Zs4r1RXCPpDikZfbJ/O0gaDa5cW9zsqMQIPwDvUxYbBpb/8Uh+
I9IhdwuW++DNKQnao/TOsh2VmQ7J6Bhd7uOyOWRZglR13s92WBy7fjLPE+OTM5EQnUnAjF2W9XmV
Y833d0SqZkdI2v2FADu+5MDlKv/BL4mMho+MTzZo9lWSxsqc1J3gpEJQs6b2zOiP7NaSlaJXN+ti
tnZLEb3gFaH4NXV/tpGL7Y05+hEtfEGZOxPj0HvJEcLEMRvhnHWEJGEOrEhSOGhYvH9nSKHNORH2
72v6Pn+yRiZa6U999vsN0VNNk7EarKhJmYijzEJ0QZKFa8Ly6hgONoLeAxnduPNbEhx/HVIGw7nB
nkWvQfouGZDM4hgW4RA5cAVmS0JdZL6y6brKHIqsTVl31VE2Lvl0JR+n/i78uuo0dGKDNx4hibEh
0C8HZSJ2mQh7XGKI7Yns02CvFCcoFZwtgSXUyFkwn9NovI2xKaaGHhacVq1tIvy7wKrtnX4rHeX9
6NiXCV9bgHi8Wuz7tSCFsMoW1pc42Jp5S/X2z6W3jM3L7Hjpr3XZj3E8D2nmrmSblEfgIOOQRdO9
QYIfTDxsGuv6JsHubVMng0M9lTBulHKhR6uQLaxJBBlQNls3bZn4e9PBC5PhbOCARmoZ1wTN1wZX
9WMxBCBwKgnMCsz2HGP7ftY3Q3t4bcxqIL8YnxY8ErpNn8Qse1K8LZmwdlVS5HBKzOxCuNzACedG
StCR5g2VnLqqL+THNbtLd4jJYjS1FVMnD6livCQ1wjKBB2TuVCekCcVlNfPislhDcRkmr6ZtxCqr
6N0JfS7MwXJh8ZjxFDqFBcLtSC0oPSbxZzK6V1EEZ9NkhWUC6u1xBf1cdgOjPFHBEvXviXg64nQK
vR5iF29BV50kEHZgq71A37d4tb0NcvxQiol1vvPlcrBM9yRLFYyDd5GFW1QTH/BFx51ukqfEy29G
hFnHaZpXXNAYhSwpcEDohNu0W2B3YRq/8zPr5Ntw1zDCODQ865LWNh5IMGMb5iUBsdxzjd9EVBlg
D+rzKVrz9yelb8YUQgch57MTbIp+nQ5dNHye6X1Tz7mF5BQd4VLQUve9yM9BR8YLp4C+KP063Yu6
fBxU7Fyiyp5cFTv6olTX/LpITy4oG8AHAMavBwIypTA+L/K3dp4+FQhFr20MhDdxH20yGzJA11qf
0woxJ6at4IckMw4IsOt8fEqiin6T4k3AYttMxiCwJjbBF6ydv8gvJKxZB2sS5rZbsDALEcbM02Pu
ovoNPay7sulpyfJu5w7hNVwdpukxGdSBOqVR0FuxICvVbZ6K0XvAiia7io1uPWB88cNlBNPVnB6c
jCAEyQ3OxrkSIDEUdexDTmYd/MvgsbCS635al6MnBNN08d7Z3m21rO6JXnA3j3gO9FayPrYB1iWR
M+5RKIcs0M2jh9E0PNFH2c/FbUGNJ8gXLpMcrnjKML5Y5W2XmddmUiGajeJnWWHltJKkJqifdmTA
kBpaFsdUruMWt0Zygv3mmDdq4CT7XlF1tlVXqX3gpWYAjyC5IbuNWc6mx53tiIWofddAOcTk/Mxv
lnFRfwoT5s1ur3afgK1lHYFMwxmbNSfw9lCFBgbsY4e11BQzdSseEiRhMDwmEoTX2aJpI40We34P
GuNVkBs/e1N4+zFv8AROPaBYb1FmaBjqea/WyL9J0D9YFshdP2DoEtVIPsvR2qYrRUYwr96uwCcJ
OuUhGjtOOiu6zPUpZH7B8MQrrxKT2WAnvi3kOd2PRPptlLfS7NcovPPosszPjVvFxGQhC1iSiTWt
q3DTkZ9skuJOzrTw9gbhi1+5Z6dHhQOHF+eVArGOuPNQzXzOlP+FLfJ6PxTyJPxF8fNN/NVAgTwo
N/Wc3swes/GQwmEPqodOGZGI3TTwnJc1R+BNYh0aE+LI8n2JS9CmKj2xz2dnG68Sw9K4/D5Wxj5J
UrY8+vFSthYm/xBnCCjMt44xPvsD+fSoXx8nF+kOeN3k1sUR+87v2VIwH3CdW3Tb4qq78WwMBByR
kZY+V9PNQCZAOYzIUBfryhR+v7fW4HvuY78TcKTjwxDdZ15yiT3c01jp3Ks2bu0rwWQVPvQmrzvz
uNKEXiVweHphZZsqCxZIQTx9nnHjcROcbPh/SuseLGTn1lAs11R+9XC52tZres30nZK0QzZQEyQq
JrFCnB/vlyhOt3IBCWkJUZ3d4LWLWhZCByjHQUpzAPYyD4Y5My+ajnPofRrTKuAsxkU9Lxwy/Rhk
9JJYlXqYkfwGKM0tF/wMqQdDLXxropBY7uoqndBoF+OXqnBfDaM+1BZ/uNn5e5GnuyionqK5/AGZ
hMOe/GGDKwqTZz6YK1vGPyoJPiHH4btlOvkPq/deRoKRJ9plvOWHb22AUY4n3XTTl+l+ibDWIkUP
TVMB0Y1COyjm4lw3Hj3Toto1xqPpnpFSS4vl1mFILjpP+LjQT/q4WeqfrFRpqe/8y8P/j/chJL0J
jDqZCTnrBdWRDjDFmZAU3TkkxVTf1heJ6nc+bk6QaX8/zOCPaOVA3rRh2Z6zlWJPX+s9sz5FiMna
zLsxCnoGfbe+KNSzPp76cZ++5nkd1dv/8uGPl0kr9/cvW75kI+/NxwuZcNdOS8zYRB3VxxP/5Rd8
vM6YhapcxJ+a7viff0BF5Xxg+HVaU5wF17p5StUel6gyfiDTElUWSBlmZfib6jv1xcdzPu6rFmWe
+nH7L8+RYwhz3Oi/k2KGVE69/sfFx3Mz3TB83NbPidUhfdxXDnW6IgFVrcW/PbIhEMmGKeb8+0n6
R3OfvMhsSu9rpxUrNtjyzkKxg38AhfbIUP1fLjxVden7yNeAHRiSnZvoWmusFYzy8fiv2//+MbjL
v19FPz9TtLl+hp1OCHtITc7ReQQ3jCZxZroVzss0mz7pq6sjaSrmxoBe1FMbopw+62sfF0lk/+t9
ZjNucxbT48cz9LWSUJaN183TJvvzD+if/3f3ccYw9P54+Y/nEIx1X5PiC6dZWOe4GLloyzfDKxam
xYR2aFzu/1/k0fGB4v43yCMA5vAzW/6MPeof+o09+tYfgUQG5gaElnkqYOs38ugHfyCuhRrnAuIr
4BF48SMBDUJmYAE+Cs+zLRO88gN5hCMNXOhaDvlWluv93yCPQsndf8HDp9e//80lGstEiuS7gRBE
Tdr2X3BHAcO5xYAZp1is9UrVqCAqALfxZuNU1eFNGET0N2t7zqXzUNQ59ZRfxkdzvk8M5AjGNJ/K
vmXc2Kbox6TiCgbV/+TuvJoix9as/Ys0Ibsl3WZKaYGExBTUjQIoSt7vLffr5xF9Zr6emvnOibmd
iO6MbgqoNDKvWetZ4F0ld3mBeo5OBiIdkEkyyXGIIm1+zDXphONUFtgyaFuh1W5GP42OYzt+YRxN
DbW8/+0j+ce89e/zVdPW//vr5J1i/KubAlmKbv7hmp16h5Wg6Ylj1C0Gm0a5m+A6keVMmxfpYOnI
y6VZwMpJKg9dX2zwtbj2cD62PTKLpThUhv5SRdZpcXTuwR3erQUpyTnraNpEFHa+pU7KN56FdFHe
qvqx0vQPWhD7/vuhKBEUrRp6xPvRzhYxrqTxmGprqYu7g9svZA3BgHTH2mkEHoo+YdEUi09AxDMK
NYoCczz7fR7z3O333GooSfPZD3m+T2AfDeYePLCPbk9IPEjW1k/fD9+jkjmv3eOiPfy/L/tut4aj
xlWYSSvofXM5WAgBTt8PSUpbExk+CLZ1jPz98D1GtqLoYaLNZvUlGXMYFI47FmNv9aFxza8BB9sq
HqAC7Wgo47l9hdPkhxmumFOiVr8busggFrp+AhAW7yvk1AwA6LUALzsMKlpkkE6xfBrIVEJZPxT5
lJ9WUu2O5voqioEhKz7Oky0ssuZyrtzV+r+L1JGj/OfD99e0xg16e3YPDTZ5UPb9/bR+Q8/h18N7
OZhTogUZ9RZ2G9Y/uUn15xp8M0lRM16zjsQt5dunthgceNX817xO7vofudbCM2OywmQpkru4okYu
cJDEiHX/MQFFsnTqOR2CUZsGAgTYCtvWgvZQtu9mroxQb2PeEfgKp9kyHnTJlxbd3JVFrMhhcpmf
gisMvx8agVobrVd6HjQnPSuW3zsUoC/fX/p+iOOJPywXbec71sOi49vCUKi00/dD4/026nK9lfg9
7dvPBqLQsR5vBLLMTatPbpCywzwlzdIF9oisLceka3bLObV8FQ6tde7q7qbgpoUKwPzpiTdd9TlQ
HPI7vkee3+NLiPVYsSyCRTSKhmYU2VEiYENlahKuSm5htWQwwjHIceeP2S/jKoSq4/Q+uSxZuYuq
TD/BqmcUtIhjn8nkXCFb2YF8BxHWUco7hdpO94pu9dSlEINVCTDfj4Nkar2D6TvjhnMDyjIwFq2Y
2DaTCUhdIjQ/yCc57wnBuil0DaCj1lpbDbn3keWHspUBgN8j6HQdUVNEdn+N6yYdqJvRAiUj2eZB
W2fsjU8WbqIJSub6Bz/vHvm4MJIytUQyoGDUrLwBAif2MnHsU+ZzipYDfby+YtTNlvFzZu9sf9pG
Amp6C/0eyeZLl8p3Mpu106QOGKtwsHsTeQ/uwLwnKfZJ2j7GMB2B6kCUsOnRxuq5LRfCZhqyTHtJ
dJ6gALFLL0SQ4aO1a96sMbF2JhM8hnxQeUE7bxPNqmHHxAeOYn9vWgZXPKOtXiopyt2UF8txiD/r
GYx6uz4U/pUZ63zMmfBtffbm2+8LJfc+FHMltt3WaffLVD70rnKDkjASthwqJnDsqSt6iKZgPbay
Zvude4R4yWlCL2IMGrOX4vI9x6490zr68TPuS+s05dVZyJwAwHzcEtykctJ3cnP4ImcFPitwW2jY
N70xMl0u/NcEvHhlGMZOj4sXqx7rYzICYpgjsmxJEKVbwQ/spat1OxPvsreYWa8O4qTVTORI+dOI
MNNrLRwlxWmZ2f6wRLqrVdtvSy/6YiwDOOsnubttyJ7o+zCfC4ZEadfvBVJC7KoibJE/nmLfHvD0
u0QLxj2HcCdeNbHwLFeVomtLjgdVEvlFCLJKqO/6eGOaot/FvfkSpVp34Dpxda2X3uhW4o3W7/ya
ESAHxHXI8caYrnNesMUhxC/DptIT1glw0DQdfHynDlmSk+QV6S7aNeXcGYlOkILB/KHS62AugokP
Z3Ry55A2tD7KUSgXLbEync1tN5uH1u0kyZAcXpV1paefgkrot2Vivdl7P8sAGabNl5iTVc+G46PP
VlM11gCjcm6Fwxy0XL37UsEk8JiHN/yENUv3zrC0JLTSQgbA+heAbJhZar0PLZP9A3py1M652e71
2f+YMuB4dMMPS4yoQyecPfCd4dK48dnS82PLeBnnTBF+l8xEBlaH3qwO3bwbZTMfsK3UG8OPLgUh
QAQZtT9MA4qE4zObsbABdinlSzJ0H26XsGqMLQR7k4aUS8skWRDDcsw1ccji5pBYI/Jvnf67SpQB
QX65nboRek2bdwEhmPhi3a2FfDmkxeZ6tBT7CEQ0aXcN+i6/ZTij7N2wlDwNvEpuCroTvZP2IAh+
K/yMoVppnkw85p6GjER8RhEJnlxZyMg06acF329IzDtg4mam802o8qkKC8fE/oUrlS0vsDkUiqlO
ZTZeiT+DZVVb0Jm86H4UZvsomuLWBjQqiwKArmd3YWdpu/VStrMkBHxTlM+V4q/Lf4C7odpDV0O8
liPCoevul5rAgjo/JQvqiSqPb5cmC0bXKDnP1YOud8UeEHd9VsNPRzovaWERbmZj9XNSDkvDzrUA
Yxa5ef6yr+Nu06dqDGvJx9+kmRWmksAX1IFw0xBGtAi4b1oqth9FfXGSayRJth1j7w2GCPx7QARk
wbBJA+Pqu6+Fz3jGRioUqt6y9yaEmK2LDigz/ZhlzogkvhTGPese875Mxr1dR69AJLx904xP7Zhl
QOrt34VLZTKn/U3u6bsMmOmG1bgKEOBj/DWcOejdShwztnJB/1vLpQ04AYypjPbScwwC7+AcVyUj
zNSu3+se3fUokSmnIvMPEwuBjZNH7T4mZWZbapTAKmpYGsXyxvVbbiFPtlmaBwEW2ZjaW8/kjUkz
ALuw09kGHQw2KkiR4vHnrN/a+OdfvLo8epOyQ/wsQSd6jlOoxAPejDPRrCwoil+91yAlWapXNqyM
8Mj9EnZ9KwsD+ZnWs2nDx3vysPiEWCjFu4vsBgXsgnLdtFm096uduwWOVs83jYuRkvIPq0DG+N/h
QWu68tbNtq1Ur3VXfni+hxia2j3rf/GhP9bW8JA7ScKktLwHNMKwvKyAVGQ6eWo2Wb/GM1AO6rwY
skBhBNNc4Sv354+F4S9euwQ2oLVrW6J1YvvBXczLUrnGoQQ/jpSX4Tscs0scIWxarHBAgUTD4EXg
SCAjst38Qo5ptLF4WCZPAFw0bzUmg57Iu10tO4/0XX+3RshOhUctlb/OBUpQN3uHLz1uE2CIgybJ
6CurIBfk7MRlf2/UhPGYY+wEhcekDhu42kfasYImuKlTE59ABxTcLRQqza7+IWfgKQpDTCUIiIPF
MlSk02DkfDbN6QVN5GvVRI+1CTPcl8OHZLe+c5eyO/jTS1O5e3eyvYMFJC9NtG2VkUKQ16sY9ygV
Z3BqoczDWhRYPSPCdXhFACMzWwr9lNNJ7pzZzMLRmPSAycDd0MSHmE95V3lFtcvJgo9bn/gFG7Gn
058tskaxcNy5lh1GMUNL3YiX0B5SMqxjQtsrszobNrIN3/uq1fvYm8/cb/aWX4pAOOo3G5pju0wc
r+mI5XFZuiM1529XFSOBpdWZOOQRaZN/69fxWcsfUEuM155yrLY6geNxuZJvemXyDStSx/qROJ9L
9YYcEPVgRBk0mIAUKExjp7muDket0J9LAgUw4MCwZBrOp5H9aHVnUwt05iL2lmOVDasBGMSPLDvA
1QuOsHYz4xI8DsZy5r6PEi2/M0Dgxnl2A0znA63hFde3vi8Li07OSW/JsCT2Lhf3prTBf49IUI3W
gkRL/aQvULJbMhkywjUWwfofhiWNU5sTa8PkFoY46vTIwP/KSmFD3vPRxEq/mYsW/IVnEZKs445L
Y8Lf8Cizls54q3UKydjLnjF6PVjOOB47437Mqcc7XrODmH8PfuLO71Dei9oh7Mr8tbQIGeBcsMob
1GnC6Rfhg9q7PWPzmJZ7spaAxYwRNklP5BQOhIxjv46glVPEdAkveirtHergLJA440K/8H/aVmPe
slhZFhZXWLKXoCgu1dS+mCWi7MHBJtDFDldyRgPcMb+UdpitdV9SwUtUODurRhpbn/g7OjvtmkR6
t4Pm5e01wuh2i0s8HKPip7xd31KuhavRpo9Q2/tgH9yq95HWlWqrVeJSa4z4SJlKcfp3d54ieHFS
HVPs1HyPKzJjLMO8VAtXL5aH51Zzngth3erkRUasgd2swStYcJWwC7PARvKZGa4TsJ+Cg7SS05IS
9HM9b2Ow8Cd8zbnebVNW3gdVVIfYirdto2fE2gqICIS4aOy57rg4LjGVY2x4sCvlXVFZlIJzs9Wm
34TZvY1pjpfHNF78jhnIDKgjGT/xYDVHbT74lp1ig4BRRQ7HNpRZWp+jcS1KkKGtAV6fK5zUL/3P
OgLLomgR66KOg1od1cgOwddYwPhc/mDNnHGVM5D/PRb9/KRp1By6yX69h1AsqbhL0e27ov50IpbC
uZjvQfqRe6MjmO+1fpM4VsvaROzRXzoAqKfvsA9oPmCCOpWixIy8JEizlHUzMaKJPkwQDA3iBGAS
b72cEt4tEU4AOEuB5aCKloncDxMKfeF3D5qInysrRRiJkx+i/bWpmi9LqC+TXsReQ/v0ne3CeCDD
FGCGy0k/EqjoPaasiQYtv0Niy3PAZIrwh5A1TeBLY0U6okqq0Kpusb2+Fv1yIKHvohVutbW79pFf
TNlEhF3Ye/kr2KWwybEGoYyaAt2jyJN1nuykRFNXy7e0GKH+xGRZzRpJo8IHN8S1SsdlkbuwTyJA
yr0ZY+0WAB9GiOlVUUMiR6qQZQLStpUQzCYTsnMTtB00lwh+yLknV22rU2E7PntZmAgZO0tAMcvS
AE5goyJKM0wMCLkKEz1skeVu/bdERoSeXk1wOEgQyHfSeWOCyOE6pVs5N81GUZDMajmCAnxFJs79
VavPhEqA+eAe22CmQvyXUzFwOlAWqI0sUhUQgsTpv76RhI/+8G6GZuHNcAXWAnbXpB6guM/JL3dW
azWjRyLUyepZEMuQzpOCAmhO/giEoyFmrkjyxybFal58acwC2skBZIv4Pkhs594hKXdTDWsSg7MA
zC31I7X9S1a7e8+JngHXzeHkE/9DEbm1OmKAkzp60IhrtaYox+++anFUcWkX7xcUSIQKV5/0LUhE
JHRh12vHCoNnhgugynuUsQRi4FzBeCgPujlgVGDwyM3xMzVSQulMJGO224LiyE16ee4T6ASnAwCV
ZBONSHny2sMaDHR/hFzJ3K2lI2+mcTO1xCAsykp3doYBgTyLeB/1+OctMjx90Xz4Ji9YS9JrtJ6R
LHDLkPz3c4J6aD9HCeMTkxtS9tLEmMwHWIGT3940o/Y5jj33WPkzTVgzNKRRSfzcjr3N51uuIYPS
Hh3UJTj2y6c5vjTCDqcSUjAqdb5tPJgquutIWF60cReRrvaTnAgY+kuORZ3SItHaK6FZ2E6dadmy
8bK2bLjxMXtorDTgDP4ZpOputngDqfKfJ6M69aC8sKmuJjTOq0zw2XUx+DfJRXSJuNKldAJFm6eE
WmLtH6Pf1FXDXeXP11ZGMYb6KD+ViLharTuprj/0fn1j4jLYFPUwoRZanq12emTBdJGerQO9Sr4a
wicEklAkIM7VKdoXO7EfSMyxHPVSO6AH2N0pUEUTNYU7FWfbzR+lxdlCOtouKc1rSWp1hAmsKiOA
ObF79slp6GB0VRk3hiJ6i+huNJUyqprODqSqNJFfGMfpWnQMgFZ5VMSU+Zq86Ou5ZtVfbVf9qCGR
bRfW184gP5cam01mQOWnK7+XCv/PwEa/q8znyHjUBEEtdq397uV868Uee2TscFuOninALsudt5s+
86U5uIsbb8nfBn6ovU+ajgOr11awvPVBwQY4AB2G6uNXIkeBtINg7ya8IXJI79HjiEz8Nof8zq1z
ZmVG/J5Y/n1Ex5nWzUVU9m9NKx/r9TVro3wWdRaU+EI9Dy4elkUTVxXgYjezEb0ViEAr79b0N8aU
jLvBlr8MezqiPa3vGv0W6LKJvrg55pSpYJu8aNdVvrEDuISMRRM7RCHjbuoYnDHfpwMpAKsR8TGg
TUkZIWbecpqpJFvoKI4xh2aK2TLJpXaMNf8xpVewWp27dPaiRcZyQKhYkmOOGqAlAY+dkjpiBUdz
0De7WM/1S0xO2bAC6CIych1J/p2XztvJBPpZUDJjDucsLTv+XMl+VyzGWz3rCMmaHD1gU51qt8S4
T0xdMOn9ORIL5L3VN8UW9rOUWPsGlUNkdiomkvTmoiQjmqhsqlednu4OGugLLGKEMDTehrnTU/vF
c6hoQHOL7dSQT5NDcYEA+FE0kxbOHEas94B54dRhjDGQLpS2KBuW/EefgZHS+msbFfiyyqR4nHQw
XZMICyxA39OnQ1vXP2tZktRb1zs8vb9sat2t9lCIBKMq6o256tIgAe164yXdL5nE/tZObWMPmDdB
/5e7txFFPrXW8j6V/oSOpLDvgNVRonozJhh7OYOzgGluZrekpG5khzXHnLmHcAUtpXdJElAsOSL3
jYsgfV83Ig0LKx7JpzDmwxrLPcm7dJHM0gxrkyhXALVARTvatybx5HsDM3pSg5CTlb0tZgaVktKS
1402tsf7pVY5STQzbvYXG9Vl/WTqCkiaXYidoaWEgA3Z/az5MIzi6WlMUOTVBhYspuNhxP4j5BoH
pr3i55oR3nUVVdtFDE0wZf4UkKfw6JPMAIjV2iZZdoInOJ+pkrl8zcre9273kZbTL1I06pNbOXhs
ivuiIg8J82mzg1/o7F2IEmGUuR+IpkJ4MdFL5Vl3qPI+JmY/57bGiMxerN9NowY6o+PmiCSFyz0R
u17XZ7ctNZIwJ66CdU/cxExurTmRgMK86Kb3yq9sdoowwkO/MT06AjsiBIIknodeM2xMcMznGF/v
8sxAi8XRK6eiuY4dJ/ckrGM6tOOdriUvMMUBuTXTu8xaEoRRrWEGbBqwfU4ZuCRyWZquXxJC1kiC
Y1hpqy0YZ0uafaibCRKTjirOyhDEzLN1SVu32mOiIevMcKeDclvK/YTgwREiUZbZ83WuL6BYa2hX
jXpIKz3UO/PIbQLFpH5MKts5Vh1kcW0kNiL6NbZZs4f7xTLDR/ljaDcgbNKz62F2dKJ9n1Piu1q7
3KreeYbyWF/85q6ChWjTOCMa2es664QyztGi1KyaPNI5T9PQcYZeyEiTpwg6IAWnuGE0i9kZGyOn
bPvLVfM1nrNrMye3chGvoJpQtKrXXJucfTvyibr0oL6c5F6kX60s7YfGVM+0y9Ep8n4PcJkKVD8b
DMstBTAWUz0fT1AyoJinCL60RV3tOr5ndDQSwjtuHJwBj9WgRTtSMJ8iHxwqIYfjQz+mX2leHSQ9
UuDP3OLHvH4Z04SBF6ek4QNZzy2y6dgWBuk4OSHMt9dU1E+GrOQlmnAVIRveKGuOX0mYpUPJ7Ydl
nCuWLAl0McckHypNfzRsCXbx/CNe8rOMGaIujfumDOvaZwmEQQs4XzFH4agc65YKQnnUhjFBGNu0
ah8ySx/pgYiugG10MD2bcMkRVwlzzIK42G3jjfYmifqTm+dJ2JkIalwjuZ1GMuWc2Au9pm/J0Fvy
sHAjLzBKpE+5s2tki5q2GO9I8eWcbO+ck2aDCMuituMQpOc0XfemIWLUta896U6+ywhcrN0khMsA
SJ1NYh4JJ2XSf9kazzNBelYPWRQI3b7twO4Fg7d8lkjdckVarxXVZ2IYX+3RIocALLsqiebUcjjl
Vp8cbCXuycCrWS7ZC/zyTLDIM4hoz6nKkyrH7bxdkNgiHSZhSo9+R7VRhmQ0HAycY8zr8rtoKT9p
rhIgbfHOFf771JiwleBGMEpUQRan2dHtvnB4ZzCSidAiZUJyDtrunRPdd6Vl3+htdc1ByWzy2eL0
zIaL56ufMUCJoZ91Uie8H205vNcJUeI5227Ci9h2mjVZBbxbA+He7D2g5msSFAGzpUtO2xy2fYSY
U4AjReszWHI+Nk5db4aB6m+0pyeXYPRkwdBqFzvWb+pkOAA/uJWYedXuXH8mfkl3xCEuWUtbfb9K
18cjXsIqgN7zqLT0pSF0zLfJ9WCwWARDw0WgZDxDuhxz+1XGiCQHM1zEul6Q3BO81YyqfySDzU/3
wPzQF4epKuO7Um/Gs5R2kME4hlGC6bwZ2zACmwxDAmx2WpMS2bZGYKbjFVmqOOZPsljziMAkkZ1R
nvEUTDupJ4oLlWY+zGhFxew/54VN8E/amUGro47SSC82TZ3NjZ5+UjYsgfTSGnem9ZDjpg+QIlqb
1KACIR6XFs4tr7k2Utw7foujH1AVazFsvnX+K7YrY1tJ7SoL6fK+uPG9mxdj6A0Gw8YMPWGBTN0W
lyVtiMhb3KtTcjeAcHpn0xBy0YawY7vuyXbNz2qkUJ8mBLORacY/cnnp1G+yiyDCmpV/12sLBCWE
9Auih5kY8q0yFYfbAyq9R2uY24OMGMuNsdVflG58lDNc7DTXLsTnKnLJ1I1mcHseCpnctk1+ECRg
6fbYvnRiATCFjnusDGTY+b4z3ZsCMkCq/K88eR/d/FjqnE2N3VohjMjQre1DPFIDKmO0iWSvOjxS
GsV/Vrpoih0SVHI/kCv737b74uzpxk79yJbmd9WBnh5ksS0668136uqXBQjSKUM1d/VtlrhQliy1
dxejJUqMy0vTFeelNIJGm5Ld4rg0RRGlN+RD3ilIAVwuShQ0W23RRTDUuD+7VNsU43itARqyOCQh
yyEUEPc6FyMr/nDnDAHwYJgBqrHbXOsZw89+vgNtc+OIONllE9koKleEVq2+Su7VEBC0Y9Go4Wzk
y17h571R02tX9f1RpzbayjUvRyT6TV7W8bYsmesBt4uDxvbkeRw08HWjyyc1az8ZGWM7KpcHMeZz
MIzLB9WGBm/mnTAbdJTjuhWqxAnLHliDAvyGCQIV2wU3v9koH6y1vhESPUffpWEzZu4dgVdbXCk0
2INVXCC5uMwYJGnwoZmLA7u1zwxHfoisNsN9SoJOSvthREu8Bfl0cnuClWw2wfz1/a6pimvaL/fL
kA8X+GcZrTEfZ9YuH6wrb1HlZl+Lqx/p8biZxeGc8CoocPrrPCc3OsnOjeO4H1mPCIBs56PQ6/jO
sRX3voXcwRifQ5ZbO7jGwGPoqdi1yYsQMFMXg1MaDkSX8neaXCt6MoUZEjg4VVR9byaMTtxUw4ON
F/gwRM2BrTtLYwh+zHmikjkPsdJG9eZn1cWpyzrozY7lS3ZTTEb+6OLnS6fi5vtB07LyhkxROgvY
8EnDsdCj4aCIRUHs5IiOfSYEVZqpU1fTzKelmbI58urz4kKVLtxh5zbiZ1q77G6Txbr39ZarJntF
VANsIvpWP8vJeY1ldUYPOwTkxlwqJyt/lAWftWT5XgkcerF00JGsm06DfZU5CPMZDq81XzpWhCff
o+CafS/nygzKnaFJdVZCbOAjPFlqdlHn+1rApA7PyUnrGXp5jrlvHUES1QCANx21LeoT1MduPt3n
UDqsSc6AG6YLkJB6n/f48XxrDNs1a9eevybgwoeaOeao1BBaPtsDsRLOPeHUYQMCC9I+BUrHhMg2
xjO6lGXvV+U+NofsLta8a66XTK2XQaNM9hncQZjezkirD800YOVcN4d1uumbHHWgMI9+H7V33w86
FLE0dcLBsdKj3dgzQ3+SnxqApnSiHaQTP+t+QDXfiHmo9msg2rbFIqAqL7pTem/dT4Uyb5LV1WAx
crUGqDtVJEf45AtWUcu/sUpagarq7mOIZlx3T7Ca49dJsgGZ4wP5dObOQE8wgySSWfESw7e5MZMU
TX6PWwkl+jvu4DYsi4bMc3hsQTTjMzHH7EfNYnMucngBg3kzTVyY6oa4zxfQPwbZXOWwY+48HtKe
m7tpRZxkuCD3BWjrkhCL+3ii8o7HAdCpPyxXq5De1lism1jl7qNfLp9g75RpvzQWZW2jwYEh3HuG
cX6TSe+ksMl7Vu7v4elidk/d+5geoTNJkPWtEsRKW2gHZ2p+W3n6y211b9fqog8bt7NDJ51dJijA
npKlbvYLR1NtOh9F6SO0KTOmmMjPwAoBHEKKUsXu0cvFW5WmTJekf4tpMH7MWDxmVbmlLObKWDxD
AhjvEH+ZWR3C3L6wCaGjq7wjvT93GS78rGFXilG15UbCsLCG0OUSpdyX2aEBnLPv6RZIt2Whlnb8
iIq9nTmJnVzie8WCjPHd3Gv7vkUeWOE74C52143YKhLVn+PFJA6aW4LS8b51CTOURiI2Z9xd4Jze
ayC2dqaaeKakeQJTPLIGZFlNeaCx2d119ZU4RdKd0tQ+6JUyAm2u3oT3ZBmshvQhv6kLh31NxXSD
uTpke8eqyp/gOOi2mQH5cr7S8kdHmbGNMXwEDl1ExmbUdVfXI/c8649MW+LAyEbeM9M5jbXPKJ51
BD0yJJNcny9Lgsc5Kx7qvqJTmghwQs63922LCffYD2xBaXoFej8PzT4g7W2R6XNgFPJN5J520B3q
B5VqlxZu8iZyuO4uJWMz3RNhbTfJ0yBGdwtG4sGe+jS0gMAdqxq2vXJ6SrfFP5O9AgKTkffUZBg0
pP3Ln+ntC786DGNt7Cu7w1ZezKesMl5yI8PQuBpL/fXh+7/s1cMngWygctQH0BARC1Nj6oNv5fD3
w7caA2nCAKNYn1hCJ2iMOhAOTKFQKZ3oOFj4pDUFa0I/hTqski35SOQaf7s0v//8+6GfAOxLzXvm
qbPy/Xbx+qTZggfr779NrN9fIh1jh+GMgNxV2oat/DkpXDJIi4UlFdcMBvG53FF1hkvtAxdM+tOy
PqApRACSOTp9mEXHN6vhxIRb/fXwUkhetLeqzyote3I7JSFjiuWvLxFYO/4VKvR/VgKN2Q8mwv9f
An1Tq7RP3ytEuX/RHFZlsfHXT/2HBtr7NyAJps8R7tkuMmh+4T9U0KAZdFTI/IPc2fhLIP0fKmjr
3xDqmjqEYGG6Pl6M/1RBm/xCH6WZ75qmj0ja/1/yF/6QB6MTI3DQsg0Hah/cNXPFM/wtHCudu1HV
HKJHwuLoHpLe33vd/NSSLcg4KmXcI7SwAta5n7tp60zluDMLhBcI9PWEKUeSm7vZ5Wbhi/zGQ0iy
r9rbSSrnoYvKZ84vaq3RgBvnaaxdZR9I6Xn7qGnBJ0/JEcYUnk8KPqbVJ4I93wq7LXd9B/cpbbQ2
UB07UtJILn3S5nu364dNXxKmUb+CLyIvMQN5xKUO3g+6pMlBtqBF7s3ijwpPG612U3LitgBMPaUT
BwF52+94Em353ha2Ogi7e+raXlLd8VprXUJCt5k32eQuxQyQ6Orp/StNfUl30I8KqVTBfTV0MTJy
P5t39AxkcVTFe1PyC7pmxo86lzv0EDUBje10XtOBv/WT3njpZvKkDCKSJoYXYTpwPosJGcsbZKUm
gI0cb+1MaKwhTGuX1ywZSwa229EgoJpIjY1viw4kISOMisHvhqplAQ8Ehy52cX969s85d6zD347o
/0FB/h0L9zedPAeIbaMcBxRiccwxd/qvB0g2e91QD01zbCz/SZdgc74fCq9nrybgQ8WA9EhiUBdd
8aTsgrQw4Pt/vZn//Ln8kUn2/VSAhVi2DbPENf4MgDJBmiD8yiF2aB1NblO9WQYjxUOtqfvYLJ/B
jn+ldvGv3oE/CCXrX+uizXOBnjjYGb6D9f52iixKGEufiOLYaymjDjzbHNhrC5KsgANpdvtZy9Ig
Q6pJWDP2dK0fq300SnhT6O4Zq7788/dhRcD83bvw/YxgZeswU7h+6DrWir+ftJlu9mNZQeC2E94I
ZL/2tvdJmp1HuZ/qGsqOQuEumDyHIsvPYwVtSytQt2ULQmKLpHLEsl/DBBVfiMXY+3Wx//5VIkLd
bJkExUfZ4z9/0tb6pP44kDAzGtBmDM8GePyHESH2vRHHa8aT9mHipv18kJmH0n3QUGZlAg6g66SB
NbZvwmAM1Mach0AGBfA1vWZC96sVc4UkR3K31+oHQX+LPvi5AG3VTuTi1QADmMluizb7kDWwpsLs
8xO8FRjE2vzhq/6OyQdvhJn+AkUs0fHXTDkT80rBKUNER0//4hX/EVi2fky+yzAP1a3u24b9xyue
8rhAe6GnGEXGo0VIH8uglJZjfE68xbyxfC/0K3QuumlnJ+RH+lbTSOsqFpEyPaLpbiz6zmEoGcsx
JdI7hz7EggpugiSb/KeBlRpd8Z2Cdh+Kle/tN6hRqyJ69xuDOZJq8xPUC31XOeq9BTR66AhwQoxa
wTZ3t2lso4GK/tX5ws3pjw/a0XXPdW3d9Xl0/7higF93kcZaqODBmtW+GnnLl0sXFR+aitS+/V0R
jlKZhhZOlMPgxh20mqHbw1tl6cA+S5B4C7CxZJ539y8+kv/puRmGY2L88TyIFn+4frqWQGQJpevY
zge9y93TUtSvNcuNoO3FU6PRiC6aE37fDswBvZVAyV/FNCpWAaN3HEKNYn7TKPNnj8fUXuY8lKjw
OCz7QA2tt60lllJj6X47tg6uznxa/PnkVGfPc+7b2OgOmjnqxK91ZcDA+r5HARLAXUMv2JQnlCg/
ScwSt//8ZRv//RLmIHYwCOUSwneZJP/XCwaj2TGNRZMdFwFfhkHIvd2T9oENqd1iSHioWiuAS7wf
JY3BvxN2Xkty61yWfiJGkKC/TW/LO+mGUVJJBL0BCZqn74+pienT6pn/3GSojLKyWElgY++1vhXx
wQxaCyWYfEoLpziUCTq/f3lJfxUehFLzMigiTUoZFwvuXy8JYAoUEIJ9jjIKuVdNotyl5+xh7B1L
LFdH2QXZIdbmWYSBu+n89i7xaQqowvq3V7Lchv9YmG6vxLUYAUDPMx3X+uv9mjItNVqD27QjWd51
vhSkckhmcb9L0mFYC9ahDFndaaZnyLkPHJ6sD2CBxtMECHVtd/5rHggaDEhodq5wt5Un/uU12sv7
8n+9RoBbocfOx2qyXM1/7EG9l6Our0aWEuXehZ0VAqfJaPVUb4YI1He0djMQvbOfQDuq5Q9fzwCQ
B2HeuQmp76HzlaUqWQX1V+aG6fNoLRBxOKBpUJDTlMebCNbaugqdEqhtAZJCGK99L8nNnoS65iPV
XtDS/vfrf736f20Ly9W3woA93SKb1jP/viM11OCkwVF1NB04Bg3sA9no6ZwEQbwhTi5nqoLCTjAC
6KyGsiLvIYfYE31XVdEP9IfTQDBalhr/cs+4f1UbywsTPmQEzyYtV5jBX29QzVm3miOfgKk03ANG
XSKPqpS9fnpxTTQxI/7WdZLNT0FkW8sFJKeQx52DDhD+EkVozMbGKHajRmS0bphsKtIgjo6YrMOc
q91M+93zh/zeZAKy8zXGOEg6kE8R5SeIml7spbtCjpnxSYAtp3WtmDt3X2Pm1MTegQ6OnB5amkC+
5BaPfVPJ3VTRZ0L/RfdMyAlQ6tBeZNB9RXikzlnf35FmSJ9c83fsskPj1t1nMENBECcuNYJ1mR/C
nJF9GBMKnc3oJSukBDdOVMQLefzPi4D//1gEEExxPPI5IYXm3/A3ytVomH3DODiUH4dhCVUl7AUR
Gb943rveg13oxyj0IpCDukQtTew2rsB651loa61Y7JlS26RTjnBZAE+5smDGHpibSVc1+bDlr8p2
mh1SlvcoD9WB+zlYx2HrbgRlJu7LITkGnUPPJ4tCukv1fa1b5xtpt3j1UNuLC5E7+a6dw480lh7T
HZGs7BJS3aTt6jQrh7ID6HdONgy107I+jOeBJhaDpd+D8ruNO7gLOQSTkmciexqQTAju5U+paJbk
w4RVgfMCSHnI6GF86DLO6YlBPyaOWqZ/pBZbQTWvashOmwHZqhszGyqr6Z5X3BEBUZGOW6UnZx4Z
mbvhnxM73MP/D5/vr/2SmyAALWED/HOpVf8Xnc8MS8B2OVfJSDoCfEp1n0WlSU8UePZkTQRtd7jP
aV00ASNYcyxfvJzWuB9Uj5IMZYanJA4Y1ZJ2C5yUoUO3/c9vodvq/D9XxsBkH6feIBuWBfyvIisx
BG8iQ9F6XWrhZtDPRRTH28pkb0cnRL5jCe4qwTJD7Ngub6l/yNL6PiWUyT4AoVWFdNyZfab25Az/
2/XjeP/Xuh2YRAkIjg4u5uXFUv3PdXsKlKucEX1p0ApnnzAJX8c9GtDUJ5leQMZGjDedDaebzmWR
2Ey6DoSnCAAuy6YnGTb/58tl/znR/3XBbAQuJoZI0+al/XXB8rbGn9WI6DDaudi4tsqeipGyywqO
JUnNH3xph5a7JG8DkXVR/wpzUX/a1Tf6fuDtbbv92dMOJNeEaL05kGen+kU5058jfwByifZwJxP7
ISrmcTvIBjguyyIMdO4KdOn2WtOg7iEAaNltdTbGD61PsAdK7frIn/Kajuqrqqv0ClqhPqhufogE
o2gV43/1uZI7YuyD9Rxqe++1yY82lfIyuog6wBjrbZhSBRNoDdHJf+ipME6SnO2DZgymnOCnCWUL
nJjT1ifHHsNDU8bnPuepEPCqnYuUcpWa8VPozcGRafWATmORlkVFcqrTaFjb1bxkaarf/LnVumFo
tcOP82W3ZIPlecsvVTAHW9RpJU6ig2mba4Fy51zFibXxpZO+iOAbF1tebciokelEO39AKBl3GVwD
DtBscoGFVh+nbpTHw1tEz7dXjLnCst0key8Wm0DU7ZkN9bvhD/OjPaIgIpMYixh4GxKP3FO+dC6Q
iiR7q8q/+ZYxnkm1lARzFNSzRURAqHa+FbSqqfWAYoT+huwX74qTZDzDygf5x+57CHuPHauH3h3K
SO6rNvI+ZsE4T+xbqadjV4iFEyye+jz99GfyLiaGhPsA4zEjimUP8YI9k21n88EieFdYRnhFD3xU
Qxfd5ctwHVoQrMtx4C8ZaIgkqUDuUNT0vqOOLn844KYfm7VDL/OhFgV+Aqc8RAJRGKcbse8Ed/Vc
9vA0HcB/xAKgvaz8t9himjrV5RKxhELHI865MZmiogX4FnRgfdK4rE7whpEfDsFP6aBnw8SYXegB
Lb7QHKUoLfAXjs3FzmOSwf8EdmMZEFEiyB9rWVbd0WuHrwG8zD42PAtNR42FGNsu3Of6nubF1XEV
lE0fxeCI3T6chldnxp9BURVvvLnf6MbqVooz5Fbjc0SR4J2dUNEWGhQ+Q+XvhdNezTSXaElgg4iU
yBuvNDaW1WVoZJilOSD6Dl7iPApbLzkmI3VqzwhnrrBMpSPSsjwq4tNYNA9zv/wIz7/4eWU+mo1F
nCnHRvJ+/xTdbRlhCuvnTWMVaA89PIpZae054ohjldcFiA9rGxtoiGqCpkkwIu6u9e1xj28Kf7qT
v0dWyVBPIXHOdJg85DnDz1mxfdnBW8XU6rG1DEYbWY5/vjL1NSRY681eMgSkeBVGPL6JZVblkHO8
EhRMaI8lQDEdC4JJ1Z7otogcLbL46gCppg1RLhufNTTwKzVQnRYRWld3Rufv3IfI8q9m8VObeHVm
J3I3YxYy/11edKLCeytHfyMrFKsKrcza45S8y2xCBLWMm00o8QzVOFxsGd+J6afH/J4sXOua6dlY
OWSPr1uHKZyRlu7FxG7PYdCK98msXxwsbhKTyUWP+IzAihBAZSJzU4w5sJZetDVeI2/otgLA36Mx
9htr+cVxlxFRqYN266T9+BbUXYZKb37NLHGhfjQOmHHa+0Dw4jImPO+ym99QDITIzELrOgfESWBc
AE2YkDU7zPZb7WO0MSqpz9rmlMtumMiMbCAZ7WrllhfPblGZJpnzXorY2xDeWp4nWMvrylDmtyYi
CC3FEqTQMe45unOdAvoTxNAckoz5G3zmZSIS/CTdVjNac3Cdpx3iPs9/asFHPHu3AMMpFWfLTb+D
zmAQye1KKXk3+cmWQoOjfzN/OC1LTwPiCn8crYnoV6HpGnBq/BJVo3aNa/dHWxn6Hh8rl7AIH3Wm
PN59KEI5ZnPCKYHdhSOZLpODFbQ8uL58KYaxvTfBjm0cTGScx7E6ZcPVj+75U+ZHa8APG+LIrkyr
PmLGQFNraPuONsmHRSFTuB0oU5nIa1HmZzz8+zlvHl3JPVi1NjPr0B1Z6xXpLalSp3xAAJkA5GuH
z7Jy3jrk19csBR2oW7/ZoTo5JWR3QK6a7m7POipMhWYSRITtDu0Ww4bcOdZ3Z2xZqwbSImVuYvJs
1UqXZn2dFarlG0kEVxb0RphUIjxhCOAtjq0EFP1A1JE8z2naPmI/qlYBscyzRbIuVLbntvDSXR7b
zboIWyBwVooIrfJQEbbWvaQd7vdBv2ZKkZ+GGUpuYrfm0Qork0B0hl+GOWyNIaf89rCn5F5+BhyE
lZqma1TBH+zLZroOVfsKyYMa2tYfef/ZFTRvOLHYqzbI7kaJICpt+QMnoFCGwvXwEebtjvUCDw65
OwsA5L5qXfJIvPRCQGhLuTYwC7WZwONkYVdjE2wKMiskk2DHOpMytkW10B5T8uCGsgguSgMpsf2D
0ywKvDk/5lJ8zKFvXaRvVutMnkx/4eYVlICY+oC0h1XHMbLvDmEJtJIwC8npIZy6U2Eoi6wCtlvT
9MDUp1DUOYL6W13Df7OLvj2b3iJVbI1tJIUFhbK2D7iNQJVlvoUgOnjFuoleU5bX0JGgmGly9eQ1
4fDDn5FF03keVLs3dLo1M+ReOnU9zjH9uvLi8T53yhDzFGZ8jfTeTMnfMp5yp5VbVTBDmXCBb/Js
Wte+zk6tclGzjjMOvHQ+OhBo9j4zHDLPerkLigqRijnURwQIb+R+fB+M97HwxhjbLi3iad0Ekfuc
LQMP1vEjdwHRtoSaHNw2eq2HdcsIufT9g0KxsRaxY11EsQ2C5DnpaTNyyyk23QRbMUprxjozlMd6
72XdJ9TD08hOPE7FvUH/e8XJj7YT1lQjb3ZTgMVlhMgwKe8tHmaAnCpy6ZlFj34TnrIC3b3XGQbO
Dnga0xjv+q6+s33CE1pqp11rOaQlu8+U1KjpvOHSY7SMcTzvJj3DKO3zH9M2KvsfdQzIBGEK/jT7
W+xj/xmj/BA42UtLa2RlGv1HP2Ct0WwDxwFhxEp36MoYi4M1mTy1NiLKNgHT26yTDUjHfZZAhDDn
tCHdlZSBMeujLVMB92ATn4CAdGuOeE20qTf1+4BUn/00SzZ1ztYMguplmD8Ens9tRqT2xrErjQ/Y
sQlvKbrt0Exf9WADIcjBK5LelQ6tZOCm0Isb6c4IKCewAuzA2WzBf31LoFw0GeavvFVIN8nJo8NK
mgJCZilGyIijsZ4H48PpFhLI9MnZHqlGE+wl2XVOPh7JPEQiCt9/cQ+TJ2erV8kBjrLCJ2Q+2GnS
tzakkv6wPFx4HijFiU2OBoy86pKWXertUxs3k2pksW3T8FSGHrwUBndzDOhwNO6zchui2V2jP1z5
PiHQGSKOFbNqiK8Ftv0IV5PuEHZ1ZNlks4V7mM7/it3r3o73ZHtEU5utRg5OvUTUtzSDwlp8Jn19
bSZS5zrUla2R/xQo4cP4QqoQzHGCMXnTl1QKfXaHbLhju27NtYx+gAF+8vziufbaA7r6145+A0BL
mhxNyCHdQYuRgZ8oQWeHMQtfSFtmFeXcLmi+fwLc3BRDSW8CUXWHFIheokWYU8bRxAiP3oL9/a6q
onwsgvAgWQo2XoY/Nl26gaYWet/W8rluJ6wOkdteGQFySzSjQWhV+53iiC1bE7bhyfDVS0y2Tqvc
w2vBv7Q86IVATRQX6maYPuhq+fD2hdu33D7883Aj3vk0T1f69k/yNLdY+D9v3+fdOHO3bwwZH/6f
77l9PDUEgLAKnW8f/flGjFrhLhzNy58P//GjlqceMnLekDJF0cECdot/Od3XTcGf4n8+s+hqMW//
+bSTWsi6aEJun7y9ztu//vzPPz/sH88Sh+IZYw0q3xsd//YyTDz4FPIp1qPltdz++1+v7x9P+df3
/HXh/r40f55nedq4L19DRTNqiq/4VZjPdmZxdJXS90yFDzpFHTD442eYw6/Rcb8n9Y6Yl0DOJ6P1
EcuS4rNG8opyjRVtl+LjxIarhwc7oMBPi+GjkP1OZsmnzspr3tIGVfWS2NrtWiezN20n34Zu9Hir
98HW7LJulYBP2lqjfic3LLz6AAkac4hwoJC+S5YDXIcCPV+Z1Wpl2Zo0ygzQcWQURITLkyLH8VIx
e/f8+uIFRfFgh8fRCzLEuRzBOIDILYx3a+UJ8zfZqfFTav5oB5RsIgPyXbYO3uuQHN7gOJfU58Y4
f8LXe8xGuUUGtrZMILAeeuSGbt/GDlhN03y8orgfjrkF5KMdTLhh9mM7LXMI+PHrYLx0UBRIEDYP
lZ79dTPlHKWCrt8Dg9pLx0N/mWN3nsY1tE58tg4KtMB4QEDc0CIhPM3W+WqofQbk9iF2DeMp3rac
2NZx5UTrxsDl2mAf36rIYLrZI0h3sMaYzwmt7k07+z8DTahoZ4eIxCEEe8PR462z8sVXTs0mbK5G
h6EM9mgD1iaPGbkRFT4BZvKFQVhS2bdXGhPUPRpLZmHcFWMT3hvBsSmGK32NT9PS+8rsN3GG6qlQ
nIPkQBCB372mdhRcZFjskparZ4fTt9oiaYpp0r5NLTq5hbHTQ9eTZdAu5PYUnm6XPda4AlZ+HPrA
VacHJ2dBdSDmwtghara9G0o3B/A0MMey34XGgkWgmjw1flbxammng7u+EN5Z3Ae4DePmzjcjSAiE
xGDuwkc2VkGzjwpnPMUKUfc8QdT2Q8z9dF+TmqxtezJfMxRo62A2ksMMuQ1KPZMcz+lPWT6tLHoP
YO6DfdnWeJim9rikD9iSSeaE/9gvsaEV/ZL0aPQwwkyoArd60TM8jcLdAlqNNhpCe5wcaiv5ggVD
ip9pfxFsLvfjtBBDCItboqbWluYVozPB/eCT9jr19QO/mroWTBNK5sp3Roo/NPF/qRyBixFh3xNJ
b61T1+0PvUy3KN7LGjlkZCB9tpvmaCUjlgveWEETp8/++OWYyjzynyQQSwg3xWKZqbzvGsMScR8/
0vkZsV9+wNJLA99W1ylYk5LXbmc0tIh850/XoZIsk+E+L6OXLHa+mCI5rQ9vwl8oU8YpkkT1NkUe
HbQfGPA5YFbWMXrwMHJtpPdhvWWz+xh7cG7BYjhHZg1Mrmvu7RQbE50jiA1ZdomsaitbJgKm67MR
w7hdTU17Fk6Fdnn+EZi0zkpraxeIGFpsEjsz998hoaDnw+7Ivum8KJU9LuOBqR9Gdm0v2dmJeslU
fHHdH5jBI7qmxkM7o2uRBewMfwF15BPGQNMcwQrF+h4I1rTOQXDxp62tQ9O432F6sWg4kBUsF7iY
jzp/LQaEw3bdfQBDOXe+hbLRnr/MdNH8Tc+Y4PbJ7z6KLWjF3kn3oQLXa/3mDTisyTulhkidN8tH
K0edj/DcQYdv+NMuJGp+1cH0Ju2WNyBSFJmTc2TT4OeYjJdwsmjPibzY5j+oMcYuTs4Yl2CZ5bho
O/Rzy/A5Fu1TWEJ3ZcGASA6XO0veQpLVa0HYAh7KdJ+k1hX7wl7PoI2ckC6qo4/ulLwYsK3WzBTj
jd+gWQ8McqJaoDFg66uAItSl0VKmolobhU2ScqFfUtoWdpP+LozgMcADAsbeId52drbJkyqaZpc3
intkyh+LrLhOrjC3DAts3/rqbFtsVdddirh5Dyesd+liLeuH4qWecXqmBT4GsGkItKLOI5GkXige
+c6vZuoZMqtah2aC1W09ix+TTap6QLEWXw3zLjGxd9eK6YQ9fEbIJvDYQpGe+onR9Ry/pZnzSzRT
tFNL62mePTSVlBRwiPwnu5M73yblDhOM2/j2RXEHyNb4ocAOrgb/gygxDiy4ba+6g4zuum++1Z/M
BgCQ2SxRd5rFbzrGyngwm6TZBxYi+Gwxcc8+QDCf2ZmM2n5vlMGbXCCAjVl88yj0mg6YoOiJ81QY
CYmo9l5AfBwsQrkAtwTUmWCHPHDWVVI5AF8GzrMFc9IqHQ9mCow9R+eb9NGnJCt+ldmdhpNRXZPe
/d7TwN2FHej2yd/TFP3QVpecQfb/8kACYmiT67nikJhE4VrVaUP9TV84SHhnytAFsCXKZoUgrz4U
YueVnDeCZALx1qtyp/0THmBk3kiAN5T5TQALIUuy6TIssAprqIA9Nd2T8OhpNE7+ovqd4Rn2ymb1
5KiKQD3X7TFPhXVu5XLEU0qcuqp7qUPO9QE8rXVfu0jjPW3uE4eKn63qZCp4VCS9cx5syapJS39j
mDo/uF38O0J+jlDF31OKsCwPTLZnBbgi7hbHJd3E1dKhGpyoAC/CxmnK6TymBUls+liXeuXggGbh
9DCHbMoMIR4QjVfE1RmZZiPul2R8EM4EKUHTFLYxX1cm3TyW7wFPN6DJbO3HNqJciftrrA6tF3Zb
t0BgnaGP1stNCv493/ITMZAA6gpjcuIBRjpBfMhSWXBhU3xGFh6FgFjSLcwfdwvbaQSpDtsFrWDJ
mO7SxL/g9pOb1PrBNhU1bokge0qR5+97q542GJRmso6/6IvnDYw5ZBakrTCgfQdC9t47WBmRRlMc
Wc3ZWPzbJZD72aUGQlvv4h25x7SE78Xwz9xEX26Fu5DYDvs0ESSBi0/cGUMhMQUDUR61+IitZBec
YpxXB047NOqIbCvUOG5FVd8loZveNb53bAkdIZgiHHbKh4fnNfYuSA8dweOnDQc3vMuFCTQAM/Qk
i/AwmdPTGO1Rzxlb1bZ7L201xxnslsl3HGn4kLZJPXF5rJ7ER4ORUBfqTWv3pNfWzlsTDthk1Vsj
GWcTO/CO2VnsjPm+dyJ4JaK7EtlegTzprqSQnc3YfsCbxBUYfDhh8h5QB6mdrneXurrgZm8iWIX0
O5V6j3pvZGXzsfeScchKYm4azmO8RzAZdOO8dRWiNZJd9cmKL9XYvTAnSNeBERZ4q9On2Xro2mKR
bKJ4auDYrpwp2mCorFY93tTZaC/oA52tHjUlV4jF2fWau8is5ZVAn6fe0vQ+K/qRTN4t4x5zwHOh
vO50c9DQuqUpXZLTuk1ruil/Ptlrxust4iDhVwyWIG6uCsOo2WJr+zUWzKj62CBxV6WCiQxur26u
iLJ0KpitEF3Sgyf9bbVEOt0e/JgwC0dSOqUdHpDlwYvmaiN9IHNub/Ynf3nAf3LyZ9M+wJUC1NqD
JatwW4LSEicykykWO/jF3aCS8+C9ks/CnICYzW+oc8mw6f2DtWTV1GOLAs2uLtEC+709GAsF+PYv
tisiI2gIrW+fA/Hjjk16ykTanjoM66dk+RfWFIao1hB3+wq6lKOm5hTTljoNt9/wvz+2+8LHfgYa
Fgsmqbhun+IYrzubzg8ccGIG4BHd+Nz2gG9l1QXxu8hy8kkpsNIaJ8LyM0tbKr72f398QvdNQcUA
f+gNJ1rWabEitxwE1mw8O0vej/rGoBnh+/L12zeNBGxsRwGkbbYjFuhOLWGG2cKyKd21V3P+iH2z
3uYWQS9Qnkt2RboRrZ4gJpLZvLKTcl02ZCaA8urXpakJTCgpK3gHIPU3l4dMFZgy70BKV6fCgU6w
miHFJHWUHEMyDfa0gw5/vric3/lDMigcf8yBDRQxBed7IpomvjFg2x3D7sdxOX/eHlK2is1I22ol
ljClKYHEXoCyQu17l3oFGtS6SzdUcTCFYhiu4/KANxDJDOPy7tCmWJW7SZD4QrU9GIH4Btm0OwZJ
dkDLDSogiz8brzG2dsn7t+uKXT/h5bo90M/eWL1PqTwQjzTBoKOjAYrr9sXbv/LlwzaomaR0Ic6l
nqGnNKB22ktvzdfjm8prRjlL0PvSwRGSmI3+tfLsiVYagKJs+sYKiIN0hQAKEY3OsSv7ArkAfEVw
FL/jik/PenjMg3MWmW/wcJhmRpour/k2c65dIVl9EKP9bgnrzdVk03RAN4C3PUWJ3k3zCLlI9Edq
4l+k2W7i77HbfwAHc1H18dQE3tz7xvCIAvNNgVdDrvM6elQgxNng8OVnW023MZofvuN8Ir58HFuP
w2Ztjms0S8ciKM8GTf51MNAyFwIvLzACzYmS+9cBcqILSkZWpQpox3TBs8yhbvnUfz8o+lEMHXp5
LKdudft87jfNnpDQ0+1rf31rki9vvttT3r5s9p2/bUfn/a/v0+GSB3b75O37ZuUGQL6ca5UVTIXK
AgDYZOdrRg2/sdxcycim1R4mH+B4kk1Lt6moF54nFcDKL8LupFtzExjnIo2Cc0t40dbLQauAr1gz
F3w0VHAfgSxBZAGapSGMa4j5gxRw5BIdPTn2MglzjV2cgd638W26Nl9SAaMNncBJG4lMf+aWs8zf
PS7A+xrUUTkOW7dqrxaLx8XDbDwQ8BJkcjOFOn2CNZFS0VPclFWWnsARn0dVjHcuTOd1u/Tu4pxk
OKPufjTIPPcVkk+8UwcaCQLbVPPCsd+npmv2rgsWy+3MnUCjvCGvc956vfVspc2Iyz6m6CaM1Q+o
MYjzlXvbu7Nb0JeyUQ8jONRGmVCtI3FsXQkUK4CHmAbjQXJkoVREcS0Rme/pRHLW76zfPljzUwaS
SWVMklI7/SCLgRaNM2999vxpeDetQJ/A4nxaSd7tCM78qfLg6nvqES/Rg9fFX45bmmeI15s4hrwk
9euQib2ZKRe/GjZKk+J3UvvODfSR4+xr0QaC2TCDOquYvioVvDWCgNtmGQSoyr/j7nhNQonewIq7
VWEHu6CTuGGHD1Z7fsXq6NiCs4SUL3CcH0hcronDZToGiKnIuM+6od7pqhmYucz9HsnXL+OLc9ZA
OKH3YnkxfMEEyjzeiRccJ93JdaZ5DZpaQsD0f9fVAD1jxm+nkK219ok5ZhEa6IJbCBTZ/OxwWClc
QWBU8W57zk/C4GNuXWYfzNWm7aKF7pjGjj6vx46SRUsFnLZniNTjuN0nbfFAq5cql8O5LbeDIQ69
6i/lOFc714DmZBA675jJA3EQ331bPgyxfkgRA5Ch1wOfJKYNai2G67ChdZ1tXFKWMXlz0tw2mXee
aozyNsOrDCWJILGKBtL4ElsMgctWfhn2TDZPY5zLBnNW0F/HYvzmYDpdSXt4AFH/2Hr0Kjr3yRz0
u8z1RyklnuXxkNKzd9MaW91UfA989GcAXVa2wW3hDNWlKstP/vokLjnxI9yvn9RaM8xxeRRTdmGh
N5krfXmqupAk/Wu0nF89I3kW6M8xR9CmXDh+Sf8wl0WLxVEtkaTi4hfTj0IFv3FrUhC7mGZak7vT
erDVFxqYH9ryvosXkFEp7R0Wyrmpfk6mx9WXv8Ygo3kGj28NAOJOFva3bF5aAYKZhdJvUyhGzkQp
YoEg5hbt6FBAMUPg/o33ZbJNTUJLKbjvpth86wJPblJ0wvThzV2zPA96EXjAFn7UaczOdtA+WwGu
B8U0kdZJsXYjWHtodRYZoE+tB0TPLAWzW/wCuZgvtm8zpOeFZwo+CQyBl7Tp6n05l4z6m7Psu29d
bpaM/t+TIMuwTlurwiLBktAX4GJQuLK2XnWGey9Hu9lbpaAN2tCjQENulUO4GazxztaYOhEYpFOf
7XXbXLyRwQaH63sZC3Z1CM/YhpzmtaXJ68XupZvoXfnLmiVcUPWRPJrSgbQXxLTWnJ+DiQxHpM1m
Ciy5EXFP7Wv2L4FKnwY1rOBjWmO9wFfJxysNWr84eViteAPC96L9VzQHoyWkEZAVOuFjOqjH3jY+
ozB44goTmTCyt+uHKWbpKeqtMYGUhSJu9N09NPJTFbsHosc4MBDdXgxvNJhs3/yN+LnsQyYEfvZU
VdOz7ub3egD3FVr5CfbKBTJjvzL482gX/aNFA8tKfiIMyXL70c6wqPhd+MNyTbVONPxXOdg7lZgo
alzipctE7Uu7QuWqkJJ8xmjpVqGOvs+DqbdEDhY5d6U0HlxYNoSlIqhhXtnbP2hNnGcXn5IT1T+h
IL479HXSWpEgPv2qe2RorRcxu/JduPjqTSbeK1MLmmg9HWRoib/IjmXPtIJHMAb7vvkWmREWX9+8
MwvjmlqYmkmOI5Z8GzApRBAH7c6dKRrKN6Nlt63C+ucSkKWp/RaKcLPTQWTtFI399RRyPHXUB8Mk
Zz2kQX3AqoDNS2t0bcKkehinoxD6K+o4v2T9/NB6ANUiWZgbZDM0y8vfJm1RNlf9CBKHmxI1wZQ2
uFjly6x+Ggm2oz5rebd03dkie3DF5J7+UfFctBbGsQZRWyXJE8C0vU6Bskyxn1yTsH2PSyjOkAug
DtNNXTFL/mExFDjgfoK4W8BjlqwljsEgAmFCsTFwum1mg+uZAjxDDUoLdBb2pZrps5o+PG0tzbtw
kdGbdXSKA/cuGD3nuZkAfmQo9SrkFRZqPJIkUuYU3pbfEt3P0l4CvvUzoqg5N7PiEg94Rfpo2M99
3BxsDmIE2SXg92zS/aIa+Xrlcb4kU8Zi/Kx+Z9ZwyENkTwSdsL4KUW98tIyruUVaVfZFd0oA9e3G
oG7g8ocvUZDXz12a0UJxlN5TbibbsIfd5XZZci7d6bFhnncJnc6/eEkjdnhLJEIxt7pYRVhvYktc
Q5H/iLU/XyJ8FMeRmdgQ+s2lXx6CKum2o8WfF++edxKL72Qa83M10iI367kE4scBMcuWztJC72/z
PtwtNswpL6wD/bN7L0U9d3sIelhNotgUjRvuM9efTomy0QTR1o+9AeZVzyZqOVCHhkzRH2Mrubs9
WBPKPSNEae7MDwGDe2gMw+JKRPQJAy68LOCpXe6NSygqdC6N6lc0lXMZ2QyxgfcAK6oRRF2vzGdq
Vf3s42825+fAJYM0N11x9vpKEPTB9EuTmfnSWWOxwxVBlZimYh+kvOXizjUe7eo17ivs/ssHXmwR
Kr/M8In3XGnHBcwkuL02jkDRnSk138lZsq96VDO1CSEh7Lg8niidi9TlL+V0yd4WrXfJZ5xVVpsc
PCZ0a69R89qUiH/8yL4L/RHZXE+ygpdhi8jpBK8df3C24H+7vQCcv+pSgJ6DxnI/hQbD9aLj2TSD
4bliyj+Z9Fy68G4M9oNdE18mzI1IO6DADZPuFLKPo60KGZ4mHGXweM49ECvrEk9scVDnETMKg6iA
bDRw5vUcGSR0h6k3D5G2j0aIxUhSTuSplZ77UbNhgTwPm6dutiWNQAtoHj1zTHQMMWYDPL/bbwJJ
7e71KO+Qx3QbbjOHJTU6GGM68yZtJgSj265hZ0oU/9k2453HJdvXHo14o6avqFQXbAaN+gLxACZK
50TiqEE7TlEr+ieSWB+AUx0tGn9UUAaoAfEWmJw9bobevnaStRkrwEKc/GDf4M9jA906Qbq1nHgi
a6W9xmPjX2U65vu5a+/r2bnMClL66LffMm18hc7goCWFERkv8pYKGqsquBDodTi6Rtk5LzEfUwQW
q2BkhZn7H8403c26hAup/4u7M1mOG8m69Lv0HmUYHcCiNzEPZJAMkiFKGxgpiZgHxww8/f85lNal
UqdVWm97kTQmRSkiAPh07znfgSDlQ8khIZOIJfZwVsmyWWBqiV1t69RhvPXyKVRIhs80IPK1pZqH
xGm8uElwVv/NDqtv4kIBlL78EiESo60Z1QPcn8B8qaZ4evAGjdMn878Fomqcoq8gDa5lo61GIwwQ
sqQovEieZXGF70/vDAYTU7VdwqZAALWGwgDCte0U2Cv8yBJwKL41URqYyvk+ib9nheMTeFRQQBUN
2OWauFS7QIYZB1iKNeHcp4VUAC8s2aFPEaxOTxRe4f5ZCaAUcMXMoDo9MvEFl0zy2IbDmwzYfkRd
dyhCDmzzkNz5CQTXPreJ1eyUZRqkoM+WSRgQTsLUCtnNtNHBGjlZJzkZmUCtdqYcgpMlMkalnrVX
KNSHxP4RpH7EHhzF9Uhr9Rwk0WPn9NoxoCfdhgaRGHGBTykyzk0yepvSCxFgZX2+zakRqmdc33YW
peHZT+V5ao2dLFgwptE7Rl1VH3XMV4lj0+zp56fMyB4jmYsDAT4ghVziWgun0mDjuw+sh6/6WH1l
CIHp09B6enPtH12VHl1SyTPN8mbShdqLrv0okoSkcCe+oipWbpPxbkpAEnaxxymY/UVTDLeaHJdZ
DKhO6HmMguKsICklAmC7Fgkdknn+Jvu6o6zo3DU69gG74kRFIgm6JNg6WCmTE89XTC2venRgtY7E
kpCrUOE+L+xjNyOlCZ+KqrfxjztnDx6Kg2iZroTzJUMRYTm9h8Okx9Bd2B/GbGi7IvWoodOR2MZj
tQn89mOxxi9XLC9aUrTjhwhjUtBgC51fK+egQ/VbVZ57bri0m6Ium01ps0XMDOCZKTsrFOa4P2OX
fnhNkcKziZbxnaeeHJT1YqFYzH760DpnwQO+DpxRpZQ688FB0X+p7OvyW3Vbo9D08bSCKUDsXbAH
6aMGBVQkfW46AYlOixDB9PbuIPw9Ngx2BYlHOkpTbnwJwsQukntXp28iSbquUiKRfMRx96XfWPxd
8AKt3C3WTD3UPsIpf+GsT89sjg70Xs6pkbLZxE1Tph/REOoHQ1AMbmZjmzrxR2EjYkXSAnBeee2N
3t4NAw3cIkfCFDACAJ9y7pzbYh9tFbBlnSuUAAZwTJrI9DTbwbPwzaoGbN7IRrflBPguoMHpFZjn
QvdrRjFuzQnzBXhMv4anD7lQBsfM4oqjizrlGK1WDQ7YTqCZjbMXW468dIrVmJrJwa76x85ixwXe
u6eVhVoyqAkt9oNutfymS7brryk1dWS+Du3ga9IHL2E7MdPRQ0K+xmm3I+dm8LVPqwcinUtgNv1M
hybFQF1jDUFnBe5Xo3YF5EXi0GmS9NGoqMWZQ2GtDI/XSGWyiSKkEIMJrD/p72LHencN5iNA8Zcy
Yketw8YKTeb5iP4xckbGgvOgDTY3yXSukodk4l15jfYC0dNfV8n0te04i5H3wWoVc7NtwGvRlLAx
0lCZNc1GXRmakSADPTZ3zQiAbUThQYFz7yIutPLM23RG9LGsJ7NUeVPFcUoee9P5DlcNRa3PX1nK
dyRgciCMPkb2kmPRv0Uz984oNYhAZYEdGhEKLBYFW3+wDavYi2rMz4kP/afGQNB07bjLIw65nsl2
3ssG7VVE7XgaDPsgdf0yN6K5r2XX3pf03CEfZ0c3Lcaj2gOLbJCPUKU5OEz21y4c7MeebaQ+mjWG
v2yrWWb/mLaqwzNv6LUVG7LBk0PRia9E5mbn5YvWd9+iSAvJca6cLTEAd1rY6cSgT8irDQ4hZ9h7
X6KBPHBkI+b9NOrxIZhxgjOPXmm29/vZ1K+V04odc4lztrrgjBiF/RDYmooj/kF68pufGeZaNsZT
BL11007adhAskuqh0hXWIersN42Ah03SqutHee3kTDjTbDLmbIqgfMq70SeNovVJkOc0O7buCoGT
fmy9gyszf0+Rn6A/9H0wBvVNNuj1EdQfZHoluzW63lobJnSEjrvHxoDoRLYJgzqpmbUZbhsaMG1J
64+BGAJVj9+SHiVo6uJmYP/45KTkd4whlrJ5U+PuaUgiVxYgnqVBu5TsZJA4sGnKRPpst06BDOcn
DjtvI4hUZjUc8XuhHeK9VdO6rOFLDuLWVl7NMYjtUoi6p2jkrWZnvJYjc9AyEVFegdrkWz7kZpbj
INMcBvvHXKjTaOdy9o/BfktGv0tfgt49m1u5kiMkOJQRx9yl609lrYfO+pDrIEuGYJIHHUqESnLZ
9KaNogN8H6/GbNw1/RdDw3AdsC0jJ5P6N8dDkpHWbVafcL2gtu1ZVJfrJMSbNqBNsw2VqIhjaHnD
gO+JJmK3pQ/h68xGcMPWlbUeBooBoCimib6LeAQQphg/Ad+NG8bkRitt3FgdYglvCNi0jhQycdVR
UWCsxmCZIKsm1AyYsEyDqSZF7tO2fceuh6ZDRF6T5x4JDyRRr4pOtRt9KPN/22QfecHThJAWsbeh
AWRWtnOvfw6N9jbxWOFRgqTy1yOo1zS9EzzfMH1fDMInmbFSENzrAla3vBBfzfroHWMjesNF32yK
ASMaVAi2JfxS2br7KXc4+gY18OhU/6ljYKda5m30mik/uOQzUdqNGO4pXU9rFxwMQRjtygkRmaAP
aBSFniuA1cXIr5zjL1qIQdCFA7bM5H2z6xFFoNlnJm8mDnwpv27XbPkwiFCqNJMPv5nul5I6NhJi
4DnFI5MoKcEl00azxZ2r6pRM7fMuqBTlIs0fK7e7j5lkVlr+QbaixEbMp6n0fDtDmpb2fMiDJto4
lM+J8OE+/poTu+GkGemw84fkg5gYOI0WZhmShmKzt85ZgoDCGXzCRxnt3vTAmSS6SLpQq5y67Ze+
jyRukTLcZS6M3RzPoT54qpzR/Ywp6BwkUemPXqn/HMfn0C/NbxQqUDwX83wX2yI5ONZcr0PM6huN
AlWpgyQtZXmMHbO7t8b+mPcc/nzCXu9BCIPen9FZl6T9+CRQ4OaFkFIg30Tbz+NcgTxYSZfck3DI
NgTNAUPXig+nMAB4ZIxH9YTURve99adX0yzuYQpchhIcSFCrECrWXb22j9S+OeR0Bm096syDenoc
XTJJsUvU1Uww+inLLJOKRRIcQ4oRZ4fetxnil5vhcxZ2+kXNh4wTVAcueTLxR+QGL2Uqn4rZfmun
6EeWiUM0FMxqCTQ1qhokG1DCB/j7LNleWwMVQitWlf2M7a6tBpEceaGmpLA3O8oKmVcPYQWLHMUP
cRVsO/DdEi87UXzTmZH9DBJ65h6WBTvgbKubZ0xzJC2RD7pJaHh0ybk/m7X3UeneMbV93IHmEdIz
9qy2+h40Hs8sD5feOS+jR5+cOCr8zIWfTytyyeEQYmaZCxZfcuvYxtJIYfFLPgRm6lU4+wc1ds2k
mXc5b2fUvJexZbqr9SRdaVoLtJC9Yqe2E6NFoKvEreyVD0HFYNAL3NINpW4ntC8lOrzV8s7rHpd2
IiYI19pz19sa7Xjsb+wiqtm/mMobPM0sBOCAm1XrM8lFeK1GFwg9j/8ColqGSwhVEoPEvYZ2mtoi
9zfEhNB1RBA5FdMSvN0tho2bUD9mPIyrvrbgVbKqlPhrNzngj9Lw19NkX6ALchVst2YCA4wc23Ox
Vz/XJ6RWbF29TdYjFUIyVAeSO2nTMZ0IJws68t95LfW7DRMceKRVGULIXY47lauba9NiJHXxPY4o
VaVn0YkKsiA8q0VDRTmk0OiWCCbbquOh8PA0ZaLm5uWsYV2efZi5dapTD/uY4mQlcXHIXCqKcOMR
2Ak+9uwn03bKz44HnypSZ/tcgwdbOt+dipNKkLM+R5Sg3ajy95lGYCM7n1sPe16rOdzx9BNXhmVg
seZ6INV5gFSlkMy9gGQ92XAUzzO2CC65Gi7wI5o7GDK0wXqWphOvkLcJVvFalSvI1oBTLtWyycNR
4kmf91g0tO0scZ8B3OeZ+1Zy56Cn+q8Nxhoj1p4AtYZI2X26pjZsTXR366C29b0BY35DKMezPXS3
Vp2ysto9tz2xNnHIMu3ptMuj4THB273J5vhjMBn0tS32naK0ipRtrcTFgQGpPoRI/NFYzkhKZp+S
sXoeh4WPVPY27/Zzmbvx0lFoMFCwj+WhB6vPvpFbNlrWsyer5OJO9s8s/wBjNr7RBtUnoJJOgRA/
Q9OLk/kInnI6SaNOcT/b/sYhkWmNrCF9SKg9QDisKMIIV6WJ+fTAS++Zds66GCJzwz+xwyiMPAj3
ncEIOtpJth388TXtpmjj1ykinKmhxa+38ZriIehsoJ/6YAT32syMZbrTi2ehiWLw49YgK8qT/nzo
m+bR4D2eExch2+TURzse5K6eHhoqXjO6JS8Jbn5h1DC16x06HLHvQ1yDcwVPA2aEAegbq6lf71qr
Y40N2QBhbijB1RfzbpTtI9gjTC1Tml0NC+VNyfSNkYZMSdvskvuGEzyJk/mGKOjiceS0eJ0RcHbo
SX4hff5/hQqaOuv0b579zXv7/hc98PKe//zf/+v+vWnev0dd87Ntm9/Bgn/9zb/AgsL/l0+qkgHF
SGEFTbAqf3EFXetfji6EBXnKMtnEKdDWX1xB2/yXB43K9bBYOlD/LP7or3R12/gXs5Lv665nCZZl
/f8pXf1PbITnGQAGXMsxHBtl5p+4GupbQksrrcJ9OlxKMnEY22oysvAx4dCLPX34B0LO372iqes2
ZAMBrM36A5CTFXYBA8OoDgM6f4uOpFe9mgJ1InqOIYi6fwA7/IH2stUH5IWg0QE3BxykqDa/8XjC
Vgvmukqrg5Ht7Kws1iiPb9Wcvgv5T7S3v3kpz8KBiWSbaD5e7T9fqncz/Jg1QTukhn6mWfpJbNRn
bG1JiPn47UF7/MWA+D0t/k8UDx+KV3IAtHFQw9rzxzVsRQTnDt7uIdAGf+t7UkUZi2ydjqhL//tL
GTzz/wHGUK8lDEiWru+4nvEndClke2uXEZ+KPqC57i395sl6g7n7PHKApB1Mv7T0jkbdqtxShcdx
L1Yot9Dk/wH08yfnZ3knwDRN7qYhbO+P6+v22CpbZMAHnzwPPQ2oCk7XCV+2oU23sRqvje3+RE/w
T1fg7+6rsGCqwOAgcfZPsKJmOCUFTRgXuI6Pid4e0ZKhrRqusuVUr7zuRXiXFPMt8dh+lFr8XoMW
qibEmrFdWytyP18Skb78w43527dlW3hMYLdBC/vjIRB12ZkZ0WyH1m6QbGXOARuOtWqtgQIYJKFO
v+9qdiVtEmQKIIboInuaUqxyMObpBU3s5EiKFCHU1P+DVv2bh/Nvb5MD5MUSFAWZXv5zGMxd0sFs
yauD1smacAOKVRzqNtNE0MxgMyLcloZ3+7XCO7767y9t/MFbVKOdCfPfr63+/LfR7gHQ6rUuqw6j
Yz0MesIOnJo5p2wAVPV4G3WfS4F+fBDiI45fizpo/+Fp+du78ts7+OOuDGkelX3BO5gjIJumO96Q
Or2T4AXNginhv39eUzf+76vte3xsnkvXt03zT4ZfGeQO9uEKMbde7VzpnkWZfg6YyVaT3hvs+fM9
ZbU+i1+7NqDpGGmE23rD1amtA8phIsf16ezxd6ZsgjLCs2NBhR8Hf1c1+q3CFeen/SXUO0Rh3bVM
dqNTfhmZ4PyYjFqD6kuDcHDOdn5R3lW04SGEI67n31G/3wmqsZSTzKHcl5P1PE3BmrySed14d2Ex
nxEzWsRr8ktOS9aYBfZqriVVbCxVA87/AJ2eGlBjP1yhnx57U6wjIzpkBgCQiAMZd7S4d6M4X2s2
EaZyeh+a8ZFC5pqKwCkox+NSayl0sZ7T4pGqP3m5ESls5CdgrovInJAhsnT0DMl8ayX13uZH2iXv
mauf6bZAwfF3sY2drwIpCPnkM3eyz9JMPtXzZPo8wgZMvlVckJHafPfUVKyuDMV9lGQmGPYBz/Zo
ftdQpeAujT5FFO9N171vYHDQxByuxigOw9i/ZG23dZxmU3M9l8mjFeM5qvFcaDUdCCza76heb3bN
BTKZ8QafpJ1hmq5G7HGzCcPV+HAexBK6nauuR8uOMYBgu9Zv16VBtziHnbIqOTrgPjnRpr8ulz9w
kk9CEVCtay+4CbiSZf5Z52S819Fn64b3poXewp5yxBmRfg766ruPicAe+ajawNSDcunWx/0l8ZEU
UUtxvOEWDawTJn3L1mderPyTjIwH4ipo2ti8k8Cbn0aEay6LsO/1V5+tMCrPc5T2/H2ffMOntEHG
LarwHcsvyqwANnz8Q/bj2YaSr16imIcr5B8etBhnJq8XT/IbaZvkUGbv1qyfHXWlVAFirMTFTfUb
gARKO9pnqsR6Sf7ekzSxssablBOIPY5HZUhREGYnzIVr4mFu1Nmry9BpSbXtnlTuBh1BPFgTyG0E
owHOpPIOSWZJhRS8ksjkBgXxbeYdrYsIb0gVA0KUCRFcRCezOj6IsP9JFRG1lsXNqoU/7WV6KX/m
xtZ4dGgJK8PYiXF1t7x7N+XzjUZ/VetuIklHid9NmpsAat4HUqQIE7rzWyw0o0F6pm1yCIv0m3qU
B7U4WzpKtQ6s+Rzkh8Tg3oCt8/Y2jQB8OzerJtKoofN0TJPp1QClcGfj2Vt1GbADXBRqDyNodsBb
C5SrAfVnaCUPy+MonfCTYDEO5rieVpi73ywzfHLbwsTzw0svU4kXZ5+DGG9+xlgpcaUSk9IMN0sB
wAyNuVgGEqHiPO3CkmgR4Ufv+My5oynHSWA6HPOfm5k94TJt9Wqpj3CADiOPEHmWaLkyPB3tdDPU
jVqXof49IE8vdp/0eaTX5XbXdZdGny5ZCQgfmPoIm9u6VYpQNn3XJH2DuP3mxKd+Ygwg/1oZYfru
IUJd4ZGjH8mSRdooQmOPWtUgNWu//IIPTEgODDK3v1EhA5Ck8bZGwVu3LF7K4FVwKWabWrMujSch
ReO4mdq7al6V7gxs0LZ3cz2edWJk4DoF93rHtfFnrdsP+sHx++1YuyaG2XjcQfVwVhqemZ1Tj/ee
05X0YM0bQcKMLlFW/EOE3LaIQx0cROuxjgDfGJQKqtYg9KjF6kre3ya4XzropJDhWPQ8vOYYOkt7
AFMCIFqPhpNlyaPbMosS+cEyWdKuJ3023glde2FsxXuQ17tJQ5Fvto0y9lMRiWhkEZX1HPWgcLWx
8rdZlbyOoTKPFNip6GXktDT1bUIdmIeTayWG6bYU+ZYHctm8UCn5VMuBnmefTigOms6lYYprW3xY
U6v/kIH+nETFuteNJ2gE56lDAEP+yCYQXrv+dYum9ktHatsISWl5+DuKphvvZHUaeVUKIlckxbth
EAtiZPg7mimF/k02rsNjHY19Seew+9lRWEbFLJ4lqaLHIUBR4VvFjtw12IEoR3EZBmS9hfWr7Lgi
YYMFSOZ3ra+5m1oaH4IwuU0wEwhu+Gm7aVpT0pOW5kYfeOatUNtLQXz00tt3TA1EDgGdcTUT3zAK
jAxWeHIHho+jMQ7toN30IQW5LsFlUpWVqsofktkgp0VvJpgVHqW5wj/GBcUUurCkD7rRmoFMAqko
74uKiF6vZ9vuTT+l117MjnmLrpRP/fyn0HPiHSQXiU7YqsrQDnXeWO0shxfrmcxlgiTWi/utQy/0
170rM8ZQP7efhX0DQfAwjjwubV670HbM9zSiuQhGWSPKUG4oe2Y4Orntrmu88xcvpt3Ee2gytPVD
lBpqT2Sb43c/cTgk+YmPyxipU2q16yqbaT2RdQv2mfMFekNKo61G+i572QAz8Lr7Oer5uB7g+BZ8
qMQur0UrbsXIECD79pkA5ydwdCjFxWWGQbB2GoZoOFhvbtGSiqamIKcjdS4hZi1CANi5+AFZ2wAv
3UbX+wlLVVtbnv7qDi7KjCLBgzBXaHRjny7ywHfcFbJpscUji2WnBRWYg2YL+yxEehoOu7brIJWZ
4AHD4qUV+NXcAIe4SHCC2KyLm3kS5WEO7xoXOo3mszHoGMv0QUcHVAo6uOLZbGnBUArmQpXNvTl7
36d8eAKBPnwktHijlBCncBLfwm2nu7um1VDJogTre7yLHL4V7Dx+8xo6NVTwhjsNxF0aZ8HeKpOz
Kfu9DKr4PpQjjScBMKgFHkP+IUJTEjS/x/4kWWqSdE+aih4bNx8xr4DHtjbH7DVmKd3o8Q4Ztzxi
XmYR1GlmyVniUJtjLNgFnIoc0JGsNX2DHm/aTOa0LVNxrCM4AQ2wiEHoKxdAHmdym8d+KKA0dyQ0
NwgxQ2iHtPDucHUxZTrmozPWxcYoSZ0TKMkczYOgC46fsJ5tBMB7G0/ezUCtc0RQvpFpO6/DvHvU
jZ5fBhiYm014tpEOS7uTMNqQ/Yp2osjrY/BEW/wDacoFfQTkdbPdxVbs78eK0q0PmJRc8auf8RTl
N2/AF12pLUM9sqKmekNIYYB3PyrFlnou7Tu2eY77vR1ZPnTYhtRklWSxfKgt4y5w7WKN77ikL7HR
PfZb/Wi/2ZqGMjNkJtdCmLBJyMEEWwZDXzD+J98+9HmKqKmM9i6krbWPqJCYRQekVcoS0JtY4ofY
K9aJy3M5bR0fLdlMrtPeBQS1wnW6QY6kY1gFJDAIJ4fkrjuHaKxxGU/yLjKaE3igjhVpxFREpxpj
xEM64O10SryVBYl58Oxc0kgnh31s/7WJGWkYdklk7ulGWF62KTAq7X0Tyq+HOdB1F1Is+nE9pZ2N
fdcP63g/dEiUNYKua1YYsBDBtBEVAdgQ1Skcs/ODsPLRN6QM48BjglCvLtoWe4SMt46IPq3aPTEG
s/2y0iE85pCJuq0VDb3BMbSPMwIs2O3VgenM3wdFcTUliso5j06xF1qAyKxNxKqwhwGyoYEa3fsC
dFQQgqgn02Lqm49MkqYJLSnaoA75Vmatv7WyNwnWDw9lv0sNwoFli+rYhiblteLFQ+e64/QmdhiZ
7hFAvtIzB5yU93QJY5zCbkDMucneYO68gzeGbBALtulGBzXA4CGg7M3m3YA+g4H+7HB8WHm+cYMC
HKw8hPeos/urE1vM31X2rhbMX9UlLMNKtqWKygm9cnoUBNXr+Isc8zSVZsgWmvuUujMIo1k7l1Ce
yCxjnyVURjHdD32gM5zEkb9ftq1ppML38DYZzZeshf8ecJpJ+rbaAb97HFE/rnUX5LAx8k5B5a/R
3KXs8dbLNZkt76UsykfmpC/oyS7LVrdNOGZ6JrrXJk5upsfmLQ3bK7lopfmznfjctS4B4RO3lLyX
gXkriKawTSAuAgPfPtaJAou1rw5zB5NggIA7LLaz5RzUf77Jh0ah/jnXODn6KCm2YRY8kEfv0Svh
R9VA1zeX3c5ka1cXbDRy4D2GyneDEefVCru8RagIci9GYWCPMHvsjn+f3QWRrkwbSFHRdTNwUThr
hqQpw21M1GGrU7UW9Pmsc6q/Q2b2a9AkH3Op35wE1VFope8AB1pkl2DCcs5pmvBhdHDHsFECU+dE
sjcLLm6ZPbr9eJld5zn3xAXJzGdlIwRLaPYTXloGaog5881hnUYSRSIxQnkc/vLZUceQYUxfKr3A
PCDxhRleM28wkpytvrjTXDsHHeKN2yAuvtIKc0zOly6NiDTgrMfMG3ocTVFDsd1TSfa/tlRt8eTi
16wIRFLyrAlVRbD2ZxZUdSzFQPjNbA+ajQaU7OdfT2jY0Tqr/flMvtLGqwIiEXLutXrbnSdwKyNS
64EXKJHiwbR0Ot1WuREexxeBvX5l0pmNM/+QVqzURt7jGfMx7EbGIbSGqzXAGq/ZHHeoIdXOngPa
Lo/jT833x23S9ddUsu8BB38K8/JelPTnnaY/z6Z5W+5BF+cBxsn5EHXqPah5tSjV2UKdj7HEf7GB
b3UwQ0BnYlPylF7TtUj/W07JVjYfRle76A5bLaFTrJ4Zh0aP+ml5E6YSy6mjbSHye7WZ4jqxEVeH
VRIgz53z6iZ+vSIA7IQR5U7gml81SrCuFXeuO50zgjhNyhCo808aTvB1imaWWJn4U9U/nLD/GMpX
mwxDNAH0lnlGsNs++pT0LFMcys77VvX0+ypjvDMw5QA+iN8tdUQnajvVgy9L+W1584Zacyqb5xUD
3buesEgZsfnZCjRPS8stzanz+t2RyrM675arueGBT2NxCXLqPcZ49nLjCYeIoAQz3lsJKyYuG63P
N1z5VzVhdEX1lunrVGe2cUcD1pFV85ByeTTJQcfLmjs2GghcOet1Hjsr+bxUk2XITFc73zRPUDzD
F0Vy8nRW67LZhji4ip91z5hWh3qybsptZ9CtcEv/zrYdVoA2wk8KvIhIki1bDH+LUvzGE8zfCK14
m4d7AyvoMmqJDEPQqmc/qrZ11ssz71nyTIiaGmg7bzwVXfMNng1kMTUYvxRx/6OW/VVNJequRjOp
RKWDOSt6T4zvSYFqvRHpOssKphntYbJM1A8lzouYj61KEH3D6AnH8eq4L2kXfZcGUFyqKrUwQ1b1
I8J9SHDqmvTB0ziPb+pjCk3VlJkUq1ZcHI9ipqtx71XhskP6XbJrZSF5NRkdUlCoGGwbdlLOyrX0
BqwWWUXQoiMMAtiSmjHfpNZ8Eht/JfloNw+oiyOG/8hGfQWo6jjKUsP1nX4mBnLsGjRFolP06ou3
SSTIoyHGgPthfgujz8mmqiEG3nXUaEdaPXuDTaKrHu3lS1yr4hScK8xFUo+blT5FB5GJy4hrgLoI
DSYaFlsxYFIU2UTLmzpX9JI5U0WguQe3eeDBC2MO4K2fN+uKBxwLQmkia1c7ga4zDHZm1NlTqh55
BoNOVTxo376TAEsGrbnrqZ0IKIlLUc4c832jiX3cUJwbl/IZcBgfo0LkBfcD4q2pYVb3uTiJycfk
I4718EHxcCtr+H0d0vbOYOOHzeyt7Y37ZTxAgOEW1pzsAb5tiVDeiFz8wLfNWQjoCgeadheOm9Dx
vuDYOwA25hFfhl/jviiX+2Y5agcxuW9WdjKoMfYlZzaMJ9kaC3ygjves970MP5HLONgcZ7AxHIvA
gR1JBbtmw7ifKtMi8kTtDxD0ryOS1ZcdNWjW63LSClWpLENbNxWw8/COK7EzY4mGyy8BXa6x6saK
neDcLblNSaSqMCG7t8K3132Fhr6NuCFOxiMpZxC6TLp+HkEGjqsDx1NAkOBPqAxGxITh3q99FCJy
ip8bIf19chws0Gc4r2Ajc0DWLdDzgt0k8mhtFTTIPvm3JdNrn7y2YQlXtWGKQf3wo6h747KcPQvc
R3HiRRvQ/FwbN3+tW8grycAqFXTaOmsJB6Xhii42Z8dwCS37At7kc6nSaBofus7ijazAXgvdw68J
nM6JWNoKSpPLYsdWMd1KyWPrcDT2HRM5RML2dHJ/uJHSEqqSXB7gs44S76eH5GVT5xorZWStl0p2
VVGNri2uXepnlJ3YI68K/7FMcnenppJJnXsrnx5SZBRf7FF8dqNNAREIQUkVIbaiz6R6zCeWkGSm
ojSXb83cPlRoNtYByj04Fg4TKsubFYLO4pB3Xs7MhcVTvaxtsH+Z+lzxUzbQJlSxelalKdNhYBZW
6rJjfKDKsKJZjQIL33sd+vjS2JCYTsKa1eXvdY+8btpFGgbYZSw3mskZtZoflt3c8kHZek2biugf
Dqk4D0CS++qmWy3/qK0hUzDjp9CQV1h2H6RKePtM3huT/jVw2G5DGqSomn1zY1T3VmQpEojxqyYg
bHbXgzyWRYjhnad+TK8yxbqkEQcJibHYNwUkgoC9SuXGl9l/IoKJEFRg5GcLtjsrr1mcuvuGtZSp
tDYP+OdPCR/tZKMG9lDaBPX0I7DcL5pdVDuO53sn7Jjc/KlbSz9/q2R7CqucEAI+FuqeyUEtlRdI
VOT3KtPELnIeSIc9anr1dUZat55czrpB29w1dlgdwSFohKfCKHKm7DyYsXk/6n33POn5a64IPWgf
D3CeMUj4pE2P18qPUPBQvlvHulahFceB2JVafUPZNY/OiZBp/BmzJe8MK0swVNjnnNpDN5rdTu/l
BXbAsNKyvtqlZu/tROdZ2yrsnLWUxJdkBtuGpBsfmtjS78yigNwQzTvdozNXBUF/IHTope4sccwB
MiAGLjgegUsECB94r46d7pwccWVTad/a0lc10jA5zJXnbys9/ZKj/NoPHWnVRjCYe7zuj6g90Wl6
jn4VqLF3QITaU96IFvQGX5zZkccEJVtojhiX1JfA4Ev3FZuQceJZIBRg+eKUsJaSie2/Dir8FBaW
u+un6imTmTgtXxSy6OQwcoYwLI9NWPHPZ8VDpjgwU69tU5JXEeEP1A8i6sV4qhgwcBmpEDLbYZAx
N6LUm12TZd8bXTNPXa5/LSoaCvCOjW2unEqYGvPT8iVOg69+Pflb05LOafSi378sP0NB5G0JQPyI
8fdOGcGiXE371OaDfVq+++N/EYha+9CpT3Epi7MNFGUr/IpKqsr6/PcXzA1wXPwq2fYyoISDark5
JuShl0G1dZClHywtLRn9csDJ4TILWPFdGlrPgIO83eCTsWiNI46P+G7hiyxfOoU2qhs1rij4b//9
B0nAC2UpFQ0Dh/1p+UK53/z1XZemFp4g9SdE4lCg0E0sG5C/Hn1076wC+rVJDf1ayiTcpWDdNlEg
jlFRuHepGb9aApO13bY1B8c4P2iZHp64S9eyJdN81KtnXdR3/PF4EQZOYyvNkqOfoV/2MCuthac0
qUVtPTkG8SpxBAtGJBEuUL8oNq3hNDubHQGTzuQjDuy8lgdK/S+Fdvk48BrL/42I2bdU+AEv+Ioe
1fF2wmGqrrOVV9fJtl1K49Qplp+5HMNaMhYebaBDqV4+zfJCUWzakcf11dbL7CGGRFesBNiDCGMp
UsXUZiGC49J0Glb75Vt8/j+MMTS3wgX7DTPJOi3f9eou/PYzXaBdDu03b4BznyoN42C6XzXdbXeI
YuXZLtzwnDur0Y/HEyLo8bR8N/bRM4WzmdxrVnC30UFCiuwzodG+TWkbnpYfLV90RRdavqtqlKFu
VmVbJr3saNJnMKlJnpzoG2/wKe15ys2yBd+e2ZfpyYfVQreJL940fWc5QojozsHzZO5xCTw7Gv7n
upwOnm1tTTWAXTU628nX9x3mJZmDJsxbTFNaQQbu2N85E6Co3AwVb8HRty1mv65OzwiWUebWfr2O
mWo2kVT703qLTSo81WqINxgcKd39D3dnslw5ci7pV2m7e8iAwBCAWXcvzjxynpIbGMnMxAwEAjOe
vj9Qda+kkkza94bGSmYlyXOAQIT/7p8rktmJaeGYu6d+szv1mYfLvFhWm3xZaKqw2idZF+xpFkqt
NUDveEP5s7cyOVPu81HcxOQaGCWKQ9julKQgAbbymb8LJMXrg1W2/FOe6bq7tPBvu7SNzxkAfLjJ
Y4UKbhCn8sqvuuZ7T3tnQT/1ju5O1fLDRCJjj/H9KY1VlKH6ERmKyod/EibOwodyTt+ffX8IHf3H
fyauErsi8HlydsdJqmmfl3V/+iZ2TrBD/vrZ95+50fMQhfMR9RjLdjgij8cJjM1GJRXWep/6AsN1
qK5o3unuOruJ5BENPACz9FsODoWmdk0vvZ4OcESeRUbiGU9+PE3mNuNiRngYokuY+CdBfGXttaG6
qMBFpPMi3I/WV5mnGCmV+Rn6Dil9UoQmwIbxPajVy+y2r1TGhMRT7MPAvpSTr0hP0+JJxXX/DGeW
+VyCNZXOkFuzRMNoDAPdw3k3BaUHfd/8BHp+bUlY7/NIqO1vmzhhYrncs4PvHuNJeFtLYiOzso3v
SbWpFuhgIJu31C0+G8//5GCycq2lZqaLPsc6/JgcDcK7eSgjnOXV7DIPGXeRER+XX8AUw559mb+Y
pWN7P2fs9dKJzW3n47/GefEEW3aDyLJWfbRLWJA1gLqYNOrasuVNHrPaae89ye0feuYf0XP8m/jB
0nOfrBNSQxvLLV4jFVXMNPwnEUSftmw/7aW9o76nr2Fc5RE7ONfl+D0X+o2ypstsn+ZaMIwTzHsh
SO3cueQwO7XiUlTJG6vQNTNjfQTEs4JDpPai6+5ErQoABN1EeRl8GG04W7sPMdRSwXSaK5ooDYDi
+n4s3WHLblZfZg8FnFHU71QQiv5WecAHbMrKPC+/RrwcBPL0qZd0bWNIZEedf8/ryDmKdVoRe9D3
1tJsITk+fSt6aRD9XqSg8ftAZaKw+EW5bgWoij4r1qk7vGhwH9j+yZFgtzDbkAMktUocdITBJMBJ
awQSqe+yetjaXvaRBOajzWYR7ZAzs1+QqIU/4vfoAu63hISVoEMWypP8Q+BeX9ExEJz+vd/GWSxm
f1/J5AcmpwJsTXQyCdty/uQvauY5ckjV5we7cg/lxFlFWWa8tWZN4IItnCo+2emFHGOgDxdwTr/l
roCBWiegbcSpu23YdSNQJMBKlpPB90sZITM62Njt4RgJjrNseRZZuLkZU48pMxHVVRdy3lYujpHp
N2RJ5lUpe0JTHpKKfo0BtadKPeAVlLL64mN008UEvkgH9LCxXLPlT+HhGhcPG8u/f1GsP1cefr8o
eEgt6biL//HPvjwCh5OPJHLQhfXSYScin4vuxI+UjP7VkrQoHKhy24wjkZh//73Fv/jelAQJvqmF
ASr4c6lY4/RugdSfQx9m4l2EKEZ8Iyt+cZEZaBy7qcT04OEWmUbrxZfiGAwDCL3kN2PRhzCIoOs6
5op9BCPl9qpzINsOks+//ym9fzKFBaZlSjfA6h7YNkPDf7SllXqE1edlXDaLhT9uOSD6TTOsWIY5
TE6LvEaCZq28Dt95gK8Ky1g9ZL8XM0dCaGZVlExHutzfVZyI8Rp82MtZjghksJVV+ZHq4iNHKuSa
2DmCTRkO8feqSdjc3n1bECNzObcvcmBbOzf1WzpJgLoRh8JvnwbHhN8Mgr2NzOOV6DnIiyxX+5QH
bjSP52z5Kak/ITlB6zzP4hyMtnMYJoIJhds/TEX8KymH2x+Blz8sBzZ0ng9PDw80HhDcGV/FIjIm
Xn2kkmgxeVQzo0dtT4/5GB/+/Wtt2f9kjuXFdi1hu5QfmTA+lzfj7zyAakwqg6hCdki8DJal6Wzx
qHL6XfwmelnJaFRl0rgUNc54ILISjEmae+JmyR6D/6l4HKAoA3BiZ5yr5ly2yXBoemOfL0/uibgS
1Ya5LE4xmAoE7/7BCRkAK6sCmAAivDfn38UMaN/FlbLz6gnW9/KexCgWNiDmIv6IYItTJIteDe3q
YxkolgkiWTqw9mvOKCYelRVlMjeTQBC1U3GgKggGVwFtArnN4xG6Tdu7IWYwBUQlWRVV/iZnTsTM
tD8KoTAKwT9UEyuPDuV73kp2hcvX45wP3/PWzviVp5DA0BwMgovbtGy/yD0scn1RCHYKlAIOyT42
y49OIDcWNsXsccvIi8BbSeEr+U9SRyE167uhNJ/Z6KFXofg4SHOZ0BcDkQsPA7+1G7QP31q7Mqob
R2bHWBm/KsHlAxqMzvnQ/WH1bPegqjEYyThgmfjKGnLMmnEvbYTD3igEybOURknGJWRTU3rOP4Sd
TqcB2xTcAvfF5YtMCE5RNXw6AyASr9xRvHm1FfyTxSTgJYwadOAdbG28RwX3+fKj1seoin8Zw/jQ
ZVV/O8FyWllEKSAdjRRfuZg1agi/Q6tPedU8/4fL9V88UWg59iw6ajyXEsc/lfwBtw1Tx2iyg738
ysvTQC7AWyw4P432XAIN8uIYdYnh8yokt7dB1UDTWZx0f+1RbPP/4N/9Z8c3IVkeEi73kUCR/HPv
YDt5g6cSKznkbvRD0dPJ9vm4SN85hFRDT8dwcZxVQ/+yWK8KP/8IzfrV9t3/8Nr8i8XdDvBbCyIS
DpbIP9/JXQIPziur5NDGcKvHjruqW5lpQyZH4WfGKf6lOar1s/vlaeYvEZbzZtE36POwedomZD/n
clOE/pPZJU8keKctSli4Bk3+H5y4wT/Z5APHZM3BIR9Ylu382YfLBtthDD7EhzFLYSMxRcdZsTF7
+GXwSZZhNsf6GRbz1sV6cgYIGItwOEnT0VvB/4hAfZkyMsiQLoot/gm5FosalRBxJDdEIi6eAPg2
GPOqLniBJIHhwRzIn/EKGSvVB81xyMbnYkqrjTnjihWFjpA4nE1guMELhUMJ2XOhH40s19tvTTwC
hsleYz4I4GYofcG2HxDW8lcS6tkhr8tuq7ok3nFbQGJNo2dvwWEXwQ0ksvka9LRQTcwtDHvYRI6C
Kq65bexalWthWTTHB8arVg05Uey7XMHm25Rj1jXsw6I5fltFQUqv/cB4ihngmjwjYhHfQWQDmlaW
j/RBsmraxbQpbOMYmO5d2UW/XQoa9p59ANyqDxVIytVUjemu9r4xEfWlDpR6+MbcexmrVTG1I/iA
5Fc7JNVfdx//vyaauJeX/dH/ePn/KdH0+qtp/9dLAmynTFg0fvFga6fjz//zX3/8n38kmqT8ixSu
bbHv8/9IIP13pMkXf/Fcm72YQ4GJ4C/w8P3vSJP5F1IxbIMIkng2JzKc8X9Emmz5F5qlPZNEEI9j
QbD4v/7v//6H6tvmT//99+EYwRnuz9t0ogeW77isGZazhEX+cQsQTc6QE1qOj4Phpjt0zl/4MJq1
GJJbqn71ebA53uaqosqhowat84vjZFyywWJotJtoMjkOHSe3krZAWp15SGUgxpwCUvQQ7ZQnP5I0
vO0WVnHl4ZJsomgJ2qtwn6ccGDmUXxPvzMOXdkvzJOyJ3GMUcDwHKLalR/l1+PAcV23nrpabbj74
nRo2MuIsay4COiHmnelxM7bUu1NzoX2Io45jFJt+QmMR5fAhIwwJjj/sUq+MyCOOZ3yC82WYJ2BQ
WUAbVH1boFAgGtbr3PKpjwLEmwvrGMRNvC9DkrmVVW+ctOcULR67mMytnXX9znT6a27a893oVURL
qWqi9IvgbNOmmuFbBjSkxeU52sgzrhUXe8fn8FJFMDZzxBZ0/fEx64DXumBpe3i+E4Uja9F96AkE
jcMFd5sGJrFpISOQF1DQwMZ6k7pq+vmom5AwJGpGFBZoLEItbb2J6rrnfUp2A+X2EBEUCGUFbXGe
xie79x8KBoVNBfV0dNtiI9zmuph1rUOhwEK1/XCBvPpkCQsBqXnx4uHeRQboB48lg8IYTdIaz12V
vM70JuB429amcR5UcOtBfcKL88xe7MPhwNWrCYqCTdAym/TGaP3j8lUb3MnCvAa70LwPtNOu6TqM
1i2zkJVpOTcthTHwolqSADmGDAyTqFoQlA1sDVnrnYBz5yv4IexaXFBWFG6K3nxLqobD/wTFVeCw
3CGmkc1l4pcIIyRPjT85yBxrn/YzBBYswZvQAmSWOs2OQDbjqUb0W+pAGYUg3a+J1rvnLsnrN1p9
dVvS4SE1F1yEud03242y5oEa8gKHOpPovCD04Y9ftAM+maJQOwtRazNE2VVoEEahaT8o6gSy0L0X
eXBL8V/EoPbdicjhayt9q1WsaRaBeJhw8DMozoGPKFcuh0Ey07rZGg2RCo0pYDSymIQuePycp8yA
EpKZAj9TWZ+aHqu0M6Dd0WKBl8+jtgiS6r6Lwi2FNK+MgItjFFbptovx6buS22yk8c1A7lE6vITa
uO+FW29krW8Bt15DuGgWzGggS7a7IiC7zQvpb60kfswax1yDu1gectaqVvKGipL6KiHl9m0Lqe4J
M9JDoh/8Qhj7yikxwKn5Z9oCOS0rigIw6IThRALG5F6kGHXf5ToHQ6o6IlYMjiv4vG+DexfmXnsI
Rizf/dzY2zaUB7j+3DZvafpQu+zwukFtekkFgm25N1KDako4MOjptbTGX5PRy33cuze1Nx47S4ud
BOJVuczp5gwfLpLqHZwQ5kIV7ZQ9jqsV6TQcoB3hx6CGBRPda+o+AjO8pxcrFM281eDguPBuQGy4
LAAeUR0lSKw4dHewr2JsXdkFhQAcTOPEPJjNRzDNQOiaD07zxUaaCzfe/AAKyRsUIVlbTANk2O1l
z3FRp010MHwe8m5EGbUw4TUXjrPP9Xys2b5d8HBPDILDh7EOwucYMHudPxZxXW3bpPyY6PHYVNS7
0nmPDqLZpivwRFYw2Le070KLsyUFdGF/GuPhRQY2RzLnJcRvvfJwufcDBJIs9u97ewTf0NOd08+c
vAP6XoKogiIfx+52UO2F5udfXvo7MbyXfCb6X0wBhfCZ+DV0JSdF/AeTtxDmXfNJFkWzHZqvCCve
je1WGT17oLF6qpUw4ljwWz5pTUT8mRhSBzYLFhR9ewmT+IqViY7F/Vj1EYf5hQK8t1C8r60x4chJ
FO+uTop96C6OR8382wiAK9TmJZOMkDP7PIIhOMfQG3TsPBfKTPExq3rTpGDp8uQUUqbnV7nY2kar
TpFl4B+yyK3jAjRpZbzWRfRMwolAwi3BI8ytiv6AtIw2PU/JUIfivggw7Tiq5C4owPMzWkK13Lou
dDQjgP0NETiCR8prMypgyoW58iwaLKbyUed6WucYhFFOg3eP8fah+B3k7VsKD38taWZtJjUercM4
h8h22XSbmzdO7nmscCwvreo2sSM4Trc2XD4TF44Z6b0NmGodBnVMAD861+Dz7iBublPUuUuevPAs
qEFJmNleGpF108f2sdc81gaQonbW+HcVDZQFJQyeI8s3+gnjsxcbeDBlcuxakFMUuVWXxFPX5lDa
nnHroCamsdffSM6NRoVt2jGDx6Qx7FPVG9md0Zl8yIfiaKTQRVQDn1xurRa/uawZlQZPgNEQ27LX
uCqx6/rDa2BxWVpjvRtwbh0rWY/r2rP3BSXNm8EOjjVmaTAAR9ZVGjeN5pTMNSTDuL/P/LPC327X
Ut8Ew4TZh6w0Mi1/T88BPtXgfraN6T4kZ3kC0f2zm0K4QRRk7LjV3hUCTAc9irEo139Q9yDiuTDZ
cwyHJBSYdyf7FMPFqwBBcv3eUv4NUAHrdAeFfFMNIH4c9atynW5Xj9Wvups8WJ34HZbwnWbUscMi
Ye2qwT812bRU+8U/itFmlOxnu95xHiI2IMnCt4E9TN0nqMOgq/y1WZjHkDBMo4kK2jyOGOdMmx6f
CQ+F/ir7t0Qs3Cx4MwWsea+IDi6OpltTM1tNRPReAx/ZJaRxDwy/FyU/fu7REHDbincq7EHYBTzg
03UQNOOrR1fkVtTFk5XJVxfBn3947THQNcODrax4W5NZOlBZ0+3miDe0sqx+N2K5M2aA6mb0VWHT
2MOH3KMIn716aLiBeMVMJqArWwTPfdltZOJ7F+E5YhdEA32S1JesIlfgSWLf5Xn5B7XLRChwRsg6
6pCHK8p1DcxkU/uSd/1MRCcGjktWRy5m+ihoITvhcppl/1wHdrSaU1Yu8FnZtUoZv0o5q2s1QmNh
MCrUpxnW9o2NO5loersZkzE9zVPLPD++TyyF51+5H99NZ5ae7xMsBomLu3aO3iYVsCLW7542nig0
cbBihCBUIk6sDJSaA50k18bJQJ7mQB4TFyOXnbr3oW/9xmMWIaD0SOCzf9Rsn9Z6kOlRUU2Y+8xG
qvA1Wy5ULdKd5H0+slvJLz5tMW7JWkeZDQbOpoa5gTl860c08SRZP+3qaeT6gkcaUic8y880UySw
BgRJZkZ5Jj4NA6xTT+/Y2hDmZxOJd9IR3rExklvcQskZ1q9DCyySp3FLOA//0jAvrOzyIazrWyZC
jGC69CGdb+oqvsfKU4D9QMWKc0dh1YEehqCP5lIVT5JG1Kpx7qeSDltCWmu8sDbgHObbUOxuWvY+
MmaLHvg8xwbI3q5YFvfUqffzcmroHlxzoBit0vfSdi+MLa5hNjsLHKw74CTh8RICF0IBAqbvzjYi
eW+gXCocyM2sfxRO/cqWl71d03drPMk076jmrkO0XA1E6PDHx0fl2PVT1rb+quzT7mrlPfNG2/C5
u3m98eGvFP9PFIy01/Td8yhBqPAL4ar2x3A3U9917o10KbrFszTa0bGdx2ETpqI75cZv1piUPXlX
vLv9UdbWiTbmF41pwkglm1RH3PQRNQYOv/OKjmCxsoCDTj1IvBGWLybXxfDJuiqtgL2ZMfu7ZuLU
3hoS7kpItwT7pPq9VtTalbbqDkvRKyHkKN5CQ8d3Fg4vTiL3syyvkyTRXeGmeMOi8NX77EbTDF9L
3P/q7MbGve1Fm7pw70wOGxcXvp0GUkMizMfe71lHrN93JtdfFTrN0RuSz8buz6bPNZpxA2zwQH7G
+QV7Dt/KqCB9D/Xr5E6/RJ09MN1EgzKwS2C7uTRXx3D3EAuvpeXwMzWNs8HyzciKtJk0Y4hj4J/Z
ibwXDaWK3sRz706nCZYA9cEp6t7rSfAaemcaJYWIyK15/U56p91H1FMh3gYPRR/t3dABkgqB3qTS
Zo7yfj0/YOh/cMfow/ehyQV6q13oPoLaZh1R/tYdA22tXYf4DMcb6QxXpHxYz1a3CXp6TXL/RJXg
MQGkiNLv7V0n3lBEcPDC+DOwnsd5BhlJpzAkLoV2ZXnBswMqddVsgxEA9xR8sfv8IXvWECc014b6
ISzas7ONZtyd8mgBOszZoLybW5Y/Gd7NkTiXsXpJ6CBR2NFmv7lzggjoWS4fXKh3OTALjkpliqEu
wwOJYAacqIn60/JPpXlxr+BX9p59smhDRM1jkiaM8RYHKG0a+i6dxRv41AMzhrXb0wcVskIb4TZ3
q7NZRjfgvGCAjwLjUkGHWswExvfqHV6Me5rlX2wgBblDFijK3E8oPmFVXWfDZyhUZ0+BY19TpW8n
adwJKswa70enqi1mG5Jd4Vo2xkZpQD14/i5vOinTnWWbT3FpHrqUVdk6hhWy9Zw6t6N23utKPZF6
Im8V3nQErgFf+kuH85i9Iw2z36vdz64ILux/SZDFIzq0032NNXXwbHGwLzAyyDGVjjwK2AgwMa6X
gEda3kjRbYsm/qLy/j4Hgm+FKcc+Ie9c39vYqn9KEpCSBaLB8taUlCS5DCoALwUxh3eCxNALH9Mq
IhjBqEeOMoAHO6yVUVAPLk4tfa2xrbB0iVcC5gMz3/B14Im0vObG4D/pytkHUfwUqms/qA9JcV0p
JlKGHjB/Vy5JpLtODC9Rr9aq6bdBmNItRDm74z6zrXhBvcjZRnF6NuLwLvP6XQRMa+X0jvv4QIpR
nxmAdduRYNeqK7I72NzJkUTAsUJxuYK2N4GhNnuzmptjCzGqh9rWD+Dw7Qo+s8/blJveMcLTkXoN
gy2HIgjbJ/7Wllg17PaaRObt2KEA8OACvqqKqzcYj0lFd1qc6IMROndl22jiQFz45IHGbTaF5zIa
L3MmWXcDmrWr+lfl8QOEQNds7qF5lPltU8vXgNoA+AzImx5ONLDspDbToMP6MN/kNG1lRngQneL4
asY4L4P7BL00zCsEXsu/2BFjfRDvqEw2dTlpt8MV7gM6ZVuQxoLDfHxl7/gpe/vTGI6NZhuXDjwt
vBZoF1fPzTTZHcUw5EvHnBZYVX2qpPePhQMME4FvIGwx7OKguVNRjYPeqF49j3oeeMjYcqkVNobp
yUxAwoXkAUIwm/QoPMHjA7xQ3/V2ihnHlHvaRp+83rjt7OFFNEgwVYNaZSqspYm4JWrPc7Ga362s
xrlqx86u9Sfutu7AdbkTRIDWqqAUjgjgNWEIf5NEFiVSIt75Kt7qOYlPKNe7PszUmu4a5CauO9eC
nB8r8W5XEMEa9eX0yPu0PhGGyt2jbcptStJkXWUVySJ8z0MLiwwnWiCqG7LN7VOZZMcwSLcxpIVz
juK5cc2YqefexDq3SpZ5J4YtjD5ZxHxenUsrJBYYgR3LreFnsQwjcslcLp71oVEsG7C4/G2RDRd7
6K3tKMVZuBw5qpEAM23zQRGuAUK/W3D8Vi0bm4ES5cExpqNrqWoNa+A8xQhsbRe+RQ4jLw2ubcjM
HWBtEn0kCA/WgmpiPsN5FHEymSvFiQKLPjdoJyEQK7d/w+/LeWF4zHPovpHW3SqpUlZx7G58R2mf
Az17O6GM+y4XOOcyTM+x4OBXuHI/2sj/QoSc7mb3wDNVrnKfIDOmHE4JbM5glNNbJNv8mLnuYRq9
k47xytaF3DqAFNFRkDcKa+ofxu5nBWlxMzQVbsV2QK2yr3XnAAyKTBhp4MMr0bEvKMZLqxAqGbje
DKm+k2O1t5BiV8MIK602yNzVXzSIQN7x0p/z6EloR3CT2Yl+0WHzqwCEvETljVXnS6iLynzUQXPA
TttsaIW6a03YDolxE/o9V3UgsTkTblWcctgLjt3a8k0Pa0l6p3LnK2mCdEMLwiWpoutshTvGmcst
alNDLWl/rBQhCXKax1I8hTNhNJhHdFM0QDpyGguQL8n23eeV/dQZFeLAZLyXhrA3hTRPbS+ZTdUk
syPTuIZMd0ODuaXpERRP2LeZdrZ3C6ar1HmG7QvAfPTYyNuqIC229HuSBLabdVmgjJZ4MrtmGw+a
YaEpnr2ldsejVnaZys97BFUqC4pDKDl3GAl1rhIjwikiO6siCnOxyEPSlWx+MWaQGAChKI51eMlh
x7a6/sI4JCAUQi7lyHQf5Bga5fIhapQ4xWnu7uBU3Nm0DR1o2F0bWcreovIk/WjNH5/pSM/bYaD/
iTCnceJG4UTIWWfjEpo8fX8oYsy8NF54JzExOsLMw1faIJmAM3Krw7UaTl2EI9dGsDqmtqDDsLNu
EGTcXYWn8KRKM94gzQjmu6o6OcsHO4piQg607FHeSbYFq3xAytGHy9CCk3amZNojJ9cnNfeHoSim
vV3S82b3Dh+Wz4aWTY0/HXPFAyz34mNX3RcL8nDbZPocUueJuW/57jHovRNY1A1juCDfoMn76+/v
+/3DfH+GJF7xtvOz/O3P2IVuxlSJQ7MYa/uixsIcgP4c9AxeIUb3QYYWp5Lx7F8/QPOjVj3wXm2r
oG4Qlxi1iVVAy8fyqfQTBvw1QP+Tn4QFtSk8f0rhXurE5AuN4557vIjEMvgFaZysT7HCpmQlnbO2
Sn6N7w8dd812EObH3/5IuP6JXa7a13jlMAT/z99Vk/3H//X9Z1ReWZupZWn/2xeGigGGXbOZI8N7
RAFs9hwlq9PfPgTwDiAxLH+Y0LxS0zK8TgPuAr8JcK6JzoAxbpzKJmoJ0dNr5Bf1o8zD4loRH5t7
MtPjgIBdF+G5kKV59Akk0hgyby2iQUxfC3uj8fbmHcEPWD+VhSe46BqYARxW0sBgcFpkxp4nwX1R
8uAf6Ch4yEN9kyj2SCnP0tUoZsHzdEguMo1mTFuIvB6p3C3Ii1+zMNoDFbpHzgRk9qdkr9tlfIsq
ZYyPIqqxTbC7RYX0VpHjP+F5zjeWgao4JcXzlGJscMgTSS7Kc+rYX4lYeJYuCkQ2pU9L1cfFUBkC
PdWgrNEnaGfLQ4BuO1csFU9hR6l80JzNGRNaNUEdo399/saQjTYts0hDayWj08zEf80yV63nvhPI
MMTgisw8lOaEXzXsf9RGQUdDI7ZYHSsPOtBQ3HNOtNexi3siD0kDDlquWSRt5kHUHXZ8IIO6EtEn
Z9/8Thm04XphjoEpX3elM2x0qX7WorptzJvIEYeaBCCWnz0U43uvcF8yazHfaPtXYXiPmkN1Xqtz
nk/5cenc6A0nJGyWXmnNfs7qYFq57ooE/NFzOlKUCwU+6senZpKnNHvqRYneYg+3Yec8BFodhyC9
MRPSKXX1ghjPeb+EWd+H5fPksOLO1bzuu/6dwt275dsqH7h1WxBy8Aiux0n6E9fBAslUDOKmt7A2
CfaTx8H58ug68tUxmOD0iLIYtN7KjpW1mvXPQdtvLb+hmyKMtPBz7E40P+IJDbsSj7q9VN3i3oos
uXKmhrar9Lp2kBuumefN+2BuP2Qf4aJnc165/JQxyxD7iRayUuRzcnNWhek+qZD9z8ztgW8brLIy
n+t23Pdi5pSYdD+h+LK94pyLAs6zUhzJ1hvnpgUTPIZb1yxa1jP/KICXJEJvWRt5yte04Q1J8Stz
nJyJCcnnciITXml6BDRPS2zBU4gJ0bamJyWCLy9y53Oj0KCsDoIKXOX2lioyTAwD+YOqpbvCiDWK
w97tkOl9gw5CO6Oiqo4T765ExazcuQAj4N6AZIRColvy8DO/Qslkb3npGBTZHzWsFjLm7zdFxSlV
hAwhZOe+GcBVo9Z7tLp0z5TSuQpGcETUiZ8JNO/QQvAN66v2bCAUvB+6SoidxTrAg9yQQPJfKcf8
YK0EOFzZPwjbLTYlfudaLzCD6Suj2QXr1zbCibxvB8wZuJieYE4jIEwwHiz7NioVGaWh1jv0mmyV
pC6xWzRvT1bmKW/Tz6n0mYU094nX/JYZQigw1xXcrR5d0BjWSTCDa2QQYfIubuwxWpWx/U6ohrcn
8GGJB5eZTqGws38ORa+xe6C5VqQMVEs1q8Mny5eSBKxFljU/BVV6le+8eAk3KQQCbsfqRUvrFjjG
QCljP2w1kay8fuGQBXqb2f2ayiCwIoMmX0FhZpNxpATB9cREnbRbhPgbDJKTm22gNtZbO4XNnzQ9
W+eEAN0PswPx4ha0h6QJb4mvz66sXk3DvXGwrGyQEdJ4fm36+iic4RbrPm2aHt9Z+A60gu5oEME4
9F78lMZuvfM9vWxTGd75hrOHHsDe2KhZONNl785pKxD7iRQhA1Asd/4BNfvNiCnFDH0e5udMWheN
+Zq007pZAtpDkG1C5ZNx9T59yeSGy6YEmC6q+V7Vd5Ie6clBBhxDrsXlCxT7Lsjt8G254HVMwDIJ
KI2MjrZjnMYGlDetC/dZhlduSj+aPjoEXrXjR5s3HX6VhRJ1N4UoMWwWBLGv8TmuFKmrzHgosvyi
+k8jwp6OXfk4uya4lJQ0ko4wI1oMD11/azfdesaovhXKz1e1pMPSNg6ZN92gU9170ruz8/a+7IxV
WXqbKrdvv7/vRJHQyswyKlJagN6yeohpvFkJXAnEwCkCM7H4JJ7EGGgKdkTZtOuc/FnGY8DUNaIk
oJx+GQEF0b6gggVNZYV3GFy3qMnUPzSSe6k3JThhXV6DMnzwsNvb06D3hQOZrVQrz3W/cMTfDZRL
N7p+Tut03+j47JYGSdz+lMSsimNwRwUiYj9CUUSIdM0U9qPJJ6Lu8r31/d9+/mlWIS7T0nsq8T40
1CabpbQo6WTqTuyfxRVOhEZhHc3DPOh3ZFwOi37KMbLdlyy0Rll/pFHxgJniVtNLTh36fGh70Fd9
Iecte5BLTNjIDJwn13ReVcVrVvALsLc84mPKAcnI92mxYk8o7worhWIMg1cyZnqWEeztyRB6W8aB
H7DV8Hbn6jntCeEkD6bbfpkRexyRrduh2dP0ceFBu8/b/tbkYWDFjGyc6agqZGJrRpekhblY1xbT
dg1BJJ2YiSma17QJqx9sx9VPku1kOm/1bC7Tq/BcwYICSbXt5JRzSmSWYrprHP8/IB+8NhllsYJ+
C7BGVF6myf3Qlj99HwUpc7o3P6+3Tdt81pPzTvUMfA22BV3yXHv9D9yY5M3L8Z69Rrnj/Ejva52M
EI6yj7i1dwHTCZh9DBpK/QmY7BT6I7wsBvpjZW393MoO/vQYpUZ7n1bmRY0bYdb1mlmffZuHFo7Q
Oik3nNuoOuVWqqg/kryjqiOPVg4ghyoXs3iRqDcE/Q3GpMVB1jKXtLKPtsYREPKgYCxm77y2vpoF
82KHFwY7QRoz4WV+K6IfhLp35lTj1MUr7fg8KbGQnFFe71zDjFcyPqaj8wHMxuGlfvIn6wPRLF9b
Q78Hu4TaXJRfy/0dVhGtWK1HrUihSBJBEBod78kx5bGPIbkkHlO4wZ4urmTS5mvCXZ6QE0tpd4hk
6942XcYBVBhfVc2/4hovJasmxk6ytgX7Flc7r1gDDk7p6S3e5ekYIxl/b/dl+1MsmaM2MkixGNby
aL4t+5CNSs2SScW4lbVfNN/ii/1/3J3ZcqRK1qXfpe8pAwdnuI0gRo0hKaRM3WBSSskMzujA0/eH
6v/bqnq0tr7rMjvHzsk6UkQQ4L5977W+ZVifHR6ZxdDhEpTcPqiqEfKQziKBwMfWKefnjgak8/Sa
i2qArpdjG/cfzTxLbwYmJXa5js0WJjI1A9I6eglS95eZMBeIo+luzqPX3hxv3M7Pd1bT3UDcwgxT
qe+5qdbg7OVSZcvBI7WRCLj8puY4RFeBUUiPWdazM1RN3ofdpQuhMDL0Jpy9UZcR6DcdK0iHDhN+
cn/ileXpgx3wbX2oDfnWLKk+NR0iZMJQgcSmb41YHgaKyEPkC5NE8vxCCYRGYfZ+Ibw5tuSIbSm3
2m2E5HyNxKC3AN8NEgpu/fuZ5uo4NBNLhvs+0a4gr551hS/X2VdG8tSAm9hZERgCne3dOn6ok+6X
WDILVIW9hAT3YqS26YR6gCNs1OBMT84Buetnpjdbj4krw6Ab1XGqqDt5b0Uj7Hh/unIrtGwmj0Jq
fUL2czG87EoybEXfmq02rdjImogUnAmHOfKwJqRYs6ia+eQsUacK7VA00/chtYBHhWcFBEtOkUfo
D0oE7Jw6g/Wi4hMOknSDkvlsNlDsRs241OodTZ/AfQxmhCG1TO8K+lZg55Bvj1b+JJX9qeI8uzXl
KcjvWw7Zl8HCqZPE9omRWW8SChHDdNtPbFjlyu6RsQ8tXuFWUSYJrypDK0U3Tw0ldWRiIoGfrj1t
IS2qp77Wt80IppUZ/msPiT605S+CVt3eI2GqIzzXFOlTmS5PlU2bDlIG/odYP0X5BfzmzUJPxDNo
i9V0792h0PtiMf62y8JIKSU5jtCcYFuL8STl8FcQHB8WEd67zLw6xnuRu98mEnJdierGrlDO2GN6
u1jxsgtiXDeGae9STWLwUrw6ktu6ChQTDPQESxeiY672hkuCwqDio+76+9ECi+bMYPwJ7dxHxHbs
6Ef7G5E3mDzRa2PUxl1ss4fwrVHbZKcOCiNN0WQ7FxEU3ODgTo5/rCuIZtMr7Rl6hK7hkdc9flZE
3m1KFT3ryftlweShHXEdKsEG1wQtencwGRUJEt38ZbV0ZIuBkqZlahMXBNOUQwRo1jhBpBsOuY8a
3NKxhCTBRmIU3WPmEnWV1Fi5vZwIi0qeGpwvxMDAIi44tQ3lL10gf4qG9y4J0NS3zOUV+bORr+8Y
iJNdxeTAbGL3wmyWgKRvlxSkbR4x9RiGKcOEJ3bxUh67xXvwyV/mYDxa25kt++gu4oFUEQotWp3S
3idQ/0YNDVlN1qeeq1Wtb4UlJnL2vvhQW9chIPiEMTHik4LESduAxVqUj5lMYODZ4yWoxPPofXVZ
GQaQVgkMpoXdD7/cbBuptrwrZEZtw18LkiU8gEVxiCISpM2BY67oug2hGWfG3eQquzvIe/TSO/PI
qc+g77fTHMTaaefW5TVNhw2q4wV2BnEkARRRCGUAB6u/TUViSTDgVvBT99MhqWaTl5m7G1PrKXFM
kmQ1foJudn8Nn34tkmPeME2ixTiQ8LKBA0C7p+fIBW+A8PlrnuurL5u7RLjpAbzzyrZZ2QbXNOqa
Q1Auz64wyKvk+aXgK7JdL5SD4T/p9jgixQ6VzEEQHFwl1dGyew2yrnle4mjNc3mQLZ11K0o/XF+k
p1GMD50BAbGFtxMWU5ltk3SCS+PIQ1CN3pMh563rmrcZQu5dQnsFOWUFf6AFLjc5yBWLI8OcCD6m
Ho/SOAo1Dpc85p2JbEShh99lE6udbU5fP+rj/1/11TT2HZxd/2t99d1HWn3/q676P37iP5Mi3H8E
tisdYhGk69twBf/Lf+qqPesfpm/6lm95rnAxH2I8/E9dtfcPFh2Q515gCt8WJs6E/9BVO/Y/TDTQ
0vRM60dY7f3f6Kp/VNP/Zn70kNCZ/KLAp11kuauV5V+MVb2XQdCdjOU40I1hW2KXJrwaVcRG/LHO
7fvwYpzikOG9PKGa+JcL9T+Byv+PZHecFRwlsFcEfBpp/XcvXleyblwTTDQSWnCG24VpjaYxQFl4
MFPWzK3vfuOM+X982dVs9i+feXAiObYc1o/tL2rmpHygJUnlv6UOjLobqbBD/B9ecjX8/PtV/vcP
+t9p13MXLpE/8oroBoflQrMo7XYxntA07LPX//3Hc7w1SOTfX45IB5JJPCFMz7FQZ/77B+yA2WUx
iexrBE+EuZw5nmM/TP2aI1j5DXlnecIUFTO0S+UTzkT03QUlQ+LEAx5D1vydV1Yc9o3I33PnBluU
KcyGGmZZaGhkSJAFbMXORF3lmW+RN1qbOkOUONNtQybzNa5ZZXzxG1t7FSm4OFFau+wPecUVzhva
rBltPWIxiYTS5DRRa6VLl4US5AKqFJQK/C/sCJbta/Pk1OJpiKlpF0Jhp2mOGRyyI9hueR/R9gYI
34aV077lAag6I52uts8MlEPoM7Pa6PluSAWpdCo9ar2Yu8gzAUQC/baSjm2t/ejmiTvPJqhnof1f
zVfyXag2hp5WpTx37ujhBe/uPF1vhZTnKhlOWvR/7JroLKDAAAntb1kSIqead1uMV5ATYdd1d4bU
b7PQHgU0V5YC1Nt2RFgCbtgOmohlt5so9+VI+tTnkDJydGckfctIE5ut/zp1xBQp1b6bMabphCZ6
lUJqng28hggOEcP6U2jXxyb/g+Xw2zb4OW3zTYgciyjCabq4jFp8v2QYsFxqqz4oDY+rxZyGEDeB
Kjj/qowz0QIMi3psDYNiZlxYuBZhEas6ZexXv3tgDbOUyPdh/s4XOiCuDUNrwuI4XWedJtsiUoex
QrYAjvLbtstrrL4YKHwMXVOEM+z8dbCITQIAWc6wy9PqPZqoZzwmlRU58LY7XqUqv01dw7XukULw
e0p7upqzfJjrRxeMBTnkjrUhUDxVEsIVwwffTZ5iyXKl2glfETaKvK53juhulzSqtl5Z6HBYkY7l
mqhe2AiXyo6r5isRgqf92wk+42kiIwGXpfNteD6cM0KenBJXaW48RkIjtMnSv13OJyi7yCE7ub/N
bQsYhU1PUxTtL4JmJzJDuq+gpr1jJN60A6RyLnP+a2Oxv80CSmsRc8+Jxd0GLjmYJI5sG5830jgu
xWSF3MIc411mZuKuCLxjg08C4gvv2euqS2C1T87CbVJY1m2N/X6LerhgUwZ1XYA46AtzB9RjRbVw
/wDHRY3AgaQmcjKNGH0mOb3MeeYHRpTi6xcd+Cw6UBP8wH/kd8XENrLGg+qhzm8PinhoXr0PrUTf
xUpcAA7+8/atBM3pqKn/WJmLBswvLrTzss0Yd8umd/ynvIXhPGFiYEZi0QleUBdiOkXU6Oan9b6Z
5uolLzXeV0SKdL3erQbdaod+qK4BIzke0zEDDs9mFCYv4GEHlMN3YVTI7RPzOA4lndnlxhOIEQdz
PbXY1Gl5+5hWE7CFARm26q9G1UrQA1y+nzuPHhq0I4JpiZJ+F4LHsEjJzsiyaJe2UbyT6xNXe+Af
vIPZIKIfaSwAy/fo1YrsOBK8OUCpyGOUTSDeeDqpkDatYX6XVv8sdHafC2u7ODypCMYUAhF09R30
18Fp233g6uvocY1Ry4HEInrNC4ZLO7sc7okI8KuYrpQBlnl8jeB5E8+lvU3Z06SA3UwnUSLJxwAU
RhzJ1tvJr1Fuz4LFjGlv6Kn0WtivbYM2H/wVB7rSvcjawD3EA5nQG5jr+bVXHLsik2+eWEvIhCz5
P8tRjjmiw50+o10c0NQhXSceoIz4UMCgTJcXyWLnu+9YqMaZb6TwWfwREFYievI5sIExm67OIr6x
ObIWBwHgVvcpoTOPzZSDI39YBfUlddJLO2LxaKurIfJ2D4UzxRbZ/vz8tPT7tcMcCH1txvnaAgQM
jegBXg66mXTytnE2Xdcw9NhLn2lO71hUwZ1ph6Yv73PQ6xrTlu9tKq9NtRtj5W2YP37XRB8Iyd3I
WkamuX3RTgHMoryUQfM3WDzE8ZyH1/GKcPhGl4nL1Rn53hkxbJuE1m8lunpCDziGIpeKlu5uMLkU
5dpCGsjsTris07q4T0iHlAcqzUM2upE507NY0wpI2X/weEzgBwx2TSjJG3J2v7FCsXZmKcEgD/QS
m4Uc1vw4jayfRsBH4yzXIUicT13Qvq+XZG7YYhggZkRDlgzLinmbj8vPB7SMAujEkJx/bnip+vem
y85VQDBvsOw6XnM7W+yjnDcOXtf/ZkfGwiDQ3WR84UFE9W925cVzuju29nc677/aPLE2qeccYADl
tzPb+OB1eDNSkkOZKoU9PMKhLT4Xy1XbbF3VUO8z5bbokKFCXsF4dElSneKI07iJNQ0ADYumVkhh
exVlCEy6SzZjHqmRNO7oth2sRN62quIRSnAbWMwo24qHQkz6ER3sPWj+u6aSxkZjHyjWnS/pizsb
KYZj1ISr1AkkQoiwE8LcDDFkm4uYGN2rmrxy70isR3nGyYdu9d+VCVe27ABJaarQqkwAPnyEPsFE
ykh0h4xVAs8NYubtRCC4/XwNQO9nbmruWGWNg1Kl4KiIqjsFLTx3N61+WWIUXahee+ZKYUEAWUiH
9lfbIAgZBI2mBP5S440MmMZi480tUOu4K3YmRJiQTfWrk8tOlc5jluFmS/vplsnIbb0OhOaIMbQY
xZtO0BTK8oAEmCzfbLjRWT/cZIhLZCP3Y1WK28VAqekM69QqdRqSqn8ztELXXWteahLv2sL5sYqm
sTdsyTMbTqPb7GodBw9LO12SJTFYY52PKVoHuNjfUNoBUIR7iq/D5kMllc/lLNxynwXMZhc66sJd
Is72xadR4xH03YW9AkEEfWQwbDNghLBxFLoaDL8TiJVzJ3hHo+5PGTzIbQAAliT3y+BGnLyLfJv3
xrvR01FIjJmrMY9H7NL0bhHglJowHCGeDARu8Cf9MKPx43cKcbEx7b2MAo6PosKyxczOEMsHYtze
CjwXtnarG9AQr7HB4jNOpDPYS7aDMjXJ0TxC4y4RvKhQVWkDRshmbtrBOG4sQgQsksyP8JL+LJ6q
zpm9TnpAjI3SBy88vvj94KDTN0J2B9DPiYkh0/TPs82e3jqaBM7ui9VO37jjdBvbi7VKcmgw6+El
sxjapzL6qBs2oH++iZQG0zijzJofhLHc4ih7R9rKVM7U8daxCwR9SUJtUNcwntJAkFkQ7zPDfGMG
BTanV0fXXqcoqi/gY6C5mcDciaxvmQLx1vLEeZnt9MlOPBxeCFfOrXAqhBSWtbPR/4Hgp/xRo90e
psnHxANIOQUlx96bNaRs0pmHSuedptpb0VAyRIMmDoo40WX6Gj0eKnpp6i7NCrTK9Fr6HvyW36fp
JomVeewFUQ5FTpXUdH86Hk1GN18/DNlkTP5A50Q8sTDTywoTo1q0ALAFZJjNkMUmFeZy+lrMVXlX
Mf82kpp1e8l5WlhyGwMRUEG26z/vKBaKFOEMzwt+XXKfwwBziNeO5IVSis23lkb8I4YK4pyzQu17
sok4SVhwO5nBgOhPbycjeizkV1zwZXcubkRZVXcyX4odKD/6t9Oym2jh7GY/YoSapp95PxbgeVNO
IBkspcAlRVguJOgB7906PrD3qAKWtWBn33sxeozB6vDmC/OaMogd0MDgW9T5FrKod8i1/ChLJMvE
OS9+Oz6W6cwyIEvsdtEBYZq/z9a4alv3gGzZiPWUf3IqGplMr+iixqEWLuk12uTSKhWzo8/MG3yd
hb2tKo4+cl+Z4lUKxH+9Beq6jVdzRH1P659wDOYFMDvWCOwkf1Jmv07ho5e8HpJDYDHzaAfKFgHn
dz9mrEewooIkZ1UsxyxE4XDrpPlnUhEw3SynwcN/ihYR+Yvj3Lu1/Bo4sDLhIq6+lVDsfI5b0B6+
yliQPrLk51ZS2qpV1YiVMGVI1iHMdJuTK7t825H9tiXT9q1wxydPMVi2ajR/MkpOsd9yF0A0ubQJ
tiPPWpteGQniw18CdtBIqI6D7ZxdbbNI9sTW6BM16v2KABUF+PvUt+s9oP7mpqO06K29YRKPAts6
21FTupuIgQDSoYHDBgKEhCZ2yElh785pd4i9aG+3E+LRzv/V55YMGcs/4/x7oqmG/tAoGR7ai7uB
aLp3EkXVjBivaTuK2Fl1hyg7BmC+72wZPUd3RSUlsMVVphHlSVgxoGSsDJIQoDWYUXJiF84cTGAA
3VQn/u3TW/oE/ZG718Ho7LAZNWEy01wE5m87b4Gve3jWwbNrYx6isiLxfXIZHUcJglrkaQAJ5S2F
cHkgs0KGgQ4e9EImSErLIBk0bcSuRQ5i+/6+N8WLFM6D4U+fTgu31bME3298nzEsOlVE8OKG1YdS
TZ++lAGLIs+Zxex6p6OKs7tPkDpXl9u9x0CbZbCJnDg49brkROdgjuzdiVNc199O/fq4Za0+uoMb
LiX6TmJyyFOPONqnQY4GOl5TLiRIWr3eaQUxp5Y0D3Yjdrz2XiecGNvVnaJZLbcLZwwybOzzQDj6
YlDrJw2TFL6qpI5DOhDHyjfl1vXoPXT0G4gsMYCRg6Txtn1lLsfAX0di6q5HzbQJ3PkgCJf3UnRc
ibO0oZns1cRkwa3s35Wl8EyPOQrA4tMzEhzkuzz9wxj4TDIOX7psPmoyJlhJrHNuOWeSuG4HQeC8
Px2MsYHtnZeEXTXf+TyfHLbgbYDuCieFObP+c//SLwS3Uf02Z8YhROWc5lpd6tT4UHHpIfvn8FWa
SHtnZwt9lT2NMmfTucFTn4xd+GDV7swd234REwGkSBX0Cir8cF7aYDr2MM4P60CmfhqwqgAaZ6gu
6vwzs5EWmKjAtjNzI2xa+XPl0DnMl/kYRbvR953QHX7SUPybtmIyJV+NyasOiyuTfWSV98AlliOp
UxD2mNuVVSp3aPZRUC17Rw3fZaeexjJ59qro9Seenuw1juxJhc6uYFH1jBvbhBVYJk5L1H39pnop
wqJCtBH5O+QyFDwaCmDg4RHK/eVGYY0vYt4BV/d2au0LuQZ3touPuzXr7JApaz8U9gSHgXdTuMhO
pHMbLHI5kph9Z0R0UjK+NqpaG/FNwbtc4cygpzftjKTF4YTCKAbPRdFczYr+ycTcOZoIys670Qlj
VT66HeI/i27SblYc7/qxCsKBwp7ELBbBSBmArMbHHmoj3SEW8cF0X12KpL215hm2mNNwrbo34MdO
6aNhIreaE0I3ymwgdNBtwuyAy5sGHeLfrcA192R4ANmKxY83UIUPHI5Iom+s6IyDBOocoIEyr45u
XYOi8b2rIvgHI8rIFttA42zeBB0Mwq0SMtNZ3rLMPzCFxZGW8AkadT94PI7JXCS3RUb5M6/Tf1MA
EerWCKZ1soZ6fSzn+9xrAxYUQh/s1D3MqKX2iWTYYVnVVnfw5ueUJQxjJ5kITodDkQyxfBrvpn6C
pomYlWyCBatiOWviE+oJ5kC7JdlYk6qh7Lch826HRuv9YrTVwXGW+qbOGfdkC7ArUxkn3M9PXmyU
J4hUF7uxofNQBEXrUp+b3tmM6j0wio5nDtF04kUWWCE6v2iMkXAYsQTdhCpzXuzPpGtfdKcehJeQ
iBUxnA5moh0s3e6F5zk8zsGdLpllDrpgLiMeiqaWNxMCU4c8uYMq2V3L2QQBltBwam5YcDjYr3u1
OwDX0hzTsoRTE3Za5t5dQqkbYdXJMZyFemne6qU8lAP6LThdTThhteKoNYxb4fpUcpixSHMIS414
vzR5kBT2wBatSz0t88Ok9VuU1ZjWhOlvizk5K1JItrVnt6dG/6yL2XVc3zyOkejsdnRd2zo+6Ggk
EkyUBQozWq2NfIsgVe9QIG2h4n+p0vhd5NxnXT4V5yVnVyhksNPrBRTEnVsdZQVR63v07UjqEUvq
gOAlwFdAOlh7rSSS+64KXn3ZYW91uKZV3nU7ice4xFWPsONczO2NK8tLYtA17AJ2TD3VVCx5mNFp
48rgDHBBlXHXrAgTIueDDuWVaSBAgOM7jwMegfX+6uEmH0x031jFGuLduXMKw+g4vv1xsYmeSyy9
QUz/tqh2XZwmIQo+jka/3dbSt+RsFPNEKlF7qksLob+m+VgtGc+KVfytXHfE04V7R0rK8mjo+11n
cc9zc083dHy/JEoFRgu8M4T3d4VtPIxZC5Buuq0qxELLJPJHRxmfFdDVGCGaMNVH0AIF0TGSErYi
6xy/u8ZfsQA491ZtV9zNiEJron0kwqiNPTJU8DYcgcShABRxZ7XExnbcc3wUqqxBX1KbwBiHA0Sw
WNDDg/yrmljf5wBRV3Wtl2lXeirajtLE7eE1NUIZKjamwria5LS1LUwEnVfeyiChPSe5/3zSKqQH
xC4TlfHiMUSGcK8J6zCTZLdEDjtji2uhdekEBXCmGDmjaqlQ8Ky/2ez9l86f+93UcHlF/kfjJcmD
ubyk8wewvexAF+XONVARIMRnNSk+UwNHc7ASVroFxuYgsbJ5axNwoTde6+ZBCzR/HPaQZhOponvH
2CBNJ5PUYpew0GYFhXD3WNEftEEDujdPBb60cixfjC8ZRTfIVD1iZhao74m8EG+w75WNNs1w9nJM
yPxUp8FpPhp5mtucJIaGI3kno083SvdR5t9TXO0DqF8LVA3KAti9sUs0xIS5vMADiKyERATr1nBp
YzcdDmmed82n8Ov2I2/RB2AdcyD14yPHPNOOX4GgpcyU9h7g1VbmMYV71pGz9jS5t7Y7A9QRk7Hr
JZkglcee17dkHbndbawidH2D9WIQZif8Dg7EeshIDJTzMrnEVXKSbQ0RpU5qamn7LULM5JA86ouZ
oc1gXKhQPxQ+Jhgtb2iUb5kTXDqLxU4bZwVsb7OI9mPKZ7XVqj4S8gOHfao/aAy+pYACFsN50Xi6
0l7fGcwcoesE+DBVpkLu+I/OXZ5RWv92Wv4gN9qboBvMcAZKQQNM7VwDzpdKCmzx3iZfpLGD8dnT
x/rVN/B3VRrcltwLqILqP7ZhWnxu1rPW5m9Q6yzrHZQBlwWPC1NNTok5IjevZiUfymUF5+NSR0z7
s++0KWfgwgPVMh/NyGEXabKOc4wuyXNJ7sYg2lkca8lGmULIkPFWOk+16wTPdtSjL+QQaLC6kGEL
FAdN1aEFsN5Lxixu1rrbsRewkk4zj+Q2gMd/MCEdIG0sva3KMn2px+boedO7ACzHQfuho7+0yxxU
YcqdHjlIevTPjyCU6TUJ947g3OVu7ry3RaLpcsc0FCWlExBfdEHVfdJrPEQJ8YdjxsndjAeKTpxx
bs42k7goTn4OebCIaVSjQ+pNGCZG+tnm83TfSZb9dMXGId/gPXD2W+amCwEKEdkS1M/WaPsXmdPR
w6qQhRVkp5Mg9gxrQE9OQ3kwy289Bp+Vbz8agsdcBs3vaWS16FEujv4L5DxeLwMMXQSogGUMxp3C
CA2iWfjwvrnrgT7SU14Ptr19lBFOfYvHqrAte+OVF7/o+QozFsgpqc9+jlgmGChLPMt7Ga34qW0G
GqijTsJZnX8KlqahRYQWsLiRxqWrMuBOjfc4ZQRaE4ikLq55Gm3ztdQ4HLrWXCnZ6Vs2NPHZsIhX
yGd7j8sruYHJCLmzda+y0Q6e4kfaAikmLhdzCrWLw4ipabD8tGX+hLegwcU5nOq+aA9LBzdl5Tn5
i3EHu/AlmaevjnzajUHT/4ZiD3k1+ZzGVAYhTthpgyNrM0zkt8uuZtON+SIEmP2fa+YTiEQDsH1p
5bU00lXDLMHwvDVtOFs9rYLWP0eK/lWz1qk/eyEwkpEm7RMKAHaDyb2PJVu2P+T39gpjLmmq4qe+
a2wftqGsyOxV3ot07I7nGY2ODCA6RR2zURhMvsmX97PQo1iARq6jSy8hfaH9//y5dY1syxHfLKS5
yZu1AkVxs9HG38JyKITs4NYskSpaVR8SlnGfLvEeo1XPODBCRqnGd2fy7v3RpKGwPuecV/7aLd+7
yD7b1KKv3Ki/A/QAP+LXBh1ZoZlCdhrNyeHnbhiL4CVY32O9lltNvoQoiCHe1GtFRB+xyeo6JMSO
mdhMI7QPtq5i3Itw4zilK1dSsZslxK+Fmb3sBwLpkciQtiey4CPQjEnBmO5U4c/HLKcCyDy0lqY1
rAtRhhLWod9REPA0OM82jcWzV0O7r4sdy0+/SwuoAXSHk63p74KFXXnpBkbfLbgyrlA26vlszYQ5
VlAD4N/yDNrlQn3CmxScN8SijWOPZjtoOD5x9lqzykiZncy/cECsXZAE3nn0zlbvfi0Iv852F2Mx
EQ6JiB78/Z9/GrrRCrlRLQb6U7oPIjxLg4/tt6AUSE22iD4eCXG1HcSwVMdbZfsVunh1BRuZn1AE
e9NFGDyzILLw6SQ4C6ppxorns1rH1ptIoxvmlWQdjQZPckKbQgAjfVAm7Ilaj/F2tcIlGf6RiP0R
mdj0KH28vHFQpg+9WXxj2Eef6LYDLQU/dCNBOGNmI59GjlQ4v2GSTZdFzhwl08eEzsw+XvD0mB5j
UuEztbHIkx0igBaGx7jf9reqfJ81oYyjLqgavbsqwcIw4Bhx++we7jSS/AWAVJw2b2A96EZxmDLO
ZFp1xItkv2beOc/kkN3IlrOdioMQcewPjum2Js+cvr7d7wbywA9e7f7RDOClgOaA1ABgnB/vK50V
v726edTrhrbIB1u1JhseceaJnWGYT8F1kG36d+jHm6zHi4Qu4nHkHIESuvtdVc2B1v/XmuZq9JWF
Vdmk9Zag0SoD5hppjK7ci6O3uDeMd29ceSwE0S4vdUO0Bkz874C5PPpMWp30e1XvtXi0abUACKRA
ZrQKKjB1970n30UqlrOZ14gqU477Fa1zK21uVQULhbzL7tSo/L5UjThUohkoSIDS2QywkMd+GLqq
XqaBVmyQFwf6WtdqVvVJQydAUUr73s7trRkw/0xt84wUDo2ZgsaEG+4oiTs6UN2sXXDCIxzlJMRg
7SrMl1fB8UwhztwYUfICry4K2fh8ysDZwY7vnBBC3jMdP0cukXZAagLCZPw78oH6G1USTtwPdPCK
wjpo7kbYhNRyUY5stPZGnA4Gw0+nym/tfP4rGIiEwzgvZ0Fv6eDk1a8qYdgZiInmEFN+ki0wqbua
eN0AnWEdHYhlozoS4jBlwEHMhSzIzK2Rn8egYjKQUqhN0oybZtVOWDvpeDRK50o/K5P8TZc0tBOF
TbCFknTy4QM9ec4uGRr3MNTBoxY0Ol28oUxd3GNl2Pm+z8aH3NEW5tZyjQgWuwqmyjHlPBQ3+EKt
wnvAFEiOXwYN8vzzN7Lpu7NtVYnYoTT4b/8oTG4wq3OwFyjlgEysuvt//ijzQ/6vn/+26dvF/vXz
G1LzJUODWCBW4GSBG7V3xnTT8j3Sj+fXZmWf7u0supqxkqelusN/77cPhbaJR6hi+8DJBuDXKAIU
KAQ7QXDCNaKsmUwGFRwtQC0GwMspix+CpDU+ntzV5NJ1QXQ/Y1tA5/lZ9d53fpljwzqlfVHu1Rw9
qE4DMQ+WRz5DejbVwH0td56P2lOZY/BgCuALgU9mUCzSSwWBC/l4kiOA+ZaSdaw0HQ9hGyCpnNd7
ttjQF994jvTGzovg1tDOqZKwvjOlfudJ3tNJ0L8zksjKKRrvTGKHDtonDT3noEVdY9/FrdPv54Lv
0E6X66T0sGeuX23tIc1vynI6BClXpASIsBF4ue+aOiM0WE1HVXPWE5RMZUYqeWDftGmUU1nnT2VZ
t3vAJNdJIMzIMAEv6L5Ym1fbbjm89XV06+bqec4NxrSifwSM1W+0C0kBNiKklAHN5zKSC1+M8mwI
NLgJUOOTje5vK81pPWHB4nbWMNn6L61FinRZvAUovMvU22sZKb5eAloGOqXNBqstce7rk44FiRTJ
KUXwXd+PeMpgJRAkbJH1e2aKf2pMpsta1PuewAgG9nGYwR/fxKaLpG9mF0b9iztR+3uP6OP7YaGC
ipFn28ApD8tCqCZttODQMVaj+yCHKyod2K0L6WWpUCcagOlDYgZHXWx7TqTn2pi/ceflbwgq8BtZ
5zGJp1PVof1IE6bNzWoVnSW9vGrsR3j1hGzlFTc7aq1NU5AfPXQJoy+Vxzs3csVmIAo2zJX6WhIC
qlTiPyml6UwoprjERD862SpDGhOZ3TiT3Bdli+FduGVIDuFf0PhIbYE8B8zuvKX+m9nyVer5z5A0
yIpSMEbAO5m9hTSGaEZadrN2lrD8cH6Oh+qFmxjP3WxFVNAQkftkcZ7dR99Ih8uQmhy7YxqWJlnT
tgkLu6sjN3Qt7Z2qEgQZNENYXY44t+hReVRG7y4KHH2QXkHTjAP5sSUokEBXMz0lnRGcxzECWWd3
Cdh1Pga3PxhOeL83tVnD0ItgOrpDBOMwF5BzsODtcxuXZx0xYYfU0jVOdI8eSuxa1N6PnhVVu6qx
q+PCtAeFC6GkPcSDJ4s+ZCgtsgXowAIfNaTxZGs/HA3KeT8up+feYbTeGn360jiGszXaxnwZggYv
jkMoIJKddtt4NQVw4jLkZFB+siIOVA5PGLHCUfuqOcZsyyxvX4O25Q6XqXqNI2rTyRyq175hiKQm
t3i1fB+egmYubLaqwBfVZa9ACTA2zW3ySi8U0ZyVx6/RzHypp0i9ThUigiIL/CsLEw35TnlX5FUE
fsPMeyR0jKDyWtDhRh7ltygSf/4Vu6S4l1Ft7qb01wAYkeRiZusRXqBd1xiPZIfIE25SfR9BH7nv
CSW415Wyb4eEOeb6532jezAR5cicypN3ndXftJl3tAbXf+1z/9rr/0rZeS03jm1b9l/6HRHw5hUk
SNCLImVfELLw3uPr74C6I7pSqUjFfTgZeSqrUjAb26w155izj2h6TYY+XLbx3F7AZeWkpv8UTYSg
JgGmItWvjSWuBYmnFA3A/cLKqduU2nrHixAwfS3RuuFvoi8QVhVO325GBOf0RitRGg8y+xIKI7Hi
xE36IozTXhSlHD9C1K+n4tgT+btOcGfdTFwxEMV95kdbKyqT21SbxfcUwqm9WsxnXYYuiuv34srY
kYeNo7GmI6gWKCVgsM6CHRIRc7gtK0lwqjDQ0QUY3UFTO7onvWduEe1g8a3a28aPdk0FepMYcro1
WnwDEdxtqz4ixY3v3puY5LuOfjIJnHsvB33UTFuvNHSHwj47O7ZTLALNMzS5yaXJVkNGrt5NL6Lg
FhMjxKztJwUcHFxe4BNTzkeVRm90PtfSJVn0yEGZ3JlEsq7elxVLgx6UdP309eQjxEIIBtBpjuI0
A2JrUVHqtpLXbNgTSCCNYWJm0HT9ELHZ5NBkrUy4uDtJ7VU7owR8MvJoT+drV1e4tFXPzFeFGcob
JoTBZfhpXBj5vEOJiHVa9R0R5YNBvGs21khBDJIitCTQ3FbXOdMP2VIc2YcE8BXY59JYVKO7WpfK
G3/E+qdQFGPantZKXo5bjkKyH95PUzfd+pQR9kaJtiVTRO9QBz0GHKjsrSVaWyRxC9zWRAoGCVOJ
Xy1iSJRkK1AT4CanTRI0040xSTKVuoMpSvGxNgFf9a0K6RP/cmYY5lbtdCC5YUComjiuO5+MOl2T
T3QFEaoqygOxEB9jUt0FCJkZWeNJL2iWA1RQDsLEjBvUX2g8klgSHyfPkFOrbSu8UF5NUYBUFHLV
+hNCiwHwH9oIPd2y9nvOqAfZQhy7h3ygPzKKcDdCDJH0d9R+p3ocPWTj1Kgt8QwBDZu2kNOtEHSg
X4J2Dxoi35gYsQGQ5ITf9dLRn7xu1TLeaK3HC0UM8ivHOgm1kb6rBvLZmkEFt1119bogjJx2LJ4v
NBFbzRAIUh5R4uU+qXDQvU1KxuuxLW+gJrI0VJLqsoY+yjLHoACWKsUft5oJorIgLtQ6iVZZaeKP
iZUSDBfiqkb3txDQWTyL6lwrnIAJi4J01fbUUHGlL6dhmN334p6dzchg7Aisblb9kFTEO+mnr4Mj
T9KuUl1YB+XkGiCkKRegIOi0NZpU/SzopICUrZY4LfezAv590IDR0JCDPx6DG1+VoowyXPCPE+kl
+xpCgyMoY+qkukpZx7OoEiLGW8BqoUYaRfdgf5NtPGUbXZT1naU3+zHSGleNohstH6mSJNgLlVJt
N0bYcxZq/ETa+Xkr7aaO/mAxL/5f/+zrF/hj0s6bLGRpWjVSrE5rbZnqhuJWeu36miHukLGZJK9U
0Ur1ynSjDKO4C+c/+PodLssEfy4Iy3KA4mkeCCdXz12z1gjzguzJOAXsaqMSNc8dLGhbuUIq3IRL
6SZ7NJ+7N2sPukANHiRhJVD4ddhWqfccF9RzyUBQnf5sjgfvRcEY359nixBaQugllFXGRa1C77Kl
J79bwTZzRTdZ4wh94x+c8guO5TMyepy4MC7Se/kc1sfpyYB1Ei8Q2RGqYNlgTqo7Yx+upoMgrgT3
HmJGHlHktqcTdiHrSotQfDU28jECZnyJX3VjpebLqbDF9bAs42X2XlxjCm3lwShOXbDUz/69ijms
fO2KAxMCVm3wHzWtzGwn1c4IG0Netv4K83p7QBmNiZWyNcPMMtegV+wqWUV7L1kjhZFvy1cYSq2b
JgfTuArCG7eOOG+l3MUwbGOHGlP/Xm4QlmDVCl7AqQ9HFZkWUelbfI/xNb2w61azzUjmI3JF5o4z
HpJ2k91H98IzUgJKSdgenHzdao5yr74mMLtEm8y7KfhoDsqdtYVmmrgtzCjD9Wkm2t2u3KNvI943
eu5e0s5WzsHSvOHmxoX6Nqz7hwJj+GNwbe+lVaUskNoe8G4Wkz1eWNWQEK05cUoOcpGOQBy7WFQJ
Kgw7u4PjiJpEuEYCJER76JyuWXrNcTrV/TLaW2S3zmGnlCsJRl7AuK2306V3sb/kK5o9QuTQ3dph
WefdkDS/T++lk3bN+oWqn1vZBWXhHdQtJICu3Q70IS7i2biSdS0zcISNyLgul4/tFm/ARG04Wgj7
dGceKBxzkLxGm2SYR4DPiWN0/Qcadt2KSPZD+SSch22CQn+dbiZH3d0hnHSCQ8rNPJApi6CGavJb
zZb3BVr7UTxK7wAIECIvS2wOp4o17hk7xAMTcKpsQHNLUHzVNUqMhkX1aG0CxNf1wtiAWhCVTXRn
iouWkyxBlhSZ+VSX7bVcZUfO4WgJxoUgboP7ZNZVL3kjNS2WalnvZTva+pfhTlhHR20dboy7KrvR
wg3QUM9fPkhn+cbbsDeFQpk9NI0df1S7dME0WFMsoba68lXWHbt+qpf5IxQoyoAPhMEvhVsoGKQA
NHbjBsEKNUlwHF6SbXUwbor1yxAs6r2yJu8htculuRwe4mcMIRfjjMYlfwQGSy3ax7ML7N0JwEd9
Rp8E9yGeIBEIEeJRVG4aV9pR9OmfmcqUV/p8s6AeBfia6neCLO+o8GBQarrEprxq8aJ8zu+EBS2T
Yq1em53ZI3dwsY0/i7FDoxW2xaHciC3QLttaDAvzsdyYFylY9G/wrpbVuj2ll9nRgxR3skU3viS9
K1ypFUXQlh4oB4lXdSW/1Y/RC/kXpWOstfNk2NVDkSzNC+fE6ROkZpO46V68KGfrHIAZqW1vM1FA
PvKEOKxHBL/a9augLps1243MoU2kb4NtftIf+5Xx7O2rnb/O3OKzxjO5iF7LudNkW+nOoHvCX45L
026J8c1d+nS71rhNzgm1rhUBWskddftHkUjuE+RUjU0TThs3ZQLCPIMa6NMXDyp63ZYl0Tbe0XGO
IwaYY4+0RlmAgK+ueBZK1hoGDSQ9YBAW0rylxt4ztT1lw5O3i/vgRTDwGi3qN06sg9OMNupEmrEk
wTq1K90EqI/XpGTqu3YfVrxsBlNGFClL06x9sM1TcQYMbeZLjyUr3JFwACoHATTyOt2pt96dWgCq
W4jVLYJIELLCRabveBvdoecWKAXbSQpUy5EOhD3SnHPpmTYLZt03/2geSMroluSq7oXLcANQ5kQI
ZcyO4WDtfe3gfYAqi/YC7DmQvSxIrIgSe7dH7WrcGE/+hSXhydgo78K+dvn+Ig71FAxS/GiLwK3u
icMa7BCl6EI8WQ5mhkXwpH/6O2TiPs1XW36SKPSDzmeo0iN1pSN0x3BNI9fa1j46hQUCYBGXreWY
lwqy3qfoO8I2ehZ5pbfSRjqV7Uu0Tx88hjZ7cPTKhEsuOLUhk8mX/J+8OSVMZaPnlsyHIiytTU1e
yCYdV9Gn1dyDBwPn2LNkqgTWLWj0CkSjaEu+LBV17bJ9Sjd14dJSQlNBdq64EQ60YFFZj0sFsQwN
EHc6BxnZoHbm+MumXwSOgTT7rIy2vGrurYMkrosdJkjNsMv1sNfXFp+JdBIeY6dx2brLN+GHfyCS
yXwXu43OnHozSuDvV+3SSNfohNkEqW+Z2+zocabcYnnXNfbYL+RsMeyQ+QZOfsyerEf26NK+nFk8
izlf6oU6P3Jc7107xr0t30C2qDwATaLdvFrYqHH3iIfKY1pYCmf94ndnfdhOu2QJg23hYwBalwff
xoX+IF/Hx5Q2yiuln2Br7rJjqjpgq+6L0anf+OQkYFY70KK3PN0V9OdgyQMz+hMPYioXYb0Mr3Hg
WtY56u1W2si00RrKmrwlvmlbeRDDrW46w2ZOCLc7V1pPiDQeGxd0jmWS2m7r78A04mFZL3Rx54lL
49B9NqLrUfuCvJaus/saweCiuxOeJp5050DFSk/mLlToNznZeJvskmznuRZnf7vcB676qlrn9oQw
MR/Gxbiq37yNIiyscNXeRpor9Kv6DuoK/kVgoUhUUx7eDoPi6ACAnWN4Tlq71wMAZwt5b3zmjG2A
a5ptHOjJa+eW5V4g9XiJkFi7r849MvnXDM2lA954uBFWPpIalLUGymRbzR0+zGxdrE03bSBWnBhh
9Q3pgxLsAHFBwwr5Q7tLmqWJFSnbyrf8+waYH9wGnTPeDt3OiFeztpJQVDyTIEeClZKtTG3LmT3U
z+wUovxOVw9Ns6zNKwdJoT2wYSs+qtvGujQR6cZr7TlKN9KZCQr5kxzeURTMbutTeMrwVG770vEv
7UNcrmMaLxpzFMahpbEBw7Iq3kQCxVn077XTQHwMude6gzJAd/38WMZEWcPLsVEhhUeY1M/ygUki
+YjO3bNB7c7tHOU535ebYNvumif1tkjWIx1hNKUXJQ8gwtp4oILJDdIliRKGaz036dpEUZTucgWe
wCkzllgAA1LUTv50yd+L5yLAuQHlAHw5W/MPX3Owe2SfeLtS9QNv2fiIdxEbVqLbqOQQDs6Cb7A4
K+NUyba4pUx6zdZhu6svdDu9ByiA02H6zPf6JSeuYuG55tVn+7XN7vGgLpRmgdk/ORQaODl8T8sI
PgwfK2+JwXYupUWFAmWR3LGPa7IXHw4JpdHDQF3vgevEHIp5gOVrG6PrhnB0S8fNKx607izcpBec
MoNqsx2nex0hFX1F7Dl9sLCVGCN2PlsJ2/R24gO6lUvNqWMrKLZGr/1oujWCaeqKgHXO2gEdfXQ/
rjz2qK8MfGHbJVv2rRh+wIQusuewXFYf7b5eSnwyLE+o6hDk30PmFLaey75lmZ7jnVItoWpukxXJ
KQdzX+AFM9kFL4wDIc2x4z/zzSSgJLcFFhh13Yh2cdGnbRGtZr9tjILdqaCEY41htGlbMmxSe9hR
V6dOoQIjRcpPmpxDx7O40P71nyUmLHZUQNqZZ3exuU7uPWk55e9PwnMxPJO23iXL8pGqsy9sYNWz
+qyRKCCkZns2VNcB0L552xYOaOLk3GS03RY8Oeudl8GqGrON50CzkW3hkF6HOxOq37NlLMnLCGyq
7O8jXJwrhha6kxJEyZsZErcqH0SX1+gRELvg1B7Wu4CNn7yiEGzKbnDHB5qjHF+p2/QMwQlCMfPn
Ntkk+/ylM21/l1z9I+FLucVeqUWw80Eh4FZ9pT/DQZQNq+lgk7H2KJZ9O0Ysvg1vslsuW7oRn8Wz
cqWYwY/FHcUZAb46PpIFe3Fxly95ucIueaZ2x0Eh+ai9HQKSuct+9d+ZjVNhi6KqOZoPGHZfo8/K
hQNubgpHffP2JmZNjzMfe2Q7P1i3eBmp6xX7fktGFAkvTgDPmB4W5yG3sVHJPFbbyGGNYry0j5QK
WK/bR0ofTbkAF8KhYemf1FvhKV2Jb+K4KnwbLp1wEzMfIvzkkTcvMDnUt+qTVasvl+CU8nrZb+Ag
K4735u3qB7/aRYh5N/JeWBrbFJtbsITx25obcVWSJ8tMxBfKw/5EQi9otrXFGGSglVh6wwp+xbk6
N3eIOR8gXuT4HxF+8q2iCF1B+3phVx19MvtBTdeJHHsdKfD59kcH24lVQXVmJC7w44f2HCj75F17
ZHTehi/eOnUtjxiNpbUzjhL+wnd6C4gurOk+oIAJDwUpvK0+C3sRpKGtOPApQ3hBtr6jdbIMDgyr
oXbgwWwDLPA30mWebGaRGGc4YyPdFPMh1qTDsKae5x/HO+nxkWQFqVlS9qFpi+echbF8JopUXgwr
9cjA4SUFZ3kXfGB/NW8TEl4/ieR+YxEQLtIqe8quY7rOWSfO3nrYGBfmKD4KqCnbaK/sRziZtvEE
5Y7U1enCXzY8NT7pcxsV/hchilBBNuyIvQ+U4xzX0d5GH4QPQIak3cjaExywV4m3zPI+yV42tUg8
MNf8mL8gR7f2c31ToOvjeLf+JeB7sr2H5IMx3AH24iiKHlM8hyemI5D1ApYzm3ZX/VA/aE/1A9Nj
cCvuMBLckJPzwNlVPWR7aWXsNvFZdIzHiq8NmkyVr5g8mSy1J/bWd91z79KNeSiA7S2EJcyTfAu7
ErvdIwd20IT1vkAnSUDSSqTlR7Pv3toyml6rcylQllnEiMKyZX81H8dhZy27o/fWDw+EKAvpWhOJ
+uJsaaPqd41jTOmfzwaHD4c4aFeSLT7NH9BwLPtd8emtNNmd1BUo/aFdiaXrr/kX87W2G4/FiVkQ
zaG1HbnYal3datthzRMQ94pDNkFyh8c4sGPqQdk9KRg5dSEWSppbx3n7jJfwNWNbFjiDI76X5jqu
HSbwB4GJfBYu2IVrHIqX+hE7hczBUzoLd6E2k8Q7PqVWXRuIoHsrIXqd1sz263fxQG6LFhfWsp7E
aGlUfNKI9zE0PfskGOX0NYnyoOsmhTu8soEY78Kvfx4jwkrjpmSoWPGuljrTicjl4u/iYBdGGKaU
KXkUEqVewUPjvvUajLGogZnGsArQRqV2Vka4S0L2XqiUUYj27U0sRuU6ybieoOiwOo98DAAFpW2E
7GbR0tnA4z0pyODqvSoNbJeG/P/9MpjVAaqxviYjLtlC4aFFqbKhhLNWbq0P6yOvrW5vCa3Z2si5
KMKiT3DSQuCk8vWLPt1BcPfXNBcoYiIwLpymgkGcBOYDIsvKDWAEz7pHLIgUnlW8pyg5KNHC/xK1
6EoslE/Foi98E9GAhPW5Ovaq/C7HEKKyiMOcbp497ncblrT/yrQl7Yczlydw/rZwd5f++KEU3sFr
PJktrN9iHnuMdLnmUyFfDQOl3aqyi14ZjHc/sTwOZwPS3HrCakFlhsaZV9yr9cOool6df0+uC2kX
Yf0uRNHVSopLNdS3jTDFzJHqIh+Sl14vKKGOD2MhKOtGFV0q6ytpNG7i0XcLQT4qHDytzrsl3uRi
eByODFmzwVFyYqkUV068s0dzx+kb875oJ20V+6iBvGG666E/8TrYwOSqR52oeDeFDgZf1y4rcXgz
oeFvLS/A0Re4nlLt62yoNy0uK+aZJNlUBltXYyAKcwyOlYDpBDPGuPbKdt2BaV6E6tzFrI2DmVjD
rsvYZFodxcAypRwkTMRQkApMaqXimDLUyxBxxtKXPPyjD1OrfapwJBGJ8NXFbbIiLCjGRtFuMbAf
ozLgNCyZi//z/xE/P5Fr/oqoNxEvGZoOL9yS+KHfgC6g3eSsE8zK7VX4ELkFpqBjvZA9Ih2g8aZp
ua7UaFtANgdRMf4Sovw332X+6YSMiaZOh0j9xncxBm1otNyoXDHuP71BXYq1T+kgooohzAIlr9Kp
dol4pX+57b8Ckblt8qMNi1AQRBLfU6TFWi8GeZAIV/HTOSX91Ff6OjT6m1HHCz+JqOnT6oAN76Bb
6DlpJ3OyzZWNavXbXy5lvsc/kDpfl2LIiqpaFlf07Q1IsUYekMKleCJYhKgUwEIIH0Fuooo8BSe/
oD85A2EYvgPds+6OnIGJOCbCNP3xl+HwVzQt1yJLaFEVU9Vk6/u1aKEnyUQL0SsvMwxVEQv8jBVI
xuIlwIvmEV3/y5tQfhqAMhYPA4uJqKv6PET+wzCK6dhNRSFUrp5R7jP69I4oKnSS7LTaqUG8yeM3
pOa5KEiYSbN1jRO1HNjaIwfAZZJslcSDkUkRjXROkCcye30VxC0lmRW2WxxXVXUPgH5VjChTSWdC
ddLSAi8hR3AgQhzmhGZz/vdL/emdyopiYJE1Z+rVt3E9EjjNquTXrpmyEOrgYWyy2X75eL4G6feR
Q6ybaGoi/C3DkP98dGSvNmNjyZXbVdoVNs0ZlOyuNyh+N3wxBSVYo8/OUwEk0bf4TW9uhkg74P8Y
sK8nZz1gRCV1cdPvPdXc8+7Xhal+WM3MLCmek7I6kPIKQkcv12Lt3Yht8JlXsBf//bBk8GB/fQGK
rGuyaJmSJanzEPnPELA0dZB8WeE4YLE19Y0cWoGOxolWy5jyTqcqTN3UUDYDtCcY4euK+IAqufel
HoFjDGFEHz58S/4w4+qunpkLig+tYOr9Gy81q1++EemnuUNRadyxeBmy/vXn/7lcpQaubIRcLiNr
0UpQbTBcLaYZOyWl3R0YZvQIdfE8aLtIoXbpI4CjJkNKidj8di0/fT0KE7eooqhHGPptCPgISyTB
HCs31uieGDDJyTOnBgvVEONxufY1vqemo8Xu08bog/T93+/ux89XsTRZFeG86QzEb+8Ov8n/HYMD
gqJlJZGrFHchItHxzmwjeP0KaVnzl4cvKwYIMr+cTr5EJnWlGSczYJPDxj58eDMQZULsvyBu4KMx
Ygqu/qFICtg9Cadsq8HeP167wHuFE7HDRknBNOq2M2WpmTFU/74x6ecna+oGq7Gsmn/NS2hQGUAi
TMx8p7WU2HUFVyCqtdUAaqaJ0BJPkrVJKJxHkF/+/dN/WhcZYTPxjMwCWfm2JqiDp7Zqypowzpwe
gdJED9iUjzZaS75xF2kZBZK++eWef5q1VBFiEiHDgG6Mbzi5eGizbkz6yp0G3iWCm2fdzJ//fWe/
/YxvdxZqjYxPlAGLyO8w6RUJ3ekvk++PY5KPQVIsvgua3N/HpBXBapEbPopSWik9LYCRWcQaGGBa
np2HL0yQGjpa2R7wy5wxNdGMRz+cJPvEK0n87A6diD/UlKVlPxLtqBpUDIIxeA7nBIAaBXCnMJJb
YbwLCtbmcQZG+cZtEXqvM3DM9FBp/PvBSfOn/Odsr4iiZhJBpIoWkv1va4qqFa0iAAtyfcTpdsMy
bqtJ6siIoBZRymdm1Mkd7m5aDuBufKGka1Kw9S2sbPnvS7F+uhLDtNisarJkfJ90St0QzbFQSrfM
PgWfZnsgU782Gok+7ngeqsbbKQArAmX375/79+4E1aSJsM4ADaqYX0/oPxOv5UvNVMVJ6U5TsISS
P9o1D5u8ow4/GpNu5f22H5pH/Ldnzv2ZmoFxXlPU77tjqw7DaRxN3GGqCT8CZTZb2ceiiu7/fWc/
/hxVFiVeMLO5Ot/5f+6MHGHMZfDxXZPazeTJa6HHzFB6v+w1zb+XLkUy/vNzvm22BCXRPYQjuQuS
ohHIIUXzzSmf3I8BWYCUq/QVb5Mw3+R1RDjmWDyp0YZMqSu3T62ha7uVYM2aKyV1FPRYkhKIq4id
kD2RVgI7mvxdlRKU2qNgK1UAN61PzUi1Buz3hZit4YcKzqCJKHqh+7TgcpfkO1z8FB+Y7HHMj5SN
Vtb+aupW+ZwI2Kt06KQOxr/lqwjg88YJ8ukNn7mw6TlQ4pkkWFGjl1+0b50pIi8g8p0DMX4xgCIv
PbRvFY+B6Q8NejXziUxrMmWVtsDcRN5avkGGJF3xMW5NP3jqU11EuApdRxvUs18EnyJMvGXs0cE2
iFInMEcyVpWmPYorOZpuODSX4L8puVo0wDsduw2ZnwjlhuA+nKarH57+PVKkHxYmNpSGxmQgogzT
vu+WkmQSFI5pREoSKkRNpb90SXZWevliVtYr1YjOFsf4jJ2HaL/oprYCFUhTj9V/n4fadszUC+b1
R02CLh4Ud5OQPEs6GXKy0swBEfJ6GgMKO6VO0LV/X3WkwE6B1y4wJa4HT3yvavzVRnzG1kaXSg3u
847WqTAHiVuvSd9ftMY6Tk17kWNKrp23UqOMhkhqHasycFRshA0JmwBywoUykKvd4+WMzqms7vGS
nOWmu2CZ86v3aMw2iiK9j7609gTjCA8mtpVKfmkzaV0MtB5DHrvn0cUKw4RSk1NWE+IKPAuL+TpJ
9oiXtdFeAl16//rvOn1f5/UZ9e2y7iBUyMj5msTaDornarQF2zl4Jepcb2BOk9RHRc42+Cy2SZgd
pkC+8TX15MewIYLqTpjyA26XOQgnuAv6+KkKimnfkKQke75w22T1QW2Nd0vTqeab1UOOHfEm7iy8
W9kN1rj8ljMoY8rDcPXLCPlhoZAtaKkUnzRUmca3ycRLoZbK1Yg6GgxZ7lfjtoFcutAt6pBppa3C
1HonUVJHklEhZxF57XE90AT1lN795Vrm5fzbBKrIhgpuwoLlYX0/olBl6bq+SHMXHAjy9G0sCOFs
VEsdE71cq0vdFuH9nNTavwxG8ybl4qWuUNYEgak6eVfQTTQFf9M3wy+LmPT3qUPhhCbquiyZUDG/
z+2VP3ZC0OqZ62MZoN5VmEhlabwgLvd33lA9eekEndCQE7c24GwFxFe2rej9sqjNcOTvjwi+LeuZ
aWr87/tZsRljs/fGFryseQcRIF3j/0sF54sbgqnDHqJh3GUkkLZKvqlmmgbRlI2jdhay4oQ8WlF/
09Jdgp2AsvxwA+9vOuTkHPodxhKZfHvZQjnrVc1y0oUbpUu4l7CRIc7B1lLzaeW1uo1lI/nfH04U
zkcKSAaN2oYsf9uH1XFTJDGeKgit7bGRLVrv1QsMKrtLqmvZZ9ekJV6sVCZgMfnLv0fe3ztodV5N
JQMktGFp2rd9ZtwVuJukCDuKSbsJv9JyGMcr1bpVqJf7Xk5vJwHx0L9/6A9jil07uGvDYGOkiPq3
Oy7qPG/9rk1csnf2I1rCIq5fJr0F+hGdtBn6nuGRG17SyDijon7/94//2gL++bWposJty5Iq6br2
fWPmh6SkqEmZuJPWqPQWO0aHLiO9I6doUk9Rop87zAG0tzV60gJoi57qRNmp9iCaD1WrXNv5j80w
Po01Xv5iMKmY5C/jeKu0BzB+2yjHom9Uv72tv6cJLpxDB5t2TePy5yntP/ufUqNurbcpF47pPlBw
A0/me4QJHwTlL6eDnwaGQtFP5zGxE9K+/agAqbBnNlbsxjFcAwOHh2+sU609GOi8sYxxomysh3+/
mL83zNwexHRFtox5svm+7VILwJqCGaME4q+3ipd8lK4gGZZiQbzA/Mhjj/hM2fhlPP69rVRFjuSK
OG/W+cHfPgKtpojReEbsCm27HZPOVdX4FALT//ftST89U02k3KWYkAXl72Vctl1DGPJ3u36mnfWO
M3zOh0bBjaUyJ71P2ceqvIpEjbTcCCwWs2yl4LRqx02IKBBIlQYHbjIeBO+3kfXDdolnIBFXw1oo
6pwI/xxagyAPWRRh+63wAZHTe1G0gTnA2zdhs2u7J8KoEflEMKKk34aaNq+037/HeeozNCBhrDTf
fjYLSGNBOYpdSwMuoWL0owICa4HIKub1vN80MN1sDJrgGiCRZArhjeDtcdX5pwATvN3PETvABw9f
wFtTwgho8lErEt7jIY0h1rASkLfIZ0/BTJKrJc44RCFFm628OrtNVEzkw0yQ+YKONYWKgR43CT6x
ZHa0Xb9YBkJpOloPvOjrXweIZ8FOAvo0h9OWMw6u75+bWttWHUiGKSeFOAn8VWAqJdG+WICF8JW6
Hsq3AbifkHcuIC5rIUvlC4DnVTEfA34ZcPNH+teDNa25NCOZlvp9wE0RDNdAZaIbe+HZi9DLBZqj
j9u0Qo1WAkTxNJIjM0gkmKbecec4SlHf/Psifvy4iBygfWHJ8P+/TSSpWrJ58HPiJxrEZjm3LcbS
1TSaXw5tP9QbGcGWzrmXSV2n1vfnCMbtRohLmSVur9B0QptokjU+Y1LrstuyhbrCPEAPzrtpFO0c
tPK+8rp9b06/XcjfO5W5Qi/RJjIpfvL0/7yQKRKxEYNmdaUa7kXLL8uhWtf+S5yOj9ps5SQS6LUq
teNshE/N1//9A+cpqCzoqimK3ytyfAZ6FwfMZiRAvc/Pu0JfllbeL5O1/PchmSIYMyN9Bsr38vev
dqjjjHQ6Zgw9psVgwfm3SbNEnWWc41GC8sCcFSmNG3a6ZfcNoxwgOTl040quoIjHGB44ObiTxZZ3
bt+FqvWQwsyRvTnoHHlgLSFw+n0a/mm2IZ1B5YRPE+evsoypVyYIvy5G2dluhb7ZCgVh92jjM1ne
j+Kvs/6Pz0lWYN2BvTD/6twkPCRDp/pFxPZJIO6SIPDipaVsChLSRFmThK9t8qoCfumJq+x7dqR6
uQ0zBDD/HhjG/AV8nw54UTR5VUkhnOTbOme1MoAnv4xdTMa4dAD9m4AfIFCWUCtDtF+YpPKmvgnY
TbAlOFtmvRbNJ8NUrynamvxj8LGuhGnn1myXIhZIUNMBUQ780lkSyvZBO2iWdxgb+WoOFDMKBoOo
FC9qE99bSnNJi/zFGkiYA1Rv1ygn1eqpMjWn9AXUteyXKFVTgrSuk1TeKtCaCiucwcMfYU6zPTBT
xcllfY/H+LZTQMAURrULWgLuPHFFh3/pEXbp5/pDFnLMZdiLKE4HEaylvA8YDnashbB2nr9+b+ip
8/WUiTiCrJO/RuJvq6r647s3qLAy/+Ht+761r7x6LimkrGxltSX38WzG3banybmcP4iq79EHBaOr
SeTKDdGrzpOOLOkaVRkpiNUbiW2bSVSvQsgus+mZsMuqvMDiuJnUqmdbahE/GrxFr5IFcqQNECXo
4w0OLzeHRRbPnCkj0VFGC/p7x+AyC61edAq6x3kuVgz+SISAD16qwK3T4STI/dumpp9lCL8sAz9t
MCRR5RiJwduaj3F/zoqJQeAUiUUccRvJlobs1h+8rRg5kl/e5dX4IhZodbzkbOXjL2cc+YclSGIy
nDfNNGuV7/t9WeKrVrFvu5MnvYNrewT2f29IgVNa2SUqnltJcRV3/NBnY5mGcCd4FHNjn3vKC1mf
l6wEqGcWdP2KuVK1rgcEFLJHRnOANku0mktQJZt/f6s/za7UtCSd/T77sb+O3R201aHy89ztIxRt
RrYpW+o7aX+p4ozAsHgr9sZKCXBoodIcMy4OHYndi+0laVBHGAHWmeCUGNNbNKiPqSm+T7DgIvNO
SseXuBZ/OVP9+HolibYkvRjOdN9XX1WworAy69zFTncs9b5CNHTvN8VOFMOzz2YrSwZnjPz1aGq/
5gr9sLHmZ8+VZ1nSLObqP8cWU17f1GrJ2CI8ZSEzmqVB3fPVrLV8qQnRBWf9NpjE9yIR36lTryC2
rbP+f0g7s+a4kSzN/pW2fEc1dsDbOush9p1biJT0AqNECvvqjvXXzwGzplvJokljNi+ypJRSMBiA
w/3e754TXByzfWA0f5Eqnxgz8GlLL86//iQ/OuzyzXGcsdiDcXJ7t+rmQWMDnOeTnFT5GdzYZpyc
z4nDchlG3oLz6UnH3IZR2Lm4oTjYQ/j4m+/gg3MVn4wuLN/lgOW/3wZWnh2rvKC6VI/dw/z59K7Y
hRKIufpsi+5B19PHMndPQ+pfYubJyHmUifU5kdOLQvStFfbnAsg+Nu8DM8W/uTs/eBwbFqkaYdk8
k/6tO9/Btywm6tAkoVvO1eWr49TXTHIBxWF957eY5n794/joYrHQbJmOYZJueb8QcWUEpSknlGs2
Y30haXh4JgvIq6vKjR6SaOQ3h9/czvNn/O7JS79edyyLDrRtinmF+ungXk390OgY6OaJ5aeJHOPA
bLinzmFZ/K7w7X30af/8Wu+uN6EhebbtuVAm4GPNssYqMSB1ccIx4ud6KAGw+cQabWsb6fVlqkqP
IRz/6I+Cm9ZdMbJ+DTz/mNveJqSf11TjXi/tJ0D1OZ187CTglrJpWxltDIZH30utujISG4HQtxTF
WigSR+9Ytc31jXxMRDOn/Qibr3q1C2M3WuwLnQ7sSoLDLzL2deGti7K7GeOX0PTWQhYk6byDzww2
JRdzKHeqHLd6LY5V011EDvRFG7fNJC9aX19TAD6txqgpA6BZd8Ytu7daptTq9keSqGsn+S7DAg0j
BJM8mB6cjE6JKVAalQxpL2MPhE02IAv85u8jvNhYjQXMl0D/jMrmSyrdXQOyTButcQlIWwyrTkeS
Y0Gk2dTMo70RLgVvZWOTkmQaD0chmSAvCetNPpCU1vPnimgWlUWJB0sdp3DMYKEWPEfcGpNPyRUI
XmBrWyg7fRHGB+5gJkFptWyTsCe4qXrYdICi+jFBENGm923OJtESNmCQTM/4J2bqPrFEWAnOJRq8
aAtZiMg4FewFEobPQU3OOhHWtkAL5GvVHRg9ZnS46ie/uAN1vrIq9mOePuxlwaPQgRqXMi/c4Q4S
6atgPMiL5dUP/KPjN69dXN6FTXGnSUWWIiDzZDPSXn6XvvFkZswtYll8TIY9LMOF54K7pXHw5AFH
CiqGvIEUi2gXOfxbaXDWkVohJ95bkbNR2n6+JAa3vsPifPTdkSFSvsl5HQCSviXfurVSuIdBdOrj
9nPphcOqaMftr9eHD+8fw/MMFgeL2Mq7A6tby1qNLguSKYNV47IiR/3tWGG8ICVko45vJ3HkLf5m
Hfxok0L9g9MrYQqySu9e1olGGCrhyBQZ7R9DF5cizannF79ZiT58HDnsMOlwUnIGfPP3pcgmHAS8
XhS7fhS7tm+ZiYIEnzOtSzWlJE4HdDO6E415jtHi1Mbvdwofrfg8VD2XnzFV2PcHR1HldV71Dh0F
ZjiymsRpS/6919wTv30hKMChz18E4XTP4r+OYhKvIBFPegMg2af42CLkUaq5TU2UWr57DHKTDpYD
LDlARNNDzlzkRsEtKINdmBUvZaju2yg8wBU/irEDpoBtqnMaJhQKqvkhohA8mPu8b1dj6V6tFgxc
ynLZjnOPMNOWZgOtNBrnSSd9fLaKaVdMCHcib2kI75JHOkH+F1Pi4J46BvDxeuFPju/r6q7xSzLs
NkMDupqe50+zhAzG/NeQrvzEfeQoleYu0IYRfFZy18BbgtzLTuRroPUEF+aOXcS6YcHRWxlhTKGm
S84+m1RcBQk4BapQMvfUyky6kCoDGEcDhHAWxFuUH1gICKirrHplkAowKVbueOjA8hOM6EMbpYGy
r9XQ15uRzL9XqRC8g2BC24BDQe/R69yD1BmizJpw0Q7M2HbJ45RWHcLoOSTOzGcc8AIzVvDX9+BH
z0vX4oguyLtxqc736E/Py1iXTl6kXQH9kB6T+Sl3s+PY69vUQFfz//VS749oXQVvuAT5uIs8SIoF
fOGCGjuYxGWvtN+8rQ93yS7nKnIpxNE4zv39fem1WZW13fC+0p2MsOmFxToays28b0+M8YsRohdj
kh3c8G/e5ke7Hqo0lKTYanEOe7dFdhtiBUXG8oL0eoCAnueMvCh18SJxNCo+X77+9Q/241d0qOTP
YtN/qzYApybdAsdw1yQNA2DNFarMsxGMT2XWvCqeIVCd1r9+ybel4/0+a87HUuskrey9D/9MsoLq
j0FhlwwZhmEkhx0ZR4YtBaJRvVlMyn2QsJlwwfXZg+9f6xSKYzOyR2hwITvMvKeVutN4UEmGXZkz
zRU70njaipFog6OVUCcwj3i5c0wJvVHoChiKm/Zu5bnLqZm2YVAhPfe533qm0nANUNs+dnB0V9wr
xziGL0XzVi6N4KFBKt4pmHC5sHZlbn4aRH1baMW4CKjEEmheRSqCJiy0dGXiT6A22zN1PE+f1xJo
EgFAJGHlktNnsYTj/yXxoU44wPF+/VP98KrlmrVoBdGaFu+fiP0Q4EqLRL7r6+o1Gx8FtJE0mPbg
6y6mvVbtKmHecfpdIfOjCwgeEIVMCrr2v50MZKeNUWW6+Q5C9Wsy8fGJST6PmXrO5wzG0FR3cH+u
v36zHz396TyReNfnX9521z+tPLpoUgLJkA9THiEluJqlIKc1P/qb0jkkvnGTlfV13p/8+nU/WvF+
et335+dksrOudPScweZh62dcY4kvL71pPDVld/n1a4kPKtRYiF1CYhxLWRXelcpV7yP0QMq0s4rk
fhi6fhUTWw+pxppNptC4VD8cZG50n6btqEfMsvswM6gbGnzQQSC9hSN3VviSldCPXHe4SULrDlbl
kGMuN6yMkJ9mvIQus1jSBpYXOF8SMpJr0ySWN6DdkzAGowRwjjN9Ui1Ikyl9YG2E3Qt5ahMVe/a0
jEUzbSKZ1sbc9vQ2XOL62MUF3PCFuKQl00i1xnnDAH+94ORFwbhkr68VVzQbkpEQ6s6BsQ07B8ed
ktj0EEMSpVoXTv+lm+weCRzHHkM5W+Jel8ANITn3wC9xmvAIVjAm0mVowhBOreHOzqLDvG+uG+vJ
Z0c8SK4NlArrMBqe7HBCg6WuSdle0D0gW0+145A66x78bKxFP7SpGddOpA44ZtXFaSJsUQy/Yuj9
zSPmo5tGzAJqGg/cre9DnVlWSXKXFXX1itNVaT114CiUbj85lXOk4fukUJT9ZqU3P7p4BZkMpiE8
WsXvryfOlyHeQhYIN/MuJsB7YreBuTLksoaEG892KGNuwclY7NwgQWmYB5chTpJdmOQPTUtbszJp
++ZYO8zkRxFUn8nbI7fqphktkR5h8cJLaAGqg81aZx0jwIYDDeLX98UHkwI2MxbkPEyWG2qV7+6L
UBszMpUZzKMg35CfYsJdp+I9NMbFznlX+LeqRcxQn4ZFHbxHhGxPCILZY0mFPGQQURNq27Wswqp4
wKpHfotRpy3WAiZx4bej9MgeO2sTuBbw+AripdIQUGT6rIbW8b7GXbT79Zv6d+M36EdCA8a8mfIp
/8xXzE8rmnBHP1emle0GM1nXFNVBqflXVaKyaMxhY4igWpU56PDcNK4RfAXO8AXjvSFuEFWk2zjl
GAC10o/836xDHwUxCG3TOpp3Cd6/FWbDwZmqoGOxrfzo1MbZs5bVd1HJYLRjM4iscJw0cLylM1yB
P95Egzo7tL4WXcDJU0nvsd/kUfGqUj4oKPXE3PLXEVuB1/NPtIV/RFpD2sfWfvzmZ6p/sIKSjSAq
QMCNxs77rqaeBKFL2Sgnn90gUkqZ92tHlo1AP2B+JiPCT3eYynjfRwfRgx4ok3Q6Cx12Qx+96GNt
3tBAo7udQQyygtnP2dak3ozxOZy4XcbsG37IYt0X6gY6KtwTzIqiosZRuNwtTtxpqwSuKt5ObrYR
6rjjx/csVgAqi9LbZamwse0WnKV861CaGHKsiLrw3PmCmxIdAKgB6csoUHTdzDUNXplTvH+StRWR
NRTaWq8rkqeade878VNBDGlhtbax6Cv2Sr7mn1Lx3etZgt2kfQkdfRU47GaKbkeQbVW7XyGWvoZB
eBhC2E9h4qxCq7ybnyed9wkN5td5U6gy60k2zdVo2xeTXh9986cuNg26//zDlq6uEXv+vu/2olI0
yKMj1PpuFcb9j3OgWxfB0yC0k3RLtZCR9KZGmSK8O3TIHB8hArLEdjC/KrWbspk7Oupfi3L8/ptr
4aNLgUCapRNa4VD7vqs20kzIpLLy3ZCUGVhIawHe9z4P5bDlPMfPJxZ3na0h8ZzXL+Zs0tz4TbLk
g00LA4I+OXNnfqK/L/Ciu67rfN6giZKPr8+qR9cDMdyJmp8NcdKdGOv1xBzpIoa1/Lu7+IPVn1IJ
PR3KuOwQ31ffC3rsbZ/HxS5tkUhWRbKzSxhmHqD7lVUzXlUyjHTynQeHe2CTBxHwULkLqhLvc6T8
rVkkl6Ctzb01zgrATgAhxMulO/uuHYIztMwVwqRr7CMOZW+xZVfDnrBp/nqK/ef34b/C1/L2r2OC
/Od/8/X3skK8Gkbq3Zf/3L6Wl+f8Vf73/Lf+5//659+/5C/96x9dPavnv32xLojDjHftazPev8o2
U28vx8vP/+f/6x/+x+vbv3Idq9c//3h+4ScHRJhp5e/qj3/90f7lzz+YepnnDv/z51f41x/Pb+HP
P87x9ygOn4sP/tLrs1R//qH55j9Yubhs2SvMsZ85c9m/vv2R0P9Bd99gpozoLblEl0uuKBsV/fmH
7f+DRgYftMs+g7zW/MCRZfv2R8Y/XDEnnPz56M7y6Pzxf7+9v/38//fz+I+izW/LuFDyzz+M+UV+
LpubtEy4qDgvc2HZtC7mK++nR1c9aIOqM2kctcB4UE1dnhFVOocSzHHZi2+DMTQHvYW85mVKpzMc
TzdNPUZHxEeXt69apFSHPBN38ERtDpz5Z3p5/fHtK2fIjIVmRPnGqMLviOBfC1PelZpGwroA9zcZ
YNDSIogPZk/Rb4zyY5i6eKNrXLhazrU+Ormxs+qinvfQXwhxukfP7e5lI8MbHgvWpyABwKcNujyQ
jBnYXOY3/KxvpdKGe4ae443rBqVcCL0h6dXmwVElw86JTHljm8q9BPo2N8PwznBaROAjM8exIwHz
TH307Kp6l7NzpwfY4dMZjOKhTolojYFvruOhsPcqCoKF8Cz7joYDqt7Ave0CU3vIE+fZIvN2N3R2
A/1S45uuv7tl2D94OdjoKYERnKANKGtz/BrqOjPksHGppzkd3DTAa7Y5HJVJiSLLpEtTTyeLDnEp
rH1x8tsBGEJE7TLocAXy8TGEQ8D4Ajt1RpfMc6lGEp1QFNxUtrNsCjXuDaV1FySErPFh8Up4BG51
L8UDWpBla5rltutSbyHTRL8pMaSw1Ef5Mu5SYDax7E4up3pXj4KtaQO6rFwD4BBo/tSbe1oKG7WM
/VMvYQFFlrNsnc7foHoJLglz+VqIUh4Z6WTAJBMJQkxTs+SSd7fX/dC9dSc+lsgJ8Vrr6Tn3uvsp
0L17p1fb0TXVxa7DAcgpAgutd4hMoB9ARZecI+zGGXK8tVKiPgYjXKisfgwpJxyNbpqWkV7d97Vg
KMPjIDB2qc95AWycOXjmvvPnmViYMX4CWdYedYP5BFhEfYefD1sik1TWTWtUvx2ytt7fcPY8ITmf
Gxjhp0b17obzJXTjoJmaY++iWuuC0l3lhKQsRcmIds8Z5SLUKCt+wMRr7AukFXBzGS61wYYZjIj/
pp5DonV+xZ8qOiYPM52tq830ue8yz/quYqbFmVVpcHKPIoz6fZbmCe61ClJT1d+3aW7v9Y5UEUeO
FIiu+xVnm0ZHA9g69MtaWPNEQe0ugxobc4aRBhPttIzzIPza2/0Jhvgit/P+i8fntpBWEl7F94oU
4op+9njs2oRqjcNUsm2k7pY572CdSIezYactO2IM5Jijs5u5q7oU40a1/MXQrdihCFppoSn7PaNl
QEs8aLDKaacbb0zOXct+dxy9fd3hUSuqGyOz3WPUWfFaN5A5J7QfL7a+V1aQf9O6yVnpzHVsXS06
N/aUXMN2zkxH3hGig0+svVPrNDWYuTfQRmlGCN9MJ8xeAdFqq0idCfs9oJX5inhwvPcba+00+mNq
JvaptOTBRZNxOzXBNgogRzoJhH4hupVKKvOKgqBEtGcng743wv5+QBO2izizLsIks6GHwGNnp7br
+h95YKltnbSfjMbl5o7no5/FnD5jNZexwALQenQFwzA54ZgUayv/kucqXMd94aztTKiVwuBB3kgu
ymICA9K2T5474DqaZTQJ2CEsCtleo6i9eKtTUxlb4dkF8jflR1uS9vfDstk1gOrvCq9dS2ZS+JbK
HWX7Zu2n4zpJZv5b3Q8nxkrMdeDBTajaut0lnrEwje7FEz2S7qRkcCCaloYR2ms6BWAbNe8E9r88
ksnY+Z4EJJViQuwcLDkOF0irGiJSMAQ1F8MMxGJ3iz0TUJKatKWjpT0jV/yjyXyPNI62o5DFX6cO
2kXgD7sx2Si2hwyajaI81rbIKS2YwXIkO5iJSqwVfUKgwrZ9NKfxynu6mbzgwWaftE5sIODScC/Z
VJM2bQfjktnxTBSbYW4+Gu4IbFoi7HhjBk28NczHrh7hsXJ3MO0ZeBuPcWe3UbhES6GOka7vShxu
Jyfw7iI3AQ3QW9DOMlq+dSB8iJPxTWPALlL+p9rhGvjLVWUFzwAI4m1Is6+pjGhr9DFVk+BBazWk
8pFXnzm/0PYACe8Uy8hVJZxlBFc4YMCswbtetq3fbQGBAReTV6mM4d4HEeQB/F5SfRzPI6qyAqz5
XrNJLQ2Vg3jJsG+QZ1XGZO2lZX7XqCBx6OJ9pnFwJSzyWDq0YjWr2BIij9ezE+oEMK0yBiTF9XBL
jlcuUUleqqTRVgFz9+ugiB85d1nLzq24HSI6S6jph7WH7oJBv46aRFNtEEaLdURgAQdZjEjOZC/g
VwUTJ9AUaFzAiuUpVQ+N84DWsdnVmtTQQ92xJ5HrgpjUilgbQDW6LGsyM5/Cbvxm0zBHxxTeJo2A
p1br8TZmlznEdIprO/sqNIiZbytPPTVfI51yWhdpJkN9zSOS2U+ydbSFgS1mOxRE5vv551A2zlFP
NGyLJSXxbCIPE1y99nMjSEc7xq3SNVBpxuAtwjZEnmMRQRauWsOtoTWox6cyYgIiyjRn21f29yrO
7Iv1PQdZw54BXG/db2zH+NHTaGZhDGab6UssY3ct5puxCILbyGWEuUDvbXU90Dc6Hm9rXIXaZtHY
bDKkZ52qoVPHUcW7bADplBtODfq/+UoFMtlpOeYuiYENcD8DUgDwfOBoU43dNenMLU4hZmpHB5zw
fOea9jhbOaZ11SNdYmhs4+T3ToDRo9WpWk6Dc1F9AeRiviNzK14yrIwI3WsOlWRD1UgYK11DDW9C
Gdc1gCXtqTlh7R4XNIXrNQ8OF2mmes1RLV7ytt0YXqvtArO6BI3h3wo9FLc+oIFlFfZyASWes7XV
nsZ2VfO94SjIrYPL8TgeOXUz/pzeE7472tUoj1nIFraMo70S1bj05gZNrXXmkm3zFXcB3LkKRA7K
ylMNkbmOTRwOGhy6sDDPwZjYCzkhqUQgFYHgS/a5P+m0qXtnM7bej77n/iNiP62Iuusgd6xXl9V4
l2KoXQNjAg4hGFEGLjCt2JVAOgyc4pCF/mw8CF8IWRR3FLEocJTlF+yJyaGx2rvSS9WxYDG5NJlj
HuN2AjZQkeHl9LDPyLnvlY6VTyrB+IiqNlrvXsrikuoxVDWAd1aeHSQW9zXjq+VREZ3ZMGL5rE3t
SJzCIhc8eeGtF4oz1TE2ZJjbTx3Q8zFdKB5GN3CBRnQApr8a9ZrbpLXBWdCfXRb5WK5LA1WFHtVn
Tu8UQ8L+uVXI6WrFTdipebIrtMcjVJOTy5q28cEGUEZK+6XeoR2WAQrC3I94QNhwVGrL471p3Iy2
hhXUa5BKa0nNgTfAY0U84w4gDJTL+aseOw+U8Sre8qgBTccj9iEzo50zTaDmnC7e0opbdHkIX6QJ
0pXesZYbhI6S1gzuQjh+OmJz3w+ecobZl2NX5xtFjJVR134xJaZYT47/nHlVtqaz1K6bkWNJJyHz
FaH9aWy+VoFQ63JeYON5qW2ROqzdyaF2zq20N9rxs5VP0cn0ERjYSLF7aeLqSSSM47rlEd8wtB9F
90r5r9Qmy2NqasZVdsahFeyaMra07FuaF4MJFlopxqWyjCvfTrIr0piQsK5uO9fZW2nEJzi4+TYk
4ykrA3SQrSg/DdD8+lpOq27+2OPejC9TPzymfVutWIr0uF+HuSNwoWh7jFQ3tpX+QFlXweUmB8S1
amt6c4ez8NLJlIfBZHwPaRA7qU9ABPmVxk3GTbjiGyVzOP9wxyTZZF6h3fPost3RuBSNfquz7O7s
SdIHH6AMN1Hm7R2Rf/Eguhzn9PAU1cV9RUOIOeWWMcu8rdl3UgF2xHAf6yYKpoTFwsoo8qca9TQf
Rz3RIuuT9My1IKEbi1Ld5gO1io460CYq6wIfNL+0hf5SJqiBGUThAMaU5TFSqzCFmJq0wuHpjz/M
nLo9g8oNysgZhhbxToDED84WtAKIaNeBdvp2gGxib7oviAPEmApgYtn7Kp455djvVjG7wZVeBHIx
Npa9DqJ82EUTXL3EN8MdldSbrImKTdVDnvUqSpJmRWE9H12qZnn2GgSuWGoU9fhf045SXmTvY4/w
+mCqhYjb6svbVZmH4XiLj/OU6s4NcsXqNqoxa8sBRbTpDN8iTkjLBH3Lpmx0c9MLdt6VPVabyquf
TE53tFISuWB3XR38uDSWXeHaz3xnfHuq6le0VZ1V66b5NulGaIqorTeT1R+8eelXRAiZRgfsWpjp
nma+yzG0WjEwFPDcslCFF9a08opKbSk+zVf6tBNa/i3QhYQYtmhpfl4afz/qab3GD+ftZefe45hN
1r6WHUNNfEdsrh+QUL3acfmNI66NNQPQrWFybuh8+HkVwYGhSbJVn6J5FJGVfu1Ro2ej49ND0j0e
ctzK/L5Ljmk2wgWtsSgsALi109JEovrVdcapa81vBhPdWmiLpTWa5rqtJh0CWg9nElUYQaygXnWR
7S80nb2V40cxoW8XjnZnZus6glJng+62ewFTnLHyk/PVZ2XDMmTcWxQiYKMxpxEU4UYv/X1Gx/vR
KWP4nMXcHm8862ZAUjt3m++QivgI2dtpWw7mRTQzPwBgtWY3i9HIa8xBbD94VliH754x6JesC0Ee
CCbiC4bhLRMsZayzuaax9gWyW/OQKvOBodxt29bZKRx7DxkfpRUO+CYBlhD8UoKOxQsTAxy6/YNP
JT7A+cOaNZc1w2ZvTwY++BZmgSlluXei/K6tk8cgLt2l2REiStz5LhDuRJGBBUDk9bcgldbJaYls
S9s7GmkyXoB6F4V/zvqMsGJE811vNHkis3Eu2yAlaOI9QxHz7pwAOVk7KQ6JpqOfSVV0GxRQ2I3t
W1WmdPZkE62dmtvbymP7kV3uAzTSzjOb/VCoC3uAlLonQZ5Y3oxAIDaRk463WNoWhseUdxVTZoqK
xFhybXL+z85O3lTH3hHpKgeM59S2cwZ8Rm173s1hXAbinITnLPD0jeNyctAaigeKvTt2MKzn3igR
r4Kd72lUU3DmlyleN/M4YxAZ+rpJzGndKoTRXqlDEuNQm5j9S2pyJ/UdL2GytxqcSLvvISccqap3
c/24PMfVXPiaRMZegeINDA5MtY2x18qxOzYlwzOBn4LvHNzoGJPzP779V20wkdHFMIxt5a6qEtdJ
5CPPYYfm7yzDuIljPbmnPlncOG3OCY2FYBkmAEtMfm/lDe2zFSTpLfdKejvoUbOyWg6PtAo3XmhW
N3XaB6fAVPTpOmNgL0pD7shWPz0WsMDA28LNNfQpQPuMV7w3lcTL4CffJzexAWwX+T0FUGNnjK2x
NhXM5rKHJpJDNSiCL4TS8hlUwJ1VuGJlt4l/aB2OEZ1XD8ytmNq1T2FHoKOZW2Tw7fOadBeFKUzj
wRpL6Hhj5FOzDkljLbupzo8ptYfQGtJ7rQTxmv2lyWSysRDG0Y/M/Kafi17aYF06gqY0sNwQwnUY
X8OhcA6F4nvRYj26skpPp7EMX8B+xN6DXnveQ8QwEVv5wt1Ho9MsG0+ZWx7jCd2QdBmbVnfUy4yT
SsPaOOKRg2vxtZyAcdD576iZdeVWi3PztvWDh44T+4apr2SXRa22HIdS26epv3970wlyyhJO2nIk
Imj5jXF+u1aUYZCXye969sK3VTUrHOYiJPmN9IjBK1jZgfkSILJesE/OdnXQ3UwomfSiv+X0RY4l
lQcjGUh99/7IfhklCMVAtsFSP0f1p8lrplNDNeDcaO49s7r9sqYRSKNB3xi1sE815HRCIlF5inuW
JUJCiuKeyYO3yZNtw9Zr5ZC+OZa4ppej2KOUD88YoRdUCdOTZybDMvXTYDm0Q7UKfQXcOuQtGTHc
LVEiNJW+vBZsKHbNwHyNbKaL65HCibKgP+dTGyxts44v+OrlMius/mzpyAB06derYupzexFjXJhg
ceYtxcjUtmEqsqDztNWHbTQZr0UuqqPsYXhFMcekrDO0bdCiPksE1AJ8RJRdR0asMgW8bv7FLk21
nWaQSGd6x67XkYHnQ7t724D4WnOYQoQMUg4GTlDFi08GSksnXMpCBxTmlqwXJpWYBBbp1L/CP7of
vPrYox9dsqI+h5ZE0EBtfG3yhNoI5bfLNNxJih4Lu7P8veZQ+9ETOGrdhBzCtpx6FySXVqbyUWT1
JyJn55YZpU9FfjbRZy4c4iOXvDCMs6PFG2yU3o5HBljvkRW0TqV/OylIDWPn37WeAK7tTekJgfKC
3qZF8KK6aSKnPA61/GxVENt90Z9dDPXLYAjtPY7Pg+2U1yBPN28HyVLmnBvb/DPDHRM+Dg63GkMQ
vq0KQp+8fTlSSS3d8jmW02sZYXsSEiIv4+2uizPDis9BqBOO9Nnu5GTEl0niTtup1NzliFp0N5WH
OJRizYdMHnvo9pWmMyandTDMo/jshMXnKEZUkHni2ZmPeDn84XkrPRTAwIM4p6OQoA8KVgFP+UNx
lAyLYWfhrG7XJvWmgIs2xzPCkZdiHq2aDQuNRLg024BtFR7tGBA0kAW0FX5tMjaecQLMtHXLTvlT
Qgc0MVzib6WlX0NnRntXhaRCg5/w7fNn6zauAm1CPG1XT1qniq1vThyFsi7ZGG7Dvtl6HHM2YWOe
XTqqoCfh4bQOQ/M0ZbQXxjGeNdnSOiPj3Bgtuh9NFDaHCgqZTepQMzFkddJsbBY8K2+icd2nZrrg
5whSBZTsLar2FVjLagvDFFe4O/7oTbc+S1Ym2TKpY1DpnB1xIZ6F3jnkQwEsN0921JJAZ/UshE1L
oLawfLg0AMcY8vWpEXQuAjQKlVVsXd2e48zADBUYJ/J0YYvLL/RREZrRlmMCaI0mp1KXJs0uHvnm
ICe3uugOMij4KYRUMdnpxIc1+TgIK5312U/16dLY7n2Rp1DgwP84YD/5aAU5pL/0lyrc2TJ4SZNu
xXmYZ5aeNwBdwF8Lpwa6WVDmWlBs15Zp4vHcdSkv+VSGf3iFUZ+0LNQeWpo7Lha0v4opbVB/pu1x
Xw1pt546IAX5hC0gR8k2Ink85I9uRDU85Ke0sBq2VrZbvlhNfBhHE0udxemi0DTv4NQqXwE02gkG
C+cqqL6LQnDyeUnotxZYv3Kf7X9sb7OBKV3PpWzj2tR3qL+367yO5KqtmErQ3K9pLy3c6qw7vekV
dx054rByDuy8bCJf+K71Lu/hUVEKSgybLEPNLEr5HKmu/yqUcy1ZOaaCRlQSnK2xK+50JGutD2PJ
SmvBMdOovvhmj1hBFKgDMyMmqxCymTKvqoIpGNoqPg6trCn0TNhY8+gzSCktpgr6Vrm3uK49kM8X
S8X30uWgLSaakYpjrihNNGNxIB474V+adOLsMIMEuqbXjm0pSXbNR9PWYg33EnZbfjJhaJmhfz39
rzB8SmImQzwdNL5vD1S8iVstmIGPd51tBQfRsfFj+aLGxUxRERr+wiLdzzEmJDBntdGDHG0GcRjp
XDvgCo7e/IsTe+dMD0Hdz5uWyIQQXUptI2bSjsmlowx/6qgaqXwTGjLh+/ZrlDMxchJTYPUVbrp3
+FITZn6CSpefCld7dEsGfFSD2NsQvX4pEU+2EUu1UsZdakApk9YPX1PWrvC6r1bY+FQzUK9htpzJ
0IAqMxl6R8qkt0FvF4chreqTNMEijVVI2MX9qmthvS1LREVuPQR3so8RSE3fylqJh5SVi34Jkkh7
ZnGlky2XVG2yq4voQFNJt5ySYi4fCSYY6ZsuKmYa2b101lM0qe/pHKpnV2QczIRYtN1gVR5ShOFi
KBYM+PsLJsYlz3Fmee1mrFfJUObXSc8Ptenne6UxPayGlv5vQIs1rXDJsgXadZ6E9Y0Gdz0RvTon
bUN9xowP/MvWTFubrtJn0w9ndZ0Ir9v1juffqiT/2lQ9QAfdxFf7IiEKrbzQ02+npD6JPs42tRnn
qDGsEmUSVTBrUp9cpwg21v+h7Dx3IzfWdX1FBFgsxr+do9QKk/SH0HhmijmTRfLqz8P2wTm2ZsOD
jQUIspatbrHJqvre2FSAHULLs7DKT6bP7RyQ48EKF9I0Mc5fKZFut9L5ikXeZUvVFXQtPidyZyxG
cQ4oxGPvc8jAk9lW6wRcE9foxkXf8jzD0l7mwL4p6shhZM3xi67DX2E6Mw6Cul38YdyZLKVfi8p6
VgnYTVpU0ZbUTipQusBYuvra22APHFGcC0+HuCax0W/CsEuRYnKqnWNi17OeXPOCXuSRqmBSxU3C
51K/2hG7NBH5F301ukntvYFqKJFl9O62cukv8RrAOFbJoOOE6VIUvhvDuvpW9Zl/DsJZb+7/L3sm
vKi5BsYsLq5RknEO+biuZuYJm8h3mlIf+5whLenLfe1Mt7CPhqMyIus6ZHRzuJO+8RzGex71NbQY
xnKfEukweq+NqVtbIqRC3gc0YSZqkFUH1ZXwY3DqgLN8X0RYG8I2+eKUP6ZIJXBt5OcloU1VVFxH
Z0WNM3t/Pp4pOqXfsvafGN+Wjj8a9hCPb918puvA7XaZRt246hODp9Ej9n1s8ss0iRTKhkLKeE44
kNRN+4gnXF5M8csKCINYaO004YQfpP1r2MXNi6+/4Am+uX0Mtckyspli/68hw+HSxLO/QsjVvWCT
Cs6AOTcS3H/ovuieldwC4Acbx6bboJsp1RpE8mtkodo0tXwvLPPVVWhiHTNId5vRVjn2LkSJk5rU
uhvlo90i/ssicx9TzZ44/YttDceE4WM79CHqa25z1zV+hKq1NxGtw1DCjBK1w0xutNeO2ZZrSb2U
cSCWwjuNLY9PZIoz8w1tGATRuiVqN7/I272nsdUNT16adEgAEt7JkP8QpqDrg+MOVIorZr0TBfYw
kZtvncHRHPLdpzUeLXJOl+yqMRBqFhUCPwYSIp3ejCq2eGQ4uhDmlVROsHJ1fTFzbGZUyQbX+3dK
GZe01cGxc8fe3MgMNyL6jq9a+Z+0AiVwZAglVkcKap8v9+/uX4y5NU+DZRwKjNkPqiD6fuyiH7WU
KdLjrI4eqlAjuR3oybj/rF9+plv6QzubfQK2NSGC2RVbXXoVnTacwB/uX0xLql2PHufvn4XzhDG1
gyHx7DF5MJWfPHD0n49K5beUmJ6H///z+3fCLF3OBPRQ+t7OjA3glL7yk5PjlhcbS/JVl/VPNnKW
2NqbljNkuu6MAgUh4Qg7fr9HCBppXBJAmC5HSaZkn5qnILDfrGlJqBEUzpkmgjIjJZcIu8/Gmutm
KwIOv2ZMg4DhYyAyrVC/pECTlyGuNljYnl0X8+dkxwldAxSVduB9YPE3MmGitcEi2PrZQ1yAkMnQ
fdNMXiuCSj8hKv9V6Piz1JQL9OkJPJm+wmBieK6BcrpJ7huJMcpo7LMYoVawA6z8sjt5ZQ49rX8U
xTfXHd4F5F+vGoFtYW+JZp1k3pdMONBqUYvH170QOmRtme04tbkEMESFem7hUVPH60kCr5P1DHK2
EkxxNGP1pYtOwwhwgjnRukzN92LEZhqRHvDdgy9ikrJPpR7xstYmrM2gaFRJ0gcyTvy1PbjminZZ
Y2UlhP8EaDupBT3Ydjk+2o0wAaW/zSLDXo0zdxY5kgrfe8rcDIq3ah4cYj4ZW3sMmY0JtmaHOXR0
QJlSSMNMvyDRkdM/hUDixCBR8hNl/YNxGLMx+iKdykO3wvkg4dBodDY4XkfFc8QvRMPwrcDxZ05F
y7Jbb9k01kDHDsHc/E4zW6bC9pCii14V5fdsoFUscWRJnUXRbQwKGRJvy/twNlKk5M9PtzH4Tq4n
NSFltByk0c5jgxJrHaTANjtYK87DuZdtrJ5uQfg8hhz5Y6ZvnXPevLIG5yWovE08xz9Ggbh1eS6w
/a2TOIoJhvL+muOaqk1KlPeRr5+zKn0o8/AJ7hjbf2eZKzMd653bhGeLzD2ID4Yz26c+blEA1LXz
6kMTEcELxBMJvfYi52eQ/kh7avzGVi2AnixWYMfxxindQ64kHYJhsXcrXOgTzsKt2Xcn/u0XPdTt
2ujrs5VMmGwLupZ1Zr9EVmythNua2yqhYI7Ee+C05gvRDPvRIYCYveOn45kHju07qkVoVO3SIys8
YHy0s4qCT6BA9ZvP9bPVODiIKeXwQ4gkaXhPgadhFJRXgf92GAEVHSdF9EOM8tY3oI821ZayiLqt
SYdyV8c/icTgg4xp6/Fbf+eNyQZ3n9p0WH/ZJJu95RSPLQCPdEcXlp7yjS413yAlv3Fd44oKbRog
I5ebCn84x/kOgr43trDW7DElMErVUqmlNKd6g88nRBKx7XGAjFbaHhFfUuxWFbBsDiRMBWifDhbJ
cfpQGiWu5Sm5US/BTJo6Yl3VQbABQWPDsUoCqGXbvCyJlKuWctrE7raYjuENCd8qWgq65xxhUsZ2
qOmEZSqnlXdkq1BefVFNnNLMRVmoBdiEbj2vXTq5uZ1j5E3bxK/WwkifSj+xib/K5vVsBFsvhtaZ
esNmISzgygrwLdzBD9Ch5K8LGqW1S8y+DszvXUbBo6g52qfU/eITL9ZG9WOi9WKdV4D2s3u3j38q
A2wtOVhKI+hOhnB/6UVdrJpdXtp/5YoMP4I4UDa9p6xoK8+pSQhDUJO1jbvToflWT0A+IBirepSf
e01chPea96LbzWSWWf548MgPKHOo2tAFiLOnfF0I0i6W86atne5IDNTKmjnEm75O9wOF70heMDVG
PpenfZl0TJ9zgZKyzNXJiflQXdPFmpMeGey+JEn6XUS6XDksxgXmlSDWEWlAwes0nmsZfrNYiTYd
dNTOH+1nE7g+8gGXbfo47Dj9Ws7YmFVl/VWV6nPPU5egXl4R+stBvZzf8iD/6Q1tta/Kczj4R1U1
33K3V5tZYvEH6yMZD+g0sgAjaNfs886hEXa4iTaPGOPD+Eqg5fc8pMk2s+HNq6S8gJf+QB3wpspB
H93O/zXMAXn5bLh1Zux045t/8L18tFZYJFB7kv9h8yW/AgfMB31qmUs/yarwtATBxZP/pXJx/6EZ
xbWrFX3ykvLMvrEozuvDbZrhSkiNa8qgv+k9kHk7dVvEkrRUKk5H/xD7/l817b/Usx9s1vc3t+jB
ySATFuFG1r/fnB3OkRfBJZyS1pfHZoG/3CCmQJGgYyB68PwsuAayjxdEK1sPfuTt5niduxCzhuBc
pmfMvS1i9a5HiWpNz394gx+E8/c3SBgVEWkoDS0ieP79BoeodPs2UOHJZsxDJd5wmiiiXTrHxr7m
jeN81oRShTCO5qLfzyjcpSfhD/L13zTGfIaeaQo+RyGxcnz4DIXdt4ZCenhCTQNJMZOVHbsYYpy3
0uXQmS0fZkVUdliSLfvfV2D51f/WNvpUefDJYB7A//IxfLVWgVehDnZPcqGkW+jCJI6XjMGAdrfl
L1YuJrzWI1n7v1/YWj77D68siKMS3LlE1Tkf3YbCL5OyyHIHCiquH5F9nTptEDHeikNHwtGkc5at
dnwtZv9X6c3Nxrdv0/20l/c+iGH8Kx+zdDMFA/hbMUo4eJq8EgoBHKd8z10O8Wgd/iRPlR8yErhj
uFKLMZMWIG6Zj/LUKQfywWZnn2TfgK8Y80kvME0J6bBJpT3cJPZppBkHBHr2TO5iaM3ZBQEusSW0
KexQJSbaKi8qhXM3qPpu+nY6pFbzVHUVMZdmte0b9HuepK9NlojI5x+59vu9bhMIB6iJVY7g4lJZ
EVo5HL9A0QnqicTaQ01fOXiL1//+pH6/O30cTdwlJv5XSMYPjrSysGuTK+2eenDjVcsDvDJlva2H
/msrOQnGDQCw8JIvjZuau/9+7d+lt7w2npaAmcSxkAT/+/nMQkujfm/dkzDdbTGP7Q6RZr+taJf1
Ftj0v1/t9+WK/gDieMggDggi/riWup20atSS7im2jJ+6rD6h8SZDEHQ/FfmvsQp//vfrfTSfLTfT
kjWLIw5pMZaFD5c2rfMa5ANTbxqG3jY26E4Mm71obXy//QJ2LBRBXAL7E1ReVZj2Q4vagbBcWsAW
erRuPPsoVfV8F43mFZXshWSq0lgViXnYpSxYc6ecR9XWJHqD5P7hL/h9AfUxenoeF4zsJP6Kf39A
RTyEk85c+xQlNJiDWRT7pG1uovfxXXnBeBDC+IqNinWft4ugauldH8HYFjkiwZe0DlIUFWLoymzC
QObSvZIO89miveN1Lj6FTj3/77JVlmseYCAXhD4TAvfbuhNYOjbnyrFOQA0A/A5sB20BtMNDnoiw
FJtiMToAhavc/IPB+m7J+7DmcSdj0AKAxtz5cT/0AG957dw6EZORr+tinlbCR7kzNOlZSNj8sBmm
q+goebSTDq5r0dQ2Iz1ZaPz+lDrx0VN/vxJEEfjEQjn/Qwb1YMaFjAKXrA63Zr1a1EPzovm5cf9F
+7n6xFTOA8f50PCM8g9P9j3R+N/XIsClg0nYxhC39GL9+85ZuC7fLCLzVJnmNzBBWpsjSTipv89l
9jzHUNDSofEtDxcKx0woI6YBzkC5++bF1iHMDPG9Ed6BgH7ncZAnkPt1LJpq0+B+JL8yGXYxxOXj
aIvbHHHEqEL7pALy9dKBNFbHIcXFGsx9h21z1UVL/BKa2gcVq60EZ1lhGHF2ed2w+01usI3LLNjQ
dvc8kCfak9p3hpRYlgZnIs09ZAU72BWqWTGpaO1GFtKvlmN60Aj2MlG8JaZ6tggaIwQJolALcmG6
NQUyYhOTIXRRieXu9UgTjKqMi5DDRDevPBgJqiQjT58bg4Mbh9pLO+gZXgyPrN0yUSW9SVyxP/iX
wsteOpXeevKsmM4K8YfF8X/YsAntYGTFZWcxQNwXs384oYqY6XEyQuektO2f59TZozT4nkStT4SE
efYVMoyUNrc+EQwyLS0NRVK8Yp9zjubcQC4DwaoaXbHVZ3s6psAJ0DJCllTNsa+dT85cGCscCtYf
3rjz+wa25NBijqQpiVKe+534jzeusgHZCmfA010m6qAxmY3pV6+U853qwDffmE5Z5njXdJ5pl4gy
OOmiv3WBTaVuxXaKhCbn/MWaFZuXkFQe0GeJerAZ15CdkuKJElwx+axgq7YDLN/eDpfenwqugeDd
XARfZaKR1wsjt88yg8knZU+dxFjd7ierjrn/kt8QK7AwBqO1zawYDBlu+Wzn8mk04EKy5i/87OV5
M2YxTCFL5qEGwWuIUNoZb76kOtvJY7lBh8Xfx+lecoUfc7KnVw1usEPZofNyLP3tvzeAj5HHLCK4
Ph3ccSyoPMTWh8fYrNtoHny2sMw/BIA9D63X1VvkbPiLAoKOVZfTp7uoRtPSphG89sR6jBBFEK6u
9k36h9VdLCf2fy0rruTqL5ZoFDzk3H14P3XcQlw203zi49VHr0VS4XnbsTSbB6KLkP0/pR1ZQV6F
7nE0q100o1QvPIi3OCpbHOAi+sNJ9/dVn7fkYx0kVjxgt/y40vkzxlkFeHiyolgiM3VXYPQQhvAN
aSSAZyzkdZ5rTlfw/unoEn+Rm4N1XuKz/hAv8DH/3fKX94LWWCyhnmzYy6n8H89CjjunakNzOjlK
4AvEnXBsyTSLoQFXuudDCy0L6Su856ZzDbHxet6boSvaVLKCqpn8Bq8f8t/09qZm2mWYjJPzPM5v
f7ivft+diAynqI3TGNeO0Mjlg/7HO81kFI9E2uiT0VgBLbzYkXJlXlDHBsxpqX8AgCWGBs3/YxgG
ByPY1yWPdkAfLLGbz3LGhKI951OkmubYDHFP4ayfX7JJX6PdiND3uarHnMYN66GjR/GFFSI/w1hi
ONLV1upZhsu0rTaTnTbbuQy+hUX305yRf5aTDHeG2eXorKqCquECQbiTkJt/F1ZHNckNg++gLHTb
vUSpb7ck/Dk1RWPNlHvbzqoJm8AsdHYioG2UaTu7971932aLiswrDoAFEnmQG+zmsog3fTJPjzzT
mHRnfQIbDZE3Gj4xgU5xHiW08P1LRb/fbphKe38fQEoIPdSvsrvMuCVxhxTu4zwhQRi2ee9Zn8TE
cT5J1afcqr5lLSMurRRbw+7EEQfnr8ZEDzLImVDqormqyCGMpO+Dx/simgAank1/eJnq/ptZzngj
jK1GaXWJhfHcWh1GnBEthWerq6q+QPgneA6C4OQ20+E+Scdh82ukGhJr0MDVYCdYF7MSDyKL2ePy
8NDapP//903127BLMAOTPn7jwCEN+eOwG9N5VaHmak9xKpnWmvX9DF3pLXWN5BvWEAh6+t8//Y7g
sbc9G5LC+y2VtlOm1Q1jRGlVmnY7o7SvWT8E58QosmMyUCc/+zQndzEoDaqsHDPP33oFp3f9P3j0
rQ8DDq1oHLWsJSbAF4752zNVYP0QdePYUNPGa+35xYWHiC3YAbBF9rvHvmEf3Si8GnY/bRa/xuxx
J9L7G3xOUmMXNRqqzNfXOC6+cxABOKZPrkLoOBo5Z6elcGyOnqjCqjclyuz1TMy3Q894OY7Wn1Z6
X/z257DGS9eV/C0W0dbOYiX9xxJhZzCV9Jclp2isY3oZInGac8c85W0Crn3/ZyyL4nT/Li2ydVtN
xGF44XxKOpzQq/u3Pn2WOZWfebabpPF5HNP5dP8Sc4pH4j5y8Gyczf1HpG8BHgJdrFTdzSeLIKG6
7rqDRAgHCVLLTZpioHikLqOpZ8iUxJWn2Elo3I6q8f99a6JMMRTAM85xeUoin2Aet/2VB5Nxist5
ZH9ve0Jh29ChGZ7QPxkOyJYyEh5sJz0kRgWvnZCFmyHXDv2KP3uk9a5bvp0wC0FInIrly/07uvEY
KM3C5CvuZA6r0iTNssMs0yQvXUjHB12K6sAsSkKLa+8t30RmM0Yvdc+mxSqGYq5+zbscobHBLhBZ
896jSytXzt6rsbPBJaAXN9x4ZTXR692Z+bf9Cr0gljvVr50RP1A/QctUmV3fjPhddM2JrjbSX22q
uMgeGHcSm9bKbEt1yMM0W49oSSzIjedEDOK1IFq8RctC+VUKVUBoyVpMdnMmYCLeZ6zS6yn3/YuX
yw3Yc7iriNa9H88mXd3sRGWrSqX+LrO76NBhFLu/SzjwawH3fuzjZin7KJwXklziTZByNzC+wMwj
Edq4mdFdDFn2lwTxE8NFheTesud1Qyf2e1cMtzCsSW1SZrBXaIcbOwhf8Pyv05pnyDRqyb7UVsaG
ToRF7WdfyeXJHusEwWyZosBytese73Ydti1jpTTUlUGJxyrrCuztE3Z53FoH7kG1GosI8ao0in1E
/tiKkA+1ChxFCmP7F97ZQye1eNV2KlcpmfZ4QIHkp9LJL6hcFrWTc3FSlGcKH8W+Q+S6x7m1pFMx
PwV1uzToua8IxqxtgrpmX+b4IdO+xG4ZG/A/6jMY0SNWK2AoYR/8jPRcK7cPimEfjfpsbbuwOU2x
XkN9pEUtvha589ku8q9+qxCW9uRwT7jij1bf7IzBcwjxElj5VHl0TSz+VYSrrxmsLwhnOTsXmb3V
jR0TVbjVvGjSN+ONt7nqXOzxfyOUZors0G+eS+KRNEay57sxdVpkuWMdvFrouyBhwDIdjn6XYuwf
SzH368JIiq2vkVcNWfwFJWy9H3xuo7u7OERhe7MHGCYjduO/mujdVLO7D1qR7XWEvm8yM2tdJFGJ
rZVxHZcB9+tsPc0oY141GnHqDJaMm+UfM9pLMfIIVlvTRTcCuuD1GlFLJMdb3HDql0PS7vLYTw5t
bV4CxygOcsD3TA8Umj0Mf1ubJDpc2KF8Ri/Ay8/Ny2Rl3sZ0zG1ipJi9SI1aJey8a59g56A8khNb
vZDMoNZVU/eQJ3a2ljMMa5Et+iOst5uOJ9/EcoqAIDvYqgwQDall650UYlsTCWQTXQBLoqOdsAq1
Jg9EIXtj18i03XSoRjYDBNbVtVrAHI/zk/bZ8D0YamJgUOjhLDjr/ZT+rFKkomj7qosZx4syBcNJ
hrDyQts1k0p3AerNtgCQwbr2ErnzS9tbZ3QBHP2B0svUVfUr59p16Rf2EycmLCtBey26XjwE0kjw
RDxj3MlXmKFYY9p2zjZDFwCo2KM+8/dHRCJb69j0xxuVvBQU+FC6BZarQXv1jm5E/2aoVjxWPEw1
4+xaIcY8xfjgFwBXn4bauNCxnoYKkqw3v5bVCCZX6NfUIhZMY6bfdJV6REDsv6TpX2wMMKyt9E9d
ztTDJFkrC9smYl5732GyGMIBIdQtGAWhxp4jdmY9yXUaFdlpzNQ5H09TGntYS7p3EjObfZzTOKSq
lDg6ZElnQnKfW5Pa6jp4j3p1DPDJUFeFCG5C/L6LobVXbiZofWyG/FOefupbuR5xWxH/OI4EJFUn
WEaSXh22uCZwQjwgFbpGz+ZYWbGkPBup2lUG+g9REsXemd6O+PBmH6bJk10A9XUVD35ZFfbGMPGk
9SjMj3FemEc15Z/Y8lmo0KhytU2AvqDtMSShb1tzJg6wII3DJoMM3qulz06V+s6mJhUqIttvzxUe
3HjVB3ujrniaTYeYJfkrVe5mkhF8rAVLEzqjs41RTRUKvhvhbHmeco7LdbhxC/strCcaI3vH2nU+
FcxxllLqhhi5Tipz05L0AAOscX4Ze0VN5wq32PwAJQnQZs7BRuAm3kXYlre4YvJ9ONd4JQKRnhvz
avXEPjG2oFUjn+ZRNxInP7JWtEmW3Ppg9vuxazYlgaQXBHT9tnTKaId0y9xzXQ9Dl027sk7HoyNr
POfLr4YUjtdiSWtBuuPzcIwvmlVo67GE+qxB5BIqqqRUPyKeuNmOdF5qlsrca4vbPJXFXhPQTfSn
i+GE3p0dHaD+ug5NseVKJluCkPFSTu1iGYkp09Ko8uYxeTeDz276YMe9980lb6N16gy/VmmvklEP
L6jU1nftb5nG0CyR8557LqrCJIuOgdFt69Cwr3lhT9tmaG6MlD+suD74QzAfBfXbHKUYjMYfyDlw
H+btE0nM7coshXOgbfMhS9WDBcb9aLXTt8muwk2msovVmsHBanJzPUuktgp74rpXmtYJR2/7eHap
+HZCMoDNGCyOqSOiJcudlj6ldoiYmt1jTpP0hoDblzst03cyPbpG4/K+izdJ/jruT/fSFfXZXsTW
o0K3k6UXOj+bo5VSJN2FCqP10NkI8/R4kLyKIBP67BblPlaRuDiDe5797EfdJcFDiCxIAvDsu7m5
1aMkJlpRbVyGM2VCItxE87mYguoBfRmSYpsINJhnQl7MJtimXI6YkAagIBIEpuS5JBjy6mCfEJPw
SfGi1XqWzqYJ9fvdWU7u08onZGvbzO2l9jt/RdHNQxIQE3knQ7qK6vp+SDd1LcRmRNpKzCwYUQkQ
vYXPR9Nq6mOaVGRY5+KpAh1J+r+oeqsRI9hNGBxjNCUr6sxo3zYx3NsF1nu3wvquFwsjDlF8wo2E
qIu+Iy0eD1UnbyhaqThPmgoRQB+eGPLQyWONXovaby4h9sx9bDnvcSjl1ZnbxaiUHC0z+xqO2t7B
h4pVlGNe8PD6xNRQnBvPfQnI70ztxDiFeV2j2WMCTSv9UsjWPPe22kCiTutusgvA4vYgsP1aHM2f
wfZe88kyz9mMXkWHKaXvmQO9PQzbyaOTCznJTs/Ymwko8S6i7zCe6CE+gT+KLaaM7AQsmDMwOzfX
iD+zjDcnDXj0OLMZS+StR+lHLCBd+tDPTvAIdOLGCChjGEEEltB+dTu8gf5VT+7TPeCEytLxdj+H
IpreZYGMLpz3Jcs4km6j7pqtwZO/MZrZRF2o0BT23JyzvbHtrj8i8miJrfOHJyPQRxNf87XrjRYl
vEPKkOOm+yLyHhPTbvZGnmGamRHekVmAUKWNv3tDSpa97nGsBvlzI1I2tNx4MZVd7RPZBiz3CeIT
R2MGj8NjMNbVczETlCAMd9k5FQlpvNY4pF8G2b7U+fjZFTp8Bi1CD1Wl1uOAyRp4iICZKWkR86XE
orUpUwveJqx5w3yOW3N+tHqCBxoqA94mmT3iROpdw/sVRgl/LU2+zMPGhhr4S9zAjtYzKGiXiiM1
M5xvbO6NbDFV4QBrK0xHg9vqi8QfenBr/zvpABbOsXPdwZLN4ZSf0rKutrYTSIwbpDv9LQJuCSdA
PAqdirlo5daTPpHj86l2rG0UVBTL009O6Y4/QgX0T77MvXfNAxbM2IL6rC1OCnHkc+WiuWE1OcbK
x3489gkG9XDZMxi1xjw6JfZXtzY4DxYtkuSqrcSmQ7J2aqs6Pkb5dFP1XO5sew6/uhFqm9Fd6TIZ
bmqweeaSVj54M7tyg/R7iiPrFkr7MSBldCe0zC4TXuogzoJXX+JxRN537Wv7XOmpeXLaqn0aBhSR
QzXb62V+uN+3Gk34WjdkuLQ9yt/ek+PzqAkTJWE2+MzuE2ydCT08Rp/dVBFIMKCP3TQeVSSBno6z
wZzHhP3ZDrR9NnITg6VpFXs+mS9jUzhwdKy2YWKuqwB1aNHk6mmJlKkaxPFTOtoENMnxJe8ILdDp
QDgrxm5gQ/+Ffu9wdghAEcGLJn7l71wRHutm3c4x2/pCF/QWtifuNsyLZQiNWBDc0trVlprqZgVw
huaqGI+5SUOD35CibQ/DSBzAsCWUuTxntSTgIktJzs406QZZaV/YaibyISwESFXxCygj2MKqWOu2
yamessbpaApcEeHoyF2CSO8qS7lDzJOec8imY+d1F2uM6tMIyeI7zY1fh/g3mZAwp2m17wKkGqPZ
GftmmjrKpMyXAg7gPAFI3+GtuY3+KgY43ADn6yrvw+SCxZql2XJfoeBfdTE9NDRWn2xOcFPRJjge
HYyibdRQmYbXU+yNjOzubskyahPnM7X3tLi1WbsNF1cTVv32saqHdl+oAJ+V8M8sJMMef7W/swC/
NnHfvltdT9x3O8ywCSh3VoNa1rBiMj6ZyJeVw2TgTuYm860HyLLxW+ZgQZl2eZa5HG0pog018nZV
FcxbBRHRXZeeRBee8i4rz36dflddbewzNeLosGHBSgkfdo9I6tDPbpFt0SWWLs0nfvFAJs6ucNqG
HnQOkmHSfJ+iYOKojS7Ljwn6D3O8nxa8ixuP2YaAlO48qE6e8tgBMCud/sRxOL7QrFyFs7qOdaR3
mADIcIQqQQJOzIkLyepEXMMCFdUa3AK72UhJtNe4hzgcHxSCy8NoWb+8ZnKuuelfJqpGsGvjSamn
RB8iZJkb05BvNorjrctEwdA0zGsqmsXBaz5rn6XBkmzrvdbP9yAozkYmD36wEiSz3WMmkJqLh3CK
V0MdNVfD6V9rVItrghfzbeW7IQN73G8HJbIrEHKoy/GinfHkM0OcKiLAepR1WxS/KalabnP2EutR
aL99Zj7n9lwMsnn8MPj5ieoU+xFf7rnssxHRra1u4PebIQnqraeUuek8ZJWTEdWXpq5oGmjqR1H1
05d+h6Z8VZmqeWwRotu41ryBlhuvd85qiPjkiYfYkbP6phv+xbv10NFzsRn74pFy7paGCNSXNa6K
Vep3n+tevg7YkLEZTYSd2GsvCYkJI4Nozcr/PTciPGiZVV81r3kMtPPZKIM3ziqr2vazPbZajrmA
GvusKTDQZMm1JkT7PmU2xfQ3UJpVrjwWnti1Aup1dti7zAW1DIbsobYiDrx99hLKn4IwLuzh9cSx
yjmYdWl98cN3UhS/qxHPjO1pynGsDH+kYOwfLelvsVmKTdh2aoez7aBwx6SzbCn0JjsmCqIrzsEf
ds9BzgMYWLmidlZhhyMIwTRuNes1lUBiQvTuj3ntFm/GLNW1jAqmHV+8Bpm7apX7TQ7O8GjF2bEx
veyc1Pmzahi8bGmT+xKOT3qyDRRYRrrtUtdft3HlHykFP7e9mratls77IGJna0zO0U0L+cgseuGW
L13qA6DOrI0R4zG+n+BKVlcRw17EqI75kwIEbYQwekOBpqRT+9n0fkUCPApXJkbvHlmAnnhWWxSr
kcf8WmqWnaCVX1vu9VWkpu4oZwJuGQmLbWBOW5aJeBd3tJlPUKCDqB/+DoJcBGSEP42bhNRcDA6g
EiNlsBuP6o1dOHFvDj0646LEzpICVubJS+Au9soW4SBq371f28YG/Vu1lkbYcXIOaa8KkyuuMU11
LAnXdY9FaJ7Hn55LON9sJgGI4BgtXsFlQW9/VNTDHcgSwXo+zN+NPbk8OH4CEu57fXK1pWkJigiE
XYIOSBUgO4lekr2yuuqkLcDau2gSojg9uYCXFDkS6OKocW97DSgsY51fVO3e1hy7g4xxii3IHdDz
FhjLV92Qbi26tk5Dl773nRtfOcrT++BK9i7OTceo7J50F8ijpMN+lU7mHTQFyVt+ZjbTReRCbaRT
DDulh2/abrqd7qhdSFMX7NPzmm3gawa9cbGodBqhTdSah/uO33ckSdDDumuYtmqJL4x7EhsqoXZj
luuvbmsdYxvXs2c+YKI1nbE6FiOU2UTgEKEra8JNxxsST49GcZhSs9mOvSWPIYts77vteTbNp9lP
xYNuCAjpGwPHttY8Owyi/jLsZF34vdGkJvhNz91cE7LhO21JdaFOTjbRX+vZd/fZQiaaePMYozRy
+rLew5/I4//h7rx2XLe2bftFNEhOxleKVFaVKocXolaazDl//WmU7b3sjYsLnNeDZciSSiWpJHKG
MXpvvcIeRLAN+fThgrFKC+tPfob5Re+DLo61czvWd/o4WQdlxgBOLf3qHst70p5Mi2pRRXUKp8sh
SdXWb7XK8XWrfaoyvX3MmsQ45EZHKVHJr82dNZrGg5nKM7E531Unc4JqMEisQpxAocLpt1R8teea
qepQ0PUom/KambDcxhg3HxxxkGbJAUnz/Bhn4C3S2Vn1G/ElecxqxzxZfab5DB9X25rBBYy13IBu
nrwlmq0zK9FhvqeG7AuiF70E2ikZqCpNuhqwuGmNLWdjOt8LXG4YhyuyyKtaPCgOg62ht84+BDKz
qXocjeyVTVoR65Fbr3EyZdXvgJ8C6DILSSO8NTYlUy4+7DEK8km3t6nWM68pOuVqN7Y+xvmHE+HO
UqqQLaY+ZXdqk3+FbvHZmxRN5uy5zXX9RR8W3KboH8F6VCfdHH6w5498TFPAs1H/3jNb+YalF+cW
UMlW4Nr2KGvDVJDGY2OawcLA+VQyGM2RczRZNG2jyfhW1XP8it7g3dEIhbLd5qdJvVOmL07hiHPf
q9HFYEAmcrQ866SyY72x9b1ZLD/HuIywNmR0rsRgvIbhBzui55yK0WMpU+HHUXrf9ZlKJ4OYwSWK
MJiOcbpnQX8eCS3wlCScn5pK5fTpZhOPd917YTgSXLlQk4os2T7g8Xol9wm+QnVW9FjdaQVg3OMc
pT3doPo1NUnxrtOm/nBWK0I4VtN9XZfqw6gV7/jpqutctr+KHhqZPibZLh0V+22Z9ZVQtyh35Yz3
Ix0XY6uz9dq3vQtFXCjtnZyuPRSkcmdnoS9scqMqSmwbCCSMVVDYU4xJdXpuUE8fw3ihADjrxwWL
DH4eZLIHlJwUutyMFFu9eBqT6S0slWkbgdA9h9p4EmtpxJqHgdU2m7mcSNQ7dHTznc5Q5ivTRFW3
n1/SXhrXYeaJPYO3Vtcjq90MGv7U18NThGVzbw0qJ8d6c67C/kl1D4aVqcSWRLvSLrUXGY2Brav5
R0N3ZZeBqdg2pda92HV+YOHvDxZudy8I8SpzPEKoARWpfGnV/DECPXmNXGzgBF0GQ+6bWZee8wUZ
Gal8B7uDPsUu3rG6Uxn1wId5bRwgqbe2pBP8DuDreivYPfLv58/r4A0e/nf+MV8HaC138EJO5p1+
dZ6zN+sH1WC98trRGwUGf0gutI38jhVE7BOijkUncBmFoQPMe/DGzXl07uPxCR17Bau48VHN7gw/
CO6Cu487nGXel+Npm9CbginQt+aRnNdrfB1enXfxC+wNq14yrXAlr1BVNmCMAY91F/RkeJhBmm+d
bxPtqr16IInqOl715/aD1CSakSmeKBv204bCddj6OMGUbtuPJAHtca+iBMFBot5FM2lqZhU9R321
bQGi4ZaiUdlXTrUHhDjswqQ3sOI37iYRs3IgceYO21155/TRx1jmEyeqFdC3Ft9SFgIey1kFNGhq
72VRnrN0GL/KChhAPynlZUZyd+1H9XWRxbYdh+yNKwnKpFKyxoyzNyrJG7NBgpCaUY233DDexGBR
MUtYbibFSWD4KHgTT29NYHl4bObttRt9HJnHawq4Kny62g/4KutqtHyznevj7aI2qvpYg/v886a9
RrzICtdPoifN0Ybadgzrtjnebt6upS2HRp/nZ4122pHO11mJzjmV221N8OPRraySfjnX/utmQ3dk
v5iDnziiOJa5DckjkjWXGv2y7ZQ5j7efLKFlbmKzoUKs5cUxTMTZpkG4vf0wLIfiCKC+PK7vYBx1
5R/3V4VNEQ4PTjFq+fF2IZMw5+Tm4vd9t2tgbdZhnzk7w7Wsra/ZFszX4RLWy+b21s24Yl9JT3cj
tQobTl8dw1aWu7nLmvakVnq/K8G7Lab517O3bVz8+Tr/dV9SA3DSmmwNEshelqKOto1NIOemjeLO
Z0KDCKXUxZGdT3GEUQ9nJll26Bh1hh49wiFEo1rP1H9e3O6TZAZQ0itPxF+Vx9sF/Vhqp7GbcjlZ
E7gbBYmEUBn1B1KxqGl35TFdX2ikvf+ndvD/LpCf3fo/NDEr8v+/gPxF8bMtu69/E/lvv/U3kd/9
Ay064lbTQCWN8ApN/t9EfvsPdj3YNRxLhc5kWggu/ibyu3+QCSpMKNn6Kqu20d78TeQXfxhYkyj4
CZSCLs/8vyHy8zL/VviproZQHlg9vUBwJ/pNOPYP1YcgIZXQwAKyqKqUUd1vKpui9Kk0wF4Ec4v5
9IQFSvzEiroAdnHszBEeAaqR/Vwnei5/2ZoYzR8cQKXyYoQUEV/HqunaX3I2svJrscWg/BgAbTde
sjBSLGKBQjJVAy2X2nHY5XnMWmBPy8rK2qfGtGedNmzbvsZ6wSo/aauoB5LIXLwOplq5dYHZhN/N
qJ+I17F0qZ+qaMjuU8UhBz0cFVxPQ6l0uWeocP3OPUgACpoFC1tPdaIZ8V2PJXpnZY6p73QsuHQo
El3GvtpnxafqODi3SElOMdlnGK43RC24hgd5wWBxgnRB+6nPEy3iForxhPpS5pUX1VO3AmrwHlFX
6VvrDE8oHaL7vkAthpiry9y25dWSWcVJKU2czHmSmbH2lUMujQ6RltJPU9tMBcw8pmlCzkw+0iGM
jEdjxBeSiKVmG1raWrdiBCu6xmWYfgNJTm6BYrhZdOnkkMMXyOyQjrRqGBmEiSUCd4Xaxw0/cOmD
A1DDlsij1hQ5HNJYm9cwG5H4A/P9alq2Z/fa4zMbX8To1OJpWiyNPHoDi6N0x+y7ijix3bVpDXMl
aZoKvoBJC20zm6L7tFizEW0JQfAudxnTdD0Uz4WGuzrWWCnDa8YjR8ESUCGYwUk/poZuPBRWJlDu
U0KoN5VWFummrUP7pbdx32+LoeqmB7cHy8hQlSSJr+vQ849Nw59K71igEPK1VqeMaZAFWF1xtZhx
EFszs3RTt9Xa5dR7YDAtGLotgomlnQnwGoorRCvF+WXao2g9xV3GNbyHMhoYkhJThWfHjc2SfYhl
rJxgNuEcznWLnbZBarwD5Noa7G6D/3a0Ua/YhrNLnJGSRZVBVw5Ctc1hClAF0veQZXJ9S2oSq4aq
GrQnLOB6QgXXHOtLhlxZXpRJTvZrYQJ62QPtcZxjyIgiDPp1Vr+kQaxWfCtEIEE6YFfVs+CZ6UVa
OGKP6SKV98rI56fBFuJRA7oS4KdkxoLJfFXtWZ45A2hwdKZJXUql0jR1WfwjM/T0WWnacTcWgJNQ
M8ff6gFC3aTo5omqXUVR0wjZB+fFTq+mLrCRTgfsLMvKW9SiCaKsEyej0eoLib50GQvqJUq64DuL
lek5ayx9RzJ1ecrt2j5PkZru3HDMfanZFssGIz80phyfrFoSy9vRVYVcRoBYL/SDGkrzlVClMPII
sDKx0omfRj7OX6g6mztDGQySAsfwYRwWVqiaVjxUxSD5PNqIav3QPjil7L8NmVYdejUWTxF7VQQ0
vR1dnGzigfBZdu00au950cZEfiQ0NmdOFShgxDe5MWQbJ8lbkDQFCo5YpkhiWULBqpNnWYax46Fv
ZBvKCHmPRaL4LCaDMK7elVfLalCfNkkY2KbdYZvAAbjMUwNiTm9p19IfcWnc41TomovgUNwNQOa2
Bh6A62CEypcewyev+7J6BbvQXZ0+YaNcKDPYsQTIHuKrg5WoGWOD1YHwjI0r/nAdqFpk5HcpNgA/
ShL1V64mxVPT5+2dNjkR7AycKxZqi1w/GO2ivKFIhfEx2Bn7+XnGW6xGKZRXkWFMH6iYAjOXvk7v
hpaZi8p1oO2RlOi0KGJQthPkFAA/4DTHwzw9Llbdb60Qv57FDgpfAojtfSh1Z6PTLtiluUM7vzUh
mufs9z3a5HgxqAN87zU94QjBe9yQRfFEg966ayazhWsUlUHI97PHv2QSPk2XX686BRhIomyrSIhj
HWvTPs1GkxasPl2URM+YrWagZx0U5TB3V36zaX9vRkMBhVDHZ9LfqLw3FVoEXVS70SEQQ8QuQW4U
5O6cpqPhN1fRS9hm8yXqkRISjpds6fBPuw46d+BiET6SV7SunDIqsBOy7jyLqVvFBrCnfHZeESAk
4NsS84QRhrpEii8G1cv0EObo5vkMbIbkIknYqpblzlXX9jssZcoR6L1c4l52c0MpqNSXakvpLvaL
xoi2itSKQ62X6P+tkJjXucJqlc39kWiWEKQ70JaOcTOYpE1tvRy0/WINIbw+OaDExIjEhOAARTBw
k8sl3NVVRSHPIAOlA/z4gxIRWIqkpfdkA4UonDLfoeqJN1WaoErJoSA6zjgdlBRAXLL0NJ4SfIvC
7vnG53k4RDQu90XeQzISglW/SpB8jnLrzUaf9pI2jn6vhHbvM2Hau9El6zjvMH6GCk5rTm8G0W4O
qWwxWyCRmre1IZxfkaHKkxar6VZZlOYRuBvlaBO6ZzKCrEHISMM/J1IwXRxC6WeLJhAYuWO/4HBN
hn68B/dbBUqfD3caI8dugT4aEAkYbpaJOOWE+KmgiG0ADSrBA6YCjJXqQDxRwRADOYcyOeJpby+V
m8VYT0S/shwzf3JD4YuSMBi3x23moZxbTrK0WG0vESg+1HuQ74YVBWYthz6hFm4thBTY0BB9WvMU
/DTOjNwo5i3EN3IIC5djOG6abZeQH2sVI7ylRO130ZivE8iIHof5jn6AakK+0zhKcwKksylE5pQs
mEgBBCRBMqjMoY2aneO57x8VBZa+mS9kR2qldehmzOKKOfG11wuSzYZhphWusqfebgaoH6YgLqx+
t6TW4HrGnLZfZVOB4FIHY1eUk4ANMfUjxsS6ih4GK6sOmeNEmC+ctnmDwL9sxbhUd0aWjNkWIqZu
kyPLLmzbpm0bXqYYNbyvxjLrt5FmOeaevKdxOTt8SPT56sXqnidjqdj+EPbWAQerxguTelZuhLZW
ly1jppIHU6KPt4nharXuoZ+fzbDyGtkrs3ruCbL6JpfB0Omi3Jb2/3c3L8i4//+bF5Z7/FdV8b+3
L7ff+3v74vxBeIWmYZ2zNYsEMNxgf29fiAYzWNppOluKv/YtwvyDXobAwGryLBhD0Zj/tW8R6h+U
Fm0Nzwf+eMs2nf/NvkWHDPLvjQvOA9N113dmCeGiWvsv701sx7WZVsAtiNmN9+7YffaGdcdmBtll
MYVHh5PERTOxI5rd4RQqDnKCnGt2kbpvdJ0s9or4PAg3KfAtrCrLvRt2yGaV6iubSmTJWv9zykPG
YSKZkTcQSjTK8ddQruVXdhFMxhifJAF49K2AP4E5lfNutps+iJThTiTv6lxuU1jYPmtSx1cbexW7
EgbfiV8N2/vtZMqTMeZw7q80n8B6VO1nXiNaodZnb2c0BchpvKj/LiMRbTrHeLKKiYzPGE0BIdip
Hy5QV9Rw2bOH2E19xfpqDR6jfavsrVVpmKR08BelKLYJDllXCbO7VDHTK9NrT5g2fe0YTRPDFxYm
LZfflUZz6ZV34rnrRLxnPvmIRBLfueUQ3dkhe6ROY7ayp3A+s5YfEasNKvCu/ICzDpJy0VY6TGpF
CVoXDxj6ZpVAihaZZWzz5nC3BaaI9g4QKC8m9/miY7KfXVi2ZjpcZkbofUnfPw/j8ZpFy5NjkdGg
J2n65KjfpqE84MQcfjbo2JY2pGnTo/JxEfgrWkhFHkGKX5NVSRN/O5akg9Clz/3U0l+L0DF8XZuf
taqYd27b8ERlTRrHbKMuG0KfJDQiocfputh8oZWI5l05peVh1ROai5KdGWzwSfHEwlEE9tXmS0Ql
aAIePXfRnVku7mmKH/MwOzmhUVNsURxP5QmTvDZp2gAAH7HeA1hISk9Uirufm/QYunqzw8quwADQ
jnNGedF2pKQTFX8fiChiAcGFGo1/XVAQwij0n5u3n94ed7vv/3Xz9oPQSFRwRSQwrr+q4F7e5APT
QJP0qxT9369xe77q9pPb1SWnulZL6/H3697ehpE4Hbkt/VstCH/+/S5+vxWTo5oOLjaO3/f9ftzv
l73dd7uJzJ6INBUn+e03fv/gdlMmkk7s7eo/3t+fj1SWV9PCUydlOkOd/88D/3H19sDbyyzAIrHe
ki2k56StO6V6vl20mg59ZnHwZo1MJiPpDYhg6OsOc9odTddkayBhaORnGvfpPy4UDBMgp5E+wtwq
NzIz1noz9yHK07Yi3Nn1+HH7ndu9vYNVXQDmRZ1gHE3gPEzZZVDrOoVZkdTtfh7OkcK2aioL+lgc
SpqaK2dCcnEzr9cEbKeA3LoG/+/UnVD/Hkd3XA40jsaAqCGvSMvcU7U9IENxZj8pzsp64ZqxfqaH
Kln8+pQS32BX4aZYf6R3OvxTwvdCW5lPhWLyUVNd2Q7VaJyltIzz7Ro90hAP9/y4qtJbNu6hwoG1
QEE7y0IZNiEGLXgif99nw5gVPWXiaX0EIdLfGzeieZ2KPUok61TlBVFpI903LUrRcq2f+zJFEMmS
CsFjRByLm2yRsZAu0Zpo0jJHPd8edbtQkWX/eRMlYbKrxvQdk1PJ4Jl9jWGd7wQJVV7ozsVxsSFp
O655atndtsTL7HPSTDpN0jE3iu8wI4BU1Um+LVStgq+WvhIvQbZDPebbFoc68LNcBxdGK18saEls
y57OM+rDnZsTFl3M07lcL6ZEx4Gn0aWFxTGd9ebKJlWcCGLMj6MZ3UXXeDQsWGuwJlUS4g9TXIJ4
L1AyrhfDlMDgJXBKnRBRZuh+nVaQg2HzhEPMWtOK0/Iiik/cntmZdbw64nho6I9v0eItZ2XWlrNK
5N+5TfL0QBzzMVq463Y/iNDaUw2HnIH1Ycl65N+ufatBsLgOaVrZYVRAl7GhZ5xaNaeFOxJ/nVaE
8xgqROwutzYqZG2NZOvNQITaOXR5J3JRkj2NAZxQT8RQeinjxnmeQJTP+bg3iJ6ofGIQRFCgsAOq
jNmpEubr7cBqBI0zKyK8AaledqmNMr8sLUZGrBMNGwFuGkrbbmec4N6gzvkFaEzpj3ZJXhciR6sN
pQfi8gGkwbXpM6JybMCHZToMXiphukP9zQ59ijQPANpK/pPavW3iPcWp8RbTg9kTS3AP0lzb62vt
e8JjRvvBTMvjNC/FkZ1TcZxDkDGyGYftgr4mqDuBCypZHzO2FM1v1/688/ft2y8mahn99cj/evjt
ps7XswXbdH97aVvvbCDXMSS+9al//8I/nvrPqwXNgjbUI8LL/vNObq93e/klB0mGoT2sNtKKoZ3+
fhP/eHxTtNpGxz61kSpRhZ5SU6K9XThrb+f3TdoGDc6/f913+2k/GNHOMGh7kvuraPqmCYGOFdK+
E32NjCabAhSNnHDWN0qo3xCE175Kioe12J+0iIZLn4D8SgmVoKH4boL+mvhrDtkEJcI0QAWssCkf
dcsOR+gAYzS1/Wqy+A0d9WRnZMG0xDTgsmw+5JX2RpnmYFEMgQAPMQjenB5pkkzO6nGwin1UzI+d
BoQKvzh/sxLdK7TE+9SAESliEi000JEDjXpATYElc22DPZEkP20hfyvD6xWH3Z4A1NYOS1/Tjm7S
4ragUnpAbIG6lpZb2/H0JUJey0Y5a0r9fSwSGr5RYm+xK+fo8S+2XuPM6dpn/OrAxd4icpE95uVu
D9kdq6hRT5QrnLsEw2eaRlBrc+Uzr/IBVytiOzk5+zpKdawXWu4Dt8auiSX73OPWg47D7KnCVtZK
beBrP6B/7b1iaF1a1kO7gT4bb8wyPKSA41iiUC0N6+mAmR71RBxBcqzZHgsQGiwkxSEyh5lKujoF
Wt0qHhQ4ANltN3k1Amc/bkcInKzAwlW3kQr7QeF7aOI22UMij708lSrnSIt+Nor4EMbsqxraQzqb
u15iN0nFj3g1dOTqk6WBM0RLfZkVQb0kb99RB2A/CY0hiOcUDQ+G5zDLmwMBTpkfK8oaY5Q+Vzo2
qmmh6d0t1id7PwnJqWm3I4cnazHrOhNFckbi+lm82j3RnguJ06NSthgcYC7dKOKT/W20keHoREWk
mCd3lUWJxqVRQdd29PVRYVExAUMmT4i/vvqkJhT57sV2xmtFnToIe8IsNXKMKCPv0bdWmyxBn+d0
b1Awfka9u0fNV/s223VcCtbBXcSeT0xcmkJOnnrSAMBfOg7HLnZVJOcumwbqlOw9Si8jQcko1eYF
yCmR4NLryl82VVcIZr16wsc2jsVXCdjJb9Vy3xD+QWu6O7uJdaZqHF0Ih9hRu2R2s6YNBkgwKkA7
B9SVJxEPyAfRWtaa+JyWeX6wKIY3Udpc4pFjCRUlxQEi78yOA9Sp1PtGGZ7y/oiXRsMmabF8XkwQ
uyG2LctYx2T3xY2UPqjJioOwHAI3F9kuRkEiBA9UTaf0oiRX1pQ76adyOqejLeA9u7vI5P8uoQO6
fNFq+9VIGk6pUO6HRhX7ftT3UW/FMGGpaRT2Rc5F7bvqEaV7FpRaSRQr79FE4lGYEhAQ0XO5TPp9
L8a9BsZShKyyCYj0hbofkKW8umb3gl7sa7JgeYDkkpRsdLEDtFoLw/KUjmHFxNtOLSySkEBIYsA6
agdELL5MrcDC3ZJIUmVkPTXEsqMysxI+26UATKuPO7MQOAiIrVvFAcYpSe8tMme9OoocnHNE2lVk
nE6YItkcEWvjyvcQJc1hbKf3kVYIXsruLkLSe4ai++F0JOoAUiPzlpxUDYr73ppc5WuKmmxb4GQJ
Icb7+cz7TpDob8w6j4OcMOIcXvPWlOmrmZH/q0dlvNGriFxFl8+nn+dgFomCoruhM6RGlR87Ug/I
FrusSxxqghvLzLIdNJzOg7MPywuhWynlKsueF8SAygVpVBwy7KfKsNW6EovsKB/RBTrIZQeiJGyO
RwWlJXUaAOeaXeIxwx7ISr6Y7HQzfTmyKDwADO7eZAyhhktKZUHSAzFns1foiAjCxj046i/SksJ9
bOeIF6TEfJ3W/O19cq/hAmMTzkera7uizShd24ipFb6NxBzlRsTVD2mek+6bIyCqGzih/SKePtmx
0uYBqY2mkLHKiZBLsrQL90vlokcJS45gMVwamzBVegG+Ylg8a6uKi9bnHmHuA8mOC2LQdHyMFvsD
2T/SBMOBKbeOeO2qQ+jq5F0rmi7IQnQ0rJ8WWadrql+0siFyBnbCTuDsBGYD6hl94w/ZH50lDJ/Q
G5BLdc2JNCZtWjreLI1fxCPexDf9Hs0cnQ7ryEg1Rp77IVYuR0aCHk2aT11pkuOMBwdtF0Nz/dEU
TEpG1/2qYuzjOR80jpRB96N1OxrpQDwUtJpLFj+TM8TOIs+vYk1PjNX8e6gxA7qIXrWGnKvaJKtj
BLxeEpK2auok1GKBFswAx4UqrvfLFQ5OPFexyVs8BVpB1ysjGcwhKz12HiltXqT6KMf+oqKXhKCq
4N2QDbmTGcOJanxIPXvFc079Wks8d6I6nhHIsQwENlsj3RIi/Nh51iaRd4VZlT60e9hu0JtwqAAp
CZNgLqxPI++7zarASLR2VW9+10mL9Xtj7DBmx6fQrouN2rpEUJSbOhUIOKwr+WqbXiGppEkcmwqo
Vm2vlVPSuaitp8JRH9JijSmOohHkfvsjK+QeRwge1Mn8blH5fTSUn04+7HsQRI9Tbcbewm7IIuBP
1Nq+Mof3JmFh4aA30iUr/1x+FXjGN0paD14eSZbIC2jeNbIPM1eJXH/WifxZqvjnWBsfVkfdhEFk
wi4UpoRE8PAwPGVrIlQmdb5EAnhcBykZE2PhWwPDbrVa6nNn2sDmBFecRB92jP8dh5InJgpbuiie
o4KijXyp8uVHtFRpkBpzvwWY8b5gzd+X0ZqHutyXJd9rJKGBsW1AgjN9dqjL6JDN+KyRqEREKNbd
RpPFd6tY/CZBZVzxrMqeUKhPLAypb3ZrFNFAyk7SIK1PYoTf2Cby1KDrbczL3RA28BDT8hP+MpLQ
9HEeEXqbONLiDnjMMDc7uhUmlTj5Qn+OLOd1yaVjlPKMhglaS9idZuvedzFdAu1c52jXcgd6AtWP
eaGPRQu/Br/mmsO2tqx668p466aAeYnL25ALFQdNu7yRWV15g8UWaMIeQmChez87M4BVU5wGG4Ej
DTzc3W7o1Y277CaiacAphPSUp/t5/GWKrtlOuVJA502NrbPQqyX+9a1H7EdZ23gqevV1jhqxcyK2
8El/wU4jTlIc0XKPh880XRDbWUQ5xw2mKwBh+jQCp9HxZM9G/e7aTKq5af9UuvKnJI5xRQa7XhXF
dMnbMgmiXC+JbLkrifck6odSh+KGGFANdp+REx8M52BUjrN3JM7ikCwUAAZjd24eknZR/TgmQipz
ygUpgEFoJ8G3dk36Xkl8w4na/8teqOVnZQVyycRBGZNrbEhw8UTcbXIUzYWL0ooAdQNLzmo9bLuQ
9XW4p0su70dBu6YaNm3eWE9xb/zSwTN5UyxNVIUAzxiKB3jqantmXVem2reIRVMPQQBOZWNuk9p2
vIxN6ZbApGm59Pisa87+IzJc6g786XMy7cbefktDZBupng9+jxU5SMVZg3Caw6s8lkszBUU+xgdY
NRdVkS9FWSOkX5zGa5BS+LaVfyjm/NQNdIetqUbh6jYfFMOtAxigBMRQqn/vqcz4pr7Eh07or+Nc
nxqUob7WCIfA1/tMg9YNrI5Ztz+5Sc+kqEhEGhUhpwNOELhaHvFWRiCqmuRW1LFJWJKb5vrzZEmc
bDMNPvyl3lBfBz16VF0j9x2Udpti6p5Veba0YoC7CHyhnZYg12kw5bpi4v0kB0HmUKuNaWW7gpKg
VPrWhsSbdrAsU5MdDrLuO7ulEgiX5t7KkZ0sNIJTaV5RMp3MvLtoEW+HRdWFz4nInvBej4AyWZ3z
NqOx8Keyfa3c8TGtjNda9Kx4O3fwCyV9zDQiHKJqNoMs0GLgXNFnRlMef1I2+GlCtAxyFEobu3ka
QW2Gzr5Soovq1PZp6RPL9xAzJMfWgXSgb1XRFjiL9HErgDt6VmMeam0glKwv7rIW99Q6WlQVgRdS
hGLfUuWPtuOgv2PfTzbIDaKgEvrdVIB9HKJUsJSWTuAq+o8K1+SJTRDwfYr/FVI5dzFLmN+HZuLp
7Kg60Zt0oKcgI8Xj9DpQu36zoq46TsJZkAd6+DSKHyJ76usUrryUzq5z0sdYJ7JnbsjVQplp+JX8
ServeK5lT1+1p29aTb5qkwbjVA6bL3xVAVrmgm+xyLcQqvZTzqRIvCyrorWE1e0d6uQBux5rk7Im
NnJSkWuLROB+KvdhS3HBYugAiJtuhkgnjze8l7ZxSRNn2HIk0zufxmcdY2TjtM4mnCGjZq7ybLuy
BRFOBzxtDyVaF3fpWR11hzHJ92joT04Jlh5JQs7UuuaDWTbWOaMny7ZBMTrqJst8SqS4N+0d28oD
AWa/QnXI9jFWU0ZyJNgFSALYUSw+FvdY9wsuKOTMu4G5kN5pOm1qF1NiX3bPSdvqxzZi00MsjnbK
hwbnO9AjQ0UcJrEgASDY4h571iwB1KnuHicbuqQcVqJyb1GLw1nurbAwbHB+GzK99/Zx6Ntia8cz
i+A1FyHjgNLIHYZJWJMIYWKxiY08AGrDFFgl+A6BN2C6R3bLbFkTvuPBfvppq3qMM1R+xMneQSPE
ZGckiInMTyx6jB/kMGhpiLnStr9mWWUbJ+tZB5OJ0qP6dqk3bySe2c2MDEc1INnwibG1EZY3L+N+
mKznJoQzq/UQMKuOOF2ToR+lzofETHUKC+dVhk3PZ1xQrVkTXkTP5lktUFARkgsJIXqotAXXBWbR
SaUHvNSfgpK11r42GZZvZGnlZYmVma/oPZ0jdrON8q2hSKGpkzi3Wg3HZAHjJ7dOXtuPSgYllOr7
sSumijLgHFKGMH66i3ydW+LG8ghuD+cQhCKxypTbfOU7vC71HehReSF+uLwCiai3C2vzoGheCzLA
mE8o5NhKtu0MICEZDGKSaFAs54nj14sa7oYxfxYy7IOpY1mqq8VbK6gBLzAcl3QhpgY1ra4GBU2j
as4eIr4xatwJ8/xVjCyhO5UaxDQRoOFaD0ad/MIyez/kwzMOMDuwLVoeWkdwE2dlwoZrCMRXC9IR
MIaFi5luv78Iq9kYc/ycsTM7gD97hKB5LOxpFzv6pVHDZEf/j0RjbFdJjDdB5Fuak69URcGwGN1j
t56k1CP9mf0i2nnjOMLfPqERS78R6LIeagYmtnGmTSdCdxvjkEt6BVVcZCC8WvYOajXkvqS6uB1H
pktLdafa43ZMjNfRkgRJmy27smj5tSBcCzoFCUWNi6f+HsphJ6LxaY046eX0w1z6aRfBwGqcGjwA
ghiMKzDYxRpRFLq/wNZN26o2PxeRaXumTWTtWTtvaJ7cc1h0QT5jcUCNDY8nxwvYrrOjMyuojUDB
uPU3YsQw9lTPAoDENg7BffSQnJo2fVBV43nMpjUpvs2p2dtvtZ7ShETv4OVaYJNQs4mXb5oBI26q
m1PUuDjVTLaKsjF0jwiGIDOs5IzsHWTKxE5nLO+JTQ45r11INiOwpUpk740QVRBVmsBlaPwPd+e1
3LqSZdsvwrlIeNy40Q8kQSuvLfuC0JbOhvceX38HUlWHOurdVVGv/SAFQAuSMJlrzTlmsxIaVVtq
LAowYNfdZx24BhVuV2BPB722GVqrCBKMDxQ4P+q0u04RukGMGt9yAopWYnIqz9IxVbbNJeXJDQib
dK9k933zM8YFS0iC/or3GgwIvVcRdYDE1EY9WOMHY8z43rboNppdD8+iOCALoQpYukzKB68PYy8x
TSZtEWqZgCrYCh97s3RF/5z7JZPPwCRhMyKvmobKS34DBsddhVCKNkDi2DTO2CVYWug8hdibMR8/
VfWPJEBtg3D8o4VsvUe8C8cbt9Zm6nwaVwwvVzYnz9WoQDtOOaFtlFahLhnkUH0Lcs2w96rWVJPb
yPgQ7+uudIIdB9BKxEN3RPISHWAObZ0IYlSS4juNq+lhasF90a+H70bCdhtVOM76mGRmgx5U4VS7
sGOLC3MmwT4X0YWhXDbQgxleZ9dG3FxMOcXD2k4w3lA6PiIPZnfUnwpcQR6puPQfEGJFDF9NyD1G
h+OvVQYQZ8Lec8RQNWgT9KAx18yhrvEHt4DMMmVbxWJxebrYxIV706bqi2Wq/VqAlOr7wr3QrYc0
wgOSNsv0KAZNkKvdhvPTLlPzN2ZWl7N60GbFuR4q92rEabNxR+W1LamF9VQKdpODYlZPm0sF1sB6
BH/gTSb50QWBWCszv+rzjwiv0QpOKirEls9EWGEPdrx3jffI6rJNWNzr6c3QTRjUkT15pR+0XqkA
VFVyw19X5kTyCFUGRblz9D0CJ+ahqJYYBGYbikDUzdUbh2rpLieSkx1qYFCf6peRYf3Ar7gznbbb
1VNab8p+toHbY5kDL8oM+mLJlF9jCS02eiluc2c6mTFKmhKv6iFKx0sNZPemhE1LpG6BXbWkGo1x
qRkjT4/y2znR3uhNaSubLJdpRD+HvUYkEVXoAaZJpP6sQze449xMZohPEcWl0b+EP29TJkoesdIR
uvGbKAM7gT8eeBXgsC4gj1PJDmIGTaDp/Q2d/4YuDsroOBaMGnBabaeUQnVfJRyLOXlfY/9ECn3r
zW3CF5x0eJZakm6qNnxkJKJvNHZqPH7rsEqjw9xQUp2UVx/stt8Y/bM9WTtF7YebqAHeZVhICSeV
3GaUYPCBoTTsCickgYCo9jXtgW7HVXzRRo1vqPxeaUjsWzXs2T8a9A5GGqwt7cIED7cKpuKhW/pE
0qbRLT4PMyMh6dO2IdflPfXi4jg/Rj7FCRQnWcnHyPXzo8+3RXSxsWJHKocCr5Cj+p3X2YyETnG0
+y8v8/muv31JJyUISZ0abfP5IPnqXA2X/PBlg7+8yuIXAugYM0qDPRH6/r5PnIAB7/IRz9v3+To5
Dh+SW1x4ycsnlnfXdUemrxrBYP37K8v1zwfKT9I45luI0dOTLx1SeuIV/nqX81vJL06uhlkeEq4O
FUiunr9R1RT5LtLFKaqVB5/gIrqN1CqjuHwF0AY9SbXI90PkSPGuD1d9qjBz6blijprGTDLhoqvB
+cl6JsWMmW+vYGWqG2fU3EOsEyCowhYPWiphYEMeUs5wMVJRQwTvTPlBjxRxhaO1G0i7mzjNZynR
QrTv4Vgqfhdvxgn5sZXnD25X7ScdPYuJeLhHoYzv1ZxRk5pdcqWqS8tkgmo4KTaxVcEFXshTX8Xv
Swujngh1ibvystTnN1LZiOGszItBM3YuWhLom2QObQmBu9IzvIXpTMCQjvxuQ15dvGTnrobMv1F1
TqixjUJAJz2b+RFgsbm0sRoxAHSvIWlTc+0X1Cg0tNg9wnrLvEg32nVk7Tp68ascp8EYzf3astBH
g98/DW32E1xWsSloceml7QUqvBJXbx7aHDR1kNCusdlpV3o6Hriw7ZXS2VFIA1VkTW86tbxpUJ7R
6SjrQBsvkOasiWpm3usQ9mRG9a5E9e6Fob7Fk/aCLIeZQ7tFdEgKE7A6Y2x8LxpqWuZG+Zil1kcx
6OOmr6aPwc5gsSYGJ2696FdxwDUQTFHm9fNzGGg/ipThbcmZDMN8SUTlU6dSBR0JqCZjCOFvtMY5
ae6HxdaQCyiETk0DPY7mEt2Rs6tUvKVwzHw/Ept6ojJg6HBRu5azaZ8y3ehsIQ7tYLirWemeq4E8
M9tIfgw+4wqrjNc0e15mMMUU0mzaUbA6NkGX/py4qEH7W+K7wOuIyBrwuGmbyIBURomzIq4Q+ghd
eaSdV5zGgAohXjBbRVnHmcnGVy4Af/8WNrVJjwwD49hYjwMppnBNLUB9abVtpy330mYimwkjanHd
zu4j1pAjWMe3bIxAodG1NEKAxCMWT1OkBloem0ShRfNklXbzaQ57H/9v8Gdx8wkV/xpv9J2ITx/X
0uATGBifGCqh60Pw98WJFPqoO6OO4hR5Efoq6xX3aCd0FiKR3qQq6o7I8H+YeLQ9JcvJGG9Dfwsm
39plXSHWin5AX0/AOkYRqFPdSWSKe2uM02oM7ew6YUco7OaeU0HwbzZcWqS+QNLlhlsquwPBI7pF
3f/vGz5HeW1N1GgPNIKTg2KZyDUo561GaH/w+8lnbWKHnn4aXptxSICzTnbfF+nmb76871T0ZRuo
f/C3SCEdRnl/34aoimJrDDN4vF07XWPGPyQiDg+M/MTaBTu8L0B2AkG5d8CnXkadegRfDaXw3wDs
vwf6yO0AzuzigVPR7VrfEkySYpqMOrEDfLA+dhs4QofFmd2onASHJn7uZyySRWr9EE5QXcI4QGpN
saUvcQr7jXLZu211wYB+JcHIAYIZrlcpV3SBydkIOE2jCBWXPgHKvmECcxkQZyuNhmqdfji5DtUm
x7LpFTirLKfv9yPUg8Qt7Av5L1qW2nR+/tdf/2/23cU/Zwiwe0uakf1NjNqprUMKdhgcLKEBSgd/
5cUuCYUisLclJurQmKFaVANzSzz+plYeyD2nv5/ODNvHizwLiP9WB2MvzKw/wBCGahPg2ahLv9/B
69KANw33nQ8+SW75/15Vs+0gQf4///X/Ps8r/92SWeTtW/7NkCmf8w9FM3LmP+BbW7ahCqHpqoFE
+R+KZiGsPxgmCCRviMc1ofJOZ0MmwmasGBqydBP46xdDpvGHzvyMkrummiS/GOI/EjYTO8Ch+uV0
opqWagnOIzTEnSVV5huqv5wLgML+FF5bU3PrU01eGiL5PseDssoU9TDnhb2NUyRlnRN7aR+9UtVr
j/poCSazIb3fkOArwCZixl7f5b8cyiQp7q8XzWnvgOnEzEtI7Z56eJ6CMYXduvkeyfFjYxa32WBe
u6EGn6WgyvEjmdqfM8HThR3PFHOpHCGXfgmT8T0HXGahFb5OoavcLqXwnPDIREkozwMqgbAx77lo
jAzRDQLlYbfpyU01z4+KmT1hiI92xa9gKDx4a7vaoR4iOiOHiQ5grMJmsA78dBfwNISB1KniKHhO
UwYmkT19jAasO769NacXakJAPlWDedJEKETQv42zmtxmbeF1Ln7+Zq5jpJn2SelDY9/NvsZUeKLS
MzCHidzoo+qcU96nS0sIzHm/EVqj7lSHs9QI3Cpa4AhEKIKmKkZccDR8TCKt1BCXe0gE9soQxsZ0
+OTG2AG0juBim9YWSUFEWGLmbLoBUg2Ttk2swcmlYU1Z5LrKs41WJuamNZZKiO7eKzDgiZ5Wb9oe
YXKnEE86JyGorfK+YR8Aa0jCjmakz9j7MIdp6ZvoLLRKURjQ5cKwE0LTI+TE2epx84K7RltZs154
NJqOmlsMFyWuckQRXixsKqxpXWwji5JiwDeQ0q4dvBE9VtrfWTPCANrd6pr8lAlgqkZQ6jzT9Xem
62oI61PkpL/A1yurMUNVTcQGcFUDxSqvwVTukdY73lYb1WyYam9BYY57nWLvGJPvnYLk3SB19RG/
VMsPO14peoVKidjwMVoEmDkAzXx0xI4+/5Yj5TKb3Z8CHQd5bPZrPrf5usA+u+onmEFAGCi8rAe9
fMPDHFPeAJKsNvFVJepkY9Gt2lLd1DXrCB5+ID0oHiDYVdE61X65qB1gCHbPapTOXj0CIubq7o0F
fisdTQlI7ODUWiBS3xPMxMc4hwdnheBhDd2cLlTVZnIRare0DPHb1TSlw/DRJ6TlZFRo6trIHNge
msVxJpgVCQRTsMPG6G5s1gDb8Aoa72YFcJL6hVpf2woR8IAEHLRmiAI4vm2xMW0HGgUqrrA2ksPk
FE+uvgDFmNxAa/PXNdg76gX2W1b7Hy0nsLU6C2VdT9o2mqmqTCOE1onydT5e6mrOa8ckscJg6ei3
DezqCxS7b0S+LiM8hoKQod4tyz0aZhjnqA9yxEBCP4Yifq5MZzzYTD1u6gGjLPHkm7qvAs9AiFxH
lO/8sCDZAwPYBkIBvxps+tEOdioIvZXjqK8RLIOCWc3k6FvOwOTVmh984zlQdsr9yXDT4r6oCTDB
CGb32N0Ij8+Nw8g+WwfoMy20pWqhnZJoeMP2vS0aAL5mF8GmsSgy4rFnsBVldML7YjjEWvgMRPEK
qzHx8A6VRaS21SpKABYbKc4Khxa1Sz8UoVbhUdMKtgD9xx3cE1KAMR67ituQS/wcYPMk2WLUIWL5
18ybcCF7Xd1Mh5FCR2oYYEz6dqsZyhucy7skDd/MPLrOM928VuxlXgbxjInndBt3OAofoshLUzFt
yONs16OKKyNoCcdsiq1qRUgomRW11O/2NUhWUDcbpTt0Zlpfh7GWHFurdWkhEe29yqNpAdrPQ03G
gVkfU/hU6IuXLlagns43yUc0lFS16vj5nM/7lid+WdfCEFnNTOEndpQeT3ExHOUSqMybWbE+9MTf
xaEudhI0gXKTmcLfuRNJbRFpgEil7ecBSIbdjLupca+xnVLvTAoy1ZE0Q7gagutmblBp0jvq/QEl
ZIiCnBP1xgrxKTqarVyFVNDUmQJeBGaD5F5QH06rUR6Qi/Jfgw5wPfM1UBqBsSH/SXgHpifk3n/d
hjuVGDo05uDqZvsWtSJzZTpf4XImjOf6To+KY5n5kMC0+QdI9JWeFM7VbDI2a6J0PxndNaxCcZT/
ShSdILbCQ9dkCFJqMLCVeWK/So6had1YQfDU+tktMQItRucRxWRwCVzYPei2St23LoNsXydw/cXy
y5migoEV3I9AeanuLLc11fJr1tNwGNqHjOLCkXaWkxBrGWT0orU82I6j89ZGfKk4ME+4X38x6gZZ
51jxLraba0Qh6JabBeQRaMVRta/yvKQ7R8hBsSeTujza2rvbL9o+1GmBFcwbKmjmKhBufZT/3EXo
i3OYDZaLouX0WAcFnGp9svcKOclVSwC6PbpcwJMMxbJRcMY917JkeQdzfnI0bmn/3Rtq1h+z4hii
iV8hIsO9LFRiO9FQcXC+qiTeb7MWFOxQZVuVfkSW99o6GxpKMkYA+85PcIbIPUAH67BujR7I9yLL
lu90/vftNi2AvdrApFtllClUL1q+ERJNsEWVNOPkt1TjkaNVW/0pv5vzv9nuy+N59XMJu+bWNtU7
NO7dUf6b24mSe1RTX5gLZVobVChXMR3SEnDDiJvJHVb98mtEi6Bb/tOx53u20J7zZEzl7jArHL6B
QTuDrPlf2kQXl1xSGiH+bnCA1/4M0/BdGck2WVfL7j0uu7ezkGvOq1nS59le3jPaYz178i7SspF8
0nuirGRPSGM+HyHvqxVja/RNGK+bydifX6nPYUEhhiSsd3kffTn85NLny3y+xXKPXPryNnK9y7oH
UAjsp389RC7Jl/ncnPNbnR8jbyt80zMmhT5EFtuv3+78H1flHd9e83NTP99O3v95g/zOvnyML4vy
Ub7TzYxAxgT5Y60QErJ8hvNLf3n4bz/J7+//7UO/vbJctTODjhdgPCNlYI6zKjzBFQhPxSTGYFup
sNvrGSz2coePPI3a97KYBZhCaCiyKNfN7IGDhEM+NO/thmpPMI/tEf6exkX9t4tNyRBPqeKFpgAQ
UrjpsNHHlratXVjtUdFSG1rX8lS5Lv8JzHgI8oGji17U+zJ12k3ZjGgIqlM+LB8CMy+2HU3dqFxG
AX32brVKKetbCztpgm2HGpML0SaIyms7q4g9ZYcuFjyTs+xycnUkDIT80L/W5Y3KsufLpW9PKYa0
JRWAYdGCgpL/6kWHKZe0JAauGTMOAPCRHeWLFNA+JmJJeL3eDxfa/PL2mbxVLn65dXD055yANc9a
AFno0REGFtWLJWZOxmFDvS9W0kPbl3DAY8dVvDHRHrDJvJFWwTxoOW7lv3ZZihkML8LpGJRH+jMH
LufGdJMBrJwS+CCrxu320oEiAKW0vUsDsGzpIQWev3wXevuRDbRP5AsyMWXzl1eFV4ZR1D5Y0fAx
D+5NlQHelZ+DnJ97H7TMNpcnBHmb/Bo499oHnnfePm25YhJ9VhBp989vsZRErmSBc2VOZm58M8Ou
s4C8GCk99yTkeeXs0n+VDzGWH7imQ1uOwvTUOm1mVCOcA1UqNLTSbELR9LsRjSBDgnHTYncBhzPu
pdsGXAtihEgs2ndbE7QW+bHcpL0iJ0XfyteX2+VDMD602vWs5y2jN/3284F//bRyNe+6d/hr0Wos
CurqRZzMa/ku3dJKAbzHXtKETD3kejJPLIpsXxbJEoTQDKonkODSdW/z4bJTbWOfdml1dJaxz0Dg
wJF94VcZZtSUl+9f/hKNfOm/VuUdkaP/mS5WismtNybUJY4SAgk/bTlO71docQukSumz/GXkbh2o
PVJuphc+MRLy08j75L9p+cnPq/Lezx162X9/tyofLB/yr1+KAKaRscelPOTkviY3Rq5mRcoY7Lwu
lz5vnCPk2mpgp5+/V6B01l6lCSwfIt+WuSZHslwkA55D7XNRHt9y4xj5/fMATOQbnTc5KHM4rIwT
Fbf7IV1O0hkVKr4ye/IwoWxSkOw8Ga+QvcudG/YJ/JoQHIN8+OciVJ3sSNsDayrDp+XEIPdUuXT+
d75twsW2nUhvKgVJQH8/B8kP1vaCS75cdOXoRC5+bn05jxR8L8cCeXrPclNMVM5HN2NwnDZYzY2f
jtwQoz5qjqYe5JeN15rDeHmr83d/vg3LGzPzAI7K+cHyLc+r5+fKpfPPeL7j/HrfnhvlD12iNJzD
+GrkibOzQ4Ky5bo88vjGk/Yk1z83fobZtIqUQYU6w0lU/qZf9sv5LVCU/CB310iDRsShxG8QdrBV
1nJH/P2ifInPU9UIPXjvlAvGlsFbvPyT5xK5KpfkbedVeZu1jIL/o8fJBw/++4DQ/SDfX25fL3fQ
8zHjO8tu/Lkzy1tdLe9m7/wEufT5KLn4ff3Lq3551Pc3+P4sgi0i8vN+CFjMa3makZcRuSSf+7vb
zg+R92pyFCgXz//k73FelUvyef/jq5bkcSd4efgd5T/5wG9v9bvbvr3qt3cKlhP+qHp1RzadPGZb
Kgl6T2b52Qopl2ZIbzNV9n+6Ls93n2/DwsAhLtc/7ZKfD5IuSPni54d+uUcu+kbQrwTp9Z97tDXn
NLbPB8qX9c9FeVx9uVWuy8fL4+wfz0S3NJIe0SWzoKTH4Lh6V2EEa6pxk0JcYfLUolEsCb+pKL65
w0Mywh9Wm0594HQyIuMo7Vvqwmhy5656oCd6MCpcGbOwppfcyMnv0JUHTfguauGi2mh+f496ONoW
9eh6apyEBxq+o2qZd/mIuU/oPkW9Ji0v5inKN3bQYnE0SGsBfOYp1EmwkTXB2umzajfYVOuQKW4V
eY77/oE/Tycz4q5umVQRnwiPaVEDyMurvLCe/6EN+efV9sslVy7+7uHfbpOXbnnb5zv87nmf7zAk
7gWJsbiamPotQzo5rJTH7nndXcZ9I6VzymLyurmsD8uO/Xnjb+//9nTLBGGLGxzacbuc1OTTM8fO
42v5yB5Y3lYbq1t5xyQPwd8vQsbBqpoW7yIiYwn/x0gNb0Du1uJzRmK/jofw3c4vOqXkhy4e0QTa
aG2fwYYa26ghEDxv7OOg6ilUC/PYO63x2JTRjaitC2d0r/S8fyMVr3xdGBZak5kvZmfe+aP6Xmp0
ipfTsxcx9N8PwinQ+9loo6N8QJJPbk4niOpRAgUYcwPlEB9QusnixQhKnXHXKt2pfiUE0dxqASND
0Hotb3ETpCq5N7ggvHQq6lU0E/E0hJCCorTZuz64KWEmJ8F1ds8lfhEBIM8sbHOjKP6j1XUvQTgi
C0gzdCukzI7U2ajygSfKKYSviG2iAu+TreDamDXscdSpFExXdOKoUlg6rG41K7Z+QmofOmtvKlky
ASYawTAjm23ildH4IKCM4kMR7rWBxYupcruzSuVXpoyTlyFy9UpMGiQfPaYAiGjgMwUvC/sGVd9b
OPXB3p71NcUBryn8p86qbp0sRqeP5zq1+FaJQ1xrP3U3b6+6qZ1RLqNFjs2tXfuWl2b5BzG6B1Pp
y1UBqxGVe9Z5U5LfgLgmKm4S7zaGyqOKox0PKcgRjfq1GFID7k1YgpKnzpuX28qgvDZb8Vbz8wyH
TtpQuUk9pm1UzpsQWl1u7Yl9Pipxb22zUQUXAOQmVmkiANTMtqLE/YeGJO8dZZcElC0EEAt9YUko
uX4/FJVzMqfKQMmBfLBqHtwZBpZtB0S+OO59PLbTeoHs3cZm9xzSrU+yUflRuKiPZ+IZFCx9a3qo
xooTVHzqhH+Zz3W+hW9IQVsf1lMYwSCtzdnLe0Hi0WDsHLd6w7uCwQsBGqZvAw8cmpMLW8AstJT8
pXOu8gnFqgZEkexl6BPU9B6ySbwx+2RWaaRimzf0gH3yeMj/oOicU2bqFFT+ov9pDSkcSqM4Igay
Liodi4FdJiSx9KuQKFUKL0h8xnydYntrp5R43y7YhYbokHTg0SJbQAUrp5TRC+FOI6GJx7zq6j0y
xxaIT2rRq3BF/ULGxUfmmo2XCuuHAcJ8bvIPuxThz0lXf2IGgNLXE4+YmwVesUJs2OXEVUu2NCTQ
ECLvcHLnyLkfQF2QqgHOwii3xRBcEBkEw97kulLQYeu0IthN3Z+BHeU3yZB8OGLYR2RNeKT50Zxr
rasJjYxmDfdap/6cSXC85EyRUEHoBsTWxksy4jjBu1B7dVU9LwZmL3JrcF94Dnqyc8yJnS3pwrcF
tIm+Jz26RRp7tW88k9tZDNhHrObVGmglxNNzMNjTam61C7IgXhWHhMpCiajf9p7a3E3le16Z4S3J
wvWqJHZoGzQ1xSacqRiT6wsbEt9aWMOLZlvsJNSIpygimFWx3wXYQ4ySGX7aRXto6bVnF4IgC9X+
gUUyW2ig9P/9MV0rGLLdhjMGUnL8aOg0+6WXmJYZlLTS/cgotWXjsEOqMF+kIblVFaGEbTB6tn1I
LOaaIn1yI66G/crJSZedlFq5dwLew4VUpFH3zE2Y0npyqznkj9TRFZc/yyROyarsQ8Dv6E3VPd5t
7T3IV2VfPA156G8MUs+2Q+qvm5QvUhHpaYgBNdW83SaYHjWzf3IHNK0p/lwkZPwoeXeTkcgzACj1
dAKNgFdl4d4xWmslKo7aztB1NtrEo1Kox8rHdk77KLU9PWse0SqCQXDtAZewdnJqjHhG7N9qfuQV
tR9vna4l6nUuT3W6FMlVhS+hEJdOF+1BsI1Xxqj4iI8arhAT16WM1K01DYDpgvEM4X41sHXD2leo
6lp4gbOPuqvXITdEaJVaY84PbY2rLxs6+IUGM0JLM5A3CY7yAK0unoxp2LX8qFM1DJd+2WKxp8lM
nCTVf7es9xEYX6JqF9xrBLQPfTH9bAq7EHBR3c22QVN2NNqN476ULT1TraYVFKjBLyVo3wECzOtW
v+0H3T4gAgMoUWvb0UiIph0zfr8wuNRn7cFUS2Q7U5KcMIAe9ekNdqxylWozu0uYXg6KghUli/sD
TTnUzb21JK4sXsIdhYJ8ZWc9xhH4u6sW+rcT2OYKUkz6xPnxZGHah6/BjppPxA7pnKw0AXdCt5M7
qvEbvAPRTuUb2yS6G+/0JHyNRXEVO/iRUb4hI62LGZCJdqkp/c3cxieXuJ9N51s/mTHvmopirRuR
4UD1zkR/uKKtRyPUDy41SyvXXeVc+SoWA71G2IYgiG6VNd6akYmIPsXOQ4jiXs9z93QUJb3gkcPx
pCoPKc4KsmCEunJ9y1jr0ZPaDI6XvvmE2XnK3KXbcQmCxlGMhuexV61y3Su3VZpER820bsdJ39GY
S0IIOxSP9JWjTRfuwCFeOQSooVkEwti90t3mAPV5ocLIcJqi3zIz8YBLpb3F9UIyWaFhkxwOXco3
lHNyqd0xPsELdtFWenV5MYyNexdEwXCojVURZbOnWQgpbVSQQ4bn13eHfQzhDOa/maIcizG5TRbo
g3YgYpIr1FEDV7weSALzEI56uYYIGkfH6KHr49Q3R/cduN3VlFmMpmVmd45MUiiAdjUFUkRTVQ++
uLFn8GpDj7ziVXdnUmR0snxaDUgmFhZPtcal8GOa9KIw9ZnRtOy2ytK07E5mT2pZmZwM5XkaEnsX
6CTOaKlSk/vcvMzEA1S1Pv8YcV9ETcXXkC8hBYJ4Qq5dO0zywOkc82VCqTFm5WlQUthBsG5W+phh
x+oHoKThXth5dWjjelxbiPi4yB1wQSt09sPu4FoTitmAAXMUEn6g3IQdEeiMm0oSKHVRznfkCFMZ
TkPFWM2Bis+cpC9/wEELzcPTkDutatScE8bi3gw/yny+GHXb9+jX8k1EYhseCjuY+YFg2GbqptTv
UUmQChaZymZsuaCSzoxYFBpmVc5Hrkp0gruKQzACMgUOpEd9sQlMYAhmf3CRVoLLdjauG/7KpuQF
pQlmD+oSF3Xe3mlo7LagS8w9MTM/wyz5YRKC7iGIgUxrOy28mJFhkjDvQ/spY/5DO9qBxED6lQfN
/yIzL23l1Q7Cahd1zB0m5aQM83AxLL2qSbG2TcG4JSAeWnA2hVkd3kV9c7KL2T7AyaNrH7ZQSzgp
V1qVbiZh0/UdsCN0qyTNbjRdB/A9dI/O5PyqK0usywzniUteaB9Olz0yAAJPwrXltNMOqMAQzsgX
8HodIuUGuiI+NYtrsaMRs2ovZkssRABKiAFvXCTBpsmcAViM6R9Hfqo9Vl5jqzzng8ZAvXCLk0bI
b56RkmSZxn3E2cF2DpzRH7LZ2ViUqU5qfZOMiLqJM3qf8ej6OY6SCAkQxu0Ybullm4bxZi77faz0
LuaLYmN1GDkK050OAyE3agMLKqgOuFxTL6LfOUcdwZhxVQODI1MsiFQAFfpyBuLkpzfDTTeOR5dx
EKOqdAeku4WWAjymcgcG4Ym6U0ZcLHqr7sc4M26zeYPohUZouHeV8CWfFrBuUF+1+YSUJKyV6zQQ
27rM4UqV5VXLBBrlXn6VROMWDgJTExKR4sl5zTKNBiFmuXVpYV6BUPAQWtVmYgQw+uVdbEMCFMCH
+jbddDp8mBCSOEFfw0Waz15AW3ITQxicKvFhz0Syl2bMZMH2U3R/erZOs3jHtOG5KkhV7NAcYHtr
8PtDUXVAB6zEXO1dEqnHDiWBC72X7T9qSMwHRAvHPL7pVH0ZoSNld/LsDZ3whR1RAMLdjgNvQmXR
CbPHHl4Q4BAc0o69cCDn8cpNs/uxc95NxxyeC8d9qgiYwJSSfkSxYhElJVDb2MT06exfqXFVJ6b2
mNb2U4Oyhwap8NrASo9zDiQix3CptM2wRdfdAo8N9iKP8bwZ2T20I3OTpRkEHsROcaQ85EtmWaOC
JCmmzFPxHTBXm5+skJA/dUzRhPJbWmbMnlOQxloDvvTHLtxajAfqqSg3DsK0dUHtToSbXtGvBh2H
Z6VD7SlJ04EagnUaZsMAEn4X2O60t+aYVFEk57UFlwMMM8PZcRwIHVedjQ2OEszeLQlqQITtgT5M
yiU3QfMlzJVKeROxCuazGdQdacgdlzMySMeqcVYBBI8VQQeJN1ANTRdTcj1MqMHLlkMfq8/UUnxO
nYtErQBOda35lDFdigNa+QWqtLVZ19A9kLDNfYUIRm0zrAFg9mvaYmM94AiIm36TBajHGAdftzGo
iJTJB2eyNGmORCGYWwAheKWzCUT6PKREW83WygJvu+mdZpehkk+zbNpPTXybWXYBLHA8cFAjP/Uj
NqW1r3M/Qyc9YoqzSLS2y7q/jTErmgsSM7QNOic16jTVNeMNs3MOOPZA4G6c/YPcFMfQ1cMlUu5R
jXVO81y0oI5AjLFB8zXAf491QQRq8+hEd6HRPsIDx3cbJMUaIAeZ6NaBX6MOCJ33wVy4AT+e4cwY
jkcEVl3FAQ39Ry8Q+oMofwxLfAj0vW9hAFk7FGX5ziaI1BRxQgwafigxC3GNxBY5HXlYEEk0SMiB
N9nhr5Tvcg3R092VUfJnNFg/6d/vlk08xFb3alLlWvlW+lCPA9Wwqd2bRPS5WZyBKMrrzdA9a36D
edi9iNxtYIJ6TqrWPP2qAFccfT/gE9jOncYUZAUcqwSinTE6gj6A001Fk4XZiatwgBf3qivseWWO
uOIoDKPBAwkLs/hh1rpnUuc0qAw2pKe5vlIxUtARKGyqIHnjJQRQbN1avycugx6sZQPxapcaxHTd
VaDAGjJBNlGFZyHXReDZXQxtVLSfWvL/rZJgdJ5Ibv+FJPjpDR5pjjcn/8o5/sfT/qkKRvrrEoEG
+tQhXMX8qgrWjD9sIMMawOAz6dhw/0AMbDjovTWgReKrINj8g8gLobs6EX4G+s//SBAsFuX+WQ5s
kPFiOcJFJGUJeJvC+KaonyGukVHdWbeJai4o+GQ6EKF5IMmPM1yXgS7XTQghKHZbVyQ7C1R4rqKm
kf2DpnQYoNVAcNJOvVTS5NeXb/I3vgONjJrvWweF2bURRxto281vwvfAHI3UDlvjFt7wijRm4xKy
AFhNRzFxForbwvDvTODjhObFHaLCRW5sCbHvOOmt7Qz+QRKQZO8DBgjxRF0Q9e5iU6PyqIshvO78
aJtBQyhg2a/1wv/5bzZ/+fK+fbl06VFGkjRjW/z+3P/Fc1IHbTIw1zVuZ8rrL7hi0Y7OYAASuyzX
RD9raLhC9yZUmbYNL1Ogtjet0E6cakMYrEZ0oQXpsWrJ3bULTmFLqqjTigdmrYeoUJxNngEkiLQK
4HDf3Gm21pz8AJm2T4lQL1X7IlPS23/zmZav/O+fydYM1OtEtvHZyBX6+2fS9AivJPpwUibMfFc3
qr2m5oy+ccCVQSVhZYfCvEjYP7ZlAgPGZ0pzNEXIfN7wB4zu1YMzAjOxM32Ly1VcGc4PjSgsIFiJ
cWchHebKIFYjwkXvX2/6ctD8903n2MFIITiq9G97U17mfhdgmr5FCItKVonvJrEbsqrmKhf50Lb7
8JTPy8V2Si5RQY6vhFG2zrA1KaDC+BYUmf4/Yee1HLeSZdEvQgS8eS3vDY0o6QVBOZiET7jE189C
qad5r6b7TiiigkWxyDJA4uQ5e6/doMweUapsrA4MEGyuZDvDR2pewhG42Fmb3Z7KAwNqNkVMQIC1
xuyoH2M7kPQzZwN8IoJDWHrAtRsIo64dTzOtl+uUgfa6zc1gXSdTSlRgHAMRon7VhqrcedbViSAj
ZRBGdhOXpztpj6s6ZGfTaeS314qsyNjFFjjfCIIAejffOm7c0fnRz2ok1NxJiJoz8NXZoW5DOSrV
1wD9DRjC5K3Xyu6cahAvWSrGrYQfQdapgQGObc/18RWh4DeR0iPC5iefLNjjF70O93RZYDGBQ4e4
uxhc8YLIm7TKEUmdZtgtafNNvR+lzlVQq34oRtT7PJGfkRrS+0eAe4+NaufkDBj++fP+wzYzr20e
OF4P24TpoBCx9b8fqj6Cmm70UFFrZnfqPVwDmd8QeoSYn2uhjTTQpPwDVsQE+DVO0GeTI8IWMirx
w5qhcY7LatsF2pL0JDp4nXEftBVbyBneCJ5uaoJz4BTB2//ztOen9ecZ5gYszERn8cz/NHy5ZFuk
o9MYd+KR4ZO48RNCxivtHFT9Lq69ujBTPvgIvyAsEhoz8pBo4lkG71hMzKOrJ7/8qGx2A1a4vczp
Y5C/ubZQvazmoL/tPz/dP7xhj3cZb5iFbZW0L93/c43uA2TitRiNO1qg+oYHeOkr8TUZslPclR2x
HoAU08JHZ2qfjKkQJ/T2rwmB0/t/fiLW7Fz5433DoIZGBjyGTwLAH5eyUHktlyY+pa7on2th2Kfm
jX2keyoTaxHrWvcp77/gdWFPOgGJM8dg2Q6meX28lUqSpaOG7ML+3l5NCocIvcrU3Fc1hIpGGnAI
Uw0AN4DmmGzbfsyxqyf9Uy/s8lLU6jCEBpVdaJCWjQH2hCxBMQ7JPjMa1Zb//FLN/3CIWLT/KSkM
z7H+z0rGmIrRhx7qCIGT7zYdy+NADBsOD8tb0Vl/UlL8ckv/rqG5AwQwZl9TF66g6t21mVgg6FPM
/Mqfmj2S6KOJdLXHQzpupwBODC2o/8/E6P7fCzneNSY1j3+eY/7hOjKqVE80qzfvjWxJ9M2Tfssi
vZ287nul2Eb4DjMGbPV0ED3hrDuP6Op8jvuVjOU64dwMMNNruxzZcfb+CZo3Dmy//Grr+Be4AEPN
9i2xj830OkwWHT+3t/a+/ea2kb/TY6s5iDKmsOUvgM/DcxC49ipnP7CB/klbxPBy+LYqh2nKyR2V
R88cn4Ru+qdW9MHaR3C700YvXwhYE5PfX2qfXq3W+9d0nNoVrJxbISPnlwY3sUigIGjQgYAoRocy
NZ6NILJeGVg1MERK++CQpWwV+XgOXUs75HHDjIsXRWO53/zzgWLPV+M/zgmyWWc3GlkaAQvK35dA
0IaYpVRg3IOgIvLRm/onFU/lcfKaZufSXXzSgn7A9lRmJ4X3fBEPau+WChq4ljNs0snz6aR9YMi2
JTccLpaFmdweZ+Jz1O8Bl6win44OJD56A8uQRMJNVXfVyrUAWIUttSFd6eeocINNn6bE6BXuCxl4
TL3M42R15tkvwaiAABpIa7BhX4td5ZfZM7oMOlYtlFU6hagZmL8OqYeQ2hEBmIimW/zzO/VHUuFj
GfMsGz+cbvN+Ofof75RGPDWaddu406B+Q2QNsbOLP4uMA1Fii175LpTecGjqZZjkOcPKdhF3+bAQ
9lgdSbunGVqpc2F56ncyzH91Lj9MrX/9DF3dYU1j46AbtBSMP59Z3kZmCqxU3oeKsE08NvIWOA4W
ePEaMgg/NZ52GjUbqBfDtZVBTsGWBB5n4TNmXj4O38oS/c6ZyYatqUEF9mdzWtfrJxUG58kEeRux
dwWBTe6f3YpkI+QkVm0Xk+pq7aLO1p8G641YbtbEYW5nVK69E177Dtt82BshpLIp2UKwrtelDe17
pJui6gnGTA1632YM78j54LeQOup9ZS3pLKwQ6TH4TAKMY17Z4AcTzjKOgmpj5fq4GhwikOY8YyHe
U6G6U9JBe2VppvbAwF+an0RuGJveJ9q+ryo4ScAXlnGAjEFGJokfpT1BFykjJsroYv75YGFwjFnz
bycW2yWdE8piVTNtDOV/LGiTLwKPVOroTrOtvOTa1G9sDcKoU8RgRrWT49Q/knBsN96k4NikySGw
ivilJWdqPzgiW8beN39sxMVR9OYWpjcBFK8YOlB67+Gt+CTNtQrNToSXMnVnGhJ7m7QP1yoY9EtJ
1mLXCnHTjS9tWxtPIhxf2x5HW1feaJZf9V6LVrxh+jZOm+9Aobc56icoy44TPw296T7nrXYQVsQg
AJQKGoX12NO99Dml6Zgk3blQvKTeNqhV4YMQPYfOOtQZrqdEQ43ZkwdcajXFVEk97BKXhKzUx7ZT
xUg4XZ+UNL3BDZWPtjmH2w4gchC9//7K7O5jbh+8cLTWURKGJyORgBRGcXVq+rGloHOjEXPnZXBj
Ivo40oHZVPmjsYuE+USaYnhXS8vtTiBbwxUU3Ddj8JpdinZvbBC6TiK06YMpjrSMQMkYz2BWe8k1
iv1gUadVv/VSyWzL0S36cCmq5iFkM9bRDRIOoHC4LQA3KHovdfZZNWAWcKTJ5SR1wv0QTPd0gk5B
ZYDNk4TRUA804UACm19FSyPt0gtuOshIYeCuGZHQ4xZqVzQxr9OxL6PdnTSHZ5Mt8y5qrrgs66Uu
8KL01jD7+snjzHUcpqNBiJfT/0zNITvqg7zkfaZvXT8cVw3BwC7Uh7s9cPTw8WZbJNQ/jFQLt02s
4CbTgHag5V3SPrBufZt+lXA9Cr+INykQsbtCTsU1w9j3vnuzm/Bzk8bTLSmHDXkIyaoxOCBSW9to
lSx3tXCzjVPKH3ZmmvvRoyPa9Nh3SfPdl1KfjnxsyVLzywOFsYEhE9h7JsWFnMZpnVYTWSEiq46Z
cm8Vp8purIL2jB6EjNFtQCqFX3Y/faP06SXI9Ix/DTMqqPANzXB5CVUiL1kTrKa8ayBq+vnRDPC+
68wpMlKwkbwwLpvkkDPdlecu8ZjU2P54hz/ZrSqwH33By3ITyAV+ZtYgZeNqkySgp0qHrElvQCQw
qM5d9SG7sGjae7ohLkP2q8w4wcbMC3aMAy8Bzzmk5CojOZ6VFUarDiv3ihxZlEc1FTgLcuOvNMvF
2Nl324FB4vwtzHVTJK92NrXk3Ju8rbGeMQyvonXp2HT8EQWNvj5+Al3IgQGlhdaA5r+NGq8fO38l
AwIyJlu/ZW2r39SkhhtqiSKHn9zyJskUuliXW+YiD6qCgWgSXao+PLSl7Zzy2H3vQrCzjjcBuR3d
Ky7cepuVAK1DB5ondMWKeR3OILMJvqvYxuBofR1DZDp9KkOmHcgk0QRKkhNGMR2sKWKtjdufXpuO
l2C+8SodLYlPU4i9nXdEey22/Zj9UHkUMU8e2r1mhrfSD3GATPZLWchz0zA+RlyBXy9ooBvGzae8
FuazG5nHWIPUSxauR+9h0Vv4YjUO22/JNP1QoeZtywkssAEN9IQ2eEExFi8NoxmPlfMaV+yFxBQL
ZkgGgfeTd3vUMlGaXOWoMYrymksUhzFqsDzcRgIRDK0M6ru+tmeGoruOJfzggfRIYgq8W1eOX2sM
Klk9xs+2sNdwTZniWkRJxKreADMMMJYDkKp7r3wZ7GtFtDvLl3FlnYoBmMMuNuHFe7EMN57oV5ab
58hsXR7Wk9kZ99rPuDWsfQfd1yrLePZl2K+gBV61eao7+iDJFHnk0HjY0h3+8iW7d+5vyRgqDuxm
60M/2wXYFlW/75pyxGP7+B8/Da6syoSABgm+ysKf9PU0Wyx/35/TuQmPQqz09/R0pHFn05PeZpzd
Y9CAMO39+6aBATPnZnqFzfExssquPd/8EeqY/GyLusj1QoI3GDLgSeOG2aw6hBWIT9fsdzV690f4
ezwASTLNfJ9GGq1o1b///nacnGIcnNuqLbpDM9/kVtgecODiPLcZJmR1Lg+5DZKOLf0uGUeFQ1/r
5OFxExuWPGg6N0wSv7tEHW+YaGZE9UgiN0tdbYYie43s6JWhTrP1kTQsAhJP1unsQMlUxgUojoOV
1RvJ0Ss4Waampw0/qWcznk2DZo7+ZzgU3ejgkUEp/OG+++PuNKTFatJqZwHrK10PNibYXhafzNmS
7c0q8sfNww34cRcak71DFQWqOCbua77hWlxh4vnfr6IBGNDicT8dy02DXmBpecW1GY3nNLOjvdZy
Sfbg8m8HFvuVCVyhic1g1bkwEEq3fDFs+qCAyPDmCHXTmb2ukFUem7okvtT4qVfueRgIsbNgSrCn
BfUifHdYtPVUo2Krw9Vou0QG1Gjzs2Fg4JiWlyx4aUm42EQe83BsXe9DILfTkDgL1koIjj1S5HCo
4MaSlxBXIWBKB/C1woEiMxgFQ53zRtGvOAyN/ksjgyAwBWkcHqdnzA5XtBkpVCTDtdFuJIF4FfXD
2qPEOflCFXtICHu/5tqf2UaNdvW90JLN4BfgUieZU0aAp8fcczLH7LFXzzB5as8uOQwMXlvamVHF
vNFAGqQseaQ1tCtmEyhzavQHyezmEfMNl699EDXk28330gc1bf65x1eP73387O/HPn7Nf/rvj9/g
xDQH216L4Xr+/W/mD03zx5+pauBngRqPf/nd4vEzZt1nW6PwDpWanUYfv7yaq6Iwrn82cmayPf6j
ZHmalqInUGvA9ff7rzz+5+Nxj6fyuIto06TmZ2YUKbjUhLvByR43acoZUuK05+xjg+SX7Q9yORin
ox2nTptWsCax+blh0h0eN5NpNkCKseg7acuCr4yNqfoWY6Bfwz0k4sd3BNtLx9OPuiv8lQh6dhy2
STOsMr/HaYKNVwceW/S1cxCDA1i0cAId8Xj8PPg+Z/Ljvx83Hfugg+8FYmnWFRPwwkps4jF4NFdB
56DS9Ejc37R9/NzjW4+bx93cKeydhqBGzr/k8X2HUPffX1WZTtdAT4PVxwOo5JFqsVte5pXyd04I
atDX2n0u2ungQB4hjVaHJZRN2tLPJ2eXomIMn53c8de0n8oDqdQoeB9fFjmhzUvmKwzxH9943Ayu
TjTUw44CLJ2xdG0Fq//ku/nwCHjwttF0/tvw81/9Ov/yEXA1+bDvjCBK1wFDzhrZ92SvAGXTRDDn
w1OQn0umpBhfonZINr+tHw9XxsfNb3/Nx/2HFeS/3n38x4eH43E3UrMl+Z8fQjnQg3EV+Ck+XD+/
HZaPB04P/f3H35aJaLcOlxzHhnASm+Hut03m8cMfP/bxRx+eo4+7/+nnHtOwj8f+5YU//uePhwxB
ra0n6xxY1a2hfdr+y343dh5SqN8OpiqcZPv88LAQTZ3nu8c7Uz082BM4dZl7zu7xmX18oo+7v31i
v01zf/GMffzoxwedlD3cxd8/1D+cZoWXT1srTXa9blL3D1NQrWUH2ZCNeDcvc4AD0FA/joBxMlP5
+eGY+G2JIFAgWqMXZeMjJczSIt8LSfFUkCH4+6aRs0X4437oRNoSfySx9oZbrb3JYYfBwfX4pQ/b
nWMa5CuYpFBoiB8drdkkuj/8dtE+PpeGwndj1uVLxa5uD0udzIn5A55agKzQ+WazxR9v/+N7f/mI
qodj9fHp/eXLUFTYNpKu++p30XdPS5higS89qhLCw9T5SJRrr7h3Y3gcQ20g2NEZn0qQBNGiYsel
+xtfk/4GQqS3dcOwWwJQQliLdBolbQc2vm3ltg+6mTjDZjM1J1KRHOs8Iul6c24aYecnv4DQ5ER7
gewJxakHNzGaNSPGt8mQ9gUN/4sz9MneRPwv9OYIJfdOqJ65o9HyDWiydNTF9kS2tlmCueYxJZJ1
sy7N2gXSFr9MjeZRItgv6VADoaz9byWLFWoXdGwQXAiRSbjWj0nwtW4K41LO6cyjbYV7RGrHLKxo
jbn61yD2kUyb6bRrfeOLI6IJDDVyJDNH/IeS5SomMBRdMZDeGI4kZbCh12z1nkzjVzIdy2OS0oHS
dTZPTJhMaoPA3TRSsMMXnrkYrRKuozF+nxgAbxAuB9swktENOWXsrWRhEyuBrNlxS2y/hfcDRYra
YGwKdqGDtMfTgyei4ZInT071turT1z632zXD4WxlqAr1oSr9dQqY6t3saZhZcK22Mkr2AyfDNSrp
VhFbRpxHUp7JjXhzlO1wiQ2BN+Uk2PO24xLwIUc1xXet0AvkdSMC4iLd0Qe90Xytj/bkxvssyS5p
CpAic8UdFm7+0vWzvMO2v42m0iGp73TLKY8lxF7wMHq58k217dzep3bp033oR8CsBJfCFP6itOgZ
8Hl8nzzrAlUHRgjS/yIcMWCb6a+8pE8p9DlLUQJ1d2r0r4ecOdAJqlfxyRfsxayXUTb+exYliPvM
ztwZZZQRJYo2dexOwqWN4xiyvplyToqQxjaTRnCqS3/ht9pInR2CgCj7a6+AjoLRVk9J3OycDkeH
53R3sx1poVgoi+rcF0fEjJJDLWWjx4VO873LZIfRvkgZYqYFsS8wO7r23nazFqe3/VPWV5+i3jP2
dpns6x7FW4c+Hltg5a+I6cuxjinnOA7a126XCfuuRhxZGcglxE5xf0yMb5qmwTDuGSfgNMMaPZHd
HLq1s7dcZ4uNDWym6WssF9UloIm9Dkt/tlJEySUNjE/Mb6hg2aFvDGNYc3aXl7HmwFJDvrTypjga
jfccV5Z5yt8nRs6f2uCbWakn1J7h3UjsrxYhZbdoxCkFP+XMCC+/OB4EL2qVft+UIwAiMi6asXGe
zVqcwcimJ6lDPmvoUUVd7BJVlw8QvpgjBXq7mhiuvxA4vx70dI4XgWtcSFxaFgYf9qd7RBE6iFoI
p7ZifoEAGQQY+9+iOfbGFAAcTXl2vMELLBXaLlPTK7mVzYsAyhOa4w3zO7AWefdzuKQlUKvEyWgV
MxU1Mo8SKTMBaeHFahJbRyvXEq7QZ7BpQSmd/NiduYvMD9B3RccAw33hwPcwMXI2onVWFtKTYzsF
b2NvZidSRaZlb3bTSp/oESp9ylZWaFtHCq9xWeRmujNqMpMgx4YGmRaEQiFc5pmz29cWTtN+1kps
CWafhWdQtj9VW3yOK2/DjxQbC7wdo7uuOtYjKfVID8BymvQTuEumdWUxbdGQf3rfAii2l6LyL12M
3VF5GjDSBjVnhZhSxUAfLTc5iGwikDf3v5t6+RKM8qWNlL+JKnjhznRO8+pzqTUX12nGrQ4FlziU
L3qLbLNESgOlsSEolPGjYf3U0eRi7Hg3UIIV01mLtTWhWpXXGS+J+pp4lrUve/srMBl316X9U+uk
vwhoaXZjxtxk9illCNN69rIvkgk18krY6rl68hPyY3BPkhhEMNLz0NNhtGYOq4U/0WPXmrmp9gpQ
c+d5JzNLzZfY8lcj44CTg24Mehbe0VwDXKr8nsS/SN+XcbPpHfU2ARtbV5FsLw5iu3VZ1sE68J4h
STbE8SLfHuOR8Mze32ohO0ClQeRK6UctXKDFRTKcCAfUzg5+27arnk3p09KyqisWC6JmEqM75dO3
EkLf3addNyMoKeXc9cD0YMwG9dmS4mxZ2UlaafwcYOXaGnFag0tpKrkohvhVs8L+7uk0wqYA+c/k
dvdefU9Mu/mmSWS2VT3hmBActHQjITGkA5Bxb1RLvOcDPSBR3VU7a2UzIjS6edDHCdGA8btDFewO
j++EVtQcrbH4KVKsiy6GBkL33C1a1ZNvO9puktRQpPTEhAdwwuBQ3SYVf8dO++ocpWO3GZyB86KD
HYbQMH1VuGqAHcVLkO/ptQ27hsMaT+sQNNyMxXXMnezQJBnOIzL+pGseO9CJR8+t5Kpq1Q8coRdV
GjMYPHkHpYQVqJiX7ZxeNEwzzm+KSkqvBoF1O9K6V4geunY3UUPdPLfdHshXIh7M10gb7MnUIk9B
e85IDyTV8FehuuETMuODgBiGUCRLnmSGdVom0NbKdLrFgXgnwbw8y77AFcic+tDeNY8hoFvbm5SF
fsvYha287W1rVUT0u9HutnRFTXffl+7wSmuFw1cjmaVxrGVpkVLtw3qlVhreac6ToZWyhfdrGNc2
kGjHmEz8yWK8NMM9qr7wJ6f9wLsAOgHQsostQ+mYFXHoSSb3llqGNi1T4qs9UhC917YUlBea06wA
2XmQ5cVblJEZ5eMGXcaDKTcAdmnN6cx2qzCGYy7j5USl+tm2s9d+sCleabEGYd0CYhpc6oHxRTiF
ibjMFpsB4NjY0P1M0YIvU83yljAMd4OlQDgnGs0V5L26+87wzrjoGCZ5I608H75YpOOuXSf6GTVM
5krmTPcRolcALevkBbcxmrPHiuy5jDiU+8TvVxKe5poShqNCTVdjslLAJTWDIk9eJwMPoBuNnxJ2
zXSQp+QldLtzFGESrR01bQmPWhIeT7Rf8AOVZ7bVe07XFgHRGqzXRSOZdIWpZp1K23vTCQP03WwX
mIO3KpyCw6WrfjLMeXI6U/9haQmN5MB94+pVrYXyVoaNroogvtd4yqf3OHJDcDUTmR9WTc3YC/9o
CwwYlYmlidCReKE5Q7CX0YFLqP5Jr4tvHpisIJHDAVvMRA7ZpNFmC7vTBKn2VLn5FcUqdT3qkXWS
YR6Tgp1GQy19YiveBcK7a3KuvKBfd2EntsLw71NdNDtMphigpoQpm1GRW5bV1WYg4zeOQK/JEadF
nA8IIFLBRlmk7pcgyr76MFcWTubWp8HoyUAdo6PeghEVYtB3raiD5RBZN0Tz/s0phm3o0cHIhuTI
SHBHK5u+ij19qcnuPsLlxjs71KDBacOV1ux4QgROXJH1lKKZWWYOyby1JqmWXZHtGVbx6JGBXUax
H2fWuNQD84QogX7xbENJXyvcMYtWJ5m09XSESIF/q0bwpKQTfMGRU60ygwuKx1C1GHvwv9T0kgvf
rvLGH7VjXEe1qQaXtRrj1LEWwQ0V6NU0aLYYdbEXMLiXLYmUCRlwN8wXX2CYHxPSOLc6+NKFNpEl
kjJ928qBp0NZlaKJaPt9bORPqdKwz/idWI2a/4uCxzqSoR0umsCeYBoOe5dr29V0gz3R51QVPfg5
zx/fXckAxta6BKucuMJEPYxjSNnkSszcTU1qIMHVZCU6nPTg4tvMvRTYaPHyfXUq5f0sZPhul18S
Sx+f3JR4tM76QlRkcPWC6g3CgnFoTQJvzEoq6k1Sw+rUcXaa0R1LMZDykiD1iwsjP7sAISwuLMgt
+/yCFusQz78zd9psaS7dOjBekPjvLC3MmbRN/gG2HaMv3X/CW4QNvXNITGwJaVVo5xAX5lu96s2t
QVjaGrXtL3rjsDwL3qzS4+PDI+5WQP2nyPhSDuGZ8kgeoJdvmzSaLiDiw6QZb704eVH+pbYH42bG
QYUtsybNsSynK4Hu7qKymnDtY3wJsXOURmttQ9XeVOt3e5LxDqX97NaZfTba1lmOkVGezbi/Z6kL
htdNzkGYqWWFamqTGdUhCgwyEHw/3j7kmVGSmWtbgy3L+rqkXyIZcjgN0yBn9pT31aqZi3GhjZdv
vcX8pkujxUNekkPa9yGZXgYlvxtY/m0G1KfeH3a6L6d95+I3511QjICngt+crB7HODJZknvJSRuS
4RcyxG1s1DxW2Ez7GdYsSFQgsnmkptTtY91lPwHiTStkODrFUSkOLupRN8yNJxxUn2JfOzGlKS/R
+FWrEGqSOZzcEEQT+lVzvX/cCMSu5zpXb3jjuh2VH5iK3Nnl/hzaV8R4OlOUSPDHAG2rfMf25kUS
NNyKz7KxkUoGc1iyW4UQyUCWDgN7kMfYqTT7QzqE1jkN60//ag1kkOQjoR1LvjmKEz/XbyDSk3Nb
BaeC/QhWVBOrJhebnQj8H0z8dywG3bGW4l4LYRyj1LU3YaqOCtA9VzlHO9sBRMywNt2VMWpP9qB+
sr+WO00538yxyFapVsQ7uAjGgj3RMXOczwz4/L0v4gBBrv6jnKoBbVChwbly5LHrwGNy3uywFAsm
Yhj9mKqEKx1Yr5nirrUKm75QSQ/ebogbs4daLLIgr/e0gM193XI3rkYbHYHSD5oXJFzdyFWQRQmM
l8HHlh1xM9OmuUCzBzkWpU6qaj7d3Izs5llo0zXMboqkJggmgC+CPgH11Vr23Y5BhPXmlD/0ifpI
gR5u2Y3tqcPfOGbkUVpPLV2NuxDBhSCIimVSzzddrI83RW57ixMYDzjqHlKT7bsTaEf6CwuSZItz
1loky+fWziWIizXajzdTFVAihF2+NOm8HswUm26fSep5ZF2bqMjblbSTN5Cg4uw0Rbh0oradG1xg
WGOP0GmliyU6zGGLN4gXi+r3yC9TNnAUT9Vq50oXtVtjEho0N0ggDfyokj48j1V0M0nKipMw+DS2
BhLlQjeOXHeBP1Y+STbsFnWEgYcCYgAqBzvfBQgFcf3izbSdbs3Ut77kGXz6VliYY1SVrzULQl2p
Fi6glSdbpT/LgRlrJCHTCqBVpyAXxCQzKFsWrfHrkUXsyXw9dU19HYaBOL8kmT1bsLJIfd8VLuNz
Yp7kNcZXe9HynZBlfKoYeSGEBHfNfGg8lF4w3OIpPbj0Z7R4uA7Sfa0q7ezi5tzYntGuukDfI+5Q
5zYN7EWbR93Zi7KrVpNT584bkqh20ks+dW8TVi6vF+aPofcWeR6Q5mV35uvAkhi0bvLSNy2D3967
1NKsvwZ5v2ns7LtpBhH7cfO5djSypkJUFPD2MY1bXX7vZr8Rzs5NqBG1XgYT7HKfJDPEJzfkl7hY
G84GbNprijFAEK2brj16D0vUOpgUN48tw9AluPI9aSKg8/ozPBZEUaW59kI4qGD2MTizpqH4LiaO
SMVufS5KUsNID1HFHoHxJZP2CvZijPhyShA7gq14sRzFK2TMz8AgNKFc48Vo8QuNhLWbob+yzQ5u
bmd0TDCwMMjWTpjf6e8BFZRTN7zHovrcC6EdOsdMn4At+2jofLtRy4clwZ+Dd4gMdDlfye3qo+ib
7YieMeNTxHJxibUC+yu+b4stuS9GpDxkxK9Vj+BSdqBA/In0hIat3pI5iraBRnKIUnjmXjGkJ5De
miL9tyzxdbmxMW19+aqlRbAWfqLtGcFbqJkmb9GGJvzIkpm9zG3vIFrAsZnozA2JOAYDJ+yl3r1A
KMmJ2jDLC7WriVFP9I29xnPbHXWw8E6Muim7Re0Y76t5mR0UpseWoM1t2dfPIiPsvPfOFiP8HTpv
8igLMsof/TVdPqUBFXVTBeqqJrYLjZalm6kI31TVVOvIJG3Fzip5tYYbV6PkpEnv86MFk3mDvXRi
09iJL8R/G0xzEQSVy5bTbSI75kh83UpGottqzc+kcYg2Twb7VvT9Dyd3j0EWDmsJp2LrQNpdeqPz
7EiS2+vSQTZBHiVXkuDeB4bai6phz2qNIV3S6hcv+27VyWteROZK0jJdWvgBF0XlUByBg1sOs4Qj
DvWvrZECjImEjux2Dle0Ro6duHCvcDoOibI349Qk2woR9wrK1LTR4rDemV5J+8+jsiYDL3sij+3V
75OnYIzsfRQl49ruKUBcvQcpCed6U+bOZZRed6zUkkRuuwzVwamsnx0Si5MB0HGESI2bGvVEojcc
boE7kCajjViyucIlVCqrKQHeW+McXeLVocDo0TjKyjnHos8JuA+vQ6FvfK903ofqbE6xf7Jy+kiQ
XCOQN9MPoTURMTcdx1Mz1fsuSUJq7vLnQwwfjv63onLl24JeVbqIHT8k+HC+vHHCX90BezqUBnyd
v+DaLxU7JsRxdr/rjW8UXAl+OpI3rGbMzpZf3no3odlYZtYmLZGnCs5mqH8DROGuOZeDf3Iio3ii
b2suydfxVlRTr21aJ1vGzagHEsc/ITj6YldVc6wjPBKdZxMNnYXgA2TWgvWQKB78kdEHcCU3dJdK
z9EkpeUx7DudyXbAbD+I4hfFSAKpLvqQgpiatHZhZ6K93UndIFK1ss8hsmhIFIOtnlUWwwKKifeh
rYQddm49puA2IEvdTDHSpdeUQAAKjp3N8Cl1tU99yPzFR/N5jER1lcksXgy0lWkxPYWGHR2G4Kny
Uu/4uMlIl9vGMn/KADKg3LR/xuxREQ6jnlsMWvGu0gtVcnkqSBl/E4mH7pRkKEj9V6sQwUtlB88Z
J8IxksHalcF8VguacWNGiwvP+xUlnLyaEECCUM9Y4zEA03bVMNl4QfarDnp97VUTFzJZnSFe6EeG
LO1eTYDSY9JmDw6af0NopxrK5msypuLefDMlnPykFK9cnY1TASlo0dRbWzPTZx1l/To3FCMbw1Zn
cDtLbRJyO0rIAr1sJvzuLBZG88QWRdvpQ5VspwSFYcz8Q/ebZKf/GGMNbC4Zllthac9Fyz2zc1aq
NYKzygn0KRMPyX0D6tMwvyZ1568NEvA2pV+nUBfo8pLztRgoaj27GHd4HOhhxaa1FGa9pGGT7BSG
W5YggyA1u0IupHJ6S7nvL3siwVZsRtyVFtbPurRIrjbiTRtb3lOB89xq0eqVvnHJi//h7syV41ba
LfsqHe3jRiaQmIx2akKNrGJxFB0ERR1hnmc8/V2o8zvX6Yh222FIIVEiWagc9rf32slXOy8Omr5s
7nkCeIZKTGynXXwqC9M5xDlCoYyK9lRpoVeMurhSwvrOj6Dcqpkj+GTImxHy7edMKNeY27Nd5cTW
ustttTE4EXt4dOsjjcFlOEJcryi3m1LttzbQsEQ/5ryz4Wruyui9DbJxH/rDRG2V1SOsRhcfAAKQ
rr4903pFCe/YZQTKf7tFvqE3NfuOWU0pI6s3JH6CS5m0A5ANI94R7GU1sqJiY46EOLRBGp8mIBWk
jg+gd/6RtsZXo2zLpyZg3bKV9L2qlptwdOfneuzzmz/+hYbZbvuQ2wWSz3SzQj++jgnNsHb+WYuy
OVLmXmHNE9ho6C3DI5u3ly4vdWAf3B90ZyWH3rwQOjIvlpv8wLdJD4UzaVeG/S8uHIE1cl39NA5E
uH3YF3X9wp7jrqYqs0+NvvWXBmaNlOa+d+/o3smLpv1Np7bwmBkubcxcdYYyOY8oI5dUpDhxgoin
LY7Cs5UY11gVxdWVdkah9du/v9F7ngss2SBSMexZKqe/xMCwquUDUCal+CFzOXuN9IGHRAb92WiX
8oZuKldDPdv7R+BCHzhB6Q03SkZFhUf+nNGU5ZyrnpGVHmjFeZjij25AyYMBfCsYWDUhXV/pCBQE
QFWNEqXvHzdFvgVcv7G2t5uW1zdmvXfMFoOtZXt6RAO5LSafOzri3RiPNzPgxhn4z3UoxytfASd0
Z9qlRPa3iV+MWzy/XsGLteZMIze4Q20KV6vvGb7ODmiBeawCae0okvoVLOuJbfs5JY/aM4l82Jf9
NO7xMWobjpH2vp+qLZfq5zQ3hgtzA82rBnhB1TJ2hD0t94OLZ0+VK4ZYnFhzjsVYYuJV2bE5IHY5
K438xVIryrG0KSDfWIhP7MOVbPBk2TlR+uZUmQCsmhLbHBBrbc33hCex7T2nQ5ALRvneF1zLquEH
ATOhMmAiND9kzlqWtQ1EDzu/obfGuRzkqRRzfOWevACAInPthCaziLwsCIuCR6lbU74i6Pco3Wis
e9MeplcVq/g5YMkKJug+wp5ehoZOlRJaBb4yue7L5XgGbQrA0xlxgaBRrDEiKSb63+sOXw4RGngK
+itpe3zS8SVTOvEaA5l3cMp/IOWpg8a5+CmHAIUQt0m0yPoyyCjaFpH9zmhZmDrnBOnaXWW26PaC
102r9HVdTmAhcXcA2Ioo8qSbKE2zU4+bjxRtaOKRXuKTERIhQ6xjEVTxrUfPWFsjUm/Txu2xxG7B
TNN6Kp022sxcuM61pX/41tcYWCAFJGm0wRmYV9TDimA+7gIy8yspQrULlf7WG8VvpVfDk09/RuY2
3J+5AJW+y/nDyu5zSCB5rL3c7Ep4Ytp2yKKXTB9AJHVWe5sL2jypii/MMF0/JnNJylu9pA9338qJ
V0+HPFZXunzSVXyyp9dOYUCnH8VlgUynK9g+DFqwykzH4Jt0/Y1eGHuNm9I5Vb817Lhe0AUbhhIV
22Znb5hgBusptcJTC/gA/lfiv2fwYpyQ9EguW8bE1TxsozpCDQlwMKezCjbNZJReniHBtsOpm/rh
9hpgVjqZYBGy+J2jU7XBzByzIddi29G+5PgGoxIwiAc9z96wSo8nV43DaWJSNDamcaSbqLpQXZN5
rjP/to0gPwndyE6PXxVmmZ+GRL4HVV3ufKOY6Sfgw+NX42yQDNUmtCQacW0NYdsiaNua+ARqCcRZ
17GNORHUhLEr7gPxISbJvMx5D/9sjF2xoguGvAI01NepDmrqQoix14GjVmMejpea8f0jXpYzXn2Z
4x+MWNdK+davhvtK6MpftMt0dyONypNN18CqHUDNW5p9MpIlVBAhBjbFfNH7dng24i9sieZLqxIP
/jZYMQFFOTsVZdNtgCjp66T9W0TZZ8jJ32P8gKqLe51NebZ3nG2PjMw4f2XRMQrGT6osWOZCZ9y4
jsElMou/H/6IMZiQp4eousxqCKhZ1nGXDzlCpuOUEKz619CN9bMWslIiQ313fCExXr0Vboq/sjXh
XJi8jWthLX6V9tQr9Z7J8Y49z90EcfFD72TmSV/bTDpgDrATF+UDLWpa0ruu6qCvTFwMnf5UMy46
uX52LiFxbIaSGK8qOHUbbUdcw6XYyzTeAnLvR45J1qZlyo16yu7Qwq14+GT7Wn+KysnYRYtxOdcc
sCxR2q5TSkHWJTm6Lf5uZ9dkqCfRAFuEemBmyeVrlzrVNnBYJXLhEzxnOrWO86ldJwu/jVYU3kqu
RFYcWnhpdRJvm6zrGe0V5nMUWSn+VPMQX/BA+m9GUzGMZ7VfuxaOlMhO0Ubz6RtreLUX5jHQNOuC
lMWxX9e2USP0Nye1/8kqfFHsm17G5CXrmgrXuxORukTTnU2qxPKp2GOsGsCc/kZ3Q3iu+r0xCLHX
st8EXQqvL6JriCC7IlnS7JvG2jbW4CVdbP8MNELVW1hQ3b3Q6ytgsnpTm1oKQAT9E7CERclQb2zC
xJWctHV5rfr2EgM9WWXFZ4akBqxPUZgiy3Kll3a7G3xueTamicnNq+3eTVtyLxbd7GPgjjj6svQy
5t3PGEt0ST850MDyVklGJJWdUMJFp/ZKtbSMtyXVn8wtiAjCBbMcV164oDxT0FAfS7P+FRjiSS+a
7NbS+2ZEQ3BpHHmbunBGqE39DQvhdAwDAvUiF8zDmD9x/1s8j8MTJVPiUM/N/ZEnaJV8xaJZHNqW
c5FS8QuIyX4/59Z7q+yUqzX19arQ/pgDO0UWJtUWLotL3GYgpsfUaW2l0jjnbfsd1FV7ivppMZCa
/waf/38FmVBKKP+vIJOnom7D/7X+rguM1v+z4vDfT/0PzMQ2/0uZukUk0TJtXbcWAsR/Kg4dygp1
aSkhpLKIUhpEsEm/tOH/+d+G9V8ksiUdpo4wdD6Nz2qK7vFHxn/xV6Xj6oZrCumaxv9LxSEYlP+J
qMDQSibPIJxH7p+4JKrn/wy92slYZXRCxPtImMqjJOfNdCau+zEyckn2LDbs8DmIse9nksewDSgP
LIVxz7sMPROZ8WhmjJOH3LqXGpaHudFzKs+0nBNtGa4GnqVb71OgXPY3qwt2QZDHL7hA4AtEQ3Zu
urL8MGqui8k6icT85Xfcw3J3qJ70Ni9PCSH4FSoZN5xI2s+VO8MfxS38YidQgfDgrCdJfYWja9Ou
1eGBmEUE5rFv6VAjlcKpsTJ35Uj+B27B+NO62iV0pMZXblEPlzO1nUeGU72chk9R1xu/icZfEVK4
VrXmtqzTlsGfVXxME1tIFVLSbqTk5lBd38bJWhw9U3npWhyUTeYwTirx76CkA4YSMnzjmLvBoOCl
2ZydyJg8TfPz5IeKIFn17dpuvmGO6kkGzLuHzhFbc+hxSGROvi2LVj4ZoB5dboFb2wo31Zz1yM5M
hZLp1JDBwymZvwtG0bDyjEPszq+FldHJa/b0d1nqHw1GJDkZdRCUfG1wFtog7zhQVT3gwzLc5/Nw
f/g2bP1loO4rgtm6Qzpvdppi6eVWEmMNfBen+BkoVX4LuvGTo/Swy2BjMYOIsbHUXbF3vWQI+l0z
kP1wZb4fx17e1Njf87rnwtzF48rKUmZkfAu6ddacFBMrK1FbaPm6rUW2Z/qmHxubvapTdfxODnuj
GHTdNKcGfF3JYl+qP7yPqn0Cco6yLEtcI46uG2pYX5tE85lvNCSAwubKJVdf26ZfHtwS21ptQtrj
TD6SySvbXeuGnhLMkSxX1IfH9SoAV8zRAVFZi6uOeTXJIo0F/CQH7S+Jvd+lJqb9FFTGs9BotfSN
g9Rz98w1pDyM/KMk6yLIJcIKjoZOkhuTUUo8MSIQ6MdA5C0nXz+ShQbNGVB32bex+X/Vi27EQJ9x
5dye/KSP9mGOE+sR/+MSL1yy96ASCb2495n6lYuDuoHJx8w2TapIerDaJxHxPJ6so+NzwRji6ego
P75FC2OsciB/GlxTaAfit2zh6zojDM6XgVNdRD4TvYbjtZrGWwwpfJNhpzxqPfEAlS3ZD8SWkNwk
p5LpnVYc7BnLbcHG5+oxkOM1xasT+0QC9Iy5kDFZ/c7uSqiN5B1eced0p7EOf5NFIoeCH5UeUgb/
TpxuwPDSGIq74XGjneb7EKGWVKV9s0WWQ4Revv1lBJUbDPJHonCbVjkt05nFduRzNYGhrbB4lAn6
On6JaEg+uIPUN7dYgnHJMfIN46IHzjslGQXFbDiOiGmveitg5y+kZ9dNjuvLMS+8dz7gj0WsXNLe
yXR+nvGYHoRt8nBH8Sn3y3DHkDvcouKkGxPWKwahpNzEMXTOTvTzSkwplzuMlQehWCbqorQ2Qzrq
T0bEETQGrRjX+RcDz2pTOEV8FNzuxzfNxZKgCA8Xeiw53tQOKM2Y1kyjPYZOtDBA5/ccMeZqq2JN
gbVY4yHoqRN3Px0X59CM6XYVm9kviS+0sKAPVI7GWD8mXyLsHYEHTFVZSy+5O473MpIwEO0Svwzm
L07CYbtWjrTXVk5kSWlZd22pNn9WibjqVZtfncF+nh/6fjEHLOAITJXrkwit7N+L3xnZ/RCU8Xsw
YGJ2stLZ5psCbsFhwty1QpqODogCzQb3vbtNa2SWKEQvjHQN4GCp/TbjYnjhInotUnOnQqO7WAJp
PoZqRG64LM5WbTzjsPoQMDufyVih5F1Lnv5tKCLxBF4Tj6NjL7TNfmlPnXUgXDUyV69A4ZEdUZX9
TWLafTf8yX9StTzWiUFIs/QHTIMaKmucjdgVNX03CdPdAS+EjsvwE7m8+IpNIoo2PQ6TMMBrWN0b
HoRGx3m5kjaijUQgEW33N47cbqcJNL/HQM/MKzYPHDT7LFHTqXKSzzSSL4wBtJPj40lM0uS1nn5I
nV67UHfeYk37zJZhAKrwhvaJEGfKAJY47PQ1cch5m2X2Mjms6iedqFcw9fxmmL5mkX9NFn+zz7Jw
x9TRPQQAdtZBAFWmiNpo7z7ABL5bP7vawVDGH4x07nsVVOZ+FsEN49Vi5HPCl3hK9PUwUYgqEvRd
FN08j7VLFhpE0g0GA6Xbn1Sjh/uoyj/90MRGlWBNLhNMAr3DVWictdjr/bLbWXWsexYt2Q0uYO4g
nbHOm2z0MPS7V8foUSvwbNs1HiCYsOLsViAcC/J3njNbxNPGbMaiJ4aNEzLiqhdP3KC56oL54ou4
P0WpFiNMWYzHKJa3OYLnXCuKNBTPUDAQXS5kf2x9SVrO1E2Pnbrc6KnmboZK/6tP03fWcZGe5En0
ufs+pcOdg9H3nIfIWhNKukqat6B3w2UY3jXnmfQJaK5vzAzDsdCGT0RMTXILtCgeWDdumVx0JU//
biT2FB9Ch8jFFNsMlpnI7uuGPbHrWp0zQCs3oGTxzyhO/m4KA3TWv/VKmM/4pOSBlJRx1hMj2sUV
O3XIxRQcRO7s67YDVCnD4rVYuK8uyu2202uDW8xU71MDpaxGwj0UWUBGOJmOwk+dPW93PO7Dj5Xe
U3/GujT6sddKamxxCMFASKE9tL17MiouWeSvj41J5SXkLJL94t62jKjK4KRkdKypHzugFAO2L7RT
P/rzjikEqZWmbJ4b1z+5LEDnAuVvHSZZ4jV1g3UlD49WJdp1XHJHpxvhH6KQnAq45a274blCYFvc
suM9EN1L22jmaw0+MW0BY+aSXgYHJCRGyfacxV8pjbkH+Lt/amHCcHT9dhsu3bwUaFxGaLar9uFy
JU2Re5OAE9Y7qe/xOq/wE2Zfg8IvqYt5XQ5UPFsYv56ilGe/KOt8H06j2PFK0x8X/HKgLrM0Fl2z
NVotOAxzLHE3upu+cLprj0UwdOLh7IOYpUnD5xZdm/QuO5VDxl9HQjaLf7p69HfFKKHdthRCKJUf
msGpb4amfQyYhSklfmltrXiJvccxIhGFtZ7lPc5yuRMV+egh6fLPvtp2DPxGbb5JM/mxY44dSgfI
rEr74nAuBPZQ1l44g6Cw3V+5eddCNVyVr76RoTovm3EOVRQcy7iB4Yn407b2yUnTXcUN5iyQaVSa
n+hB+wuCIDy3fsAkI5jZFOwImkzU0sjK1PbUynLTRT50E3opOK3F7S3jqDUirDBP7m6cWbNzxk+R
ZPw4rxDE031I3SguUlK02EfkLrWt90wn56Qls9hneMHXmN3N1diL9pQw5kU2jNYqBdY2OdObagBv
4Ux/hVgc/etINOPhGnJ2W+X1fMjLzl/PLe/5lq/I0rXXuDsy4a8/7arkX9jg+qyupcq3RjA8u3pU
MQ8+yi4u9iIhBc2AWBxNBNDlhF3FFkPGAXt9DaIYa1KPf02V7zDoVklnlgdad9g7gW4nErcrteuX
AvvCGIzjDefuuoOnfWhG6GEa3hsAkphjNQ7h9VAQfm8SsQvT/E+es+X6mhGdk5zRUTQxewpbWz21
Tt+x21mM+ycykCDwKq4Zmr1rnJmh0mIRaZL+41/9bTkM8fWuygJ/XN/SR47RcLkFULwXlGuSqe7Z
TsjxdCnTpVovX+zRD9aQ0+NdFabPSabiC39+TOFcbizGOox3GNVGJv4gJi8I0mqq1o9D2WAP4zkO
MTNT91ytSjRUsBrZV1y0lA3CsjlXXVwdsDXjSaRN4myi4ubciTC9T9gmrGrauhhH9t1ILNrqk21c
BfxXI+JfbTjMzxdwkmC33JqocMx+i+G+EDGeanSbxx9GvRPyZZWrmYyol/uUOLpmdg9cjfcuy3Fo
ifZQBBgIGMXhGuewvetMTCMRoO/9NLsHzeDg26FLCq3GFhJlxX7MeCorTdEZb+hMCJ1L7tYDYVqz
2VAfvXUmBxNG99XrnLBM7gEryyRGqsa/toMw1ECT36Rt8qN0wRvSKIlTliVvlQVcliuA0gHsECoc
sAm4LoXXbPcLCzc7pm5/0IMpXkdNC3e2lDH0vCr0cUfqPAIhHVdpEH/GCdklv3FStliWAV66bZO+
xzgtaWrWTfJNTo0hBmB/iLm3LYZhb9Ugl3Q9eELizF9lmX+6NSfgonf3AQfGDWG2YONPY3hS4/iS
Cav3ilY4XuobVPZwXCF9lNIFT0wj66LXeUmTRQm19KZtLW7hEXTzC3YAsJNYpWHjdxkbOKY0GFC1
Z2tajwl9+ng4IP0W0SldWBju8ljWOsOBweiPWZJcyqn8YPhg8fiBvnTIF5/KfPrVZNRCPNT+uPCt
nbMYk4cZ7ayKks/ORYbuXSvaJN0ME9ixLqau5UeTFhxe8WXEYcXBUY1QpHVVHWRl/pFOTck9nHQS
deBhQBppsOcpEo+rxthM+PR4kf41FkTg99Z+m71gK+Qn3su/BeeXbR/TCh8G/c9klrzcqYtBiJhV
y+VzHTaKby6rnH23GBvEMseOcFKshkkLdnVlw9NPcrDzCaO9IoTcOekOftnaQb0s872SbriJbGHv
k1LnYCetS8K0+KIpA9cXpxUV+WInVRcAuDB/CCkRBayKrT4EujdBCdtbnisbyjfAteLRo7/MV9W3
ZU4/GEVb7p3ELEb3UvZJtC7okrhUPv6hMWn2Nf5XVExjvEt9tHgNJyYQIFPonGYRLkE95vqMn87v
v7i58hdS0Ciz037QC20dSt1sb3Vxw8DksYu3V5/9iNk/UcSq5OeCaOV1gKhmpjEzljPQHbwXTbzA
cK0J+YhgdDdRM//jxDSijBWTG/BhayDlzjnVNflqBZZxjnBJeWiwRPK4m7J75PfQrw8Gevw1hZ5P
JX0QwvWhLcLJmkOdP42Frs5Y79MDabKmwk4F/V7aUMMx/jdbCaR/hdYKc8uP4YMq+PNJw/RwMolp
irbcEUPatFnov4ey8TpRJrsgJiIjDU47AFjMtTufZzfzIprFn7gRtF7npvqqTAOxdSKQMO3k1GvL
oDdCLlvgSILqTLXSm1W34xnuythPyX6e6tuUtdMpY+o8M8h8pR4ka0DE2aFrXrh3eHGbO7d2FPeH
JSt23xNqf1fCcqxDF/gFZ6KMRTWkmsaNk+qj8JGufZxsXTR7FZ7EbdEMrC810BCba2aWU9Whzc6z
zBoJU+arb7qlCqW4AWPayWVuCh+Gfi+2g4MkPlN3ivxlru1hYODPoZpkl5SIVLbSYLAM0WGSl47r
8CVKhs+01Zr3ypkRDPLfraZFLyqNPh/zaIwqX48dK06zlQ/Gaivxyu+KWXvrEWKoyatfwoT1xaiN
S6LPAjocA1wWOf2weF2D8tkI2vQ9NIwQ/P9mMFy+t3pi3s0EDx6ifh2EYvZIeZ9X8JCj3Aty91ZB
OaUr5evM+IeLiKCQgIeavfrpMSUeNUNwa1bRwY2H1jNCuzpEk2ePnPeCQcKT91uTQjKOc9QvozXJ
4K8129MtTSlQNeC4Yi6+6BMGd+aXQPM3ThujHWFX3DljijalipOZx39jVYsLBSNbMwsrppaAoGIg
UQRzdESMRoRP1la5nXOoRoAeFp3ffuVl4aAdGnCbp4hM2jpI3HYXjJV9yYtC21dO91JAM/Pw54hD
D2/Q1I3c60OGnCSlig1z7uiCL06nxyGhW3oiuuWOJGaJzq4qdSjNofmUsHaVRNUEzzJfVTaGe/JD
HPEbfFeF5l5E8ccZW28kvrmuF/xkKNxfocZPy0GfweWCFEBhW31rcFKIOYlWRsdthpPNcKu+HLWk
jo262tSgYZTvF2fGLCYefijxjfgI+9b4CrRP36ejLjLMoyst/2DpdnCKnfTINzNcrUYdEHJrT8UO
fRkR6zy7uLbBjY0Yk4lnLWa4UkZMyEmbHOJ0QM01nOQl7yrPnXMMymY5bnufZ7ZYxFpjaO5mVCNm
On3KmTa0t3OsEyVXOYuFyN8xi48WGK3YtH50IxyOPTnJq1IFauTwGkE+uqrhEKChn132ZV0O/t5s
KC1pLGbStgtNcLa0jIv4iAPKwSyHcI6Kldv8J9C+j0vmfR0MybjWgkDbAxYm8ddNwS5PiLSUPQkL
vW0w5pXQOx6KRT8D/c8GO/O0qKBJBwvLtg80jEI13QllVLiezVt9xtWDCBTeCm26Fwa3cQounjrq
Od7pNp4P7M9Pg3J+erNwaaCU7guusXUwok046jZY9OVKSUYcyTlmgmgdtE6ALXRwQIWYWB4R7SFI
PhrsnLCQABFl6AzP6CPrYsQPOMxjRjbOotWcaSLWVWNPG85GY0BwnOQUrDQjgxBNrsMZ9F86qjmO
fWvbpW30YdF4gWPrvTJ/+p5OFRQOZ9ML8ddK3BjJEvnDCTg5YzA62BaNbkVZPT1G20h36TMcnxeL
KSleqWA8pJN64qgTkPxPqCGh9G4VYgM5+6kGPrOAcbg4/g+9prvrrmNiS0AILZg0nN+TGtX6VU1L
JOcj9oqYcA8UvuZ3XxLNHUp6gRiK3caMSnAHX56jYVyek8CLIOix44AKojcMkQEYQzvaE91+TLFT
9iMLhGMV2IMXB/YT/tDm2NfrsYOjR+6TOWx61xjeG4k7HuXyAQNchDSYAcDT7b48tpGJrS7tdq3v
f2nVqAF1ZZnsYCNwuGd0V6O4Ej1+0fJYHEFw7rGyYTFesBJNL66cQIwd+dPuaDcKA1xHiVHTaAXB
82prga1HNO9CqtyABUWLJWC2umsXcKoeQwebKCQFA6vlaBTDsQuC4TjiL3T4saHd4hK06/DGtWJT
4xT3jEw9icA1dyK2nsgnJd4wV8/K17nwYv5caVlQbB9fJ7HVme+XBJ6RYg0QOCM0t3izO2IeCocX
/FJAMc6450jN4lroJr5QIr2BMML1T8uivRR9V8d4mgePvqFDVc3N8fEh4LieFMxH8aRyiIT+uc2C
bV+2/s7sk4+iTv+URRGxFgXn7IHbiLg6Gmb6lzLnedvBd+Ja7NjoNDkF70TXVuT1vIGC2NFks2Zw
VGiYPWv31+x/PuAgOqVne9D68Dbs5mgvH4KEZtggnPQNVV7lUWhEEJDA/tOk+4B2IPm2eKpn3isu
TgFlFonnd/050WNAZaM+bItw+N2Gbr0L9OQFFwhAqQA6/zQtcwlVHJRw1mQqYGkEPTdCKXmlc0rM
phr7eJRD4qF0xOqsI+pgsaNDuj7OWXaenNHwOOoaI0HLfKISqndICSV4XMBr7bTc/Y3n7g9AUI/R
8escp/9QWLYTDOkZ3jDIYJe0eFaWdEJzlEYQ4o8W79QW9UddwaOf+ukL3lsP2GPDKTD1YMndmtGR
h6kEYe7oeKRCZtmTGLuVH4zUl05wT6r8TRgLNUcI8hokh4/OCGqxYwsszMsDp2KpONvREXoqhg6M
HahEPDhYPllT33vV62/FTJ4hTOw9qbjwYFd2R/S88AmmTG9uahibx4xkbgoyyvnyfz3BmJzEk0YC
7xcwJqI/nD5Mu9GOpTRfQzC3O6HZxlHk07tOCnIropYxP/xlxhiBl2gDa3YXqM/JAmAnxTGQPg5O
qIJwwPKJGjHGJ9xlLGetQlK2TQbHUJpjtu0KcBY4HqeFQzcsH6amhLtmivu/z6U+tqygxsIjt95U
1F/qyX7N3D9m+15H4Z2oAPbHrvq2XTmgXLjdKsel7mTCXM9d8ncU04Zc70Q+iKy65gprRYPGAVlY
WzVNawG7gzgH9dDYk/rVj5CGryGQeQRHXmMrb+1lM6ZorlhKdvQYMC0a4g7vx8b64ZjiWgasI+Bu
kabONKDeURxxpGBQ0ZT77ejll4h63rz5qU84AFsvY3ObiZUxjmYpAIK4Q2741PLyo/lxwqdMWh0t
eWfRkIfru+VSrb/VonnBw3GE/bbyp/5eYnvP9JEOpJArEVqQ1XUbIYmEV5n7ltThFlTGG2X2/ZFa
he1gxMneXCB+lEdhMAEklY1PQVUZhK4WRl6Iw2eycoVI1zERwsuWzShkVbUgUL2RIfPaAsSxcs5D
y3WwkpBnzKl4Jtoh1zqTpGxj4nHbcGEVqyzZQa4M0O4AKhZRcMdxjBqRL3kj4J5L8eXMFj5FL0QG
J44vAYQtth3a5eZNaPSMjmdXLJKGgEtIQSX1qtCExj+xyQAw35chpYp1jWSgEebwQ3i1k5HhA1H7
sDZdL+BCJK122BsTxdakdemFYu15FLGLWB27qhw9kzzZ3taMdaCnOyt2IbMP7NtlhTmcZ+1PFuIe
04OZMzOmPC75SF/oA2vNgnI0u9QlWPYnB2KQtn51dRYeX/egbo2m3Ad1AFJjYQmm/vSLyQRXjNiJ
1uYU8N5YYLjMUAKScAsMLCMo7pZVtpsnce4xV46cJ9HwOkHfXnGcTdqMSAYHu9FW+LfG8SOTbr8z
nOm9XD4NqA0bXsWr02jPnBBo0kj9q2D9eWx3jw/lsrarKMY1ajq3SoSnER7hVveLZlWrsjrSwEXI
yWSJ9Q0OxEUIVFYFW9a6iruKzr0w7XEsE+/lq618fu5hACMBw/YV1wKGJp9DX9EFT0LwT7jBsVTd
tWxnml8S3uhJMX07xGWDiDlaS7HYv7v08pU/fjWk331EiMFuiAqNhfbJALNYizx7H5+NHFcmOLOy
XDxTHHxLjjPIs3BB9byh67Jel4oUdmbf2a8WxF91d4tYEbAK4KeJjiGAlBHKmX1xRzmu+7j/0O3s
uwswkcLun9dayvE302GsStf47S6nE3PrGizPRs5QzVHuRuN4CgteOkff7vNDTfer0qXhdXJ4N032
DJbzYjX7CXo8fsdVTbJulZWV2qaOQzFaCvw4dX22rnSiEJh6umMq9b+VMg+KdswV1kXvsW8jYHUH
rfk2hPaqohHDF08Kjr5TENBmKtW9wYfj2Y3tY05NZtQypgjkyq4d5YEeval0qTOcLC1PGdX71McB
j3f9lLTjyUAROikRbiejVnejpm82Ln2WYms880q2GAGGV8CIV062z9zWnA15mnqbuRZ9ElH+15Qs
ENyVN65QZI7m9MPhnVR1JYDzfrqAqNxjkBedfpibyV7nA43fVtDnWyX+odiO01MBzIeVzveiHjGP
Rr6XmivgKnGa+ooiWvsRV5aG8hesoSs3Lcfj0AHhSCtWwUWYM+yCEMprteQp8zB8Zp3wkRWRMQBd
pA7KdilZGWXQQEYd/G2TKIJ3VKMi3ma3IhOCN7Dm1Uble2bSpPtAEiZBsVNrXdN2XWaKAyFj4pwN
ckHm/IpSJzkIudTbT9eekcipjhzUBBw3XTRc2wATAAeTtO6+/Tj/LXiJF4j1tDYlfEz8G8Zq6Kuv
3NK/tHidGlR3iZKeARH/JjTenwv8+FQQaMNhNBeWqKQGIudmDRQghEGEmW84cOOR7JIr7KmQtSND
x/HNbNdNgD5QXtFvODm/uwR19rL7I6S2b6TuH4wSL0xFItOV5i2O+eG1dlJ7MrPjFW7nV5uB7R5E
054clTwO5j9+saA1AYCa3CXXtYWv0i3+/jd357EdO5Ju51fR6rHQggsYLfUdpDdMZjLpOcGiOwh4
jwDw9PrAalXfrturWppqwiJZhyaTyEDEv/f+Nqjl9MXHLlo2GT2OMnnztxXpg2XMDnKnbLJwkyW+
/RI3Ytw0ZKjGBdP74BhBXFw49LTQFVrurcag/M3X6ftxGJARFoQaQ4kfAijMAB+eLoSCgVCm88RF
sCTnOy4kdkvORxgDwngFSsLhTpedKQgJd2Z7hUDCI6/z5ZhEbPDgt89TZz18t9iwznLKJ6kJf6Xz
AQUARCPDcZu2Hgtu0DFqJEy20UI1R072vnDmbDk8+mBUIZOm+5oUPbTIaVziZGhuQQ9cQrehmGiG
JRtfjO/FxcMDyVHq1E4kUfsQyoGKGNd1DUP3ND0bHLBJ6jmE+MItCxQ5yKIkhmljuugIGupfQU1z
HsE8wC8+JT+IX+U2oBspYDDEasUuRYdXO508qBeB7/Zw7sbjMMD0td1xodV1A1QN15ZlYxsz7WJF
bXJOu4VDs7Bw251pud/9aVoPEfO/OqMqk2CjgUs9RiyfVnS/IqCRCLffzPrBcq16D6cNegMNwrN+
hfMH9we12E4G+0S9FHCZnCS/w1zhbYDD0Q4JWi/KvF0C75upA3w4TN++IHeBKsMxvkN0bKntM0l9
akluHwd9Pq3h0KGcKHbT8OjoxYsLUiNzOn/BKuhWPQJJFEtOHTC1C5KKa81GbGqS7MNX9Uh8hl+M
zHu2qMbxxswBk0RNVcFWMb885sGVftRI7axDmTykZWXA3RNLq9I43/VJsyAwtYPoAivOXmEHq6lu
l8s4Jhyah9Uc5uQmraf4/qNpTXRrlUbduLdTfEBUuayFpmbmR77E8nxHYTttWVH/4RKHm9q6XzLm
X5UlyLWz41m0cVvIRswdl6nf7fVabjx7qA8F0RyHePcO1zMQztTcxEQ5wxgqQmqD5R4SnrvQUFdS
if5ScnWA4zogjKbLKii3sNWNLXCrvRj0conPMlmFrjkSxjY+kX6tpVO61qqJaSebgHPpcZythisn
nPogommJx4TstDe9VRHZp2KmBaTx8OIUp9Cn6twt7Y9UWRWJKFffdBGv86zoXzH/ZLNGB74j9Y8I
wdo2rbO1x5dsUm+41vnQsdMbsCHN30U5ur2pyHhXNi6ntqDwm1bX2NLKOyfLL3Ha+gf0G7gdwfir
0OWwgztFPtLPFxwhKP1OmpVlSm68CRFRM5TnRFWLIGjtXYc9L0t7KFKesSBnSTk2V2tZlWqlawVC
M7rFKqS2rWaQsihVtg618LU27/I2nx7LbDtxRdmKrbUyTWODQ75cNi73IpHpzHpdpdN24N/gG7NW
aOJkgmAI9bnzkkPoWHpNh9FluA+zmMO9MOVyIMG/1LP5amhcVHhgZwKaV61aIKd6/NA5xrOHfAQ6
kPkKNlFw9WRw4kdanacNFg2O6VwfmMis5s6SnjwiU50IrBq02tDr7JvGEfTEs/SLYNW1LpykISJ5
RS9NJuRunuK3jYMxpgutZcz+n56I1WSgGGUjSbzBlskaX9aFPo1z4JLgNQwuGw9w/wyj0TYV6YGs
VvK2LsfX+Ja+108r5eU6lvlj2VaovL3/FsHo2UgfAr5MR2xwxjyGzI4pJQ7rnCQDxUYFBaHwXLtD
aFEcVB1bpPjI5L7sI4Wxn4+eiE/DarBMCP8hc05dtAeVz6/EgT00ax9htShkilTpXd8eS+fRc912
r88793/grX/70OXg5IwkUERUFgdtrBKGHOlCZRm4QmuePf28MX5/7//2c1mM7txy8Jz8lBpSj8Ft
UPT5oY8hTugD58zR6QiQ1N69zpEwIa2M26jdBnWiDnHcwiCa35O/v/fz4b/63M8/+cdX/Kt/YtsD
h4UIClpjk2OyomoO+dbyTF7DW4cGWW29IEUHsXlaaQ3jGWAJ61zWj7ayv8j21OcojtQ6cMhl2pV3
zEkwE0bR842NHXnp8K/sHptpSx6PvRIeovLgmT0DwRHZtWuZFqo+vuHK27LE0k5PDnjZ+XI4q7lL
UWY2hKcRurnZolQy5hBItQu7i44h/5+idDrRjXbZTaR96uDtzUiIrtrpL9bMYVnoLHNdQ0e3U4HV
hUSyMI33MKbgdAyacJWTqdKMmFXSctlCkR6gRexQBOarx9KxD5xVPlhv5DEuYxjQ+MERfhaxtU59
mKVjHIEfrIwWEdRxmQuNxEITea792GJmaGF+7HEUmY5HOoQdJVDxpy77pTd+dq+MV/JV3+SG5GrS
g8ewgruWWAQam7Y8QGMBnzzgq5lq017W3jYpO7AqipO9GoqvaYxP7F24DerNE35o5tITS8Hopbds
F8jmYbyUBt29UOyuGbCgXrviIrJWPKhHVTtbTunRHPOpySpFnw0DikU80q8y+H22M2vvIdeouG0V
wXOji4gwWv3ZmrJXr1P3Q8bGgTpOdjyZn+LpsRm2hOGRInVrSw+COFhz/rqfo4x24T2QKe/Y83Ki
G7KBWqLEHVZQ7rzNUNe3addph8p3u2XQkbkP2q9K8MJtK75h0dA/VczRj/EOKtCictv6WJCpRKte
sGh29ZpIegQIKpHE/XyiUUN2RznavfS9Bnnd7Fd1T6pHMwb34BCNWXhjVq0b0Nn7GLkliRinKj/d
JqyC/HbM0ukT3vo1DCzfN/e08qbHETR5m2RqZ89nvL4owZf15HdCSnDWfsFzYYSZebTd6ZmD4syb
Mtahr+SuDIielAmeb4phfh6/UZ8tx2WEMui3qOVUXY8OJ+/s2aXJQwzWJVb43uQTodnk6OnAtAPk
RXz44kpuBDMA46efb0TPuUUIlEENI2fpaJuWmUEva2eHb2NcgAOFEOPC/alHj6oNzdxmg6+gd/Qg
A0axtYQ+IlpRiggBLAF/b6W3cR4fiqzj5/bM9MeFG7rOUgPP5FYaFw77YTyunP4Tf8Mm77WWnAVt
t8GdquDRl2zf0pnVGZ08YTy3gyBn7QfvTWncWLGzbVP3dcrTl6Hu8TQOFEaq4NWijAMVO+7ue0su
9EmXh05mnGqQzGzLxvJM00HTBS9G1ekb14oZ7kfja1KWI4o/86g+pnQ0iGmh8HSp3xei+iafBvgq
ia8dRoaFXjnLWKVbldjRNZcoW92UPrkw1+mDZb/O8QHeMQUho/Dic5bEO10L5EYrbHkCpeLvh5yu
Dz9j6qLsm2LwtR0oFRTHGlgrQQc83vJsdAbHmXfHTJObnBYb/EVj5V4HRjkhimOJqWPTjPIunU9R
yi0KJlP4FjyUB3THeIWg9uClzDlSMlbLZlYditL/iEkf4Obq8rXhpePBnC+/VjCq9xue9jCHBIO8
fJQmJVYhrL+lzo50GbDP2AZ5cwvkDt2qjJ/jsrTI4tHzQJqiOkxuy10sG8OJ1c9k/TOcbBmH+IBB
XilG4WsqR2A5z5klFYuQ5Z+7rOzVa+9Hw8HqBvXbG39mvMMDDdcUe51yg6oMAyXCg+C3Sat9ngLV
CVpTR0Yo73pD0NqLoPHzpisxqAidOFjvBU8DBKkFuQPKbgQ9WlY/fGU6tdCej9W56qYjW6Yime8g
SQtTJnzIMzaKJCfIIzOwPjidzthpfjMVPSPCFmWxa6L8YJjR01Tyb7Om567mmN0RMAuHnvoLCnfO
cJWvwQHAwWpe0xzd/OV7cLRUZD/Z9UDozkXQriw0z74+efibXiEDEdzGaAbM+LmeFezCo+xPVwlk
Z03ue6/Uz32D+93tbIaBkfaEXzGbwHphMm6XNKEpThd0ycEZarhrUshNpX2xLD1qIBjHyeOk/RqZ
13OSsI9OEzlnv0XSziej/vbKdQ6Qrw+XoNa4q1gvqkMo1nXMWEJ50Tmxqxvm5+kWR0bOvqw7Zfz2
tZ8X18AVH0Nj3Yc0ur5qRXH0XTV8ZxaAtQvUdPlaZ2jakyYiFJwSd7IXNytUuydT0go7CQXfjAn+
SGRgItG+9M0yejE7/9VSov4am2cXoBoYKBA3tsNpSYmVnVu/AhczalyEkMNqL14HvcnZMMewZZFF
WRkylMy8g28ahPBR0y8gR2yAYTHlJ2pqMfXBBr53Zwu4X9TeG4S+tmwurS6uThV1FD2Eyb7xoJln
1SMzKoSrdE4LZNMGZ9y7iC/2EMmHvDYYo0eUZCLq88pgZXOr+N1M6/AoAtyUbWtBOWoYIYgQU0lS
FPdQgQg+6A3+4oZKe6e6Kmyjtm/1n17rgUNA730oZXmI2dkCYrs6Y9feBMa0rkaDso0IXEMvMXaN
VQkkXqdweODv6Ei33IceM1hz/PbBx+ZhvC0SZf8yK7mHji53HN6dTaR4ovzOEufOM4w9S2G3tXFY
3JP54pxLpulbhDtj0srdxA53RYNNdwylIDHTGZdaYNUeamRF13FuzK7YwiKrTr20pkvndHJL/w8j
YMZtJ8/R71rs0tiXm/wUVgnqaswwta91KETUyr428GM3UWK6B3eWKX7eZJwJD8mzkm15ypO4PGV1
5Ky9kunqbx8yyN8CfIKSzl4FXKa6eK18kSMZr8xD4elK8xp7AZw8f4ZbVVG5TrVqjolAGACmsgw0
4bLeDclaDAALk8Bp9wAJX1x3Sm5CMT/nJZMbO6FJtUq0R9FRTcwcIF+38pfhkqO3nPEJOajnjDrh
h7RxSwvk4C5AbmLLWoLvSTC5ptOhkSK47fEDWKk6YDhNLt69chIsRPQELL2iwyDhDykoKWPdKOyY
hDfYEps2s6SS0AyQjYb8bO6tvYCS7z+v8xP/XKfKptSwBXlGk9igCcnF/ENzbAe+LAL6HO8cGMUw
rRrz1LfEZs3Wv+PpgjyeRHPjBRQb5jZrB7ged3GU/yknlMJWCjN7OkYpjpb4qSf3yn0+NQ9REsHZ
VoLKJ8+htEqV1t+jUFYKXrqo3XQVlg20iSg+jGzhcQykzkOb0pkT+h24N6CHxwJ0M4MEfVozT5I7
swxef2AUjV/Fe7OzzlRFQD35/Y2X5c0uDbuH0KjQtWz2ST0OOFrPnQl9rSkBOxjXzvWDf/M02vTV
/6dOxJ+n0bOM+dl0PYun8g+diEoSiJhMqICtcr/KPjReuzrul+DnvAWhG4cJRx+9TC/l2OD5cVML
KtRgXXE7gr9N02Lf2al1RX+FyWFPGzwLBFjsjPgLw+57XriEcTr3QR8bjUqEeoG/JLzAYnHA8qbN
unCcz9SoaUM2InlHnTg1YVK+pTWFmP0wZU9GNOQru4CQzBINjc9pglvX6EDPjdURS+ilNcnp2U21
b9Gd2Z81xpNno5//+eVmEbv94/PkU0crdNMhJuu6f+wht7qgkPgCdp0JrSDP+rUTNNtSFTzcGOh/
NogY1hTR5V7Hyir7Tcw1sFVWF+0ZD98Gua/fSBQKd0xrqDDMrmPRVjsRCn+doTcuv0SZhWdvXQ3T
SPFsdDvoEKaDBC8j3NJXLY77e03ZRzw8f/7Y+Ln/8sE5PEAHu7Bh/6FHNR9Jseb9hO0dRsceeynj
040qrOhNlg0RyLCoeCnxh0C9sjdW1QyLknKND6+CL9IXbIKpxtvZsUjX1L6BjGjifkFkSn+sfaFW
bp0x6uaygmhbYF5BsT2HQA//03uJkLeuabW3Izj4hWYm7WfPEunoY/7stEG98baYf4YDqVzjdqIJ
bxWGuvsalNk+s1Hj8gEgcRu/RmYfPbK76bYpCZid7XYmYCsYOHiRMGKq0cGirj0z9XHuiUokiy6O
7HXNmWNZgJ5dVugmO0Ace8cCj+wZR1Neas+cFuBnvHtuevScoBCoKoWZ6DvylsMsC0JAlrKOqRVp
qvy5b5z+u0fsCuz2rejGEY87VlBTXFtgqN+JK6qFIVr7vmSWvy2zIadne+CvbBAkzSrsfC61ti/V
UJyNehLfLK07pp/B0XEGArV0by7azgsfAG6n684Qzi0xOxIXsBwJXUbcJ5hByg337XozaURU1AaS
cPNK7A3jeLPntUt+V/ntjRmTcrF7bkeqLl9yl4o7H5MCXiz7EEtBgY1Vj1vRYsXsY5OWvKK11inb
DBkUxuufX4XWf12JhOsawrV8E8Cs8cdXGAIPbdNkcnc/RFkd67LFaPPk9s9pb14iysmwRNbOmmGi
eUyNBGJElIQ7LPSc+D3VgmJDc4x08yMTzHlttLstldR3nj4KlN5xhLlMvMNsSAp0s6t+ar2F2zYZ
cHhmkPRqrC1Ikss2kK8Y2zBtMB1d2tl00lv+ZeopscvQKv/Nw57vU6hGYZHvv/72l3kBxk1B6s2x
bBeOtPGHhUUTlTZ1piuhKhXnKBnNszlGITgEqg9D0R2z3Mx2eZg/FKaPTb7XuwdONGdNwcgY66a7
NDYZy941UX9EeNKC1JmHlRY2GTLLZY/7O8x6nIOzEXIa3g3SfwtLIwEYxvEjL6Jy5aOJgXi7dSx5
MAuxYxydbNIhQJ92K7FKzUxsKrGFmsqRFznr3zwFPOB/8Rw4tvABxhtMH425Efvz/Roh9f3tL8Z/
p/CgJBFcyV1vlv15TEPvBEwWvcx8gR/e3k2hIwFARZ+ujXfDjspnBSewdsNh47g6AzlaNF/T5Nz2
xn06JriYM9N6yNzQBvqUMveNhqOo6v7Zj14DbAqXXvUf1aDrO7OCZxprtv5kxRTTtA6vtCYmrzIW
59YKsO8jY8sifcoR3s5TVD9rwPKXEczxQ6PV3b3vHoIgh3LCRGhVZUO567rikpa6OtdIyDcgYN48
vaHcBNteU464w4Xz1IyxOLembZ9ZL19SO9JXjmlwmbZRe8U/ZN3AGrg1q05wNMyIhyjt1JEqWk6h
LdaRmuD6IdWs2tE8/XhLWLP3TcqRv9cHAHwUOV9LYVy9jr6frqqvltV6NwOGqGvGYRBCLo5j/JJb
tNajBvSGeV0ega4SpCkmb9tN/rHVK6QCpUcsed6dMMCza06rL2Ub2mulYUglphiWNg50UCU3pmio
+cCLtx6wlm2Yf3y5o6+vSVMnCyJg+VJ1aXBJM+PMxCHdxj1lCaWHk7jJwxpWC8F53ciq1eC5mO8M
LdlEZpJf9KjbYTnFvhdxLg8mht3CCJPFJFV8xNPdQMZlaC6kF6yNyjC3wFZZCp7YXLH/S5noaZLg
c/MhjJLJ10Q/czj1r7prUXIoMaGQjGTv1xFwLHNICn3MuaGe5K8qNS/4Nk8Glq2zAju7skmYehhz
FhXHrkudwv9yXLpWhpGBSzQaCdI6XPnMxW0xRvoDOfPiLpVDtFQOXykDh7365D3hFFtYLuc+HKYO
7T4jAk8ZaI9/vrIY5j/3Xf8sLa7p2o7h2Ybt+PYftsjS0BgM9ZRJoqYCF0U7OgN5DJY4us3FONlf
PYfoa17GwWo0aI0roRUelDTe+tylqnFgcKfFcCUK3x8ujWbKfedzW8uk/yB8L9rVIAs2vasgElrO
c5vry6Ecs5MoRHNuRw3rXtVTsS7T9tYPtKUvvIID3mWQiaTveozu2JCSrTBMdx3luH4DxHlPN2O6
PUEPZW3P14WMUwY3T7kLWcnJoR932dPNsVJEpU/CzpDNC8NAGS7ekc2ZVHvFqZOUBdO2pUEuMtxb
M20riqcjuokVMKzRILqdje1zpkz3oujZtUibzTm9TSYPmdY1n+7Y7CMKCDFaXkzzg/FFv9MK1PIC
wCybiFuXHS53EqV2wEPwnzjxSrEgryn2anBKOgJdKph2lhNe2jzGcsMRDGkOIGwKBP0nBy/gUjmM
9ajkmnYZExs6X5T/RIz2lIwVdAr7Lp/wXLHxtg5S+MQBW7faEZ8H7hX6NOIQw15QlmCdk5ytOcYk
WgPU0tBKNhsEveoUZ4wimnR08lDfYGOfTW2zEwJzNX4X8RCTvGHy5WW0KOPFjJNi2vkeCOoIP8gE
tmJth4TxcEnGYZx9+gnGAHhVC6MOzKPpklX8uWL/P6bzzMel//Ef/+tz+J/hd7F6b9//23fOEj3e
vmfff/vLb3Se1XtStH9k88xf+Hc2jw9lx4Gi45qGbQnBC/V3No+h23/VbcfzdVN4Lv/hxvh3No/t
/xViI3QQmwGcLnSXF/ff2Ty2+Cv+KBg6fBlnOjb0/y9sHujY7j/dnm26hGzLJTfEbyhYSqw/bFFs
38NhMrjmDWjMVC8PP2/wzltslqyJ1cU1t+bscNTmKj9I35wf/vHxzydbPWRsi71z1eABPow1ztel
qA/0uhl7LIc0caf1vDSpce5X6+ggx61NnZlr0G5ZJ7MKIzV8Vgwwf94o5cFriaze38+lc7PcGNbs
vnc/sLKfjwUVhNZQyW0XZuG+4qSOCfKa98igk8yeUpJIcrSuepjqu7y/HUpjwmUWrR1WiH3QnxMs
jqs8RtAmZP9IZdBDpqvuRqkMMKK59uEEIYUm5SYG5cOoCcdqaHt3ClgHrHisgFCJFwk3YGiW4AD5
67GdsHetYWSrcKQfgdL2Hv22+rRYW1DE3AvtVS+gGq5NFd6NevucispdmYIbv5XGaxAHEIQz0mFa
FNGpLIKbKqcFqY38X85AU05GyAicBZ9Aoc/L9gTIY+Vl6mS3Qltrk3imMeGM2enO4GwnSielBTi7
y0v6Ykw6WCb96iDlbzxypz4V2JZtwqmAFUeiBJcz37CVzTPbCPyMmIjA8mGzyZpFoub8UOiP4INK
IiGC9Bk1czYI3GuBNWDJcaHmqLWwY+tGtvlbOdsEEJ+zJS31AbeA6Sij+rX0vAdC7fdGVV+8xn0k
Y/bUeG5F1Cfe+ZkDningeWcJcqs7k2Y5DcdDYvfLaSiPisV9JcPqq2pxyxRW/jWTAyHUovwEa7Ke
TAjUp1I4fa2AWf/s6U62El8mRtND0AiyBdFm0MqNpUeQ/DhmJa6zr3XmWY0h0S1zAWvern6ZJgcl
CtCmreyQG8M73zXPaWt8i5S/Vlo+ZD3uojYHYSal+IUyTm+uc4zbEKXFnWfqqmTp5kGTIVr5nGUW
o9tx4dXyLQKMuHDdYtzUJt0GbkFsJXWXSvkfJZT/Va3qc56/KJ0eFR+JYWlwPSxgXNwbzwwjK2xs
mY8C4Gz0PrixBn8zX0+lDt9O9xAMx2aB/UHSfpVeonSfK42qR5tRPwZn1zmbPdQOaxKcNCJMVTME
nhju12QMt/TqECdoY0avug4ChxRExxS/NzK4uyMxWT15AvT4bOX+bQugf9npc02IJlBEQQhopfll
t/pFIwXSGmhWiUGG14t3grp4CDCy4IJA3y8hfynnqysaQss0h2t9gMmhTu89nfkS5Wp7fxrOlscY
tlBFtTKtiOifWlaVAwanAdPuBrhf0uBWpNUuIzVU+bQ0dMmOegrkoJFzhRlRktc+KIo9MYBkazvn
SnZMyq0gcT2VbcioYJk52DnSArhUSyV8fa96jz+yi55PYEWN7D64+a66xMFaL8K7drCOgPWPknkq
T6qeMzH3EpK1aTn+4ge8ZpF90WTVLpI6+iDytgfEjpRZ3wdO/MH7EeMJZ+dp5MWGmN93T6lEsrGC
+CaqQk7cq77bqr7Aej0/nkaA5bNMRu6WTaCLnpxqKQSglBFkCLnfc2OAAAirX3GrcaC7JV3+0Nb6
1Q+RaluD1zSVVJdOnlImmpjmmjvHip6UTZCnwURTtd1eacpZ6IW6mPl4pQMLi5TL5RW/9Rb0DvIB
vxoPRO4EhGgRasPRSfV7P+ZiNgUuJs4s37q4DfyR0LN3pin8OzAGg7iqujJWoJUpbx+Mgu4be8RI
RWIOshFGRm/iliK74L6X/WdjFVe97N+Gkl/SmvJbm97pZUtUjEe+8lybZrN8r2Lm226XvWtD/Wgo
a9Wb9mNBCKCxJ29JeKYyiOP1qX4NuAm4oCYgXjwoBTE8in8NME5potloZtkSveFu0qLVLPE5wwFb
uWnXLgxcCzGEALO4ZUtNhkHMadf8Uefbm54br/UAW0xikRPMnHUddNuKjt5PJ2at6NjreuJzGu1h
TZyJbxIhLqFdrgXFJVgUcm/RTvYtuKBjmOZzePM5iPRvd0bjFjbzm4n2Fmm7N4HZb3xgre4IVaan
eSUKIFvp9dqevVimKNl04rCmwF2qja6HV33e1WXtDS2FQ5Jd7CwgKerio+tKsa47n2w+3tuWltA0
v0v79BsLCA4KjGV+P7x71qCvvAFwfmUso/nVNdPmIVDNqTj5PdEp3CuK4AMGJvhja7bkmIS1N6dh
dJw0PoN1nCqh6ldJQh8k+5VbLw8++5ziIIhZHuLdR2uGT8MQXUOP+VsfYwCCFrUD+kkYwtVf8qAl
/2XRbKN5436ooPy7oO/Mqr4ZtOQySrYTigIXl0U+14KVdNRWF9PV4ExFdLbfYbLDTTvwfRP7pOcQ
BOKWRFjs7EplMNNwn9EGJCDpbo9yZ2wbALmAVUcCr+ZrqJjDgFH4yKz6joQCkcgY1fsll9QyjsO3
P7RrDWM7pr1Hgjr3+YC3gBDva4wjZjt56tBMFjE/sv8Fmd0qHOW8NOxbf2c0Hv61obizCvNqT/II
SEsujGxhUSu68WvnQvIUjz3/yMsffCIcqDLvtjLz2aH5VE5ciDr+ZgwGx0bTu5UrStY7wmEcU6pt
kdMEkU0ci3PBdQO7FHt3C1N1miR9G9WLoOQKtwqfR1cgbg+Y6oYtxVIVOnc3rhDLrrdhTndiaR9w
FB56h18YY+ajP2THGrc5f/HXyKDHOJ6cL5nAWnIZhMZK+/BRGpalOItY+nuVWKc2xfvUVOlbq4S+
LUrOd4217RPl0WIImESR9Nrafm4eI2Guug4vfxnlDw7DgRX+lHfLjh+o6wUYVFff1shsyqserUT3
13GpQLGk6Q1CEJ0r5OQH3Xosel6usvSeXCDypfcY9fhMLTd4TqBarelSeDW99DxShLMKi/jqZMF3
ngNIJmfBLSiGwDIycyZsENkBXOCI9Ua1CysbPqyyJHcb6rel9TEVlNao9MHwMRK4r9ktUhp7AQR/
huGsiJndPID657iV6c+aBtXZgu1P91O46Ru+RC+8Z+hiDpsfd6FDUWEWqQ4YzyiW6BT+UAwIyNT3
hld+MrGyfP1NCe+rkSRBmkbdJPRyL3wbGVFm4KWLR6JIuLqkfmnINS1izE6ehcnWbB20dSirGlUw
hMbCM2Iqos2+02nXG5LwNbUSbBXhOw14t9KKrygqtwRlTtAN/SVJ56PVAHhoMqYiqB3wa7EJy+Fp
zImSZVN1P3nWW645x0JgUTHS9L5LnZvC4DE2Q1As4Q9CaLyoInwWxQC/J5EM4yzWXSb9LH8rLbcf
GC7oC81hFO8jsOfR8EI7SMDiVV4CNtY8FAKiIyAD2ILchGR4LgTjoAFOtUn7ET4DA2wT898wA9ui
e+NnTOhVD0mQ1EwPNtgUFmMjjuzINaotGQwU0BXGTaWCB0ZP7dJrdSj2RNd1f9YIJSWXbn8391xC
v2GBG2V6ncVXKotCfsCMd8G8/44o9eB4+FS1PLDIGAEUAVn5nNDLvHGqz7yxr7GGeTBN5fvgqRdX
9l8o4t/m5Mym2Y/IJ+xW6jxXdBRcO5Q/xGXO7n6/7e2WSt2gA5KRbUehbjh2Hx1TBMsxrN/w6nrs
O+hWL7aMwssmhmYXuS9mnB2DqvolW26xo5G+KdNbCQNw+cCGfjKTO6OjKAkb5adsAcLruToZekLZ
QE+GXDoftPQtg9zt1lMy3/CGJffxoptTnqqeI5HZ3nOwTo16xe2/u8fL9mHFAOXIHW9ZcOGmYSYk
55DoNvt/nLmEDYZPFpyrJQWFnHcKG0WC+z9vMT4UeGShiSUrN6nucOOQ9WO2tpNEn0X8ONj5wxiG
3P6XAfzSpZ8R+08UOo2cbTJaDCfCZKfcCbGoxMBIE8NEAe9lku4ZiDK1I4w2KWbBOjdwCGroAfUy
es87OrEVFcNqDnoUu24yV57uf9rheG2sVOzqrrqMynjSSw+NKb7RsMnw0p3bipink0tcpAC6pkll
S6WZ+z7iNdUmDoYP4y7RvG09dOwHpuhGUnnLuPDJNOCjFA0zPysiCKO79rm2kGpa4wkk/trxBOSM
flj0KtvFbgbum353G+hPOu9qbaguTswNMGLQqUWnDivqBiJLt7QKDNwja5Tvo1EEr4Ey2n0HV9sI
Zyj6g6aDlcqZoS+a2fTmZDcUe7i4od1Hy5ZPHtgOWplvS57XsOxmv/h3h2xpVFRQms+22X9HMvgK
J/UCduCjk85TaLPf9r0D5+8LDLBfVVLeUUyHezGiApg55hJ3zgLPNK4T8QngYG8Yw00dndGN2zX4
kK1XIGQARjOovKlMNgvUXwKnU2OxjhxkH/rbH5qK2HnMHC3JOdT6OkEzxOf3DNgTL85B48QnX2V9
BpMnlmHJbd7XgIdFydWcrGbtj/I79qiKCh8E9z3TWX92ysgOeDvcHbmFxU9m+ucN9CnGDD/vxkBs
Fo5jROufD7OMCGbJtY4OTYVgTt9eGIyzo7bCljxPIvyQsrcK900OJs0vy6+fr0uHkJl4XYUr5qz/
53sX84+ngR6lyanD337ez+cGIA3bWBvwE5E4xb8cZAdvHnr0vYGrCuMvYRGzfg/mz/28UbzSAEw2
0HOduFhklXLwP1QAj0YEyrUW8R1CP2KkIPXwrVc4Jv1GIp/9JJfbpLnvxyk/OIl3ZmYJB+W3YYyK
EuJHyaKdBzRopi02Y4y8ze+PNp8flxAYhHUhskM7PwM/75WGxw/7edfPhgzBxAQn9b+5O6/lxrUs
2/5K/wAq4M0rSdCTEuWVLwgpJcF7j6+/A5unSlnq0xXR97FfmADFpIHde605x+SgdWYBt0OhOmZc
Mi/OD7lEallMJgflaW7ePbmr4mcR7KJP7h+L4tXWCNqGsxY5+HWRBoBrEhCzFZ831DV91noe1j3j
mLluuetWCiWyLo1ZND9vUrFV4oZ7ft0oVF3m58T2F9taLInnroeDWBcPWoKaFzrBtsSI2IB4Fzs+
BNgV4/nkQPg+GsRfqgEJDb2iCRUpm0J8SbWr2D6Nn0PSbCh3jEb53gy1a9cJrdr5TfTM6ibcNto6
dTyDo44SSNbsfC0gpTWHOgvshQssL5wf0si0NpM/Qbso2a3I4bMtbtnWJOghy//bB//xHcQiIo5s
oajBLHTlK173Xhig98w6TV0N88ERzHbftoLRYMKqGu6SBDWN2FQD5b4YusG/zhpbtUh3EBvv5xbU
yuCM3ciWQGZpJLVObmQHv6Q2ld3vLcwpslctG2TifFSJr5TjmkA/RvLL/F06TL6JOcnrQjZAdNUp
J3qvSuvrS+fzSvxP8Y7/43NOW0xznlS8EkcCjXhqCajrxVeGQmVtYUTQKfznSTa/ANgZL9AZFhf+
SAOAg3dojR4s0exuL93Moizl2fOZ9j9+rpknO0jbxdLJNBzw87kpPlJ82yk64VyFSqHlJg4wcaaJ
XyzKnN9H1/xcbunufEUy1MlyPavs14GV3Fq+xIEojjzx8H22/nGIXhfF3yfKoABZZ1ksG/v6XwjD
3UhPTU0mmtirWenXG9Wvdt9nuPh54r+I58SqPx+Fcgdvu4nZTFa4Fn/TxcEuXvH9/38egmJd7DWx
dP0/Yv26+OPvYvXHc9fDtihN869LT54yijISsu4K+FKJulVowy/lzjSv20d1jHbhqyBtR3xfNShh
o2Y2NO/xHvQPrbwbEpEvVgSJLaefmTAMxDPX9PEls7VtX7UHg7CuPbVGcg3R4QOOAOrVUCPC0bjV
JIBrpdRupRFmgnjIEcLvK6WCJSrWrYSAckZ7PpKY3CJcQ8WTbJN/QhW05C/i9X+/mNkeAdi2eh8n
xYSC42HUo+DQzw9eSMQc9sJ5UTVRY4rFVq2qbVjNCqQBPAQ2S/8g/uD73ChMG0JuyhU6nU8f8eDM
h+b36vdzgzawicWfr4viT7Y47L9f/x/+/v3OJFflW71So+FoDNW0/v7vf7zdddGav84fz14/+o8n
vr/g97v83XPfny7+OpjGr8yrwGZoNT7z//yj1fng+PH2U5X5kI+ax+vbfW+cH6/746t+vw1A4AF1
OHMp8Wrx8REHl5LIr0GGZRjWJ3WrPxaHGcqhpqNDQLqxkP/VflGGCsf1/CCeE0uiLyNW6yFetwBT
NjKJioyf5r5MOZs/xcMonvRB/DJD830Ig/NtRFiu+DJc/L/X47QwlxSqGISK6z75gQxj5gcawFz3
/Pk+6lQojQhJv4jOjJH23O+b+eolc4NDWcOkphLXNnBzjMUInBIvtPsy2g/Xnk4phhBw1f2tHtsu
82U6QlkdBLIrGjr+fD+SW7g3YWZuhSktwSjI9pp9a2Jd+NPEKhrkXym9A1eZ6UXqfNKKJUYSmz6Y
KiqV5DfRFA+hurTMzKtMxquO+nFFzBJR3jOEoPjX0o/nqkoGBRf1KTUNOliNAq5YPPSz0fP6XCQP
G8jUS3kiGnd+Qac7+iYoGUvO+xMfebkXSwob5roknkPfzDFgQEwYxwhgb1Uz+jUMzPUD5D+6avP+
F+tmpT55ee65or0mum10rNkgYg9/d9/GooqXzK6pGM/junJ+EEtiT/94DhNkTWGw/B2JG8G1A3dd
Fju6y6ipNbZD1Cp7V+zi746cKW5F1/X5hmVODL0yJI6iGRcKl6FYHIVXsKubfB+H5ScW9QJ7NRAP
XYJK/sceFU9GWU5tlrFqK8lsgSmo6o3JVV6KIO3p8771OjAVTAZZh2sKYjZNHo2ZzJR0Td4ThhgR
J2m+erJT7WFM/fnwd89RgdlKYU1Uj6LVe0K0/3poMsoAtaWB+v/XcyM55jTHqS4DQ9BXlV80+yl8
13yn2FGDNNy+7l4MItL4fvM56ItdJBYxkD16+GsBINYc6997QuyY770TVES7SxZYA7ELvh+s+eL0
vXo9KRszd+Mx/hS7Qeygv9tV7bx/+lwttj7lLrFTCtNZ60VqbsSZdt1F4syzo85YwmGkJTIbZVAH
LWFRjSQyZ8QIRzMoah6d7wwJwZ5gtoRx8ZtYH9QQ83byFTY7mVJY8sX6ddHxrW4pB8yfxSaU5+14
3d7zklhVdFgfEEkX1zMjUm2QEvazuECKc8cZyXwkmpcT6nou5Wa4M3PqZ4VNa9ok6mipsfdBlWBk
DSRFXcroX5gVqfF2yHqX/iWFZvHXab5SeBkmI3MqnsSxVOqwWfL54XtVLInnDEmi8cAAQhxpwbwZ
pPk9/m8rIlR7Vi/8B0XE53v1Vsf/roa4/qd/qiGMfyBA1nUmhQZSwP+mhjAsxBIWeRCaPUv+/6mG
0FBD0O2SEVKYf4UY/VMNIf+v1A+q9UNFJdu6gSRRx94la6bBV/t3cWKiceHBWEJBhIrcQA2/9DB2
zbdAbx49fN8R/z+fE6fw9W76/V5/99aVHkjrnDtWpcM3SKO1eFEuRsDif1KBjhadFWIxBsnkJRcv
6UGzOHMYp9pvSptmedNXD0H/RP6HuoP7ZrmdxugOM80r+RM73ovKvgErkor4c7pHCL+OCnqW+huW
VIDUUGUNyjua2XabuRw2aR33VKd48OzgpWijGNgFDTRJe2yAo6V12d5SgtfIIrH9ZV/lIydZd0qi
7snOyL1JKnr6UUV52YkMUh+tnapV0jog1h0QkuxS8kSbSpo8GtYnyzHfaNppMMAI1KatsoROZeGY
6/EmqdJrCnQE1Zij7FpkZWOrfSjYh1Nq6Rmfs2jpM6/1gagf2c9PjmTnOJr0ZuHZVnsj5163bkIQ
sEQfLXVuvgTx1dDr1lZkt0ijdHpZRfakRv62No12x73qq9cDfeUTRhgTU0XVHlgvHbd0beDntQfg
WVry5LOjXAt8EdPLVa6RIDlkHYwsbjGLwpCMddZn56wD7Uw4ikvhG5fa+OEFvbPubCdHMaEn68nw
j5ZhPzl+6mC6Ik+vqx4y0/xofEdeEu3VnNAbIvHLk9sqmBUvzXpKucJVmvPcRcr9ZObkUujFprbw
AlPU7HKY/Doc/CXsjWxRUQdaOJUFd6SraRZKJzvSdlqJv1BztN9dCEUd+mCzCBX9V+Tg7cN1TWvD
fJJ7LV/nGWA3Xa7mTGwiSQMLZDzKE8nyqSkoZ6+SjwCSaL6hoEQRw1UbvHuMHA3wslvKzltnKvz4
IlDXHrifClDiSpF/5x2Zt5HxJllBvU7ktFiFs/CiissjCNWUsFd2nzIjZ9okZu/lxU0BMGlFtg9C
QiUoqSfqN9OQQR9ESW1pKabHRttBDyqotNq565v5U5ZDAG3VokRF3fWQq6SdCTi/LtEFlKSAqpNx
N4wYC32sfGqCQ0wzRk4BeCJFWQFns3p4iJD0lu3cbkxNmX6wCkzOn4g8gvmtmFG75KtCFCCyBnjH
e1C2K4QkHToN6y5qkk9ZptQXGLuWzE4XhDZSKv0tg/IElSs0XFxxCPaNHSDpjwjLuqs1F51azVLC
nDjECWjlGA+/n/wC+4aKdninSvYaDGW1NWICj4oGXGgB8x3vGSxU7RFLmkH8BftKUkvDjZqD5LwP
SnE/X18x8ekOO02nA5KdnLIfIAFQYvTUjjxmXd5kkOwOjReCSKWq30ru5Mx2vRayZgibSzIhj/QB
bbze1VvtQUUeXcWZt5WgAsbzBOP6YIEETPXnMB3noEr1NqrMS0xvf0U7ATFDPVGlQmuyN9VN5Enh
rRV3mx4cxgIN+YHU2ZZwUOzzOeeEFQ2kzWa2Ac+WoKP4oUnb3xFnly5B+iBoGi20BDhAa2mqocM7
EKeiTeGzMTUdAgawQVHZUz+tk0OSJtUq3PuT2tJ67plzRf14jGB88ls+Jr/TT7QCz0PocWgAZ25L
PJrNcFtia53tR9bWwj66tOLHUSLP0bcKbRUC1vYt+90q5f5YGdvBnj3VmJKx39p3eWgnax+V/aIv
Lddo8Twb2g0aJHsRwSh1/dgeXTznnGJTPV7Crs9uPFzWcrMqZHTVphq96k63p/5BxLKE1V1GkxVh
B1hSeEK8ZXtrYhzoL0+fRWpsza7tNzWiWhcB+q/CG6hvwnUkGKHSVoVOpFQxYk8KUuNWDxetUlmw
vJEcqFSLUQMZ6VmrwjsFG0w52sQZtNUsmJbeW92G9FYwzFL1Gt+2F4YrtUMWX9jObeatvE7y90mO
8qvRwPGi5V9Q4TZnPgHg/RaFRyCv1QnCoNbqGuE13no+tYap7Y+JYQIJjT7UVN55hr6vJnrjipnR
086lz7LvCIQreJYwJEx4xzzIIaz2N9wMjpUPGSMKuOgGenJx5IQuRH50ojFHTPUVqhResrT6DEzk
tI3Xc6tsvkZvbPd1HDxETV1sO3CTuUK9tTGbr2ho4Cfb9qpBfnIMDXwzhuLGVkjIpYT5lv4BR3lE
1V7y7K+pSUmzoPHVM7Xd1U23jVIIrqhIqB0ZbN3EuJEtyTyjDGUsPAT5KdCV935Q7yoYS8gn2l3Q
jRlwwjUm8XrhqMmT0ujKPou1btNkpE4Q8npre9ljKWdAyWZ+rgH3xZhM8qQ82nFAvxZj750a9Fu1
DYGGVAQtNgYXTAOlxPTTCTMQWKXE2AF7LXPWgxNzLmf28Er1Swaxor15pbfUW97bt9ovEFAWiKzw
SE49TPo6vIzpk6366OgpSerTzLNOIA+O5heiBGuNAxEnCuAJDyHXEkDWHW+5KckIWga9HN2GMvor
RfWPsIakY4fdW4b3vihRmlMOGEA6q8TojDDNynI82M0d+jkEIyjEugJXfjrX6GXOp0XZwuQO8+7c
jlC9CkX5LElqc3S1QIJfvKSlEYIgzL6cTiHETC43DUO65WTg5aevu+3qelzVqPcOYxgu5Qo5nV5h
jo2BfyCsTldxrSQru6y7pcmFzU/DQ+jnEjbgiml66Kp84aUWkzBp6OQSDUG4cjJyPsgi6Nw67Jk7
D2/oZWgj5rW17rT+0yfGKbe2dQYvDTD9qxqBFRpqgrgYK5iLJtELbvaOw4/RmlU5gGZM4vJdSeYh
nt1sPcmMj8yMqUfaN2OjwvTXgIFCT3YtU1JWbUrfQnemzUgE21ajYT42pCHV7CxSiZBP2nqxkscI
ndqss2H7RcvILj/blguGpuVkboSWseJaRkoAeeHn0kCl35XlsNA1wrYaK81RhRYLRckoEpkyB9AQ
AaHQ0k9r1Ii4D4FtN1u5Dz9oIC3KSR0ZX6X9zhrDdt0niAjswRuPvVVpa9vwCzqcKqeRpMKLgMrR
T9xZC99yowgCXMLnOoR5MiOFSCmjskMBlMHXg/iYG4N8kWqtgLgTNOvKVKoNCRp3GSWQIxEqKg1Y
BgwYw04cA4xBkl05ybFb+h6HZ4ZfpY4/pkh+ryvr3gtwNhdAw6jItb/KYLLdcWa3VBHN35H7u2sY
46ME3HNrZumcTq09OFNfQDYblSVEGsPrPnSieCRgPSsu6gSkJTxUI8GPDmBlMyTZW2t/q41v3DgW
fAGHSHWzkB7S1C4uuElDz9jhsMRXnVXZ2nfsU5mH+SpSuJGTs0PAj43lYtL89liTDWxGcrksa2tG
D4bSIRnBBqDuvTFIMdsYlonzoQ/gPE6M6X0M4A/SYNzk0GbiJMAzr+nEEiVgBjLuazIMZuDlGRfE
JjxHhPrBeAeAbUlkI8OYZ+5eKJy8ednOtvRgpZkBDKwMZYFihsVRjsjh7GLAI05cHupIKw9iqVX7
Gzy2yk6VBoaNVq+huOlHRgvoLfy8f5bGFNlpPB51ozXOgcWJbYTNdoxG9IjcNhfw+bNNJHcwyEeY
WWms7Sx7HrZbuNiYORZbNQ+ot/veaVTaYRV1BVZWyC+RPnpbbhTHCrnHATZsuK296TJGnbcdYg/Q
kWztB4ugC6Jop33TWXdJV4B6DPV450Wl/JTasGgUHW8SFPyY0o2rRpY7KmAN52y+thgiMk7sU8qF
BDb6kbBx+Rb9+VJTxuDYauYrzBp/IZNHsI2H/KGsJ/sApvTecApwR5m1VdO7Wran24nSpAvopFzb
WYri2ckzKO8m1BYStGkDwBBBYHsvp3249JhZrLMunGuDynNDaAwjt0UF2vaMXCy/yfojmTM18WEM
TvOsZJwwP0x98NfDj+fsOPkdosdzPRmWdmF33Bb91kO+L1XwtcSzMoLxNOd6VhTZsDcHr6cKncXp
4nsdPSvFGHWeP6hUWPFf0i/L/K9IxlK2nObKkHggLG6cpVHqgWDTt7ABRwALGfWEVNZU6px0Xpwr
d9f1piTrW4O8Otf3lFiiWqpzr0X1H6yquT4l/iAeQkSoUue3iJ2GgNzAqjO2Bs0da0jBzgoicSpK
yGKxS33S7JT6WXQ+RZv1+6Gfa5VidZSkS6kju2lrT162foZTcy5dive4Uo65sDMBsTbfT10/oCoR
TnaBdG2winfzRJlbLIpOp1hy9HCbq6CIRHdOdL0Ya9FiFYsVjqidrxzT7wbsHyoD0fkuZ7fEiFtC
dPKZeEiT29SDiTpDWsczbt5pPdRcgQSlT+sU4mLmoluWycw3yrmEmRPisrDaoF0Fc/VOPEhzod08
xiXdfTeeGDFSPF0LULwz7yqxBC1qUtxQIkxg8PfV3HHQZmOIWLq2b/XBemm5gkPdp5ZtzrXtvGin
fDvaE/oKR95yX6AFMpfIY9ESEevqXChnfIKpCs+eYCo2c/ldLOlV3G4NGFLtXGuv5wexlFSN7jbq
8NrNL/XkVUO+DqgB6rri4BNLIW0BDlBi5JdKlFAsn482n7GO4oofzk6aD0RCpKO5+BvOpb5mPtRa
x8Du2acJTWSFwmk8F6DnB9EmLObKYV97+14mDvDaOcTiu3KYhqJ9fjREsVuQ+QXBWnCyxWqmF5U7
aO0HsdzNGu/IBUeDzxh27oFEoo5+XZzXR1Cvq9hJSVyca/KOKMJ/CxPEk2J1Ipx4YVSZkx0BwaQL
IamQp/bIJM5biwMHl5rhBl76EgS0rRfV/AvEDxK/ZbgDTx7vSy2iDD9eS6dzxZPLBLgXqqgbszX3
gqMs4geq0IF0YOsRlxL1zoDNkyyAclAvz5uGeQAPMSfKqsojzCpzx1s8cE7/tQSPnwv+97r4syye
dFCPIvJhjvyv/2ciJZ1csd60alq9/Hi3qYZTXsufQzHw20p97qmIRR21Blfxdk6n4cmoAzUIt4Xr
/Pcru5qu3DA/iCXxwm7gPkz1hsK8zCGhRq1bGGa6FWuyw0EjlhyteikxZLtirYoptbmyj9gCEy8Z
3VJGDEQOiEljOHv9H8a89GPVVLKNY3JV6W0mqYvvt9e0WlrFegHJYN62YrM6NukPYlU89PMfvld/
vCTIJ2PbzRYg0VeizFTw4eg/XQm3PULnYJ5m6+kN+IuYe1/ZUz/zIUaKjoUFNPSvxRIvcmgR14VZ
NB+NbmfPgglYV+xETClADsQiZdxyNZXcEzDHYijmr6JZ8cfiNGsT7IqZdBh0G1o29Ee4hfOI9UEH
eRstRRdAMzvbLST5+bstJr6+WA3nRqpYEg9BUb5Ofau5362xn0Y1D08pFmhp892LEUsZ18+hU2fF
kVLhxiJjTTwvHuAGAMOgBrXqQTdSoaH2N19fOIGCWcfIInFPOfpjm4Du+eJLdgDnwLwkVge/Ygaa
zpD4ZlbukyUk+F3iQeOuz7VJh+fVKxLBu4ufB+F8TJp+W+7FMWlQfyPSQL/94/gWi5gWISn2JECI
1UIL4k2iKIc/XieObJkoSsWQtPUfB794zfdnlEoBNSKdKZbz54bgvZlBD4xgQ1w81y8o/kttFuCQ
kdZAXpWJF4iECI24lGwfzid5MC/9WBV/0MhOuTIG/u9aS2UHF+Z/aqT0/7V9S4saW9wnVlLhOp2B
Eqom/udf3RRL/oepKEAVdBll8L98pZb6D07m2XSqmrAVFfuPTgr9FzShhsN9iD6MMYNw/tlJUf9h
YlO1HU2D02FjLP3fdFYM7d9cpYZuWxbvZNo6djGbzs0Pd7oumYNf2haWY+RGcWhSVgvIsXOlx/KY
bIGREX1QQldQXVxe7UPzpv/2H5onnfyBbDU6G/ivw8SM5LkpDi1qUnPBNZIJiFGhat46ETHyK4hA
wWPcQIHYFd5dskEpv87e6JJomouMPcUy8qh8ABJaWTtnxSzhj31ye6V4/FfWQq8Ps2ZGVfwE64jf
6NAUw3pl8c8P5yw+6RH1tj1t5cl6ahXlLmiJyJvnEb3+u63aL9LEei4f4asRKnf/+cOx4f7NFtbZ
U5ahy5Zs/PTt5qk3lJGvTVv70ekP8ld+h2CWRPtfzTr94i4HWb79su71O/jG+mGG6t5La/vk3NuQ
Dm/wO+kXpTopR66jb+l52sUX0Pv1mdjZ/tLCbnbDM9ESOhX5hXFvRZspWhFs+jt/Co7arbwp7E/f
ME18FdNT/MkN27zVXyFMI1YirYH/c4IZNlmLBXVgptiP6WNHQoG2M6jSW67lEOG4UIolzlEKSj5R
Usf0iLHpA5W0tm2sBeGtmYWtYWGvqvvyjGRcOdQbe48J7lf+qJDm9zt64Oesh+fsa9pIdzOw7eRt
TSLSAUu/+fa2P7Y3VOvtdfQ5btNVu5pGN8T3WSy+1AMdksYhUlXakVJcv5MN1loLaZW+U7cFty3t
ql+IwVPVrR5tmHD6QlVdrtD+AyxL5xE6VBJdxtvJWvon3wRX+5Bf4k+QJANTqVP+YGymO5wNGRyC
B5w6OTQPZlrH8SV7M9cYEz3KwF/AVqyTSWKYso99l6m5z+TSXvdIkYmtxKFr4X/FhfzS4R3CvMUY
K1HcTL7o8hpPpnWpfvUH8z2/9W6a/KzeM+GmG4fkHWsTODnnLtxI53Tfn306+1v/1jx0xNiuAJ7X
2rJ4S/aljadkEVzylfYVuf6aqnhaUWBeEAsFwKJbB8zJoUEvvRe1dov8NnxogpN9gN9uofFnyuo2
bnaYNvo6cPV6iQAaRq7xqnx4pwIP82l6QYrnrNIbb5n8Ck7qSfPZtHWBLWQ5AXYwYH4soo11xDuY
RRvKfyS8LjJ9Rf02+awucK6Hsxou9Bv5Ve1c487fWRUtqAVFeAS3PbzABxDGsyOBiEvrSBNL3UZv
7a5apjfqncLN6dF/N89tfWgARjx7j/aFCjyHNvDYZtWCgd2Z5/Sm38mNm2pH61LrrgQsY5u99+uM
LMJtuSWmYcX1xNni/oxARzpPU0kky8YqloPbLFPOjkXy2Z11tuZBjR7waJc3+c7EFklzb8GIAvun
Fe972JHsNL1eUWpXIUOviGB4AxxJTWehuE6wnNxaWuZr52Ls8akEJ+zfQGaNfkfQO/XR39WSEYi6
Ndc4IncA/QGaSvRRyH47jVsPSJe1qJbVGbwdheVTHC0VYNuPlBaJieo6Jv3L1lx1RGrLC+UjeQxc
Mg5eyVRJNiBDtsMtAh1zMxvZdtFj82tcbcdt8KhTcCmIhVn6N1az8puF8QDk9ktiFIoB6dR1u/GZ
4bZLdcm5tB5AvoW0GaudHC6GzeBTjVzYN1r76Fy6U/Ma7Oc0gtfxTn6WVylV+4V8p9yANvzP18ef
0CHbVlTuQhB/FYXbnPEDOqQmk43RmA5O7TerjAqpmlrPdlhfoRZX5MPf3AP+20V4/hjDQVeAfMBW
zR9staqS4KB5CqQ3pX+YPwLZym70h0/K5tTl04aCe8kt/l9jgb/5TBVH7c9rvw0TUSYCDFgdGTny
zLP7A6mk+fD/B0BrW8rWz9oYeq4xZNG2YLiJyRmbpmLgBHeStVc8Rb6DosB+oz2drTyyo2HGmDu9
GB9yz+u2c7oO4cPIsEi1hrusyce4HW4GoDxLNAVw7TVaTSF2MtceVBvjugJ+ZcohI5b1uRm4ZCQT
WbG5fpDBGKCy1cqj3hOQDnNpH5twLuv6SS1awMFWSDVNbh2YqTktOnu6a1KmpxzldAuJIyQperTz
R1oI7b0P5uvkEB5fIt1bpfHs9dL9Yuc09ZHuVkjJmxuZJxevTpfvqLImmMPWifG7xX1UZm1CiRgL
AjJeCSpdXqI7SmNlo8nTzmqzaW1C8Jxrr2CPPJBvFVlHjgTLp084N7LuNsSUuGK34wJNcLM69bqs
FNjcMlZsINnPalFJq8qZipVShV+w6uOzKjxUuXwfm55+CrtSxwVr4sFRMYrnhkRndNxCqrqgUCTb
YEzXJDEGC93INL6k/aU+BIrHNZXosRWHnLfwkwaTo69A5pAmfaOXKQRxKPMQ9CjfR7J1amqLPENs
dpbcc+PDeAR8Y9yYkv7ek8t6dhpXn3uPHg24bdep6C0ao97R6XCHProlfPi3o/LNMmN6MNQ3CMvE
GNvpR0XY4BaEBPezSb2JuuYUSLSwmtw01mpoPrWkubs6Hffeg5GQmAwSOjxTSqVDtDTNe2Py78F+
Ia0g/dgOkE0bt8rwUQ7G3VRI2gYv1vNgFk/FwKzoppUDcsgGkm+D7D7y/Ac1rD8ieyiJfSqecEjj
F6uf52W9d5U+tN0pJEvUSLHzDsQ8g1XmJ8b6tuOWkBHjS3tMo0+prnQ1bd00iogdjvxzUBiPoTqd
EKC2YG3Z0zY27CiXNlKiS9sqr9yoo5qK/ZRafts/ZSTqyPYc91D49loaPkcOdVlKHvD1fHjWuO/H
DIe2Q3FUBqAVY0xm2sTMsDVvgbqAD+fO0Jw79sCI+yhh6xA7o4w0YQt/DVie2gsAAoTqmOSLNlmR
r7vJcPzO+0z2pPWQfIIRXFs6ZrDAWPWkHFcTTTa73Oq3ZkF8K65MeO/LLCdaJSZeJIVQQN5OP9B+
xnVQkaY615GVX0YnLS0w7zEDr8z4jIK3abifOmi0Q/do4zl1NGC8hJPoxdzgnsA5gv1giNYNoXlI
rco8aL6vE0Oe3owBIJIF8QCqizmIm0bVakfidm00+NZ50ih6jP0OCqKHIt7oVmOmlDvVzEYapGQj
xR4WY0MZ2kMGvUzKfW+j5+TaQQ6tlrlBF8KvJ4WkM4cMBA2uvQ3WZTt23V6BAUGq4EBEF+ISW4Ff
NubhmjRFlfhRHsxRVfdJWDFmU3Fdb8rGvsUcTQK4ZGAkUuiJ6aNWuH0gx4dB7+O9Zb5F8SxMEU+F
9nPWUc7IwzQ5iGcMUseuS536mzMiOkDIpVniU1pNS4SQfqXR3G4SLp+Dk3j7oFU/Sx8Liwqu0r0N
lwk9+5vprqZ7Zy0ZAhRbSI2n/OJQp9sQYc6Q0XtVH6et+hoVbr2qTslpOClvCcLRQx0vTWfl3E40
QOpl/Drec+6XxwHz+BehUy7NSmx/Z/t1kV8C6O+vEr27m+CtPurr4dTKC++cv6cHhuwy/omF+sI+
Ml/sQ30PdRmOKzgSrvM3VrEBtsaVPlVWxE9ENPpw4yJ6rZfWWb5Fe6UwPEWGYe4ZzhL2TI3ItnbK
xV4xwEdgXb0SsDVaRzpa/DeLAeKSppTxbt/aH0RQf4bdazCt4milN7Sa+Y/dV6m5xlMPqpl+H/GR
yyxm1INrcpWcwcw85Q8M5P1bezE8EUOxkW/CjVURvL7yiPO6aF/JrynagCp+n35F08LakC+Yq4y0
6YQxbCaocNUcmq1SMlVZdwd12OcIFHAdyRhkozPF2srYmMqhj12fXnqPbmNNQh/NO60+KPqOHt3I
2dYcwPLKp6qjh+wa8oKgZBJBCtRHVIZAISC5cXvz1oBqx8+7lFybDqkL4dxeB9LC6rkgcD8Bo7wc
Ssid2Bld/zlpNgXu9YV9tvnmpPPuCgzwL2qx0RQ0Y8t8hC6ySIylhAT1BuNbuOPhlPHzoLYRAwuC
D672qn9hG8ecX+OmkReVtiVx2jaPQ7umVUyfFpDtKC0alF1ueMnZWowuP/EYa9WheicZgN1D2gAW
xHhB+FNy45h7gBrMQszsru92g/MqnbmEOWfD2JuvEs3qLYdFKu3YxBb6Hv/eOgOaa7j6uUzJiPEg
6wBN/HJizGg/WOesIoX4bBOs82G40mV68m6YP9WA15m13zUPIE/5bP8XQ9+X7Fjsug/mZBnitU9t
HZ7NE1mC6OyJ5XjuH0MyBc2lc+a0id0m39o9zaRl/lisCXpnqkWr+ZUzAKIDk7UIdM2yBZiDi50D
/LH0XX1lnONHg6HqtFKVA6E5TuECmnzGG+3T7eL77/m+cntSodIx7GZTuxj2LXmBwgkEzQL4QvkI
oY1SID+Tt+6621x5yXOSWhe2DaJ7FcYuhVQ2osVE8hxXS+OolK518PaA2FqbeQ17as17lPGKHZSt
ZO+pjZ/8aZOaS/KMk/YgveuZCzWDBA0oWs4Gd2x5dm7G1JUnWE2nYUeEb72Y8/pcJpxoKMtNdWjj
9bCn6H4iDnHu93+MzjJ6IXEpOXoZ6U4L04MGiyN8l79XZD4xm4NjvMyBWrxwXNFPHkJSUZekW0pb
lWtG+x65+hZKYH0MtkQIWPYqfkk2jblkMMAEDIX1UwiN5oaUnnQp9asYJAAaMuhDGOZtYPocIkvf
dPsjFnm0ftPJ4ahhikpdwE1+VRITl+WAjOnCjBzZWPzQbRjlOQ9YENrnnBHOsLGX2q5eKi/KGgbF
Y7KhmPOayuiQFsYuOYVr7TGjruBaR6Dc7nRPKhVaLXlR3iYX5jOvzTraofXQTzGXMdJMVw4X7g+S
c/1tetZ53+5F39i/+A0XZrp2tg32WPMn3NL8ajSIk+vsckR4NyQjjxXG7nWWr+Wzd9cgGF22zOqQ
nqyYljd39Y30Wh4M8AiL5sW+IO78FezqA4Zpl2HCxRtc8kNRzQ7dPWQCG6Tfwts5a+ddddMnbqHN
7aySOQ7r/Oyfq99EdhP7rp5izN839MQwz+qPxTv4/9OsGXjQzuFjfMBPoxIMtdfpwoxY39AubEnk
KJpdId+aF/1k3edPyMUYYIaEuPsoWJFcbqsPpgYorA7VTnmhmzDdMKU7c4ehFMIcMXxvSJ6AP4F5
iJPVgli8TPRlClrU27Pd0Wa+lIcMiStEhxdFczXa6jf22WiWlbKGSEnTPZC2g7JmPxEtwm/J44s8
HHOY8tGSSSqmA69dZyfKKj2ah/zIrFL5qMt3RhUOcqzmqF+wt5PfuAAadVE3zr0SrGgHQ9Tw5SVk
Zx1MK2aWRbXD6QpmaDiG25ARgXMuz7ARZP1MDAqyTvurq1aoCLSF/zz9Ts/iMqe7/j79RXWlp2n7
i44+wyLHHW/TDaaVix/uNeWdzMPIvvj9KYTMseqTwzQ3BhG7HGySJxLzxMWfdBI/Png9fFiOdOkL
5czGttw8uuX64yDVS5yHeN/dj27wW/l/3J3ZbuPIuqVfpV+AGwzOBBp9oXnwJFseb4i008l5DM5P
3x/pqlKWT+0+Z982kCBEilLKGhgR/7/Wt57RPrIi6K6TVyoQ+ou4pQACgFHcJvtxU54EeUTM507+
G+MSFwNd/0EYLWqW2/yeCFrzA6IZ3KpnAAOOu8J16PIGdIuIoYzrIxoPxmFLrJPHvngEcTVay9jc
uowt+YZBRXC1e43eansZ32rMS0/9CxmhyJRjJqB7nW9spBEtsYIMQWL2GwxTYO2g/4v38jF/y70r
46kI76M7pzi6dNp30es08UQc9aNHxkwXI1wh9I4P0e2o70YGimexKzbGtllO/FMKIjt1i+UZTtx1
iFav2hJ71Xw65qrOFlw2YaepxD+9Og/qeOM9ZDuka6/NJ9yUglnAGVwTbUkdZhi5LzfqOn201aV3
l59QZ94XVygM4x8I3ctf+qYBP7f2fw2H9Iemn9IQYAFwVN72FoYcX+kFrLFyEZ7c5XDXqlsz3NeH
cD28Gc2qfOSqjsoy41mpjd3Ex+qB7iejiL5znizKlFDZbiko/dA36ic7AgGTv0euDr/LmCJiEZqu
E4B4Z7pg2dG8LyiWBJsgOaWfxH847Tr9NG3SIohXPcZio6ydbKPbN0BC2rsWRCrD4qC+GZRbEuO9
HVUWJypEspfRoqMfM0AZ61wiyKaCxcIWte6i7OBtNKiCmAKVAONClGGoQmVEoiAotIVxPbBAfyHS
wbuu9F+y+qjQUtzxNxE0jUvH2/ufzGGyW+TdIYnApKUvE2YJYNzWJNSCSS1e6X3ywRnkmLKwPpgQ
xvjqP3bAwVCDn9srtFUf3RsK1hj24nv5yaoRfV5eLb1f0qLXxNSaNfOBWrL57Peg/hmFlsReHMbr
YZVepduU2eWqsxbdTcw0oyLxxdgivBPtCiVyuwBZukYENIiN8VPdM0UMtyiz/aNxXe4o+HF5Kdf+
TfKa7aNtgN71vcFyRlnzXKKbI2ptwUhx62zLG8c5qtv+s/10bvhWKkQwnsfr4Dr7cM/+bX2dgjB8
d/fhU3XV8i3wFuVTP2yG7JcY76CMk5bM0muI9hjCwmrTf9jOtqBN4bKUWfgOX3RFrvow1Zet42tL
ox8QMmvQZxc9AV+HkVVsYNrqsfMTQUr0dIdA208OD05OOVTrOmG0peMqjvNmPm++NT/M7hCIZnEs
uSiTROH2Idqk+e7cHrE3DXeJXyNYiIKTVIlqNIHO6466CAOuM3UpjZWjVtoakQVkKd3vt2kBPSTq
U+byztI2o1s/6PlhExy0TAsRrkw7PoVucETFwWtDQbkCrqNugMya4MxVd+FlpbGCDwcTro1T6kca
Fw8rh+wMxcdX7Bq9v7qW9uRMqVSKUa7Jn+wF/rqO6lcRw2sqG9k9CPTCYQrHp9SosKsuE+6axtaq
9KKelXD1IKXurHLP+aEh8mVaDdpp0IG3Vf7Kr4j00ly7WncJhMhe89KNHvbBUxhuzNIwENHDHQx9
4lRanaQBNKLoA9AqrfIyr+9LZkeAlFaEKZLk2vss1nqD5RrgbKNhXC/ikUKK0x2DKDkpHuC3VhXe
dSD1V8sYUZdP6ogmDvbZQCXTUKJ7hMkHp7CPNoMTSvdjq6srMRL5W5bMkLvcOyWh92bosTzUAL/a
vGf5HHH9k6O5wegw+0zJztvH/pH19V1dqMlKM6A4DlqKOzFMWYkMTCrSGjN85z4GqU3QKmrLoHUO
0vavvILY0TgDXNORo5rW1p0X/UiaCo2MKz6NImFZ1jr9mgiGaKt6k0JB2UZAo14Nh8WKF7cuerJC
Af9UV+ic+/vRP6VZZr6kzYtUckDQav2aNSPl5W4VRt65NH8BJq5wCCZPbZAwrpZQC7vK/VVm9lFI
dJYK6PqVmvEa0JmSggFkXHMUlr7js1I7+E57/MoEUPwaMUILQM6YuJNV0BGd5lHLIxLrsSQwZtdE
ilyWCrww3+roMPjdMymVIBI1VqeIFjWXoMm+T8xFNbprC6WoIUjXCSNNxeKo7dSC8nSou9sxRmwb
Z6hiK+3YjM9ok5/bLLhB4b1uXVSwVZs/1zWLsfmx5JL+Up19LAou1h3rd+ppoY0NqE8AR1rEzVeD
eq5V4yXrY2wDawT0isH0vmTUIUXriatysCDYgVdgfwhPPucmeZbEr62KjCmqntePWUmQTmbAN7U7
973qyaj03g2LqXHYYnDJmTAXKR0EA6WE8QpZ9KVqoDbFhNfLOuwmvO5V3hJtgHMFuhwtlKgMoW8n
yVZUQHLvA3NSW2M+JrIRjpwIWcwQEq6V9skdbIyRHcsmu2I+rb7GRfceEQXHrNjbDi71oLTeo9ZE
7dVkNHpaE23eYzlJiSKdS0pCnA2IxyRfBST8IowfCIXS6h2Rb9bCzULr0AoGANs/N70RbG0YcaxL
o7pFoKaoJxijGyndeqmEZy+IfphzNvGU5+jU9V6DYoalH8dFormIsFvqFoqPLxVD9mMY0kHkErnW
h5KAWKKCVZ1+m98UtwTfnsIObGQ5TGWywQETBrZV1PduJxGUq91jCoiLQFWccTFItAUBEiHQQxL0
ctrJKqR0gvdMn7zBQgD0463l26llu8pgSmtWCMHbuHnGRc18JKEXwzU8vXLLJ1KbJev+6NWuXdpX
kTfcGNkUOuec2y66Gi258jQD2B107zxnLd23KO/wnQ6raIqJKOgDKmrebiwXR15i63DdwTihl39A
wE1JIXF/lAkr1zxIH3syzIHTM6tEjwS5l0wxA9B3QZmhrj3MD8ZKb5tn3LKYhOBEAJ6KCJMdaKzB
v8UxfnCk9hb0TGSL+lW1jr4obuhr7AobK4NTS2iINO5TAibRZdtKdp2TN7sAvHy9vM8dc5+W5YPq
OlCWEWV3MFPDWu32aVX9LJKDO6g/fD9lOM0anFshzHdFJhSb7OQ1VjYypvtbmbBKJ6EUvQQmPCxx
htcf1uASjFgysZdYhrKWOqmuaFd1Q1WkUqa1qtPdh07GxCMKT2rlL82EWBO9pO3b5w2iZvfBr6J0
kzSAcZu42Ek57murPXhRpR7zSsFeoSb3fVu/tgWuijIdmZ5o8BAs5kRpBiJOUX70U7hhoN/6bXZE
OnHb9a7Pp9EA5o1YSgLodRQU2okMyEoz2bVSrdp5WCsCmzVxhrGDeRTw4NxNH/O+41BBWa3q2iPa
7EeVbFCZE8okTbHFp5TQWu2o/rbaVnI1W1iE7a3rVr8Ro/aUtIO1RbMMvSQBFUD04miGR9wryj5S
xQkz0FRwLh67PpnCDeuHXqeC63X2qeF7CjyEC7zmbnVDxiunAYLS02v1DZZVrU0GCBiSuNRXXlgA
/SdZoKDQByMJQii52HpSHFsnfFD4+59CiudxHr/ENoE0dhIwW2QgE5ke023r1L3RqojCFXIf9ZQS
cqRznaqMcBMULOxtWbHA9CyGfaXJ96SEr/BFTdbNKNxgIYXOjba0jRx7ZXV+y0fiEo4M01Onr7Mc
KAARF8HS0Bp+GKQsLDsYY4SyxvtRFbs0d/ZGVDdrRxHkBzRxTHHcWlljv+pQbKw6WFzxqMmlBNG3
tLwReBHrMoGIZelFyt1g1OneLAy0i+QTLpo0J3HbRpbeab+6sqWMm8hld27xu60dVNvlELF0wGQl
NRwhTRusRyND71o/yNShrllXe69xdokdUoOozFOXMuQWY7MPe/cm5i3CCmBfFSTlrgqfwYamVZKE
D+Ug+cVI81nrCbJW4/Q19tTHrgqI7LFMGnXus03g2UaD8YWTDZalK9N961svhJBTdYiUlQnZliYN
zg3ywcB+J90mF9oLwmHQcxY1AWeqWZtacj8qyjEoxocqpgPBhd001qLgZ5wa3dnJgL35jvjZpE11
bUQAGjIilzCflZvWq+99uSeH/N3SiDmRmDH9dPhF+CGh7Aj4Fh7vUG4Y66anviZIXqfkTNIaGu5l
STYgmYQfdok5SVh8JQKJchl2lrWKNyKNy6XWZmKZaeLRUxsf6xALBQN1RO417TKJwoc4jZoNDRpg
ZM4UW0krO26RQIybMPHcVU9HY+ioa/i1fa3pzAy4sF3bKjzzxj15QNuXBGfCuM/a21bfKA4eSG2K
9AUDYxxk2hmH+da33T7Jhz2kzgXJge8hnaG10En/7Zzg9818zKkGl7BL/+2CcihbfgFcsMQ6JckK
ba72qja5fpBW9mHmqty4saut2gmBOJMSzKClwheAqvQFC9mJHbHqcUggqqKmmbBym0Tdre/ne4Oq
k5mg053DfedNMxQnJdXtDRR+6yCjAT+tZub2QQt062uTZehP6lfCP2zsSn9uQuQFBt6p/UXMOGsb
TeSuG9tU79POoSqmm4S4eJ22bRszvkrK2NjO3e7/f7V9Qvy32r7DZyU/h78L++aH/Sns0/9FugOm
FiJ/ddPV7d/EfSbiPo47dC+h5nDHn5AE8S/dErbtaJMcwdYnksEf0j7d+ZfLs6kq96gGKVTWfyLt
I6BlgiL8LdVqiqQwHUEyLHdyZfy7/ABCc0ZijlntZN8vuSIp17hs+Tm4dKWiqoJG4zNByyq9XuPy
OyuV5QFmS1N+UmhuYq88+2593/iluorqiARh2RXLsGM+iNUOT6gjqV0DZ99IYhsWTmO9QVT3YGGp
N1XemxsxjPqB2Pu9UGW8L12LvskLzJ7q6Mp8WOQ4P9jgTRV1m24Q+6crXZv6GKE+PJTAFqP3yskj
tD4aF0jq9Fk6dld5FT9prAqBfrrlMZGtR56aW3ChUYAWkNu4bZLizsnq+gaD+tkpKF+YrQQHyiUQ
hy9OFvUJUSZQ79gNl0E//AozTIxYx0v05xrqjCWN+UNt0EAqieTc+n16S8ikd24y40PporcSPuoW
lH97V0JNBc2Q7+uEq6giyIkc6FXGXLVVLYyW11WaL3JNj66jSglXUq3okuJJwt+E3GEgfHZfGdk5
GoW9KY04XZvMDD2jhFxI2su28rvHoangXnZbHKPZVut4ZiIjOmZ1lIoHooXIzFMPuHpf/IJiNUP2
ubIo7Qf2OS8j/IJdeJVyxT7QGFGyIMTdVm3SxqDbEgqXwOCxppvunU1BY1HpEBxmjQl3AUabUiGr
CHDStTgv1hlv4qpqqegmftYylGpvhLRGC1XPls1AUH1ncKNkmi7rulk6DL9w+xe13acbu+DJEy8+
JpMBy22yra7DPK3z+1wNed/Slgioqq3Xrc/Qkar056dHdJatrLGd44aP0Ii5EcfSPpcrxBF3dT3s
VI23o3IRnMoeVUhr+KuxelKVng+FMQUk6Gq2T/ausRub8SkLCjyiY7LGG8TwM9jVQ40BmCCzazHa
1pUT10SLiHwDDr9bDSZiAF2wzo4xXWkxbmIkLduh5e1t00fN7u/dqrI2xDNRuI8Pg+NOLipRr8eO
n0bBlw5zyxUWIuKNsJuNpYOU7ZAH45PW81WrjGTLd7jfaInmLT00H6NzqNMIbzTRYDq4qKh3HRJN
yQxm7UR3nkm3TclHw2dKtb9aWp2u3A5h/JKNtzli3yOuw35p1wlWZtKmTESSXc9UN3bxPZVdyHe+
7d4t66WIRPvQKM9gkZhAtcZ4MBqFD9WixFBFpJTVvEnxGLw0zFAOekdMbTX46JFYsq1TLcdto+VP
pR1vcNtjagq7bNfnfARWmZl7gkYekKXXVw7CHzrUzkYwlT9pNC3SSrRbK61PedVoW0/zWmScMlrY
aT1eA7h0FoGlrhBsFTie6TLp/VKEcbzNvVzfujQLuoIvD1SItsUBrolxV6XF1WSrCVrqYwlhG1T4
qnANLWFV5O4O2+8KSdibqM1TBX1kHRJjwWzDv+Kl2Ev/jnpgsyTjWj44wCHtgfx0YbfJ2msGQlj4
SFlNNZ9WzkQlclh1dian4fE1N7FioYCmtzSyJEv8hHlyD3ncSwIkliGU7l7SUhEtimijOPU2oluI
Ry6xAcl72LIMIfPwZ+6j/zP88hxLVBieSQlqVPl4o6qjkDwmYOWx+0NH6xUmkMtWEc3O+OU7yCm8
js/Zccfd0IvDaFPYN7H7XA31JBu1A1atdvuQJADxE70gKKAydDiJRJ9ZBDWOjhhPcbbuOuUzVuNH
QBnOSijtXk9pFAdSqqA1t36Zfzp5tiu8zDxqKpXwIHxX+hQEfpBAWy60vSUFy4c8fq+kAnrCB/VA
RCF++pYvtGiXZsEPqNLi27wu6fEFhGO2fYpgqnE2mOSOZF+ka2s6iYgKikLZxFHFsO+UibuNTbFi
5cjavouMdYQ5fJG9aTrLAp8J4IL8WWOBouzsTFqxTh9Qx/BVyPK1sofzSzUPOwTw8bK5joV746Qs
ybvOQ92QF96myewQll0HQyWXaKJD/zMitLpppotq+NMP2msKCe0SHVJLMGi+lg6m00xJWZ1YOKpl
b2zrlnSI2G+4bEEfZwnj38Qq0h0rM82NFTq/Qpu1sJVr7XbMrFdZqNZVKaS2SYgyX/S6p0KxKFnp
pUDfUpj5pL+KKy8EgNPobbJJtbq8I4xyKTMoJn5VnFCPFbd2q4RXGcmlgUx1SkOyJrzDPvWN2u47
7rxy/PKQiio+VbJAYsSoouQKWRu+4p1asrNcPaINaofxJgudn7hjDr6iYdetgx4mgPZr1CLzCt43
bByNSqQWlvK6lBQGx5hLU83PM9MMViVhqK9LpznKvH9Vp/CheCTlKOx2aUBMYU9/I20zomWmcauh
jeJG8sag9EHBkvOGkmsd01kFQUCQWzeBBVqayAvkMME7o307xbvT3U/bh7760ao0XtqY+orT9nSX
VWIamqoXSzsP792xnnQp1w1g9i1TM/7gMHiUJZDuFBAJ/jAye+cf44iWui1qDfIE2ZI5Kj7T8ddF
bIw7o+1RUuNosHrxmmi+u7US98b26C+41ZMmFUKAXERn+PhJoeZSg4kMO2c49Vj6mwbzJqAZ74PI
AZXoXYd6Yecg8e8kTSjDJj3JhDthR+qO0th9rUAx15sHu7e3hpVoQN5DRDeu+WPUHJJR6Ktk9QRR
cjoWrA1kIsegwQ+fkTQPIKerMiMBy5HiFwOzIcRwEzWDgp6yuUkjsRuAqFPgoUEs0upV12u+GFxt
Y6+4kiIeNoZTkdk0iPfUi59z7PBXHtPCaSiDElwfNIQzSsEEyQSIsuoZzW1iBRAwattMt7yDCDCB
dDUyn8FFIUPAQBi9ylDFYRzRUoY8dXYNeYPqNdh0+CeXBKT0ZKVPtoOc8llSGM+FwuqlU3ITI6Rp
7nvntqKWfZ0LE+usdlCDYCm5yDE3oULBhWEduFqzToq90FaWgbAzoHfDWBguI4tqUFFY+RUwEz7Q
puuXqoVyCe1xt2dQRDyNb/+2kppH8Wpw71n5f0Cqf7AKr70TZrSpZOTcp9lDXqPFYZksaf2F3bGj
nOU25lXO2JwyNt6jnOUtigkQoVmib/16E6qRi3bcDu8Ko2zoNY9cUf2lY1TFSrPoO1eO7mLa1X9G
XjY+xPnV0Ev1oelxoPnted5AcnocMDPedLZszwa4pCUDbrvzyOVYkz4HZ3r0sHNUqNbDAFWSxTPV
RpGdFIWBPkdEiehTcA0MeSMIJNx7RW1i8lAZtE3vzJCY32B6Vzd+C5OJErN9Vn3N3scGKFoniumk
jbW91z0NS0g5vlo9mdgiG5S1hNp+z1wZvnJqnlVzQIUQxxs1ExJt3HTIDTADdGp2HKg4mEFtnGOf
H4ckfmyXBxkFh64krYCqKYbjho5yUPePkMcpHyTeJBDlTwh648McQEMHHR+uhg2gKD9k4Zorrdey
60wtENoWVoiuSDtUJlQee0RfcwhHbBpWjwCjU2OQG4ig25KeuIpIMgfnzee2uCqdwLkXYuwAT7SP
SULvI9erATKh2NDiOw12fGs3VGeUUYGAVuEp9QWQMYA3y7Grz5i4lu4kkLb60F5W8d7KXNCKDSFN
Y1NA1cnCp8QfKnQe9FshywQ7hrhwg0xZgEIRz51KZzboyi19MkrKTU7rx0vWij4VulptV2vbakTR
72NkjBqK/u4xgzPdM2rthZs9dgsFmClVQb8IdmZjoTzgHRJMF3YZlf4bFhynjDJTKojRKN1WRcSU
In7BpWrQz46Kxt4EITD+yKD+B1fhTOJ1sulCuEJjnUO0Tv0NZuEBOK14B9CIltuocX7oMkdFYRxJ
XCdMzaHumo3FJqNp4vCOQNmhMBO9hA197SpvcAUVNV3eUFUWPT7HoW/qVYT3daH27c/oTVpjemIu
grSEL7MTV1emfrZMVx5tOpurepqhtEpxVWn2OUvd8rYcsW0H5juTcyTSI6A1q28Osdu9y7jQT1xu
jlVJskysdTpAZVQKrvCrK1ZTPYAq5j2avmsVDfcHCjzXjn+lAcLh3uInYJXxgxoRmmgOuGRRCjku
ZTZfdz5Ni9+GymoylT1okxIhqEKZP+1OcNfTXa/x06WlFAb6sDBefNPALhPKLZDrfFVLxDr+QH4N
s7iVmUUP6GRfyC7FRUH0zboF2qM7kx6s9a+zsWe62CYPXt5eKZX35liwXsJePrTgkVf4WH/6jLtj
R5hPnWJzwXv/4pQsUOOCqhIQbKS/QRDvwtZ+GwokNC1C/z2Vw3FtGhiJlLoh2o5AUodgDGR5rCLU
xFGvAIsX/HU+vRUtaq7CkZSyTrH30tkkvq/fAyCYhkH0Zp3DXNYPfxV+vtHk2G7LcE52y1dF8NO2
O3NbJwjrgGr3u8gy2p3NK0bUydDtxQHcKxJpF8s+YZlmoB6npGWvOxfkKPiDx3jyBrRxte9H9BYh
oSLHitg1twFlozFInAGdbj38CqvJQbLzSE3uChdpi19cWSKtb7vceHU0nTymQLsxaNDs4twnuxp8
nJT1NeVIdLfWYK+MiT5UuzYWotG6Rd8e8kXJfzA9+IhtdEr42wIXo3VP+ipt+qNqy7Mf06xjCkeo
1iz1iJt66ZuCn7yhPJmZCSOFHxeqAS4XZI8w4qcYSYwKK0FUCvSFgoukpO+t+KiDsyKMtyJG524J
CDCRTa1z1LRrOYaAcap3y27qoxE013rpHMIIg06mEW2faQ1KV4Ll9m7I9aEpR2ffdDBVKC2ByfKY
UjulAquCWV5cX+OluA4Yj/Z8Iz2+oeLaU4ght4W1b4SHQUIAYoMjxG+0cR8BbmIDN5XPLCreR6WP
91yAraXGL3YVtMzCOiKdlg0p0WT7qmez/HAq2lLe2GQ7ekkU67EJKgUvDu7zNpcWbaUGdggLGWOk
y+aP2MEy4R56Fzmp2enaJg4Yyv2GWaPhGfoxM+SdrzViWVbJKykFwCTzpVLl+cbyV5pzPzTS2hmq
na+TCkV0EfTwydAAQvnDQTdK8jEM5tmjD4SiXRclooBBHgnd9ZbMwoR6Hgo/WGjA5NoOchMtWDuR
dJUJL2KeQuxPLsU1FVhxupFDT6+1emLk+tXCXltQ4D2VOtbvCGsY5dV85fkNJaqOOlWPCFHmBADX
XYqGVjUe0gpJjm0wJR/VQCy1/jkJVBUIZL8VggpaVdONVMdPQ0PdG1rhGzibY6Zk7pbpyA8gyXJJ
yFqxOkW5hwkAv6xDNB1tHRYTpnS4aozGR8s6vImaaq1bhQTd+26QPLnQnF5ZNQpTNAeZwlqX4Was
mRqy9FuDdiFrp7mdvDp1lUPd7gk0mhFGhsRLJ8y7sUe/BVwTM2IZPYWStUzD1GDRZDE6wphifm6/
oSSpXuPbzAAf6OWIkxJr4lsqBBhRlpL+G+wif+kyz0e9nK9Eh7zL1cc7O8Oe2SIawMLAFVqzWBzA
O0YXTb8jopy1nkrvWW8aG1aUaEhHJk26VGkWKcraT6J3MsbdCYaEGi6PjplVu8sUdMpUX6OMVnjn
wQRFheDieV7FRSXyXUW/8RjMyOcAa2iiVDd4n+elhCM9npUZY1A+EsVIom1uu+vO7w/BeOo0yjYg
CpWlxEw0QGZMJY1OPwLwx2yi2hoY+Itp3l9EI9+i0juyPDM3Xs3Pt2RWONXQVKJcFimlmtTOCgI/
E2SsDP1rWXaCnqPVQqAz3iOlZXnfqQcjYI2caXmK4HZvJw+KMF/gUyGntlkSZyWuBEtb+VOpcmiJ
yesBP+zG1Hpw6xjoREcz1k9KsfON8jw4tn9sovTOI9l2kQSTElNOxM7Cu01YOF23+ZBtfc//6JIm
IG41eTCaIcEMGZ1IKLuiK6aBZkK6VbPwXlMlwYPSU3Rx42C4h6j43MDL1KelRiKLo4SOeMwt1LJD
XnabRjQHzyOcLUgRThtF/xAC7KKv8yEjgCf+AOLUEebxP288nPOUf/97alZ85MVQhX5Qz4HQl73r
8KPKZf6r/n+etf3Mp9Ro+f2kvz2z/D/z3X+ETf9tZz0jAE7NZzXcf8om+XoVf5z5P73zD5AAlybi
q3/8nOq4oayr8KP+1orQcbL/5Uj8r8HXn93/uv7sw4/8Hx72RweDgGqYzYZlojhQrQlQ8BeeQKiE
W2OYx7zDctUGbPVXD0O3pwephs2j7Km5gN3yzx4G7Q3NFZajC1DNmiDu/s9k7j8sk7x7/9626X7n
PrsunRATB6VpCss1jW8tjBLw7tj5WXQlGej80vLyhQ6oaEuE+1U088xnmHyguSVTQ5d6W2ALCjbI
GIJQlusyMD+MNMDFyAquq/oD3X8iIaeNboQ9YAMHI3E6vKUC1JFewDdysxK4y3wzc2AUruebjUft
Y741b2JG3qUS0/efAST5BFkq9PKuTJtuc4HHixkrP+8Xrp3tw/TnDGSZUSzzxp6gLJfdJtV9ODgo
J2au9GgCYZmx0jldJlY1HcTrejQQ4qd4d77g/xPB44Kan7Hy8x0uuv1gysq6hDfMlPnLxmyQ+DSG
eZwTG/oJsDVvwgkz1SmmshlDbJzTcVi1PZl3XDjLlvkVRoEJ227N/KQ2z+8TLFubrxAAo/0rD8CG
NbeP+3uzqCi86xMvrKQh/bWZd6OQ7GcRKr8qxWm6ow/jYTFKG68MLPv+aDu4XgMmLqbnrcai/Vmn
w53S6IRSjlm2kG4K97C5rSISHQfZbh0o8wtbiSeaclhvk76dZEpbAf14J5z03ARcmoqguukEsuvB
LtdqEfl3YFTKujqOWVwdjelWk/r5thXiByvdta0rk4abWF49jpUFwOZ0nXdjAhN/ESUSW+sUwDF/
NpFVPiZjXXojLiDjaf78/BHmQSypt9R3Rt5ZzI4n4E7XUBzzjIGwPNX6rPNMri0vbA6QrprDfAt8
0R+3Lsf0okPGfdmfz7nsXh43H1NdjyIQAiRG2aaA/fvnE/43T/P97vlpfS3AmTbf/Lof4fUYVb+9
VnN+cd9ew7z7nx+rWPoj/BtR1kzvyrxJK/WPW9+Oteiqt4rpQjPcfPuvvt6Cb2/Tt11M2cRzNhRR
5wfD/ym2FS2zZAr6CmdWzrTJ/tqNZ4rOZX8+p8oiUN7zY+Z7vk6a75r3DZJPhhoVaMCkYfFPT/vt
2OW/L4aBcJhvd8+7l3MuryarkVsrEI5W8ynzHf903uX5FFYDmyp2ry6HLg+9HLv8bZdjsdRuK9ZY
fMOneDsa3I/EvfsoiIjaUHI2hcwJdm0El8hKUzBLfb+pOdDplMG/jaCzbDSrpPegClQLluL7zMd4
jsuzfdudnwt1U8SPYjrR5ceGzXP6zwcvMnY1EOX5nH963Hzs68HzOfML+XqGy/7l0d+O5Wmv7VFM
5/tu4jgWyIXXHav0A9K14kAnpieifNoPE4uS8veb5jAhC5PpMvr9rqLZMdna1hNX7Ss3bJj6RmGI
M+wSLlbNQ8JvJ/n2dF25EAsvp87UwsYyxGaITcrE8KqSaeNMoLF5I0XIFRrlT7MZB3maj83nzbdM
OfHaLvvzgy+7l6fpJmzgvBsgc0BQCq90plx+412axE/iZyWF+rc7alj/YUyBuBHA0rhC/775p2Nk
nhHTCrhmIlnN8Mb51hzSN9+Kx+l3M9/ji35XGK3Y9nVMmxYofUPD1qE1mYU330/+etx8VJm/1nRm
NxHceXT3TB3mTdN6vPrCJwp9AhHOuMt5g66ei+I01s13fAEyi/xZrfp2ryqBPMwbDRYAzK6ISBXT
9V/66a3SJX2fQuoKELoS554DwtsQlJnsjouT2XD562YO2V+b+ViQm+8Ea0/0EW2En+qNh3ba0LIX
26yVezlpj2bq5HyLjM1FSwtsP9N0uwmpK/oaHgGapACgKSLZVqs2vjHeVx5O2gHp+XL+zOfPd2ZB
Jt7IF2Y+2MzfHXMaBPFfgWDn8boGsTmzEDUSdkHFcXqL5jfGQx2OaNjeeiOR1m7jGof5VoBK9+vW
YDXk5zQ5q680w/A4wyu10ZhMRQiZD+oUuKUFOeUJQ41WzlDKndZTbOuNsXvgjcoP4JFpmRZ4pk2z
glTqghVYhykliThA09AjZ0TIH7qHJG1YkDq0hnpC2YmhGQEhK2Q2TBFNxjx7mzn58z51tT8PzvsX
jH6GbCteFPTxUYj3lG7m/cv9862vg/OTzPtUqSzM5/X11/8zMjNcuV6EXlXRHxzRwZ1Q6nGcFoLQ
AKf4nHlDu3DpFZ2+E+nOEr6516b7540+zbzmW3IGRM7784Mu59RwqvGXz8/51+mXcyqLjqo2qh6V
rwLW6LQZ56iy+SbfMhzlxTTd/cf7BwtmTZ5DlPx2znz2/+DYfMrX/zI/xAu7n77rV6Ca/3w5863L
n9r25AMAs6ZIMP1R87t1+XO/7c5/KLmn5niqpwHpshHTIHTZpdWQH7xpRBG1t9Gr3uILOw0tLDIZ
zS4nzrd6O2FcuzzmcvfX04akfe6+HSRUgqf79t/O5/zbYxaw0SUVoY1FegpVLb7p86b2K57q+815
P6Nv/XXS97ulafJR/vv7f3vS76f+tv9187fn7rWeX53SWF9P/V/un08dwzzfS0F0yj+98N+O/vP/
dHnR8SDO9B+jzW+vYL55OeW3p5jv+b4/H/zt4V/3//Ya9GRrSNZdsC+13zbJX7spmhijVKBmTIcu
xy8PsA0VJ/eYvF0OeUatHTQzwYc235zvaRJHfP0X+cC6MAWfw1T1MG96EvUOdC6h/EYTm/n/Unce
S44jWZd+l9mjzR0ai9lQa4aOitzAUhUcWsunnw+o6j+qsm2qbZazQZKMCCYJ4XC/95zvLA+XF5cf
IyenTPv5m8sjlSi5GZOsxMHxPz+2SRAQyLN547+8nZ6l9UnvC7iSy8Pl53/8T8vzqJpepgJDck3G
DrWh//nz5dFf3vPzIy3vvvyYw/2kyaxBLky6V1fpb8u18nlFLE/NAMLq4Y/rwu4iIpM/f4vgGQfB
O7OQhUXbLwGnapkB9fMi+XOD8k8R9NoKINMlUCzcVH/ibhfmrdZNoD6Xh+kUW6Sn5UBwvZ9Va4XU
qefwu2S+ZiCVsxqep2+fT9NhF0Uny51zcmd4du2qL0x2qCCMBtIYZEJja/6gg4qgZG7e5QHi7ucg
zatT3nbkzq/Sc1hjkGxI8FEEvGyXtXXM29Dw80jk2FbzVGZZvn9uliX9FFaw2wJuM1qbRWfRol+I
Aya4KjZOtsHN3J5dw2WE8EG0ZLTgw+e7WNZwBri/E4IpKueOrFLUb7ieJs1CYxTfP9euSyliWcWm
g9VvS5tqudcjOv5/L9j9/1Vns+F2/XOd7QPR6S9VtvmP/q0Tlv9yLam7MMAk+ViLHLj/WTf/+39p
jvcvx6aWZhM9Kfln5oP+Wyls/UvMpS8hgIMaru1Q7fs3BFT8y/Q8JMfSgC62CI9/qar9U5VNzhiy
v+qEXcs2TMdCw8ycHC/EL0U22dklzR6E6aMIkntHOMuTT3BQhE6mB1O9maRPUINnglr3f7fsmPpz
grfuLzvtz9rf3zCdv6qV50/helKwm9gXcsah/hWW1tVCQyCJgSVLvHJXWP5zR3Vn6kZ5s4jT2KHq
u1Y2/UI1+wklzQGLjJihUHtl4VUyydr9L3A6HUX4rzuGMqfOTNwxdQ8X7t8/UqUZulO4sDh0mqur
ONGajWgnyRrf+ZE2kXhIhvZQ5nWDnDX4ZlpEbrWWTYHH1WE3aU9+Rrezzfp2b1gWRMsE67LjTTQD
BWOEgyJpT9Fw1i81wXaOg9rkTnXQ+vrQ69I/acHw+l928szT++VQownnbHM5oaDT/bKTS02wkqur
7Ci8SZwNhzWDq+BpFSG0mQKVrO5X4b6OB5KbC5P4VFRutG3ypri4Q/YS5o5+z3T33deFt/0vn41T
/T8+Gye6Yc75VkBbOd//egI0dYPm0XXSYxP0Tz51st4QyZHi2LgPBIlYtUdXZDRKkAYt3GZLhx3V
l+QwYyY3/Hi6p9o9EHST/svn+o8T05ZchHwqchAFB+oXRmGEnLjQ0VWTgnMsm8xZG4KWh6UBUytk
dmksskhU420nfIREdvdvRQotg0QHkvmsSV5TcAX//JGs/+AZ4tyYQYYQgjmW1Kj/vqtwR4op8Ifu
YESy37Hy0s52BXgGry4wvrB6TvxrrBvBI0a16CWT9nYkCGc9mXYIObQbgJYVwy0zc3QwHUqybkjM
02gEeOYn8V71tElJsLhORgIJDdvc2orNFxuZ6cXuaFm15i6TEVTa4R4twq1ZwjUV+oR2AVGfOxgE
YIzf8pZoKFfzhl2d5xcE/B1rsvpoGfmHmnVpyGO52SJVMzSEYj2Zg3lejTcw3u6IKD8q9a1AEbgZ
HNCCzqJ9m1VwtleFm4mcl1Wf9RSKEcv98+7VTawWv5yLjiUlr3Pdg3EnguvvOxjtiYv+vmkPOqYl
W0/zmxH45zLzPJplRnWMStyQcYkDYPDJIcvM6TzFWfYQqYzyNPQS5DlY7IB9nL2u+llRrd+NJTto
bH/0Cv4VylX/HPuTf1a+870oCRwKw9Fj/8L3sE3q245WfPgNMALlQmIc9BoNtO6cet18iF39xRtV
d1S1I25axWZ5FHtBQPWpfeg8MBiGIter1qS6L5tEeTckAFSrAMtvAQCcnTp74jC2t6QZhkPdWPKl
M7PxUfl3vM3tQ9akci/iSb5MNcCvulJ3jyDKFYh2DfZDPm3qAKlWTjwMqvV9IaxqLXFeI0fDfwqS
HOBzFh1Nc4qvjVfEV936NrY6vqhBBleqKQJCZZscucFtBMrPHRc3iU96FR/UWJsXTIWb6BJLODM2
LMdbUybhVeLPS/UAq3v0Pmp1e+DWVuMVnsZzVnXyhr1WJ37thtHmwbVKbdMVFcJmPfMuvSorxHC4
qhIx4LbLC3nkxo7uSODW780xP0t3ZgPSOrq0IeaWZhpPmjIHkhMLFLutcUCl/RXn46tb5O5pOUY2
jPl1qQyJIbRudoYhPmDRwcYrqeyxNrUuEf4QI9VuFGEAwmqJM4c/HL3SCR+p2J2RpxoXJePw0dc6
DLKRp1a5KAl4YxKpaaV8RqjsMzK7xMwN5k7qdnCxKAnfSjcbbzheesgD40CO2XjRnQjjOc3gR88O
oyMqNzQIRfMlbILsUg9ypna39bp1TJq61nAaHfhcxshdPtKCdOt2Jq6/IYku6MTouo3COPi9usWT
4++YSFO8ziXDrDs8RX2WnTRLhvdBqGAXUUxYTy0C+cyuEsBbNP8hoIgHH892GEbhsRzbr0NVjg8t
er+HrknfyLA8T20DiUYOxpMpSu0eQqVbnhmmeEEfxU6WOVQtmsdIHryTlUzHNvCc+7KxWD8ePRfl
/fJ08jIiquefxhbfo+l6MG/za+Rz9A4jFDQNPZ8uy68YngCe4Wbm1kuhwKWO6Ii4qoPHat4k6Sy0
sfEALk/HksG0MtRwNSsbWw6/YZKXRpyqPNUGAits1Wqv63HwDKwA3XzMyoMBRntaNoJgVUUY1I3U
4+BZuaI9JC5FOAObY23YD8sGzkR2Gs3x+/IsrdzpxtfbDEwcT/S2SMsMVfK8bIbO/3AnJ9uNDNqr
GpGJT/a2kCsH9EyVYOGahrJ48JIess3gNc8BREpusNNFK8D9t4b3JomSxxwE18Og7iTz4K2gp3jA
oD8eWitqYDjVLS4KiHfCqzXQzLiZ20kHsumXxYeLLj60f/RhHL42IyexgBtuJtYbSFvAfXkKdNDE
dk0yI4QQffie5K33ULmrxNG/uKkBSIcI2XZ8w/18Nm0ozYqoBpsyPtCP7jA2KLIAkWyi1iMO0o+O
A9fFVgMribY3OeIgL7d131hU9axLWyHEDJ2q2scmmpfAmfr16IJIIzdz3CdpjHq2F4gT0WQdRRH+
rjO07Ty6VYxcyEUSqBKbiojktdwjTkbBgHkzrQb/USXpl8Zo1c5k8D2kkJ+yqnVvOYFiG80H4CO6
dE8LEYDJqL9GjT2uGLrKB1tliBP7F3/QIKsFngtBTfk0evMMiq+ntr4bXBMVtn/sTYij2nGCaict
HchgbParMHq32rZ5EI0NHwKcxTI+TYlrvIycy1X9myu04pE71Y28n/6M4QRajzs8O3Yf7lvrTEET
unnCq0zdbVJoh+LU98MXszannRnWN3qzeN56BgmbJEXElSh2C5R5ZjQdlOuWB2modccbfATJ9GwD
Fb2EQY1YJzPyfQwDRwy9txVeqOEtWysawGtPyfTM8XtwA6TTTeA8OAVe/ZjELDATsQaS1zlYSc4a
VbrrlqnwPvPp45quDz3BNUYScyHKDwT6QajLcC1q8pvQsor5KskuUZQCjm3zc9QZQGTCRl0GQ54b
5fYXM9gaMptusu3OWR5p7xO+GA9GZg9iA7xFEh+MsLhNswmBBVmyd8os3JmaIoVrBKDevYc5vg9i
8F6EEUMpEdZzHIwbs0XZx+movQVt4G7UkO+9tnPoTwfTg1s+VlYkUdKE0F+LoeC/1yd8L6iNo246
uwNaYTUiuR1I3rmL1LVPHmjZEMJDQL7wMS5TIpfdlBn4zKwYcSxd1DwPSIHKNuQl2YFpnaYa/CgJ
RlH+Xbh5vBGoxQ9GW1zLRM9vwvupegNagg+tDA72Mbaqn+Fcsi+FbRy1xrvL1iCjeZyqbWan1iyr
6mENGsMTdBx5zhyT27FLU3LSYwiezVA9VLPEqsts8yv6+uIjdNQbcT/WyahJYexhz27aJNXWtjSM
o9kiv2v9U2VXxd6tgbq4YRcfRWnfyg7OVTizIjF8ajVGxth+kFGaY3wDrlvk2EIRsTbOnHEYRRGw
Ur86Lh9ea4L6sWi9ax4U2kmUISh+5Ozrpg3F1UtjxF2p3CnA8l1ZMQx0Ib4U4IjMlpFIY0YoZ8dr
A9/D5JuNWtXczUjBSTTD9Dyowd14qCyhdNGIagkz8IzynhA0eRhqECdaccy7ojt0w8/KyvJrn7v9
ZvKr34sJ43ofcAOPrGKdYtSTUUliQ5BXhyQ3jBM3tWxrcvDWnqR9YwdU31TsOLhUGQpbf3jXu8JY
q5GvEOO23cQ4c456xNk0v0fj01bKAPHuOYOORmtYK2+KyNvWgwYXIaLKPra2Q9Bw7wk8b9cn9oUe
2hbllXZJuibBAWkhhK+dLaeJvmkaYAX2z4Tu8wP4Bz10yPdusBVWEdYpc3RPbdFiFw3daB9Sq1h1
KKVrD+ds2yMqBJQaFFUJlG3j5Mp4qVqcvmDGUmAm7z5Zi0Q+ey96i+sqnAgE7zHm8nEAzXhZBVvA
jV7bUfxewWZZ+aMTPVVIKNt6NL52nTYRLpAWO6k1+VppHZS8pivOCcLqFwghQKtaoKmyiW527TA3
JcX7oClChpenLXHZICs54gAMzqrhHtVZcFfaND3Gmrftyt6+upnqz4VtdatktElfTcHnofdNf5PK
f8DK2/00nPpI7eHqVgV4IhjR6yrN7LOOGhybcttuRaeDIpVcILwS9r19dnVEeeUEtSFKQnhKy0+K
5a/a4lx1HoipmfaUZCFJw21QbFoBvy9LG2IgnDFAl8syyax0nmr+D0/qKPH7QuxCK/1SsSA7d0EY
XJZHy8bB27jphQMzOsi1CiCOqZ29CDir3hHDO/9Fjf90KEGUDZP3u9Po4aYT402zIoqDmq3/sckS
jl7ZlT5yWGcm2lIwxhAeQebOk7s7hR8Cy/BOEzc5aFD7yochse0HjcBEiFjFk0h061BSwSGhfCye
ltdaa6iwLXTuvi4Mjam0BuFzVNVTHitk57jXlmfwE+TJdvH7LE+Dg5XhnOE0zjCdpuHWdq1iyylj
PMY2QMAxDsE+JWCx1USERkW15VgaCKAHWw430TcXJKrlM8FoSM+NJ0e6wSkfy/Rgkha6ripZXlwv
fpUgVS6ycY+u2SMCF9C8RaDkUxNL8aRsuUYDWwKe9sxd3gtWYHqwpTTVr/R2vnxc0pkL58ByI7+4
jL9ry7PQMWvaXdaeOI2TECeiUbFdL8+dAtsX7jzw3pBaIhZIZ40W81pPk3FdU0Q7mVrwZLRutZ8M
pJOomftTx8QOt9J0WjYECrbpX56rEW67Cz19q7OfuWWO9s9Q1iMi8gOSU3TypfWYFG13criIzszL
gZ1Bnk7TwqMhWkVnRwXVfqjLm+5PJIeE1m+agIiWOCIj26U/4jSKiLx3k20bpECek9+q3P6GXio4
a0THCY8ciDQNLx1ObQ5s8Cj66OZN4a2ClWw3+gszvEMkW2yMfNRRmrx3KhkijeTScBdwrV5bRePw
pUwUdF49ekctTQq2IKo0Cl/IbaUqQMw9c7TOJ+KU9m3IJeh9R9X71ZmcQ+92rxjXSW+fYMra08bO
QrCCL6ognKVropwodI0VoAsMs4dXIuv+EJnNI5OTdzXfYRKz32PlrQW0x6I86DICA3DUK/VAg9rf
N7B4hE7+iZz11n4PMCQZg4tmjke8WNg/upOoxde8fWKe7299iC+raWBWQya3PEYYptZWNxw60wQL
jD33kNhcU6UkllgAVxRu+9PUnHZH8+7rEE/FCuL8u57bzRGpGqmdCL2DxD5SakPgmwAFltnJmYfL
ZZNaG7tS9kFG3s964ntGbb1HlX6UbiO2pmk92gBqVg3kYz3HI69lhYvzTOz6DjNtbGjgaiKyVmzt
STMUUMqyczA9Jt8GD4xnOZd3UvLIYvdN6J629W0Xvls9QC6FhkZUIUaQnGRl0FgKYxXLoTyVv/vs
6qL3YQWTh4AzlolAE5df4w8jKtKHQpC9EJTY/ucKclZMzQ8GjjvDENI71KN3V4Nsk/VOeTDS/Pee
vj1EH0vfycGz3gLbuHklHvKw8aiA2oRsJ8pkfaWMV9srYKmFySnE/nIxYcitlQemSy8BsJeFgzd2
nn1l1Zcwy4t3DslVS/y3qiSZNazKr0jW4S7Z5bSve0Ko7S6Bx6MAdlqMISza4zP2+gHejkHBzDHU
TUu8DRaI6tYAhtrVjfbWMfxkIav2aJxz7wpuX65fkEgnDUCala8OTaIhDRcYUm9tEeb72imKxzCk
Yoi3K21jEuRtx2FRbkNjkeOqyP300iUFlK/2VchGXERvFBtOYbzOWclO1P8UJRYAAzZWUpUziq07
elbzJaNwtMKjc0KBqnaMe4xflrgbiXQeFAXqTLMf3IgwO+BehYDvOQWOeY4Sj2alyL6UzKX2oHge
xUQIkK+HwGihpbpSyVXSeVjce6AMyUtPUfmghVG3oUpNaE4ZPjtmvNEm371w1DC8WNSTfFLRtm5M
STmCyua0k302Y67+ozPEJZhQYmmW+wZO41dvtIwjE4VLHgcwqWs+fWJGj67d+695lO2Qeb8RXdZD
Q9bR5o2g+lxV5esJvSjugvhRaqQYEWZNgx6DhCwmPDg9iUm176/xvgEYD8p7l9e3WINspSJ+HpPE
vgqF77MsKg99XeprP0NbSm2ib2LsrvnUb4JiMMgvgPRjp06+853pddEzWZSup/Xy8A+tVI0DJWyK
LwCbCNMRL3nm7bS4NwHr13RxizTRka2xpiwck+Sgb+6UfEMH7yKn8HGPdbrlnpbnGTijQYXq+KmR
qP4usDDlrDz4v/7Yn7UKn/qI3iEFhZjpZ1fP9rIgZqWzP5yYlOiakBF7C9xkl45ZfOjKFBPr/Auz
PGhCtcHdZISnUZHlPQt2lk0X0bAcfyjW4AaObiZrFz9pw2OiEZdk39uCbk0bdo8ZxmIoX+4J6Eyy
Jhr965jCMdSM2uW0b7UTCSV16rWsNDV368QzWNxW/S7ADvLklyAFkCylO9kHj86svkyfQ6d7rYQL
gnAWwom5zTsE3mqoQEGOctoYJM31znNb0VbxOvdd4Ll88XAYv0wOCmkYtrh+joj8yHQy3PGmxrDc
WA741zgvwOCAAC67hEhaJQ4BlnYOXEslY8yOk+kjIJqaVMd3qZGDidKX4qr5PDBwFUV88vLpBwfb
YcjWrCOuFxDWeoTgshh/0/vGu/VqMvYJyBsWimA/J+7GVZ2zAhzNTZe7lHUTKittEuR3K6qvbp4T
oQMXxeNM3mgi8/gtHFzGgJdI1FvdneLf7BR0jp9RbPDDOtvU9MsucZLdDJlrbwX4053DHOGYNEH3
6BH4Nrcfmu9DDMZxauClN+az46h8zyWQHXylsrc8889ZFmlfW6I+1qYrO9K8VXLjFs1CCYtrwWT8
a1BQ42lJ8nIG86ML1CMqWecnTspNB69VZ4y5J77RXTKMMqtKjIfSrO1vaQYW3GzwVDqCQjqGkydv
oKHTtRR5WVAD2sMXRwh5jz8txXyPm3YCksDQMaJx4d7SAOSjMJkXPQDUcthT4qDnnkELQfNt34IS
/DPFBLnR7Fa7OJUWbMaaFCUW+78biMJYUNpHTOBASJ3sHstOvlBsQ1qHDixJvfFssYIbjVw9V41P
Gg3PgJyRR5A2zq3RDbmCe0rejNniPR2zF8UaYR21rIKDCmJ15Hb53hQNfrcxwnmca49DcB0ji6yf
CsSP0EgCc+vxaH3JBmhEcOjlMABdtIR+LgxSYRxPmsc+guxRFZ1z7av06kZZeIEamdAeHM50J/Mj
Y+a1k1H7qKf21xj+DnTddJNT8X2IBEFkuuImJQd3VdrtU1tzM64D4WJRm37UZdodMNqBcqS4isRZ
ZWiHaOBWYBGiCmucM4T1FQpmv4l6tNUaAGeS36sZgvGhVMMUva/mNFLKUp5l7Gkb2U9SfC0NExdw
nnMLa9zf7CIuNqpQBpEuE6bzoti1OvRNf6joegbTWziW2UEf+2eO1jibp1kDxd0EW6Il2cQlpsLD
KrCPAzHtJCcYQ0RCLgmA25jqMEY74MdG9e41eNU72kjlKNpzlzQXypwWoXQfTpveM2JgH9UEDDCz
g+aqpcCCTG5pVV8Pe2v8GL3+5mWeuAQxESHs3tMYZr+RQNafse6eIz2yb9nYvwcY2CBv+xdH4cI0
epsQqIGWTTzad6+Auh3roCynoL5PlLYDh46N2bd47vJSnZuwfZpIc9661o/SGKAmwZjvA43JdgT+
vzayeaXeUJnUXObH6bbtDWdv2xaxOn3zXfSjOiPNABXVDfkB+3zVhPs0H9qrKolNSgjz2WrTtS9d
a28QIrURRUFi51w5qNPU3vhNCa8gwGvo9Nmxi8Fvhi72sDFmd5imeQtT1/moXmGsppbf3Ee9Q1/U
xc/BoIc38A/6OW7kxi5NsUXJYyGYLHJMpGvpsYr0dN0+aDMfcmThqSjo9W0r9lPN8p9ScfHOaM8s
XESECUTZl2Y6jmF4arHa3GyNXjOTJOKnBKnl9zBgJuTQeXpQNcOhUTXaJao03lQPHnqLYsBQTVfX
9MnXwJKIcohVYkBXgqx39h8TW/uscsgjbe69wvok80OvfIIqM+PVIfiQgYc/goEA9b31OjoqkX4e
/OhnZyT2DroyaVrtEw629rduFL+1DXdYJ8NuriSH2ExMCWxhUnDMAVEq+vMIssZHGdnGPkdnCG1A
dDcbrkRBfpYfNeZlCgoCTIf8zZSRupCLNiObdA9ehW/AJKoDTkItfnR5i03oDhPMzcjfCxw4UwAS
xzmErP/PdaMIfPFG+5wzZ/QbCkdxpzd7Vrjl1ULacxqIDc6sXF5DZb+J1GyhBxhvtCo0iud5WUM0
YGohKxq+ultTX9I5+3SXjCxv7EkKAzMyx4FqDU2TmMKJL0k3mhens3i4MONub4bjRTKhuBjzJtQZ
kaugJUGBGWEh4PK3tKVOoU2zuQjlC+nrhItE8M208kwlNT3D/JXrutd+T3ywY3XrFy8GHIK7BsnJ
cj8WhkQNb+5loujf9PFHKLrm6iQSIEDrH5weBjdkKv/EHgGFxjqxGQvrRq45/Ty87CjB0vScJmZ6
Vrg511kFd7GUZXYeNOgRGfErWsSUT4kZeWTZ+KX1IPxpR2UCfMIyT7ZIXDLq3rD50DmQEXJXJ4bS
YnNjp9yq87BKgukUxgXhM5QsVnbNgMEHHEhIpysAOh90RBdQ9HMiPDy6FnTHiLpQ1Zd+dSjautz4
nTUQqTHoYHK4v0y6j6vWbIr+pixX7qKERnyXNa+6AS8nA0s00tGmxZRkRn8NsMx6DMlx7dyrsqrv
zbxZhp2EKxgdSnxwhjtNS+bqZeNmN2duU5vgvq7WQHiEpQ5uxAiPyzmhfybju5ofOSG8p5xFd9b0
9gE+Bb1Rr9t0VcJrfna1866+mFGyd5nGniswIAgX4+SowNHFnVJ0WR1WoB6RLlXCbdIUhJSbPsGz
WWBf+wZ7MZboa0y+tldn6dnrwa6TNA7KxAdCZWAepBibEsyaT1+VYwSskFPvGQ35NWsq8eEbxOSp
3s6I0ZEPbc3CP01bAjbZkYRElNnerHIgHSL50ktd4YD1zkVmZXPX3HnzMnwgaXFyhBG8VI2kYDeM
58BCLaciB/6o4X4HAV/tUff1W03pZ0Xf6ANT7WayMfdWTElvsgj8qzlEhNFb3dakgHLqmOpJJ5ff
4r7EFJfSPWASmrlU/1CQV/Q2dSo7+87QAfyUtfcSYTj2CHftmbtehoR6Qge3RMoKpoXI6U9W2zjW
C6jF4qcVtCBFs/zge/X4UlCeprTwEhZGeOgbikvL+bCcGeDU9iZTjm0BdWGjk8p4TALwF5zcnPF1
/GpWSDtdyhn7OjOrRwjGG0g6oOUMCDwlpTL6UF86RfST5L6xohlfXYJIvtAAF5sEk8m2Y+22o7LF
so9257oN6ydSA8xjCa5vZkJgMAHu+JZ51k+tnngpSYjnmBqC0VpmrdmkT2DMGYSNnK5SCJ5sbw3N
9x5ZyjWtagE+r8xJmqOzWUW6tm81x7ri+HtTed68ZMIzr8rQ3+Ly0ab//2zHVvjiVZIKdRZKsHMe
MoFZe2ouUlXEG3/KYw1kTadPVeryFIklMqswhM5jNdwSwsg7GqZHDt8SXb9ssqx/h5OVbAYkGKaH
CLx1Cjr3IhH/fhjT1j7245Vicw4fhY01i9G9edm1PBKLQD5vKIBzyRMvAvwVFwzFZMolDg6UPx5D
V8cLXhmRhUQhOS4Oz0VvuWw8N8ThaZdn2ZTiWBvtj7hJy220WFj62X+2KEKXRzLO50hn+z1yZhF3
N3se/ni4CEoX/2bpMBqp2oKPPnsHYNoVQOJmq8D89HNjOSrcljG92sUnurzB8oZ/vBWS8z9MoZXp
bSYnyA8pCzB8bnEyx5n2b8uvxctryxvEIucjLR/hlzeMC8RZUFTfFg9obvccCC1Sf9pB89kYGiiN
EBhEGZusM+AZJFm2Xhy29O7y0/Lo86mvNCaqBMf+8vqy+3957fPp598bi7/j852TwMIsBk2aqT0H
UH0exeW5phWzCa8OTpz8gsZliGHFxLWS9Iocy8ZKEWR48b7vXY/S4fPyCyR8enpdHAdnKOrzYvRd
3teZMs6O5SHwlz8twMsjqdx6K6Lm+/LLy0vLZjEOL49qz63xrubHz7dbXv/jPfOBwp9ZoJ9bQMBU
8JA/1zaJAPOjZbP8oA1ZgSdxa67D4tmj+Xkk4ZIKbmcn28VUnUCSPzEvWumBkRyXw6yW0+3zsBKE
0c0X1XIlDbP3a9l08yPTBvtTTqHaakE/nMoiG0465XmKejz93CyvpWpiZQjoM4ob+DJNkubb5Yt8
ApmBdZIYFFcDchE3eyXaAKkTegHg2NlMc6pWs64JQIgRVzvHJoRgDCn3eWLcuqmzB+GEYst9wWZc
rWg376M0G7hF2ztIJpjw1avMsicjpgTbD9uRVv6K0rm2mgKJ7GDcM0HTzy4siVDGpIyxwlvROnxN
Qv2e6pG708f4h+ux3qER/mrn/IdpM3cWuaa1LH93R+PYZbVJXo0K9rVhXEGFsFQqEeoFQBWogr7p
pXVv9Ci4BCb+yWkuNof+xY9tdXL4gCti2cb6G7U4euU0RlcIwOBfcGR4QzQZK5A347bxqf6DRaS6
Cbw1SVJELTGZRbZx9U2oeEZ7HebecNsAi7Wju3A8csJrf021rmtKeqQttMW6fTeT6oGK2R5OjxSB
hLXmfi+s9waExTpvPDxl8XdG6w1NQL5PEO4jzUWvVY7fiR1eaaCATxCIt+7ouaugsF713vmqCSJ0
0mg9OMDXGvoso+fgupL0C/wa82w60sFROosFbuMhRmdlkWIRtmD+NR8PKTWga+CHX8qwTFh6ANeS
+nAEMfYY0bnpUtaWvv8QuvQTwU3sVQZh2CkgdJJjnxDOSjeHggxEg11PAdVsCOFEjwJdNZcNUgcX
WibpuAZ7rmYlBh2gO2KNhVFXj2pXqIT+uSc/cnsPb2DOoGKKX1QkI3f+Y9jcMuIWtnkK7dBrQeIx
r9k0EDtZ0yY1jiimXzQCSV0yDbn3EduADiqBeZpUJXU9vHqV8Tw2urf2bfi5aCOeKFFd+e71qhhD
FMVwfXYOUOGh8uQqssAzFXb2xtX5u2w2zUSdNKppcDPBP5oBJ5eU+sGfyDGvDbWfunBOOxHfWEDA
4zjqstpwbkcb5ofAnChwDXBMivexIV2qyEOI6f0IqkpsUEj6WwBN5Gul8ml0rB8+oGhiUYqYePiK
9NhVWwl96+vpSBMl9ffVYB7MGeomZrybmEFvzYx802f4G1yXETc9QLhsRsNVMyQumnFx5gyOGyDI
YUAkrN4DKufOeLlpAc1BnJtm9NzyEjgUDP69fBIzoM4aQNXVMOv0GV5HHI5zdGagXTSj7aYZchfM
uDuthfplzAg8+ooIOqHiDaiLj94MystnZB6cGmK/ZoyeOQP1fL5BPSP2zBm2p4Dz5DN+Txthl1HD
mXbeDOcrZ0yfQRuNygTovmGG+BFT8cqNontZNs1wGmbgHwF64QwAjCABljMSEFZk/+KYEG/gF3Ar
nH4mIV53PezDh9DQXIzBO6PwdcaqxDs4Dvktfq2ROamckzKNS05j1u2s7lxOFj2ChtyO1HkyGsN5
GmS4G5Ope8Ao8lxm1Xd8nR4/GqlVj0Z2t82mYqEu+6MrYzBGfoXYJpeE2aQEe6Vetc/NmjALVnZd
njVnhN9fme/Eu4gyInW/IWS6aPYXJ3pLi4icxKyvtj4Zpb7evyD0IKG1I1JHuh5Tp4JpYSKupe2a
V0sfTdgIyBUHdA07G14jV3IEVQisNWV/Zw3dRV5MaT6WHewgzQ6GLeUqkjS1dzKQ7avRuJcB3dVh
mspwk6YzwJOy6aYKm1mtnioiHJufY6I/o6xQzw3leeU36avdn8ep9gCy2Ywr8Xsqx/7ie2NxjTQA
h7PqpqyoSobwtIOpOnQ2//0/K4vl7Bj4m/7eRXXlGBDkdGnDjv/FUTB1euSFjlEcYunGh76j6d2k
RIOiGXx1ES0+D2ldwY4bd9Ys7hjsJvwvH0H/D7cHpmYGVCEtCdlFGL/I2T1fNS2ep+KQasid/Fa/
O4QSbLT/w92ZrMeJtdn6Xmp8yAc2mw0MahJB9OotyZImPLJs0/c9V18vOCuV6fNXnVPTGhgTQfSi
2fv71nrXQCwGF7LXVDA+RxBQ7t2iD28kKSquyICqlKSfNJWZoYwLwssiNtV7AzK6Ezy2NJdPTFf1
m0UFulaj/vsfTiyC699+OEKtddwT6PAlqvd/CrJxM6RmXIz8cG6rdqllOKeg928MExYH4gV5sHpQ
IWNvnHpFODfTpuR1xiMriX4gb8lvpPs+7krDCb8poT8XFHMo/lg/EKhYkvMXQ2CqMXdNARkuI6ro
l+npvyTZLD6e/+vzL1h/5biKr7EKzj/eH6I8aP7934z/MzUxnhlDFZzqcobuEkZW1DZ8CaumyTbp
J1QZ+RbJU7+fU/ulVxGnB3kdE+hGXHIhd2j7rwbnm0X29nFWzou7VECquHzlyLuLx7I8kOAH0j8L
QfLF8ka2abdd/wj/azMepDA5vv5r59ZtGP2TjfTrCX+6thz9D8uAfqQTH2UZFLc5kP50bTnyD8fg
CGY/tByhm4b56doy/nBtSygX1pfiP4tN/8lGcv4wgSIZjjQFERCLw+l/4NqSvNA/9ijbdfERWdZi
DkNE/LsHxB+oOIVQpk+QeDysZ9Ot747kXFmUvbPA+mZ2E/OYb05vPJQuurnUpWPbN85L5SKBtMDx
btsh8He17E9VQB+6ZjtY6HmfYGtIi8wiN270zxAb52OOKtNy6/uSXXhD6FVOKHAmtrSME89klhpE
oXua45uiFcl2Aga0sfTXJNHDnZ07zqZ5zIsD+ufwCGeJ9MmGUkjTif+HU0f8i59E6Pzm/CrCVMr4
zUHkoqzxjcGVpxnj3TEQkUlCqHaTltF0ICKKRBxBHaEpwT7P5g1KoKOYkzfNUOiMS6I7J75pWyIB
61x6gAzE3RJROKOljWDCvXd6hqWBq14mphenv+15d7/OZP+wv/Hn++0P6mDAw5KlLIUCREnzN2+W
H4q0VF1UnfzAf8kqisalmd1nI5q8rCVwYpqNW4oVOUSQ7VSSoVbZFSO92vmK3HWg6BIAREdKsoU6
S2JPIXZqQMvdJjs1xgwYbVC6Dcy8rPrWl7hpTUGGUeEEhEsza2qs9GKSirbJQOkYYr4ntxIBglb/
yCw0lKXfXrBfpORRj5epD75KMV/T7e43KClfRB882WULyihCYD1TWepRqJCec1HOXQCeYtOUXbeP
kGTNiBT9+aj14pRpMPUjhwhcrdlx4SBswR29hLK3PstvdTgjnFT9xwTeqnIINuZ52yFEPmLUuyZA
B2eo3t2o9rsIUeKnsE8cAtwQ95DkFYrsmEr1tRoo0RtN1VGIJVCNPmlFNHYvtA/EheRO2a11G6bd
0Rb2tNVxHBJ4FRJA1OlXZLaKDWQXyvG6fSKT6zEXRLbVI3qClhfRiqBibiLvyW76QM0LJX0gGjsm
gNSdjPdkehx7Ji7JKN+dEL2OCdSrau8iy6GvV8rNjMZ2Q1vmkmTOHknu6zyrnUt6wKaoJaAXSTJx
lDXXlZwJsg1Nos5ncbDz/H1OJmerLMiTDIG8rq9fSouw8GKISmacWKSqQnSIqgHqhpcMoM0WDCsV
0lil24gi4K3wO0QkJDL7Bly+qrtPNNIPGJGkRI8uGZvZTMWN+vQ5s1vEYLgIQliAkMegCOfvmspG
XhJJna/3ObOn+T5wctj15fSa0bPvp2qbVvlzOcm3um2+2Sl1LNm92A5dyr7NvzcEwYmwLjdGFN3W
SUuYddd/VRVXMwu0MCHZrT0xdtfmXeBAcJT+pZx1Uhx1+UI9DwGTuK4ALZIwIg7RhCoWOQGaJCM4
2KWRsf+Q4gqGApkmMi49pGYbEpXc9rdT3x1C0V5hejy0Wozeezg1Sf1hi3vT7c9k0Dyh1Et3gT6+
g2LcVR0leDPezaRVIwFmMU+ESSLoDgqQwZONj9tOPS3sThZmcdgX4Zau7VcnsR/TJELxN1/FZahT
mIgzatCBfsylosU8ESlTPMSqeS9E8xqmdF2CdG9xJDEY7N5a52jSaNgUyPk3uXNsDKNDguAbtJVj
z2ZGZue0TwoqUnb6rXGcn6hr3+p0OpNM+Q60ptyKlhO63ZAlOLp3UW+9xPw9aU3dJn50Sar40NbV
Ez60c9UHd7ZlffgWXyCX73Ia6oNt0GXJ/QcnZny8xJ+R+sa03npIJTGzEskFfYNwExAPt52z/pAF
xg8CCUjZC9Gj9TJ96oDMMwbGbK9sn2Mogg41I/03MatEjb5ElhcPZJXsjQQZ59wSM8DYLduUqXlb
5MqDw7nhlYFzO3fRmNzHaokt0I6l7XpG6aBdtbpgZ6c9p2sXIFtzQxIKLOCgkFBYxKnxu1O8TBxS
/5uwsitEhF8A0ZOaMo1PZQpVkxBTXCaDfvfrfZN29nyCcUG0HIOZMNbE9pbje2oKog85lOj6n3zK
nmas7wzsn7MMXqlmT8BNxx8EOpAX5JOBrZmM6o07vzTulw2xa78kRIKpkRT51n8IVAoQHUho5Ddb
03HenNG8CpyLn5zsxg32ftW/0DjVmapVhltx6j0U6TzuIujXIUm8EPMJ4dZLdSiE32xsnJ+o2CxU
OCp89AfLOBIzexLo4OlbKkwdRrA35HCru/Upb42vprWTMRIfNOm45IqvgVtfEnShbbrMuGcJ1/dd
t/PIA5t/Rd4fbHeXwkcHHzYOkennDXHfncOoubUfSe0B+W6EW+rS8WnAXo5wAVy1hXqF69ezGYVH
OLSwjHIx7E1p3qZl/eyH452yMTXgS3o2Gp2yX/OdTkwFat/8bqKfLFo6OTkrNa2+TZ/19bppcquH
UrpXOY6aqXTaTRaabwKZ0VymuYeiwQtd0p8ZX0P0yQpYxzQsVDJD9J/7n6PZIZdcgkayb0of9TMC
2eEYKXXlDrR/aaLU+8LsS4p51m3Q4pqZEJMXafeIHJrIJX3i/MK1Z0JoaSXGR1bV4FD9wrPR0G2Y
9r0meFq92GeurPlf6xCaM83nDYaZHK2zTswHHQBfv87sCH6LsDSaKRO1ONxtrsu8uBSUjyfnS2yN
nubYLyQTupsuc0PvLS4jBFUzxk3LfLcYiMQtgj9NtDAERwJsIryFSW3fSAdf9NyxK5atupsdviC9
MBCuJWeWAWdl1NZ3krBSQEjZxo4wMTml2d6GgrRvOnHlNfpa/dI2wffZ0R+rsZ83fAfkruzwWoPJ
xzY2facXHjABaqWq+BHptMFSAyDTZDa7bIoPgeHi4oZCl7WmjxTisV0E7b2PEjBF7pvZd7oc+GPL
4fscmS069ukgMFCFdUN/j5IbJ5cKk6L9OFAvAxN+Fi3SJELWw/KsCos6CKUnh/OWP7fvaNRpMrFL
XO+tNL4e/O7r7EiszUWm4OBdDQif0tHy7DZpX5efDskvSa78PXBnvgRV9x0d68SupL8M9oC+Ox82
NBO/Bkb2JbNRrXatsWsK48WuRbm3ZbRpZfq9z2mZlYy22whROAKEi5tqd0PXv0kuiHit0UD7+RMp
jCOlRcrFVVU8O8GMrT0l6KQ6oeV+0MRwG6MzQA7zyPDzjHcYYGVkbSxJmdqfF/r/puFZ1KGtp/Xb
cXnc0vXdICqnKs/bmkruReJ+QVjwo4kRgE+j/VxiLu35hko2uyGRR8e/UVN1q7k1HxzDaIjAyE8X
4bAT7UfXTe+6/tvcZwhaEhTGdXNwMQ/tVEnj02qGE9xN+9SO9Dn6AYT/AkbiVG9MYlfl5Ji20+tc
2R0iduM4ahJDfjqJDWj9YpsPRCa0NXCVAvy8jDRMHIqRj1sX+5IUjz2+g50sM2pM7nBHOVbstAJV
a5WLxisFYsyaBhXYEvhnPRJDmT6i6O/BsTGDSaRJITk2LkM2UkynFE1z9gnKIGMFLSKZWjqPcULB
J5+Jlm0huBP4+sXocNhEKHGs+NAVAYc/dTDGJd0RfdCPKKj9XT4vCR4xP3wykKA2iVmgUq0psZYk
oGZ+fUMUsv6Q57T7jCC6rzKoUsSEEluRy4oTFibb0kBt3JzGgDinhc6NSsb0UIQa3khw1UIe5Y9I
CGtla5dU0lpATAhwOZCeSv3s2s4qio52Qjkobb2l9d6lNEwb2sUbDWEXpzRg6am/BDGBVoOvOkXo
whoknDDXSnrWLPQVa/XXzXWDgbikXlyC68YBHSMtirzy1o2/nmDepfU8MjKiCfr5EuvahH1gT8TQ
XdVBG8M24XpTpXNtNw9hMKuT1tkG+esRfT2kQzEhXcH0C+K44hZXxuL6QuvNchR3eRz3+2rReI59
Tb9kXcUzyPzCL8k0dV7HRfuZhyYBS9ZQ7mwax6dSGEQXQ8o1bbs6RHjwT3aN9YYJHF6QNkehDBkw
nvxHaVG5XV9+eZl1bX2LYMUHra+dLtgd8C1k/PqcmMDs4CWZFP4tI9P5e1XDFaVc+9TbgHEy/E8E
qOUnt9b1i+8S5ZaGuHVjd5kxmRYxh1qD5RAowGqax8QY3o5OaOy1ybY5DzQ5oiCEhoHRxDehH6S7
cYBRX1Ly46icv6BZIHPdb8UDpbmUPjkGVEYwjOZSDHXBMFmeVEVJXBf6f0sY0ZnMeYOAYBTN0yJO
snFg7Mgk2GQFHrjCd7DjE9G2bZJYvwXBv1N98cZ4hCzSwI2uorB+bhdTNunUOzyF+8nIqmu9xcKt
kQtiOBnRO9Cc9ppRogk3eP/GGoMr6pev1Bc+5npOTlnGKLWp/XOn0e8gpAdnbrmRWikfQiM+u1PX
bSxrjq5Uw/khL7lUtFnJKDC00reZC5ITIxhNSbG4oK0o99LpiZYK6vuMttWFdoW9M4b6i6Tjcz3M
TKbQ0jb7tsuNi6LUEao6uDVGev2CBDrm+PJEWya+p4CmNgGHDEON/FuPZBBz2LmQXMAaLcsvucFI
DJxD8xTQL9yEmsvoEjPN1g/79MW2g3uiBmwKAPG4L6I+eBzmHHUp5++hKbfGWLcnd/BNNHTDa5Vk
48GmrX3NLuJ4jmhzJuPw2pXA7wyQ5TIozb6gX6QZ+TC1JcWTNH+hCsN0r3SnW6n6uySJyT3rgm8W
SUSnspDf0tEOYUX0yW5UyIpKdAw3rd9GN5qJnssPRnKZhTpPczU9akozvCSni2ml4gF+iPMYaE2O
iLQjskrgcqkadTeiHNw6SYkRqI8ZseaxI64o44urXpd3E/I7jBVGslt1HbgC7xKMwceoG68bwiPu
XNe/GWIjPTpm21yCcXhK7bQ4My6HkWffOV6edzj9DFocsE+PISaSkKnJAy5+uYlryzgPpXyJVI0W
MEv6PZF6zinEDEbiYyDosXFV1asXn9GIx0XMPDUWHau0L3aS7sRNWcEhllkgT6QZbCPLvMMTqR+B
QZDY66btMW1QaA6PBtVcxugKTVMY3IL5aUDlk12IbOscyTzfh5n/HY9S+WCMRJzmvX1AG0SWl2Hx
gxnza1+PZKu0B20E8kocwsXs9eJiseciY8QmZz5lUX8OQ6wM9oBt1A5zPJFG8mDnnQdzuiE9iimo
npEkbbND9LOpMZwLLgFVGZsEEkwHbe4PNxZ9jZOjxvtoMoAYW3OzrWRiHfWZebxhlZbXNsScCC3U
Lr68tL0z7boa0kbQdT/itA1vu9F59TPzuXcZyYxzfaB7V0MssDdhFWRngwo/AZjmycADVPYhoqpp
ZnAkfUEdInozo6J/qIJgp5GihgEyuEcKeuOTBbiDyE22B31kWvSemWuX0iFUwcCMuZPz86ynLqFu
WX6IYtTYjqD0QuQnBYVNUExY+4eku2Ahyut7K8ruIoY0xtZ35HhQ+OS3TmeWh3DM9UuoTbeMp+M9
9GDn5GuHOencW10vSUcg+g5T/3QD5IfsJ1R/7DbCPeAQUjeWGjjL1Pl00HUfNI3KnyxteGl7Q7+u
v1a1Fj12Y+clVDnuaH1sxMiAMdOtBz0wMXIFqQRlYuwqgU3dZnROSEbNIHtIvMxsxG60yLpuRud7
kGXTYR666jKms2db814s4lJqpXuipSmtKfmE37w90o9jekQFDoCGeyx1ImjqNr+qk6daxNdwdVAx
tIOPVmnrtOUlK5C9zGlzEUWj31Oz3AB9JVmvnAYasW7lumd7WaxrUXRVVlyStUqzmRotq2N9xRTY
5+oYQo3tUd9NtMZiXNU7X6eWpNW4qraphqplMjvKNhpuaqIhfkJIRI+sazANqRdvyAPodtFqkVnd
L79Wo8UNw4AmPRPy4uSD7t+KdBHnk4TI+INjDUvVfsDXdpYuE3gMthndGXs6h430QpveOTMMcjmX
u9YFCv1nwk/TfdIWw5oQv8BqRf/naoK36KT3SK4zC4flsljXsD+ihOtbEjPW2+2URp4eI4RPFiq3
XFiY61rOPJwRvkS2pMbAZL6TYyTlIV0UONtixM5YLwOXSi1SqFi5no7c6Nd9/jp0+dysuPbvMCm8
cZpXMJBcuAt/PXd9gXXx232fN3Wdxu2GODGxrQPmoJ9PqWzGswF5gb+/ICnOPGV94K9Vo6Rka4VB
5n0++28PWu90NDKHOJzS7e/fYN38+YHWm65jlEyBodasG8LKV5t2oXZ+vsFvz/hXr/L5EGPkyI1a
fV8uo0VOhMFGotPe+UVkIvBSVrhpijDerZsrCXFaEKHDBLZ+iAJbPym8kEzqWNgL6Z3iKdrR9TY2
2ha1AtEvhKUVO5A3TN5wwfSe6rvFBaB9SXPnUblZsRXLHsBx9eFS8iFnClQAUZ2AHGlrsCFYQKM0
uYl0FSnZKfM580fwOrSLp0sK3QtnMWr3YJGZxVJ/G/P5VPfD9zArhr0gHwBJaCdKzE12umFgwQVy
svAE2ETbsBdt4Et4tdU/keEcbeqk/BJF9s+wKG9dq/IC070rjOCd/nmxMfrkhkrsz7pDtxbdVWR2
bsYusr1SRSem3S99VJL7YzlbIzO/qQaNCgWfdqPX2HSIlVGI8LbxDM2/Gj+SjKRUuDajF2oouWwC
GjZ1O12bhfYTNy0AR+NLPsinOBkew2oqd51w7tYOAuo0Krzp8GEOlhcUzIyUKL/W8gect2RjIdYG
6XIU2anXl5DnekDAErY/JOlFoUkwQ5hcMi04CCN4w08fUfRawNVbYTgXotx8Bogh7zZ4LeO/uCNn
pyusbRDkXwhnuKDXJ9AMf2qF3sKSt8LqCB6CWEUxPa2e+8l6gCGFelLKQxtp3xsa2Z7bRLeiGkEj
z09JgeXWkDl4Hre4auvmWGr1OWXsliR+ci5bPzji8HkoA9Xf9P5Pu5gYFlWkBIZLAJbfYG9CEVWh
bPMi4hj4JUycKNgYajmjtMKDS/Lv02g6iIAH4oouNYOtbZk4roeLifPybG5tzknQUhj+B1r10FZP
UzINPwVTUxppIJ7fJm3YV6N/Mjr/prKGo9u71y2WzU1rLsPzG92JH6XhYhov3C/26MVoTC0kYm1/
jb/jqKLJc9u3fmgk5U0NDS1+r94gDDmQz2X8XIr46+iHNUXYzjw4ZXwBSprt3IFEW4oID44Qvueo
8lthZnxk0C09J5KDGZv41jqTeMJKWXv2nmEziMrgZdzJ82kmLS2vbVfShMhwRyEmtMajSYxwgrIA
aQwD+WCZyKii8L0q+15rpG3Ooi+2zRGZFcI0LaflACprM8f8gOWAOMadmAsyUz87xBpND64GJRyW
xne7S2+lLdutGP1kiw+QndG/x8qBDihPgFwwgnVMNe1sy3+CP3jI9eaZSdmJuQTOdOxHG6m7ZIpJ
C80MX7gcEfr59XxBhvqDDMYkTL4UqfvTGcgm7YsSQAeRTCaadgBD4q1BIbGRzejNSUkQMxXVrUjz
LYGDQHN1SdAa9XvxtUhripKZTSEojehINKrb6DCWNpxSkmNS4gig/zTKztmUM7gMYBnYcJIXFMmn
boy2FIpKgk/jbZkDXh3zt5SL3F4sx1qpMiYt59IybpZ/2ACIWGfoSoHT3CUt11fNqh/Z4TnTKAIy
3boFRgm2qC4o2ZFdRnF65uIIbYuBEK6PUQfcA/RjS9J4QIkBqcFQdnRvFBofEdxktAq4msGm9PXg
akmYVW7u6ZNGZFjAlTvFOZS3rw3lHnJ9k3A/Q+bh29ajVyTQneYGQLqTvABVR9Cf1XDr6+qLn9qo
wWR6mzQz5SbtJRttGlQDx5WyKdipN1G4Pp+XHxK0Cf0vBLPMVuhqgfqU01tjuR819RD+GsYbsef1
iKaMIJ94Hn+09CHrJHmI3GKHsclBIxc8LQ1pul0YTFCXHRyVHpCVgZLICL+yE2A+uKTGre8zpDeS
GaSdhfRwAnhkkmLtkdYnN267fP3WjjynYqReQ1sZXfuQVj4zZsl8cMQKbjM/2TaWftdqoOGhpX6I
KmwOsZiC3SLVppGGe4JdUEh6fvJn7zAbrqyL1Wu341Kwb5cjMu8gm0IEFl2kFhXoJnS1DxECuEuL
D6BSYNd7ADglpcLLtYPqxuqJF4KpER1sdXTHtjz5YvqoOIJqys6aYTz3EaWbdope/fHnqE0lxH3T
g09+M+CuNDVK3wk7nU7pVFc/E0oG+7KkdUBFZtumOayvOT8yc6q3GZMZZO1OQdxpmCV7SQ1200XW
a2TQNY6TDzMV6c5KZyqCMRItNxju59r5SDiHlpr1ZCfGBRQOqY2GuNWyftx1hnxvGyyPHN/1tm34
TATwerlmRpiu1S36PIIC88bdOOSUcLTz68Me2DKCiKv1TyEfaayRH+DWGSeqiR3C1+t95moPDofl
JisxMbQ9xi6Cvg+j6SZeqx1T7UedLqI8dDWbzkLAZ2TACrKxek7S27RwITDOgwDqtjXNUlx3XYUQ
rbTJG7jRdTA6ZTftcjSyyIY58cUMkqqZwYFIg+Pa8P9fLKZxkVv8N2KaJH0Pi+z9HxjkhZr7FwbZ
lX+gbGWHwTnronVw0XD9Kagx9CWHTCm0cUJfUsPY9CcGeQ0bg4BsKwfFjLSXHLL/FNSYf4BmtSxH
CSmW5/6PBDWCGc0/FRjcQZ6ZQFfDxzDMRaDzDwJt3SdODmCmOmuRfUkLKtjDxIjWTlyPMuvzgO2h
HGeNYQC5sJ32JXEMc1t0VA3DJNusfB/O9xzdmky345S054oeix5LeXJ9DYiVBBou5Rm7Wm0yFDuF
Qx5duHaXuoUFsvfldqjbb2Ol09Bq6DhlEfEXzuzJyTi68Cn2UrkABMzMhT0e9F4cMhaBJWKfS2U9
l5QIt3WDr6DGe3zum9E+r2ufC01u8XnifF3Yh7aLuXl5pKAQyXRyWa0G8JhJFkAK0ZJnlyr+uZyC
PxdBU4ozkAsmXYgcN+tNRqC4/VH0bD8fvG5YF9HyjHVtfZV1bcoZfZG1uzPGIEZM+DNsBuYJToYw
SE+zy7rQjS4jXspXRytGyDIJgZ2MueqvtbYgTRfCEt29niqq3Z588hfieU4vtLBoLbuudo/P3N4X
/pV0ZgPhk6LCaAb55XMRGz0QEJXQSkz8GPYLTXKvx7VF40KUF9w6V/Rz511zkykLSkIj4kOekEsS
19mdGJwPfM+Yb+g67PAT4iRmThdGECEWzJE72ff+ENceCFsHmLaTcy3NmXwGtuc42mvnYLYw+3Tf
V1qCu3acj4XKrkwHAeJQd9CKxkpcB60wrscBKiTqBZq9bqB0jNvxUQ+n5KSBIrNB14wUHIyQ6POf
+C7z695lMsKnuR6aHMybvNSx2V35U7eLW/EtGMjmjUYoXznat+tK46aBAd4zrYKzeW3N0J0GhxlN
/2WiyDwm7nSlxs7d1VZDVUezwmtMw+yd7Qy3KnWhVUvz2ICPvJGhS5AuhOGDOQRc4o2kRzpSA2Ek
H+EwSuQzDrDQjciGK5imEoMpoElKZ5DyCuuKrEx1sJ35ed0Gn5FfT9N3GTp8LhM8QMXKgdyjHQy+
+vWEqeLaWD5124TPvSYmIqxDcGJsgzFhXqsow+Bs2V6oz08qiJF8LFSViVixq5pQ+qtBRfweVnpw
EQTZcxvs54kL7ID3FLNud626xerULDPImFHzvlHNP+4b6tc6TG6Aqy6GqDC7aMLVj7Dm9gK81Zm5
SXtuePN0maa0mK6483OB6HenZdQyOTW2sKXwnhmSd47b6bLeEiMdnASNOxU92/EUnRRsEf6uqu9n
K3gaI4Z37Bvigj4BPUp9xnxGQw6gaIphA0z1BCkn1fZJ0N+YiTueOwv+kNvW0hNVhDJDUfo6OeNd
giTmvNR/d72TvYVLks8gJtznLgP3VjCyLQYSMH6tLjyTGgfaEYh0Om8/UiftKbzBshLLYkjfpcVf
znFp7OaU287Z6j7q8WkR23hc73JrZkEGsCi4lKi5OCXkmIoH5tEUJ2kqM9nQC3i0dZWQYU5fhdQL
QaxSquKPZOz7HR7B6hwvi2kxG61r632j0x/iJLUOjaHhcPEpzc2GOmatio5l7847WTYVMz333ayX
NIvFFLV+pDkL3o2oNmDrLb9kR2m9cEZtS+hPTQmMeaI5DkcMK5UnwHoz1EEIQ1gkvV92bMa1odjq
LTBkMyjE1l6TEfXFb7dmzrR6pTCnAN7EZN3ouX5uYzMDSTnsdSs4RjnR8J0b7jONKLU+bp/MeeJs
7DjjXhT5o/L50aN+6ahrBJjryBzxIeg5bWmiQFRrut5APX0jJpMWUkNqXgDut6/CvcX0OTd79xSh
5+xy66gtqoOlG6aygUvFugrnLz+vcWHrGuNmnB8RSc2Fhj/dzUbaZssOMK0NtGUNovdDq3fl3l8C
LKPFKqcsdNNbROP5mYB7Ll4pyog10AgR2eRFcTuctToZzjKXHcHGTCeC1pzOohcfwrb1HdZvuTfn
5n4taFZDYx6Zak7Nq9X8CAyzOdN5mwg+WaI37K2wOFJz105g0oTwFB31E4ZhvVsfmRYYv0d0r78e
naiUma1fNBs/7nZ2FhPpPojoaJntvp5OVT45tKsGSjucDrEsTRpsI/lVpA8DAojTb999vdnDz2V8
PUP8aELn18/QxP2SVDwf1x9lXWjLz2GN6ioV07chp/M84/8/yx4QhMUEHj0ZJDmRRaQhV8DsdPaO
ZNlBE4uK/TRTcRQUZv2KiAMQie55vhltszgycdo3dKzPDg7ewSpgj9Ed2HSwm3edGxueb6DujBQp
ZwSk2UhrzvFiXtcp040knUwuowC9D7/o8Kr2HTlm6P4G+pqj3R11q/fw2vODL4sZEAO5RznYNttK
cVcsZI7yFPb0mZdELASj6HciH/AZ14ISN8sa4vQJJFrX1vuaubvXg7rdr6e3dWEup73Pm2u4VxZp
lBgCu/bCIuDaSnTlevQH4LEIgFlOBOsCIiNh0L69yCXaqzhAuFjqBqRosGpUf1m0BmIGQZTjeg7K
Zk7pYQuULHejTSMAEpRqRs2mv/0KFVvOt+tn+e3m7OvaAXTqHj04A0J3a/hABf2kVBxA1cRc1km/
NhZl+7VCvS4aLZVek/GLFDroXAO0zEG01s+M8dduDLXwIqTmzXk5HkX+qPkq0UFEsmeGoGwL0XMs
rcemuwbQyUXl5bRRu105SINf0QG3NnFPVxmO72taQaPkicA+hn1jC07MlZkAx2iSw5p/t4biZauZ
eF2VS0183fK52ciOTdcBdP1r2/rQ9QExhKCT3b+Ziy/aHmLrOBCtuN5aoVhrGuDnzV9rpkpO5sCp
vVLYKNf74H0R4rP+jiXQsP4SV1B0chucCd84F7hEoQ/oVzGESmAQ7qkvNeZ+djbtojr/AefVOBua
aZyrsgAW47rI86j8pktk7boWL2t5tNR719X1zs/H/Kv77GYctoUWIF1fXutzkeXkcRgVIQN/3f/b
89cNaiYraF3rxkrbaho1j/XQK8ssGm7X1apWMDGcUSwD9tUCKb2OcnRFl+Y4mgWnxb8uoZ8317V+
lkiS183r7fUy+3kzMysv6yHVw+2Fvm7o42695KwhaGhxEauut4flOLJQBfdZM2CtNIgDWheOjjuN
natzQIIN24GE5at1Mdo2Vn2uyNtURYhxjHLckEGA9NLlFH2eJriTPhrU5gjv1z9M6K676rgmJ6kS
aCU6pSVEyf1nqNLfNv1tNeriAeTMEri0PivfoTErT7PN2We3GuSb5aL16ZfvMr35c0uZqLm+rJuY
taDcWFfX8F0jVAVOseW6NZkjh+vnqwhK1MDZxj69BAV1taJiLkB5fpGg/Hrxv9/z+ZKrb399xfW+
sRHOqbNhcjFq+u1R4RQ6068tv1bXd//1QdaHrrejyuZR6+1f7/j5UnqcV1vhqja/2PbECWK59q7v
/dun+PWxPzd/vvr/x31FdontSq/7PROh0+xPU8N8NIKpIpQHZ70056M+UNvKUW7M0SC80ahuZKzP
aIZwX/dz/hxHTu8VbvmclGbPYHa29nmtS6KX7TvyZMoXpsI/GaK/k4Bb7eYQLBI0F0B/gocbhQxI
dbAQsjbh02jhC+3ixD8rIGYy7NDm+RaVrYYycBq57b4FFWEWEVcap+lo4iJQV33/OA9AmrtK/6oK
iVrdIFmnty9wsy9aGNWbWOTulnJXv5cYZaaha/apxoVP2ft2mJJdxfh0O7ZxzbHQNl7c5PDP6zI9
lHn7A51ztKjF/W2o96+iHSk0qhcnbm0cxnECL7LfyrreT6PxZmopErB9D7aJgTZVrVlpSAQ6RdNp
LsiQSM6UyIGQNfIC9YJ4oCh6DZ02vwnD78P0LXX9Q2zmhHTGWr8P8vBrSxcGgWl4khUT0rwYz4Fp
Hsy2vAVWAuE5gO7VBN135adeqbvWQfhUJGKV74OamVtXt181W323wNyrpYCRTVxbeeoGkfZDMvok
W++tGlVhU8IPk6nCOm5+o+t271KaeO6zb/Sxdx1DrtupS9+z+j+4O4/muLU1y/6Vjp7jBrwZ9CS9
YaaSntIEQUoicA68N7++1oHee6x3u7ojaloDZWRCZDINcMz37b02a90KSoMl9Fs1eRMdfhzE3KvX
VI/ZcdggWyL3xxxgILbzoDkWCcpPPbUjkKljAym+3aswiFXmapT8MerS1weZ4rfv+tzEm7GOXtCt
y3NCv2hN4aTdlGwft7nR7zUbdNQIx3yk3LwTZQz43vLfJWf6STJTr/E2zTgmxNM8Gs+hp5oCpnYB
8DKciBQlFtU1iIENT/iMAYvR4j4MkfHoD7W9t9LiGGeV/SBs/9Ev0+sAs5+JJEk4n6JvXYNsvhpB
gZvaNqCcgWA8TPfCDfbaUJXbKOvuciHDXxoUHf5Va6rWGSgk0JUosPRtYxsNNVaGScHaaoXVUhYY
bhwb8cSsfwtErR+TqK1PuifxV07TtwBoFFaZFNkL8KaG89UwwmJto//uq4rkhrTZ2gM9Ax99x240
vRY9/HAzwQTaKMJOTdt+mGqR5eveiBf3VbN9hlW6NakFHkbaiLXR0rAmap2LPwM6S/u4WplBIs+2
2Vt7iLEP+dqSk77TUiOEPZW8VZbz4TTOg+3r+lvZFK8lQxQwRFiqfkX0HkDjem/OQ3/R9YvAyrL2
RnaRtgkRF30C1AY6ArRjr+QhkP4AJycx7t2ia25T/qnP4rGYGpoPpk/bIWbse/LuKj1IHmpFjI9G
AjF07ddMCTwX4S6N40NQYkZwpU84TOS2+ySFWzEljVgTf/sLiaSzCW2sv17VHKpzJxt7b9sFmlwX
yR66JpxLWqpUvyGXG8B9qlos8/ztoCmRZh8SAEMiGsri3yxyCRsbIZOCK6Qj1CNjS0GndzQ7MgJK
MvwPKHjktQqNdutGyY8i0ZkDcDbBjaqVMwH/RsUilIQggARQ0pM4fM3CXq5rVyZrJz3Eg/5YehoB
5G2yg7kRbNvKPie6V91rI7piCQB1B6/qF6TJZh8yRq31KUO+0bLHtUd20W1zzeVwi3rLxRawh17/
NHQYoAI3b9Gl6b+Ea56dyTLX5iDeZ8Cpth+TlWgCjMJqEu7yoL+EZv1i1Q4NEn0iaqTngzZf+j79
LAXCSGAX3gGFPUFnnL7lO2UK3lNPf8E2ku9BOGJTLZ6MGKEKTaRfXUHbupjjdC/tEZ2dbSGudv1d
QM8Wv3KH8vcO87a7b4r0gdC3HDmjS6B21KbbFo7uLpgQz8oSqIUxl1sxvnfR8GP0K0gJw3MLCpL6
Fbachu6+6J9RWiarzEQy18TnSRtJLXM/8Cq1KNXWwkOP2CNvrmi/Fd4ALFH/HOJS3wxG/0kG3SGJ
e/JbAq/fgYQ7e6L0sKyUpEuoDyj342SXRhnWtwB6c2KHW80gf7ZLyhySQm5uAtZHG5r6H+Ww9cmC
3Mqu36OEArkGxYtGkTj4TFUphNDuklq6v7UCgF+lsKu1nhu/phzJnBRvtl1h2ypsjdjZ/qNraHno
Qcl1AeJbABpR5JuN+aP3FMq2TLwDdajFpu129jVqhGrw4dyZoP3R8nNb2h5BBs9w1uLvNtilLLyO
pU/5eijEnjiW77aVnAp2w7t6cM4dZuyrkceXWgeKHQV2v0NJc6XeTBh21o5s0egbdpSHV2Iq7+lE
HpiFq23Q2jvpCWtLqMEryg8g5RLTdu8S/RSzaFwNtGFXYkgwYyhrIDV2UFPvtkmTX/KNNE36gvsP
Nodm/jaLW+RQhrKLaSALZ2IofHET89y8l7F8tmftvQ0E3JmwI3xqBjjOdvWKIwxdWxR/s3rjYsdG
vnfKb1lu3Py5bjd5IKtdr43bOVCgkDYycPcxGMc0/UiCeAahSAZ5zLxMAeHB1gAKhgyQiSj1+zLK
u32dS4syj/ZgF+i4MxwefY8Yr2uhgsYFnshRjiuwnJAR2+YGsoa8ZcToYzffCT27QZ2gWM1XlpHF
MEUTowO8wa3heWctj+JjUZTOwa7TXSjX+AGTb6z82nXkec9lUp+7PL55AuJ10dsfSgFhlMSL2kKs
RYscH8QhNGHpw/rIklVo6DkKxvCnEY9P3cznqNFeQzSOH4F5TMknIAQGFSvY3nwwHOvkRPI6Ew5g
alZL/JpH7Eojow2+sY3d5x9pMRQ7p6oHzECQ3oMGA4zjv4eyFxRRWQJaQfNNn+qMrhpeAdiW0key
7BTRb/YcVPHtqAteay1/CIhOXxmgBikJlzddnAY8wkPupaiyBMsnnYRBMux2ZTc8sMtlouaqqw38
X7YDGWMCMjXaEWm1xvTEZu8RG11yNwhjO9DeJ+p7ZDQPLrHahszZA8EJOJ504iT8ZL5MVnlPAJJx
1mil05E/NxjtAbqX3VonHmKFrbK8D/qaWrNPnEGE9AO6I93zqjhTEkcylbC69djzaW+w3VEEsffC
jIDdoUj8HdWm/BYJcqgmzBVtEfxgOAKfwmJ+R9sSJGQ3Gte+Ts61rp8wXzRbYUQjM21O5zQVdGCG
rTchKy3MCb8TpFfP0gEd4HzdUAMXYNlKmtdUJg+2K+XO6A4mGdlRnhXnqUk+kSdCE2dO2uhd/rOQ
9i+hsdZKPbTZyIWpGpOA9m0Yh20yPOUsCfdmUUKGTrtjOejxusiNGaZJ6TMgBvo9VL+7OKnMb7Pv
HLFsbPwUUhzLJI0mdUKLNGTuc0Bt2+Acc552VfQUKAMPeTeJk2Lfg7GQwq6Pg1HLveXWKQ3oksb2
iNXBstfkVbi7gs4Nc8dH5wJVXxJGhYlzwmnCO4magoVW/AmsVubGLmN+ZRkZHpysfLDcR0C6xlNY
G5BWh2YX+BB/rGTjVNX3pqdw3rXmi22yuA886x5v/Cvi8w0FvHvDd3FMVDmR8MYMgbUJQuSA80Nh
wsYYM9S6Op/4FCMHN0KSzWUJyHg89x1ZWBBkKSaPD2hFdfwNA8Tz8eR1MSKSzLy1NDrXrT7+dHJ/
2vT+gKaj45AWatD46vmFGFT2BaG5ReaJbgO9DjKv5kcX0ZmDAd1uvJIsNZwTPjqtjEjBdT4x2wxt
+jQRTQXWLvtl5Z4BAMVz2Y/5zcYQGuHrlUnZ7rcZZ+2ucsJx0ybdCbYJJFls7rVHyTdBl3YwQuSC
Ejb9NgWkzi4HZTYRfPQWL6nLX04LB2xSg+prsL7piBhYdSVbxIgSh7YBVlJ0PzrG/rXViXkfJ+73
upUdA56P8A/zlVF37+7YPqHivbcrqurVTI0BL886nJFPG0hwpvF9yjPenRm89hmWH93TEbNVLjlj
OMokETmc2WAaU/vsKfs0LSZK+hSAMghrOH7VuzRXkSO/heXe6/FzNVl/Ks69EB8OsnXcdQigHfNl
kMNnjXkZX52zc6P+t00WW5aoLxAnP98Z2zY7X6dZPe2GoHj2MR+tpix4TWYwsF7/u8ugF8XREeXV
nmX9e5jEGM0DFst54D7oTX6JtfEpkeHKJSX21DrdPi+cCe7Nzkl0nNuYnFbFaBPLYo0kGg2nIgyR
CHvv5gz+qRwi8kNL5PkCI/kLWuMG11thkHJigr50q/Hc2ldaQ+QtkjO5iufsWU/gLs0kkvGVWZsp
naD+F1SCHA3z3rZlFA4o1+ht9zLjP7yySzHxEKyamY+snLD95bW9m2I4c+n0GXdYAZqZwmOE4hyU
5jOjxC+olgBfM2tv9FHFhUHybhswaoeOv2F+xtGn9Uyikb+RdNZXUUtrIQCZGWjVixvp/U6FCvoP
XD2DUybsUtDXTT4NvVT80ueYBJrM+Y7mpJlmVG+QTjeB+PBqh6If52TjIX0caVeDccecn8/wZQ2K
iU1dfMIGUMmYE/Le6YNgcROSuzyGoXoBep8fjLgmNQblb6W9ddGIiB6zK2uEV+BIjzVuDITs9z7Z
hYHkW8pkRCk1QwsJrbJqmZ/YyFedhblAxM+Rh+uaYK6dFSX+KZ6AyrlazA45jm6BWQClzGLWfeC9
1h0BO1sgAjkrcGyCDaPaZJjrEcGSReYCrkZW792Y84GETJGQPDdD4bSocendxASErvSp6FYCJ9Jd
QoVBOOR9p97wDs78u99p5E25UO1LjOHpIF+gDMSm8T3K0A21DW4b8NXYlyH69UZzNbCkpmS3mqN7
McEuniGLKoVauEJOgfBYP1N9wrRfBSmOCb269rgp7K57FpMTXurhlPpo4HrT/Cg6wHFJ13c7jW08
94aHqfR2ZFXo2z5JPoOa/rRW6afQy6MdtLFoG3spa01rQDc24eTNWoNK4uRtUq0odp3zMBbaczd8
BqRvrF3jeXCIJ0jxQisxkecyy1k9SXSFdwhTdov0iRASMQJ4EX+/TiUEeWKZ49K7OqVOqkURGXf5
1PNDrFQrabNyQOs5FqVYkwezRT/rrTO/ucUaTcEqsRke5C2A6AXo4cOIQoCwvAQce4x8vObY8ott
Rc/cYDlaB/pF7VGxY4YrIzQqLkje0qiPr10HQ9HVYflqpom61WH5DXB+VeJYb8nL0YZ00wVRuTXm
4Bkv2GerAk9Y7zqZ+NbnhbFipxLyHTeVeImROm5M4a8TkbI6197wTuP+xc938cRPO81uwJCdI3ok
dJmsO3GTTCuzsi5A4J/xJNMldqE89CHs5JcsJFqQrQCDMTxdo41/aoRK7arkMLK7R3xbPjFpXqxy
vvciTs9sa6nvCWZHALPW4j1CL1j3lYnLPVKhKrG+0jxhbiMyh3odlNhgfC8IEiEVdNyQR1NKV6IM
9h5jCtArQF+Jg8QgDWkORvGNehzG2iGBM0D7FJlF1QxP7iSfRD8/jKO4j8R0JE3j2jYZMSZXJzG/
F7yFsI9g8v8sAZREg3ZrsF00lnY3Kol0Pns7tTGduwJwCMxBFvLfrCR6N0PrGeOMgciz23ey+pSx
R4INu4Q+a/2doz375J+Ujn7pO0h6tVAqspC361Qu5t3+3uTbskJ7i69aj+1Hf56fKhuwsfGdpgJS
uIQTEv+s7LNdm3HG1HZeEA1SA+ELtkKvf8ye9wMZIiUE46Ib2WfXBD+srvvI84+hCdE80+DIdMCK
YXtfadU6c/NPkxebzuVnhF41dYonAKjzmool4VK5B0Q0Ubnc3fecBfZqFgxJspqSldUW76msj3UN
cJRcJN9OKRSMR3siaNIsHx1HnqHuvnpG8zh42S5GKbcp/PAeADmV5b7+TPzkPoheBrv7ZjbaXUzS
VqenP0udrlKtnKlat0MyogIIY3tXExqCIRhjlmlUr5q4lbP4nrTN7yy6Wk2NlKksURK3/oVEmlXR
xd9CqJyVZuF8cT4dI2vWka2KVaZ17XvSROmhUUVipY1cHB3mKWxfLbvBM/ZWj5F2zNrpXgvZCnoY
F1PxMIv9/2wdnkP82f9Ph3f7nefNlPbvufh3Ld6fX/wH3Mqz/3IDLEkBMwnlhf+sxVu4V6yX+W9T
8av+M9zK/ItDLjW9f0r4vrR4wV+eAfcKrBW2Plcp+P4bcCvD1L1/1+LZvmfbluUZuknmkgEZ8N+1
eCnuqzkrCRMZ0/KR9duMFlg+wsQp0LZjNXCDXaQBRKJjvjN1ICm+aTe7zNfXTZ46B9KV04eStWWj
VkjtYO+Dua23rqBHmrnYQb2RC9cFcXNXeM39AKR3m2ktcqcYO6VP4lR8l/WuD3+CNWfW8c/CHheR
mTkOtO0C4zUPka+FAl9PwRnNc6GU9i3tSrB1e7KvVeqEt+JD1r041vgVVk5Dn3gI4oOII3dLjT1G
r2vLTVORnmEj6IbpyyK0SaLXgAAnqh8Ohnq42TDlXXmm+vMs4wchCdmcgn7PhdrDuPK+k29Q7422
oXkZfQ4NFTRLgXAVg2cqgztqFIBvzVFbaWl6SueYWqwyf2d9qmP5sUi7REi00vMQ37PIyZjA/wLy
wZg2M8v6ta6NgEnM+gN7+WeMlXhTWNoz9A66OFLvV92E5xZ26pGcezQqrnkBLIC9X5I7JezmkliX
YaRLklD6z2MUd1YeDOi353HT2Z5/HBPsNV7QVcfZ1BGWB4m4TjHwE4nrrXD7C32o9my4H7BNkzur
ty+WZnkXgIDZepRkFNcE8uwRjuMZcyuTLHsv2Snrnu3i0vGmStGyUvwPLRVW7K34BVTJ0pLi1TYd
zAojaPQiIrqGTkKzIc2Pzb7XPBEzce7rYaa07B9iFPe+k6x0rf0ZGsV7jYYCURbxR4GXfSNsGs+1
y/KGfAawak17mdNUOyL3/uYULGI8AdQ2wME5FvZ3z8jab2FU3qFPKc9w4VW50DhgJwWnMft7q9Cm
p7Bjnm1Guca5E8CtdDzgHTW0d59OI0jeMSCpF8ywR0chzrYT9fQdRk0m6SQmvhDayZrACJKOXLs/
ZL45Hrq0YJJCy76v4l81poBaKI9F1vR7g4nBybXfLIyadTIClgUTvUI4bT0wX8aD5h3l3JOQLOlu
NDB+wmEsd7qbGnf8ChXYlvOEhdqA7KntNviObl2PN2AYze444+je0M3/0VLAOegjSm84Z9G2qYgw
nVv9baQ5AZHL9NdIHi8UuX8NecivjM1j4JIvFzXhD1RPTJj54xwbnHG5uNg+FbkhYypNEhc4oq5v
jN56I7rqsZn1hriHad50DRNjCGqxTstmX0zupXgXMxnN/UgC12Q+TpTjDlE+EJfk73SjOnSuaW6a
KYv2qQifWHL89slVhuEFFMBypqMBb8qrksfJpYmZtbqCPOSfGQZCEPYtFtnQ4nxhBaZ7O9+IiLOg
q7fysUKv84ZxC6HbmRdr3fMpfwjJNhCq/Zq8mm6bmt5H5RV7yiDVNysInmqjvmtqdExIn+UGk1t7
bpPnIEHvA4DWLtEGte6c3St7Yv8roYNJLiF9ssn16TXp2mooW5q3RTeqnT0EkXmWb2FlYMPCXEY/
Kp/J6cl9QihICMhc+xz6eMEp7BJ8lJAINFX2h+Wm88lAR5aPfbUfPNYBYQizyTGDpxzVKxsrQac3
MViL2QLMD5XThMwPURn0cEWE3intd3rh4EVGhViOcXbAy0n2l+3th1kcGkDK0bSnRBrkz6nZBMci
qyi8npOu2seUTjWd8cEJ9jZ2pkNtzhuBVndLTPSbQ0TFZkital+QRl3pFi4dFh/tRBhP10/xYcDl
A5zIgRI/0sQUfbgZGsEend7Itm+OpBJ5NHyd5gWX+Fof2qfWcaEmDn50oJYsKRzG574ySAexlJLU
vvd60NHFMK2JawYwIydAUjhIQPL5D29zCsAgQYm8JTt+6lsaEJ6DGwduw8jqcrL0hFrnyVLylpxw
RdsikDuh3DoRBd8RIHVJXOGSXPMTNzIb2c7aBKQEb4LM+6kFDjIh2Mqaoiz3irfcKPJypRjMLsI6
kMyz5/yyQTTritXcEciyJaFy47oQy6pCfMyK7NyJ/LXdwgshL97D9KMI0CgwN22IsjY8eGyHdEWK
bkFGI4FD9FEah6jAnRKA09JidvCOZC1vthsL8HTl5i8JWLrVpJjUFnmtM3m9ECNYn3aOTk0dhHUI
ytosJk6FhW4N5toCdw3ULWPzWXUHTbGwWYjse0XHBpm6wUko8atDwQXKN4GcLaoW6BTy9kIxtmV7
bUFuV6C3qbVVa0vRuBUPKzBIfYbSPSpedxTjPtbM/tiiXTixUSb1CRH4AOZbV7zvTJG/HcUAhyZ8
nBUV3Crhg1OLZ+NB0iFVRKEI4pFb7KuEhYcbRve1MR9zMyYWpLzHCX4sCOxcTXlHaDxg8h511iVC
sywVs1woenlNx2lFGiYNFOuaBTmcAkjnlmFg3FT080Bx0INh+On3FS1Af2/K8B1/HRGJkNOtirKu
A0tdZ4OTAFdPFGW9Vbx1DdqNAYC9BcQ+BN6Ruqm7rpxXAajdiTNj09Uvja/Rd2pv8L9eIzRC8Nmb
b5q8Y1AgKwn0ewsCPuQFtqTAsfm/aMA2VtpijYQaLxQ/3gOHnjMWrDtMS8xtE7RorD6sNvZEGx1F
f3RqaJSRku/6U/PB7k/R6jXFrad+fmeUFcsRkPadCVIza6G79f1LMkGwIX4JiTsnVwsQv1BkfInG
ZE1U0zEqildk8Gy/Gd2gWXp7cm+fA0XYt0Dtm2PlgxK3vpVA+GdF45eKyx84VFRGSP1RCxAAzZmv
GP5VWfK9k8BD/s+GcI+HnLJODvZfA/+fqByAIHT3UQByKfWfbJUUwDW3D4kOIKFQrqyYs88mVkCM
MAbDbWmRNpCp3IFOJRDQ/DjpRBJEvj5YB2Z2ymhKp7PcDORCkPNHnkGyRBsMGuVNaq9QPofxVKtU
hK+b5dgiXFyOcQKw5HT7hAE8rU7pv24WxV2tc8lq0W4RnkkHjbpY4hmWx1ycBCrQBM9UikOo6fVp
VskOncp4CAVpD7J8zFT6Qy+oYSwK6EULvdwkSrH9JY12StIkljeiLWLwRdm6CH0XqfjU5kela9gv
x30lCF7uLTfLTzRd9RMfR7P9OrTcW57jz3N+PZ1RhsyS5ZSUR1l9LHLZon+MhB4cXZoz+1JLrjFd
egvpp7BPyw9480R8sw9gbEldWVS3/hKx8edP/BElS2oizFlrvLn5qVba1XqJZ1nuLge/bv52bHnG
vx0jhXGTNVZ9+Nvxr4d+CH2AIKqGcYuBHETDvCpVzkm9hJ0kMJLKJQZleWx7zkuqMlKGL7Wh+loX
yWG6xKosX3O6hK0sX7M7Di+ZSmLJl2O6ymdpCGr5OieWe397wlqlvbgq92URBn7d6Es+zL9E66Ih
PaZWOTJfqsdkOceWJ/xzFwLkq8LjbheZ6KIfX+4li9Y0VRk2LWE2f7SsaWxs5mHganVzarqLntwt
0mMECclZeRI3/Z+vLYrosf3j/vLZS5fRnFopDZp8pPe3SI8XUfFyb9EYLzdDe0lK/MHmbFMr/CPk
Xe5GFdCy1CeGDccNb6t9XS6j5cbzJGE0pbqicgexui/Y1Bgl5Azk2TUSfi6iaUIwuTxc7unqod1L
ApeWx0EvMfSSmxTm+DWtsviuBcTTKWbQauQIapT6xuF1o5X1EwycvGYoMVuMr1W4T6Z5fDBI3prq
5MEXzt6pw7c6rFOCvclrq1hKQ8yo6l3phRKhB91Su4SqbMFj8rP73KL/7KB028fFxHTZWYkaL9nM
YSLfFrNaeZjUGW0HNSjqI/CAfioPzez+NA1DHvrO3VgolUhd8+gBS/1aka5BOd7y18AR5NEYWUVE
iXZEcCfW+GCS86AKskYfZlfTLJghwZFtWo+tdYnsl1Iw9UgnKr/pDk0+h8jLbuy/92YudnYJz4xU
rWYrU9PaAJ9OTu6Qf3KFP9lM9McaXfdK00R86HQ93ZEeO21SmHU53fS20VUv0I2OkwYxMfDDNRIS
qudRL66mxYrQqJHBEsmD7jMx2woPOlvNUolHMzUqw/xDC7qoPJe7Xwf/9jPL/wZK1fn1c0VDn6v2
y3VtBZfl/9JFNbrcnXu/2xUAzUKFx5t9NFeGulke/rlhW4JPLmGe72CQSLYzGIdmrCExqL5ypLAY
dMEf0gdi/9uoWGvLE6EgI75JPVutKBuJorO54+3r/0JFcOsVy205Vi18N0Bvyy926re/nuLrYU51
GdMI3LhmQcgliiandLwLMqVcWCrL3a+b1JfNfnAH0u7wvtgOluNRXQqc7FwjaV6pLSjINHXs6z++
Hrp1gBKgRuGy73Lvz48s/xsl07vZgFb9+tmyKe21wToPg9s/mS34j8magYJULg4MREJ3qWb4O1CW
OJTUDT5iJf5RX3aUFcG0Xu6aal7SLefVsGjsYHYEJaRupq6wTibNHLSes7/uAy/cdMpCXjv4HgfM
/wefhdMS9MW6/P8K//o6ZgO/QE9lgsUs7HADBBPjkJp+g2F5y4g3KhBDkkDB+4KQgaMGwaAULCIJ
FzOXVK6ed7nc6xVuKNWGQ6Q8TnQpp73Tmwc2rtG25tJYscmhGL28qnkZEKm3/iOdrB5sU/k14s3y
10d3cnZFaV2tmtRGmWrN0e9/TJJwwaGbKNjq5n7JjzJdUYNd8++/IrFqiRjxvDweUwCOMAzpzMkx
EvAMab7TkEF4TlTQePQTXPrYiJYb5BR2duhUapmeaYCwIjkVICXTE5zY/M9N0yJIqz0+bkP5DZbf
W/63c6Rqey3zx5/4sy6pp01MXDiiOf7En5/6VyTacmz5W8t/LA//q2P+4qT4eoavn/k6tjzN8vDr
5uvlfR2TFRcroHbgA558Cb+eeflhb7FW/XntX78Tp358AKy9/Tr050c006Nq4rTIwxBPn2alqwfX
SkxpncBb4novJk9sO6ZetvhcythWihPFq7g42ErauRws5hEQJ1RYW0r3MA90TpQvoYjw3dvY7FZ/
YuqW2LrlpP26GT3/CmjX3NWzLPXtcC8tPDa+EvkLn+l/mDECzHmmmLyFRrNRzcOl9JhMQCOh2Fcv
Qq/7x8FEcuxDJ4sE7jZgdzi1cljzvk/Dxs8gFfIWyLRtT1YG6Cm2a+mtNaIvj0smGfizG5EzgVgz
eyO4xUG9PAezOBakYXbafW2kpzKNe+hf2WfdolT9n90PwBBPafz/7ct/iItfv//XsUnf81//5s3/
84v/7AcYf1GDNw3Xor5v+pjU/+XN94y//MCGocJ20PU9gk3+4cy3zb/4Dcz6rm+4tu6a/BfVpDb+
P//b5ulsR19SMzj83+gEuN5/EZnjW7pt8Rp4XZb3t1CHiuTZOguC4sDJlK/QX/5gM+/qT5Pfmns9
LG60t9rtZNX9us+x2w/BiJYol6wiDGPXkVEq112U3fyqf/KL+SxM580nNHNliTu/UYJbY9UkyXsW
Jhev0HeDZoOivAB+OjYqJQq2a+6BOwzKtTOM+96ARB1ga67It9xD63zAS03cbnlPk2GXUTLfzMWA
jwQCUZSlVzgvhHP5BaZyi810lVA8STv9pZsvIAEpmMN/WleaDWU+Re0j8f7poP57w/lsK/2ca+iH
6X6msf6iEVAd5O1Mqh7O2janBUj/vuipLeWm/JQTwiu/8a5lyo7RHI1bkoKGtb1fPZXpOlD77WYw
1/A3DwEyHxPjQGLagEKGfVV3T63N35bNhor272GaHjRKD2Dzf0P79CyqmKFDEkJHCJ3QHj2XklVo
9pckLM5Rw6fpjRrYx/5+0NOLaNNLkduHjjjiFfBVG0qKNkw3UXtXuD9noUPnCfRbEOovseYcrHy6
hUQ0DAxAmfFSaw2qGTjbxO4JN73Urfg0kJLBDHoNG3J7/O7JjJ23LqGXc2rCZusV/tWzxn02Jhc3
ke+GM5/JOj4ESX5B0vsQ6+HRjI5B0mLA7XZowS4M9DdbTmfpDvugTk5DIE61xBo7y4ugi+QQSFsa
WCFQWiN8wDi+gT50MNNh78BIRO97HdBzwed/q+CQetp002f30k6vekrVMbDjTyvjPKB4dB6dmAA+
4xxW9mHIiZKWAPc01B+4bIm35i8XTTiv0tEgFAisa2u9kUP4HjnpXTRs4bXdytg5lG18khQ60SAz
1iYX9Q0b4fDSNXDI5uSD7c6nE8WfVTs+qI+x1OaXyuektucno9qzbvw5kQC/MuA16ON+UjAC3yDG
KzlWSbdG5PgQ5MB56mI4k2xO3QuAbGMFp9EYbvQ6mM7FCdxYYjjXYnauZswnWI5nI7YPUTSdRZx+
+hGTmE7fXIwWBeHkYjlI3Tgn5wqapa6vbbynoTP+9IGv+P52TMYnN54ehtJ+i9Eez4OxtsrkUlfy
ffkbUwdVabJuJP8qBQD5nFX0GTY+EYj5uI/G9J0g97NrN1ubbwWx+QYiBG7tC/DUW69Ks7p4czr5
WScNg0S7y9B+61NKoSs5WVzn2SQOYYH7q55eVEs8I/RrlPNNzAn8YTR0knNVqx+TgmjccV9X/YMN
EL7WskuvhgP/Y4znl2DuHgZrVUTjg8lXUrvpe9N/J23g1A7zi1fNL+ob7PTprKUJiuTsXX0w6nw0
ouHBE8NGK+aXBrBmj46jh1Cj3lJodZvRITHBsw+OyVejVfNtaAARmQMQsJ05ZsfIqnm+ekO6zwlA
4Za222oYnLdmbLaYsA74WD5Abs4xY0Jod4+dFm/UuZ0k41m9tjRiLBv69kkYIwQNsuZkfpGCoaCL
57PrdKQkqPJ01u2yJv0cbXsrxBuxxltDjE8UVXfqZMKhv4Mo8BK26NGzl5ZPyuq9t7FEDIPM7kWH
xqsFj1HZ7GpHnjSpQPtslvL55tVEwDvjE0zODQz7MhtvWje9eHLYE8XKKFOIdz/SXvsgur9rRudq
1/rPGMuDCKNNT/Lx2tLdq+WNPwMIYfChkaDJzzafzkhA1sQWn7VIbNuJhRBq9m1UardwKO6sAorg
YOwmsz1Uc6LETlfbwUNW6Te0tdi+uevgEJ/PUPhkcq8X8tTW1qEy00tWLRs90lJjTgk+aZdeav2D
WtC3rpvPJAo+NQ2xkimu7nA8U364qH+aELsCuozF6TXiOnMi41w53c8mHG+jsqLb3VNlcolJu9yH
MTpJDyE4g5XAxAOWFqq5MjoQ5fukBmybTnVUyG8BM1sr5xdDZu9tVT2b4Qt6xSfCXXAJ2COQqd+N
CI7R6F7VJanGBD3wrrHku+MiakyuMYMkFlAH/lvXlRWKE2aawH6rOufAnEicj94+uDbXPAPVKulv
NJ/fW/5GmjO64WGIqXCsBsvlUsveZTBwfcR3dUwgbnLJTO+6XHHGiH8CC0Ko2T9aTcNaECpNc0wS
So2mTrItjCcl3aG3GuGNP40aui+QBmhuo3CtO1RsZPWODLaHCmP8lBFVAFDKK4/M2DtL6fXMwT1J
htg79JnpVkyTvkUwZyWegty0z6mYp4PsKdvFVYMgNwFSNt6CIpnOEybI1mjw7pEHZ4V+S71WY9LL
B8IZpGg10OMEm7DHm4+p/jQSDESYCnuoxd273FuOTTNhU0PWYgl170Uszd1SoPwqVS4PNbv+R+US
EQQvm/a72ieqLfSfPbMXvcJEG5GLtneIisMTIZzE9WppCHYwJtgqqGfjtNwMClmSSbvdhTO7W5+K
x9SFp5CUr7FIX2NU1BBnMcP7SO7p0hNvlf4HZee1GzuWZulXafQ9GzR70wDTcxHB8AqjkBSSzg0h
S+89n74/qqpnsk7lZE0DVZk4SClOSEFu/matb3XlelTDGyllwW5MMakEE0dIq25JR2J7o6ymjEz4
KYaNq6wwSi54BgCDeLHrb7NiZg5lYMzkMhobd1iQQ+XC6lqNjX6nFEG/SmtG42WrzFPcvPnbP1p9
YItvl9OW5frJYrO3piiilcDmGCCTT5TgkuUix3IlbvbCSeTbJJ1twFNgVQb2W5VpNpK8zt6HWfuL
xcEyIzt6hQEcyLuF2t0ceBon4mYSLsvWCto5LA0cAxI5HP0KQAwu7CnSPxIl3neZPNmiwIeEzyeu
7G1ejC80X/RX3OZRxeHBLZCN7ZX4pKtfjeymwZR4FDq4D14TlRW+GoFaXGAPrFc2x9+glx6WM+vF
UsyTTPtHvRofY5GfEpM1nUdEpgzfQrFVeqI6GZD9oaj/k/yw39BVdOWUAQy6gFcZDmX5b1Vy76N3
aXqUr72dubXTAW20KMr6fjMfbEYzXIS59wr/8Nd/rfbP1bmjY4Qz2b6yhrZ+zzWEMigwbgODYVXz
XcYI/JPHzOofPXs4ofWelPFQUr4NVvkvwt60f86xdHSHpsWQ5Ckh1P8tSpPskDZDcpGxcNEuGDpY
6CfmLnFNhO/MrRZhVINg9hbEpJ/mCu1f/OCz/ugfAylnhplt8Q5UnVi/3/763rIGAiOLfKs39A4c
cVnQrJWyYMhxjbX+ahrhW50TmXEfSkhWgsOUejqIxr/p1/6fyZLaDCX7pzdi65ZJrejM/+a//yFZ
0kdOE9i1l+GF6B8BiV8lBVGiHIjTPI8F9UjSXC1MeHYpl61GkE/SXlnn4aTloZdQJzsC/IxYFdbz
X/+K5tbwn98ZEYmqhTRMs8RvOLUiBjUVjXa2dVo6NzJ9jcC4V2pUikPfU/tKVFBx+/5zVxU1bUEy
flAAPvr1BQPlm+oMH0bAufNTldpyuoCbNZVnoEO3hicmjtSlOVL9UFKaTMusctjMlY/p9JsYPkXA
fTc3BypyeDsZrmkQ7e1UvUyG3FZ8Fj26dRTzyMi7a9RWK028JLa6Lnnmejb6fWZjlV1fy7HfJo3E
3YP6FzFW0OGONKu1ypS0NNg1p/5N8VnMTuqzOYgTPsWlZVQXW2uvXpF+l07Ly0dvFT4THp1L9G7o
lLlqFokKQSOh7Uxzhklt3z0GFfLlv/4U/uzyEKjopGZqqtT1365THb98musC2qNew25VLyjK9mny
/lPQDzetqf5VkqHxZ587ssJ5WGAL7pHfPnen12xaYu5M3xwPdRI9RIBTIuMW5f215nm7tkX8Ng6c
pdNshmm7R7rsfSnSvUE7kXRypxG3TGhBlmNR7K6Ow95Oz86oBbkYVOrgpBsvRu/Rv+jnWj+EjU28
VoYApuWJ1WdkPFgvLRXg/Lq9Xawx8sjO3Arq3rkZIehq7wRQ8fXhQGgtmRnTraOZSyVEpwiVTvrL
rEm8bfsNY4UNPJJjFnbrsH63A4RAWty6jolSYCAjTbeKbTjqrL96zFGRhsVeFGDSkE/pAJCrBLug
7R09knahGMQfWgM4lgJOxy2etv45i4dbb3mPYdguOzo/Cn/jRU8oyqsckrrxWtEF50n4NtfKTdFv
IpmcSL5gOT5+dDpVYBYyKQiuZbULQxp0f8eQGM9kdMR4cgxs8aLnwFq6fSrGu0GJgDAUuMWka/vt
GmXcm5Z4e0tHU3AZCmML1hqA2XgArPtidtpl7jIplA7jSuF2ldbf2rPc3OrtxLEb7MvsftB5VvJz
oAA4OaZ/6o0ccUHrWlp36G31A97/ydKYTvz1pf0nzzwDhSDiONW2dGn/dmlPlpKXuDMzZp3acu4k
Bz527WZ5xfP8I2dmsc3+xWn7Z6e+VKl0yXG2HPkTU/yHw7ZiVWIlaKu3MqYPrOmH83/1JOfN//O5
aZlYQYBdkqFHTts/nugk5wA9UzFuEoGSLXpZMztKpsdqiDelD96LCdR9rJbXaaIksWu8a1g5gvh7
Lu4rZzrMZtvQcFaO1OYBz9ZR9FNMt9XppCdyEFpZso8Cvgczfh1F77bJX1N28dGmkBTMdOeDmCiT
W+vj9444qqsqBto3QWBPjyhv2We2V4PPv/XiN90ZD03THEgJh4nWrC1jugWOOMWFgGtDJ4A5SlrX
qR+2kv5qfpOS8oe12Wk0zMecWQlqwM4unvA/UaMibgdIZ0RHp28fNUu++OlwsM3omFXGMdD9lVJD
bKeoaYLwqE4WLMrqjsvjMPln22PiUjOm0CtmFwwVF0OXP2steigvgCgzUPGpevgteVwoI61QGB+7
Id7ruoPhLd7biYF1SGznv06tOGi6SL5kZvtIKvcqLq0XwG1oSJurMxAyx3vxCHCfT3BBm/jXF7em
/kmBwyXmgFCgvBBC/lbSZXrRDCxzMTMlPD6ztFvmZVThLKJdqyxBekesHnLsZkst4DNShhD/G1yu
QXnQnWXi4mQ4VXSXHR1pK8xTK2xgEDfJFqdkMDB3jF13qdPhGij+XU34S2lHr84stMpYm7IDZh3/
PNrxW6Tz+gRzAUaHYixALuTMGzPZLlqdM69k8tBx51MEz0VFW2GK9ORpPlXLqfuAD4SIrz4QBPFh
cfLj/noDYXYUBX/TaO8JMaL4GDYaMw2Ghp4yXB27u2pt67ZyWKf5r7k3tuJoXynDhkiadcFMpjba
TSqpdhj7sDm9lYF6oa8cesIfmdHN1ZgXd65PD4lD8JQ1a19ryYmor2nXf4ztsJmLIFnPkxJ0oxi2
TYP/exaJYP0N3ifLGJ9bwvDuCyaDjf0eSwzfRdO4f/1B6/L32OK5dqeO5VGpaTpyg9/OsVIYgBhE
m22bQN7SKjnODxybKOekXfUqv5UkPXp9487zszjqXM8Q24rKoxgZvDDh1LlijVriBtTdrGVkRbUb
M9asVAA4FEVop+fANZFXi7lwsRmUWqyOmW5ksf3SOTV85Wg/37t9eGzJSa47E+w+3QP9UILw0EtH
Am7NU8C2XjDci8YKTVVylKl6mw/AiE8/ImAEJS3hfnLVIjuN0uPotC68v6tP9cGDPS8nOH88FTJ+
rZG4M9H0I5I8ZphxYchdh2Q8pBY38Hwz+Ub8Nv/MxqTeJk29RZN6LFtam/hdsZLjKGj7+N44hAdB
JKNucgwilpgrDpT9h4brr6ZznYBslcmpQdIvvRfmgdw6nf0yTyj8Tl0gSea5J07FlH7P4xC7AxRB
ifyZl86mS4ejBmlWwzuaRCCC0qM5pxaO0/SRqivD40iIlaWZLZVwOKFtpDekvpokAb0qO4V+PPsB
2RpEHeLYLLXFhFuqpt0FT7kfVbEIbPVYJExiI+uEQPWtHa3TPLXWmNfN06ax9EkME6t5CEcT9DH/
0I5B6RBrl1IJ96rFNC1qr/OjNuQiJY7r5HvjZf5zoY8HFSch46KqDY8EQr11+ACR0CONAK0QxmiS
PLwATSK28zE4T9ZAYTwKQnKJ6/xpYsf20R77Dy2PHiaGM1qrPij7+fjDd3pUveioszqAlfomwuio
ZS1dX/AmsGFUiuSoZPqadoh8vAiRin+A5PwyT9rSjC/gNspU+cKz9BAlnOOUeUXwEJXm3Vy5aMl4
Q4b5EvnBKscjDb79g9Ciq8FjvcvSvdJF+8BhjuhAWjUn2AjsKf31PGtrmoTxIonk+ZYyc18U4+Hn
gmfpMddzIc/Doef3yTEimAoQA4VRgE4IKyHRUS4zxCV0WnKSxDYTDa2cPHV152b+h/oDVOeCm6ev
EU+3YqCIr0ukD0PKCoLxQm11t2RiwwN4f9WVnMJTB6WHqTPn4jwnnArv66+PD834J6fMfHxYUkJi
MjlEfsqJP9QkyWjAkhASdp81fmQ1v8ip3xneE3MuBh6tCBZzV2i3KfjcmB1Nj4EzI6CigWZIBkng
INtsKMYbOG2LvE+uSSx/zs+fF7D09zKi0qzCb6QUH5GtsNIZTjxFHxy42CimSL/DmnDHPKhf1QQ/
AetVc8yXIeIK0XH4Z5UiVmrSLJyhHbdGWaSYxttLatEt+/DwVFlQu9rTMcvDF22eIpkTt8lgptVa
08u3oiIA1WcxvbCYLlQ5s9AmZ7apGkW/OGU0y0szaBeDDj8CTIXDlBuE7o3o3KDrvtXKKADPpN/z
+RIQgZVH0bIvVOym5skUzWGlczjNZ84Dwt0TWCsW1MGbalMOdP3NUHH8RGJLWBvIvH03p0PxME3C
hnMYSrbZuASEHOYj0GmTI1Kk9Xz/1ZbzoBkPHXuNJFIv86vN9Yqvzz1quI/PCnl2OTuB+aqILexC
vIjDvL9ivDy36ArrBFw7+7nkF3X3qMWgsPPxA/P/qmVun45gAxxtva0KypG8vap3cORwQYz9pkNg
bGbQqMr6O2naRwOl0HxDN9Z/1+D/I4z9Y57yv/81f88Hc7IKQ2fzs/L9v3/afOWnt/Sr/ssvOoYf
VV7n383vX/UPr1z/75//7H/l7lvz9g9/WGUAMMf79qsar191m/ztXfz9K/9//+O/ff28yuNYfP3n
v799pmHmMl6vwo/mj+tzQ6Op/sOdOr+Xv3/n/IP+578/zJvwf1vS1ickov/Jt/735t3+D8lLsY3H
J4xHj2b671B82/gPA6Y9/R4DNlvHV/d/Vu+G/A9dxbiAS5J0VwjWtBB/X70bbOUpGSUHAnB83RD/
IyOebui/d1mOJVWpCsY3BL5iFvytOmlDPc6qKMy33Hg+OL/O4kKjIhYYdqzhuWIVdOWkgXQ2dB2B
q5q8Y63awRbCAWDam7OVOvla2OgE4Vd5YK1cZ8Jnnyva3mBh5orA81beeBqrotpiLf6IIvYmHLaY
XghxXRrEMCzCeSPVm0Pu+ic7ZabgxOqKUYDxNHqJ7aaDoay1qfXcwUTmP8bGpgF95ErSQ5dJxbNB
gA4DbQU9T7WYDiLejrY6uTDrYnDW2NblgXaP5rvkrtO0FdhChSSlIF85SLF3uRfu7YGYpUrt8RtU
vrPJinAV80hes/NiV0rrWwNIqusieeCYQh8Oe2vLun8bKl1OlrZWHNQBWk7ZY5XDYr/Rg+GJ0R08
KQy8d4rckOEXHghENZej09evijEMwA6MjR9FRG8moTh5zYyp53qZ9ZKfVcxqImPR6Xa5rs3uYEks
CA4czZTY38L6hciNu7FTgltD3EcUoco3wtJgW+fsdK4q8LCWtk96472CBLC06zLbaf7OCjX5SDVP
6lBYYnaAE5GlQXrnA1xpQYRBKceW7a0YW41vE6C71CCLRToHQ8m1VeT1VwNu5XZKePQgt7ax/i78
jowVx0yv5FYyS1NqcYZcnu5qxwcoEJB84PmWepCtcojNMdkHMfmWUecMK9UpnjqovWujHUt3Iun8
LikIOQwCMDqQ2by6QqAEzwJCSL+uMgEcPcedWUzlnVpZtyHHmGVIZjajp1pX3BBu0pFnj+BgnLPH
4NS0XbQae/DLJjwovNXy5rU8Y/CRAwDyr7g7jXWZREu7LIJVmWYXFRgNucslTzk9jAHEmMxRY9jq
mInuK8sAVFdDq3BmGRZG90JxkmXtIFNREqgXSReZ7lTA2I/jHI537BtgGj8JxSEHyDKti8CFv8iN
1yLVircR9N5d4nXZvdLNGFi1JlBQ70wWO4x1IsY1WaFmbm4lZwvw0ArWps91b4LML8djGljY5rtH
cBzFIRjSq53pq7BtHoQDiHysgtkhERwKzbxzas/Yh0ovt6VlEF5QgC7WU3+nZf62FWV1Fw48PoxG
GLtg0mb5Z7tqbKQSA8fnwpJtfWiU6b7Mu3g7OXF5mD4jttp7K1RpDNP0ARwM5thwvM997zNt7ZTh
GTxqAw/aDK8kj7Mk8SZKSWHUwjmUtUcNLnSi0Ius3yp00AfdO2jKL2t0HsuwKs+xR+dQyg0fVNCT
iDRG9p3iAHzINaIK2KY5KGXjJzUVS0U6zh3y1LM6Cy1toz0P+pCcs41/AjhxyM0hOhD3pcDShGoh
In3fajYzFAV/JKCIfo2Rc+8NRbuJO/ZO9aBX534a8D6Wa8fIgsdKv0FSgjIBTy1TtfAEwFpbRg74
D02xZk3wI0eQden7lsQLA+lkRtZUmOMMYXpt3s0syrQrjJXTorAOVGFuohKEiR3n8C3N8oTo0rrL
G9igiU28/RiSt9g2rYIXkjVVUfb7KDQD12Zhuez91lhRBgOGKZyQ34/+iwG9WCZl7GzUoP2sWY35
QJM3ip/E28hgwtCI6stqWZsOwBjdhsXsqo/s9EIsdUxybaU8JSTbr0MjxjtVzGE+JhQfgvYmxNfK
ZWK3sZqGYGbz29/C8W6VEaSzP9JYhIopNvnzqLR4e20CeaLS83jfw5lfLWbFMb2W2VdKrfJUtdoM
yoFLSeOpCnDtIkOWDkRzsPtl40fdrtL0dKV4YBh6dh0uRMJhdnW5EFQT1xq/vCKDlVBaA96hYFo3
dfkcSQ2gbVeZLrxz18mylyquyoWNX4Kk1eEps8gDJnfQWtTSu4Ospy+Bg35Mdrlv8Yq5RMJ/pJqf
LvWYzW4VdeC5ID3lSbIyNHJl00TbMIQH7gL7dRkSKuRpjc+2flwzMuSmRL5Fu07PZcTIsCb4fbOw
d81b3w5OsGNPbt2RujSwNghwbk67oTLVfWsBviKKvFnBYWTV4Pcpxzy0yknAw66VZxH6TyP+bVjy
jrEbHfyoY/8uh3TAsmgzHjDrdGdM5avuTwyvE+++qtCNi+6K1oRtpby3sW3CKtMQ+zddvQAnJt0R
GCapF+E9yesccSO3ZoX93W0nZZXFGLC9QS66zHLWWuzPWnhm5eRL7BOtwScoHPqcJJ3nFUe7k9O5
saJs6ReZurWz6H0iusLtmZMvJrFSOOk2uWqjKitHgmJkdiLueeaTpBMb29noiSMXDSmMNZlFcoUz
HE3oVK4IRBjRdwlghkb1bNDAbPUm1JAuEOwe9dkbaCO8nVgXpimWs1OWjFY5cJVwgSUlAz98/5hN
i4tpRv7TkCpbUqJmwduELUJ8EnAXHKcoMECVSg6f5ntMbe0xq7dqnr5oVl8wSPKf56FGZpDpCukP
oN9IrE4u63NJjhfI3wgo3hz8o7XVq23G5bZM/N51ip4hjqQNsWrL3DjWlD5oerOLPQUYKef3DO7C
RcAPYKDQundMcxVlSvhC5AuuaG+LEzZe6YzF1yIbvL00/eY57gCVhMN9nWnBS6djKpbghIqolY+E
sT1xLDFsC5pnS/M/A9HVSzOO2cOHLL4cKhgwiLm6jbHIuHHTJg94eXMwb9ASS5UzTy2NdBkFtfeC
mvyXPjbNSWNp6DrRnUns2Vunskzrrd7DUKid7BKRXwDFdIGPzHqTgf3iFd4bQSj9ThWpeMxa0MO5
D/IzqCbx2FkVagdCj0DsdsiHS/8q2eItqgC38DQmGoZVkosYEjJdlMNVpF13NLoqc/VJKbYmSsvJ
C74gqQCZMavoAXBxizRL08gFMuQ56vl9SJGba4e5MB1osCviXnzj+udoTO7IOvliGHNnBVaxg4pI
hwvTBwagv+mDeATIA/a2gkm6V+DuWGPb3JnZNU6rflEGBApidXh0ZhunZDzzMeTmTAFCpghVHTRe
vQO3tcJ9/8CvimVTHYIcwxK1Nr2JwJ+k8g82crfQt8xlVNotH4pEjqaVrhzC4NGMLnOd1aVwLhJs
ioRMSyie5RPP3jWh58AZShIJW1Ve26Iml2jn5ZX9y/aYftdwhx7QWxgrdBTZMZwnSIFPCk8CcIs5
LgA1P1iKJlfcIjMmV5kvHOQQ0SrO8U0q1mzMzYzvqO6lGzSCHJVMvdgBVVL9LHpZfRqt8+rpRfii
goZYdmChLn0k3HiS/dpgvGT6+W3AMcIApYAZrchwVadRjqxtCl69S2aER4/I2C+/yA+BCKbXsTYe
FEu+106WXwkuAc3ZHjmPOEFsA2CqKBkc2uFZ47IkN7VvNmb/Ilk5YsikKs2XToHfSau+vFkbboHg
OtudOBBrp6A1+jYAKxxKhGVupEY56bQwEIea6aFmxeDQFIE6l2k3tDEvvJjCTf1Qudmt2FPHEUxj
F+o595RgB4H3s7Dj2K17bdzm3vBcogMpCwV/zzg5r3FXHb2Stx9ZlrqV+NiHUNw8226Wlqp/IxAa
4BjYYP5atd0bYZytaRM+DbCVsam3B+Y4iIJmYpeuh7cf8xytB5iOHF6EnL/n5xt7UbX7QKSIc1K+
lgr9oQAjiAQ5ZpGyAdDEpFwNbpmaW0vRDZ/ESxEDBe2RM7BBsmV7N1MFG0jh0e1bHzDdzz84n7Ek
Ffd4M1U3TybGbeHOtrjidETIudZ1GwqwI3wHdiAF2SQ/cQQ//0BIO+zDrn/VclzZArAlAj38XGw6
iB2tVp1J1kHsmwzHOj2Fq8m4LBv9yVWtpsQYFBBVQnAWQs6iMBgzR88aMV/rtilPSo31R5NDtgxi
H8qZXmAKqNuDb7W4UQJR03GWGNnm4CPdTsZ9T21JQmU/l83mO8BThZ0rjgMnAcfXec1jOYwAWOyQ
nm7y176ewD+A5O42Y3BfSstEotfaKKSuU2ld847smODdjLv4rvkMECTSP0TnVLZy2YS9s/Q0qKxD
4hNfLsXdQEJCFqqbuDER3xUiOGqKB0ghjsgjsKMzAg2UZQQjw2+zFiwcnWM3Jbc8QDQ9xCK8xn2y
0UpzCaWKAjmIo6uGK7mQ5ZcDjutBiTyQ1FhlVknG+I4IM0J2pu5V6RUQTVOmMnS1XzId5Wz+A8Bh
Q9BzS9ZRPQuJGfj1RvMwRY6zhNL3Gg35dqy6YKtmyQuy+VcRsQUotDurD94D6QDTS8WzUh0DgeSr
gUsFSwI5Q8RDq/Omc9uMr03srKFvLNQ+8Wk/FMP1TW9vzydboI4zmm9HY3KIs4g9IzM0ufAglpaJ
7uImQDZHV1wxs9tm4E22raJv6tFGycYzawH6jHKXHpB0ZewtbVksk8CccabqWaD5QlV816W92Btt
+dZFUwsjVV6VGvu2o+JpIcc9RqJ8i3sbLqVx4d69ZG387BmFuXcaxACDehImozsK+58Xwk+jbcsi
3pYeRs+64MFRGBpIZRAI1vSs+6l+8HLu46CyaQu7xlv2eYGfYL782jjt6YIYH0BAOHiOo++8Cjrn
bOsaUxSNZWLuq95JNuwQziiJl43MiAkcsctas/uMSaG1h146ITrROzd0AHyqY/vAwXMftqQHRSlF
JNFoICWRyg8rowdP16fnEKM6dqt8MZ6LIdJ2sBSUPapp/4ChzdspzacCsnRZOVa7xFmp0ARWJ3uA
+RzG8FjHFDr3z8+fKlpL1zOTw225F0YpMSxOEuUEiYWS1ysK2PEClfpSnbO2xvlMc9r+QUzpa2I2
Z70lrqbt+9HNFeooahl06LgyCW3qkc+wi8Xx/0E1RECo7wNBDeQGIctTP3iQLzrlmnnLCBUNyKmY
IFx2N52VwtZITupEFIA/EdjL4/WmmiO4ATM4EiPwmdqgk9ibCyJNN6SakmERJ1gL0Hws2D5inWT1
JzqAACoANqsPAxfU0VefvdZAGh50/cucnFs6hMirYzjDXUnuMXZaqAO2vkmCczr2WCZNCxq1ku/a
pHa9YNAI0GjetVLbsngk2EK3Ng1J25Gv/Wo1t85auROt+towA9znNpl4c7JT07bRNsew6dW+G0QM
fw3tzWEisZBls2nqUa7AHdLFjOWw9PWvQimd46kdHeeXzqQM1n05y7J7JmO+7R/Meg5mqaEglnoD
gn5UEVb6gpAttNyx0Z+bISAXGLjCWiJHHMI0utMp9ZfEZ/vM55GydjVWM7GCTrgghAVouNQ++yEh
/6WaewAmI1yX5sFTfAt9HWDn3NDKc89XRTJ/UosmWuEcWJSpnNyawD6w/t2wTACprxQBjtuqgY/a
bOHcrtVbF+ZeuIjz3GCDNhJuSAdccllvq2RYFVNyibMSAV3+VdLrArUmJs3q7KWSDOfiKbCaTT+g
1w+qm4OcFodMcqlnlHId/tIDsstUmeACneKNTK2noOFAyxmFTPqJ+3odjcWeWLOvouFy0I3yILxy
XBJVCMi1I13Wi91Bh4BFfM5CFNmbim65LM2HUo0gfbAoij2DJB8B61CKFo7tsO0MnnKOUeNCnmOX
aeMsU66UBqOPJXku5NQsBpEB9B+h+LSj4JO5oRNEDwOpEavYMPiAqpfYjF9x137VzU5UfHJaWayF
1W6kJ++BWTNmZZWXBxq6BfYgGVyRxOvdOFB2qKC3vpp92lW5G/IhW6Fa24NSAKeB9gFSOkgn1cQl
1ag7MSumaaoOaqRcihyVfVGf/WrmMRYPdlCE8wm/jqhvKI6u3CONX9yjgfoy9TSirDShiRDeYPLL
YURRRcWVAdM+1JX30JvztBOxLljYq3YL0pljHsj61iP9QivTNYeasmCRdakakyCQgRO3Exhk8ufJ
qRAAii+ACU+pMAFvD/gZ+ltNDKiTDR+hFxN4UY0I6Y13ZSjZSqbLLgo/O1W7WlPvqg4glzh77RKN
9JOc+ZGMIdSTWDIorI+cfvhko4txqeH24XOgUTkJnbEpbcLOCc18gST/yTDlbizinR/iOarTBRuW
17yUjz1dQJ9H64TDHLXItu7QGvhgXAJlA4XZDaycqSvCQ5TSJHcbQBbiQouWkL0+7cDB4qGRSkMW
G2Ob5Eb4Fe/Rq68WXYhKiuiiYbcGtLF2R7t4Zwx8CXYiZRVtLJSqOhpVz4NVjYm060duKjHicSnf
Gx1uE2SqvJeMVYbshukeFKYGJTKmLmtU5p558jWKXaZ4XOHJ3N3Y6XYUG6DRn5XXv4qODMpIo37M
M7jxRXYuJ8BkxgUoPVbVW8bPngORcbimfFChZeh6JQa4qeeDjT19IeHwzJDQBmgmTEkAwjX0f5P0
KHizSbAg86Be4HhnLyqVhyygC/IicYuNpxiiroM7qsz59okZdJMRbEf093chYIoVsfPE8pCUGHt6
DWwcbNIzpp0RqXDRmLY4ffBdZ8apkcAkSqbard2CVGhhGgUZgoH8i5z71bwKC9GeIum0la3ZXssp
FTuV/AZmHLiY43El4GrfZHutZ2FPYnfernGCoxfXAV15sk4mL1vh3jgTBUJhyjAnK8NiHSocvUhf
TQK2kFt0qsHeuKvAeg/vfhz8yuZ8+DA4QNqAzOkxVNFgpNljtScgqEXERAmzFUXJjlj1iHLH0BKl
4NKVirGUKLjrlJaEDjUi48jhiWfX9JhVAO80HFtGVV4+3incVnpS2m6YlsxkoXvVViF26DP1xZC2
FJ6wpJUsejMDv98NKtzkFH+twqXPHhf6LirOcKGH0rxDX2YM9mLSFYWBecqA39qnoU0N1KKv7+ST
r/Fb7k+m1N6y5INsXOPJDtgQVIQw6Z4aHaDQYjWyJHCA3M/IyAC2oiRsRNuugjqjU2NozCUNsQoy
Kq2si4x1rUP1jNqccblodn7J8LNEbOlUvrIKPGg1lSwgrFTtSZ6n9kMt4MX3U27zlBspGwPy75Qx
d3vyn0ZdnbkR16kAYFtbjCRUywkQXQNABLjFYofdN1C+RUiC84bnotjqQ4tgs4mxPUp4T4aX3UgL
uVS+/1jgQVgEYALjpmL61Itzx6HlaKWOK9G5qKUg3QTNqU6a/NGsgGOjtjCWTSevRQ2SdQwEbUvc
vVeB/9hAr1+I2ufcQdPQ53q1Uuv6wU4am9PAsVzQyOiDaSZ3Dekf0GS5r6KCJ0TBoB5fNnen7YCi
q4VKLWIEzkWgo5Aa1doInLvhOrhD/EfWQqNvY+xPvC/7O4ucdJlxVpmTlqFIMLdBmZOkFz1Xo1Jc
hG8CaucybHAlEjyAWDpFUEM2UOioYMj1amkVFvo4ZiJUIMlHmyugBfQnP7bKXezQhEknhQ/vT79q
mZpc10Z+6gJy2pPyiWTGem1IRM5yJFwn6wtXSb23op0AHWrIZToDo0IxQiYn6QNtNP122d2Y9rdu
335F9bgfjJSQm86tdXSCk2K+CjM7T4A4zbzYlJ0BSKabXrI6hmfjZA+DxZtS722LaB8cSVS8pO+J
X7rVP9gZIwxHI4KpkAwUfEyzSjaVa7qKkrSutBhMV7BYX1c+3OJqVIuFGq4jkSVbbai37PS58RVl
IZoR3pcHFeXBY6QTwrWHW0MDpxKhm/YetFrroTY8oJDcuwNAYMaYgCMjw7W4x51a7+k1I5ZhMQMF
9hDXsRIw3ixm6bVKxjpfDCrzOx0/JeJ2S/V08gBY+wFhuOohhheiiX2xScfoVKTVr6pvuGKTV0m5
aw7DHXDRJfPfZaEAWpSmFXIqd5d47g0M9FY4H5v02RzYHAL3pOZSyy8IfbQpKV0K4y5jE6vtvT70
z2wXcfIYKBIshDbt98SvpJPiyx4ScpkLXqX3tynXXmi8Gejs9Tj9hDo2+M49qMVhqelAMZ3+TldN
tq9es4Knel9h8pvqeOn48coyfRSY9a/ailcIA25UeWIdtjZiKOuomJHrV2BbFyqij65tXgrp7efX
qiSasVwcqFg3OGVLp8JPMK+chr3GszUU/Qbs0sFPz6WVvTj6eOlV84oHAcjdBjDmi65bd3ySMDlc
fSQaJvLcGr6mCDl9DHxN2kbniAQ9jxojl//F3XksOY5k2/aLUAYtpgCoGREMLSawSAWtNb7+Lnhk
FetWd1+znj17OUA6QBIMQjjcz9ln7U1GJ9V06/xEXtCGLEx1qhlyNl1lnGMbNi9PcVu8TQQ6OrB1
kzWcc7M6aWP5nOlPHDXqLacDWOhNTz6kmZw7Y+zv1vPV4+yV5MkdX3kLoUcuzfugaz/GiqjWkkCl
xsaHwBEyqtXPTgr2wTjuwbAm6IEbHi0oul2d2Do8MrwE5vrezPrX2gbi0bQ8AdQH1bRdqYNtby4X
E2/cRiu3pLPfE0NroRfW961zXyhrfUx0aOx5a0bZrmBY7I618RL36pbiDsx8ixvKDaGapxIWgA06
HgARCZEqCb61W0ZYemRZ8jJJ0w+yil6Wt51XdeFF69MHuGgwTrJhP3WUPWXkDVpJ96M00N1q0O9q
FdVWH/0oMxKuUV3ZhMleiD2jNFUaUSZBvbqs3pm3gf5BYOuUzQMiR2qxwC3tZSfcFaO6L5kl54s/
0j3q/SU0p03HNSIp802sK7s4iQ59Ej2pCQNvSdsu3bxL22ofBNKWMnNQtGRdKphl1URWCedcO0DS
ZPSPAUHgDjwg3e5u0iH40ime1TLeoBl5XC/8TqJKOSPqwTOtHG5HEIEDZpyNZr0BAz41knOLlmrT
dvYzifY3yqR8HChOzLDprmr5VaFkwJXnX4WGiGrK2/uZW95VTAir5TBK3qgUJ4Ye53rQD6rc7PJW
QR0ZPKlEHyrGL2Wu3k5xjNVX9Un6+r2d7L2C9MmN1Hxnjd8LvcDsCASwtPgNAxeU00e7k74tSvuj
z/XnWbWfsSdn1pWZP4rOfJphqUqSejC7+oU85sfCWLEPPmQjuMcg6Vdag80r0m1qpPfknA9jvnjp
TKIVfYVTJHcy3nxlTUF375Ok2sZO9k2VyQOb2mNBDS44xO+EYfaYm1DW/dlI8kOTte85d71UVOc+
St7UanwfO0wLQrinA4ZWGLFdFlKwWknuO1SxZUh5AOWQbHOHcm8AzBY4GzN8VjXlUnJONNv+wd/q
1mPkRW0DTvVZJpNm8vyslfySTE/kl34Gs31bh+ptm6UfWUUyzkr2WRSe42W6tfHX0aTiZtH0E9qx
nzEVk006nAypf9O4qUzYeOas5H5MzjSV77M2fsfG5Jg1KvE8Jrg9nQk32KshGWcjjn387NzKQo0W
V7eR5ey1gWSK3I132lLdjWpz7BbtVsqpRQZ8wKUA0iA998r4RHDpseGZ4i5kREoFH4QZt+KSS5ve
01Dk1UzjGOA2A9XvEDwgwJNcjKJyQpFm353w02P21TSbDHqkdWfMKnYOeP0x0Z4jb71YAjW/BCEU
gWYbVYBgY+JX9DMQXqwWj56gIGgF8yXItRn1RLUtV018eKcP2d7piifYIJtBgyddGhqSPEBvcnWX
AYjsrUctGQ8GpbvIZG6CUH0z5kKDz0AIyJofLXONxozwFo3mbhn0m2RWL7iGfNOmaB8CuI7y5RyQ
RW2X1ael/cj7+AEVmhNF4B8tC1X6R+DMhwmSQClVZFIUFeuA9CHw7JWCo9SfI/UOTXse2/Yt0ud3
C2OOPHVeIptbrtDdTG+77zMYUp0oOGmRXQUTFEk/wymtKQ9Tp/qxFO5Ty8pJjZHZQBeD7u00OsTi
cpLRaXmTRMsuSBkj0WNsTI3TNEK5sajsdtHcqJteKdBiSxU8gkdFmqlWt5Rnsls3Du4yqAOOzHH2
sZ696AO3/biE7H05yYQf8CfaF0rD5UfgydAvjHl/zrweUAPrOPN2Uu7MGlFe1uxC7X5a4lfgXo+m
YcAlZ6gu94TLcXGq4OQl1VaSIgLUuAiaiv5r/d50Nu9lzTlFdXQTAXFxGxWpzvqFua48YsoS+1hP
nKewf3Ci4si0Y48/0bOaq9tuKF8sDwjqjaFEoRtMOvMQaDyZYWOySv55fdOU16+9FTLdi3+qbUTt
QE6hh1rd99HWijy8E7OyeLSRlOj94qe58w2LbgDLmvEgLxQIYwm4MIGj9D8hMoxXa2suL6uZQ2K0
20pqdy0uGaZOUETCPZGsfAUURSXA3KYSvI8cUir0Z3yo9o013MH2JEyoH4KxvZsl62YOtQMKxl2C
FlR/G3qC2PPTgLvMFM/Y8vV3evwerqHMsfyZjPY3oq0HE9e31QLDDIE0O8+kaPZhkP0MdPsmiLBp
m836YMvt5xKYD3DqN2MfHeyCCE6vUXRJKkdqM39e6CKrPN0RwvMQe38AVJJ9gwx5lpVHJR05lBA5
NwtPLc8qLMm3SKt6SYct7oBsgAxU4eHQx9g2V9/XLjNspzczrwuP7A/Wbu2daXeUhidyfaQk18Fp
MkA1cWPAQoYWPxwL6asE67+Sf/4nbef/o6pNpJL/mZb0pdr0P9Oy+xfNJh/8rdl0zD903UZFZzua
YejmWuH4W7SpyPof1IfZmr7ms1TToBz3T16S8QcMI5k8jq1iN2Rp1HX9Fm2CUtLt1T3B1ByFGDCf
+i+YSYpmraLMvxUFyw77UGUZ4wR8HFCKrprxv2nCHRypOgympFMixZC6oqDaFFzaXk+hBHqt9NBS
msBF2b4x0VwZy8ERZcHbkkuXbA4s8tB4liYjrikDnAp1WMDG7LFInjOdR284XsLez6x4wVUVvmFj
E6CQqX7XCnLIVJBty9UCSEmIMjsABnsHPHOZP7QmT9Cl3YUIAYgHYXc8Fbu6ti/KelFjvGYctEZh
QNYHa9D4XW6sR8hPz6QdbkdAFozSGJnp9G75fNILBjO4jFIBczZSherKyLpJ1+pbWU0fyi7+piUL
hHmeQCB3a7l9SEnbuGodW5uqx+ChM0oilxng9ck4g5WvWp7Vdk6xxiAVv6Is28n6dMJ5tKhwuWr7
Sz+hS1WzlgJLu/EDnHwi3hxncYV2Sn/uR51pa/oiWcQEsWlBd4/VSzq26BEJycEzN5n2qN8XRQeV
MCI0rdWHOkNmbhqP3UgkWQPY7iYAIO1G+ugolqvq4rND4NTBZ5yBcCZN46kaYNS0XDbS1DwrMvpz
eWRORb9voGP0zHgEd2XeSJbVAWd7kZPhZiiBK0nUrxg5PzflKMAgLZDKDBdkKqVXqcxMK3CbqXww
ieV2RLPtBX2v0qfnhSGrZ49BBks7/mSmMLjSjGHEYqcM2y9paNyRJH3U+3Brso9tugJE+jhu/JHc
saphoBsOIQhjiB/BaoYcG9O3Jk/PUgRfo86yeAtiAWuXyvwuU6IyVtl47DgIc1VOD/OEcHUe0o3z
zU7jE+hU2av64MmYlguwEE+FZbwbVwa1jEWzPdXWQdEBQSMs2jQK3Ksoi557bcTCoVnBsGp1qqi+
BWjeYnHdg3k30u1gMSA3WpwwOJnu0OKsNifKa55NwPc1kV5JzybVd1ul8SodkU1EWMBoo1ttUCoG
JDxhoqF4y+3qLUUw4hbyi26lr1VaARseMARFrPOSFsX3eQC9Utyoebq1U9I1tQ47XTEttFjTturK
x3I0H5bcPpSRDuOxGo9NKPutmfdEmoOLicmiWtxaEG18hfQmWL4JxM3eWBzGCVrTb2SehFqZnrpp
JSl1GgSmvxYt7id+Waz2mHborNCzght6nN/ILYKVIrVpdz/JFCFBsIGLLRn61rnOn6uKU4TidEOW
Do9V/b1e4zZdhFysQI3iVxky5EG7z7oBEpQsMVEi4l0PTeLjyeU7DYNToyN/RPUkUgd0pxQ8L1+t
6zapZi5JNmNlQYpFr8M+Fq12ba2d8WbS7bffL66MyFoASnv92paWyvBziHG/X/vb7nIeoXqF5Vql
6v1xGjvA9tjnirW04TBtlJgUuqaurLYpILdR5xYGE0bneDpjnKPdx98tmdll1VMlsm9DFDkzEdwc
n3joo8BKknWQTgavO+Ic2x3DZfrdGrXqMs8poe2/Nol3JI16G0+xtb2+nynI70/OPEv8xchzVypX
3qMNZLHSll2+WOquEbxWsU1eXxBvEYsiDIxDSPJz/dD1k+JdgFEBloP/LujcFPIzfPJrT1gC8IrY
MMTJQ+gMVAo2XN3GUD62PSH+tIj1pzGXTjPQ0BHKGrN1i3QF3Y2tvRPtCBZSKk4d27u6tOqLso7p
xm7ST8i1dn3dJSeMf59AyzU3vRqpe1Mpbs0VUYm2IyTLUsQHmB0FoyVkScsnUtIHxNWEP4nuEc7a
gowkZF1jmJAHyCvm4SmPpXJTDKXpBtYioQbL7GNjqfVeDcvndlXJ4psKk6ZCqQw3dpMBX+2i7tQv
hGuIFoCrR16wvDHOZtYmvS+ajQOl1Cy7acJkoEzbQ6rK5bFa2s+6Vay9RLHiPp/Lb/oEqroz6mgf
tYP9HDsBJl5WukeoZm4qyc4PcPrf67n/WUR9+2CuoEIV8wyNpOlqkvK0FH18XMri0gcTHnK4xBKV
Szf5HD3kSRRspdakwjMyVx9E+W3omGukYW3D+OKB2yq9H/3oK6yO1ei+4erajoBqEOPW7VEp0LTM
RV/7QdjhPYF/Ig44ozuEiLmxWIl2JjJqfb3PkhUvHjXo/vdi3R68RBucAywDjFGE6kgs0MTfDQNZ
e0YT+XES4N2uayngtPU1MDRQNae3LXekZQ3KIUuO5uSswYEVtL70mFrATkLbsyJqxSJYAaYJFvO/
N4r1uYJEW4HdiCbSQZ46NcBw1wUVvPZQkV4ESmq2M27PLZUFklQcKrInR1It/4uovm5r/nrBWqoX
3IBRf1nsQ1vV33PB0x3ThhGzNjWlvtoKiAxh1Che1asyQVsElinvYjzYTKV1q2KOD1f+vqFoNiK6
lccv8OE2WGHTHOzNHPf10WBUoGKWfFDqsDsyd++OpD04MX+tUrCdrwUPA3JxcyC3LQF++moyH4Ob
vK5Loz5skrT6rodLm/F7EzfheHJFchgw1gM5ls3WvMczyOtW1RQO2YCTkgEu03pelzyntiJam0aF
sXqNZZY4y1Gy+Bzhaj+sCN3rWRbs9nYF7IqWeCGb058oCdCxEBY8Xm0NxIVwXRWthYoKr6uwqhXn
XWDbxSJeLwOxrRK8/aAxw21u1s/iWtCVhfS+aCqMG4hySO0beWtjg3SuOsjxtxatyDGQA3SFYUH+
UxzH9RAt66Kj3mLTF+RXxKpYiOMdJq2yM6aOknIY7teFJHOIr6uiJbYt5ntdJt3B7kYyPuKYistN
tJB7moisqCcS19t1cb0GrxcikIiDzI21GyR59a/M7Lu0KJetvXZ3YoH2nvMiDTDqxfoYr1a8cf1T
oPW/zt3XPSrA/6IZU5e/V1Pqff46cVYo2ehiVrq5WFzPIcpMRvBWj8IEEPYg7tmvO/erbSTVdyuB
DSZOzPUUiTP2j21W4QxeDSmSyhNuYXG3fhH3xbkT6+IVFYcYcF3yi7JSi79u3qblCIj1VhCDcXPN
Dwz7cHpBBeWKW0bcStGKuhat6zYlVHZWq5KsDsuGwBhFkXiqGFYLt04Z0WWtTGvx2tcb1m1lCAZ2
MHC/JrvRHilkgEL8V+sf26SmDn0qg3VXt20gwzEzh62VxQRkYaKdHMyNVdFxDMx0RAveEp7gTvMh
TqEiyknW0ypWcz2gTxNntIoLc98m0tctKG7Jso0ieROGCj2lkdobsoPhvlFs6/cpXG6dtRRfnEnN
tDSCQgmppvWWNPH5cpU2izbiFJsE+X5/CFHaPUp5iIrriS5q0wSpsd6tYhEIGHpTU4ie9qTUhR+G
c3XJ+Ns6VE1yoRm+eMhZCB1dPRWEz8KX70I+dBKSxmT75aywds+GoD//1RKr4tSLtwQl8oqidvbX
7jILFpSbouf8arL/98IJqahIW33rrA+ZfP0x5pyiF7PFT5i0af1h4jXMzpeNeMekMD7ai6Z4SVDg
r6shxoOzBzXq21DhfPIt6NJ8F8ZVeRwolDuK1nXx77YVEhUyGOPxka9Fvh4a0fzH2yfmKhsAwL/E
9kx8DtNw6t61eAfE5M+P/bvP/mNbGuGlsLQal+NfXyxn1qc1UmMt3ltOnWe2eNErTfdDGdfHUaGs
pPiQB5BYDC1Pp+u2kXqtjCCZtJVJ6O2mMTvlUp/vNHM9F+IT4RzTFB8RH/53uxEv/O0zzmxtjETD
fJcfHzXaqxKpBIXX7/7a3dd7hwoUoWtzNBRtSHfidbHA+QxbVvHqsOiunHOhSBhEZES7uLQqRZYX
nm71eGhh4G8G/H2b/aD8CQaPI3iAAPN3y3qPAsasjpN4uFdaQq9DmThM2cdyHQxICaOEWgwL8Ibg
FAb5WyPDHhHse0ojgq1djeRawrWDU5H95HFQnGcpaFw6meJ4pbaLVVv0vGIjSXYs05AK+PH6tP1a
iG5bNCvsmvjxc3dPjS2QDdxQcr0CWrF2HaIcTYDaxaounghJ8WxbUKBRCZa+vvY8FFgUHLYAeR6/
RWwSP0gswkQxwVVku84xpmrfroOBaB0lxOujEexjBDuZR6BwJJB4MKwqVp6BaNmAQU7F7EV2TN8X
raMUirTao2i1XR4dMQZZ1g7UyOR3A57Gpq8NOuJ1IVqKMfiUmvb7bu16p/WtotWYOmHiYNnja8Yf
snbt6ahyCSprjy3WRz0jqIQYSO8MudzH63AKpBjCPNXQ6SWDt25YxsUTtPsr936RjfC4Fknl2kK5
6fo74S82R9Gi3gLd2tLfJLVBCF5dcw/cueugSizMnuRUEYCuwcGNhH0h87vldUBRMpenXmO16LH7
IPcTaleOYyRtIyKAuyUbQ0TE6904S+GlNsppKy4cR8FWArU1vbFoBug+1yTduXbC5bAYmI3IxLNm
TzT79UFdEKreFWg/tXUMLjwLRItzxHPhulEeIsnvmxr1yvojrovcTqzd0lrEvv/cbqxPoC5EOdK1
ASES3Wi2kyTdi70Nq5+QaF0X4XqlAjx97fPQ3ogdZeLZJZrmlHPgdejoWjMYQMSZjJ0wY+73EQlO
Yx2Di0UtLjUj8jG1m/ZyKnGCxQtSidrA7urPYD014mqznZwqLrGO1JlmRBEMJ1f7VAf1VOQhUktx
8YkFjHDIbHkR/iLYV2/gZMnsmrKtBenVoa7wzXJCHLRkWce25rpOXnbcp5XtB6BnjknS4bFor4Wz
mBiSAxRb4zjmjzOK73imDEcSScMRbgrh8XX1X7YljSdRj42LyBn7mvKuRh192weN7raQSTKZQNEA
igE+4HbJx9jrTOlxsCmZiOXA2kaqaXq2UxY7C/s+ZK35il5d4k0j28tFyR8wMrdwcaj8rKofq3ax
TyjxnxY9CPZtjKav08x3VZmj81qg3GDlc+l7pTxn4b4K7BuG28lNP8vaaVLQoiUAoEHkb9ARdZtY
oeDTRrJENPfFRhd+SIcKhM5gPSTIVojCdJo7yNZxTAlUTskQ7BusSdIAJHbdWoBbx+E8aGawH2vS
gigMtxTHTv5iSje9xfRjbpN6j49UiIUDalhnasmotNltESjShjrcYqfPXNFmbfYHxM57J0QHF9YG
mBprOSdxLxEKnl9HzdG80RpnD3Ko5ioS/roqFVgHQCt3RLbqU5Og0BUtzCV/tlo+bI26hfkbiUFu
rlFRPsEIIc7pLdWqUuuxA6ACDpelEA9GKUCYaGR6fIuhHYFPZuPbHHvHjHooWdPLfULyd18ghF8G
i/wPNdtaH9vAoUH244tAfUshj7swQ19PasmL1GYNg4Stj1USklxr2s5a2J9Ve+WDVf3ga7qaeBTJ
Imuz7RsNrvrWIv/sRsRm9ASNhF3dG5X0lDlat7Mx96Bc1LjLNTLkcXnSHHXcEGrd9RmpbJJkWK52
Ue5rk7PRg+FHqVD3PyskO9FU1YH2ZKDauAmqONnrxvw8yRgU1glAtmmV7lfRYmNI2H+UQGypOgIA
3xBZnxP5m9kSxC2GHwjNFLfCJmozO/sFP2BPM/ubotURe2grlh/vyvOSJQ+1qTQ7Cuiga601zDCR
5ftW52E5Fpm/yIXqwyastzZPCi8lgTt0oboypHCrL0NvqqnwMCTgBBLybwt7KLeUZw0PvnI5h3PY
uyZD/60GkvhQLSrOPVNIVhWBL0YGIBE1hrDnRUp+ykoYwSQnxinjjk4GErNcKy9vNE1KCDXxxZUB
9DGblegW6e/MWNai/lPDTrbrSWbEdv2zM9bxpkZ6MmWCSS1w6fdpy8NeDXmad3JHBCLfxVrXYRGr
7AIKyH2tpFYliJWNVreOT5Z4xNfVvgvk/ORAG4ag1u3lrMoPaVp/qxCNeKWi/SaG/X+bdNMxEv+/
km7P3Wf0vwApXx/4nWxTZOcPACQ2JIE/gSZ/JduUNdkmq4AMZazMgZRck23qH7JC12qbskMODFrL
X8k2zfpD5h9FZ9ADLVv57wxKVMP+B79NtnVQwHQT8FF01TG1fxB4S8xVo3K25xtTkQCmpSGjSzGO
+VuTED9CimEND301//kGPdsx4LPWco50yfGVgBEfGdR9EUjeIZYlvDg6L0NJXWVf6twsdQzBTrpE
lkKau7fPTSONR52M9IYi1V9TKcWXYl4aT5lnquGnNEG9IZEk1rn8zSkkFAnNcpdY4W2+rFZQUfLO
2OeNrJ21lhTE+0qn707xOFDzvsY3wdE9R8flMavNlBB7SnVvPBoLPHKGbMhxeDSKpqSU9vIomnqO
tvBkL+XoU22HGyxDud8fEKO9r0Pxt92IT/3tKF3HhICmdnG7KDukXIO8ESNmhXrl4U00g37Mtroe
PYmBkNgkFmI0cx1j/2Mbsm9m62Lj1+BHNL/G4OKTYl18/Loqtl2/BodY9iHW/6X5f3+72NF1v8zr
qDuIm+lA+ImJwRqbF61hXRWt6wvt6gJ3XRWt0FjnTaJ5/ch1N+IjYpXoZ+TJMU/wf/dmstMLc671
S/+2x6+t4uMGdVa/UwXoLYeljr7+2H/8TdfvE/v6x1eJ1Wi9KCRipXD9/vw99JrExMQ6JcWqR/YV
EfQ8k/UsxDJeg1+jyPmIpkjxoIIgANOUO7Hp643FOry+vuVrH+LdX2/6K9MkVv/2MrJ/vk3kn76a
4kP/2J1Y/c8vi33+7a+EwB/ihhxT7+WsJnnJOqVkLPH7L6zFbNIZpcpvOpLRX+vlOl0QbxJvF6vM
xpLj+CC2ig3XPS1mx9xDrGfr7kXr+slCxIyun7EpBOQhqiJ3jqQ7jfIyJgTFqnW/NvugaI75GlkQ
r08FNqYVKDp3lEgGQtVAptdbJL4lafBT/T6H8gcxBjMDGNrtsYjbswWBaGt10ryH7OpVYqpkr2Gc
r6YiJlAcTUTSq02rIZpiK0VbJx0G4E6siYX4oHjfdfVvuxQbxcvijdfPiW0gQ4CoUvq6rUPKCClz
LL8Ncx1hcdKclr7UmI1numsa5EyCrPv4iu2v3ZtGNVvmlqJrRxZCqCHHgaTEycy7Fj3r5IH30Dr8
dK5vF71+Ko1spripIbwnYnGmcW7ydj4IT1zhkyta14XYVpha5ZMAIc++Ho+lQVVB0U1Cx058RcfD
mOeEgpK/AeUURsyBhG1wZir1Nl6UpzifKHi2wxZt4BA8OaZxj+l571VAF49d3IBjGSnhEas5EBS9
41eoQ4+KaUoXptEj4dPYVkpS1zjmiiigCABaDVRMDCq3XUw8RulfDG341KijwhkmrE8xVIeT0zaI
ux3yTrmsBQjVlkf4XJ5JynRf1wseF2sg1sDL66vV2o2+t1TS2yKOGgMkMsyWCOQ6ZRUR1bayyQmI
5nVjPMh3GiDLrbCaFQuR6LiuihZFDgppQx2E458B8nSNyluFcnCsbGY8bsryUQrvapmwJtYWlChQ
j8pEFK0t8IK2pXoL+mPTX1RnAHa5XqzaurheftdtdQaKyhr0DG2MfJLKMtshummP1UxcxWhWE8jr
umjVKqISF34EyjMt8yVrmI5pZa1nGBsktygoD4/FegSb9DjVAWdlVFeLI6vTN21Alo8J5OL29igx
GF706fjVJFOA5F0F1bRsgxG3kbCxqROtZBPpIUqJqICNVCokFNdFDdYXH5Gj2Sc2LjctpGBtwZzM
LlC8i/DVtIBptQCSYmNMsTE3MoWpjO/jvTLft8l2fqSaXYsO7eP0YTNxCVybMqXCw2FoL/0qI4SK
fo3sVaXWzkt/oGFPL/Gwq8K3Hv3eClbbz/3b5rtW3dbk6du9GvlytBkm1dtYQ7whUYG5Faj2fWF7
8XIbyhdl3tT6jz6AjbHumnm65niUuWST371QXNGQ84s+c+1M+RLIa3s69fY+C7dIFhLHN8u3aD7k
y09V3SS4BlXRMYbyBD7dhFNBCssdU2+wh+2oP5s686qDpp0gvlg/zeowG8/oKcsejcm+SW5K84XC
iTo7B/C0VBACJz09F9FNIx8qqDeN33abcvD0aLcgnOmRIGi7lsOpSm5Lh6PzZ8U3Su31DmljykM8
6ddUta6FoHjs35rJBzvCHoPqjkBGDihLBk5/nu2HItuN/WtOCX4fXqruhznsiIadrNSn9MwedkZ8
xCWBsu4iO+C05tn2Hu0D1e5h+mBlPOJQRt6Gw9G09y0ZSXuvfY7hwuRyB2GCEkg1PefonWqvlG8j
x2sHl1LSTHuKtRfiZvllDnezyhh1J1Nz+EulEvytebGl4yTvoYZQXMR47U65yVtfyvaBgZ36Jg7c
0tllize8QNzC7PpuFbM8dzcx2m2ql7wUvDRpnu4wm4dJ2yFtpuTUaH52FhP2U1je2KmnxDA3tuZy
ttVvycKQmm6yRy18lik+kfzS3NnNLloQA1zS/pTEx2HhvgAHDjMrSQG/vOjtTch1dKqc9XgnkDUw
n+e3gdX+hcqM2SJ9mMRlOkVHvJVDygg5gcOOykgDlCg2MD8waIomv1Z9uzsqv8rmHie1ipmzvB4w
jpNE5C7ojlydqrWv7UMCfQL0ae3BZmNn3UfZn9BWxRM+WNu581ayquMV+M/1m8LxIFlb9knuqD/y
5XP1YEhYVDzh3rDIez3y20NOZrOhQHdrlZQJbMaGoQO0BtRdjU99e0bkACeE2d1MH9Nz1LjJXnGw
FLjv1ANxTXcYzka3nZPtRIkEPnWha2T7vjsAIjWJkfxMPkzoxqiRx3aHkmtUH8b8DBJDflJJE0nv
MkAZ6w53NYRry87EDok6H93L3x3t2HIrhLtcuVQ4O8kU+E05uCeoBvKlSUjpVl4Y+Yq+1XuX/EyW
++N4UhFIkypSXNz4aBPFQd/V924nnZPmW5ejf9DdRHnq7TsYXk2yzwkGQpj5gejaeQasYmy0W0AY
JIKp5CsdYn1HspGVvh3f09E1rV2CFLHYVvmOaVH5tlZ20HGi34IKVvvspZV2uD9g38sxh1TnWTfO
rXbKd8Uetou0MsgJDbtQvdyWA6Z5kwU+2Y+pZsYcrntm4qSFbnXq3wzKkvo9lkjdvn9QfwRUAzd7
/jSUdxWVL5l9i8advylod3Z+ppDVpJbVC5+r19aAy7NDm01pdk+UHtL6IxiETvZwQXEVQpDj2ZS3
0TdIaotDafNB+sw4XXVHNQDk7vh2cIEcUZLmxc/Fa35DJuBOf5I23fIQxdsFAWP9Qal5hMlxSbiF
XKqykRN/qHdadqNMZ0m/aYJTuFbEPc/ltraRq5yc7H6IgJJ4+T0xVEXfQ4yhAGkmKnNxXhEoOd+R
hZ9ASU97fdNQ4ovN/SG8X06p7hKkn15RhtvzDk7hmML6d3PuZclP3mQNmNcmRg8/OPsWx67KC2IP
3G9KvROjYO6+M1EyQ/L65UkHWDjfj0xK208qcbqGB4NHIYEGPx7AH8XBCaXD3rzA4X586qOneTmu
cv+u8+Lk2GcUnBF2fwyTX+P8PugpdpiLG0evOeq3ocMP826IJk9mBSjh4MnQhmwE6ZBy9mlwNqnw
p2eJj5Xsx9QXVGdFOrVYMhA951FIPWrtxpMLy5CKZzSDDo5ttBV3+GFT1efeRW+xfmLv6YkJTQQP
YwD14wJ48urd+FCuxo7+0m2KxIVXUTDP9rV6QyQLroTllruo2cGwfJJr1/TMo+pJbrK1KEP0vxtE
Gl+r2Tcv1NEd9Hst3S5btHen+YKGSPsIEH97wBisDVeatUlHT/5R0R28hE9J7MmPq7vphr9c8bgZ
otfJ8Yk9Uz8ePusX+0e1D2/Cm5/Na4+Jym2CqBStVuABGZS4Ylkh1OtBtHho/ckL9hB93NiNPMWN
tsbDd/cnJijf263pwxNy1Yt2W+zVy0ynwADgmYpw7pjiNXmVifsSRXw1HobA0yw31/2p2gRP0CT4
P4KJP7pjCTuA2iSfOuXSDy6BtRlUPN22dgItw0ODZOSgWaAgeVCgGUKVfjdscdA8ZFxxKLU6r/xo
d9VdvJkwYZF3IZpgMAFuEYAQb7bUxR51f/DIUamGB/V0KG6RKVoeVY3fHLdGS5xQ1aFulVdoHv74
EYA2OuN1jEee295K35E9lIyI3PYz5DZALnNv7PN7+Tk8pjdOwiPBzSlFSG6JZJbP5S7hr9rF9/a7
xMyQHvc1Tzc1aK1vFn81bHk3oUizPJQeM63IZtjmsS12Ez++B+NuUFbBYX8FJM91xgb5WXlScTF/
VF/aWwq/tsPFOE9U2V7Sk+lpPhf7lnC5zkHzjLN2bm+HS3MIdh+wMpbzcq5vta1Nme8eMt+Zsukb
bm8ofGnLKuDa5gkbSGoStxCbEAg88o7SlVxmOmdjG713B4MKhc95Yx+D40f7OZ3z28k3ShcNuF+c
1WNxpkJ62VKZ5aWetIHC6OZu7yY3KOdc3uKXN9nW2apecukOpu1VT+lt9SS9xQ+T338mT46bPFFl
+6t+GTfVwXArHzlA9x6+motLZe+ThoUgdVdAg7l6sCzxlS1PjVd6Mi4djrDOfUWOwuOKJahMHz5e
lofmbEdedUhvpb3hW2fjqaIQO/CKnXMpPHQgwJQooPQj6ru95b33qOh1QYR6DgaxoWvC6N2jh+fh
8p7zq3bhjkHJITtxObwkT915/JXe2rvhXH9iRIbvhvUm/3rLb+OHeRP8it6LH/le5kjQxxgn49Tf
OJK3YMD6WDwSfFe9bf8hP8f3ZumZ9C1uy00Vu0/yT+jtkidP3vyMzcDkPjnf+o9O5cymp/oevcSn
/ty8A1SmMpkxy2fznnynZv42Cf3pMT2lJ/UZqNSlvtef043scVB36g1LD/E+X/Dtf7g7k+XGlWzL
fhGeoXdgSoI9KTYS1U1gUoQCfd/j62sBui9181bmoKZlEUZjLxIEHO7n7L02DCNGnzVSTIdaoXEU
W3OJTPB12um20kuPCX0iykwjXPEOMLk5BQt8YXyS5AoA58wpcV98sa9igE0XO+Do6+pOpANjTP2S
RavsxNkp+pr3+/olPOPx53/PUeRgjuT3Cp0J8W7uNRc+6hJwx2ScZk36VY9O/cJjHEwg70jUnQKU
2TT6gpdhCjSlxQTP+hw/w0cJeFC0dLuF0q6xyunDxiDwweIwkT7lE+OyuTTW/Y4EKo6Wi7n3tv2u
5wcZHvrf5RsxD9VCW7O/p08dU/JfOOWHZfYsncc1Kt4t2JwmVLa0C+TnTnuNNvIOg9iuBzaxIFxx
XGl76aSdatyi4pZ8DUztKse3f0MTROuaIC+wSbl5sQS+9bV/HW7yRpzHYzNcyfA5MKWAzcCxIr8B
tFu1W/fyFVw7NjWiRMI6MTcxVd6H5+A6vvTzADiPEu4kEURUvqju2RdWianVtTA+G15YkLRIAQO7
wkp8difwa/pzvUudfqewVPuoz8Xe/sQeAPuhu9nAoD+4Vr75r2C1zri5+dS0aMJldWuBOpVLfvf2
UbzI9/Ic5csIVfJ1mh+8K5/FOx8xzNFCOMVXOxzHF06I7efIzxhCopgGYwY2pgjdqWJYIlhqoZaL
YT+sPtstMzzkkDftwXI8QrSYRy+9VXlmLOU0+T4mp27YVPf4zJAXn7sT2zXa0rVfSYfGWyhnde9z
hDIFWirv8g4KN1jjlUVgJ8pv7sxXhZNusVQ7YDfP8kZ+yLYkURhP3ku5zp2BetUCf0P17G0/fSdf
GRvEjO62v5rHdgEtcBme+dxgQhUGScDHa1ZjLwVnnE/xe3yru6XxW3kzzhbn7nBtP6Qv+cHc1Qcf
zM1NxRUmVk244pSmXpgOUodhp733W43hudyB5HKkA37yTbFhhso7by6WYxAvvui+rOnbe/v2kG1Q
VHy1jBNbAh+WxVLZhuvwMbhGV+OQrrvbulSXyovKLkBwMpLoO9lO1ZVj1gWsQIrCUv/SQPcGK/l5
+Bg+8kv5FN2Sh/qIsPRB/LLP/pN4VM64P8eduzc3yYN1lVehE759ho506w8th7O2nf6ZoM+6RVAu
zWf1I75IxirMAW1ti2pRt0vpVY63iKTxgLOeDRavln+aqEzQfI5WvWZevDf30WoipC7yHeuFK/YK
2BHTXqveMZbHa8bpDGbJk7eHjDY6abhGWzSKL3kIMCFdAYXzK+ImFk/1E805b2+yHxFy85Td7Bc+
xKe3YYIfhu161syRqc2MVxUAimLWR3PZ7R861u/7yLjVLNWkVoC84ketOUv95vu+q1EWfLSsC6+s
QijjzgrNb33tJK34uTlf8yZtrtrBLplLUfPnseR43/h0/juhPEbApHcgWogK7fIdyRZLpa4ws3TM
BdvgUEnvLcUcZWxJFW6hzanBFlkugVkc1ZNUDnA3kApcf7LsnVVq8psy9lgATxcsXYA8muANUF3P
Os35WlVp5XbEjTmL9b7FmbNOkwLQ/0o2o1oOOAt0DJcxcZapb8KKsahgWnfPKqGxeRoVkjS9ZWMB
RQgULornkH7SoBWXUqc2GJhUHH7ycX3gyuAVo0+lNqm+EP8R+syo896jQdX306R8ctcS8ZObTIOm
T0xVi46AHMpiaUSBvYBdFWz6MQO0pTHgFtKZQu229MqYgZPPBJMJY3H20rdCLJtogIY4KRRrMbVH
5qtNb1LSCPSc0XTq1s2F3rmuO18Tc7OuK4pD4nrJJpzES/PFrEul9//Xzfm+HKj1FsTL2sPsQkll
kkHVkzyqnTVS0835PjmncNV2rMDmOuh8kUtSoa7mq6brXusGYcNcl/2u1aqjimSPXG0wl74pbZHn
QSURiKn7qTI8/Ouagcjq+775gX/cnJ83vyySchobSTq8K1ZGobv6iuTqS+6tJb1VBoCo4VAl4QB+
VHZQalXd2+VDXOeTRJ0i5X4gfXFfKARIhRnGbHfXNV7oqI3GSKRTFc+nLk4/if/ma5FlH8bUj5xw
7C+ZbKbozgqqjMRnixYlYHNuilJZt5JZ7EcVXVtBVZ1fw3wWqtXsvm/ND9iTFSbwqNn/7c75dd+3
56ttv7JTAXljpOZqMOCrJUXk2iupH1eG4dMbm6/Pd88XwKaoMk8XPzd/Hi2Q2/VFCxLjX8+YH/x+
F60pS0SX/3qIRIar1QjIe+Dzl60cKOBwZeMU2HRBF2o1RFQZ2skxbbJ5JxX17M/RW3VlK/1bFhvA
Cmx99/PYfM2bnBLWOEnk5xeQOlDJq/mh+aJQJX40VDfZIsthY8xPml9E9RrSrzK3Eae/14uYZ36/
1c+937fnF8wvnd80nG1C89Wf9/t+5nznz8t/XvP99v98OjQyjF9l+/iPl8x/sBP4GbuSmvbP2/w8
75+f7G+3/+Mn+/nThRHBFLJDOs/Tdpvf8m+f/m/f7vvq/Er3Zxv/7S99X52f8P0FbaxQSzOmavvz
mf/rNpn/ssBX+teP97e//PM9//Fl5rf9vz7Bz58Y38dav9Ome6tmMeE0+M/awvniH/f94+Z/egrl
f+pa6b+/jTI3rX6ePl/7ec78ttmsNP95zs/D/+m+f/6Z+S3+8bbfzyFA8lbTb1vPYklr7sV64ZBt
iir8FuE20/l2fnSW3/7cFHOH80et+63RnR//m1w3o9ZEDl+z+U9v8Q+V78/Nv32a//q6n0/y87qf
T/P9YacfbX7ez1Pm9/u5r5+6YLOg5v9byZChmbjj/7tP/zkovSAN/t2j//2iv2RDgogk3eQutML/
m570l0efYCVTCF3oRBsZFkx27Pt/efQ1+390HP2oymXNNFW0Rz+yIfN/eDcMgCSwWKqKtuj/xaOv
zn/l7x59HdmQgFXCe/IxZFRE/+7RtwBhZ9ngKdt6hNwEV26hR2m4ogpRB0xePcBOdoNstCjologD
q4tIb5WNmRg6rZdpojVMEy2knsTUiIcML6sCt4t2AcqNLC+jbRtxbsH2tk9y6V6VwYpO/H0kjACr
eOPYONRjLe6XjTw4sUkkgdLfBMxLr6EhKFePpnofLVo+Fdpcimmsmc0JgP0Q/RnH8iV3+1dX5JRK
bYUWpte/d9UleC6Nigp+dxiDVqKBlb+HlffZT7qnhAYSw/4tUM0jhmPFsUxt1Uq74U9AFZMwXHft
VSkzPTyEw5bc32UQgR7ryHGCPUdPxk3Nc5YKdV9lura1AAhGxmTT1Yk8pSht7UadcyvIM3g++Tg4
NhAQKU3/iEQ2UBKb56K0WQAAgYM/VHyEUzp8C1W7lJ9j+zf01ictaE9hYN97RaM6BQxmH08qcH6+
W+BiiJ0yO76164mxSKRQAzJL9l+Z5B7NQOSLek3/LvNHlrRyOsiwh4GASpNzrbf3pi5oSpJQ9BpK
nbcGArepR4SpUcDnZy5rrkp2+7vrF6+Z4TR6TAVXVH96W+THPDAPccHXnpHNKvwEIyO4Q22qksJn
mh1a8EQL6JPeGiPNVhs8YJVy/RsJb4OfEsefj0P5edAH5XkgvScfFEctZJ81SYIIv3NB/o9e4kDd
VLZWSA1Z0Me0OxoAPuDDoXR3tOFZr5cEjEb2ZegwRDcSGLFxahTn6T0f2FK2R8aJ6UNjUHTv0AY9
eQLFlOTQW8qu7CVex3wqswn9glPMzv/euOAsZ1V2UqnPRoA4w5wkAkFf4kM1Qf7y81ux7DmY1jdD
GH8Znf3U+cqm87LfoyV9+kjf150adSsZrNOi1FchAVH7KqdGbQD9tNJjOc3CVSXN1pNhxGLREYwV
PnG+Fjkm0CIUBRGq19L8S5IOgDwT4k4HAzT4h6jU6QiUsbLMzOQR1j2hf8rw2fdIdGfLAfFRR6jm
0UZMh5rR652TqtTJf7T2ZQJKbpSIdFUnlQNp8arjFVOteDKy1NOFTnU96Uitn00EffwWlPabLidH
tzSAOtkLPal/RZYFtTJCPFSmtVPpzIkT8gMJWJTHlWrEf5IgbL532aDyjgwvARs6+x2L5KVMZHft
xiv8NtWqL8AehpmQdx1IZ3NSY8wXIEp3CJe6zazhn30kCL9h8Sz7xM0cIZl4S33YeVFrQd7IhaNN
G0ZKihMGtHsU1tuwhKAqR0a1IhJxhD8cTogqL1t1k7IoCzwQ+XJ1LRszgnFnQtsKzXUdGQ9FYaDA
oPkm5eFFFCXRmgaFkw40A9yBbt9p5AaoegDWOB53dWava0+emsTN2Q/tAoiFThcJ9+li6IhnjTtw
d5WUbUUjUaGoCJVpp7CEsLXA+SEfKQrQ8IHpgdpp/O335wyMRyBP3brNmCmnMg1LLWs3gKhAkXb+
h+VXzRpR/qMyGY1gWGC+JTpg/C1HwAfV6cIdtYWFOquj6dQ1U1eDLIlJ96IJ6yH3BJuWnluUhcmu
BxZa9Rh4lUmIVkhK7CRuRYuyIVKkK72NAIoppPQDo0uybgbl4nWgRhqGgmWZVp+DUIM1iVKDUzUq
eTxKcTUURhoJ7DQI1Ujscf9kS1UNh1tsWUcT4bNjJNK4qXeZZ5YXXbWos8kTc0GMB4XKFDvv2upL
uum591ROdJYYf+AC7KBgRLCcsBsUPFT6xvQrfgwj+q0OHTBO00sdA/zdoa7iwCmmBiVZNfOJqC/1
U0V4pzN4aXdkgf+YRq67cavoGoETe+gVObuVNsIipSyfhzJj3Cqqt/mW5yMsERqYGa1+6VJVOalK
pT+MBjWnIpa8DfYuZduQWLFM0UDdIpf8K8+WKXtFin5UCvWrbv19UtKbj6xjp4P7ba16/FD97MEv
I4DYyeRb6Eog7oWtvbBp6fAO9WGQ8/6YJiQIqVF9anwC4NJRbRalnedEZ2gU5WCOIW3Xu5CWCcUn
a1DzjRW2OqFuNXtdD8w31SVA9zHgRiwL5nLM0Cmw41dru6L9VaGIv3j+p+6O4MELPV6TgKggKWgu
5ThaDPlFwG43gPHkmDplvfeZuyHE/T7C4aJYO8PIxF5Fd743/eBYopDeiLLLnLSPXqpal48G3su1
ZKYasWFhSz50FTmWpZNMl5HI6pImQ+5aDbmzCp8J3YMfjc7N6Qy32XNOL5zEh6dgF/6LaSTp0Wuk
epEHgDyjvDO3JAao+zqjot63dv1oDI7uxtXZTRGp2BlkfFAZGEXRKuFmBOqjUIJJ4t+pxlmkxlbr
FFOqWKA3OyWxn4JOkbcdMzLGiSY7jJZibGOpJcsw9eKTzHs58wNswnQlSCRiUIISGUQXP1AvGL7a
x1RLzU1WebdGcmvw9PXwABM2PVFLwUYph7e4geiKFenJgwAmSdozblD3vTIQ8cPXyk+gh9o2jB5b
bcRKqLcohsbGUXql3uPQqD/KYRPLnbT3x4oiUxW7m1AHSrNMAJFC33TXchke6lan2NnmZn/rtGon
iN8Lu8y+6h3yk7otykNFzit12Kat6EQJeBIZsXXLsSmZxin2trNq8DRNsmoT+r3WEH9IjX3TJBPr
CV2oxmiLo2eJ4TghE22FKjKoYJLC+pOoW9PxS1tfZ55+HkXVEelwbnrN21kkNq7KlieNJvOyHOp3
M1qQ/+p0k6qFvTJg3KUEB6ZAnR/5ifajbx6ZndY3acjHNcr21xbunQM1I7knnn6Kw3DjRWF5dLsI
X1JfQa4rH7FMS7hjuvhBd32ZMAnqSGqlPxoy8pIgKaUzOSDUgU2GVusd0LF3YRJBrHkEyYmo4k0Y
ItLIKcpB/BDNvdVxDDVlCB6tCpp7Y0XwrftOXY4j3F1skCAQM0jDyuvYKOXW6/h5KGwRCiBOSmaQ
h2kN/Byq0Hsn1sgNCY3xsQ4C5VhHQbSp5Ux9CdSNpTXmAcI2QXsCGFReQxqyVU6+TZ0cw3A8uWkr
7fMKom3r2+O6GaOSA4OPoEl+vsn1QDt2LWm+bm8f5V7WHc2otXvB/oUY0hhWvul9lCxGzgHRZFOk
qLENPTgzldalMOWDbBfriXXt2/Jsh8O1xV7+NPpqv6KW1JwigD97fx2WUnzIQxQ7ah6Ke6mp7wx9
Cy0P6nvQE5DpIWicAx+ZhVGa7el9Jn4QH0WREKpKy0qTYLYA2zZeI9Cn3jvRru3ZZ4q4GkgJWial
XjvEUFpnsOk3Yq2MFQM+2Q1ZFaL69YnDCfJ6w7y53JDFM0WhewgLewPtkl6XWwVloTNGGsxySOCP
Wc7bRWnlXvuMtl3lU/33RH6X1Z4PBvP/t9HmHHq5dS9HYS4S+sK9KO9pCGYp6XtGdUD0b1UIqypV
JO+QGDF6cGFS5WqzT5GU+PYGZBRmlhrrtCruAAqsXPE/IZedjQxC58BAr2eq6bhDHoNMahDKWabg
7JGPeHxY6IRm8+wngK9cDQeTYeTZNhpBKTPaMUyhpCFhZESR9VUlJo43WjgQVDid1xET4tZk72C7
Qli0ibhkkuyWL4OrADb0PJZyjdRO1U1tZyQDohmSWtXQB0ttj5HjJWnMAk9Yr37iHoIYme4wtOjD
rPIYZRVNMhtHL5xtchbs8IN3cQ+Y+wndBbf5QfiQetb8tloFdudtWPetoM4rrzVrw2L0bl4PhGxs
U6RLiY97TJarnaKw3UNPX+W1GC7xlAQupZW3tAnHcmQCoNYxbpKNEdd/enirj9GUNKiJ7iUt285J
NCaHMsksOoc/oXraiahCks0Lnd2Y5AtsWu6lJWGw8Q2DIwcZHSbsnSntmjzbeWFjrxCPg02q4WCw
o7XLoJaIzPNIvLeGHDdjJREoPxxDTp8Vg/1ZhG5OP9MfnJQAsAP2zcKp2KKBjAGR2dcZ3gYrIxWN
UWlVO04SuLybLNilhvHpd6OyrkLEAATIUpb3KrEhlQrqd4NPrI/NKymoT51Nvg/TX2vVt7nNKtg7
5kWOSUxVM94Z3TVRv+QB8s6i0P4AdGs2hSqXjq3Du2W4Yb6RK9WtDHvkUL4P0CWsbSDdeO9qN3T3
qSaQFHgJ/TBmGI7peg99Qsab+0YJAho9eultQhGD7jnKnjQhXLUexDWopHrb91jbvBbMrDBzCfFh
FB9JBx+NAjj12KirqslAa/niddD8TVKK+J668lkihnjO6/XHouH3iTY6QRA+sPZdmId8N6NvnaxL
i5UR0Q0QpYw4o8gOktdyqBOkue+gs9mj7h+aaGQjYw6Vwqi5SoIdM1SQa8nqClbdF+HyxaFVIfJW
qflBFF2CaLEtHJHWiKrhWJEv1tk7BSydF7oIGwAAXsk3fAMSgOovDzxmfeQUKBnuJylEqdMOBFAl
cPfDKNS2g2tojpW3/RZ/GJEkQ4InCspOnmWIcGBdYiGwftWDnR0MTMPLJiWRyVBIvSii7ijc7qyn
NV3X0b7acdic2ix6kpKboTX+o2l5wanQlYss0SHL2+wmlWgGLdurTPz++qlP2mMSMtHzdWJXfZPO
qEEuU0o0AQkYmwHk30ESv+WsHg5q5KHGIa6Vz17s5eyxayptH7U8RF7yqjHJBEtIcN5ZKt02oNeH
ypPMNVl37hPprQuowNmqH/P3OsFnHCqXtBT+GyAsqjjFuvcBFbduz3Yq0wc1k0M0pmWytqFXO9Z0
xhWuQvIsqZ/bmqbgMvaaay8q9t4ulLeehf9Lh/vomwJ8XdnANNPVQ0sOEcpYzVGwKB4zq3oaMEIj
wEURYcY2aVPtZKCXSexLoyRf11q8rQQqnNoI3zlVq6sE0hSKcWJXfK/ZEabhhKwCd4pu3j0fYGpE
uBD91jRB3C3R7b3H0rLvyaxIof6text6f0QA5tKO/GezjJnWxBxPKtt7zSlgkX92kddfewhoy7Ft
fyt9++Rnjb4JI2OrQSiHtqR/FbL9ZcS9itg0+WWYUYnivV7beWieWAwjjDRTLkpTfdZ0+qe2fVft
9CPq0DqPNiqCXsm9tdXs1dEsTnVK51BPqvQAuxfafdXkH/QrH9kSr3qFKTULDkwF/Ws6Ignl9EMp
IX7164dCTYcX1wNgyTGHpqHQk1uiWTs784adJMJj2zbPCrUPJLwEtRp+djY4xA+S1KmLskS0PtaW
hXQZ6SDpMp4BnZgLUqIjbLS5ePSn/IC4XUswYOEilezxLZ504izRyUXemXx0ULntEKw9yk4mjNxI
Z4sOHWVD1yzfTIFK0ydYgHRefcJdjzcSRR/7lqnnUErupnnFzd2yfMeBCPYN8TwlIQptGCDSfA02
JIYsufYiFF1eTXRXXeOhl+g3+yqCkITiiuMmyHHTsSNjNUPU35sU/Frlg7SVbHVRyYpvOwQoos84
FTYkWDWjvOQnHx6aztIvDP3GJU7MFlYQJ0qzya9ulVkHU8b8qErghYFbOEWZB2+q3+5YUMXvyeCt
dCEp8CZBGSe2Rkq7IF2g6gvInwUiy7KkElP1TUX4EvUXwJquY/rub1r0KBxKM1nqJYmyg5SEuzas
r6k1apdK0rRlYUmJ02uUPWQbvMUY8qXNQJKJrhwqpjWKD7kn+VVkSICEvoDB9pV4rPoVIOSKXrVO
QYH1AkOl23TkqHL21zrORYFxwrCar0gRFavaQjgx2ouy8E5xGvebgRM6DSZ0xshAyVqix430FKde
dgitdFNpTYLDseX4N4N10+iPQYfNoqjVQ4lovLUJ6ilGQrH3aHHocfu3drrwzfS9EHVyNRJ2UFZ9
ppev4w6EjNXanBsr5WwDG272VYhBCpPJsPB8zA+DdwLMjJ0BqXJtIiWqMg3ZZ8RBatpEGZS5WGYS
e1iWB59Si/zFLl6URn8ABPbRB+p76TWb0jWqRV+m57Ij4SwfGbFsFHVxq93ZyqTlTGEIav7Wu/o2
6ql1J4iaOA8yz0GNk1rayRhx1WjRJ9JOzp330rAvuYVuVgUWsHCn6rNnVn/0wCSNOsOAQbQcDlZZ
xi+onntTXUaqsWm65kDZulxY7IkAOlGNBP7d64YTFKq7H+se2l7pnsYtEvyi8Snd4nAZfZ9DrnnT
BuKPW+MkAiZNWdAF1ABMY93aASqbMHnpVCbWZJi+GNRGJOYbRpdsiqE9NinKTaXnVXk2vqnBxfeZ
KeTxK/vku54AfW1TzVvnZvVWg/zcqIr7bLvhr6iP9E0kyYd8aDro22LZcQJQdQVoL6lceOP1BYEG
N2PowKVE7JokmToRgFox7by6T3lFugkFG4jRaeJA8e3ZGwi4iv00p0KAfrVMVPgMuQ1cL7zrWbVT
YywDFLRZZGYkBgCroaMg9asGANUyo2aZlfx8chq+NdQHSSkxQZ63JN50fNk6Gf/EknWMSPKEEcaE
vV9Z+dG0VkpEwBDYGgTxFYos6pefjdV/CuRIeUr5IMoZaodB3paJZBzAkFaKZzqiruxlQTW57Isv
M3DfR7MixaCP+J3ihya0xMoDLcmcQUWYIOxiq+jGQdXBOugj+HyPeHCY8yBEFHHJIqo0banTb6i7
rdUBLBmz6t2NrKtQwILKI6t3IrMOA+0QVDTwOPZFB3WWjiS1MspGdpipyyo4lHn+yxNM5MYgWJdF
m54UcbC78VOOE8mhmmKviWs6GF3w6ekd+EhCy6nfXUJ5UOABovcrgpCgGcYoS2hHk4c0U/HIECQF
L8qrL7cgs2bENZEo3q8Oa+wrMxXk0iI9GYHYdG73LJhzL3UJzIfsMrPLNDZtmROt0eVN8R65yEkb
SUTneqDkUEijtbamODB7CiQ3qHgPNkcAP1zrqHm5Q0hDgleInq/zLODJuvpAug/2JfodsIKeLSAa
ZrsTRZO8y+AVnET6I4Vqs29G9jgQud7OAJ/ZSeCP5BrrU2j1kFAgXiwGoSDKb5u7b/f9psiriy0E
RRs1PtaaZO3VGH1lhsnwFNfsCLQ3iieDKW2vSJw5UlazGa/RW8j8UdU2y8Bn9ZnqxQtLMkStmApX
Q99KGItGzTEkzHq9i+cmoeQFk7JvtlIEU8pO6pOlGUc7za/M7lC5X6TRtR1V6ooN4e24OeTEXxS2
BSaCOKsKnknao/1O8+EGmJPOgFosB9aeDkCMq9mhSiOLgDAYVtu2FXAOQ2vid5a0UiUq7AUxg1r2
oFQMvGqeUc/NzmMX30a5zldhF0XL8CEpEawaqkYUimn5hyr0z17hmbuqHd9dVf5sVARgZc8iiXXM
J8ONUrsZcZbEKGnVp9cp8br1T0HbTCf1dlgLD5h1VXUgBKvCW4EEKde26YsNiWHLMPbiYyrH6Q6K
JXOdCg5k9+IP5AbGJD+2zRjutA5NXZ2W7O4puOLS/eMG458h0vUrJJYGxW1/jRpWkkHESWGqWunm
kC1EwBggjySBG6X0JIr3PufEYIzeq294VN1R7xf9VRmsYlWp6gdx1cYBaOsljaop2THcg8+pHR0u
vUJa8oOt5p/sEQnEzdbN8xPBJThZZYXAH5sZBY0l3AJjfe9aFBVDM9bEZ+e7rradjvA8ENbF6CRZ
+Rza9c0skIwSJQ4YHD8rnSBm6GZMcBmxqVTmn4cM4Xg/ForTBINKWMRgHkVeY8EQ96qQFViPWb0y
5azaloF60ORww7ku3WiS/WlnSfcay++Z37ZraCjVdijSZgp7ULbj2PoMTcS0F7spaDXOO5JExYtG
YIOg5rxy7ap/6bpwCodaBm6A1lN97zLXwBvt35WW1OQQQOC2FMRnBYHqvRPRtYLIlJxFQuKSSnK0
X1nOUPrbNHhtmVaeQhTRg0QNdjTjAzX4yctXHscE/yEUdjKxidBztWZVaHQJCX3mL6g3iTGS9aHy
FLou5yMicDzX3A9+gWfW7hHEYnMrdP4STFay+PrsKyXUap2Zv8m5oHZOpLGTRVJGiZSpf5Gg5mKL
ET+jeSr9OxxtCb2kbZPhSjD6Zim3IxJxN5fo3jS3WpXfBz7c2m1xIuqi+52YPsl4iTxcSY2/thXj
VtEXa700OImZzdQM6ZCjKQIr0UH21eY6qBmlKvhS8IzWZbQzab1u9dTaUVIfHbNTNx69t2XnJcPO
qPJ1HrYE/XbNi12G1kLHKFG1w6LuxRN4mrtaN48mBKUgr7ZeZG4JUkl2XitHl7yVokvItHBvyPaj
l7cyynPqcr7ZPhgMq5lmSmd6X2Z+StCcHduak6wsgp3wJapkKktp9AjpawrxPIfKpEeVdemT4sJU
u3AI3dpZkqc8SJEcbYKcc1USPEeGph4Tqial4coXjmEmwJNVnRPNstJJPyPWcaGZ/bSgH1x6BDXD
eYItRaZWbuQPBJ6dO3ILF5xYh7zfmXFxbcH4LHu9eG1+BYncYlY33w3bgCQiJ6QANPHjoBpstwC9
NOv0ldS2ltNQhrQyShQK+Wz9iH8IrUAx2Kx+RmBKCWGMLtky11IhLy0NPKJ7I7oUSbuxJH6eamu6
9lOk99gbaDEkZSOvO9el7hCDDYkkZdVonBNC299XgrZ/SAZmTnuk8PW7R1IhJzXGjEgjYZepl4ye
XKIjWoQYppjJOTQh4d4pDHW+MS067Kg8DeuEYf0KoZixPYCcLPfFabRVPCED3peRLgDtA+bw7Jh+
/RnmiuIIP0V/2oF/VhihM6XqHjobaqRHI3McnsyMHcXTOjDKLCr1SP2KB6ax0Uh70pfMZyP804Ta
VzeWx1yY+qonFWBlwWPjy1DUs4KSRWzYE0ukiKvwxG7wEHGMVGhtAjZLdstaq59FrrT73jDOAatS
ei1E64FRXmmd+zsSag2FypB2hSQ0p++ijyaJslVh3BSFcbTq3Ls1WrfexYM+eLJ6zK1+p5odUXFK
S+2zzH6NTcjSYYxIIYSLs0zVGpC3xq/BdLciU3wVNP1Hq5iO0uaJk4uPXhBtXsUfNhn3vVXYyFBh
04gMCFjbYGRtgjGHWaNoS01D7p9JeJsSHJRqNdJtOFuye2ULEs/jXqDxFZs2Ini1cZ2yGwl/9pR0
yf4bOfFQXyRv6lwZhJC1do4ROlJph0EZIBppGDKxEVbzJUUvBV7cVFj5ujS1hzHqg1UzZlh+CBKG
QE/t9xUbdeUKFpeVtrL6QHJssqi3rXFJrdp/7ceyw8mbYyuN0bjLrOo3QLu8ZWL0cA3yh7Aff0sw
Isjl6n7zhQjo0hoJ990tk9ObfR1Hr7vT8FobppWfzNp4MGghDpHRLi2dBa3hurcoERbFTtJgGYfQ
mRcUfaICBzy+i6I8062FzV37NyXwTqSk4/zTerInDbGvfZQwSRiuVMKzdk1QvQAcXtHn6DZBww80
Mieh02pv6pYCtp8CVfSxlGcu/gsTd74V430YhMfCvzcXYcLomhGJrJi4FKkBLUJBIlxdlN1Wwic8
kAh1bjP/lZafuQqC9yyyJWQ24hyTNlwo6pHo2ltTREwy9fhkeMgYFJVaUJN4T3b/C8B0sMwHFV0G
IY9KzArQlNva0WyTVACF4y3ldCQNy6bWpmSEAZcT2ibmrqhVm6ojP7qdPCFDuW7YIzalLJOBXTS5
44tO2fSkYzIjM11HiG4KHADzTjYleUaUGFjtYYj3h9fKqk9Z2sWHIoHq79WwIrAOeQHGCIVll973
SFBi5MxmXa2boMQQpOgPTUKEgUn/admHdoY1r3pvfBZPPj6jMv4/3J1XbxvZuqb/ysG+L6HCqjSY
PRfMpLJky7JvCrItV865fv08q+jdktW7e59uAXOIQaMLTKLJxRW+8AaaKx7kcw9cEloem8qBhtwP
aMXhBC2fDfvhUlT2dam45yRea0p7C197iPjkloH2mEVFopdsaMA5QX87NPWDSmtzChQ8vWDwJoX+
Qd3VCBe2QXWpGbQq6tjNsKmrl+hO3rloeHzwEgjfQYwNog7zoSyDjS8dcH0/h6zsd9QHOmy4lUZT
YEbwAe2xuJxaGgEyBNbtuZcXrkjNx+vOCmiK+U9Ih+BtNrYoQIWrpDWdTTN094NGkOS7Ql0LFStM
PEVgvtYm0lFx5EKtBdJUxz7UirSWP5sq1lofKnAo6wn7j/bS7imKemEQrnT93gT2saYmXq5yL8Mc
qQ7oF+naPpRu9RocCKAaWQdACje8a9WOUVEjve/9ZLrQveE85jdZmk6/wSY1vcBW96kfaTubgmJM
7Qz5vnPyPbXvVYxYgGG4mGMDoV8aWgZ9OGadVTsEscGKu1Ox9j978fCp9ZJ4bURCISbCysFCPD1A
1dTqz/3MuQxGdyC7CrytXLVLZDWABA1qto4i77rJzCe15mcwYWRNMmkYS4rZlbnJOyjgo9pZ+wqm
Jua0lnYRVGq6D53qadAQxyJfT9axiKtzHUZGi7EvFsDJs8AFaiPU4XtQsK5J1YyoQw7BJ0c2iq69
BeZfAJLa5frorSMt2UU0Ybq8apdNDiXRTjy0Do0eLrMK6mjEow05R1WY25CIaxW0YcSri26lOlq4
nMzmGjBjuMcmheDbGVdNdZ0Z1MVY+fe6IUs3QbYzGiwRDGdbJzQVuiFgnejFbBUSraOcT4ZQRQyK
Z7rHr7rcWuXHdsrGlTraINmDiEJvfanW40c3NT9GOuXCMWq2AAqk4Zm6SJDYQZ0PZ3s92HVfm9F6
HOk+wNoDvtOH2l2SRtbaHKmLYMH9NXASbRWGZb5u8xKlheWgyOZthhdLgjLVoiQbsXH1qwcO2egS
RlDpaPTq0LvZte60T0JrndFeJtLKJvMpjgYYZhwSh4iO1zrAj4LyV3aJaYc0UATcYiTZYwyHrcii
7xlyrVXv2+eGRdfJJQgcOK5q6qBrcuJ9Trj4MJaXdTV2X8zAhEkdq8As98RiLre7aTmY+WWJWCJi
QOQC7n3m5rdGq9cXOlwEr+ILCD+X/qcGySeKmSTJtrPLW6YTYVe1MMYixxoRalhe6WuT3WuvhO62
RU7DieCPf8vIT1dqq5h7swC4aaV6sAyBILAJgOWKMQv2A7O6CJDsnDTtRzh40ium/YDoJeUDy35s
MU4LU0u70ZRWu6E6B0XdpzBs0BamtTdhTEDQQH29WqMSDQSmMx9VHJlpfsAtIuUOMg6p3vycamF/
nei3g3sVNpn+iXOC7x1BCwthdY/m1FJTcfS1b4OmilG+WoumhISL/WbO74qdqLfS6pZsyWUjA3cG
1T4yHprui0fL8HxSq2Q7Du0tsyjddk24sqGOJUpFcGrLYi2NprpARGay1k7VoBZAfreIq/AT8g+a
0qQfqyG9bqgTb7Le22QcM+uAdt7St9BGHaNLfoLyHmTUzeiNJbIP+Nmlyd1oOZddmX1ubCdZWpjL
xiYeJ008ZFCNCIl1hADMEURsUyQ4zhnGCvl78KUeoit29a2OErrT45Iw/GDCOmFjCKikTsptN6DF
4Rc4mk9QYobc2JgNduDCSsKlnsvMABbHNotdAqx0QNuntDlTsYWmy0MoBHvRmy4xBtB2qoBR2Wgl
E1tl3xvN3Win0z4NcOGNdJPicsue2gE4XDY2Elcc+IfJgTGpYGvbRpR3hZ59wtgcSorrXYNGyRe9
Gow7qgZ1leKEiSHI7MwSW9QzLNchsMd+Kgf74jbXas2aMDAwWYylSWvNSzcgr76mASISsQ55v0o7
9mWG26goN+kk6piCKzU+ZOi/2EFkX6EQhRcCNOIYPJX0u6fAErAER1dc4ma6z23XXPmdxU5gKpd1
mT57ksZHJj2on6tgojs3oRlU3Znt2J1XdtXsFcSkq1xy29PJWrK34fmOyozvOmKXAIyR/otRl69y
s9NWJpJanRWZV0HTAWKkjsaRSgKXActj2i2SgWmZNsmaFhDZWEPkMtE3G4forsjgxhm191Gvn160
rJNkLDCwr+1VHdIBDQTByohjsTT+BDshMX9ZGO5xe8SjKdKepxGyv29IqHKEFNpInaocrX6vFI25
T6vgCnybtQHADR22Uit0YnVs6KVHSaUyX+aGWgeA0B+8+KCWwyrucNuhKRtukqQM9qbbQMmCUgUy
CuJqSXFuCB5EeG9r2kRH3rszkNvezBBPbOqXiVfrO9MZ8BEWOFrOYEtOgmsxASFznfhgGTo29W6I
PlUVXlJ6prjSFB9qKZfejXgpBWoNfKK/tvFL2XoeBfBFjavZocIAbgo8fz9/HE+6GpTcXcXRfV9B
F6OHI1apPWLyMqO/Z6HvsGvuKHaXm1n7W9ERG1E7T8UKTQqCI5ZCN5VOBgo9ZnvbegXkboKAMQLZ
UTr5UnXl0kz5Va0xCJeWhsCwkBxAP9PNjaOU19iVgeNVw2+Fk+/6nsVhKWa4TIIQdjkKtthsfu9q
mNxjB2QctbU+CilM1ogGx0zEOk3vWs5hKGUSVJpL3K1iZ0+5murYaAVQITuBi6XTRWukpT9LJAZt
GvvDpLYOqEPQnEut8sXWNvMdttDpup6ULxoVCNor2W2jeeaqbzN7zbK9BIcOyS7Qv2STqx7oF3Ep
+3wfljSIg7xeCZ8YBp8kbeGJmMDLdFaWfgcXD9lfgR4UjcPjpYwRMyqKYYv63Xjo4/DRyoC8auqV
1cTn/Uhdu/WHQxRqm8HM6NWBOfF5aA3g8bpygo+T/YRBLSIcEjKcuGJrmKg8FcLcx5r+w1c6l2N2
BPLnetpSJCgOgFlG7rgoxboE4kSYGRNIenGzBj6Yo6IEbBu9+AdD1xDQYpNzbYxzIuruBw+zlQMk
jpWOFebCMTRtSU1KYmmD0fqa6LqEMGYwxEemROPDUdeb4okU95MzaIgjpPYlB2CIbXc7HnLJg3Xy
SGzKprwDOo33T2rfuaQDJhlJ2jdbdNCxHcyoao4jEg4FMsYmZUZAV0vtHj7SwxSg59vnyqNVo0rW
hh544+RpRg7bRB9HrPNIEXUrIveWxIHgaXwyY0kOaKZ4m4v2WnFdHwGnTdb6V6C1M0CZTYlQQX7t
+9Im2MuGJY1mgQz50nP53YCdblCyLTctRzTtLW2luJQyCxOB98pI7udVpXlUQ3o9qNeFGpwrwrsx
eO/1PC1n1PN8maqczr537Q/QIBrl1i7hmVARV2GLlCnc6vEB10WktQfqk7ZAP6CM/c1oBt5BgQit
ea267etUO7QeuLtRvWDbBpgsP22Vg15B5tunJaFG52JE3kmNqI0PVi9Ph/Hz7CiglPiS9SaUl1nU
bxZA7b3y2pxIV8rce8wM5dKzonBnsCdZXXqXwE/YaLMBUhIofL/Of3aznnOuiogxADiDGk03HW4D
ItKVXVPK2R2Jo1r+rNzaBL7YYdS2VC2aP5gOUDDzvW05CZCXRrp3iacozKH847XTwvWalbsLJYW7
aofvFMg5901cj6VQ4LwAYTzjpqj3dDIVitWhL5Z+Jzc5Pb5vtXYtdafr+KrVzHZZjwPAsNC/6/AF
XLpd4gP/2NiAfRZugYI0OEiwV3ZMjvqKDnVztPr8r6xNb3JMf+p//kPTf3UAFa5qoFQM/pOqnAbv
BY7TawdQ3+1bEvOhAqEePU+m8LAeR2Izs2gmjVgaLJB7x2jNMcUB4IlOCYWu2Wg9uZTxtn/+Wfij
330YYWiOqQucSoWpm/LDvrIjTYJuxEm+luR04NO2KaoN4otAjmL1Et7vPRnJKvAqNJ9AX1EKQqxM
awyk6jVnAreMXFue38csrQs7xO5TIqEpNd8VQRxfWVTKsq5eRWIMqD4N3roPnGxl62iaCsJJOJeU
xcPQODRJ2qwgFtQXnrABUTZ0OrWwqZaNE40Q6Qmc+hhFHk3Ed02jI3c8XRWeF/6gc/9V7VRnp+kF
koT4piw5cloWPP1YNZX6XEorPo7mBkqAvwQTrN4qRcju3nfmPonpGpg5sb0wiX98+NQffIFgVB9p
iAsmymeEEk2j3OeyitKXypU+0CxMgwE70kINP00uoaWVZGugIzBUAn8fWU63b0Wz99TCQq++eNQr
xNn8QMnPQ4PEZvSyO7wynQNlCGgFVaddZQ7zvKiQYNXNoca3W56Yk2Ncq7K/mA3ehRsp/gNFlMSn
Z07WjRyQGV31NjJDVk1XAsitsU0SD0BbHjl71cyRMyPx2epspWsKP80W8IO2yRX1MTGn9E4xnTtR
JtNlTjF61RQCrntYdMzpCA1OgMMEG9XX2Mv88wG0LxyJDHUxPVEuqBx+56jQEL/lY8YRRcReS51z
4Rnb0O6HCztjE8zHZrgEKagsU2Few1vPvw5B7C+cW06J7AmgAbaeQbCja2k+uYAeV45ePITegPko
XUpQbYJ5j9l6ICYOekqLearrH3QFnlMyRZ+hnewQDXDWoNoaEIJi+pS6ebWEh//DKHR9q+JNfgEf
ZQQ/HVcPrt180RKtp/ZJKawfE/VSWFW6F15608p7kdX1FDvkzYwJdWnoTbJxihxpFKdMSuaLPVER
pNuvDpgI4BCnI34kXz7/DVsBFSPc644vVG3FXlndOO48i6oE8LP4IJqCEB8u22JC3pu+SdjS1TGN
fWC6w109VNVOaMDchpqSj/MgIvADGY3owLHFMvftCcxscp+PeXmZu5a6UuNIZVVSS52IpECBxLgm
Es3c1/052KH0Rk1tnCgslPoiZ7xw3d5dJBbgsaCx9pZWVhtdqZ5L7NA52esaP0qqGFUsHfLyStwR
b4Kq9q6TkqnfYqqxTANdbPzcgw7FwF430njW7WPnUq2yiEgcv3GTYuEd+PMcH1M32nsCZavWg7XX
oZmkFVFxHZs/Sr/rPzogaUycFdZ1TJUOZKZ5HkbqJvEgvsROI0UtQPjaVkQtcLS/OljV7By9E4gX
tve14heXQ2fRx9SGTVgY/aYpKmiLLYp2U14lK8as2nhiopVLIUcBUwGVaFp7g4XGM3FxkBlXkaX2
ByPP8d1F7jEyqrnG1JAjpiis5dKHeOj7cxtlhRXN6WoDYDTc2tb0lRIvMoVqhA/xmO+cxAlXGCaI
1Z9vzpq0gn5lFc1BYZuWEOjrm0KFFvvmoIgrTfesGv8dEAVLQl+kfbQsOqh6Gl2Yve6RoMTPFfMY
xkwCZMDBEZnWP8acphpe6J1yrZUkSlkGiYReyw+qif/hI+qSCfu7j+haQndgcRr627PMqSyKfGCg
doMWGevar7Rl79DAA+uln6sJcsFtmkbPHlu5iNMSUUad6BQDiJsu6leaeptklN4DyofLbnKabVcN
9qUFWC3MHYTeekOj0E2/ipohPhIE9JQ6c/0/nIIa1OE338JRDcd1LUeoruGab2wCCgUovToOObCx
rLwUvnkDAW9hkXysTM3MLmsUsfPuwmcPpIZVbsMhE3Q0AeSx+/Tg24uPosKi2h2eaCeBmstLpPf6
FE7Yn08J8cbQgCmBl4KuOi4+5Yb7u/GGhqh4uVeBhI8sgFC4I63qQrUgzferzC9hyNT9t8GvbsvG
qR4b6xtiyyiPWnW1bfBndBwvPbcQdF4NXqds89T9lJX2ObIjw4UDiHtdxRz1ZlW6BNi6vhi8lIQl
K8xDJ+CQmTRAFxhFGtuur3SE/NKtTk7xybOG5266VkZnuC0KHww0epN+6FqwZYH6q+hBBrENMILK
fkg1aVdhCX0Mq/6/5dFbrs56/2Me/acxT8PM/8V94/g3v7lvYLFhErwJOtu6bUvT+p80ek3TeAo3
e8rsDpEdQd+L072qGcJy+U8VwtWJ9/7ldK+eua5L2Vd1DFWly2j8FRa93JtebQxMU8AngrWk6YJ/
x5Bx56u4Upv0Oq7csr8ySlC4OFG04J022UC/gIPpPyyL2cfjz/61Nwu49A1YgT3/mnc5/kAR0XrI
B8BoC++W/AC4k4m43bl/aWzzD6xJ8Visw2d/G+7FJoU5CIt5iYnTg3YxrOy9umAzgsA2ocyar/Pz
Vz/izfEz/RL943Lydmg0NnRD0w1D4OZoquqvQzNqtZbgeKRd2rVKK1mmzTMP1e0NqV4s8/fOJ9Ao
Gt1ZGNkH4OKI4aWzhBGlX1jJUrhI3op8hP7IJMAq6aa2KgVy43obIiMoL51GP8MT6pfZgosu7oA+
+tSDYi/y5fxY5vUIQVsjTkURRMk4rMOlV5YIWTmgSBppVDBfnFnpI5somZDRwGua7RtebPTm+53U
hZ+zs0LtaOmW/dEEzTLxLMq1gvaWlGd6ucz2c6MNydhHMSqWHnPzBbKOti1Mf/fyEJkPyM0JROCC
QXKBtVTYcEgj03aWjoKYG68Bi8Bkk8Jgpt3rO1k7m9PYo2mINdv3zQ/MueckunAZJGgZ907lbQ3g
Qm8M/OjtQveV3oSzlV9dwdXUdNAqUifJCDD+nWt082V2W9PwMwLkATFh9vSbrdXs2U/t5T7dWpSe
B+8TQSUpMbbKnSSZg01BnctUL9UQt8P5oWYCVAYmFvEBnEI/OyrUeyjmPyhclYCfuDc/NF9e7mpl
9GjiKLlQygYQmPSemw1QosYfpuWLX4pT+Rd2nYbbl28534JkiBvOfFN14mKTTtH9yzfUY2kjN9+3
sQlB+gvHxEJm/16JmZwzFOhRvXzZ+ZYmEtTmNH09m8fRtv5pZEgfibKlmPaUNv0NgiAP83NJSEGy
LoxFp9f0g5QaZoLUqAhmS1pXbyQnIH843jWkffHIIcRMgMOHDay8Nc8O3VR1SgqIz8rH54f4xfFj
dpnzJDAMUSkdcwlvKYLDl6KQVXf2cvAVmv1uaZITSp3xoAzThUHz9tD3NjfREivX4YToxSBLrqFW
DYde2BDHYR7MJjnztJ2dco63phbvDa/ZvJqvkAQRPJs/VJ3nzqb2qsv50+TzR/rtAqkvP7hSZ2p+
1qul72g+mbtuZNJ4RFmHNGfmzHfnyyCfeLn75iXAIWO4PiMq4ZAkDqpUDvPTmM68Ca9la7k5nS+E
xOZnqWZWhzd3Mw9RedetUS/AzXpVJwbWAoZHB33+E0ub7HWRtI8vbz/fapDW2bWo4833qqBm1Q0j
7VopTdZLVbJRXuZb82PAoti+sypEg6MLPKQjeCH6KP7CLN1kfXz61Ssb9VnplBQh9395t8y3BhEV
FZoePAjJHan++eZ8KR3zKeDIIGilLb14eWK2bzmavMwPzvdfnsZAHgHEzAFtK0c+/m34LQH2k+rT
XRvgwVFyzv5i1aNJ/1S814ACy69mo/Zw/L7zl9YNVCpcXz0/Pissaf0ajHLXOz4vvVvDyviUSzdX
KzIuPGnvKt/k+Nr5VfP9XFrCvNydb82PHd/u1d9k0mV2BJ+hVbq9NWCSDLMV7b97m5fH9NnSVsfc
1pYutwbtjEBOU7Db/RrD9qf5XiQfUuV8TaRj7vxYL7XO5lsvl7ePpdKMF/GgcKswGuls1Tu/JsO+
d5ytbOU7v32/+c9e3jWf/+7l/tuX/5u38CFOqS7DMMKLh3j3I2c3W89KgQau0vZQ4JaRqY/CC1HT
lEXI+dLLU69E9MVOFH0otp2OrCth+SKecuA1U1iBYW+gpfSyGzFfHFO9wwOXfFJKjrxc0Ch5fXd+
IsN2vA7xHx/lv6MWeYSrXTQsI3nMZdjBIDjXo36AxWG1mqUr54suD+iXu68ek6cezLWB/Ur6+kS2
p9KTB/FG5Ra87QhiozZR0+5l2RnNOydp801c4YjgDN1e0dQLEo9kG1qSqsHZQnJ2UNTuXlyLOI5f
2dMf7c9LkdNQBb9BXQMiXWgyPFWFl6FZYhcShs1ab9CvnY3eSbt7QjaFXQc22M9L1QTgtCyoCw6a
90M/erui+zaPDVlklu/yrJj2tX51FP6Uo3Rsj9r1deROMOHr2lynvSlBgOV5K9HJg/NU0qrf9NRH
3Lged262wrgTLVP/o4SE7WsZYc2u5a7dptI30rsLc1pO82NyOhi6SHbVEPGBa2Vy971+0WscIXVp
Iybsxbc0th4aYl2sKGPcS87zCr/jDqbyFq+UfWn6+kFTDO14mWg/kJUiC9WMOxHnzlWBeGigTx/K
1Os20YhLfF/chRoBTq7ZFYh6hHtAg93SRCporgzaSjUBSMwXudkeHcZfHlND2fqRNvEvlkbHGTDf
Dy3kSJy4h/kb0GXTbeXKDmx9KdH8qyoQF5AbaH7rEDKaCdcRp/evm8HUYLDExMs6cavV2tfWBFGq
UE3AFlqq/aCWnq5nBdP5MguYziKf890MV9/tZDnbLBffiwFmZWJ0h5jK/WG+VUYpvMoA2F2QE+um
fAMwBBO/zKv7rspmh169fDh2YX/Pz0k3684Eo/Dy0PyK43ukbYfFLepRLhobOShKebbMIpmYieE4
Mt9sRdQuPJqdK1tIf0C1h/NNBYKXzgKa84vmW8NvopovT8yvO/4Jlp3fkwiPnPkxu8SoyUHA3iqy
9uDIi8ToM3zyJpNdQ0IaWiYxW3OYH7MVwdNFddGNmrmfH5qfRJC2laEd9shKjLZ8ycdL2go5MEdd
V5Ao91lr3gyeJTbMFI50PUB12YPyZvmxujw+1lTPvuNXa70gMp8fMlNAa6rhwtSVf/XyxMvd/hr6
lSsgA4JIWnT92lFWTAANKthWc7qrZItgbGOcY2liUqD9lD07GurQ6F9yOm7rlfUhuSLtuFPA2+vB
YkUvCT5JMGybaM0N3TsvrQPKVWN1V/cXVXglsyRkjv3D2D20+lOH9kgQ4wCxRkQtiKmUXmvRVtJz
lfM8uraxHNBZM1sbEfIOEzscE7KLLLoqh4t2uICWA1gMXn+j7BEyg9vvgwhDojjcx5iDjvmywj+a
77WxEManJDhxYi+bbxNtsHX6Qzr9NltQubbyhaYd4j79fWPvzShaquM1Esdp/AnNbCTv/VXwEWmN
8qumoJu+7HR8L9Y0AAQ0F5hpC7QYGmWDUr4w0KfaWCm9fxzkNzDGSnHtpIvoYxXd1OrX5FLdFIsL
3GKfkB64AsTIEkXpHgOEA6JPX8YLWiw/xo3xBAgQ4OZKuQGGXWeL4Yu7HZbOXv+u3Wbrfh8/oub7
UK6cFQpRYFSvjV23a4BjhTf22oIQfEPSCWdy76zSS21XfA1JLJsrmB3QY6Dy4+fgKfsaTf0LGEoF
GCIi7GYFldhbfUWT/Trbm5vpAz6SYLJulSv/efwePBQ/8osSeaEF9bx1+pihakWa/bFBl+hK/1A/
itVzs5vO9+0XDynpBaSLbbjkAxOTHvKbgzHs7C0kiVGsVdlm5chaAd1FPSwF9fPYRLswuEPpSC8B
nWyscudtXMCMSbpNsdR17aV1PyUr0SzV7yK/DfCp+uwDVFXXlrFCiW5A7l0SHXcoWhsQP2z00dfE
9VAHQHxSTi60ZqFWX6rzC/vW5Wtle2uZ3VvDwenW7jpEBnqleJ8MWMdIWo9rdsiJyfGx3UzeRbBz
b6EmXfqb4Qv4xvq7jk77Asul2KU8tsJba7wH6YPOfAM/HMMlbx/Vi9y6kyC5J6M4V6fN5wbDcx0D
o12RX6FZ9K1QsKperwNOUvk/GgQjGuc24vZABs3zGKiseu4RCvdL45qGQvxQjstz80OnLBAxR0sd
KuR3tEdwylnWzKQL785XV/bnLluOdNm/gJ1XDPmkOBdi130ZP7jFhS526gUYvdvki/Ys/XdR6//q
Zsvk0D2pzMryAlM6oh9AUqsCCN0etl5kLQOa/c4ixAsBObtPGdhoRBkW9oP1tbtNb5zHcj9cpuqi
gIOZXbD8lW7veKv+Hrm31Fu03/1l9QzuWWjrDHsOTAi0TZID3t3yCXn7BIQCrMBL42DcZiMM9rWb
AgfBjoC2zJPyLbkR63xJkvZBf/S/xx9QZwAq1+Kct2iW3hWY9U/5uXqLsCHWY2u4gcXCQnceyPD0
mOzF1cN4Z94rO+MmegYVaeMpQj9hpf4Is5V1wBtqXTYLNprqI4XrW30HBnAfY7jwAPW7A428iPc4
ryzEGsH1fGlvvFWzaFctikoo1C60JSlgBBgsWcF0aoJlzJZNAnHbfUn3sGF1CP3WQoQL0KQr9tRP
gp7bwr/P6Rfj+rBOF1D0dLLffkG3eOPsslv3M7X/B4S3V9Mu/pJuzbWCiotzjRagWq/dJZsmUuwZ
0m20t5f4Xlyw3KINRTpYNRTJmIcXsCZgsq4pSQDH9mGybqcrrJecYYPk/u03b+dfkHnust3EQk1Q
dbnBV3nfs/NUGyF7WwhggvJZ6KvynjFFY39Ad2ul50twNqO/g5brd6tEXUUs6xv3sUS6ZVjgQF0a
G/jPKA9gOVRe2VAHl5AkASxBg95iuoIXT/S5v8yrj+ReEQ43vCNl6k8axpHMPeRZLnAm2JcX3iY9
WA+Cz7yFvLaDbw07a2mfl7CMdgZnyhLxG3vpU4706I2tn8drRDWexE380b/0t8FX7HbMqyEBAfhy
/DlZScFnPiINto20S5odxaODKmzszAzv6kU1eJYJFjI3ant40CHSGutQdx4t6F61CTsPYQGjKMDT
S23wTiZF8y1fZiXzrR5KHNhf+XTvqiEi/3j1xqKOgBLzmmTObv74r424JIqpdZISFCFWeWstET6r
0Uf4EaDSKSXLXUiiv12iSgUjZQBpmW/NT9R1gfuMSlO7dGDC9NKmEL9C2vr6vqZy5fSYGk4TpobH
m+CycTczC5CflqjxP0RFko45AtK+gz1iMDslguxFyk7aJ0bzfU+aKtq4K44xgn1WJW0YVelQ6kKF
xPGTWw1ydpSUfrtf5TL7CNRzS5o5FtLWUZemj6q82NK7dL718hiwmR4FlvbGU7tVqDH5rZEfmPSE
SlaZoacwRpqy9fzrGUcCIosYBD30fSTtKNtZE1heGimECItw00uJ45eLL1PBl7u6tL4MEDGc3YMH
mY/Mt6oZVvPyoLDojdkhcsKz8KSFz6YqwL3M5eBZd3K+NaO5EFtVd1KjVbO0+0SadzrSxrMYung5
FhwTgHLL80rVtI3A91NtH3Bz7wFw9xvFHNztSwFJdbJ2OcbY1mRZCEM1LJvpgDYEsiWNtBp1AQEH
OpFn24FKNFvjeFftQzg0hEourqUzoCqYnUyDSfsAlKHc0AMYDvQBBtTpMAY0QmfnTzZemZUwP6Uj
aLcuGXDZiWS9TsQIQ9meU6wcqZU/y2q+XF4e6zp1BB5/MatXH2WvRZuPqxH/VrWur2yyHkMau87Y
x7lEJ7sgS7OT2lWynCzAhrFo5+LxSzFZ10GISyNZVUGQTMkH45AhLEjuG7Czll/HJnZZI20TbPLa
+ATbUSNz46LidpipfbuuK0tbz2XV+QeeLy93Haxl+JIkhiox+fzzzqqUCqRrEqPShU4qPSdGwLWS
xinV9edLYJcHs5A6+76vrVLQTwujbLylMmlU6OYK6yxrerzvqOjbzs2J/+ke2s9/f/XUPK2zJmzG
2/a5Gu+e6zZp6v/zv78N/8t/zuWzM2TqQ/73XvTnb/Rfz/O//GEsnv/5j6fvtNZWYd1U4bfmdYdN
cwWNql+acvNnmj/wn71F8sT3ar/z3oY4Q1Fap/NF00uVItb/+K8kz/yfTyuyN2dZgvxfCNORjbbX
v9GfjcKff8HjcP75a/7sGxzHZ//9n/8wTZfP/L5BsM8Q9wYwrKpCM0kXtbeD4J5Zmq2DnTChpAup
880/+Gqi/NFU+PMv+JcH4VveZo2ci36YZ69nAjvWf28M3rzDq4ngnvHNTVMCIzRT6C7t3tcTwXXP
VI1Wq+6iWElX3zoO+v/7MfjD1WBoQqM5+b6ZYJyBd3QNIWzHNl0bbfZfRsFRzxz4aw7LwrSRbpfY
i/+RmfCHo6Br9LDfOwrOmWHZtHoNAMG2SXP911Fw9TNh28DmTY5wdNXk86c1CpqL5PB7RwGEgaOp
KHmhri+1/3nDX1aExlzQHFBPpqVJiY3jEjyhFcFHPv4yb86sv3I+sOxVlgKYLuAXGrd+HQTcEYAE
WxKV6wj0oK3jqJ/QIGiqeO+uYIkzkM+m4Tg2eCtuvFkP/PpnuiMs1XINEJEzguW01oOuOz837L8/
FYR2xumnqYbQwfex+b3ZGzkhWC4mMC9TY/tgQpzcrsCO9t5NQT/jUBC6pTLp9d9vjY51BirPMHQV
jMAxODultQDA6b0DINj1XACIbP2Wjq8Ju94vuyJnAwGUSUriWCd5Nuig4987CoI4wXAsR3+1978e
BU1Xz0BqsBzYHeWeeVrbgQ3Y7p3zQO4GNnBSW7PMOSh+Mw9sFgrehs4JrgIZKL776wumuYUSHKx3
gR+H3Fh+mQCqeqYbqnA1y3CIm2VedVpzgD36Z/T6948ETeZFhAfshoZhC1V/OwqmKc8M4Vo87bjq
6UUHtiXRmfwyf38QDAckqmOaP3PH+Uv+OhUYBPIJjmCbOAkW1alNBZ0F8d6cQVhnAERfMgJ5+L0e
BZcYCoQv+F+w9zKEOrlAEYrbewNFORUooVusB13OLJtRfT0Itk0SbenEkaYN5gIXhlObChrx3Xun
gu6cofVFGmq4oLeJBPmWr0fBIURAkxIWhsyzTzGJ5vhW/5sFlTeJ+KuCin5mCRa9wzd0VGLGN0kD
5nGUmOWu6ZzqKGD08hb0/1fri0I/Q7TYMm0hKB/hiPe2rGRQdkJIjmlHMGGdYMgs7J9b1d8/IYQ4
g69DzkTcoWs6VYNfF4SmiTOLvNGiwqhD6zm9gJGqoPPebQFLRJdiCjVUqs2mpGz8OgqkToSLtuvK
M1I9yangqO+OG9UzKCact5QKqCFSNXozCC6lBocjgmewLTzB0hps8J8RzDsWhH0mKBzaRAGO+EkG
en1CHNMnDlDTtSybFXFypQRie1khf1fgSBJpOeSidF4oqVBTf7M32jLFmsOIY93txPIHS9OPkezf
nwfES7iX2jQbLMiM5u+yKJdCNKq8VBtMaKXHSOLURoEf7p3zwLBlksRaJ36WFRXZXnq9GhyTjdEm
jJpjpdM7ImkcSmLe+9YC7EBbCjqYhu6aDjzAX8eAcoJlYQZgOZBk5lTy1CJnDEwk//V9o6Cf0Wak
C0cJVQZLsmb7eiawI1gwFakvmsdS8zFIPaEKo64S2r9zFGQWJReE6crWgywbvBkF68xWNdrWcyn+
FNfD702n/2rcLPcEviL9N+jT1E8kLfOXmeCcWeya5JCqJbu1p9eOJQH+nfX2Xx0FiowyFHIZg2N5
6e2uwAlJn0G1ODtMzZ0bMyd2PrCTvfd8ECalFZlAoqvw70qtlnumU42nKXOsRJ5eaUXXNPe9ZTaS
KGQwbJdCGi29Ixf89YrglATA4ZI/gFWRbbjT2xvBlrz3nDQoq7MaGAiyA9tiyv+6LzhUZAkpT7gf
ixSEcyx7/f24UVBH4ycmIkJvhF/9beRMEEXxhb3TosoktQZOby7QPHh39ExdGayKbf4BTMMml6Rv
T6HRoMgkO5InFzNR8jj+NO+aC6iS4aSusebnlPnXFQFzFYgCGDed2ORnZHlaZ4ROJeC9MZOgrkC5
lf2A/gMKN7+Ln6kw2Q4r4mfh+QQzaqKY98bPBitCFpXRgKPo+m+qjURV/9ILOb24kXnw7to7eE7a
ChTd2f7Y/X7XgUBz/YyOHVOFWpZsTx8n3illEAbZ/nszCPeMDInWO3V8MsY5FngdK2iaxTFJOMWI
c5zOdYeT2xPeD1LQASm4zCpaEIARfjcKYLcs2ehATxFuNOiu47F8SnNBUGd751xgZyRyNmlOUm6c
O4+/ng90o2xqLiZhJfZiJ3lK0hd5787IKDjUUmV4LMG7v8fx2WdUVhxs06gvUJo/vd3RAHv87n3B
BJ2l04Lg+wOZpgz/Zi7IJrYBFhzJMqowpwhyZg6/exQ0AiKDVhN4ftDO8sx5vTmC4zN4EJS3oCN+
3DZOa3MkG9bfm07SjYL2QHkdOBjh14xWfD0KM/GBXHMGeZ/gapAF8/fujMSEhuvSm6XvKIPDN3U2
ckmq0jzDMTpTP04ufyB9+L/Mndtu2kAQhl/Fj9AE9TZSRaSSttCqh1S9HOwNXmG8aNeE0KfvvwcH
j22UROOLSrkC59thWfYw88+sOCIHb2NQcuLIDL27T+/gPwdI/qFjRPnCqGX4D4Ozs5HifG/2tGGv
gIqS11Cyx5Bbz9949Q5bZySHxE3l2+JRr9hQPOdVofhOVYSMKq3cWOLVpQdaBdfw/ZRG5HOFfJoM
e9AnWMW2zwlXN0zSEbJ8Om+2WT+hnfTv6QMOm2ZttZ+qfXGhlSWbl6fwximZuaId0rI+VLSmHXVT
fHCOxSbgbMkgLwxzdDxFvwB22x7XOyjFXKv/mpqDQ3aaHLyl2pFrTfRfIzy9mIqk5DlV+gEX3Wtm
dUwnE7NNZSwVprXSWx2lhnJyXau80fmhYfCg6JXCb1VFR7KqS45JJGJySl/MzEM2N9Vht+bdHsV3
0lZQTsHqgn2fSdAmJX9Uxm64yUkkJiUv0ONad3s8KXOl4LuCSjYAr6KUScytKl0bzX+RiIIjai1G
14Wm3iwSlUdisjnyYRG1bVLs5+HcFGURYjAAh3x7avs0THtw600wVX8xuO5x0M0xYU5q9pJ0zWYP
aH6nWF6WZE+4UrnodkcKNctNdo7y8uAUrnHl/BDQF/N1XuoN8XTdGA+To7EWONOwkZ3E3HK2cxp/
+z2bm+Ak8TGsKejmYPtor0IXo03d9OaQFHKSkldqbam3e0qJdXL0I/F1C44v7waVg4/ZgnZ7V2q+
rCcB2xT8T8o6xWaqFNGYAr5UTzpny1hyk08B/2Pstu3jcD7wWW3tC6PFF161yV6hbkeZzckarJT8
xxnDfmLbQwO3hHKtfbyPp0nxX0vNezy6YcXYbYUdCT/VQMDioz5iNCr/9SsihCw/Kfibwn0Tp+qR
eseE6+iTleK/l6ZQ2R1uvu6tbVE8I8X/MCj7MjoQU7GEaRoYDsSUYifF/0TvK+cU21IkR7Cc/cRP
lbPoWpVyfzVUtgPazynJWSnF3iu7w8rGyFF3KSZrnGx6w3v2PkjYpOjfhHWn3uBCYW53UJCL4co1
2f2Y8dErKOZrl5saxbKY7dHvKmZfvi7jcuGfsxOeeZqeC9GwVzu+sxcfgAfMu7DySpG9+QcAAP//
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axColor>
              <a:schemeClr val="accent2"/>
            </cx:maxColor>
          </cx:valueColors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>
              <a:solidFill>
                <a:sysClr val="windowText" lastClr="000000"/>
              </a:solidFill>
            </a:defRPr>
          </a:pPr>
          <a:endParaRPr lang="en-US" sz="1200" b="1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329565</xdr:colOff>
      <xdr:row>0</xdr:row>
      <xdr:rowOff>97155</xdr:rowOff>
    </xdr:from>
    <xdr:to>
      <xdr:col>26</xdr:col>
      <xdr:colOff>603885</xdr:colOff>
      <xdr:row>15</xdr:row>
      <xdr:rowOff>97155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F71D9-BB90-4883-8BF6-EE8B10AB6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304800</xdr:colOff>
      <xdr:row>17</xdr:row>
      <xdr:rowOff>104775</xdr:rowOff>
    </xdr:from>
    <xdr:to>
      <xdr:col>26</xdr:col>
      <xdr:colOff>579120</xdr:colOff>
      <xdr:row>32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D6F66C-8711-4AD1-90CA-3A768D589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95251</xdr:colOff>
      <xdr:row>1</xdr:row>
      <xdr:rowOff>33336</xdr:rowOff>
    </xdr:from>
    <xdr:to>
      <xdr:col>30</xdr:col>
      <xdr:colOff>447675</xdr:colOff>
      <xdr:row>27</xdr:row>
      <xdr:rowOff>123825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FFDA2F-8CC1-4E47-80A4-B00E58B083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34801" y="223836"/>
              <a:ext cx="7058024" cy="50434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0</xdr:colOff>
      <xdr:row>29</xdr:row>
      <xdr:rowOff>0</xdr:rowOff>
    </xdr:from>
    <xdr:to>
      <xdr:col>30</xdr:col>
      <xdr:colOff>352424</xdr:colOff>
      <xdr:row>55</xdr:row>
      <xdr:rowOff>90489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C489A48-899B-4272-AF6D-47FB514107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39550" y="5524500"/>
              <a:ext cx="7058024" cy="50434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0</xdr:colOff>
      <xdr:row>1</xdr:row>
      <xdr:rowOff>0</xdr:rowOff>
    </xdr:from>
    <xdr:to>
      <xdr:col>42</xdr:col>
      <xdr:colOff>352424</xdr:colOff>
      <xdr:row>27</xdr:row>
      <xdr:rowOff>90489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51B3A8E-54DF-4259-92B8-30917A475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54750" y="190500"/>
              <a:ext cx="7058024" cy="50434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0</xdr:colOff>
      <xdr:row>57</xdr:row>
      <xdr:rowOff>0</xdr:rowOff>
    </xdr:from>
    <xdr:to>
      <xdr:col>30</xdr:col>
      <xdr:colOff>352424</xdr:colOff>
      <xdr:row>83</xdr:row>
      <xdr:rowOff>90489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DF39AE2-929C-4A6D-BD63-867091DC4B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39550" y="10858500"/>
              <a:ext cx="7058024" cy="50434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0</xdr:colOff>
      <xdr:row>85</xdr:row>
      <xdr:rowOff>0</xdr:rowOff>
    </xdr:from>
    <xdr:to>
      <xdr:col>30</xdr:col>
      <xdr:colOff>352424</xdr:colOff>
      <xdr:row>111</xdr:row>
      <xdr:rowOff>90489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8450686-6D1E-4747-99D9-BB8F3BD297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39550" y="16192500"/>
              <a:ext cx="7058024" cy="50434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0</xdr:colOff>
      <xdr:row>57</xdr:row>
      <xdr:rowOff>0</xdr:rowOff>
    </xdr:from>
    <xdr:to>
      <xdr:col>42</xdr:col>
      <xdr:colOff>352424</xdr:colOff>
      <xdr:row>83</xdr:row>
      <xdr:rowOff>90489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970015C0-F2F2-4BF2-ABBE-059BF3B820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54750" y="10858500"/>
              <a:ext cx="7058024" cy="50434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0</xdr:colOff>
      <xdr:row>29</xdr:row>
      <xdr:rowOff>0</xdr:rowOff>
    </xdr:from>
    <xdr:to>
      <xdr:col>42</xdr:col>
      <xdr:colOff>352424</xdr:colOff>
      <xdr:row>55</xdr:row>
      <xdr:rowOff>90489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57E29D15-1264-4E41-A05C-5A4BAA81C6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54750" y="5524500"/>
              <a:ext cx="7058024" cy="50434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272142</xdr:colOff>
      <xdr:row>28</xdr:row>
      <xdr:rowOff>90203</xdr:rowOff>
    </xdr:from>
    <xdr:to>
      <xdr:col>22</xdr:col>
      <xdr:colOff>40144</xdr:colOff>
      <xdr:row>44</xdr:row>
      <xdr:rowOff>101634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EBF43-E486-4B29-AA62-019ECBE76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359228</xdr:colOff>
      <xdr:row>3</xdr:row>
      <xdr:rowOff>27214</xdr:rowOff>
    </xdr:from>
    <xdr:to>
      <xdr:col>22</xdr:col>
      <xdr:colOff>337457</xdr:colOff>
      <xdr:row>17</xdr:row>
      <xdr:rowOff>179614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142E3-ED9F-485B-A758-B62DD715D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272142</xdr:colOff>
      <xdr:row>28</xdr:row>
      <xdr:rowOff>90203</xdr:rowOff>
    </xdr:from>
    <xdr:to>
      <xdr:col>20</xdr:col>
      <xdr:colOff>40144</xdr:colOff>
      <xdr:row>44</xdr:row>
      <xdr:rowOff>101634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D72877-1798-47FF-B035-349F7EABC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359228</xdr:colOff>
      <xdr:row>3</xdr:row>
      <xdr:rowOff>27214</xdr:rowOff>
    </xdr:from>
    <xdr:to>
      <xdr:col>20</xdr:col>
      <xdr:colOff>337457</xdr:colOff>
      <xdr:row>17</xdr:row>
      <xdr:rowOff>179614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B1C690-0438-4D74-A45E-6A923D014F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272142</xdr:colOff>
      <xdr:row>28</xdr:row>
      <xdr:rowOff>90203</xdr:rowOff>
    </xdr:from>
    <xdr:to>
      <xdr:col>20</xdr:col>
      <xdr:colOff>40144</xdr:colOff>
      <xdr:row>44</xdr:row>
      <xdr:rowOff>101634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38BA3-4817-454A-84D0-C97F09B7FA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359228</xdr:colOff>
      <xdr:row>3</xdr:row>
      <xdr:rowOff>27214</xdr:rowOff>
    </xdr:from>
    <xdr:to>
      <xdr:col>20</xdr:col>
      <xdr:colOff>337457</xdr:colOff>
      <xdr:row>17</xdr:row>
      <xdr:rowOff>179614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DB8FD-CC33-4831-8320-CB97CF989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529317</xdr:colOff>
      <xdr:row>26</xdr:row>
      <xdr:rowOff>23528</xdr:rowOff>
    </xdr:from>
    <xdr:to>
      <xdr:col>30</xdr:col>
      <xdr:colOff>297319</xdr:colOff>
      <xdr:row>42</xdr:row>
      <xdr:rowOff>34959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01542-1758-4A06-A54F-EF2D09D86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559253</xdr:colOff>
      <xdr:row>1</xdr:row>
      <xdr:rowOff>66674</xdr:rowOff>
    </xdr:from>
    <xdr:to>
      <xdr:col>29</xdr:col>
      <xdr:colOff>28575</xdr:colOff>
      <xdr:row>20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5829F-9659-4214-8B1C-03D51AB41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17609</xdr:colOff>
      <xdr:row>32</xdr:row>
      <xdr:rowOff>33521</xdr:rowOff>
    </xdr:from>
    <xdr:to>
      <xdr:col>14</xdr:col>
      <xdr:colOff>211247</xdr:colOff>
      <xdr:row>47</xdr:row>
      <xdr:rowOff>33522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C2A08-2087-4D14-B7D9-2B0906570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35859</xdr:colOff>
      <xdr:row>2</xdr:row>
      <xdr:rowOff>13447</xdr:rowOff>
    </xdr:from>
    <xdr:to>
      <xdr:col>22</xdr:col>
      <xdr:colOff>340659</xdr:colOff>
      <xdr:row>17</xdr:row>
      <xdr:rowOff>67235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F1AF6-6AB9-479E-A330-7AD6964C8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481965</xdr:colOff>
      <xdr:row>18</xdr:row>
      <xdr:rowOff>175260</xdr:rowOff>
    </xdr:from>
    <xdr:to>
      <xdr:col>16</xdr:col>
      <xdr:colOff>548640</xdr:colOff>
      <xdr:row>33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15BBE-E835-45D9-9C0A-BB012D715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190500</xdr:colOff>
      <xdr:row>48</xdr:row>
      <xdr:rowOff>175260</xdr:rowOff>
    </xdr:from>
    <xdr:to>
      <xdr:col>26</xdr:col>
      <xdr:colOff>438149</xdr:colOff>
      <xdr:row>63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2EA25-AE9C-43C6-BFB8-E7AF002B9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896470</xdr:colOff>
      <xdr:row>9</xdr:row>
      <xdr:rowOff>40341</xdr:rowOff>
    </xdr:from>
    <xdr:to>
      <xdr:col>13</xdr:col>
      <xdr:colOff>537882</xdr:colOff>
      <xdr:row>24</xdr:row>
      <xdr:rowOff>94129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62FCC-C360-45D3-8D13-FC41DF880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224118</xdr:colOff>
      <xdr:row>10</xdr:row>
      <xdr:rowOff>31376</xdr:rowOff>
    </xdr:from>
    <xdr:to>
      <xdr:col>6</xdr:col>
      <xdr:colOff>770965</xdr:colOff>
      <xdr:row>25</xdr:row>
      <xdr:rowOff>85164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CB48A8-BE52-4CC2-9115-C02137A37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510668</xdr:colOff>
      <xdr:row>31</xdr:row>
      <xdr:rowOff>22315</xdr:rowOff>
    </xdr:from>
    <xdr:to>
      <xdr:col>11</xdr:col>
      <xdr:colOff>99188</xdr:colOff>
      <xdr:row>46</xdr:row>
      <xdr:rowOff>22316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50F6D-EB8D-45EA-A6CF-4491147263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35859</xdr:colOff>
      <xdr:row>2</xdr:row>
      <xdr:rowOff>13447</xdr:rowOff>
    </xdr:from>
    <xdr:to>
      <xdr:col>19</xdr:col>
      <xdr:colOff>340659</xdr:colOff>
      <xdr:row>17</xdr:row>
      <xdr:rowOff>67235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61B0F4-8EEB-4CC7-8D44-143108890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2019300</xdr:colOff>
      <xdr:row>6</xdr:row>
      <xdr:rowOff>171450</xdr:rowOff>
    </xdr:from>
    <xdr:to>
      <xdr:col>7</xdr:col>
      <xdr:colOff>1692123</xdr:colOff>
      <xdr:row>26</xdr:row>
      <xdr:rowOff>98622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FDF761-AC78-46F2-888C-9D2DD6061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78375" y="1314450"/>
          <a:ext cx="5578323" cy="373717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542924</xdr:colOff>
      <xdr:row>15</xdr:row>
      <xdr:rowOff>85725</xdr:rowOff>
    </xdr:from>
    <xdr:to>
      <xdr:col>29</xdr:col>
      <xdr:colOff>609599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02516-F138-46AE-B919-BF3B3A20B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533400</xdr:colOff>
      <xdr:row>0</xdr:row>
      <xdr:rowOff>95250</xdr:rowOff>
    </xdr:from>
    <xdr:to>
      <xdr:col>30</xdr:col>
      <xdr:colOff>0</xdr:colOff>
      <xdr:row>14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E640A4-D453-46DA-9109-6A16D8856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59055</xdr:colOff>
      <xdr:row>4</xdr:row>
      <xdr:rowOff>124777</xdr:rowOff>
    </xdr:from>
    <xdr:to>
      <xdr:col>28</xdr:col>
      <xdr:colOff>51435</xdr:colOff>
      <xdr:row>19</xdr:row>
      <xdr:rowOff>10477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C8A70-CB82-43DC-AC5D-507FF171E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601980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1F0E15-F244-414E-BCF7-9A438D1E4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133349</xdr:colOff>
      <xdr:row>37</xdr:row>
      <xdr:rowOff>109537</xdr:rowOff>
    </xdr:from>
    <xdr:to>
      <xdr:col>23</xdr:col>
      <xdr:colOff>600074</xdr:colOff>
      <xdr:row>51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D417CB-9E76-417A-9B12-FBED6BD88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152400</xdr:colOff>
      <xdr:row>53</xdr:row>
      <xdr:rowOff>109537</xdr:rowOff>
    </xdr:from>
    <xdr:to>
      <xdr:col>27</xdr:col>
      <xdr:colOff>66675</xdr:colOff>
      <xdr:row>67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280FE8-05B6-4C2F-AA5A-EA7673994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Jiang - Network" refreshedDate="44068.985505787037" createdVersion="6" refreshedVersion="6" minRefreshableVersion="3" recordCount="238" xr:uid="{D89C299A-5807-4E0E-9684-EA58A2C07AD1}">
  <cacheSource type="worksheet">
    <worksheetSource ref="A1:H239" sheet="Creative"/>
  </cacheSource>
  <cacheFields count="8">
    <cacheField name="New Campaign Name" numFmtId="0">
      <sharedItems count="14">
        <s v="Other Drugs"/>
        <s v="Diabetes Business Unit GM"/>
        <s v="Diabetes Business Unit MCM"/>
        <s v="Diabetes Brand Unit GM"/>
        <s v="Diabetes Brand Unit MCM"/>
        <s v="Trulicity GM"/>
        <s v="Trulicity MCM"/>
        <s v="Trulicity Start Up"/>
        <s v="Unknown"/>
        <s v="Trulicity Others"/>
        <s v="MCM OLV 2019"/>
        <s v="MCM TVO 2019"/>
        <s v="Video OLV 2019"/>
        <s v="Video TVO 2019"/>
      </sharedItems>
    </cacheField>
    <cacheField name="creative_name" numFmtId="0">
      <sharedItems/>
    </cacheField>
    <cacheField name="new_name_v1" numFmtId="0">
      <sharedItems/>
    </cacheField>
    <cacheField name="new_name" numFmtId="0">
      <sharedItems count="6">
        <s v="Other"/>
        <s v="Pillow Fortress"/>
        <s v="Voltron"/>
        <s v="Grocery Manager"/>
        <s v="Trulicity Animation Updates"/>
        <s v="FoodTruck"/>
      </sharedItems>
    </cacheField>
    <cacheField name="impressions" numFmtId="0">
      <sharedItems containsSemiMixedTypes="0" containsString="0" containsNumber="1" containsInteger="1" minValue="0" maxValue="48129038"/>
    </cacheField>
    <cacheField name="click_thrus" numFmtId="0">
      <sharedItems containsSemiMixedTypes="0" containsString="0" containsNumber="1" containsInteger="1" minValue="0" maxValue="337430"/>
    </cacheField>
    <cacheField name="engagement_events" numFmtId="0">
      <sharedItems containsNonDate="0" containsString="0" containsBlank="1"/>
    </cacheField>
    <cacheField name="completes_100p" numFmtId="0">
      <sharedItems containsSemiMixedTypes="0" containsString="0" containsNumber="1" containsInteger="1" minValue="0" maxValue="286615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Jiang - Network" refreshedDate="44069.723889004628" createdVersion="6" refreshedVersion="6" minRefreshableVersion="3" recordCount="238" xr:uid="{58363D0F-80EE-46AF-AE12-67A551DDC1B4}">
  <cacheSource type="worksheet">
    <worksheetSource ref="A1:G239" sheet="Campaign"/>
  </cacheSource>
  <cacheFields count="7">
    <cacheField name="campaign_name" numFmtId="0">
      <sharedItems/>
    </cacheField>
    <cacheField name="new_campaign_name_v1" numFmtId="0">
      <sharedItems/>
    </cacheField>
    <cacheField name="new_campaign_name" numFmtId="0">
      <sharedItems count="14">
        <s v="Other Drugs"/>
        <s v="Trulicity GM"/>
        <s v="Trulicity MCM"/>
        <s v="Trulicity Others"/>
        <s v="MCM TVO 2019" u="1"/>
        <s v="Video OLV 2019" u="1"/>
        <s v="Trulicity Start Up" u="1"/>
        <s v="Diabetes Business Unit MCM" u="1"/>
        <s v="MCM OLV 2019" u="1"/>
        <s v="Diabetes Brand Unit MCM" u="1"/>
        <s v="Video TVO 2019" u="1"/>
        <s v="Diabetes Business Unit GM" u="1"/>
        <s v="Unknown" u="1"/>
        <s v="Diabetes Brand Unit GM" u="1"/>
      </sharedItems>
    </cacheField>
    <cacheField name="impressions" numFmtId="0">
      <sharedItems containsSemiMixedTypes="0" containsString="0" containsNumber="1" containsInteger="1" minValue="0" maxValue="48129038"/>
    </cacheField>
    <cacheField name="click_thrus" numFmtId="0">
      <sharedItems containsSemiMixedTypes="0" containsString="0" containsNumber="1" containsInteger="1" minValue="0" maxValue="337430"/>
    </cacheField>
    <cacheField name="engagement_events" numFmtId="0">
      <sharedItems containsNonDate="0" containsString="0" containsBlank="1"/>
    </cacheField>
    <cacheField name="completes_100p" numFmtId="0">
      <sharedItems containsSemiMixedTypes="0" containsString="0" containsNumber="1" containsInteger="1" minValue="0" maxValue="286615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Jiang - Network" refreshedDate="44069.983159027775" createdVersion="6" refreshedVersion="6" minRefreshableVersion="3" recordCount="1582" xr:uid="{79AB9ADA-9FC9-451D-949E-3629714A602A}">
  <cacheSource type="worksheet">
    <worksheetSource ref="A1:E1583" sheet="Tactic"/>
  </cacheSource>
  <cacheFields count="5">
    <cacheField name="Trulicity" numFmtId="0">
      <sharedItems containsSemiMixedTypes="0" containsString="0" containsNumber="1" containsInteger="1" minValue="0" maxValue="1" count="2">
        <n v="0"/>
        <n v="1"/>
      </sharedItems>
    </cacheField>
    <cacheField name="Tactic" numFmtId="0">
      <sharedItems count="561">
        <s v="Others"/>
        <s v="Crossix"/>
        <s v="SCA"/>
        <s v="Sharethis"/>
        <s v="Deep Page Visits"/>
        <s v="Site Visits"/>
        <s v="Fluent"/>
        <s v="OMNET"/>
        <s v="O&amp;O Pre-Roll Playlist"/>
        <s v="Conde Nast O&amp;O"/>
        <s v="Audience Targeting"/>
        <s v="About Page Scrolls"/>
        <s v="Action Buttons/Clicks"/>
        <s v="Shark Week"/>
        <s v="" u="1"/>
        <s v="ShareThis + Top 8" u="1"/>
        <s v="IQVIA + Oklahoma City" u="1"/>
        <s v="Spanish Language PMPs + Crossix" u="1"/>
        <s v="IBM + Oklahoma City" u="1"/>
        <s v="Brand/Competitors + Spanish TV Viewers" u="1"/>
        <s v="Crossix Episodic Migraine + Movies + Detroit" u="1"/>
        <s v="Crossix Episodic Migraine + Travel + Detroit" u="1"/>
        <s v="Symphony HealthRankings T1D" u="1"/>
        <s v="Listening to Music Interest" u="1"/>
        <s v="IBM + Raleigh" u="1"/>
        <s v="Crossix Basal Insulins" u="1"/>
        <s v="3P OTC Migraine Treatment" u="1"/>
        <s v="1st Party Diabetes Targeting" u="1"/>
        <s v="Yoga/Pilates Interest + Working Moms" u="1"/>
        <s v="CONBHV" u="1"/>
        <s v="ShareThis + New Orleans" u="1"/>
        <s v="Extra8 DMA New York CTV RON" u="1"/>
        <s v=":75" u="1"/>
        <s v="PsO Video Playlist" u="1"/>
        <s v=":30" u="1"/>
        <s v="Crossix Episodic Migraine + Milwaukee" u="1"/>
        <s v="Crossix 2+ OAD" u="1"/>
        <s v="Competitor TV Viewers + Menopause" u="1"/>
        <s v="Crossix CV + T2D" u="1"/>
        <s v="IQVIA + Harrisburg" u="1"/>
        <s v="Tasty.co Recipe Collection" u="1"/>
        <s v="Crossix Episodic Migraine + Movies + Pittsburgh" u="1"/>
        <s v="Crossix Episodic Migraine + Travel + Pittsburgh" u="1"/>
        <s v="Test20 DMA Raleigh Durham CTV RON F2549" u="1"/>
        <s v="TNT 1x1 Site Serve" u="1"/>
        <s v="Crossix Chronic Migraine+Parenting" u="1"/>
        <s v="Hearst + Condition" u="1"/>
        <s v="Valassis + Detroit" u="1"/>
        <s v="Test20 DMA Las Vegas CTV RON F2549" u="1"/>
        <s v="Test20 DMA Milwaukee CTV RON F2549" u="1"/>
        <s v="HL Studio Video Series" u="1"/>
        <s v="Crossix Episodic Migraine + Cooking + Denver" u="1"/>
        <s v="Crossix Episodic Migraine + Cooking + San Antonio" u="1"/>
        <s v="Type 2 Diabetes Relevant Content SKP:05" u="1"/>
        <s v="IQVIA GLP1s" u="1"/>
        <s v="IBM + San Francisco" u="1"/>
        <s v="Crossix Uncontrolled A1C + Unemployed WA35+" u="1"/>
        <s v="IQVIA + Detroit" u="1"/>
        <s v="ShareThis + Birmingham" u="1"/>
        <s v="Crossix Episodic Migraine + Philadelphia" u="1"/>
        <s v="Type 2 Diabetes Relevant Content SKP:31" u="1"/>
        <s v="Crossix Episodic Migraine + Cooking + Seattle" u="1"/>
        <s v="Cross Device Preroll" u="1"/>
        <s v="IBM + Las Vegas" u="1"/>
        <s v="1 x 1 Site Served" u="1"/>
        <s v="IQVIA T1 Diabetes Past Yr" u="1"/>
        <s v="SCA Rybelsus" u="1"/>
        <s v="Crossix Episodic Migraine + Movies + Raleigh" u="1"/>
        <s v="Crossix Episodic Migraine + Travel + Raleigh" u="1"/>
        <s v="OUS" u="1"/>
        <s v="Crossix Chronic Migraine+Fitness PMP" u="1"/>
        <s v="IQVIA + Birmingham" u="1"/>
        <s v="TBS 1x1 Site Serve" u="1"/>
        <s v="Crossix Episodic Migraine + Greensboro" u="1"/>
        <s v="Migraine Condition Center" u="1"/>
        <s v="Look-alike Reyvow Video Completers + Austin" u="1"/>
        <s v="CV + T2D Keyword CT" u="1"/>
        <s v="Third Party Migraine" u="1"/>
        <s v="Look-alike Reyvow Video Completers + Philadelphia" u="1"/>
        <s v="Crossix Basal Insulins + Hispanic" u="1"/>
        <s v="IQVIA Custom Trulicity" u="1"/>
        <s v="ShareThis + Denver" u="1"/>
        <s v="IBM + Top 8" u="1"/>
        <s v="CrossixPsoriasis+Sports" u="1"/>
        <s v="Valassis Digital + Demo" u="1"/>
        <s v="ROS" u="1"/>
        <s v="Crossix Episodic Migraine + Cooking + New Orleans" u="1"/>
        <s v="Food/Cooking Interest" u="1"/>
        <s v="Extra8 DMA St Louis CTV RON" u="1"/>
        <s v="AV" u="1"/>
        <s v="RON Audience Targeting" u="1"/>
        <s v="VOD" u="1"/>
        <s v="Look-alike Reyvow Video Completers + Greensboro" u="1"/>
        <s v="Symphony HealthLink" u="1"/>
        <s v="Crossix Episodic Migraine + Movies + Denver" u="1"/>
        <s v="Crossix Episodic Migraine + Travel + Denver" u="1"/>
        <s v="Crossix Episodic Migraine + New Orleans" u="1"/>
        <s v="Test20 DMA Austin CTV RON F2549" u="1"/>
        <s v="Test20 DMA Denver CTV RON F2549" u="1"/>
        <s v="Test20 DMA Philly CTV RON F2549" u="1"/>
        <s v="OTTAD3564" u="1"/>
        <s v="Crossix Ibrance" u="1"/>
        <s v="Test20 DMA Oklahoma City CTV RON F2549" u="1"/>
        <s v="Test20 DMA San Francisco CTV RON F2549" u="1"/>
        <s v="IBM + Seattle" u="1"/>
        <s v="Spanish Language PMP's + Crossix" u="1"/>
        <s v="Crossix GLP-1 Inhibitor User + Hispanic" u="1"/>
        <s v="IBM + Louisville" u="1"/>
        <s v="Oracle Sugar Conscious" u="1"/>
        <s v="IBM + New Orleans" u="1"/>
        <s v="MVPDAD3564" u="1"/>
        <s v="Test20 DMA Indianapolis CTV RON F2549" u="1"/>
        <s v="Symphony HealthRankings" u="1"/>
        <s v="Crossix Stelara" u="1"/>
        <s v="SCA Baqsimi Researchers" u="1"/>
        <s v="SCA IMG Kit Researchers" u="1"/>
        <s v="Gardening Enthusiasts" u="1"/>
        <s v="Crossix Targeted Pre Roll" u="1"/>
        <s v="Crossix Episodic Migraine + Las Vegas" u="1"/>
        <s v="IQVIA + Chicago" u="1"/>
        <s v="WeatherFX" u="1"/>
        <s v="Lilly Diabetes T2 Site Visitors" u="1"/>
        <s v="Hulu" u="1"/>
        <s v="Crossix Episodic Migraine + Phoenix" u="1"/>
        <s v="Valassis + Seattle" u="1"/>
        <s v="Crossix Episodic Migraine+Parenting" u="1"/>
        <s v="Symphony Health" u="1"/>
        <s v="CrossixPsoriasis+USA Today PMP" u="1"/>
        <s v="Crossix Basal Insulins + Spanish White List" u="1"/>
        <s v="CrossixPsoriasis+Yahoo Sports PMP" u="1"/>
        <s v="ShareThis + Detroit" u="1"/>
        <s v="IQVIA + Louisville" u="1"/>
        <s v="Crossix Competitor Brands" u="1"/>
        <s v="Look-alike Reyvow Video Completers + Las Vegas" u="1"/>
        <s v="Crossix Episodic Migraine + San Francisco" u="1"/>
        <s v="Crossix Episodic Migraine + Cooking + Milwaukee" u="1"/>
        <s v="Editorial Video Series Pre-roll" u="1"/>
        <s v="O&amp;O Pre-Roll Playlist Q3 GSM" u="1"/>
        <s v="Bydureon TV Viewers + Crossix" u="1"/>
        <s v="SCA CV + T2D" u="1"/>
        <s v="Diabetes Audience Targeting" u="1"/>
        <s v="Crossix Episodic Migraine + Harrisburg" u="1"/>
        <s v="Crossix Trulicity" u="1"/>
        <s v="TV Retargeting" u="1"/>
        <s v="YouTube" u="1"/>
        <s v="Valassis + Indianapolis" u="1"/>
        <s v="Test20 DMA New Orleans CTV RON F2549" u="1"/>
        <s v="Test20 DMA San Antonio CTV RON F2549" u="1"/>
        <s v="Lifestyle CT + Crossix" u="1"/>
        <s v="Oracle + Hispanic" u="1"/>
        <s v="SPIRE O&amp;O" u="1"/>
        <s v="IBM + Detroit" u="1"/>
        <s v="Crossix Episodic Migraine + Movies + Birmingham" u="1"/>
        <s v="Crossix Episodic Migraine + Travel + Birmingham" u="1"/>
        <s v="Weather Sites + Crossix" u="1"/>
        <s v=":45" u="1"/>
        <s v="VOD-WM2549-GTD-IVT" u="1"/>
        <s v="Keyword CT" u="1"/>
        <s v="SCA Insulin Users" u="1"/>
        <s v="Crossix 1 + OADs + Hispanic" u="1"/>
        <s v="Crossix Bydureon + Hispanic" u="1"/>
        <s v="Crossix CV + T2D + Hispanic" u="1"/>
        <s v="Video Bundle :60" u="1"/>
        <s v="O&amp;O Pre-Roll Playlist Q3 TrulyPowerful" u="1"/>
        <s v="O&amp;O Pre-Roll Playlist Q4 TrulyPowerful" u="1"/>
        <s v="BHV" u="1"/>
        <s v="Valassis + San Francisco" u="1"/>
        <s v="Meredith Video Portfolio" u="1"/>
        <s v="Crossix Episodic Migraine + Cooking + Phoenix" u="1"/>
        <s v="ShareThis + Harrisburg" u="1"/>
        <s v="News Sites + Crossix" u="1"/>
        <s v="Crossix Episodic Migraine+Country" u="1"/>
        <s v="Cooking/Family/Entertainment" u="1"/>
        <s v="IBM + Pittsburgh" u="1"/>
        <s v="Crossix Episodic Migraine + Seattle" u="1"/>
        <s v="Look-alike Reyvow Video Completers + Milwaukee" u="1"/>
        <s v="Crossix Episodic Migraine + Cooking + Birmingham" u="1"/>
        <s v="Test20 DMA Chicago CTV RON F2549" u="1"/>
        <s v="Test20 DMA Detroit CTV RON F2549" u="1"/>
        <s v="Test20 DMA Phoenix CTV RON F2549" u="1"/>
        <s v="Test20 DMA Seattle CTV RON F2549" u="1"/>
        <s v="ADD Digi Extension" u="1"/>
        <s v="Migraine DSE CRM Data" u="1"/>
        <s v="Competitors" u="1"/>
        <s v="LiveStreamSports" u="1"/>
        <s v="Glucagon Homepage Visits" u="1"/>
        <s v="Crossix Heart Valve Disease + T2D" u="1"/>
        <s v="Look-alike Reyvow Video Completers + San Antonio" u="1"/>
        <s v="3P Hispanic Caregivers" u="1"/>
        <s v="Look-alike Reyvow Video Completers + Harrisburg" u="1"/>
        <s v="Crossix Ozempic" u="1"/>
        <s v="Crossix GLP1s + Spanish White List" u="1"/>
        <s v="IQVIA + Las Vegas" u="1"/>
        <s v="IQVIA + Top 8" u="1"/>
        <s v="Conde + Condition" u="1"/>
        <s v="Retargeting 25% Video Completers" u="1"/>
        <s v="Retargeting 50% Video Completers" u="1"/>
        <s v="IQVIA + San Francisco" u="1"/>
        <s v="Look-alike Reyvow Video Completers + New Orleans" u="1"/>
        <s v="IRI Glucose/Lancet Product Purchasers" u="1"/>
        <s v="Crossix Interest Wine" u="1"/>
        <s v="Valassis + Milwaukee" u="1"/>
        <s v="Type 2 Diabete" u="1"/>
        <s v="O&amp;O Pre-Roll Playlist Q3" u="1"/>
        <s v="Adobe AUD AD50+ 1x1 Site Serve" u="1"/>
        <s v="Kantar MARS T2D Diagnosed 10+ Yrs + Hispanic" u="1"/>
        <s v="IQVIA Basal Insulins" u="1"/>
        <s v="ShareThis + Chicago" u="1"/>
        <s v="IQVIA" u="1"/>
        <s v="Third Party Breast Cancer" u="1"/>
        <s v="IQVIA + Pittsburgh" u="1"/>
        <s v="Kantar MARS T2D Diagnosed 10+ Yrs Ago" u="1"/>
        <s v="High Zips" u="1"/>
        <s v="VAST" u="1"/>
        <s v="Run of Site Added Value" u="1"/>
        <s v="Crossix Episodic Migraine+Home and Improvment" u="1"/>
        <s v="Migraine DSE Site Visits" u="1"/>
        <s v="Crossix Episodic Migraine + Movies + Seattle" u="1"/>
        <s v="Crossix Episodic Migraine + Travel + Seattle" u="1"/>
        <s v="RON Audience Targeting :60" u="1"/>
        <s v="TV Retargeting +Condition" u="1"/>
        <s v="Symphony" u="1"/>
        <s v="Endemic CT" u="1"/>
        <s v="Fluent + Teads" u="1"/>
        <s v="Crossix Episodic Migraine + Cooking + Harrisburg" u="1"/>
        <s v="SC Custom Video Playlist :60" u="1"/>
        <s v="Crossix Episodic Migraine + Movies + Phoenix" u="1"/>
        <s v="Crossix Episodic Migraine + Travel + Phoenix" u="1"/>
        <s v="Fluent T2D + Hispanic" u="1"/>
        <s v="Ad Networks" u="1"/>
        <s v="Extra8 DMA Crossix Episodic + Competitor Preroll RON" u="1"/>
        <s v="Crossix Episodic Migraine + Denver" u="1"/>
        <s v="Crossix Episodic Migraine + Cooking + Top 8" u="1"/>
        <s v="A35-64" u="1"/>
        <s v="IBM + Milwaukee" u="1"/>
        <s v="Crossix T2D/Uncontrolled A1C + Spanish White List + Teads" u="1"/>
        <s v="Look-alike Reyvow Video Completers + Chicago" u="1"/>
        <s v="IQVIA + New Orleans" u="1"/>
        <s v="Crossix Episodic Migraine + Cooking + Chicago" u="1"/>
        <s v="ShareThis + Austin" u="1"/>
        <s v="Look-alike Reyvow Video Completers + Indianapolis" u="1"/>
        <s v="Fluent Diabetic Savings Supplies" u="1"/>
        <s v="Valassis + Birmingham" u="1"/>
        <s v="IRI Glucose/Lancet Product Purchasers + Hispanic" u="1"/>
        <s v="What to Expect Page Visits" u="1"/>
        <s v="Diabetes ROS SKP :5" u="1"/>
        <s v="Targeted Diabetes Audience" u="1"/>
        <s v="Type 2 Diabete Relevant Content" u="1"/>
        <s v="Humulin Site Visits" u="1"/>
        <s v="Crossix Episodic Migraine + Cooking + Oklahoma City" u="1"/>
        <s v="HIS - T2D" u="1"/>
        <s v="IBM + Harrisburg" u="1"/>
        <s v="Audience Predictor" u="1"/>
        <s v="Crossix Uncontrolled A1C + Hispanic" u="1"/>
        <s v="Valassis + Greensboro" u="1"/>
        <s v="Extra8 DMA Salt Lake City CTV RON" u="1"/>
        <s v="Crossix Episodic Migraine + Louisville" u="1"/>
        <s v="Crossix Uncontrolled A1C" u="1"/>
        <s v="Crossix 2+ OADs + Spanish White List" u="1"/>
        <s v="Valassis + Pittsburgh" u="1"/>
        <s v="Patient Education Center" u="1"/>
        <s v="ShareThis + Phoenix" u="1"/>
        <s v="AD3564TVFluidity" u="1"/>
        <s v="ACA Bydureon" u="1"/>
        <s v="Semantic Custom Audiences" u="1"/>
        <s v="Extra8 DMA Cincinnati CTV RON" u="1"/>
        <s v="INVD" u="1"/>
        <s v="Crossix Episodic Migraine + Cooking + Louisville" u="1"/>
        <s v="Crossix Interest Gardening" u="1"/>
        <s v="Valassis + Las Vegas" u="1"/>
        <s v="ShareThis + San Antonio" u="1"/>
        <s v="IQVIA + Raleigh" u="1"/>
        <s v="Look-alike Reyvow Video Completers + Top 8" u="1"/>
        <s v="Teads - Fluent T2D" u="1"/>
        <s v="VHAI T1D + Insulin" u="1"/>
        <s v="Living With T2D Editorial Sponsorship :60" u="1"/>
        <s v="ROS OTS DMAs" u="1"/>
        <s v="Crossix Episodic Migraine + Cooking + Raleigh" u="1"/>
        <s v="Lifestyle" u="1"/>
        <s v="Valassis + San Antonio" u="1"/>
        <s v="Crossix Episodic Migraine + Cooking + Austin" u="1"/>
        <s v="Patient Education Center :60" u="1"/>
        <s v="Look-alike Reyvow Video Completers + Oklahoma City" u="1"/>
        <s v="Nascar Fans + Crossix" u="1"/>
        <s v="CON" u="1"/>
        <s v="IQVIA MBC" u="1"/>
        <s v="Look-alike Reyvow Video Completers + Louisville" u="1"/>
        <s v="Look-alike Reyvow Video Completers + San Francisco" u="1"/>
        <s v="YouTube Recipe Playlist Q3" u="1"/>
        <s v="Crossix Episodic Migraine + Movies + Austin" u="1"/>
        <s v="Crossix Episodic Migraine + Travel + Austin" u="1"/>
        <s v="Look-a-Like Homepage" u="1"/>
        <s v="YouTube Recipe Playlist Q4" u="1"/>
        <s v="Type 2 Diabetes HL Studios" u="1"/>
        <s v="Crossix Jardiance" u="1"/>
        <s v="Crossix Episodic Migraine + Movies + Philadelphia" u="1"/>
        <s v="Crossix Episodic Migraine + Travel + Philadelphia" u="1"/>
        <s v="ACA" u="1"/>
        <s v="IQVIA Basal Insulin" u="1"/>
        <s v="IBM + Birmingham" u="1"/>
        <s v="Crossix Farxiga" u="1"/>
        <s v="Spire" u="1"/>
        <s v="3P T2 Diabetes + Demo" u="1"/>
        <s v="Extra8 DMA Los Angeles CTV RON" u="1"/>
        <s v="Extra8 DMA Minneapolis CTV RON" u="1"/>
        <s v="Crossix Episodic Migraine + Cooking + Philadelphia" u="1"/>
        <s v="T2D Watch Added Value" u="1"/>
        <s v="Extra8 DMA Crossix Episodic + Sync Competitor Retarget Preroll RON" u="1"/>
        <s v="Condition App Users" u="1"/>
        <s v="IQVIA Ozempic" u="1"/>
        <s v="Valassis + Chicago" u="1"/>
        <s v="Teads - Fluent Diabetic Savings Supplies" u="1"/>
        <s v="1x1" u="1"/>
        <s v="DEM" u="1"/>
        <s v="Oracle" u="1"/>
        <s v="Audience Targeted Pre-Roll" u="1"/>
        <s v="Valassis + Phoenix" u="1"/>
        <s v="ShareThis + Philadelphia" u="1"/>
        <s v="Crossix Otezla" u="1"/>
        <s v="Crossix Episodic Migraine + Movies + Greensboro" u="1"/>
        <s v="Crossix Episodic Migraine + Travel + Greensboro" u="1"/>
        <s v="Look-alike Reyvow Video Completers + Detroit" u="1"/>
        <s v="NA" u="1"/>
        <s v="Fluent + Demo" u="1"/>
        <s v="FEP" u="1"/>
        <s v="Crossix Humira" u="1"/>
        <s v="ACA Ozempic" u="1"/>
        <s v="Crossix Interest Active Health" u="1"/>
        <s v="Network Page Visits" u="1"/>
        <s v="Crossix Basal Insulin" u="1"/>
        <s v="ADD Digi Extension 1x1 Site serve" u="1"/>
        <s v="Crossix Episodic Migraine + Oklahoma City" u="1"/>
        <s v="IBM + Greensboro" u="1"/>
        <s v="Crossix OAD Brand + Hispanic" u="1"/>
        <s v="Crossix Trulicity + Hispanic" u="1"/>
        <s v="Type 2 Diabetes HL Studios AV 1x1" u="1"/>
        <s v="Crossix Episodic Migraine + San Antonio" u="1"/>
        <s v="Engagment Video" u="1"/>
        <s v="Crossix Glucagon + Target Cities" u="1"/>
        <s v="T2D Watch AV" u="1"/>
        <s v="OMNETHULU" u="1"/>
        <s v="Shark Week GTD A" u="1"/>
        <s v="Crossix Chronic Migraine+Grammy Post" u="1"/>
        <s v="Look-alike Reyvow Video Completers + Pittsburgh" u="1"/>
        <s v="Living With T2D Editorial Sponsorship" u="1"/>
        <s v="IQVIA 1+ OADs" u="1"/>
        <s v="Crossix T2D/Uncontrolled A1C + Spanish White List" u="1"/>
        <s v="Crossix Interest Cooking" u="1"/>
        <s v="Crossix PsA" u="1"/>
        <s v="Crossix Basal + Bolus Insulin" u="1"/>
        <s v="LAL" u="1"/>
        <s v="1x1 Site Serve" u="1"/>
        <s v="ROS Crossix" u="1"/>
        <s v="Look-a-Like Savings Support" u="1"/>
        <s v="Crossix Episodic Migraine + Cooking + Las Vegas" u="1"/>
        <s v="BackToSchool Family Sponsorship" u="1"/>
        <s v="Video Completes" u="1"/>
        <s v="Crossix GLP-1 Inhibitor User" u="1"/>
        <s v="Look-a-Like About Page" u="1"/>
        <s v="Crossix Episodic Migraine + Movies + Las Vegas" u="1"/>
        <s v="Crossix Episodic Migraine + Travel + Las Vegas" u="1"/>
        <s v="Crossix 1+ OADs" u="1"/>
        <s v="IBM + Indianapolis" u="1"/>
        <s v="Crossix Episodic Migraine + Pittsburgh" u="1"/>
        <s v="Type 2 Diabetes Relevant Content - AV SKP:05" u="1"/>
        <s v="Ozempic TV Viewers + Crossix" u="1"/>
        <s v="Look-alike Reyvow Video Completers + Raleigh" u="1"/>
        <s v="WM2549" u="1"/>
        <s v="CT" u="1"/>
        <s v="SPIRE YouTube" u="1"/>
        <s v="IBM + Austin" u="1"/>
        <s v="IQVIA + Philadelphia" u="1"/>
        <s v="Symphony HealthRankings + Hispanic" u="1"/>
        <s v="Crossix Hispanic Diabetes T2" u="1"/>
        <s v="SC Custom Video Playlist" u="1"/>
        <s v="Valassis + Oklahoma City" u="1"/>
        <s v="Nascar Fans" u="1"/>
        <s v="Crossix Episodic Migraine + Chicago" u="1"/>
        <s v="Symphony HealthRankings Hypertension + T2D" u="1"/>
        <s v="Shark Week RON" u="1"/>
        <s v="Targeted Diabetes Audience 1x1 Site Serve" u="1"/>
        <s v="Crossix PsO" u="1"/>
        <s v="Video Bundle" u="1"/>
        <s v="IQVIA + Phoenix" u="1"/>
        <s v="Crossix 2+ OADs" u="1"/>
        <s v="Crossix Chronic Migraine+Lifestyle PMP" u="1"/>
        <s v="Crossix Episodic Migraine + Birmingham" u="1"/>
        <s v="Adobe AUD AD50+" u="1"/>
        <s v="Savings Page Visits" u="1"/>
        <s v="Competitor TV Viewers + Crossix" u="1"/>
        <s v="ACA Basal Insulin Prospect" u="1"/>
        <s v="IBM + Philadelphia" u="1"/>
        <s v="IQVIA + Milwaukee" u="1"/>
        <s v="Crossix Interest Luxury Travel" u="1"/>
        <s v="Look-a-Like Treatment" u="1"/>
        <s v="Crossix Episodic Migraine + Cooking + Pittsburgh" u="1"/>
        <s v="LiveStream Sports" u="1"/>
        <s v="Crossix Episodic Migraine + Cooking + Greensboro" u="1"/>
        <s v="SCA Ozempic" u="1"/>
        <s v="Valassis + New Orleans" u="1"/>
        <s v="IQVIA Custom Verzenio" u="1"/>
        <s v="Kantar MARS Endocrinologist Visitor" u="1"/>
        <s v="WM2549-GTD" u="1"/>
        <s v="Crossix Hypertension + T2D" u="1"/>
        <s v="WM2549 TBS" u="1"/>
        <s v="Look-alike Reyvow Video Completers + Denver" u="1"/>
        <s v="Crossix Episodic Migraine + Movies + Milwaukee" u="1"/>
        <s v="Crossix Episodic Migraine + Travel + Milwaukee" u="1"/>
        <s v="Valassis + Austin" u="1"/>
        <s v="Contextual Targeting: PsO, Skin Problems, Treatments" u="1"/>
        <s v="Crossix Congestive Heart Failure + T2D" u="1"/>
        <s v="Run of Site" u="1"/>
        <s v="EDH Pre Roll" u="1"/>
        <s v="Type 2 Diabetes Relevant Content - AV SKP:31" u="1"/>
        <s v="VHAI" u="1"/>
        <s v="Video Bundle Based on :30 Completed View" u="1"/>
        <s v="Keyword CT (Spanish)" u="1"/>
        <s v="Crossix Chronic Migraine+Home and Improvment" u="1"/>
        <s v="Fluent CV + T2D" u="1"/>
        <s v="Crossix Episodic Migraine + Movies + San Antonio" u="1"/>
        <s v="Crossix Episodic Migraine + Travel + San Antonio" u="1"/>
        <s v="IBM + Chicago" u="1"/>
        <s v="Crossix Episodic Migraine + Movies + Harrisburg" u="1"/>
        <s v="Crossix Episodic Migraine + Travel + Harrisburg" u="1"/>
        <s v="Homepage Visits" u="1"/>
        <s v="IQVIA Competitors" u="1"/>
        <s v="Crossix Bydureon" u="1"/>
        <s v=":60" u="1"/>
        <s v="EDH Pre Roll :30s skip:60" u="1"/>
        <s v="ShareThis + Milwaukee" u="1"/>
        <s v="IQVIA + Austin" u="1"/>
        <s v="Valassis Digital" u="1"/>
        <s v="Type 2 Diabetes HL Studios NonSkippable" u="1"/>
        <s v="W25-49" u="1"/>
        <s v="Semantic Custom Audience" u="1"/>
        <s v="Crossix Custom MBC" u="1"/>
        <s v="Crossix Insulin Test Strips + Unemployed WA35+" u="1"/>
        <s v="Crossix Episodic Migraine + Movies + New Orleans" u="1"/>
        <s v="Crossix Episodic Migraine + Travel + New Orleans" u="1"/>
        <s v="Sharethis + Hispanic" u="1"/>
        <s v="Endemic Contextual" u="1"/>
        <s v="Valassis + Denver" u="1"/>
        <s v="IBM + Phoenix" u="1"/>
        <s v="Crossix Episodic Migraine + Detroit" u="1"/>
        <s v="WM2549-OMNET" u="1"/>
        <s v="T1D Video Sponsorship" u="1"/>
        <s v="IQVIA + San Antonio" u="1"/>
        <s v="Valassis Basal Insulins" u="1"/>
        <s v="Crossix Breast Cancer" u="1"/>
        <s v="IQVIA + Seattle" u="1"/>
        <s v="CrossixPsoriasis+Travel" u="1"/>
        <s v="Crossix Episodic Migraine + Cooking + Indianapolis" u="1"/>
        <s v="Crossix Glucagon" u="1"/>
        <s v="Health Category" u="1"/>
        <s v="Crossix Chronic Migraine+Country" u="1"/>
        <s v="ShareThis + Indianapolis" u="1"/>
        <s v="SCA Severe Hypoglycemia Past Yr" u="1"/>
        <s v="Humalog Site Visits" u="1"/>
        <s v="Crossix MBC" u="1"/>
        <s v="Valassis + Top 8" u="1"/>
        <s v="Fluent T2D" u="1"/>
        <s v="DiabetesAudienceTargeting" u="1"/>
        <s v="Valassis OAD &amp; Metformin" u="1"/>
        <s v="Crossix Episodic Migraine + Top 8" u="1"/>
        <s v="SCA Basal Insulin Prospect" u="1"/>
        <s v="PRE" u="1"/>
        <s v="EDH Pre Roll :05s skip :60" u="1"/>
        <s v="EDH Pre Roll :30s skip :60" u="1"/>
        <s v="IQVIA + Greensboro" u="1"/>
        <s v="Crossix Episodic Migraine + Movies + Chicago" u="1"/>
        <s v="Crossix Episodic Migraine + Travel + Chicago" u="1"/>
        <s v="PRO" u="1"/>
        <s v="Crossix GLP1s" u="1"/>
        <s v="Crossix GLP - 1 Inhibitor User + Hispanic" u="1"/>
        <s v="Crossix Episodic Migraine + Movies + Indianapolis" u="1"/>
        <s v="Crossix Episodic Migraine + Travel + Indianapolis" u="1"/>
        <s v="AD3564" u="1"/>
        <s v="Crossix Episodic Migraine + Travel + Top 8" u="1"/>
        <s v="Look-alike Reyvow Video Completers + Birmingham" u="1"/>
        <s v="IBM + San Antonio" u="1"/>
        <s v="ShareThis + San Francisco" u="1"/>
        <s v="Crossix Invokana" u="1"/>
        <s v="ShareThis + Pittsburgh" u="1"/>
        <s v="Sign Up/Savings Card DL" u="1"/>
        <s v="Insulin Lispro Site Visits" u="1"/>
        <s v="Type 2 Diabete Relevant Content AV" u="1"/>
        <s v="Valassis GLP1s" u="1"/>
        <s v="Fluent Diabetes Savings Supplies + Hispanic" u="1"/>
        <s v="Fluent Diabetic Savings Supplies + Hispanic" u="1"/>
        <s v="Glucagon Savings Card" u="1"/>
        <s v="Crossix Cosentyx" u="1"/>
        <s v="Crossix Episodic Migraine + Raleigh" u="1"/>
        <s v="Valassis + Louisville" u="1"/>
        <s v="Crossix Episodic Migraine + Austin" u="1"/>
        <s v="ShareThis + Louisville" u="1"/>
        <s v="BustleRomperDailyMotionROS" u="1"/>
        <s v="ShareThis + Seattle" u="1"/>
        <s v="AdobeAudienceTargeting" u="1"/>
        <s v="Socializing w/ Friends &amp; Family Interest" u="1"/>
        <s v="Crossix Episodic Migraine + Cooking + Detroit" u="1"/>
        <s v="Diabetes ROS" u="1"/>
        <s v="Extra8 DMA Hartford CTV RON" u="1"/>
        <s v="Crossix 1+ OADs + Hispanic" u="1"/>
        <s v="Crossix Ozempic + Hispanic" u="1"/>
        <s v="TNT" u="1"/>
        <s v="Symphony Targeted Pre Roll" u="1"/>
        <s v="Crossix Episodic Migraine + Movies + Top 8" u="1"/>
        <s v="Added Value PsO Video Playlist" u="1"/>
        <s v="Cooking/Yoga/Fitness Walking + Crossix" u="1"/>
        <s v="Migraine Watch Custom Video Playlist" u="1"/>
        <s v="Conde Nast's Youtube" u="1"/>
        <s v="Extra8 DMA Grand Rapids CTV RON" u="1"/>
        <s v="ShareThis + Greensboro" u="1"/>
        <s v="Revised Rate" u="1"/>
        <s v="Kantar MARS T2D Diagnosed 10+ Yrs Ago + Hispanic" u="1"/>
        <s v="Hispanic Diabetes Caregivers" u="1"/>
        <s v="ShareThis + Raleigh" u="1"/>
        <s v="Crossix Episodic Migraine + Movies + Oklahoma City" u="1"/>
        <s v="Crossix Episodic Migraine + Travel + Oklahoma City" u="1"/>
        <s v="Crossix Episodic Migraine + Indianapolis" u="1"/>
        <s v="Crossix Custom Hyper Targeting" u="1"/>
        <s v="HuluAD3564" u="1"/>
        <s v="Crossix Episodic Migraine + Movies + Louisville" u="1"/>
        <s v="Crossix Episodic Migraine + Travel + Louisville" u="1"/>
        <s v="ShareThis + Oklahoma City" u="1"/>
        <s v="Crossix Episodic Migraine + Movies + San Francisco" u="1"/>
        <s v="Crossix Episodic Migraine + Travel + San Francisco" u="1"/>
        <s v="Valassis + Philadelphia" u="1"/>
        <s v="P2+" u="1"/>
        <s v="Crossix Episodic Migraine + Cooking + San Francisco" u="1"/>
        <s v="MBC Content" u="1"/>
        <s v="Kantar MARS T2D Diagnosed 10+ Yrs" u="1"/>
        <s v="TBS" u="1"/>
        <s v="Dstillery" u="1"/>
        <s v="IRI Glucose Product Purchasers" u="1"/>
        <s v="Crossix Basal + Bolus Insulin + Target Cities" u="1"/>
        <s v="Valassis + Harrisburg" u="1"/>
        <s v="ROS Symphony" u="1"/>
        <s v="T2D Watch" u="1"/>
        <s v="Test20 DMA Birmingham CTV RON F2549" u="1"/>
        <s v="Test20 DMA Greensboro CTV RON F2549" u="1"/>
        <s v="Test20 DMA Harrisburg CTV RON F2549" u="1"/>
        <s v="Test20 DMA Louisville CTV RON F2549" u="1"/>
        <s v="Test20 DMA Pittsburgh CTV RON F2549" u="1"/>
        <s v="Crossix Chronic Migraine+Grammy Pre" u="1"/>
        <s v="IQVIA + Indianapolis" u="1"/>
        <s v="Sports Sites + Crossix" u="1"/>
        <s v="AddedValueNativeImpressions" u="1"/>
        <s v="IBM + Denver" u="1"/>
        <s v="Valassis + Raleigh" u="1"/>
        <s v="Symphony HealthLink + Demo" u="1"/>
        <s v="Look-alike Reyvow Video Completers + Seattle" u="1"/>
        <s v="Outstream" u="1"/>
        <s v="Diabetes ROS SKP :31" u="1"/>
        <s v="IQVIA + Denver" u="1"/>
        <s v="IQVIA T1 Diabetes" u="1"/>
        <s v="IQVIA T2 Diabetes" u="1"/>
        <s v="Look-alike Reyvow Video Completers + Phoenix" u="1"/>
        <s v="ShareThis + Las Vegas" u="1"/>
        <s v="Run of Network" u="1"/>
        <s v="Brand TV Viewers + Crossix" u="1"/>
      </sharedItems>
    </cacheField>
    <cacheField name="impressions" numFmtId="0">
      <sharedItems containsSemiMixedTypes="0" containsString="0" containsNumber="1" containsInteger="1" minValue="0" maxValue="33213882"/>
    </cacheField>
    <cacheField name="click_thrus" numFmtId="0">
      <sharedItems containsSemiMixedTypes="0" containsString="0" containsNumber="1" containsInteger="1" minValue="0" maxValue="209654"/>
    </cacheField>
    <cacheField name="completes_100p" numFmtId="0">
      <sharedItems containsSemiMixedTypes="0" containsString="0" containsNumber="1" containsInteger="1" minValue="0" maxValue="153336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Jiang - Network" refreshedDate="44099.674351620371" createdVersion="6" refreshedVersion="6" minRefreshableVersion="3" recordCount="66" xr:uid="{00C3224F-E7BA-4176-8A11-F2DF5598A600}">
  <cacheSource type="worksheet">
    <worksheetSource ref="A1:H159" sheet="Publisher_raw_data"/>
  </cacheSource>
  <cacheFields count="8">
    <cacheField name="Trulicity" numFmtId="0">
      <sharedItems containsString="0" containsBlank="1" containsNumber="1" containsInteger="1" minValue="0" maxValue="1" count="3">
        <n v="1"/>
        <m/>
        <n v="0" u="1"/>
      </sharedItems>
    </cacheField>
    <cacheField name="publisher" numFmtId="0">
      <sharedItems containsBlank="1" count="32">
        <s v="A&amp;E"/>
        <s v="Accuen"/>
        <s v="Buzzfeed"/>
        <s v="CNN"/>
        <s v="Conde Nast"/>
        <s v="Crackle"/>
        <s v="Crown Media"/>
        <s v="Direct TV"/>
        <s v="Discovery"/>
        <s v="EllenTube"/>
        <s v="Everyday Health"/>
        <s v="Fox Sports"/>
        <s v="H Code"/>
        <s v="Healthination"/>
        <s v="Healthline Media Inc"/>
        <s v="ImpreMedia"/>
        <s v="Jun Group"/>
        <s v="Meredith"/>
        <s v="NBC"/>
        <s v="NBC Sports"/>
        <s v="Ogury"/>
        <s v="Scripps"/>
        <s v="Sharecare"/>
        <s v="Telemundo"/>
        <s v="The Trade Desk"/>
        <s v="Turner"/>
        <s v="Univision"/>
        <s v="ViralGains"/>
        <s v="WebMD"/>
        <s v="Xandr"/>
        <s v="Zefr"/>
        <m/>
      </sharedItems>
    </cacheField>
    <cacheField name="format" numFmtId="0">
      <sharedItems containsBlank="1" count="5">
        <s v="Pre Roll"/>
        <s v="Ad Canvas"/>
        <s v="Pre-Roll Plus"/>
        <s v="Overlay"/>
        <m/>
      </sharedItems>
    </cacheField>
    <cacheField name="duration" numFmtId="0">
      <sharedItems containsString="0" containsBlank="1" containsNumber="1" containsInteger="1" minValue="15" maxValue="90" count="13">
        <n v="60"/>
        <n v="90"/>
        <n v="75"/>
        <n v="30"/>
        <n v="74"/>
        <m/>
        <n v="50" u="1"/>
        <n v="52" u="1"/>
        <n v="54" u="1"/>
        <n v="45" u="1"/>
        <n v="15" u="1"/>
        <n v="53" u="1"/>
        <n v="59" u="1"/>
      </sharedItems>
    </cacheField>
    <cacheField name="impressions" numFmtId="0">
      <sharedItems containsString="0" containsBlank="1" containsNumber="1" containsInteger="1" minValue="0" maxValue="187731580"/>
    </cacheField>
    <cacheField name="clickthroughs" numFmtId="0">
      <sharedItems containsString="0" containsBlank="1" containsNumber="1" containsInteger="1" minValue="0" maxValue="1277320"/>
    </cacheField>
    <cacheField name="completion100" numFmtId="0">
      <sharedItems containsString="0" containsBlank="1" containsNumber="1" containsInteger="1" minValue="0" maxValue="79132849"/>
    </cacheField>
    <cacheField name="awarenessss" numFmtId="0">
      <sharedItems containsString="0" containsBlank="1" containsNumber="1" containsInteger="1" minValue="0" maxValue="109745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Jiang - Network" refreshedDate="44099.676704282407" createdVersion="6" refreshedVersion="6" minRefreshableVersion="3" recordCount="5" xr:uid="{73078E4E-3643-45B1-96E7-B220F721ACA8}">
  <cacheSource type="worksheet">
    <worksheetSource ref="A1:E6" sheet="Duration"/>
  </cacheSource>
  <cacheFields count="5">
    <cacheField name="duration" numFmtId="0">
      <sharedItems containsSemiMixedTypes="0" containsString="0" containsNumber="1" containsInteger="1" minValue="30" maxValue="90" count="4">
        <n v="30"/>
        <n v="60"/>
        <n v="90"/>
        <n v="45" u="1"/>
      </sharedItems>
    </cacheField>
    <cacheField name="impressions" numFmtId="0">
      <sharedItems containsSemiMixedTypes="0" containsString="0" containsNumber="1" containsInteger="1" minValue="2" maxValue="643518463"/>
    </cacheField>
    <cacheField name="click_thrus" numFmtId="0">
      <sharedItems containsSemiMixedTypes="0" containsString="0" containsNumber="1" containsInteger="1" minValue="2" maxValue="2767582"/>
    </cacheField>
    <cacheField name="completes_100p" numFmtId="0">
      <sharedItems containsSemiMixedTypes="0" containsString="0" containsNumber="1" containsInteger="1" minValue="2" maxValue="354875169"/>
    </cacheField>
    <cacheField name="awareness" numFmtId="0">
      <sharedItems containsSemiMixedTypes="0" containsString="0" containsNumber="1" containsInteger="1" minValue="0" maxValue="139812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Jiang - Network" refreshedDate="44099.687593518516" createdVersion="6" refreshedVersion="6" minRefreshableVersion="3" recordCount="31" xr:uid="{50914CC5-EF72-4547-A503-D4A9B4D3F74F}">
  <cacheSource type="worksheet">
    <worksheetSource ref="A1:E32" sheet="Publisher"/>
  </cacheSource>
  <cacheFields count="5">
    <cacheField name="publisher" numFmtId="0">
      <sharedItems count="31">
        <s v="A&amp;E"/>
        <s v="Accuen"/>
        <s v="Buzzfeed"/>
        <s v="CNN"/>
        <s v="Conde Nast"/>
        <s v="Crackle"/>
        <s v="Crown Media"/>
        <s v="Direct TV"/>
        <s v="Discovery"/>
        <s v="EllenTube"/>
        <s v="Everyday Health"/>
        <s v="Fox Sports"/>
        <s v="H Code"/>
        <s v="Healthination"/>
        <s v="Healthline Media Inc"/>
        <s v="ImpreMedia"/>
        <s v="Jun Group"/>
        <s v="Meredith"/>
        <s v="NBC"/>
        <s v="NBC Sports"/>
        <s v="Ogury"/>
        <s v="Scripps"/>
        <s v="Sharecare"/>
        <s v="Telemundo"/>
        <s v="The Trade Desk"/>
        <s v="Turner"/>
        <s v="Univision"/>
        <s v="ViralGains"/>
        <s v="WebMD"/>
        <s v="Xandr"/>
        <s v="Zefr"/>
      </sharedItems>
    </cacheField>
    <cacheField name="impressions" numFmtId="0">
      <sharedItems containsSemiMixedTypes="0" containsString="0" containsNumber="1" containsInteger="1" minValue="0" maxValue="399780896"/>
    </cacheField>
    <cacheField name="click_thrus" numFmtId="0">
      <sharedItems containsSemiMixedTypes="0" containsString="0" containsNumber="1" containsInteger="1" minValue="0" maxValue="2823904"/>
    </cacheField>
    <cacheField name="completes_100p" numFmtId="0">
      <sharedItems containsSemiMixedTypes="0" containsString="0" containsNumber="1" containsInteger="1" minValue="0" maxValue="172201829"/>
    </cacheField>
    <cacheField name="awareness" numFmtId="0">
      <sharedItems containsSemiMixedTypes="0" containsString="0" containsNumber="1" containsInteger="1" minValue="0" maxValue="192198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Jiang - Network" refreshedDate="44110.001942708332" createdVersion="6" refreshedVersion="6" minRefreshableVersion="3" recordCount="760" xr:uid="{C4CFBF9C-F831-49CC-831A-71E0AFED17B1}">
  <cacheSource type="worksheet">
    <worksheetSource ref="A1:E761" sheet="Programmatic"/>
  </cacheSource>
  <cacheFields count="5">
    <cacheField name="Trulicity" numFmtId="0">
      <sharedItems containsSemiMixedTypes="0" containsString="0" containsNumber="1" containsInteger="1" minValue="1" maxValue="1" count="1">
        <n v="1"/>
      </sharedItems>
    </cacheField>
    <cacheField name="Programmatic" numFmtId="0">
      <sharedItems count="2">
        <s v="Programmatic"/>
        <s v="Non-Programmatic"/>
      </sharedItems>
    </cacheField>
    <cacheField name="impressions" numFmtId="0">
      <sharedItems containsSemiMixedTypes="0" containsString="0" containsNumber="1" containsInteger="1" minValue="0" maxValue="43341216"/>
    </cacheField>
    <cacheField name="click_thrus" numFmtId="0">
      <sharedItems containsSemiMixedTypes="0" containsString="0" containsNumber="1" containsInteger="1" minValue="0" maxValue="235714"/>
    </cacheField>
    <cacheField name="completes_100p" numFmtId="0">
      <sharedItems containsSemiMixedTypes="0" containsString="0" containsNumber="1" containsInteger="1" minValue="0" maxValue="216666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Jiang - Network" refreshedDate="44110.004607060182" createdVersion="6" refreshedVersion="6" minRefreshableVersion="3" recordCount="760" xr:uid="{37A08082-A54E-4725-BACD-795F9AB2DDBD}">
  <cacheSource type="worksheet">
    <worksheetSource ref="A1:E761" sheet="Device"/>
  </cacheSource>
  <cacheFields count="5">
    <cacheField name="Trulicity" numFmtId="0">
      <sharedItems containsSemiMixedTypes="0" containsString="0" containsNumber="1" containsInteger="1" minValue="1" maxValue="1" count="1">
        <n v="1"/>
      </sharedItems>
    </cacheField>
    <cacheField name="Device" numFmtId="0">
      <sharedItems count="7">
        <s v="Cross Device"/>
        <s v="TV Online"/>
        <s v="Desktop"/>
        <s v="Mobile"/>
        <s v="Unknown"/>
        <s v="CTV"/>
        <s v="Tablet"/>
      </sharedItems>
    </cacheField>
    <cacheField name="impressions" numFmtId="0">
      <sharedItems containsSemiMixedTypes="0" containsString="0" containsNumber="1" containsInteger="1" minValue="0" maxValue="43341216"/>
    </cacheField>
    <cacheField name="click_thrus" numFmtId="0">
      <sharedItems containsSemiMixedTypes="0" containsString="0" containsNumber="1" containsInteger="1" minValue="0" maxValue="235714"/>
    </cacheField>
    <cacheField name="completes_100p" numFmtId="0">
      <sharedItems containsSemiMixedTypes="0" containsString="0" containsNumber="1" containsInteger="1" minValue="0" maxValue="216666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Jiang - Network" refreshedDate="44110.038114699077" createdVersion="6" refreshedVersion="6" minRefreshableVersion="3" recordCount="7160" xr:uid="{3E88D33B-E0F9-4C3C-A093-4E01A82F92BC}">
  <cacheSource type="worksheet">
    <worksheetSource ref="A1:D7161" sheet="more_exposures_after_first"/>
  </cacheSource>
  <cacheFields count="4">
    <cacheField name="order_clicked" numFmtId="0">
      <sharedItems containsSemiMixedTypes="0" containsString="0" containsNumber="1" containsInteger="1" minValue="1" maxValue="794" count="2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7"/>
        <n v="160"/>
        <n v="161"/>
        <n v="162"/>
        <n v="164"/>
        <n v="166"/>
        <n v="168"/>
        <n v="169"/>
        <n v="170"/>
        <n v="171"/>
        <n v="172"/>
        <n v="173"/>
        <n v="174"/>
        <n v="175"/>
        <n v="176"/>
        <n v="177"/>
        <n v="178"/>
        <n v="180"/>
        <n v="186"/>
        <n v="187"/>
        <n v="188"/>
        <n v="189"/>
        <n v="190"/>
        <n v="191"/>
        <n v="192"/>
        <n v="193"/>
        <n v="196"/>
        <n v="199"/>
        <n v="200"/>
        <n v="202"/>
        <n v="203"/>
        <n v="204"/>
        <n v="205"/>
        <n v="206"/>
        <n v="207"/>
        <n v="208"/>
        <n v="209"/>
        <n v="210"/>
        <n v="211"/>
        <n v="212"/>
        <n v="215"/>
        <n v="216"/>
        <n v="218"/>
        <n v="221"/>
        <n v="222"/>
        <n v="224"/>
        <n v="227"/>
        <n v="228"/>
        <n v="229"/>
        <n v="232"/>
        <n v="234"/>
        <n v="239"/>
        <n v="240"/>
        <n v="243"/>
        <n v="244"/>
        <n v="246"/>
        <n v="248"/>
        <n v="249"/>
        <n v="250"/>
        <n v="257"/>
        <n v="258"/>
        <n v="261"/>
        <n v="277"/>
        <n v="282"/>
        <n v="290"/>
        <n v="295"/>
        <n v="297"/>
        <n v="305"/>
        <n v="307"/>
        <n v="309"/>
        <n v="350"/>
        <n v="355"/>
        <n v="450"/>
        <n v="463"/>
        <n v="511"/>
        <n v="542"/>
        <n v="574"/>
        <n v="794"/>
      </sharedItems>
    </cacheField>
    <cacheField name="order_imp" numFmtId="0">
      <sharedItems containsSemiMixedTypes="0" containsString="0" containsNumber="1" containsInteger="1" minValue="1" maxValue="969"/>
    </cacheField>
    <cacheField name="cnt" numFmtId="0">
      <sharedItems containsSemiMixedTypes="0" containsString="0" containsNumber="1" containsInteger="1" minValue="1" maxValue="211753"/>
    </cacheField>
    <cacheField name="more_imp" numFmtId="0">
      <sharedItems containsMixedTypes="1" containsNumber="1" containsInteger="1" minValue="0" maxValue="20" count="2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s v="21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">
  <r>
    <x v="0"/>
    <s v="LLEM0017000H Dinner Party 45 HD 09-05"/>
    <s v="Dinner Party"/>
    <x v="0"/>
    <n v="4"/>
    <n v="2"/>
    <m/>
    <n v="3"/>
  </r>
  <r>
    <x v="0"/>
    <s v="LLEM0019000H Movie Time 45 HD 08-28"/>
    <s v="Movie Time"/>
    <x v="0"/>
    <n v="41"/>
    <n v="14"/>
    <m/>
    <n v="29"/>
  </r>
  <r>
    <x v="0"/>
    <s v="Taltz PSA Canvas"/>
    <s v="Other"/>
    <x v="0"/>
    <n v="3"/>
    <n v="0"/>
    <m/>
    <n v="0"/>
  </r>
  <r>
    <x v="0"/>
    <s v="LLIX0064000H_PARK"/>
    <s v="Other"/>
    <x v="0"/>
    <n v="1"/>
    <n v="0"/>
    <m/>
    <n v="1"/>
  </r>
  <r>
    <x v="0"/>
    <s v="Taltz PSA Canvas"/>
    <s v="Other"/>
    <x v="0"/>
    <n v="1"/>
    <n v="0"/>
    <m/>
    <n v="0"/>
  </r>
  <r>
    <x v="0"/>
    <s v="WhiteVideo_45"/>
    <s v="White Video"/>
    <x v="0"/>
    <n v="3"/>
    <n v="0"/>
    <m/>
    <n v="1"/>
  </r>
  <r>
    <x v="0"/>
    <s v="WhiteVideo_45_1.8.2020"/>
    <s v="White Video"/>
    <x v="0"/>
    <n v="7"/>
    <n v="1"/>
    <m/>
    <n v="5"/>
  </r>
  <r>
    <x v="0"/>
    <s v="[Rendered-ML] WhiteVideo_30_1.8.2020.mp4"/>
    <s v="White Video"/>
    <x v="0"/>
    <n v="11"/>
    <n v="0"/>
    <m/>
    <n v="7"/>
  </r>
  <r>
    <x v="0"/>
    <s v="LLEM0029000H Pillow Fortress with GFX Animation 45 (web) HD 05-20 Hulu"/>
    <s v="Pillow Fortress"/>
    <x v="1"/>
    <n v="263126"/>
    <n v="277"/>
    <m/>
    <n v="54470"/>
  </r>
  <r>
    <x v="0"/>
    <s v="PP-GN-US-0196-BAQSIMI_Consumer_60 Network_Video HTML EV"/>
    <s v="Other"/>
    <x v="0"/>
    <n v="2733"/>
    <n v="114"/>
    <m/>
    <n v="1715"/>
  </r>
  <r>
    <x v="0"/>
    <s v="Programmatic_PP-GN-US-0196-BAQSIMI_Consumer_60 Network_Video"/>
    <s v="Other"/>
    <x v="0"/>
    <n v="1982"/>
    <n v="615"/>
    <m/>
    <n v="484"/>
  </r>
  <r>
    <x v="0"/>
    <s v="Programmatic_PP-GN-US-0196-BAQSIMI_Consumer_60 Network_Video HTML EV"/>
    <s v="Other"/>
    <x v="0"/>
    <n v="1592"/>
    <n v="983"/>
    <m/>
    <n v="157"/>
  </r>
  <r>
    <x v="0"/>
    <s v="Programmatic_PP-GN-US-0514 BAQSIMI Network 30 Cutdown"/>
    <s v="Other"/>
    <x v="0"/>
    <n v="1186"/>
    <n v="317"/>
    <m/>
    <n v="457"/>
  </r>
  <r>
    <x v="0"/>
    <s v="Programmatic_PP-GN-US-0514 BAQSIMI Network 30 Cutdown HTML EV"/>
    <s v="Other"/>
    <x v="0"/>
    <n v="842"/>
    <n v="602"/>
    <m/>
    <n v="109"/>
  </r>
  <r>
    <x v="0"/>
    <s v="Site Direct_PP-GN-US-0196-BAQSIMI_Consumer_60 Network_Video"/>
    <s v="Other"/>
    <x v="0"/>
    <n v="43785"/>
    <n v="12"/>
    <m/>
    <n v="21832"/>
  </r>
  <r>
    <x v="0"/>
    <s v="Site Direct_PP-GN-US-0514 BAQSIMI Network 30 Cutdown"/>
    <s v="Other"/>
    <x v="0"/>
    <n v="0"/>
    <n v="0"/>
    <m/>
    <n v="1"/>
  </r>
  <r>
    <x v="0"/>
    <s v="Site Direct_PP-GN-US-0514 BAQSIMI Network 30 Cutdown HTML EV"/>
    <s v="Other"/>
    <x v="0"/>
    <n v="2642"/>
    <n v="1"/>
    <m/>
    <n v="2076"/>
  </r>
  <r>
    <x v="1"/>
    <s v="12550 69652 Eli_Lilly Trulicity Canvas PP-DG-US-2530 (200311_LLY_BusyLife30Second_Trulicity_V2 (1).mp4)"/>
    <s v="Busy Life"/>
    <x v="0"/>
    <n v="0"/>
    <n v="0"/>
    <m/>
    <n v="0"/>
  </r>
  <r>
    <x v="1"/>
    <s v="12550 69652 Eli_Lilly Trulicity Canvas PP-DG-US-2531 (200311_LLY_FirstDose_30Second_Trulicity_V2 (1).mp4)"/>
    <s v="First Dose"/>
    <x v="0"/>
    <n v="840"/>
    <n v="569"/>
    <m/>
    <n v="64"/>
  </r>
  <r>
    <x v="1"/>
    <s v="200420_LLYTrulicityVoltron60second_V10_25FPS_Prog"/>
    <s v="Voltron"/>
    <x v="2"/>
    <n v="676"/>
    <n v="110"/>
    <m/>
    <n v="412"/>
  </r>
  <r>
    <x v="1"/>
    <s v="200420_LLYTrulicityVoltron60second_V10_25FPS_Prog HTML EV"/>
    <s v="Voltron"/>
    <x v="2"/>
    <n v="431"/>
    <n v="180"/>
    <m/>
    <n v="228"/>
  </r>
  <r>
    <x v="1"/>
    <s v="200420_LLYTrulicityVoltron60second_V10_25FPS_SiteDirect"/>
    <s v="Voltron"/>
    <x v="2"/>
    <n v="10"/>
    <n v="0"/>
    <m/>
    <n v="6"/>
  </r>
  <r>
    <x v="1"/>
    <s v="200420_LLYTrulicityVoltron60second_V10_25FPS_SiteDirect HTML EV"/>
    <s v="Voltron"/>
    <x v="2"/>
    <n v="6"/>
    <n v="0"/>
    <m/>
    <n v="3"/>
  </r>
  <r>
    <x v="1"/>
    <s v="BLANK_60"/>
    <s v="blank"/>
    <x v="0"/>
    <n v="0"/>
    <n v="105"/>
    <m/>
    <n v="0"/>
  </r>
  <r>
    <x v="1"/>
    <s v="LLTR0087000H_PROGt_60_Trulicity_Truly_Powerful_Grocery_Manager_MSR_Update_Innovid_5.4mp4"/>
    <s v="Grocery Manager"/>
    <x v="3"/>
    <n v="0"/>
    <n v="0"/>
    <m/>
    <n v="1"/>
  </r>
  <r>
    <x v="1"/>
    <s v="LLTR0087000H_PROGt_60_Trulicity_Truly_Powerful_Grocery_Manager_MSR_Update_Innovid_5.4mp4 HTML EV"/>
    <s v="Grocery Manager"/>
    <x v="3"/>
    <n v="1"/>
    <n v="0"/>
    <m/>
    <n v="2"/>
  </r>
  <r>
    <x v="1"/>
    <s v="LLTR0089000H_60_Truly_Powerful_Grocery_Manager_COVID_Response_Innovid_Prog"/>
    <s v="Grocery Manager"/>
    <x v="3"/>
    <n v="2101"/>
    <n v="344"/>
    <m/>
    <n v="1310"/>
  </r>
  <r>
    <x v="1"/>
    <s v="LLTR0089000H_60_Truly_Powerful_Grocery_Manager_COVID_Response_Innovid_Prog HTML EV"/>
    <s v="Grocery Manager"/>
    <x v="3"/>
    <n v="1399"/>
    <n v="564"/>
    <m/>
    <n v="786"/>
  </r>
  <r>
    <x v="1"/>
    <s v="LLTR0089000H_60_Truly_Powerful_Grocery_Manager_COVID_Response_Innovid_Site Direct"/>
    <s v="Grocery Manager"/>
    <x v="3"/>
    <n v="34"/>
    <n v="1"/>
    <m/>
    <n v="25"/>
  </r>
  <r>
    <x v="1"/>
    <s v="LLTR0089000H_60_Truly_Powerful_Grocery_Manager_COVID_Response_Innovid_Site Direct HTML EV"/>
    <s v="Grocery Manager"/>
    <x v="3"/>
    <n v="19"/>
    <n v="0"/>
    <m/>
    <n v="8"/>
  </r>
  <r>
    <x v="1"/>
    <s v="Prog_FINAL_ (ELITRU 51199) US DTC UNBRANDED Trulicity Animation Updates"/>
    <s v="Unbranded Trulicity Animation Updates"/>
    <x v="4"/>
    <n v="719"/>
    <n v="261"/>
    <m/>
    <n v="435"/>
  </r>
  <r>
    <x v="1"/>
    <s v="Prog_FINAL_ (ELITRU 51199) US DTC UNBRANDED Trulicity Animation Updates HTML EV"/>
    <s v="Unbranded Trulicity Animation Updates"/>
    <x v="4"/>
    <n v="422"/>
    <n v="172"/>
    <m/>
    <n v="259"/>
  </r>
  <r>
    <x v="1"/>
    <s v="SiteDirect_FINAL_ (ELITRU 51199) US DTC UNBRANDED Trulicity Animation Updates"/>
    <s v="Unbranded Trulicity Animation Updates"/>
    <x v="4"/>
    <n v="2"/>
    <n v="4"/>
    <m/>
    <n v="1"/>
  </r>
  <r>
    <x v="1"/>
    <s v="SiteDirect_FINAL_ (ELITRU 51199) US DTC UNBRANDED Trulicity Animation Updates HTML EV"/>
    <s v="Unbranded Trulicity Animation Updates"/>
    <x v="4"/>
    <n v="4"/>
    <n v="0"/>
    <m/>
    <n v="0"/>
  </r>
  <r>
    <x v="1"/>
    <s v="[Rendered-TL] BLANK_90_9.16.mp4"/>
    <s v="blank"/>
    <x v="0"/>
    <n v="37"/>
    <n v="0"/>
    <m/>
    <n v="6"/>
  </r>
  <r>
    <x v="2"/>
    <s v="BLANK_60"/>
    <s v="blank"/>
    <x v="0"/>
    <n v="1090"/>
    <n v="618"/>
    <m/>
    <n v="377"/>
  </r>
  <r>
    <x v="2"/>
    <s v="Prog_LLTR0084000H_FoodTruck_SPA_60_Innovid"/>
    <s v="FoodTruck"/>
    <x v="5"/>
    <n v="2758"/>
    <n v="390"/>
    <m/>
    <n v="1521"/>
  </r>
  <r>
    <x v="2"/>
    <s v="Prog_LLTR0084000H_FoodTruck_SPA_60_Innovid HTML EV"/>
    <s v="FoodTruck"/>
    <x v="5"/>
    <n v="411"/>
    <n v="58"/>
    <m/>
    <n v="416"/>
  </r>
  <r>
    <x v="2"/>
    <s v="Site Direct_LLTR0084000H_FoodTruck_SPA_60_Innovid HTML EV"/>
    <s v="FoodTruck"/>
    <x v="5"/>
    <n v="2"/>
    <n v="0"/>
    <m/>
    <n v="0"/>
  </r>
  <r>
    <x v="0"/>
    <s v="LLIX0077000H"/>
    <s v="Other"/>
    <x v="0"/>
    <n v="436954"/>
    <n v="1552"/>
    <m/>
    <n v="115784"/>
  </r>
  <r>
    <x v="0"/>
    <s v="JARD0056000H"/>
    <s v="Other"/>
    <x v="0"/>
    <n v="8"/>
    <n v="4"/>
    <m/>
    <n v="8"/>
  </r>
  <r>
    <x v="0"/>
    <s v="JARD0057000H"/>
    <s v="Other"/>
    <x v="0"/>
    <n v="0"/>
    <n v="1"/>
    <m/>
    <n v="0"/>
  </r>
  <r>
    <x v="0"/>
    <s v="JARD0060000H_unslated (1)"/>
    <s v="Other"/>
    <x v="0"/>
    <n v="11"/>
    <n v="3"/>
    <m/>
    <n v="9"/>
  </r>
  <r>
    <x v="3"/>
    <s v="LLTR0089000H_60_Truly_Powerful_Grocery_Manager_COVID_Response_TVO"/>
    <s v="Grocery Manager"/>
    <x v="3"/>
    <n v="2"/>
    <n v="1"/>
    <m/>
    <n v="2"/>
  </r>
  <r>
    <x v="3"/>
    <s v="LLTR0077000H_60_Trulicity_Truly Powerful Grocery Manager_Innovid"/>
    <s v="Grocery Manager"/>
    <x v="3"/>
    <n v="0"/>
    <n v="1"/>
    <m/>
    <n v="0"/>
  </r>
  <r>
    <x v="3"/>
    <s v="LLTR0089000H_60_Truly_Powerful_Grocery_Manager_COVID_Response_TVO"/>
    <s v="Grocery Manager"/>
    <x v="3"/>
    <n v="13"/>
    <n v="0"/>
    <m/>
    <n v="10"/>
  </r>
  <r>
    <x v="4"/>
    <s v="LLTR0084000H_FoodTruck_SPA_60_Innovid HTML EV"/>
    <s v="FoodTruck"/>
    <x v="5"/>
    <n v="1"/>
    <n v="0"/>
    <m/>
    <n v="1"/>
  </r>
  <r>
    <x v="0"/>
    <s v="LLEM0023000H Pillow Fortress Alt 45 HD 01-06 Xandr HTML EV"/>
    <s v="Pillow Fortress"/>
    <x v="1"/>
    <n v="327085"/>
    <n v="574"/>
    <m/>
    <n v="63639"/>
  </r>
  <r>
    <x v="0"/>
    <s v="LLEM0023000H Pillow Fortress Alt 45 HD 01-06 CW VMVPD"/>
    <s v="Pillow Fortress"/>
    <x v="1"/>
    <n v="0"/>
    <n v="2"/>
    <m/>
    <n v="0"/>
  </r>
  <r>
    <x v="0"/>
    <s v="LLEM0023000H Pillow Fortress Alt 45 HD 01-06 Scripps and Discovery"/>
    <s v="Pillow Fortress"/>
    <x v="1"/>
    <n v="1"/>
    <n v="0"/>
    <m/>
    <n v="1"/>
  </r>
  <r>
    <x v="0"/>
    <s v="LLEM0029000H Pillow Fortress with GFX Animation 45 (web) HD 05-20 Hulu"/>
    <s v="Pillow Fortress"/>
    <x v="1"/>
    <n v="6"/>
    <n v="1"/>
    <m/>
    <n v="4"/>
  </r>
  <r>
    <x v="0"/>
    <s v="PP-GN-US-0196-BAQSIMI_Consumer_60 Network_Video"/>
    <s v="Other"/>
    <x v="0"/>
    <n v="1"/>
    <n v="0"/>
    <m/>
    <n v="1"/>
  </r>
  <r>
    <x v="0"/>
    <s v="LLIX0073000H_TALTZ_CITY_COUPLE_LEGAL_UPDATE_TRAVEL_Unslated"/>
    <s v="Other"/>
    <x v="0"/>
    <n v="0"/>
    <n v="1"/>
    <m/>
    <n v="0"/>
  </r>
  <r>
    <x v="0"/>
    <s v="LLIX0077000H"/>
    <s v="Other"/>
    <x v="0"/>
    <n v="6"/>
    <n v="2"/>
    <m/>
    <n v="7"/>
  </r>
  <r>
    <x v="0"/>
    <s v="COMP Spot 2_Everyday Matters_PP-AL-US-2099_LLVR0035000H KHRYSTYNE_75_OLV_"/>
    <s v="Other"/>
    <x v="0"/>
    <n v="30"/>
    <n v="1"/>
    <m/>
    <n v="28"/>
  </r>
  <r>
    <x v="0"/>
    <s v="LLVR0034000H_VERZENIO_RELENTLESS_MMR_V4_75SEC"/>
    <s v="Other"/>
    <x v="0"/>
    <n v="6"/>
    <n v="0"/>
    <m/>
    <n v="6"/>
  </r>
  <r>
    <x v="0"/>
    <s v="205464 Eli_Lilly MediaOceanBrandEliLily JARD0060000H [DEV]"/>
    <s v="Other"/>
    <x v="0"/>
    <n v="1"/>
    <n v="0"/>
    <m/>
    <n v="0"/>
  </r>
  <r>
    <x v="0"/>
    <s v="JARD0056000H"/>
    <s v="Other"/>
    <x v="0"/>
    <n v="1"/>
    <n v="0"/>
    <m/>
    <n v="0"/>
  </r>
  <r>
    <x v="0"/>
    <s v="JARD0056000H HTML EV"/>
    <s v="Other"/>
    <x v="0"/>
    <n v="6"/>
    <n v="0"/>
    <m/>
    <n v="6"/>
  </r>
  <r>
    <x v="0"/>
    <s v="JARD0060000H"/>
    <s v="Other"/>
    <x v="0"/>
    <n v="2"/>
    <n v="0"/>
    <m/>
    <n v="2"/>
  </r>
  <r>
    <x v="0"/>
    <s v="JARD0060000H HTML EV"/>
    <s v="Other"/>
    <x v="0"/>
    <n v="26"/>
    <n v="0"/>
    <m/>
    <n v="6"/>
  </r>
  <r>
    <x v="0"/>
    <s v="WhiteVideo_45"/>
    <s v="White Video"/>
    <x v="0"/>
    <n v="2400"/>
    <n v="687"/>
    <m/>
    <n v="843"/>
  </r>
  <r>
    <x v="0"/>
    <s v="LLVR0034000H_VERZENIO_RELENTLESS_MMR_V4_75SEC"/>
    <s v="Other"/>
    <x v="0"/>
    <n v="5149"/>
    <n v="20"/>
    <m/>
    <n v="686"/>
  </r>
  <r>
    <x v="0"/>
    <s v="LLVR0034000H_VERZENIO_RELENTLESS_MMR_V4_75SEC HTML EV"/>
    <s v="Other"/>
    <x v="0"/>
    <n v="183"/>
    <n v="117"/>
    <m/>
    <n v="20"/>
  </r>
  <r>
    <x v="0"/>
    <s v="VERZENIO_COMP2_KHRYSTYNE_75_OLV"/>
    <s v="Other"/>
    <x v="0"/>
    <n v="22195"/>
    <n v="98"/>
    <m/>
    <n v="2902"/>
  </r>
  <r>
    <x v="0"/>
    <s v="VERZENIO_COMP2_KHRYSTYNE_75_OLV HTML EV"/>
    <s v="Other"/>
    <x v="0"/>
    <n v="848"/>
    <n v="596"/>
    <m/>
    <n v="66"/>
  </r>
  <r>
    <x v="0"/>
    <s v="WhiteVideo_90"/>
    <s v="White Video"/>
    <x v="0"/>
    <n v="83"/>
    <n v="4"/>
    <m/>
    <n v="21"/>
  </r>
  <r>
    <x v="0"/>
    <s v="LLIX0077000H- Display"/>
    <s v="Other"/>
    <x v="0"/>
    <n v="10969517"/>
    <n v="40325"/>
    <m/>
    <n v="6456198"/>
  </r>
  <r>
    <x v="0"/>
    <s v="LLIX0077000H- Display HTML EV"/>
    <s v="Other"/>
    <x v="0"/>
    <n v="6437674"/>
    <n v="21673"/>
    <m/>
    <n v="4094432"/>
  </r>
  <r>
    <x v="0"/>
    <s v="LLIX0077000H- Prog"/>
    <s v="Other"/>
    <x v="0"/>
    <n v="7654506"/>
    <n v="48668"/>
    <m/>
    <n v="3360921"/>
  </r>
  <r>
    <x v="0"/>
    <s v="LLIX0077000H- Prog HTML EV"/>
    <s v="Other"/>
    <x v="0"/>
    <n v="12797883"/>
    <n v="121922"/>
    <m/>
    <n v="6684609"/>
  </r>
  <r>
    <x v="0"/>
    <s v="DISPLAY_LLIX0075000H_TALTZ_CHARITY_WALK_45SEC"/>
    <s v="Other"/>
    <x v="0"/>
    <n v="2303822"/>
    <n v="1222"/>
    <m/>
    <n v="1203194"/>
  </r>
  <r>
    <x v="0"/>
    <s v="DISPLAY_LLIX0075000H_TALTZ_CHARITY_WALK_45SEC HTML EV"/>
    <s v="Other"/>
    <x v="0"/>
    <n v="934586"/>
    <n v="5458"/>
    <m/>
    <n v="570592"/>
  </r>
  <r>
    <x v="0"/>
    <s v="pp-ix-us-4026-psa-campaign-30-olv canvas ([Rendered-TL] pp-ix-us-4026-psa-campaign-30-olv.mp4)"/>
    <s v="Other"/>
    <x v="0"/>
    <n v="151352"/>
    <n v="1844"/>
    <m/>
    <n v="100868"/>
  </r>
  <r>
    <x v="0"/>
    <s v="221589 100268 Eli Lilly Baqsimi Overlay 31 seconds (PP-GN-US-0196-BAQSIMI_Consumer_60 Network_Video_Display)"/>
    <s v="Other"/>
    <x v="0"/>
    <n v="1481"/>
    <n v="36"/>
    <m/>
    <n v="723"/>
  </r>
  <r>
    <x v="0"/>
    <s v="221589 100268 Eli Lilly Baqsimi Overlay 31 seconds PP-GN-US-0402 flashback 60 (PP-GN-US-0402-BAQSIMI_Consumer_60 Flashback_Video_Display)"/>
    <s v="Other"/>
    <x v="0"/>
    <n v="712"/>
    <n v="21"/>
    <m/>
    <n v="347"/>
  </r>
  <r>
    <x v="0"/>
    <s v="221589 100268 Eli Lilly Baqsimi Overlay 5 seconds (PP-GN-US-0196-BAQSIMI_Consumer_60 Network_Video_Display)"/>
    <s v="Other"/>
    <x v="0"/>
    <n v="1573"/>
    <n v="35"/>
    <m/>
    <n v="723"/>
  </r>
  <r>
    <x v="0"/>
    <s v="221589 100268 Eli Lilly Baqsimi Overlay 5 seconds PP-GN-US-0402 flashback 60 (PP-GN-US-0402-BAQSIMI_Consumer_60 Flashback_Video_Display)"/>
    <s v="Other"/>
    <x v="0"/>
    <n v="633"/>
    <n v="15"/>
    <m/>
    <n v="298"/>
  </r>
  <r>
    <x v="0"/>
    <s v="PP-GN-US-0196-BAQSIMI_Consumer_60 Network_Video_Display"/>
    <s v="Other"/>
    <x v="0"/>
    <n v="3950704"/>
    <n v="6156"/>
    <m/>
    <n v="2027158"/>
  </r>
  <r>
    <x v="0"/>
    <s v="PP-GN-US-0196-BAQSIMI_Consumer_60 Network_Video_Display HTML EV"/>
    <s v="Other"/>
    <x v="0"/>
    <n v="44452"/>
    <n v="3253"/>
    <m/>
    <n v="18332"/>
  </r>
  <r>
    <x v="0"/>
    <s v="PP-GN-US-0196-BAQSIMI_Consumer_60 Network_Video_ProgDisplay"/>
    <s v="Other"/>
    <x v="0"/>
    <n v="14663242"/>
    <n v="93282"/>
    <m/>
    <n v="5510539"/>
  </r>
  <r>
    <x v="0"/>
    <s v="PP-GN-US-0196-BAQSIMI_Consumer_60 Network_Video_ProgDisplay HTML EV"/>
    <s v="Other"/>
    <x v="0"/>
    <n v="15600900"/>
    <n v="107168"/>
    <m/>
    <n v="6810030"/>
  </r>
  <r>
    <x v="0"/>
    <s v="PP-GN-US-0402-BAQSIMI_Consumer_60 Flashback_Video_Display"/>
    <s v="Other"/>
    <x v="0"/>
    <n v="2905360"/>
    <n v="5001"/>
    <m/>
    <n v="1522980"/>
  </r>
  <r>
    <x v="0"/>
    <s v="PP-GN-US-0402-BAQSIMI_Consumer_60 Flashback_Video_Display HTML EV"/>
    <s v="Other"/>
    <x v="0"/>
    <n v="8712"/>
    <n v="609"/>
    <m/>
    <n v="3522"/>
  </r>
  <r>
    <x v="0"/>
    <s v="PP-GN-US-0402-BAQSIMI_Consumer_60 Flashback_Video_ProgDisplay"/>
    <s v="Other"/>
    <x v="0"/>
    <n v="7050890"/>
    <n v="30087"/>
    <m/>
    <n v="2573197"/>
  </r>
  <r>
    <x v="0"/>
    <s v="PP-GN-US-0402-BAQSIMI_Consumer_60 Flashback_Video_ProgDisplay HTML EV"/>
    <s v="Other"/>
    <x v="0"/>
    <n v="7259321"/>
    <n v="40034"/>
    <m/>
    <n v="3307613"/>
  </r>
  <r>
    <x v="0"/>
    <s v="PP-GN-US-0514 BAQSIMI Network 30 Cutdown_Display"/>
    <s v="Other"/>
    <x v="0"/>
    <n v="3758771"/>
    <n v="19822"/>
    <m/>
    <n v="2220697"/>
  </r>
  <r>
    <x v="0"/>
    <s v="PP-GN-US-0514 BAQSIMI Network 30 Cutdown_Display HTML EV"/>
    <s v="Other"/>
    <x v="0"/>
    <n v="218222"/>
    <n v="6574"/>
    <m/>
    <n v="147241"/>
  </r>
  <r>
    <x v="0"/>
    <s v="PP-GN-US-0514 BAQSIMI Network 30 Cutdown_ProgDisplay"/>
    <s v="Other"/>
    <x v="0"/>
    <n v="10799570"/>
    <n v="106689"/>
    <m/>
    <n v="5427306"/>
  </r>
  <r>
    <x v="0"/>
    <s v="PP-GN-US-0514 BAQSIMI Network 30 Cutdown_ProgDisplay HTML EV"/>
    <s v="Other"/>
    <x v="0"/>
    <n v="18076617"/>
    <n v="230869"/>
    <m/>
    <n v="11904281"/>
  </r>
  <r>
    <x v="0"/>
    <s v="PP-GN-US-0515 BAQSIMI Flashback 30 Cutdown_Display"/>
    <s v="Other"/>
    <x v="0"/>
    <n v="3407259"/>
    <n v="11557"/>
    <m/>
    <n v="1886470"/>
  </r>
  <r>
    <x v="0"/>
    <s v="PP-GN-US-0515 BAQSIMI Flashback 30 Cutdown_Display HTML EV"/>
    <s v="Other"/>
    <x v="0"/>
    <n v="58636"/>
    <n v="1820"/>
    <m/>
    <n v="40305"/>
  </r>
  <r>
    <x v="0"/>
    <s v="PP-GN-US-0515 BAQSIMI Flashback 30 Cutdown_ProgDisplay"/>
    <s v="Other"/>
    <x v="0"/>
    <n v="6505406"/>
    <n v="60706"/>
    <m/>
    <n v="3294614"/>
  </r>
  <r>
    <x v="0"/>
    <s v="PP-GN-US-0515 BAQSIMI Flashback 30 Cutdown_ProgDisplay HTML EV"/>
    <s v="Other"/>
    <x v="0"/>
    <n v="11776072"/>
    <n v="161248"/>
    <m/>
    <n v="8378051"/>
  </r>
  <r>
    <x v="5"/>
    <s v="200420_LLYTrulicityVoltron60second_PROG_V10_25FPS"/>
    <s v="Voltron"/>
    <x v="2"/>
    <n v="16530744"/>
    <n v="64827"/>
    <m/>
    <n v="5608133"/>
  </r>
  <r>
    <x v="5"/>
    <s v="200420_LLYTrulicityVoltron60second_PROG_V10_25FPS HTML EV"/>
    <s v="Voltron"/>
    <x v="2"/>
    <n v="16786863"/>
    <n v="102905"/>
    <m/>
    <n v="7707010"/>
  </r>
  <r>
    <x v="5"/>
    <s v="200420_LLYTrulicityVoltron60second_SiteDirect_V10_25FPS"/>
    <s v="Voltron"/>
    <x v="2"/>
    <n v="3122869"/>
    <n v="2601"/>
    <m/>
    <n v="947103"/>
  </r>
  <r>
    <x v="5"/>
    <s v="200420_LLYTrulicityVoltron60second_SiteDirect_V10_25FPS HTML EV"/>
    <s v="Voltron"/>
    <x v="2"/>
    <n v="1806048"/>
    <n v="9591"/>
    <m/>
    <n v="1019220"/>
  </r>
  <r>
    <x v="5"/>
    <s v="223061 100330 Eli Lilly Trulicity Overlay elitru_Powerful_Grocery_Manager 31sec (LLTR0089000H_60_Truly_Powerful_Grocery_Manager_COVID_Response_Innovid_Site Direct)"/>
    <s v="Grocery Manager"/>
    <x v="3"/>
    <n v="885770"/>
    <n v="12189"/>
    <m/>
    <n v="250738"/>
  </r>
  <r>
    <x v="5"/>
    <s v="223061 100330 Eli Lilly Trulicity Overlay elitru_Powerful_Grocery_Manager 5sec (LLTR0089000H_60_Truly_Powerful_Grocery_Manager_COVID_Response_Innovid_Site Direct)"/>
    <s v="Grocery Manager"/>
    <x v="3"/>
    <n v="379862"/>
    <n v="9919"/>
    <m/>
    <n v="184520"/>
  </r>
  <r>
    <x v="5"/>
    <s v="223061 100330 Eli Lilly Trulicity Overlay elitru_Trulicity_Animation_Updates 31sec (SiteDirect_FINAL_ (ELITRU 51199) US DTC UNBRANDED Trulicity Animation Updates)"/>
    <s v="elitru Trulicity Animation Updates"/>
    <x v="4"/>
    <n v="280046"/>
    <n v="5008"/>
    <m/>
    <n v="79001"/>
  </r>
  <r>
    <x v="5"/>
    <s v="223061 100330 Eli Lilly Trulicity Overlay elitru_Trulicity_Animation_Updates 5sec (SiteDirect_FINAL_ (ELITRU 51199) US DTC UNBRANDED Trulicity Animation Updates)"/>
    <s v="elitru Trulicity Animation Updates"/>
    <x v="4"/>
    <n v="120002"/>
    <n v="3957"/>
    <m/>
    <n v="57627"/>
  </r>
  <r>
    <x v="5"/>
    <s v="223061 100330 Eli Lilly Trulicity Overlay elitru_Trulicity_Voltron 31sec (200420_LLYTrulicityVoltron60second_SiteDirect_V10_25FPS)"/>
    <s v="elitru Trulicity Animation Updates"/>
    <x v="4"/>
    <n v="310338"/>
    <n v="3712"/>
    <m/>
    <n v="88384"/>
  </r>
  <r>
    <x v="5"/>
    <s v="223061 100330 Eli Lilly Trulicity Overlay elitru_Trulicity_Voltron 5sec (200420_LLYTrulicityVoltron60second_SiteDirect_V10_25FPS)"/>
    <s v="elitru Trulicity Animation Updates"/>
    <x v="4"/>
    <n v="133252"/>
    <n v="3316"/>
    <m/>
    <n v="64590"/>
  </r>
  <r>
    <x v="5"/>
    <s v="LLTR0089000H_60_Truly_Powerful_Grocery_Manager_COVID_Response_Innovid_Prog"/>
    <s v="Grocery Manager"/>
    <x v="3"/>
    <n v="47372009"/>
    <n v="202343"/>
    <m/>
    <n v="16112705"/>
  </r>
  <r>
    <x v="5"/>
    <s v="LLTR0089000H_60_Truly_Powerful_Grocery_Manager_COVID_Response_Innovid_Prog HTML EV"/>
    <s v="Grocery Manager"/>
    <x v="3"/>
    <n v="48129038"/>
    <n v="337430"/>
    <m/>
    <n v="22063588"/>
  </r>
  <r>
    <x v="5"/>
    <s v="LLTR0089000H_60_Truly_Powerful_Grocery_Manager_COVID_Response_Innovid_Site Direct"/>
    <s v="Grocery Manager"/>
    <x v="3"/>
    <n v="30627697"/>
    <n v="7342"/>
    <m/>
    <n v="13090885"/>
  </r>
  <r>
    <x v="5"/>
    <s v="LLTR0089000H_60_Truly_Powerful_Grocery_Manager_COVID_Response_Innovid_Site Direct HTML EV"/>
    <s v="Grocery Manager"/>
    <x v="3"/>
    <n v="33790988"/>
    <n v="82144"/>
    <m/>
    <n v="18245817"/>
  </r>
  <r>
    <x v="5"/>
    <s v="Prog_FINAL_ (ELITRU 51199) US DTC UNBRANDED Trulicity Animation Updates"/>
    <s v="Unbranded Trulicity Animation Updates"/>
    <x v="4"/>
    <n v="14951841"/>
    <n v="73855"/>
    <m/>
    <n v="5055666"/>
  </r>
  <r>
    <x v="5"/>
    <s v="Prog_FINAL_ (ELITRU 51199) US DTC UNBRANDED Trulicity Animation Updates HTML EV"/>
    <s v="Unbranded Trulicity Animation Updates"/>
    <x v="4"/>
    <n v="15157566"/>
    <n v="121412"/>
    <m/>
    <n v="6903120"/>
  </r>
  <r>
    <x v="5"/>
    <s v="SiteDirect_FINAL_ (ELITRU 51199) US DTC UNBRANDED Trulicity Animation Updates HTML EV"/>
    <s v="Unbranded Trulicity Animation Updates"/>
    <x v="4"/>
    <n v="1621977"/>
    <n v="15801"/>
    <m/>
    <n v="919996"/>
  </r>
  <r>
    <x v="6"/>
    <s v="Prog_LLTR0084000H_FoodTruck_SPA_60_Innovid"/>
    <s v="FoodTruck"/>
    <x v="5"/>
    <n v="22302621"/>
    <n v="172096"/>
    <m/>
    <n v="9526851"/>
  </r>
  <r>
    <x v="6"/>
    <s v="Prog_LLTR0084000H_FoodTruck_SPA_60_Innovid HTML EV"/>
    <s v="FoodTruck"/>
    <x v="5"/>
    <n v="36551669"/>
    <n v="301020"/>
    <m/>
    <n v="16966530"/>
  </r>
  <r>
    <x v="6"/>
    <s v="Site Direct_LLTR0084000H_FoodTruck_SPA_60_Innovid"/>
    <s v="FoodTruck"/>
    <x v="5"/>
    <n v="1893991"/>
    <n v="13296"/>
    <m/>
    <n v="118540"/>
  </r>
  <r>
    <x v="6"/>
    <s v="Site Direct_LLTR0084000H_FoodTruck_SPA_60_Innovid HTML EV"/>
    <s v="FoodTruck"/>
    <x v="5"/>
    <n v="3782867"/>
    <n v="32815"/>
    <m/>
    <n v="2613480"/>
  </r>
  <r>
    <x v="7"/>
    <s v="231831 103690 Eli-Lilly Trulicity Canvas PP-DG-US-2700-0001 New"/>
    <s v="Canvas"/>
    <x v="0"/>
    <n v="6"/>
    <n v="7"/>
    <m/>
    <n v="0"/>
  </r>
  <r>
    <x v="7"/>
    <s v="231831 103690 Eli-Lilly Trulicity Canvas PP-DG-US-2700-0002 New"/>
    <s v="Canvas"/>
    <x v="0"/>
    <n v="3"/>
    <n v="4"/>
    <m/>
    <n v="0"/>
  </r>
  <r>
    <x v="7"/>
    <s v="231831 103690 Eli-Lilly Trulicity Canvas PP-DG-US-2700-0003 New"/>
    <s v="Canvas"/>
    <x v="0"/>
    <n v="8"/>
    <n v="4"/>
    <m/>
    <n v="2"/>
  </r>
  <r>
    <x v="7"/>
    <s v="231831 103690 Eli-Lilly Trulicity Canvas PP-DG-US-2700-0004 New"/>
    <s v="Canvas"/>
    <x v="0"/>
    <n v="14"/>
    <n v="11"/>
    <m/>
    <n v="3"/>
  </r>
  <r>
    <x v="7"/>
    <s v="231831 103690 Eli-Lilly Trulicity Canvas PP-DG-US-2700-0005 New"/>
    <s v="Canvas"/>
    <x v="0"/>
    <n v="12"/>
    <n v="9"/>
    <m/>
    <n v="3"/>
  </r>
  <r>
    <x v="7"/>
    <s v="231831 103690 Eli-Lilly Trulicity Canvas PP-DG-US-2700-0006 New"/>
    <s v="Canvas"/>
    <x v="0"/>
    <n v="8"/>
    <n v="2"/>
    <m/>
    <n v="0"/>
  </r>
  <r>
    <x v="7"/>
    <s v="231831 103690 Eli-Lilly Trulicity Canvas PP-DG-US-2700-0007 New"/>
    <s v="Canvas"/>
    <x v="0"/>
    <n v="10"/>
    <n v="6"/>
    <m/>
    <n v="0"/>
  </r>
  <r>
    <x v="7"/>
    <s v="231831 103690 Eli-Lilly Trulicity Canvas PP-DG-US-2700-0008 New"/>
    <s v="Canvas"/>
    <x v="0"/>
    <n v="11"/>
    <n v="6"/>
    <m/>
    <n v="2"/>
  </r>
  <r>
    <x v="7"/>
    <s v="231831 103690 Eli-Lilly Trulicity Canvas PP-DG-US-2700-0009 New"/>
    <s v="Canvas"/>
    <x v="0"/>
    <n v="10"/>
    <n v="3"/>
    <m/>
    <n v="4"/>
  </r>
  <r>
    <x v="7"/>
    <s v="231831 103690 Eli-Lilly Trulicity Canvas PP-DG-US-2700-0010 New"/>
    <s v="Canvas"/>
    <x v="0"/>
    <n v="13"/>
    <n v="8"/>
    <m/>
    <n v="6"/>
  </r>
  <r>
    <x v="7"/>
    <s v="231831 103690 Eli-Lilly Trulicity Canvas PP-DG-US-2700-0011 New"/>
    <s v="Canvas"/>
    <x v="0"/>
    <n v="7"/>
    <n v="4"/>
    <m/>
    <n v="2"/>
  </r>
  <r>
    <x v="7"/>
    <s v="231831 103690 Eli-Lilly Trulicity Canvas PP-DG-US-2700-0012 New"/>
    <s v="Canvas"/>
    <x v="0"/>
    <n v="3"/>
    <n v="1"/>
    <m/>
    <n v="2"/>
  </r>
  <r>
    <x v="7"/>
    <s v="231831 103690 Eli-Lilly Trulicity Canvas PP-DG-US-2700-0013 New"/>
    <s v="Canvas"/>
    <x v="0"/>
    <n v="7"/>
    <n v="3"/>
    <m/>
    <n v="3"/>
  </r>
  <r>
    <x v="7"/>
    <s v="231831 103690 Eli-Lilly Trulicity Canvas PP-DG-US-2700-0014 New"/>
    <s v="Canvas"/>
    <x v="0"/>
    <n v="8"/>
    <n v="0"/>
    <m/>
    <n v="3"/>
  </r>
  <r>
    <x v="7"/>
    <s v="231831 103690 Eli-Lilly Trulicity Canvas PP-DG-US-2700-0015 New"/>
    <s v="Canvas"/>
    <x v="0"/>
    <n v="3"/>
    <n v="3"/>
    <m/>
    <n v="1"/>
  </r>
  <r>
    <x v="7"/>
    <s v="231831 103690 Eli-Lilly Trulicity Canvas PP-DG-US-2700-0016 New"/>
    <s v="Canvas"/>
    <x v="0"/>
    <n v="8"/>
    <n v="1"/>
    <m/>
    <n v="4"/>
  </r>
  <r>
    <x v="7"/>
    <s v="231831 103690 Eli-Lilly Trulicity Canvas PP-DG-US-2701-0001 New"/>
    <s v="Canvas"/>
    <x v="0"/>
    <n v="9"/>
    <n v="4"/>
    <m/>
    <n v="4"/>
  </r>
  <r>
    <x v="7"/>
    <s v="231831 103690 Eli-Lilly Trulicity Canvas PP-DG-US-2701-0002 New"/>
    <s v="Canvas"/>
    <x v="0"/>
    <n v="9"/>
    <n v="5"/>
    <m/>
    <n v="0"/>
  </r>
  <r>
    <x v="7"/>
    <s v="231831 103690 Eli-Lilly Trulicity Canvas PP-DG-US-2701-0003 New"/>
    <s v="Canvas"/>
    <x v="0"/>
    <n v="12"/>
    <n v="9"/>
    <m/>
    <n v="2"/>
  </r>
  <r>
    <x v="7"/>
    <s v="231831 103690 Eli-Lilly Trulicity Canvas PP-DG-US-2701-0004 New"/>
    <s v="Canvas"/>
    <x v="0"/>
    <n v="6"/>
    <n v="4"/>
    <m/>
    <n v="3"/>
  </r>
  <r>
    <x v="7"/>
    <s v="231831 103690 Eli-Lilly Trulicity Canvas PP-DG-US-2701-0005 New"/>
    <s v="Canvas"/>
    <x v="0"/>
    <n v="8"/>
    <n v="3"/>
    <m/>
    <n v="3"/>
  </r>
  <r>
    <x v="7"/>
    <s v="231831 103690 Eli-Lilly Trulicity Canvas PP-DG-US-2701-0006 New"/>
    <s v="Canvas"/>
    <x v="0"/>
    <n v="14"/>
    <n v="12"/>
    <m/>
    <n v="4"/>
  </r>
  <r>
    <x v="7"/>
    <s v="231831 103690 Eli-Lilly Trulicity Canvas PP-DG-US-2701-0007 New"/>
    <s v="Canvas"/>
    <x v="0"/>
    <n v="8"/>
    <n v="8"/>
    <m/>
    <n v="1"/>
  </r>
  <r>
    <x v="7"/>
    <s v="231831 103690 Eli-Lilly Trulicity Canvas PP-DG-US-2701-0008 New"/>
    <s v="Canvas"/>
    <x v="0"/>
    <n v="10"/>
    <n v="5"/>
    <m/>
    <n v="0"/>
  </r>
  <r>
    <x v="7"/>
    <s v="231831 103690 Eli-Lilly Trulicity Canvas PP-DG-US-2701-0009 New"/>
    <s v="Canvas"/>
    <x v="0"/>
    <n v="12"/>
    <n v="6"/>
    <m/>
    <n v="3"/>
  </r>
  <r>
    <x v="7"/>
    <s v="231831 103690 Eli-Lilly Trulicity Canvas PP-DG-US-2701-0010 New"/>
    <s v="Canvas"/>
    <x v="0"/>
    <n v="12"/>
    <n v="4"/>
    <m/>
    <n v="4"/>
  </r>
  <r>
    <x v="7"/>
    <s v="231831 103690 Eli-Lilly Trulicity Canvas PP-DG-US-2701-0011 New"/>
    <s v="Canvas"/>
    <x v="0"/>
    <n v="17"/>
    <n v="16"/>
    <m/>
    <n v="6"/>
  </r>
  <r>
    <x v="7"/>
    <s v="231831 103690 Eli-Lilly Trulicity Canvas PP-DG-US-2701-0012 New"/>
    <s v="Canvas"/>
    <x v="0"/>
    <n v="7"/>
    <n v="6"/>
    <m/>
    <n v="0"/>
  </r>
  <r>
    <x v="7"/>
    <s v="231831 103690 Eli-Lilly Trulicity Canvas PP-DG-US-2701-0013 New"/>
    <s v="Canvas"/>
    <x v="0"/>
    <n v="10"/>
    <n v="3"/>
    <m/>
    <n v="4"/>
  </r>
  <r>
    <x v="7"/>
    <s v="231831 103690 Eli-Lilly Trulicity Canvas PP-DG-US-2701-0014 New"/>
    <s v="Canvas"/>
    <x v="0"/>
    <n v="6"/>
    <n v="0"/>
    <m/>
    <n v="3"/>
  </r>
  <r>
    <x v="7"/>
    <s v="231831 103690 Eli-Lilly Trulicity Canvas PP-DG-US-2701-0015 New"/>
    <s v="Canvas"/>
    <x v="0"/>
    <n v="10"/>
    <n v="5"/>
    <m/>
    <n v="3"/>
  </r>
  <r>
    <x v="7"/>
    <s v="231831 103690 Eli-Lilly Trulicity Canvas PP-DG-US-2701-0016 New"/>
    <s v="Canvas"/>
    <x v="0"/>
    <n v="7"/>
    <n v="1"/>
    <m/>
    <n v="2"/>
  </r>
  <r>
    <x v="0"/>
    <s v="223978 100527 Eli Lilly Emgality Overlay Pillow Fortress [Site Direct - LLEM0029000H Pillow Fortress with GFX Animation 45 (web) HD 05-20]"/>
    <s v="Pillow Fortress"/>
    <x v="1"/>
    <n v="3312272"/>
    <n v="59144"/>
    <m/>
    <n v="1966524"/>
  </r>
  <r>
    <x v="0"/>
    <s v="Prog - LLEM0029000H Pillow Fortress with GFX Animation 45 (web) HD 05-20"/>
    <s v="Pillow Fortress"/>
    <x v="1"/>
    <n v="12190109"/>
    <n v="47152"/>
    <m/>
    <n v="6962223"/>
  </r>
  <r>
    <x v="0"/>
    <s v="Prog - LLEM0029000H Pillow Fortress with GFX Animation 45 (web) HD 05-20 HTML EV"/>
    <s v="Pillow Fortress"/>
    <x v="1"/>
    <n v="12985036"/>
    <n v="66307"/>
    <m/>
    <n v="8475962"/>
  </r>
  <r>
    <x v="0"/>
    <s v="Site Direct - LLEM0029000H Pillow Fortress with GFX Animation 45 (web) HD 05-20"/>
    <s v="Pillow Fortress"/>
    <x v="1"/>
    <n v="35734193"/>
    <n v="67327"/>
    <m/>
    <n v="6929291"/>
  </r>
  <r>
    <x v="0"/>
    <s v="Site Direct - LLEM0029000H Pillow Fortress with GFX Animation 45 (web) HD 05-20 HTML EV"/>
    <s v="Pillow Fortress"/>
    <x v="1"/>
    <n v="11449538"/>
    <n v="22968"/>
    <m/>
    <n v="7846023"/>
  </r>
  <r>
    <x v="0"/>
    <s v="Prog - PP-LM-US-0054_REYVOW_AttackBack_Office_60"/>
    <s v="Other"/>
    <x v="0"/>
    <n v="3237102"/>
    <n v="23339"/>
    <m/>
    <n v="828502"/>
  </r>
  <r>
    <x v="0"/>
    <s v="Prog - PP-LM-US-0054_REYVOW_AttackBack_Office_60 HTML EV"/>
    <s v="Other"/>
    <x v="0"/>
    <n v="4606856"/>
    <n v="28800"/>
    <m/>
    <n v="1639308"/>
  </r>
  <r>
    <x v="0"/>
    <s v="Prog - PP-LM-US-0429_REYVOW_AttackBack_Office_45"/>
    <s v="Other"/>
    <x v="0"/>
    <n v="3207722"/>
    <n v="22155"/>
    <m/>
    <n v="982537"/>
  </r>
  <r>
    <x v="0"/>
    <s v="Prog - PP-LM-US-0429_REYVOW_AttackBack_Office_45 HTML EV"/>
    <s v="Other"/>
    <x v="0"/>
    <n v="4644261"/>
    <n v="27074"/>
    <m/>
    <n v="2098553"/>
  </r>
  <r>
    <x v="0"/>
    <s v="Site Direct - PP-LM-US-0054_REYVOW_AttackBack_Office_60"/>
    <s v="Other"/>
    <x v="0"/>
    <n v="5802064"/>
    <n v="249"/>
    <m/>
    <n v="5208908"/>
  </r>
  <r>
    <x v="0"/>
    <s v="Site Direct - PP-LM-US-0054_REYVOW_AttackBack_Office_60 HTML EV"/>
    <s v="Other"/>
    <x v="0"/>
    <n v="4498967"/>
    <n v="20444"/>
    <m/>
    <n v="1723467"/>
  </r>
  <r>
    <x v="0"/>
    <s v="Site Direct - PP-LM-US-0429_REYVOW_AttackBack_Office_45"/>
    <s v="Other"/>
    <x v="0"/>
    <n v="6619870"/>
    <n v="265"/>
    <m/>
    <n v="6018068"/>
  </r>
  <r>
    <x v="0"/>
    <s v="Site Direct - PP-LM-US-0429_REYVOW_AttackBack_Office_45 HTML EV"/>
    <s v="Other"/>
    <x v="0"/>
    <n v="4503373"/>
    <n v="19065"/>
    <m/>
    <n v="1981066"/>
  </r>
  <r>
    <x v="0"/>
    <s v="BAQSIMI_Consumer_60 Network Video"/>
    <s v="Other"/>
    <x v="0"/>
    <n v="2991449"/>
    <n v="1327"/>
    <m/>
    <n v="2398184"/>
  </r>
  <r>
    <x v="0"/>
    <s v="PP-GN-US-0402-BAQSIMI_Consumer_60 Flashback_Video"/>
    <s v="Other"/>
    <x v="0"/>
    <n v="2983195"/>
    <n v="1496"/>
    <m/>
    <n v="2692741"/>
  </r>
  <r>
    <x v="0"/>
    <s v="PP-GN-US-0514 BAQSIMI Network 30 Cutdown"/>
    <s v="Other"/>
    <x v="0"/>
    <n v="1673051"/>
    <n v="535"/>
    <m/>
    <n v="1476065"/>
  </r>
  <r>
    <x v="0"/>
    <s v="PP-GN-US-0515 BAQSIMI Flashback 30 Cutdown"/>
    <s v="Other"/>
    <x v="0"/>
    <n v="485982"/>
    <n v="120"/>
    <m/>
    <n v="361241"/>
  </r>
  <r>
    <x v="0"/>
    <s v="15015 89412 OMD-EliLilly Eli_Lily 30 Skip JARD0056000H"/>
    <s v="Other"/>
    <x v="0"/>
    <n v="30718"/>
    <n v="425"/>
    <m/>
    <n v="8385"/>
  </r>
  <r>
    <x v="0"/>
    <s v="15413 89412 OMD-EliLilly EliLily 30 skip JARD0060000H"/>
    <s v="Other"/>
    <x v="0"/>
    <n v="34635"/>
    <n v="480"/>
    <m/>
    <n v="9372"/>
  </r>
  <r>
    <x v="0"/>
    <s v="205464 Eli_Lilly MediaOceanBrandEliLily 5 skip JARD0056000H"/>
    <s v="Other"/>
    <x v="0"/>
    <n v="10651"/>
    <n v="285"/>
    <m/>
    <n v="5464"/>
  </r>
  <r>
    <x v="0"/>
    <s v="205464 Eli_Lilly MediaOceanBrandEliLily 5 skip JARD0060000H"/>
    <s v="Other"/>
    <x v="0"/>
    <n v="12054"/>
    <n v="273"/>
    <m/>
    <n v="6186"/>
  </r>
  <r>
    <x v="0"/>
    <s v="224977 99991 Eli_Lilly 30 skip JARD0061000H"/>
    <s v="Other"/>
    <x v="0"/>
    <n v="33513"/>
    <n v="432"/>
    <m/>
    <n v="9100"/>
  </r>
  <r>
    <x v="0"/>
    <s v="224977 99991 Eli_Lilly 5 skip JARD0061000H"/>
    <s v="Other"/>
    <x v="0"/>
    <n v="11757"/>
    <n v="287"/>
    <m/>
    <n v="6043"/>
  </r>
  <r>
    <x v="0"/>
    <s v="JARD0056000H"/>
    <s v="Other"/>
    <x v="0"/>
    <n v="109603"/>
    <n v="350"/>
    <m/>
    <n v="23912"/>
  </r>
  <r>
    <x v="0"/>
    <s v="JARD0056000H HTML EV"/>
    <s v="Other"/>
    <x v="0"/>
    <n v="962940"/>
    <n v="5004"/>
    <m/>
    <n v="465035"/>
  </r>
  <r>
    <x v="0"/>
    <s v="JARD0060000H"/>
    <s v="Other"/>
    <x v="0"/>
    <n v="150152"/>
    <n v="432"/>
    <m/>
    <n v="29593"/>
  </r>
  <r>
    <x v="0"/>
    <s v="JARD0060000H HTML EV"/>
    <s v="Other"/>
    <x v="0"/>
    <n v="1172777"/>
    <n v="6030"/>
    <m/>
    <n v="547446"/>
  </r>
  <r>
    <x v="0"/>
    <s v="JARD0061000H"/>
    <s v="Other"/>
    <x v="0"/>
    <n v="92527"/>
    <n v="273"/>
    <m/>
    <n v="23095"/>
  </r>
  <r>
    <x v="0"/>
    <s v="JARD0061000H HTML EV"/>
    <s v="Other"/>
    <x v="0"/>
    <n v="969566"/>
    <n v="5056"/>
    <m/>
    <n v="487206"/>
  </r>
  <r>
    <x v="5"/>
    <s v="LLTR0089000H_60_Truly_Powerful_Grocery_Manager_COVID_Response_TVO"/>
    <s v="Grocery Manager"/>
    <x v="3"/>
    <n v="34299528"/>
    <n v="21157"/>
    <m/>
    <n v="28661549"/>
  </r>
  <r>
    <x v="5"/>
    <s v="LLTR0089000H_60_Truly_Powerful_Grocery_Manager_COVID_Response_TVO"/>
    <s v="Grocery Manager"/>
    <x v="3"/>
    <n v="244363"/>
    <n v="689"/>
    <m/>
    <n v="42015"/>
  </r>
  <r>
    <x v="5"/>
    <s v="LLTR0089000H_60_Truly_Powerful_Grocery_Manager_COVID_Response_TVO HTML EV"/>
    <s v="Grocery Manager"/>
    <x v="3"/>
    <n v="137402"/>
    <n v="363"/>
    <m/>
    <n v="13691"/>
  </r>
  <r>
    <x v="6"/>
    <s v="LLTR0084000H_FoodTruck_SPA_60_Innovid"/>
    <s v="FoodTruck"/>
    <x v="5"/>
    <n v="1865446"/>
    <n v="541"/>
    <m/>
    <n v="1781381"/>
  </r>
  <r>
    <x v="6"/>
    <s v="LLTR0084000H_FoodTruck_SPA_60_Innovid HTML EV"/>
    <s v="FoodTruck"/>
    <x v="5"/>
    <n v="196409"/>
    <n v="3357"/>
    <m/>
    <n v="191347"/>
  </r>
  <r>
    <x v="0"/>
    <s v="Prog- LLVR0034000H_VERZENIO_RELENTLESS_MMR_V4_75SEC"/>
    <s v="Other"/>
    <x v="0"/>
    <n v="642433"/>
    <n v="2397"/>
    <m/>
    <n v="156303"/>
  </r>
  <r>
    <x v="0"/>
    <s v="Prog- LLVR0034000H_VERZENIO_RELENTLESS_MMR_V4_75SEC HTML EV"/>
    <s v="Other"/>
    <x v="0"/>
    <n v="289447"/>
    <n v="1112"/>
    <m/>
    <n v="119017"/>
  </r>
  <r>
    <x v="0"/>
    <s v="Prog- VERZENIO_COMP2_KHRYSTYNE_75_OLV"/>
    <s v="Other"/>
    <x v="0"/>
    <n v="2393310"/>
    <n v="9371"/>
    <m/>
    <n v="584716"/>
  </r>
  <r>
    <x v="0"/>
    <s v="Prog- VERZENIO_COMP2_KHRYSTYNE_75_OLV HTML EV"/>
    <s v="Other"/>
    <x v="0"/>
    <n v="1087309"/>
    <n v="4183"/>
    <m/>
    <n v="445708"/>
  </r>
  <r>
    <x v="0"/>
    <s v="Site Direct-LLVR0034000H_VERZENIO_RELENTLESS_MMR_V4_75SEC"/>
    <s v="Other"/>
    <x v="0"/>
    <n v="57206"/>
    <n v="1140"/>
    <m/>
    <n v="55231"/>
  </r>
  <r>
    <x v="0"/>
    <s v="Site Direct-LLVR0034000H_VERZENIO_RELENTLESS_MMR_V4_75SEC HTML EV"/>
    <s v="Other"/>
    <x v="0"/>
    <n v="510821"/>
    <n v="4280"/>
    <m/>
    <n v="279386"/>
  </r>
  <r>
    <x v="0"/>
    <s v="Site Direct-VERZENIO_COMP2_KHRYSTYNE_75_OLV"/>
    <s v="Other"/>
    <x v="0"/>
    <n v="165354"/>
    <n v="3993"/>
    <m/>
    <n v="158540"/>
  </r>
  <r>
    <x v="0"/>
    <s v="Site Direct-VERZENIO_COMP2_KHRYSTYNE_75_OLV HTML EV"/>
    <s v="Other"/>
    <x v="0"/>
    <n v="1917331"/>
    <n v="17716"/>
    <m/>
    <n v="1050177"/>
  </r>
  <r>
    <x v="0"/>
    <s v="COMP Spot 2_Everyday Matters_PP-AL-US-2099_LLVR0035000H KHRYSTYNE_75_OLV_"/>
    <s v="Other"/>
    <x v="0"/>
    <n v="10616588"/>
    <n v="4409"/>
    <m/>
    <n v="8267802"/>
  </r>
  <r>
    <x v="0"/>
    <s v="LLVR0034000H_VERZENIO_RELENTLESS_MMR_V4_75SEC"/>
    <s v="Other"/>
    <x v="0"/>
    <n v="3340113"/>
    <n v="1183"/>
    <m/>
    <n v="2552647"/>
  </r>
  <r>
    <x v="0"/>
    <s v="LLEM0029000H Pillow Fortress with GFX Animation 45 (web) HD 05-20 Hulu"/>
    <s v="Pillow Fortress"/>
    <x v="1"/>
    <n v="23041538"/>
    <n v="7178"/>
    <m/>
    <n v="18580604"/>
  </r>
  <r>
    <x v="0"/>
    <s v="LLEM0029000H Pillow Fortress with GFX Animation 45 (web) HD 05-20 Hulu"/>
    <s v="Pillow Fortress"/>
    <x v="1"/>
    <n v="13723731"/>
    <n v="8111"/>
    <m/>
    <n v="9917806"/>
  </r>
  <r>
    <x v="0"/>
    <s v="LLIX0077000H"/>
    <s v="Other"/>
    <x v="0"/>
    <n v="8495211"/>
    <n v="6859"/>
    <m/>
    <n v="8281490"/>
  </r>
  <r>
    <x v="0"/>
    <s v="LLIX0077000H"/>
    <s v="Other"/>
    <x v="0"/>
    <n v="591395"/>
    <n v="1349"/>
    <m/>
    <n v="147135"/>
  </r>
  <r>
    <x v="0"/>
    <s v="PP-GN-US-0196-BAQSIMI_Consumer_60 Network_Video"/>
    <s v="Other"/>
    <x v="0"/>
    <n v="98184"/>
    <n v="54"/>
    <m/>
    <n v="93952"/>
  </r>
  <r>
    <x v="0"/>
    <s v="PP-GN-US-0402-BAQSIMI_Consumer_60 Flashback_Video"/>
    <s v="Other"/>
    <x v="0"/>
    <n v="221473"/>
    <n v="53"/>
    <m/>
    <n v="212786"/>
  </r>
  <r>
    <x v="0"/>
    <s v="PP-GN-US-0514 BAQSIMI Network 30 Cutdown"/>
    <s v="Other"/>
    <x v="0"/>
    <n v="208091"/>
    <n v="30"/>
    <m/>
    <n v="197712"/>
  </r>
  <r>
    <x v="0"/>
    <s v="PP-GN-US-0515 BAQSIMI Flashback 30 Cutdown"/>
    <s v="Other"/>
    <x v="0"/>
    <n v="110045"/>
    <n v="3"/>
    <m/>
    <n v="103213"/>
  </r>
  <r>
    <x v="0"/>
    <s v="JARD0056000H"/>
    <s v="Other"/>
    <x v="0"/>
    <n v="2641423"/>
    <n v="1577"/>
    <m/>
    <n v="2455938"/>
  </r>
  <r>
    <x v="0"/>
    <s v="JARD0060000H_unslated (1)"/>
    <s v="Other"/>
    <x v="0"/>
    <n v="3220779"/>
    <n v="1981"/>
    <m/>
    <n v="3009021"/>
  </r>
  <r>
    <x v="0"/>
    <s v="JARD0061000H_LCD20 (1)"/>
    <s v="Other"/>
    <x v="0"/>
    <n v="3084914"/>
    <n v="1936"/>
    <m/>
    <n v="2881734"/>
  </r>
  <r>
    <x v="0"/>
    <s v="JARD0060000H_unslated"/>
    <s v="Other"/>
    <x v="0"/>
    <n v="0"/>
    <n v="2"/>
    <m/>
    <n v="0"/>
  </r>
  <r>
    <x v="5"/>
    <s v="LLTR0089000H_60_Truly_Powerful_Grocery_Manager_COVID_Response_TVO"/>
    <s v="Grocery Manager"/>
    <x v="3"/>
    <n v="40442420"/>
    <n v="12711"/>
    <m/>
    <n v="28073378"/>
  </r>
  <r>
    <x v="6"/>
    <s v="LLTR0084000H_FoodTruck_SPA_60_Innovid"/>
    <s v="FoodTruck"/>
    <x v="5"/>
    <n v="1233000"/>
    <n v="759"/>
    <m/>
    <n v="1180232"/>
  </r>
  <r>
    <x v="6"/>
    <s v="LLTR0084000H_FoodTruck_SPA_60_Innovid HTML EV"/>
    <s v="FoodTruck"/>
    <x v="5"/>
    <n v="8861"/>
    <n v="304"/>
    <m/>
    <n v="8229"/>
  </r>
  <r>
    <x v="8"/>
    <s v="PP-LD-US-1265 elhpa_51345_Advocate_Medicare_Network_112717"/>
    <s v="Other"/>
    <x v="0"/>
    <n v="11"/>
    <n v="0"/>
    <m/>
    <n v="2"/>
  </r>
  <r>
    <x v="8"/>
    <s v="PP-LD-US-1306_Project Advocate Medicare Overview Video Multi_Video_MP4"/>
    <s v="Other"/>
    <x v="0"/>
    <n v="6"/>
    <n v="0"/>
    <m/>
    <n v="0"/>
  </r>
  <r>
    <x v="8"/>
    <s v="PP-LD-US-1356_Project Advocate Medicare Video Coverage Multi_Video_MP4"/>
    <s v="Other"/>
    <x v="0"/>
    <n v="10"/>
    <n v="0"/>
    <m/>
    <n v="0"/>
  </r>
  <r>
    <x v="8"/>
    <s v="PP-LD-US-1357_Project Advocate Medicare Video Cost Multi_Video_MP4"/>
    <s v="Other"/>
    <x v="0"/>
    <n v="11"/>
    <n v="0"/>
    <m/>
    <n v="1"/>
  </r>
  <r>
    <x v="9"/>
    <s v="Experience - Final_Scrolling ISI_Video"/>
    <s v="Scrolling ISI Video"/>
    <x v="0"/>
    <n v="597"/>
    <n v="367"/>
    <m/>
    <n v="19"/>
  </r>
  <r>
    <x v="9"/>
    <s v="FINAL_ (ELITRU 51199) US DTC UNBRANDED Trulicity Animation Updates_OLD"/>
    <s v="Unbranded Trulicity Animation Updates"/>
    <x v="4"/>
    <n v="1261"/>
    <n v="2"/>
    <m/>
    <n v="90"/>
  </r>
  <r>
    <x v="9"/>
    <s v="MOA - Final_Scrolling ISI_Video"/>
    <s v="Scrolling ISI Video"/>
    <x v="0"/>
    <n v="655"/>
    <n v="399"/>
    <m/>
    <n v="22"/>
  </r>
  <r>
    <x v="9"/>
    <s v="PEN-Final_Scrolling ISI_Branded Video"/>
    <s v="Scrolling ISI Video"/>
    <x v="0"/>
    <n v="605"/>
    <n v="378"/>
    <m/>
    <n v="21"/>
  </r>
  <r>
    <x v="0"/>
    <s v="Campfire_60s_LLIX0010000H_ONLINE"/>
    <s v="Other"/>
    <x v="0"/>
    <n v="126"/>
    <n v="132"/>
    <m/>
    <n v="3"/>
  </r>
  <r>
    <x v="0"/>
    <s v="LLEM0015000H Dinner Party 45 Non-pricing End-card (web) HD 07-08_WhiteVideo_45_9.13"/>
    <s v="Dinner Party"/>
    <x v="0"/>
    <n v="10"/>
    <n v="4"/>
    <m/>
    <n v="7"/>
  </r>
  <r>
    <x v="0"/>
    <s v="White Video_60_Playtime_9.17"/>
    <s v="White Video"/>
    <x v="0"/>
    <n v="10"/>
    <n v="2"/>
    <m/>
    <n v="8"/>
  </r>
  <r>
    <x v="0"/>
    <s v="WhiteVideo_45_1.7.2020"/>
    <s v="White Video"/>
    <x v="0"/>
    <n v="22"/>
    <n v="8"/>
    <m/>
    <n v="11"/>
  </r>
  <r>
    <x v="0"/>
    <s v="LLEM0019000H Movie Time 45 HD 08-28 CW Web"/>
    <s v="Movie Time"/>
    <x v="0"/>
    <n v="0"/>
    <n v="1"/>
    <m/>
    <n v="0"/>
  </r>
  <r>
    <x v="8"/>
    <s v="Interceptor_Plus-Preroll-WebRes"/>
    <s v="Other"/>
    <x v="0"/>
    <n v="3"/>
    <n v="0"/>
    <m/>
    <n v="2"/>
  </r>
  <r>
    <x v="0"/>
    <s v="WhiteVideo_45_1.7.2020"/>
    <s v="White Video"/>
    <x v="0"/>
    <n v="6"/>
    <n v="1"/>
    <m/>
    <n v="4"/>
  </r>
  <r>
    <x v="0"/>
    <s v="[Rendered-ML] WhiteVideo_30_1.7.2020.mp4"/>
    <s v="White Video"/>
    <x v="0"/>
    <n v="7"/>
    <n v="1"/>
    <m/>
    <n v="4"/>
  </r>
  <r>
    <x v="0"/>
    <s v="WhiteVideo_45"/>
    <s v="White Video"/>
    <x v="0"/>
    <n v="989"/>
    <n v="693"/>
    <m/>
    <n v="165"/>
  </r>
  <r>
    <x v="10"/>
    <s v="BLANK_60"/>
    <s v="blank"/>
    <x v="0"/>
    <n v="106"/>
    <n v="48"/>
    <m/>
    <n v="62"/>
  </r>
  <r>
    <x v="11"/>
    <s v="WhiteVideo_60"/>
    <s v="White Video"/>
    <x v="0"/>
    <n v="0"/>
    <n v="1"/>
    <m/>
    <n v="0"/>
  </r>
  <r>
    <x v="12"/>
    <s v="Experience - Final_Scrolling ISI_Video"/>
    <s v="Scrolling ISI Video"/>
    <x v="0"/>
    <n v="855"/>
    <n v="614"/>
    <m/>
    <n v="34"/>
  </r>
  <r>
    <x v="12"/>
    <s v="Experience -Scrolling ISI_Video - Label Update"/>
    <s v="Scrolling ISI Video"/>
    <x v="0"/>
    <n v="1126"/>
    <n v="848"/>
    <m/>
    <n v="50"/>
  </r>
  <r>
    <x v="12"/>
    <s v="FINAL_ (ELITRU 51199) US DTC UNBRANDED Trulicity Animation Updates"/>
    <s v="Unbranded Trulicity Animation Updates"/>
    <x v="4"/>
    <n v="5535"/>
    <n v="6"/>
    <m/>
    <n v="371"/>
  </r>
  <r>
    <x v="12"/>
    <s v="MOA -Scrolling ISI_Video - Label Update"/>
    <s v="Scrolling ISI Video"/>
    <x v="0"/>
    <n v="1101"/>
    <n v="843"/>
    <m/>
    <n v="38"/>
  </r>
  <r>
    <x v="12"/>
    <s v="[Rendered-TL] BLANK_90_9.16.mp4"/>
    <s v="blank"/>
    <x v="0"/>
    <n v="2010"/>
    <n v="1590"/>
    <m/>
    <n v="67"/>
  </r>
  <r>
    <x v="13"/>
    <s v="WhiteVideo_60"/>
    <s v="White Video"/>
    <x v="0"/>
    <n v="4308"/>
    <n v="1"/>
    <m/>
    <n v="3695"/>
  </r>
  <r>
    <x v="13"/>
    <s v="WhiteVideo_75"/>
    <s v="White Video"/>
    <x v="0"/>
    <n v="20"/>
    <n v="0"/>
    <m/>
    <n v="20"/>
  </r>
  <r>
    <x v="0"/>
    <s v="WhiteVideo_75_1.8.2020"/>
    <s v="White Video"/>
    <x v="0"/>
    <n v="52"/>
    <n v="10"/>
    <m/>
    <n v="34"/>
  </r>
  <r>
    <x v="0"/>
    <s v="WhiteVideo_90_1.8.2020"/>
    <s v="White Video"/>
    <x v="0"/>
    <n v="38"/>
    <n v="5"/>
    <m/>
    <n v="12"/>
  </r>
  <r>
    <x v="0"/>
    <s v="pp-al-us-1459-never-stop-online-v2 (3)"/>
    <s v="Other"/>
    <x v="0"/>
    <n v="52"/>
    <n v="16"/>
    <m/>
    <n v="40"/>
  </r>
  <r>
    <x v="0"/>
    <s v="Relentless_Spot_3_OLV"/>
    <s v="Other"/>
    <x v="0"/>
    <n v="1"/>
    <n v="0"/>
    <m/>
    <n v="1"/>
  </r>
  <r>
    <x v="0"/>
    <s v="pp-al-us-0635_VerzenioRelentlessSpot1"/>
    <s v="Other"/>
    <x v="0"/>
    <n v="1"/>
    <n v="0"/>
    <m/>
    <n v="0"/>
  </r>
  <r>
    <x v="0"/>
    <s v="WhiteVideo_90"/>
    <s v="White Video"/>
    <x v="0"/>
    <n v="0"/>
    <n v="1"/>
    <m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">
  <r>
    <s v="2019 Emgality OLV Prog"/>
    <s v="Other Drugs"/>
    <x v="0"/>
    <n v="4"/>
    <n v="2"/>
    <m/>
    <n v="3"/>
  </r>
  <r>
    <s v="2019 Emgality OLV Prog"/>
    <s v="Other Drugs"/>
    <x v="0"/>
    <n v="41"/>
    <n v="14"/>
    <m/>
    <n v="29"/>
  </r>
  <r>
    <s v="2019 Taltz PSA"/>
    <s v="Other Drugs"/>
    <x v="0"/>
    <n v="3"/>
    <n v="0"/>
    <m/>
    <n v="0"/>
  </r>
  <r>
    <s v="2019 Taltz PSA OLV"/>
    <s v="Other Drugs"/>
    <x v="0"/>
    <n v="1"/>
    <n v="0"/>
    <m/>
    <n v="1"/>
  </r>
  <r>
    <s v="2019 Taltz PSA OLV"/>
    <s v="Other Drugs"/>
    <x v="0"/>
    <n v="1"/>
    <n v="0"/>
    <m/>
    <n v="0"/>
  </r>
  <r>
    <s v="2019 Taltz PSA OLV"/>
    <s v="Other Drugs"/>
    <x v="0"/>
    <n v="3"/>
    <n v="0"/>
    <m/>
    <n v="1"/>
  </r>
  <r>
    <s v="2019 Taltz PSO OLV"/>
    <s v="Other Drugs"/>
    <x v="0"/>
    <n v="7"/>
    <n v="1"/>
    <m/>
    <n v="5"/>
  </r>
  <r>
    <s v="2019 Taltz PSO OLV"/>
    <s v="Other Drugs"/>
    <x v="0"/>
    <n v="11"/>
    <n v="0"/>
    <m/>
    <n v="7"/>
  </r>
  <r>
    <s v="CY19-CY20_Q3_Biomedicines-c-Emgality_Migraine Prevention_TVO_ELO_GAL_Addressable|303"/>
    <s v="Other Drugs"/>
    <x v="0"/>
    <n v="263126"/>
    <n v="277"/>
    <m/>
    <n v="54470"/>
  </r>
  <r>
    <s v="CY20 - CY20_Q1 - Q4_Diabetes Brand Unit_Baqsimi_GM_OLV_ELO_GLU_527"/>
    <s v="Other Drugs"/>
    <x v="0"/>
    <n v="2733"/>
    <n v="114"/>
    <m/>
    <n v="1715"/>
  </r>
  <r>
    <s v="CY20 - CY20_Q1 - Q4_Diabetes Brand Unit_Baqsimi_GM_OLV_ELO_GLU_527"/>
    <s v="Other Drugs"/>
    <x v="0"/>
    <n v="1982"/>
    <n v="615"/>
    <m/>
    <n v="484"/>
  </r>
  <r>
    <s v="CY20 - CY20_Q1 - Q4_Diabetes Brand Unit_Baqsimi_GM_OLV_ELO_GLU_527"/>
    <s v="Other Drugs"/>
    <x v="0"/>
    <n v="1592"/>
    <n v="983"/>
    <m/>
    <n v="157"/>
  </r>
  <r>
    <s v="CY20 - CY20_Q1 - Q4_Diabetes Brand Unit_Baqsimi_GM_OLV_ELO_GLU_527"/>
    <s v="Other Drugs"/>
    <x v="0"/>
    <n v="1186"/>
    <n v="317"/>
    <m/>
    <n v="457"/>
  </r>
  <r>
    <s v="CY20 - CY20_Q1 - Q4_Diabetes Brand Unit_Baqsimi_GM_OLV_ELO_GLU_527"/>
    <s v="Other Drugs"/>
    <x v="0"/>
    <n v="842"/>
    <n v="602"/>
    <m/>
    <n v="109"/>
  </r>
  <r>
    <s v="CY20 - CY20_Q1 - Q4_Diabetes Brand Unit_Baqsimi_GM_OLV_ELO_GLU_527"/>
    <s v="Other Drugs"/>
    <x v="0"/>
    <n v="43785"/>
    <n v="12"/>
    <m/>
    <n v="21832"/>
  </r>
  <r>
    <s v="CY20 - CY20_Q1 - Q4_Diabetes Brand Unit_Baqsimi_GM_OLV_ELO_GLU_527"/>
    <s v="Other Drugs"/>
    <x v="0"/>
    <n v="0"/>
    <n v="0"/>
    <m/>
    <n v="1"/>
  </r>
  <r>
    <s v="CY20 - CY20_Q1 - Q4_Diabetes Brand Unit_Baqsimi_GM_OLV_ELO_GLU_527"/>
    <s v="Other Drugs"/>
    <x v="0"/>
    <n v="2642"/>
    <n v="1"/>
    <m/>
    <n v="2076"/>
  </r>
  <r>
    <s v="CY20 - CY20_Q1 - Q4_Diabetes Business Unit_Trulicity_GM_OLV_ELO_DUL_172"/>
    <s v="Diabetes Business Unit GM"/>
    <x v="1"/>
    <n v="0"/>
    <n v="0"/>
    <m/>
    <n v="0"/>
  </r>
  <r>
    <s v="CY20 - CY20_Q1 - Q4_Diabetes Business Unit_Trulicity_GM_OLV_ELO_DUL_172"/>
    <s v="Diabetes Business Unit GM"/>
    <x v="1"/>
    <n v="840"/>
    <n v="569"/>
    <m/>
    <n v="64"/>
  </r>
  <r>
    <s v="CY20 - CY20_Q1 - Q4_Diabetes Business Unit_Trulicity_GM_OLV_ELO_DUL_172"/>
    <s v="Diabetes Business Unit GM"/>
    <x v="1"/>
    <n v="676"/>
    <n v="110"/>
    <m/>
    <n v="412"/>
  </r>
  <r>
    <s v="CY20 - CY20_Q1 - Q4_Diabetes Business Unit_Trulicity_GM_OLV_ELO_DUL_172"/>
    <s v="Diabetes Business Unit GM"/>
    <x v="1"/>
    <n v="431"/>
    <n v="180"/>
    <m/>
    <n v="228"/>
  </r>
  <r>
    <s v="CY20 - CY20_Q1 - Q4_Diabetes Business Unit_Trulicity_GM_OLV_ELO_DUL_172"/>
    <s v="Diabetes Business Unit GM"/>
    <x v="1"/>
    <n v="10"/>
    <n v="0"/>
    <m/>
    <n v="6"/>
  </r>
  <r>
    <s v="CY20 - CY20_Q1 - Q4_Diabetes Business Unit_Trulicity_GM_OLV_ELO_DUL_172"/>
    <s v="Diabetes Business Unit GM"/>
    <x v="1"/>
    <n v="6"/>
    <n v="0"/>
    <m/>
    <n v="3"/>
  </r>
  <r>
    <s v="CY20 - CY20_Q1 - Q4_Diabetes Business Unit_Trulicity_GM_OLV_ELO_DUL_172"/>
    <s v="Diabetes Business Unit GM"/>
    <x v="1"/>
    <n v="0"/>
    <n v="105"/>
    <m/>
    <n v="0"/>
  </r>
  <r>
    <s v="CY20 - CY20_Q1 - Q4_Diabetes Business Unit_Trulicity_GM_OLV_ELO_DUL_172"/>
    <s v="Diabetes Business Unit GM"/>
    <x v="1"/>
    <n v="0"/>
    <n v="0"/>
    <m/>
    <n v="1"/>
  </r>
  <r>
    <s v="CY20 - CY20_Q1 - Q4_Diabetes Business Unit_Trulicity_GM_OLV_ELO_DUL_172"/>
    <s v="Diabetes Business Unit GM"/>
    <x v="1"/>
    <n v="1"/>
    <n v="0"/>
    <m/>
    <n v="2"/>
  </r>
  <r>
    <s v="CY20 - CY20_Q1 - Q4_Diabetes Business Unit_Trulicity_GM_OLV_ELO_DUL_172"/>
    <s v="Diabetes Business Unit GM"/>
    <x v="1"/>
    <n v="2101"/>
    <n v="344"/>
    <m/>
    <n v="1310"/>
  </r>
  <r>
    <s v="CY20 - CY20_Q1 - Q4_Diabetes Business Unit_Trulicity_GM_OLV_ELO_DUL_172"/>
    <s v="Diabetes Business Unit GM"/>
    <x v="1"/>
    <n v="1399"/>
    <n v="564"/>
    <m/>
    <n v="786"/>
  </r>
  <r>
    <s v="CY20 - CY20_Q1 - Q4_Diabetes Business Unit_Trulicity_GM_OLV_ELO_DUL_172"/>
    <s v="Diabetes Business Unit GM"/>
    <x v="1"/>
    <n v="34"/>
    <n v="1"/>
    <m/>
    <n v="25"/>
  </r>
  <r>
    <s v="CY20 - CY20_Q1 - Q4_Diabetes Business Unit_Trulicity_GM_OLV_ELO_DUL_172"/>
    <s v="Diabetes Business Unit GM"/>
    <x v="1"/>
    <n v="19"/>
    <n v="0"/>
    <m/>
    <n v="8"/>
  </r>
  <r>
    <s v="CY20 - CY20_Q1 - Q4_Diabetes Business Unit_Trulicity_GM_OLV_ELO_DUL_172"/>
    <s v="Diabetes Business Unit GM"/>
    <x v="1"/>
    <n v="719"/>
    <n v="261"/>
    <m/>
    <n v="435"/>
  </r>
  <r>
    <s v="CY20 - CY20_Q1 - Q4_Diabetes Business Unit_Trulicity_GM_OLV_ELO_DUL_172"/>
    <s v="Diabetes Business Unit GM"/>
    <x v="1"/>
    <n v="422"/>
    <n v="172"/>
    <m/>
    <n v="259"/>
  </r>
  <r>
    <s v="CY20 - CY20_Q1 - Q4_Diabetes Business Unit_Trulicity_GM_OLV_ELO_DUL_172"/>
    <s v="Diabetes Business Unit GM"/>
    <x v="1"/>
    <n v="2"/>
    <n v="4"/>
    <m/>
    <n v="1"/>
  </r>
  <r>
    <s v="CY20 - CY20_Q1 - Q4_Diabetes Business Unit_Trulicity_GM_OLV_ELO_DUL_172"/>
    <s v="Diabetes Business Unit GM"/>
    <x v="1"/>
    <n v="4"/>
    <n v="0"/>
    <m/>
    <n v="0"/>
  </r>
  <r>
    <s v="CY20 - CY20_Q1 - Q4_Diabetes Business Unit_Trulicity_GM_OLV_ELO_DUL_172"/>
    <s v="Diabetes Business Unit GM"/>
    <x v="1"/>
    <n v="37"/>
    <n v="0"/>
    <m/>
    <n v="6"/>
  </r>
  <r>
    <s v="CY20 - CY20_Q1 - Q4_Diabetes Business Unit_Trulicity_MCM_OLV_ELO_MCM_174"/>
    <s v="Diabetes Business Unit MCM"/>
    <x v="2"/>
    <n v="1090"/>
    <n v="618"/>
    <m/>
    <n v="377"/>
  </r>
  <r>
    <s v="CY20 - CY20_Q1 - Q4_Diabetes Business Unit_Trulicity_MCM_OLV_ELO_MCM_174"/>
    <s v="Diabetes Business Unit MCM"/>
    <x v="2"/>
    <n v="2758"/>
    <n v="390"/>
    <m/>
    <n v="1521"/>
  </r>
  <r>
    <s v="CY20 - CY20_Q1 - Q4_Diabetes Business Unit_Trulicity_MCM_OLV_ELO_MCM_174"/>
    <s v="Diabetes Business Unit MCM"/>
    <x v="2"/>
    <n v="411"/>
    <n v="58"/>
    <m/>
    <n v="416"/>
  </r>
  <r>
    <s v="CY20 - CY20_Q1 - Q4_Diabetes Business Unit_Trulicity_MCM_OLV_ELO_MCM_174"/>
    <s v="Diabetes Business Unit MCM"/>
    <x v="2"/>
    <n v="2"/>
    <n v="0"/>
    <m/>
    <n v="0"/>
  </r>
  <r>
    <s v="CY20 â€“ CY20_Q1 â€“ Q4_Autoimmune_Taltz_PsO_ADD â€“ Addressable_ELO_PSO_159"/>
    <s v="Other Drugs"/>
    <x v="0"/>
    <n v="436954"/>
    <n v="1552"/>
    <m/>
    <n v="115784"/>
  </r>
  <r>
    <s v="CY20 â€“ CY20_Q1 â€“ Q4_Boehringer Ingelheim_Jardiance_NA_TVO/OTT - TV Online/Over the Top_ELO_JAR_201 /23490451"/>
    <s v="Other Drugs"/>
    <x v="0"/>
    <n v="8"/>
    <n v="4"/>
    <m/>
    <n v="8"/>
  </r>
  <r>
    <s v="CY20 â€“ CY20_Q1 â€“ Q4_Boehringer Ingelheim_Jardiance_NA_TVO/OTT - TV Online/Over the Top_ELO_JAR_201 /23490451"/>
    <s v="Other Drugs"/>
    <x v="0"/>
    <n v="0"/>
    <n v="1"/>
    <m/>
    <n v="0"/>
  </r>
  <r>
    <s v="CY20 â€“ CY20_Q1 â€“ Q4_Boehringer Ingelheim_Jardiance_NA_TVO/OTT - TV Online/Over the Top_ELO_JAR_201 /23490451"/>
    <s v="Other Drugs"/>
    <x v="0"/>
    <n v="11"/>
    <n v="3"/>
    <m/>
    <n v="9"/>
  </r>
  <r>
    <s v="CY20 â€“ CY20_Q1 â€“ Q4_Diabetes Brand Unit_Trulicity_GM_ADD â€“ Addressable_ELO_DUL_159"/>
    <s v="Diabetes Brand Unit GM"/>
    <x v="1"/>
    <n v="2"/>
    <n v="1"/>
    <m/>
    <n v="2"/>
  </r>
  <r>
    <s v="CY20 â€“ CY20_Q1 â€“ Q4_Diabetes Brand Unit_Trulicity_GM_TVO/OTT - TV Online/Over the Top_ELO_DUL_201"/>
    <s v="Diabetes Brand Unit GM"/>
    <x v="1"/>
    <n v="0"/>
    <n v="1"/>
    <m/>
    <n v="0"/>
  </r>
  <r>
    <s v="CY20 â€“ CY20_Q1 â€“ Q4_Diabetes Brand Unit_Trulicity_GM_TVO/OTT - TV Online/Over the Top_ELO_DUL_201"/>
    <s v="Diabetes Brand Unit GM"/>
    <x v="1"/>
    <n v="13"/>
    <n v="0"/>
    <m/>
    <n v="10"/>
  </r>
  <r>
    <s v="CY20 â€“ CY20_Q1 â€“ Q4_Diabetes Brand Unit_Trulicity_Hispanic_TVO/OTT - TV Online/Over the Top_ELO_MCM_202"/>
    <s v="Diabetes Brand Unit MCM"/>
    <x v="2"/>
    <n v="1"/>
    <n v="0"/>
    <m/>
    <n v="1"/>
  </r>
  <r>
    <s v="CY20 â€“ CY20_Q1 â€“ Q4_Migraine_Emgality_NA_ADD â€“ Addressable_ELO_GAL_159"/>
    <s v="Other Drugs"/>
    <x v="0"/>
    <n v="327085"/>
    <n v="574"/>
    <m/>
    <n v="63639"/>
  </r>
  <r>
    <s v="CY20 â€“ CY20_Q1 â€“ Q4_Migraine_Emgality_NA_TVO/OTT - TV Online/Over the Top_ELO_GAL_201"/>
    <s v="Other Drugs"/>
    <x v="0"/>
    <n v="0"/>
    <n v="2"/>
    <m/>
    <n v="0"/>
  </r>
  <r>
    <s v="CY20 â€“ CY20_Q1 â€“ Q4_Migraine_Emgality_NA_TVO/OTT - TV Online/Over the Top_ELO_GAL_201"/>
    <s v="Other Drugs"/>
    <x v="0"/>
    <n v="1"/>
    <n v="0"/>
    <m/>
    <n v="1"/>
  </r>
  <r>
    <s v="CY20 â€“ CY20_Q1 â€“ Q4_Migraine_Emgality_NA_TVO/OTT - TV Online/Over the Top_ELO_GAL_201"/>
    <s v="Other Drugs"/>
    <x v="0"/>
    <n v="6"/>
    <n v="1"/>
    <m/>
    <n v="4"/>
  </r>
  <r>
    <s v="CY20 â€“ CY20_Q2 â€“ Q4_Diabetes Brand Unit_Baqsimi_GM_TVO/OTT - TV Online/Over the Top_ELO_GLU_201"/>
    <s v="Other Drugs"/>
    <x v="0"/>
    <n v="1"/>
    <n v="0"/>
    <m/>
    <n v="1"/>
  </r>
  <r>
    <s v="CY20-CY20_Q1-Q3_Autoimmune_Taltz_PsO_TVO_ELO_PSO_201"/>
    <s v="Other Drugs"/>
    <x v="0"/>
    <n v="0"/>
    <n v="1"/>
    <m/>
    <n v="0"/>
  </r>
  <r>
    <s v="CY20-CY20_Q1-Q3_Autoimmune_Taltz_PsO_TVO_ELO_PSO_201"/>
    <s v="Other Drugs"/>
    <x v="0"/>
    <n v="6"/>
    <n v="2"/>
    <m/>
    <n v="7"/>
  </r>
  <r>
    <s v="CY20-CY20_Q1-Q3_Oncology_Verzenio_TVO_ELO_ABE_201"/>
    <s v="Other Drugs"/>
    <x v="0"/>
    <n v="30"/>
    <n v="1"/>
    <m/>
    <n v="28"/>
  </r>
  <r>
    <s v="CY20-CY20_Q1-Q3_Oncology_Verzenio_TVO_ELO_ABE_201"/>
    <s v="Other Drugs"/>
    <x v="0"/>
    <n v="6"/>
    <n v="0"/>
    <m/>
    <n v="6"/>
  </r>
  <r>
    <s v="CY20-CY20_Q1-Q4_Boehringer Ingelheim_Jardiance_NA_OLV_ELO_JAR_112"/>
    <s v="Other Drugs"/>
    <x v="0"/>
    <n v="1"/>
    <n v="0"/>
    <m/>
    <n v="0"/>
  </r>
  <r>
    <s v="CY20-CY20_Q1-Q4_Boehringer Ingelheim_Jardiance_NA_OLV_ELO_JAR_112"/>
    <s v="Other Drugs"/>
    <x v="0"/>
    <n v="1"/>
    <n v="0"/>
    <m/>
    <n v="0"/>
  </r>
  <r>
    <s v="CY20-CY20_Q1-Q4_Boehringer Ingelheim_Jardiance_NA_OLV_ELO_JAR_112"/>
    <s v="Other Drugs"/>
    <x v="0"/>
    <n v="6"/>
    <n v="0"/>
    <m/>
    <n v="6"/>
  </r>
  <r>
    <s v="CY20-CY20_Q1-Q4_Boehringer Ingelheim_Jardiance_NA_OLV_ELO_JAR_112"/>
    <s v="Other Drugs"/>
    <x v="0"/>
    <n v="2"/>
    <n v="0"/>
    <m/>
    <n v="2"/>
  </r>
  <r>
    <s v="CY20-CY20_Q1-Q4_Boehringer Ingelheim_Jardiance_NA_OLV_ELO_JAR_112"/>
    <s v="Other Drugs"/>
    <x v="0"/>
    <n v="26"/>
    <n v="0"/>
    <m/>
    <n v="6"/>
  </r>
  <r>
    <s v="CY20-CY20_Q1-Q4_Migraine_Emgality_N/A_OLV_ELO_GAL_311"/>
    <s v="Other Drugs"/>
    <x v="0"/>
    <n v="2400"/>
    <n v="687"/>
    <m/>
    <n v="843"/>
  </r>
  <r>
    <s v="CY20-CY20_Q1-Q4_Oncology_Verzenio_N/A_OLV_ELO_ABE_411"/>
    <s v="Other Drugs"/>
    <x v="0"/>
    <n v="5149"/>
    <n v="20"/>
    <m/>
    <n v="686"/>
  </r>
  <r>
    <s v="CY20-CY20_Q1-Q4_Oncology_Verzenio_N/A_OLV_ELO_ABE_411"/>
    <s v="Other Drugs"/>
    <x v="0"/>
    <n v="183"/>
    <n v="117"/>
    <m/>
    <n v="20"/>
  </r>
  <r>
    <s v="CY20-CY20_Q1-Q4_Oncology_Verzenio_N/A_OLV_ELO_ABE_411"/>
    <s v="Other Drugs"/>
    <x v="0"/>
    <n v="22195"/>
    <n v="98"/>
    <m/>
    <n v="2902"/>
  </r>
  <r>
    <s v="CY20-CY20_Q1-Q4_Oncology_Verzenio_N/A_OLV_ELO_ABE_411"/>
    <s v="Other Drugs"/>
    <x v="0"/>
    <n v="848"/>
    <n v="596"/>
    <m/>
    <n v="66"/>
  </r>
  <r>
    <s v="CY20-CY20_Q1-Q4_Oncology_Verzenio_N/A_OLV_ELO_ABE_411"/>
    <s v="Other Drugs"/>
    <x v="0"/>
    <n v="83"/>
    <n v="4"/>
    <m/>
    <n v="21"/>
  </r>
  <r>
    <s v="CY20_Full Year_Biomedicines-c-Taltz_Psoriasis_PsO_OLV_ELO_PSO_GM|162"/>
    <s v="Other Drugs"/>
    <x v="0"/>
    <n v="10969517"/>
    <n v="40325"/>
    <m/>
    <n v="6456198"/>
  </r>
  <r>
    <s v="CY20_Full Year_Biomedicines-c-Taltz_Psoriasis_PsO_OLV_ELO_PSO_GM|162"/>
    <s v="Other Drugs"/>
    <x v="0"/>
    <n v="6437674"/>
    <n v="21673"/>
    <m/>
    <n v="4094432"/>
  </r>
  <r>
    <s v="CY20_Full Year_Biomedicines-c-Taltz_Psoriasis_PsO_OLV_ELO_PSO_GM|162"/>
    <s v="Other Drugs"/>
    <x v="0"/>
    <n v="7654506"/>
    <n v="48668"/>
    <m/>
    <n v="3360921"/>
  </r>
  <r>
    <s v="CY20_Full Year_Biomedicines-c-Taltz_Psoriasis_PsO_OLV_ELO_PSO_GM|162"/>
    <s v="Other Drugs"/>
    <x v="0"/>
    <n v="12797883"/>
    <n v="121922"/>
    <m/>
    <n v="6684609"/>
  </r>
  <r>
    <s v="CY20_Full Year_Biomedicines-c-Taltz_Psoriatic Arthritis_PsA_OLV_ELO_PSA_GM|142"/>
    <s v="Other Drugs"/>
    <x v="0"/>
    <n v="2303822"/>
    <n v="1222"/>
    <m/>
    <n v="1203194"/>
  </r>
  <r>
    <s v="CY20_Full Year_Biomedicines-c-Taltz_Psoriatic Arthritis_PsA_OLV_ELO_PSA_GM|142"/>
    <s v="Other Drugs"/>
    <x v="0"/>
    <n v="934586"/>
    <n v="5458"/>
    <m/>
    <n v="570592"/>
  </r>
  <r>
    <s v="CY20_Full Year_Biomedicines-c-Taltz_Psoriatic Arthritis_PsA_OLV_ELO_PSA_GM|142"/>
    <s v="Other Drugs"/>
    <x v="0"/>
    <n v="151352"/>
    <n v="1844"/>
    <m/>
    <n v="100868"/>
  </r>
  <r>
    <s v="CY20_Full Year_Diabetes-c-Baqsimi_Diabetes Types 1 and 2_N/A_OLV_ELO_BAQ_|887"/>
    <s v="Other Drugs"/>
    <x v="0"/>
    <n v="1481"/>
    <n v="36"/>
    <m/>
    <n v="723"/>
  </r>
  <r>
    <s v="CY20_Full Year_Diabetes-c-Baqsimi_Diabetes Types 1 and 2_N/A_OLV_ELO_BAQ_|887"/>
    <s v="Other Drugs"/>
    <x v="0"/>
    <n v="712"/>
    <n v="21"/>
    <m/>
    <n v="347"/>
  </r>
  <r>
    <s v="CY20_Full Year_Diabetes-c-Baqsimi_Diabetes Types 1 and 2_N/A_OLV_ELO_BAQ_|887"/>
    <s v="Other Drugs"/>
    <x v="0"/>
    <n v="1573"/>
    <n v="35"/>
    <m/>
    <n v="723"/>
  </r>
  <r>
    <s v="CY20_Full Year_Diabetes-c-Baqsimi_Diabetes Types 1 and 2_N/A_OLV_ELO_BAQ_|887"/>
    <s v="Other Drugs"/>
    <x v="0"/>
    <n v="633"/>
    <n v="15"/>
    <m/>
    <n v="298"/>
  </r>
  <r>
    <s v="CY20_Full Year_Diabetes-c-Baqsimi_Diabetes Types 1 and 2_N/A_OLV_ELO_BAQ_|887"/>
    <s v="Other Drugs"/>
    <x v="0"/>
    <n v="3950704"/>
    <n v="6156"/>
    <m/>
    <n v="2027158"/>
  </r>
  <r>
    <s v="CY20_Full Year_Diabetes-c-Baqsimi_Diabetes Types 1 and 2_N/A_OLV_ELO_BAQ_|887"/>
    <s v="Other Drugs"/>
    <x v="0"/>
    <n v="44452"/>
    <n v="3253"/>
    <m/>
    <n v="18332"/>
  </r>
  <r>
    <s v="CY20_Full Year_Diabetes-c-Baqsimi_Diabetes Types 1 and 2_N/A_OLV_ELO_BAQ_|887"/>
    <s v="Other Drugs"/>
    <x v="0"/>
    <n v="14663242"/>
    <n v="93282"/>
    <m/>
    <n v="5510539"/>
  </r>
  <r>
    <s v="CY20_Full Year_Diabetes-c-Baqsimi_Diabetes Types 1 and 2_N/A_OLV_ELO_BAQ_|887"/>
    <s v="Other Drugs"/>
    <x v="0"/>
    <n v="15600900"/>
    <n v="107168"/>
    <m/>
    <n v="6810030"/>
  </r>
  <r>
    <s v="CY20_Full Year_Diabetes-c-Baqsimi_Diabetes Types 1 and 2_N/A_OLV_ELO_BAQ_|887"/>
    <s v="Other Drugs"/>
    <x v="0"/>
    <n v="2905360"/>
    <n v="5001"/>
    <m/>
    <n v="1522980"/>
  </r>
  <r>
    <s v="CY20_Full Year_Diabetes-c-Baqsimi_Diabetes Types 1 and 2_N/A_OLV_ELO_BAQ_|887"/>
    <s v="Other Drugs"/>
    <x v="0"/>
    <n v="8712"/>
    <n v="609"/>
    <m/>
    <n v="3522"/>
  </r>
  <r>
    <s v="CY20_Full Year_Diabetes-c-Baqsimi_Diabetes Types 1 and 2_N/A_OLV_ELO_BAQ_|887"/>
    <s v="Other Drugs"/>
    <x v="0"/>
    <n v="7050890"/>
    <n v="30087"/>
    <m/>
    <n v="2573197"/>
  </r>
  <r>
    <s v="CY20_Full Year_Diabetes-c-Baqsimi_Diabetes Types 1 and 2_N/A_OLV_ELO_BAQ_|887"/>
    <s v="Other Drugs"/>
    <x v="0"/>
    <n v="7259321"/>
    <n v="40034"/>
    <m/>
    <n v="3307613"/>
  </r>
  <r>
    <s v="CY20_Full Year_Diabetes-c-Baqsimi_Diabetes Types 1 and 2_N/A_OLV_ELO_BAQ_|887"/>
    <s v="Other Drugs"/>
    <x v="0"/>
    <n v="3758771"/>
    <n v="19822"/>
    <m/>
    <n v="2220697"/>
  </r>
  <r>
    <s v="CY20_Full Year_Diabetes-c-Baqsimi_Diabetes Types 1 and 2_N/A_OLV_ELO_BAQ_|887"/>
    <s v="Other Drugs"/>
    <x v="0"/>
    <n v="218222"/>
    <n v="6574"/>
    <m/>
    <n v="147241"/>
  </r>
  <r>
    <s v="CY20_Full Year_Diabetes-c-Baqsimi_Diabetes Types 1 and 2_N/A_OLV_ELO_BAQ_|887"/>
    <s v="Other Drugs"/>
    <x v="0"/>
    <n v="10799570"/>
    <n v="106689"/>
    <m/>
    <n v="5427306"/>
  </r>
  <r>
    <s v="CY20_Full Year_Diabetes-c-Baqsimi_Diabetes Types 1 and 2_N/A_OLV_ELO_BAQ_|887"/>
    <s v="Other Drugs"/>
    <x v="0"/>
    <n v="18076617"/>
    <n v="230869"/>
    <m/>
    <n v="11904281"/>
  </r>
  <r>
    <s v="CY20_Full Year_Diabetes-c-Baqsimi_Diabetes Types 1 and 2_N/A_OLV_ELO_BAQ_|887"/>
    <s v="Other Drugs"/>
    <x v="0"/>
    <n v="3407259"/>
    <n v="11557"/>
    <m/>
    <n v="1886470"/>
  </r>
  <r>
    <s v="CY20_Full Year_Diabetes-c-Baqsimi_Diabetes Types 1 and 2_N/A_OLV_ELO_BAQ_|887"/>
    <s v="Other Drugs"/>
    <x v="0"/>
    <n v="58636"/>
    <n v="1820"/>
    <m/>
    <n v="40305"/>
  </r>
  <r>
    <s v="CY20_Full Year_Diabetes-c-Baqsimi_Diabetes Types 1 and 2_N/A_OLV_ELO_BAQ_|887"/>
    <s v="Other Drugs"/>
    <x v="0"/>
    <n v="6505406"/>
    <n v="60706"/>
    <m/>
    <n v="3294614"/>
  </r>
  <r>
    <s v="CY20_Full Year_Diabetes-c-Baqsimi_Diabetes Types 1 and 2_N/A_OLV_ELO_BAQ_|887"/>
    <s v="Other Drugs"/>
    <x v="0"/>
    <n v="11776072"/>
    <n v="161248"/>
    <m/>
    <n v="8378051"/>
  </r>
  <r>
    <s v="CY20_Full Year_Diabetes-c-Trulicity_Diabetes Type 2_GM_OLV_ELO_DUL_|881"/>
    <s v="Trulicity GM"/>
    <x v="1"/>
    <n v="16530744"/>
    <n v="64827"/>
    <m/>
    <n v="5608133"/>
  </r>
  <r>
    <s v="CY20_Full Year_Diabetes-c-Trulicity_Diabetes Type 2_GM_OLV_ELO_DUL_|881"/>
    <s v="Trulicity GM"/>
    <x v="1"/>
    <n v="16786863"/>
    <n v="102905"/>
    <m/>
    <n v="7707010"/>
  </r>
  <r>
    <s v="CY20_Full Year_Diabetes-c-Trulicity_Diabetes Type 2_GM_OLV_ELO_DUL_|881"/>
    <s v="Trulicity GM"/>
    <x v="1"/>
    <n v="3122869"/>
    <n v="2601"/>
    <m/>
    <n v="947103"/>
  </r>
  <r>
    <s v="CY20_Full Year_Diabetes-c-Trulicity_Diabetes Type 2_GM_OLV_ELO_DUL_|881"/>
    <s v="Trulicity GM"/>
    <x v="1"/>
    <n v="1806048"/>
    <n v="9591"/>
    <m/>
    <n v="1019220"/>
  </r>
  <r>
    <s v="CY20_Full Year_Diabetes-c-Trulicity_Diabetes Type 2_GM_OLV_ELO_DUL_|881"/>
    <s v="Trulicity GM"/>
    <x v="1"/>
    <n v="885770"/>
    <n v="12189"/>
    <m/>
    <n v="250738"/>
  </r>
  <r>
    <s v="CY20_Full Year_Diabetes-c-Trulicity_Diabetes Type 2_GM_OLV_ELO_DUL_|881"/>
    <s v="Trulicity GM"/>
    <x v="1"/>
    <n v="379862"/>
    <n v="9919"/>
    <m/>
    <n v="184520"/>
  </r>
  <r>
    <s v="CY20_Full Year_Diabetes-c-Trulicity_Diabetes Type 2_GM_OLV_ELO_DUL_|881"/>
    <s v="Trulicity GM"/>
    <x v="1"/>
    <n v="280046"/>
    <n v="5008"/>
    <m/>
    <n v="79001"/>
  </r>
  <r>
    <s v="CY20_Full Year_Diabetes-c-Trulicity_Diabetes Type 2_GM_OLV_ELO_DUL_|881"/>
    <s v="Trulicity GM"/>
    <x v="1"/>
    <n v="120002"/>
    <n v="3957"/>
    <m/>
    <n v="57627"/>
  </r>
  <r>
    <s v="CY20_Full Year_Diabetes-c-Trulicity_Diabetes Type 2_GM_OLV_ELO_DUL_|881"/>
    <s v="Trulicity GM"/>
    <x v="1"/>
    <n v="310338"/>
    <n v="3712"/>
    <m/>
    <n v="88384"/>
  </r>
  <r>
    <s v="CY20_Full Year_Diabetes-c-Trulicity_Diabetes Type 2_GM_OLV_ELO_DUL_|881"/>
    <s v="Trulicity GM"/>
    <x v="1"/>
    <n v="133252"/>
    <n v="3316"/>
    <m/>
    <n v="64590"/>
  </r>
  <r>
    <s v="CY20_Full Year_Diabetes-c-Trulicity_Diabetes Type 2_GM_OLV_ELO_DUL_|881"/>
    <s v="Trulicity GM"/>
    <x v="1"/>
    <n v="47372009"/>
    <n v="202343"/>
    <m/>
    <n v="16112705"/>
  </r>
  <r>
    <s v="CY20_Full Year_Diabetes-c-Trulicity_Diabetes Type 2_GM_OLV_ELO_DUL_|881"/>
    <s v="Trulicity GM"/>
    <x v="1"/>
    <n v="48129038"/>
    <n v="337430"/>
    <m/>
    <n v="22063588"/>
  </r>
  <r>
    <s v="CY20_Full Year_Diabetes-c-Trulicity_Diabetes Type 2_GM_OLV_ELO_DUL_|881"/>
    <s v="Trulicity GM"/>
    <x v="1"/>
    <n v="30627697"/>
    <n v="7342"/>
    <m/>
    <n v="13090885"/>
  </r>
  <r>
    <s v="CY20_Full Year_Diabetes-c-Trulicity_Diabetes Type 2_GM_OLV_ELO_DUL_|881"/>
    <s v="Trulicity GM"/>
    <x v="1"/>
    <n v="33790988"/>
    <n v="82144"/>
    <m/>
    <n v="18245817"/>
  </r>
  <r>
    <s v="CY20_Full Year_Diabetes-c-Trulicity_Diabetes Type 2_GM_OLV_ELO_DUL_|881"/>
    <s v="Trulicity GM"/>
    <x v="1"/>
    <n v="14951841"/>
    <n v="73855"/>
    <m/>
    <n v="5055666"/>
  </r>
  <r>
    <s v="CY20_Full Year_Diabetes-c-Trulicity_Diabetes Type 2_GM_OLV_ELO_DUL_|881"/>
    <s v="Trulicity GM"/>
    <x v="1"/>
    <n v="15157566"/>
    <n v="121412"/>
    <m/>
    <n v="6903120"/>
  </r>
  <r>
    <s v="CY20_Full Year_Diabetes-c-Trulicity_Diabetes Type 2_GM_OLV_ELO_DUL_|881"/>
    <s v="Trulicity GM"/>
    <x v="1"/>
    <n v="1621977"/>
    <n v="15801"/>
    <m/>
    <n v="919996"/>
  </r>
  <r>
    <s v="CY20_Full Year_Diabetes-c-Trulicity_Diabetes Type 2_MCM_OLV_ELO_MCM_|883"/>
    <s v="Trulicity MCM"/>
    <x v="2"/>
    <n v="22302621"/>
    <n v="172096"/>
    <m/>
    <n v="9526851"/>
  </r>
  <r>
    <s v="CY20_Full Year_Diabetes-c-Trulicity_Diabetes Type 2_MCM_OLV_ELO_MCM_|883"/>
    <s v="Trulicity MCM"/>
    <x v="2"/>
    <n v="36551669"/>
    <n v="301020"/>
    <m/>
    <n v="16966530"/>
  </r>
  <r>
    <s v="CY20_Full Year_Diabetes-c-Trulicity_Diabetes Type 2_MCM_OLV_ELO_MCM_|883"/>
    <s v="Trulicity MCM"/>
    <x v="2"/>
    <n v="1893991"/>
    <n v="13296"/>
    <m/>
    <n v="118540"/>
  </r>
  <r>
    <s v="CY20_Full Year_Diabetes-c-Trulicity_Diabetes Type 2_MCM_OLV_ELO_MCM_|883"/>
    <s v="Trulicity MCM"/>
    <x v="2"/>
    <n v="3782867"/>
    <n v="32815"/>
    <m/>
    <n v="2613480"/>
  </r>
  <r>
    <s v="CY20_Full Year_Diabetes-c-Trulicity_Diabetes Type 2_Start Up_OLV_ELO_DUL_|884"/>
    <s v="Trulicity Start Up"/>
    <x v="3"/>
    <n v="6"/>
    <n v="7"/>
    <m/>
    <n v="0"/>
  </r>
  <r>
    <s v="CY20_Full Year_Diabetes-c-Trulicity_Diabetes Type 2_Start Up_OLV_ELO_DUL_|884"/>
    <s v="Trulicity Start Up"/>
    <x v="3"/>
    <n v="3"/>
    <n v="4"/>
    <m/>
    <n v="0"/>
  </r>
  <r>
    <s v="CY20_Full Year_Diabetes-c-Trulicity_Diabetes Type 2_Start Up_OLV_ELO_DUL_|884"/>
    <s v="Trulicity Start Up"/>
    <x v="3"/>
    <n v="8"/>
    <n v="4"/>
    <m/>
    <n v="2"/>
  </r>
  <r>
    <s v="CY20_Full Year_Diabetes-c-Trulicity_Diabetes Type 2_Start Up_OLV_ELO_DUL_|884"/>
    <s v="Trulicity Start Up"/>
    <x v="3"/>
    <n v="14"/>
    <n v="11"/>
    <m/>
    <n v="3"/>
  </r>
  <r>
    <s v="CY20_Full Year_Diabetes-c-Trulicity_Diabetes Type 2_Start Up_OLV_ELO_DUL_|884"/>
    <s v="Trulicity Start Up"/>
    <x v="3"/>
    <n v="12"/>
    <n v="9"/>
    <m/>
    <n v="3"/>
  </r>
  <r>
    <s v="CY20_Full Year_Diabetes-c-Trulicity_Diabetes Type 2_Start Up_OLV_ELO_DUL_|884"/>
    <s v="Trulicity Start Up"/>
    <x v="3"/>
    <n v="8"/>
    <n v="2"/>
    <m/>
    <n v="0"/>
  </r>
  <r>
    <s v="CY20_Full Year_Diabetes-c-Trulicity_Diabetes Type 2_Start Up_OLV_ELO_DUL_|884"/>
    <s v="Trulicity Start Up"/>
    <x v="3"/>
    <n v="10"/>
    <n v="6"/>
    <m/>
    <n v="0"/>
  </r>
  <r>
    <s v="CY20_Full Year_Diabetes-c-Trulicity_Diabetes Type 2_Start Up_OLV_ELO_DUL_|884"/>
    <s v="Trulicity Start Up"/>
    <x v="3"/>
    <n v="11"/>
    <n v="6"/>
    <m/>
    <n v="2"/>
  </r>
  <r>
    <s v="CY20_Full Year_Diabetes-c-Trulicity_Diabetes Type 2_Start Up_OLV_ELO_DUL_|884"/>
    <s v="Trulicity Start Up"/>
    <x v="3"/>
    <n v="10"/>
    <n v="3"/>
    <m/>
    <n v="4"/>
  </r>
  <r>
    <s v="CY20_Full Year_Diabetes-c-Trulicity_Diabetes Type 2_Start Up_OLV_ELO_DUL_|884"/>
    <s v="Trulicity Start Up"/>
    <x v="3"/>
    <n v="13"/>
    <n v="8"/>
    <m/>
    <n v="6"/>
  </r>
  <r>
    <s v="CY20_Full Year_Diabetes-c-Trulicity_Diabetes Type 2_Start Up_OLV_ELO_DUL_|884"/>
    <s v="Trulicity Start Up"/>
    <x v="3"/>
    <n v="7"/>
    <n v="4"/>
    <m/>
    <n v="2"/>
  </r>
  <r>
    <s v="CY20_Full Year_Diabetes-c-Trulicity_Diabetes Type 2_Start Up_OLV_ELO_DUL_|884"/>
    <s v="Trulicity Start Up"/>
    <x v="3"/>
    <n v="3"/>
    <n v="1"/>
    <m/>
    <n v="2"/>
  </r>
  <r>
    <s v="CY20_Full Year_Diabetes-c-Trulicity_Diabetes Type 2_Start Up_OLV_ELO_DUL_|884"/>
    <s v="Trulicity Start Up"/>
    <x v="3"/>
    <n v="7"/>
    <n v="3"/>
    <m/>
    <n v="3"/>
  </r>
  <r>
    <s v="CY20_Full Year_Diabetes-c-Trulicity_Diabetes Type 2_Start Up_OLV_ELO_DUL_|884"/>
    <s v="Trulicity Start Up"/>
    <x v="3"/>
    <n v="8"/>
    <n v="0"/>
    <m/>
    <n v="3"/>
  </r>
  <r>
    <s v="CY20_Full Year_Diabetes-c-Trulicity_Diabetes Type 2_Start Up_OLV_ELO_DUL_|884"/>
    <s v="Trulicity Start Up"/>
    <x v="3"/>
    <n v="3"/>
    <n v="3"/>
    <m/>
    <n v="1"/>
  </r>
  <r>
    <s v="CY20_Full Year_Diabetes-c-Trulicity_Diabetes Type 2_Start Up_OLV_ELO_DUL_|884"/>
    <s v="Trulicity Start Up"/>
    <x v="3"/>
    <n v="8"/>
    <n v="1"/>
    <m/>
    <n v="4"/>
  </r>
  <r>
    <s v="CY20_Full Year_Diabetes-c-Trulicity_Diabetes Type 2_Start Up_OLV_ELO_DUL_|884"/>
    <s v="Trulicity Start Up"/>
    <x v="3"/>
    <n v="9"/>
    <n v="4"/>
    <m/>
    <n v="4"/>
  </r>
  <r>
    <s v="CY20_Full Year_Diabetes-c-Trulicity_Diabetes Type 2_Start Up_OLV_ELO_DUL_|884"/>
    <s v="Trulicity Start Up"/>
    <x v="3"/>
    <n v="9"/>
    <n v="5"/>
    <m/>
    <n v="0"/>
  </r>
  <r>
    <s v="CY20_Full Year_Diabetes-c-Trulicity_Diabetes Type 2_Start Up_OLV_ELO_DUL_|884"/>
    <s v="Trulicity Start Up"/>
    <x v="3"/>
    <n v="12"/>
    <n v="9"/>
    <m/>
    <n v="2"/>
  </r>
  <r>
    <s v="CY20_Full Year_Diabetes-c-Trulicity_Diabetes Type 2_Start Up_OLV_ELO_DUL_|884"/>
    <s v="Trulicity Start Up"/>
    <x v="3"/>
    <n v="6"/>
    <n v="4"/>
    <m/>
    <n v="3"/>
  </r>
  <r>
    <s v="CY20_Full Year_Diabetes-c-Trulicity_Diabetes Type 2_Start Up_OLV_ELO_DUL_|884"/>
    <s v="Trulicity Start Up"/>
    <x v="3"/>
    <n v="8"/>
    <n v="3"/>
    <m/>
    <n v="3"/>
  </r>
  <r>
    <s v="CY20_Full Year_Diabetes-c-Trulicity_Diabetes Type 2_Start Up_OLV_ELO_DUL_|884"/>
    <s v="Trulicity Start Up"/>
    <x v="3"/>
    <n v="14"/>
    <n v="12"/>
    <m/>
    <n v="4"/>
  </r>
  <r>
    <s v="CY20_Full Year_Diabetes-c-Trulicity_Diabetes Type 2_Start Up_OLV_ELO_DUL_|884"/>
    <s v="Trulicity Start Up"/>
    <x v="3"/>
    <n v="8"/>
    <n v="8"/>
    <m/>
    <n v="1"/>
  </r>
  <r>
    <s v="CY20_Full Year_Diabetes-c-Trulicity_Diabetes Type 2_Start Up_OLV_ELO_DUL_|884"/>
    <s v="Trulicity Start Up"/>
    <x v="3"/>
    <n v="10"/>
    <n v="5"/>
    <m/>
    <n v="0"/>
  </r>
  <r>
    <s v="CY20_Full Year_Diabetes-c-Trulicity_Diabetes Type 2_Start Up_OLV_ELO_DUL_|884"/>
    <s v="Trulicity Start Up"/>
    <x v="3"/>
    <n v="12"/>
    <n v="6"/>
    <m/>
    <n v="3"/>
  </r>
  <r>
    <s v="CY20_Full Year_Diabetes-c-Trulicity_Diabetes Type 2_Start Up_OLV_ELO_DUL_|884"/>
    <s v="Trulicity Start Up"/>
    <x v="3"/>
    <n v="12"/>
    <n v="4"/>
    <m/>
    <n v="4"/>
  </r>
  <r>
    <s v="CY20_Full Year_Diabetes-c-Trulicity_Diabetes Type 2_Start Up_OLV_ELO_DUL_|884"/>
    <s v="Trulicity Start Up"/>
    <x v="3"/>
    <n v="17"/>
    <n v="16"/>
    <m/>
    <n v="6"/>
  </r>
  <r>
    <s v="CY20_Full Year_Diabetes-c-Trulicity_Diabetes Type 2_Start Up_OLV_ELO_DUL_|884"/>
    <s v="Trulicity Start Up"/>
    <x v="3"/>
    <n v="7"/>
    <n v="6"/>
    <m/>
    <n v="0"/>
  </r>
  <r>
    <s v="CY20_Full Year_Diabetes-c-Trulicity_Diabetes Type 2_Start Up_OLV_ELO_DUL_|884"/>
    <s v="Trulicity Start Up"/>
    <x v="3"/>
    <n v="10"/>
    <n v="3"/>
    <m/>
    <n v="4"/>
  </r>
  <r>
    <s v="CY20_Full Year_Diabetes-c-Trulicity_Diabetes Type 2_Start Up_OLV_ELO_DUL_|884"/>
    <s v="Trulicity Start Up"/>
    <x v="3"/>
    <n v="6"/>
    <n v="0"/>
    <m/>
    <n v="3"/>
  </r>
  <r>
    <s v="CY20_Full Year_Diabetes-c-Trulicity_Diabetes Type 2_Start Up_OLV_ELO_DUL_|884"/>
    <s v="Trulicity Start Up"/>
    <x v="3"/>
    <n v="10"/>
    <n v="5"/>
    <m/>
    <n v="3"/>
  </r>
  <r>
    <s v="CY20_Full Year_Diabetes-c-Trulicity_Diabetes Type 2_Start Up_OLV_ELO_DUL_|884"/>
    <s v="Trulicity Start Up"/>
    <x v="3"/>
    <n v="7"/>
    <n v="1"/>
    <m/>
    <n v="2"/>
  </r>
  <r>
    <s v="CY20_Q3-Q4_Biomedicines-c-Emgality_Migraine Prevention_Migraine_OLV_ELO_EMG_GM|312"/>
    <s v="Other Drugs"/>
    <x v="0"/>
    <n v="3312272"/>
    <n v="59144"/>
    <m/>
    <n v="1966524"/>
  </r>
  <r>
    <s v="CY20_Q3-Q4_Biomedicines-c-Emgality_Migraine Prevention_Migraine_OLV_ELO_EMG_GM|312"/>
    <s v="Other Drugs"/>
    <x v="0"/>
    <n v="12190109"/>
    <n v="47152"/>
    <m/>
    <n v="6962223"/>
  </r>
  <r>
    <s v="CY20_Q3-Q4_Biomedicines-c-Emgality_Migraine Prevention_Migraine_OLV_ELO_EMG_GM|312"/>
    <s v="Other Drugs"/>
    <x v="0"/>
    <n v="12985036"/>
    <n v="66307"/>
    <m/>
    <n v="8475962"/>
  </r>
  <r>
    <s v="CY20_Q3-Q4_Biomedicines-c-Emgality_Migraine Prevention_Migraine_OLV_ELO_EMG_GM|312"/>
    <s v="Other Drugs"/>
    <x v="0"/>
    <n v="35734193"/>
    <n v="67327"/>
    <m/>
    <n v="6929291"/>
  </r>
  <r>
    <s v="CY20_Q3-Q4_Biomedicines-c-Emgality_Migraine Prevention_Migraine_OLV_ELO_EMG_GM|312"/>
    <s v="Other Drugs"/>
    <x v="0"/>
    <n v="11449538"/>
    <n v="22968"/>
    <m/>
    <n v="7846023"/>
  </r>
  <r>
    <s v="CY20_Q3-Q4_Biomedicines-c-REYVOW_Acute Migraine Relief_N/A_OLV_ELO_REY_GM|105"/>
    <s v="Other Drugs"/>
    <x v="0"/>
    <n v="3237102"/>
    <n v="23339"/>
    <m/>
    <n v="828502"/>
  </r>
  <r>
    <s v="CY20_Q3-Q4_Biomedicines-c-REYVOW_Acute Migraine Relief_N/A_OLV_ELO_REY_GM|105"/>
    <s v="Other Drugs"/>
    <x v="0"/>
    <n v="4606856"/>
    <n v="28800"/>
    <m/>
    <n v="1639308"/>
  </r>
  <r>
    <s v="CY20_Q3-Q4_Biomedicines-c-REYVOW_Acute Migraine Relief_N/A_OLV_ELO_REY_GM|105"/>
    <s v="Other Drugs"/>
    <x v="0"/>
    <n v="3207722"/>
    <n v="22155"/>
    <m/>
    <n v="982537"/>
  </r>
  <r>
    <s v="CY20_Q3-Q4_Biomedicines-c-REYVOW_Acute Migraine Relief_N/A_OLV_ELO_REY_GM|105"/>
    <s v="Other Drugs"/>
    <x v="0"/>
    <n v="4644261"/>
    <n v="27074"/>
    <m/>
    <n v="2098553"/>
  </r>
  <r>
    <s v="CY20_Q3-Q4_Biomedicines-c-REYVOW_Acute Migraine Relief_N/A_OLV_ELO_REY_GM|105"/>
    <s v="Other Drugs"/>
    <x v="0"/>
    <n v="5802064"/>
    <n v="249"/>
    <m/>
    <n v="5208908"/>
  </r>
  <r>
    <s v="CY20_Q3-Q4_Biomedicines-c-REYVOW_Acute Migraine Relief_N/A_OLV_ELO_REY_GM|105"/>
    <s v="Other Drugs"/>
    <x v="0"/>
    <n v="4498967"/>
    <n v="20444"/>
    <m/>
    <n v="1723467"/>
  </r>
  <r>
    <s v="CY20_Q3-Q4_Biomedicines-c-REYVOW_Acute Migraine Relief_N/A_OLV_ELO_REY_GM|105"/>
    <s v="Other Drugs"/>
    <x v="0"/>
    <n v="6619870"/>
    <n v="265"/>
    <m/>
    <n v="6018068"/>
  </r>
  <r>
    <s v="CY20_Q3-Q4_Biomedicines-c-REYVOW_Acute Migraine Relief_N/A_OLV_ELO_REY_GM|105"/>
    <s v="Other Drugs"/>
    <x v="0"/>
    <n v="4503373"/>
    <n v="19065"/>
    <m/>
    <n v="1981066"/>
  </r>
  <r>
    <s v="CY20_Q3-Q4_Diabetes-c-Baqsimi_Diabetes Types 1 and 2_GM_TVO_ELO_BAQ_GM|301"/>
    <s v="Other Drugs"/>
    <x v="0"/>
    <n v="2991449"/>
    <n v="1327"/>
    <m/>
    <n v="2398184"/>
  </r>
  <r>
    <s v="CY20_Q3-Q4_Diabetes-c-Baqsimi_Diabetes Types 1 and 2_GM_TVO_ELO_BAQ_GM|301"/>
    <s v="Other Drugs"/>
    <x v="0"/>
    <n v="2983195"/>
    <n v="1496"/>
    <m/>
    <n v="2692741"/>
  </r>
  <r>
    <s v="CY20_Q3-Q4_Diabetes-c-Baqsimi_Diabetes Types 1 and 2_GM_TVO_ELO_BAQ_GM|301"/>
    <s v="Other Drugs"/>
    <x v="0"/>
    <n v="1673051"/>
    <n v="535"/>
    <m/>
    <n v="1476065"/>
  </r>
  <r>
    <s v="CY20_Q3-Q4_Diabetes-c-Baqsimi_Diabetes Types 1 and 2_GM_TVO_ELO_BAQ_GM|301"/>
    <s v="Other Drugs"/>
    <x v="0"/>
    <n v="485982"/>
    <n v="120"/>
    <m/>
    <n v="361241"/>
  </r>
  <r>
    <s v="CY20_Q3-Q4_Diabetes-c-Jardiance_Diabetes Type 2_GM_OLV_ELO_JAR_GM|114"/>
    <s v="Other Drugs"/>
    <x v="0"/>
    <n v="30718"/>
    <n v="425"/>
    <m/>
    <n v="8385"/>
  </r>
  <r>
    <s v="CY20_Q3-Q4_Diabetes-c-Jardiance_Diabetes Type 2_GM_OLV_ELO_JAR_GM|114"/>
    <s v="Other Drugs"/>
    <x v="0"/>
    <n v="34635"/>
    <n v="480"/>
    <m/>
    <n v="9372"/>
  </r>
  <r>
    <s v="CY20_Q3-Q4_Diabetes-c-Jardiance_Diabetes Type 2_GM_OLV_ELO_JAR_GM|114"/>
    <s v="Other Drugs"/>
    <x v="0"/>
    <n v="10651"/>
    <n v="285"/>
    <m/>
    <n v="5464"/>
  </r>
  <r>
    <s v="CY20_Q3-Q4_Diabetes-c-Jardiance_Diabetes Type 2_GM_OLV_ELO_JAR_GM|114"/>
    <s v="Other Drugs"/>
    <x v="0"/>
    <n v="12054"/>
    <n v="273"/>
    <m/>
    <n v="6186"/>
  </r>
  <r>
    <s v="CY20_Q3-Q4_Diabetes-c-Jardiance_Diabetes Type 2_GM_OLV_ELO_JAR_GM|114"/>
    <s v="Other Drugs"/>
    <x v="0"/>
    <n v="33513"/>
    <n v="432"/>
    <m/>
    <n v="9100"/>
  </r>
  <r>
    <s v="CY20_Q3-Q4_Diabetes-c-Jardiance_Diabetes Type 2_GM_OLV_ELO_JAR_GM|114"/>
    <s v="Other Drugs"/>
    <x v="0"/>
    <n v="11757"/>
    <n v="287"/>
    <m/>
    <n v="6043"/>
  </r>
  <r>
    <s v="CY20_Q3-Q4_Diabetes-c-Jardiance_Diabetes Type 2_GM_OLV_ELO_JAR_GM|114"/>
    <s v="Other Drugs"/>
    <x v="0"/>
    <n v="109603"/>
    <n v="350"/>
    <m/>
    <n v="23912"/>
  </r>
  <r>
    <s v="CY20_Q3-Q4_Diabetes-c-Jardiance_Diabetes Type 2_GM_OLV_ELO_JAR_GM|114"/>
    <s v="Other Drugs"/>
    <x v="0"/>
    <n v="962940"/>
    <n v="5004"/>
    <m/>
    <n v="465035"/>
  </r>
  <r>
    <s v="CY20_Q3-Q4_Diabetes-c-Jardiance_Diabetes Type 2_GM_OLV_ELO_JAR_GM|114"/>
    <s v="Other Drugs"/>
    <x v="0"/>
    <n v="150152"/>
    <n v="432"/>
    <m/>
    <n v="29593"/>
  </r>
  <r>
    <s v="CY20_Q3-Q4_Diabetes-c-Jardiance_Diabetes Type 2_GM_OLV_ELO_JAR_GM|114"/>
    <s v="Other Drugs"/>
    <x v="0"/>
    <n v="1172777"/>
    <n v="6030"/>
    <m/>
    <n v="547446"/>
  </r>
  <r>
    <s v="CY20_Q3-Q4_Diabetes-c-Jardiance_Diabetes Type 2_GM_OLV_ELO_JAR_GM|114"/>
    <s v="Other Drugs"/>
    <x v="0"/>
    <n v="92527"/>
    <n v="273"/>
    <m/>
    <n v="23095"/>
  </r>
  <r>
    <s v="CY20_Q3-Q4_Diabetes-c-Jardiance_Diabetes Type 2_GM_OLV_ELO_JAR_GM|114"/>
    <s v="Other Drugs"/>
    <x v="0"/>
    <n v="969566"/>
    <n v="5056"/>
    <m/>
    <n v="487206"/>
  </r>
  <r>
    <s v="CY20_Q3-Q4_Diabetes-c-Trulicity_Diabetes Type 2_GM_TVO_ELO_DUL_GM|301"/>
    <s v="Trulicity GM"/>
    <x v="1"/>
    <n v="34299528"/>
    <n v="21157"/>
    <m/>
    <n v="28661549"/>
  </r>
  <r>
    <s v="CY20_Q3-Q4_Diabetes-c-Trulicity_Diabetes Type 2_GM_TVO_ELO_DUL_GM|303"/>
    <s v="Trulicity GM"/>
    <x v="1"/>
    <n v="244363"/>
    <n v="689"/>
    <m/>
    <n v="42015"/>
  </r>
  <r>
    <s v="CY20_Q3-Q4_Diabetes-c-Trulicity_Diabetes Type 2_GM_TVO_ELO_DUL_GM|303"/>
    <s v="Trulicity GM"/>
    <x v="1"/>
    <n v="137402"/>
    <n v="363"/>
    <m/>
    <n v="13691"/>
  </r>
  <r>
    <s v="CY20_Q3-Q4_Diabetes-c-Trulicity_Diabetes Type 2_MCM_TVO_ELO_MCM_HS|302"/>
    <s v="Trulicity MCM"/>
    <x v="2"/>
    <n v="1865446"/>
    <n v="541"/>
    <m/>
    <n v="1781381"/>
  </r>
  <r>
    <s v="CY20_Q3-Q4_Diabetes-c-Trulicity_Diabetes Type 2_MCM_TVO_ELO_MCM_HS|302"/>
    <s v="Trulicity MCM"/>
    <x v="2"/>
    <n v="196409"/>
    <n v="3357"/>
    <m/>
    <n v="191347"/>
  </r>
  <r>
    <s v="CY20_Q3-Q4_Oncology-c-Verzenio_Breast Cancer Metastatic_GM_OLV_ELO_VEZ_GM"/>
    <s v="Other Drugs"/>
    <x v="0"/>
    <n v="642433"/>
    <n v="2397"/>
    <m/>
    <n v="156303"/>
  </r>
  <r>
    <s v="CY20_Q3-Q4_Oncology-c-Verzenio_Breast Cancer Metastatic_GM_OLV_ELO_VEZ_GM"/>
    <s v="Other Drugs"/>
    <x v="0"/>
    <n v="289447"/>
    <n v="1112"/>
    <m/>
    <n v="119017"/>
  </r>
  <r>
    <s v="CY20_Q3-Q4_Oncology-c-Verzenio_Breast Cancer Metastatic_GM_OLV_ELO_VEZ_GM"/>
    <s v="Other Drugs"/>
    <x v="0"/>
    <n v="2393310"/>
    <n v="9371"/>
    <m/>
    <n v="584716"/>
  </r>
  <r>
    <s v="CY20_Q3-Q4_Oncology-c-Verzenio_Breast Cancer Metastatic_GM_OLV_ELO_VEZ_GM"/>
    <s v="Other Drugs"/>
    <x v="0"/>
    <n v="1087309"/>
    <n v="4183"/>
    <m/>
    <n v="445708"/>
  </r>
  <r>
    <s v="CY20_Q3-Q4_Oncology-c-Verzenio_Breast Cancer Metastatic_GM_OLV_ELO_VEZ_GM"/>
    <s v="Other Drugs"/>
    <x v="0"/>
    <n v="57206"/>
    <n v="1140"/>
    <m/>
    <n v="55231"/>
  </r>
  <r>
    <s v="CY20_Q3-Q4_Oncology-c-Verzenio_Breast Cancer Metastatic_GM_OLV_ELO_VEZ_GM"/>
    <s v="Other Drugs"/>
    <x v="0"/>
    <n v="510821"/>
    <n v="4280"/>
    <m/>
    <n v="279386"/>
  </r>
  <r>
    <s v="CY20_Q3-Q4_Oncology-c-Verzenio_Breast Cancer Metastatic_GM_OLV_ELO_VEZ_GM"/>
    <s v="Other Drugs"/>
    <x v="0"/>
    <n v="165354"/>
    <n v="3993"/>
    <m/>
    <n v="158540"/>
  </r>
  <r>
    <s v="CY20_Q3-Q4_Oncology-c-Verzenio_Breast Cancer Metastatic_GM_OLV_ELO_VEZ_GM"/>
    <s v="Other Drugs"/>
    <x v="0"/>
    <n v="1917331"/>
    <n v="17716"/>
    <m/>
    <n v="1050177"/>
  </r>
  <r>
    <s v="CY20_Q3-Q4_Oncology-c-Verzenio_Breast Cancer Metastatic_N/A_TVO_ELO_ABE_GM|301"/>
    <s v="Other Drugs"/>
    <x v="0"/>
    <n v="10616588"/>
    <n v="4409"/>
    <m/>
    <n v="8267802"/>
  </r>
  <r>
    <s v="CY20_Q3-Q4_Oncology-c-Verzenio_Breast Cancer Metastatic_N/A_TVO_ELO_ABE_GM|301"/>
    <s v="Other Drugs"/>
    <x v="0"/>
    <n v="3340113"/>
    <n v="1183"/>
    <m/>
    <n v="2552647"/>
  </r>
  <r>
    <s v="CY20_Q3_Biomedicines-c-Emgality_Migraine Prevention_Migraine_TVO_ELO_GAL_GM|300"/>
    <s v="Other Drugs"/>
    <x v="0"/>
    <n v="23041538"/>
    <n v="7178"/>
    <m/>
    <n v="18580604"/>
  </r>
  <r>
    <s v="CY20_Q3_Biomedicines-c-Emgality_Migraine Prevention_Migraine_TVO_ELO_GAL_GM|300 OMNET"/>
    <s v="Other Drugs"/>
    <x v="0"/>
    <n v="13723731"/>
    <n v="8111"/>
    <m/>
    <n v="9917806"/>
  </r>
  <r>
    <s v="CY20_Q3_Biomedicines-c-Taltz_Psoriasis_PsO_TVO_ELO_PSO_GM|301"/>
    <s v="Other Drugs"/>
    <x v="0"/>
    <n v="8495211"/>
    <n v="6859"/>
    <m/>
    <n v="8281490"/>
  </r>
  <r>
    <s v="CY20_Q3_Biomedicines-c-Taltz_Psoriasis_PsO_TVO_ELO_PSO_GM|303_Digital Address"/>
    <s v="Other Drugs"/>
    <x v="0"/>
    <n v="591395"/>
    <n v="1349"/>
    <m/>
    <n v="147135"/>
  </r>
  <r>
    <s v="CY20_Q3_Diabetes-c-Baqsimi_Diabetes Types 1 and 2_GM_TVO_ELO_BAQ_GM|307"/>
    <s v="Other Drugs"/>
    <x v="0"/>
    <n v="98184"/>
    <n v="54"/>
    <m/>
    <n v="93952"/>
  </r>
  <r>
    <s v="CY20_Q3_Diabetes-c-Baqsimi_Diabetes Types 1 and 2_GM_TVO_ELO_BAQ_GM|307"/>
    <s v="Other Drugs"/>
    <x v="0"/>
    <n v="221473"/>
    <n v="53"/>
    <m/>
    <n v="212786"/>
  </r>
  <r>
    <s v="CY20_Q3_Diabetes-c-Baqsimi_Diabetes Types 1 and 2_GM_TVO_ELO_BAQ_GM|307"/>
    <s v="Other Drugs"/>
    <x v="0"/>
    <n v="208091"/>
    <n v="30"/>
    <m/>
    <n v="197712"/>
  </r>
  <r>
    <s v="CY20_Q3_Diabetes-c-Baqsimi_Diabetes Types 1 and 2_GM_TVO_ELO_BAQ_GM|307"/>
    <s v="Other Drugs"/>
    <x v="0"/>
    <n v="110045"/>
    <n v="3"/>
    <m/>
    <n v="103213"/>
  </r>
  <r>
    <s v="CY20_Q3_Diabetes-c-Jardiance_Diabetes Type 2_N/A_TVO_ELO_JAR_GM|301"/>
    <s v="Other Drugs"/>
    <x v="0"/>
    <n v="2641423"/>
    <n v="1577"/>
    <m/>
    <n v="2455938"/>
  </r>
  <r>
    <s v="CY20_Q3_Diabetes-c-Jardiance_Diabetes Type 2_N/A_TVO_ELO_JAR_GM|301"/>
    <s v="Other Drugs"/>
    <x v="0"/>
    <n v="3220779"/>
    <n v="1981"/>
    <m/>
    <n v="3009021"/>
  </r>
  <r>
    <s v="CY20_Q3_Diabetes-c-Jardiance_Diabetes Type 2_N/A_TVO_ELO_JAR_GM|301"/>
    <s v="Other Drugs"/>
    <x v="0"/>
    <n v="3084914"/>
    <n v="1936"/>
    <m/>
    <n v="2881734"/>
  </r>
  <r>
    <s v="CY20_Q3_Diabetes-c-Jardiance_Diabetes Type 2_N/A_TVO_ELO_JAR_GM|302"/>
    <s v="Other Drugs"/>
    <x v="0"/>
    <n v="0"/>
    <n v="2"/>
    <m/>
    <n v="0"/>
  </r>
  <r>
    <s v="CY20_Q3_Diabetes-c-Trulicity_Diabetes Type 2_GM_TVO_ELO_DUL_GM|307"/>
    <s v="Trulicity GM"/>
    <x v="1"/>
    <n v="40442420"/>
    <n v="12711"/>
    <m/>
    <n v="28073378"/>
  </r>
  <r>
    <s v="CY20_Q3_Diabetes-c-Trulicity_Diabetes Type 2_MCM_TVO_ELO_MCM_HS|308"/>
    <s v="Trulicity MCM"/>
    <x v="2"/>
    <n v="1233000"/>
    <n v="759"/>
    <m/>
    <n v="1180232"/>
  </r>
  <r>
    <s v="CY20_Q3_Diabetes-c-Trulicity_Diabetes Type 2_MCM_TVO_ELO_MCM_HS|308"/>
    <s v="Trulicity MCM"/>
    <x v="2"/>
    <n v="8861"/>
    <n v="304"/>
    <m/>
    <n v="8229"/>
  </r>
  <r>
    <s v="Eli Lilly_Project Advocate Video 2017_OMD - Eli Lilly_Nov 2017_12345"/>
    <s v="Unknown"/>
    <x v="3"/>
    <n v="11"/>
    <n v="0"/>
    <m/>
    <n v="2"/>
  </r>
  <r>
    <s v="Eli Lilly_Project Advocate Video 2017_OMD - Eli Lilly_Nov 2017_12345"/>
    <s v="Unknown"/>
    <x v="3"/>
    <n v="6"/>
    <n v="0"/>
    <m/>
    <n v="0"/>
  </r>
  <r>
    <s v="Eli Lilly_Project Advocate Video 2017_OMD - Eli Lilly_Nov 2017_12345"/>
    <s v="Unknown"/>
    <x v="3"/>
    <n v="10"/>
    <n v="0"/>
    <m/>
    <n v="0"/>
  </r>
  <r>
    <s v="Eli Lilly_Project Advocate Video 2017_OMD - Eli Lilly_Nov 2017_12345"/>
    <s v="Unknown"/>
    <x v="3"/>
    <n v="11"/>
    <n v="0"/>
    <m/>
    <n v="1"/>
  </r>
  <r>
    <s v="Eli Lilly_Trulicity Video 2018_OMD - Eli Lilly_1/1/2018 - 9/30/2018"/>
    <s v="Trulicity Others"/>
    <x v="3"/>
    <n v="597"/>
    <n v="367"/>
    <m/>
    <n v="19"/>
  </r>
  <r>
    <s v="Eli Lilly_Trulicity Video 2018_OMD - Eli Lilly_1/1/2018 - 9/30/2018"/>
    <s v="Trulicity Others"/>
    <x v="3"/>
    <n v="1261"/>
    <n v="2"/>
    <m/>
    <n v="90"/>
  </r>
  <r>
    <s v="Eli Lilly_Trulicity Video 2018_OMD - Eli Lilly_1/1/2018 - 9/30/2018"/>
    <s v="Trulicity Others"/>
    <x v="3"/>
    <n v="655"/>
    <n v="399"/>
    <m/>
    <n v="22"/>
  </r>
  <r>
    <s v="Eli Lilly_Trulicity Video 2018_OMD - Eli Lilly_1/1/2018 - 9/30/2018"/>
    <s v="Trulicity Others"/>
    <x v="3"/>
    <n v="605"/>
    <n v="378"/>
    <m/>
    <n v="21"/>
  </r>
  <r>
    <s v="Eli Lily_4Q'17 Taltz VIdeo_OMD - Eli Lily_Sep 2017_12345"/>
    <s v="Other Drugs"/>
    <x v="0"/>
    <n v="126"/>
    <n v="132"/>
    <m/>
    <n v="3"/>
  </r>
  <r>
    <s v="Emgality Video 2019 - OLV"/>
    <s v="Other Drugs"/>
    <x v="0"/>
    <n v="10"/>
    <n v="4"/>
    <m/>
    <n v="7"/>
  </r>
  <r>
    <s v="Emgality Video 2019 - OLV"/>
    <s v="Other Drugs"/>
    <x v="0"/>
    <n v="10"/>
    <n v="2"/>
    <m/>
    <n v="8"/>
  </r>
  <r>
    <s v="Emgality Video 2019 - OLV"/>
    <s v="Other Drugs"/>
    <x v="0"/>
    <n v="22"/>
    <n v="8"/>
    <m/>
    <n v="11"/>
  </r>
  <r>
    <s v="Emgality Video 2019 - TVO/OTT"/>
    <s v="Other Drugs"/>
    <x v="0"/>
    <n v="0"/>
    <n v="1"/>
    <m/>
    <n v="0"/>
  </r>
  <r>
    <s v="Interceptor Plus 2018"/>
    <s v="Unknown"/>
    <x v="3"/>
    <n v="3"/>
    <n v="0"/>
    <m/>
    <n v="2"/>
  </r>
  <r>
    <s v="Taltz PsO DMA Video Q4"/>
    <s v="Other Drugs"/>
    <x v="0"/>
    <n v="6"/>
    <n v="1"/>
    <m/>
    <n v="4"/>
  </r>
  <r>
    <s v="Taltz PsO DMA Video Q4"/>
    <s v="Other Drugs"/>
    <x v="0"/>
    <n v="7"/>
    <n v="1"/>
    <m/>
    <n v="4"/>
  </r>
  <r>
    <s v="Taltz_PsO_OLV_ELO_PSO_161"/>
    <s v="Other Drugs"/>
    <x v="0"/>
    <n v="989"/>
    <n v="693"/>
    <m/>
    <n v="165"/>
  </r>
  <r>
    <s v="Trulicity MCM 2019 OLV"/>
    <s v="MCM OLV 2019"/>
    <x v="2"/>
    <n v="106"/>
    <n v="48"/>
    <m/>
    <n v="62"/>
  </r>
  <r>
    <s v="Trulicity MCM TVO 19"/>
    <s v="MCM TVO 2019"/>
    <x v="2"/>
    <n v="0"/>
    <n v="1"/>
    <m/>
    <n v="0"/>
  </r>
  <r>
    <s v="Trulicity Video 2019 OLV"/>
    <s v="Video OLV 2019"/>
    <x v="3"/>
    <n v="855"/>
    <n v="614"/>
    <m/>
    <n v="34"/>
  </r>
  <r>
    <s v="Trulicity Video 2019 OLV"/>
    <s v="Video OLV 2019"/>
    <x v="3"/>
    <n v="1126"/>
    <n v="848"/>
    <m/>
    <n v="50"/>
  </r>
  <r>
    <s v="Trulicity Video 2019 OLV"/>
    <s v="Video OLV 2019"/>
    <x v="3"/>
    <n v="5535"/>
    <n v="6"/>
    <m/>
    <n v="371"/>
  </r>
  <r>
    <s v="Trulicity Video 2019 OLV"/>
    <s v="Video OLV 2019"/>
    <x v="3"/>
    <n v="1101"/>
    <n v="843"/>
    <m/>
    <n v="38"/>
  </r>
  <r>
    <s v="Trulicity Video 2019 OLV"/>
    <s v="Video OLV 2019"/>
    <x v="3"/>
    <n v="2010"/>
    <n v="1590"/>
    <m/>
    <n v="67"/>
  </r>
  <r>
    <s v="Trulicity Video 2019 TVO"/>
    <s v="Video TVO 2019"/>
    <x v="3"/>
    <n v="4308"/>
    <n v="1"/>
    <m/>
    <n v="3695"/>
  </r>
  <r>
    <s v="Trulicity Video 2019 TVO"/>
    <s v="Video TVO 2019"/>
    <x v="3"/>
    <n v="20"/>
    <n v="0"/>
    <m/>
    <n v="20"/>
  </r>
  <r>
    <s v="Verzenio OLV 2019"/>
    <s v="Other Drugs"/>
    <x v="0"/>
    <n v="52"/>
    <n v="10"/>
    <m/>
    <n v="34"/>
  </r>
  <r>
    <s v="Verzenio OLV 2019"/>
    <s v="Other Drugs"/>
    <x v="0"/>
    <n v="38"/>
    <n v="5"/>
    <m/>
    <n v="12"/>
  </r>
  <r>
    <s v="Verzenio OLV 2019"/>
    <s v="Other Drugs"/>
    <x v="0"/>
    <n v="52"/>
    <n v="16"/>
    <m/>
    <n v="40"/>
  </r>
  <r>
    <s v="Verzenio Video 2018 Campaign"/>
    <s v="Other Drugs"/>
    <x v="0"/>
    <n v="1"/>
    <n v="0"/>
    <m/>
    <n v="1"/>
  </r>
  <r>
    <s v="Verzenio Video 2018 Campaign"/>
    <s v="Other Drugs"/>
    <x v="0"/>
    <n v="1"/>
    <n v="0"/>
    <m/>
    <n v="0"/>
  </r>
  <r>
    <s v="Verzenio Video 2019 Campaign"/>
    <s v="Other Drugs"/>
    <x v="0"/>
    <n v="0"/>
    <n v="1"/>
    <m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2">
  <r>
    <x v="0"/>
    <x v="0"/>
    <n v="2"/>
    <n v="0"/>
    <n v="1"/>
  </r>
  <r>
    <x v="0"/>
    <x v="0"/>
    <n v="4"/>
    <n v="0"/>
    <n v="0"/>
  </r>
  <r>
    <x v="0"/>
    <x v="0"/>
    <n v="1"/>
    <n v="0"/>
    <n v="0"/>
  </r>
  <r>
    <x v="0"/>
    <x v="0"/>
    <n v="1"/>
    <n v="1"/>
    <n v="0"/>
  </r>
  <r>
    <x v="0"/>
    <x v="0"/>
    <n v="0"/>
    <n v="1"/>
    <n v="0"/>
  </r>
  <r>
    <x v="0"/>
    <x v="0"/>
    <n v="1"/>
    <n v="0"/>
    <n v="1"/>
  </r>
  <r>
    <x v="0"/>
    <x v="1"/>
    <n v="10"/>
    <n v="2"/>
    <n v="3"/>
  </r>
  <r>
    <x v="0"/>
    <x v="1"/>
    <n v="13"/>
    <n v="6"/>
    <n v="4"/>
  </r>
  <r>
    <x v="0"/>
    <x v="1"/>
    <n v="60"/>
    <n v="24"/>
    <n v="5"/>
  </r>
  <r>
    <x v="0"/>
    <x v="1"/>
    <n v="73"/>
    <n v="50"/>
    <n v="9"/>
  </r>
  <r>
    <x v="0"/>
    <x v="1"/>
    <n v="12"/>
    <n v="8"/>
    <n v="3"/>
  </r>
  <r>
    <x v="0"/>
    <x v="1"/>
    <n v="15"/>
    <n v="4"/>
    <n v="7"/>
  </r>
  <r>
    <x v="0"/>
    <x v="1"/>
    <n v="85"/>
    <n v="47"/>
    <n v="11"/>
  </r>
  <r>
    <x v="0"/>
    <x v="1"/>
    <n v="102"/>
    <n v="36"/>
    <n v="11"/>
  </r>
  <r>
    <x v="0"/>
    <x v="1"/>
    <n v="86"/>
    <n v="24"/>
    <n v="14"/>
  </r>
  <r>
    <x v="0"/>
    <x v="1"/>
    <n v="106"/>
    <n v="48"/>
    <n v="44"/>
  </r>
  <r>
    <x v="0"/>
    <x v="1"/>
    <n v="90"/>
    <n v="31"/>
    <n v="12"/>
  </r>
  <r>
    <x v="0"/>
    <x v="1"/>
    <n v="87"/>
    <n v="50"/>
    <n v="14"/>
  </r>
  <r>
    <x v="0"/>
    <x v="1"/>
    <n v="100"/>
    <n v="52"/>
    <n v="21"/>
  </r>
  <r>
    <x v="0"/>
    <x v="1"/>
    <n v="94"/>
    <n v="40"/>
    <n v="16"/>
  </r>
  <r>
    <x v="0"/>
    <x v="1"/>
    <n v="76"/>
    <n v="42"/>
    <n v="9"/>
  </r>
  <r>
    <x v="0"/>
    <x v="1"/>
    <n v="78"/>
    <n v="43"/>
    <n v="15"/>
  </r>
  <r>
    <x v="0"/>
    <x v="0"/>
    <n v="100"/>
    <n v="48"/>
    <n v="23"/>
  </r>
  <r>
    <x v="0"/>
    <x v="0"/>
    <n v="99"/>
    <n v="40"/>
    <n v="39"/>
  </r>
  <r>
    <x v="0"/>
    <x v="0"/>
    <n v="41"/>
    <n v="34"/>
    <n v="2"/>
  </r>
  <r>
    <x v="0"/>
    <x v="0"/>
    <n v="44"/>
    <n v="36"/>
    <n v="8"/>
  </r>
  <r>
    <x v="0"/>
    <x v="0"/>
    <n v="11"/>
    <n v="8"/>
    <n v="2"/>
  </r>
  <r>
    <x v="0"/>
    <x v="0"/>
    <n v="8"/>
    <n v="0"/>
    <n v="1"/>
  </r>
  <r>
    <x v="0"/>
    <x v="0"/>
    <n v="8"/>
    <n v="4"/>
    <n v="2"/>
  </r>
  <r>
    <x v="0"/>
    <x v="0"/>
    <n v="6"/>
    <n v="2"/>
    <n v="1"/>
  </r>
  <r>
    <x v="0"/>
    <x v="0"/>
    <n v="24"/>
    <n v="4"/>
    <n v="14"/>
  </r>
  <r>
    <x v="0"/>
    <x v="0"/>
    <n v="19"/>
    <n v="10"/>
    <n v="10"/>
  </r>
  <r>
    <x v="0"/>
    <x v="0"/>
    <n v="8"/>
    <n v="4"/>
    <n v="1"/>
  </r>
  <r>
    <x v="0"/>
    <x v="0"/>
    <n v="6"/>
    <n v="6"/>
    <n v="0"/>
  </r>
  <r>
    <x v="0"/>
    <x v="0"/>
    <n v="16"/>
    <n v="6"/>
    <n v="5"/>
  </r>
  <r>
    <x v="0"/>
    <x v="0"/>
    <n v="11"/>
    <n v="6"/>
    <n v="3"/>
  </r>
  <r>
    <x v="0"/>
    <x v="0"/>
    <n v="93"/>
    <n v="45"/>
    <n v="17"/>
  </r>
  <r>
    <x v="0"/>
    <x v="0"/>
    <n v="83"/>
    <n v="47"/>
    <n v="12"/>
  </r>
  <r>
    <x v="0"/>
    <x v="2"/>
    <n v="9"/>
    <n v="6"/>
    <n v="1"/>
  </r>
  <r>
    <x v="0"/>
    <x v="2"/>
    <n v="6"/>
    <n v="6"/>
    <n v="0"/>
  </r>
  <r>
    <x v="0"/>
    <x v="2"/>
    <n v="6"/>
    <n v="2"/>
    <n v="0"/>
  </r>
  <r>
    <x v="0"/>
    <x v="2"/>
    <n v="6"/>
    <n v="2"/>
    <n v="0"/>
  </r>
  <r>
    <x v="0"/>
    <x v="2"/>
    <n v="13"/>
    <n v="4"/>
    <n v="4"/>
  </r>
  <r>
    <x v="0"/>
    <x v="2"/>
    <n v="18"/>
    <n v="4"/>
    <n v="9"/>
  </r>
  <r>
    <x v="0"/>
    <x v="2"/>
    <n v="8"/>
    <n v="2"/>
    <n v="1"/>
  </r>
  <r>
    <x v="0"/>
    <x v="2"/>
    <n v="8"/>
    <n v="4"/>
    <n v="0"/>
  </r>
  <r>
    <x v="0"/>
    <x v="2"/>
    <n v="24"/>
    <n v="0"/>
    <n v="12"/>
  </r>
  <r>
    <x v="0"/>
    <x v="2"/>
    <n v="14"/>
    <n v="6"/>
    <n v="3"/>
  </r>
  <r>
    <x v="0"/>
    <x v="2"/>
    <n v="82"/>
    <n v="35"/>
    <n v="13"/>
  </r>
  <r>
    <x v="0"/>
    <x v="2"/>
    <n v="96"/>
    <n v="38"/>
    <n v="13"/>
  </r>
  <r>
    <x v="0"/>
    <x v="2"/>
    <n v="35"/>
    <n v="2"/>
    <n v="7"/>
  </r>
  <r>
    <x v="0"/>
    <x v="2"/>
    <n v="49"/>
    <n v="15"/>
    <n v="12"/>
  </r>
  <r>
    <x v="0"/>
    <x v="3"/>
    <n v="104"/>
    <n v="48"/>
    <n v="25"/>
  </r>
  <r>
    <x v="0"/>
    <x v="3"/>
    <n v="93"/>
    <n v="43"/>
    <n v="24"/>
  </r>
  <r>
    <x v="0"/>
    <x v="3"/>
    <n v="69"/>
    <n v="27"/>
    <n v="14"/>
  </r>
  <r>
    <x v="0"/>
    <x v="3"/>
    <n v="112"/>
    <n v="61"/>
    <n v="42"/>
  </r>
  <r>
    <x v="0"/>
    <x v="0"/>
    <n v="21"/>
    <n v="10"/>
    <n v="10"/>
  </r>
  <r>
    <x v="0"/>
    <x v="0"/>
    <n v="19"/>
    <n v="6"/>
    <n v="7"/>
  </r>
  <r>
    <x v="0"/>
    <x v="0"/>
    <n v="74"/>
    <n v="35"/>
    <n v="11"/>
  </r>
  <r>
    <x v="0"/>
    <x v="0"/>
    <n v="92"/>
    <n v="54"/>
    <n v="16"/>
  </r>
  <r>
    <x v="0"/>
    <x v="0"/>
    <n v="19"/>
    <n v="8"/>
    <n v="10"/>
  </r>
  <r>
    <x v="0"/>
    <x v="0"/>
    <n v="7"/>
    <n v="4"/>
    <n v="1"/>
  </r>
  <r>
    <x v="0"/>
    <x v="0"/>
    <n v="80"/>
    <n v="37"/>
    <n v="13"/>
  </r>
  <r>
    <x v="0"/>
    <x v="0"/>
    <n v="66"/>
    <n v="24"/>
    <n v="5"/>
  </r>
  <r>
    <x v="0"/>
    <x v="0"/>
    <n v="11"/>
    <n v="4"/>
    <n v="2"/>
  </r>
  <r>
    <x v="0"/>
    <x v="0"/>
    <n v="13"/>
    <n v="2"/>
    <n v="6"/>
  </r>
  <r>
    <x v="0"/>
    <x v="0"/>
    <n v="69"/>
    <n v="25"/>
    <n v="7"/>
  </r>
  <r>
    <x v="0"/>
    <x v="0"/>
    <n v="84"/>
    <n v="47"/>
    <n v="18"/>
  </r>
  <r>
    <x v="0"/>
    <x v="0"/>
    <n v="11"/>
    <n v="8"/>
    <n v="3"/>
  </r>
  <r>
    <x v="0"/>
    <x v="0"/>
    <n v="11"/>
    <n v="6"/>
    <n v="3"/>
  </r>
  <r>
    <x v="0"/>
    <x v="0"/>
    <n v="61"/>
    <n v="20"/>
    <n v="6"/>
  </r>
  <r>
    <x v="0"/>
    <x v="0"/>
    <n v="99"/>
    <n v="36"/>
    <n v="26"/>
  </r>
  <r>
    <x v="0"/>
    <x v="0"/>
    <n v="10"/>
    <n v="4"/>
    <n v="3"/>
  </r>
  <r>
    <x v="0"/>
    <x v="0"/>
    <n v="10"/>
    <n v="6"/>
    <n v="2"/>
  </r>
  <r>
    <x v="0"/>
    <x v="0"/>
    <n v="70"/>
    <n v="30"/>
    <n v="9"/>
  </r>
  <r>
    <x v="0"/>
    <x v="0"/>
    <n v="86"/>
    <n v="36"/>
    <n v="16"/>
  </r>
  <r>
    <x v="0"/>
    <x v="4"/>
    <n v="79"/>
    <n v="34"/>
    <n v="9"/>
  </r>
  <r>
    <x v="0"/>
    <x v="4"/>
    <n v="126"/>
    <n v="56"/>
    <n v="41"/>
  </r>
  <r>
    <x v="0"/>
    <x v="4"/>
    <n v="83"/>
    <n v="31"/>
    <n v="16"/>
  </r>
  <r>
    <x v="0"/>
    <x v="4"/>
    <n v="108"/>
    <n v="40"/>
    <n v="26"/>
  </r>
  <r>
    <x v="0"/>
    <x v="0"/>
    <n v="5"/>
    <n v="4"/>
    <n v="0"/>
  </r>
  <r>
    <x v="0"/>
    <x v="0"/>
    <n v="7"/>
    <n v="6"/>
    <n v="2"/>
  </r>
  <r>
    <x v="0"/>
    <x v="0"/>
    <n v="84"/>
    <n v="50"/>
    <n v="13"/>
  </r>
  <r>
    <x v="0"/>
    <x v="0"/>
    <n v="87"/>
    <n v="28"/>
    <n v="16"/>
  </r>
  <r>
    <x v="0"/>
    <x v="0"/>
    <n v="72"/>
    <n v="12"/>
    <n v="39"/>
  </r>
  <r>
    <x v="0"/>
    <x v="0"/>
    <n v="54"/>
    <n v="19"/>
    <n v="12"/>
  </r>
  <r>
    <x v="0"/>
    <x v="0"/>
    <n v="78"/>
    <n v="56"/>
    <n v="12"/>
  </r>
  <r>
    <x v="0"/>
    <x v="0"/>
    <n v="102"/>
    <n v="44"/>
    <n v="34"/>
  </r>
  <r>
    <x v="0"/>
    <x v="0"/>
    <n v="90"/>
    <n v="44"/>
    <n v="14"/>
  </r>
  <r>
    <x v="0"/>
    <x v="0"/>
    <n v="96"/>
    <n v="46"/>
    <n v="21"/>
  </r>
  <r>
    <x v="0"/>
    <x v="0"/>
    <n v="14"/>
    <n v="4"/>
    <n v="5"/>
  </r>
  <r>
    <x v="0"/>
    <x v="0"/>
    <n v="8"/>
    <n v="8"/>
    <n v="4"/>
  </r>
  <r>
    <x v="0"/>
    <x v="0"/>
    <n v="77"/>
    <n v="38"/>
    <n v="12"/>
  </r>
  <r>
    <x v="0"/>
    <x v="0"/>
    <n v="70"/>
    <n v="32"/>
    <n v="0"/>
  </r>
  <r>
    <x v="0"/>
    <x v="0"/>
    <n v="7"/>
    <n v="2"/>
    <n v="2"/>
  </r>
  <r>
    <x v="0"/>
    <x v="0"/>
    <n v="10"/>
    <n v="2"/>
    <n v="1"/>
  </r>
  <r>
    <x v="0"/>
    <x v="0"/>
    <n v="73"/>
    <n v="36"/>
    <n v="10"/>
  </r>
  <r>
    <x v="0"/>
    <x v="0"/>
    <n v="108"/>
    <n v="63"/>
    <n v="26"/>
  </r>
  <r>
    <x v="0"/>
    <x v="0"/>
    <n v="12"/>
    <n v="2"/>
    <n v="5"/>
  </r>
  <r>
    <x v="0"/>
    <x v="0"/>
    <n v="16"/>
    <n v="8"/>
    <n v="7"/>
  </r>
  <r>
    <x v="0"/>
    <x v="0"/>
    <n v="61"/>
    <n v="32"/>
    <n v="11"/>
  </r>
  <r>
    <x v="0"/>
    <x v="0"/>
    <n v="73"/>
    <n v="32"/>
    <n v="13"/>
  </r>
  <r>
    <x v="0"/>
    <x v="0"/>
    <n v="89"/>
    <n v="48"/>
    <n v="15"/>
  </r>
  <r>
    <x v="0"/>
    <x v="0"/>
    <n v="120"/>
    <n v="51"/>
    <n v="30"/>
  </r>
  <r>
    <x v="0"/>
    <x v="0"/>
    <n v="39"/>
    <n v="28"/>
    <n v="3"/>
  </r>
  <r>
    <x v="0"/>
    <x v="0"/>
    <n v="35"/>
    <n v="13"/>
    <n v="5"/>
  </r>
  <r>
    <x v="0"/>
    <x v="0"/>
    <n v="83"/>
    <n v="70"/>
    <n v="16"/>
  </r>
  <r>
    <x v="0"/>
    <x v="0"/>
    <n v="108"/>
    <n v="33"/>
    <n v="38"/>
  </r>
  <r>
    <x v="0"/>
    <x v="0"/>
    <n v="80"/>
    <n v="39"/>
    <n v="11"/>
  </r>
  <r>
    <x v="0"/>
    <x v="0"/>
    <n v="83"/>
    <n v="27"/>
    <n v="19"/>
  </r>
  <r>
    <x v="0"/>
    <x v="5"/>
    <n v="11"/>
    <n v="2"/>
    <n v="2"/>
  </r>
  <r>
    <x v="0"/>
    <x v="5"/>
    <n v="16"/>
    <n v="8"/>
    <n v="9"/>
  </r>
  <r>
    <x v="0"/>
    <x v="5"/>
    <n v="72"/>
    <n v="18"/>
    <n v="12"/>
  </r>
  <r>
    <x v="0"/>
    <x v="5"/>
    <n v="96"/>
    <n v="48"/>
    <n v="23"/>
  </r>
  <r>
    <x v="0"/>
    <x v="0"/>
    <n v="2613"/>
    <n v="1"/>
    <n v="2038"/>
  </r>
  <r>
    <x v="0"/>
    <x v="0"/>
    <n v="46329"/>
    <n v="15"/>
    <n v="23521"/>
  </r>
  <r>
    <x v="0"/>
    <x v="0"/>
    <n v="2"/>
    <n v="0"/>
    <n v="2"/>
  </r>
  <r>
    <x v="0"/>
    <x v="0"/>
    <n v="0"/>
    <n v="0"/>
    <n v="1"/>
  </r>
  <r>
    <x v="0"/>
    <x v="0"/>
    <n v="4"/>
    <n v="0"/>
    <n v="1"/>
  </r>
  <r>
    <x v="0"/>
    <x v="0"/>
    <n v="4"/>
    <n v="0"/>
    <n v="0"/>
  </r>
  <r>
    <x v="0"/>
    <x v="0"/>
    <n v="1"/>
    <n v="0"/>
    <n v="0"/>
  </r>
  <r>
    <x v="0"/>
    <x v="0"/>
    <n v="4"/>
    <n v="0"/>
    <n v="0"/>
  </r>
  <r>
    <x v="0"/>
    <x v="0"/>
    <n v="4"/>
    <n v="0"/>
    <n v="5"/>
  </r>
  <r>
    <x v="0"/>
    <x v="0"/>
    <n v="1"/>
    <n v="0"/>
    <n v="0"/>
  </r>
  <r>
    <x v="0"/>
    <x v="0"/>
    <n v="20"/>
    <n v="0"/>
    <n v="32"/>
  </r>
  <r>
    <x v="0"/>
    <x v="0"/>
    <n v="19"/>
    <n v="0"/>
    <n v="1"/>
  </r>
  <r>
    <x v="0"/>
    <x v="0"/>
    <n v="0"/>
    <n v="0"/>
    <n v="1"/>
  </r>
  <r>
    <x v="0"/>
    <x v="0"/>
    <n v="0"/>
    <n v="0"/>
    <n v="3"/>
  </r>
  <r>
    <x v="0"/>
    <x v="0"/>
    <n v="0"/>
    <n v="1"/>
    <n v="0"/>
  </r>
  <r>
    <x v="0"/>
    <x v="0"/>
    <n v="1"/>
    <n v="0"/>
    <n v="1"/>
  </r>
  <r>
    <x v="0"/>
    <x v="0"/>
    <n v="4"/>
    <n v="2"/>
    <n v="3"/>
  </r>
  <r>
    <x v="0"/>
    <x v="0"/>
    <n v="1"/>
    <n v="0"/>
    <n v="1"/>
  </r>
  <r>
    <x v="0"/>
    <x v="0"/>
    <n v="2"/>
    <n v="0"/>
    <n v="2"/>
  </r>
  <r>
    <x v="0"/>
    <x v="0"/>
    <n v="1"/>
    <n v="0"/>
    <n v="1"/>
  </r>
  <r>
    <x v="0"/>
    <x v="0"/>
    <n v="1"/>
    <n v="1"/>
    <n v="1"/>
  </r>
  <r>
    <x v="0"/>
    <x v="1"/>
    <n v="8"/>
    <n v="1"/>
    <n v="3"/>
  </r>
  <r>
    <x v="0"/>
    <x v="1"/>
    <n v="1"/>
    <n v="1"/>
    <n v="1"/>
  </r>
  <r>
    <x v="0"/>
    <x v="1"/>
    <n v="1"/>
    <n v="0"/>
    <n v="1"/>
  </r>
  <r>
    <x v="0"/>
    <x v="1"/>
    <n v="5"/>
    <n v="2"/>
    <n v="4"/>
  </r>
  <r>
    <x v="0"/>
    <x v="1"/>
    <n v="2"/>
    <n v="2"/>
    <n v="2"/>
  </r>
  <r>
    <x v="0"/>
    <x v="1"/>
    <n v="6"/>
    <n v="2"/>
    <n v="3"/>
  </r>
  <r>
    <x v="0"/>
    <x v="1"/>
    <n v="3"/>
    <n v="1"/>
    <n v="2"/>
  </r>
  <r>
    <x v="0"/>
    <x v="0"/>
    <n v="2"/>
    <n v="1"/>
    <n v="1"/>
  </r>
  <r>
    <x v="0"/>
    <x v="0"/>
    <n v="2"/>
    <n v="1"/>
    <n v="1"/>
  </r>
  <r>
    <x v="0"/>
    <x v="0"/>
    <n v="1"/>
    <n v="0"/>
    <n v="1"/>
  </r>
  <r>
    <x v="0"/>
    <x v="0"/>
    <n v="5"/>
    <n v="1"/>
    <n v="3"/>
  </r>
  <r>
    <x v="0"/>
    <x v="0"/>
    <n v="2"/>
    <n v="0"/>
    <n v="2"/>
  </r>
  <r>
    <x v="0"/>
    <x v="3"/>
    <n v="3"/>
    <n v="1"/>
    <n v="2"/>
  </r>
  <r>
    <x v="0"/>
    <x v="3"/>
    <n v="2"/>
    <n v="0"/>
    <n v="2"/>
  </r>
  <r>
    <x v="0"/>
    <x v="0"/>
    <n v="1"/>
    <n v="1"/>
    <n v="1"/>
  </r>
  <r>
    <x v="0"/>
    <x v="0"/>
    <n v="3"/>
    <n v="1"/>
    <n v="2"/>
  </r>
  <r>
    <x v="0"/>
    <x v="0"/>
    <n v="1"/>
    <n v="1"/>
    <n v="1"/>
  </r>
  <r>
    <x v="0"/>
    <x v="0"/>
    <n v="1"/>
    <n v="0"/>
    <n v="1"/>
  </r>
  <r>
    <x v="0"/>
    <x v="0"/>
    <n v="3"/>
    <n v="0"/>
    <n v="3"/>
  </r>
  <r>
    <x v="0"/>
    <x v="0"/>
    <n v="3"/>
    <n v="1"/>
    <n v="2"/>
  </r>
  <r>
    <x v="0"/>
    <x v="0"/>
    <n v="1"/>
    <n v="1"/>
    <n v="1"/>
  </r>
  <r>
    <x v="0"/>
    <x v="0"/>
    <n v="1"/>
    <n v="1"/>
    <n v="0"/>
  </r>
  <r>
    <x v="0"/>
    <x v="0"/>
    <n v="2"/>
    <n v="1"/>
    <n v="1"/>
  </r>
  <r>
    <x v="0"/>
    <x v="0"/>
    <n v="1"/>
    <n v="1"/>
    <n v="1"/>
  </r>
  <r>
    <x v="0"/>
    <x v="0"/>
    <n v="1"/>
    <n v="0"/>
    <n v="1"/>
  </r>
  <r>
    <x v="0"/>
    <x v="5"/>
    <n v="1"/>
    <n v="1"/>
    <n v="1"/>
  </r>
  <r>
    <x v="0"/>
    <x v="5"/>
    <n v="0"/>
    <n v="1"/>
    <n v="0"/>
  </r>
  <r>
    <x v="0"/>
    <x v="5"/>
    <n v="1"/>
    <n v="1"/>
    <n v="0"/>
  </r>
  <r>
    <x v="0"/>
    <x v="0"/>
    <n v="3"/>
    <n v="1"/>
    <n v="2"/>
  </r>
  <r>
    <x v="0"/>
    <x v="0"/>
    <n v="4"/>
    <n v="1"/>
    <n v="3"/>
  </r>
  <r>
    <x v="0"/>
    <x v="0"/>
    <n v="1"/>
    <n v="0"/>
    <n v="1"/>
  </r>
  <r>
    <x v="0"/>
    <x v="0"/>
    <n v="0"/>
    <n v="2"/>
    <n v="0"/>
  </r>
  <r>
    <x v="0"/>
    <x v="6"/>
    <n v="147"/>
    <n v="39"/>
    <n v="56"/>
  </r>
  <r>
    <x v="0"/>
    <x v="0"/>
    <n v="182"/>
    <n v="45"/>
    <n v="70"/>
  </r>
  <r>
    <x v="0"/>
    <x v="0"/>
    <n v="102"/>
    <n v="40"/>
    <n v="19"/>
  </r>
  <r>
    <x v="0"/>
    <x v="1"/>
    <n v="93"/>
    <n v="39"/>
    <n v="26"/>
  </r>
  <r>
    <x v="0"/>
    <x v="1"/>
    <n v="71"/>
    <n v="46"/>
    <n v="4"/>
  </r>
  <r>
    <x v="0"/>
    <x v="1"/>
    <n v="5"/>
    <n v="1"/>
    <n v="5"/>
  </r>
  <r>
    <x v="0"/>
    <x v="1"/>
    <n v="2"/>
    <n v="0"/>
    <n v="2"/>
  </r>
  <r>
    <x v="0"/>
    <x v="1"/>
    <n v="87"/>
    <n v="23"/>
    <n v="12"/>
  </r>
  <r>
    <x v="0"/>
    <x v="0"/>
    <n v="80"/>
    <n v="42"/>
    <n v="11"/>
  </r>
  <r>
    <x v="0"/>
    <x v="1"/>
    <n v="109"/>
    <n v="36"/>
    <n v="29"/>
  </r>
  <r>
    <x v="0"/>
    <x v="1"/>
    <n v="89"/>
    <n v="37"/>
    <n v="20"/>
  </r>
  <r>
    <x v="0"/>
    <x v="1"/>
    <n v="87"/>
    <n v="41"/>
    <n v="13"/>
  </r>
  <r>
    <x v="0"/>
    <x v="1"/>
    <n v="87"/>
    <n v="46"/>
    <n v="17"/>
  </r>
  <r>
    <x v="0"/>
    <x v="6"/>
    <n v="94"/>
    <n v="44"/>
    <n v="20"/>
  </r>
  <r>
    <x v="0"/>
    <x v="0"/>
    <n v="200"/>
    <n v="53"/>
    <n v="95"/>
  </r>
  <r>
    <x v="0"/>
    <x v="0"/>
    <n v="272"/>
    <n v="36"/>
    <n v="148"/>
  </r>
  <r>
    <x v="0"/>
    <x v="3"/>
    <n v="115"/>
    <n v="28"/>
    <n v="24"/>
  </r>
  <r>
    <x v="0"/>
    <x v="0"/>
    <n v="157"/>
    <n v="23"/>
    <n v="80"/>
  </r>
  <r>
    <x v="0"/>
    <x v="0"/>
    <n v="223"/>
    <n v="36"/>
    <n v="105"/>
  </r>
  <r>
    <x v="0"/>
    <x v="0"/>
    <n v="160"/>
    <n v="31"/>
    <n v="76"/>
  </r>
  <r>
    <x v="0"/>
    <x v="0"/>
    <n v="0"/>
    <n v="1"/>
    <n v="0"/>
  </r>
  <r>
    <x v="0"/>
    <x v="0"/>
    <n v="4"/>
    <n v="0"/>
    <n v="4"/>
  </r>
  <r>
    <x v="0"/>
    <x v="0"/>
    <n v="1"/>
    <n v="0"/>
    <n v="0"/>
  </r>
  <r>
    <x v="0"/>
    <x v="0"/>
    <n v="6"/>
    <n v="0"/>
    <n v="0"/>
  </r>
  <r>
    <x v="0"/>
    <x v="0"/>
    <n v="6"/>
    <n v="0"/>
    <n v="1"/>
  </r>
  <r>
    <x v="0"/>
    <x v="0"/>
    <n v="3"/>
    <n v="0"/>
    <n v="1"/>
  </r>
  <r>
    <x v="0"/>
    <x v="0"/>
    <n v="2"/>
    <n v="1"/>
    <n v="0"/>
  </r>
  <r>
    <x v="0"/>
    <x v="0"/>
    <n v="23"/>
    <n v="0"/>
    <n v="10"/>
  </r>
  <r>
    <x v="0"/>
    <x v="0"/>
    <n v="327085"/>
    <n v="574"/>
    <n v="63639"/>
  </r>
  <r>
    <x v="0"/>
    <x v="0"/>
    <n v="3"/>
    <n v="0"/>
    <n v="2"/>
  </r>
  <r>
    <x v="0"/>
    <x v="0"/>
    <n v="1"/>
    <n v="0"/>
    <n v="1"/>
  </r>
  <r>
    <x v="0"/>
    <x v="0"/>
    <n v="1"/>
    <n v="0"/>
    <n v="0"/>
  </r>
  <r>
    <x v="0"/>
    <x v="0"/>
    <n v="1"/>
    <n v="8"/>
    <n v="2"/>
  </r>
  <r>
    <x v="0"/>
    <x v="0"/>
    <n v="16"/>
    <n v="0"/>
    <n v="14"/>
  </r>
  <r>
    <x v="0"/>
    <x v="0"/>
    <n v="1"/>
    <n v="0"/>
    <n v="0"/>
  </r>
  <r>
    <x v="0"/>
    <x v="0"/>
    <n v="2"/>
    <n v="0"/>
    <n v="0"/>
  </r>
  <r>
    <x v="0"/>
    <x v="0"/>
    <n v="18"/>
    <n v="0"/>
    <n v="4"/>
  </r>
  <r>
    <x v="0"/>
    <x v="0"/>
    <n v="1"/>
    <n v="0"/>
    <n v="1"/>
  </r>
  <r>
    <x v="0"/>
    <x v="0"/>
    <n v="4"/>
    <n v="0"/>
    <n v="3"/>
  </r>
  <r>
    <x v="0"/>
    <x v="0"/>
    <n v="3"/>
    <n v="0"/>
    <n v="3"/>
  </r>
  <r>
    <x v="0"/>
    <x v="0"/>
    <n v="7"/>
    <n v="0"/>
    <n v="3"/>
  </r>
  <r>
    <x v="0"/>
    <x v="0"/>
    <n v="10066259"/>
    <n v="2685"/>
    <n v="5292700"/>
  </r>
  <r>
    <x v="0"/>
    <x v="0"/>
    <n v="2855954"/>
    <n v="6734"/>
    <n v="2776197"/>
  </r>
  <r>
    <x v="0"/>
    <x v="0"/>
    <n v="614893"/>
    <n v="481"/>
    <n v="603608"/>
  </r>
  <r>
    <x v="0"/>
    <x v="0"/>
    <n v="84262"/>
    <n v="3062"/>
    <n v="53491"/>
  </r>
  <r>
    <x v="0"/>
    <x v="0"/>
    <n v="61913"/>
    <n v="3156"/>
    <n v="25697"/>
  </r>
  <r>
    <x v="0"/>
    <x v="0"/>
    <n v="84351"/>
    <n v="1538"/>
    <n v="8962"/>
  </r>
  <r>
    <x v="0"/>
    <x v="0"/>
    <n v="4338918"/>
    <n v="5128"/>
    <n v="3145019"/>
  </r>
  <r>
    <x v="0"/>
    <x v="0"/>
    <n v="4212483"/>
    <n v="5727"/>
    <n v="3086029"/>
  </r>
  <r>
    <x v="0"/>
    <x v="0"/>
    <n v="1846032"/>
    <n v="682"/>
    <n v="1807564"/>
  </r>
  <r>
    <x v="0"/>
    <x v="0"/>
    <n v="362126"/>
    <n v="2090"/>
    <n v="43069"/>
  </r>
  <r>
    <x v="0"/>
    <x v="0"/>
    <n v="50039"/>
    <n v="742"/>
    <n v="40062"/>
  </r>
  <r>
    <x v="0"/>
    <x v="0"/>
    <n v="1207719"/>
    <n v="23534"/>
    <n v="677842"/>
  </r>
  <r>
    <x v="0"/>
    <x v="0"/>
    <n v="585676"/>
    <n v="10093"/>
    <n v="356345"/>
  </r>
  <r>
    <x v="0"/>
    <x v="0"/>
    <n v="1003095"/>
    <n v="16455"/>
    <n v="619137"/>
  </r>
  <r>
    <x v="0"/>
    <x v="0"/>
    <n v="515788"/>
    <n v="9062"/>
    <n v="313202"/>
  </r>
  <r>
    <x v="0"/>
    <x v="0"/>
    <n v="8880712"/>
    <n v="18646"/>
    <n v="986354"/>
  </r>
  <r>
    <x v="0"/>
    <x v="0"/>
    <n v="4702404"/>
    <n v="11083"/>
    <n v="528224"/>
  </r>
  <r>
    <x v="0"/>
    <x v="0"/>
    <n v="9501972"/>
    <n v="24435"/>
    <n v="1057094"/>
  </r>
  <r>
    <x v="0"/>
    <x v="0"/>
    <n v="4181965"/>
    <n v="11296"/>
    <n v="456266"/>
  </r>
  <r>
    <x v="0"/>
    <x v="0"/>
    <n v="1555"/>
    <n v="30"/>
    <n v="1515"/>
  </r>
  <r>
    <x v="0"/>
    <x v="0"/>
    <n v="692715"/>
    <n v="63"/>
    <n v="683429"/>
  </r>
  <r>
    <x v="0"/>
    <x v="0"/>
    <n v="1447973"/>
    <n v="81"/>
    <n v="1428531"/>
  </r>
  <r>
    <x v="0"/>
    <x v="0"/>
    <n v="656321"/>
    <n v="707"/>
    <n v="52345"/>
  </r>
  <r>
    <x v="0"/>
    <x v="0"/>
    <n v="35694"/>
    <n v="2290"/>
    <n v="19320"/>
  </r>
  <r>
    <x v="0"/>
    <x v="0"/>
    <n v="34726"/>
    <n v="2679"/>
    <n v="16689"/>
  </r>
  <r>
    <x v="0"/>
    <x v="0"/>
    <n v="1691024"/>
    <n v="3342"/>
    <n v="978735"/>
  </r>
  <r>
    <x v="0"/>
    <x v="0"/>
    <n v="1690776"/>
    <n v="3449"/>
    <n v="908572"/>
  </r>
  <r>
    <x v="0"/>
    <x v="0"/>
    <n v="2774150"/>
    <n v="13381"/>
    <n v="981115"/>
  </r>
  <r>
    <x v="0"/>
    <x v="0"/>
    <n v="2771144"/>
    <n v="14272"/>
    <n v="796720"/>
  </r>
  <r>
    <x v="0"/>
    <x v="0"/>
    <n v="129912"/>
    <n v="96"/>
    <n v="126552"/>
  </r>
  <r>
    <x v="0"/>
    <x v="1"/>
    <n v="127464"/>
    <n v="75"/>
    <n v="123985"/>
  </r>
  <r>
    <x v="0"/>
    <x v="0"/>
    <n v="2505"/>
    <n v="52"/>
    <n v="1896"/>
  </r>
  <r>
    <x v="0"/>
    <x v="1"/>
    <n v="2321"/>
    <n v="44"/>
    <n v="1486"/>
  </r>
  <r>
    <x v="0"/>
    <x v="0"/>
    <n v="130145"/>
    <n v="169"/>
    <n v="67855"/>
  </r>
  <r>
    <x v="0"/>
    <x v="1"/>
    <n v="77655"/>
    <n v="172"/>
    <n v="41915"/>
  </r>
  <r>
    <x v="0"/>
    <x v="0"/>
    <n v="134250"/>
    <n v="0"/>
    <n v="122022"/>
  </r>
  <r>
    <x v="0"/>
    <x v="0"/>
    <n v="121912"/>
    <n v="0"/>
    <n v="108940"/>
  </r>
  <r>
    <x v="0"/>
    <x v="0"/>
    <n v="125812"/>
    <n v="0"/>
    <n v="114793"/>
  </r>
  <r>
    <x v="0"/>
    <x v="0"/>
    <n v="115081"/>
    <n v="0"/>
    <n v="103009"/>
  </r>
  <r>
    <x v="0"/>
    <x v="0"/>
    <n v="156670"/>
    <n v="0"/>
    <n v="143932"/>
  </r>
  <r>
    <x v="0"/>
    <x v="0"/>
    <n v="142282"/>
    <n v="0"/>
    <n v="128641"/>
  </r>
  <r>
    <x v="0"/>
    <x v="0"/>
    <n v="778183"/>
    <n v="0"/>
    <n v="704724"/>
  </r>
  <r>
    <x v="0"/>
    <x v="0"/>
    <n v="445067"/>
    <n v="0"/>
    <n v="387967"/>
  </r>
  <r>
    <x v="0"/>
    <x v="0"/>
    <n v="221843"/>
    <n v="0"/>
    <n v="203214"/>
  </r>
  <r>
    <x v="0"/>
    <x v="0"/>
    <n v="202837"/>
    <n v="0"/>
    <n v="182888"/>
  </r>
  <r>
    <x v="0"/>
    <x v="0"/>
    <n v="706377"/>
    <n v="0"/>
    <n v="646312"/>
  </r>
  <r>
    <x v="0"/>
    <x v="0"/>
    <n v="657088"/>
    <n v="0"/>
    <n v="592514"/>
  </r>
  <r>
    <x v="0"/>
    <x v="0"/>
    <n v="139206"/>
    <n v="0"/>
    <n v="127844"/>
  </r>
  <r>
    <x v="0"/>
    <x v="0"/>
    <n v="130512"/>
    <n v="0"/>
    <n v="118835"/>
  </r>
  <r>
    <x v="0"/>
    <x v="0"/>
    <n v="165780"/>
    <n v="0"/>
    <n v="153990"/>
  </r>
  <r>
    <x v="0"/>
    <x v="0"/>
    <n v="154567"/>
    <n v="0"/>
    <n v="141969"/>
  </r>
  <r>
    <x v="0"/>
    <x v="0"/>
    <n v="136456"/>
    <n v="0"/>
    <n v="125443"/>
  </r>
  <r>
    <x v="0"/>
    <x v="0"/>
    <n v="123560"/>
    <n v="0"/>
    <n v="112056"/>
  </r>
  <r>
    <x v="0"/>
    <x v="0"/>
    <n v="102218"/>
    <n v="0"/>
    <n v="94477"/>
  </r>
  <r>
    <x v="0"/>
    <x v="0"/>
    <n v="93620"/>
    <n v="0"/>
    <n v="84994"/>
  </r>
  <r>
    <x v="0"/>
    <x v="0"/>
    <n v="510664"/>
    <n v="0"/>
    <n v="472066"/>
  </r>
  <r>
    <x v="0"/>
    <x v="0"/>
    <n v="469536"/>
    <n v="0"/>
    <n v="427479"/>
  </r>
  <r>
    <x v="0"/>
    <x v="0"/>
    <n v="226511"/>
    <n v="0"/>
    <n v="209982"/>
  </r>
  <r>
    <x v="0"/>
    <x v="0"/>
    <n v="210582"/>
    <n v="0"/>
    <n v="192825"/>
  </r>
  <r>
    <x v="0"/>
    <x v="0"/>
    <n v="254329"/>
    <n v="0"/>
    <n v="231789"/>
  </r>
  <r>
    <x v="0"/>
    <x v="0"/>
    <n v="236115"/>
    <n v="0"/>
    <n v="212099"/>
  </r>
  <r>
    <x v="0"/>
    <x v="0"/>
    <n v="98165"/>
    <n v="0"/>
    <n v="89437"/>
  </r>
  <r>
    <x v="0"/>
    <x v="0"/>
    <n v="90461"/>
    <n v="2"/>
    <n v="81325"/>
  </r>
  <r>
    <x v="0"/>
    <x v="0"/>
    <n v="86733"/>
    <n v="0"/>
    <n v="80028"/>
  </r>
  <r>
    <x v="0"/>
    <x v="0"/>
    <n v="79512"/>
    <n v="0"/>
    <n v="72159"/>
  </r>
  <r>
    <x v="0"/>
    <x v="0"/>
    <n v="197859"/>
    <n v="0"/>
    <n v="182792"/>
  </r>
  <r>
    <x v="0"/>
    <x v="0"/>
    <n v="180820"/>
    <n v="0"/>
    <n v="164781"/>
  </r>
  <r>
    <x v="0"/>
    <x v="0"/>
    <n v="158894"/>
    <n v="0"/>
    <n v="143550"/>
  </r>
  <r>
    <x v="0"/>
    <x v="0"/>
    <n v="146786"/>
    <n v="0"/>
    <n v="130362"/>
  </r>
  <r>
    <x v="0"/>
    <x v="0"/>
    <n v="104559"/>
    <n v="0"/>
    <n v="96288"/>
  </r>
  <r>
    <x v="0"/>
    <x v="0"/>
    <n v="96163"/>
    <n v="0"/>
    <n v="87298"/>
  </r>
  <r>
    <x v="0"/>
    <x v="0"/>
    <n v="116190"/>
    <n v="0"/>
    <n v="106181"/>
  </r>
  <r>
    <x v="0"/>
    <x v="0"/>
    <n v="105777"/>
    <n v="0"/>
    <n v="95072"/>
  </r>
  <r>
    <x v="0"/>
    <x v="0"/>
    <n v="101613"/>
    <n v="0"/>
    <n v="93774"/>
  </r>
  <r>
    <x v="0"/>
    <x v="0"/>
    <n v="92273"/>
    <n v="0"/>
    <n v="83730"/>
  </r>
  <r>
    <x v="0"/>
    <x v="0"/>
    <n v="95357"/>
    <n v="0"/>
    <n v="88337"/>
  </r>
  <r>
    <x v="0"/>
    <x v="0"/>
    <n v="86920"/>
    <n v="0"/>
    <n v="79534"/>
  </r>
  <r>
    <x v="0"/>
    <x v="0"/>
    <n v="347992"/>
    <n v="0"/>
    <n v="317250"/>
  </r>
  <r>
    <x v="0"/>
    <x v="0"/>
    <n v="325124"/>
    <n v="0"/>
    <n v="291251"/>
  </r>
  <r>
    <x v="0"/>
    <x v="0"/>
    <n v="196194"/>
    <n v="0"/>
    <n v="171816"/>
  </r>
  <r>
    <x v="0"/>
    <x v="0"/>
    <n v="184748"/>
    <n v="0"/>
    <n v="158280"/>
  </r>
  <r>
    <x v="0"/>
    <x v="0"/>
    <n v="133311"/>
    <n v="0"/>
    <n v="124224"/>
  </r>
  <r>
    <x v="0"/>
    <x v="0"/>
    <n v="122539"/>
    <n v="0"/>
    <n v="112600"/>
  </r>
  <r>
    <x v="0"/>
    <x v="0"/>
    <n v="174166"/>
    <n v="0"/>
    <n v="156862"/>
  </r>
  <r>
    <x v="0"/>
    <x v="0"/>
    <n v="160507"/>
    <n v="0"/>
    <n v="141886"/>
  </r>
  <r>
    <x v="0"/>
    <x v="0"/>
    <n v="152841"/>
    <n v="0"/>
    <n v="138771"/>
  </r>
  <r>
    <x v="0"/>
    <x v="0"/>
    <n v="137560"/>
    <n v="0"/>
    <n v="122641"/>
  </r>
  <r>
    <x v="0"/>
    <x v="0"/>
    <n v="450447"/>
    <n v="0"/>
    <n v="419064"/>
  </r>
  <r>
    <x v="0"/>
    <x v="0"/>
    <n v="422499"/>
    <n v="0"/>
    <n v="389173"/>
  </r>
  <r>
    <x v="0"/>
    <x v="0"/>
    <n v="287193"/>
    <n v="0"/>
    <n v="264699"/>
  </r>
  <r>
    <x v="0"/>
    <x v="0"/>
    <n v="262497"/>
    <n v="0"/>
    <n v="238700"/>
  </r>
  <r>
    <x v="0"/>
    <x v="0"/>
    <n v="659017"/>
    <n v="1683"/>
    <n v="564903"/>
  </r>
  <r>
    <x v="0"/>
    <x v="0"/>
    <n v="990826"/>
    <n v="2562"/>
    <n v="812209"/>
  </r>
  <r>
    <x v="0"/>
    <x v="0"/>
    <n v="1193056"/>
    <n v="6249"/>
    <n v="1014846"/>
  </r>
  <r>
    <x v="0"/>
    <x v="0"/>
    <n v="356596"/>
    <n v="7247"/>
    <n v="259978"/>
  </r>
  <r>
    <x v="0"/>
    <x v="0"/>
    <n v="780655"/>
    <n v="10499"/>
    <n v="607340"/>
  </r>
  <r>
    <x v="0"/>
    <x v="0"/>
    <n v="155538"/>
    <n v="277"/>
    <n v="49910"/>
  </r>
  <r>
    <x v="0"/>
    <x v="0"/>
    <n v="188647"/>
    <n v="408"/>
    <n v="70694"/>
  </r>
  <r>
    <x v="0"/>
    <x v="0"/>
    <n v="576734"/>
    <n v="2244"/>
    <n v="241929"/>
  </r>
  <r>
    <x v="0"/>
    <x v="0"/>
    <n v="421269"/>
    <n v="2288"/>
    <n v="163027"/>
  </r>
  <r>
    <x v="0"/>
    <x v="0"/>
    <n v="1600164"/>
    <n v="5070"/>
    <n v="657254"/>
  </r>
  <r>
    <x v="0"/>
    <x v="0"/>
    <n v="3593631"/>
    <n v="1815"/>
    <n v="1991807"/>
  </r>
  <r>
    <x v="0"/>
    <x v="0"/>
    <n v="1354370"/>
    <n v="450"/>
    <n v="739630"/>
  </r>
  <r>
    <x v="0"/>
    <x v="0"/>
    <n v="72097"/>
    <n v="333"/>
    <n v="24568"/>
  </r>
  <r>
    <x v="0"/>
    <x v="0"/>
    <n v="2044"/>
    <n v="31"/>
    <n v="1140"/>
  </r>
  <r>
    <x v="0"/>
    <x v="0"/>
    <n v="390588"/>
    <n v="4843"/>
    <n v="204979"/>
  </r>
  <r>
    <x v="0"/>
    <x v="0"/>
    <n v="83162"/>
    <n v="4339"/>
    <n v="43921"/>
  </r>
  <r>
    <x v="0"/>
    <x v="0"/>
    <n v="24175"/>
    <n v="459"/>
    <n v="2684"/>
  </r>
  <r>
    <x v="0"/>
    <x v="0"/>
    <n v="24028"/>
    <n v="461"/>
    <n v="2583"/>
  </r>
  <r>
    <x v="0"/>
    <x v="0"/>
    <n v="2035932"/>
    <n v="4211"/>
    <n v="1305030"/>
  </r>
  <r>
    <x v="0"/>
    <x v="0"/>
    <n v="2213338"/>
    <n v="3029"/>
    <n v="1676007"/>
  </r>
  <r>
    <x v="0"/>
    <x v="0"/>
    <n v="390941"/>
    <n v="2324"/>
    <n v="63280"/>
  </r>
  <r>
    <x v="0"/>
    <x v="0"/>
    <n v="64111"/>
    <n v="974"/>
    <n v="42556"/>
  </r>
  <r>
    <x v="0"/>
    <x v="0"/>
    <n v="208819"/>
    <n v="411"/>
    <n v="27428"/>
  </r>
  <r>
    <x v="0"/>
    <x v="0"/>
    <n v="99550"/>
    <n v="124"/>
    <n v="7495"/>
  </r>
  <r>
    <x v="0"/>
    <x v="0"/>
    <n v="2974996"/>
    <n v="1769"/>
    <n v="1645262"/>
  </r>
  <r>
    <x v="0"/>
    <x v="0"/>
    <n v="6583"/>
    <n v="73"/>
    <n v="4081"/>
  </r>
  <r>
    <x v="0"/>
    <x v="0"/>
    <n v="9288"/>
    <n v="98"/>
    <n v="5389"/>
  </r>
  <r>
    <x v="0"/>
    <x v="0"/>
    <n v="126478"/>
    <n v="1089"/>
    <n v="84897"/>
  </r>
  <r>
    <x v="0"/>
    <x v="0"/>
    <n v="217517"/>
    <n v="2506"/>
    <n v="103205"/>
  </r>
  <r>
    <x v="0"/>
    <x v="0"/>
    <n v="18291"/>
    <n v="682"/>
    <n v="11890"/>
  </r>
  <r>
    <x v="0"/>
    <x v="0"/>
    <n v="36607"/>
    <n v="2307"/>
    <n v="19930"/>
  </r>
  <r>
    <x v="0"/>
    <x v="0"/>
    <n v="1335230"/>
    <n v="316"/>
    <n v="1281003"/>
  </r>
  <r>
    <x v="0"/>
    <x v="0"/>
    <n v="829595"/>
    <n v="349"/>
    <n v="769982"/>
  </r>
  <r>
    <x v="0"/>
    <x v="0"/>
    <n v="1319422"/>
    <n v="1466"/>
    <n v="819341"/>
  </r>
  <r>
    <x v="0"/>
    <x v="0"/>
    <n v="1151187"/>
    <n v="1469"/>
    <n v="551881"/>
  </r>
  <r>
    <x v="0"/>
    <x v="0"/>
    <n v="41"/>
    <n v="44"/>
    <n v="30"/>
  </r>
  <r>
    <x v="0"/>
    <x v="0"/>
    <n v="33"/>
    <n v="29"/>
    <n v="23"/>
  </r>
  <r>
    <x v="0"/>
    <x v="0"/>
    <n v="2193"/>
    <n v="57"/>
    <n v="1070"/>
  </r>
  <r>
    <x v="0"/>
    <x v="0"/>
    <n v="88432"/>
    <n v="435"/>
    <n v="45299"/>
  </r>
  <r>
    <x v="0"/>
    <x v="0"/>
    <n v="2206"/>
    <n v="50"/>
    <n v="1021"/>
  </r>
  <r>
    <x v="0"/>
    <x v="0"/>
    <n v="75524"/>
    <n v="337"/>
    <n v="37515"/>
  </r>
  <r>
    <x v="0"/>
    <x v="0"/>
    <n v="2090"/>
    <n v="24"/>
    <n v="1316"/>
  </r>
  <r>
    <x v="0"/>
    <x v="0"/>
    <n v="183279"/>
    <n v="2505"/>
    <n v="129101"/>
  </r>
  <r>
    <x v="0"/>
    <x v="0"/>
    <n v="97360"/>
    <n v="6101"/>
    <n v="60890"/>
  </r>
  <r>
    <x v="0"/>
    <x v="0"/>
    <n v="54229"/>
    <n v="3939"/>
    <n v="22273"/>
  </r>
  <r>
    <x v="0"/>
    <x v="0"/>
    <n v="1782907"/>
    <n v="25840"/>
    <n v="1333010"/>
  </r>
  <r>
    <x v="0"/>
    <x v="0"/>
    <n v="1713006"/>
    <n v="3289"/>
    <n v="1037829"/>
  </r>
  <r>
    <x v="0"/>
    <x v="0"/>
    <n v="696256"/>
    <n v="1238"/>
    <n v="582091"/>
  </r>
  <r>
    <x v="0"/>
    <x v="0"/>
    <n v="1741242"/>
    <n v="3325"/>
    <n v="1090989"/>
  </r>
  <r>
    <x v="0"/>
    <x v="0"/>
    <n v="974221"/>
    <n v="1078"/>
    <n v="48103"/>
  </r>
  <r>
    <x v="0"/>
    <x v="0"/>
    <n v="679556"/>
    <n v="986"/>
    <n v="9553"/>
  </r>
  <r>
    <x v="0"/>
    <x v="0"/>
    <n v="1057952"/>
    <n v="1235"/>
    <n v="43589"/>
  </r>
  <r>
    <x v="0"/>
    <x v="0"/>
    <n v="576424"/>
    <n v="738"/>
    <n v="6648"/>
  </r>
  <r>
    <x v="0"/>
    <x v="0"/>
    <n v="1"/>
    <n v="0"/>
    <n v="0"/>
  </r>
  <r>
    <x v="0"/>
    <x v="0"/>
    <n v="0"/>
    <n v="2"/>
    <n v="0"/>
  </r>
  <r>
    <x v="0"/>
    <x v="0"/>
    <n v="0"/>
    <n v="102"/>
    <n v="0"/>
  </r>
  <r>
    <x v="0"/>
    <x v="0"/>
    <n v="0"/>
    <n v="57"/>
    <n v="0"/>
  </r>
  <r>
    <x v="0"/>
    <x v="0"/>
    <n v="0"/>
    <n v="64"/>
    <n v="0"/>
  </r>
  <r>
    <x v="0"/>
    <x v="0"/>
    <n v="0"/>
    <n v="60"/>
    <n v="0"/>
  </r>
  <r>
    <x v="0"/>
    <x v="0"/>
    <n v="4687"/>
    <n v="90"/>
    <n v="2355"/>
  </r>
  <r>
    <x v="0"/>
    <x v="0"/>
    <n v="93632"/>
    <n v="1006"/>
    <n v="47233"/>
  </r>
  <r>
    <x v="0"/>
    <x v="0"/>
    <n v="182976"/>
    <n v="1582"/>
    <n v="63177"/>
  </r>
  <r>
    <x v="0"/>
    <x v="0"/>
    <n v="4760"/>
    <n v="86"/>
    <n v="2310"/>
  </r>
  <r>
    <x v="0"/>
    <x v="0"/>
    <n v="17991"/>
    <n v="985"/>
    <n v="7781"/>
  </r>
  <r>
    <x v="0"/>
    <x v="0"/>
    <n v="132001"/>
    <n v="7310"/>
    <n v="59409"/>
  </r>
  <r>
    <x v="0"/>
    <x v="0"/>
    <n v="2160843"/>
    <n v="3475"/>
    <n v="1152079"/>
  </r>
  <r>
    <x v="0"/>
    <x v="0"/>
    <n v="353545"/>
    <n v="539"/>
    <n v="195762"/>
  </r>
  <r>
    <x v="0"/>
    <x v="0"/>
    <n v="4726"/>
    <n v="70"/>
    <n v="3248"/>
  </r>
  <r>
    <x v="0"/>
    <x v="0"/>
    <n v="148197"/>
    <n v="1539"/>
    <n v="70706"/>
  </r>
  <r>
    <x v="0"/>
    <x v="0"/>
    <n v="487535"/>
    <n v="2645"/>
    <n v="16777"/>
  </r>
  <r>
    <x v="0"/>
    <x v="0"/>
    <n v="211181"/>
    <n v="12012"/>
    <n v="114625"/>
  </r>
  <r>
    <x v="0"/>
    <x v="0"/>
    <n v="26999"/>
    <n v="1429"/>
    <n v="4614"/>
  </r>
  <r>
    <x v="0"/>
    <x v="0"/>
    <n v="221075"/>
    <n v="5098"/>
    <n v="212930"/>
  </r>
  <r>
    <x v="0"/>
    <x v="0"/>
    <n v="789322"/>
    <n v="1504"/>
    <n v="546307"/>
  </r>
  <r>
    <x v="0"/>
    <x v="0"/>
    <n v="777597"/>
    <n v="1327"/>
    <n v="547261"/>
  </r>
  <r>
    <x v="0"/>
    <x v="0"/>
    <n v="529848"/>
    <n v="3538"/>
    <n v="58840"/>
  </r>
  <r>
    <x v="0"/>
    <x v="0"/>
    <n v="45340"/>
    <n v="1168"/>
    <n v="26219"/>
  </r>
  <r>
    <x v="0"/>
    <x v="0"/>
    <n v="49350"/>
    <n v="1053"/>
    <n v="32538"/>
  </r>
  <r>
    <x v="0"/>
    <x v="0"/>
    <n v="38"/>
    <n v="0"/>
    <n v="3"/>
  </r>
  <r>
    <x v="0"/>
    <x v="0"/>
    <n v="44"/>
    <n v="64"/>
    <n v="1"/>
  </r>
  <r>
    <x v="0"/>
    <x v="0"/>
    <n v="43"/>
    <n v="20"/>
    <n v="1"/>
  </r>
  <r>
    <x v="0"/>
    <x v="0"/>
    <n v="39"/>
    <n v="48"/>
    <n v="1"/>
  </r>
  <r>
    <x v="0"/>
    <x v="0"/>
    <n v="3677874"/>
    <n v="2"/>
    <n v="3604460"/>
  </r>
  <r>
    <x v="0"/>
    <x v="0"/>
    <n v="101084"/>
    <n v="96"/>
    <n v="97783"/>
  </r>
  <r>
    <x v="0"/>
    <x v="0"/>
    <n v="537535"/>
    <n v="235"/>
    <n v="513498"/>
  </r>
  <r>
    <x v="0"/>
    <x v="0"/>
    <n v="2061184"/>
    <n v="9050"/>
    <n v="1061118"/>
  </r>
  <r>
    <x v="0"/>
    <x v="0"/>
    <n v="404424"/>
    <n v="1987"/>
    <n v="227946"/>
  </r>
  <r>
    <x v="0"/>
    <x v="0"/>
    <n v="1600989"/>
    <n v="6282"/>
    <n v="757439"/>
  </r>
  <r>
    <x v="0"/>
    <x v="0"/>
    <n v="41424"/>
    <n v="791"/>
    <n v="26140"/>
  </r>
  <r>
    <x v="0"/>
    <x v="0"/>
    <n v="13987"/>
    <n v="209"/>
    <n v="7239"/>
  </r>
  <r>
    <x v="0"/>
    <x v="0"/>
    <n v="104827"/>
    <n v="776"/>
    <n v="55553"/>
  </r>
  <r>
    <x v="0"/>
    <x v="0"/>
    <n v="62794"/>
    <n v="693"/>
    <n v="41000"/>
  </r>
  <r>
    <x v="0"/>
    <x v="0"/>
    <n v="1463"/>
    <n v="57"/>
    <n v="784"/>
  </r>
  <r>
    <x v="0"/>
    <x v="0"/>
    <n v="11985"/>
    <n v="189"/>
    <n v="6134"/>
  </r>
  <r>
    <x v="0"/>
    <x v="0"/>
    <n v="102637"/>
    <n v="728"/>
    <n v="54892"/>
  </r>
  <r>
    <x v="0"/>
    <x v="0"/>
    <n v="59379"/>
    <n v="669"/>
    <n v="36137"/>
  </r>
  <r>
    <x v="0"/>
    <x v="0"/>
    <n v="76958"/>
    <n v="921"/>
    <n v="47011"/>
  </r>
  <r>
    <x v="0"/>
    <x v="0"/>
    <n v="1616"/>
    <n v="57"/>
    <n v="842"/>
  </r>
  <r>
    <x v="0"/>
    <x v="0"/>
    <n v="49"/>
    <n v="8"/>
    <n v="14"/>
  </r>
  <r>
    <x v="0"/>
    <x v="0"/>
    <n v="47"/>
    <n v="15"/>
    <n v="14"/>
  </r>
  <r>
    <x v="0"/>
    <x v="0"/>
    <n v="23231"/>
    <n v="835"/>
    <n v="13394"/>
  </r>
  <r>
    <x v="0"/>
    <x v="0"/>
    <n v="1519713"/>
    <n v="7224"/>
    <n v="888248"/>
  </r>
  <r>
    <x v="0"/>
    <x v="0"/>
    <n v="878316"/>
    <n v="4470"/>
    <n v="516978"/>
  </r>
  <r>
    <x v="0"/>
    <x v="0"/>
    <n v="52"/>
    <n v="16"/>
    <n v="13"/>
  </r>
  <r>
    <x v="0"/>
    <x v="0"/>
    <n v="261363"/>
    <n v="1314"/>
    <n v="124916"/>
  </r>
  <r>
    <x v="0"/>
    <x v="0"/>
    <n v="123841"/>
    <n v="834"/>
    <n v="68398"/>
  </r>
  <r>
    <x v="0"/>
    <x v="0"/>
    <n v="4947499"/>
    <n v="15999"/>
    <n v="3101987"/>
  </r>
  <r>
    <x v="0"/>
    <x v="0"/>
    <n v="49138"/>
    <n v="1630"/>
    <n v="13862"/>
  </r>
  <r>
    <x v="0"/>
    <x v="0"/>
    <n v="12828229"/>
    <n v="58705"/>
    <n v="8388126"/>
  </r>
  <r>
    <x v="0"/>
    <x v="0"/>
    <n v="3442076"/>
    <n v="14404"/>
    <n v="1340139"/>
  </r>
  <r>
    <x v="0"/>
    <x v="0"/>
    <n v="3613744"/>
    <n v="16788"/>
    <n v="1140266"/>
  </r>
  <r>
    <x v="0"/>
    <x v="0"/>
    <n v="43451"/>
    <n v="347"/>
    <n v="14333"/>
  </r>
  <r>
    <x v="0"/>
    <x v="0"/>
    <n v="15703"/>
    <n v="174"/>
    <n v="4003"/>
  </r>
  <r>
    <x v="0"/>
    <x v="0"/>
    <n v="760284"/>
    <n v="2592"/>
    <n v="266471"/>
  </r>
  <r>
    <x v="0"/>
    <x v="0"/>
    <n v="531446"/>
    <n v="1635"/>
    <n v="142930"/>
  </r>
  <r>
    <x v="0"/>
    <x v="0"/>
    <n v="100478"/>
    <n v="574"/>
    <n v="34914"/>
  </r>
  <r>
    <x v="0"/>
    <x v="0"/>
    <n v="176268"/>
    <n v="823"/>
    <n v="43504"/>
  </r>
  <r>
    <x v="0"/>
    <x v="0"/>
    <n v="3275"/>
    <n v="134"/>
    <n v="1230"/>
  </r>
  <r>
    <x v="0"/>
    <x v="0"/>
    <n v="3768"/>
    <n v="139"/>
    <n v="1062"/>
  </r>
  <r>
    <x v="0"/>
    <x v="0"/>
    <n v="3916"/>
    <n v="146"/>
    <n v="1347"/>
  </r>
  <r>
    <x v="0"/>
    <x v="0"/>
    <n v="2888"/>
    <n v="145"/>
    <n v="871"/>
  </r>
  <r>
    <x v="0"/>
    <x v="0"/>
    <n v="32202"/>
    <n v="272"/>
    <n v="12073"/>
  </r>
  <r>
    <x v="0"/>
    <x v="0"/>
    <n v="11255"/>
    <n v="167"/>
    <n v="2746"/>
  </r>
  <r>
    <x v="0"/>
    <x v="0"/>
    <n v="8696"/>
    <n v="148"/>
    <n v="3198"/>
  </r>
  <r>
    <x v="0"/>
    <x v="0"/>
    <n v="5770"/>
    <n v="131"/>
    <n v="1597"/>
  </r>
  <r>
    <x v="0"/>
    <x v="0"/>
    <n v="6950"/>
    <n v="135"/>
    <n v="2451"/>
  </r>
  <r>
    <x v="0"/>
    <x v="0"/>
    <n v="6164"/>
    <n v="129"/>
    <n v="1622"/>
  </r>
  <r>
    <x v="0"/>
    <x v="0"/>
    <n v="2727"/>
    <n v="129"/>
    <n v="1009"/>
  </r>
  <r>
    <x v="0"/>
    <x v="0"/>
    <n v="2891"/>
    <n v="155"/>
    <n v="829"/>
  </r>
  <r>
    <x v="0"/>
    <x v="0"/>
    <n v="3023"/>
    <n v="124"/>
    <n v="1035"/>
  </r>
  <r>
    <x v="0"/>
    <x v="0"/>
    <n v="3147"/>
    <n v="158"/>
    <n v="907"/>
  </r>
  <r>
    <x v="0"/>
    <x v="0"/>
    <n v="5674"/>
    <n v="164"/>
    <n v="2062"/>
  </r>
  <r>
    <x v="0"/>
    <x v="0"/>
    <n v="5522"/>
    <n v="150"/>
    <n v="1468"/>
  </r>
  <r>
    <x v="0"/>
    <x v="0"/>
    <n v="3209"/>
    <n v="151"/>
    <n v="1116"/>
  </r>
  <r>
    <x v="0"/>
    <x v="0"/>
    <n v="3254"/>
    <n v="148"/>
    <n v="951"/>
  </r>
  <r>
    <x v="0"/>
    <x v="0"/>
    <n v="2938"/>
    <n v="140"/>
    <n v="1090"/>
  </r>
  <r>
    <x v="0"/>
    <x v="0"/>
    <n v="5470"/>
    <n v="164"/>
    <n v="1585"/>
  </r>
  <r>
    <x v="0"/>
    <x v="0"/>
    <n v="4124"/>
    <n v="149"/>
    <n v="1535"/>
  </r>
  <r>
    <x v="0"/>
    <x v="0"/>
    <n v="3881"/>
    <n v="138"/>
    <n v="1023"/>
  </r>
  <r>
    <x v="0"/>
    <x v="0"/>
    <n v="2614"/>
    <n v="121"/>
    <n v="1034"/>
  </r>
  <r>
    <x v="0"/>
    <x v="0"/>
    <n v="2847"/>
    <n v="147"/>
    <n v="870"/>
  </r>
  <r>
    <x v="0"/>
    <x v="0"/>
    <n v="2875"/>
    <n v="138"/>
    <n v="1017"/>
  </r>
  <r>
    <x v="0"/>
    <x v="0"/>
    <n v="2817"/>
    <n v="135"/>
    <n v="876"/>
  </r>
  <r>
    <x v="0"/>
    <x v="0"/>
    <n v="13560"/>
    <n v="171"/>
    <n v="4826"/>
  </r>
  <r>
    <x v="0"/>
    <x v="0"/>
    <n v="7983"/>
    <n v="141"/>
    <n v="2022"/>
  </r>
  <r>
    <x v="0"/>
    <x v="0"/>
    <n v="6050"/>
    <n v="154"/>
    <n v="2022"/>
  </r>
  <r>
    <x v="0"/>
    <x v="0"/>
    <n v="12517"/>
    <n v="197"/>
    <n v="3315"/>
  </r>
  <r>
    <x v="0"/>
    <x v="0"/>
    <n v="4212"/>
    <n v="159"/>
    <n v="1511"/>
  </r>
  <r>
    <x v="0"/>
    <x v="0"/>
    <n v="4233"/>
    <n v="138"/>
    <n v="1155"/>
  </r>
  <r>
    <x v="0"/>
    <x v="0"/>
    <n v="3959"/>
    <n v="155"/>
    <n v="1404"/>
  </r>
  <r>
    <x v="0"/>
    <x v="0"/>
    <n v="6717"/>
    <n v="180"/>
    <n v="1827"/>
  </r>
  <r>
    <x v="0"/>
    <x v="0"/>
    <n v="3460"/>
    <n v="159"/>
    <n v="1250"/>
  </r>
  <r>
    <x v="0"/>
    <x v="0"/>
    <n v="3495"/>
    <n v="143"/>
    <n v="1038"/>
  </r>
  <r>
    <x v="0"/>
    <x v="0"/>
    <n v="8017"/>
    <n v="129"/>
    <n v="2774"/>
  </r>
  <r>
    <x v="0"/>
    <x v="0"/>
    <n v="20071"/>
    <n v="190"/>
    <n v="5409"/>
  </r>
  <r>
    <x v="0"/>
    <x v="0"/>
    <n v="6495"/>
    <n v="177"/>
    <n v="2109"/>
  </r>
  <r>
    <x v="0"/>
    <x v="0"/>
    <n v="6307"/>
    <n v="147"/>
    <n v="1696"/>
  </r>
  <r>
    <x v="0"/>
    <x v="0"/>
    <n v="152"/>
    <n v="42"/>
    <n v="55"/>
  </r>
  <r>
    <x v="0"/>
    <x v="0"/>
    <n v="92"/>
    <n v="24"/>
    <n v="37"/>
  </r>
  <r>
    <x v="0"/>
    <x v="0"/>
    <n v="295"/>
    <n v="42"/>
    <n v="109"/>
  </r>
  <r>
    <x v="0"/>
    <x v="0"/>
    <n v="227"/>
    <n v="62"/>
    <n v="78"/>
  </r>
  <r>
    <x v="0"/>
    <x v="0"/>
    <n v="275"/>
    <n v="47"/>
    <n v="101"/>
  </r>
  <r>
    <x v="0"/>
    <x v="0"/>
    <n v="124"/>
    <n v="26"/>
    <n v="42"/>
  </r>
  <r>
    <x v="0"/>
    <x v="0"/>
    <n v="111"/>
    <n v="28"/>
    <n v="33"/>
  </r>
  <r>
    <x v="0"/>
    <x v="0"/>
    <n v="120"/>
    <n v="37"/>
    <n v="38"/>
  </r>
  <r>
    <x v="0"/>
    <x v="0"/>
    <n v="114"/>
    <n v="34"/>
    <n v="33"/>
  </r>
  <r>
    <x v="0"/>
    <x v="0"/>
    <n v="88"/>
    <n v="30"/>
    <n v="24"/>
  </r>
  <r>
    <x v="0"/>
    <x v="0"/>
    <n v="94"/>
    <n v="17"/>
    <n v="31"/>
  </r>
  <r>
    <x v="0"/>
    <x v="0"/>
    <n v="128"/>
    <n v="31"/>
    <n v="48"/>
  </r>
  <r>
    <x v="0"/>
    <x v="0"/>
    <n v="158"/>
    <n v="41"/>
    <n v="59"/>
  </r>
  <r>
    <x v="0"/>
    <x v="0"/>
    <n v="266"/>
    <n v="51"/>
    <n v="112"/>
  </r>
  <r>
    <x v="0"/>
    <x v="0"/>
    <n v="236"/>
    <n v="48"/>
    <n v="83"/>
  </r>
  <r>
    <x v="0"/>
    <x v="0"/>
    <n v="170"/>
    <n v="28"/>
    <n v="71"/>
  </r>
  <r>
    <x v="0"/>
    <x v="0"/>
    <n v="162"/>
    <n v="36"/>
    <n v="62"/>
  </r>
  <r>
    <x v="0"/>
    <x v="0"/>
    <n v="136"/>
    <n v="44"/>
    <n v="52"/>
  </r>
  <r>
    <x v="0"/>
    <x v="0"/>
    <n v="258"/>
    <n v="57"/>
    <n v="95"/>
  </r>
  <r>
    <x v="0"/>
    <x v="0"/>
    <n v="319"/>
    <n v="43"/>
    <n v="113"/>
  </r>
  <r>
    <x v="0"/>
    <x v="0"/>
    <n v="1445"/>
    <n v="118"/>
    <n v="517"/>
  </r>
  <r>
    <x v="0"/>
    <x v="1"/>
    <n v="1227"/>
    <n v="110"/>
    <n v="373"/>
  </r>
  <r>
    <x v="0"/>
    <x v="0"/>
    <n v="5794"/>
    <n v="191"/>
    <n v="1811"/>
  </r>
  <r>
    <x v="0"/>
    <x v="1"/>
    <n v="5344"/>
    <n v="193"/>
    <n v="1473"/>
  </r>
  <r>
    <x v="0"/>
    <x v="0"/>
    <n v="38"/>
    <n v="17"/>
    <n v="14"/>
  </r>
  <r>
    <x v="0"/>
    <x v="1"/>
    <n v="39"/>
    <n v="17"/>
    <n v="11"/>
  </r>
  <r>
    <x v="0"/>
    <x v="0"/>
    <n v="2693"/>
    <n v="134"/>
    <n v="1000"/>
  </r>
  <r>
    <x v="0"/>
    <x v="1"/>
    <n v="2090"/>
    <n v="143"/>
    <n v="578"/>
  </r>
  <r>
    <x v="0"/>
    <x v="0"/>
    <n v="29"/>
    <n v="14"/>
    <n v="8"/>
  </r>
  <r>
    <x v="0"/>
    <x v="1"/>
    <n v="31"/>
    <n v="10"/>
    <n v="12"/>
  </r>
  <r>
    <x v="0"/>
    <x v="0"/>
    <n v="26"/>
    <n v="6"/>
    <n v="9"/>
  </r>
  <r>
    <x v="0"/>
    <x v="1"/>
    <n v="32"/>
    <n v="11"/>
    <n v="12"/>
  </r>
  <r>
    <x v="0"/>
    <x v="0"/>
    <n v="32"/>
    <n v="14"/>
    <n v="10"/>
  </r>
  <r>
    <x v="0"/>
    <x v="1"/>
    <n v="32"/>
    <n v="14"/>
    <n v="11"/>
  </r>
  <r>
    <x v="0"/>
    <x v="1"/>
    <n v="140"/>
    <n v="28"/>
    <n v="32"/>
  </r>
  <r>
    <x v="0"/>
    <x v="1"/>
    <n v="88"/>
    <n v="30"/>
    <n v="30"/>
  </r>
  <r>
    <x v="0"/>
    <x v="1"/>
    <n v="301"/>
    <n v="46"/>
    <n v="95"/>
  </r>
  <r>
    <x v="0"/>
    <x v="1"/>
    <n v="227"/>
    <n v="58"/>
    <n v="81"/>
  </r>
  <r>
    <x v="0"/>
    <x v="1"/>
    <n v="208"/>
    <n v="46"/>
    <n v="64"/>
  </r>
  <r>
    <x v="0"/>
    <x v="1"/>
    <n v="126"/>
    <n v="40"/>
    <n v="42"/>
  </r>
  <r>
    <x v="0"/>
    <x v="1"/>
    <n v="93"/>
    <n v="36"/>
    <n v="28"/>
  </r>
  <r>
    <x v="0"/>
    <x v="1"/>
    <n v="113"/>
    <n v="32"/>
    <n v="38"/>
  </r>
  <r>
    <x v="0"/>
    <x v="1"/>
    <n v="89"/>
    <n v="22"/>
    <n v="29"/>
  </r>
  <r>
    <x v="0"/>
    <x v="1"/>
    <n v="90"/>
    <n v="16"/>
    <n v="23"/>
  </r>
  <r>
    <x v="0"/>
    <x v="1"/>
    <n v="84"/>
    <n v="12"/>
    <n v="26"/>
  </r>
  <r>
    <x v="0"/>
    <x v="1"/>
    <n v="118"/>
    <n v="35"/>
    <n v="38"/>
  </r>
  <r>
    <x v="0"/>
    <x v="1"/>
    <n v="136"/>
    <n v="37"/>
    <n v="52"/>
  </r>
  <r>
    <x v="0"/>
    <x v="1"/>
    <n v="233"/>
    <n v="47"/>
    <n v="62"/>
  </r>
  <r>
    <x v="0"/>
    <x v="1"/>
    <n v="198"/>
    <n v="30"/>
    <n v="52"/>
  </r>
  <r>
    <x v="0"/>
    <x v="1"/>
    <n v="138"/>
    <n v="46"/>
    <n v="43"/>
  </r>
  <r>
    <x v="0"/>
    <x v="1"/>
    <n v="152"/>
    <n v="44"/>
    <n v="53"/>
  </r>
  <r>
    <x v="0"/>
    <x v="1"/>
    <n v="115"/>
    <n v="60"/>
    <n v="44"/>
  </r>
  <r>
    <x v="0"/>
    <x v="1"/>
    <n v="283"/>
    <n v="51"/>
    <n v="85"/>
  </r>
  <r>
    <x v="0"/>
    <x v="1"/>
    <n v="315"/>
    <n v="42"/>
    <n v="97"/>
  </r>
  <r>
    <x v="0"/>
    <x v="0"/>
    <n v="66"/>
    <n v="22"/>
    <n v="28"/>
  </r>
  <r>
    <x v="0"/>
    <x v="1"/>
    <n v="30"/>
    <n v="11"/>
    <n v="11"/>
  </r>
  <r>
    <x v="0"/>
    <x v="0"/>
    <n v="32"/>
    <n v="8"/>
    <n v="11"/>
  </r>
  <r>
    <x v="0"/>
    <x v="1"/>
    <n v="32"/>
    <n v="13"/>
    <n v="11"/>
  </r>
  <r>
    <x v="0"/>
    <x v="0"/>
    <n v="29"/>
    <n v="16"/>
    <n v="11"/>
  </r>
  <r>
    <x v="0"/>
    <x v="1"/>
    <n v="43"/>
    <n v="10"/>
    <n v="12"/>
  </r>
  <r>
    <x v="0"/>
    <x v="0"/>
    <n v="32"/>
    <n v="18"/>
    <n v="12"/>
  </r>
  <r>
    <x v="0"/>
    <x v="1"/>
    <n v="35"/>
    <n v="13"/>
    <n v="11"/>
  </r>
  <r>
    <x v="0"/>
    <x v="0"/>
    <n v="31"/>
    <n v="18"/>
    <n v="10"/>
  </r>
  <r>
    <x v="0"/>
    <x v="1"/>
    <n v="31"/>
    <n v="11"/>
    <n v="12"/>
  </r>
  <r>
    <x v="0"/>
    <x v="0"/>
    <n v="33"/>
    <n v="12"/>
    <n v="10"/>
  </r>
  <r>
    <x v="0"/>
    <x v="1"/>
    <n v="32"/>
    <n v="5"/>
    <n v="11"/>
  </r>
  <r>
    <x v="0"/>
    <x v="0"/>
    <n v="27"/>
    <n v="8"/>
    <n v="11"/>
  </r>
  <r>
    <x v="0"/>
    <x v="1"/>
    <n v="29"/>
    <n v="15"/>
    <n v="11"/>
  </r>
  <r>
    <x v="0"/>
    <x v="0"/>
    <n v="38"/>
    <n v="7"/>
    <n v="11"/>
  </r>
  <r>
    <x v="0"/>
    <x v="1"/>
    <n v="32"/>
    <n v="9"/>
    <n v="11"/>
  </r>
  <r>
    <x v="0"/>
    <x v="0"/>
    <n v="648"/>
    <n v="82"/>
    <n v="266"/>
  </r>
  <r>
    <x v="0"/>
    <x v="1"/>
    <n v="524"/>
    <n v="79"/>
    <n v="176"/>
  </r>
  <r>
    <x v="0"/>
    <x v="0"/>
    <n v="441"/>
    <n v="83"/>
    <n v="164"/>
  </r>
  <r>
    <x v="0"/>
    <x v="1"/>
    <n v="392"/>
    <n v="98"/>
    <n v="149"/>
  </r>
  <r>
    <x v="0"/>
    <x v="0"/>
    <n v="1646"/>
    <n v="103"/>
    <n v="639"/>
  </r>
  <r>
    <x v="0"/>
    <x v="1"/>
    <n v="1286"/>
    <n v="100"/>
    <n v="388"/>
  </r>
  <r>
    <x v="0"/>
    <x v="0"/>
    <n v="1154"/>
    <n v="117"/>
    <n v="426"/>
  </r>
  <r>
    <x v="0"/>
    <x v="1"/>
    <n v="1024"/>
    <n v="112"/>
    <n v="335"/>
  </r>
  <r>
    <x v="0"/>
    <x v="0"/>
    <n v="1202"/>
    <n v="111"/>
    <n v="397"/>
  </r>
  <r>
    <x v="0"/>
    <x v="1"/>
    <n v="980"/>
    <n v="99"/>
    <n v="312"/>
  </r>
  <r>
    <x v="0"/>
    <x v="0"/>
    <n v="257"/>
    <n v="54"/>
    <n v="119"/>
  </r>
  <r>
    <x v="0"/>
    <x v="1"/>
    <n v="436"/>
    <n v="75"/>
    <n v="131"/>
  </r>
  <r>
    <x v="0"/>
    <x v="0"/>
    <n v="487"/>
    <n v="75"/>
    <n v="168"/>
  </r>
  <r>
    <x v="0"/>
    <x v="1"/>
    <n v="413"/>
    <n v="68"/>
    <n v="143"/>
  </r>
  <r>
    <x v="0"/>
    <x v="0"/>
    <n v="712"/>
    <n v="83"/>
    <n v="233"/>
  </r>
  <r>
    <x v="0"/>
    <x v="1"/>
    <n v="602"/>
    <n v="73"/>
    <n v="190"/>
  </r>
  <r>
    <x v="0"/>
    <x v="0"/>
    <n v="505"/>
    <n v="85"/>
    <n v="168"/>
  </r>
  <r>
    <x v="0"/>
    <x v="1"/>
    <n v="436"/>
    <n v="75"/>
    <n v="162"/>
  </r>
  <r>
    <x v="0"/>
    <x v="0"/>
    <n v="568"/>
    <n v="88"/>
    <n v="205"/>
  </r>
  <r>
    <x v="0"/>
    <x v="1"/>
    <n v="530"/>
    <n v="81"/>
    <n v="186"/>
  </r>
  <r>
    <x v="0"/>
    <x v="0"/>
    <n v="656"/>
    <n v="88"/>
    <n v="222"/>
  </r>
  <r>
    <x v="0"/>
    <x v="1"/>
    <n v="534"/>
    <n v="95"/>
    <n v="178"/>
  </r>
  <r>
    <x v="0"/>
    <x v="0"/>
    <n v="487"/>
    <n v="67"/>
    <n v="187"/>
  </r>
  <r>
    <x v="0"/>
    <x v="1"/>
    <n v="467"/>
    <n v="85"/>
    <n v="178"/>
  </r>
  <r>
    <x v="0"/>
    <x v="0"/>
    <n v="479"/>
    <n v="72"/>
    <n v="202"/>
  </r>
  <r>
    <x v="0"/>
    <x v="1"/>
    <n v="417"/>
    <n v="67"/>
    <n v="148"/>
  </r>
  <r>
    <x v="0"/>
    <x v="0"/>
    <n v="1213"/>
    <n v="108"/>
    <n v="423"/>
  </r>
  <r>
    <x v="0"/>
    <x v="1"/>
    <n v="996"/>
    <n v="91"/>
    <n v="293"/>
  </r>
  <r>
    <x v="0"/>
    <x v="0"/>
    <n v="1277"/>
    <n v="101"/>
    <n v="454"/>
  </r>
  <r>
    <x v="0"/>
    <x v="1"/>
    <n v="1134"/>
    <n v="119"/>
    <n v="369"/>
  </r>
  <r>
    <x v="0"/>
    <x v="0"/>
    <n v="841"/>
    <n v="87"/>
    <n v="303"/>
  </r>
  <r>
    <x v="0"/>
    <x v="1"/>
    <n v="700"/>
    <n v="96"/>
    <n v="225"/>
  </r>
  <r>
    <x v="0"/>
    <x v="0"/>
    <n v="495"/>
    <n v="69"/>
    <n v="192"/>
  </r>
  <r>
    <x v="0"/>
    <x v="1"/>
    <n v="469"/>
    <n v="77"/>
    <n v="165"/>
  </r>
  <r>
    <x v="0"/>
    <x v="0"/>
    <n v="439"/>
    <n v="81"/>
    <n v="166"/>
  </r>
  <r>
    <x v="0"/>
    <x v="1"/>
    <n v="409"/>
    <n v="73"/>
    <n v="140"/>
  </r>
  <r>
    <x v="0"/>
    <x v="0"/>
    <n v="1379"/>
    <n v="102"/>
    <n v="508"/>
  </r>
  <r>
    <x v="0"/>
    <x v="1"/>
    <n v="1108"/>
    <n v="105"/>
    <n v="366"/>
  </r>
  <r>
    <x v="0"/>
    <x v="0"/>
    <n v="1552"/>
    <n v="142"/>
    <n v="516"/>
  </r>
  <r>
    <x v="0"/>
    <x v="1"/>
    <n v="1398"/>
    <n v="148"/>
    <n v="460"/>
  </r>
  <r>
    <x v="0"/>
    <x v="0"/>
    <n v="29"/>
    <n v="12"/>
    <n v="10"/>
  </r>
  <r>
    <x v="0"/>
    <x v="1"/>
    <n v="36"/>
    <n v="10"/>
    <n v="11"/>
  </r>
  <r>
    <x v="0"/>
    <x v="0"/>
    <n v="34"/>
    <n v="12"/>
    <n v="11"/>
  </r>
  <r>
    <x v="0"/>
    <x v="1"/>
    <n v="35"/>
    <n v="13"/>
    <n v="13"/>
  </r>
  <r>
    <x v="0"/>
    <x v="0"/>
    <n v="39"/>
    <n v="19"/>
    <n v="10"/>
  </r>
  <r>
    <x v="0"/>
    <x v="1"/>
    <n v="28"/>
    <n v="8"/>
    <n v="11"/>
  </r>
  <r>
    <x v="0"/>
    <x v="0"/>
    <n v="31"/>
    <n v="11"/>
    <n v="11"/>
  </r>
  <r>
    <x v="0"/>
    <x v="1"/>
    <n v="34"/>
    <n v="16"/>
    <n v="10"/>
  </r>
  <r>
    <x v="0"/>
    <x v="0"/>
    <n v="30"/>
    <n v="10"/>
    <n v="13"/>
  </r>
  <r>
    <x v="0"/>
    <x v="1"/>
    <n v="34"/>
    <n v="12"/>
    <n v="13"/>
  </r>
  <r>
    <x v="0"/>
    <x v="0"/>
    <n v="38"/>
    <n v="8"/>
    <n v="11"/>
  </r>
  <r>
    <x v="0"/>
    <x v="1"/>
    <n v="34"/>
    <n v="18"/>
    <n v="10"/>
  </r>
  <r>
    <x v="0"/>
    <x v="0"/>
    <n v="46"/>
    <n v="14"/>
    <n v="23"/>
  </r>
  <r>
    <x v="0"/>
    <x v="1"/>
    <n v="32"/>
    <n v="11"/>
    <n v="12"/>
  </r>
  <r>
    <x v="0"/>
    <x v="0"/>
    <n v="32"/>
    <n v="13"/>
    <n v="11"/>
  </r>
  <r>
    <x v="0"/>
    <x v="1"/>
    <n v="28"/>
    <n v="7"/>
    <n v="10"/>
  </r>
  <r>
    <x v="0"/>
    <x v="0"/>
    <n v="33"/>
    <n v="19"/>
    <n v="11"/>
  </r>
  <r>
    <x v="0"/>
    <x v="1"/>
    <n v="31"/>
    <n v="21"/>
    <n v="9"/>
  </r>
  <r>
    <x v="0"/>
    <x v="0"/>
    <n v="203"/>
    <n v="43"/>
    <n v="76"/>
  </r>
  <r>
    <x v="0"/>
    <x v="1"/>
    <n v="206"/>
    <n v="38"/>
    <n v="46"/>
  </r>
  <r>
    <x v="0"/>
    <x v="0"/>
    <n v="161"/>
    <n v="42"/>
    <n v="55"/>
  </r>
  <r>
    <x v="0"/>
    <x v="1"/>
    <n v="145"/>
    <n v="36"/>
    <n v="49"/>
  </r>
  <r>
    <x v="0"/>
    <x v="0"/>
    <n v="650"/>
    <n v="88"/>
    <n v="258"/>
  </r>
  <r>
    <x v="0"/>
    <x v="1"/>
    <n v="601"/>
    <n v="82"/>
    <n v="205"/>
  </r>
  <r>
    <x v="0"/>
    <x v="0"/>
    <n v="462"/>
    <n v="65"/>
    <n v="194"/>
  </r>
  <r>
    <x v="0"/>
    <x v="1"/>
    <n v="421"/>
    <n v="76"/>
    <n v="153"/>
  </r>
  <r>
    <x v="0"/>
    <x v="0"/>
    <n v="477"/>
    <n v="70"/>
    <n v="188"/>
  </r>
  <r>
    <x v="0"/>
    <x v="1"/>
    <n v="279"/>
    <n v="31"/>
    <n v="62"/>
  </r>
  <r>
    <x v="0"/>
    <x v="0"/>
    <n v="190"/>
    <n v="60"/>
    <n v="73"/>
  </r>
  <r>
    <x v="0"/>
    <x v="1"/>
    <n v="155"/>
    <n v="49"/>
    <n v="56"/>
  </r>
  <r>
    <x v="0"/>
    <x v="0"/>
    <n v="180"/>
    <n v="35"/>
    <n v="57"/>
  </r>
  <r>
    <x v="0"/>
    <x v="1"/>
    <n v="165"/>
    <n v="57"/>
    <n v="61"/>
  </r>
  <r>
    <x v="0"/>
    <x v="0"/>
    <n v="270"/>
    <n v="49"/>
    <n v="98"/>
  </r>
  <r>
    <x v="0"/>
    <x v="1"/>
    <n v="228"/>
    <n v="53"/>
    <n v="79"/>
  </r>
  <r>
    <x v="0"/>
    <x v="0"/>
    <n v="179"/>
    <n v="42"/>
    <n v="71"/>
  </r>
  <r>
    <x v="0"/>
    <x v="1"/>
    <n v="196"/>
    <n v="46"/>
    <n v="55"/>
  </r>
  <r>
    <x v="0"/>
    <x v="0"/>
    <n v="207"/>
    <n v="55"/>
    <n v="76"/>
  </r>
  <r>
    <x v="0"/>
    <x v="1"/>
    <n v="184"/>
    <n v="50"/>
    <n v="61"/>
  </r>
  <r>
    <x v="0"/>
    <x v="0"/>
    <n v="212"/>
    <n v="46"/>
    <n v="87"/>
  </r>
  <r>
    <x v="0"/>
    <x v="1"/>
    <n v="202"/>
    <n v="53"/>
    <n v="68"/>
  </r>
  <r>
    <x v="0"/>
    <x v="0"/>
    <n v="212"/>
    <n v="57"/>
    <n v="65"/>
  </r>
  <r>
    <x v="0"/>
    <x v="1"/>
    <n v="173"/>
    <n v="46"/>
    <n v="60"/>
  </r>
  <r>
    <x v="0"/>
    <x v="0"/>
    <n v="213"/>
    <n v="40"/>
    <n v="77"/>
  </r>
  <r>
    <x v="0"/>
    <x v="1"/>
    <n v="208"/>
    <n v="53"/>
    <n v="79"/>
  </r>
  <r>
    <x v="0"/>
    <x v="0"/>
    <n v="472"/>
    <n v="55"/>
    <n v="167"/>
  </r>
  <r>
    <x v="0"/>
    <x v="1"/>
    <n v="432"/>
    <n v="58"/>
    <n v="130"/>
  </r>
  <r>
    <x v="0"/>
    <x v="0"/>
    <n v="498"/>
    <n v="71"/>
    <n v="166"/>
  </r>
  <r>
    <x v="0"/>
    <x v="1"/>
    <n v="473"/>
    <n v="65"/>
    <n v="157"/>
  </r>
  <r>
    <x v="0"/>
    <x v="0"/>
    <n v="287"/>
    <n v="62"/>
    <n v="116"/>
  </r>
  <r>
    <x v="0"/>
    <x v="1"/>
    <n v="268"/>
    <n v="71"/>
    <n v="84"/>
  </r>
  <r>
    <x v="0"/>
    <x v="0"/>
    <n v="281"/>
    <n v="45"/>
    <n v="104"/>
  </r>
  <r>
    <x v="0"/>
    <x v="1"/>
    <n v="256"/>
    <n v="47"/>
    <n v="82"/>
  </r>
  <r>
    <x v="0"/>
    <x v="0"/>
    <n v="181"/>
    <n v="45"/>
    <n v="71"/>
  </r>
  <r>
    <x v="0"/>
    <x v="1"/>
    <n v="195"/>
    <n v="43"/>
    <n v="78"/>
  </r>
  <r>
    <x v="0"/>
    <x v="0"/>
    <n v="661"/>
    <n v="76"/>
    <n v="233"/>
  </r>
  <r>
    <x v="0"/>
    <x v="1"/>
    <n v="586"/>
    <n v="80"/>
    <n v="172"/>
  </r>
  <r>
    <x v="0"/>
    <x v="0"/>
    <n v="695"/>
    <n v="80"/>
    <n v="209"/>
  </r>
  <r>
    <x v="0"/>
    <x v="1"/>
    <n v="627"/>
    <n v="80"/>
    <n v="194"/>
  </r>
  <r>
    <x v="0"/>
    <x v="0"/>
    <n v="86566"/>
    <n v="560"/>
    <n v="36116"/>
  </r>
  <r>
    <x v="0"/>
    <x v="0"/>
    <n v="81015"/>
    <n v="580"/>
    <n v="26304"/>
  </r>
  <r>
    <x v="0"/>
    <x v="0"/>
    <n v="77058"/>
    <n v="571"/>
    <n v="32362"/>
  </r>
  <r>
    <x v="0"/>
    <x v="0"/>
    <n v="78646"/>
    <n v="677"/>
    <n v="26113"/>
  </r>
  <r>
    <x v="0"/>
    <x v="0"/>
    <n v="414390"/>
    <n v="1882"/>
    <n v="171116"/>
  </r>
  <r>
    <x v="0"/>
    <x v="0"/>
    <n v="434754"/>
    <n v="2243"/>
    <n v="144263"/>
  </r>
  <r>
    <x v="0"/>
    <x v="0"/>
    <n v="191752"/>
    <n v="936"/>
    <n v="79899"/>
  </r>
  <r>
    <x v="0"/>
    <x v="0"/>
    <n v="195706"/>
    <n v="1069"/>
    <n v="65107"/>
  </r>
  <r>
    <x v="0"/>
    <x v="0"/>
    <n v="166642"/>
    <n v="837"/>
    <n v="72305"/>
  </r>
  <r>
    <x v="0"/>
    <x v="0"/>
    <n v="203713"/>
    <n v="1243"/>
    <n v="72462"/>
  </r>
  <r>
    <x v="0"/>
    <x v="0"/>
    <n v="64606"/>
    <n v="509"/>
    <n v="25534"/>
  </r>
  <r>
    <x v="0"/>
    <x v="0"/>
    <n v="69634"/>
    <n v="687"/>
    <n v="21849"/>
  </r>
  <r>
    <x v="0"/>
    <x v="0"/>
    <n v="68394"/>
    <n v="558"/>
    <n v="28628"/>
  </r>
  <r>
    <x v="0"/>
    <x v="0"/>
    <n v="68561"/>
    <n v="603"/>
    <n v="23208"/>
  </r>
  <r>
    <x v="0"/>
    <x v="0"/>
    <n v="122764"/>
    <n v="721"/>
    <n v="51929"/>
  </r>
  <r>
    <x v="0"/>
    <x v="0"/>
    <n v="123099"/>
    <n v="779"/>
    <n v="41415"/>
  </r>
  <r>
    <x v="0"/>
    <x v="0"/>
    <n v="94452"/>
    <n v="709"/>
    <n v="37611"/>
  </r>
  <r>
    <x v="0"/>
    <x v="0"/>
    <n v="102505"/>
    <n v="875"/>
    <n v="34268"/>
  </r>
  <r>
    <x v="0"/>
    <x v="0"/>
    <n v="71184"/>
    <n v="486"/>
    <n v="30250"/>
  </r>
  <r>
    <x v="0"/>
    <x v="0"/>
    <n v="62428"/>
    <n v="490"/>
    <n v="20836"/>
  </r>
  <r>
    <x v="0"/>
    <x v="0"/>
    <n v="93446"/>
    <n v="641"/>
    <n v="38231"/>
  </r>
  <r>
    <x v="0"/>
    <x v="0"/>
    <n v="93450"/>
    <n v="689"/>
    <n v="29825"/>
  </r>
  <r>
    <x v="0"/>
    <x v="0"/>
    <n v="76363"/>
    <n v="558"/>
    <n v="31549"/>
  </r>
  <r>
    <x v="0"/>
    <x v="0"/>
    <n v="76398"/>
    <n v="557"/>
    <n v="28251"/>
  </r>
  <r>
    <x v="0"/>
    <x v="0"/>
    <n v="80429"/>
    <n v="568"/>
    <n v="33180"/>
  </r>
  <r>
    <x v="0"/>
    <x v="0"/>
    <n v="80859"/>
    <n v="603"/>
    <n v="26473"/>
  </r>
  <r>
    <x v="0"/>
    <x v="0"/>
    <n v="279417"/>
    <n v="1450"/>
    <n v="118976"/>
  </r>
  <r>
    <x v="0"/>
    <x v="0"/>
    <n v="322613"/>
    <n v="1903"/>
    <n v="106630"/>
  </r>
  <r>
    <x v="0"/>
    <x v="0"/>
    <n v="222198"/>
    <n v="1397"/>
    <n v="90587"/>
  </r>
  <r>
    <x v="0"/>
    <x v="0"/>
    <n v="218796"/>
    <n v="1374"/>
    <n v="70616"/>
  </r>
  <r>
    <x v="0"/>
    <x v="0"/>
    <n v="110511"/>
    <n v="688"/>
    <n v="44963"/>
  </r>
  <r>
    <x v="0"/>
    <x v="0"/>
    <n v="111030"/>
    <n v="678"/>
    <n v="36161"/>
  </r>
  <r>
    <x v="0"/>
    <x v="0"/>
    <n v="122718"/>
    <n v="809"/>
    <n v="50684"/>
  </r>
  <r>
    <x v="0"/>
    <x v="0"/>
    <n v="120242"/>
    <n v="769"/>
    <n v="40052"/>
  </r>
  <r>
    <x v="0"/>
    <x v="0"/>
    <n v="123463"/>
    <n v="833"/>
    <n v="49190"/>
  </r>
  <r>
    <x v="0"/>
    <x v="0"/>
    <n v="105727"/>
    <n v="818"/>
    <n v="33426"/>
  </r>
  <r>
    <x v="0"/>
    <x v="0"/>
    <n v="317432"/>
    <n v="1228"/>
    <n v="130923"/>
  </r>
  <r>
    <x v="0"/>
    <x v="0"/>
    <n v="247800"/>
    <n v="1025"/>
    <n v="80960"/>
  </r>
  <r>
    <x v="0"/>
    <x v="0"/>
    <n v="212212"/>
    <n v="1412"/>
    <n v="89342"/>
  </r>
  <r>
    <x v="0"/>
    <x v="0"/>
    <n v="199727"/>
    <n v="1156"/>
    <n v="67934"/>
  </r>
  <r>
    <x v="0"/>
    <x v="0"/>
    <n v="2168"/>
    <n v="118"/>
    <n v="822"/>
  </r>
  <r>
    <x v="0"/>
    <x v="0"/>
    <n v="2129"/>
    <n v="119"/>
    <n v="623"/>
  </r>
  <r>
    <x v="0"/>
    <x v="0"/>
    <n v="1893"/>
    <n v="138"/>
    <n v="704"/>
  </r>
  <r>
    <x v="0"/>
    <x v="0"/>
    <n v="1440"/>
    <n v="59"/>
    <n v="403"/>
  </r>
  <r>
    <x v="0"/>
    <x v="0"/>
    <n v="7087"/>
    <n v="154"/>
    <n v="2909"/>
  </r>
  <r>
    <x v="0"/>
    <x v="0"/>
    <n v="7071"/>
    <n v="164"/>
    <n v="1883"/>
  </r>
  <r>
    <x v="0"/>
    <x v="0"/>
    <n v="3473"/>
    <n v="155"/>
    <n v="1252"/>
  </r>
  <r>
    <x v="0"/>
    <x v="0"/>
    <n v="3102"/>
    <n v="130"/>
    <n v="954"/>
  </r>
  <r>
    <x v="0"/>
    <x v="0"/>
    <n v="4028"/>
    <n v="123"/>
    <n v="1573"/>
  </r>
  <r>
    <x v="0"/>
    <x v="0"/>
    <n v="4141"/>
    <n v="128"/>
    <n v="1221"/>
  </r>
  <r>
    <x v="0"/>
    <x v="0"/>
    <n v="1770"/>
    <n v="144"/>
    <n v="629"/>
  </r>
  <r>
    <x v="0"/>
    <x v="0"/>
    <n v="1551"/>
    <n v="123"/>
    <n v="460"/>
  </r>
  <r>
    <x v="0"/>
    <x v="0"/>
    <n v="2233"/>
    <n v="131"/>
    <n v="799"/>
  </r>
  <r>
    <x v="0"/>
    <x v="0"/>
    <n v="2031"/>
    <n v="138"/>
    <n v="623"/>
  </r>
  <r>
    <x v="0"/>
    <x v="0"/>
    <n v="2812"/>
    <n v="132"/>
    <n v="960"/>
  </r>
  <r>
    <x v="0"/>
    <x v="0"/>
    <n v="2620"/>
    <n v="129"/>
    <n v="693"/>
  </r>
  <r>
    <x v="0"/>
    <x v="0"/>
    <n v="2006"/>
    <n v="155"/>
    <n v="662"/>
  </r>
  <r>
    <x v="0"/>
    <x v="0"/>
    <n v="1846"/>
    <n v="144"/>
    <n v="630"/>
  </r>
  <r>
    <x v="0"/>
    <x v="0"/>
    <n v="1871"/>
    <n v="108"/>
    <n v="759"/>
  </r>
  <r>
    <x v="0"/>
    <x v="0"/>
    <n v="1836"/>
    <n v="135"/>
    <n v="560"/>
  </r>
  <r>
    <x v="0"/>
    <x v="0"/>
    <n v="2732"/>
    <n v="118"/>
    <n v="1058"/>
  </r>
  <r>
    <x v="0"/>
    <x v="0"/>
    <n v="2491"/>
    <n v="130"/>
    <n v="644"/>
  </r>
  <r>
    <x v="0"/>
    <x v="0"/>
    <n v="1621"/>
    <n v="124"/>
    <n v="576"/>
  </r>
  <r>
    <x v="0"/>
    <x v="0"/>
    <n v="1541"/>
    <n v="122"/>
    <n v="441"/>
  </r>
  <r>
    <x v="0"/>
    <x v="0"/>
    <n v="1254"/>
    <n v="62"/>
    <n v="585"/>
  </r>
  <r>
    <x v="0"/>
    <x v="0"/>
    <n v="1297"/>
    <n v="69"/>
    <n v="434"/>
  </r>
  <r>
    <x v="0"/>
    <x v="0"/>
    <n v="3467"/>
    <n v="71"/>
    <n v="1625"/>
  </r>
  <r>
    <x v="0"/>
    <x v="0"/>
    <n v="4634"/>
    <n v="133"/>
    <n v="1139"/>
  </r>
  <r>
    <x v="0"/>
    <x v="0"/>
    <n v="3433"/>
    <n v="136"/>
    <n v="1075"/>
  </r>
  <r>
    <x v="0"/>
    <x v="0"/>
    <n v="3220"/>
    <n v="167"/>
    <n v="916"/>
  </r>
  <r>
    <x v="0"/>
    <x v="0"/>
    <n v="2798"/>
    <n v="136"/>
    <n v="908"/>
  </r>
  <r>
    <x v="0"/>
    <x v="0"/>
    <n v="2479"/>
    <n v="148"/>
    <n v="657"/>
  </r>
  <r>
    <x v="0"/>
    <x v="0"/>
    <n v="2602"/>
    <n v="142"/>
    <n v="835"/>
  </r>
  <r>
    <x v="0"/>
    <x v="0"/>
    <n v="2324"/>
    <n v="128"/>
    <n v="576"/>
  </r>
  <r>
    <x v="0"/>
    <x v="0"/>
    <n v="2143"/>
    <n v="138"/>
    <n v="703"/>
  </r>
  <r>
    <x v="0"/>
    <x v="0"/>
    <n v="1867"/>
    <n v="119"/>
    <n v="536"/>
  </r>
  <r>
    <x v="0"/>
    <x v="0"/>
    <n v="3899"/>
    <n v="129"/>
    <n v="1318"/>
  </r>
  <r>
    <x v="0"/>
    <x v="0"/>
    <n v="3581"/>
    <n v="124"/>
    <n v="1092"/>
  </r>
  <r>
    <x v="0"/>
    <x v="0"/>
    <n v="4071"/>
    <n v="160"/>
    <n v="1247"/>
  </r>
  <r>
    <x v="0"/>
    <x v="0"/>
    <n v="3695"/>
    <n v="144"/>
    <n v="1094"/>
  </r>
  <r>
    <x v="0"/>
    <x v="0"/>
    <n v="12721"/>
    <n v="149"/>
    <n v="4783"/>
  </r>
  <r>
    <x v="0"/>
    <x v="0"/>
    <n v="18576"/>
    <n v="198"/>
    <n v="4977"/>
  </r>
  <r>
    <x v="0"/>
    <x v="0"/>
    <n v="3559"/>
    <n v="138"/>
    <n v="1227"/>
  </r>
  <r>
    <x v="0"/>
    <x v="0"/>
    <n v="3362"/>
    <n v="134"/>
    <n v="1034"/>
  </r>
  <r>
    <x v="0"/>
    <x v="0"/>
    <n v="21428"/>
    <n v="192"/>
    <n v="7457"/>
  </r>
  <r>
    <x v="0"/>
    <x v="0"/>
    <n v="22878"/>
    <n v="183"/>
    <n v="5708"/>
  </r>
  <r>
    <x v="0"/>
    <x v="0"/>
    <n v="6310"/>
    <n v="133"/>
    <n v="2174"/>
  </r>
  <r>
    <x v="0"/>
    <x v="0"/>
    <n v="6293"/>
    <n v="140"/>
    <n v="1850"/>
  </r>
  <r>
    <x v="0"/>
    <x v="0"/>
    <n v="42428"/>
    <n v="307"/>
    <n v="15371"/>
  </r>
  <r>
    <x v="0"/>
    <x v="0"/>
    <n v="6536"/>
    <n v="142"/>
    <n v="1990"/>
  </r>
  <r>
    <x v="0"/>
    <x v="0"/>
    <n v="8005"/>
    <n v="187"/>
    <n v="2633"/>
  </r>
  <r>
    <x v="0"/>
    <x v="0"/>
    <n v="3208"/>
    <n v="147"/>
    <n v="922"/>
  </r>
  <r>
    <x v="0"/>
    <x v="0"/>
    <n v="3340"/>
    <n v="152"/>
    <n v="1218"/>
  </r>
  <r>
    <x v="0"/>
    <x v="0"/>
    <n v="3295"/>
    <n v="165"/>
    <n v="1014"/>
  </r>
  <r>
    <x v="0"/>
    <x v="0"/>
    <n v="5708"/>
    <n v="165"/>
    <n v="1958"/>
  </r>
  <r>
    <x v="0"/>
    <x v="0"/>
    <n v="5815"/>
    <n v="165"/>
    <n v="1583"/>
  </r>
  <r>
    <x v="0"/>
    <x v="0"/>
    <n v="12998"/>
    <n v="223"/>
    <n v="4540"/>
  </r>
  <r>
    <x v="0"/>
    <x v="0"/>
    <n v="5254"/>
    <n v="144"/>
    <n v="1462"/>
  </r>
  <r>
    <x v="0"/>
    <x v="0"/>
    <n v="5168"/>
    <n v="147"/>
    <n v="1983"/>
  </r>
  <r>
    <x v="0"/>
    <x v="0"/>
    <n v="11905"/>
    <n v="169"/>
    <n v="3232"/>
  </r>
  <r>
    <x v="0"/>
    <x v="0"/>
    <n v="4923"/>
    <n v="146"/>
    <n v="1828"/>
  </r>
  <r>
    <x v="0"/>
    <x v="0"/>
    <n v="5739"/>
    <n v="215"/>
    <n v="1648"/>
  </r>
  <r>
    <x v="0"/>
    <x v="0"/>
    <n v="3136"/>
    <n v="123"/>
    <n v="1164"/>
  </r>
  <r>
    <x v="0"/>
    <x v="0"/>
    <n v="2895"/>
    <n v="142"/>
    <n v="963"/>
  </r>
  <r>
    <x v="0"/>
    <x v="0"/>
    <n v="3353"/>
    <n v="144"/>
    <n v="1130"/>
  </r>
  <r>
    <x v="0"/>
    <x v="0"/>
    <n v="2975"/>
    <n v="138"/>
    <n v="920"/>
  </r>
  <r>
    <x v="0"/>
    <x v="0"/>
    <n v="72742"/>
    <n v="425"/>
    <n v="25561"/>
  </r>
  <r>
    <x v="0"/>
    <x v="0"/>
    <n v="33677"/>
    <n v="239"/>
    <n v="9339"/>
  </r>
  <r>
    <x v="0"/>
    <x v="0"/>
    <n v="22684"/>
    <n v="183"/>
    <n v="7519"/>
  </r>
  <r>
    <x v="0"/>
    <x v="0"/>
    <n v="20598"/>
    <n v="207"/>
    <n v="5388"/>
  </r>
  <r>
    <x v="0"/>
    <x v="0"/>
    <n v="4491"/>
    <n v="204"/>
    <n v="1598"/>
  </r>
  <r>
    <x v="0"/>
    <x v="0"/>
    <n v="4289"/>
    <n v="145"/>
    <n v="1311"/>
  </r>
  <r>
    <x v="0"/>
    <x v="0"/>
    <n v="7064"/>
    <n v="132"/>
    <n v="2427"/>
  </r>
  <r>
    <x v="0"/>
    <x v="0"/>
    <n v="6758"/>
    <n v="151"/>
    <n v="1918"/>
  </r>
  <r>
    <x v="0"/>
    <x v="0"/>
    <n v="6519"/>
    <n v="153"/>
    <n v="1963"/>
  </r>
  <r>
    <x v="0"/>
    <x v="0"/>
    <n v="24303"/>
    <n v="239"/>
    <n v="5739"/>
  </r>
  <r>
    <x v="0"/>
    <x v="0"/>
    <n v="26528"/>
    <n v="169"/>
    <n v="9855"/>
  </r>
  <r>
    <x v="0"/>
    <x v="0"/>
    <n v="85473"/>
    <n v="402"/>
    <n v="23636"/>
  </r>
  <r>
    <x v="0"/>
    <x v="0"/>
    <n v="13205"/>
    <n v="171"/>
    <n v="4846"/>
  </r>
  <r>
    <x v="0"/>
    <x v="0"/>
    <n v="26819"/>
    <n v="201"/>
    <n v="7327"/>
  </r>
  <r>
    <x v="0"/>
    <x v="0"/>
    <n v="58"/>
    <n v="23"/>
    <n v="27"/>
  </r>
  <r>
    <x v="0"/>
    <x v="0"/>
    <n v="40"/>
    <n v="21"/>
    <n v="11"/>
  </r>
  <r>
    <x v="0"/>
    <x v="0"/>
    <n v="29"/>
    <n v="14"/>
    <n v="11"/>
  </r>
  <r>
    <x v="0"/>
    <x v="0"/>
    <n v="29"/>
    <n v="5"/>
    <n v="11"/>
  </r>
  <r>
    <x v="0"/>
    <x v="0"/>
    <n v="33"/>
    <n v="15"/>
    <n v="9"/>
  </r>
  <r>
    <x v="0"/>
    <x v="0"/>
    <n v="32"/>
    <n v="11"/>
    <n v="12"/>
  </r>
  <r>
    <x v="0"/>
    <x v="0"/>
    <n v="59"/>
    <n v="21"/>
    <n v="28"/>
  </r>
  <r>
    <x v="0"/>
    <x v="0"/>
    <n v="29"/>
    <n v="16"/>
    <n v="9"/>
  </r>
  <r>
    <x v="0"/>
    <x v="0"/>
    <n v="25"/>
    <n v="9"/>
    <n v="11"/>
  </r>
  <r>
    <x v="0"/>
    <x v="0"/>
    <n v="28"/>
    <n v="8"/>
    <n v="10"/>
  </r>
  <r>
    <x v="0"/>
    <x v="0"/>
    <n v="28"/>
    <n v="5"/>
    <n v="10"/>
  </r>
  <r>
    <x v="0"/>
    <x v="0"/>
    <n v="36"/>
    <n v="8"/>
    <n v="10"/>
  </r>
  <r>
    <x v="0"/>
    <x v="0"/>
    <n v="33"/>
    <n v="13"/>
    <n v="13"/>
  </r>
  <r>
    <x v="0"/>
    <x v="0"/>
    <n v="28"/>
    <n v="10"/>
    <n v="11"/>
  </r>
  <r>
    <x v="0"/>
    <x v="0"/>
    <n v="33"/>
    <n v="15"/>
    <n v="10"/>
  </r>
  <r>
    <x v="0"/>
    <x v="0"/>
    <n v="26"/>
    <n v="9"/>
    <n v="10"/>
  </r>
  <r>
    <x v="0"/>
    <x v="0"/>
    <n v="40"/>
    <n v="13"/>
    <n v="13"/>
  </r>
  <r>
    <x v="0"/>
    <x v="0"/>
    <n v="37"/>
    <n v="17"/>
    <n v="12"/>
  </r>
  <r>
    <x v="0"/>
    <x v="0"/>
    <n v="28"/>
    <n v="7"/>
    <n v="10"/>
  </r>
  <r>
    <x v="0"/>
    <x v="0"/>
    <n v="36"/>
    <n v="16"/>
    <n v="9"/>
  </r>
  <r>
    <x v="0"/>
    <x v="0"/>
    <n v="30"/>
    <n v="7"/>
    <n v="11"/>
  </r>
  <r>
    <x v="0"/>
    <x v="0"/>
    <n v="29"/>
    <n v="9"/>
    <n v="10"/>
  </r>
  <r>
    <x v="0"/>
    <x v="0"/>
    <n v="36"/>
    <n v="19"/>
    <n v="13"/>
  </r>
  <r>
    <x v="0"/>
    <x v="0"/>
    <n v="56"/>
    <n v="22"/>
    <n v="29"/>
  </r>
  <r>
    <x v="0"/>
    <x v="0"/>
    <n v="37"/>
    <n v="22"/>
    <n v="13"/>
  </r>
  <r>
    <x v="0"/>
    <x v="0"/>
    <n v="28"/>
    <n v="17"/>
    <n v="12"/>
  </r>
  <r>
    <x v="0"/>
    <x v="0"/>
    <n v="37"/>
    <n v="15"/>
    <n v="13"/>
  </r>
  <r>
    <x v="0"/>
    <x v="0"/>
    <n v="39"/>
    <n v="6"/>
    <n v="23"/>
  </r>
  <r>
    <x v="0"/>
    <x v="0"/>
    <n v="43"/>
    <n v="10"/>
    <n v="13"/>
  </r>
  <r>
    <x v="0"/>
    <x v="0"/>
    <n v="33"/>
    <n v="9"/>
    <n v="11"/>
  </r>
  <r>
    <x v="0"/>
    <x v="0"/>
    <n v="36"/>
    <n v="14"/>
    <n v="11"/>
  </r>
  <r>
    <x v="0"/>
    <x v="0"/>
    <n v="36"/>
    <n v="15"/>
    <n v="10"/>
  </r>
  <r>
    <x v="0"/>
    <x v="0"/>
    <n v="30"/>
    <n v="11"/>
    <n v="12"/>
  </r>
  <r>
    <x v="0"/>
    <x v="0"/>
    <n v="31"/>
    <n v="11"/>
    <n v="10"/>
  </r>
  <r>
    <x v="0"/>
    <x v="0"/>
    <n v="33"/>
    <n v="14"/>
    <n v="10"/>
  </r>
  <r>
    <x v="0"/>
    <x v="0"/>
    <n v="34"/>
    <n v="10"/>
    <n v="10"/>
  </r>
  <r>
    <x v="0"/>
    <x v="0"/>
    <n v="31"/>
    <n v="9"/>
    <n v="10"/>
  </r>
  <r>
    <x v="0"/>
    <x v="0"/>
    <n v="34"/>
    <n v="11"/>
    <n v="9"/>
  </r>
  <r>
    <x v="0"/>
    <x v="0"/>
    <n v="30"/>
    <n v="8"/>
    <n v="13"/>
  </r>
  <r>
    <x v="0"/>
    <x v="0"/>
    <n v="26"/>
    <n v="11"/>
    <n v="9"/>
  </r>
  <r>
    <x v="0"/>
    <x v="0"/>
    <n v="30"/>
    <n v="10"/>
    <n v="11"/>
  </r>
  <r>
    <x v="0"/>
    <x v="0"/>
    <n v="33"/>
    <n v="9"/>
    <n v="9"/>
  </r>
  <r>
    <x v="0"/>
    <x v="0"/>
    <n v="414428"/>
    <n v="266"/>
    <n v="246859"/>
  </r>
  <r>
    <x v="0"/>
    <x v="0"/>
    <n v="673752"/>
    <n v="6139"/>
    <n v="318633"/>
  </r>
  <r>
    <x v="0"/>
    <x v="0"/>
    <n v="409806"/>
    <n v="3779"/>
    <n v="205722"/>
  </r>
  <r>
    <x v="0"/>
    <x v="0"/>
    <n v="774752"/>
    <n v="3158"/>
    <n v="249612"/>
  </r>
  <r>
    <x v="0"/>
    <x v="0"/>
    <n v="961270"/>
    <n v="9093"/>
    <n v="469150"/>
  </r>
  <r>
    <x v="0"/>
    <x v="0"/>
    <n v="4464299"/>
    <n v="30033"/>
    <n v="2088812"/>
  </r>
  <r>
    <x v="0"/>
    <x v="0"/>
    <n v="4793848"/>
    <n v="52836"/>
    <n v="2644863"/>
  </r>
  <r>
    <x v="0"/>
    <x v="0"/>
    <n v="1661954"/>
    <n v="14096"/>
    <n v="793788"/>
  </r>
  <r>
    <x v="0"/>
    <x v="0"/>
    <n v="1433935"/>
    <n v="11127"/>
    <n v="713057"/>
  </r>
  <r>
    <x v="0"/>
    <x v="0"/>
    <n v="1205474"/>
    <n v="8830"/>
    <n v="591774"/>
  </r>
  <r>
    <x v="0"/>
    <x v="0"/>
    <n v="1536719"/>
    <n v="11019"/>
    <n v="699888"/>
  </r>
  <r>
    <x v="0"/>
    <x v="0"/>
    <n v="1991793"/>
    <n v="16430"/>
    <n v="958037"/>
  </r>
  <r>
    <x v="0"/>
    <x v="0"/>
    <n v="23202"/>
    <n v="685"/>
    <n v="11540"/>
  </r>
  <r>
    <x v="0"/>
    <x v="0"/>
    <n v="126"/>
    <n v="32"/>
    <n v="33"/>
  </r>
  <r>
    <x v="0"/>
    <x v="0"/>
    <n v="5255"/>
    <n v="160"/>
    <n v="2359"/>
  </r>
  <r>
    <x v="0"/>
    <x v="0"/>
    <n v="79416"/>
    <n v="2384"/>
    <n v="40048"/>
  </r>
  <r>
    <x v="0"/>
    <x v="0"/>
    <n v="22311"/>
    <n v="505"/>
    <n v="11342"/>
  </r>
  <r>
    <x v="0"/>
    <x v="0"/>
    <n v="49"/>
    <n v="18"/>
    <n v="13"/>
  </r>
  <r>
    <x v="0"/>
    <x v="0"/>
    <n v="3591815"/>
    <n v="39052"/>
    <n v="2111309"/>
  </r>
  <r>
    <x v="0"/>
    <x v="1"/>
    <n v="3351546"/>
    <n v="13842"/>
    <n v="1394031"/>
  </r>
  <r>
    <x v="0"/>
    <x v="0"/>
    <n v="3788228"/>
    <n v="28019"/>
    <n v="1469388"/>
  </r>
  <r>
    <x v="0"/>
    <x v="1"/>
    <n v="3213543"/>
    <n v="8100"/>
    <n v="1267670"/>
  </r>
  <r>
    <x v="0"/>
    <x v="0"/>
    <n v="493601"/>
    <n v="5561"/>
    <n v="254959"/>
  </r>
  <r>
    <x v="0"/>
    <x v="1"/>
    <n v="195370"/>
    <n v="1403"/>
    <n v="59571"/>
  </r>
  <r>
    <x v="0"/>
    <x v="0"/>
    <n v="838179"/>
    <n v="7903"/>
    <n v="413724"/>
  </r>
  <r>
    <x v="0"/>
    <x v="1"/>
    <n v="400331"/>
    <n v="2111"/>
    <n v="105205"/>
  </r>
  <r>
    <x v="0"/>
    <x v="0"/>
    <n v="1660424"/>
    <n v="26956"/>
    <n v="1203415"/>
  </r>
  <r>
    <x v="0"/>
    <x v="1"/>
    <n v="682160"/>
    <n v="5816"/>
    <n v="324189"/>
  </r>
  <r>
    <x v="0"/>
    <x v="0"/>
    <n v="1839013"/>
    <n v="15218"/>
    <n v="1192622"/>
  </r>
  <r>
    <x v="0"/>
    <x v="1"/>
    <n v="1565394"/>
    <n v="5500"/>
    <n v="434607"/>
  </r>
  <r>
    <x v="0"/>
    <x v="0"/>
    <n v="1257617"/>
    <n v="12024"/>
    <n v="686204"/>
  </r>
  <r>
    <x v="0"/>
    <x v="0"/>
    <n v="539411"/>
    <n v="1746"/>
    <n v="143472"/>
  </r>
  <r>
    <x v="0"/>
    <x v="0"/>
    <n v="90"/>
    <n v="34"/>
    <n v="20"/>
  </r>
  <r>
    <x v="0"/>
    <x v="0"/>
    <n v="90"/>
    <n v="52"/>
    <n v="17"/>
  </r>
  <r>
    <x v="0"/>
    <x v="0"/>
    <n v="89"/>
    <n v="36"/>
    <n v="22"/>
  </r>
  <r>
    <x v="0"/>
    <x v="0"/>
    <n v="95"/>
    <n v="20"/>
    <n v="20"/>
  </r>
  <r>
    <x v="0"/>
    <x v="0"/>
    <n v="2217692"/>
    <n v="19626"/>
    <n v="1319598"/>
  </r>
  <r>
    <x v="0"/>
    <x v="0"/>
    <n v="1309548"/>
    <n v="5854"/>
    <n v="422495"/>
  </r>
  <r>
    <x v="0"/>
    <x v="0"/>
    <n v="91"/>
    <n v="48"/>
    <n v="16"/>
  </r>
  <r>
    <x v="0"/>
    <x v="2"/>
    <n v="89"/>
    <n v="28"/>
    <n v="21"/>
  </r>
  <r>
    <x v="0"/>
    <x v="0"/>
    <n v="96"/>
    <n v="34"/>
    <n v="25"/>
  </r>
  <r>
    <x v="0"/>
    <x v="2"/>
    <n v="93"/>
    <n v="30"/>
    <n v="18"/>
  </r>
  <r>
    <x v="0"/>
    <x v="0"/>
    <n v="3253126"/>
    <n v="26553"/>
    <n v="1725841"/>
  </r>
  <r>
    <x v="0"/>
    <x v="2"/>
    <n v="3755934"/>
    <n v="9194"/>
    <n v="1050293"/>
  </r>
  <r>
    <x v="0"/>
    <x v="0"/>
    <n v="2569937"/>
    <n v="22219"/>
    <n v="1062386"/>
  </r>
  <r>
    <x v="0"/>
    <x v="3"/>
    <n v="2424387"/>
    <n v="10389"/>
    <n v="696003"/>
  </r>
  <r>
    <x v="0"/>
    <x v="0"/>
    <n v="643702"/>
    <n v="9213"/>
    <n v="428047"/>
  </r>
  <r>
    <x v="0"/>
    <x v="0"/>
    <n v="262329"/>
    <n v="2509"/>
    <n v="99741"/>
  </r>
  <r>
    <x v="0"/>
    <x v="0"/>
    <n v="213467"/>
    <n v="3512"/>
    <n v="123246"/>
  </r>
  <r>
    <x v="0"/>
    <x v="0"/>
    <n v="83028"/>
    <n v="1117"/>
    <n v="37087"/>
  </r>
  <r>
    <x v="0"/>
    <x v="0"/>
    <n v="2748200"/>
    <n v="28584"/>
    <n v="1372060"/>
  </r>
  <r>
    <x v="0"/>
    <x v="0"/>
    <n v="3173548"/>
    <n v="12621"/>
    <n v="862395"/>
  </r>
  <r>
    <x v="0"/>
    <x v="0"/>
    <n v="2711180"/>
    <n v="38145"/>
    <n v="1837788"/>
  </r>
  <r>
    <x v="0"/>
    <x v="0"/>
    <n v="2133620"/>
    <n v="10641"/>
    <n v="884419"/>
  </r>
  <r>
    <x v="0"/>
    <x v="0"/>
    <n v="2300600"/>
    <n v="38496"/>
    <n v="1549231"/>
  </r>
  <r>
    <x v="0"/>
    <x v="0"/>
    <n v="1762989"/>
    <n v="11035"/>
    <n v="755789"/>
  </r>
  <r>
    <x v="0"/>
    <x v="0"/>
    <n v="3603555"/>
    <n v="35307"/>
    <n v="2618754"/>
  </r>
  <r>
    <x v="0"/>
    <x v="4"/>
    <n v="4262242"/>
    <n v="41031"/>
    <n v="2012666"/>
  </r>
  <r>
    <x v="0"/>
    <x v="0"/>
    <n v="90"/>
    <n v="30"/>
    <n v="23"/>
  </r>
  <r>
    <x v="0"/>
    <x v="0"/>
    <n v="63625"/>
    <n v="359"/>
    <n v="31191"/>
  </r>
  <r>
    <x v="0"/>
    <x v="0"/>
    <n v="4168306"/>
    <n v="49391"/>
    <n v="3238022"/>
  </r>
  <r>
    <x v="0"/>
    <x v="0"/>
    <n v="4264474"/>
    <n v="35357"/>
    <n v="1984455"/>
  </r>
  <r>
    <x v="0"/>
    <x v="0"/>
    <n v="83"/>
    <n v="28"/>
    <n v="19"/>
  </r>
  <r>
    <x v="0"/>
    <x v="0"/>
    <n v="92"/>
    <n v="48"/>
    <n v="16"/>
  </r>
  <r>
    <x v="0"/>
    <x v="0"/>
    <n v="99"/>
    <n v="32"/>
    <n v="20"/>
  </r>
  <r>
    <x v="0"/>
    <x v="0"/>
    <n v="96"/>
    <n v="28"/>
    <n v="19"/>
  </r>
  <r>
    <x v="0"/>
    <x v="0"/>
    <n v="97"/>
    <n v="48"/>
    <n v="24"/>
  </r>
  <r>
    <x v="0"/>
    <x v="0"/>
    <n v="97"/>
    <n v="42"/>
    <n v="21"/>
  </r>
  <r>
    <x v="0"/>
    <x v="0"/>
    <n v="5325525"/>
    <n v="87876"/>
    <n v="3950631"/>
  </r>
  <r>
    <x v="0"/>
    <x v="0"/>
    <n v="7164511"/>
    <n v="53656"/>
    <n v="3913217"/>
  </r>
  <r>
    <x v="0"/>
    <x v="0"/>
    <n v="3464724"/>
    <n v="61400"/>
    <n v="2255927"/>
  </r>
  <r>
    <x v="0"/>
    <x v="0"/>
    <n v="3694952"/>
    <n v="36315"/>
    <n v="1644529"/>
  </r>
  <r>
    <x v="0"/>
    <x v="0"/>
    <n v="462168"/>
    <n v="3931"/>
    <n v="187170"/>
  </r>
  <r>
    <x v="0"/>
    <x v="5"/>
    <n v="270759"/>
    <n v="1727"/>
    <n v="78222"/>
  </r>
  <r>
    <x v="0"/>
    <x v="0"/>
    <n v="470164"/>
    <n v="1657"/>
    <n v="74197"/>
  </r>
  <r>
    <x v="0"/>
    <x v="0"/>
    <n v="6"/>
    <n v="0"/>
    <n v="2"/>
  </r>
  <r>
    <x v="0"/>
    <x v="0"/>
    <n v="413143"/>
    <n v="638"/>
    <n v="13949"/>
  </r>
  <r>
    <x v="0"/>
    <x v="0"/>
    <n v="3187158"/>
    <n v="12277"/>
    <n v="1161655"/>
  </r>
  <r>
    <x v="0"/>
    <x v="0"/>
    <n v="6786"/>
    <n v="44"/>
    <n v="3620"/>
  </r>
  <r>
    <x v="0"/>
    <x v="0"/>
    <n v="66580"/>
    <n v="423"/>
    <n v="8624"/>
  </r>
  <r>
    <x v="0"/>
    <x v="0"/>
    <n v="65447"/>
    <n v="484"/>
    <n v="9045"/>
  </r>
  <r>
    <x v="0"/>
    <x v="0"/>
    <n v="144174"/>
    <n v="1050"/>
    <n v="27061"/>
  </r>
  <r>
    <x v="0"/>
    <x v="0"/>
    <n v="58952"/>
    <n v="483"/>
    <n v="7558"/>
  </r>
  <r>
    <x v="0"/>
    <x v="0"/>
    <n v="82"/>
    <n v="7"/>
    <n v="30"/>
  </r>
  <r>
    <x v="0"/>
    <x v="0"/>
    <n v="7"/>
    <n v="0"/>
    <n v="3"/>
  </r>
  <r>
    <x v="0"/>
    <x v="0"/>
    <n v="1081511"/>
    <n v="0"/>
    <n v="1066049"/>
  </r>
  <r>
    <x v="0"/>
    <x v="0"/>
    <n v="1"/>
    <n v="1"/>
    <n v="0"/>
  </r>
  <r>
    <x v="0"/>
    <x v="0"/>
    <n v="293540"/>
    <n v="120"/>
    <n v="283467"/>
  </r>
  <r>
    <x v="0"/>
    <x v="0"/>
    <n v="826227"/>
    <n v="0"/>
    <n v="767905"/>
  </r>
  <r>
    <x v="0"/>
    <x v="0"/>
    <n v="791285"/>
    <n v="1"/>
    <n v="779569"/>
  </r>
  <r>
    <x v="0"/>
    <x v="0"/>
    <n v="436574"/>
    <n v="150"/>
    <n v="427993"/>
  </r>
  <r>
    <x v="0"/>
    <x v="7"/>
    <n v="1383026"/>
    <n v="0"/>
    <n v="1289238"/>
  </r>
  <r>
    <x v="0"/>
    <x v="0"/>
    <n v="1121323"/>
    <n v="1527"/>
    <n v="1105714"/>
  </r>
  <r>
    <x v="0"/>
    <x v="0"/>
    <n v="263124"/>
    <n v="276"/>
    <n v="54468"/>
  </r>
  <r>
    <x v="0"/>
    <x v="0"/>
    <n v="2"/>
    <n v="1"/>
    <n v="2"/>
  </r>
  <r>
    <x v="0"/>
    <x v="0"/>
    <n v="2975778"/>
    <n v="1913"/>
    <n v="2910523"/>
  </r>
  <r>
    <x v="0"/>
    <x v="0"/>
    <n v="1416022"/>
    <n v="0"/>
    <n v="0"/>
  </r>
  <r>
    <x v="0"/>
    <x v="7"/>
    <n v="1211333"/>
    <n v="0"/>
    <n v="0"/>
  </r>
  <r>
    <x v="0"/>
    <x v="0"/>
    <n v="216"/>
    <n v="1001"/>
    <n v="166"/>
  </r>
  <r>
    <x v="0"/>
    <x v="0"/>
    <n v="737785"/>
    <n v="881"/>
    <n v="723470"/>
  </r>
  <r>
    <x v="0"/>
    <x v="0"/>
    <n v="1254507"/>
    <n v="0"/>
    <n v="0"/>
  </r>
  <r>
    <x v="0"/>
    <x v="0"/>
    <n v="3163487"/>
    <n v="1291"/>
    <n v="3084004"/>
  </r>
  <r>
    <x v="0"/>
    <x v="0"/>
    <n v="1303121"/>
    <n v="0"/>
    <n v="0"/>
  </r>
  <r>
    <x v="0"/>
    <x v="7"/>
    <n v="2272476"/>
    <n v="0"/>
    <n v="0"/>
  </r>
  <r>
    <x v="0"/>
    <x v="0"/>
    <n v="2059633"/>
    <n v="0"/>
    <n v="1987958"/>
  </r>
  <r>
    <x v="0"/>
    <x v="7"/>
    <n v="1619443"/>
    <n v="0"/>
    <n v="1550208"/>
  </r>
  <r>
    <x v="0"/>
    <x v="0"/>
    <n v="1042366"/>
    <n v="0"/>
    <n v="1005561"/>
  </r>
  <r>
    <x v="0"/>
    <x v="0"/>
    <n v="13492"/>
    <n v="0"/>
    <n v="0"/>
  </r>
  <r>
    <x v="0"/>
    <x v="0"/>
    <n v="3074072"/>
    <n v="1497"/>
    <n v="2965151"/>
  </r>
  <r>
    <x v="0"/>
    <x v="0"/>
    <n v="9251"/>
    <n v="0"/>
    <n v="0"/>
  </r>
  <r>
    <x v="0"/>
    <x v="0"/>
    <n v="73179"/>
    <n v="2579"/>
    <n v="71737"/>
  </r>
  <r>
    <x v="0"/>
    <x v="0"/>
    <n v="1348438"/>
    <n v="2256"/>
    <n v="1333378"/>
  </r>
  <r>
    <x v="0"/>
    <x v="0"/>
    <n v="519298"/>
    <n v="1016"/>
    <n v="122567"/>
  </r>
  <r>
    <x v="0"/>
    <x v="0"/>
    <n v="919478"/>
    <n v="149"/>
    <n v="905467"/>
  </r>
  <r>
    <x v="0"/>
    <x v="0"/>
    <n v="243591"/>
    <n v="0"/>
    <n v="236636"/>
  </r>
  <r>
    <x v="0"/>
    <x v="0"/>
    <n v="610646"/>
    <n v="186"/>
    <n v="592536"/>
  </r>
  <r>
    <x v="0"/>
    <x v="0"/>
    <n v="96024"/>
    <n v="0"/>
    <n v="97232"/>
  </r>
  <r>
    <x v="0"/>
    <x v="0"/>
    <n v="4528"/>
    <n v="60"/>
    <n v="4381"/>
  </r>
  <r>
    <x v="0"/>
    <x v="0"/>
    <n v="1327097"/>
    <n v="0"/>
    <n v="1299891"/>
  </r>
  <r>
    <x v="0"/>
    <x v="0"/>
    <n v="5414"/>
    <n v="132"/>
    <n v="4795"/>
  </r>
  <r>
    <x v="0"/>
    <x v="0"/>
    <n v="770001"/>
    <n v="0"/>
    <n v="770286"/>
  </r>
  <r>
    <x v="0"/>
    <x v="0"/>
    <n v="221077"/>
    <n v="0"/>
    <n v="192829"/>
  </r>
  <r>
    <x v="0"/>
    <x v="0"/>
    <n v="116817"/>
    <n v="0"/>
    <n v="110011"/>
  </r>
  <r>
    <x v="0"/>
    <x v="0"/>
    <n v="44505"/>
    <n v="1"/>
    <n v="43746"/>
  </r>
  <r>
    <x v="0"/>
    <x v="0"/>
    <n v="4895"/>
    <n v="90"/>
    <n v="4800"/>
  </r>
  <r>
    <x v="0"/>
    <x v="0"/>
    <n v="437647"/>
    <n v="0"/>
    <n v="417974"/>
  </r>
  <r>
    <x v="0"/>
    <x v="0"/>
    <n v="567255"/>
    <n v="0"/>
    <n v="558754"/>
  </r>
  <r>
    <x v="0"/>
    <x v="0"/>
    <n v="22786"/>
    <n v="5"/>
    <n v="21892"/>
  </r>
  <r>
    <x v="0"/>
    <x v="0"/>
    <n v="13296"/>
    <n v="295"/>
    <n v="13044"/>
  </r>
  <r>
    <x v="0"/>
    <x v="0"/>
    <n v="352680"/>
    <n v="237"/>
    <n v="349059"/>
  </r>
  <r>
    <x v="0"/>
    <x v="0"/>
    <n v="25"/>
    <n v="0"/>
    <n v="9"/>
  </r>
  <r>
    <x v="0"/>
    <x v="0"/>
    <n v="665209"/>
    <n v="581"/>
    <n v="654527"/>
  </r>
  <r>
    <x v="0"/>
    <x v="0"/>
    <n v="30"/>
    <n v="18"/>
    <n v="5"/>
  </r>
  <r>
    <x v="0"/>
    <x v="0"/>
    <n v="241966"/>
    <n v="0"/>
    <n v="0"/>
  </r>
  <r>
    <x v="0"/>
    <x v="0"/>
    <n v="761850"/>
    <n v="0"/>
    <n v="0"/>
  </r>
  <r>
    <x v="0"/>
    <x v="0"/>
    <n v="488863"/>
    <n v="46"/>
    <n v="483706"/>
  </r>
  <r>
    <x v="0"/>
    <x v="0"/>
    <n v="17249"/>
    <n v="195"/>
    <n v="16452"/>
  </r>
  <r>
    <x v="0"/>
    <x v="0"/>
    <n v="1657933"/>
    <n v="117"/>
    <n v="1629601"/>
  </r>
  <r>
    <x v="0"/>
    <x v="0"/>
    <n v="80715"/>
    <n v="1316"/>
    <n v="77154"/>
  </r>
  <r>
    <x v="0"/>
    <x v="0"/>
    <n v="85392"/>
    <n v="0"/>
    <n v="81423"/>
  </r>
  <r>
    <x v="0"/>
    <x v="0"/>
    <n v="265629"/>
    <n v="0"/>
    <n v="249039"/>
  </r>
  <r>
    <x v="0"/>
    <x v="0"/>
    <n v="475530"/>
    <n v="0"/>
    <n v="467733"/>
  </r>
  <r>
    <x v="0"/>
    <x v="0"/>
    <n v="290591"/>
    <n v="31"/>
    <n v="281808"/>
  </r>
  <r>
    <x v="0"/>
    <x v="0"/>
    <n v="2191"/>
    <n v="26"/>
    <n v="2140"/>
  </r>
  <r>
    <x v="0"/>
    <x v="0"/>
    <n v="602678"/>
    <n v="75"/>
    <n v="577533"/>
  </r>
  <r>
    <x v="0"/>
    <x v="0"/>
    <n v="11518"/>
    <n v="112"/>
    <n v="11137"/>
  </r>
  <r>
    <x v="0"/>
    <x v="0"/>
    <n v="73173"/>
    <n v="0"/>
    <n v="71249"/>
  </r>
  <r>
    <x v="0"/>
    <x v="0"/>
    <n v="224574"/>
    <n v="0"/>
    <n v="206090"/>
  </r>
  <r>
    <x v="0"/>
    <x v="0"/>
    <n v="403144"/>
    <n v="0"/>
    <n v="402670"/>
  </r>
  <r>
    <x v="0"/>
    <x v="0"/>
    <n v="204386"/>
    <n v="36"/>
    <n v="196869"/>
  </r>
  <r>
    <x v="0"/>
    <x v="0"/>
    <n v="1721"/>
    <n v="26"/>
    <n v="1673"/>
  </r>
  <r>
    <x v="0"/>
    <x v="0"/>
    <n v="423332"/>
    <n v="139"/>
    <n v="401115"/>
  </r>
  <r>
    <x v="0"/>
    <x v="0"/>
    <n v="12813"/>
    <n v="272"/>
    <n v="11852"/>
  </r>
  <r>
    <x v="0"/>
    <x v="0"/>
    <n v="189618"/>
    <n v="30"/>
    <n v="184437"/>
  </r>
  <r>
    <x v="0"/>
    <x v="0"/>
    <n v="13935"/>
    <n v="290"/>
    <n v="13664"/>
  </r>
  <r>
    <x v="0"/>
    <x v="0"/>
    <n v="1259353"/>
    <n v="0"/>
    <n v="1192511"/>
  </r>
  <r>
    <x v="0"/>
    <x v="0"/>
    <n v="1803401"/>
    <n v="0"/>
    <n v="1775841"/>
  </r>
  <r>
    <x v="0"/>
    <x v="0"/>
    <n v="2039521"/>
    <n v="2764"/>
    <n v="1942359"/>
  </r>
  <r>
    <x v="0"/>
    <x v="0"/>
    <n v="330383"/>
    <n v="0"/>
    <n v="82091"/>
  </r>
  <r>
    <x v="0"/>
    <x v="0"/>
    <n v="706912"/>
    <n v="20"/>
    <n v="655708"/>
  </r>
  <r>
    <x v="0"/>
    <x v="0"/>
    <n v="2603518"/>
    <n v="0"/>
    <n v="2499723"/>
  </r>
  <r>
    <x v="0"/>
    <x v="0"/>
    <n v="475"/>
    <n v="2390"/>
    <n v="359"/>
  </r>
  <r>
    <x v="0"/>
    <x v="0"/>
    <n v="0"/>
    <n v="2"/>
    <n v="0"/>
  </r>
  <r>
    <x v="0"/>
    <x v="0"/>
    <n v="341084"/>
    <n v="0"/>
    <n v="334195"/>
  </r>
  <r>
    <x v="0"/>
    <x v="0"/>
    <n v="1182416"/>
    <n v="1"/>
    <n v="1160535"/>
  </r>
  <r>
    <x v="0"/>
    <x v="0"/>
    <n v="31209"/>
    <n v="13"/>
    <n v="28171"/>
  </r>
  <r>
    <x v="0"/>
    <x v="0"/>
    <n v="727284"/>
    <n v="3"/>
    <n v="650777"/>
  </r>
  <r>
    <x v="0"/>
    <x v="0"/>
    <n v="477440"/>
    <n v="0"/>
    <n v="426522"/>
  </r>
  <r>
    <x v="0"/>
    <x v="0"/>
    <n v="248868"/>
    <n v="63"/>
    <n v="239621"/>
  </r>
  <r>
    <x v="0"/>
    <x v="0"/>
    <n v="585879"/>
    <n v="0"/>
    <n v="581461"/>
  </r>
  <r>
    <x v="0"/>
    <x v="0"/>
    <n v="1072146"/>
    <n v="0"/>
    <n v="1042580"/>
  </r>
  <r>
    <x v="0"/>
    <x v="0"/>
    <n v="69285"/>
    <n v="38"/>
    <n v="67655"/>
  </r>
  <r>
    <x v="0"/>
    <x v="0"/>
    <n v="407369"/>
    <n v="105"/>
    <n v="386909"/>
  </r>
  <r>
    <x v="0"/>
    <x v="0"/>
    <n v="39105"/>
    <n v="935"/>
    <n v="31596"/>
  </r>
  <r>
    <x v="0"/>
    <x v="0"/>
    <n v="867048"/>
    <n v="0"/>
    <n v="0"/>
  </r>
  <r>
    <x v="0"/>
    <x v="0"/>
    <n v="608333"/>
    <n v="0"/>
    <n v="0"/>
  </r>
  <r>
    <x v="0"/>
    <x v="0"/>
    <n v="3250731"/>
    <n v="1633"/>
    <n v="3163374"/>
  </r>
  <r>
    <x v="0"/>
    <x v="0"/>
    <n v="176"/>
    <n v="1340"/>
    <n v="135"/>
  </r>
  <r>
    <x v="0"/>
    <x v="0"/>
    <n v="22585"/>
    <n v="383"/>
    <n v="17392"/>
  </r>
  <r>
    <x v="0"/>
    <x v="0"/>
    <n v="717178"/>
    <n v="0"/>
    <n v="0"/>
  </r>
  <r>
    <x v="0"/>
    <x v="0"/>
    <n v="2771369"/>
    <n v="1078"/>
    <n v="2689526"/>
  </r>
  <r>
    <x v="0"/>
    <x v="0"/>
    <n v="537196"/>
    <n v="0"/>
    <n v="0"/>
  </r>
  <r>
    <x v="0"/>
    <x v="0"/>
    <n v="0"/>
    <n v="2"/>
    <n v="0"/>
  </r>
  <r>
    <x v="0"/>
    <x v="0"/>
    <n v="5"/>
    <n v="1"/>
    <n v="6"/>
  </r>
  <r>
    <x v="0"/>
    <x v="0"/>
    <n v="1"/>
    <n v="0"/>
    <n v="1"/>
  </r>
  <r>
    <x v="0"/>
    <x v="0"/>
    <n v="46"/>
    <n v="46"/>
    <n v="1"/>
  </r>
  <r>
    <x v="0"/>
    <x v="1"/>
    <n v="37"/>
    <n v="42"/>
    <n v="5"/>
  </r>
  <r>
    <x v="0"/>
    <x v="1"/>
    <n v="59"/>
    <n v="36"/>
    <n v="18"/>
  </r>
  <r>
    <x v="0"/>
    <x v="1"/>
    <n v="34"/>
    <n v="24"/>
    <n v="2"/>
  </r>
  <r>
    <x v="0"/>
    <x v="1"/>
    <n v="42"/>
    <n v="32"/>
    <n v="1"/>
  </r>
  <r>
    <x v="0"/>
    <x v="1"/>
    <n v="35"/>
    <n v="40"/>
    <n v="2"/>
  </r>
  <r>
    <x v="0"/>
    <x v="1"/>
    <n v="36"/>
    <n v="38"/>
    <n v="1"/>
  </r>
  <r>
    <x v="0"/>
    <x v="1"/>
    <n v="43"/>
    <n v="52"/>
    <n v="3"/>
  </r>
  <r>
    <x v="0"/>
    <x v="1"/>
    <n v="39"/>
    <n v="46"/>
    <n v="0"/>
  </r>
  <r>
    <x v="0"/>
    <x v="6"/>
    <n v="42"/>
    <n v="34"/>
    <n v="3"/>
  </r>
  <r>
    <x v="0"/>
    <x v="0"/>
    <n v="115"/>
    <n v="48"/>
    <n v="19"/>
  </r>
  <r>
    <x v="0"/>
    <x v="0"/>
    <n v="45"/>
    <n v="18"/>
    <n v="8"/>
  </r>
  <r>
    <x v="0"/>
    <x v="3"/>
    <n v="52"/>
    <n v="44"/>
    <n v="8"/>
  </r>
  <r>
    <x v="0"/>
    <x v="0"/>
    <n v="57"/>
    <n v="60"/>
    <n v="9"/>
  </r>
  <r>
    <x v="0"/>
    <x v="0"/>
    <n v="80"/>
    <n v="52"/>
    <n v="12"/>
  </r>
  <r>
    <x v="0"/>
    <x v="0"/>
    <n v="70"/>
    <n v="38"/>
    <n v="28"/>
  </r>
  <r>
    <x v="0"/>
    <x v="1"/>
    <n v="3"/>
    <n v="0"/>
    <n v="1"/>
  </r>
  <r>
    <x v="0"/>
    <x v="1"/>
    <n v="1"/>
    <n v="0"/>
    <n v="1"/>
  </r>
  <r>
    <x v="0"/>
    <x v="1"/>
    <n v="1"/>
    <n v="0"/>
    <n v="0"/>
  </r>
  <r>
    <x v="0"/>
    <x v="1"/>
    <n v="6"/>
    <n v="0"/>
    <n v="3"/>
  </r>
  <r>
    <x v="0"/>
    <x v="0"/>
    <n v="1"/>
    <n v="1"/>
    <n v="0"/>
  </r>
  <r>
    <x v="0"/>
    <x v="1"/>
    <n v="1"/>
    <n v="0"/>
    <n v="1"/>
  </r>
  <r>
    <x v="0"/>
    <x v="1"/>
    <n v="3"/>
    <n v="1"/>
    <n v="1"/>
  </r>
  <r>
    <x v="0"/>
    <x v="0"/>
    <n v="1"/>
    <n v="0"/>
    <n v="1"/>
  </r>
  <r>
    <x v="0"/>
    <x v="0"/>
    <n v="1"/>
    <n v="0"/>
    <n v="1"/>
  </r>
  <r>
    <x v="0"/>
    <x v="0"/>
    <n v="1"/>
    <n v="1"/>
    <n v="1"/>
  </r>
  <r>
    <x v="0"/>
    <x v="0"/>
    <n v="2"/>
    <n v="0"/>
    <n v="1"/>
  </r>
  <r>
    <x v="0"/>
    <x v="0"/>
    <n v="4"/>
    <n v="0"/>
    <n v="2"/>
  </r>
  <r>
    <x v="0"/>
    <x v="0"/>
    <n v="3"/>
    <n v="0"/>
    <n v="2"/>
  </r>
  <r>
    <x v="0"/>
    <x v="0"/>
    <n v="1"/>
    <n v="0"/>
    <n v="1"/>
  </r>
  <r>
    <x v="0"/>
    <x v="0"/>
    <n v="3"/>
    <n v="0"/>
    <n v="2"/>
  </r>
  <r>
    <x v="0"/>
    <x v="0"/>
    <n v="3"/>
    <n v="0"/>
    <n v="0"/>
  </r>
  <r>
    <x v="0"/>
    <x v="0"/>
    <n v="2"/>
    <n v="0"/>
    <n v="2"/>
  </r>
  <r>
    <x v="0"/>
    <x v="0"/>
    <n v="2"/>
    <n v="0"/>
    <n v="2"/>
  </r>
  <r>
    <x v="0"/>
    <x v="0"/>
    <n v="6"/>
    <n v="0"/>
    <n v="1"/>
  </r>
  <r>
    <x v="0"/>
    <x v="0"/>
    <n v="4"/>
    <n v="1"/>
    <n v="1"/>
  </r>
  <r>
    <x v="0"/>
    <x v="0"/>
    <n v="2"/>
    <n v="0"/>
    <n v="0"/>
  </r>
  <r>
    <x v="0"/>
    <x v="6"/>
    <n v="73"/>
    <n v="42"/>
    <n v="1"/>
  </r>
  <r>
    <x v="0"/>
    <x v="0"/>
    <n v="1"/>
    <n v="0"/>
    <n v="2"/>
  </r>
  <r>
    <x v="0"/>
    <x v="0"/>
    <n v="2"/>
    <n v="0"/>
    <n v="0"/>
  </r>
  <r>
    <x v="0"/>
    <x v="0"/>
    <n v="56"/>
    <n v="0"/>
    <n v="36"/>
  </r>
  <r>
    <x v="0"/>
    <x v="0"/>
    <n v="2"/>
    <n v="0"/>
    <n v="2"/>
  </r>
  <r>
    <x v="0"/>
    <x v="0"/>
    <n v="11"/>
    <n v="0"/>
    <n v="2"/>
  </r>
  <r>
    <x v="0"/>
    <x v="0"/>
    <n v="436954"/>
    <n v="1552"/>
    <n v="115784"/>
  </r>
  <r>
    <x v="0"/>
    <x v="0"/>
    <n v="3"/>
    <n v="1"/>
    <n v="2"/>
  </r>
  <r>
    <x v="0"/>
    <x v="0"/>
    <n v="4"/>
    <n v="0"/>
    <n v="2"/>
  </r>
  <r>
    <x v="0"/>
    <x v="0"/>
    <n v="3"/>
    <n v="0"/>
    <n v="0"/>
  </r>
  <r>
    <x v="0"/>
    <x v="0"/>
    <n v="2"/>
    <n v="1"/>
    <n v="1"/>
  </r>
  <r>
    <x v="0"/>
    <x v="0"/>
    <n v="3"/>
    <n v="1"/>
    <n v="2"/>
  </r>
  <r>
    <x v="0"/>
    <x v="0"/>
    <n v="3"/>
    <n v="1"/>
    <n v="1"/>
  </r>
  <r>
    <x v="0"/>
    <x v="0"/>
    <n v="4"/>
    <n v="0"/>
    <n v="0"/>
  </r>
  <r>
    <x v="0"/>
    <x v="1"/>
    <n v="5"/>
    <n v="1"/>
    <n v="4"/>
  </r>
  <r>
    <x v="0"/>
    <x v="1"/>
    <n v="9"/>
    <n v="0"/>
    <n v="9"/>
  </r>
  <r>
    <x v="0"/>
    <x v="1"/>
    <n v="2"/>
    <n v="1"/>
    <n v="0"/>
  </r>
  <r>
    <x v="0"/>
    <x v="1"/>
    <n v="5"/>
    <n v="1"/>
    <n v="4"/>
  </r>
  <r>
    <x v="0"/>
    <x v="1"/>
    <n v="4"/>
    <n v="2"/>
    <n v="2"/>
  </r>
  <r>
    <x v="0"/>
    <x v="1"/>
    <n v="2"/>
    <n v="0"/>
    <n v="0"/>
  </r>
  <r>
    <x v="0"/>
    <x v="1"/>
    <n v="8"/>
    <n v="2"/>
    <n v="6"/>
  </r>
  <r>
    <x v="0"/>
    <x v="1"/>
    <n v="1"/>
    <n v="0"/>
    <n v="1"/>
  </r>
  <r>
    <x v="0"/>
    <x v="1"/>
    <n v="2"/>
    <n v="0"/>
    <n v="2"/>
  </r>
  <r>
    <x v="0"/>
    <x v="1"/>
    <n v="11"/>
    <n v="4"/>
    <n v="9"/>
  </r>
  <r>
    <x v="0"/>
    <x v="1"/>
    <n v="5"/>
    <n v="1"/>
    <n v="4"/>
  </r>
  <r>
    <x v="0"/>
    <x v="1"/>
    <n v="6"/>
    <n v="1"/>
    <n v="2"/>
  </r>
  <r>
    <x v="0"/>
    <x v="1"/>
    <n v="5"/>
    <n v="1"/>
    <n v="4"/>
  </r>
  <r>
    <x v="0"/>
    <x v="1"/>
    <n v="7"/>
    <n v="2"/>
    <n v="5"/>
  </r>
  <r>
    <x v="0"/>
    <x v="1"/>
    <n v="6"/>
    <n v="0"/>
    <n v="4"/>
  </r>
  <r>
    <x v="0"/>
    <x v="0"/>
    <n v="5"/>
    <n v="2"/>
    <n v="4"/>
  </r>
  <r>
    <x v="0"/>
    <x v="0"/>
    <n v="2"/>
    <n v="1"/>
    <n v="1"/>
  </r>
  <r>
    <x v="0"/>
    <x v="0"/>
    <n v="2"/>
    <n v="0"/>
    <n v="1"/>
  </r>
  <r>
    <x v="0"/>
    <x v="0"/>
    <n v="5"/>
    <n v="1"/>
    <n v="2"/>
  </r>
  <r>
    <x v="0"/>
    <x v="0"/>
    <n v="4"/>
    <n v="0"/>
    <n v="0"/>
  </r>
  <r>
    <x v="0"/>
    <x v="0"/>
    <n v="3"/>
    <n v="1"/>
    <n v="3"/>
  </r>
  <r>
    <x v="0"/>
    <x v="0"/>
    <n v="4"/>
    <n v="1"/>
    <n v="3"/>
  </r>
  <r>
    <x v="0"/>
    <x v="0"/>
    <n v="3"/>
    <n v="1"/>
    <n v="2"/>
  </r>
  <r>
    <x v="0"/>
    <x v="0"/>
    <n v="3"/>
    <n v="1"/>
    <n v="2"/>
  </r>
  <r>
    <x v="0"/>
    <x v="0"/>
    <n v="1"/>
    <n v="0"/>
    <n v="0"/>
  </r>
  <r>
    <x v="0"/>
    <x v="0"/>
    <n v="4"/>
    <n v="1"/>
    <n v="3"/>
  </r>
  <r>
    <x v="0"/>
    <x v="0"/>
    <n v="2"/>
    <n v="0"/>
    <n v="1"/>
  </r>
  <r>
    <x v="0"/>
    <x v="0"/>
    <n v="0"/>
    <n v="1"/>
    <n v="0"/>
  </r>
  <r>
    <x v="0"/>
    <x v="0"/>
    <n v="0"/>
    <n v="1"/>
    <n v="0"/>
  </r>
  <r>
    <x v="0"/>
    <x v="0"/>
    <n v="4"/>
    <n v="0"/>
    <n v="0"/>
  </r>
  <r>
    <x v="0"/>
    <x v="0"/>
    <n v="1"/>
    <n v="0"/>
    <n v="1"/>
  </r>
  <r>
    <x v="0"/>
    <x v="0"/>
    <n v="2"/>
    <n v="0"/>
    <n v="0"/>
  </r>
  <r>
    <x v="0"/>
    <x v="0"/>
    <n v="3"/>
    <n v="0"/>
    <n v="0"/>
  </r>
  <r>
    <x v="0"/>
    <x v="0"/>
    <n v="2"/>
    <n v="0"/>
    <n v="0"/>
  </r>
  <r>
    <x v="0"/>
    <x v="0"/>
    <n v="2"/>
    <n v="0"/>
    <n v="0"/>
  </r>
  <r>
    <x v="0"/>
    <x v="0"/>
    <n v="27"/>
    <n v="20"/>
    <n v="6"/>
  </r>
  <r>
    <x v="0"/>
    <x v="0"/>
    <n v="3"/>
    <n v="0"/>
    <n v="0"/>
  </r>
  <r>
    <x v="0"/>
    <x v="0"/>
    <n v="55"/>
    <n v="28"/>
    <n v="15"/>
  </r>
  <r>
    <x v="0"/>
    <x v="0"/>
    <n v="1"/>
    <n v="0"/>
    <n v="0"/>
  </r>
  <r>
    <x v="0"/>
    <x v="3"/>
    <n v="343"/>
    <n v="58"/>
    <n v="180"/>
  </r>
  <r>
    <x v="0"/>
    <x v="3"/>
    <n v="9"/>
    <n v="1"/>
    <n v="3"/>
  </r>
  <r>
    <x v="0"/>
    <x v="1"/>
    <n v="237"/>
    <n v="54"/>
    <n v="116"/>
  </r>
  <r>
    <x v="0"/>
    <x v="1"/>
    <n v="2"/>
    <n v="0"/>
    <n v="0"/>
  </r>
  <r>
    <x v="0"/>
    <x v="1"/>
    <n v="99"/>
    <n v="32"/>
    <n v="25"/>
  </r>
  <r>
    <x v="0"/>
    <x v="1"/>
    <n v="4"/>
    <n v="0"/>
    <n v="2"/>
  </r>
  <r>
    <x v="0"/>
    <x v="1"/>
    <n v="238"/>
    <n v="53"/>
    <n v="112"/>
  </r>
  <r>
    <x v="0"/>
    <x v="1"/>
    <n v="6"/>
    <n v="1"/>
    <n v="2"/>
  </r>
  <r>
    <x v="0"/>
    <x v="1"/>
    <n v="171"/>
    <n v="62"/>
    <n v="69"/>
  </r>
  <r>
    <x v="0"/>
    <x v="1"/>
    <n v="242"/>
    <n v="41"/>
    <n v="128"/>
  </r>
  <r>
    <x v="0"/>
    <x v="1"/>
    <n v="2"/>
    <n v="0"/>
    <n v="0"/>
  </r>
  <r>
    <x v="0"/>
    <x v="1"/>
    <n v="244"/>
    <n v="58"/>
    <n v="127"/>
  </r>
  <r>
    <x v="0"/>
    <x v="1"/>
    <n v="5"/>
    <n v="0"/>
    <n v="0"/>
  </r>
  <r>
    <x v="0"/>
    <x v="1"/>
    <n v="207"/>
    <n v="62"/>
    <n v="97"/>
  </r>
  <r>
    <x v="0"/>
    <x v="1"/>
    <n v="6"/>
    <n v="1"/>
    <n v="2"/>
  </r>
  <r>
    <x v="0"/>
    <x v="1"/>
    <n v="195"/>
    <n v="44"/>
    <n v="92"/>
  </r>
  <r>
    <x v="0"/>
    <x v="1"/>
    <n v="4"/>
    <n v="0"/>
    <n v="0"/>
  </r>
  <r>
    <x v="0"/>
    <x v="0"/>
    <n v="315"/>
    <n v="73"/>
    <n v="152"/>
  </r>
  <r>
    <x v="0"/>
    <x v="0"/>
    <n v="290"/>
    <n v="55"/>
    <n v="128"/>
  </r>
  <r>
    <x v="0"/>
    <x v="0"/>
    <n v="18"/>
    <n v="10"/>
    <n v="5"/>
  </r>
  <r>
    <x v="0"/>
    <x v="0"/>
    <n v="4"/>
    <n v="0"/>
    <n v="0"/>
  </r>
  <r>
    <x v="0"/>
    <x v="0"/>
    <n v="2"/>
    <n v="0"/>
    <n v="0"/>
  </r>
  <r>
    <x v="0"/>
    <x v="0"/>
    <n v="2"/>
    <n v="0"/>
    <n v="0"/>
  </r>
  <r>
    <x v="0"/>
    <x v="0"/>
    <n v="50"/>
    <n v="24"/>
    <n v="14"/>
  </r>
  <r>
    <x v="0"/>
    <x v="0"/>
    <n v="5"/>
    <n v="0"/>
    <n v="2"/>
  </r>
  <r>
    <x v="0"/>
    <x v="0"/>
    <n v="40"/>
    <n v="22"/>
    <n v="4"/>
  </r>
  <r>
    <x v="0"/>
    <x v="0"/>
    <n v="10"/>
    <n v="0"/>
    <n v="6"/>
  </r>
  <r>
    <x v="0"/>
    <x v="0"/>
    <n v="57"/>
    <n v="54"/>
    <n v="16"/>
  </r>
  <r>
    <x v="0"/>
    <x v="0"/>
    <n v="6"/>
    <n v="1"/>
    <n v="3"/>
  </r>
  <r>
    <x v="0"/>
    <x v="0"/>
    <n v="55"/>
    <n v="42"/>
    <n v="11"/>
  </r>
  <r>
    <x v="0"/>
    <x v="0"/>
    <n v="4"/>
    <n v="0"/>
    <n v="0"/>
  </r>
  <r>
    <x v="0"/>
    <x v="0"/>
    <n v="17"/>
    <n v="16"/>
    <n v="0"/>
  </r>
  <r>
    <x v="0"/>
    <x v="0"/>
    <n v="3"/>
    <n v="0"/>
    <n v="0"/>
  </r>
  <r>
    <x v="0"/>
    <x v="0"/>
    <n v="2"/>
    <n v="0"/>
    <n v="0"/>
  </r>
  <r>
    <x v="0"/>
    <x v="0"/>
    <n v="2"/>
    <n v="0"/>
    <n v="0"/>
  </r>
  <r>
    <x v="0"/>
    <x v="0"/>
    <n v="1"/>
    <n v="0"/>
    <n v="1"/>
  </r>
  <r>
    <x v="0"/>
    <x v="0"/>
    <n v="22"/>
    <n v="1"/>
    <n v="21"/>
  </r>
  <r>
    <x v="0"/>
    <x v="0"/>
    <n v="9"/>
    <n v="0"/>
    <n v="9"/>
  </r>
  <r>
    <x v="0"/>
    <x v="0"/>
    <n v="3"/>
    <n v="0"/>
    <n v="2"/>
  </r>
  <r>
    <x v="0"/>
    <x v="0"/>
    <n v="1"/>
    <n v="0"/>
    <n v="0"/>
  </r>
  <r>
    <x v="0"/>
    <x v="0"/>
    <n v="4"/>
    <n v="0"/>
    <n v="1"/>
  </r>
  <r>
    <x v="0"/>
    <x v="0"/>
    <n v="2"/>
    <n v="0"/>
    <n v="0"/>
  </r>
  <r>
    <x v="0"/>
    <x v="0"/>
    <n v="3"/>
    <n v="0"/>
    <n v="2"/>
  </r>
  <r>
    <x v="0"/>
    <x v="0"/>
    <n v="3"/>
    <n v="0"/>
    <n v="1"/>
  </r>
  <r>
    <x v="0"/>
    <x v="0"/>
    <n v="0"/>
    <n v="0"/>
    <n v="1"/>
  </r>
  <r>
    <x v="0"/>
    <x v="0"/>
    <n v="25454"/>
    <n v="23"/>
    <n v="2373"/>
  </r>
  <r>
    <x v="1"/>
    <x v="0"/>
    <n v="166"/>
    <n v="56"/>
    <n v="7"/>
  </r>
  <r>
    <x v="1"/>
    <x v="0"/>
    <n v="160"/>
    <n v="58"/>
    <n v="8"/>
  </r>
  <r>
    <x v="1"/>
    <x v="0"/>
    <n v="128"/>
    <n v="63"/>
    <n v="8"/>
  </r>
  <r>
    <x v="1"/>
    <x v="0"/>
    <n v="244"/>
    <n v="88"/>
    <n v="13"/>
  </r>
  <r>
    <x v="1"/>
    <x v="0"/>
    <n v="95"/>
    <n v="28"/>
    <n v="4"/>
  </r>
  <r>
    <x v="1"/>
    <x v="0"/>
    <n v="106"/>
    <n v="35"/>
    <n v="8"/>
  </r>
  <r>
    <x v="1"/>
    <x v="0"/>
    <n v="146"/>
    <n v="77"/>
    <n v="5"/>
  </r>
  <r>
    <x v="1"/>
    <x v="0"/>
    <n v="313"/>
    <n v="86"/>
    <n v="16"/>
  </r>
  <r>
    <x v="1"/>
    <x v="0"/>
    <n v="102"/>
    <n v="31"/>
    <n v="8"/>
  </r>
  <r>
    <x v="1"/>
    <x v="0"/>
    <n v="102"/>
    <n v="37"/>
    <n v="9"/>
  </r>
  <r>
    <x v="1"/>
    <x v="0"/>
    <n v="240"/>
    <n v="96"/>
    <n v="15"/>
  </r>
  <r>
    <x v="1"/>
    <x v="0"/>
    <n v="169"/>
    <n v="50"/>
    <n v="6"/>
  </r>
  <r>
    <x v="1"/>
    <x v="0"/>
    <n v="149"/>
    <n v="56"/>
    <n v="3"/>
  </r>
  <r>
    <x v="1"/>
    <x v="0"/>
    <n v="176"/>
    <n v="51"/>
    <n v="3"/>
  </r>
  <r>
    <x v="1"/>
    <x v="0"/>
    <n v="140"/>
    <n v="59"/>
    <n v="5"/>
  </r>
  <r>
    <x v="1"/>
    <x v="0"/>
    <n v="249"/>
    <n v="94"/>
    <n v="13"/>
  </r>
  <r>
    <x v="1"/>
    <x v="0"/>
    <n v="220"/>
    <n v="99"/>
    <n v="5"/>
  </r>
  <r>
    <x v="1"/>
    <x v="0"/>
    <n v="213"/>
    <n v="82"/>
    <n v="16"/>
  </r>
  <r>
    <x v="1"/>
    <x v="0"/>
    <n v="4308"/>
    <n v="1"/>
    <n v="3695"/>
  </r>
  <r>
    <x v="1"/>
    <x v="0"/>
    <n v="1"/>
    <n v="0"/>
    <n v="0"/>
  </r>
  <r>
    <x v="1"/>
    <x v="0"/>
    <n v="1"/>
    <n v="0"/>
    <n v="1"/>
  </r>
  <r>
    <x v="1"/>
    <x v="0"/>
    <n v="2"/>
    <n v="1"/>
    <n v="2"/>
  </r>
  <r>
    <x v="1"/>
    <x v="0"/>
    <n v="2"/>
    <n v="0"/>
    <n v="0"/>
  </r>
  <r>
    <x v="1"/>
    <x v="0"/>
    <n v="4"/>
    <n v="0"/>
    <n v="0"/>
  </r>
  <r>
    <x v="1"/>
    <x v="8"/>
    <n v="4841624"/>
    <n v="3230"/>
    <n v="2028058"/>
  </r>
  <r>
    <x v="1"/>
    <x v="8"/>
    <n v="3122868"/>
    <n v="2600"/>
    <n v="947102"/>
  </r>
  <r>
    <x v="1"/>
    <x v="8"/>
    <n v="6787329"/>
    <n v="1"/>
    <n v="2736218"/>
  </r>
  <r>
    <x v="1"/>
    <x v="8"/>
    <n v="1"/>
    <n v="1"/>
    <n v="1"/>
  </r>
  <r>
    <x v="1"/>
    <x v="0"/>
    <n v="108910"/>
    <n v="124"/>
    <n v="14358"/>
  </r>
  <r>
    <x v="1"/>
    <x v="0"/>
    <n v="46846"/>
    <n v="690"/>
    <n v="5224"/>
  </r>
  <r>
    <x v="1"/>
    <x v="0"/>
    <n v="1"/>
    <n v="1"/>
    <n v="1"/>
  </r>
  <r>
    <x v="1"/>
    <x v="9"/>
    <n v="18842882"/>
    <n v="3102"/>
    <n v="8306957"/>
  </r>
  <r>
    <x v="1"/>
    <x v="0"/>
    <n v="104"/>
    <n v="193"/>
    <n v="68"/>
  </r>
  <r>
    <x v="1"/>
    <x v="0"/>
    <n v="3812371"/>
    <n v="4999"/>
    <n v="2393991"/>
  </r>
  <r>
    <x v="1"/>
    <x v="0"/>
    <n v="11870"/>
    <n v="276"/>
    <n v="6000"/>
  </r>
  <r>
    <x v="1"/>
    <x v="0"/>
    <n v="11964"/>
    <n v="214"/>
    <n v="6224"/>
  </r>
  <r>
    <x v="1"/>
    <x v="0"/>
    <n v="560399"/>
    <n v="14527"/>
    <n v="283215"/>
  </r>
  <r>
    <x v="1"/>
    <x v="0"/>
    <n v="1464190"/>
    <n v="20695"/>
    <n v="411899"/>
  </r>
  <r>
    <x v="1"/>
    <x v="0"/>
    <n v="589651"/>
    <n v="39935"/>
    <n v="230674"/>
  </r>
  <r>
    <x v="1"/>
    <x v="0"/>
    <n v="307697"/>
    <n v="28191"/>
    <n v="142212"/>
  </r>
  <r>
    <x v="1"/>
    <x v="0"/>
    <n v="1"/>
    <n v="0"/>
    <n v="0"/>
  </r>
  <r>
    <x v="1"/>
    <x v="0"/>
    <n v="1"/>
    <n v="1"/>
    <n v="1"/>
  </r>
  <r>
    <x v="1"/>
    <x v="0"/>
    <n v="94772"/>
    <n v="2376"/>
    <n v="9644"/>
  </r>
  <r>
    <x v="1"/>
    <x v="0"/>
    <n v="171798"/>
    <n v="1451"/>
    <n v="7598"/>
  </r>
  <r>
    <x v="1"/>
    <x v="0"/>
    <n v="175066"/>
    <n v="865"/>
    <n v="56685"/>
  </r>
  <r>
    <x v="1"/>
    <x v="0"/>
    <n v="1547127"/>
    <n v="10980"/>
    <n v="54257"/>
  </r>
  <r>
    <x v="1"/>
    <x v="10"/>
    <n v="3475170"/>
    <n v="4624"/>
    <n v="2471268"/>
  </r>
  <r>
    <x v="1"/>
    <x v="10"/>
    <n v="28639991"/>
    <n v="44739"/>
    <n v="15333634"/>
  </r>
  <r>
    <x v="1"/>
    <x v="0"/>
    <n v="3305700"/>
    <n v="5376"/>
    <n v="2102353"/>
  </r>
  <r>
    <x v="1"/>
    <x v="0"/>
    <n v="3259432"/>
    <n v="28435"/>
    <n v="1362626"/>
  </r>
  <r>
    <x v="1"/>
    <x v="0"/>
    <n v="27"/>
    <n v="5"/>
    <n v="9"/>
  </r>
  <r>
    <x v="1"/>
    <x v="6"/>
    <n v="3140945"/>
    <n v="23727"/>
    <n v="1279607"/>
  </r>
  <r>
    <x v="1"/>
    <x v="6"/>
    <n v="2197705"/>
    <n v="21011"/>
    <n v="1006578"/>
  </r>
  <r>
    <x v="1"/>
    <x v="0"/>
    <n v="1592181"/>
    <n v="13538"/>
    <n v="683245"/>
  </r>
  <r>
    <x v="1"/>
    <x v="1"/>
    <n v="98368"/>
    <n v="820"/>
    <n v="31256"/>
  </r>
  <r>
    <x v="1"/>
    <x v="3"/>
    <n v="3065816"/>
    <n v="18587"/>
    <n v="1471830"/>
  </r>
  <r>
    <x v="1"/>
    <x v="1"/>
    <n v="95430"/>
    <n v="1641"/>
    <n v="46847"/>
  </r>
  <r>
    <x v="1"/>
    <x v="0"/>
    <n v="884347"/>
    <n v="6304"/>
    <n v="399137"/>
  </r>
  <r>
    <x v="1"/>
    <x v="1"/>
    <n v="2971897"/>
    <n v="24883"/>
    <n v="1202510"/>
  </r>
  <r>
    <x v="1"/>
    <x v="1"/>
    <n v="681896"/>
    <n v="4438"/>
    <n v="339890"/>
  </r>
  <r>
    <x v="1"/>
    <x v="1"/>
    <n v="2498733"/>
    <n v="17616"/>
    <n v="749215"/>
  </r>
  <r>
    <x v="1"/>
    <x v="1"/>
    <n v="717253"/>
    <n v="4610"/>
    <n v="205953"/>
  </r>
  <r>
    <x v="1"/>
    <x v="1"/>
    <n v="2024907"/>
    <n v="13402"/>
    <n v="894202"/>
  </r>
  <r>
    <x v="1"/>
    <x v="1"/>
    <n v="1105043"/>
    <n v="7391"/>
    <n v="450717"/>
  </r>
  <r>
    <x v="1"/>
    <x v="1"/>
    <n v="3296916"/>
    <n v="21431"/>
    <n v="1516293"/>
  </r>
  <r>
    <x v="1"/>
    <x v="1"/>
    <n v="2359568"/>
    <n v="13720"/>
    <n v="781887"/>
  </r>
  <r>
    <x v="1"/>
    <x v="1"/>
    <n v="1402700"/>
    <n v="10293"/>
    <n v="623245"/>
  </r>
  <r>
    <x v="1"/>
    <x v="1"/>
    <n v="671713"/>
    <n v="5285"/>
    <n v="338029"/>
  </r>
  <r>
    <x v="1"/>
    <x v="1"/>
    <n v="1039009"/>
    <n v="9491"/>
    <n v="386742"/>
  </r>
  <r>
    <x v="1"/>
    <x v="0"/>
    <n v="94"/>
    <n v="42"/>
    <n v="17"/>
  </r>
  <r>
    <x v="1"/>
    <x v="0"/>
    <n v="836909"/>
    <n v="7605"/>
    <n v="363440"/>
  </r>
  <r>
    <x v="1"/>
    <x v="2"/>
    <n v="2436312"/>
    <n v="13079"/>
    <n v="1492358"/>
  </r>
  <r>
    <x v="1"/>
    <x v="1"/>
    <n v="3886915"/>
    <n v="21439"/>
    <n v="1402997"/>
  </r>
  <r>
    <x v="1"/>
    <x v="1"/>
    <n v="76"/>
    <n v="18"/>
    <n v="11"/>
  </r>
  <r>
    <x v="1"/>
    <x v="1"/>
    <n v="1543247"/>
    <n v="10412"/>
    <n v="667807"/>
  </r>
  <r>
    <x v="1"/>
    <x v="1"/>
    <n v="4661153"/>
    <n v="30675"/>
    <n v="1937703"/>
  </r>
  <r>
    <x v="1"/>
    <x v="1"/>
    <n v="2076139"/>
    <n v="16290"/>
    <n v="997859"/>
  </r>
  <r>
    <x v="1"/>
    <x v="1"/>
    <n v="585273"/>
    <n v="3013"/>
    <n v="191630"/>
  </r>
  <r>
    <x v="1"/>
    <x v="1"/>
    <n v="80783"/>
    <n v="843"/>
    <n v="33687"/>
  </r>
  <r>
    <x v="1"/>
    <x v="1"/>
    <n v="2500164"/>
    <n v="15869"/>
    <n v="1014157"/>
  </r>
  <r>
    <x v="1"/>
    <x v="1"/>
    <n v="1436059"/>
    <n v="13002"/>
    <n v="646815"/>
  </r>
  <r>
    <x v="1"/>
    <x v="1"/>
    <n v="523549"/>
    <n v="5519"/>
    <n v="240580"/>
  </r>
  <r>
    <x v="1"/>
    <x v="1"/>
    <n v="442048"/>
    <n v="3848"/>
    <n v="181065"/>
  </r>
  <r>
    <x v="1"/>
    <x v="1"/>
    <n v="1420399"/>
    <n v="9131"/>
    <n v="610318"/>
  </r>
  <r>
    <x v="1"/>
    <x v="1"/>
    <n v="2277421"/>
    <n v="14050"/>
    <n v="915206"/>
  </r>
  <r>
    <x v="1"/>
    <x v="1"/>
    <n v="4445767"/>
    <n v="24839"/>
    <n v="1815717"/>
  </r>
  <r>
    <x v="1"/>
    <x v="1"/>
    <n v="1644837"/>
    <n v="10957"/>
    <n v="705703"/>
  </r>
  <r>
    <x v="1"/>
    <x v="1"/>
    <n v="3489069"/>
    <n v="21084"/>
    <n v="1322983"/>
  </r>
  <r>
    <x v="1"/>
    <x v="6"/>
    <n v="77464"/>
    <n v="1137"/>
    <n v="29443"/>
  </r>
  <r>
    <x v="1"/>
    <x v="6"/>
    <n v="1527742"/>
    <n v="10090"/>
    <n v="632832"/>
  </r>
  <r>
    <x v="1"/>
    <x v="6"/>
    <n v="2491099"/>
    <n v="26718"/>
    <n v="1071406"/>
  </r>
  <r>
    <x v="1"/>
    <x v="0"/>
    <n v="91524"/>
    <n v="914"/>
    <n v="28964"/>
  </r>
  <r>
    <x v="1"/>
    <x v="0"/>
    <n v="644263"/>
    <n v="2386"/>
    <n v="227365"/>
  </r>
  <r>
    <x v="1"/>
    <x v="0"/>
    <n v="1000414"/>
    <n v="4421"/>
    <n v="334101"/>
  </r>
  <r>
    <x v="1"/>
    <x v="0"/>
    <n v="1075825"/>
    <n v="6514"/>
    <n v="593647"/>
  </r>
  <r>
    <x v="1"/>
    <x v="0"/>
    <n v="543397"/>
    <n v="2489"/>
    <n v="335959"/>
  </r>
  <r>
    <x v="1"/>
    <x v="0"/>
    <n v="608176"/>
    <n v="3799"/>
    <n v="232853"/>
  </r>
  <r>
    <x v="1"/>
    <x v="0"/>
    <n v="3868755"/>
    <n v="24643"/>
    <n v="1606869"/>
  </r>
  <r>
    <x v="1"/>
    <x v="0"/>
    <n v="4157124"/>
    <n v="22778"/>
    <n v="1525969"/>
  </r>
  <r>
    <x v="1"/>
    <x v="2"/>
    <n v="2749004"/>
    <n v="17519"/>
    <n v="1099883"/>
  </r>
  <r>
    <x v="1"/>
    <x v="2"/>
    <n v="26"/>
    <n v="4"/>
    <n v="8"/>
  </r>
  <r>
    <x v="1"/>
    <x v="2"/>
    <n v="7913071"/>
    <n v="48520"/>
    <n v="4040971"/>
  </r>
  <r>
    <x v="1"/>
    <x v="2"/>
    <n v="7202503"/>
    <n v="37326"/>
    <n v="3390905"/>
  </r>
  <r>
    <x v="1"/>
    <x v="3"/>
    <n v="10206562"/>
    <n v="51179"/>
    <n v="4417273"/>
  </r>
  <r>
    <x v="1"/>
    <x v="0"/>
    <n v="154244"/>
    <n v="805"/>
    <n v="53866"/>
  </r>
  <r>
    <x v="1"/>
    <x v="0"/>
    <n v="861742"/>
    <n v="5035"/>
    <n v="331144"/>
  </r>
  <r>
    <x v="1"/>
    <x v="6"/>
    <n v="7818"/>
    <n v="7"/>
    <n v="2832"/>
  </r>
  <r>
    <x v="1"/>
    <x v="6"/>
    <n v="571286"/>
    <n v="517"/>
    <n v="228924"/>
  </r>
  <r>
    <x v="1"/>
    <x v="11"/>
    <n v="33213882"/>
    <n v="209654"/>
    <n v="11820399"/>
  </r>
  <r>
    <x v="1"/>
    <x v="12"/>
    <n v="19125136"/>
    <n v="94183"/>
    <n v="7554232"/>
  </r>
  <r>
    <x v="1"/>
    <x v="4"/>
    <n v="21326261"/>
    <n v="87923"/>
    <n v="8237678"/>
  </r>
  <r>
    <x v="1"/>
    <x v="0"/>
    <n v="84"/>
    <n v="44"/>
    <n v="15"/>
  </r>
  <r>
    <x v="1"/>
    <x v="5"/>
    <n v="21172158"/>
    <n v="189664"/>
    <n v="9944689"/>
  </r>
  <r>
    <x v="1"/>
    <x v="0"/>
    <n v="4320849"/>
    <n v="41160"/>
    <n v="2133038"/>
  </r>
  <r>
    <x v="1"/>
    <x v="0"/>
    <n v="5279137"/>
    <n v="16075"/>
    <n v="1692111"/>
  </r>
  <r>
    <x v="1"/>
    <x v="5"/>
    <n v="148415"/>
    <n v="1439"/>
    <n v="42575"/>
  </r>
  <r>
    <x v="1"/>
    <x v="5"/>
    <n v="54290"/>
    <n v="602"/>
    <n v="23781"/>
  </r>
  <r>
    <x v="1"/>
    <x v="0"/>
    <n v="231371"/>
    <n v="2843"/>
    <n v="32156"/>
  </r>
  <r>
    <x v="1"/>
    <x v="0"/>
    <n v="88698"/>
    <n v="2676"/>
    <n v="53483"/>
  </r>
  <r>
    <x v="1"/>
    <x v="0"/>
    <n v="517305"/>
    <n v="6981"/>
    <n v="46620"/>
  </r>
  <r>
    <x v="1"/>
    <x v="0"/>
    <n v="28"/>
    <n v="14"/>
    <n v="6"/>
  </r>
  <r>
    <x v="1"/>
    <x v="0"/>
    <n v="60"/>
    <n v="44"/>
    <n v="16"/>
  </r>
  <r>
    <x v="1"/>
    <x v="0"/>
    <n v="17"/>
    <n v="6"/>
    <n v="6"/>
  </r>
  <r>
    <x v="1"/>
    <x v="0"/>
    <n v="36"/>
    <n v="13"/>
    <n v="5"/>
  </r>
  <r>
    <x v="1"/>
    <x v="0"/>
    <n v="44"/>
    <n v="29"/>
    <n v="11"/>
  </r>
  <r>
    <x v="1"/>
    <x v="0"/>
    <n v="34"/>
    <n v="21"/>
    <n v="13"/>
  </r>
  <r>
    <x v="1"/>
    <x v="0"/>
    <n v="42"/>
    <n v="23"/>
    <n v="12"/>
  </r>
  <r>
    <x v="1"/>
    <x v="0"/>
    <n v="27"/>
    <n v="13"/>
    <n v="8"/>
  </r>
  <r>
    <x v="1"/>
    <x v="0"/>
    <n v="1677429"/>
    <n v="0"/>
    <n v="1545789"/>
  </r>
  <r>
    <x v="1"/>
    <x v="0"/>
    <n v="2389728"/>
    <n v="0"/>
    <n v="2351558"/>
  </r>
  <r>
    <x v="1"/>
    <x v="7"/>
    <n v="2868299"/>
    <n v="0"/>
    <n v="2816460"/>
  </r>
  <r>
    <x v="1"/>
    <x v="7"/>
    <n v="231569"/>
    <n v="44"/>
    <n v="224527"/>
  </r>
  <r>
    <x v="1"/>
    <x v="7"/>
    <n v="662"/>
    <n v="17"/>
    <n v="640"/>
  </r>
  <r>
    <x v="1"/>
    <x v="7"/>
    <n v="3963760"/>
    <n v="0"/>
    <n v="3666959"/>
  </r>
  <r>
    <x v="1"/>
    <x v="0"/>
    <n v="132262"/>
    <n v="31"/>
    <n v="127103"/>
  </r>
  <r>
    <x v="1"/>
    <x v="0"/>
    <n v="6977"/>
    <n v="165"/>
    <n v="6829"/>
  </r>
  <r>
    <x v="1"/>
    <x v="0"/>
    <n v="5760464"/>
    <n v="5524"/>
    <n v="5671619"/>
  </r>
  <r>
    <x v="1"/>
    <x v="0"/>
    <n v="37"/>
    <n v="16"/>
    <n v="3"/>
  </r>
  <r>
    <x v="1"/>
    <x v="7"/>
    <n v="1910438"/>
    <n v="3322"/>
    <n v="1882939"/>
  </r>
  <r>
    <x v="1"/>
    <x v="0"/>
    <n v="1181236"/>
    <n v="0"/>
    <n v="1172597"/>
  </r>
  <r>
    <x v="1"/>
    <x v="0"/>
    <n v="1118585"/>
    <n v="1"/>
    <n v="1090939"/>
  </r>
  <r>
    <x v="1"/>
    <x v="0"/>
    <n v="54924"/>
    <n v="18"/>
    <n v="53688"/>
  </r>
  <r>
    <x v="1"/>
    <x v="0"/>
    <n v="362260"/>
    <n v="50"/>
    <n v="341413"/>
  </r>
  <r>
    <x v="1"/>
    <x v="0"/>
    <n v="211991"/>
    <n v="609"/>
    <n v="37553"/>
  </r>
  <r>
    <x v="1"/>
    <x v="0"/>
    <n v="32372"/>
    <n v="80"/>
    <n v="4462"/>
  </r>
  <r>
    <x v="1"/>
    <x v="0"/>
    <n v="137402"/>
    <n v="363"/>
    <n v="13691"/>
  </r>
  <r>
    <x v="1"/>
    <x v="7"/>
    <n v="3262526"/>
    <n v="1"/>
    <n v="3169644"/>
  </r>
  <r>
    <x v="1"/>
    <x v="7"/>
    <n v="59460"/>
    <n v="37"/>
    <n v="57937"/>
  </r>
  <r>
    <x v="1"/>
    <x v="7"/>
    <n v="193427"/>
    <n v="47"/>
    <n v="181346"/>
  </r>
  <r>
    <x v="1"/>
    <x v="0"/>
    <n v="1626809"/>
    <n v="0"/>
    <n v="0"/>
  </r>
  <r>
    <x v="1"/>
    <x v="7"/>
    <n v="6003798"/>
    <n v="980"/>
    <n v="5866748"/>
  </r>
  <r>
    <x v="1"/>
    <x v="7"/>
    <n v="115311"/>
    <n v="3575"/>
    <n v="92260"/>
  </r>
  <r>
    <x v="1"/>
    <x v="7"/>
    <n v="5840404"/>
    <n v="0"/>
    <n v="0"/>
  </r>
  <r>
    <x v="1"/>
    <x v="13"/>
    <n v="2490"/>
    <n v="0"/>
    <n v="0"/>
  </r>
  <r>
    <x v="1"/>
    <x v="13"/>
    <n v="4790"/>
    <n v="0"/>
    <n v="0"/>
  </r>
  <r>
    <x v="1"/>
    <x v="13"/>
    <n v="79916"/>
    <n v="0"/>
    <n v="0"/>
  </r>
  <r>
    <x v="1"/>
    <x v="13"/>
    <n v="2078806"/>
    <n v="97"/>
    <n v="2036642"/>
  </r>
  <r>
    <x v="1"/>
    <x v="13"/>
    <n v="16425"/>
    <n v="869"/>
    <n v="12437"/>
  </r>
  <r>
    <x v="1"/>
    <x v="13"/>
    <n v="1930921"/>
    <n v="0"/>
    <n v="0"/>
  </r>
  <r>
    <x v="1"/>
    <x v="13"/>
    <n v="3826919"/>
    <n v="62"/>
    <n v="3773437"/>
  </r>
  <r>
    <x v="1"/>
    <x v="13"/>
    <n v="99736"/>
    <n v="4185"/>
    <n v="82155"/>
  </r>
  <r>
    <x v="1"/>
    <x v="13"/>
    <n v="42300"/>
    <n v="0"/>
    <n v="0"/>
  </r>
  <r>
    <x v="1"/>
    <x v="13"/>
    <n v="658336"/>
    <n v="11"/>
    <n v="637268"/>
  </r>
  <r>
    <x v="1"/>
    <x v="13"/>
    <n v="4921"/>
    <n v="169"/>
    <n v="3867"/>
  </r>
  <r>
    <x v="1"/>
    <x v="0"/>
    <n v="3512550"/>
    <n v="289"/>
    <n v="3446087"/>
  </r>
  <r>
    <x v="1"/>
    <x v="0"/>
    <n v="124582"/>
    <n v="2856"/>
    <n v="98901"/>
  </r>
  <r>
    <x v="1"/>
    <x v="0"/>
    <n v="550"/>
    <n v="4655"/>
    <n v="406"/>
  </r>
  <r>
    <x v="1"/>
    <x v="0"/>
    <n v="1218410"/>
    <n v="0"/>
    <n v="0"/>
  </r>
  <r>
    <x v="1"/>
    <x v="7"/>
    <n v="4685867"/>
    <n v="350"/>
    <n v="4577926"/>
  </r>
  <r>
    <x v="1"/>
    <x v="7"/>
    <n v="80719"/>
    <n v="1348"/>
    <n v="62736"/>
  </r>
  <r>
    <x v="1"/>
    <x v="7"/>
    <n v="5306133"/>
    <n v="0"/>
    <n v="0"/>
  </r>
  <r>
    <x v="1"/>
    <x v="0"/>
    <n v="2618787"/>
    <n v="163"/>
    <n v="2558665"/>
  </r>
  <r>
    <x v="1"/>
    <x v="0"/>
    <n v="69451"/>
    <n v="1041"/>
    <n v="53351"/>
  </r>
  <r>
    <x v="1"/>
    <x v="0"/>
    <n v="180375"/>
    <n v="104"/>
    <n v="177736"/>
  </r>
  <r>
    <x v="1"/>
    <x v="0"/>
    <n v="267955"/>
    <n v="82"/>
    <n v="262225"/>
  </r>
  <r>
    <x v="1"/>
    <x v="0"/>
    <n v="107141"/>
    <n v="1910"/>
    <n v="104436"/>
  </r>
  <r>
    <x v="1"/>
    <x v="0"/>
    <n v="154345"/>
    <n v="43"/>
    <n v="152479"/>
  </r>
  <r>
    <x v="1"/>
    <x v="0"/>
    <n v="247179"/>
    <n v="59"/>
    <n v="241708"/>
  </r>
  <r>
    <x v="1"/>
    <x v="0"/>
    <n v="89268"/>
    <n v="1447"/>
    <n v="86911"/>
  </r>
  <r>
    <x v="1"/>
    <x v="0"/>
    <n v="570597"/>
    <n v="363"/>
    <n v="555919"/>
  </r>
  <r>
    <x v="1"/>
    <x v="0"/>
    <n v="5298"/>
    <n v="165"/>
    <n v="4912"/>
  </r>
  <r>
    <x v="1"/>
    <x v="0"/>
    <n v="440329"/>
    <n v="278"/>
    <n v="428708"/>
  </r>
  <r>
    <x v="1"/>
    <x v="0"/>
    <n v="3563"/>
    <n v="139"/>
    <n v="3317"/>
  </r>
  <r>
    <x v="1"/>
    <x v="0"/>
    <n v="2351672"/>
    <n v="0"/>
    <n v="2325497"/>
  </r>
  <r>
    <x v="1"/>
    <x v="7"/>
    <n v="2731885"/>
    <n v="1242"/>
    <n v="2540704"/>
  </r>
  <r>
    <x v="1"/>
    <x v="7"/>
    <n v="54417"/>
    <n v="1748"/>
    <n v="45140"/>
  </r>
  <r>
    <x v="1"/>
    <x v="7"/>
    <n v="3133745"/>
    <n v="0"/>
    <n v="2887412"/>
  </r>
  <r>
    <x v="1"/>
    <x v="0"/>
    <n v="1318999"/>
    <n v="387"/>
    <n v="1246200"/>
  </r>
  <r>
    <x v="1"/>
    <x v="0"/>
    <n v="28256"/>
    <n v="568"/>
    <n v="25098"/>
  </r>
  <r>
    <x v="1"/>
    <x v="0"/>
    <n v="217367"/>
    <n v="105"/>
    <n v="191657"/>
  </r>
  <r>
    <x v="1"/>
    <x v="0"/>
    <n v="32687"/>
    <n v="72"/>
    <n v="27881"/>
  </r>
  <r>
    <x v="1"/>
    <x v="0"/>
    <n v="982905"/>
    <n v="181"/>
    <n v="919352"/>
  </r>
  <r>
    <x v="1"/>
    <x v="0"/>
    <n v="4707"/>
    <n v="13"/>
    <n v="3948"/>
  </r>
  <r>
    <x v="1"/>
    <x v="0"/>
    <n v="4"/>
    <n v="1"/>
    <n v="3"/>
  </r>
  <r>
    <x v="1"/>
    <x v="1"/>
    <n v="1"/>
    <n v="0"/>
    <n v="1"/>
  </r>
  <r>
    <x v="1"/>
    <x v="1"/>
    <n v="1"/>
    <n v="0"/>
    <n v="1"/>
  </r>
  <r>
    <x v="1"/>
    <x v="1"/>
    <n v="1"/>
    <n v="0"/>
    <n v="1"/>
  </r>
  <r>
    <x v="1"/>
    <x v="1"/>
    <n v="1"/>
    <n v="1"/>
    <n v="1"/>
  </r>
  <r>
    <x v="1"/>
    <x v="1"/>
    <n v="2"/>
    <n v="2"/>
    <n v="1"/>
  </r>
  <r>
    <x v="1"/>
    <x v="1"/>
    <n v="3"/>
    <n v="1"/>
    <n v="2"/>
  </r>
  <r>
    <x v="1"/>
    <x v="1"/>
    <n v="3"/>
    <n v="1"/>
    <n v="2"/>
  </r>
  <r>
    <x v="1"/>
    <x v="1"/>
    <n v="1"/>
    <n v="1"/>
    <n v="0"/>
  </r>
  <r>
    <x v="1"/>
    <x v="1"/>
    <n v="3"/>
    <n v="0"/>
    <n v="2"/>
  </r>
  <r>
    <x v="1"/>
    <x v="1"/>
    <n v="1"/>
    <n v="1"/>
    <n v="0"/>
  </r>
  <r>
    <x v="1"/>
    <x v="1"/>
    <n v="2"/>
    <n v="1"/>
    <n v="1"/>
  </r>
  <r>
    <x v="1"/>
    <x v="1"/>
    <n v="1"/>
    <n v="0"/>
    <n v="1"/>
  </r>
  <r>
    <x v="1"/>
    <x v="1"/>
    <n v="4"/>
    <n v="1"/>
    <n v="3"/>
  </r>
  <r>
    <x v="1"/>
    <x v="1"/>
    <n v="5"/>
    <n v="2"/>
    <n v="3"/>
  </r>
  <r>
    <x v="1"/>
    <x v="1"/>
    <n v="2"/>
    <n v="0"/>
    <n v="2"/>
  </r>
  <r>
    <x v="1"/>
    <x v="1"/>
    <n v="2"/>
    <n v="1"/>
    <n v="1"/>
  </r>
  <r>
    <x v="1"/>
    <x v="1"/>
    <n v="1"/>
    <n v="1"/>
    <n v="0"/>
  </r>
  <r>
    <x v="1"/>
    <x v="1"/>
    <n v="1"/>
    <n v="1"/>
    <n v="0"/>
  </r>
  <r>
    <x v="1"/>
    <x v="0"/>
    <n v="1"/>
    <n v="0"/>
    <n v="0"/>
  </r>
  <r>
    <x v="1"/>
    <x v="0"/>
    <n v="1"/>
    <n v="1"/>
    <n v="1"/>
  </r>
  <r>
    <x v="1"/>
    <x v="0"/>
    <n v="4"/>
    <n v="1"/>
    <n v="3"/>
  </r>
  <r>
    <x v="1"/>
    <x v="0"/>
    <n v="1"/>
    <n v="0"/>
    <n v="1"/>
  </r>
  <r>
    <x v="1"/>
    <x v="0"/>
    <n v="1"/>
    <n v="1"/>
    <n v="0"/>
  </r>
  <r>
    <x v="1"/>
    <x v="0"/>
    <n v="1"/>
    <n v="1"/>
    <n v="0"/>
  </r>
  <r>
    <x v="1"/>
    <x v="0"/>
    <n v="4"/>
    <n v="1"/>
    <n v="3"/>
  </r>
  <r>
    <x v="1"/>
    <x v="1"/>
    <n v="1"/>
    <n v="1"/>
    <n v="0"/>
  </r>
  <r>
    <x v="1"/>
    <x v="6"/>
    <n v="3"/>
    <n v="3"/>
    <n v="0"/>
  </r>
  <r>
    <x v="1"/>
    <x v="6"/>
    <n v="1"/>
    <n v="1"/>
    <n v="1"/>
  </r>
  <r>
    <x v="1"/>
    <x v="0"/>
    <n v="1"/>
    <n v="0"/>
    <n v="1"/>
  </r>
  <r>
    <x v="1"/>
    <x v="0"/>
    <n v="1"/>
    <n v="1"/>
    <n v="0"/>
  </r>
  <r>
    <x v="1"/>
    <x v="5"/>
    <n v="2"/>
    <n v="0"/>
    <n v="2"/>
  </r>
  <r>
    <x v="1"/>
    <x v="5"/>
    <n v="1"/>
    <n v="0"/>
    <n v="1"/>
  </r>
  <r>
    <x v="1"/>
    <x v="5"/>
    <n v="4"/>
    <n v="2"/>
    <n v="2"/>
  </r>
  <r>
    <x v="1"/>
    <x v="5"/>
    <n v="4"/>
    <n v="1"/>
    <n v="3"/>
  </r>
  <r>
    <x v="1"/>
    <x v="5"/>
    <n v="5"/>
    <n v="2"/>
    <n v="3"/>
  </r>
  <r>
    <x v="1"/>
    <x v="0"/>
    <n v="3"/>
    <n v="1"/>
    <n v="2"/>
  </r>
  <r>
    <x v="1"/>
    <x v="0"/>
    <n v="1"/>
    <n v="2"/>
    <n v="1"/>
  </r>
  <r>
    <x v="1"/>
    <x v="0"/>
    <n v="3"/>
    <n v="1"/>
    <n v="2"/>
  </r>
  <r>
    <x v="1"/>
    <x v="0"/>
    <n v="0"/>
    <n v="2"/>
    <n v="0"/>
  </r>
  <r>
    <x v="1"/>
    <x v="0"/>
    <n v="1"/>
    <n v="0"/>
    <n v="0"/>
  </r>
  <r>
    <x v="1"/>
    <x v="0"/>
    <n v="1"/>
    <n v="0"/>
    <n v="1"/>
  </r>
  <r>
    <x v="1"/>
    <x v="0"/>
    <n v="4"/>
    <n v="1"/>
    <n v="3"/>
  </r>
  <r>
    <x v="1"/>
    <x v="0"/>
    <n v="1"/>
    <n v="1"/>
    <n v="0"/>
  </r>
  <r>
    <x v="1"/>
    <x v="1"/>
    <n v="1"/>
    <n v="0"/>
    <n v="1"/>
  </r>
  <r>
    <x v="1"/>
    <x v="1"/>
    <n v="1"/>
    <n v="0"/>
    <n v="1"/>
  </r>
  <r>
    <x v="1"/>
    <x v="1"/>
    <n v="1"/>
    <n v="1"/>
    <n v="0"/>
  </r>
  <r>
    <x v="1"/>
    <x v="1"/>
    <n v="1"/>
    <n v="1"/>
    <n v="0"/>
  </r>
  <r>
    <x v="1"/>
    <x v="6"/>
    <n v="1"/>
    <n v="0"/>
    <n v="1"/>
  </r>
  <r>
    <x v="1"/>
    <x v="0"/>
    <n v="2"/>
    <n v="1"/>
    <n v="0"/>
  </r>
  <r>
    <x v="1"/>
    <x v="0"/>
    <n v="1"/>
    <n v="1"/>
    <n v="0"/>
  </r>
  <r>
    <x v="1"/>
    <x v="5"/>
    <n v="4"/>
    <n v="1"/>
    <n v="3"/>
  </r>
  <r>
    <x v="1"/>
    <x v="5"/>
    <n v="1"/>
    <n v="1"/>
    <n v="0"/>
  </r>
  <r>
    <x v="1"/>
    <x v="0"/>
    <n v="1"/>
    <n v="0"/>
    <n v="1"/>
  </r>
  <r>
    <x v="1"/>
    <x v="0"/>
    <n v="1"/>
    <n v="1"/>
    <n v="0"/>
  </r>
  <r>
    <x v="1"/>
    <x v="0"/>
    <n v="1"/>
    <n v="1"/>
    <n v="0"/>
  </r>
  <r>
    <x v="1"/>
    <x v="0"/>
    <n v="1"/>
    <n v="1"/>
    <n v="0"/>
  </r>
  <r>
    <x v="1"/>
    <x v="0"/>
    <n v="0"/>
    <n v="1"/>
    <n v="0"/>
  </r>
  <r>
    <x v="1"/>
    <x v="0"/>
    <n v="55"/>
    <n v="25"/>
    <n v="21"/>
  </r>
  <r>
    <x v="1"/>
    <x v="0"/>
    <n v="199"/>
    <n v="54"/>
    <n v="98"/>
  </r>
  <r>
    <x v="1"/>
    <x v="1"/>
    <n v="33"/>
    <n v="30"/>
    <n v="1"/>
  </r>
  <r>
    <x v="1"/>
    <x v="1"/>
    <n v="36"/>
    <n v="10"/>
    <n v="3"/>
  </r>
  <r>
    <x v="1"/>
    <x v="1"/>
    <n v="68"/>
    <n v="34"/>
    <n v="30"/>
  </r>
  <r>
    <x v="1"/>
    <x v="1"/>
    <n v="124"/>
    <n v="11"/>
    <n v="67"/>
  </r>
  <r>
    <x v="1"/>
    <x v="1"/>
    <n v="53"/>
    <n v="32"/>
    <n v="8"/>
  </r>
  <r>
    <x v="1"/>
    <x v="1"/>
    <n v="64"/>
    <n v="16"/>
    <n v="22"/>
  </r>
  <r>
    <x v="1"/>
    <x v="1"/>
    <n v="55"/>
    <n v="38"/>
    <n v="15"/>
  </r>
  <r>
    <x v="1"/>
    <x v="1"/>
    <n v="79"/>
    <n v="14"/>
    <n v="37"/>
  </r>
  <r>
    <x v="1"/>
    <x v="1"/>
    <n v="46"/>
    <n v="32"/>
    <n v="8"/>
  </r>
  <r>
    <x v="1"/>
    <x v="1"/>
    <n v="60"/>
    <n v="14"/>
    <n v="17"/>
  </r>
  <r>
    <x v="1"/>
    <x v="1"/>
    <n v="57"/>
    <n v="28"/>
    <n v="28"/>
  </r>
  <r>
    <x v="1"/>
    <x v="1"/>
    <n v="121"/>
    <n v="29"/>
    <n v="61"/>
  </r>
  <r>
    <x v="1"/>
    <x v="1"/>
    <n v="40"/>
    <n v="26"/>
    <n v="4"/>
  </r>
  <r>
    <x v="1"/>
    <x v="1"/>
    <n v="72"/>
    <n v="17"/>
    <n v="21"/>
  </r>
  <r>
    <x v="1"/>
    <x v="1"/>
    <n v="78"/>
    <n v="42"/>
    <n v="19"/>
  </r>
  <r>
    <x v="1"/>
    <x v="1"/>
    <n v="86"/>
    <n v="11"/>
    <n v="51"/>
  </r>
  <r>
    <x v="1"/>
    <x v="1"/>
    <n v="42"/>
    <n v="24"/>
    <n v="4"/>
  </r>
  <r>
    <x v="1"/>
    <x v="1"/>
    <n v="64"/>
    <n v="20"/>
    <n v="22"/>
  </r>
  <r>
    <x v="1"/>
    <x v="1"/>
    <n v="41"/>
    <n v="0"/>
    <n v="8"/>
  </r>
  <r>
    <x v="1"/>
    <x v="1"/>
    <n v="76"/>
    <n v="20"/>
    <n v="34"/>
  </r>
  <r>
    <x v="1"/>
    <x v="1"/>
    <n v="44"/>
    <n v="28"/>
    <n v="7"/>
  </r>
  <r>
    <x v="1"/>
    <x v="1"/>
    <n v="60"/>
    <n v="16"/>
    <n v="15"/>
  </r>
  <r>
    <x v="1"/>
    <x v="6"/>
    <n v="59"/>
    <n v="26"/>
    <n v="30"/>
  </r>
  <r>
    <x v="1"/>
    <x v="6"/>
    <n v="137"/>
    <n v="12"/>
    <n v="77"/>
  </r>
  <r>
    <x v="1"/>
    <x v="6"/>
    <n v="60"/>
    <n v="41"/>
    <n v="30"/>
  </r>
  <r>
    <x v="1"/>
    <x v="6"/>
    <n v="120"/>
    <n v="17"/>
    <n v="67"/>
  </r>
  <r>
    <x v="1"/>
    <x v="0"/>
    <n v="6"/>
    <n v="4"/>
    <n v="0"/>
  </r>
  <r>
    <x v="1"/>
    <x v="0"/>
    <n v="6"/>
    <n v="0"/>
    <n v="0"/>
  </r>
  <r>
    <x v="1"/>
    <x v="0"/>
    <n v="51"/>
    <n v="27"/>
    <n v="17"/>
  </r>
  <r>
    <x v="1"/>
    <x v="0"/>
    <n v="76"/>
    <n v="26"/>
    <n v="35"/>
  </r>
  <r>
    <x v="1"/>
    <x v="0"/>
    <n v="40"/>
    <n v="36"/>
    <n v="7"/>
  </r>
  <r>
    <x v="1"/>
    <x v="0"/>
    <n v="60"/>
    <n v="17"/>
    <n v="21"/>
  </r>
  <r>
    <x v="1"/>
    <x v="2"/>
    <n v="56"/>
    <n v="24"/>
    <n v="34"/>
  </r>
  <r>
    <x v="1"/>
    <x v="2"/>
    <n v="124"/>
    <n v="14"/>
    <n v="81"/>
  </r>
  <r>
    <x v="1"/>
    <x v="3"/>
    <n v="81"/>
    <n v="56"/>
    <n v="26"/>
  </r>
  <r>
    <x v="1"/>
    <x v="3"/>
    <n v="159"/>
    <n v="11"/>
    <n v="92"/>
  </r>
  <r>
    <x v="1"/>
    <x v="0"/>
    <n v="50"/>
    <n v="32"/>
    <n v="5"/>
  </r>
  <r>
    <x v="1"/>
    <x v="0"/>
    <n v="67"/>
    <n v="16"/>
    <n v="24"/>
  </r>
  <r>
    <x v="1"/>
    <x v="5"/>
    <n v="1049"/>
    <n v="72"/>
    <n v="907"/>
  </r>
  <r>
    <x v="1"/>
    <x v="0"/>
    <n v="115"/>
    <n v="33"/>
    <n v="83"/>
  </r>
  <r>
    <x v="1"/>
    <x v="0"/>
    <n v="209"/>
    <n v="13"/>
    <n v="161"/>
  </r>
  <r>
    <x v="1"/>
    <x v="5"/>
    <n v="81"/>
    <n v="18"/>
    <n v="16"/>
  </r>
  <r>
    <x v="1"/>
    <x v="0"/>
    <n v="1"/>
    <n v="0"/>
    <n v="1"/>
  </r>
  <r>
    <x v="1"/>
    <x v="0"/>
    <n v="1"/>
    <n v="0"/>
    <n v="1"/>
  </r>
  <r>
    <x v="1"/>
    <x v="0"/>
    <n v="175"/>
    <n v="54"/>
    <n v="8"/>
  </r>
  <r>
    <x v="1"/>
    <x v="0"/>
    <n v="189"/>
    <n v="140"/>
    <n v="12"/>
  </r>
  <r>
    <x v="1"/>
    <x v="0"/>
    <n v="286"/>
    <n v="0"/>
    <n v="19"/>
  </r>
  <r>
    <x v="1"/>
    <x v="0"/>
    <n v="71"/>
    <n v="22"/>
    <n v="4"/>
  </r>
  <r>
    <x v="1"/>
    <x v="0"/>
    <n v="4"/>
    <n v="1"/>
    <n v="1"/>
  </r>
  <r>
    <x v="1"/>
    <x v="0"/>
    <n v="126"/>
    <n v="0"/>
    <n v="12"/>
  </r>
  <r>
    <x v="1"/>
    <x v="0"/>
    <n v="149"/>
    <n v="84"/>
    <n v="4"/>
  </r>
  <r>
    <x v="1"/>
    <x v="0"/>
    <n v="188"/>
    <n v="125"/>
    <n v="15"/>
  </r>
  <r>
    <x v="1"/>
    <x v="0"/>
    <n v="186"/>
    <n v="86"/>
    <n v="8"/>
  </r>
  <r>
    <x v="1"/>
    <x v="1"/>
    <n v="68"/>
    <n v="0"/>
    <n v="6"/>
  </r>
  <r>
    <x v="1"/>
    <x v="1"/>
    <n v="109"/>
    <n v="58"/>
    <n v="4"/>
  </r>
  <r>
    <x v="1"/>
    <x v="1"/>
    <n v="4"/>
    <n v="0"/>
    <n v="1"/>
  </r>
  <r>
    <x v="1"/>
    <x v="1"/>
    <n v="112"/>
    <n v="0"/>
    <n v="7"/>
  </r>
  <r>
    <x v="1"/>
    <x v="1"/>
    <n v="68"/>
    <n v="20"/>
    <n v="4"/>
  </r>
  <r>
    <x v="1"/>
    <x v="1"/>
    <n v="157"/>
    <n v="136"/>
    <n v="0"/>
  </r>
  <r>
    <x v="1"/>
    <x v="1"/>
    <n v="225"/>
    <n v="0"/>
    <n v="23"/>
  </r>
  <r>
    <x v="1"/>
    <x v="1"/>
    <n v="2"/>
    <n v="0"/>
    <n v="2"/>
  </r>
  <r>
    <x v="1"/>
    <x v="1"/>
    <n v="70"/>
    <n v="28"/>
    <n v="4"/>
  </r>
  <r>
    <x v="1"/>
    <x v="1"/>
    <n v="70"/>
    <n v="38"/>
    <n v="6"/>
  </r>
  <r>
    <x v="1"/>
    <x v="1"/>
    <n v="139"/>
    <n v="0"/>
    <n v="6"/>
  </r>
  <r>
    <x v="1"/>
    <x v="1"/>
    <n v="1"/>
    <n v="0"/>
    <n v="1"/>
  </r>
  <r>
    <x v="1"/>
    <x v="1"/>
    <n v="171"/>
    <n v="64"/>
    <n v="7"/>
  </r>
  <r>
    <x v="1"/>
    <x v="1"/>
    <n v="92"/>
    <n v="62"/>
    <n v="8"/>
  </r>
  <r>
    <x v="1"/>
    <x v="1"/>
    <n v="173"/>
    <n v="0"/>
    <n v="8"/>
  </r>
  <r>
    <x v="1"/>
    <x v="1"/>
    <n v="197"/>
    <n v="66"/>
    <n v="15"/>
  </r>
  <r>
    <x v="1"/>
    <x v="1"/>
    <n v="64"/>
    <n v="48"/>
    <n v="2"/>
  </r>
  <r>
    <x v="1"/>
    <x v="6"/>
    <n v="32"/>
    <n v="0"/>
    <n v="3"/>
  </r>
  <r>
    <x v="1"/>
    <x v="6"/>
    <n v="1"/>
    <n v="0"/>
    <n v="1"/>
  </r>
  <r>
    <x v="1"/>
    <x v="6"/>
    <n v="170"/>
    <n v="122"/>
    <n v="8"/>
  </r>
  <r>
    <x v="1"/>
    <x v="0"/>
    <n v="107"/>
    <n v="0"/>
    <n v="7"/>
  </r>
  <r>
    <x v="1"/>
    <x v="0"/>
    <n v="128"/>
    <n v="88"/>
    <n v="6"/>
  </r>
  <r>
    <x v="1"/>
    <x v="0"/>
    <n v="103"/>
    <n v="0"/>
    <n v="3"/>
  </r>
  <r>
    <x v="1"/>
    <x v="0"/>
    <n v="66"/>
    <n v="38"/>
    <n v="1"/>
  </r>
  <r>
    <x v="1"/>
    <x v="0"/>
    <n v="101"/>
    <n v="0"/>
    <n v="4"/>
  </r>
  <r>
    <x v="1"/>
    <x v="0"/>
    <n v="68"/>
    <n v="28"/>
    <n v="2"/>
  </r>
  <r>
    <x v="1"/>
    <x v="0"/>
    <n v="1"/>
    <n v="1"/>
    <n v="0"/>
  </r>
  <r>
    <x v="1"/>
    <x v="0"/>
    <n v="2"/>
    <n v="0"/>
    <n v="2"/>
  </r>
  <r>
    <x v="1"/>
    <x v="0"/>
    <n v="2"/>
    <n v="0"/>
    <n v="1"/>
  </r>
  <r>
    <x v="1"/>
    <x v="0"/>
    <n v="1"/>
    <n v="0"/>
    <n v="1"/>
  </r>
  <r>
    <x v="1"/>
    <x v="3"/>
    <n v="172"/>
    <n v="0"/>
    <n v="15"/>
  </r>
  <r>
    <x v="1"/>
    <x v="3"/>
    <n v="280"/>
    <n v="138"/>
    <n v="11"/>
  </r>
  <r>
    <x v="1"/>
    <x v="3"/>
    <n v="246"/>
    <n v="211"/>
    <n v="10"/>
  </r>
  <r>
    <x v="1"/>
    <x v="0"/>
    <n v="100"/>
    <n v="0"/>
    <n v="6"/>
  </r>
  <r>
    <x v="1"/>
    <x v="0"/>
    <n v="2"/>
    <n v="1"/>
    <n v="2"/>
  </r>
  <r>
    <x v="1"/>
    <x v="0"/>
    <n v="199"/>
    <n v="78"/>
    <n v="9"/>
  </r>
  <r>
    <x v="1"/>
    <x v="0"/>
    <n v="5"/>
    <n v="1"/>
    <n v="0"/>
  </r>
  <r>
    <x v="1"/>
    <x v="0"/>
    <n v="1"/>
    <n v="0"/>
    <n v="0"/>
  </r>
  <r>
    <x v="1"/>
    <x v="0"/>
    <n v="244"/>
    <n v="0"/>
    <n v="19"/>
  </r>
  <r>
    <x v="1"/>
    <x v="0"/>
    <n v="155"/>
    <n v="68"/>
    <n v="10"/>
  </r>
  <r>
    <x v="1"/>
    <x v="0"/>
    <n v="173"/>
    <n v="158"/>
    <n v="7"/>
  </r>
  <r>
    <x v="1"/>
    <x v="0"/>
    <n v="1"/>
    <n v="0"/>
    <n v="0"/>
  </r>
  <r>
    <x v="1"/>
    <x v="0"/>
    <n v="1"/>
    <n v="0"/>
    <n v="1"/>
  </r>
  <r>
    <x v="1"/>
    <x v="0"/>
    <n v="180"/>
    <n v="58"/>
    <n v="9"/>
  </r>
  <r>
    <x v="1"/>
    <x v="0"/>
    <n v="179"/>
    <n v="141"/>
    <n v="5"/>
  </r>
  <r>
    <x v="1"/>
    <x v="0"/>
    <n v="228"/>
    <n v="2"/>
    <n v="11"/>
  </r>
  <r>
    <x v="1"/>
    <x v="0"/>
    <n v="174"/>
    <n v="118"/>
    <n v="5"/>
  </r>
  <r>
    <x v="1"/>
    <x v="0"/>
    <n v="3"/>
    <n v="0"/>
    <n v="3"/>
  </r>
  <r>
    <x v="1"/>
    <x v="0"/>
    <n v="147"/>
    <n v="122"/>
    <n v="4"/>
  </r>
  <r>
    <x v="1"/>
    <x v="0"/>
    <n v="2"/>
    <n v="1"/>
    <n v="0"/>
  </r>
  <r>
    <x v="1"/>
    <x v="0"/>
    <n v="208"/>
    <n v="78"/>
    <n v="11"/>
  </r>
  <r>
    <x v="1"/>
    <x v="0"/>
    <n v="269"/>
    <n v="0"/>
    <n v="19"/>
  </r>
  <r>
    <x v="1"/>
    <x v="0"/>
    <n v="211"/>
    <n v="92"/>
    <n v="19"/>
  </r>
  <r>
    <x v="1"/>
    <x v="0"/>
    <n v="129"/>
    <n v="104"/>
    <n v="5"/>
  </r>
  <r>
    <x v="1"/>
    <x v="11"/>
    <n v="73"/>
    <n v="0"/>
    <n v="3"/>
  </r>
  <r>
    <x v="1"/>
    <x v="11"/>
    <n v="1"/>
    <n v="1"/>
    <n v="1"/>
  </r>
  <r>
    <x v="1"/>
    <x v="11"/>
    <n v="332"/>
    <n v="140"/>
    <n v="16"/>
  </r>
  <r>
    <x v="1"/>
    <x v="11"/>
    <n v="111"/>
    <n v="82"/>
    <n v="3"/>
  </r>
  <r>
    <x v="1"/>
    <x v="12"/>
    <n v="214"/>
    <n v="1"/>
    <n v="11"/>
  </r>
  <r>
    <x v="1"/>
    <x v="12"/>
    <n v="1"/>
    <n v="0"/>
    <n v="1"/>
  </r>
  <r>
    <x v="1"/>
    <x v="12"/>
    <n v="147"/>
    <n v="154"/>
    <n v="4"/>
  </r>
  <r>
    <x v="1"/>
    <x v="4"/>
    <n v="111"/>
    <n v="0"/>
    <n v="9"/>
  </r>
  <r>
    <x v="1"/>
    <x v="4"/>
    <n v="2"/>
    <n v="0"/>
    <n v="1"/>
  </r>
  <r>
    <x v="1"/>
    <x v="4"/>
    <n v="237"/>
    <n v="166"/>
    <n v="5"/>
  </r>
  <r>
    <x v="1"/>
    <x v="5"/>
    <n v="339"/>
    <n v="0"/>
    <n v="31"/>
  </r>
  <r>
    <x v="1"/>
    <x v="5"/>
    <n v="100"/>
    <n v="38"/>
    <n v="4"/>
  </r>
  <r>
    <x v="1"/>
    <x v="5"/>
    <n v="4"/>
    <n v="0"/>
    <n v="1"/>
  </r>
  <r>
    <x v="1"/>
    <x v="1"/>
    <n v="167"/>
    <n v="0"/>
    <n v="16"/>
  </r>
  <r>
    <x v="1"/>
    <x v="1"/>
    <n v="143"/>
    <n v="38"/>
    <n v="6"/>
  </r>
  <r>
    <x v="1"/>
    <x v="1"/>
    <n v="172"/>
    <n v="134"/>
    <n v="4"/>
  </r>
  <r>
    <x v="1"/>
    <x v="1"/>
    <n v="301"/>
    <n v="0"/>
    <n v="15"/>
  </r>
  <r>
    <x v="1"/>
    <x v="1"/>
    <n v="127"/>
    <n v="100"/>
    <n v="2"/>
  </r>
  <r>
    <x v="1"/>
    <x v="1"/>
    <n v="78"/>
    <n v="0"/>
    <n v="5"/>
  </r>
  <r>
    <x v="1"/>
    <x v="1"/>
    <n v="162"/>
    <n v="60"/>
    <n v="9"/>
  </r>
  <r>
    <x v="1"/>
    <x v="1"/>
    <n v="202"/>
    <n v="143"/>
    <n v="7"/>
  </r>
  <r>
    <x v="1"/>
    <x v="1"/>
    <n v="187"/>
    <n v="0"/>
    <n v="6"/>
  </r>
  <r>
    <x v="1"/>
    <x v="1"/>
    <n v="231"/>
    <n v="164"/>
    <n v="11"/>
  </r>
  <r>
    <x v="1"/>
    <x v="0"/>
    <n v="5"/>
    <n v="0"/>
    <n v="0"/>
  </r>
  <r>
    <x v="1"/>
    <x v="0"/>
    <n v="4"/>
    <n v="0"/>
    <n v="0"/>
  </r>
  <r>
    <x v="1"/>
    <x v="1"/>
    <n v="5"/>
    <n v="4"/>
    <n v="1"/>
  </r>
  <r>
    <x v="1"/>
    <x v="1"/>
    <n v="39"/>
    <n v="19"/>
    <n v="10"/>
  </r>
  <r>
    <x v="1"/>
    <x v="1"/>
    <n v="2"/>
    <n v="2"/>
    <n v="0"/>
  </r>
  <r>
    <x v="1"/>
    <x v="1"/>
    <n v="13"/>
    <n v="4"/>
    <n v="1"/>
  </r>
  <r>
    <x v="1"/>
    <x v="1"/>
    <n v="42"/>
    <n v="25"/>
    <n v="4"/>
  </r>
  <r>
    <x v="1"/>
    <x v="1"/>
    <n v="164"/>
    <n v="69"/>
    <n v="50"/>
  </r>
  <r>
    <x v="1"/>
    <x v="1"/>
    <n v="9"/>
    <n v="4"/>
    <n v="2"/>
  </r>
  <r>
    <x v="1"/>
    <x v="1"/>
    <n v="6"/>
    <n v="6"/>
    <n v="0"/>
  </r>
  <r>
    <x v="1"/>
    <x v="1"/>
    <n v="29"/>
    <n v="20"/>
    <n v="2"/>
  </r>
  <r>
    <x v="1"/>
    <x v="1"/>
    <n v="256"/>
    <n v="98"/>
    <n v="84"/>
  </r>
  <r>
    <x v="1"/>
    <x v="1"/>
    <n v="2"/>
    <n v="0"/>
    <n v="0"/>
  </r>
  <r>
    <x v="1"/>
    <x v="1"/>
    <n v="40"/>
    <n v="26"/>
    <n v="5"/>
  </r>
  <r>
    <x v="1"/>
    <x v="1"/>
    <n v="181"/>
    <n v="80"/>
    <n v="81"/>
  </r>
  <r>
    <x v="1"/>
    <x v="1"/>
    <n v="2"/>
    <n v="0"/>
    <n v="0"/>
  </r>
  <r>
    <x v="1"/>
    <x v="1"/>
    <n v="32"/>
    <n v="20"/>
    <n v="2"/>
  </r>
  <r>
    <x v="1"/>
    <x v="1"/>
    <n v="131"/>
    <n v="149"/>
    <n v="51"/>
  </r>
  <r>
    <x v="1"/>
    <x v="1"/>
    <n v="40"/>
    <n v="13"/>
    <n v="4"/>
  </r>
  <r>
    <x v="1"/>
    <x v="1"/>
    <n v="228"/>
    <n v="63"/>
    <n v="120"/>
  </r>
  <r>
    <x v="1"/>
    <x v="1"/>
    <n v="4"/>
    <n v="0"/>
    <n v="1"/>
  </r>
  <r>
    <x v="1"/>
    <x v="1"/>
    <n v="35"/>
    <n v="22"/>
    <n v="1"/>
  </r>
  <r>
    <x v="1"/>
    <x v="1"/>
    <n v="77"/>
    <n v="22"/>
    <n v="57"/>
  </r>
  <r>
    <x v="1"/>
    <x v="1"/>
    <n v="1"/>
    <n v="0"/>
    <n v="0"/>
  </r>
  <r>
    <x v="1"/>
    <x v="1"/>
    <n v="41"/>
    <n v="16"/>
    <n v="4"/>
  </r>
  <r>
    <x v="1"/>
    <x v="1"/>
    <n v="110"/>
    <n v="40"/>
    <n v="41"/>
  </r>
  <r>
    <x v="1"/>
    <x v="1"/>
    <n v="38"/>
    <n v="20"/>
    <n v="3"/>
  </r>
  <r>
    <x v="1"/>
    <x v="1"/>
    <n v="149"/>
    <n v="32"/>
    <n v="49"/>
  </r>
  <r>
    <x v="1"/>
    <x v="1"/>
    <n v="5"/>
    <n v="0"/>
    <n v="2"/>
  </r>
  <r>
    <x v="1"/>
    <x v="1"/>
    <n v="33"/>
    <n v="32"/>
    <n v="1"/>
  </r>
  <r>
    <x v="1"/>
    <x v="1"/>
    <n v="178"/>
    <n v="40"/>
    <n v="79"/>
  </r>
  <r>
    <x v="1"/>
    <x v="1"/>
    <n v="27"/>
    <n v="12"/>
    <n v="2"/>
  </r>
  <r>
    <x v="1"/>
    <x v="1"/>
    <n v="187"/>
    <n v="81"/>
    <n v="85"/>
  </r>
  <r>
    <x v="1"/>
    <x v="1"/>
    <n v="1"/>
    <n v="0"/>
    <n v="0"/>
  </r>
  <r>
    <x v="1"/>
    <x v="1"/>
    <n v="30"/>
    <n v="16"/>
    <n v="0"/>
  </r>
  <r>
    <x v="1"/>
    <x v="1"/>
    <n v="108"/>
    <n v="60"/>
    <n v="34"/>
  </r>
  <r>
    <x v="1"/>
    <x v="1"/>
    <n v="1"/>
    <n v="0"/>
    <n v="0"/>
  </r>
  <r>
    <x v="1"/>
    <x v="1"/>
    <n v="40"/>
    <n v="26"/>
    <n v="3"/>
  </r>
  <r>
    <x v="1"/>
    <x v="1"/>
    <n v="130"/>
    <n v="129"/>
    <n v="27"/>
  </r>
  <r>
    <x v="1"/>
    <x v="1"/>
    <n v="8"/>
    <n v="0"/>
    <n v="2"/>
  </r>
  <r>
    <x v="1"/>
    <x v="6"/>
    <n v="36"/>
    <n v="15"/>
    <n v="4"/>
  </r>
  <r>
    <x v="1"/>
    <x v="6"/>
    <n v="7"/>
    <n v="6"/>
    <n v="1"/>
  </r>
  <r>
    <x v="1"/>
    <x v="6"/>
    <n v="119"/>
    <n v="55"/>
    <n v="24"/>
  </r>
  <r>
    <x v="1"/>
    <x v="6"/>
    <n v="73"/>
    <n v="38"/>
    <n v="14"/>
  </r>
  <r>
    <x v="1"/>
    <x v="6"/>
    <n v="29"/>
    <n v="26"/>
    <n v="0"/>
  </r>
  <r>
    <x v="1"/>
    <x v="6"/>
    <n v="6"/>
    <n v="2"/>
    <n v="0"/>
  </r>
  <r>
    <x v="1"/>
    <x v="6"/>
    <n v="157"/>
    <n v="40"/>
    <n v="83"/>
  </r>
  <r>
    <x v="1"/>
    <x v="6"/>
    <n v="772"/>
    <n v="43"/>
    <n v="744"/>
  </r>
  <r>
    <x v="1"/>
    <x v="6"/>
    <n v="2"/>
    <n v="0"/>
    <n v="0"/>
  </r>
  <r>
    <x v="1"/>
    <x v="0"/>
    <n v="7"/>
    <n v="8"/>
    <n v="0"/>
  </r>
  <r>
    <x v="1"/>
    <x v="0"/>
    <n v="104"/>
    <n v="50"/>
    <n v="24"/>
  </r>
  <r>
    <x v="1"/>
    <x v="0"/>
    <n v="8"/>
    <n v="1"/>
    <n v="2"/>
  </r>
  <r>
    <x v="1"/>
    <x v="0"/>
    <n v="102"/>
    <n v="38"/>
    <n v="33"/>
  </r>
  <r>
    <x v="1"/>
    <x v="0"/>
    <n v="7"/>
    <n v="8"/>
    <n v="0"/>
  </r>
  <r>
    <x v="1"/>
    <x v="0"/>
    <n v="13"/>
    <n v="6"/>
    <n v="3"/>
  </r>
  <r>
    <x v="1"/>
    <x v="0"/>
    <n v="29"/>
    <n v="31"/>
    <n v="4"/>
  </r>
  <r>
    <x v="1"/>
    <x v="0"/>
    <n v="135"/>
    <n v="59"/>
    <n v="58"/>
  </r>
  <r>
    <x v="1"/>
    <x v="0"/>
    <n v="6"/>
    <n v="0"/>
    <n v="0"/>
  </r>
  <r>
    <x v="1"/>
    <x v="0"/>
    <n v="28"/>
    <n v="19"/>
    <n v="4"/>
  </r>
  <r>
    <x v="1"/>
    <x v="0"/>
    <n v="135"/>
    <n v="42"/>
    <n v="51"/>
  </r>
  <r>
    <x v="1"/>
    <x v="0"/>
    <n v="0"/>
    <n v="0"/>
    <n v="1"/>
  </r>
  <r>
    <x v="1"/>
    <x v="2"/>
    <n v="38"/>
    <n v="28"/>
    <n v="5"/>
  </r>
  <r>
    <x v="1"/>
    <x v="2"/>
    <n v="191"/>
    <n v="34"/>
    <n v="96"/>
  </r>
  <r>
    <x v="1"/>
    <x v="2"/>
    <n v="36"/>
    <n v="18"/>
    <n v="2"/>
  </r>
  <r>
    <x v="1"/>
    <x v="2"/>
    <n v="205"/>
    <n v="111"/>
    <n v="238"/>
  </r>
  <r>
    <x v="1"/>
    <x v="3"/>
    <n v="26"/>
    <n v="18"/>
    <n v="1"/>
  </r>
  <r>
    <x v="1"/>
    <x v="3"/>
    <n v="287"/>
    <n v="64"/>
    <n v="172"/>
  </r>
  <r>
    <x v="1"/>
    <x v="3"/>
    <n v="1"/>
    <n v="0"/>
    <n v="0"/>
  </r>
  <r>
    <x v="1"/>
    <x v="0"/>
    <n v="27"/>
    <n v="16"/>
    <n v="1"/>
  </r>
  <r>
    <x v="1"/>
    <x v="0"/>
    <n v="67"/>
    <n v="36"/>
    <n v="11"/>
  </r>
  <r>
    <x v="1"/>
    <x v="0"/>
    <n v="3"/>
    <n v="0"/>
    <n v="0"/>
  </r>
  <r>
    <x v="1"/>
    <x v="11"/>
    <n v="35"/>
    <n v="54"/>
    <n v="1"/>
  </r>
  <r>
    <x v="1"/>
    <x v="11"/>
    <n v="600"/>
    <n v="42"/>
    <n v="449"/>
  </r>
  <r>
    <x v="1"/>
    <x v="4"/>
    <n v="36"/>
    <n v="36"/>
    <n v="2"/>
  </r>
  <r>
    <x v="1"/>
    <x v="4"/>
    <n v="413"/>
    <n v="65"/>
    <n v="246"/>
  </r>
  <r>
    <x v="1"/>
    <x v="0"/>
    <n v="1"/>
    <n v="2"/>
    <n v="0"/>
  </r>
  <r>
    <x v="1"/>
    <x v="0"/>
    <n v="333"/>
    <n v="74"/>
    <n v="407"/>
  </r>
  <r>
    <x v="1"/>
    <x v="5"/>
    <n v="39"/>
    <n v="23"/>
    <n v="3"/>
  </r>
  <r>
    <x v="1"/>
    <x v="5"/>
    <n v="86"/>
    <n v="51"/>
    <n v="11"/>
  </r>
  <r>
    <x v="1"/>
    <x v="5"/>
    <n v="1"/>
    <n v="0"/>
    <n v="0"/>
  </r>
  <r>
    <x v="1"/>
    <x v="0"/>
    <n v="12"/>
    <n v="0"/>
    <n v="9"/>
  </r>
  <r>
    <x v="1"/>
    <x v="0"/>
    <n v="4"/>
    <n v="0"/>
    <n v="2"/>
  </r>
  <r>
    <x v="1"/>
    <x v="0"/>
    <n v="5"/>
    <n v="0"/>
    <n v="3"/>
  </r>
  <r>
    <x v="1"/>
    <x v="0"/>
    <n v="3"/>
    <n v="0"/>
    <n v="2"/>
  </r>
  <r>
    <x v="1"/>
    <x v="0"/>
    <n v="36"/>
    <n v="1"/>
    <n v="25"/>
  </r>
  <r>
    <x v="1"/>
    <x v="0"/>
    <n v="2"/>
    <n v="0"/>
    <n v="0"/>
  </r>
  <r>
    <x v="1"/>
    <x v="0"/>
    <n v="0"/>
    <n v="1"/>
    <n v="0"/>
  </r>
  <r>
    <x v="1"/>
    <x v="0"/>
    <n v="1"/>
    <n v="0"/>
    <n v="1"/>
  </r>
  <r>
    <x v="1"/>
    <x v="0"/>
    <n v="3"/>
    <n v="0"/>
    <n v="3"/>
  </r>
  <r>
    <x v="1"/>
    <x v="0"/>
    <n v="2"/>
    <n v="0"/>
    <n v="2"/>
  </r>
  <r>
    <x v="1"/>
    <x v="0"/>
    <n v="2"/>
    <n v="0"/>
    <n v="0"/>
  </r>
  <r>
    <x v="1"/>
    <x v="0"/>
    <n v="22"/>
    <n v="0"/>
    <n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x v="0"/>
    <n v="16657090"/>
    <n v="1237"/>
    <n v="15937990"/>
    <n v="24415"/>
  </r>
  <r>
    <x v="0"/>
    <x v="1"/>
    <x v="1"/>
    <x v="1"/>
    <n v="17477"/>
    <n v="13060"/>
    <n v="565"/>
    <n v="7959"/>
  </r>
  <r>
    <x v="0"/>
    <x v="1"/>
    <x v="0"/>
    <x v="0"/>
    <n v="17504"/>
    <n v="62"/>
    <n v="1181"/>
    <n v="889"/>
  </r>
  <r>
    <x v="0"/>
    <x v="1"/>
    <x v="0"/>
    <x v="2"/>
    <n v="20"/>
    <n v="0"/>
    <n v="20"/>
    <n v="0"/>
  </r>
  <r>
    <x v="0"/>
    <x v="2"/>
    <x v="0"/>
    <x v="0"/>
    <n v="13918607"/>
    <n v="5718"/>
    <n v="5444527"/>
    <n v="0"/>
  </r>
  <r>
    <x v="0"/>
    <x v="3"/>
    <x v="0"/>
    <x v="0"/>
    <n v="6702868"/>
    <n v="12765"/>
    <n v="5356398"/>
    <n v="0"/>
  </r>
  <r>
    <x v="0"/>
    <x v="3"/>
    <x v="0"/>
    <x v="2"/>
    <n v="0"/>
    <n v="1"/>
    <n v="0"/>
    <n v="0"/>
  </r>
  <r>
    <x v="0"/>
    <x v="4"/>
    <x v="0"/>
    <x v="0"/>
    <n v="18813864"/>
    <n v="3020"/>
    <n v="8359584"/>
    <n v="0"/>
  </r>
  <r>
    <x v="0"/>
    <x v="4"/>
    <x v="2"/>
    <x v="0"/>
    <n v="4036004"/>
    <n v="5172"/>
    <n v="2582652"/>
    <n v="132955"/>
  </r>
  <r>
    <x v="0"/>
    <x v="5"/>
    <x v="0"/>
    <x v="0"/>
    <n v="4045208"/>
    <n v="3320"/>
    <n v="4002288"/>
    <n v="0"/>
  </r>
  <r>
    <x v="0"/>
    <x v="6"/>
    <x v="0"/>
    <x v="0"/>
    <n v="30885"/>
    <n v="4"/>
    <n v="27312"/>
    <n v="0"/>
  </r>
  <r>
    <x v="0"/>
    <x v="7"/>
    <x v="0"/>
    <x v="0"/>
    <n v="12732793"/>
    <n v="1065"/>
    <n v="12150632"/>
    <n v="0"/>
  </r>
  <r>
    <x v="0"/>
    <x v="7"/>
    <x v="2"/>
    <x v="0"/>
    <n v="137402"/>
    <n v="363"/>
    <n v="13691"/>
    <n v="6174"/>
  </r>
  <r>
    <x v="0"/>
    <x v="8"/>
    <x v="0"/>
    <x v="0"/>
    <n v="70397307"/>
    <n v="36054"/>
    <n v="43160726"/>
    <n v="835390"/>
  </r>
  <r>
    <x v="0"/>
    <x v="9"/>
    <x v="0"/>
    <x v="0"/>
    <n v="708"/>
    <n v="7891"/>
    <n v="539"/>
    <n v="0"/>
  </r>
  <r>
    <x v="0"/>
    <x v="10"/>
    <x v="1"/>
    <x v="3"/>
    <n v="150717"/>
    <n v="1339"/>
    <n v="89445"/>
    <n v="1236"/>
  </r>
  <r>
    <x v="0"/>
    <x v="10"/>
    <x v="1"/>
    <x v="1"/>
    <n v="104056"/>
    <n v="812"/>
    <n v="702"/>
    <n v="2172"/>
  </r>
  <r>
    <x v="0"/>
    <x v="10"/>
    <x v="3"/>
    <x v="0"/>
    <n v="1877894"/>
    <n v="33268"/>
    <n v="651188"/>
    <n v="58814"/>
  </r>
  <r>
    <x v="0"/>
    <x v="10"/>
    <x v="0"/>
    <x v="0"/>
    <n v="96288"/>
    <n v="196"/>
    <n v="50600"/>
    <n v="0"/>
  </r>
  <r>
    <x v="0"/>
    <x v="10"/>
    <x v="2"/>
    <x v="0"/>
    <n v="238287"/>
    <n v="2163"/>
    <n v="108559"/>
    <n v="9933"/>
  </r>
  <r>
    <x v="0"/>
    <x v="11"/>
    <x v="0"/>
    <x v="0"/>
    <n v="6743930"/>
    <n v="42"/>
    <n v="6503641"/>
    <n v="0"/>
  </r>
  <r>
    <x v="0"/>
    <x v="12"/>
    <x v="0"/>
    <x v="0"/>
    <n v="86"/>
    <n v="8"/>
    <n v="13"/>
    <n v="3"/>
  </r>
  <r>
    <x v="0"/>
    <x v="13"/>
    <x v="1"/>
    <x v="3"/>
    <n v="45952"/>
    <n v="2484"/>
    <n v="27217"/>
    <n v="1591"/>
  </r>
  <r>
    <x v="0"/>
    <x v="13"/>
    <x v="1"/>
    <x v="1"/>
    <n v="9292"/>
    <n v="520"/>
    <n v="2260"/>
    <n v="319"/>
  </r>
  <r>
    <x v="0"/>
    <x v="13"/>
    <x v="2"/>
    <x v="0"/>
    <n v="956437"/>
    <n v="72748"/>
    <n v="405945"/>
    <n v="42794"/>
  </r>
  <r>
    <x v="0"/>
    <x v="14"/>
    <x v="1"/>
    <x v="3"/>
    <n v="20430"/>
    <n v="496"/>
    <n v="3334"/>
    <n v="313"/>
  </r>
  <r>
    <x v="0"/>
    <x v="14"/>
    <x v="1"/>
    <x v="1"/>
    <n v="2422"/>
    <n v="65"/>
    <n v="117"/>
    <n v="24"/>
  </r>
  <r>
    <x v="0"/>
    <x v="14"/>
    <x v="2"/>
    <x v="0"/>
    <n v="148211"/>
    <n v="4672"/>
    <n v="14443"/>
    <n v="1870"/>
  </r>
  <r>
    <x v="0"/>
    <x v="15"/>
    <x v="0"/>
    <x v="0"/>
    <n v="1746090"/>
    <n v="11859"/>
    <n v="106601"/>
    <n v="0"/>
  </r>
  <r>
    <x v="0"/>
    <x v="15"/>
    <x v="2"/>
    <x v="0"/>
    <n v="1133429"/>
    <n v="5958"/>
    <n v="42109"/>
    <n v="18424"/>
  </r>
  <r>
    <x v="0"/>
    <x v="16"/>
    <x v="1"/>
    <x v="1"/>
    <n v="6"/>
    <n v="0"/>
    <n v="1"/>
    <n v="5"/>
  </r>
  <r>
    <x v="0"/>
    <x v="16"/>
    <x v="0"/>
    <x v="0"/>
    <n v="5"/>
    <n v="0"/>
    <n v="0"/>
    <n v="0"/>
  </r>
  <r>
    <x v="0"/>
    <x v="16"/>
    <x v="0"/>
    <x v="1"/>
    <n v="6"/>
    <n v="0"/>
    <n v="0"/>
    <n v="0"/>
  </r>
  <r>
    <x v="0"/>
    <x v="17"/>
    <x v="0"/>
    <x v="0"/>
    <n v="8370204"/>
    <n v="22744"/>
    <n v="4560878"/>
    <n v="0"/>
  </r>
  <r>
    <x v="0"/>
    <x v="17"/>
    <x v="2"/>
    <x v="0"/>
    <n v="35243080"/>
    <n v="56961"/>
    <n v="20173355"/>
    <n v="867172"/>
  </r>
  <r>
    <x v="0"/>
    <x v="18"/>
    <x v="0"/>
    <x v="0"/>
    <n v="40508990"/>
    <n v="27785"/>
    <n v="39554176"/>
    <n v="165826"/>
  </r>
  <r>
    <x v="0"/>
    <x v="19"/>
    <x v="0"/>
    <x v="0"/>
    <n v="6119245"/>
    <n v="4630"/>
    <n v="5054877"/>
    <n v="10760"/>
  </r>
  <r>
    <x v="0"/>
    <x v="19"/>
    <x v="0"/>
    <x v="4"/>
    <n v="2"/>
    <n v="2"/>
    <n v="2"/>
    <n v="0"/>
  </r>
  <r>
    <x v="0"/>
    <x v="19"/>
    <x v="0"/>
    <x v="2"/>
    <n v="3"/>
    <n v="0"/>
    <n v="2"/>
    <n v="0"/>
  </r>
  <r>
    <x v="0"/>
    <x v="19"/>
    <x v="0"/>
    <x v="1"/>
    <n v="0"/>
    <n v="0"/>
    <n v="0"/>
    <n v="0"/>
  </r>
  <r>
    <x v="0"/>
    <x v="20"/>
    <x v="0"/>
    <x v="0"/>
    <n v="692006"/>
    <n v="35067"/>
    <n v="543106"/>
    <n v="0"/>
  </r>
  <r>
    <x v="0"/>
    <x v="21"/>
    <x v="0"/>
    <x v="2"/>
    <n v="0"/>
    <n v="1"/>
    <n v="0"/>
    <n v="0"/>
  </r>
  <r>
    <x v="0"/>
    <x v="22"/>
    <x v="1"/>
    <x v="3"/>
    <n v="47036"/>
    <n v="487"/>
    <n v="18072"/>
    <n v="4720"/>
  </r>
  <r>
    <x v="0"/>
    <x v="22"/>
    <x v="1"/>
    <x v="1"/>
    <n v="14222"/>
    <n v="225"/>
    <n v="3609"/>
    <n v="1881"/>
  </r>
  <r>
    <x v="0"/>
    <x v="22"/>
    <x v="3"/>
    <x v="0"/>
    <n v="41095"/>
    <n v="1549"/>
    <n v="14197"/>
    <n v="3613"/>
  </r>
  <r>
    <x v="0"/>
    <x v="22"/>
    <x v="0"/>
    <x v="0"/>
    <n v="153872"/>
    <n v="949"/>
    <n v="42091"/>
    <n v="0"/>
  </r>
  <r>
    <x v="0"/>
    <x v="22"/>
    <x v="2"/>
    <x v="0"/>
    <n v="560085"/>
    <n v="7510"/>
    <n v="143828"/>
    <n v="50491"/>
  </r>
  <r>
    <x v="0"/>
    <x v="23"/>
    <x v="0"/>
    <x v="0"/>
    <n v="3666089"/>
    <n v="4037"/>
    <n v="3573430"/>
    <n v="15973"/>
  </r>
  <r>
    <x v="0"/>
    <x v="23"/>
    <x v="2"/>
    <x v="0"/>
    <n v="468806"/>
    <n v="8585"/>
    <n v="448879"/>
    <n v="85234"/>
  </r>
  <r>
    <x v="0"/>
    <x v="24"/>
    <x v="1"/>
    <x v="3"/>
    <n v="34710731"/>
    <n v="417297"/>
    <n v="17808484"/>
    <n v="7115710"/>
  </r>
  <r>
    <x v="0"/>
    <x v="24"/>
    <x v="1"/>
    <x v="1"/>
    <n v="4002106"/>
    <n v="44447"/>
    <n v="931174"/>
    <n v="606493"/>
  </r>
  <r>
    <x v="0"/>
    <x v="24"/>
    <x v="3"/>
    <x v="0"/>
    <n v="8"/>
    <n v="2"/>
    <n v="1"/>
    <n v="0"/>
  </r>
  <r>
    <x v="0"/>
    <x v="24"/>
    <x v="0"/>
    <x v="0"/>
    <n v="187731580"/>
    <n v="1084838"/>
    <n v="74329321"/>
    <n v="523065"/>
  </r>
  <r>
    <x v="0"/>
    <x v="24"/>
    <x v="2"/>
    <x v="0"/>
    <n v="173336471"/>
    <n v="1277320"/>
    <n v="79132849"/>
    <n v="10974550"/>
  </r>
  <r>
    <x v="0"/>
    <x v="25"/>
    <x v="0"/>
    <x v="0"/>
    <n v="18232453"/>
    <n v="6108"/>
    <n v="17554474"/>
    <n v="61517"/>
  </r>
  <r>
    <x v="0"/>
    <x v="26"/>
    <x v="0"/>
    <x v="0"/>
    <n v="4678990"/>
    <n v="4939"/>
    <n v="4333842"/>
    <n v="0"/>
  </r>
  <r>
    <x v="0"/>
    <x v="27"/>
    <x v="1"/>
    <x v="1"/>
    <n v="13"/>
    <n v="3"/>
    <n v="2"/>
    <n v="9"/>
  </r>
  <r>
    <x v="0"/>
    <x v="27"/>
    <x v="0"/>
    <x v="0"/>
    <n v="7"/>
    <n v="0"/>
    <n v="1"/>
    <n v="4"/>
  </r>
  <r>
    <x v="0"/>
    <x v="28"/>
    <x v="1"/>
    <x v="3"/>
    <n v="261378"/>
    <n v="7237"/>
    <n v="50408"/>
    <n v="23403"/>
  </r>
  <r>
    <x v="0"/>
    <x v="28"/>
    <x v="1"/>
    <x v="1"/>
    <n v="15673"/>
    <n v="13"/>
    <n v="237"/>
    <n v="1135"/>
  </r>
  <r>
    <x v="0"/>
    <x v="28"/>
    <x v="0"/>
    <x v="0"/>
    <n v="22395"/>
    <n v="190"/>
    <n v="6745"/>
    <n v="0"/>
  </r>
  <r>
    <x v="0"/>
    <x v="28"/>
    <x v="2"/>
    <x v="0"/>
    <n v="1014875"/>
    <n v="7868"/>
    <n v="60752"/>
    <n v="69940"/>
  </r>
  <r>
    <x v="0"/>
    <x v="29"/>
    <x v="0"/>
    <x v="0"/>
    <n v="1443833"/>
    <n v="3790"/>
    <n v="286847"/>
    <n v="65"/>
  </r>
  <r>
    <x v="0"/>
    <x v="29"/>
    <x v="2"/>
    <x v="0"/>
    <n v="803482"/>
    <n v="5109"/>
    <n v="140901"/>
    <n v="21422"/>
  </r>
  <r>
    <x v="0"/>
    <x v="30"/>
    <x v="0"/>
    <x v="0"/>
    <n v="0"/>
    <n v="16"/>
    <n v="0"/>
    <n v="0"/>
  </r>
  <r>
    <x v="1"/>
    <x v="31"/>
    <x v="4"/>
    <x v="5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35236244"/>
    <n v="429340"/>
    <n v="17996960"/>
    <n v="7146973"/>
  </r>
  <r>
    <x v="1"/>
    <n v="643518463"/>
    <n v="2767582"/>
    <n v="354875169"/>
    <n v="13981293"/>
  </r>
  <r>
    <x v="2"/>
    <n v="23"/>
    <n v="2"/>
    <n v="22"/>
    <n v="0"/>
  </r>
  <r>
    <x v="2"/>
    <n v="4165273"/>
    <n v="59145"/>
    <n v="938667"/>
    <n v="619997"/>
  </r>
  <r>
    <x v="2"/>
    <n v="2"/>
    <n v="2"/>
    <n v="2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">
  <r>
    <x v="0"/>
    <n v="16657090"/>
    <n v="1237"/>
    <n v="15937990"/>
    <n v="24415"/>
  </r>
  <r>
    <x v="1"/>
    <n v="35001"/>
    <n v="13122"/>
    <n v="1766"/>
    <n v="8848"/>
  </r>
  <r>
    <x v="2"/>
    <n v="13918607"/>
    <n v="5718"/>
    <n v="5444527"/>
    <n v="0"/>
  </r>
  <r>
    <x v="3"/>
    <n v="6702868"/>
    <n v="12766"/>
    <n v="5356398"/>
    <n v="0"/>
  </r>
  <r>
    <x v="4"/>
    <n v="22849868"/>
    <n v="8192"/>
    <n v="10942236"/>
    <n v="132955"/>
  </r>
  <r>
    <x v="5"/>
    <n v="4045208"/>
    <n v="3320"/>
    <n v="4002288"/>
    <n v="0"/>
  </r>
  <r>
    <x v="6"/>
    <n v="30885"/>
    <n v="4"/>
    <n v="27312"/>
    <n v="0"/>
  </r>
  <r>
    <x v="7"/>
    <n v="12870195"/>
    <n v="1428"/>
    <n v="12164323"/>
    <n v="6174"/>
  </r>
  <r>
    <x v="8"/>
    <n v="70397307"/>
    <n v="36054"/>
    <n v="43160726"/>
    <n v="835390"/>
  </r>
  <r>
    <x v="9"/>
    <n v="708"/>
    <n v="7891"/>
    <n v="539"/>
    <n v="0"/>
  </r>
  <r>
    <x v="10"/>
    <n v="2467242"/>
    <n v="37778"/>
    <n v="900494"/>
    <n v="72155"/>
  </r>
  <r>
    <x v="11"/>
    <n v="6743930"/>
    <n v="42"/>
    <n v="6503641"/>
    <n v="0"/>
  </r>
  <r>
    <x v="12"/>
    <n v="86"/>
    <n v="8"/>
    <n v="13"/>
    <n v="3"/>
  </r>
  <r>
    <x v="13"/>
    <n v="1011681"/>
    <n v="75752"/>
    <n v="435422"/>
    <n v="44704"/>
  </r>
  <r>
    <x v="14"/>
    <n v="171063"/>
    <n v="5233"/>
    <n v="17894"/>
    <n v="2207"/>
  </r>
  <r>
    <x v="15"/>
    <n v="2879519"/>
    <n v="17817"/>
    <n v="148710"/>
    <n v="18424"/>
  </r>
  <r>
    <x v="16"/>
    <n v="17"/>
    <n v="0"/>
    <n v="1"/>
    <n v="5"/>
  </r>
  <r>
    <x v="17"/>
    <n v="43613284"/>
    <n v="79705"/>
    <n v="24734233"/>
    <n v="867172"/>
  </r>
  <r>
    <x v="18"/>
    <n v="40508990"/>
    <n v="27785"/>
    <n v="39554176"/>
    <n v="165826"/>
  </r>
  <r>
    <x v="19"/>
    <n v="6119250"/>
    <n v="4632"/>
    <n v="5054881"/>
    <n v="10760"/>
  </r>
  <r>
    <x v="20"/>
    <n v="692006"/>
    <n v="35067"/>
    <n v="543106"/>
    <n v="0"/>
  </r>
  <r>
    <x v="21"/>
    <n v="0"/>
    <n v="1"/>
    <n v="0"/>
    <n v="0"/>
  </r>
  <r>
    <x v="22"/>
    <n v="816310"/>
    <n v="10720"/>
    <n v="221797"/>
    <n v="60705"/>
  </r>
  <r>
    <x v="23"/>
    <n v="4134895"/>
    <n v="12622"/>
    <n v="4022309"/>
    <n v="101207"/>
  </r>
  <r>
    <x v="24"/>
    <n v="399780896"/>
    <n v="2823904"/>
    <n v="172201829"/>
    <n v="19219818"/>
  </r>
  <r>
    <x v="25"/>
    <n v="18232453"/>
    <n v="6108"/>
    <n v="17554474"/>
    <n v="61517"/>
  </r>
  <r>
    <x v="26"/>
    <n v="4678990"/>
    <n v="4939"/>
    <n v="4333842"/>
    <n v="0"/>
  </r>
  <r>
    <x v="27"/>
    <n v="20"/>
    <n v="3"/>
    <n v="3"/>
    <n v="13"/>
  </r>
  <r>
    <x v="28"/>
    <n v="1314321"/>
    <n v="15308"/>
    <n v="118142"/>
    <n v="94478"/>
  </r>
  <r>
    <x v="29"/>
    <n v="2247315"/>
    <n v="8899"/>
    <n v="427748"/>
    <n v="21487"/>
  </r>
  <r>
    <x v="30"/>
    <n v="0"/>
    <n v="16"/>
    <n v="0"/>
    <n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0">
  <r>
    <x v="0"/>
    <x v="0"/>
    <n v="575"/>
    <n v="194"/>
    <n v="27"/>
  </r>
  <r>
    <x v="0"/>
    <x v="0"/>
    <n v="584"/>
    <n v="198"/>
    <n v="26"/>
  </r>
  <r>
    <x v="0"/>
    <x v="0"/>
    <n v="463"/>
    <n v="192"/>
    <n v="26"/>
  </r>
  <r>
    <x v="0"/>
    <x v="0"/>
    <n v="837"/>
    <n v="282"/>
    <n v="37"/>
  </r>
  <r>
    <x v="0"/>
    <x v="0"/>
    <n v="340"/>
    <n v="119"/>
    <n v="11"/>
  </r>
  <r>
    <x v="0"/>
    <x v="0"/>
    <n v="375"/>
    <n v="135"/>
    <n v="22"/>
  </r>
  <r>
    <x v="0"/>
    <x v="0"/>
    <n v="492"/>
    <n v="190"/>
    <n v="21"/>
  </r>
  <r>
    <x v="0"/>
    <x v="0"/>
    <n v="1056"/>
    <n v="334"/>
    <n v="53"/>
  </r>
  <r>
    <x v="0"/>
    <x v="0"/>
    <n v="355"/>
    <n v="124"/>
    <n v="23"/>
  </r>
  <r>
    <x v="0"/>
    <x v="0"/>
    <n v="354"/>
    <n v="136"/>
    <n v="29"/>
  </r>
  <r>
    <x v="0"/>
    <x v="0"/>
    <n v="788"/>
    <n v="301"/>
    <n v="40"/>
  </r>
  <r>
    <x v="0"/>
    <x v="0"/>
    <n v="584"/>
    <n v="196"/>
    <n v="21"/>
  </r>
  <r>
    <x v="0"/>
    <x v="0"/>
    <n v="491"/>
    <n v="160"/>
    <n v="25"/>
  </r>
  <r>
    <x v="0"/>
    <x v="0"/>
    <n v="596"/>
    <n v="204"/>
    <n v="16"/>
  </r>
  <r>
    <x v="0"/>
    <x v="0"/>
    <n v="483"/>
    <n v="187"/>
    <n v="20"/>
  </r>
  <r>
    <x v="0"/>
    <x v="0"/>
    <n v="831"/>
    <n v="296"/>
    <n v="31"/>
  </r>
  <r>
    <x v="0"/>
    <x v="0"/>
    <n v="743"/>
    <n v="282"/>
    <n v="32"/>
  </r>
  <r>
    <x v="0"/>
    <x v="0"/>
    <n v="4"/>
    <n v="1"/>
    <n v="0"/>
  </r>
  <r>
    <x v="0"/>
    <x v="0"/>
    <n v="727"/>
    <n v="282"/>
    <n v="41"/>
  </r>
  <r>
    <x v="0"/>
    <x v="1"/>
    <n v="34925"/>
    <n v="4"/>
    <n v="30736"/>
  </r>
  <r>
    <x v="0"/>
    <x v="1"/>
    <n v="0"/>
    <n v="1"/>
    <n v="0"/>
  </r>
  <r>
    <x v="0"/>
    <x v="1"/>
    <n v="15"/>
    <n v="0"/>
    <n v="2"/>
  </r>
  <r>
    <x v="0"/>
    <x v="1"/>
    <n v="7"/>
    <n v="0"/>
    <n v="0"/>
  </r>
  <r>
    <x v="0"/>
    <x v="1"/>
    <n v="4"/>
    <n v="0"/>
    <n v="0"/>
  </r>
  <r>
    <x v="0"/>
    <x v="1"/>
    <n v="9"/>
    <n v="0"/>
    <n v="2"/>
  </r>
  <r>
    <x v="0"/>
    <x v="1"/>
    <n v="10"/>
    <n v="0"/>
    <n v="0"/>
  </r>
  <r>
    <x v="0"/>
    <x v="1"/>
    <n v="11"/>
    <n v="0"/>
    <n v="2"/>
  </r>
  <r>
    <x v="0"/>
    <x v="1"/>
    <n v="6"/>
    <n v="0"/>
    <n v="0"/>
  </r>
  <r>
    <x v="0"/>
    <x v="1"/>
    <n v="13"/>
    <n v="0"/>
    <n v="2"/>
  </r>
  <r>
    <x v="0"/>
    <x v="1"/>
    <n v="2"/>
    <n v="0"/>
    <n v="2"/>
  </r>
  <r>
    <x v="0"/>
    <x v="1"/>
    <n v="0"/>
    <n v="1"/>
    <n v="0"/>
  </r>
  <r>
    <x v="0"/>
    <x v="1"/>
    <n v="1"/>
    <n v="0"/>
    <n v="0"/>
  </r>
  <r>
    <x v="0"/>
    <x v="1"/>
    <n v="9"/>
    <n v="1"/>
    <n v="0"/>
  </r>
  <r>
    <x v="0"/>
    <x v="1"/>
    <n v="18"/>
    <n v="0"/>
    <n v="2"/>
  </r>
  <r>
    <x v="0"/>
    <x v="1"/>
    <n v="8"/>
    <n v="1"/>
    <n v="3"/>
  </r>
  <r>
    <x v="0"/>
    <x v="1"/>
    <n v="4"/>
    <n v="2"/>
    <n v="0"/>
  </r>
  <r>
    <x v="0"/>
    <x v="1"/>
    <n v="19099"/>
    <n v="75"/>
    <n v="7811"/>
  </r>
  <r>
    <x v="0"/>
    <x v="1"/>
    <n v="219623"/>
    <n v="1305"/>
    <n v="28714"/>
  </r>
  <r>
    <x v="0"/>
    <x v="1"/>
    <n v="1168924"/>
    <n v="2575"/>
    <n v="218399"/>
  </r>
  <r>
    <x v="0"/>
    <x v="1"/>
    <n v="12"/>
    <n v="0"/>
    <n v="0"/>
  </r>
  <r>
    <x v="0"/>
    <x v="1"/>
    <n v="15"/>
    <n v="0"/>
    <n v="0"/>
  </r>
  <r>
    <x v="0"/>
    <x v="1"/>
    <n v="3"/>
    <n v="0"/>
    <n v="2"/>
  </r>
  <r>
    <x v="0"/>
    <x v="1"/>
    <n v="2"/>
    <n v="2"/>
    <n v="2"/>
  </r>
  <r>
    <x v="0"/>
    <x v="1"/>
    <n v="8350259"/>
    <n v="10033"/>
    <n v="3034730"/>
  </r>
  <r>
    <x v="0"/>
    <x v="1"/>
    <n v="7921294"/>
    <n v="15167"/>
    <n v="1362779"/>
  </r>
  <r>
    <x v="0"/>
    <x v="1"/>
    <n v="6787334"/>
    <n v="1"/>
    <n v="2736226"/>
  </r>
  <r>
    <x v="0"/>
    <x v="1"/>
    <n v="1"/>
    <n v="1"/>
    <n v="1"/>
  </r>
  <r>
    <x v="0"/>
    <x v="1"/>
    <n v="120927"/>
    <n v="225"/>
    <n v="23106"/>
  </r>
  <r>
    <x v="0"/>
    <x v="1"/>
    <n v="245359"/>
    <n v="301"/>
    <n v="36905"/>
  </r>
  <r>
    <x v="0"/>
    <x v="1"/>
    <n v="54011"/>
    <n v="1941"/>
    <n v="5795"/>
  </r>
  <r>
    <x v="0"/>
    <x v="1"/>
    <n v="1"/>
    <n v="1"/>
    <n v="1"/>
  </r>
  <r>
    <x v="0"/>
    <x v="1"/>
    <n v="32583225"/>
    <n v="6752"/>
    <n v="13534207"/>
  </r>
  <r>
    <x v="0"/>
    <x v="1"/>
    <n v="269"/>
    <n v="584"/>
    <n v="198"/>
  </r>
  <r>
    <x v="0"/>
    <x v="1"/>
    <n v="138304"/>
    <n v="81"/>
    <n v="81617"/>
  </r>
  <r>
    <x v="0"/>
    <x v="1"/>
    <n v="732544"/>
    <n v="963"/>
    <n v="423770"/>
  </r>
  <r>
    <x v="0"/>
    <x v="1"/>
    <n v="5584966"/>
    <n v="8149"/>
    <n v="3486776"/>
  </r>
  <r>
    <x v="0"/>
    <x v="1"/>
    <n v="23162"/>
    <n v="541"/>
    <n v="11401"/>
  </r>
  <r>
    <x v="0"/>
    <x v="1"/>
    <n v="16224"/>
    <n v="288"/>
    <n v="8260"/>
  </r>
  <r>
    <x v="0"/>
    <x v="1"/>
    <n v="274"/>
    <n v="1"/>
    <n v="159"/>
  </r>
  <r>
    <x v="0"/>
    <x v="1"/>
    <n v="1526713"/>
    <n v="30958"/>
    <n v="595268"/>
  </r>
  <r>
    <x v="0"/>
    <x v="1"/>
    <n v="1577524"/>
    <n v="22238"/>
    <n v="447910"/>
  </r>
  <r>
    <x v="0"/>
    <x v="1"/>
    <n v="250262"/>
    <n v="2704"/>
    <n v="169313"/>
  </r>
  <r>
    <x v="0"/>
    <x v="1"/>
    <n v="884204"/>
    <n v="58361"/>
    <n v="340571"/>
  </r>
  <r>
    <x v="0"/>
    <x v="1"/>
    <n v="536278"/>
    <n v="51707"/>
    <n v="239492"/>
  </r>
  <r>
    <x v="0"/>
    <x v="1"/>
    <n v="61757"/>
    <n v="1577"/>
    <n v="35368"/>
  </r>
  <r>
    <x v="0"/>
    <x v="1"/>
    <n v="2"/>
    <n v="0"/>
    <n v="1"/>
  </r>
  <r>
    <x v="0"/>
    <x v="1"/>
    <n v="12025"/>
    <n v="262"/>
    <n v="1363"/>
  </r>
  <r>
    <x v="0"/>
    <x v="1"/>
    <n v="3"/>
    <n v="1"/>
    <n v="1"/>
  </r>
  <r>
    <x v="0"/>
    <x v="1"/>
    <n v="11317"/>
    <n v="97"/>
    <n v="2949"/>
  </r>
  <r>
    <x v="0"/>
    <x v="1"/>
    <n v="130984"/>
    <n v="3695"/>
    <n v="15237"/>
  </r>
  <r>
    <x v="0"/>
    <x v="1"/>
    <n v="294759"/>
    <n v="2245"/>
    <n v="11492"/>
  </r>
  <r>
    <x v="0"/>
    <x v="1"/>
    <n v="322104"/>
    <n v="1721"/>
    <n v="106304"/>
  </r>
  <r>
    <x v="0"/>
    <x v="1"/>
    <n v="2580593"/>
    <n v="18064"/>
    <n v="87560"/>
  </r>
  <r>
    <x v="0"/>
    <x v="1"/>
    <n v="5909243"/>
    <n v="10938"/>
    <n v="3809438"/>
  </r>
  <r>
    <x v="0"/>
    <x v="1"/>
    <n v="5"/>
    <n v="0"/>
    <n v="1"/>
  </r>
  <r>
    <x v="0"/>
    <x v="1"/>
    <n v="18726"/>
    <n v="90"/>
    <n v="14472"/>
  </r>
  <r>
    <x v="0"/>
    <x v="1"/>
    <n v="43341216"/>
    <n v="68404"/>
    <n v="21666603"/>
  </r>
  <r>
    <x v="0"/>
    <x v="1"/>
    <n v="8154996"/>
    <n v="4916"/>
    <n v="5086732"/>
  </r>
  <r>
    <x v="0"/>
    <x v="1"/>
    <n v="5251481"/>
    <n v="8603"/>
    <n v="3306618"/>
  </r>
  <r>
    <x v="0"/>
    <x v="1"/>
    <n v="1"/>
    <n v="1"/>
    <n v="0"/>
  </r>
  <r>
    <x v="0"/>
    <x v="1"/>
    <n v="5217970"/>
    <n v="38213"/>
    <n v="2194321"/>
  </r>
  <r>
    <x v="0"/>
    <x v="1"/>
    <n v="16"/>
    <n v="13"/>
    <n v="5"/>
  </r>
  <r>
    <x v="0"/>
    <x v="1"/>
    <n v="57"/>
    <n v="13"/>
    <n v="11"/>
  </r>
  <r>
    <x v="0"/>
    <x v="1"/>
    <n v="4609277"/>
    <n v="32046"/>
    <n v="1882324"/>
  </r>
  <r>
    <x v="0"/>
    <x v="1"/>
    <n v="3249351"/>
    <n v="29166"/>
    <n v="1473563"/>
  </r>
  <r>
    <x v="0"/>
    <x v="1"/>
    <n v="2308441"/>
    <n v="17709"/>
    <n v="983247"/>
  </r>
  <r>
    <x v="0"/>
    <x v="1"/>
    <n v="155762"/>
    <n v="1333"/>
    <n v="49585"/>
  </r>
  <r>
    <x v="0"/>
    <x v="1"/>
    <n v="6668432"/>
    <n v="36257"/>
    <n v="3168878"/>
  </r>
  <r>
    <x v="0"/>
    <x v="1"/>
    <n v="255829"/>
    <n v="2753"/>
    <n v="87116"/>
  </r>
  <r>
    <x v="0"/>
    <x v="1"/>
    <n v="1083889"/>
    <n v="7834"/>
    <n v="480656"/>
  </r>
  <r>
    <x v="0"/>
    <x v="1"/>
    <n v="24"/>
    <n v="12"/>
    <n v="4"/>
  </r>
  <r>
    <x v="0"/>
    <x v="1"/>
    <n v="3962754"/>
    <n v="31051"/>
    <n v="1536765"/>
  </r>
  <r>
    <x v="0"/>
    <x v="1"/>
    <n v="1134867"/>
    <n v="7501"/>
    <n v="531211"/>
  </r>
  <r>
    <x v="0"/>
    <x v="1"/>
    <n v="3185885"/>
    <n v="23627"/>
    <n v="1006639"/>
  </r>
  <r>
    <x v="0"/>
    <x v="1"/>
    <n v="964078"/>
    <n v="6702"/>
    <n v="298823"/>
  </r>
  <r>
    <x v="0"/>
    <x v="1"/>
    <n v="3229396"/>
    <n v="20127"/>
    <n v="1438548"/>
  </r>
  <r>
    <x v="0"/>
    <x v="1"/>
    <n v="1780329"/>
    <n v="11171"/>
    <n v="757515"/>
  </r>
  <r>
    <x v="0"/>
    <x v="1"/>
    <n v="5925557"/>
    <n v="36087"/>
    <n v="2676076"/>
  </r>
  <r>
    <x v="0"/>
    <x v="1"/>
    <n v="3534578"/>
    <n v="20904"/>
    <n v="1263795"/>
  </r>
  <r>
    <x v="0"/>
    <x v="1"/>
    <n v="2121936"/>
    <n v="14478"/>
    <n v="944922"/>
  </r>
  <r>
    <x v="0"/>
    <x v="1"/>
    <n v="1075910"/>
    <n v="7920"/>
    <n v="512393"/>
  </r>
  <r>
    <x v="0"/>
    <x v="1"/>
    <n v="1745375"/>
    <n v="14231"/>
    <n v="645961"/>
  </r>
  <r>
    <x v="0"/>
    <x v="1"/>
    <n v="172"/>
    <n v="65"/>
    <n v="36"/>
  </r>
  <r>
    <x v="0"/>
    <x v="1"/>
    <n v="1404796"/>
    <n v="11874"/>
    <n v="608340"/>
  </r>
  <r>
    <x v="0"/>
    <x v="1"/>
    <n v="4756184"/>
    <n v="22103"/>
    <n v="2797790"/>
  </r>
  <r>
    <x v="0"/>
    <x v="1"/>
    <n v="18"/>
    <n v="9"/>
    <n v="6"/>
  </r>
  <r>
    <x v="0"/>
    <x v="1"/>
    <n v="7111809"/>
    <n v="36793"/>
    <n v="2423473"/>
  </r>
  <r>
    <x v="0"/>
    <x v="1"/>
    <n v="17"/>
    <n v="13"/>
    <n v="5"/>
  </r>
  <r>
    <x v="0"/>
    <x v="1"/>
    <n v="153"/>
    <n v="49"/>
    <n v="24"/>
  </r>
  <r>
    <x v="0"/>
    <x v="1"/>
    <n v="654940"/>
    <n v="5590"/>
    <n v="448088"/>
  </r>
  <r>
    <x v="0"/>
    <x v="1"/>
    <n v="2265228"/>
    <n v="14168"/>
    <n v="946462"/>
  </r>
  <r>
    <x v="0"/>
    <x v="1"/>
    <n v="942405"/>
    <n v="4550"/>
    <n v="545134"/>
  </r>
  <r>
    <x v="0"/>
    <x v="1"/>
    <n v="7594339"/>
    <n v="45052"/>
    <n v="3104728"/>
  </r>
  <r>
    <x v="0"/>
    <x v="1"/>
    <n v="999494"/>
    <n v="7909"/>
    <n v="635297"/>
  </r>
  <r>
    <x v="0"/>
    <x v="1"/>
    <n v="3855639"/>
    <n v="24597"/>
    <n v="1696479"/>
  </r>
  <r>
    <x v="0"/>
    <x v="1"/>
    <n v="924714"/>
    <n v="4647"/>
    <n v="302116"/>
  </r>
  <r>
    <x v="0"/>
    <x v="1"/>
    <n v="12"/>
    <n v="7"/>
    <n v="3"/>
  </r>
  <r>
    <x v="0"/>
    <x v="1"/>
    <n v="167081"/>
    <n v="1331"/>
    <n v="66525"/>
  </r>
  <r>
    <x v="0"/>
    <x v="1"/>
    <n v="637322"/>
    <n v="4449"/>
    <n v="409719"/>
  </r>
  <r>
    <x v="0"/>
    <x v="1"/>
    <n v="3658555"/>
    <n v="21393"/>
    <n v="1444047"/>
  </r>
  <r>
    <x v="0"/>
    <x v="1"/>
    <n v="591099"/>
    <n v="4839"/>
    <n v="395971"/>
  </r>
  <r>
    <x v="0"/>
    <x v="1"/>
    <n v="2044708"/>
    <n v="16345"/>
    <n v="878601"/>
  </r>
  <r>
    <x v="0"/>
    <x v="1"/>
    <n v="17"/>
    <n v="4"/>
    <n v="4"/>
  </r>
  <r>
    <x v="0"/>
    <x v="1"/>
    <n v="1004698"/>
    <n v="8334"/>
    <n v="427688"/>
  </r>
  <r>
    <x v="0"/>
    <x v="1"/>
    <n v="11"/>
    <n v="4"/>
    <n v="5"/>
  </r>
  <r>
    <x v="0"/>
    <x v="1"/>
    <n v="726444"/>
    <n v="5359"/>
    <n v="291087"/>
  </r>
  <r>
    <x v="0"/>
    <x v="1"/>
    <n v="24"/>
    <n v="10"/>
    <n v="6"/>
  </r>
  <r>
    <x v="0"/>
    <x v="1"/>
    <n v="2007854"/>
    <n v="12086"/>
    <n v="840838"/>
  </r>
  <r>
    <x v="0"/>
    <x v="1"/>
    <n v="23"/>
    <n v="8"/>
    <n v="6"/>
  </r>
  <r>
    <x v="0"/>
    <x v="1"/>
    <n v="3294659"/>
    <n v="18668"/>
    <n v="1314301"/>
  </r>
  <r>
    <x v="0"/>
    <x v="1"/>
    <n v="597769"/>
    <n v="5125"/>
    <n v="410511"/>
  </r>
  <r>
    <x v="0"/>
    <x v="1"/>
    <n v="6557077"/>
    <n v="33871"/>
    <n v="2626320"/>
  </r>
  <r>
    <x v="0"/>
    <x v="1"/>
    <n v="464935"/>
    <n v="3798"/>
    <n v="314050"/>
  </r>
  <r>
    <x v="0"/>
    <x v="1"/>
    <n v="2582797"/>
    <n v="15655"/>
    <n v="1046297"/>
  </r>
  <r>
    <x v="0"/>
    <x v="1"/>
    <n v="1958544"/>
    <n v="16487"/>
    <n v="1319005"/>
  </r>
  <r>
    <x v="0"/>
    <x v="1"/>
    <n v="5995582"/>
    <n v="32522"/>
    <n v="2206812"/>
  </r>
  <r>
    <x v="0"/>
    <x v="1"/>
    <n v="12"/>
    <n v="1"/>
    <n v="4"/>
  </r>
  <r>
    <x v="0"/>
    <x v="1"/>
    <n v="147835"/>
    <n v="1676"/>
    <n v="54550"/>
  </r>
  <r>
    <x v="0"/>
    <x v="1"/>
    <n v="739650"/>
    <n v="5531"/>
    <n v="476534"/>
  </r>
  <r>
    <x v="0"/>
    <x v="1"/>
    <n v="2318407"/>
    <n v="13927"/>
    <n v="929258"/>
  </r>
  <r>
    <x v="0"/>
    <x v="1"/>
    <n v="852686"/>
    <n v="8107"/>
    <n v="540433"/>
  </r>
  <r>
    <x v="0"/>
    <x v="1"/>
    <n v="3864013"/>
    <n v="34151"/>
    <n v="1566718"/>
  </r>
  <r>
    <x v="0"/>
    <x v="1"/>
    <n v="141399"/>
    <n v="1509"/>
    <n v="44917"/>
  </r>
  <r>
    <x v="0"/>
    <x v="1"/>
    <n v="912756"/>
    <n v="3620"/>
    <n v="336193"/>
  </r>
  <r>
    <x v="0"/>
    <x v="1"/>
    <n v="1572935"/>
    <n v="6962"/>
    <n v="519186"/>
  </r>
  <r>
    <x v="0"/>
    <x v="1"/>
    <n v="394756"/>
    <n v="2359"/>
    <n v="250672"/>
  </r>
  <r>
    <x v="0"/>
    <x v="1"/>
    <n v="1555834"/>
    <n v="8371"/>
    <n v="813497"/>
  </r>
  <r>
    <x v="0"/>
    <x v="1"/>
    <n v="34249"/>
    <n v="176"/>
    <n v="16320"/>
  </r>
  <r>
    <x v="0"/>
    <x v="1"/>
    <n v="793825"/>
    <n v="3567"/>
    <n v="462328"/>
  </r>
  <r>
    <x v="0"/>
    <x v="1"/>
    <n v="1099189"/>
    <n v="6728"/>
    <n v="387003"/>
  </r>
  <r>
    <x v="0"/>
    <x v="1"/>
    <n v="20"/>
    <n v="12"/>
    <n v="5"/>
  </r>
  <r>
    <x v="0"/>
    <x v="1"/>
    <n v="5940856"/>
    <n v="34216"/>
    <n v="2374590"/>
  </r>
  <r>
    <x v="0"/>
    <x v="1"/>
    <n v="1167595"/>
    <n v="8691"/>
    <n v="760723"/>
  </r>
  <r>
    <x v="0"/>
    <x v="1"/>
    <n v="6929776"/>
    <n v="34890"/>
    <n v="2496807"/>
  </r>
  <r>
    <x v="0"/>
    <x v="1"/>
    <n v="409542"/>
    <n v="2572"/>
    <n v="239212"/>
  </r>
  <r>
    <x v="0"/>
    <x v="1"/>
    <n v="3974271"/>
    <n v="23620"/>
    <n v="1528715"/>
  </r>
  <r>
    <x v="0"/>
    <x v="1"/>
    <n v="16"/>
    <n v="11"/>
    <n v="3"/>
  </r>
  <r>
    <x v="0"/>
    <x v="1"/>
    <n v="53"/>
    <n v="10"/>
    <n v="12"/>
  </r>
  <r>
    <x v="0"/>
    <x v="1"/>
    <n v="16"/>
    <n v="5"/>
    <n v="5"/>
  </r>
  <r>
    <x v="0"/>
    <x v="1"/>
    <n v="12538021"/>
    <n v="72588"/>
    <n v="5827934"/>
  </r>
  <r>
    <x v="0"/>
    <x v="1"/>
    <n v="16"/>
    <n v="10"/>
    <n v="5"/>
  </r>
  <r>
    <x v="0"/>
    <x v="1"/>
    <n v="12607341"/>
    <n v="63193"/>
    <n v="5445889"/>
  </r>
  <r>
    <x v="0"/>
    <x v="1"/>
    <n v="1227591"/>
    <n v="8773"/>
    <n v="753925"/>
  </r>
  <r>
    <x v="0"/>
    <x v="1"/>
    <n v="18999911"/>
    <n v="76459"/>
    <n v="8543978"/>
  </r>
  <r>
    <x v="0"/>
    <x v="1"/>
    <n v="17"/>
    <n v="10"/>
    <n v="7"/>
  </r>
  <r>
    <x v="0"/>
    <x v="1"/>
    <n v="678958"/>
    <n v="3122"/>
    <n v="247183"/>
  </r>
  <r>
    <x v="0"/>
    <x v="1"/>
    <n v="614451"/>
    <n v="5434"/>
    <n v="425970"/>
  </r>
  <r>
    <x v="0"/>
    <x v="1"/>
    <n v="1302160"/>
    <n v="7752"/>
    <n v="482268"/>
  </r>
  <r>
    <x v="0"/>
    <x v="1"/>
    <n v="21"/>
    <n v="11"/>
    <n v="6"/>
  </r>
  <r>
    <x v="0"/>
    <x v="1"/>
    <n v="76547"/>
    <n v="32"/>
    <n v="12452"/>
  </r>
  <r>
    <x v="0"/>
    <x v="1"/>
    <n v="12"/>
    <n v="6"/>
    <n v="4"/>
  </r>
  <r>
    <x v="0"/>
    <x v="1"/>
    <n v="3296608"/>
    <n v="1760"/>
    <n v="967645"/>
  </r>
  <r>
    <x v="0"/>
    <x v="1"/>
    <n v="2881649"/>
    <n v="24279"/>
    <n v="1730365"/>
  </r>
  <r>
    <x v="0"/>
    <x v="1"/>
    <n v="42033933"/>
    <n v="235714"/>
    <n v="15023127"/>
  </r>
  <r>
    <x v="0"/>
    <x v="1"/>
    <n v="13"/>
    <n v="9"/>
    <n v="3"/>
  </r>
  <r>
    <x v="0"/>
    <x v="1"/>
    <n v="28105549"/>
    <n v="132378"/>
    <n v="11197933"/>
  </r>
  <r>
    <x v="0"/>
    <x v="1"/>
    <n v="21"/>
    <n v="14"/>
    <n v="7"/>
  </r>
  <r>
    <x v="0"/>
    <x v="1"/>
    <n v="29791284"/>
    <n v="110773"/>
    <n v="11746591"/>
  </r>
  <r>
    <x v="0"/>
    <x v="1"/>
    <n v="166"/>
    <n v="79"/>
    <n v="31"/>
  </r>
  <r>
    <x v="0"/>
    <x v="1"/>
    <n v="30888838"/>
    <n v="233753"/>
    <n v="15548196"/>
  </r>
  <r>
    <x v="0"/>
    <x v="1"/>
    <n v="9385991"/>
    <n v="74071"/>
    <n v="4417780"/>
  </r>
  <r>
    <x v="0"/>
    <x v="1"/>
    <n v="26"/>
    <n v="17"/>
    <n v="6"/>
  </r>
  <r>
    <x v="0"/>
    <x v="1"/>
    <n v="11803155"/>
    <n v="39365"/>
    <n v="3924029"/>
  </r>
  <r>
    <x v="0"/>
    <x v="1"/>
    <n v="77619"/>
    <n v="419"/>
    <n v="32987"/>
  </r>
  <r>
    <x v="0"/>
    <x v="1"/>
    <n v="304220"/>
    <n v="2476"/>
    <n v="84905"/>
  </r>
  <r>
    <x v="0"/>
    <x v="1"/>
    <n v="104465"/>
    <n v="1058"/>
    <n v="46193"/>
  </r>
  <r>
    <x v="0"/>
    <x v="1"/>
    <n v="4"/>
    <n v="2"/>
    <n v="2"/>
  </r>
  <r>
    <x v="0"/>
    <x v="1"/>
    <n v="30394"/>
    <n v="61"/>
    <n v="9387"/>
  </r>
  <r>
    <x v="0"/>
    <x v="1"/>
    <n v="367085"/>
    <n v="6717"/>
    <n v="43427"/>
  </r>
  <r>
    <x v="0"/>
    <x v="1"/>
    <n v="4"/>
    <n v="2"/>
    <n v="2"/>
  </r>
  <r>
    <x v="0"/>
    <x v="1"/>
    <n v="7601"/>
    <n v="51"/>
    <n v="4686"/>
  </r>
  <r>
    <x v="0"/>
    <x v="1"/>
    <n v="132643"/>
    <n v="3946"/>
    <n v="78982"/>
  </r>
  <r>
    <x v="0"/>
    <x v="1"/>
    <n v="82493"/>
    <n v="452"/>
    <n v="18923"/>
  </r>
  <r>
    <x v="0"/>
    <x v="1"/>
    <n v="821860"/>
    <n v="10427"/>
    <n v="79454"/>
  </r>
  <r>
    <x v="0"/>
    <x v="0"/>
    <n v="2333410"/>
    <n v="3361"/>
    <n v="1210341"/>
  </r>
  <r>
    <x v="0"/>
    <x v="0"/>
    <n v="2336387"/>
    <n v="3309"/>
    <n v="1212375"/>
  </r>
  <r>
    <x v="0"/>
    <x v="0"/>
    <n v="1802505"/>
    <n v="2645"/>
    <n v="906749"/>
  </r>
  <r>
    <x v="0"/>
    <x v="0"/>
    <n v="1736625"/>
    <n v="2666"/>
    <n v="879641"/>
  </r>
  <r>
    <x v="0"/>
    <x v="0"/>
    <n v="951830"/>
    <n v="1842"/>
    <n v="462729"/>
  </r>
  <r>
    <x v="0"/>
    <x v="0"/>
    <n v="948357"/>
    <n v="1796"/>
    <n v="462509"/>
  </r>
  <r>
    <x v="0"/>
    <x v="0"/>
    <n v="4769127"/>
    <n v="3031"/>
    <n v="2916273"/>
  </r>
  <r>
    <x v="0"/>
    <x v="0"/>
    <n v="4777734"/>
    <n v="3138"/>
    <n v="2920543"/>
  </r>
  <r>
    <x v="0"/>
    <x v="1"/>
    <n v="2662121"/>
    <n v="0"/>
    <n v="2495629"/>
  </r>
  <r>
    <x v="0"/>
    <x v="1"/>
    <n v="3685012"/>
    <n v="0"/>
    <n v="3627064"/>
  </r>
  <r>
    <x v="0"/>
    <x v="1"/>
    <n v="6850359"/>
    <n v="0"/>
    <n v="6732769"/>
  </r>
  <r>
    <x v="0"/>
    <x v="1"/>
    <n v="1386228"/>
    <n v="1600"/>
    <n v="1350203"/>
  </r>
  <r>
    <x v="0"/>
    <x v="1"/>
    <n v="2729"/>
    <n v="58"/>
    <n v="2670"/>
  </r>
  <r>
    <x v="0"/>
    <x v="1"/>
    <n v="10005433"/>
    <n v="0"/>
    <n v="9530505"/>
  </r>
  <r>
    <x v="0"/>
    <x v="1"/>
    <n v="398583"/>
    <n v="58"/>
    <n v="386818"/>
  </r>
  <r>
    <x v="0"/>
    <x v="1"/>
    <n v="9904"/>
    <n v="232"/>
    <n v="9698"/>
  </r>
  <r>
    <x v="0"/>
    <x v="1"/>
    <n v="8766941"/>
    <n v="8069"/>
    <n v="8640021"/>
  </r>
  <r>
    <x v="0"/>
    <x v="1"/>
    <n v="68"/>
    <n v="38"/>
    <n v="3"/>
  </r>
  <r>
    <x v="0"/>
    <x v="1"/>
    <n v="8185857"/>
    <n v="23856"/>
    <n v="6748655"/>
  </r>
  <r>
    <x v="0"/>
    <x v="1"/>
    <n v="1976005"/>
    <n v="0"/>
    <n v="1962900"/>
  </r>
  <r>
    <x v="0"/>
    <x v="1"/>
    <n v="2141554"/>
    <n v="1"/>
    <n v="2086133"/>
  </r>
  <r>
    <x v="0"/>
    <x v="1"/>
    <n v="102154"/>
    <n v="27"/>
    <n v="99570"/>
  </r>
  <r>
    <x v="0"/>
    <x v="1"/>
    <n v="587600"/>
    <n v="95"/>
    <n v="551055"/>
  </r>
  <r>
    <x v="0"/>
    <x v="1"/>
    <n v="545259"/>
    <n v="1067"/>
    <n v="84381"/>
  </r>
  <r>
    <x v="0"/>
    <x v="1"/>
    <n v="32374"/>
    <n v="81"/>
    <n v="4462"/>
  </r>
  <r>
    <x v="0"/>
    <x v="1"/>
    <n v="137402"/>
    <n v="363"/>
    <n v="13691"/>
  </r>
  <r>
    <x v="0"/>
    <x v="1"/>
    <n v="10347857"/>
    <n v="2"/>
    <n v="10047043"/>
  </r>
  <r>
    <x v="0"/>
    <x v="1"/>
    <n v="143657"/>
    <n v="88"/>
    <n v="139696"/>
  </r>
  <r>
    <x v="0"/>
    <x v="1"/>
    <n v="605071"/>
    <n v="133"/>
    <n v="567652"/>
  </r>
  <r>
    <x v="0"/>
    <x v="1"/>
    <n v="2855153"/>
    <n v="0"/>
    <n v="0"/>
  </r>
  <r>
    <x v="0"/>
    <x v="1"/>
    <n v="12419514"/>
    <n v="1534"/>
    <n v="12149409"/>
  </r>
  <r>
    <x v="0"/>
    <x v="1"/>
    <n v="211076"/>
    <n v="5488"/>
    <n v="171010"/>
  </r>
  <r>
    <x v="0"/>
    <x v="1"/>
    <n v="11553389"/>
    <n v="0"/>
    <n v="0"/>
  </r>
  <r>
    <x v="0"/>
    <x v="1"/>
    <n v="55384"/>
    <n v="0"/>
    <n v="0"/>
  </r>
  <r>
    <x v="0"/>
    <x v="1"/>
    <n v="104771"/>
    <n v="0"/>
    <n v="0"/>
  </r>
  <r>
    <x v="0"/>
    <x v="1"/>
    <n v="2162260"/>
    <n v="117"/>
    <n v="2116855"/>
  </r>
  <r>
    <x v="0"/>
    <x v="1"/>
    <n v="17416"/>
    <n v="917"/>
    <n v="13241"/>
  </r>
  <r>
    <x v="0"/>
    <x v="1"/>
    <n v="2677338"/>
    <n v="0"/>
    <n v="0"/>
  </r>
  <r>
    <x v="0"/>
    <x v="1"/>
    <n v="5588732"/>
    <n v="135"/>
    <n v="5492072"/>
  </r>
  <r>
    <x v="0"/>
    <x v="1"/>
    <n v="148808"/>
    <n v="5912"/>
    <n v="122246"/>
  </r>
  <r>
    <x v="0"/>
    <x v="1"/>
    <n v="686036"/>
    <n v="12"/>
    <n v="664536"/>
  </r>
  <r>
    <x v="0"/>
    <x v="1"/>
    <n v="4929"/>
    <n v="169"/>
    <n v="3875"/>
  </r>
  <r>
    <x v="0"/>
    <x v="1"/>
    <n v="5807043"/>
    <n v="525"/>
    <n v="5684545"/>
  </r>
  <r>
    <x v="0"/>
    <x v="1"/>
    <n v="141593"/>
    <n v="3173"/>
    <n v="112486"/>
  </r>
  <r>
    <x v="0"/>
    <x v="1"/>
    <n v="14996"/>
    <n v="0"/>
    <n v="12611"/>
  </r>
  <r>
    <x v="0"/>
    <x v="1"/>
    <n v="705"/>
    <n v="6076"/>
    <n v="533"/>
  </r>
  <r>
    <x v="0"/>
    <x v="1"/>
    <n v="2852429"/>
    <n v="27"/>
    <n v="2757245"/>
  </r>
  <r>
    <x v="0"/>
    <x v="1"/>
    <n v="2858077"/>
    <n v="3467"/>
    <n v="2589339"/>
  </r>
  <r>
    <x v="0"/>
    <x v="1"/>
    <n v="5655192"/>
    <n v="4512"/>
    <n v="4796507"/>
  </r>
  <r>
    <x v="0"/>
    <x v="1"/>
    <n v="814050"/>
    <n v="0"/>
    <n v="803688"/>
  </r>
  <r>
    <x v="0"/>
    <x v="1"/>
    <n v="10644382"/>
    <n v="5421"/>
    <n v="10275638"/>
  </r>
  <r>
    <x v="0"/>
    <x v="1"/>
    <n v="238165"/>
    <n v="5525"/>
    <n v="227883"/>
  </r>
  <r>
    <x v="0"/>
    <x v="1"/>
    <n v="3187273"/>
    <n v="0"/>
    <n v="3155337"/>
  </r>
  <r>
    <x v="0"/>
    <x v="1"/>
    <n v="1693357"/>
    <n v="963"/>
    <n v="1628019"/>
  </r>
  <r>
    <x v="0"/>
    <x v="1"/>
    <n v="28311"/>
    <n v="681"/>
    <n v="27089"/>
  </r>
  <r>
    <x v="0"/>
    <x v="1"/>
    <n v="8628049"/>
    <n v="0"/>
    <n v="8407310"/>
  </r>
  <r>
    <x v="0"/>
    <x v="1"/>
    <n v="766261"/>
    <n v="0"/>
    <n v="739673"/>
  </r>
  <r>
    <x v="0"/>
    <x v="1"/>
    <n v="2160481"/>
    <n v="0"/>
    <n v="0"/>
  </r>
  <r>
    <x v="0"/>
    <x v="1"/>
    <n v="9271154"/>
    <n v="517"/>
    <n v="9068866"/>
  </r>
  <r>
    <x v="0"/>
    <x v="1"/>
    <n v="117556"/>
    <n v="1872"/>
    <n v="91503"/>
  </r>
  <r>
    <x v="0"/>
    <x v="1"/>
    <n v="11158120"/>
    <n v="0"/>
    <n v="0"/>
  </r>
  <r>
    <x v="0"/>
    <x v="1"/>
    <n v="4266208"/>
    <n v="274"/>
    <n v="4164883"/>
  </r>
  <r>
    <x v="0"/>
    <x v="1"/>
    <n v="70769"/>
    <n v="1054"/>
    <n v="54345"/>
  </r>
  <r>
    <x v="0"/>
    <x v="1"/>
    <n v="180375"/>
    <n v="104"/>
    <n v="177736"/>
  </r>
  <r>
    <x v="0"/>
    <x v="1"/>
    <n v="394721"/>
    <n v="129"/>
    <n v="386202"/>
  </r>
  <r>
    <x v="0"/>
    <x v="1"/>
    <n v="146259"/>
    <n v="2486"/>
    <n v="142775"/>
  </r>
  <r>
    <x v="0"/>
    <x v="1"/>
    <n v="22270"/>
    <n v="0"/>
    <n v="21982"/>
  </r>
  <r>
    <x v="0"/>
    <x v="1"/>
    <n v="814582"/>
    <n v="431"/>
    <n v="794393"/>
  </r>
  <r>
    <x v="0"/>
    <x v="1"/>
    <n v="7587"/>
    <n v="248"/>
    <n v="7073"/>
  </r>
  <r>
    <x v="0"/>
    <x v="1"/>
    <n v="17597"/>
    <n v="0"/>
    <n v="17476"/>
  </r>
  <r>
    <x v="0"/>
    <x v="1"/>
    <n v="630985"/>
    <n v="345"/>
    <n v="615120"/>
  </r>
  <r>
    <x v="0"/>
    <x v="1"/>
    <n v="4858"/>
    <n v="183"/>
    <n v="4533"/>
  </r>
  <r>
    <x v="0"/>
    <x v="1"/>
    <n v="206238"/>
    <n v="43"/>
    <n v="203074"/>
  </r>
  <r>
    <x v="0"/>
    <x v="1"/>
    <n v="371317"/>
    <n v="87"/>
    <n v="363020"/>
  </r>
  <r>
    <x v="0"/>
    <x v="1"/>
    <n v="127987"/>
    <n v="2027"/>
    <n v="124906"/>
  </r>
  <r>
    <x v="0"/>
    <x v="1"/>
    <n v="3376042"/>
    <n v="0"/>
    <n v="3297928"/>
  </r>
  <r>
    <x v="0"/>
    <x v="1"/>
    <n v="5398614"/>
    <n v="2892"/>
    <n v="5013384"/>
  </r>
  <r>
    <x v="0"/>
    <x v="1"/>
    <n v="159635"/>
    <n v="3735"/>
    <n v="134866"/>
  </r>
  <r>
    <x v="0"/>
    <x v="1"/>
    <n v="5413328"/>
    <n v="0"/>
    <n v="4932169"/>
  </r>
  <r>
    <x v="0"/>
    <x v="1"/>
    <n v="2155850"/>
    <n v="739"/>
    <n v="2036001"/>
  </r>
  <r>
    <x v="0"/>
    <x v="1"/>
    <n v="49035"/>
    <n v="1092"/>
    <n v="42682"/>
  </r>
  <r>
    <x v="0"/>
    <x v="1"/>
    <n v="70161"/>
    <n v="114"/>
    <n v="59711"/>
  </r>
  <r>
    <x v="0"/>
    <x v="1"/>
    <n v="152906"/>
    <n v="448"/>
    <n v="131845"/>
  </r>
  <r>
    <x v="0"/>
    <x v="1"/>
    <n v="3056151"/>
    <n v="1278"/>
    <n v="2740776"/>
  </r>
  <r>
    <x v="0"/>
    <x v="1"/>
    <n v="1557010"/>
    <n v="265"/>
    <n v="1452284"/>
  </r>
  <r>
    <x v="0"/>
    <x v="0"/>
    <n v="3"/>
    <n v="3"/>
    <n v="2"/>
  </r>
  <r>
    <x v="0"/>
    <x v="0"/>
    <n v="1"/>
    <n v="1"/>
    <n v="0"/>
  </r>
  <r>
    <x v="0"/>
    <x v="0"/>
    <n v="4"/>
    <n v="1"/>
    <n v="3"/>
  </r>
  <r>
    <x v="0"/>
    <x v="0"/>
    <n v="2"/>
    <n v="1"/>
    <n v="1"/>
  </r>
  <r>
    <x v="0"/>
    <x v="0"/>
    <n v="1"/>
    <n v="1"/>
    <n v="0"/>
  </r>
  <r>
    <x v="0"/>
    <x v="0"/>
    <n v="1"/>
    <n v="0"/>
    <n v="1"/>
  </r>
  <r>
    <x v="0"/>
    <x v="0"/>
    <n v="1"/>
    <n v="1"/>
    <n v="1"/>
  </r>
  <r>
    <x v="0"/>
    <x v="0"/>
    <n v="2"/>
    <n v="1"/>
    <n v="2"/>
  </r>
  <r>
    <x v="0"/>
    <x v="0"/>
    <n v="2"/>
    <n v="1"/>
    <n v="1"/>
  </r>
  <r>
    <x v="0"/>
    <x v="0"/>
    <n v="4"/>
    <n v="1"/>
    <n v="3"/>
  </r>
  <r>
    <x v="0"/>
    <x v="0"/>
    <n v="4"/>
    <n v="1"/>
    <n v="2"/>
  </r>
  <r>
    <x v="0"/>
    <x v="0"/>
    <n v="1"/>
    <n v="0"/>
    <n v="1"/>
  </r>
  <r>
    <x v="0"/>
    <x v="0"/>
    <n v="2"/>
    <n v="1"/>
    <n v="2"/>
  </r>
  <r>
    <x v="0"/>
    <x v="0"/>
    <n v="2"/>
    <n v="2"/>
    <n v="1"/>
  </r>
  <r>
    <x v="0"/>
    <x v="0"/>
    <n v="2"/>
    <n v="2"/>
    <n v="1"/>
  </r>
  <r>
    <x v="0"/>
    <x v="0"/>
    <n v="3"/>
    <n v="1"/>
    <n v="2"/>
  </r>
  <r>
    <x v="0"/>
    <x v="0"/>
    <n v="4"/>
    <n v="2"/>
    <n v="2"/>
  </r>
  <r>
    <x v="0"/>
    <x v="0"/>
    <n v="2"/>
    <n v="2"/>
    <n v="1"/>
  </r>
  <r>
    <x v="0"/>
    <x v="0"/>
    <n v="4"/>
    <n v="1"/>
    <n v="2"/>
  </r>
  <r>
    <x v="0"/>
    <x v="0"/>
    <n v="4"/>
    <n v="2"/>
    <n v="2"/>
  </r>
  <r>
    <x v="0"/>
    <x v="0"/>
    <n v="4"/>
    <n v="1"/>
    <n v="3"/>
  </r>
  <r>
    <x v="0"/>
    <x v="0"/>
    <n v="3"/>
    <n v="2"/>
    <n v="2"/>
  </r>
  <r>
    <x v="0"/>
    <x v="0"/>
    <n v="2"/>
    <n v="2"/>
    <n v="1"/>
  </r>
  <r>
    <x v="0"/>
    <x v="0"/>
    <n v="2"/>
    <n v="2"/>
    <n v="1"/>
  </r>
  <r>
    <x v="0"/>
    <x v="0"/>
    <n v="2"/>
    <n v="1"/>
    <n v="1"/>
  </r>
  <r>
    <x v="0"/>
    <x v="0"/>
    <n v="1"/>
    <n v="0"/>
    <n v="1"/>
  </r>
  <r>
    <x v="0"/>
    <x v="0"/>
    <n v="4"/>
    <n v="1"/>
    <n v="3"/>
  </r>
  <r>
    <x v="0"/>
    <x v="0"/>
    <n v="6"/>
    <n v="3"/>
    <n v="4"/>
  </r>
  <r>
    <x v="0"/>
    <x v="0"/>
    <n v="2"/>
    <n v="0"/>
    <n v="2"/>
  </r>
  <r>
    <x v="0"/>
    <x v="0"/>
    <n v="3"/>
    <n v="1"/>
    <n v="2"/>
  </r>
  <r>
    <x v="0"/>
    <x v="0"/>
    <n v="2"/>
    <n v="1"/>
    <n v="1"/>
  </r>
  <r>
    <x v="0"/>
    <x v="0"/>
    <n v="1"/>
    <n v="1"/>
    <n v="0"/>
  </r>
  <r>
    <x v="0"/>
    <x v="0"/>
    <n v="3"/>
    <n v="1"/>
    <n v="2"/>
  </r>
  <r>
    <x v="0"/>
    <x v="0"/>
    <n v="3"/>
    <n v="2"/>
    <n v="1"/>
  </r>
  <r>
    <x v="0"/>
    <x v="0"/>
    <n v="1"/>
    <n v="1"/>
    <n v="1"/>
  </r>
  <r>
    <x v="0"/>
    <x v="0"/>
    <n v="1"/>
    <n v="0"/>
    <n v="0"/>
  </r>
  <r>
    <x v="0"/>
    <x v="0"/>
    <n v="3"/>
    <n v="2"/>
    <n v="2"/>
  </r>
  <r>
    <x v="0"/>
    <x v="0"/>
    <n v="12"/>
    <n v="3"/>
    <n v="8"/>
  </r>
  <r>
    <x v="0"/>
    <x v="0"/>
    <n v="2"/>
    <n v="1"/>
    <n v="2"/>
  </r>
  <r>
    <x v="0"/>
    <x v="0"/>
    <n v="3"/>
    <n v="2"/>
    <n v="1"/>
  </r>
  <r>
    <x v="0"/>
    <x v="0"/>
    <n v="3"/>
    <n v="3"/>
    <n v="1"/>
  </r>
  <r>
    <x v="0"/>
    <x v="0"/>
    <n v="3"/>
    <n v="1"/>
    <n v="2"/>
  </r>
  <r>
    <x v="0"/>
    <x v="0"/>
    <n v="3"/>
    <n v="2"/>
    <n v="1"/>
  </r>
  <r>
    <x v="0"/>
    <x v="0"/>
    <n v="5"/>
    <n v="2"/>
    <n v="3"/>
  </r>
  <r>
    <x v="0"/>
    <x v="0"/>
    <n v="2"/>
    <n v="1"/>
    <n v="2"/>
  </r>
  <r>
    <x v="0"/>
    <x v="0"/>
    <n v="1"/>
    <n v="1"/>
    <n v="1"/>
  </r>
  <r>
    <x v="0"/>
    <x v="0"/>
    <n v="3"/>
    <n v="2"/>
    <n v="1"/>
  </r>
  <r>
    <x v="0"/>
    <x v="0"/>
    <n v="2"/>
    <n v="2"/>
    <n v="1"/>
  </r>
  <r>
    <x v="0"/>
    <x v="0"/>
    <n v="1"/>
    <n v="1"/>
    <n v="1"/>
  </r>
  <r>
    <x v="0"/>
    <x v="0"/>
    <n v="1"/>
    <n v="1"/>
    <n v="0"/>
  </r>
  <r>
    <x v="0"/>
    <x v="0"/>
    <n v="3"/>
    <n v="3"/>
    <n v="0"/>
  </r>
  <r>
    <x v="0"/>
    <x v="0"/>
    <n v="2"/>
    <n v="1"/>
    <n v="1"/>
  </r>
  <r>
    <x v="0"/>
    <x v="0"/>
    <n v="5"/>
    <n v="1"/>
    <n v="1"/>
  </r>
  <r>
    <x v="0"/>
    <x v="0"/>
    <n v="2"/>
    <n v="2"/>
    <n v="1"/>
  </r>
  <r>
    <x v="0"/>
    <x v="0"/>
    <n v="2"/>
    <n v="1"/>
    <n v="1"/>
  </r>
  <r>
    <x v="0"/>
    <x v="0"/>
    <n v="1"/>
    <n v="0"/>
    <n v="1"/>
  </r>
  <r>
    <x v="0"/>
    <x v="0"/>
    <n v="1"/>
    <n v="1"/>
    <n v="0"/>
  </r>
  <r>
    <x v="0"/>
    <x v="0"/>
    <n v="2"/>
    <n v="1"/>
    <n v="1"/>
  </r>
  <r>
    <x v="0"/>
    <x v="0"/>
    <n v="3"/>
    <n v="1"/>
    <n v="2"/>
  </r>
  <r>
    <x v="0"/>
    <x v="0"/>
    <n v="4"/>
    <n v="2"/>
    <n v="2"/>
  </r>
  <r>
    <x v="0"/>
    <x v="0"/>
    <n v="4"/>
    <n v="2"/>
    <n v="2"/>
  </r>
  <r>
    <x v="0"/>
    <x v="0"/>
    <n v="4"/>
    <n v="2"/>
    <n v="3"/>
  </r>
  <r>
    <x v="0"/>
    <x v="0"/>
    <n v="5"/>
    <n v="2"/>
    <n v="4"/>
  </r>
  <r>
    <x v="0"/>
    <x v="0"/>
    <n v="4"/>
    <n v="2"/>
    <n v="2"/>
  </r>
  <r>
    <x v="0"/>
    <x v="0"/>
    <n v="2"/>
    <n v="1"/>
    <n v="1"/>
  </r>
  <r>
    <x v="0"/>
    <x v="0"/>
    <n v="5"/>
    <n v="2"/>
    <n v="3"/>
  </r>
  <r>
    <x v="0"/>
    <x v="0"/>
    <n v="11"/>
    <n v="5"/>
    <n v="7"/>
  </r>
  <r>
    <x v="0"/>
    <x v="0"/>
    <n v="6"/>
    <n v="3"/>
    <n v="4"/>
  </r>
  <r>
    <x v="0"/>
    <x v="1"/>
    <n v="3"/>
    <n v="1"/>
    <n v="2"/>
  </r>
  <r>
    <x v="0"/>
    <x v="1"/>
    <n v="5"/>
    <n v="1"/>
    <n v="2"/>
  </r>
  <r>
    <x v="0"/>
    <x v="1"/>
    <n v="3"/>
    <n v="1"/>
    <n v="2"/>
  </r>
  <r>
    <x v="0"/>
    <x v="1"/>
    <n v="3"/>
    <n v="1"/>
    <n v="2"/>
  </r>
  <r>
    <x v="0"/>
    <x v="1"/>
    <n v="2"/>
    <n v="1"/>
    <n v="1"/>
  </r>
  <r>
    <x v="0"/>
    <x v="1"/>
    <n v="1"/>
    <n v="0"/>
    <n v="1"/>
  </r>
  <r>
    <x v="0"/>
    <x v="1"/>
    <n v="1"/>
    <n v="0"/>
    <n v="1"/>
  </r>
  <r>
    <x v="0"/>
    <x v="1"/>
    <n v="2"/>
    <n v="0"/>
    <n v="1"/>
  </r>
  <r>
    <x v="0"/>
    <x v="1"/>
    <n v="7"/>
    <n v="4"/>
    <n v="5"/>
  </r>
  <r>
    <x v="0"/>
    <x v="1"/>
    <n v="2"/>
    <n v="2"/>
    <n v="2"/>
  </r>
  <r>
    <x v="0"/>
    <x v="1"/>
    <n v="3"/>
    <n v="1"/>
    <n v="2"/>
  </r>
  <r>
    <x v="0"/>
    <x v="1"/>
    <n v="5"/>
    <n v="1"/>
    <n v="4"/>
  </r>
  <r>
    <x v="0"/>
    <x v="1"/>
    <n v="3"/>
    <n v="1"/>
    <n v="2"/>
  </r>
  <r>
    <x v="0"/>
    <x v="1"/>
    <n v="0"/>
    <n v="2"/>
    <n v="0"/>
  </r>
  <r>
    <x v="0"/>
    <x v="1"/>
    <n v="1"/>
    <n v="1"/>
    <n v="1"/>
  </r>
  <r>
    <x v="0"/>
    <x v="1"/>
    <n v="0"/>
    <n v="2"/>
    <n v="0"/>
  </r>
  <r>
    <x v="0"/>
    <x v="1"/>
    <n v="0"/>
    <n v="6"/>
    <n v="0"/>
  </r>
  <r>
    <x v="0"/>
    <x v="1"/>
    <n v="1"/>
    <n v="1"/>
    <n v="0"/>
  </r>
  <r>
    <x v="0"/>
    <x v="0"/>
    <n v="32"/>
    <n v="2"/>
    <n v="4"/>
  </r>
  <r>
    <x v="0"/>
    <x v="0"/>
    <n v="4"/>
    <n v="1"/>
    <n v="0"/>
  </r>
  <r>
    <x v="0"/>
    <x v="0"/>
    <n v="1"/>
    <n v="0"/>
    <n v="1"/>
  </r>
  <r>
    <x v="0"/>
    <x v="0"/>
    <n v="22"/>
    <n v="4"/>
    <n v="1"/>
  </r>
  <r>
    <x v="0"/>
    <x v="0"/>
    <n v="23"/>
    <n v="9"/>
    <n v="4"/>
  </r>
  <r>
    <x v="0"/>
    <x v="0"/>
    <n v="25"/>
    <n v="3"/>
    <n v="4"/>
  </r>
  <r>
    <x v="0"/>
    <x v="0"/>
    <n v="19"/>
    <n v="3"/>
    <n v="2"/>
  </r>
  <r>
    <x v="0"/>
    <x v="0"/>
    <n v="1"/>
    <n v="0"/>
    <n v="1"/>
  </r>
  <r>
    <x v="0"/>
    <x v="0"/>
    <n v="29"/>
    <n v="7"/>
    <n v="4"/>
  </r>
  <r>
    <x v="0"/>
    <x v="0"/>
    <n v="22"/>
    <n v="1"/>
    <n v="5"/>
  </r>
  <r>
    <x v="0"/>
    <x v="0"/>
    <n v="1"/>
    <n v="1"/>
    <n v="0"/>
  </r>
  <r>
    <x v="0"/>
    <x v="0"/>
    <n v="1"/>
    <n v="1"/>
    <n v="0"/>
  </r>
  <r>
    <x v="0"/>
    <x v="0"/>
    <n v="1"/>
    <n v="1"/>
    <n v="0"/>
  </r>
  <r>
    <x v="0"/>
    <x v="0"/>
    <n v="26"/>
    <n v="3"/>
    <n v="5"/>
  </r>
  <r>
    <x v="0"/>
    <x v="0"/>
    <n v="1"/>
    <n v="0"/>
    <n v="1"/>
  </r>
  <r>
    <x v="0"/>
    <x v="0"/>
    <n v="1"/>
    <n v="1"/>
    <n v="0"/>
  </r>
  <r>
    <x v="0"/>
    <x v="0"/>
    <n v="1"/>
    <n v="1"/>
    <n v="0"/>
  </r>
  <r>
    <x v="0"/>
    <x v="0"/>
    <n v="31"/>
    <n v="6"/>
    <n v="9"/>
  </r>
  <r>
    <x v="0"/>
    <x v="0"/>
    <n v="26"/>
    <n v="3"/>
    <n v="6"/>
  </r>
  <r>
    <x v="0"/>
    <x v="0"/>
    <n v="2"/>
    <n v="1"/>
    <n v="0"/>
  </r>
  <r>
    <x v="0"/>
    <x v="0"/>
    <n v="1"/>
    <n v="1"/>
    <n v="0"/>
  </r>
  <r>
    <x v="0"/>
    <x v="0"/>
    <n v="1"/>
    <n v="1"/>
    <n v="0"/>
  </r>
  <r>
    <x v="0"/>
    <x v="0"/>
    <n v="1"/>
    <n v="1"/>
    <n v="0"/>
  </r>
  <r>
    <x v="0"/>
    <x v="0"/>
    <n v="1"/>
    <n v="1"/>
    <n v="0"/>
  </r>
  <r>
    <x v="0"/>
    <x v="0"/>
    <n v="1"/>
    <n v="1"/>
    <n v="0"/>
  </r>
  <r>
    <x v="0"/>
    <x v="0"/>
    <n v="24"/>
    <n v="4"/>
    <n v="2"/>
  </r>
  <r>
    <x v="0"/>
    <x v="0"/>
    <n v="29"/>
    <n v="7"/>
    <n v="6"/>
  </r>
  <r>
    <x v="0"/>
    <x v="0"/>
    <n v="1"/>
    <n v="0"/>
    <n v="1"/>
  </r>
  <r>
    <x v="0"/>
    <x v="0"/>
    <n v="1"/>
    <n v="1"/>
    <n v="0"/>
  </r>
  <r>
    <x v="0"/>
    <x v="0"/>
    <n v="1"/>
    <n v="1"/>
    <n v="0"/>
  </r>
  <r>
    <x v="0"/>
    <x v="0"/>
    <n v="27"/>
    <n v="5"/>
    <n v="8"/>
  </r>
  <r>
    <x v="0"/>
    <x v="0"/>
    <n v="15"/>
    <n v="2"/>
    <n v="0"/>
  </r>
  <r>
    <x v="0"/>
    <x v="0"/>
    <n v="1"/>
    <n v="1"/>
    <n v="0"/>
  </r>
  <r>
    <x v="0"/>
    <x v="0"/>
    <n v="1"/>
    <n v="1"/>
    <n v="0"/>
  </r>
  <r>
    <x v="0"/>
    <x v="0"/>
    <n v="1"/>
    <n v="0"/>
    <n v="1"/>
  </r>
  <r>
    <x v="0"/>
    <x v="1"/>
    <n v="1"/>
    <n v="0"/>
    <n v="1"/>
  </r>
  <r>
    <x v="0"/>
    <x v="1"/>
    <n v="1"/>
    <n v="1"/>
    <n v="0"/>
  </r>
  <r>
    <x v="0"/>
    <x v="1"/>
    <n v="1"/>
    <n v="1"/>
    <n v="0"/>
  </r>
  <r>
    <x v="0"/>
    <x v="1"/>
    <n v="1"/>
    <n v="1"/>
    <n v="0"/>
  </r>
  <r>
    <x v="0"/>
    <x v="1"/>
    <n v="0"/>
    <n v="1"/>
    <n v="0"/>
  </r>
  <r>
    <x v="0"/>
    <x v="1"/>
    <n v="0"/>
    <n v="1"/>
    <n v="0"/>
  </r>
  <r>
    <x v="0"/>
    <x v="0"/>
    <n v="1186816"/>
    <n v="11270"/>
    <n v="499330"/>
  </r>
  <r>
    <x v="0"/>
    <x v="0"/>
    <n v="1429971"/>
    <n v="10704"/>
    <n v="532953"/>
  </r>
  <r>
    <x v="0"/>
    <x v="0"/>
    <n v="325"/>
    <n v="62"/>
    <n v="124"/>
  </r>
  <r>
    <x v="0"/>
    <x v="0"/>
    <n v="319"/>
    <n v="34"/>
    <n v="114"/>
  </r>
  <r>
    <x v="0"/>
    <x v="0"/>
    <n v="1902254"/>
    <n v="14187"/>
    <n v="988047"/>
  </r>
  <r>
    <x v="0"/>
    <x v="0"/>
    <n v="2236592"/>
    <n v="12201"/>
    <n v="1043137"/>
  </r>
  <r>
    <x v="0"/>
    <x v="0"/>
    <n v="408714"/>
    <n v="2676"/>
    <n v="168086"/>
  </r>
  <r>
    <x v="0"/>
    <x v="0"/>
    <n v="515165"/>
    <n v="3410"/>
    <n v="179098"/>
  </r>
  <r>
    <x v="0"/>
    <x v="0"/>
    <n v="250968"/>
    <n v="6269"/>
    <n v="116558"/>
  </r>
  <r>
    <x v="0"/>
    <x v="0"/>
    <n v="323991"/>
    <n v="6275"/>
    <n v="130824"/>
  </r>
  <r>
    <x v="0"/>
    <x v="0"/>
    <n v="556469"/>
    <n v="11205"/>
    <n v="266060"/>
  </r>
  <r>
    <x v="0"/>
    <x v="0"/>
    <n v="850114"/>
    <n v="16044"/>
    <n v="384111"/>
  </r>
  <r>
    <x v="0"/>
    <x v="0"/>
    <n v="472874"/>
    <n v="4329"/>
    <n v="202507"/>
  </r>
  <r>
    <x v="0"/>
    <x v="0"/>
    <n v="557246"/>
    <n v="4091"/>
    <n v="205165"/>
  </r>
  <r>
    <x v="0"/>
    <x v="0"/>
    <n v="282341"/>
    <n v="3576"/>
    <n v="111009"/>
  </r>
  <r>
    <x v="0"/>
    <x v="0"/>
    <n v="396371"/>
    <n v="3441"/>
    <n v="117539"/>
  </r>
  <r>
    <x v="0"/>
    <x v="0"/>
    <n v="862552"/>
    <n v="9825"/>
    <n v="349687"/>
  </r>
  <r>
    <x v="0"/>
    <x v="0"/>
    <n v="1074213"/>
    <n v="10148"/>
    <n v="399137"/>
  </r>
  <r>
    <x v="0"/>
    <x v="0"/>
    <n v="602309"/>
    <n v="6847"/>
    <n v="250245"/>
  </r>
  <r>
    <x v="0"/>
    <x v="0"/>
    <n v="754807"/>
    <n v="6987"/>
    <n v="277707"/>
  </r>
  <r>
    <x v="0"/>
    <x v="0"/>
    <n v="373920"/>
    <n v="3384"/>
    <n v="161039"/>
  </r>
  <r>
    <x v="0"/>
    <x v="0"/>
    <n v="527279"/>
    <n v="5481"/>
    <n v="204025"/>
  </r>
  <r>
    <x v="0"/>
    <x v="0"/>
    <n v="679081"/>
    <n v="11401"/>
    <n v="342378"/>
  </r>
  <r>
    <x v="0"/>
    <x v="0"/>
    <n v="924586"/>
    <n v="13357"/>
    <n v="414962"/>
  </r>
  <r>
    <x v="0"/>
    <x v="0"/>
    <n v="485603"/>
    <n v="5825"/>
    <n v="204219"/>
  </r>
  <r>
    <x v="0"/>
    <x v="0"/>
    <n v="623986"/>
    <n v="5940"/>
    <n v="214122"/>
  </r>
  <r>
    <x v="0"/>
    <x v="0"/>
    <n v="796222"/>
    <n v="8151"/>
    <n v="377894"/>
  </r>
  <r>
    <x v="0"/>
    <x v="0"/>
    <n v="983165"/>
    <n v="8578"/>
    <n v="395488"/>
  </r>
  <r>
    <x v="0"/>
    <x v="0"/>
    <n v="14"/>
    <n v="6"/>
    <n v="0"/>
  </r>
  <r>
    <x v="0"/>
    <x v="0"/>
    <n v="15"/>
    <n v="2"/>
    <n v="0"/>
  </r>
  <r>
    <x v="0"/>
    <x v="0"/>
    <n v="948870"/>
    <n v="9357"/>
    <n v="399472"/>
  </r>
  <r>
    <x v="0"/>
    <x v="0"/>
    <n v="1145025"/>
    <n v="9941"/>
    <n v="433365"/>
  </r>
  <r>
    <x v="0"/>
    <x v="0"/>
    <n v="357252"/>
    <n v="4679"/>
    <n v="153413"/>
  </r>
  <r>
    <x v="0"/>
    <x v="0"/>
    <n v="456187"/>
    <n v="5224"/>
    <n v="169340"/>
  </r>
  <r>
    <x v="0"/>
    <x v="0"/>
    <n v="1103456"/>
    <n v="6727"/>
    <n v="592770"/>
  </r>
  <r>
    <x v="0"/>
    <x v="0"/>
    <n v="1473426"/>
    <n v="7142"/>
    <n v="641988"/>
  </r>
  <r>
    <x v="0"/>
    <x v="0"/>
    <n v="1370982"/>
    <n v="8867"/>
    <n v="626529"/>
  </r>
  <r>
    <x v="0"/>
    <x v="0"/>
    <n v="1748187"/>
    <n v="10195"/>
    <n v="688320"/>
  </r>
  <r>
    <x v="0"/>
    <x v="0"/>
    <n v="231809"/>
    <n v="1788"/>
    <n v="95975"/>
  </r>
  <r>
    <x v="0"/>
    <x v="0"/>
    <n v="297051"/>
    <n v="2259"/>
    <n v="102404"/>
  </r>
  <r>
    <x v="0"/>
    <x v="0"/>
    <n v="12011819"/>
    <n v="128266"/>
    <n v="5248822"/>
  </r>
  <r>
    <x v="0"/>
    <x v="0"/>
    <n v="1797316"/>
    <n v="28239"/>
    <n v="897557"/>
  </r>
  <r>
    <x v="0"/>
    <x v="0"/>
    <n v="2218934"/>
    <n v="29953"/>
    <n v="931128"/>
  </r>
  <r>
    <x v="0"/>
    <x v="0"/>
    <n v="25169"/>
    <n v="799"/>
    <n v="10103"/>
  </r>
  <r>
    <x v="0"/>
    <x v="1"/>
    <n v="1"/>
    <n v="1"/>
    <n v="0"/>
  </r>
  <r>
    <x v="0"/>
    <x v="1"/>
    <n v="730506"/>
    <n v="1432"/>
    <n v="710329"/>
  </r>
  <r>
    <x v="0"/>
    <x v="1"/>
    <n v="342781"/>
    <n v="2982"/>
    <n v="329059"/>
  </r>
  <r>
    <x v="0"/>
    <x v="1"/>
    <n v="686975"/>
    <n v="1333"/>
    <n v="668474"/>
  </r>
  <r>
    <x v="0"/>
    <x v="1"/>
    <n v="308587"/>
    <n v="2273"/>
    <n v="296106"/>
  </r>
  <r>
    <x v="0"/>
    <x v="1"/>
    <n v="2"/>
    <n v="2"/>
    <n v="0"/>
  </r>
  <r>
    <x v="0"/>
    <x v="1"/>
    <n v="1"/>
    <n v="0"/>
    <n v="0"/>
  </r>
  <r>
    <x v="0"/>
    <x v="1"/>
    <n v="74204"/>
    <n v="343"/>
    <n v="58719"/>
  </r>
  <r>
    <x v="0"/>
    <x v="1"/>
    <n v="74225"/>
    <n v="344"/>
    <n v="58716"/>
  </r>
  <r>
    <x v="0"/>
    <x v="1"/>
    <n v="1686507"/>
    <n v="1967"/>
    <n v="1572763"/>
  </r>
  <r>
    <x v="0"/>
    <x v="1"/>
    <n v="1684975"/>
    <n v="1942"/>
    <n v="1570742"/>
  </r>
  <r>
    <x v="0"/>
    <x v="0"/>
    <n v="2"/>
    <n v="0"/>
    <n v="2"/>
  </r>
  <r>
    <x v="0"/>
    <x v="0"/>
    <n v="608"/>
    <n v="226"/>
    <n v="30"/>
  </r>
  <r>
    <x v="0"/>
    <x v="0"/>
    <n v="687"/>
    <n v="532"/>
    <n v="24"/>
  </r>
  <r>
    <x v="0"/>
    <x v="0"/>
    <n v="982"/>
    <n v="3"/>
    <n v="76"/>
  </r>
  <r>
    <x v="0"/>
    <x v="0"/>
    <n v="244"/>
    <n v="84"/>
    <n v="10"/>
  </r>
  <r>
    <x v="0"/>
    <x v="0"/>
    <n v="5"/>
    <n v="1"/>
    <n v="2"/>
  </r>
  <r>
    <x v="0"/>
    <x v="0"/>
    <n v="470"/>
    <n v="2"/>
    <n v="39"/>
  </r>
  <r>
    <x v="0"/>
    <x v="0"/>
    <n v="504"/>
    <n v="235"/>
    <n v="20"/>
  </r>
  <r>
    <x v="0"/>
    <x v="0"/>
    <n v="581"/>
    <n v="430"/>
    <n v="30"/>
  </r>
  <r>
    <x v="0"/>
    <x v="0"/>
    <n v="4"/>
    <n v="1"/>
    <n v="3"/>
  </r>
  <r>
    <x v="0"/>
    <x v="0"/>
    <n v="16"/>
    <n v="6"/>
    <n v="1"/>
  </r>
  <r>
    <x v="0"/>
    <x v="0"/>
    <n v="635"/>
    <n v="260"/>
    <n v="31"/>
  </r>
  <r>
    <x v="0"/>
    <x v="0"/>
    <n v="3"/>
    <n v="0"/>
    <n v="2"/>
  </r>
  <r>
    <x v="0"/>
    <x v="0"/>
    <n v="10"/>
    <n v="6"/>
    <n v="0"/>
  </r>
  <r>
    <x v="0"/>
    <x v="0"/>
    <n v="256"/>
    <n v="2"/>
    <n v="24"/>
  </r>
  <r>
    <x v="0"/>
    <x v="0"/>
    <n v="373"/>
    <n v="164"/>
    <n v="21"/>
  </r>
  <r>
    <x v="0"/>
    <x v="0"/>
    <n v="5"/>
    <n v="0"/>
    <n v="2"/>
  </r>
  <r>
    <x v="0"/>
    <x v="0"/>
    <n v="359"/>
    <n v="0"/>
    <n v="23"/>
  </r>
  <r>
    <x v="0"/>
    <x v="0"/>
    <n v="235"/>
    <n v="91"/>
    <n v="13"/>
  </r>
  <r>
    <x v="0"/>
    <x v="0"/>
    <n v="587"/>
    <n v="466"/>
    <n v="10"/>
  </r>
  <r>
    <x v="0"/>
    <x v="0"/>
    <n v="741"/>
    <n v="0"/>
    <n v="53"/>
  </r>
  <r>
    <x v="0"/>
    <x v="0"/>
    <n v="27"/>
    <n v="3"/>
    <n v="4"/>
  </r>
  <r>
    <x v="0"/>
    <x v="0"/>
    <n v="236"/>
    <n v="68"/>
    <n v="13"/>
  </r>
  <r>
    <x v="0"/>
    <x v="0"/>
    <n v="232"/>
    <n v="134"/>
    <n v="11"/>
  </r>
  <r>
    <x v="0"/>
    <x v="0"/>
    <n v="12"/>
    <n v="8"/>
    <n v="0"/>
  </r>
  <r>
    <x v="0"/>
    <x v="0"/>
    <n v="517"/>
    <n v="1"/>
    <n v="33"/>
  </r>
  <r>
    <x v="0"/>
    <x v="0"/>
    <n v="28"/>
    <n v="2"/>
    <n v="4"/>
  </r>
  <r>
    <x v="0"/>
    <x v="0"/>
    <n v="622"/>
    <n v="255"/>
    <n v="29"/>
  </r>
  <r>
    <x v="0"/>
    <x v="0"/>
    <n v="331"/>
    <n v="236"/>
    <n v="14"/>
  </r>
  <r>
    <x v="0"/>
    <x v="0"/>
    <n v="6"/>
    <n v="2"/>
    <n v="1"/>
  </r>
  <r>
    <x v="0"/>
    <x v="0"/>
    <n v="601"/>
    <n v="0"/>
    <n v="34"/>
  </r>
  <r>
    <x v="0"/>
    <x v="0"/>
    <n v="699"/>
    <n v="250"/>
    <n v="38"/>
  </r>
  <r>
    <x v="0"/>
    <x v="0"/>
    <n v="252"/>
    <n v="210"/>
    <n v="5"/>
  </r>
  <r>
    <x v="0"/>
    <x v="0"/>
    <n v="121"/>
    <n v="1"/>
    <n v="12"/>
  </r>
  <r>
    <x v="0"/>
    <x v="0"/>
    <n v="2"/>
    <n v="1"/>
    <n v="1"/>
  </r>
  <r>
    <x v="0"/>
    <x v="0"/>
    <n v="565"/>
    <n v="428"/>
    <n v="18"/>
  </r>
  <r>
    <x v="0"/>
    <x v="0"/>
    <n v="358"/>
    <n v="0"/>
    <n v="21"/>
  </r>
  <r>
    <x v="0"/>
    <x v="0"/>
    <n v="467"/>
    <n v="408"/>
    <n v="17"/>
  </r>
  <r>
    <x v="0"/>
    <x v="0"/>
    <n v="347"/>
    <n v="0"/>
    <n v="16"/>
  </r>
  <r>
    <x v="0"/>
    <x v="0"/>
    <n v="212"/>
    <n v="150"/>
    <n v="4"/>
  </r>
  <r>
    <x v="0"/>
    <x v="0"/>
    <n v="355"/>
    <n v="0"/>
    <n v="19"/>
  </r>
  <r>
    <x v="0"/>
    <x v="0"/>
    <n v="241"/>
    <n v="90"/>
    <n v="15"/>
  </r>
  <r>
    <x v="0"/>
    <x v="0"/>
    <n v="4"/>
    <n v="1"/>
    <n v="3"/>
  </r>
  <r>
    <x v="0"/>
    <x v="0"/>
    <n v="25"/>
    <n v="4"/>
    <n v="7"/>
  </r>
  <r>
    <x v="0"/>
    <x v="0"/>
    <n v="4"/>
    <n v="1"/>
    <n v="2"/>
  </r>
  <r>
    <x v="0"/>
    <x v="0"/>
    <n v="7"/>
    <n v="1"/>
    <n v="3"/>
  </r>
  <r>
    <x v="0"/>
    <x v="0"/>
    <n v="17"/>
    <n v="13"/>
    <n v="0"/>
  </r>
  <r>
    <x v="0"/>
    <x v="0"/>
    <n v="612"/>
    <n v="2"/>
    <n v="38"/>
  </r>
  <r>
    <x v="0"/>
    <x v="0"/>
    <n v="975"/>
    <n v="404"/>
    <n v="44"/>
  </r>
  <r>
    <x v="0"/>
    <x v="0"/>
    <n v="848"/>
    <n v="710"/>
    <n v="34"/>
  </r>
  <r>
    <x v="0"/>
    <x v="0"/>
    <n v="336"/>
    <n v="0"/>
    <n v="21"/>
  </r>
  <r>
    <x v="0"/>
    <x v="0"/>
    <n v="25"/>
    <n v="2"/>
    <n v="6"/>
  </r>
  <r>
    <x v="0"/>
    <x v="0"/>
    <n v="752"/>
    <n v="274"/>
    <n v="38"/>
  </r>
  <r>
    <x v="0"/>
    <x v="0"/>
    <n v="7"/>
    <n v="1"/>
    <n v="2"/>
  </r>
  <r>
    <x v="0"/>
    <x v="0"/>
    <n v="16"/>
    <n v="14"/>
    <n v="1"/>
  </r>
  <r>
    <x v="0"/>
    <x v="0"/>
    <n v="859"/>
    <n v="0"/>
    <n v="58"/>
  </r>
  <r>
    <x v="0"/>
    <x v="0"/>
    <n v="30"/>
    <n v="4"/>
    <n v="5"/>
  </r>
  <r>
    <x v="0"/>
    <x v="0"/>
    <n v="585"/>
    <n v="246"/>
    <n v="31"/>
  </r>
  <r>
    <x v="0"/>
    <x v="0"/>
    <n v="592"/>
    <n v="503"/>
    <n v="20"/>
  </r>
  <r>
    <x v="0"/>
    <x v="0"/>
    <n v="12"/>
    <n v="6"/>
    <n v="1"/>
  </r>
  <r>
    <x v="0"/>
    <x v="0"/>
    <n v="2"/>
    <n v="0"/>
    <n v="2"/>
  </r>
  <r>
    <x v="0"/>
    <x v="0"/>
    <n v="613"/>
    <n v="197"/>
    <n v="36"/>
  </r>
  <r>
    <x v="0"/>
    <x v="0"/>
    <n v="614"/>
    <n v="460"/>
    <n v="20"/>
  </r>
  <r>
    <x v="0"/>
    <x v="0"/>
    <n v="837"/>
    <n v="2"/>
    <n v="48"/>
  </r>
  <r>
    <x v="0"/>
    <x v="0"/>
    <n v="3"/>
    <n v="0"/>
    <n v="2"/>
  </r>
  <r>
    <x v="0"/>
    <x v="0"/>
    <n v="574"/>
    <n v="401"/>
    <n v="21"/>
  </r>
  <r>
    <x v="0"/>
    <x v="0"/>
    <n v="3"/>
    <n v="0"/>
    <n v="3"/>
  </r>
  <r>
    <x v="0"/>
    <x v="0"/>
    <n v="31"/>
    <n v="2"/>
    <n v="6"/>
  </r>
  <r>
    <x v="0"/>
    <x v="0"/>
    <n v="4"/>
    <n v="1"/>
    <n v="1"/>
  </r>
  <r>
    <x v="0"/>
    <x v="0"/>
    <n v="481"/>
    <n v="361"/>
    <n v="15"/>
  </r>
  <r>
    <x v="0"/>
    <x v="0"/>
    <n v="9"/>
    <n v="1"/>
    <n v="0"/>
  </r>
  <r>
    <x v="0"/>
    <x v="0"/>
    <n v="6"/>
    <n v="0"/>
    <n v="1"/>
  </r>
  <r>
    <x v="0"/>
    <x v="0"/>
    <n v="19"/>
    <n v="6"/>
    <n v="2"/>
  </r>
  <r>
    <x v="0"/>
    <x v="0"/>
    <n v="717"/>
    <n v="240"/>
    <n v="41"/>
  </r>
  <r>
    <x v="0"/>
    <x v="0"/>
    <n v="5"/>
    <n v="0"/>
    <n v="3"/>
  </r>
  <r>
    <x v="0"/>
    <x v="0"/>
    <n v="17"/>
    <n v="19"/>
    <n v="1"/>
  </r>
  <r>
    <x v="0"/>
    <x v="0"/>
    <n v="880"/>
    <n v="5"/>
    <n v="62"/>
  </r>
  <r>
    <x v="0"/>
    <x v="0"/>
    <n v="23"/>
    <n v="0"/>
    <n v="1"/>
  </r>
  <r>
    <x v="0"/>
    <x v="0"/>
    <n v="736"/>
    <n v="342"/>
    <n v="37"/>
  </r>
  <r>
    <x v="0"/>
    <x v="0"/>
    <n v="505"/>
    <n v="415"/>
    <n v="23"/>
  </r>
  <r>
    <x v="0"/>
    <x v="0"/>
    <n v="12"/>
    <n v="6"/>
    <n v="0"/>
  </r>
  <r>
    <x v="0"/>
    <x v="0"/>
    <n v="244"/>
    <n v="0"/>
    <n v="17"/>
  </r>
  <r>
    <x v="0"/>
    <x v="0"/>
    <n v="18"/>
    <n v="3"/>
    <n v="1"/>
  </r>
  <r>
    <x v="0"/>
    <x v="0"/>
    <n v="1088"/>
    <n v="386"/>
    <n v="55"/>
  </r>
  <r>
    <x v="0"/>
    <x v="0"/>
    <n v="346"/>
    <n v="256"/>
    <n v="17"/>
  </r>
  <r>
    <x v="0"/>
    <x v="0"/>
    <n v="14"/>
    <n v="5"/>
    <n v="0"/>
  </r>
  <r>
    <x v="0"/>
    <x v="0"/>
    <n v="755"/>
    <n v="1"/>
    <n v="43"/>
  </r>
  <r>
    <x v="0"/>
    <x v="0"/>
    <n v="17"/>
    <n v="0"/>
    <n v="1"/>
  </r>
  <r>
    <x v="0"/>
    <x v="0"/>
    <n v="1"/>
    <n v="0"/>
    <n v="1"/>
  </r>
  <r>
    <x v="0"/>
    <x v="0"/>
    <n v="496"/>
    <n v="466"/>
    <n v="18"/>
  </r>
  <r>
    <x v="0"/>
    <x v="0"/>
    <n v="13"/>
    <n v="9"/>
    <n v="0"/>
  </r>
  <r>
    <x v="0"/>
    <x v="0"/>
    <n v="363"/>
    <n v="0"/>
    <n v="31"/>
  </r>
  <r>
    <x v="0"/>
    <x v="0"/>
    <n v="6"/>
    <n v="0"/>
    <n v="3"/>
  </r>
  <r>
    <x v="0"/>
    <x v="0"/>
    <n v="778"/>
    <n v="551"/>
    <n v="20"/>
  </r>
  <r>
    <x v="0"/>
    <x v="0"/>
    <n v="1189"/>
    <n v="0"/>
    <n v="80"/>
  </r>
  <r>
    <x v="0"/>
    <x v="0"/>
    <n v="19"/>
    <n v="8"/>
    <n v="0"/>
  </r>
  <r>
    <x v="0"/>
    <x v="0"/>
    <n v="366"/>
    <n v="156"/>
    <n v="19"/>
  </r>
  <r>
    <x v="0"/>
    <x v="0"/>
    <n v="17"/>
    <n v="10"/>
    <n v="1"/>
  </r>
  <r>
    <x v="0"/>
    <x v="0"/>
    <n v="632"/>
    <n v="0"/>
    <n v="46"/>
  </r>
  <r>
    <x v="0"/>
    <x v="0"/>
    <n v="482"/>
    <n v="180"/>
    <n v="25"/>
  </r>
  <r>
    <x v="0"/>
    <x v="0"/>
    <n v="564"/>
    <n v="410"/>
    <n v="16"/>
  </r>
  <r>
    <x v="0"/>
    <x v="0"/>
    <n v="1074"/>
    <n v="0"/>
    <n v="65"/>
  </r>
  <r>
    <x v="0"/>
    <x v="0"/>
    <n v="3"/>
    <n v="1"/>
    <n v="2"/>
  </r>
  <r>
    <x v="0"/>
    <x v="0"/>
    <n v="461"/>
    <n v="366"/>
    <n v="13"/>
  </r>
  <r>
    <x v="0"/>
    <x v="0"/>
    <n v="239"/>
    <n v="0"/>
    <n v="17"/>
  </r>
  <r>
    <x v="0"/>
    <x v="0"/>
    <n v="585"/>
    <n v="224"/>
    <n v="34"/>
  </r>
  <r>
    <x v="0"/>
    <x v="0"/>
    <n v="695"/>
    <n v="533"/>
    <n v="24"/>
  </r>
  <r>
    <x v="0"/>
    <x v="0"/>
    <n v="628"/>
    <n v="0"/>
    <n v="33"/>
  </r>
  <r>
    <x v="0"/>
    <x v="0"/>
    <n v="839"/>
    <n v="514"/>
    <n v="27"/>
  </r>
  <r>
    <x v="0"/>
    <x v="1"/>
    <n v="1"/>
    <n v="0"/>
    <n v="0"/>
  </r>
  <r>
    <x v="0"/>
    <x v="1"/>
    <n v="0"/>
    <n v="1"/>
    <n v="0"/>
  </r>
  <r>
    <x v="0"/>
    <x v="1"/>
    <n v="1"/>
    <n v="0"/>
    <n v="0"/>
  </r>
  <r>
    <x v="0"/>
    <x v="1"/>
    <n v="2"/>
    <n v="0"/>
    <n v="0"/>
  </r>
  <r>
    <x v="0"/>
    <x v="1"/>
    <n v="2"/>
    <n v="0"/>
    <n v="0"/>
  </r>
  <r>
    <x v="0"/>
    <x v="1"/>
    <n v="1"/>
    <n v="0"/>
    <n v="1"/>
  </r>
  <r>
    <x v="0"/>
    <x v="1"/>
    <n v="9"/>
    <n v="0"/>
    <n v="0"/>
  </r>
  <r>
    <x v="0"/>
    <x v="1"/>
    <n v="5"/>
    <n v="0"/>
    <n v="0"/>
  </r>
  <r>
    <x v="0"/>
    <x v="1"/>
    <n v="4"/>
    <n v="0"/>
    <n v="0"/>
  </r>
  <r>
    <x v="0"/>
    <x v="1"/>
    <n v="12"/>
    <n v="0"/>
    <n v="0"/>
  </r>
  <r>
    <x v="0"/>
    <x v="1"/>
    <n v="6"/>
    <n v="0"/>
    <n v="0"/>
  </r>
  <r>
    <x v="0"/>
    <x v="1"/>
    <n v="5"/>
    <n v="0"/>
    <n v="0"/>
  </r>
  <r>
    <x v="0"/>
    <x v="1"/>
    <n v="12"/>
    <n v="0"/>
    <n v="0"/>
  </r>
  <r>
    <x v="0"/>
    <x v="1"/>
    <n v="10"/>
    <n v="0"/>
    <n v="0"/>
  </r>
  <r>
    <x v="0"/>
    <x v="1"/>
    <n v="6"/>
    <n v="0"/>
    <n v="0"/>
  </r>
  <r>
    <x v="0"/>
    <x v="1"/>
    <n v="2"/>
    <n v="0"/>
    <n v="0"/>
  </r>
  <r>
    <x v="0"/>
    <x v="1"/>
    <n v="4"/>
    <n v="0"/>
    <n v="0"/>
  </r>
  <r>
    <x v="0"/>
    <x v="1"/>
    <n v="4"/>
    <n v="0"/>
    <n v="0"/>
  </r>
  <r>
    <x v="0"/>
    <x v="1"/>
    <n v="1"/>
    <n v="0"/>
    <n v="1"/>
  </r>
  <r>
    <x v="0"/>
    <x v="1"/>
    <n v="0"/>
    <n v="0"/>
    <n v="0"/>
  </r>
  <r>
    <x v="0"/>
    <x v="1"/>
    <n v="0"/>
    <n v="2"/>
    <n v="0"/>
  </r>
  <r>
    <x v="0"/>
    <x v="1"/>
    <n v="0"/>
    <n v="4"/>
    <n v="0"/>
  </r>
  <r>
    <x v="0"/>
    <x v="1"/>
    <n v="177107"/>
    <n v="29"/>
    <n v="172039"/>
  </r>
  <r>
    <x v="0"/>
    <x v="1"/>
    <n v="1999300"/>
    <n v="0"/>
    <n v="1967802"/>
  </r>
  <r>
    <x v="0"/>
    <x v="1"/>
    <n v="54431"/>
    <n v="951"/>
    <n v="53519"/>
  </r>
  <r>
    <x v="0"/>
    <x v="1"/>
    <n v="3155567"/>
    <n v="0"/>
    <n v="3004766"/>
  </r>
  <r>
    <x v="0"/>
    <x v="0"/>
    <n v="268335"/>
    <n v="1516"/>
    <n v="110702"/>
  </r>
  <r>
    <x v="0"/>
    <x v="0"/>
    <n v="223453"/>
    <n v="2087"/>
    <n v="64689"/>
  </r>
  <r>
    <x v="0"/>
    <x v="0"/>
    <n v="75823"/>
    <n v="818"/>
    <n v="14921"/>
  </r>
  <r>
    <x v="0"/>
    <x v="0"/>
    <n v="9"/>
    <n v="4"/>
    <n v="0"/>
  </r>
  <r>
    <x v="0"/>
    <x v="0"/>
    <n v="99"/>
    <n v="37"/>
    <n v="29"/>
  </r>
  <r>
    <x v="0"/>
    <x v="0"/>
    <n v="20"/>
    <n v="7"/>
    <n v="1"/>
  </r>
  <r>
    <x v="0"/>
    <x v="0"/>
    <n v="1021052"/>
    <n v="12121"/>
    <n v="576736"/>
  </r>
  <r>
    <x v="0"/>
    <x v="0"/>
    <n v="2371361"/>
    <n v="14237"/>
    <n v="812149"/>
  </r>
  <r>
    <x v="0"/>
    <x v="0"/>
    <n v="259081"/>
    <n v="956"/>
    <n v="59040"/>
  </r>
  <r>
    <x v="0"/>
    <x v="0"/>
    <n v="15"/>
    <n v="6"/>
    <n v="3"/>
  </r>
  <r>
    <x v="0"/>
    <x v="0"/>
    <n v="34"/>
    <n v="16"/>
    <n v="4"/>
  </r>
  <r>
    <x v="0"/>
    <x v="0"/>
    <n v="670932"/>
    <n v="7147"/>
    <n v="341554"/>
  </r>
  <r>
    <x v="0"/>
    <x v="0"/>
    <n v="2644715"/>
    <n v="16372"/>
    <n v="966906"/>
  </r>
  <r>
    <x v="0"/>
    <x v="0"/>
    <n v="76839"/>
    <n v="759"/>
    <n v="24537"/>
  </r>
  <r>
    <x v="0"/>
    <x v="0"/>
    <n v="10239526"/>
    <n v="100613"/>
    <n v="4842398"/>
  </r>
  <r>
    <x v="0"/>
    <x v="0"/>
    <n v="10090399"/>
    <n v="87814"/>
    <n v="3516110"/>
  </r>
  <r>
    <x v="0"/>
    <x v="0"/>
    <n v="478540"/>
    <n v="6762"/>
    <n v="90186"/>
  </r>
  <r>
    <x v="0"/>
    <x v="0"/>
    <n v="2548514"/>
    <n v="21737"/>
    <n v="1148124"/>
  </r>
  <r>
    <x v="0"/>
    <x v="0"/>
    <n v="2776593"/>
    <n v="28185"/>
    <n v="1163960"/>
  </r>
  <r>
    <x v="0"/>
    <x v="0"/>
    <n v="211841"/>
    <n v="4675"/>
    <n v="49130"/>
  </r>
  <r>
    <x v="0"/>
    <x v="0"/>
    <n v="446624"/>
    <n v="6705"/>
    <n v="238858"/>
  </r>
  <r>
    <x v="0"/>
    <x v="0"/>
    <n v="1391659"/>
    <n v="11830"/>
    <n v="515120"/>
  </r>
  <r>
    <x v="0"/>
    <x v="0"/>
    <n v="23105"/>
    <n v="379"/>
    <n v="6475"/>
  </r>
  <r>
    <x v="0"/>
    <x v="0"/>
    <n v="590007"/>
    <n v="5336"/>
    <n v="292135"/>
  </r>
  <r>
    <x v="0"/>
    <x v="0"/>
    <n v="2489306"/>
    <n v="20048"/>
    <n v="1100661"/>
  </r>
  <r>
    <x v="0"/>
    <x v="0"/>
    <n v="93510"/>
    <n v="1017"/>
    <n v="26090"/>
  </r>
  <r>
    <x v="0"/>
    <x v="0"/>
    <n v="641934"/>
    <n v="6979"/>
    <n v="303628"/>
  </r>
  <r>
    <x v="0"/>
    <x v="0"/>
    <n v="1581685"/>
    <n v="17321"/>
    <n v="632662"/>
  </r>
  <r>
    <x v="0"/>
    <x v="0"/>
    <n v="16591"/>
    <n v="493"/>
    <n v="2835"/>
  </r>
  <r>
    <x v="0"/>
    <x v="0"/>
    <n v="385248"/>
    <n v="7222"/>
    <n v="253939"/>
  </r>
  <r>
    <x v="0"/>
    <x v="0"/>
    <n v="1855514"/>
    <n v="11038"/>
    <n v="634489"/>
  </r>
  <r>
    <x v="0"/>
    <x v="0"/>
    <n v="55934"/>
    <n v="527"/>
    <n v="16735"/>
  </r>
  <r>
    <x v="0"/>
    <x v="0"/>
    <n v="481164"/>
    <n v="8676"/>
    <n v="314802"/>
  </r>
  <r>
    <x v="0"/>
    <x v="0"/>
    <n v="2916894"/>
    <n v="17393"/>
    <n v="1031026"/>
  </r>
  <r>
    <x v="0"/>
    <x v="0"/>
    <n v="60984"/>
    <n v="672"/>
    <n v="16499"/>
  </r>
  <r>
    <x v="0"/>
    <x v="0"/>
    <n v="958295"/>
    <n v="19388"/>
    <n v="545903"/>
  </r>
  <r>
    <x v="0"/>
    <x v="0"/>
    <n v="2807816"/>
    <n v="19633"/>
    <n v="1060126"/>
  </r>
  <r>
    <x v="0"/>
    <x v="0"/>
    <n v="242623"/>
    <n v="2810"/>
    <n v="56417"/>
  </r>
  <r>
    <x v="0"/>
    <x v="0"/>
    <n v="624779"/>
    <n v="7693"/>
    <n v="355089"/>
  </r>
  <r>
    <x v="0"/>
    <x v="0"/>
    <n v="1561710"/>
    <n v="10713"/>
    <n v="543259"/>
  </r>
  <r>
    <x v="0"/>
    <x v="0"/>
    <n v="109814"/>
    <n v="1523"/>
    <n v="20025"/>
  </r>
  <r>
    <x v="0"/>
    <x v="0"/>
    <n v="3196357"/>
    <n v="42010"/>
    <n v="1550509"/>
  </r>
  <r>
    <x v="0"/>
    <x v="0"/>
    <n v="3792815"/>
    <n v="51162"/>
    <n v="1356794"/>
  </r>
  <r>
    <x v="0"/>
    <x v="0"/>
    <n v="573055"/>
    <n v="7854"/>
    <n v="110005"/>
  </r>
  <r>
    <x v="0"/>
    <x v="0"/>
    <n v="443775"/>
    <n v="10549"/>
    <n v="271089"/>
  </r>
  <r>
    <x v="0"/>
    <x v="0"/>
    <n v="49"/>
    <n v="36"/>
    <n v="8"/>
  </r>
  <r>
    <x v="0"/>
    <x v="0"/>
    <n v="1470688"/>
    <n v="12842"/>
    <n v="554672"/>
  </r>
  <r>
    <x v="0"/>
    <x v="0"/>
    <n v="930720"/>
    <n v="473"/>
    <n v="594481"/>
  </r>
  <r>
    <x v="0"/>
    <x v="0"/>
    <n v="118553"/>
    <n v="1421"/>
    <n v="28701"/>
  </r>
  <r>
    <x v="0"/>
    <x v="0"/>
    <n v="1008471"/>
    <n v="19199"/>
    <n v="570385"/>
  </r>
  <r>
    <x v="0"/>
    <x v="0"/>
    <n v="44"/>
    <n v="16"/>
    <n v="3"/>
  </r>
  <r>
    <x v="0"/>
    <x v="0"/>
    <n v="2694854"/>
    <n v="42942"/>
    <n v="982339"/>
  </r>
  <r>
    <x v="0"/>
    <x v="0"/>
    <n v="30749652"/>
    <n v="28004"/>
    <n v="13458187"/>
  </r>
  <r>
    <x v="0"/>
    <x v="0"/>
    <n v="134409"/>
    <n v="1758"/>
    <n v="43357"/>
  </r>
  <r>
    <x v="0"/>
    <x v="0"/>
    <n v="47"/>
    <n v="16"/>
    <n v="7"/>
  </r>
  <r>
    <x v="0"/>
    <x v="0"/>
    <n v="422337"/>
    <n v="2076"/>
    <n v="224128"/>
  </r>
  <r>
    <x v="0"/>
    <x v="0"/>
    <n v="43"/>
    <n v="11"/>
    <n v="7"/>
  </r>
  <r>
    <x v="0"/>
    <x v="0"/>
    <n v="401571"/>
    <n v="2533"/>
    <n v="207918"/>
  </r>
  <r>
    <x v="0"/>
    <x v="0"/>
    <n v="12"/>
    <n v="10"/>
    <n v="2"/>
  </r>
  <r>
    <x v="0"/>
    <x v="0"/>
    <n v="72"/>
    <n v="21"/>
    <n v="28"/>
  </r>
  <r>
    <x v="0"/>
    <x v="0"/>
    <n v="1367871"/>
    <n v="19189"/>
    <n v="754687"/>
  </r>
  <r>
    <x v="0"/>
    <x v="0"/>
    <n v="2849613"/>
    <n v="21876"/>
    <n v="1130827"/>
  </r>
  <r>
    <x v="0"/>
    <x v="0"/>
    <n v="336571"/>
    <n v="2998"/>
    <n v="87092"/>
  </r>
  <r>
    <x v="0"/>
    <x v="0"/>
    <n v="1206001"/>
    <n v="20702"/>
    <n v="685939"/>
  </r>
  <r>
    <x v="0"/>
    <x v="0"/>
    <n v="2744792"/>
    <n v="16610"/>
    <n v="957088"/>
  </r>
  <r>
    <x v="0"/>
    <x v="0"/>
    <n v="289907"/>
    <n v="1544"/>
    <n v="61410"/>
  </r>
  <r>
    <x v="0"/>
    <x v="0"/>
    <n v="694709"/>
    <n v="8668"/>
    <n v="367070"/>
  </r>
  <r>
    <x v="0"/>
    <x v="0"/>
    <n v="1968733"/>
    <n v="13780"/>
    <n v="718339"/>
  </r>
  <r>
    <x v="0"/>
    <x v="0"/>
    <n v="141351"/>
    <n v="1317"/>
    <n v="37674"/>
  </r>
  <r>
    <x v="0"/>
    <x v="0"/>
    <n v="1392328"/>
    <n v="22705"/>
    <n v="947287"/>
  </r>
  <r>
    <x v="0"/>
    <x v="0"/>
    <n v="6005258"/>
    <n v="32549"/>
    <n v="3159715"/>
  </r>
  <r>
    <x v="0"/>
    <x v="0"/>
    <n v="262429"/>
    <n v="3414"/>
    <n v="71143"/>
  </r>
  <r>
    <x v="0"/>
    <x v="0"/>
    <n v="2322004"/>
    <n v="27159"/>
    <n v="1213160"/>
  </r>
  <r>
    <x v="0"/>
    <x v="0"/>
    <n v="4570260"/>
    <n v="32628"/>
    <n v="1587311"/>
  </r>
  <r>
    <x v="0"/>
    <x v="0"/>
    <n v="193256"/>
    <n v="417"/>
    <n v="34761"/>
  </r>
  <r>
    <x v="0"/>
    <x v="0"/>
    <n v="687068"/>
    <n v="6164"/>
    <n v="325943"/>
  </r>
  <r>
    <x v="0"/>
    <x v="0"/>
    <n v="480627"/>
    <n v="2905"/>
    <n v="165931"/>
  </r>
  <r>
    <x v="0"/>
    <x v="0"/>
    <n v="93141"/>
    <n v="481"/>
    <n v="18325"/>
  </r>
  <r>
    <x v="0"/>
    <x v="0"/>
    <n v="1483284"/>
    <n v="20324"/>
    <n v="690632"/>
  </r>
  <r>
    <x v="0"/>
    <x v="0"/>
    <n v="2612152"/>
    <n v="21124"/>
    <n v="1179994"/>
  </r>
  <r>
    <x v="0"/>
    <x v="0"/>
    <n v="77187"/>
    <n v="1580"/>
    <n v="31435"/>
  </r>
  <r>
    <x v="0"/>
    <x v="0"/>
    <n v="1898184"/>
    <n v="14720"/>
    <n v="1056095"/>
  </r>
  <r>
    <x v="0"/>
    <x v="0"/>
    <n v="2465372"/>
    <n v="19979"/>
    <n v="1215411"/>
  </r>
  <r>
    <x v="0"/>
    <x v="0"/>
    <n v="2851"/>
    <n v="85"/>
    <n v="1542"/>
  </r>
  <r>
    <x v="0"/>
    <x v="0"/>
    <n v="32"/>
    <n v="16"/>
    <n v="7"/>
  </r>
  <r>
    <x v="0"/>
    <x v="0"/>
    <n v="14757296"/>
    <n v="61270"/>
    <n v="7206951"/>
  </r>
  <r>
    <x v="0"/>
    <x v="0"/>
    <n v="134109"/>
    <n v="669"/>
    <n v="51814"/>
  </r>
  <r>
    <x v="0"/>
    <x v="0"/>
    <n v="85714"/>
    <n v="1248"/>
    <n v="31196"/>
  </r>
  <r>
    <x v="0"/>
    <x v="0"/>
    <n v="74769"/>
    <n v="182"/>
    <n v="22847"/>
  </r>
  <r>
    <x v="0"/>
    <x v="1"/>
    <n v="5520185"/>
    <n v="12763"/>
    <n v="5356398"/>
  </r>
  <r>
    <x v="0"/>
    <x v="1"/>
    <n v="1182683"/>
    <n v="2"/>
    <n v="0"/>
  </r>
  <r>
    <x v="0"/>
    <x v="1"/>
    <n v="2357774"/>
    <n v="1188"/>
    <n v="1247547"/>
  </r>
  <r>
    <x v="0"/>
    <x v="1"/>
    <n v="313"/>
    <n v="148"/>
    <n v="225"/>
  </r>
  <r>
    <x v="0"/>
    <x v="1"/>
    <n v="953553"/>
    <n v="0"/>
    <n v="946772"/>
  </r>
  <r>
    <x v="0"/>
    <x v="1"/>
    <n v="5310295"/>
    <n v="12"/>
    <n v="5184318"/>
  </r>
  <r>
    <x v="0"/>
    <x v="1"/>
    <n v="329071"/>
    <n v="85"/>
    <n v="318642"/>
  </r>
  <r>
    <x v="0"/>
    <x v="1"/>
    <n v="1823818"/>
    <n v="240"/>
    <n v="1713499"/>
  </r>
  <r>
    <x v="0"/>
    <x v="1"/>
    <n v="9897716"/>
    <n v="1223"/>
    <n v="9703146"/>
  </r>
  <r>
    <x v="0"/>
    <x v="1"/>
    <n v="735967"/>
    <n v="15481"/>
    <n v="537699"/>
  </r>
  <r>
    <x v="0"/>
    <x v="1"/>
    <n v="5321799"/>
    <n v="0"/>
    <n v="0"/>
  </r>
  <r>
    <x v="0"/>
    <x v="1"/>
    <n v="164"/>
    <n v="3236"/>
    <n v="138"/>
  </r>
  <r>
    <x v="0"/>
    <x v="1"/>
    <n v="150715"/>
    <n v="1339"/>
    <n v="89445"/>
  </r>
  <r>
    <x v="0"/>
    <x v="1"/>
    <n v="311894"/>
    <n v="2169"/>
    <n v="147313"/>
  </r>
  <r>
    <x v="0"/>
    <x v="1"/>
    <n v="104031"/>
    <n v="812"/>
    <n v="702"/>
  </r>
  <r>
    <x v="0"/>
    <x v="1"/>
    <n v="2"/>
    <n v="0"/>
    <n v="0"/>
  </r>
  <r>
    <x v="0"/>
    <x v="1"/>
    <n v="22681"/>
    <n v="190"/>
    <n v="11846"/>
  </r>
  <r>
    <x v="0"/>
    <x v="1"/>
    <n v="2"/>
    <n v="0"/>
    <n v="0"/>
  </r>
  <r>
    <x v="0"/>
    <x v="1"/>
    <n v="5143648"/>
    <n v="27"/>
    <n v="5007476"/>
  </r>
  <r>
    <x v="0"/>
    <x v="1"/>
    <n v="73140"/>
    <n v="4"/>
    <n v="2"/>
  </r>
  <r>
    <x v="0"/>
    <x v="1"/>
    <n v="45952"/>
    <n v="2484"/>
    <n v="27217"/>
  </r>
  <r>
    <x v="0"/>
    <x v="1"/>
    <n v="91202"/>
    <n v="7353"/>
    <n v="37803"/>
  </r>
  <r>
    <x v="0"/>
    <x v="1"/>
    <n v="9292"/>
    <n v="520"/>
    <n v="2260"/>
  </r>
  <r>
    <x v="0"/>
    <x v="1"/>
    <n v="56085"/>
    <n v="4543"/>
    <n v="29052"/>
  </r>
  <r>
    <x v="0"/>
    <x v="1"/>
    <n v="20430"/>
    <n v="496"/>
    <n v="3334"/>
  </r>
  <r>
    <x v="0"/>
    <x v="1"/>
    <n v="62582"/>
    <n v="2620"/>
    <n v="6158"/>
  </r>
  <r>
    <x v="0"/>
    <x v="1"/>
    <n v="2422"/>
    <n v="65"/>
    <n v="117"/>
  </r>
  <r>
    <x v="0"/>
    <x v="1"/>
    <n v="85990"/>
    <n v="281"/>
    <n v="2518"/>
  </r>
  <r>
    <x v="0"/>
    <x v="1"/>
    <n v="1133429"/>
    <n v="5958"/>
    <n v="42109"/>
  </r>
  <r>
    <x v="0"/>
    <x v="1"/>
    <n v="3472801"/>
    <n v="10206"/>
    <n v="2040368"/>
  </r>
  <r>
    <x v="0"/>
    <x v="1"/>
    <n v="443158"/>
    <n v="925"/>
    <n v="215119"/>
  </r>
  <r>
    <x v="0"/>
    <x v="1"/>
    <n v="7585697"/>
    <n v="21182"/>
    <n v="4190633"/>
  </r>
  <r>
    <x v="0"/>
    <x v="1"/>
    <n v="927001"/>
    <n v="3604"/>
    <n v="599142"/>
  </r>
  <r>
    <x v="0"/>
    <x v="1"/>
    <n v="0"/>
    <n v="0"/>
    <n v="1"/>
  </r>
  <r>
    <x v="0"/>
    <x v="1"/>
    <n v="2"/>
    <n v="2"/>
    <n v="0"/>
  </r>
  <r>
    <x v="0"/>
    <x v="1"/>
    <n v="105828"/>
    <n v="6"/>
    <n v="96766"/>
  </r>
  <r>
    <x v="0"/>
    <x v="1"/>
    <n v="1290078"/>
    <n v="457"/>
    <n v="1256444"/>
  </r>
  <r>
    <x v="0"/>
    <x v="1"/>
    <n v="541443"/>
    <n v="269"/>
    <n v="401872"/>
  </r>
  <r>
    <x v="0"/>
    <x v="1"/>
    <n v="49928"/>
    <n v="759"/>
    <n v="48989"/>
  </r>
  <r>
    <x v="0"/>
    <x v="1"/>
    <n v="3"/>
    <n v="2"/>
    <n v="0"/>
  </r>
  <r>
    <x v="0"/>
    <x v="1"/>
    <n v="16924833"/>
    <n v="8638"/>
    <n v="16499226"/>
  </r>
  <r>
    <x v="0"/>
    <x v="1"/>
    <n v="677357"/>
    <n v="12235"/>
    <n v="660210"/>
  </r>
  <r>
    <x v="0"/>
    <x v="1"/>
    <n v="10339033"/>
    <n v="0"/>
    <n v="10175589"/>
  </r>
  <r>
    <x v="0"/>
    <x v="1"/>
    <n v="79794"/>
    <n v="3587"/>
    <n v="62954"/>
  </r>
  <r>
    <x v="0"/>
    <x v="1"/>
    <n v="9260"/>
    <n v="991"/>
    <n v="6951"/>
  </r>
  <r>
    <x v="0"/>
    <x v="1"/>
    <n v="52691"/>
    <n v="5806"/>
    <n v="39402"/>
  </r>
  <r>
    <x v="0"/>
    <x v="1"/>
    <n v="80126"/>
    <n v="3586"/>
    <n v="63049"/>
  </r>
  <r>
    <x v="0"/>
    <x v="1"/>
    <n v="80380"/>
    <n v="3568"/>
    <n v="62959"/>
  </r>
  <r>
    <x v="0"/>
    <x v="1"/>
    <n v="80489"/>
    <n v="3573"/>
    <n v="62998"/>
  </r>
  <r>
    <x v="0"/>
    <x v="1"/>
    <n v="74019"/>
    <n v="3401"/>
    <n v="59036"/>
  </r>
  <r>
    <x v="0"/>
    <x v="1"/>
    <n v="74247"/>
    <n v="3398"/>
    <n v="59139"/>
  </r>
  <r>
    <x v="0"/>
    <x v="1"/>
    <n v="80593"/>
    <n v="3627"/>
    <n v="63237"/>
  </r>
  <r>
    <x v="0"/>
    <x v="1"/>
    <n v="80407"/>
    <n v="3528"/>
    <n v="63381"/>
  </r>
  <r>
    <x v="0"/>
    <x v="1"/>
    <n v="9947675"/>
    <n v="962"/>
    <n v="9720673"/>
  </r>
  <r>
    <x v="0"/>
    <x v="1"/>
    <n v="154937"/>
    <n v="2463"/>
    <n v="107380"/>
  </r>
  <r>
    <x v="0"/>
    <x v="1"/>
    <n v="4663177"/>
    <n v="2"/>
    <n v="2"/>
  </r>
  <r>
    <x v="0"/>
    <x v="1"/>
    <n v="14570"/>
    <n v="263"/>
    <n v="7424"/>
  </r>
  <r>
    <x v="0"/>
    <x v="1"/>
    <n v="110888"/>
    <n v="3139"/>
    <n v="62506"/>
  </r>
  <r>
    <x v="0"/>
    <x v="1"/>
    <n v="2815"/>
    <n v="58"/>
    <n v="1111"/>
  </r>
  <r>
    <x v="0"/>
    <x v="1"/>
    <n v="32466"/>
    <n v="224"/>
    <n v="10648"/>
  </r>
  <r>
    <x v="0"/>
    <x v="1"/>
    <n v="343833"/>
    <n v="2183"/>
    <n v="55290"/>
  </r>
  <r>
    <x v="0"/>
    <x v="1"/>
    <n v="11407"/>
    <n v="167"/>
    <n v="2498"/>
  </r>
  <r>
    <x v="0"/>
    <x v="1"/>
    <n v="3057388"/>
    <n v="788"/>
    <n v="2938203"/>
  </r>
  <r>
    <x v="0"/>
    <x v="1"/>
    <n v="688274"/>
    <n v="1375"/>
    <n v="672200"/>
  </r>
  <r>
    <x v="0"/>
    <x v="1"/>
    <n v="873051"/>
    <n v="0"/>
    <n v="854277"/>
  </r>
  <r>
    <x v="0"/>
    <x v="1"/>
    <n v="3994770"/>
    <n v="2"/>
    <n v="4019747"/>
  </r>
  <r>
    <x v="0"/>
    <x v="1"/>
    <n v="204813"/>
    <n v="6689"/>
    <n v="42234"/>
  </r>
  <r>
    <x v="0"/>
    <x v="1"/>
    <n v="521538"/>
    <n v="1087"/>
    <n v="20952"/>
  </r>
  <r>
    <x v="0"/>
    <x v="1"/>
    <n v="72238"/>
    <n v="561"/>
    <n v="8411"/>
  </r>
  <r>
    <x v="0"/>
    <x v="1"/>
    <n v="737568"/>
    <n v="4322"/>
    <n v="140522"/>
  </r>
  <r>
    <x v="0"/>
    <x v="1"/>
    <n v="22437"/>
    <n v="118"/>
    <n v="6641"/>
  </r>
  <r>
    <x v="0"/>
    <x v="1"/>
    <n v="79664"/>
    <n v="504"/>
    <n v="25661"/>
  </r>
  <r>
    <x v="0"/>
    <x v="1"/>
    <n v="0"/>
    <n v="4"/>
    <n v="0"/>
  </r>
  <r>
    <x v="0"/>
    <x v="1"/>
    <n v="0"/>
    <n v="9"/>
    <n v="0"/>
  </r>
  <r>
    <x v="0"/>
    <x v="1"/>
    <n v="0"/>
    <n v="3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0">
  <r>
    <x v="0"/>
    <x v="0"/>
    <n v="575"/>
    <n v="194"/>
    <n v="27"/>
  </r>
  <r>
    <x v="0"/>
    <x v="0"/>
    <n v="584"/>
    <n v="198"/>
    <n v="26"/>
  </r>
  <r>
    <x v="0"/>
    <x v="0"/>
    <n v="463"/>
    <n v="192"/>
    <n v="26"/>
  </r>
  <r>
    <x v="0"/>
    <x v="0"/>
    <n v="837"/>
    <n v="282"/>
    <n v="37"/>
  </r>
  <r>
    <x v="0"/>
    <x v="0"/>
    <n v="340"/>
    <n v="119"/>
    <n v="11"/>
  </r>
  <r>
    <x v="0"/>
    <x v="0"/>
    <n v="375"/>
    <n v="135"/>
    <n v="22"/>
  </r>
  <r>
    <x v="0"/>
    <x v="0"/>
    <n v="492"/>
    <n v="190"/>
    <n v="21"/>
  </r>
  <r>
    <x v="0"/>
    <x v="0"/>
    <n v="1056"/>
    <n v="334"/>
    <n v="53"/>
  </r>
  <r>
    <x v="0"/>
    <x v="0"/>
    <n v="355"/>
    <n v="124"/>
    <n v="23"/>
  </r>
  <r>
    <x v="0"/>
    <x v="0"/>
    <n v="354"/>
    <n v="136"/>
    <n v="29"/>
  </r>
  <r>
    <x v="0"/>
    <x v="0"/>
    <n v="788"/>
    <n v="301"/>
    <n v="40"/>
  </r>
  <r>
    <x v="0"/>
    <x v="0"/>
    <n v="584"/>
    <n v="196"/>
    <n v="21"/>
  </r>
  <r>
    <x v="0"/>
    <x v="0"/>
    <n v="491"/>
    <n v="160"/>
    <n v="25"/>
  </r>
  <r>
    <x v="0"/>
    <x v="0"/>
    <n v="596"/>
    <n v="204"/>
    <n v="16"/>
  </r>
  <r>
    <x v="0"/>
    <x v="0"/>
    <n v="483"/>
    <n v="187"/>
    <n v="20"/>
  </r>
  <r>
    <x v="0"/>
    <x v="0"/>
    <n v="831"/>
    <n v="296"/>
    <n v="31"/>
  </r>
  <r>
    <x v="0"/>
    <x v="0"/>
    <n v="743"/>
    <n v="282"/>
    <n v="32"/>
  </r>
  <r>
    <x v="0"/>
    <x v="0"/>
    <n v="4"/>
    <n v="1"/>
    <n v="0"/>
  </r>
  <r>
    <x v="0"/>
    <x v="0"/>
    <n v="727"/>
    <n v="282"/>
    <n v="41"/>
  </r>
  <r>
    <x v="0"/>
    <x v="0"/>
    <n v="34925"/>
    <n v="4"/>
    <n v="30736"/>
  </r>
  <r>
    <x v="0"/>
    <x v="1"/>
    <n v="0"/>
    <n v="1"/>
    <n v="0"/>
  </r>
  <r>
    <x v="0"/>
    <x v="2"/>
    <n v="15"/>
    <n v="0"/>
    <n v="2"/>
  </r>
  <r>
    <x v="0"/>
    <x v="2"/>
    <n v="7"/>
    <n v="0"/>
    <n v="0"/>
  </r>
  <r>
    <x v="0"/>
    <x v="3"/>
    <n v="4"/>
    <n v="0"/>
    <n v="0"/>
  </r>
  <r>
    <x v="0"/>
    <x v="3"/>
    <n v="9"/>
    <n v="0"/>
    <n v="2"/>
  </r>
  <r>
    <x v="0"/>
    <x v="2"/>
    <n v="10"/>
    <n v="0"/>
    <n v="0"/>
  </r>
  <r>
    <x v="0"/>
    <x v="2"/>
    <n v="11"/>
    <n v="0"/>
    <n v="2"/>
  </r>
  <r>
    <x v="0"/>
    <x v="3"/>
    <n v="6"/>
    <n v="0"/>
    <n v="0"/>
  </r>
  <r>
    <x v="0"/>
    <x v="3"/>
    <n v="13"/>
    <n v="0"/>
    <n v="2"/>
  </r>
  <r>
    <x v="0"/>
    <x v="0"/>
    <n v="2"/>
    <n v="0"/>
    <n v="2"/>
  </r>
  <r>
    <x v="0"/>
    <x v="1"/>
    <n v="0"/>
    <n v="1"/>
    <n v="0"/>
  </r>
  <r>
    <x v="0"/>
    <x v="0"/>
    <n v="1"/>
    <n v="0"/>
    <n v="0"/>
  </r>
  <r>
    <x v="0"/>
    <x v="0"/>
    <n v="9"/>
    <n v="1"/>
    <n v="0"/>
  </r>
  <r>
    <x v="0"/>
    <x v="0"/>
    <n v="18"/>
    <n v="0"/>
    <n v="2"/>
  </r>
  <r>
    <x v="0"/>
    <x v="0"/>
    <n v="8"/>
    <n v="1"/>
    <n v="3"/>
  </r>
  <r>
    <x v="0"/>
    <x v="0"/>
    <n v="4"/>
    <n v="2"/>
    <n v="0"/>
  </r>
  <r>
    <x v="0"/>
    <x v="0"/>
    <n v="19099"/>
    <n v="75"/>
    <n v="7811"/>
  </r>
  <r>
    <x v="0"/>
    <x v="0"/>
    <n v="219623"/>
    <n v="1305"/>
    <n v="28714"/>
  </r>
  <r>
    <x v="0"/>
    <x v="0"/>
    <n v="1168924"/>
    <n v="2575"/>
    <n v="218399"/>
  </r>
  <r>
    <x v="0"/>
    <x v="4"/>
    <n v="12"/>
    <n v="0"/>
    <n v="0"/>
  </r>
  <r>
    <x v="0"/>
    <x v="4"/>
    <n v="15"/>
    <n v="0"/>
    <n v="0"/>
  </r>
  <r>
    <x v="0"/>
    <x v="4"/>
    <n v="3"/>
    <n v="0"/>
    <n v="2"/>
  </r>
  <r>
    <x v="0"/>
    <x v="4"/>
    <n v="2"/>
    <n v="2"/>
    <n v="2"/>
  </r>
  <r>
    <x v="0"/>
    <x v="4"/>
    <n v="8350259"/>
    <n v="10033"/>
    <n v="3034730"/>
  </r>
  <r>
    <x v="0"/>
    <x v="4"/>
    <n v="7921294"/>
    <n v="15167"/>
    <n v="1362779"/>
  </r>
  <r>
    <x v="0"/>
    <x v="4"/>
    <n v="6787334"/>
    <n v="1"/>
    <n v="2736226"/>
  </r>
  <r>
    <x v="0"/>
    <x v="4"/>
    <n v="1"/>
    <n v="1"/>
    <n v="1"/>
  </r>
  <r>
    <x v="0"/>
    <x v="4"/>
    <n v="120927"/>
    <n v="225"/>
    <n v="23106"/>
  </r>
  <r>
    <x v="0"/>
    <x v="4"/>
    <n v="245359"/>
    <n v="301"/>
    <n v="36905"/>
  </r>
  <r>
    <x v="0"/>
    <x v="4"/>
    <n v="54011"/>
    <n v="1941"/>
    <n v="5795"/>
  </r>
  <r>
    <x v="0"/>
    <x v="4"/>
    <n v="1"/>
    <n v="1"/>
    <n v="1"/>
  </r>
  <r>
    <x v="0"/>
    <x v="4"/>
    <n v="32583225"/>
    <n v="6752"/>
    <n v="13534207"/>
  </r>
  <r>
    <x v="0"/>
    <x v="4"/>
    <n v="269"/>
    <n v="584"/>
    <n v="198"/>
  </r>
  <r>
    <x v="0"/>
    <x v="2"/>
    <n v="138304"/>
    <n v="81"/>
    <n v="81617"/>
  </r>
  <r>
    <x v="0"/>
    <x v="2"/>
    <n v="732544"/>
    <n v="963"/>
    <n v="423770"/>
  </r>
  <r>
    <x v="0"/>
    <x v="2"/>
    <n v="5584966"/>
    <n v="8149"/>
    <n v="3486776"/>
  </r>
  <r>
    <x v="0"/>
    <x v="4"/>
    <n v="23162"/>
    <n v="541"/>
    <n v="11401"/>
  </r>
  <r>
    <x v="0"/>
    <x v="4"/>
    <n v="16224"/>
    <n v="288"/>
    <n v="8260"/>
  </r>
  <r>
    <x v="0"/>
    <x v="4"/>
    <n v="274"/>
    <n v="1"/>
    <n v="159"/>
  </r>
  <r>
    <x v="0"/>
    <x v="4"/>
    <n v="1526713"/>
    <n v="30958"/>
    <n v="595268"/>
  </r>
  <r>
    <x v="0"/>
    <x v="4"/>
    <n v="1577524"/>
    <n v="22238"/>
    <n v="447910"/>
  </r>
  <r>
    <x v="0"/>
    <x v="4"/>
    <n v="250262"/>
    <n v="2704"/>
    <n v="169313"/>
  </r>
  <r>
    <x v="0"/>
    <x v="0"/>
    <n v="884204"/>
    <n v="58361"/>
    <n v="340571"/>
  </r>
  <r>
    <x v="0"/>
    <x v="4"/>
    <n v="536278"/>
    <n v="51707"/>
    <n v="239492"/>
  </r>
  <r>
    <x v="0"/>
    <x v="0"/>
    <n v="61757"/>
    <n v="1577"/>
    <n v="35368"/>
  </r>
  <r>
    <x v="0"/>
    <x v="4"/>
    <n v="2"/>
    <n v="0"/>
    <n v="1"/>
  </r>
  <r>
    <x v="0"/>
    <x v="4"/>
    <n v="12025"/>
    <n v="262"/>
    <n v="1363"/>
  </r>
  <r>
    <x v="0"/>
    <x v="4"/>
    <n v="3"/>
    <n v="1"/>
    <n v="1"/>
  </r>
  <r>
    <x v="0"/>
    <x v="4"/>
    <n v="11317"/>
    <n v="97"/>
    <n v="2949"/>
  </r>
  <r>
    <x v="0"/>
    <x v="4"/>
    <n v="130984"/>
    <n v="3695"/>
    <n v="15237"/>
  </r>
  <r>
    <x v="0"/>
    <x v="4"/>
    <n v="294759"/>
    <n v="2245"/>
    <n v="11492"/>
  </r>
  <r>
    <x v="0"/>
    <x v="2"/>
    <n v="322104"/>
    <n v="1721"/>
    <n v="106304"/>
  </r>
  <r>
    <x v="0"/>
    <x v="3"/>
    <n v="2580593"/>
    <n v="18064"/>
    <n v="87560"/>
  </r>
  <r>
    <x v="0"/>
    <x v="4"/>
    <n v="5909243"/>
    <n v="10938"/>
    <n v="3809438"/>
  </r>
  <r>
    <x v="0"/>
    <x v="4"/>
    <n v="5"/>
    <n v="0"/>
    <n v="1"/>
  </r>
  <r>
    <x v="0"/>
    <x v="4"/>
    <n v="18726"/>
    <n v="90"/>
    <n v="14472"/>
  </r>
  <r>
    <x v="0"/>
    <x v="4"/>
    <n v="43341216"/>
    <n v="68404"/>
    <n v="21666603"/>
  </r>
  <r>
    <x v="0"/>
    <x v="4"/>
    <n v="8154996"/>
    <n v="4916"/>
    <n v="5086732"/>
  </r>
  <r>
    <x v="0"/>
    <x v="4"/>
    <n v="5251481"/>
    <n v="8603"/>
    <n v="3306618"/>
  </r>
  <r>
    <x v="0"/>
    <x v="4"/>
    <n v="1"/>
    <n v="1"/>
    <n v="0"/>
  </r>
  <r>
    <x v="0"/>
    <x v="4"/>
    <n v="5217970"/>
    <n v="38213"/>
    <n v="2194321"/>
  </r>
  <r>
    <x v="0"/>
    <x v="4"/>
    <n v="16"/>
    <n v="13"/>
    <n v="5"/>
  </r>
  <r>
    <x v="0"/>
    <x v="4"/>
    <n v="57"/>
    <n v="13"/>
    <n v="11"/>
  </r>
  <r>
    <x v="0"/>
    <x v="4"/>
    <n v="4609277"/>
    <n v="32046"/>
    <n v="1882324"/>
  </r>
  <r>
    <x v="0"/>
    <x v="4"/>
    <n v="3249351"/>
    <n v="29166"/>
    <n v="1473563"/>
  </r>
  <r>
    <x v="0"/>
    <x v="4"/>
    <n v="2308441"/>
    <n v="17709"/>
    <n v="983247"/>
  </r>
  <r>
    <x v="0"/>
    <x v="4"/>
    <n v="155762"/>
    <n v="1333"/>
    <n v="49585"/>
  </r>
  <r>
    <x v="0"/>
    <x v="4"/>
    <n v="6668432"/>
    <n v="36257"/>
    <n v="3168878"/>
  </r>
  <r>
    <x v="0"/>
    <x v="4"/>
    <n v="255829"/>
    <n v="2753"/>
    <n v="87116"/>
  </r>
  <r>
    <x v="0"/>
    <x v="4"/>
    <n v="1083889"/>
    <n v="7834"/>
    <n v="480656"/>
  </r>
  <r>
    <x v="0"/>
    <x v="4"/>
    <n v="24"/>
    <n v="12"/>
    <n v="4"/>
  </r>
  <r>
    <x v="0"/>
    <x v="4"/>
    <n v="3962754"/>
    <n v="31051"/>
    <n v="1536765"/>
  </r>
  <r>
    <x v="0"/>
    <x v="4"/>
    <n v="1134867"/>
    <n v="7501"/>
    <n v="531211"/>
  </r>
  <r>
    <x v="0"/>
    <x v="4"/>
    <n v="3185885"/>
    <n v="23627"/>
    <n v="1006639"/>
  </r>
  <r>
    <x v="0"/>
    <x v="4"/>
    <n v="964078"/>
    <n v="6702"/>
    <n v="298823"/>
  </r>
  <r>
    <x v="0"/>
    <x v="4"/>
    <n v="3229396"/>
    <n v="20127"/>
    <n v="1438548"/>
  </r>
  <r>
    <x v="0"/>
    <x v="4"/>
    <n v="1780329"/>
    <n v="11171"/>
    <n v="757515"/>
  </r>
  <r>
    <x v="0"/>
    <x v="4"/>
    <n v="5925557"/>
    <n v="36087"/>
    <n v="2676076"/>
  </r>
  <r>
    <x v="0"/>
    <x v="4"/>
    <n v="3534578"/>
    <n v="20904"/>
    <n v="1263795"/>
  </r>
  <r>
    <x v="0"/>
    <x v="4"/>
    <n v="2121936"/>
    <n v="14478"/>
    <n v="944922"/>
  </r>
  <r>
    <x v="0"/>
    <x v="4"/>
    <n v="1075910"/>
    <n v="7920"/>
    <n v="512393"/>
  </r>
  <r>
    <x v="0"/>
    <x v="4"/>
    <n v="1745375"/>
    <n v="14231"/>
    <n v="645961"/>
  </r>
  <r>
    <x v="0"/>
    <x v="4"/>
    <n v="172"/>
    <n v="65"/>
    <n v="36"/>
  </r>
  <r>
    <x v="0"/>
    <x v="4"/>
    <n v="1404796"/>
    <n v="11874"/>
    <n v="608340"/>
  </r>
  <r>
    <x v="0"/>
    <x v="4"/>
    <n v="4756184"/>
    <n v="22103"/>
    <n v="2797790"/>
  </r>
  <r>
    <x v="0"/>
    <x v="4"/>
    <n v="18"/>
    <n v="9"/>
    <n v="6"/>
  </r>
  <r>
    <x v="0"/>
    <x v="4"/>
    <n v="7111809"/>
    <n v="36793"/>
    <n v="2423473"/>
  </r>
  <r>
    <x v="0"/>
    <x v="4"/>
    <n v="17"/>
    <n v="13"/>
    <n v="5"/>
  </r>
  <r>
    <x v="0"/>
    <x v="4"/>
    <n v="153"/>
    <n v="49"/>
    <n v="24"/>
  </r>
  <r>
    <x v="0"/>
    <x v="4"/>
    <n v="654940"/>
    <n v="5590"/>
    <n v="448088"/>
  </r>
  <r>
    <x v="0"/>
    <x v="4"/>
    <n v="2265228"/>
    <n v="14168"/>
    <n v="946462"/>
  </r>
  <r>
    <x v="0"/>
    <x v="4"/>
    <n v="942405"/>
    <n v="4550"/>
    <n v="545134"/>
  </r>
  <r>
    <x v="0"/>
    <x v="4"/>
    <n v="7594339"/>
    <n v="45052"/>
    <n v="3104728"/>
  </r>
  <r>
    <x v="0"/>
    <x v="4"/>
    <n v="999494"/>
    <n v="7909"/>
    <n v="635297"/>
  </r>
  <r>
    <x v="0"/>
    <x v="4"/>
    <n v="3855639"/>
    <n v="24597"/>
    <n v="1696479"/>
  </r>
  <r>
    <x v="0"/>
    <x v="4"/>
    <n v="924714"/>
    <n v="4647"/>
    <n v="302116"/>
  </r>
  <r>
    <x v="0"/>
    <x v="4"/>
    <n v="12"/>
    <n v="7"/>
    <n v="3"/>
  </r>
  <r>
    <x v="0"/>
    <x v="4"/>
    <n v="167081"/>
    <n v="1331"/>
    <n v="66525"/>
  </r>
  <r>
    <x v="0"/>
    <x v="4"/>
    <n v="637322"/>
    <n v="4449"/>
    <n v="409719"/>
  </r>
  <r>
    <x v="0"/>
    <x v="4"/>
    <n v="3658555"/>
    <n v="21393"/>
    <n v="1444047"/>
  </r>
  <r>
    <x v="0"/>
    <x v="4"/>
    <n v="591099"/>
    <n v="4839"/>
    <n v="395971"/>
  </r>
  <r>
    <x v="0"/>
    <x v="4"/>
    <n v="2044708"/>
    <n v="16345"/>
    <n v="878601"/>
  </r>
  <r>
    <x v="0"/>
    <x v="4"/>
    <n v="17"/>
    <n v="4"/>
    <n v="4"/>
  </r>
  <r>
    <x v="0"/>
    <x v="4"/>
    <n v="1004698"/>
    <n v="8334"/>
    <n v="427688"/>
  </r>
  <r>
    <x v="0"/>
    <x v="4"/>
    <n v="11"/>
    <n v="4"/>
    <n v="5"/>
  </r>
  <r>
    <x v="0"/>
    <x v="4"/>
    <n v="726444"/>
    <n v="5359"/>
    <n v="291087"/>
  </r>
  <r>
    <x v="0"/>
    <x v="4"/>
    <n v="24"/>
    <n v="10"/>
    <n v="6"/>
  </r>
  <r>
    <x v="0"/>
    <x v="4"/>
    <n v="2007854"/>
    <n v="12086"/>
    <n v="840838"/>
  </r>
  <r>
    <x v="0"/>
    <x v="4"/>
    <n v="23"/>
    <n v="8"/>
    <n v="6"/>
  </r>
  <r>
    <x v="0"/>
    <x v="4"/>
    <n v="3294659"/>
    <n v="18668"/>
    <n v="1314301"/>
  </r>
  <r>
    <x v="0"/>
    <x v="4"/>
    <n v="597769"/>
    <n v="5125"/>
    <n v="410511"/>
  </r>
  <r>
    <x v="0"/>
    <x v="4"/>
    <n v="6557077"/>
    <n v="33871"/>
    <n v="2626320"/>
  </r>
  <r>
    <x v="0"/>
    <x v="4"/>
    <n v="464935"/>
    <n v="3798"/>
    <n v="314050"/>
  </r>
  <r>
    <x v="0"/>
    <x v="4"/>
    <n v="2582797"/>
    <n v="15655"/>
    <n v="1046297"/>
  </r>
  <r>
    <x v="0"/>
    <x v="4"/>
    <n v="1958544"/>
    <n v="16487"/>
    <n v="1319005"/>
  </r>
  <r>
    <x v="0"/>
    <x v="4"/>
    <n v="5995582"/>
    <n v="32522"/>
    <n v="2206812"/>
  </r>
  <r>
    <x v="0"/>
    <x v="4"/>
    <n v="12"/>
    <n v="1"/>
    <n v="4"/>
  </r>
  <r>
    <x v="0"/>
    <x v="4"/>
    <n v="147835"/>
    <n v="1676"/>
    <n v="54550"/>
  </r>
  <r>
    <x v="0"/>
    <x v="4"/>
    <n v="739650"/>
    <n v="5531"/>
    <n v="476534"/>
  </r>
  <r>
    <x v="0"/>
    <x v="4"/>
    <n v="2318407"/>
    <n v="13927"/>
    <n v="929258"/>
  </r>
  <r>
    <x v="0"/>
    <x v="4"/>
    <n v="852686"/>
    <n v="8107"/>
    <n v="540433"/>
  </r>
  <r>
    <x v="0"/>
    <x v="4"/>
    <n v="3864013"/>
    <n v="34151"/>
    <n v="1566718"/>
  </r>
  <r>
    <x v="0"/>
    <x v="4"/>
    <n v="141399"/>
    <n v="1509"/>
    <n v="44917"/>
  </r>
  <r>
    <x v="0"/>
    <x v="4"/>
    <n v="912756"/>
    <n v="3620"/>
    <n v="336193"/>
  </r>
  <r>
    <x v="0"/>
    <x v="4"/>
    <n v="1572935"/>
    <n v="6962"/>
    <n v="519186"/>
  </r>
  <r>
    <x v="0"/>
    <x v="4"/>
    <n v="394756"/>
    <n v="2359"/>
    <n v="250672"/>
  </r>
  <r>
    <x v="0"/>
    <x v="4"/>
    <n v="1555834"/>
    <n v="8371"/>
    <n v="813497"/>
  </r>
  <r>
    <x v="0"/>
    <x v="4"/>
    <n v="34249"/>
    <n v="176"/>
    <n v="16320"/>
  </r>
  <r>
    <x v="0"/>
    <x v="4"/>
    <n v="793825"/>
    <n v="3567"/>
    <n v="462328"/>
  </r>
  <r>
    <x v="0"/>
    <x v="4"/>
    <n v="1099189"/>
    <n v="6728"/>
    <n v="387003"/>
  </r>
  <r>
    <x v="0"/>
    <x v="4"/>
    <n v="20"/>
    <n v="12"/>
    <n v="5"/>
  </r>
  <r>
    <x v="0"/>
    <x v="4"/>
    <n v="5940856"/>
    <n v="34216"/>
    <n v="2374590"/>
  </r>
  <r>
    <x v="0"/>
    <x v="4"/>
    <n v="1167595"/>
    <n v="8691"/>
    <n v="760723"/>
  </r>
  <r>
    <x v="0"/>
    <x v="4"/>
    <n v="6929776"/>
    <n v="34890"/>
    <n v="2496807"/>
  </r>
  <r>
    <x v="0"/>
    <x v="4"/>
    <n v="409542"/>
    <n v="2572"/>
    <n v="239212"/>
  </r>
  <r>
    <x v="0"/>
    <x v="4"/>
    <n v="3974271"/>
    <n v="23620"/>
    <n v="1528715"/>
  </r>
  <r>
    <x v="0"/>
    <x v="4"/>
    <n v="16"/>
    <n v="11"/>
    <n v="3"/>
  </r>
  <r>
    <x v="0"/>
    <x v="4"/>
    <n v="53"/>
    <n v="10"/>
    <n v="12"/>
  </r>
  <r>
    <x v="0"/>
    <x v="4"/>
    <n v="16"/>
    <n v="5"/>
    <n v="5"/>
  </r>
  <r>
    <x v="0"/>
    <x v="4"/>
    <n v="12538021"/>
    <n v="72588"/>
    <n v="5827934"/>
  </r>
  <r>
    <x v="0"/>
    <x v="4"/>
    <n v="16"/>
    <n v="10"/>
    <n v="5"/>
  </r>
  <r>
    <x v="0"/>
    <x v="4"/>
    <n v="12607341"/>
    <n v="63193"/>
    <n v="5445889"/>
  </r>
  <r>
    <x v="0"/>
    <x v="4"/>
    <n v="1227591"/>
    <n v="8773"/>
    <n v="753925"/>
  </r>
  <r>
    <x v="0"/>
    <x v="4"/>
    <n v="18999911"/>
    <n v="76459"/>
    <n v="8543978"/>
  </r>
  <r>
    <x v="0"/>
    <x v="4"/>
    <n v="17"/>
    <n v="10"/>
    <n v="7"/>
  </r>
  <r>
    <x v="0"/>
    <x v="4"/>
    <n v="678958"/>
    <n v="3122"/>
    <n v="247183"/>
  </r>
  <r>
    <x v="0"/>
    <x v="4"/>
    <n v="614451"/>
    <n v="5434"/>
    <n v="425970"/>
  </r>
  <r>
    <x v="0"/>
    <x v="4"/>
    <n v="1302160"/>
    <n v="7752"/>
    <n v="482268"/>
  </r>
  <r>
    <x v="0"/>
    <x v="4"/>
    <n v="21"/>
    <n v="11"/>
    <n v="6"/>
  </r>
  <r>
    <x v="0"/>
    <x v="4"/>
    <n v="76547"/>
    <n v="32"/>
    <n v="12452"/>
  </r>
  <r>
    <x v="0"/>
    <x v="4"/>
    <n v="12"/>
    <n v="6"/>
    <n v="4"/>
  </r>
  <r>
    <x v="0"/>
    <x v="4"/>
    <n v="3296608"/>
    <n v="1760"/>
    <n v="967645"/>
  </r>
  <r>
    <x v="0"/>
    <x v="4"/>
    <n v="2881649"/>
    <n v="24279"/>
    <n v="1730365"/>
  </r>
  <r>
    <x v="0"/>
    <x v="4"/>
    <n v="42033933"/>
    <n v="235714"/>
    <n v="15023127"/>
  </r>
  <r>
    <x v="0"/>
    <x v="4"/>
    <n v="13"/>
    <n v="9"/>
    <n v="3"/>
  </r>
  <r>
    <x v="0"/>
    <x v="4"/>
    <n v="28105549"/>
    <n v="132378"/>
    <n v="11197933"/>
  </r>
  <r>
    <x v="0"/>
    <x v="4"/>
    <n v="21"/>
    <n v="14"/>
    <n v="7"/>
  </r>
  <r>
    <x v="0"/>
    <x v="4"/>
    <n v="29791284"/>
    <n v="110773"/>
    <n v="11746591"/>
  </r>
  <r>
    <x v="0"/>
    <x v="4"/>
    <n v="166"/>
    <n v="79"/>
    <n v="31"/>
  </r>
  <r>
    <x v="0"/>
    <x v="4"/>
    <n v="30888838"/>
    <n v="233753"/>
    <n v="15548196"/>
  </r>
  <r>
    <x v="0"/>
    <x v="4"/>
    <n v="9385991"/>
    <n v="74071"/>
    <n v="4417780"/>
  </r>
  <r>
    <x v="0"/>
    <x v="4"/>
    <n v="26"/>
    <n v="17"/>
    <n v="6"/>
  </r>
  <r>
    <x v="0"/>
    <x v="4"/>
    <n v="11803155"/>
    <n v="39365"/>
    <n v="3924029"/>
  </r>
  <r>
    <x v="0"/>
    <x v="4"/>
    <n v="77619"/>
    <n v="419"/>
    <n v="32987"/>
  </r>
  <r>
    <x v="0"/>
    <x v="4"/>
    <n v="304220"/>
    <n v="2476"/>
    <n v="84905"/>
  </r>
  <r>
    <x v="0"/>
    <x v="4"/>
    <n v="104465"/>
    <n v="1058"/>
    <n v="46193"/>
  </r>
  <r>
    <x v="0"/>
    <x v="4"/>
    <n v="4"/>
    <n v="2"/>
    <n v="2"/>
  </r>
  <r>
    <x v="0"/>
    <x v="4"/>
    <n v="30394"/>
    <n v="61"/>
    <n v="9387"/>
  </r>
  <r>
    <x v="0"/>
    <x v="4"/>
    <n v="367085"/>
    <n v="6717"/>
    <n v="43427"/>
  </r>
  <r>
    <x v="0"/>
    <x v="4"/>
    <n v="4"/>
    <n v="2"/>
    <n v="2"/>
  </r>
  <r>
    <x v="0"/>
    <x v="4"/>
    <n v="7601"/>
    <n v="51"/>
    <n v="4686"/>
  </r>
  <r>
    <x v="0"/>
    <x v="4"/>
    <n v="132643"/>
    <n v="3946"/>
    <n v="78982"/>
  </r>
  <r>
    <x v="0"/>
    <x v="4"/>
    <n v="82493"/>
    <n v="452"/>
    <n v="18923"/>
  </r>
  <r>
    <x v="0"/>
    <x v="4"/>
    <n v="821860"/>
    <n v="10427"/>
    <n v="79454"/>
  </r>
  <r>
    <x v="0"/>
    <x v="4"/>
    <n v="2333410"/>
    <n v="3361"/>
    <n v="1210341"/>
  </r>
  <r>
    <x v="0"/>
    <x v="4"/>
    <n v="2336387"/>
    <n v="3309"/>
    <n v="1212375"/>
  </r>
  <r>
    <x v="0"/>
    <x v="4"/>
    <n v="1802505"/>
    <n v="2645"/>
    <n v="906749"/>
  </r>
  <r>
    <x v="0"/>
    <x v="4"/>
    <n v="1736625"/>
    <n v="2666"/>
    <n v="879641"/>
  </r>
  <r>
    <x v="0"/>
    <x v="4"/>
    <n v="951830"/>
    <n v="1842"/>
    <n v="462729"/>
  </r>
  <r>
    <x v="0"/>
    <x v="4"/>
    <n v="948357"/>
    <n v="1796"/>
    <n v="462509"/>
  </r>
  <r>
    <x v="0"/>
    <x v="4"/>
    <n v="4769127"/>
    <n v="3031"/>
    <n v="2916273"/>
  </r>
  <r>
    <x v="0"/>
    <x v="4"/>
    <n v="4777734"/>
    <n v="3138"/>
    <n v="2920543"/>
  </r>
  <r>
    <x v="0"/>
    <x v="1"/>
    <n v="2662121"/>
    <n v="0"/>
    <n v="2495629"/>
  </r>
  <r>
    <x v="0"/>
    <x v="1"/>
    <n v="3685012"/>
    <n v="0"/>
    <n v="3627064"/>
  </r>
  <r>
    <x v="0"/>
    <x v="1"/>
    <n v="6850359"/>
    <n v="0"/>
    <n v="6732769"/>
  </r>
  <r>
    <x v="0"/>
    <x v="1"/>
    <n v="1386228"/>
    <n v="1600"/>
    <n v="1350203"/>
  </r>
  <r>
    <x v="0"/>
    <x v="1"/>
    <n v="2729"/>
    <n v="58"/>
    <n v="2670"/>
  </r>
  <r>
    <x v="0"/>
    <x v="1"/>
    <n v="10005433"/>
    <n v="0"/>
    <n v="9530505"/>
  </r>
  <r>
    <x v="0"/>
    <x v="1"/>
    <n v="398583"/>
    <n v="58"/>
    <n v="386818"/>
  </r>
  <r>
    <x v="0"/>
    <x v="1"/>
    <n v="9904"/>
    <n v="232"/>
    <n v="9698"/>
  </r>
  <r>
    <x v="0"/>
    <x v="1"/>
    <n v="8766941"/>
    <n v="8069"/>
    <n v="8640021"/>
  </r>
  <r>
    <x v="0"/>
    <x v="1"/>
    <n v="68"/>
    <n v="38"/>
    <n v="3"/>
  </r>
  <r>
    <x v="0"/>
    <x v="1"/>
    <n v="8185857"/>
    <n v="23856"/>
    <n v="6748655"/>
  </r>
  <r>
    <x v="0"/>
    <x v="1"/>
    <n v="1976005"/>
    <n v="0"/>
    <n v="1962900"/>
  </r>
  <r>
    <x v="0"/>
    <x v="5"/>
    <n v="2141554"/>
    <n v="1"/>
    <n v="2086133"/>
  </r>
  <r>
    <x v="0"/>
    <x v="2"/>
    <n v="102154"/>
    <n v="27"/>
    <n v="99570"/>
  </r>
  <r>
    <x v="0"/>
    <x v="6"/>
    <n v="587600"/>
    <n v="95"/>
    <n v="551055"/>
  </r>
  <r>
    <x v="0"/>
    <x v="1"/>
    <n v="545259"/>
    <n v="1067"/>
    <n v="84381"/>
  </r>
  <r>
    <x v="0"/>
    <x v="1"/>
    <n v="32374"/>
    <n v="81"/>
    <n v="4462"/>
  </r>
  <r>
    <x v="0"/>
    <x v="1"/>
    <n v="137402"/>
    <n v="363"/>
    <n v="13691"/>
  </r>
  <r>
    <x v="0"/>
    <x v="5"/>
    <n v="10347857"/>
    <n v="2"/>
    <n v="10047043"/>
  </r>
  <r>
    <x v="0"/>
    <x v="2"/>
    <n v="143657"/>
    <n v="88"/>
    <n v="139696"/>
  </r>
  <r>
    <x v="0"/>
    <x v="6"/>
    <n v="605071"/>
    <n v="133"/>
    <n v="567652"/>
  </r>
  <r>
    <x v="0"/>
    <x v="1"/>
    <n v="2855153"/>
    <n v="0"/>
    <n v="0"/>
  </r>
  <r>
    <x v="0"/>
    <x v="1"/>
    <n v="12419514"/>
    <n v="1534"/>
    <n v="12149409"/>
  </r>
  <r>
    <x v="0"/>
    <x v="1"/>
    <n v="211076"/>
    <n v="5488"/>
    <n v="171010"/>
  </r>
  <r>
    <x v="0"/>
    <x v="1"/>
    <n v="11553389"/>
    <n v="0"/>
    <n v="0"/>
  </r>
  <r>
    <x v="0"/>
    <x v="1"/>
    <n v="55384"/>
    <n v="0"/>
    <n v="0"/>
  </r>
  <r>
    <x v="0"/>
    <x v="1"/>
    <n v="104771"/>
    <n v="0"/>
    <n v="0"/>
  </r>
  <r>
    <x v="0"/>
    <x v="1"/>
    <n v="2162260"/>
    <n v="117"/>
    <n v="2116855"/>
  </r>
  <r>
    <x v="0"/>
    <x v="1"/>
    <n v="17416"/>
    <n v="917"/>
    <n v="13241"/>
  </r>
  <r>
    <x v="0"/>
    <x v="1"/>
    <n v="2677338"/>
    <n v="0"/>
    <n v="0"/>
  </r>
  <r>
    <x v="0"/>
    <x v="1"/>
    <n v="5588732"/>
    <n v="135"/>
    <n v="5492072"/>
  </r>
  <r>
    <x v="0"/>
    <x v="1"/>
    <n v="148808"/>
    <n v="5912"/>
    <n v="122246"/>
  </r>
  <r>
    <x v="0"/>
    <x v="1"/>
    <n v="686036"/>
    <n v="12"/>
    <n v="664536"/>
  </r>
  <r>
    <x v="0"/>
    <x v="1"/>
    <n v="4929"/>
    <n v="169"/>
    <n v="3875"/>
  </r>
  <r>
    <x v="0"/>
    <x v="1"/>
    <n v="5807043"/>
    <n v="525"/>
    <n v="5684545"/>
  </r>
  <r>
    <x v="0"/>
    <x v="1"/>
    <n v="141593"/>
    <n v="3173"/>
    <n v="112486"/>
  </r>
  <r>
    <x v="0"/>
    <x v="1"/>
    <n v="14996"/>
    <n v="0"/>
    <n v="12611"/>
  </r>
  <r>
    <x v="0"/>
    <x v="1"/>
    <n v="705"/>
    <n v="6076"/>
    <n v="533"/>
  </r>
  <r>
    <x v="0"/>
    <x v="1"/>
    <n v="2852429"/>
    <n v="27"/>
    <n v="2757245"/>
  </r>
  <r>
    <x v="0"/>
    <x v="1"/>
    <n v="2858077"/>
    <n v="3467"/>
    <n v="2589339"/>
  </r>
  <r>
    <x v="0"/>
    <x v="1"/>
    <n v="5655192"/>
    <n v="4512"/>
    <n v="4796507"/>
  </r>
  <r>
    <x v="0"/>
    <x v="1"/>
    <n v="814050"/>
    <n v="0"/>
    <n v="803688"/>
  </r>
  <r>
    <x v="0"/>
    <x v="1"/>
    <n v="10644382"/>
    <n v="5421"/>
    <n v="10275638"/>
  </r>
  <r>
    <x v="0"/>
    <x v="1"/>
    <n v="238165"/>
    <n v="5525"/>
    <n v="227883"/>
  </r>
  <r>
    <x v="0"/>
    <x v="1"/>
    <n v="3187273"/>
    <n v="0"/>
    <n v="3155337"/>
  </r>
  <r>
    <x v="0"/>
    <x v="1"/>
    <n v="1693357"/>
    <n v="963"/>
    <n v="1628019"/>
  </r>
  <r>
    <x v="0"/>
    <x v="1"/>
    <n v="28311"/>
    <n v="681"/>
    <n v="27089"/>
  </r>
  <r>
    <x v="0"/>
    <x v="5"/>
    <n v="8628049"/>
    <n v="0"/>
    <n v="8407310"/>
  </r>
  <r>
    <x v="0"/>
    <x v="5"/>
    <n v="766261"/>
    <n v="0"/>
    <n v="739673"/>
  </r>
  <r>
    <x v="0"/>
    <x v="1"/>
    <n v="2160481"/>
    <n v="0"/>
    <n v="0"/>
  </r>
  <r>
    <x v="0"/>
    <x v="1"/>
    <n v="9271154"/>
    <n v="517"/>
    <n v="9068866"/>
  </r>
  <r>
    <x v="0"/>
    <x v="1"/>
    <n v="117556"/>
    <n v="1872"/>
    <n v="91503"/>
  </r>
  <r>
    <x v="0"/>
    <x v="1"/>
    <n v="11158120"/>
    <n v="0"/>
    <n v="0"/>
  </r>
  <r>
    <x v="0"/>
    <x v="1"/>
    <n v="4266208"/>
    <n v="274"/>
    <n v="4164883"/>
  </r>
  <r>
    <x v="0"/>
    <x v="1"/>
    <n v="70769"/>
    <n v="1054"/>
    <n v="54345"/>
  </r>
  <r>
    <x v="0"/>
    <x v="1"/>
    <n v="180375"/>
    <n v="104"/>
    <n v="177736"/>
  </r>
  <r>
    <x v="0"/>
    <x v="1"/>
    <n v="394721"/>
    <n v="129"/>
    <n v="386202"/>
  </r>
  <r>
    <x v="0"/>
    <x v="1"/>
    <n v="146259"/>
    <n v="2486"/>
    <n v="142775"/>
  </r>
  <r>
    <x v="0"/>
    <x v="1"/>
    <n v="22270"/>
    <n v="0"/>
    <n v="21982"/>
  </r>
  <r>
    <x v="0"/>
    <x v="1"/>
    <n v="814582"/>
    <n v="431"/>
    <n v="794393"/>
  </r>
  <r>
    <x v="0"/>
    <x v="1"/>
    <n v="7587"/>
    <n v="248"/>
    <n v="7073"/>
  </r>
  <r>
    <x v="0"/>
    <x v="1"/>
    <n v="17597"/>
    <n v="0"/>
    <n v="17476"/>
  </r>
  <r>
    <x v="0"/>
    <x v="1"/>
    <n v="630985"/>
    <n v="345"/>
    <n v="615120"/>
  </r>
  <r>
    <x v="0"/>
    <x v="1"/>
    <n v="4858"/>
    <n v="183"/>
    <n v="4533"/>
  </r>
  <r>
    <x v="0"/>
    <x v="1"/>
    <n v="206238"/>
    <n v="43"/>
    <n v="203074"/>
  </r>
  <r>
    <x v="0"/>
    <x v="1"/>
    <n v="371317"/>
    <n v="87"/>
    <n v="363020"/>
  </r>
  <r>
    <x v="0"/>
    <x v="1"/>
    <n v="127987"/>
    <n v="2027"/>
    <n v="124906"/>
  </r>
  <r>
    <x v="0"/>
    <x v="1"/>
    <n v="3376042"/>
    <n v="0"/>
    <n v="3297928"/>
  </r>
  <r>
    <x v="0"/>
    <x v="1"/>
    <n v="5398614"/>
    <n v="2892"/>
    <n v="5013384"/>
  </r>
  <r>
    <x v="0"/>
    <x v="1"/>
    <n v="159635"/>
    <n v="3735"/>
    <n v="134866"/>
  </r>
  <r>
    <x v="0"/>
    <x v="1"/>
    <n v="5413328"/>
    <n v="0"/>
    <n v="4932169"/>
  </r>
  <r>
    <x v="0"/>
    <x v="1"/>
    <n v="2155850"/>
    <n v="739"/>
    <n v="2036001"/>
  </r>
  <r>
    <x v="0"/>
    <x v="1"/>
    <n v="49035"/>
    <n v="1092"/>
    <n v="42682"/>
  </r>
  <r>
    <x v="0"/>
    <x v="1"/>
    <n v="70161"/>
    <n v="114"/>
    <n v="59711"/>
  </r>
  <r>
    <x v="0"/>
    <x v="1"/>
    <n v="152906"/>
    <n v="448"/>
    <n v="131845"/>
  </r>
  <r>
    <x v="0"/>
    <x v="1"/>
    <n v="3056151"/>
    <n v="1278"/>
    <n v="2740776"/>
  </r>
  <r>
    <x v="0"/>
    <x v="1"/>
    <n v="1557010"/>
    <n v="265"/>
    <n v="1452284"/>
  </r>
  <r>
    <x v="0"/>
    <x v="0"/>
    <n v="3"/>
    <n v="3"/>
    <n v="2"/>
  </r>
  <r>
    <x v="0"/>
    <x v="0"/>
    <n v="1"/>
    <n v="1"/>
    <n v="0"/>
  </r>
  <r>
    <x v="0"/>
    <x v="0"/>
    <n v="4"/>
    <n v="1"/>
    <n v="3"/>
  </r>
  <r>
    <x v="0"/>
    <x v="0"/>
    <n v="2"/>
    <n v="1"/>
    <n v="1"/>
  </r>
  <r>
    <x v="0"/>
    <x v="0"/>
    <n v="1"/>
    <n v="1"/>
    <n v="0"/>
  </r>
  <r>
    <x v="0"/>
    <x v="0"/>
    <n v="1"/>
    <n v="0"/>
    <n v="1"/>
  </r>
  <r>
    <x v="0"/>
    <x v="0"/>
    <n v="1"/>
    <n v="1"/>
    <n v="1"/>
  </r>
  <r>
    <x v="0"/>
    <x v="0"/>
    <n v="2"/>
    <n v="1"/>
    <n v="2"/>
  </r>
  <r>
    <x v="0"/>
    <x v="0"/>
    <n v="2"/>
    <n v="1"/>
    <n v="1"/>
  </r>
  <r>
    <x v="0"/>
    <x v="0"/>
    <n v="4"/>
    <n v="1"/>
    <n v="3"/>
  </r>
  <r>
    <x v="0"/>
    <x v="0"/>
    <n v="4"/>
    <n v="1"/>
    <n v="2"/>
  </r>
  <r>
    <x v="0"/>
    <x v="0"/>
    <n v="1"/>
    <n v="0"/>
    <n v="1"/>
  </r>
  <r>
    <x v="0"/>
    <x v="0"/>
    <n v="2"/>
    <n v="1"/>
    <n v="2"/>
  </r>
  <r>
    <x v="0"/>
    <x v="0"/>
    <n v="2"/>
    <n v="2"/>
    <n v="1"/>
  </r>
  <r>
    <x v="0"/>
    <x v="0"/>
    <n v="2"/>
    <n v="2"/>
    <n v="1"/>
  </r>
  <r>
    <x v="0"/>
    <x v="0"/>
    <n v="3"/>
    <n v="1"/>
    <n v="2"/>
  </r>
  <r>
    <x v="0"/>
    <x v="0"/>
    <n v="4"/>
    <n v="2"/>
    <n v="2"/>
  </r>
  <r>
    <x v="0"/>
    <x v="0"/>
    <n v="2"/>
    <n v="2"/>
    <n v="1"/>
  </r>
  <r>
    <x v="0"/>
    <x v="0"/>
    <n v="4"/>
    <n v="1"/>
    <n v="2"/>
  </r>
  <r>
    <x v="0"/>
    <x v="0"/>
    <n v="4"/>
    <n v="2"/>
    <n v="2"/>
  </r>
  <r>
    <x v="0"/>
    <x v="0"/>
    <n v="4"/>
    <n v="1"/>
    <n v="3"/>
  </r>
  <r>
    <x v="0"/>
    <x v="0"/>
    <n v="3"/>
    <n v="2"/>
    <n v="2"/>
  </r>
  <r>
    <x v="0"/>
    <x v="0"/>
    <n v="2"/>
    <n v="2"/>
    <n v="1"/>
  </r>
  <r>
    <x v="0"/>
    <x v="0"/>
    <n v="2"/>
    <n v="2"/>
    <n v="1"/>
  </r>
  <r>
    <x v="0"/>
    <x v="0"/>
    <n v="2"/>
    <n v="1"/>
    <n v="1"/>
  </r>
  <r>
    <x v="0"/>
    <x v="0"/>
    <n v="1"/>
    <n v="0"/>
    <n v="1"/>
  </r>
  <r>
    <x v="0"/>
    <x v="0"/>
    <n v="4"/>
    <n v="1"/>
    <n v="3"/>
  </r>
  <r>
    <x v="0"/>
    <x v="0"/>
    <n v="6"/>
    <n v="3"/>
    <n v="4"/>
  </r>
  <r>
    <x v="0"/>
    <x v="0"/>
    <n v="2"/>
    <n v="0"/>
    <n v="2"/>
  </r>
  <r>
    <x v="0"/>
    <x v="0"/>
    <n v="3"/>
    <n v="1"/>
    <n v="2"/>
  </r>
  <r>
    <x v="0"/>
    <x v="0"/>
    <n v="2"/>
    <n v="1"/>
    <n v="1"/>
  </r>
  <r>
    <x v="0"/>
    <x v="0"/>
    <n v="1"/>
    <n v="1"/>
    <n v="0"/>
  </r>
  <r>
    <x v="0"/>
    <x v="0"/>
    <n v="3"/>
    <n v="1"/>
    <n v="2"/>
  </r>
  <r>
    <x v="0"/>
    <x v="0"/>
    <n v="3"/>
    <n v="2"/>
    <n v="1"/>
  </r>
  <r>
    <x v="0"/>
    <x v="0"/>
    <n v="1"/>
    <n v="1"/>
    <n v="1"/>
  </r>
  <r>
    <x v="0"/>
    <x v="0"/>
    <n v="1"/>
    <n v="0"/>
    <n v="0"/>
  </r>
  <r>
    <x v="0"/>
    <x v="0"/>
    <n v="3"/>
    <n v="2"/>
    <n v="2"/>
  </r>
  <r>
    <x v="0"/>
    <x v="0"/>
    <n v="12"/>
    <n v="3"/>
    <n v="8"/>
  </r>
  <r>
    <x v="0"/>
    <x v="0"/>
    <n v="2"/>
    <n v="1"/>
    <n v="2"/>
  </r>
  <r>
    <x v="0"/>
    <x v="0"/>
    <n v="3"/>
    <n v="2"/>
    <n v="1"/>
  </r>
  <r>
    <x v="0"/>
    <x v="0"/>
    <n v="3"/>
    <n v="3"/>
    <n v="1"/>
  </r>
  <r>
    <x v="0"/>
    <x v="0"/>
    <n v="3"/>
    <n v="1"/>
    <n v="2"/>
  </r>
  <r>
    <x v="0"/>
    <x v="0"/>
    <n v="3"/>
    <n v="2"/>
    <n v="1"/>
  </r>
  <r>
    <x v="0"/>
    <x v="0"/>
    <n v="5"/>
    <n v="2"/>
    <n v="3"/>
  </r>
  <r>
    <x v="0"/>
    <x v="0"/>
    <n v="2"/>
    <n v="1"/>
    <n v="2"/>
  </r>
  <r>
    <x v="0"/>
    <x v="0"/>
    <n v="1"/>
    <n v="1"/>
    <n v="1"/>
  </r>
  <r>
    <x v="0"/>
    <x v="0"/>
    <n v="3"/>
    <n v="2"/>
    <n v="1"/>
  </r>
  <r>
    <x v="0"/>
    <x v="0"/>
    <n v="2"/>
    <n v="2"/>
    <n v="1"/>
  </r>
  <r>
    <x v="0"/>
    <x v="0"/>
    <n v="1"/>
    <n v="1"/>
    <n v="1"/>
  </r>
  <r>
    <x v="0"/>
    <x v="0"/>
    <n v="1"/>
    <n v="1"/>
    <n v="0"/>
  </r>
  <r>
    <x v="0"/>
    <x v="0"/>
    <n v="3"/>
    <n v="3"/>
    <n v="0"/>
  </r>
  <r>
    <x v="0"/>
    <x v="0"/>
    <n v="2"/>
    <n v="1"/>
    <n v="1"/>
  </r>
  <r>
    <x v="0"/>
    <x v="0"/>
    <n v="5"/>
    <n v="1"/>
    <n v="1"/>
  </r>
  <r>
    <x v="0"/>
    <x v="0"/>
    <n v="2"/>
    <n v="2"/>
    <n v="1"/>
  </r>
  <r>
    <x v="0"/>
    <x v="0"/>
    <n v="2"/>
    <n v="1"/>
    <n v="1"/>
  </r>
  <r>
    <x v="0"/>
    <x v="0"/>
    <n v="1"/>
    <n v="0"/>
    <n v="1"/>
  </r>
  <r>
    <x v="0"/>
    <x v="0"/>
    <n v="1"/>
    <n v="1"/>
    <n v="0"/>
  </r>
  <r>
    <x v="0"/>
    <x v="0"/>
    <n v="2"/>
    <n v="1"/>
    <n v="1"/>
  </r>
  <r>
    <x v="0"/>
    <x v="0"/>
    <n v="3"/>
    <n v="1"/>
    <n v="2"/>
  </r>
  <r>
    <x v="0"/>
    <x v="0"/>
    <n v="4"/>
    <n v="2"/>
    <n v="2"/>
  </r>
  <r>
    <x v="0"/>
    <x v="0"/>
    <n v="4"/>
    <n v="2"/>
    <n v="2"/>
  </r>
  <r>
    <x v="0"/>
    <x v="0"/>
    <n v="4"/>
    <n v="2"/>
    <n v="3"/>
  </r>
  <r>
    <x v="0"/>
    <x v="0"/>
    <n v="5"/>
    <n v="2"/>
    <n v="4"/>
  </r>
  <r>
    <x v="0"/>
    <x v="0"/>
    <n v="4"/>
    <n v="2"/>
    <n v="2"/>
  </r>
  <r>
    <x v="0"/>
    <x v="0"/>
    <n v="2"/>
    <n v="1"/>
    <n v="1"/>
  </r>
  <r>
    <x v="0"/>
    <x v="0"/>
    <n v="5"/>
    <n v="2"/>
    <n v="3"/>
  </r>
  <r>
    <x v="0"/>
    <x v="0"/>
    <n v="11"/>
    <n v="5"/>
    <n v="7"/>
  </r>
  <r>
    <x v="0"/>
    <x v="0"/>
    <n v="6"/>
    <n v="3"/>
    <n v="4"/>
  </r>
  <r>
    <x v="0"/>
    <x v="3"/>
    <n v="3"/>
    <n v="1"/>
    <n v="2"/>
  </r>
  <r>
    <x v="0"/>
    <x v="3"/>
    <n v="5"/>
    <n v="1"/>
    <n v="2"/>
  </r>
  <r>
    <x v="0"/>
    <x v="3"/>
    <n v="3"/>
    <n v="1"/>
    <n v="2"/>
  </r>
  <r>
    <x v="0"/>
    <x v="3"/>
    <n v="3"/>
    <n v="1"/>
    <n v="2"/>
  </r>
  <r>
    <x v="0"/>
    <x v="3"/>
    <n v="2"/>
    <n v="1"/>
    <n v="1"/>
  </r>
  <r>
    <x v="0"/>
    <x v="2"/>
    <n v="1"/>
    <n v="0"/>
    <n v="1"/>
  </r>
  <r>
    <x v="0"/>
    <x v="2"/>
    <n v="1"/>
    <n v="0"/>
    <n v="1"/>
  </r>
  <r>
    <x v="0"/>
    <x v="2"/>
    <n v="2"/>
    <n v="0"/>
    <n v="1"/>
  </r>
  <r>
    <x v="0"/>
    <x v="3"/>
    <n v="7"/>
    <n v="4"/>
    <n v="5"/>
  </r>
  <r>
    <x v="0"/>
    <x v="3"/>
    <n v="2"/>
    <n v="2"/>
    <n v="2"/>
  </r>
  <r>
    <x v="0"/>
    <x v="3"/>
    <n v="3"/>
    <n v="1"/>
    <n v="2"/>
  </r>
  <r>
    <x v="0"/>
    <x v="3"/>
    <n v="5"/>
    <n v="1"/>
    <n v="4"/>
  </r>
  <r>
    <x v="0"/>
    <x v="3"/>
    <n v="3"/>
    <n v="1"/>
    <n v="2"/>
  </r>
  <r>
    <x v="0"/>
    <x v="3"/>
    <n v="0"/>
    <n v="2"/>
    <n v="0"/>
  </r>
  <r>
    <x v="0"/>
    <x v="0"/>
    <n v="1"/>
    <n v="1"/>
    <n v="1"/>
  </r>
  <r>
    <x v="0"/>
    <x v="3"/>
    <n v="0"/>
    <n v="2"/>
    <n v="0"/>
  </r>
  <r>
    <x v="0"/>
    <x v="3"/>
    <n v="0"/>
    <n v="6"/>
    <n v="0"/>
  </r>
  <r>
    <x v="0"/>
    <x v="3"/>
    <n v="1"/>
    <n v="1"/>
    <n v="0"/>
  </r>
  <r>
    <x v="0"/>
    <x v="0"/>
    <n v="32"/>
    <n v="2"/>
    <n v="4"/>
  </r>
  <r>
    <x v="0"/>
    <x v="0"/>
    <n v="4"/>
    <n v="1"/>
    <n v="0"/>
  </r>
  <r>
    <x v="0"/>
    <x v="0"/>
    <n v="1"/>
    <n v="0"/>
    <n v="1"/>
  </r>
  <r>
    <x v="0"/>
    <x v="0"/>
    <n v="22"/>
    <n v="4"/>
    <n v="1"/>
  </r>
  <r>
    <x v="0"/>
    <x v="0"/>
    <n v="23"/>
    <n v="9"/>
    <n v="4"/>
  </r>
  <r>
    <x v="0"/>
    <x v="0"/>
    <n v="25"/>
    <n v="3"/>
    <n v="4"/>
  </r>
  <r>
    <x v="0"/>
    <x v="0"/>
    <n v="19"/>
    <n v="3"/>
    <n v="2"/>
  </r>
  <r>
    <x v="0"/>
    <x v="0"/>
    <n v="1"/>
    <n v="0"/>
    <n v="1"/>
  </r>
  <r>
    <x v="0"/>
    <x v="0"/>
    <n v="29"/>
    <n v="7"/>
    <n v="4"/>
  </r>
  <r>
    <x v="0"/>
    <x v="0"/>
    <n v="22"/>
    <n v="1"/>
    <n v="5"/>
  </r>
  <r>
    <x v="0"/>
    <x v="0"/>
    <n v="1"/>
    <n v="1"/>
    <n v="0"/>
  </r>
  <r>
    <x v="0"/>
    <x v="0"/>
    <n v="1"/>
    <n v="1"/>
    <n v="0"/>
  </r>
  <r>
    <x v="0"/>
    <x v="0"/>
    <n v="1"/>
    <n v="1"/>
    <n v="0"/>
  </r>
  <r>
    <x v="0"/>
    <x v="0"/>
    <n v="26"/>
    <n v="3"/>
    <n v="5"/>
  </r>
  <r>
    <x v="0"/>
    <x v="0"/>
    <n v="1"/>
    <n v="0"/>
    <n v="1"/>
  </r>
  <r>
    <x v="0"/>
    <x v="0"/>
    <n v="1"/>
    <n v="1"/>
    <n v="0"/>
  </r>
  <r>
    <x v="0"/>
    <x v="0"/>
    <n v="1"/>
    <n v="1"/>
    <n v="0"/>
  </r>
  <r>
    <x v="0"/>
    <x v="0"/>
    <n v="31"/>
    <n v="6"/>
    <n v="9"/>
  </r>
  <r>
    <x v="0"/>
    <x v="0"/>
    <n v="26"/>
    <n v="3"/>
    <n v="6"/>
  </r>
  <r>
    <x v="0"/>
    <x v="0"/>
    <n v="2"/>
    <n v="1"/>
    <n v="0"/>
  </r>
  <r>
    <x v="0"/>
    <x v="0"/>
    <n v="1"/>
    <n v="1"/>
    <n v="0"/>
  </r>
  <r>
    <x v="0"/>
    <x v="0"/>
    <n v="1"/>
    <n v="1"/>
    <n v="0"/>
  </r>
  <r>
    <x v="0"/>
    <x v="0"/>
    <n v="1"/>
    <n v="1"/>
    <n v="0"/>
  </r>
  <r>
    <x v="0"/>
    <x v="0"/>
    <n v="1"/>
    <n v="1"/>
    <n v="0"/>
  </r>
  <r>
    <x v="0"/>
    <x v="0"/>
    <n v="1"/>
    <n v="1"/>
    <n v="0"/>
  </r>
  <r>
    <x v="0"/>
    <x v="0"/>
    <n v="24"/>
    <n v="4"/>
    <n v="2"/>
  </r>
  <r>
    <x v="0"/>
    <x v="0"/>
    <n v="29"/>
    <n v="7"/>
    <n v="6"/>
  </r>
  <r>
    <x v="0"/>
    <x v="0"/>
    <n v="1"/>
    <n v="0"/>
    <n v="1"/>
  </r>
  <r>
    <x v="0"/>
    <x v="0"/>
    <n v="1"/>
    <n v="1"/>
    <n v="0"/>
  </r>
  <r>
    <x v="0"/>
    <x v="0"/>
    <n v="1"/>
    <n v="1"/>
    <n v="0"/>
  </r>
  <r>
    <x v="0"/>
    <x v="0"/>
    <n v="27"/>
    <n v="5"/>
    <n v="8"/>
  </r>
  <r>
    <x v="0"/>
    <x v="0"/>
    <n v="15"/>
    <n v="2"/>
    <n v="0"/>
  </r>
  <r>
    <x v="0"/>
    <x v="0"/>
    <n v="1"/>
    <n v="1"/>
    <n v="0"/>
  </r>
  <r>
    <x v="0"/>
    <x v="0"/>
    <n v="1"/>
    <n v="1"/>
    <n v="0"/>
  </r>
  <r>
    <x v="0"/>
    <x v="0"/>
    <n v="1"/>
    <n v="0"/>
    <n v="1"/>
  </r>
  <r>
    <x v="0"/>
    <x v="2"/>
    <n v="1"/>
    <n v="0"/>
    <n v="1"/>
  </r>
  <r>
    <x v="0"/>
    <x v="2"/>
    <n v="1"/>
    <n v="1"/>
    <n v="0"/>
  </r>
  <r>
    <x v="0"/>
    <x v="2"/>
    <n v="1"/>
    <n v="1"/>
    <n v="0"/>
  </r>
  <r>
    <x v="0"/>
    <x v="2"/>
    <n v="1"/>
    <n v="1"/>
    <n v="0"/>
  </r>
  <r>
    <x v="0"/>
    <x v="2"/>
    <n v="0"/>
    <n v="1"/>
    <n v="0"/>
  </r>
  <r>
    <x v="0"/>
    <x v="6"/>
    <n v="0"/>
    <n v="1"/>
    <n v="0"/>
  </r>
  <r>
    <x v="0"/>
    <x v="0"/>
    <n v="1186816"/>
    <n v="11270"/>
    <n v="499330"/>
  </r>
  <r>
    <x v="0"/>
    <x v="0"/>
    <n v="1429971"/>
    <n v="10704"/>
    <n v="532953"/>
  </r>
  <r>
    <x v="0"/>
    <x v="0"/>
    <n v="325"/>
    <n v="62"/>
    <n v="124"/>
  </r>
  <r>
    <x v="0"/>
    <x v="0"/>
    <n v="319"/>
    <n v="34"/>
    <n v="114"/>
  </r>
  <r>
    <x v="0"/>
    <x v="0"/>
    <n v="1902254"/>
    <n v="14187"/>
    <n v="988047"/>
  </r>
  <r>
    <x v="0"/>
    <x v="0"/>
    <n v="2236592"/>
    <n v="12201"/>
    <n v="1043137"/>
  </r>
  <r>
    <x v="0"/>
    <x v="0"/>
    <n v="408714"/>
    <n v="2676"/>
    <n v="168086"/>
  </r>
  <r>
    <x v="0"/>
    <x v="0"/>
    <n v="515165"/>
    <n v="3410"/>
    <n v="179098"/>
  </r>
  <r>
    <x v="0"/>
    <x v="0"/>
    <n v="250968"/>
    <n v="6269"/>
    <n v="116558"/>
  </r>
  <r>
    <x v="0"/>
    <x v="0"/>
    <n v="323991"/>
    <n v="6275"/>
    <n v="130824"/>
  </r>
  <r>
    <x v="0"/>
    <x v="0"/>
    <n v="556469"/>
    <n v="11205"/>
    <n v="266060"/>
  </r>
  <r>
    <x v="0"/>
    <x v="0"/>
    <n v="850114"/>
    <n v="16044"/>
    <n v="384111"/>
  </r>
  <r>
    <x v="0"/>
    <x v="0"/>
    <n v="472874"/>
    <n v="4329"/>
    <n v="202507"/>
  </r>
  <r>
    <x v="0"/>
    <x v="0"/>
    <n v="557246"/>
    <n v="4091"/>
    <n v="205165"/>
  </r>
  <r>
    <x v="0"/>
    <x v="0"/>
    <n v="282341"/>
    <n v="3576"/>
    <n v="111009"/>
  </r>
  <r>
    <x v="0"/>
    <x v="0"/>
    <n v="396371"/>
    <n v="3441"/>
    <n v="117539"/>
  </r>
  <r>
    <x v="0"/>
    <x v="0"/>
    <n v="862552"/>
    <n v="9825"/>
    <n v="349687"/>
  </r>
  <r>
    <x v="0"/>
    <x v="0"/>
    <n v="1074213"/>
    <n v="10148"/>
    <n v="399137"/>
  </r>
  <r>
    <x v="0"/>
    <x v="0"/>
    <n v="602309"/>
    <n v="6847"/>
    <n v="250245"/>
  </r>
  <r>
    <x v="0"/>
    <x v="0"/>
    <n v="754807"/>
    <n v="6987"/>
    <n v="277707"/>
  </r>
  <r>
    <x v="0"/>
    <x v="0"/>
    <n v="373920"/>
    <n v="3384"/>
    <n v="161039"/>
  </r>
  <r>
    <x v="0"/>
    <x v="0"/>
    <n v="527279"/>
    <n v="5481"/>
    <n v="204025"/>
  </r>
  <r>
    <x v="0"/>
    <x v="0"/>
    <n v="679081"/>
    <n v="11401"/>
    <n v="342378"/>
  </r>
  <r>
    <x v="0"/>
    <x v="0"/>
    <n v="924586"/>
    <n v="13357"/>
    <n v="414962"/>
  </r>
  <r>
    <x v="0"/>
    <x v="0"/>
    <n v="485603"/>
    <n v="5825"/>
    <n v="204219"/>
  </r>
  <r>
    <x v="0"/>
    <x v="0"/>
    <n v="623986"/>
    <n v="5940"/>
    <n v="214122"/>
  </r>
  <r>
    <x v="0"/>
    <x v="0"/>
    <n v="796222"/>
    <n v="8151"/>
    <n v="377894"/>
  </r>
  <r>
    <x v="0"/>
    <x v="0"/>
    <n v="983165"/>
    <n v="8578"/>
    <n v="395488"/>
  </r>
  <r>
    <x v="0"/>
    <x v="0"/>
    <n v="14"/>
    <n v="6"/>
    <n v="0"/>
  </r>
  <r>
    <x v="0"/>
    <x v="0"/>
    <n v="15"/>
    <n v="2"/>
    <n v="0"/>
  </r>
  <r>
    <x v="0"/>
    <x v="0"/>
    <n v="948870"/>
    <n v="9357"/>
    <n v="399472"/>
  </r>
  <r>
    <x v="0"/>
    <x v="0"/>
    <n v="1145025"/>
    <n v="9941"/>
    <n v="433365"/>
  </r>
  <r>
    <x v="0"/>
    <x v="0"/>
    <n v="357252"/>
    <n v="4679"/>
    <n v="153413"/>
  </r>
  <r>
    <x v="0"/>
    <x v="0"/>
    <n v="456187"/>
    <n v="5224"/>
    <n v="169340"/>
  </r>
  <r>
    <x v="0"/>
    <x v="0"/>
    <n v="1103456"/>
    <n v="6727"/>
    <n v="592770"/>
  </r>
  <r>
    <x v="0"/>
    <x v="0"/>
    <n v="1473426"/>
    <n v="7142"/>
    <n v="641988"/>
  </r>
  <r>
    <x v="0"/>
    <x v="0"/>
    <n v="1370982"/>
    <n v="8867"/>
    <n v="626529"/>
  </r>
  <r>
    <x v="0"/>
    <x v="0"/>
    <n v="1748187"/>
    <n v="10195"/>
    <n v="688320"/>
  </r>
  <r>
    <x v="0"/>
    <x v="0"/>
    <n v="231809"/>
    <n v="1788"/>
    <n v="95975"/>
  </r>
  <r>
    <x v="0"/>
    <x v="0"/>
    <n v="297051"/>
    <n v="2259"/>
    <n v="102404"/>
  </r>
  <r>
    <x v="0"/>
    <x v="0"/>
    <n v="12011819"/>
    <n v="128266"/>
    <n v="5248822"/>
  </r>
  <r>
    <x v="0"/>
    <x v="0"/>
    <n v="1797316"/>
    <n v="28239"/>
    <n v="897557"/>
  </r>
  <r>
    <x v="0"/>
    <x v="0"/>
    <n v="2218934"/>
    <n v="29953"/>
    <n v="931128"/>
  </r>
  <r>
    <x v="0"/>
    <x v="0"/>
    <n v="25169"/>
    <n v="799"/>
    <n v="10103"/>
  </r>
  <r>
    <x v="0"/>
    <x v="1"/>
    <n v="1"/>
    <n v="1"/>
    <n v="0"/>
  </r>
  <r>
    <x v="0"/>
    <x v="1"/>
    <n v="730506"/>
    <n v="1432"/>
    <n v="710329"/>
  </r>
  <r>
    <x v="0"/>
    <x v="1"/>
    <n v="342781"/>
    <n v="2982"/>
    <n v="329059"/>
  </r>
  <r>
    <x v="0"/>
    <x v="1"/>
    <n v="686975"/>
    <n v="1333"/>
    <n v="668474"/>
  </r>
  <r>
    <x v="0"/>
    <x v="1"/>
    <n v="308587"/>
    <n v="2273"/>
    <n v="296106"/>
  </r>
  <r>
    <x v="0"/>
    <x v="1"/>
    <n v="2"/>
    <n v="2"/>
    <n v="0"/>
  </r>
  <r>
    <x v="0"/>
    <x v="1"/>
    <n v="1"/>
    <n v="0"/>
    <n v="0"/>
  </r>
  <r>
    <x v="0"/>
    <x v="1"/>
    <n v="74204"/>
    <n v="343"/>
    <n v="58719"/>
  </r>
  <r>
    <x v="0"/>
    <x v="1"/>
    <n v="74225"/>
    <n v="344"/>
    <n v="58716"/>
  </r>
  <r>
    <x v="0"/>
    <x v="1"/>
    <n v="1686507"/>
    <n v="1967"/>
    <n v="1572763"/>
  </r>
  <r>
    <x v="0"/>
    <x v="1"/>
    <n v="1684975"/>
    <n v="1942"/>
    <n v="1570742"/>
  </r>
  <r>
    <x v="0"/>
    <x v="0"/>
    <n v="2"/>
    <n v="0"/>
    <n v="2"/>
  </r>
  <r>
    <x v="0"/>
    <x v="0"/>
    <n v="608"/>
    <n v="226"/>
    <n v="30"/>
  </r>
  <r>
    <x v="0"/>
    <x v="0"/>
    <n v="687"/>
    <n v="532"/>
    <n v="24"/>
  </r>
  <r>
    <x v="0"/>
    <x v="0"/>
    <n v="982"/>
    <n v="3"/>
    <n v="76"/>
  </r>
  <r>
    <x v="0"/>
    <x v="0"/>
    <n v="244"/>
    <n v="84"/>
    <n v="10"/>
  </r>
  <r>
    <x v="0"/>
    <x v="0"/>
    <n v="5"/>
    <n v="1"/>
    <n v="2"/>
  </r>
  <r>
    <x v="0"/>
    <x v="0"/>
    <n v="470"/>
    <n v="2"/>
    <n v="39"/>
  </r>
  <r>
    <x v="0"/>
    <x v="0"/>
    <n v="504"/>
    <n v="235"/>
    <n v="20"/>
  </r>
  <r>
    <x v="0"/>
    <x v="0"/>
    <n v="581"/>
    <n v="430"/>
    <n v="30"/>
  </r>
  <r>
    <x v="0"/>
    <x v="0"/>
    <n v="4"/>
    <n v="1"/>
    <n v="3"/>
  </r>
  <r>
    <x v="0"/>
    <x v="0"/>
    <n v="16"/>
    <n v="6"/>
    <n v="1"/>
  </r>
  <r>
    <x v="0"/>
    <x v="0"/>
    <n v="635"/>
    <n v="260"/>
    <n v="31"/>
  </r>
  <r>
    <x v="0"/>
    <x v="0"/>
    <n v="3"/>
    <n v="0"/>
    <n v="2"/>
  </r>
  <r>
    <x v="0"/>
    <x v="0"/>
    <n v="10"/>
    <n v="6"/>
    <n v="0"/>
  </r>
  <r>
    <x v="0"/>
    <x v="0"/>
    <n v="256"/>
    <n v="2"/>
    <n v="24"/>
  </r>
  <r>
    <x v="0"/>
    <x v="0"/>
    <n v="373"/>
    <n v="164"/>
    <n v="21"/>
  </r>
  <r>
    <x v="0"/>
    <x v="0"/>
    <n v="5"/>
    <n v="0"/>
    <n v="2"/>
  </r>
  <r>
    <x v="0"/>
    <x v="0"/>
    <n v="359"/>
    <n v="0"/>
    <n v="23"/>
  </r>
  <r>
    <x v="0"/>
    <x v="0"/>
    <n v="235"/>
    <n v="91"/>
    <n v="13"/>
  </r>
  <r>
    <x v="0"/>
    <x v="0"/>
    <n v="587"/>
    <n v="466"/>
    <n v="10"/>
  </r>
  <r>
    <x v="0"/>
    <x v="0"/>
    <n v="741"/>
    <n v="0"/>
    <n v="53"/>
  </r>
  <r>
    <x v="0"/>
    <x v="0"/>
    <n v="27"/>
    <n v="3"/>
    <n v="4"/>
  </r>
  <r>
    <x v="0"/>
    <x v="0"/>
    <n v="236"/>
    <n v="68"/>
    <n v="13"/>
  </r>
  <r>
    <x v="0"/>
    <x v="0"/>
    <n v="232"/>
    <n v="134"/>
    <n v="11"/>
  </r>
  <r>
    <x v="0"/>
    <x v="0"/>
    <n v="12"/>
    <n v="8"/>
    <n v="0"/>
  </r>
  <r>
    <x v="0"/>
    <x v="0"/>
    <n v="517"/>
    <n v="1"/>
    <n v="33"/>
  </r>
  <r>
    <x v="0"/>
    <x v="0"/>
    <n v="28"/>
    <n v="2"/>
    <n v="4"/>
  </r>
  <r>
    <x v="0"/>
    <x v="0"/>
    <n v="622"/>
    <n v="255"/>
    <n v="29"/>
  </r>
  <r>
    <x v="0"/>
    <x v="0"/>
    <n v="331"/>
    <n v="236"/>
    <n v="14"/>
  </r>
  <r>
    <x v="0"/>
    <x v="0"/>
    <n v="6"/>
    <n v="2"/>
    <n v="1"/>
  </r>
  <r>
    <x v="0"/>
    <x v="0"/>
    <n v="601"/>
    <n v="0"/>
    <n v="34"/>
  </r>
  <r>
    <x v="0"/>
    <x v="0"/>
    <n v="699"/>
    <n v="250"/>
    <n v="38"/>
  </r>
  <r>
    <x v="0"/>
    <x v="0"/>
    <n v="252"/>
    <n v="210"/>
    <n v="5"/>
  </r>
  <r>
    <x v="0"/>
    <x v="0"/>
    <n v="121"/>
    <n v="1"/>
    <n v="12"/>
  </r>
  <r>
    <x v="0"/>
    <x v="0"/>
    <n v="2"/>
    <n v="1"/>
    <n v="1"/>
  </r>
  <r>
    <x v="0"/>
    <x v="0"/>
    <n v="565"/>
    <n v="428"/>
    <n v="18"/>
  </r>
  <r>
    <x v="0"/>
    <x v="0"/>
    <n v="358"/>
    <n v="0"/>
    <n v="21"/>
  </r>
  <r>
    <x v="0"/>
    <x v="0"/>
    <n v="467"/>
    <n v="408"/>
    <n v="17"/>
  </r>
  <r>
    <x v="0"/>
    <x v="0"/>
    <n v="347"/>
    <n v="0"/>
    <n v="16"/>
  </r>
  <r>
    <x v="0"/>
    <x v="0"/>
    <n v="212"/>
    <n v="150"/>
    <n v="4"/>
  </r>
  <r>
    <x v="0"/>
    <x v="0"/>
    <n v="355"/>
    <n v="0"/>
    <n v="19"/>
  </r>
  <r>
    <x v="0"/>
    <x v="0"/>
    <n v="241"/>
    <n v="90"/>
    <n v="15"/>
  </r>
  <r>
    <x v="0"/>
    <x v="0"/>
    <n v="4"/>
    <n v="1"/>
    <n v="3"/>
  </r>
  <r>
    <x v="0"/>
    <x v="0"/>
    <n v="25"/>
    <n v="4"/>
    <n v="7"/>
  </r>
  <r>
    <x v="0"/>
    <x v="0"/>
    <n v="4"/>
    <n v="1"/>
    <n v="2"/>
  </r>
  <r>
    <x v="0"/>
    <x v="0"/>
    <n v="7"/>
    <n v="1"/>
    <n v="3"/>
  </r>
  <r>
    <x v="0"/>
    <x v="0"/>
    <n v="17"/>
    <n v="13"/>
    <n v="0"/>
  </r>
  <r>
    <x v="0"/>
    <x v="0"/>
    <n v="612"/>
    <n v="2"/>
    <n v="38"/>
  </r>
  <r>
    <x v="0"/>
    <x v="0"/>
    <n v="975"/>
    <n v="404"/>
    <n v="44"/>
  </r>
  <r>
    <x v="0"/>
    <x v="0"/>
    <n v="848"/>
    <n v="710"/>
    <n v="34"/>
  </r>
  <r>
    <x v="0"/>
    <x v="0"/>
    <n v="336"/>
    <n v="0"/>
    <n v="21"/>
  </r>
  <r>
    <x v="0"/>
    <x v="0"/>
    <n v="25"/>
    <n v="2"/>
    <n v="6"/>
  </r>
  <r>
    <x v="0"/>
    <x v="0"/>
    <n v="752"/>
    <n v="274"/>
    <n v="38"/>
  </r>
  <r>
    <x v="0"/>
    <x v="0"/>
    <n v="7"/>
    <n v="1"/>
    <n v="2"/>
  </r>
  <r>
    <x v="0"/>
    <x v="0"/>
    <n v="16"/>
    <n v="14"/>
    <n v="1"/>
  </r>
  <r>
    <x v="0"/>
    <x v="0"/>
    <n v="859"/>
    <n v="0"/>
    <n v="58"/>
  </r>
  <r>
    <x v="0"/>
    <x v="0"/>
    <n v="30"/>
    <n v="4"/>
    <n v="5"/>
  </r>
  <r>
    <x v="0"/>
    <x v="0"/>
    <n v="585"/>
    <n v="246"/>
    <n v="31"/>
  </r>
  <r>
    <x v="0"/>
    <x v="0"/>
    <n v="592"/>
    <n v="503"/>
    <n v="20"/>
  </r>
  <r>
    <x v="0"/>
    <x v="0"/>
    <n v="12"/>
    <n v="6"/>
    <n v="1"/>
  </r>
  <r>
    <x v="0"/>
    <x v="0"/>
    <n v="2"/>
    <n v="0"/>
    <n v="2"/>
  </r>
  <r>
    <x v="0"/>
    <x v="0"/>
    <n v="613"/>
    <n v="197"/>
    <n v="36"/>
  </r>
  <r>
    <x v="0"/>
    <x v="0"/>
    <n v="614"/>
    <n v="460"/>
    <n v="20"/>
  </r>
  <r>
    <x v="0"/>
    <x v="0"/>
    <n v="837"/>
    <n v="2"/>
    <n v="48"/>
  </r>
  <r>
    <x v="0"/>
    <x v="0"/>
    <n v="3"/>
    <n v="0"/>
    <n v="2"/>
  </r>
  <r>
    <x v="0"/>
    <x v="0"/>
    <n v="574"/>
    <n v="401"/>
    <n v="21"/>
  </r>
  <r>
    <x v="0"/>
    <x v="0"/>
    <n v="3"/>
    <n v="0"/>
    <n v="3"/>
  </r>
  <r>
    <x v="0"/>
    <x v="0"/>
    <n v="31"/>
    <n v="2"/>
    <n v="6"/>
  </r>
  <r>
    <x v="0"/>
    <x v="0"/>
    <n v="4"/>
    <n v="1"/>
    <n v="1"/>
  </r>
  <r>
    <x v="0"/>
    <x v="0"/>
    <n v="481"/>
    <n v="361"/>
    <n v="15"/>
  </r>
  <r>
    <x v="0"/>
    <x v="0"/>
    <n v="9"/>
    <n v="1"/>
    <n v="0"/>
  </r>
  <r>
    <x v="0"/>
    <x v="0"/>
    <n v="6"/>
    <n v="0"/>
    <n v="1"/>
  </r>
  <r>
    <x v="0"/>
    <x v="0"/>
    <n v="19"/>
    <n v="6"/>
    <n v="2"/>
  </r>
  <r>
    <x v="0"/>
    <x v="0"/>
    <n v="717"/>
    <n v="240"/>
    <n v="41"/>
  </r>
  <r>
    <x v="0"/>
    <x v="0"/>
    <n v="5"/>
    <n v="0"/>
    <n v="3"/>
  </r>
  <r>
    <x v="0"/>
    <x v="0"/>
    <n v="17"/>
    <n v="19"/>
    <n v="1"/>
  </r>
  <r>
    <x v="0"/>
    <x v="0"/>
    <n v="880"/>
    <n v="5"/>
    <n v="62"/>
  </r>
  <r>
    <x v="0"/>
    <x v="0"/>
    <n v="23"/>
    <n v="0"/>
    <n v="1"/>
  </r>
  <r>
    <x v="0"/>
    <x v="0"/>
    <n v="736"/>
    <n v="342"/>
    <n v="37"/>
  </r>
  <r>
    <x v="0"/>
    <x v="0"/>
    <n v="505"/>
    <n v="415"/>
    <n v="23"/>
  </r>
  <r>
    <x v="0"/>
    <x v="0"/>
    <n v="12"/>
    <n v="6"/>
    <n v="0"/>
  </r>
  <r>
    <x v="0"/>
    <x v="0"/>
    <n v="244"/>
    <n v="0"/>
    <n v="17"/>
  </r>
  <r>
    <x v="0"/>
    <x v="0"/>
    <n v="18"/>
    <n v="3"/>
    <n v="1"/>
  </r>
  <r>
    <x v="0"/>
    <x v="0"/>
    <n v="1088"/>
    <n v="386"/>
    <n v="55"/>
  </r>
  <r>
    <x v="0"/>
    <x v="0"/>
    <n v="346"/>
    <n v="256"/>
    <n v="17"/>
  </r>
  <r>
    <x v="0"/>
    <x v="0"/>
    <n v="14"/>
    <n v="5"/>
    <n v="0"/>
  </r>
  <r>
    <x v="0"/>
    <x v="0"/>
    <n v="755"/>
    <n v="1"/>
    <n v="43"/>
  </r>
  <r>
    <x v="0"/>
    <x v="0"/>
    <n v="17"/>
    <n v="0"/>
    <n v="1"/>
  </r>
  <r>
    <x v="0"/>
    <x v="0"/>
    <n v="1"/>
    <n v="0"/>
    <n v="1"/>
  </r>
  <r>
    <x v="0"/>
    <x v="0"/>
    <n v="496"/>
    <n v="466"/>
    <n v="18"/>
  </r>
  <r>
    <x v="0"/>
    <x v="0"/>
    <n v="13"/>
    <n v="9"/>
    <n v="0"/>
  </r>
  <r>
    <x v="0"/>
    <x v="0"/>
    <n v="363"/>
    <n v="0"/>
    <n v="31"/>
  </r>
  <r>
    <x v="0"/>
    <x v="0"/>
    <n v="6"/>
    <n v="0"/>
    <n v="3"/>
  </r>
  <r>
    <x v="0"/>
    <x v="0"/>
    <n v="778"/>
    <n v="551"/>
    <n v="20"/>
  </r>
  <r>
    <x v="0"/>
    <x v="0"/>
    <n v="1189"/>
    <n v="0"/>
    <n v="80"/>
  </r>
  <r>
    <x v="0"/>
    <x v="0"/>
    <n v="19"/>
    <n v="8"/>
    <n v="0"/>
  </r>
  <r>
    <x v="0"/>
    <x v="0"/>
    <n v="366"/>
    <n v="156"/>
    <n v="19"/>
  </r>
  <r>
    <x v="0"/>
    <x v="0"/>
    <n v="17"/>
    <n v="10"/>
    <n v="1"/>
  </r>
  <r>
    <x v="0"/>
    <x v="0"/>
    <n v="632"/>
    <n v="0"/>
    <n v="46"/>
  </r>
  <r>
    <x v="0"/>
    <x v="0"/>
    <n v="482"/>
    <n v="180"/>
    <n v="25"/>
  </r>
  <r>
    <x v="0"/>
    <x v="0"/>
    <n v="564"/>
    <n v="410"/>
    <n v="16"/>
  </r>
  <r>
    <x v="0"/>
    <x v="0"/>
    <n v="1074"/>
    <n v="0"/>
    <n v="65"/>
  </r>
  <r>
    <x v="0"/>
    <x v="0"/>
    <n v="3"/>
    <n v="1"/>
    <n v="2"/>
  </r>
  <r>
    <x v="0"/>
    <x v="0"/>
    <n v="461"/>
    <n v="366"/>
    <n v="13"/>
  </r>
  <r>
    <x v="0"/>
    <x v="0"/>
    <n v="239"/>
    <n v="0"/>
    <n v="17"/>
  </r>
  <r>
    <x v="0"/>
    <x v="0"/>
    <n v="585"/>
    <n v="224"/>
    <n v="34"/>
  </r>
  <r>
    <x v="0"/>
    <x v="0"/>
    <n v="695"/>
    <n v="533"/>
    <n v="24"/>
  </r>
  <r>
    <x v="0"/>
    <x v="0"/>
    <n v="628"/>
    <n v="0"/>
    <n v="33"/>
  </r>
  <r>
    <x v="0"/>
    <x v="0"/>
    <n v="839"/>
    <n v="514"/>
    <n v="27"/>
  </r>
  <r>
    <x v="0"/>
    <x v="4"/>
    <n v="1"/>
    <n v="0"/>
    <n v="0"/>
  </r>
  <r>
    <x v="0"/>
    <x v="4"/>
    <n v="0"/>
    <n v="1"/>
    <n v="0"/>
  </r>
  <r>
    <x v="0"/>
    <x v="0"/>
    <n v="1"/>
    <n v="0"/>
    <n v="0"/>
  </r>
  <r>
    <x v="0"/>
    <x v="0"/>
    <n v="2"/>
    <n v="0"/>
    <n v="0"/>
  </r>
  <r>
    <x v="0"/>
    <x v="0"/>
    <n v="2"/>
    <n v="0"/>
    <n v="0"/>
  </r>
  <r>
    <x v="0"/>
    <x v="0"/>
    <n v="1"/>
    <n v="0"/>
    <n v="1"/>
  </r>
  <r>
    <x v="0"/>
    <x v="0"/>
    <n v="9"/>
    <n v="0"/>
    <n v="0"/>
  </r>
  <r>
    <x v="0"/>
    <x v="0"/>
    <n v="5"/>
    <n v="0"/>
    <n v="0"/>
  </r>
  <r>
    <x v="0"/>
    <x v="0"/>
    <n v="4"/>
    <n v="0"/>
    <n v="0"/>
  </r>
  <r>
    <x v="0"/>
    <x v="0"/>
    <n v="12"/>
    <n v="0"/>
    <n v="0"/>
  </r>
  <r>
    <x v="0"/>
    <x v="0"/>
    <n v="6"/>
    <n v="0"/>
    <n v="0"/>
  </r>
  <r>
    <x v="0"/>
    <x v="0"/>
    <n v="5"/>
    <n v="0"/>
    <n v="0"/>
  </r>
  <r>
    <x v="0"/>
    <x v="0"/>
    <n v="12"/>
    <n v="0"/>
    <n v="0"/>
  </r>
  <r>
    <x v="0"/>
    <x v="0"/>
    <n v="10"/>
    <n v="0"/>
    <n v="0"/>
  </r>
  <r>
    <x v="0"/>
    <x v="0"/>
    <n v="6"/>
    <n v="0"/>
    <n v="0"/>
  </r>
  <r>
    <x v="0"/>
    <x v="0"/>
    <n v="2"/>
    <n v="0"/>
    <n v="0"/>
  </r>
  <r>
    <x v="0"/>
    <x v="0"/>
    <n v="4"/>
    <n v="0"/>
    <n v="0"/>
  </r>
  <r>
    <x v="0"/>
    <x v="0"/>
    <n v="4"/>
    <n v="0"/>
    <n v="0"/>
  </r>
  <r>
    <x v="0"/>
    <x v="1"/>
    <n v="1"/>
    <n v="0"/>
    <n v="1"/>
  </r>
  <r>
    <x v="0"/>
    <x v="2"/>
    <n v="0"/>
    <n v="0"/>
    <n v="0"/>
  </r>
  <r>
    <x v="0"/>
    <x v="6"/>
    <n v="0"/>
    <n v="2"/>
    <n v="0"/>
  </r>
  <r>
    <x v="0"/>
    <x v="6"/>
    <n v="0"/>
    <n v="4"/>
    <n v="0"/>
  </r>
  <r>
    <x v="0"/>
    <x v="1"/>
    <n v="177107"/>
    <n v="29"/>
    <n v="172039"/>
  </r>
  <r>
    <x v="0"/>
    <x v="1"/>
    <n v="1999300"/>
    <n v="0"/>
    <n v="1967802"/>
  </r>
  <r>
    <x v="0"/>
    <x v="1"/>
    <n v="54431"/>
    <n v="951"/>
    <n v="53519"/>
  </r>
  <r>
    <x v="0"/>
    <x v="1"/>
    <n v="3155567"/>
    <n v="0"/>
    <n v="3004766"/>
  </r>
  <r>
    <x v="0"/>
    <x v="0"/>
    <n v="268335"/>
    <n v="1516"/>
    <n v="110702"/>
  </r>
  <r>
    <x v="0"/>
    <x v="0"/>
    <n v="223453"/>
    <n v="2087"/>
    <n v="64689"/>
  </r>
  <r>
    <x v="0"/>
    <x v="0"/>
    <n v="75823"/>
    <n v="818"/>
    <n v="14921"/>
  </r>
  <r>
    <x v="0"/>
    <x v="0"/>
    <n v="9"/>
    <n v="4"/>
    <n v="0"/>
  </r>
  <r>
    <x v="0"/>
    <x v="0"/>
    <n v="99"/>
    <n v="37"/>
    <n v="29"/>
  </r>
  <r>
    <x v="0"/>
    <x v="0"/>
    <n v="20"/>
    <n v="7"/>
    <n v="1"/>
  </r>
  <r>
    <x v="0"/>
    <x v="0"/>
    <n v="1021052"/>
    <n v="12121"/>
    <n v="576736"/>
  </r>
  <r>
    <x v="0"/>
    <x v="0"/>
    <n v="2371361"/>
    <n v="14237"/>
    <n v="812149"/>
  </r>
  <r>
    <x v="0"/>
    <x v="0"/>
    <n v="259081"/>
    <n v="956"/>
    <n v="59040"/>
  </r>
  <r>
    <x v="0"/>
    <x v="0"/>
    <n v="15"/>
    <n v="6"/>
    <n v="3"/>
  </r>
  <r>
    <x v="0"/>
    <x v="0"/>
    <n v="34"/>
    <n v="16"/>
    <n v="4"/>
  </r>
  <r>
    <x v="0"/>
    <x v="0"/>
    <n v="670932"/>
    <n v="7147"/>
    <n v="341554"/>
  </r>
  <r>
    <x v="0"/>
    <x v="0"/>
    <n v="2644715"/>
    <n v="16372"/>
    <n v="966906"/>
  </r>
  <r>
    <x v="0"/>
    <x v="0"/>
    <n v="76839"/>
    <n v="759"/>
    <n v="24537"/>
  </r>
  <r>
    <x v="0"/>
    <x v="0"/>
    <n v="10239526"/>
    <n v="100613"/>
    <n v="4842398"/>
  </r>
  <r>
    <x v="0"/>
    <x v="0"/>
    <n v="10090399"/>
    <n v="87814"/>
    <n v="3516110"/>
  </r>
  <r>
    <x v="0"/>
    <x v="0"/>
    <n v="478540"/>
    <n v="6762"/>
    <n v="90186"/>
  </r>
  <r>
    <x v="0"/>
    <x v="0"/>
    <n v="2548514"/>
    <n v="21737"/>
    <n v="1148124"/>
  </r>
  <r>
    <x v="0"/>
    <x v="0"/>
    <n v="2776593"/>
    <n v="28185"/>
    <n v="1163960"/>
  </r>
  <r>
    <x v="0"/>
    <x v="0"/>
    <n v="211841"/>
    <n v="4675"/>
    <n v="49130"/>
  </r>
  <r>
    <x v="0"/>
    <x v="0"/>
    <n v="446624"/>
    <n v="6705"/>
    <n v="238858"/>
  </r>
  <r>
    <x v="0"/>
    <x v="0"/>
    <n v="1391659"/>
    <n v="11830"/>
    <n v="515120"/>
  </r>
  <r>
    <x v="0"/>
    <x v="0"/>
    <n v="23105"/>
    <n v="379"/>
    <n v="6475"/>
  </r>
  <r>
    <x v="0"/>
    <x v="0"/>
    <n v="590007"/>
    <n v="5336"/>
    <n v="292135"/>
  </r>
  <r>
    <x v="0"/>
    <x v="0"/>
    <n v="2489306"/>
    <n v="20048"/>
    <n v="1100661"/>
  </r>
  <r>
    <x v="0"/>
    <x v="0"/>
    <n v="93510"/>
    <n v="1017"/>
    <n v="26090"/>
  </r>
  <r>
    <x v="0"/>
    <x v="0"/>
    <n v="641934"/>
    <n v="6979"/>
    <n v="303628"/>
  </r>
  <r>
    <x v="0"/>
    <x v="0"/>
    <n v="1581685"/>
    <n v="17321"/>
    <n v="632662"/>
  </r>
  <r>
    <x v="0"/>
    <x v="0"/>
    <n v="16591"/>
    <n v="493"/>
    <n v="2835"/>
  </r>
  <r>
    <x v="0"/>
    <x v="0"/>
    <n v="385248"/>
    <n v="7222"/>
    <n v="253939"/>
  </r>
  <r>
    <x v="0"/>
    <x v="0"/>
    <n v="1855514"/>
    <n v="11038"/>
    <n v="634489"/>
  </r>
  <r>
    <x v="0"/>
    <x v="0"/>
    <n v="55934"/>
    <n v="527"/>
    <n v="16735"/>
  </r>
  <r>
    <x v="0"/>
    <x v="0"/>
    <n v="481164"/>
    <n v="8676"/>
    <n v="314802"/>
  </r>
  <r>
    <x v="0"/>
    <x v="0"/>
    <n v="2916894"/>
    <n v="17393"/>
    <n v="1031026"/>
  </r>
  <r>
    <x v="0"/>
    <x v="0"/>
    <n v="60984"/>
    <n v="672"/>
    <n v="16499"/>
  </r>
  <r>
    <x v="0"/>
    <x v="0"/>
    <n v="958295"/>
    <n v="19388"/>
    <n v="545903"/>
  </r>
  <r>
    <x v="0"/>
    <x v="0"/>
    <n v="2807816"/>
    <n v="19633"/>
    <n v="1060126"/>
  </r>
  <r>
    <x v="0"/>
    <x v="0"/>
    <n v="242623"/>
    <n v="2810"/>
    <n v="56417"/>
  </r>
  <r>
    <x v="0"/>
    <x v="0"/>
    <n v="624779"/>
    <n v="7693"/>
    <n v="355089"/>
  </r>
  <r>
    <x v="0"/>
    <x v="0"/>
    <n v="1561710"/>
    <n v="10713"/>
    <n v="543259"/>
  </r>
  <r>
    <x v="0"/>
    <x v="0"/>
    <n v="109814"/>
    <n v="1523"/>
    <n v="20025"/>
  </r>
  <r>
    <x v="0"/>
    <x v="0"/>
    <n v="3196357"/>
    <n v="42010"/>
    <n v="1550509"/>
  </r>
  <r>
    <x v="0"/>
    <x v="0"/>
    <n v="3792815"/>
    <n v="51162"/>
    <n v="1356794"/>
  </r>
  <r>
    <x v="0"/>
    <x v="0"/>
    <n v="573055"/>
    <n v="7854"/>
    <n v="110005"/>
  </r>
  <r>
    <x v="0"/>
    <x v="0"/>
    <n v="443775"/>
    <n v="10549"/>
    <n v="271089"/>
  </r>
  <r>
    <x v="0"/>
    <x v="0"/>
    <n v="49"/>
    <n v="36"/>
    <n v="8"/>
  </r>
  <r>
    <x v="0"/>
    <x v="0"/>
    <n v="1470688"/>
    <n v="12842"/>
    <n v="554672"/>
  </r>
  <r>
    <x v="0"/>
    <x v="0"/>
    <n v="930720"/>
    <n v="473"/>
    <n v="594481"/>
  </r>
  <r>
    <x v="0"/>
    <x v="0"/>
    <n v="118553"/>
    <n v="1421"/>
    <n v="28701"/>
  </r>
  <r>
    <x v="0"/>
    <x v="0"/>
    <n v="1008471"/>
    <n v="19199"/>
    <n v="570385"/>
  </r>
  <r>
    <x v="0"/>
    <x v="0"/>
    <n v="44"/>
    <n v="16"/>
    <n v="3"/>
  </r>
  <r>
    <x v="0"/>
    <x v="0"/>
    <n v="2694854"/>
    <n v="42942"/>
    <n v="982339"/>
  </r>
  <r>
    <x v="0"/>
    <x v="0"/>
    <n v="30749652"/>
    <n v="28004"/>
    <n v="13458187"/>
  </r>
  <r>
    <x v="0"/>
    <x v="0"/>
    <n v="134409"/>
    <n v="1758"/>
    <n v="43357"/>
  </r>
  <r>
    <x v="0"/>
    <x v="0"/>
    <n v="47"/>
    <n v="16"/>
    <n v="7"/>
  </r>
  <r>
    <x v="0"/>
    <x v="0"/>
    <n v="422337"/>
    <n v="2076"/>
    <n v="224128"/>
  </r>
  <r>
    <x v="0"/>
    <x v="0"/>
    <n v="43"/>
    <n v="11"/>
    <n v="7"/>
  </r>
  <r>
    <x v="0"/>
    <x v="0"/>
    <n v="401571"/>
    <n v="2533"/>
    <n v="207918"/>
  </r>
  <r>
    <x v="0"/>
    <x v="0"/>
    <n v="12"/>
    <n v="10"/>
    <n v="2"/>
  </r>
  <r>
    <x v="0"/>
    <x v="0"/>
    <n v="72"/>
    <n v="21"/>
    <n v="28"/>
  </r>
  <r>
    <x v="0"/>
    <x v="0"/>
    <n v="1367871"/>
    <n v="19189"/>
    <n v="754687"/>
  </r>
  <r>
    <x v="0"/>
    <x v="0"/>
    <n v="2849613"/>
    <n v="21876"/>
    <n v="1130827"/>
  </r>
  <r>
    <x v="0"/>
    <x v="0"/>
    <n v="336571"/>
    <n v="2998"/>
    <n v="87092"/>
  </r>
  <r>
    <x v="0"/>
    <x v="0"/>
    <n v="1206001"/>
    <n v="20702"/>
    <n v="685939"/>
  </r>
  <r>
    <x v="0"/>
    <x v="0"/>
    <n v="2744792"/>
    <n v="16610"/>
    <n v="957088"/>
  </r>
  <r>
    <x v="0"/>
    <x v="0"/>
    <n v="289907"/>
    <n v="1544"/>
    <n v="61410"/>
  </r>
  <r>
    <x v="0"/>
    <x v="0"/>
    <n v="694709"/>
    <n v="8668"/>
    <n v="367070"/>
  </r>
  <r>
    <x v="0"/>
    <x v="0"/>
    <n v="1968733"/>
    <n v="13780"/>
    <n v="718339"/>
  </r>
  <r>
    <x v="0"/>
    <x v="0"/>
    <n v="141351"/>
    <n v="1317"/>
    <n v="37674"/>
  </r>
  <r>
    <x v="0"/>
    <x v="0"/>
    <n v="1392328"/>
    <n v="22705"/>
    <n v="947287"/>
  </r>
  <r>
    <x v="0"/>
    <x v="0"/>
    <n v="6005258"/>
    <n v="32549"/>
    <n v="3159715"/>
  </r>
  <r>
    <x v="0"/>
    <x v="0"/>
    <n v="262429"/>
    <n v="3414"/>
    <n v="71143"/>
  </r>
  <r>
    <x v="0"/>
    <x v="0"/>
    <n v="2322004"/>
    <n v="27159"/>
    <n v="1213160"/>
  </r>
  <r>
    <x v="0"/>
    <x v="0"/>
    <n v="4570260"/>
    <n v="32628"/>
    <n v="1587311"/>
  </r>
  <r>
    <x v="0"/>
    <x v="0"/>
    <n v="193256"/>
    <n v="417"/>
    <n v="34761"/>
  </r>
  <r>
    <x v="0"/>
    <x v="0"/>
    <n v="687068"/>
    <n v="6164"/>
    <n v="325943"/>
  </r>
  <r>
    <x v="0"/>
    <x v="0"/>
    <n v="480627"/>
    <n v="2905"/>
    <n v="165931"/>
  </r>
  <r>
    <x v="0"/>
    <x v="0"/>
    <n v="93141"/>
    <n v="481"/>
    <n v="18325"/>
  </r>
  <r>
    <x v="0"/>
    <x v="0"/>
    <n v="1483284"/>
    <n v="20324"/>
    <n v="690632"/>
  </r>
  <r>
    <x v="0"/>
    <x v="0"/>
    <n v="2612152"/>
    <n v="21124"/>
    <n v="1179994"/>
  </r>
  <r>
    <x v="0"/>
    <x v="0"/>
    <n v="77187"/>
    <n v="1580"/>
    <n v="31435"/>
  </r>
  <r>
    <x v="0"/>
    <x v="0"/>
    <n v="1898184"/>
    <n v="14720"/>
    <n v="1056095"/>
  </r>
  <r>
    <x v="0"/>
    <x v="0"/>
    <n v="2465372"/>
    <n v="19979"/>
    <n v="1215411"/>
  </r>
  <r>
    <x v="0"/>
    <x v="0"/>
    <n v="2851"/>
    <n v="85"/>
    <n v="1542"/>
  </r>
  <r>
    <x v="0"/>
    <x v="0"/>
    <n v="32"/>
    <n v="16"/>
    <n v="7"/>
  </r>
  <r>
    <x v="0"/>
    <x v="0"/>
    <n v="14757296"/>
    <n v="61270"/>
    <n v="7206951"/>
  </r>
  <r>
    <x v="0"/>
    <x v="0"/>
    <n v="134109"/>
    <n v="669"/>
    <n v="51814"/>
  </r>
  <r>
    <x v="0"/>
    <x v="0"/>
    <n v="85714"/>
    <n v="1248"/>
    <n v="31196"/>
  </r>
  <r>
    <x v="0"/>
    <x v="0"/>
    <n v="74769"/>
    <n v="182"/>
    <n v="22847"/>
  </r>
  <r>
    <x v="0"/>
    <x v="1"/>
    <n v="5520185"/>
    <n v="12763"/>
    <n v="5356398"/>
  </r>
  <r>
    <x v="0"/>
    <x v="1"/>
    <n v="1182683"/>
    <n v="2"/>
    <n v="0"/>
  </r>
  <r>
    <x v="0"/>
    <x v="0"/>
    <n v="2357774"/>
    <n v="1188"/>
    <n v="1247547"/>
  </r>
  <r>
    <x v="0"/>
    <x v="0"/>
    <n v="313"/>
    <n v="148"/>
    <n v="225"/>
  </r>
  <r>
    <x v="0"/>
    <x v="1"/>
    <n v="953553"/>
    <n v="0"/>
    <n v="946772"/>
  </r>
  <r>
    <x v="0"/>
    <x v="5"/>
    <n v="5310295"/>
    <n v="12"/>
    <n v="5184318"/>
  </r>
  <r>
    <x v="0"/>
    <x v="2"/>
    <n v="329071"/>
    <n v="85"/>
    <n v="318642"/>
  </r>
  <r>
    <x v="0"/>
    <x v="6"/>
    <n v="1823818"/>
    <n v="240"/>
    <n v="1713499"/>
  </r>
  <r>
    <x v="0"/>
    <x v="1"/>
    <n v="9897716"/>
    <n v="1223"/>
    <n v="9703146"/>
  </r>
  <r>
    <x v="0"/>
    <x v="1"/>
    <n v="735967"/>
    <n v="15481"/>
    <n v="537699"/>
  </r>
  <r>
    <x v="0"/>
    <x v="1"/>
    <n v="5321799"/>
    <n v="0"/>
    <n v="0"/>
  </r>
  <r>
    <x v="0"/>
    <x v="1"/>
    <n v="164"/>
    <n v="3236"/>
    <n v="138"/>
  </r>
  <r>
    <x v="0"/>
    <x v="0"/>
    <n v="150715"/>
    <n v="1339"/>
    <n v="89445"/>
  </r>
  <r>
    <x v="0"/>
    <x v="0"/>
    <n v="311894"/>
    <n v="2169"/>
    <n v="147313"/>
  </r>
  <r>
    <x v="0"/>
    <x v="0"/>
    <n v="104031"/>
    <n v="812"/>
    <n v="702"/>
  </r>
  <r>
    <x v="0"/>
    <x v="0"/>
    <n v="2"/>
    <n v="0"/>
    <n v="0"/>
  </r>
  <r>
    <x v="0"/>
    <x v="0"/>
    <n v="22681"/>
    <n v="190"/>
    <n v="11846"/>
  </r>
  <r>
    <x v="0"/>
    <x v="0"/>
    <n v="2"/>
    <n v="0"/>
    <n v="0"/>
  </r>
  <r>
    <x v="0"/>
    <x v="1"/>
    <n v="5143648"/>
    <n v="27"/>
    <n v="5007476"/>
  </r>
  <r>
    <x v="0"/>
    <x v="1"/>
    <n v="73140"/>
    <n v="4"/>
    <n v="2"/>
  </r>
  <r>
    <x v="0"/>
    <x v="0"/>
    <n v="45952"/>
    <n v="2484"/>
    <n v="27217"/>
  </r>
  <r>
    <x v="0"/>
    <x v="0"/>
    <n v="91202"/>
    <n v="7353"/>
    <n v="37803"/>
  </r>
  <r>
    <x v="0"/>
    <x v="0"/>
    <n v="9292"/>
    <n v="520"/>
    <n v="2260"/>
  </r>
  <r>
    <x v="0"/>
    <x v="0"/>
    <n v="56085"/>
    <n v="4543"/>
    <n v="29052"/>
  </r>
  <r>
    <x v="0"/>
    <x v="0"/>
    <n v="20430"/>
    <n v="496"/>
    <n v="3334"/>
  </r>
  <r>
    <x v="0"/>
    <x v="0"/>
    <n v="62582"/>
    <n v="2620"/>
    <n v="6158"/>
  </r>
  <r>
    <x v="0"/>
    <x v="0"/>
    <n v="2422"/>
    <n v="65"/>
    <n v="117"/>
  </r>
  <r>
    <x v="0"/>
    <x v="0"/>
    <n v="85990"/>
    <n v="281"/>
    <n v="2518"/>
  </r>
  <r>
    <x v="0"/>
    <x v="3"/>
    <n v="1133429"/>
    <n v="5958"/>
    <n v="42109"/>
  </r>
  <r>
    <x v="0"/>
    <x v="0"/>
    <n v="3472801"/>
    <n v="10206"/>
    <n v="2040368"/>
  </r>
  <r>
    <x v="0"/>
    <x v="0"/>
    <n v="443158"/>
    <n v="925"/>
    <n v="215119"/>
  </r>
  <r>
    <x v="0"/>
    <x v="0"/>
    <n v="7585697"/>
    <n v="21182"/>
    <n v="4190633"/>
  </r>
  <r>
    <x v="0"/>
    <x v="0"/>
    <n v="927001"/>
    <n v="3604"/>
    <n v="599142"/>
  </r>
  <r>
    <x v="0"/>
    <x v="0"/>
    <n v="0"/>
    <n v="0"/>
    <n v="1"/>
  </r>
  <r>
    <x v="0"/>
    <x v="1"/>
    <n v="2"/>
    <n v="2"/>
    <n v="0"/>
  </r>
  <r>
    <x v="0"/>
    <x v="1"/>
    <n v="105828"/>
    <n v="6"/>
    <n v="96766"/>
  </r>
  <r>
    <x v="0"/>
    <x v="1"/>
    <n v="1290078"/>
    <n v="457"/>
    <n v="1256444"/>
  </r>
  <r>
    <x v="0"/>
    <x v="1"/>
    <n v="541443"/>
    <n v="269"/>
    <n v="401872"/>
  </r>
  <r>
    <x v="0"/>
    <x v="1"/>
    <n v="49928"/>
    <n v="759"/>
    <n v="48989"/>
  </r>
  <r>
    <x v="0"/>
    <x v="1"/>
    <n v="3"/>
    <n v="2"/>
    <n v="0"/>
  </r>
  <r>
    <x v="0"/>
    <x v="1"/>
    <n v="16924833"/>
    <n v="8638"/>
    <n v="16499226"/>
  </r>
  <r>
    <x v="0"/>
    <x v="1"/>
    <n v="677357"/>
    <n v="12235"/>
    <n v="660210"/>
  </r>
  <r>
    <x v="0"/>
    <x v="1"/>
    <n v="10339033"/>
    <n v="0"/>
    <n v="10175589"/>
  </r>
  <r>
    <x v="0"/>
    <x v="3"/>
    <n v="79794"/>
    <n v="3587"/>
    <n v="62954"/>
  </r>
  <r>
    <x v="0"/>
    <x v="3"/>
    <n v="9260"/>
    <n v="991"/>
    <n v="6951"/>
  </r>
  <r>
    <x v="0"/>
    <x v="3"/>
    <n v="52691"/>
    <n v="5806"/>
    <n v="39402"/>
  </r>
  <r>
    <x v="0"/>
    <x v="3"/>
    <n v="80126"/>
    <n v="3586"/>
    <n v="63049"/>
  </r>
  <r>
    <x v="0"/>
    <x v="3"/>
    <n v="80380"/>
    <n v="3568"/>
    <n v="62959"/>
  </r>
  <r>
    <x v="0"/>
    <x v="3"/>
    <n v="80489"/>
    <n v="3573"/>
    <n v="62998"/>
  </r>
  <r>
    <x v="0"/>
    <x v="3"/>
    <n v="74019"/>
    <n v="3401"/>
    <n v="59036"/>
  </r>
  <r>
    <x v="0"/>
    <x v="3"/>
    <n v="74247"/>
    <n v="3398"/>
    <n v="59139"/>
  </r>
  <r>
    <x v="0"/>
    <x v="3"/>
    <n v="80593"/>
    <n v="3627"/>
    <n v="63237"/>
  </r>
  <r>
    <x v="0"/>
    <x v="3"/>
    <n v="80407"/>
    <n v="3528"/>
    <n v="63381"/>
  </r>
  <r>
    <x v="0"/>
    <x v="1"/>
    <n v="9947675"/>
    <n v="962"/>
    <n v="9720673"/>
  </r>
  <r>
    <x v="0"/>
    <x v="1"/>
    <n v="154937"/>
    <n v="2463"/>
    <n v="107380"/>
  </r>
  <r>
    <x v="0"/>
    <x v="1"/>
    <n v="4663177"/>
    <n v="2"/>
    <n v="2"/>
  </r>
  <r>
    <x v="0"/>
    <x v="0"/>
    <n v="14570"/>
    <n v="263"/>
    <n v="7424"/>
  </r>
  <r>
    <x v="0"/>
    <x v="0"/>
    <n v="110888"/>
    <n v="3139"/>
    <n v="62506"/>
  </r>
  <r>
    <x v="0"/>
    <x v="0"/>
    <n v="2815"/>
    <n v="58"/>
    <n v="1111"/>
  </r>
  <r>
    <x v="0"/>
    <x v="0"/>
    <n v="32466"/>
    <n v="224"/>
    <n v="10648"/>
  </r>
  <r>
    <x v="0"/>
    <x v="0"/>
    <n v="343833"/>
    <n v="2183"/>
    <n v="55290"/>
  </r>
  <r>
    <x v="0"/>
    <x v="0"/>
    <n v="11407"/>
    <n v="167"/>
    <n v="2498"/>
  </r>
  <r>
    <x v="0"/>
    <x v="1"/>
    <n v="3057388"/>
    <n v="788"/>
    <n v="2938203"/>
  </r>
  <r>
    <x v="0"/>
    <x v="1"/>
    <n v="688274"/>
    <n v="1375"/>
    <n v="672200"/>
  </r>
  <r>
    <x v="0"/>
    <x v="1"/>
    <n v="873051"/>
    <n v="0"/>
    <n v="854277"/>
  </r>
  <r>
    <x v="0"/>
    <x v="1"/>
    <n v="3994770"/>
    <n v="2"/>
    <n v="4019747"/>
  </r>
  <r>
    <x v="0"/>
    <x v="0"/>
    <n v="204813"/>
    <n v="6689"/>
    <n v="42234"/>
  </r>
  <r>
    <x v="0"/>
    <x v="0"/>
    <n v="521538"/>
    <n v="1087"/>
    <n v="20952"/>
  </r>
  <r>
    <x v="0"/>
    <x v="0"/>
    <n v="72238"/>
    <n v="561"/>
    <n v="8411"/>
  </r>
  <r>
    <x v="0"/>
    <x v="0"/>
    <n v="737568"/>
    <n v="4322"/>
    <n v="140522"/>
  </r>
  <r>
    <x v="0"/>
    <x v="0"/>
    <n v="22437"/>
    <n v="118"/>
    <n v="6641"/>
  </r>
  <r>
    <x v="0"/>
    <x v="0"/>
    <n v="79664"/>
    <n v="504"/>
    <n v="25661"/>
  </r>
  <r>
    <x v="0"/>
    <x v="0"/>
    <n v="0"/>
    <n v="4"/>
    <n v="0"/>
  </r>
  <r>
    <x v="0"/>
    <x v="0"/>
    <n v="0"/>
    <n v="9"/>
    <n v="0"/>
  </r>
  <r>
    <x v="0"/>
    <x v="0"/>
    <n v="0"/>
    <n v="3"/>
    <n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0">
  <r>
    <x v="0"/>
    <n v="1"/>
    <n v="211753"/>
    <x v="0"/>
  </r>
  <r>
    <x v="0"/>
    <n v="2"/>
    <n v="115244"/>
    <x v="1"/>
  </r>
  <r>
    <x v="0"/>
    <n v="3"/>
    <n v="56132"/>
    <x v="2"/>
  </r>
  <r>
    <x v="0"/>
    <n v="4"/>
    <n v="31589"/>
    <x v="3"/>
  </r>
  <r>
    <x v="0"/>
    <n v="5"/>
    <n v="20820"/>
    <x v="4"/>
  </r>
  <r>
    <x v="0"/>
    <n v="6"/>
    <n v="15199"/>
    <x v="5"/>
  </r>
  <r>
    <x v="0"/>
    <n v="7"/>
    <n v="11224"/>
    <x v="6"/>
  </r>
  <r>
    <x v="0"/>
    <n v="8"/>
    <n v="8404"/>
    <x v="7"/>
  </r>
  <r>
    <x v="0"/>
    <n v="9"/>
    <n v="6857"/>
    <x v="8"/>
  </r>
  <r>
    <x v="0"/>
    <n v="10"/>
    <n v="5497"/>
    <x v="9"/>
  </r>
  <r>
    <x v="0"/>
    <n v="11"/>
    <n v="4369"/>
    <x v="10"/>
  </r>
  <r>
    <x v="0"/>
    <n v="12"/>
    <n v="3740"/>
    <x v="11"/>
  </r>
  <r>
    <x v="0"/>
    <n v="13"/>
    <n v="3080"/>
    <x v="12"/>
  </r>
  <r>
    <x v="0"/>
    <n v="14"/>
    <n v="2696"/>
    <x v="13"/>
  </r>
  <r>
    <x v="0"/>
    <n v="15"/>
    <n v="2378"/>
    <x v="14"/>
  </r>
  <r>
    <x v="0"/>
    <n v="16"/>
    <n v="1988"/>
    <x v="15"/>
  </r>
  <r>
    <x v="0"/>
    <n v="17"/>
    <n v="1789"/>
    <x v="16"/>
  </r>
  <r>
    <x v="0"/>
    <n v="18"/>
    <n v="1891"/>
    <x v="17"/>
  </r>
  <r>
    <x v="0"/>
    <n v="19"/>
    <n v="1442"/>
    <x v="18"/>
  </r>
  <r>
    <x v="0"/>
    <n v="20"/>
    <n v="1119"/>
    <x v="19"/>
  </r>
  <r>
    <x v="0"/>
    <n v="21"/>
    <n v="1056"/>
    <x v="20"/>
  </r>
  <r>
    <x v="0"/>
    <n v="22"/>
    <n v="959"/>
    <x v="21"/>
  </r>
  <r>
    <x v="0"/>
    <n v="23"/>
    <n v="806"/>
    <x v="21"/>
  </r>
  <r>
    <x v="0"/>
    <n v="24"/>
    <n v="739"/>
    <x v="21"/>
  </r>
  <r>
    <x v="0"/>
    <n v="25"/>
    <n v="612"/>
    <x v="21"/>
  </r>
  <r>
    <x v="0"/>
    <n v="26"/>
    <n v="566"/>
    <x v="21"/>
  </r>
  <r>
    <x v="0"/>
    <n v="27"/>
    <n v="492"/>
    <x v="21"/>
  </r>
  <r>
    <x v="0"/>
    <n v="28"/>
    <n v="427"/>
    <x v="21"/>
  </r>
  <r>
    <x v="0"/>
    <n v="29"/>
    <n v="432"/>
    <x v="21"/>
  </r>
  <r>
    <x v="0"/>
    <n v="30"/>
    <n v="374"/>
    <x v="21"/>
  </r>
  <r>
    <x v="0"/>
    <n v="31"/>
    <n v="336"/>
    <x v="21"/>
  </r>
  <r>
    <x v="0"/>
    <n v="32"/>
    <n v="301"/>
    <x v="21"/>
  </r>
  <r>
    <x v="0"/>
    <n v="33"/>
    <n v="300"/>
    <x v="21"/>
  </r>
  <r>
    <x v="0"/>
    <n v="34"/>
    <n v="223"/>
    <x v="21"/>
  </r>
  <r>
    <x v="0"/>
    <n v="35"/>
    <n v="252"/>
    <x v="21"/>
  </r>
  <r>
    <x v="0"/>
    <n v="36"/>
    <n v="259"/>
    <x v="21"/>
  </r>
  <r>
    <x v="0"/>
    <n v="37"/>
    <n v="224"/>
    <x v="21"/>
  </r>
  <r>
    <x v="0"/>
    <n v="38"/>
    <n v="195"/>
    <x v="21"/>
  </r>
  <r>
    <x v="0"/>
    <n v="39"/>
    <n v="201"/>
    <x v="21"/>
  </r>
  <r>
    <x v="0"/>
    <n v="40"/>
    <n v="175"/>
    <x v="21"/>
  </r>
  <r>
    <x v="0"/>
    <n v="41"/>
    <n v="150"/>
    <x v="21"/>
  </r>
  <r>
    <x v="0"/>
    <n v="42"/>
    <n v="134"/>
    <x v="21"/>
  </r>
  <r>
    <x v="0"/>
    <n v="43"/>
    <n v="148"/>
    <x v="21"/>
  </r>
  <r>
    <x v="0"/>
    <n v="44"/>
    <n v="149"/>
    <x v="21"/>
  </r>
  <r>
    <x v="0"/>
    <n v="45"/>
    <n v="112"/>
    <x v="21"/>
  </r>
  <r>
    <x v="0"/>
    <n v="46"/>
    <n v="83"/>
    <x v="21"/>
  </r>
  <r>
    <x v="0"/>
    <n v="47"/>
    <n v="85"/>
    <x v="21"/>
  </r>
  <r>
    <x v="0"/>
    <n v="48"/>
    <n v="69"/>
    <x v="21"/>
  </r>
  <r>
    <x v="0"/>
    <n v="49"/>
    <n v="85"/>
    <x v="21"/>
  </r>
  <r>
    <x v="0"/>
    <n v="50"/>
    <n v="66"/>
    <x v="21"/>
  </r>
  <r>
    <x v="0"/>
    <n v="51"/>
    <n v="60"/>
    <x v="21"/>
  </r>
  <r>
    <x v="0"/>
    <n v="52"/>
    <n v="54"/>
    <x v="21"/>
  </r>
  <r>
    <x v="0"/>
    <n v="53"/>
    <n v="53"/>
    <x v="21"/>
  </r>
  <r>
    <x v="0"/>
    <n v="54"/>
    <n v="42"/>
    <x v="21"/>
  </r>
  <r>
    <x v="0"/>
    <n v="55"/>
    <n v="57"/>
    <x v="21"/>
  </r>
  <r>
    <x v="0"/>
    <n v="56"/>
    <n v="43"/>
    <x v="21"/>
  </r>
  <r>
    <x v="0"/>
    <n v="57"/>
    <n v="43"/>
    <x v="21"/>
  </r>
  <r>
    <x v="0"/>
    <n v="58"/>
    <n v="35"/>
    <x v="21"/>
  </r>
  <r>
    <x v="0"/>
    <n v="59"/>
    <n v="39"/>
    <x v="21"/>
  </r>
  <r>
    <x v="0"/>
    <n v="60"/>
    <n v="33"/>
    <x v="21"/>
  </r>
  <r>
    <x v="0"/>
    <n v="61"/>
    <n v="33"/>
    <x v="21"/>
  </r>
  <r>
    <x v="0"/>
    <n v="62"/>
    <n v="26"/>
    <x v="21"/>
  </r>
  <r>
    <x v="0"/>
    <n v="63"/>
    <n v="32"/>
    <x v="21"/>
  </r>
  <r>
    <x v="0"/>
    <n v="64"/>
    <n v="29"/>
    <x v="21"/>
  </r>
  <r>
    <x v="0"/>
    <n v="65"/>
    <n v="11"/>
    <x v="21"/>
  </r>
  <r>
    <x v="0"/>
    <n v="66"/>
    <n v="18"/>
    <x v="21"/>
  </r>
  <r>
    <x v="0"/>
    <n v="67"/>
    <n v="22"/>
    <x v="21"/>
  </r>
  <r>
    <x v="0"/>
    <n v="68"/>
    <n v="16"/>
    <x v="21"/>
  </r>
  <r>
    <x v="0"/>
    <n v="69"/>
    <n v="20"/>
    <x v="21"/>
  </r>
  <r>
    <x v="0"/>
    <n v="70"/>
    <n v="21"/>
    <x v="21"/>
  </r>
  <r>
    <x v="0"/>
    <n v="71"/>
    <n v="14"/>
    <x v="21"/>
  </r>
  <r>
    <x v="0"/>
    <n v="72"/>
    <n v="19"/>
    <x v="21"/>
  </r>
  <r>
    <x v="0"/>
    <n v="73"/>
    <n v="14"/>
    <x v="21"/>
  </r>
  <r>
    <x v="0"/>
    <n v="74"/>
    <n v="19"/>
    <x v="21"/>
  </r>
  <r>
    <x v="0"/>
    <n v="75"/>
    <n v="17"/>
    <x v="21"/>
  </r>
  <r>
    <x v="0"/>
    <n v="76"/>
    <n v="14"/>
    <x v="21"/>
  </r>
  <r>
    <x v="0"/>
    <n v="77"/>
    <n v="22"/>
    <x v="21"/>
  </r>
  <r>
    <x v="0"/>
    <n v="78"/>
    <n v="13"/>
    <x v="21"/>
  </r>
  <r>
    <x v="0"/>
    <n v="79"/>
    <n v="13"/>
    <x v="21"/>
  </r>
  <r>
    <x v="0"/>
    <n v="80"/>
    <n v="20"/>
    <x v="21"/>
  </r>
  <r>
    <x v="0"/>
    <n v="81"/>
    <n v="10"/>
    <x v="21"/>
  </r>
  <r>
    <x v="0"/>
    <n v="82"/>
    <n v="12"/>
    <x v="21"/>
  </r>
  <r>
    <x v="0"/>
    <n v="83"/>
    <n v="10"/>
    <x v="21"/>
  </r>
  <r>
    <x v="0"/>
    <n v="84"/>
    <n v="4"/>
    <x v="21"/>
  </r>
  <r>
    <x v="0"/>
    <n v="85"/>
    <n v="12"/>
    <x v="21"/>
  </r>
  <r>
    <x v="0"/>
    <n v="86"/>
    <n v="6"/>
    <x v="21"/>
  </r>
  <r>
    <x v="0"/>
    <n v="87"/>
    <n v="3"/>
    <x v="21"/>
  </r>
  <r>
    <x v="0"/>
    <n v="88"/>
    <n v="8"/>
    <x v="21"/>
  </r>
  <r>
    <x v="0"/>
    <n v="89"/>
    <n v="9"/>
    <x v="21"/>
  </r>
  <r>
    <x v="0"/>
    <n v="90"/>
    <n v="8"/>
    <x v="21"/>
  </r>
  <r>
    <x v="0"/>
    <n v="91"/>
    <n v="5"/>
    <x v="21"/>
  </r>
  <r>
    <x v="0"/>
    <n v="92"/>
    <n v="5"/>
    <x v="21"/>
  </r>
  <r>
    <x v="0"/>
    <n v="93"/>
    <n v="5"/>
    <x v="21"/>
  </r>
  <r>
    <x v="0"/>
    <n v="94"/>
    <n v="9"/>
    <x v="21"/>
  </r>
  <r>
    <x v="0"/>
    <n v="95"/>
    <n v="7"/>
    <x v="21"/>
  </r>
  <r>
    <x v="0"/>
    <n v="96"/>
    <n v="4"/>
    <x v="21"/>
  </r>
  <r>
    <x v="0"/>
    <n v="97"/>
    <n v="5"/>
    <x v="21"/>
  </r>
  <r>
    <x v="0"/>
    <n v="98"/>
    <n v="4"/>
    <x v="21"/>
  </r>
  <r>
    <x v="0"/>
    <n v="100"/>
    <n v="2"/>
    <x v="21"/>
  </r>
  <r>
    <x v="0"/>
    <n v="101"/>
    <n v="2"/>
    <x v="21"/>
  </r>
  <r>
    <x v="0"/>
    <n v="102"/>
    <n v="1"/>
    <x v="21"/>
  </r>
  <r>
    <x v="0"/>
    <n v="103"/>
    <n v="2"/>
    <x v="21"/>
  </r>
  <r>
    <x v="0"/>
    <n v="104"/>
    <n v="5"/>
    <x v="21"/>
  </r>
  <r>
    <x v="0"/>
    <n v="105"/>
    <n v="2"/>
    <x v="21"/>
  </r>
  <r>
    <x v="0"/>
    <n v="106"/>
    <n v="3"/>
    <x v="21"/>
  </r>
  <r>
    <x v="0"/>
    <n v="107"/>
    <n v="2"/>
    <x v="21"/>
  </r>
  <r>
    <x v="0"/>
    <n v="108"/>
    <n v="2"/>
    <x v="21"/>
  </r>
  <r>
    <x v="0"/>
    <n v="109"/>
    <n v="4"/>
    <x v="21"/>
  </r>
  <r>
    <x v="0"/>
    <n v="110"/>
    <n v="3"/>
    <x v="21"/>
  </r>
  <r>
    <x v="0"/>
    <n v="111"/>
    <n v="1"/>
    <x v="21"/>
  </r>
  <r>
    <x v="0"/>
    <n v="112"/>
    <n v="1"/>
    <x v="21"/>
  </r>
  <r>
    <x v="0"/>
    <n v="113"/>
    <n v="2"/>
    <x v="21"/>
  </r>
  <r>
    <x v="0"/>
    <n v="114"/>
    <n v="2"/>
    <x v="21"/>
  </r>
  <r>
    <x v="0"/>
    <n v="116"/>
    <n v="1"/>
    <x v="21"/>
  </r>
  <r>
    <x v="0"/>
    <n v="117"/>
    <n v="1"/>
    <x v="21"/>
  </r>
  <r>
    <x v="0"/>
    <n v="118"/>
    <n v="1"/>
    <x v="21"/>
  </r>
  <r>
    <x v="0"/>
    <n v="119"/>
    <n v="3"/>
    <x v="21"/>
  </r>
  <r>
    <x v="0"/>
    <n v="120"/>
    <n v="1"/>
    <x v="21"/>
  </r>
  <r>
    <x v="0"/>
    <n v="121"/>
    <n v="5"/>
    <x v="21"/>
  </r>
  <r>
    <x v="0"/>
    <n v="122"/>
    <n v="1"/>
    <x v="21"/>
  </r>
  <r>
    <x v="0"/>
    <n v="125"/>
    <n v="1"/>
    <x v="21"/>
  </r>
  <r>
    <x v="0"/>
    <n v="128"/>
    <n v="1"/>
    <x v="21"/>
  </r>
  <r>
    <x v="0"/>
    <n v="130"/>
    <n v="1"/>
    <x v="21"/>
  </r>
  <r>
    <x v="0"/>
    <n v="131"/>
    <n v="1"/>
    <x v="21"/>
  </r>
  <r>
    <x v="0"/>
    <n v="132"/>
    <n v="3"/>
    <x v="21"/>
  </r>
  <r>
    <x v="0"/>
    <n v="133"/>
    <n v="2"/>
    <x v="21"/>
  </r>
  <r>
    <x v="0"/>
    <n v="136"/>
    <n v="1"/>
    <x v="21"/>
  </r>
  <r>
    <x v="0"/>
    <n v="137"/>
    <n v="1"/>
    <x v="21"/>
  </r>
  <r>
    <x v="0"/>
    <n v="139"/>
    <n v="1"/>
    <x v="21"/>
  </r>
  <r>
    <x v="0"/>
    <n v="140"/>
    <n v="1"/>
    <x v="21"/>
  </r>
  <r>
    <x v="0"/>
    <n v="141"/>
    <n v="1"/>
    <x v="21"/>
  </r>
  <r>
    <x v="0"/>
    <n v="143"/>
    <n v="2"/>
    <x v="21"/>
  </r>
  <r>
    <x v="0"/>
    <n v="146"/>
    <n v="2"/>
    <x v="21"/>
  </r>
  <r>
    <x v="0"/>
    <n v="151"/>
    <n v="1"/>
    <x v="21"/>
  </r>
  <r>
    <x v="0"/>
    <n v="153"/>
    <n v="1"/>
    <x v="21"/>
  </r>
  <r>
    <x v="0"/>
    <n v="154"/>
    <n v="2"/>
    <x v="21"/>
  </r>
  <r>
    <x v="0"/>
    <n v="156"/>
    <n v="3"/>
    <x v="21"/>
  </r>
  <r>
    <x v="0"/>
    <n v="164"/>
    <n v="1"/>
    <x v="21"/>
  </r>
  <r>
    <x v="0"/>
    <n v="165"/>
    <n v="1"/>
    <x v="21"/>
  </r>
  <r>
    <x v="0"/>
    <n v="166"/>
    <n v="1"/>
    <x v="21"/>
  </r>
  <r>
    <x v="0"/>
    <n v="170"/>
    <n v="1"/>
    <x v="21"/>
  </r>
  <r>
    <x v="0"/>
    <n v="172"/>
    <n v="2"/>
    <x v="21"/>
  </r>
  <r>
    <x v="0"/>
    <n v="179"/>
    <n v="1"/>
    <x v="21"/>
  </r>
  <r>
    <x v="0"/>
    <n v="187"/>
    <n v="1"/>
    <x v="21"/>
  </r>
  <r>
    <x v="0"/>
    <n v="197"/>
    <n v="1"/>
    <x v="21"/>
  </r>
  <r>
    <x v="0"/>
    <n v="198"/>
    <n v="1"/>
    <x v="21"/>
  </r>
  <r>
    <x v="0"/>
    <n v="200"/>
    <n v="2"/>
    <x v="21"/>
  </r>
  <r>
    <x v="0"/>
    <n v="201"/>
    <n v="1"/>
    <x v="21"/>
  </r>
  <r>
    <x v="0"/>
    <n v="205"/>
    <n v="1"/>
    <x v="21"/>
  </r>
  <r>
    <x v="0"/>
    <n v="210"/>
    <n v="2"/>
    <x v="21"/>
  </r>
  <r>
    <x v="0"/>
    <n v="213"/>
    <n v="1"/>
    <x v="21"/>
  </r>
  <r>
    <x v="0"/>
    <n v="219"/>
    <n v="1"/>
    <x v="21"/>
  </r>
  <r>
    <x v="0"/>
    <n v="234"/>
    <n v="1"/>
    <x v="21"/>
  </r>
  <r>
    <x v="0"/>
    <n v="241"/>
    <n v="2"/>
    <x v="21"/>
  </r>
  <r>
    <x v="0"/>
    <n v="244"/>
    <n v="2"/>
    <x v="21"/>
  </r>
  <r>
    <x v="0"/>
    <n v="275"/>
    <n v="1"/>
    <x v="21"/>
  </r>
  <r>
    <x v="0"/>
    <n v="277"/>
    <n v="1"/>
    <x v="21"/>
  </r>
  <r>
    <x v="0"/>
    <n v="279"/>
    <n v="1"/>
    <x v="21"/>
  </r>
  <r>
    <x v="0"/>
    <n v="280"/>
    <n v="1"/>
    <x v="21"/>
  </r>
  <r>
    <x v="0"/>
    <n v="301"/>
    <n v="1"/>
    <x v="21"/>
  </r>
  <r>
    <x v="0"/>
    <n v="341"/>
    <n v="1"/>
    <x v="21"/>
  </r>
  <r>
    <x v="0"/>
    <n v="414"/>
    <n v="1"/>
    <x v="21"/>
  </r>
  <r>
    <x v="0"/>
    <n v="434"/>
    <n v="1"/>
    <x v="21"/>
  </r>
  <r>
    <x v="0"/>
    <n v="439"/>
    <n v="1"/>
    <x v="21"/>
  </r>
  <r>
    <x v="0"/>
    <n v="480"/>
    <n v="1"/>
    <x v="21"/>
  </r>
  <r>
    <x v="0"/>
    <n v="601"/>
    <n v="1"/>
    <x v="21"/>
  </r>
  <r>
    <x v="1"/>
    <n v="2"/>
    <n v="66282"/>
    <x v="0"/>
  </r>
  <r>
    <x v="1"/>
    <n v="3"/>
    <n v="34433"/>
    <x v="1"/>
  </r>
  <r>
    <x v="1"/>
    <n v="4"/>
    <n v="21400"/>
    <x v="2"/>
  </r>
  <r>
    <x v="1"/>
    <n v="5"/>
    <n v="14290"/>
    <x v="3"/>
  </r>
  <r>
    <x v="1"/>
    <n v="6"/>
    <n v="10377"/>
    <x v="4"/>
  </r>
  <r>
    <x v="1"/>
    <n v="7"/>
    <n v="7752"/>
    <x v="5"/>
  </r>
  <r>
    <x v="1"/>
    <n v="8"/>
    <n v="5941"/>
    <x v="6"/>
  </r>
  <r>
    <x v="1"/>
    <n v="9"/>
    <n v="4684"/>
    <x v="7"/>
  </r>
  <r>
    <x v="1"/>
    <n v="10"/>
    <n v="3639"/>
    <x v="8"/>
  </r>
  <r>
    <x v="1"/>
    <n v="11"/>
    <n v="3070"/>
    <x v="9"/>
  </r>
  <r>
    <x v="1"/>
    <n v="12"/>
    <n v="2574"/>
    <x v="10"/>
  </r>
  <r>
    <x v="1"/>
    <n v="13"/>
    <n v="2209"/>
    <x v="11"/>
  </r>
  <r>
    <x v="1"/>
    <n v="14"/>
    <n v="1832"/>
    <x v="12"/>
  </r>
  <r>
    <x v="1"/>
    <n v="15"/>
    <n v="1592"/>
    <x v="13"/>
  </r>
  <r>
    <x v="1"/>
    <n v="16"/>
    <n v="1383"/>
    <x v="14"/>
  </r>
  <r>
    <x v="1"/>
    <n v="17"/>
    <n v="1243"/>
    <x v="15"/>
  </r>
  <r>
    <x v="1"/>
    <n v="18"/>
    <n v="1218"/>
    <x v="16"/>
  </r>
  <r>
    <x v="1"/>
    <n v="19"/>
    <n v="952"/>
    <x v="17"/>
  </r>
  <r>
    <x v="1"/>
    <n v="20"/>
    <n v="779"/>
    <x v="18"/>
  </r>
  <r>
    <x v="1"/>
    <n v="21"/>
    <n v="693"/>
    <x v="19"/>
  </r>
  <r>
    <x v="1"/>
    <n v="22"/>
    <n v="635"/>
    <x v="20"/>
  </r>
  <r>
    <x v="1"/>
    <n v="23"/>
    <n v="583"/>
    <x v="21"/>
  </r>
  <r>
    <x v="1"/>
    <n v="24"/>
    <n v="524"/>
    <x v="21"/>
  </r>
  <r>
    <x v="1"/>
    <n v="25"/>
    <n v="392"/>
    <x v="21"/>
  </r>
  <r>
    <x v="1"/>
    <n v="26"/>
    <n v="381"/>
    <x v="21"/>
  </r>
  <r>
    <x v="1"/>
    <n v="27"/>
    <n v="343"/>
    <x v="21"/>
  </r>
  <r>
    <x v="1"/>
    <n v="28"/>
    <n v="284"/>
    <x v="21"/>
  </r>
  <r>
    <x v="1"/>
    <n v="29"/>
    <n v="287"/>
    <x v="21"/>
  </r>
  <r>
    <x v="1"/>
    <n v="30"/>
    <n v="226"/>
    <x v="21"/>
  </r>
  <r>
    <x v="1"/>
    <n v="31"/>
    <n v="221"/>
    <x v="21"/>
  </r>
  <r>
    <x v="1"/>
    <n v="32"/>
    <n v="193"/>
    <x v="21"/>
  </r>
  <r>
    <x v="1"/>
    <n v="33"/>
    <n v="210"/>
    <x v="21"/>
  </r>
  <r>
    <x v="1"/>
    <n v="34"/>
    <n v="171"/>
    <x v="21"/>
  </r>
  <r>
    <x v="1"/>
    <n v="35"/>
    <n v="162"/>
    <x v="21"/>
  </r>
  <r>
    <x v="1"/>
    <n v="36"/>
    <n v="175"/>
    <x v="21"/>
  </r>
  <r>
    <x v="1"/>
    <n v="37"/>
    <n v="145"/>
    <x v="21"/>
  </r>
  <r>
    <x v="1"/>
    <n v="38"/>
    <n v="111"/>
    <x v="21"/>
  </r>
  <r>
    <x v="1"/>
    <n v="39"/>
    <n v="112"/>
    <x v="21"/>
  </r>
  <r>
    <x v="1"/>
    <n v="40"/>
    <n v="118"/>
    <x v="21"/>
  </r>
  <r>
    <x v="1"/>
    <n v="41"/>
    <n v="115"/>
    <x v="21"/>
  </r>
  <r>
    <x v="1"/>
    <n v="42"/>
    <n v="89"/>
    <x v="21"/>
  </r>
  <r>
    <x v="1"/>
    <n v="43"/>
    <n v="79"/>
    <x v="21"/>
  </r>
  <r>
    <x v="1"/>
    <n v="44"/>
    <n v="72"/>
    <x v="21"/>
  </r>
  <r>
    <x v="1"/>
    <n v="45"/>
    <n v="68"/>
    <x v="21"/>
  </r>
  <r>
    <x v="1"/>
    <n v="46"/>
    <n v="59"/>
    <x v="21"/>
  </r>
  <r>
    <x v="1"/>
    <n v="47"/>
    <n v="55"/>
    <x v="21"/>
  </r>
  <r>
    <x v="1"/>
    <n v="48"/>
    <n v="46"/>
    <x v="21"/>
  </r>
  <r>
    <x v="1"/>
    <n v="49"/>
    <n v="42"/>
    <x v="21"/>
  </r>
  <r>
    <x v="1"/>
    <n v="50"/>
    <n v="25"/>
    <x v="21"/>
  </r>
  <r>
    <x v="1"/>
    <n v="51"/>
    <n v="36"/>
    <x v="21"/>
  </r>
  <r>
    <x v="1"/>
    <n v="52"/>
    <n v="28"/>
    <x v="21"/>
  </r>
  <r>
    <x v="1"/>
    <n v="53"/>
    <n v="36"/>
    <x v="21"/>
  </r>
  <r>
    <x v="1"/>
    <n v="54"/>
    <n v="29"/>
    <x v="21"/>
  </r>
  <r>
    <x v="1"/>
    <n v="55"/>
    <n v="27"/>
    <x v="21"/>
  </r>
  <r>
    <x v="1"/>
    <n v="56"/>
    <n v="23"/>
    <x v="21"/>
  </r>
  <r>
    <x v="1"/>
    <n v="57"/>
    <n v="31"/>
    <x v="21"/>
  </r>
  <r>
    <x v="1"/>
    <n v="58"/>
    <n v="20"/>
    <x v="21"/>
  </r>
  <r>
    <x v="1"/>
    <n v="59"/>
    <n v="25"/>
    <x v="21"/>
  </r>
  <r>
    <x v="1"/>
    <n v="60"/>
    <n v="18"/>
    <x v="21"/>
  </r>
  <r>
    <x v="1"/>
    <n v="61"/>
    <n v="19"/>
    <x v="21"/>
  </r>
  <r>
    <x v="1"/>
    <n v="62"/>
    <n v="16"/>
    <x v="21"/>
  </r>
  <r>
    <x v="1"/>
    <n v="63"/>
    <n v="16"/>
    <x v="21"/>
  </r>
  <r>
    <x v="1"/>
    <n v="64"/>
    <n v="21"/>
    <x v="21"/>
  </r>
  <r>
    <x v="1"/>
    <n v="65"/>
    <n v="14"/>
    <x v="21"/>
  </r>
  <r>
    <x v="1"/>
    <n v="66"/>
    <n v="12"/>
    <x v="21"/>
  </r>
  <r>
    <x v="1"/>
    <n v="67"/>
    <n v="20"/>
    <x v="21"/>
  </r>
  <r>
    <x v="1"/>
    <n v="68"/>
    <n v="8"/>
    <x v="21"/>
  </r>
  <r>
    <x v="1"/>
    <n v="69"/>
    <n v="5"/>
    <x v="21"/>
  </r>
  <r>
    <x v="1"/>
    <n v="70"/>
    <n v="11"/>
    <x v="21"/>
  </r>
  <r>
    <x v="1"/>
    <n v="71"/>
    <n v="12"/>
    <x v="21"/>
  </r>
  <r>
    <x v="1"/>
    <n v="72"/>
    <n v="7"/>
    <x v="21"/>
  </r>
  <r>
    <x v="1"/>
    <n v="73"/>
    <n v="14"/>
    <x v="21"/>
  </r>
  <r>
    <x v="1"/>
    <n v="74"/>
    <n v="13"/>
    <x v="21"/>
  </r>
  <r>
    <x v="1"/>
    <n v="75"/>
    <n v="6"/>
    <x v="21"/>
  </r>
  <r>
    <x v="1"/>
    <n v="76"/>
    <n v="5"/>
    <x v="21"/>
  </r>
  <r>
    <x v="1"/>
    <n v="77"/>
    <n v="7"/>
    <x v="21"/>
  </r>
  <r>
    <x v="1"/>
    <n v="78"/>
    <n v="11"/>
    <x v="21"/>
  </r>
  <r>
    <x v="1"/>
    <n v="79"/>
    <n v="10"/>
    <x v="21"/>
  </r>
  <r>
    <x v="1"/>
    <n v="80"/>
    <n v="6"/>
    <x v="21"/>
  </r>
  <r>
    <x v="1"/>
    <n v="81"/>
    <n v="7"/>
    <x v="21"/>
  </r>
  <r>
    <x v="1"/>
    <n v="82"/>
    <n v="7"/>
    <x v="21"/>
  </r>
  <r>
    <x v="1"/>
    <n v="83"/>
    <n v="8"/>
    <x v="21"/>
  </r>
  <r>
    <x v="1"/>
    <n v="84"/>
    <n v="3"/>
    <x v="21"/>
  </r>
  <r>
    <x v="1"/>
    <n v="85"/>
    <n v="5"/>
    <x v="21"/>
  </r>
  <r>
    <x v="1"/>
    <n v="86"/>
    <n v="7"/>
    <x v="21"/>
  </r>
  <r>
    <x v="1"/>
    <n v="87"/>
    <n v="2"/>
    <x v="21"/>
  </r>
  <r>
    <x v="1"/>
    <n v="88"/>
    <n v="8"/>
    <x v="21"/>
  </r>
  <r>
    <x v="1"/>
    <n v="89"/>
    <n v="6"/>
    <x v="21"/>
  </r>
  <r>
    <x v="1"/>
    <n v="90"/>
    <n v="1"/>
    <x v="21"/>
  </r>
  <r>
    <x v="1"/>
    <n v="91"/>
    <n v="2"/>
    <x v="21"/>
  </r>
  <r>
    <x v="1"/>
    <n v="92"/>
    <n v="6"/>
    <x v="21"/>
  </r>
  <r>
    <x v="1"/>
    <n v="93"/>
    <n v="1"/>
    <x v="21"/>
  </r>
  <r>
    <x v="1"/>
    <n v="94"/>
    <n v="5"/>
    <x v="21"/>
  </r>
  <r>
    <x v="1"/>
    <n v="96"/>
    <n v="2"/>
    <x v="21"/>
  </r>
  <r>
    <x v="1"/>
    <n v="97"/>
    <n v="1"/>
    <x v="21"/>
  </r>
  <r>
    <x v="1"/>
    <n v="99"/>
    <n v="2"/>
    <x v="21"/>
  </r>
  <r>
    <x v="1"/>
    <n v="100"/>
    <n v="1"/>
    <x v="21"/>
  </r>
  <r>
    <x v="1"/>
    <n v="101"/>
    <n v="5"/>
    <x v="21"/>
  </r>
  <r>
    <x v="1"/>
    <n v="102"/>
    <n v="2"/>
    <x v="21"/>
  </r>
  <r>
    <x v="1"/>
    <n v="103"/>
    <n v="1"/>
    <x v="21"/>
  </r>
  <r>
    <x v="1"/>
    <n v="104"/>
    <n v="1"/>
    <x v="21"/>
  </r>
  <r>
    <x v="1"/>
    <n v="105"/>
    <n v="2"/>
    <x v="21"/>
  </r>
  <r>
    <x v="1"/>
    <n v="108"/>
    <n v="1"/>
    <x v="21"/>
  </r>
  <r>
    <x v="1"/>
    <n v="109"/>
    <n v="1"/>
    <x v="21"/>
  </r>
  <r>
    <x v="1"/>
    <n v="112"/>
    <n v="1"/>
    <x v="21"/>
  </r>
  <r>
    <x v="1"/>
    <n v="113"/>
    <n v="2"/>
    <x v="21"/>
  </r>
  <r>
    <x v="1"/>
    <n v="114"/>
    <n v="1"/>
    <x v="21"/>
  </r>
  <r>
    <x v="1"/>
    <n v="115"/>
    <n v="1"/>
    <x v="21"/>
  </r>
  <r>
    <x v="1"/>
    <n v="116"/>
    <n v="1"/>
    <x v="21"/>
  </r>
  <r>
    <x v="1"/>
    <n v="118"/>
    <n v="2"/>
    <x v="21"/>
  </r>
  <r>
    <x v="1"/>
    <n v="120"/>
    <n v="1"/>
    <x v="21"/>
  </r>
  <r>
    <x v="1"/>
    <n v="121"/>
    <n v="1"/>
    <x v="21"/>
  </r>
  <r>
    <x v="1"/>
    <n v="127"/>
    <n v="1"/>
    <x v="21"/>
  </r>
  <r>
    <x v="1"/>
    <n v="129"/>
    <n v="2"/>
    <x v="21"/>
  </r>
  <r>
    <x v="1"/>
    <n v="131"/>
    <n v="1"/>
    <x v="21"/>
  </r>
  <r>
    <x v="1"/>
    <n v="140"/>
    <n v="1"/>
    <x v="21"/>
  </r>
  <r>
    <x v="1"/>
    <n v="143"/>
    <n v="1"/>
    <x v="21"/>
  </r>
  <r>
    <x v="1"/>
    <n v="154"/>
    <n v="2"/>
    <x v="21"/>
  </r>
  <r>
    <x v="1"/>
    <n v="155"/>
    <n v="1"/>
    <x v="21"/>
  </r>
  <r>
    <x v="1"/>
    <n v="158"/>
    <n v="1"/>
    <x v="21"/>
  </r>
  <r>
    <x v="1"/>
    <n v="160"/>
    <n v="1"/>
    <x v="21"/>
  </r>
  <r>
    <x v="1"/>
    <n v="172"/>
    <n v="1"/>
    <x v="21"/>
  </r>
  <r>
    <x v="1"/>
    <n v="178"/>
    <n v="1"/>
    <x v="21"/>
  </r>
  <r>
    <x v="1"/>
    <n v="180"/>
    <n v="2"/>
    <x v="21"/>
  </r>
  <r>
    <x v="1"/>
    <n v="182"/>
    <n v="1"/>
    <x v="21"/>
  </r>
  <r>
    <x v="1"/>
    <n v="183"/>
    <n v="1"/>
    <x v="21"/>
  </r>
  <r>
    <x v="1"/>
    <n v="185"/>
    <n v="1"/>
    <x v="21"/>
  </r>
  <r>
    <x v="1"/>
    <n v="186"/>
    <n v="1"/>
    <x v="21"/>
  </r>
  <r>
    <x v="1"/>
    <n v="192"/>
    <n v="1"/>
    <x v="21"/>
  </r>
  <r>
    <x v="1"/>
    <n v="202"/>
    <n v="1"/>
    <x v="21"/>
  </r>
  <r>
    <x v="1"/>
    <n v="204"/>
    <n v="1"/>
    <x v="21"/>
  </r>
  <r>
    <x v="1"/>
    <n v="213"/>
    <n v="1"/>
    <x v="21"/>
  </r>
  <r>
    <x v="1"/>
    <n v="257"/>
    <n v="1"/>
    <x v="21"/>
  </r>
  <r>
    <x v="1"/>
    <n v="337"/>
    <n v="1"/>
    <x v="21"/>
  </r>
  <r>
    <x v="2"/>
    <n v="3"/>
    <n v="26815"/>
    <x v="0"/>
  </r>
  <r>
    <x v="2"/>
    <n v="4"/>
    <n v="16682"/>
    <x v="1"/>
  </r>
  <r>
    <x v="2"/>
    <n v="5"/>
    <n v="11508"/>
    <x v="2"/>
  </r>
  <r>
    <x v="2"/>
    <n v="6"/>
    <n v="8488"/>
    <x v="3"/>
  </r>
  <r>
    <x v="2"/>
    <n v="7"/>
    <n v="6226"/>
    <x v="4"/>
  </r>
  <r>
    <x v="2"/>
    <n v="8"/>
    <n v="4793"/>
    <x v="5"/>
  </r>
  <r>
    <x v="2"/>
    <n v="9"/>
    <n v="3866"/>
    <x v="6"/>
  </r>
  <r>
    <x v="2"/>
    <n v="10"/>
    <n v="3029"/>
    <x v="7"/>
  </r>
  <r>
    <x v="2"/>
    <n v="11"/>
    <n v="2416"/>
    <x v="8"/>
  </r>
  <r>
    <x v="2"/>
    <n v="12"/>
    <n v="2161"/>
    <x v="9"/>
  </r>
  <r>
    <x v="2"/>
    <n v="13"/>
    <n v="1782"/>
    <x v="10"/>
  </r>
  <r>
    <x v="2"/>
    <n v="14"/>
    <n v="1545"/>
    <x v="11"/>
  </r>
  <r>
    <x v="2"/>
    <n v="15"/>
    <n v="1287"/>
    <x v="12"/>
  </r>
  <r>
    <x v="2"/>
    <n v="16"/>
    <n v="1177"/>
    <x v="13"/>
  </r>
  <r>
    <x v="2"/>
    <n v="17"/>
    <n v="1075"/>
    <x v="14"/>
  </r>
  <r>
    <x v="2"/>
    <n v="18"/>
    <n v="1059"/>
    <x v="15"/>
  </r>
  <r>
    <x v="2"/>
    <n v="19"/>
    <n v="775"/>
    <x v="16"/>
  </r>
  <r>
    <x v="2"/>
    <n v="20"/>
    <n v="693"/>
    <x v="17"/>
  </r>
  <r>
    <x v="2"/>
    <n v="21"/>
    <n v="577"/>
    <x v="18"/>
  </r>
  <r>
    <x v="2"/>
    <n v="22"/>
    <n v="569"/>
    <x v="19"/>
  </r>
  <r>
    <x v="2"/>
    <n v="23"/>
    <n v="434"/>
    <x v="20"/>
  </r>
  <r>
    <x v="2"/>
    <n v="24"/>
    <n v="406"/>
    <x v="21"/>
  </r>
  <r>
    <x v="2"/>
    <n v="25"/>
    <n v="354"/>
    <x v="21"/>
  </r>
  <r>
    <x v="2"/>
    <n v="26"/>
    <n v="323"/>
    <x v="21"/>
  </r>
  <r>
    <x v="2"/>
    <n v="27"/>
    <n v="312"/>
    <x v="21"/>
  </r>
  <r>
    <x v="2"/>
    <n v="28"/>
    <n v="254"/>
    <x v="21"/>
  </r>
  <r>
    <x v="2"/>
    <n v="29"/>
    <n v="212"/>
    <x v="21"/>
  </r>
  <r>
    <x v="2"/>
    <n v="30"/>
    <n v="235"/>
    <x v="21"/>
  </r>
  <r>
    <x v="2"/>
    <n v="31"/>
    <n v="193"/>
    <x v="21"/>
  </r>
  <r>
    <x v="2"/>
    <n v="32"/>
    <n v="163"/>
    <x v="21"/>
  </r>
  <r>
    <x v="2"/>
    <n v="33"/>
    <n v="160"/>
    <x v="21"/>
  </r>
  <r>
    <x v="2"/>
    <n v="34"/>
    <n v="169"/>
    <x v="21"/>
  </r>
  <r>
    <x v="2"/>
    <n v="35"/>
    <n v="142"/>
    <x v="21"/>
  </r>
  <r>
    <x v="2"/>
    <n v="36"/>
    <n v="159"/>
    <x v="21"/>
  </r>
  <r>
    <x v="2"/>
    <n v="37"/>
    <n v="108"/>
    <x v="21"/>
  </r>
  <r>
    <x v="2"/>
    <n v="38"/>
    <n v="109"/>
    <x v="21"/>
  </r>
  <r>
    <x v="2"/>
    <n v="39"/>
    <n v="87"/>
    <x v="21"/>
  </r>
  <r>
    <x v="2"/>
    <n v="40"/>
    <n v="80"/>
    <x v="21"/>
  </r>
  <r>
    <x v="2"/>
    <n v="41"/>
    <n v="78"/>
    <x v="21"/>
  </r>
  <r>
    <x v="2"/>
    <n v="42"/>
    <n v="84"/>
    <x v="21"/>
  </r>
  <r>
    <x v="2"/>
    <n v="43"/>
    <n v="73"/>
    <x v="21"/>
  </r>
  <r>
    <x v="2"/>
    <n v="44"/>
    <n v="50"/>
    <x v="21"/>
  </r>
  <r>
    <x v="2"/>
    <n v="45"/>
    <n v="57"/>
    <x v="21"/>
  </r>
  <r>
    <x v="2"/>
    <n v="46"/>
    <n v="47"/>
    <x v="21"/>
  </r>
  <r>
    <x v="2"/>
    <n v="47"/>
    <n v="43"/>
    <x v="21"/>
  </r>
  <r>
    <x v="2"/>
    <n v="48"/>
    <n v="51"/>
    <x v="21"/>
  </r>
  <r>
    <x v="2"/>
    <n v="49"/>
    <n v="32"/>
    <x v="21"/>
  </r>
  <r>
    <x v="2"/>
    <n v="50"/>
    <n v="43"/>
    <x v="21"/>
  </r>
  <r>
    <x v="2"/>
    <n v="51"/>
    <n v="39"/>
    <x v="21"/>
  </r>
  <r>
    <x v="2"/>
    <n v="52"/>
    <n v="21"/>
    <x v="21"/>
  </r>
  <r>
    <x v="2"/>
    <n v="53"/>
    <n v="28"/>
    <x v="21"/>
  </r>
  <r>
    <x v="2"/>
    <n v="54"/>
    <n v="33"/>
    <x v="21"/>
  </r>
  <r>
    <x v="2"/>
    <n v="55"/>
    <n v="28"/>
    <x v="21"/>
  </r>
  <r>
    <x v="2"/>
    <n v="56"/>
    <n v="31"/>
    <x v="21"/>
  </r>
  <r>
    <x v="2"/>
    <n v="57"/>
    <n v="27"/>
    <x v="21"/>
  </r>
  <r>
    <x v="2"/>
    <n v="58"/>
    <n v="24"/>
    <x v="21"/>
  </r>
  <r>
    <x v="2"/>
    <n v="59"/>
    <n v="17"/>
    <x v="21"/>
  </r>
  <r>
    <x v="2"/>
    <n v="60"/>
    <n v="13"/>
    <x v="21"/>
  </r>
  <r>
    <x v="2"/>
    <n v="61"/>
    <n v="17"/>
    <x v="21"/>
  </r>
  <r>
    <x v="2"/>
    <n v="62"/>
    <n v="21"/>
    <x v="21"/>
  </r>
  <r>
    <x v="2"/>
    <n v="63"/>
    <n v="19"/>
    <x v="21"/>
  </r>
  <r>
    <x v="2"/>
    <n v="64"/>
    <n v="11"/>
    <x v="21"/>
  </r>
  <r>
    <x v="2"/>
    <n v="65"/>
    <n v="6"/>
    <x v="21"/>
  </r>
  <r>
    <x v="2"/>
    <n v="66"/>
    <n v="6"/>
    <x v="21"/>
  </r>
  <r>
    <x v="2"/>
    <n v="67"/>
    <n v="4"/>
    <x v="21"/>
  </r>
  <r>
    <x v="2"/>
    <n v="68"/>
    <n v="9"/>
    <x v="21"/>
  </r>
  <r>
    <x v="2"/>
    <n v="69"/>
    <n v="15"/>
    <x v="21"/>
  </r>
  <r>
    <x v="2"/>
    <n v="70"/>
    <n v="6"/>
    <x v="21"/>
  </r>
  <r>
    <x v="2"/>
    <n v="71"/>
    <n v="7"/>
    <x v="21"/>
  </r>
  <r>
    <x v="2"/>
    <n v="72"/>
    <n v="6"/>
    <x v="21"/>
  </r>
  <r>
    <x v="2"/>
    <n v="73"/>
    <n v="11"/>
    <x v="21"/>
  </r>
  <r>
    <x v="2"/>
    <n v="74"/>
    <n v="6"/>
    <x v="21"/>
  </r>
  <r>
    <x v="2"/>
    <n v="75"/>
    <n v="5"/>
    <x v="21"/>
  </r>
  <r>
    <x v="2"/>
    <n v="76"/>
    <n v="8"/>
    <x v="21"/>
  </r>
  <r>
    <x v="2"/>
    <n v="77"/>
    <n v="4"/>
    <x v="21"/>
  </r>
  <r>
    <x v="2"/>
    <n v="78"/>
    <n v="4"/>
    <x v="21"/>
  </r>
  <r>
    <x v="2"/>
    <n v="79"/>
    <n v="5"/>
    <x v="21"/>
  </r>
  <r>
    <x v="2"/>
    <n v="80"/>
    <n v="7"/>
    <x v="21"/>
  </r>
  <r>
    <x v="2"/>
    <n v="81"/>
    <n v="4"/>
    <x v="21"/>
  </r>
  <r>
    <x v="2"/>
    <n v="82"/>
    <n v="5"/>
    <x v="21"/>
  </r>
  <r>
    <x v="2"/>
    <n v="83"/>
    <n v="5"/>
    <x v="21"/>
  </r>
  <r>
    <x v="2"/>
    <n v="84"/>
    <n v="2"/>
    <x v="21"/>
  </r>
  <r>
    <x v="2"/>
    <n v="85"/>
    <n v="2"/>
    <x v="21"/>
  </r>
  <r>
    <x v="2"/>
    <n v="86"/>
    <n v="1"/>
    <x v="21"/>
  </r>
  <r>
    <x v="2"/>
    <n v="87"/>
    <n v="2"/>
    <x v="21"/>
  </r>
  <r>
    <x v="2"/>
    <n v="88"/>
    <n v="3"/>
    <x v="21"/>
  </r>
  <r>
    <x v="2"/>
    <n v="89"/>
    <n v="2"/>
    <x v="21"/>
  </r>
  <r>
    <x v="2"/>
    <n v="90"/>
    <n v="2"/>
    <x v="21"/>
  </r>
  <r>
    <x v="2"/>
    <n v="91"/>
    <n v="2"/>
    <x v="21"/>
  </r>
  <r>
    <x v="2"/>
    <n v="93"/>
    <n v="2"/>
    <x v="21"/>
  </r>
  <r>
    <x v="2"/>
    <n v="94"/>
    <n v="2"/>
    <x v="21"/>
  </r>
  <r>
    <x v="2"/>
    <n v="95"/>
    <n v="2"/>
    <x v="21"/>
  </r>
  <r>
    <x v="2"/>
    <n v="96"/>
    <n v="4"/>
    <x v="21"/>
  </r>
  <r>
    <x v="2"/>
    <n v="97"/>
    <n v="2"/>
    <x v="21"/>
  </r>
  <r>
    <x v="2"/>
    <n v="98"/>
    <n v="4"/>
    <x v="21"/>
  </r>
  <r>
    <x v="2"/>
    <n v="99"/>
    <n v="1"/>
    <x v="21"/>
  </r>
  <r>
    <x v="2"/>
    <n v="101"/>
    <n v="1"/>
    <x v="21"/>
  </r>
  <r>
    <x v="2"/>
    <n v="102"/>
    <n v="2"/>
    <x v="21"/>
  </r>
  <r>
    <x v="2"/>
    <n v="103"/>
    <n v="2"/>
    <x v="21"/>
  </r>
  <r>
    <x v="2"/>
    <n v="104"/>
    <n v="2"/>
    <x v="21"/>
  </r>
  <r>
    <x v="2"/>
    <n v="105"/>
    <n v="1"/>
    <x v="21"/>
  </r>
  <r>
    <x v="2"/>
    <n v="107"/>
    <n v="2"/>
    <x v="21"/>
  </r>
  <r>
    <x v="2"/>
    <n v="108"/>
    <n v="3"/>
    <x v="21"/>
  </r>
  <r>
    <x v="2"/>
    <n v="110"/>
    <n v="1"/>
    <x v="21"/>
  </r>
  <r>
    <x v="2"/>
    <n v="111"/>
    <n v="1"/>
    <x v="21"/>
  </r>
  <r>
    <x v="2"/>
    <n v="114"/>
    <n v="1"/>
    <x v="21"/>
  </r>
  <r>
    <x v="2"/>
    <n v="116"/>
    <n v="2"/>
    <x v="21"/>
  </r>
  <r>
    <x v="2"/>
    <n v="121"/>
    <n v="1"/>
    <x v="21"/>
  </r>
  <r>
    <x v="2"/>
    <n v="126"/>
    <n v="1"/>
    <x v="21"/>
  </r>
  <r>
    <x v="2"/>
    <n v="127"/>
    <n v="1"/>
    <x v="21"/>
  </r>
  <r>
    <x v="2"/>
    <n v="131"/>
    <n v="1"/>
    <x v="21"/>
  </r>
  <r>
    <x v="2"/>
    <n v="133"/>
    <n v="1"/>
    <x v="21"/>
  </r>
  <r>
    <x v="2"/>
    <n v="138"/>
    <n v="1"/>
    <x v="21"/>
  </r>
  <r>
    <x v="2"/>
    <n v="144"/>
    <n v="1"/>
    <x v="21"/>
  </r>
  <r>
    <x v="2"/>
    <n v="148"/>
    <n v="1"/>
    <x v="21"/>
  </r>
  <r>
    <x v="2"/>
    <n v="156"/>
    <n v="1"/>
    <x v="21"/>
  </r>
  <r>
    <x v="2"/>
    <n v="161"/>
    <n v="1"/>
    <x v="21"/>
  </r>
  <r>
    <x v="2"/>
    <n v="162"/>
    <n v="1"/>
    <x v="21"/>
  </r>
  <r>
    <x v="2"/>
    <n v="164"/>
    <n v="1"/>
    <x v="21"/>
  </r>
  <r>
    <x v="2"/>
    <n v="168"/>
    <n v="1"/>
    <x v="21"/>
  </r>
  <r>
    <x v="2"/>
    <n v="174"/>
    <n v="1"/>
    <x v="21"/>
  </r>
  <r>
    <x v="2"/>
    <n v="209"/>
    <n v="1"/>
    <x v="21"/>
  </r>
  <r>
    <x v="2"/>
    <n v="237"/>
    <n v="1"/>
    <x v="21"/>
  </r>
  <r>
    <x v="2"/>
    <n v="259"/>
    <n v="1"/>
    <x v="21"/>
  </r>
  <r>
    <x v="2"/>
    <n v="295"/>
    <n v="1"/>
    <x v="21"/>
  </r>
  <r>
    <x v="2"/>
    <n v="339"/>
    <n v="1"/>
    <x v="21"/>
  </r>
  <r>
    <x v="3"/>
    <n v="4"/>
    <n v="15944"/>
    <x v="0"/>
  </r>
  <r>
    <x v="3"/>
    <n v="5"/>
    <n v="10706"/>
    <x v="1"/>
  </r>
  <r>
    <x v="3"/>
    <n v="6"/>
    <n v="8185"/>
    <x v="2"/>
  </r>
  <r>
    <x v="3"/>
    <n v="7"/>
    <n v="5862"/>
    <x v="3"/>
  </r>
  <r>
    <x v="3"/>
    <n v="8"/>
    <n v="4613"/>
    <x v="4"/>
  </r>
  <r>
    <x v="3"/>
    <n v="9"/>
    <n v="3643"/>
    <x v="5"/>
  </r>
  <r>
    <x v="3"/>
    <n v="10"/>
    <n v="2870"/>
    <x v="6"/>
  </r>
  <r>
    <x v="3"/>
    <n v="11"/>
    <n v="2401"/>
    <x v="7"/>
  </r>
  <r>
    <x v="3"/>
    <n v="12"/>
    <n v="2080"/>
    <x v="8"/>
  </r>
  <r>
    <x v="3"/>
    <n v="13"/>
    <n v="1770"/>
    <x v="9"/>
  </r>
  <r>
    <x v="3"/>
    <n v="14"/>
    <n v="1445"/>
    <x v="10"/>
  </r>
  <r>
    <x v="3"/>
    <n v="15"/>
    <n v="1294"/>
    <x v="11"/>
  </r>
  <r>
    <x v="3"/>
    <n v="16"/>
    <n v="1142"/>
    <x v="12"/>
  </r>
  <r>
    <x v="3"/>
    <n v="17"/>
    <n v="988"/>
    <x v="13"/>
  </r>
  <r>
    <x v="3"/>
    <n v="18"/>
    <n v="999"/>
    <x v="14"/>
  </r>
  <r>
    <x v="3"/>
    <n v="19"/>
    <n v="753"/>
    <x v="15"/>
  </r>
  <r>
    <x v="3"/>
    <n v="20"/>
    <n v="669"/>
    <x v="16"/>
  </r>
  <r>
    <x v="3"/>
    <n v="21"/>
    <n v="584"/>
    <x v="17"/>
  </r>
  <r>
    <x v="3"/>
    <n v="22"/>
    <n v="511"/>
    <x v="18"/>
  </r>
  <r>
    <x v="3"/>
    <n v="23"/>
    <n v="434"/>
    <x v="19"/>
  </r>
  <r>
    <x v="3"/>
    <n v="24"/>
    <n v="415"/>
    <x v="20"/>
  </r>
  <r>
    <x v="3"/>
    <n v="25"/>
    <n v="334"/>
    <x v="21"/>
  </r>
  <r>
    <x v="3"/>
    <n v="26"/>
    <n v="324"/>
    <x v="21"/>
  </r>
  <r>
    <x v="3"/>
    <n v="27"/>
    <n v="284"/>
    <x v="21"/>
  </r>
  <r>
    <x v="3"/>
    <n v="28"/>
    <n v="246"/>
    <x v="21"/>
  </r>
  <r>
    <x v="3"/>
    <n v="29"/>
    <n v="231"/>
    <x v="21"/>
  </r>
  <r>
    <x v="3"/>
    <n v="30"/>
    <n v="202"/>
    <x v="21"/>
  </r>
  <r>
    <x v="3"/>
    <n v="31"/>
    <n v="190"/>
    <x v="21"/>
  </r>
  <r>
    <x v="3"/>
    <n v="32"/>
    <n v="180"/>
    <x v="21"/>
  </r>
  <r>
    <x v="3"/>
    <n v="33"/>
    <n v="181"/>
    <x v="21"/>
  </r>
  <r>
    <x v="3"/>
    <n v="34"/>
    <n v="148"/>
    <x v="21"/>
  </r>
  <r>
    <x v="3"/>
    <n v="35"/>
    <n v="137"/>
    <x v="21"/>
  </r>
  <r>
    <x v="3"/>
    <n v="36"/>
    <n v="149"/>
    <x v="21"/>
  </r>
  <r>
    <x v="3"/>
    <n v="37"/>
    <n v="113"/>
    <x v="21"/>
  </r>
  <r>
    <x v="3"/>
    <n v="38"/>
    <n v="105"/>
    <x v="21"/>
  </r>
  <r>
    <x v="3"/>
    <n v="39"/>
    <n v="83"/>
    <x v="21"/>
  </r>
  <r>
    <x v="3"/>
    <n v="40"/>
    <n v="89"/>
    <x v="21"/>
  </r>
  <r>
    <x v="3"/>
    <n v="41"/>
    <n v="66"/>
    <x v="21"/>
  </r>
  <r>
    <x v="3"/>
    <n v="42"/>
    <n v="76"/>
    <x v="21"/>
  </r>
  <r>
    <x v="3"/>
    <n v="43"/>
    <n v="70"/>
    <x v="21"/>
  </r>
  <r>
    <x v="3"/>
    <n v="44"/>
    <n v="65"/>
    <x v="21"/>
  </r>
  <r>
    <x v="3"/>
    <n v="45"/>
    <n v="67"/>
    <x v="21"/>
  </r>
  <r>
    <x v="3"/>
    <n v="46"/>
    <n v="56"/>
    <x v="21"/>
  </r>
  <r>
    <x v="3"/>
    <n v="47"/>
    <n v="43"/>
    <x v="21"/>
  </r>
  <r>
    <x v="3"/>
    <n v="48"/>
    <n v="57"/>
    <x v="21"/>
  </r>
  <r>
    <x v="3"/>
    <n v="49"/>
    <n v="29"/>
    <x v="21"/>
  </r>
  <r>
    <x v="3"/>
    <n v="50"/>
    <n v="36"/>
    <x v="21"/>
  </r>
  <r>
    <x v="3"/>
    <n v="51"/>
    <n v="37"/>
    <x v="21"/>
  </r>
  <r>
    <x v="3"/>
    <n v="52"/>
    <n v="26"/>
    <x v="21"/>
  </r>
  <r>
    <x v="3"/>
    <n v="53"/>
    <n v="33"/>
    <x v="21"/>
  </r>
  <r>
    <x v="3"/>
    <n v="54"/>
    <n v="26"/>
    <x v="21"/>
  </r>
  <r>
    <x v="3"/>
    <n v="55"/>
    <n v="35"/>
    <x v="21"/>
  </r>
  <r>
    <x v="3"/>
    <n v="56"/>
    <n v="22"/>
    <x v="21"/>
  </r>
  <r>
    <x v="3"/>
    <n v="57"/>
    <n v="15"/>
    <x v="21"/>
  </r>
  <r>
    <x v="3"/>
    <n v="58"/>
    <n v="16"/>
    <x v="21"/>
  </r>
  <r>
    <x v="3"/>
    <n v="59"/>
    <n v="16"/>
    <x v="21"/>
  </r>
  <r>
    <x v="3"/>
    <n v="60"/>
    <n v="17"/>
    <x v="21"/>
  </r>
  <r>
    <x v="3"/>
    <n v="61"/>
    <n v="17"/>
    <x v="21"/>
  </r>
  <r>
    <x v="3"/>
    <n v="62"/>
    <n v="10"/>
    <x v="21"/>
  </r>
  <r>
    <x v="3"/>
    <n v="63"/>
    <n v="12"/>
    <x v="21"/>
  </r>
  <r>
    <x v="3"/>
    <n v="64"/>
    <n v="11"/>
    <x v="21"/>
  </r>
  <r>
    <x v="3"/>
    <n v="65"/>
    <n v="7"/>
    <x v="21"/>
  </r>
  <r>
    <x v="3"/>
    <n v="66"/>
    <n v="10"/>
    <x v="21"/>
  </r>
  <r>
    <x v="3"/>
    <n v="67"/>
    <n v="10"/>
    <x v="21"/>
  </r>
  <r>
    <x v="3"/>
    <n v="68"/>
    <n v="7"/>
    <x v="21"/>
  </r>
  <r>
    <x v="3"/>
    <n v="69"/>
    <n v="9"/>
    <x v="21"/>
  </r>
  <r>
    <x v="3"/>
    <n v="70"/>
    <n v="4"/>
    <x v="21"/>
  </r>
  <r>
    <x v="3"/>
    <n v="71"/>
    <n v="7"/>
    <x v="21"/>
  </r>
  <r>
    <x v="3"/>
    <n v="72"/>
    <n v="4"/>
    <x v="21"/>
  </r>
  <r>
    <x v="3"/>
    <n v="73"/>
    <n v="5"/>
    <x v="21"/>
  </r>
  <r>
    <x v="3"/>
    <n v="74"/>
    <n v="3"/>
    <x v="21"/>
  </r>
  <r>
    <x v="3"/>
    <n v="75"/>
    <n v="8"/>
    <x v="21"/>
  </r>
  <r>
    <x v="3"/>
    <n v="76"/>
    <n v="7"/>
    <x v="21"/>
  </r>
  <r>
    <x v="3"/>
    <n v="77"/>
    <n v="6"/>
    <x v="21"/>
  </r>
  <r>
    <x v="3"/>
    <n v="78"/>
    <n v="6"/>
    <x v="21"/>
  </r>
  <r>
    <x v="3"/>
    <n v="79"/>
    <n v="6"/>
    <x v="21"/>
  </r>
  <r>
    <x v="3"/>
    <n v="80"/>
    <n v="4"/>
    <x v="21"/>
  </r>
  <r>
    <x v="3"/>
    <n v="81"/>
    <n v="7"/>
    <x v="21"/>
  </r>
  <r>
    <x v="3"/>
    <n v="82"/>
    <n v="4"/>
    <x v="21"/>
  </r>
  <r>
    <x v="3"/>
    <n v="83"/>
    <n v="3"/>
    <x v="21"/>
  </r>
  <r>
    <x v="3"/>
    <n v="84"/>
    <n v="2"/>
    <x v="21"/>
  </r>
  <r>
    <x v="3"/>
    <n v="85"/>
    <n v="4"/>
    <x v="21"/>
  </r>
  <r>
    <x v="3"/>
    <n v="86"/>
    <n v="1"/>
    <x v="21"/>
  </r>
  <r>
    <x v="3"/>
    <n v="87"/>
    <n v="1"/>
    <x v="21"/>
  </r>
  <r>
    <x v="3"/>
    <n v="88"/>
    <n v="4"/>
    <x v="21"/>
  </r>
  <r>
    <x v="3"/>
    <n v="89"/>
    <n v="1"/>
    <x v="21"/>
  </r>
  <r>
    <x v="3"/>
    <n v="90"/>
    <n v="1"/>
    <x v="21"/>
  </r>
  <r>
    <x v="3"/>
    <n v="91"/>
    <n v="1"/>
    <x v="21"/>
  </r>
  <r>
    <x v="3"/>
    <n v="93"/>
    <n v="5"/>
    <x v="21"/>
  </r>
  <r>
    <x v="3"/>
    <n v="94"/>
    <n v="1"/>
    <x v="21"/>
  </r>
  <r>
    <x v="3"/>
    <n v="95"/>
    <n v="3"/>
    <x v="21"/>
  </r>
  <r>
    <x v="3"/>
    <n v="96"/>
    <n v="1"/>
    <x v="21"/>
  </r>
  <r>
    <x v="3"/>
    <n v="98"/>
    <n v="2"/>
    <x v="21"/>
  </r>
  <r>
    <x v="3"/>
    <n v="100"/>
    <n v="1"/>
    <x v="21"/>
  </r>
  <r>
    <x v="3"/>
    <n v="101"/>
    <n v="1"/>
    <x v="21"/>
  </r>
  <r>
    <x v="3"/>
    <n v="103"/>
    <n v="1"/>
    <x v="21"/>
  </r>
  <r>
    <x v="3"/>
    <n v="104"/>
    <n v="4"/>
    <x v="21"/>
  </r>
  <r>
    <x v="3"/>
    <n v="105"/>
    <n v="1"/>
    <x v="21"/>
  </r>
  <r>
    <x v="3"/>
    <n v="110"/>
    <n v="2"/>
    <x v="21"/>
  </r>
  <r>
    <x v="3"/>
    <n v="111"/>
    <n v="1"/>
    <x v="21"/>
  </r>
  <r>
    <x v="3"/>
    <n v="112"/>
    <n v="1"/>
    <x v="21"/>
  </r>
  <r>
    <x v="3"/>
    <n v="113"/>
    <n v="2"/>
    <x v="21"/>
  </r>
  <r>
    <x v="3"/>
    <n v="120"/>
    <n v="1"/>
    <x v="21"/>
  </r>
  <r>
    <x v="3"/>
    <n v="121"/>
    <n v="1"/>
    <x v="21"/>
  </r>
  <r>
    <x v="3"/>
    <n v="123"/>
    <n v="1"/>
    <x v="21"/>
  </r>
  <r>
    <x v="3"/>
    <n v="124"/>
    <n v="1"/>
    <x v="21"/>
  </r>
  <r>
    <x v="3"/>
    <n v="125"/>
    <n v="1"/>
    <x v="21"/>
  </r>
  <r>
    <x v="3"/>
    <n v="127"/>
    <n v="1"/>
    <x v="21"/>
  </r>
  <r>
    <x v="3"/>
    <n v="128"/>
    <n v="1"/>
    <x v="21"/>
  </r>
  <r>
    <x v="3"/>
    <n v="129"/>
    <n v="2"/>
    <x v="21"/>
  </r>
  <r>
    <x v="3"/>
    <n v="130"/>
    <n v="1"/>
    <x v="21"/>
  </r>
  <r>
    <x v="3"/>
    <n v="137"/>
    <n v="1"/>
    <x v="21"/>
  </r>
  <r>
    <x v="3"/>
    <n v="141"/>
    <n v="1"/>
    <x v="21"/>
  </r>
  <r>
    <x v="3"/>
    <n v="145"/>
    <n v="1"/>
    <x v="21"/>
  </r>
  <r>
    <x v="3"/>
    <n v="154"/>
    <n v="1"/>
    <x v="21"/>
  </r>
  <r>
    <x v="3"/>
    <n v="175"/>
    <n v="1"/>
    <x v="21"/>
  </r>
  <r>
    <x v="3"/>
    <n v="227"/>
    <n v="1"/>
    <x v="21"/>
  </r>
  <r>
    <x v="3"/>
    <n v="228"/>
    <n v="1"/>
    <x v="21"/>
  </r>
  <r>
    <x v="3"/>
    <n v="307"/>
    <n v="1"/>
    <x v="21"/>
  </r>
  <r>
    <x v="4"/>
    <n v="5"/>
    <n v="9940"/>
    <x v="0"/>
  </r>
  <r>
    <x v="4"/>
    <n v="6"/>
    <n v="7162"/>
    <x v="1"/>
  </r>
  <r>
    <x v="4"/>
    <n v="7"/>
    <n v="5568"/>
    <x v="2"/>
  </r>
  <r>
    <x v="4"/>
    <n v="8"/>
    <n v="4279"/>
    <x v="3"/>
  </r>
  <r>
    <x v="4"/>
    <n v="9"/>
    <n v="3229"/>
    <x v="4"/>
  </r>
  <r>
    <x v="4"/>
    <n v="10"/>
    <n v="2575"/>
    <x v="5"/>
  </r>
  <r>
    <x v="4"/>
    <n v="11"/>
    <n v="2178"/>
    <x v="6"/>
  </r>
  <r>
    <x v="4"/>
    <n v="12"/>
    <n v="1764"/>
    <x v="7"/>
  </r>
  <r>
    <x v="4"/>
    <n v="13"/>
    <n v="1516"/>
    <x v="8"/>
  </r>
  <r>
    <x v="4"/>
    <n v="14"/>
    <n v="1306"/>
    <x v="9"/>
  </r>
  <r>
    <x v="4"/>
    <n v="15"/>
    <n v="1155"/>
    <x v="10"/>
  </r>
  <r>
    <x v="4"/>
    <n v="16"/>
    <n v="1021"/>
    <x v="11"/>
  </r>
  <r>
    <x v="4"/>
    <n v="17"/>
    <n v="885"/>
    <x v="12"/>
  </r>
  <r>
    <x v="4"/>
    <n v="18"/>
    <n v="876"/>
    <x v="13"/>
  </r>
  <r>
    <x v="4"/>
    <n v="19"/>
    <n v="705"/>
    <x v="14"/>
  </r>
  <r>
    <x v="4"/>
    <n v="20"/>
    <n v="589"/>
    <x v="15"/>
  </r>
  <r>
    <x v="4"/>
    <n v="21"/>
    <n v="512"/>
    <x v="16"/>
  </r>
  <r>
    <x v="4"/>
    <n v="22"/>
    <n v="507"/>
    <x v="17"/>
  </r>
  <r>
    <x v="4"/>
    <n v="23"/>
    <n v="434"/>
    <x v="18"/>
  </r>
  <r>
    <x v="4"/>
    <n v="24"/>
    <n v="362"/>
    <x v="19"/>
  </r>
  <r>
    <x v="4"/>
    <n v="25"/>
    <n v="371"/>
    <x v="20"/>
  </r>
  <r>
    <x v="4"/>
    <n v="26"/>
    <n v="288"/>
    <x v="21"/>
  </r>
  <r>
    <x v="4"/>
    <n v="27"/>
    <n v="253"/>
    <x v="21"/>
  </r>
  <r>
    <x v="4"/>
    <n v="28"/>
    <n v="244"/>
    <x v="21"/>
  </r>
  <r>
    <x v="4"/>
    <n v="29"/>
    <n v="228"/>
    <x v="21"/>
  </r>
  <r>
    <x v="4"/>
    <n v="30"/>
    <n v="183"/>
    <x v="21"/>
  </r>
  <r>
    <x v="4"/>
    <n v="31"/>
    <n v="163"/>
    <x v="21"/>
  </r>
  <r>
    <x v="4"/>
    <n v="32"/>
    <n v="155"/>
    <x v="21"/>
  </r>
  <r>
    <x v="4"/>
    <n v="33"/>
    <n v="139"/>
    <x v="21"/>
  </r>
  <r>
    <x v="4"/>
    <n v="34"/>
    <n v="128"/>
    <x v="21"/>
  </r>
  <r>
    <x v="4"/>
    <n v="35"/>
    <n v="120"/>
    <x v="21"/>
  </r>
  <r>
    <x v="4"/>
    <n v="36"/>
    <n v="126"/>
    <x v="21"/>
  </r>
  <r>
    <x v="4"/>
    <n v="37"/>
    <n v="119"/>
    <x v="21"/>
  </r>
  <r>
    <x v="4"/>
    <n v="38"/>
    <n v="88"/>
    <x v="21"/>
  </r>
  <r>
    <x v="4"/>
    <n v="39"/>
    <n v="73"/>
    <x v="21"/>
  </r>
  <r>
    <x v="4"/>
    <n v="40"/>
    <n v="78"/>
    <x v="21"/>
  </r>
  <r>
    <x v="4"/>
    <n v="41"/>
    <n v="68"/>
    <x v="21"/>
  </r>
  <r>
    <x v="4"/>
    <n v="42"/>
    <n v="82"/>
    <x v="21"/>
  </r>
  <r>
    <x v="4"/>
    <n v="43"/>
    <n v="59"/>
    <x v="21"/>
  </r>
  <r>
    <x v="4"/>
    <n v="44"/>
    <n v="68"/>
    <x v="21"/>
  </r>
  <r>
    <x v="4"/>
    <n v="45"/>
    <n v="63"/>
    <x v="21"/>
  </r>
  <r>
    <x v="4"/>
    <n v="46"/>
    <n v="49"/>
    <x v="21"/>
  </r>
  <r>
    <x v="4"/>
    <n v="47"/>
    <n v="52"/>
    <x v="21"/>
  </r>
  <r>
    <x v="4"/>
    <n v="48"/>
    <n v="37"/>
    <x v="21"/>
  </r>
  <r>
    <x v="4"/>
    <n v="49"/>
    <n v="27"/>
    <x v="21"/>
  </r>
  <r>
    <x v="4"/>
    <n v="50"/>
    <n v="40"/>
    <x v="21"/>
  </r>
  <r>
    <x v="4"/>
    <n v="51"/>
    <n v="35"/>
    <x v="21"/>
  </r>
  <r>
    <x v="4"/>
    <n v="52"/>
    <n v="28"/>
    <x v="21"/>
  </r>
  <r>
    <x v="4"/>
    <n v="53"/>
    <n v="26"/>
    <x v="21"/>
  </r>
  <r>
    <x v="4"/>
    <n v="54"/>
    <n v="36"/>
    <x v="21"/>
  </r>
  <r>
    <x v="4"/>
    <n v="55"/>
    <n v="26"/>
    <x v="21"/>
  </r>
  <r>
    <x v="4"/>
    <n v="56"/>
    <n v="18"/>
    <x v="21"/>
  </r>
  <r>
    <x v="4"/>
    <n v="57"/>
    <n v="17"/>
    <x v="21"/>
  </r>
  <r>
    <x v="4"/>
    <n v="58"/>
    <n v="23"/>
    <x v="21"/>
  </r>
  <r>
    <x v="4"/>
    <n v="59"/>
    <n v="9"/>
    <x v="21"/>
  </r>
  <r>
    <x v="4"/>
    <n v="60"/>
    <n v="15"/>
    <x v="21"/>
  </r>
  <r>
    <x v="4"/>
    <n v="61"/>
    <n v="17"/>
    <x v="21"/>
  </r>
  <r>
    <x v="4"/>
    <n v="62"/>
    <n v="11"/>
    <x v="21"/>
  </r>
  <r>
    <x v="4"/>
    <n v="63"/>
    <n v="17"/>
    <x v="21"/>
  </r>
  <r>
    <x v="4"/>
    <n v="64"/>
    <n v="12"/>
    <x v="21"/>
  </r>
  <r>
    <x v="4"/>
    <n v="65"/>
    <n v="15"/>
    <x v="21"/>
  </r>
  <r>
    <x v="4"/>
    <n v="66"/>
    <n v="10"/>
    <x v="21"/>
  </r>
  <r>
    <x v="4"/>
    <n v="67"/>
    <n v="12"/>
    <x v="21"/>
  </r>
  <r>
    <x v="4"/>
    <n v="68"/>
    <n v="8"/>
    <x v="21"/>
  </r>
  <r>
    <x v="4"/>
    <n v="69"/>
    <n v="8"/>
    <x v="21"/>
  </r>
  <r>
    <x v="4"/>
    <n v="70"/>
    <n v="8"/>
    <x v="21"/>
  </r>
  <r>
    <x v="4"/>
    <n v="71"/>
    <n v="4"/>
    <x v="21"/>
  </r>
  <r>
    <x v="4"/>
    <n v="72"/>
    <n v="5"/>
    <x v="21"/>
  </r>
  <r>
    <x v="4"/>
    <n v="73"/>
    <n v="3"/>
    <x v="21"/>
  </r>
  <r>
    <x v="4"/>
    <n v="74"/>
    <n v="3"/>
    <x v="21"/>
  </r>
  <r>
    <x v="4"/>
    <n v="75"/>
    <n v="7"/>
    <x v="21"/>
  </r>
  <r>
    <x v="4"/>
    <n v="76"/>
    <n v="11"/>
    <x v="21"/>
  </r>
  <r>
    <x v="4"/>
    <n v="77"/>
    <n v="3"/>
    <x v="21"/>
  </r>
  <r>
    <x v="4"/>
    <n v="78"/>
    <n v="3"/>
    <x v="21"/>
  </r>
  <r>
    <x v="4"/>
    <n v="79"/>
    <n v="4"/>
    <x v="21"/>
  </r>
  <r>
    <x v="4"/>
    <n v="80"/>
    <n v="6"/>
    <x v="21"/>
  </r>
  <r>
    <x v="4"/>
    <n v="81"/>
    <n v="4"/>
    <x v="21"/>
  </r>
  <r>
    <x v="4"/>
    <n v="82"/>
    <n v="3"/>
    <x v="21"/>
  </r>
  <r>
    <x v="4"/>
    <n v="83"/>
    <n v="3"/>
    <x v="21"/>
  </r>
  <r>
    <x v="4"/>
    <n v="85"/>
    <n v="2"/>
    <x v="21"/>
  </r>
  <r>
    <x v="4"/>
    <n v="86"/>
    <n v="3"/>
    <x v="21"/>
  </r>
  <r>
    <x v="4"/>
    <n v="87"/>
    <n v="5"/>
    <x v="21"/>
  </r>
  <r>
    <x v="4"/>
    <n v="88"/>
    <n v="1"/>
    <x v="21"/>
  </r>
  <r>
    <x v="4"/>
    <n v="89"/>
    <n v="1"/>
    <x v="21"/>
  </r>
  <r>
    <x v="4"/>
    <n v="90"/>
    <n v="1"/>
    <x v="21"/>
  </r>
  <r>
    <x v="4"/>
    <n v="91"/>
    <n v="2"/>
    <x v="21"/>
  </r>
  <r>
    <x v="4"/>
    <n v="92"/>
    <n v="3"/>
    <x v="21"/>
  </r>
  <r>
    <x v="4"/>
    <n v="93"/>
    <n v="4"/>
    <x v="21"/>
  </r>
  <r>
    <x v="4"/>
    <n v="94"/>
    <n v="3"/>
    <x v="21"/>
  </r>
  <r>
    <x v="4"/>
    <n v="95"/>
    <n v="4"/>
    <x v="21"/>
  </r>
  <r>
    <x v="4"/>
    <n v="96"/>
    <n v="2"/>
    <x v="21"/>
  </r>
  <r>
    <x v="4"/>
    <n v="97"/>
    <n v="1"/>
    <x v="21"/>
  </r>
  <r>
    <x v="4"/>
    <n v="98"/>
    <n v="1"/>
    <x v="21"/>
  </r>
  <r>
    <x v="4"/>
    <n v="99"/>
    <n v="1"/>
    <x v="21"/>
  </r>
  <r>
    <x v="4"/>
    <n v="100"/>
    <n v="1"/>
    <x v="21"/>
  </r>
  <r>
    <x v="4"/>
    <n v="101"/>
    <n v="1"/>
    <x v="21"/>
  </r>
  <r>
    <x v="4"/>
    <n v="102"/>
    <n v="1"/>
    <x v="21"/>
  </r>
  <r>
    <x v="4"/>
    <n v="103"/>
    <n v="1"/>
    <x v="21"/>
  </r>
  <r>
    <x v="4"/>
    <n v="106"/>
    <n v="3"/>
    <x v="21"/>
  </r>
  <r>
    <x v="4"/>
    <n v="111"/>
    <n v="1"/>
    <x v="21"/>
  </r>
  <r>
    <x v="4"/>
    <n v="112"/>
    <n v="1"/>
    <x v="21"/>
  </r>
  <r>
    <x v="4"/>
    <n v="113"/>
    <n v="1"/>
    <x v="21"/>
  </r>
  <r>
    <x v="4"/>
    <n v="115"/>
    <n v="1"/>
    <x v="21"/>
  </r>
  <r>
    <x v="4"/>
    <n v="116"/>
    <n v="1"/>
    <x v="21"/>
  </r>
  <r>
    <x v="4"/>
    <n v="117"/>
    <n v="1"/>
    <x v="21"/>
  </r>
  <r>
    <x v="4"/>
    <n v="119"/>
    <n v="1"/>
    <x v="21"/>
  </r>
  <r>
    <x v="4"/>
    <n v="128"/>
    <n v="1"/>
    <x v="21"/>
  </r>
  <r>
    <x v="4"/>
    <n v="129"/>
    <n v="1"/>
    <x v="21"/>
  </r>
  <r>
    <x v="4"/>
    <n v="133"/>
    <n v="1"/>
    <x v="21"/>
  </r>
  <r>
    <x v="4"/>
    <n v="134"/>
    <n v="2"/>
    <x v="21"/>
  </r>
  <r>
    <x v="4"/>
    <n v="154"/>
    <n v="1"/>
    <x v="21"/>
  </r>
  <r>
    <x v="4"/>
    <n v="155"/>
    <n v="1"/>
    <x v="21"/>
  </r>
  <r>
    <x v="4"/>
    <n v="157"/>
    <n v="1"/>
    <x v="21"/>
  </r>
  <r>
    <x v="4"/>
    <n v="192"/>
    <n v="1"/>
    <x v="21"/>
  </r>
  <r>
    <x v="4"/>
    <n v="193"/>
    <n v="1"/>
    <x v="21"/>
  </r>
  <r>
    <x v="4"/>
    <n v="223"/>
    <n v="1"/>
    <x v="21"/>
  </r>
  <r>
    <x v="4"/>
    <n v="228"/>
    <n v="1"/>
    <x v="21"/>
  </r>
  <r>
    <x v="4"/>
    <n v="242"/>
    <n v="1"/>
    <x v="21"/>
  </r>
  <r>
    <x v="4"/>
    <n v="355"/>
    <n v="1"/>
    <x v="21"/>
  </r>
  <r>
    <x v="5"/>
    <n v="6"/>
    <n v="6839"/>
    <x v="0"/>
  </r>
  <r>
    <x v="5"/>
    <n v="7"/>
    <n v="4929"/>
    <x v="1"/>
  </r>
  <r>
    <x v="5"/>
    <n v="8"/>
    <n v="3798"/>
    <x v="2"/>
  </r>
  <r>
    <x v="5"/>
    <n v="9"/>
    <n v="3018"/>
    <x v="3"/>
  </r>
  <r>
    <x v="5"/>
    <n v="10"/>
    <n v="2332"/>
    <x v="4"/>
  </r>
  <r>
    <x v="5"/>
    <n v="11"/>
    <n v="2000"/>
    <x v="5"/>
  </r>
  <r>
    <x v="5"/>
    <n v="12"/>
    <n v="1674"/>
    <x v="6"/>
  </r>
  <r>
    <x v="5"/>
    <n v="13"/>
    <n v="1350"/>
    <x v="7"/>
  </r>
  <r>
    <x v="5"/>
    <n v="14"/>
    <n v="1254"/>
    <x v="8"/>
  </r>
  <r>
    <x v="5"/>
    <n v="15"/>
    <n v="1028"/>
    <x v="9"/>
  </r>
  <r>
    <x v="5"/>
    <n v="16"/>
    <n v="921"/>
    <x v="10"/>
  </r>
  <r>
    <x v="5"/>
    <n v="17"/>
    <n v="852"/>
    <x v="11"/>
  </r>
  <r>
    <x v="5"/>
    <n v="18"/>
    <n v="798"/>
    <x v="12"/>
  </r>
  <r>
    <x v="5"/>
    <n v="19"/>
    <n v="653"/>
    <x v="13"/>
  </r>
  <r>
    <x v="5"/>
    <n v="20"/>
    <n v="604"/>
    <x v="14"/>
  </r>
  <r>
    <x v="5"/>
    <n v="21"/>
    <n v="497"/>
    <x v="15"/>
  </r>
  <r>
    <x v="5"/>
    <n v="22"/>
    <n v="494"/>
    <x v="16"/>
  </r>
  <r>
    <x v="5"/>
    <n v="23"/>
    <n v="382"/>
    <x v="17"/>
  </r>
  <r>
    <x v="5"/>
    <n v="24"/>
    <n v="361"/>
    <x v="18"/>
  </r>
  <r>
    <x v="5"/>
    <n v="25"/>
    <n v="315"/>
    <x v="19"/>
  </r>
  <r>
    <x v="5"/>
    <n v="26"/>
    <n v="294"/>
    <x v="20"/>
  </r>
  <r>
    <x v="5"/>
    <n v="27"/>
    <n v="238"/>
    <x v="21"/>
  </r>
  <r>
    <x v="5"/>
    <n v="28"/>
    <n v="246"/>
    <x v="21"/>
  </r>
  <r>
    <x v="5"/>
    <n v="29"/>
    <n v="218"/>
    <x v="21"/>
  </r>
  <r>
    <x v="5"/>
    <n v="30"/>
    <n v="198"/>
    <x v="21"/>
  </r>
  <r>
    <x v="5"/>
    <n v="31"/>
    <n v="166"/>
    <x v="21"/>
  </r>
  <r>
    <x v="5"/>
    <n v="32"/>
    <n v="142"/>
    <x v="21"/>
  </r>
  <r>
    <x v="5"/>
    <n v="33"/>
    <n v="135"/>
    <x v="21"/>
  </r>
  <r>
    <x v="5"/>
    <n v="34"/>
    <n v="132"/>
    <x v="21"/>
  </r>
  <r>
    <x v="5"/>
    <n v="35"/>
    <n v="110"/>
    <x v="21"/>
  </r>
  <r>
    <x v="5"/>
    <n v="36"/>
    <n v="134"/>
    <x v="21"/>
  </r>
  <r>
    <x v="5"/>
    <n v="37"/>
    <n v="129"/>
    <x v="21"/>
  </r>
  <r>
    <x v="5"/>
    <n v="38"/>
    <n v="98"/>
    <x v="21"/>
  </r>
  <r>
    <x v="5"/>
    <n v="39"/>
    <n v="80"/>
    <x v="21"/>
  </r>
  <r>
    <x v="5"/>
    <n v="40"/>
    <n v="85"/>
    <x v="21"/>
  </r>
  <r>
    <x v="5"/>
    <n v="41"/>
    <n v="69"/>
    <x v="21"/>
  </r>
  <r>
    <x v="5"/>
    <n v="42"/>
    <n v="55"/>
    <x v="21"/>
  </r>
  <r>
    <x v="5"/>
    <n v="43"/>
    <n v="77"/>
    <x v="21"/>
  </r>
  <r>
    <x v="5"/>
    <n v="44"/>
    <n v="52"/>
    <x v="21"/>
  </r>
  <r>
    <x v="5"/>
    <n v="45"/>
    <n v="61"/>
    <x v="21"/>
  </r>
  <r>
    <x v="5"/>
    <n v="46"/>
    <n v="46"/>
    <x v="21"/>
  </r>
  <r>
    <x v="5"/>
    <n v="47"/>
    <n v="53"/>
    <x v="21"/>
  </r>
  <r>
    <x v="5"/>
    <n v="48"/>
    <n v="36"/>
    <x v="21"/>
  </r>
  <r>
    <x v="5"/>
    <n v="49"/>
    <n v="40"/>
    <x v="21"/>
  </r>
  <r>
    <x v="5"/>
    <n v="50"/>
    <n v="32"/>
    <x v="21"/>
  </r>
  <r>
    <x v="5"/>
    <n v="51"/>
    <n v="31"/>
    <x v="21"/>
  </r>
  <r>
    <x v="5"/>
    <n v="52"/>
    <n v="32"/>
    <x v="21"/>
  </r>
  <r>
    <x v="5"/>
    <n v="53"/>
    <n v="31"/>
    <x v="21"/>
  </r>
  <r>
    <x v="5"/>
    <n v="54"/>
    <n v="30"/>
    <x v="21"/>
  </r>
  <r>
    <x v="5"/>
    <n v="55"/>
    <n v="19"/>
    <x v="21"/>
  </r>
  <r>
    <x v="5"/>
    <n v="56"/>
    <n v="24"/>
    <x v="21"/>
  </r>
  <r>
    <x v="5"/>
    <n v="57"/>
    <n v="16"/>
    <x v="21"/>
  </r>
  <r>
    <x v="5"/>
    <n v="58"/>
    <n v="17"/>
    <x v="21"/>
  </r>
  <r>
    <x v="5"/>
    <n v="59"/>
    <n v="15"/>
    <x v="21"/>
  </r>
  <r>
    <x v="5"/>
    <n v="60"/>
    <n v="12"/>
    <x v="21"/>
  </r>
  <r>
    <x v="5"/>
    <n v="61"/>
    <n v="10"/>
    <x v="21"/>
  </r>
  <r>
    <x v="5"/>
    <n v="62"/>
    <n v="16"/>
    <x v="21"/>
  </r>
  <r>
    <x v="5"/>
    <n v="63"/>
    <n v="16"/>
    <x v="21"/>
  </r>
  <r>
    <x v="5"/>
    <n v="64"/>
    <n v="11"/>
    <x v="21"/>
  </r>
  <r>
    <x v="5"/>
    <n v="65"/>
    <n v="14"/>
    <x v="21"/>
  </r>
  <r>
    <x v="5"/>
    <n v="66"/>
    <n v="14"/>
    <x v="21"/>
  </r>
  <r>
    <x v="5"/>
    <n v="67"/>
    <n v="4"/>
    <x v="21"/>
  </r>
  <r>
    <x v="5"/>
    <n v="68"/>
    <n v="9"/>
    <x v="21"/>
  </r>
  <r>
    <x v="5"/>
    <n v="69"/>
    <n v="7"/>
    <x v="21"/>
  </r>
  <r>
    <x v="5"/>
    <n v="70"/>
    <n v="3"/>
    <x v="21"/>
  </r>
  <r>
    <x v="5"/>
    <n v="71"/>
    <n v="6"/>
    <x v="21"/>
  </r>
  <r>
    <x v="5"/>
    <n v="72"/>
    <n v="3"/>
    <x v="21"/>
  </r>
  <r>
    <x v="5"/>
    <n v="73"/>
    <n v="3"/>
    <x v="21"/>
  </r>
  <r>
    <x v="5"/>
    <n v="74"/>
    <n v="6"/>
    <x v="21"/>
  </r>
  <r>
    <x v="5"/>
    <n v="75"/>
    <n v="4"/>
    <x v="21"/>
  </r>
  <r>
    <x v="5"/>
    <n v="76"/>
    <n v="6"/>
    <x v="21"/>
  </r>
  <r>
    <x v="5"/>
    <n v="77"/>
    <n v="6"/>
    <x v="21"/>
  </r>
  <r>
    <x v="5"/>
    <n v="78"/>
    <n v="7"/>
    <x v="21"/>
  </r>
  <r>
    <x v="5"/>
    <n v="79"/>
    <n v="6"/>
    <x v="21"/>
  </r>
  <r>
    <x v="5"/>
    <n v="80"/>
    <n v="4"/>
    <x v="21"/>
  </r>
  <r>
    <x v="5"/>
    <n v="81"/>
    <n v="4"/>
    <x v="21"/>
  </r>
  <r>
    <x v="5"/>
    <n v="82"/>
    <n v="2"/>
    <x v="21"/>
  </r>
  <r>
    <x v="5"/>
    <n v="83"/>
    <n v="2"/>
    <x v="21"/>
  </r>
  <r>
    <x v="5"/>
    <n v="84"/>
    <n v="3"/>
    <x v="21"/>
  </r>
  <r>
    <x v="5"/>
    <n v="85"/>
    <n v="1"/>
    <x v="21"/>
  </r>
  <r>
    <x v="5"/>
    <n v="86"/>
    <n v="7"/>
    <x v="21"/>
  </r>
  <r>
    <x v="5"/>
    <n v="87"/>
    <n v="5"/>
    <x v="21"/>
  </r>
  <r>
    <x v="5"/>
    <n v="88"/>
    <n v="1"/>
    <x v="21"/>
  </r>
  <r>
    <x v="5"/>
    <n v="89"/>
    <n v="3"/>
    <x v="21"/>
  </r>
  <r>
    <x v="5"/>
    <n v="90"/>
    <n v="2"/>
    <x v="21"/>
  </r>
  <r>
    <x v="5"/>
    <n v="91"/>
    <n v="3"/>
    <x v="21"/>
  </r>
  <r>
    <x v="5"/>
    <n v="92"/>
    <n v="1"/>
    <x v="21"/>
  </r>
  <r>
    <x v="5"/>
    <n v="93"/>
    <n v="1"/>
    <x v="21"/>
  </r>
  <r>
    <x v="5"/>
    <n v="94"/>
    <n v="2"/>
    <x v="21"/>
  </r>
  <r>
    <x v="5"/>
    <n v="95"/>
    <n v="5"/>
    <x v="21"/>
  </r>
  <r>
    <x v="5"/>
    <n v="96"/>
    <n v="1"/>
    <x v="21"/>
  </r>
  <r>
    <x v="5"/>
    <n v="97"/>
    <n v="1"/>
    <x v="21"/>
  </r>
  <r>
    <x v="5"/>
    <n v="98"/>
    <n v="1"/>
    <x v="21"/>
  </r>
  <r>
    <x v="5"/>
    <n v="99"/>
    <n v="2"/>
    <x v="21"/>
  </r>
  <r>
    <x v="5"/>
    <n v="101"/>
    <n v="1"/>
    <x v="21"/>
  </r>
  <r>
    <x v="5"/>
    <n v="102"/>
    <n v="1"/>
    <x v="21"/>
  </r>
  <r>
    <x v="5"/>
    <n v="104"/>
    <n v="1"/>
    <x v="21"/>
  </r>
  <r>
    <x v="5"/>
    <n v="105"/>
    <n v="1"/>
    <x v="21"/>
  </r>
  <r>
    <x v="5"/>
    <n v="110"/>
    <n v="2"/>
    <x v="21"/>
  </r>
  <r>
    <x v="5"/>
    <n v="111"/>
    <n v="1"/>
    <x v="21"/>
  </r>
  <r>
    <x v="5"/>
    <n v="116"/>
    <n v="2"/>
    <x v="21"/>
  </r>
  <r>
    <x v="5"/>
    <n v="117"/>
    <n v="1"/>
    <x v="21"/>
  </r>
  <r>
    <x v="5"/>
    <n v="118"/>
    <n v="2"/>
    <x v="21"/>
  </r>
  <r>
    <x v="5"/>
    <n v="119"/>
    <n v="1"/>
    <x v="21"/>
  </r>
  <r>
    <x v="5"/>
    <n v="120"/>
    <n v="1"/>
    <x v="21"/>
  </r>
  <r>
    <x v="5"/>
    <n v="126"/>
    <n v="1"/>
    <x v="21"/>
  </r>
  <r>
    <x v="5"/>
    <n v="127"/>
    <n v="1"/>
    <x v="21"/>
  </r>
  <r>
    <x v="5"/>
    <n v="129"/>
    <n v="1"/>
    <x v="21"/>
  </r>
  <r>
    <x v="5"/>
    <n v="143"/>
    <n v="1"/>
    <x v="21"/>
  </r>
  <r>
    <x v="5"/>
    <n v="144"/>
    <n v="1"/>
    <x v="21"/>
  </r>
  <r>
    <x v="5"/>
    <n v="203"/>
    <n v="1"/>
    <x v="21"/>
  </r>
  <r>
    <x v="5"/>
    <n v="208"/>
    <n v="1"/>
    <x v="21"/>
  </r>
  <r>
    <x v="5"/>
    <n v="278"/>
    <n v="1"/>
    <x v="21"/>
  </r>
  <r>
    <x v="5"/>
    <n v="311"/>
    <n v="1"/>
    <x v="21"/>
  </r>
  <r>
    <x v="6"/>
    <n v="7"/>
    <n v="5014"/>
    <x v="0"/>
  </r>
  <r>
    <x v="6"/>
    <n v="8"/>
    <n v="3774"/>
    <x v="1"/>
  </r>
  <r>
    <x v="6"/>
    <n v="9"/>
    <n v="3063"/>
    <x v="2"/>
  </r>
  <r>
    <x v="6"/>
    <n v="10"/>
    <n v="2366"/>
    <x v="3"/>
  </r>
  <r>
    <x v="6"/>
    <n v="11"/>
    <n v="1903"/>
    <x v="4"/>
  </r>
  <r>
    <x v="6"/>
    <n v="12"/>
    <n v="1561"/>
    <x v="5"/>
  </r>
  <r>
    <x v="6"/>
    <n v="13"/>
    <n v="1357"/>
    <x v="6"/>
  </r>
  <r>
    <x v="6"/>
    <n v="14"/>
    <n v="1188"/>
    <x v="7"/>
  </r>
  <r>
    <x v="6"/>
    <n v="15"/>
    <n v="1059"/>
    <x v="8"/>
  </r>
  <r>
    <x v="6"/>
    <n v="16"/>
    <n v="814"/>
    <x v="9"/>
  </r>
  <r>
    <x v="6"/>
    <n v="17"/>
    <n v="793"/>
    <x v="10"/>
  </r>
  <r>
    <x v="6"/>
    <n v="18"/>
    <n v="751"/>
    <x v="11"/>
  </r>
  <r>
    <x v="6"/>
    <n v="19"/>
    <n v="634"/>
    <x v="12"/>
  </r>
  <r>
    <x v="6"/>
    <n v="20"/>
    <n v="549"/>
    <x v="13"/>
  </r>
  <r>
    <x v="6"/>
    <n v="21"/>
    <n v="465"/>
    <x v="14"/>
  </r>
  <r>
    <x v="6"/>
    <n v="22"/>
    <n v="430"/>
    <x v="15"/>
  </r>
  <r>
    <x v="6"/>
    <n v="23"/>
    <n v="380"/>
    <x v="16"/>
  </r>
  <r>
    <x v="6"/>
    <n v="24"/>
    <n v="364"/>
    <x v="17"/>
  </r>
  <r>
    <x v="6"/>
    <n v="25"/>
    <n v="286"/>
    <x v="18"/>
  </r>
  <r>
    <x v="6"/>
    <n v="26"/>
    <n v="231"/>
    <x v="19"/>
  </r>
  <r>
    <x v="6"/>
    <n v="27"/>
    <n v="253"/>
    <x v="20"/>
  </r>
  <r>
    <x v="6"/>
    <n v="28"/>
    <n v="247"/>
    <x v="21"/>
  </r>
  <r>
    <x v="6"/>
    <n v="29"/>
    <n v="210"/>
    <x v="21"/>
  </r>
  <r>
    <x v="6"/>
    <n v="30"/>
    <n v="210"/>
    <x v="21"/>
  </r>
  <r>
    <x v="6"/>
    <n v="31"/>
    <n v="163"/>
    <x v="21"/>
  </r>
  <r>
    <x v="6"/>
    <n v="32"/>
    <n v="160"/>
    <x v="21"/>
  </r>
  <r>
    <x v="6"/>
    <n v="33"/>
    <n v="154"/>
    <x v="21"/>
  </r>
  <r>
    <x v="6"/>
    <n v="34"/>
    <n v="145"/>
    <x v="21"/>
  </r>
  <r>
    <x v="6"/>
    <n v="35"/>
    <n v="122"/>
    <x v="21"/>
  </r>
  <r>
    <x v="6"/>
    <n v="36"/>
    <n v="105"/>
    <x v="21"/>
  </r>
  <r>
    <x v="6"/>
    <n v="37"/>
    <n v="107"/>
    <x v="21"/>
  </r>
  <r>
    <x v="6"/>
    <n v="38"/>
    <n v="93"/>
    <x v="21"/>
  </r>
  <r>
    <x v="6"/>
    <n v="39"/>
    <n v="73"/>
    <x v="21"/>
  </r>
  <r>
    <x v="6"/>
    <n v="40"/>
    <n v="93"/>
    <x v="21"/>
  </r>
  <r>
    <x v="6"/>
    <n v="41"/>
    <n v="70"/>
    <x v="21"/>
  </r>
  <r>
    <x v="6"/>
    <n v="42"/>
    <n v="63"/>
    <x v="21"/>
  </r>
  <r>
    <x v="6"/>
    <n v="43"/>
    <n v="63"/>
    <x v="21"/>
  </r>
  <r>
    <x v="6"/>
    <n v="44"/>
    <n v="61"/>
    <x v="21"/>
  </r>
  <r>
    <x v="6"/>
    <n v="45"/>
    <n v="47"/>
    <x v="21"/>
  </r>
  <r>
    <x v="6"/>
    <n v="46"/>
    <n v="54"/>
    <x v="21"/>
  </r>
  <r>
    <x v="6"/>
    <n v="47"/>
    <n v="43"/>
    <x v="21"/>
  </r>
  <r>
    <x v="6"/>
    <n v="48"/>
    <n v="40"/>
    <x v="21"/>
  </r>
  <r>
    <x v="6"/>
    <n v="49"/>
    <n v="31"/>
    <x v="21"/>
  </r>
  <r>
    <x v="6"/>
    <n v="50"/>
    <n v="42"/>
    <x v="21"/>
  </r>
  <r>
    <x v="6"/>
    <n v="51"/>
    <n v="26"/>
    <x v="21"/>
  </r>
  <r>
    <x v="6"/>
    <n v="52"/>
    <n v="37"/>
    <x v="21"/>
  </r>
  <r>
    <x v="6"/>
    <n v="53"/>
    <n v="27"/>
    <x v="21"/>
  </r>
  <r>
    <x v="6"/>
    <n v="54"/>
    <n v="17"/>
    <x v="21"/>
  </r>
  <r>
    <x v="6"/>
    <n v="55"/>
    <n v="26"/>
    <x v="21"/>
  </r>
  <r>
    <x v="6"/>
    <n v="56"/>
    <n v="19"/>
    <x v="21"/>
  </r>
  <r>
    <x v="6"/>
    <n v="57"/>
    <n v="24"/>
    <x v="21"/>
  </r>
  <r>
    <x v="6"/>
    <n v="58"/>
    <n v="14"/>
    <x v="21"/>
  </r>
  <r>
    <x v="6"/>
    <n v="59"/>
    <n v="16"/>
    <x v="21"/>
  </r>
  <r>
    <x v="6"/>
    <n v="60"/>
    <n v="6"/>
    <x v="21"/>
  </r>
  <r>
    <x v="6"/>
    <n v="61"/>
    <n v="14"/>
    <x v="21"/>
  </r>
  <r>
    <x v="6"/>
    <n v="62"/>
    <n v="14"/>
    <x v="21"/>
  </r>
  <r>
    <x v="6"/>
    <n v="63"/>
    <n v="18"/>
    <x v="21"/>
  </r>
  <r>
    <x v="6"/>
    <n v="64"/>
    <n v="13"/>
    <x v="21"/>
  </r>
  <r>
    <x v="6"/>
    <n v="65"/>
    <n v="11"/>
    <x v="21"/>
  </r>
  <r>
    <x v="6"/>
    <n v="66"/>
    <n v="9"/>
    <x v="21"/>
  </r>
  <r>
    <x v="6"/>
    <n v="67"/>
    <n v="8"/>
    <x v="21"/>
  </r>
  <r>
    <x v="6"/>
    <n v="68"/>
    <n v="7"/>
    <x v="21"/>
  </r>
  <r>
    <x v="6"/>
    <n v="69"/>
    <n v="10"/>
    <x v="21"/>
  </r>
  <r>
    <x v="6"/>
    <n v="70"/>
    <n v="7"/>
    <x v="21"/>
  </r>
  <r>
    <x v="6"/>
    <n v="71"/>
    <n v="7"/>
    <x v="21"/>
  </r>
  <r>
    <x v="6"/>
    <n v="72"/>
    <n v="7"/>
    <x v="21"/>
  </r>
  <r>
    <x v="6"/>
    <n v="73"/>
    <n v="5"/>
    <x v="21"/>
  </r>
  <r>
    <x v="6"/>
    <n v="74"/>
    <n v="5"/>
    <x v="21"/>
  </r>
  <r>
    <x v="6"/>
    <n v="75"/>
    <n v="5"/>
    <x v="21"/>
  </r>
  <r>
    <x v="6"/>
    <n v="76"/>
    <n v="9"/>
    <x v="21"/>
  </r>
  <r>
    <x v="6"/>
    <n v="77"/>
    <n v="6"/>
    <x v="21"/>
  </r>
  <r>
    <x v="6"/>
    <n v="78"/>
    <n v="5"/>
    <x v="21"/>
  </r>
  <r>
    <x v="6"/>
    <n v="79"/>
    <n v="7"/>
    <x v="21"/>
  </r>
  <r>
    <x v="6"/>
    <n v="80"/>
    <n v="1"/>
    <x v="21"/>
  </r>
  <r>
    <x v="6"/>
    <n v="81"/>
    <n v="3"/>
    <x v="21"/>
  </r>
  <r>
    <x v="6"/>
    <n v="82"/>
    <n v="3"/>
    <x v="21"/>
  </r>
  <r>
    <x v="6"/>
    <n v="83"/>
    <n v="3"/>
    <x v="21"/>
  </r>
  <r>
    <x v="6"/>
    <n v="84"/>
    <n v="1"/>
    <x v="21"/>
  </r>
  <r>
    <x v="6"/>
    <n v="85"/>
    <n v="3"/>
    <x v="21"/>
  </r>
  <r>
    <x v="6"/>
    <n v="86"/>
    <n v="3"/>
    <x v="21"/>
  </r>
  <r>
    <x v="6"/>
    <n v="87"/>
    <n v="4"/>
    <x v="21"/>
  </r>
  <r>
    <x v="6"/>
    <n v="88"/>
    <n v="1"/>
    <x v="21"/>
  </r>
  <r>
    <x v="6"/>
    <n v="89"/>
    <n v="4"/>
    <x v="21"/>
  </r>
  <r>
    <x v="6"/>
    <n v="90"/>
    <n v="2"/>
    <x v="21"/>
  </r>
  <r>
    <x v="6"/>
    <n v="91"/>
    <n v="1"/>
    <x v="21"/>
  </r>
  <r>
    <x v="6"/>
    <n v="92"/>
    <n v="3"/>
    <x v="21"/>
  </r>
  <r>
    <x v="6"/>
    <n v="93"/>
    <n v="2"/>
    <x v="21"/>
  </r>
  <r>
    <x v="6"/>
    <n v="94"/>
    <n v="3"/>
    <x v="21"/>
  </r>
  <r>
    <x v="6"/>
    <n v="95"/>
    <n v="3"/>
    <x v="21"/>
  </r>
  <r>
    <x v="6"/>
    <n v="96"/>
    <n v="1"/>
    <x v="21"/>
  </r>
  <r>
    <x v="6"/>
    <n v="98"/>
    <n v="3"/>
    <x v="21"/>
  </r>
  <r>
    <x v="6"/>
    <n v="99"/>
    <n v="2"/>
    <x v="21"/>
  </r>
  <r>
    <x v="6"/>
    <n v="100"/>
    <n v="1"/>
    <x v="21"/>
  </r>
  <r>
    <x v="6"/>
    <n v="101"/>
    <n v="1"/>
    <x v="21"/>
  </r>
  <r>
    <x v="6"/>
    <n v="103"/>
    <n v="1"/>
    <x v="21"/>
  </r>
  <r>
    <x v="6"/>
    <n v="105"/>
    <n v="1"/>
    <x v="21"/>
  </r>
  <r>
    <x v="6"/>
    <n v="106"/>
    <n v="1"/>
    <x v="21"/>
  </r>
  <r>
    <x v="6"/>
    <n v="107"/>
    <n v="1"/>
    <x v="21"/>
  </r>
  <r>
    <x v="6"/>
    <n v="108"/>
    <n v="2"/>
    <x v="21"/>
  </r>
  <r>
    <x v="6"/>
    <n v="109"/>
    <n v="1"/>
    <x v="21"/>
  </r>
  <r>
    <x v="6"/>
    <n v="110"/>
    <n v="1"/>
    <x v="21"/>
  </r>
  <r>
    <x v="6"/>
    <n v="118"/>
    <n v="1"/>
    <x v="21"/>
  </r>
  <r>
    <x v="6"/>
    <n v="126"/>
    <n v="1"/>
    <x v="21"/>
  </r>
  <r>
    <x v="6"/>
    <n v="130"/>
    <n v="1"/>
    <x v="21"/>
  </r>
  <r>
    <x v="6"/>
    <n v="136"/>
    <n v="1"/>
    <x v="21"/>
  </r>
  <r>
    <x v="6"/>
    <n v="137"/>
    <n v="1"/>
    <x v="21"/>
  </r>
  <r>
    <x v="6"/>
    <n v="172"/>
    <n v="1"/>
    <x v="21"/>
  </r>
  <r>
    <x v="6"/>
    <n v="279"/>
    <n v="1"/>
    <x v="21"/>
  </r>
  <r>
    <x v="7"/>
    <n v="8"/>
    <n v="3700"/>
    <x v="0"/>
  </r>
  <r>
    <x v="7"/>
    <n v="9"/>
    <n v="2797"/>
    <x v="1"/>
  </r>
  <r>
    <x v="7"/>
    <n v="10"/>
    <n v="2273"/>
    <x v="2"/>
  </r>
  <r>
    <x v="7"/>
    <n v="11"/>
    <n v="1786"/>
    <x v="3"/>
  </r>
  <r>
    <x v="7"/>
    <n v="12"/>
    <n v="1382"/>
    <x v="4"/>
  </r>
  <r>
    <x v="7"/>
    <n v="13"/>
    <n v="1256"/>
    <x v="5"/>
  </r>
  <r>
    <x v="7"/>
    <n v="14"/>
    <n v="1055"/>
    <x v="6"/>
  </r>
  <r>
    <x v="7"/>
    <n v="15"/>
    <n v="984"/>
    <x v="7"/>
  </r>
  <r>
    <x v="7"/>
    <n v="16"/>
    <n v="851"/>
    <x v="8"/>
  </r>
  <r>
    <x v="7"/>
    <n v="17"/>
    <n v="751"/>
    <x v="9"/>
  </r>
  <r>
    <x v="7"/>
    <n v="18"/>
    <n v="719"/>
    <x v="10"/>
  </r>
  <r>
    <x v="7"/>
    <n v="19"/>
    <n v="588"/>
    <x v="11"/>
  </r>
  <r>
    <x v="7"/>
    <n v="20"/>
    <n v="545"/>
    <x v="12"/>
  </r>
  <r>
    <x v="7"/>
    <n v="21"/>
    <n v="464"/>
    <x v="13"/>
  </r>
  <r>
    <x v="7"/>
    <n v="22"/>
    <n v="456"/>
    <x v="14"/>
  </r>
  <r>
    <x v="7"/>
    <n v="23"/>
    <n v="360"/>
    <x v="15"/>
  </r>
  <r>
    <x v="7"/>
    <n v="24"/>
    <n v="333"/>
    <x v="16"/>
  </r>
  <r>
    <x v="7"/>
    <n v="25"/>
    <n v="309"/>
    <x v="17"/>
  </r>
  <r>
    <x v="7"/>
    <n v="26"/>
    <n v="291"/>
    <x v="18"/>
  </r>
  <r>
    <x v="7"/>
    <n v="27"/>
    <n v="222"/>
    <x v="19"/>
  </r>
  <r>
    <x v="7"/>
    <n v="28"/>
    <n v="208"/>
    <x v="20"/>
  </r>
  <r>
    <x v="7"/>
    <n v="29"/>
    <n v="166"/>
    <x v="21"/>
  </r>
  <r>
    <x v="7"/>
    <n v="30"/>
    <n v="170"/>
    <x v="21"/>
  </r>
  <r>
    <x v="7"/>
    <n v="31"/>
    <n v="164"/>
    <x v="21"/>
  </r>
  <r>
    <x v="7"/>
    <n v="32"/>
    <n v="139"/>
    <x v="21"/>
  </r>
  <r>
    <x v="7"/>
    <n v="33"/>
    <n v="119"/>
    <x v="21"/>
  </r>
  <r>
    <x v="7"/>
    <n v="34"/>
    <n v="137"/>
    <x v="21"/>
  </r>
  <r>
    <x v="7"/>
    <n v="35"/>
    <n v="114"/>
    <x v="21"/>
  </r>
  <r>
    <x v="7"/>
    <n v="36"/>
    <n v="114"/>
    <x v="21"/>
  </r>
  <r>
    <x v="7"/>
    <n v="37"/>
    <n v="92"/>
    <x v="21"/>
  </r>
  <r>
    <x v="7"/>
    <n v="38"/>
    <n v="102"/>
    <x v="21"/>
  </r>
  <r>
    <x v="7"/>
    <n v="39"/>
    <n v="81"/>
    <x v="21"/>
  </r>
  <r>
    <x v="7"/>
    <n v="40"/>
    <n v="81"/>
    <x v="21"/>
  </r>
  <r>
    <x v="7"/>
    <n v="41"/>
    <n v="57"/>
    <x v="21"/>
  </r>
  <r>
    <x v="7"/>
    <n v="42"/>
    <n v="56"/>
    <x v="21"/>
  </r>
  <r>
    <x v="7"/>
    <n v="43"/>
    <n v="68"/>
    <x v="21"/>
  </r>
  <r>
    <x v="7"/>
    <n v="44"/>
    <n v="64"/>
    <x v="21"/>
  </r>
  <r>
    <x v="7"/>
    <n v="45"/>
    <n v="54"/>
    <x v="21"/>
  </r>
  <r>
    <x v="7"/>
    <n v="46"/>
    <n v="49"/>
    <x v="21"/>
  </r>
  <r>
    <x v="7"/>
    <n v="47"/>
    <n v="52"/>
    <x v="21"/>
  </r>
  <r>
    <x v="7"/>
    <n v="48"/>
    <n v="32"/>
    <x v="21"/>
  </r>
  <r>
    <x v="7"/>
    <n v="49"/>
    <n v="39"/>
    <x v="21"/>
  </r>
  <r>
    <x v="7"/>
    <n v="50"/>
    <n v="38"/>
    <x v="21"/>
  </r>
  <r>
    <x v="7"/>
    <n v="51"/>
    <n v="36"/>
    <x v="21"/>
  </r>
  <r>
    <x v="7"/>
    <n v="52"/>
    <n v="27"/>
    <x v="21"/>
  </r>
  <r>
    <x v="7"/>
    <n v="53"/>
    <n v="20"/>
    <x v="21"/>
  </r>
  <r>
    <x v="7"/>
    <n v="54"/>
    <n v="25"/>
    <x v="21"/>
  </r>
  <r>
    <x v="7"/>
    <n v="55"/>
    <n v="22"/>
    <x v="21"/>
  </r>
  <r>
    <x v="7"/>
    <n v="56"/>
    <n v="20"/>
    <x v="21"/>
  </r>
  <r>
    <x v="7"/>
    <n v="57"/>
    <n v="18"/>
    <x v="21"/>
  </r>
  <r>
    <x v="7"/>
    <n v="58"/>
    <n v="16"/>
    <x v="21"/>
  </r>
  <r>
    <x v="7"/>
    <n v="59"/>
    <n v="16"/>
    <x v="21"/>
  </r>
  <r>
    <x v="7"/>
    <n v="60"/>
    <n v="11"/>
    <x v="21"/>
  </r>
  <r>
    <x v="7"/>
    <n v="61"/>
    <n v="17"/>
    <x v="21"/>
  </r>
  <r>
    <x v="7"/>
    <n v="62"/>
    <n v="15"/>
    <x v="21"/>
  </r>
  <r>
    <x v="7"/>
    <n v="63"/>
    <n v="13"/>
    <x v="21"/>
  </r>
  <r>
    <x v="7"/>
    <n v="64"/>
    <n v="6"/>
    <x v="21"/>
  </r>
  <r>
    <x v="7"/>
    <n v="65"/>
    <n v="14"/>
    <x v="21"/>
  </r>
  <r>
    <x v="7"/>
    <n v="66"/>
    <n v="12"/>
    <x v="21"/>
  </r>
  <r>
    <x v="7"/>
    <n v="67"/>
    <n v="10"/>
    <x v="21"/>
  </r>
  <r>
    <x v="7"/>
    <n v="68"/>
    <n v="10"/>
    <x v="21"/>
  </r>
  <r>
    <x v="7"/>
    <n v="69"/>
    <n v="8"/>
    <x v="21"/>
  </r>
  <r>
    <x v="7"/>
    <n v="70"/>
    <n v="6"/>
    <x v="21"/>
  </r>
  <r>
    <x v="7"/>
    <n v="71"/>
    <n v="4"/>
    <x v="21"/>
  </r>
  <r>
    <x v="7"/>
    <n v="72"/>
    <n v="10"/>
    <x v="21"/>
  </r>
  <r>
    <x v="7"/>
    <n v="73"/>
    <n v="10"/>
    <x v="21"/>
  </r>
  <r>
    <x v="7"/>
    <n v="74"/>
    <n v="5"/>
    <x v="21"/>
  </r>
  <r>
    <x v="7"/>
    <n v="75"/>
    <n v="9"/>
    <x v="21"/>
  </r>
  <r>
    <x v="7"/>
    <n v="76"/>
    <n v="4"/>
    <x v="21"/>
  </r>
  <r>
    <x v="7"/>
    <n v="77"/>
    <n v="6"/>
    <x v="21"/>
  </r>
  <r>
    <x v="7"/>
    <n v="78"/>
    <n v="6"/>
    <x v="21"/>
  </r>
  <r>
    <x v="7"/>
    <n v="79"/>
    <n v="7"/>
    <x v="21"/>
  </r>
  <r>
    <x v="7"/>
    <n v="80"/>
    <n v="4"/>
    <x v="21"/>
  </r>
  <r>
    <x v="7"/>
    <n v="81"/>
    <n v="5"/>
    <x v="21"/>
  </r>
  <r>
    <x v="7"/>
    <n v="82"/>
    <n v="3"/>
    <x v="21"/>
  </r>
  <r>
    <x v="7"/>
    <n v="83"/>
    <n v="3"/>
    <x v="21"/>
  </r>
  <r>
    <x v="7"/>
    <n v="84"/>
    <n v="3"/>
    <x v="21"/>
  </r>
  <r>
    <x v="7"/>
    <n v="85"/>
    <n v="3"/>
    <x v="21"/>
  </r>
  <r>
    <x v="7"/>
    <n v="86"/>
    <n v="2"/>
    <x v="21"/>
  </r>
  <r>
    <x v="7"/>
    <n v="87"/>
    <n v="1"/>
    <x v="21"/>
  </r>
  <r>
    <x v="7"/>
    <n v="88"/>
    <n v="2"/>
    <x v="21"/>
  </r>
  <r>
    <x v="7"/>
    <n v="89"/>
    <n v="4"/>
    <x v="21"/>
  </r>
  <r>
    <x v="7"/>
    <n v="90"/>
    <n v="3"/>
    <x v="21"/>
  </r>
  <r>
    <x v="7"/>
    <n v="91"/>
    <n v="2"/>
    <x v="21"/>
  </r>
  <r>
    <x v="7"/>
    <n v="92"/>
    <n v="1"/>
    <x v="21"/>
  </r>
  <r>
    <x v="7"/>
    <n v="93"/>
    <n v="2"/>
    <x v="21"/>
  </r>
  <r>
    <x v="7"/>
    <n v="94"/>
    <n v="2"/>
    <x v="21"/>
  </r>
  <r>
    <x v="7"/>
    <n v="95"/>
    <n v="4"/>
    <x v="21"/>
  </r>
  <r>
    <x v="7"/>
    <n v="96"/>
    <n v="2"/>
    <x v="21"/>
  </r>
  <r>
    <x v="7"/>
    <n v="97"/>
    <n v="1"/>
    <x v="21"/>
  </r>
  <r>
    <x v="7"/>
    <n v="98"/>
    <n v="1"/>
    <x v="21"/>
  </r>
  <r>
    <x v="7"/>
    <n v="99"/>
    <n v="3"/>
    <x v="21"/>
  </r>
  <r>
    <x v="7"/>
    <n v="100"/>
    <n v="2"/>
    <x v="21"/>
  </r>
  <r>
    <x v="7"/>
    <n v="102"/>
    <n v="1"/>
    <x v="21"/>
  </r>
  <r>
    <x v="7"/>
    <n v="117"/>
    <n v="2"/>
    <x v="21"/>
  </r>
  <r>
    <x v="7"/>
    <n v="118"/>
    <n v="1"/>
    <x v="21"/>
  </r>
  <r>
    <x v="7"/>
    <n v="121"/>
    <n v="1"/>
    <x v="21"/>
  </r>
  <r>
    <x v="7"/>
    <n v="150"/>
    <n v="1"/>
    <x v="21"/>
  </r>
  <r>
    <x v="7"/>
    <n v="202"/>
    <n v="1"/>
    <x v="21"/>
  </r>
  <r>
    <x v="7"/>
    <n v="706"/>
    <n v="1"/>
    <x v="21"/>
  </r>
  <r>
    <x v="8"/>
    <n v="9"/>
    <n v="2763"/>
    <x v="0"/>
  </r>
  <r>
    <x v="8"/>
    <n v="10"/>
    <n v="2122"/>
    <x v="1"/>
  </r>
  <r>
    <x v="8"/>
    <n v="11"/>
    <n v="1764"/>
    <x v="2"/>
  </r>
  <r>
    <x v="8"/>
    <n v="12"/>
    <n v="1539"/>
    <x v="3"/>
  </r>
  <r>
    <x v="8"/>
    <n v="13"/>
    <n v="1167"/>
    <x v="4"/>
  </r>
  <r>
    <x v="8"/>
    <n v="14"/>
    <n v="1033"/>
    <x v="5"/>
  </r>
  <r>
    <x v="8"/>
    <n v="15"/>
    <n v="937"/>
    <x v="6"/>
  </r>
  <r>
    <x v="8"/>
    <n v="16"/>
    <n v="795"/>
    <x v="7"/>
  </r>
  <r>
    <x v="8"/>
    <n v="17"/>
    <n v="729"/>
    <x v="8"/>
  </r>
  <r>
    <x v="8"/>
    <n v="18"/>
    <n v="693"/>
    <x v="9"/>
  </r>
  <r>
    <x v="8"/>
    <n v="19"/>
    <n v="537"/>
    <x v="10"/>
  </r>
  <r>
    <x v="8"/>
    <n v="20"/>
    <n v="466"/>
    <x v="11"/>
  </r>
  <r>
    <x v="8"/>
    <n v="21"/>
    <n v="444"/>
    <x v="12"/>
  </r>
  <r>
    <x v="8"/>
    <n v="22"/>
    <n v="339"/>
    <x v="13"/>
  </r>
  <r>
    <x v="8"/>
    <n v="23"/>
    <n v="316"/>
    <x v="14"/>
  </r>
  <r>
    <x v="8"/>
    <n v="24"/>
    <n v="300"/>
    <x v="15"/>
  </r>
  <r>
    <x v="8"/>
    <n v="25"/>
    <n v="239"/>
    <x v="16"/>
  </r>
  <r>
    <x v="8"/>
    <n v="26"/>
    <n v="268"/>
    <x v="17"/>
  </r>
  <r>
    <x v="8"/>
    <n v="27"/>
    <n v="233"/>
    <x v="18"/>
  </r>
  <r>
    <x v="8"/>
    <n v="28"/>
    <n v="187"/>
    <x v="19"/>
  </r>
  <r>
    <x v="8"/>
    <n v="29"/>
    <n v="185"/>
    <x v="20"/>
  </r>
  <r>
    <x v="8"/>
    <n v="30"/>
    <n v="181"/>
    <x v="21"/>
  </r>
  <r>
    <x v="8"/>
    <n v="31"/>
    <n v="135"/>
    <x v="21"/>
  </r>
  <r>
    <x v="8"/>
    <n v="32"/>
    <n v="137"/>
    <x v="21"/>
  </r>
  <r>
    <x v="8"/>
    <n v="33"/>
    <n v="92"/>
    <x v="21"/>
  </r>
  <r>
    <x v="8"/>
    <n v="34"/>
    <n v="120"/>
    <x v="21"/>
  </r>
  <r>
    <x v="8"/>
    <n v="35"/>
    <n v="115"/>
    <x v="21"/>
  </r>
  <r>
    <x v="8"/>
    <n v="36"/>
    <n v="99"/>
    <x v="21"/>
  </r>
  <r>
    <x v="8"/>
    <n v="37"/>
    <n v="95"/>
    <x v="21"/>
  </r>
  <r>
    <x v="8"/>
    <n v="38"/>
    <n v="83"/>
    <x v="21"/>
  </r>
  <r>
    <x v="8"/>
    <n v="39"/>
    <n v="105"/>
    <x v="21"/>
  </r>
  <r>
    <x v="8"/>
    <n v="40"/>
    <n v="53"/>
    <x v="21"/>
  </r>
  <r>
    <x v="8"/>
    <n v="41"/>
    <n v="56"/>
    <x v="21"/>
  </r>
  <r>
    <x v="8"/>
    <n v="42"/>
    <n v="59"/>
    <x v="21"/>
  </r>
  <r>
    <x v="8"/>
    <n v="43"/>
    <n v="52"/>
    <x v="21"/>
  </r>
  <r>
    <x v="8"/>
    <n v="44"/>
    <n v="47"/>
    <x v="21"/>
  </r>
  <r>
    <x v="8"/>
    <n v="45"/>
    <n v="42"/>
    <x v="21"/>
  </r>
  <r>
    <x v="8"/>
    <n v="46"/>
    <n v="41"/>
    <x v="21"/>
  </r>
  <r>
    <x v="8"/>
    <n v="47"/>
    <n v="36"/>
    <x v="21"/>
  </r>
  <r>
    <x v="8"/>
    <n v="48"/>
    <n v="30"/>
    <x v="21"/>
  </r>
  <r>
    <x v="8"/>
    <n v="49"/>
    <n v="48"/>
    <x v="21"/>
  </r>
  <r>
    <x v="8"/>
    <n v="50"/>
    <n v="32"/>
    <x v="21"/>
  </r>
  <r>
    <x v="8"/>
    <n v="51"/>
    <n v="32"/>
    <x v="21"/>
  </r>
  <r>
    <x v="8"/>
    <n v="52"/>
    <n v="19"/>
    <x v="21"/>
  </r>
  <r>
    <x v="8"/>
    <n v="53"/>
    <n v="32"/>
    <x v="21"/>
  </r>
  <r>
    <x v="8"/>
    <n v="54"/>
    <n v="28"/>
    <x v="21"/>
  </r>
  <r>
    <x v="8"/>
    <n v="55"/>
    <n v="30"/>
    <x v="21"/>
  </r>
  <r>
    <x v="8"/>
    <n v="56"/>
    <n v="21"/>
    <x v="21"/>
  </r>
  <r>
    <x v="8"/>
    <n v="57"/>
    <n v="22"/>
    <x v="21"/>
  </r>
  <r>
    <x v="8"/>
    <n v="58"/>
    <n v="15"/>
    <x v="21"/>
  </r>
  <r>
    <x v="8"/>
    <n v="59"/>
    <n v="12"/>
    <x v="21"/>
  </r>
  <r>
    <x v="8"/>
    <n v="60"/>
    <n v="10"/>
    <x v="21"/>
  </r>
  <r>
    <x v="8"/>
    <n v="61"/>
    <n v="16"/>
    <x v="21"/>
  </r>
  <r>
    <x v="8"/>
    <n v="62"/>
    <n v="20"/>
    <x v="21"/>
  </r>
  <r>
    <x v="8"/>
    <n v="63"/>
    <n v="19"/>
    <x v="21"/>
  </r>
  <r>
    <x v="8"/>
    <n v="64"/>
    <n v="7"/>
    <x v="21"/>
  </r>
  <r>
    <x v="8"/>
    <n v="65"/>
    <n v="9"/>
    <x v="21"/>
  </r>
  <r>
    <x v="8"/>
    <n v="66"/>
    <n v="8"/>
    <x v="21"/>
  </r>
  <r>
    <x v="8"/>
    <n v="67"/>
    <n v="16"/>
    <x v="21"/>
  </r>
  <r>
    <x v="8"/>
    <n v="68"/>
    <n v="6"/>
    <x v="21"/>
  </r>
  <r>
    <x v="8"/>
    <n v="69"/>
    <n v="9"/>
    <x v="21"/>
  </r>
  <r>
    <x v="8"/>
    <n v="70"/>
    <n v="6"/>
    <x v="21"/>
  </r>
  <r>
    <x v="8"/>
    <n v="71"/>
    <n v="9"/>
    <x v="21"/>
  </r>
  <r>
    <x v="8"/>
    <n v="72"/>
    <n v="5"/>
    <x v="21"/>
  </r>
  <r>
    <x v="8"/>
    <n v="73"/>
    <n v="2"/>
    <x v="21"/>
  </r>
  <r>
    <x v="8"/>
    <n v="74"/>
    <n v="4"/>
    <x v="21"/>
  </r>
  <r>
    <x v="8"/>
    <n v="75"/>
    <n v="5"/>
    <x v="21"/>
  </r>
  <r>
    <x v="8"/>
    <n v="76"/>
    <n v="7"/>
    <x v="21"/>
  </r>
  <r>
    <x v="8"/>
    <n v="77"/>
    <n v="5"/>
    <x v="21"/>
  </r>
  <r>
    <x v="8"/>
    <n v="78"/>
    <n v="2"/>
    <x v="21"/>
  </r>
  <r>
    <x v="8"/>
    <n v="79"/>
    <n v="4"/>
    <x v="21"/>
  </r>
  <r>
    <x v="8"/>
    <n v="80"/>
    <n v="3"/>
    <x v="21"/>
  </r>
  <r>
    <x v="8"/>
    <n v="81"/>
    <n v="3"/>
    <x v="21"/>
  </r>
  <r>
    <x v="8"/>
    <n v="82"/>
    <n v="5"/>
    <x v="21"/>
  </r>
  <r>
    <x v="8"/>
    <n v="83"/>
    <n v="1"/>
    <x v="21"/>
  </r>
  <r>
    <x v="8"/>
    <n v="84"/>
    <n v="2"/>
    <x v="21"/>
  </r>
  <r>
    <x v="8"/>
    <n v="85"/>
    <n v="5"/>
    <x v="21"/>
  </r>
  <r>
    <x v="8"/>
    <n v="86"/>
    <n v="3"/>
    <x v="21"/>
  </r>
  <r>
    <x v="8"/>
    <n v="87"/>
    <n v="2"/>
    <x v="21"/>
  </r>
  <r>
    <x v="8"/>
    <n v="89"/>
    <n v="2"/>
    <x v="21"/>
  </r>
  <r>
    <x v="8"/>
    <n v="90"/>
    <n v="3"/>
    <x v="21"/>
  </r>
  <r>
    <x v="8"/>
    <n v="91"/>
    <n v="1"/>
    <x v="21"/>
  </r>
  <r>
    <x v="8"/>
    <n v="92"/>
    <n v="3"/>
    <x v="21"/>
  </r>
  <r>
    <x v="8"/>
    <n v="93"/>
    <n v="2"/>
    <x v="21"/>
  </r>
  <r>
    <x v="8"/>
    <n v="94"/>
    <n v="1"/>
    <x v="21"/>
  </r>
  <r>
    <x v="8"/>
    <n v="95"/>
    <n v="1"/>
    <x v="21"/>
  </r>
  <r>
    <x v="8"/>
    <n v="97"/>
    <n v="1"/>
    <x v="21"/>
  </r>
  <r>
    <x v="8"/>
    <n v="99"/>
    <n v="1"/>
    <x v="21"/>
  </r>
  <r>
    <x v="8"/>
    <n v="100"/>
    <n v="4"/>
    <x v="21"/>
  </r>
  <r>
    <x v="8"/>
    <n v="103"/>
    <n v="1"/>
    <x v="21"/>
  </r>
  <r>
    <x v="8"/>
    <n v="104"/>
    <n v="2"/>
    <x v="21"/>
  </r>
  <r>
    <x v="8"/>
    <n v="107"/>
    <n v="1"/>
    <x v="21"/>
  </r>
  <r>
    <x v="8"/>
    <n v="110"/>
    <n v="2"/>
    <x v="21"/>
  </r>
  <r>
    <x v="8"/>
    <n v="111"/>
    <n v="1"/>
    <x v="21"/>
  </r>
  <r>
    <x v="8"/>
    <n v="112"/>
    <n v="1"/>
    <x v="21"/>
  </r>
  <r>
    <x v="8"/>
    <n v="116"/>
    <n v="1"/>
    <x v="21"/>
  </r>
  <r>
    <x v="8"/>
    <n v="120"/>
    <n v="1"/>
    <x v="21"/>
  </r>
  <r>
    <x v="8"/>
    <n v="126"/>
    <n v="1"/>
    <x v="21"/>
  </r>
  <r>
    <x v="8"/>
    <n v="139"/>
    <n v="1"/>
    <x v="21"/>
  </r>
  <r>
    <x v="8"/>
    <n v="160"/>
    <n v="1"/>
    <x v="21"/>
  </r>
  <r>
    <x v="8"/>
    <n v="212"/>
    <n v="2"/>
    <x v="21"/>
  </r>
  <r>
    <x v="8"/>
    <n v="294"/>
    <n v="1"/>
    <x v="21"/>
  </r>
  <r>
    <x v="8"/>
    <n v="555"/>
    <n v="1"/>
    <x v="21"/>
  </r>
  <r>
    <x v="9"/>
    <n v="10"/>
    <n v="2308"/>
    <x v="0"/>
  </r>
  <r>
    <x v="9"/>
    <n v="11"/>
    <n v="1703"/>
    <x v="1"/>
  </r>
  <r>
    <x v="9"/>
    <n v="12"/>
    <n v="1434"/>
    <x v="2"/>
  </r>
  <r>
    <x v="9"/>
    <n v="13"/>
    <n v="1198"/>
    <x v="3"/>
  </r>
  <r>
    <x v="9"/>
    <n v="14"/>
    <n v="981"/>
    <x v="4"/>
  </r>
  <r>
    <x v="9"/>
    <n v="15"/>
    <n v="899"/>
    <x v="5"/>
  </r>
  <r>
    <x v="9"/>
    <n v="16"/>
    <n v="763"/>
    <x v="6"/>
  </r>
  <r>
    <x v="9"/>
    <n v="17"/>
    <n v="656"/>
    <x v="7"/>
  </r>
  <r>
    <x v="9"/>
    <n v="18"/>
    <n v="652"/>
    <x v="8"/>
  </r>
  <r>
    <x v="9"/>
    <n v="19"/>
    <n v="499"/>
    <x v="9"/>
  </r>
  <r>
    <x v="9"/>
    <n v="20"/>
    <n v="485"/>
    <x v="10"/>
  </r>
  <r>
    <x v="9"/>
    <n v="21"/>
    <n v="423"/>
    <x v="11"/>
  </r>
  <r>
    <x v="9"/>
    <n v="22"/>
    <n v="369"/>
    <x v="12"/>
  </r>
  <r>
    <x v="9"/>
    <n v="23"/>
    <n v="339"/>
    <x v="13"/>
  </r>
  <r>
    <x v="9"/>
    <n v="24"/>
    <n v="309"/>
    <x v="14"/>
  </r>
  <r>
    <x v="9"/>
    <n v="25"/>
    <n v="242"/>
    <x v="15"/>
  </r>
  <r>
    <x v="9"/>
    <n v="26"/>
    <n v="236"/>
    <x v="16"/>
  </r>
  <r>
    <x v="9"/>
    <n v="27"/>
    <n v="212"/>
    <x v="17"/>
  </r>
  <r>
    <x v="9"/>
    <n v="28"/>
    <n v="209"/>
    <x v="18"/>
  </r>
  <r>
    <x v="9"/>
    <n v="29"/>
    <n v="180"/>
    <x v="19"/>
  </r>
  <r>
    <x v="9"/>
    <n v="30"/>
    <n v="173"/>
    <x v="20"/>
  </r>
  <r>
    <x v="9"/>
    <n v="31"/>
    <n v="160"/>
    <x v="21"/>
  </r>
  <r>
    <x v="9"/>
    <n v="32"/>
    <n v="153"/>
    <x v="21"/>
  </r>
  <r>
    <x v="9"/>
    <n v="33"/>
    <n v="162"/>
    <x v="21"/>
  </r>
  <r>
    <x v="9"/>
    <n v="34"/>
    <n v="102"/>
    <x v="21"/>
  </r>
  <r>
    <x v="9"/>
    <n v="35"/>
    <n v="109"/>
    <x v="21"/>
  </r>
  <r>
    <x v="9"/>
    <n v="36"/>
    <n v="111"/>
    <x v="21"/>
  </r>
  <r>
    <x v="9"/>
    <n v="37"/>
    <n v="83"/>
    <x v="21"/>
  </r>
  <r>
    <x v="9"/>
    <n v="38"/>
    <n v="103"/>
    <x v="21"/>
  </r>
  <r>
    <x v="9"/>
    <n v="39"/>
    <n v="57"/>
    <x v="21"/>
  </r>
  <r>
    <x v="9"/>
    <n v="40"/>
    <n v="69"/>
    <x v="21"/>
  </r>
  <r>
    <x v="9"/>
    <n v="41"/>
    <n v="67"/>
    <x v="21"/>
  </r>
  <r>
    <x v="9"/>
    <n v="42"/>
    <n v="58"/>
    <x v="21"/>
  </r>
  <r>
    <x v="9"/>
    <n v="43"/>
    <n v="61"/>
    <x v="21"/>
  </r>
  <r>
    <x v="9"/>
    <n v="44"/>
    <n v="55"/>
    <x v="21"/>
  </r>
  <r>
    <x v="9"/>
    <n v="45"/>
    <n v="54"/>
    <x v="21"/>
  </r>
  <r>
    <x v="9"/>
    <n v="46"/>
    <n v="41"/>
    <x v="21"/>
  </r>
  <r>
    <x v="9"/>
    <n v="47"/>
    <n v="24"/>
    <x v="21"/>
  </r>
  <r>
    <x v="9"/>
    <n v="48"/>
    <n v="39"/>
    <x v="21"/>
  </r>
  <r>
    <x v="9"/>
    <n v="49"/>
    <n v="37"/>
    <x v="21"/>
  </r>
  <r>
    <x v="9"/>
    <n v="50"/>
    <n v="44"/>
    <x v="21"/>
  </r>
  <r>
    <x v="9"/>
    <n v="51"/>
    <n v="22"/>
    <x v="21"/>
  </r>
  <r>
    <x v="9"/>
    <n v="52"/>
    <n v="26"/>
    <x v="21"/>
  </r>
  <r>
    <x v="9"/>
    <n v="53"/>
    <n v="29"/>
    <x v="21"/>
  </r>
  <r>
    <x v="9"/>
    <n v="54"/>
    <n v="26"/>
    <x v="21"/>
  </r>
  <r>
    <x v="9"/>
    <n v="55"/>
    <n v="19"/>
    <x v="21"/>
  </r>
  <r>
    <x v="9"/>
    <n v="56"/>
    <n v="17"/>
    <x v="21"/>
  </r>
  <r>
    <x v="9"/>
    <n v="57"/>
    <n v="22"/>
    <x v="21"/>
  </r>
  <r>
    <x v="9"/>
    <n v="58"/>
    <n v="17"/>
    <x v="21"/>
  </r>
  <r>
    <x v="9"/>
    <n v="59"/>
    <n v="15"/>
    <x v="21"/>
  </r>
  <r>
    <x v="9"/>
    <n v="60"/>
    <n v="11"/>
    <x v="21"/>
  </r>
  <r>
    <x v="9"/>
    <n v="61"/>
    <n v="14"/>
    <x v="21"/>
  </r>
  <r>
    <x v="9"/>
    <n v="62"/>
    <n v="8"/>
    <x v="21"/>
  </r>
  <r>
    <x v="9"/>
    <n v="63"/>
    <n v="14"/>
    <x v="21"/>
  </r>
  <r>
    <x v="9"/>
    <n v="64"/>
    <n v="14"/>
    <x v="21"/>
  </r>
  <r>
    <x v="9"/>
    <n v="65"/>
    <n v="8"/>
    <x v="21"/>
  </r>
  <r>
    <x v="9"/>
    <n v="66"/>
    <n v="9"/>
    <x v="21"/>
  </r>
  <r>
    <x v="9"/>
    <n v="67"/>
    <n v="8"/>
    <x v="21"/>
  </r>
  <r>
    <x v="9"/>
    <n v="68"/>
    <n v="9"/>
    <x v="21"/>
  </r>
  <r>
    <x v="9"/>
    <n v="69"/>
    <n v="6"/>
    <x v="21"/>
  </r>
  <r>
    <x v="9"/>
    <n v="70"/>
    <n v="5"/>
    <x v="21"/>
  </r>
  <r>
    <x v="9"/>
    <n v="71"/>
    <n v="4"/>
    <x v="21"/>
  </r>
  <r>
    <x v="9"/>
    <n v="72"/>
    <n v="8"/>
    <x v="21"/>
  </r>
  <r>
    <x v="9"/>
    <n v="73"/>
    <n v="7"/>
    <x v="21"/>
  </r>
  <r>
    <x v="9"/>
    <n v="74"/>
    <n v="4"/>
    <x v="21"/>
  </r>
  <r>
    <x v="9"/>
    <n v="75"/>
    <n v="2"/>
    <x v="21"/>
  </r>
  <r>
    <x v="9"/>
    <n v="76"/>
    <n v="4"/>
    <x v="21"/>
  </r>
  <r>
    <x v="9"/>
    <n v="77"/>
    <n v="13"/>
    <x v="21"/>
  </r>
  <r>
    <x v="9"/>
    <n v="78"/>
    <n v="5"/>
    <x v="21"/>
  </r>
  <r>
    <x v="9"/>
    <n v="79"/>
    <n v="6"/>
    <x v="21"/>
  </r>
  <r>
    <x v="9"/>
    <n v="80"/>
    <n v="2"/>
    <x v="21"/>
  </r>
  <r>
    <x v="9"/>
    <n v="81"/>
    <n v="6"/>
    <x v="21"/>
  </r>
  <r>
    <x v="9"/>
    <n v="82"/>
    <n v="1"/>
    <x v="21"/>
  </r>
  <r>
    <x v="9"/>
    <n v="84"/>
    <n v="2"/>
    <x v="21"/>
  </r>
  <r>
    <x v="9"/>
    <n v="85"/>
    <n v="6"/>
    <x v="21"/>
  </r>
  <r>
    <x v="9"/>
    <n v="86"/>
    <n v="3"/>
    <x v="21"/>
  </r>
  <r>
    <x v="9"/>
    <n v="87"/>
    <n v="2"/>
    <x v="21"/>
  </r>
  <r>
    <x v="9"/>
    <n v="88"/>
    <n v="3"/>
    <x v="21"/>
  </r>
  <r>
    <x v="9"/>
    <n v="89"/>
    <n v="2"/>
    <x v="21"/>
  </r>
  <r>
    <x v="9"/>
    <n v="90"/>
    <n v="1"/>
    <x v="21"/>
  </r>
  <r>
    <x v="9"/>
    <n v="91"/>
    <n v="1"/>
    <x v="21"/>
  </r>
  <r>
    <x v="9"/>
    <n v="92"/>
    <n v="4"/>
    <x v="21"/>
  </r>
  <r>
    <x v="9"/>
    <n v="93"/>
    <n v="4"/>
    <x v="21"/>
  </r>
  <r>
    <x v="9"/>
    <n v="96"/>
    <n v="1"/>
    <x v="21"/>
  </r>
  <r>
    <x v="9"/>
    <n v="97"/>
    <n v="2"/>
    <x v="21"/>
  </r>
  <r>
    <x v="9"/>
    <n v="98"/>
    <n v="1"/>
    <x v="21"/>
  </r>
  <r>
    <x v="9"/>
    <n v="99"/>
    <n v="2"/>
    <x v="21"/>
  </r>
  <r>
    <x v="9"/>
    <n v="100"/>
    <n v="2"/>
    <x v="21"/>
  </r>
  <r>
    <x v="9"/>
    <n v="102"/>
    <n v="1"/>
    <x v="21"/>
  </r>
  <r>
    <x v="9"/>
    <n v="105"/>
    <n v="2"/>
    <x v="21"/>
  </r>
  <r>
    <x v="9"/>
    <n v="106"/>
    <n v="2"/>
    <x v="21"/>
  </r>
  <r>
    <x v="9"/>
    <n v="108"/>
    <n v="1"/>
    <x v="21"/>
  </r>
  <r>
    <x v="9"/>
    <n v="114"/>
    <n v="1"/>
    <x v="21"/>
  </r>
  <r>
    <x v="9"/>
    <n v="119"/>
    <n v="1"/>
    <x v="21"/>
  </r>
  <r>
    <x v="9"/>
    <n v="131"/>
    <n v="1"/>
    <x v="21"/>
  </r>
  <r>
    <x v="9"/>
    <n v="139"/>
    <n v="1"/>
    <x v="21"/>
  </r>
  <r>
    <x v="9"/>
    <n v="142"/>
    <n v="1"/>
    <x v="21"/>
  </r>
  <r>
    <x v="9"/>
    <n v="154"/>
    <n v="1"/>
    <x v="21"/>
  </r>
  <r>
    <x v="9"/>
    <n v="184"/>
    <n v="1"/>
    <x v="21"/>
  </r>
  <r>
    <x v="9"/>
    <n v="233"/>
    <n v="1"/>
    <x v="21"/>
  </r>
  <r>
    <x v="9"/>
    <n v="316"/>
    <n v="1"/>
    <x v="21"/>
  </r>
  <r>
    <x v="10"/>
    <n v="11"/>
    <n v="1747"/>
    <x v="0"/>
  </r>
  <r>
    <x v="10"/>
    <n v="12"/>
    <n v="1368"/>
    <x v="1"/>
  </r>
  <r>
    <x v="10"/>
    <n v="13"/>
    <n v="1148"/>
    <x v="2"/>
  </r>
  <r>
    <x v="10"/>
    <n v="14"/>
    <n v="1006"/>
    <x v="3"/>
  </r>
  <r>
    <x v="10"/>
    <n v="15"/>
    <n v="801"/>
    <x v="4"/>
  </r>
  <r>
    <x v="10"/>
    <n v="16"/>
    <n v="703"/>
    <x v="5"/>
  </r>
  <r>
    <x v="10"/>
    <n v="17"/>
    <n v="617"/>
    <x v="6"/>
  </r>
  <r>
    <x v="10"/>
    <n v="18"/>
    <n v="556"/>
    <x v="7"/>
  </r>
  <r>
    <x v="10"/>
    <n v="19"/>
    <n v="500"/>
    <x v="8"/>
  </r>
  <r>
    <x v="10"/>
    <n v="20"/>
    <n v="433"/>
    <x v="9"/>
  </r>
  <r>
    <x v="10"/>
    <n v="21"/>
    <n v="390"/>
    <x v="10"/>
  </r>
  <r>
    <x v="10"/>
    <n v="22"/>
    <n v="325"/>
    <x v="11"/>
  </r>
  <r>
    <x v="10"/>
    <n v="23"/>
    <n v="312"/>
    <x v="12"/>
  </r>
  <r>
    <x v="10"/>
    <n v="24"/>
    <n v="254"/>
    <x v="13"/>
  </r>
  <r>
    <x v="10"/>
    <n v="25"/>
    <n v="235"/>
    <x v="14"/>
  </r>
  <r>
    <x v="10"/>
    <n v="26"/>
    <n v="226"/>
    <x v="15"/>
  </r>
  <r>
    <x v="10"/>
    <n v="27"/>
    <n v="217"/>
    <x v="16"/>
  </r>
  <r>
    <x v="10"/>
    <n v="28"/>
    <n v="171"/>
    <x v="17"/>
  </r>
  <r>
    <x v="10"/>
    <n v="29"/>
    <n v="159"/>
    <x v="18"/>
  </r>
  <r>
    <x v="10"/>
    <n v="30"/>
    <n v="181"/>
    <x v="19"/>
  </r>
  <r>
    <x v="10"/>
    <n v="31"/>
    <n v="142"/>
    <x v="20"/>
  </r>
  <r>
    <x v="10"/>
    <n v="32"/>
    <n v="153"/>
    <x v="21"/>
  </r>
  <r>
    <x v="10"/>
    <n v="33"/>
    <n v="117"/>
    <x v="21"/>
  </r>
  <r>
    <x v="10"/>
    <n v="34"/>
    <n v="126"/>
    <x v="21"/>
  </r>
  <r>
    <x v="10"/>
    <n v="35"/>
    <n v="133"/>
    <x v="21"/>
  </r>
  <r>
    <x v="10"/>
    <n v="36"/>
    <n v="118"/>
    <x v="21"/>
  </r>
  <r>
    <x v="10"/>
    <n v="37"/>
    <n v="95"/>
    <x v="21"/>
  </r>
  <r>
    <x v="10"/>
    <n v="38"/>
    <n v="95"/>
    <x v="21"/>
  </r>
  <r>
    <x v="10"/>
    <n v="39"/>
    <n v="88"/>
    <x v="21"/>
  </r>
  <r>
    <x v="10"/>
    <n v="40"/>
    <n v="63"/>
    <x v="21"/>
  </r>
  <r>
    <x v="10"/>
    <n v="41"/>
    <n v="64"/>
    <x v="21"/>
  </r>
  <r>
    <x v="10"/>
    <n v="42"/>
    <n v="52"/>
    <x v="21"/>
  </r>
  <r>
    <x v="10"/>
    <n v="43"/>
    <n v="66"/>
    <x v="21"/>
  </r>
  <r>
    <x v="10"/>
    <n v="44"/>
    <n v="47"/>
    <x v="21"/>
  </r>
  <r>
    <x v="10"/>
    <n v="45"/>
    <n v="51"/>
    <x v="21"/>
  </r>
  <r>
    <x v="10"/>
    <n v="46"/>
    <n v="33"/>
    <x v="21"/>
  </r>
  <r>
    <x v="10"/>
    <n v="47"/>
    <n v="44"/>
    <x v="21"/>
  </r>
  <r>
    <x v="10"/>
    <n v="48"/>
    <n v="45"/>
    <x v="21"/>
  </r>
  <r>
    <x v="10"/>
    <n v="49"/>
    <n v="30"/>
    <x v="21"/>
  </r>
  <r>
    <x v="10"/>
    <n v="50"/>
    <n v="40"/>
    <x v="21"/>
  </r>
  <r>
    <x v="10"/>
    <n v="51"/>
    <n v="34"/>
    <x v="21"/>
  </r>
  <r>
    <x v="10"/>
    <n v="52"/>
    <n v="26"/>
    <x v="21"/>
  </r>
  <r>
    <x v="10"/>
    <n v="53"/>
    <n v="17"/>
    <x v="21"/>
  </r>
  <r>
    <x v="10"/>
    <n v="54"/>
    <n v="16"/>
    <x v="21"/>
  </r>
  <r>
    <x v="10"/>
    <n v="55"/>
    <n v="19"/>
    <x v="21"/>
  </r>
  <r>
    <x v="10"/>
    <n v="56"/>
    <n v="14"/>
    <x v="21"/>
  </r>
  <r>
    <x v="10"/>
    <n v="57"/>
    <n v="19"/>
    <x v="21"/>
  </r>
  <r>
    <x v="10"/>
    <n v="58"/>
    <n v="14"/>
    <x v="21"/>
  </r>
  <r>
    <x v="10"/>
    <n v="59"/>
    <n v="12"/>
    <x v="21"/>
  </r>
  <r>
    <x v="10"/>
    <n v="60"/>
    <n v="9"/>
    <x v="21"/>
  </r>
  <r>
    <x v="10"/>
    <n v="61"/>
    <n v="18"/>
    <x v="21"/>
  </r>
  <r>
    <x v="10"/>
    <n v="62"/>
    <n v="21"/>
    <x v="21"/>
  </r>
  <r>
    <x v="10"/>
    <n v="63"/>
    <n v="11"/>
    <x v="21"/>
  </r>
  <r>
    <x v="10"/>
    <n v="64"/>
    <n v="14"/>
    <x v="21"/>
  </r>
  <r>
    <x v="10"/>
    <n v="65"/>
    <n v="10"/>
    <x v="21"/>
  </r>
  <r>
    <x v="10"/>
    <n v="66"/>
    <n v="8"/>
    <x v="21"/>
  </r>
  <r>
    <x v="10"/>
    <n v="67"/>
    <n v="10"/>
    <x v="21"/>
  </r>
  <r>
    <x v="10"/>
    <n v="68"/>
    <n v="5"/>
    <x v="21"/>
  </r>
  <r>
    <x v="10"/>
    <n v="69"/>
    <n v="6"/>
    <x v="21"/>
  </r>
  <r>
    <x v="10"/>
    <n v="70"/>
    <n v="6"/>
    <x v="21"/>
  </r>
  <r>
    <x v="10"/>
    <n v="71"/>
    <n v="6"/>
    <x v="21"/>
  </r>
  <r>
    <x v="10"/>
    <n v="72"/>
    <n v="6"/>
    <x v="21"/>
  </r>
  <r>
    <x v="10"/>
    <n v="73"/>
    <n v="7"/>
    <x v="21"/>
  </r>
  <r>
    <x v="10"/>
    <n v="74"/>
    <n v="5"/>
    <x v="21"/>
  </r>
  <r>
    <x v="10"/>
    <n v="75"/>
    <n v="6"/>
    <x v="21"/>
  </r>
  <r>
    <x v="10"/>
    <n v="76"/>
    <n v="3"/>
    <x v="21"/>
  </r>
  <r>
    <x v="10"/>
    <n v="77"/>
    <n v="9"/>
    <x v="21"/>
  </r>
  <r>
    <x v="10"/>
    <n v="78"/>
    <n v="8"/>
    <x v="21"/>
  </r>
  <r>
    <x v="10"/>
    <n v="79"/>
    <n v="3"/>
    <x v="21"/>
  </r>
  <r>
    <x v="10"/>
    <n v="80"/>
    <n v="5"/>
    <x v="21"/>
  </r>
  <r>
    <x v="10"/>
    <n v="81"/>
    <n v="6"/>
    <x v="21"/>
  </r>
  <r>
    <x v="10"/>
    <n v="82"/>
    <n v="6"/>
    <x v="21"/>
  </r>
  <r>
    <x v="10"/>
    <n v="83"/>
    <n v="3"/>
    <x v="21"/>
  </r>
  <r>
    <x v="10"/>
    <n v="84"/>
    <n v="3"/>
    <x v="21"/>
  </r>
  <r>
    <x v="10"/>
    <n v="85"/>
    <n v="1"/>
    <x v="21"/>
  </r>
  <r>
    <x v="10"/>
    <n v="86"/>
    <n v="3"/>
    <x v="21"/>
  </r>
  <r>
    <x v="10"/>
    <n v="87"/>
    <n v="2"/>
    <x v="21"/>
  </r>
  <r>
    <x v="10"/>
    <n v="88"/>
    <n v="2"/>
    <x v="21"/>
  </r>
  <r>
    <x v="10"/>
    <n v="89"/>
    <n v="2"/>
    <x v="21"/>
  </r>
  <r>
    <x v="10"/>
    <n v="90"/>
    <n v="2"/>
    <x v="21"/>
  </r>
  <r>
    <x v="10"/>
    <n v="92"/>
    <n v="1"/>
    <x v="21"/>
  </r>
  <r>
    <x v="10"/>
    <n v="93"/>
    <n v="2"/>
    <x v="21"/>
  </r>
  <r>
    <x v="10"/>
    <n v="94"/>
    <n v="1"/>
    <x v="21"/>
  </r>
  <r>
    <x v="10"/>
    <n v="95"/>
    <n v="2"/>
    <x v="21"/>
  </r>
  <r>
    <x v="10"/>
    <n v="96"/>
    <n v="3"/>
    <x v="21"/>
  </r>
  <r>
    <x v="10"/>
    <n v="97"/>
    <n v="1"/>
    <x v="21"/>
  </r>
  <r>
    <x v="10"/>
    <n v="98"/>
    <n v="3"/>
    <x v="21"/>
  </r>
  <r>
    <x v="10"/>
    <n v="99"/>
    <n v="2"/>
    <x v="21"/>
  </r>
  <r>
    <x v="10"/>
    <n v="101"/>
    <n v="2"/>
    <x v="21"/>
  </r>
  <r>
    <x v="10"/>
    <n v="102"/>
    <n v="2"/>
    <x v="21"/>
  </r>
  <r>
    <x v="10"/>
    <n v="104"/>
    <n v="2"/>
    <x v="21"/>
  </r>
  <r>
    <x v="10"/>
    <n v="105"/>
    <n v="1"/>
    <x v="21"/>
  </r>
  <r>
    <x v="10"/>
    <n v="108"/>
    <n v="1"/>
    <x v="21"/>
  </r>
  <r>
    <x v="10"/>
    <n v="110"/>
    <n v="2"/>
    <x v="21"/>
  </r>
  <r>
    <x v="10"/>
    <n v="112"/>
    <n v="2"/>
    <x v="21"/>
  </r>
  <r>
    <x v="10"/>
    <n v="113"/>
    <n v="2"/>
    <x v="21"/>
  </r>
  <r>
    <x v="10"/>
    <n v="124"/>
    <n v="1"/>
    <x v="21"/>
  </r>
  <r>
    <x v="10"/>
    <n v="127"/>
    <n v="1"/>
    <x v="21"/>
  </r>
  <r>
    <x v="10"/>
    <n v="128"/>
    <n v="1"/>
    <x v="21"/>
  </r>
  <r>
    <x v="10"/>
    <n v="130"/>
    <n v="1"/>
    <x v="21"/>
  </r>
  <r>
    <x v="10"/>
    <n v="134"/>
    <n v="1"/>
    <x v="21"/>
  </r>
  <r>
    <x v="10"/>
    <n v="211"/>
    <n v="1"/>
    <x v="21"/>
  </r>
  <r>
    <x v="11"/>
    <n v="12"/>
    <n v="1436"/>
    <x v="0"/>
  </r>
  <r>
    <x v="11"/>
    <n v="13"/>
    <n v="1126"/>
    <x v="1"/>
  </r>
  <r>
    <x v="11"/>
    <n v="14"/>
    <n v="938"/>
    <x v="2"/>
  </r>
  <r>
    <x v="11"/>
    <n v="15"/>
    <n v="780"/>
    <x v="3"/>
  </r>
  <r>
    <x v="11"/>
    <n v="16"/>
    <n v="700"/>
    <x v="4"/>
  </r>
  <r>
    <x v="11"/>
    <n v="17"/>
    <n v="605"/>
    <x v="5"/>
  </r>
  <r>
    <x v="11"/>
    <n v="18"/>
    <n v="537"/>
    <x v="6"/>
  </r>
  <r>
    <x v="11"/>
    <n v="19"/>
    <n v="491"/>
    <x v="7"/>
  </r>
  <r>
    <x v="11"/>
    <n v="20"/>
    <n v="451"/>
    <x v="8"/>
  </r>
  <r>
    <x v="11"/>
    <n v="21"/>
    <n v="363"/>
    <x v="9"/>
  </r>
  <r>
    <x v="11"/>
    <n v="22"/>
    <n v="356"/>
    <x v="10"/>
  </r>
  <r>
    <x v="11"/>
    <n v="23"/>
    <n v="309"/>
    <x v="11"/>
  </r>
  <r>
    <x v="11"/>
    <n v="24"/>
    <n v="273"/>
    <x v="12"/>
  </r>
  <r>
    <x v="11"/>
    <n v="25"/>
    <n v="250"/>
    <x v="13"/>
  </r>
  <r>
    <x v="11"/>
    <n v="26"/>
    <n v="203"/>
    <x v="14"/>
  </r>
  <r>
    <x v="11"/>
    <n v="27"/>
    <n v="206"/>
    <x v="15"/>
  </r>
  <r>
    <x v="11"/>
    <n v="28"/>
    <n v="175"/>
    <x v="16"/>
  </r>
  <r>
    <x v="11"/>
    <n v="29"/>
    <n v="171"/>
    <x v="17"/>
  </r>
  <r>
    <x v="11"/>
    <n v="30"/>
    <n v="138"/>
    <x v="18"/>
  </r>
  <r>
    <x v="11"/>
    <n v="31"/>
    <n v="134"/>
    <x v="19"/>
  </r>
  <r>
    <x v="11"/>
    <n v="32"/>
    <n v="127"/>
    <x v="20"/>
  </r>
  <r>
    <x v="11"/>
    <n v="33"/>
    <n v="116"/>
    <x v="21"/>
  </r>
  <r>
    <x v="11"/>
    <n v="34"/>
    <n v="129"/>
    <x v="21"/>
  </r>
  <r>
    <x v="11"/>
    <n v="35"/>
    <n v="99"/>
    <x v="21"/>
  </r>
  <r>
    <x v="11"/>
    <n v="36"/>
    <n v="109"/>
    <x v="21"/>
  </r>
  <r>
    <x v="11"/>
    <n v="37"/>
    <n v="103"/>
    <x v="21"/>
  </r>
  <r>
    <x v="11"/>
    <n v="38"/>
    <n v="72"/>
    <x v="21"/>
  </r>
  <r>
    <x v="11"/>
    <n v="39"/>
    <n v="63"/>
    <x v="21"/>
  </r>
  <r>
    <x v="11"/>
    <n v="40"/>
    <n v="78"/>
    <x v="21"/>
  </r>
  <r>
    <x v="11"/>
    <n v="41"/>
    <n v="61"/>
    <x v="21"/>
  </r>
  <r>
    <x v="11"/>
    <n v="42"/>
    <n v="61"/>
    <x v="21"/>
  </r>
  <r>
    <x v="11"/>
    <n v="43"/>
    <n v="44"/>
    <x v="21"/>
  </r>
  <r>
    <x v="11"/>
    <n v="44"/>
    <n v="49"/>
    <x v="21"/>
  </r>
  <r>
    <x v="11"/>
    <n v="45"/>
    <n v="59"/>
    <x v="21"/>
  </r>
  <r>
    <x v="11"/>
    <n v="46"/>
    <n v="34"/>
    <x v="21"/>
  </r>
  <r>
    <x v="11"/>
    <n v="47"/>
    <n v="39"/>
    <x v="21"/>
  </r>
  <r>
    <x v="11"/>
    <n v="48"/>
    <n v="42"/>
    <x v="21"/>
  </r>
  <r>
    <x v="11"/>
    <n v="49"/>
    <n v="45"/>
    <x v="21"/>
  </r>
  <r>
    <x v="11"/>
    <n v="50"/>
    <n v="26"/>
    <x v="21"/>
  </r>
  <r>
    <x v="11"/>
    <n v="51"/>
    <n v="30"/>
    <x v="21"/>
  </r>
  <r>
    <x v="11"/>
    <n v="52"/>
    <n v="27"/>
    <x v="21"/>
  </r>
  <r>
    <x v="11"/>
    <n v="53"/>
    <n v="27"/>
    <x v="21"/>
  </r>
  <r>
    <x v="11"/>
    <n v="54"/>
    <n v="28"/>
    <x v="21"/>
  </r>
  <r>
    <x v="11"/>
    <n v="55"/>
    <n v="25"/>
    <x v="21"/>
  </r>
  <r>
    <x v="11"/>
    <n v="56"/>
    <n v="19"/>
    <x v="21"/>
  </r>
  <r>
    <x v="11"/>
    <n v="57"/>
    <n v="22"/>
    <x v="21"/>
  </r>
  <r>
    <x v="11"/>
    <n v="58"/>
    <n v="19"/>
    <x v="21"/>
  </r>
  <r>
    <x v="11"/>
    <n v="59"/>
    <n v="10"/>
    <x v="21"/>
  </r>
  <r>
    <x v="11"/>
    <n v="60"/>
    <n v="20"/>
    <x v="21"/>
  </r>
  <r>
    <x v="11"/>
    <n v="61"/>
    <n v="18"/>
    <x v="21"/>
  </r>
  <r>
    <x v="11"/>
    <n v="62"/>
    <n v="12"/>
    <x v="21"/>
  </r>
  <r>
    <x v="11"/>
    <n v="63"/>
    <n v="14"/>
    <x v="21"/>
  </r>
  <r>
    <x v="11"/>
    <n v="64"/>
    <n v="16"/>
    <x v="21"/>
  </r>
  <r>
    <x v="11"/>
    <n v="65"/>
    <n v="7"/>
    <x v="21"/>
  </r>
  <r>
    <x v="11"/>
    <n v="66"/>
    <n v="8"/>
    <x v="21"/>
  </r>
  <r>
    <x v="11"/>
    <n v="67"/>
    <n v="9"/>
    <x v="21"/>
  </r>
  <r>
    <x v="11"/>
    <n v="68"/>
    <n v="9"/>
    <x v="21"/>
  </r>
  <r>
    <x v="11"/>
    <n v="69"/>
    <n v="7"/>
    <x v="21"/>
  </r>
  <r>
    <x v="11"/>
    <n v="70"/>
    <n v="7"/>
    <x v="21"/>
  </r>
  <r>
    <x v="11"/>
    <n v="71"/>
    <n v="5"/>
    <x v="21"/>
  </r>
  <r>
    <x v="11"/>
    <n v="72"/>
    <n v="12"/>
    <x v="21"/>
  </r>
  <r>
    <x v="11"/>
    <n v="73"/>
    <n v="12"/>
    <x v="21"/>
  </r>
  <r>
    <x v="11"/>
    <n v="74"/>
    <n v="9"/>
    <x v="21"/>
  </r>
  <r>
    <x v="11"/>
    <n v="75"/>
    <n v="4"/>
    <x v="21"/>
  </r>
  <r>
    <x v="11"/>
    <n v="76"/>
    <n v="6"/>
    <x v="21"/>
  </r>
  <r>
    <x v="11"/>
    <n v="77"/>
    <n v="2"/>
    <x v="21"/>
  </r>
  <r>
    <x v="11"/>
    <n v="78"/>
    <n v="3"/>
    <x v="21"/>
  </r>
  <r>
    <x v="11"/>
    <n v="81"/>
    <n v="3"/>
    <x v="21"/>
  </r>
  <r>
    <x v="11"/>
    <n v="82"/>
    <n v="6"/>
    <x v="21"/>
  </r>
  <r>
    <x v="11"/>
    <n v="83"/>
    <n v="4"/>
    <x v="21"/>
  </r>
  <r>
    <x v="11"/>
    <n v="84"/>
    <n v="4"/>
    <x v="21"/>
  </r>
  <r>
    <x v="11"/>
    <n v="85"/>
    <n v="2"/>
    <x v="21"/>
  </r>
  <r>
    <x v="11"/>
    <n v="86"/>
    <n v="4"/>
    <x v="21"/>
  </r>
  <r>
    <x v="11"/>
    <n v="87"/>
    <n v="3"/>
    <x v="21"/>
  </r>
  <r>
    <x v="11"/>
    <n v="88"/>
    <n v="3"/>
    <x v="21"/>
  </r>
  <r>
    <x v="11"/>
    <n v="89"/>
    <n v="2"/>
    <x v="21"/>
  </r>
  <r>
    <x v="11"/>
    <n v="90"/>
    <n v="2"/>
    <x v="21"/>
  </r>
  <r>
    <x v="11"/>
    <n v="93"/>
    <n v="1"/>
    <x v="21"/>
  </r>
  <r>
    <x v="11"/>
    <n v="94"/>
    <n v="2"/>
    <x v="21"/>
  </r>
  <r>
    <x v="11"/>
    <n v="95"/>
    <n v="2"/>
    <x v="21"/>
  </r>
  <r>
    <x v="11"/>
    <n v="96"/>
    <n v="6"/>
    <x v="21"/>
  </r>
  <r>
    <x v="11"/>
    <n v="97"/>
    <n v="1"/>
    <x v="21"/>
  </r>
  <r>
    <x v="11"/>
    <n v="98"/>
    <n v="1"/>
    <x v="21"/>
  </r>
  <r>
    <x v="11"/>
    <n v="100"/>
    <n v="1"/>
    <x v="21"/>
  </r>
  <r>
    <x v="11"/>
    <n v="101"/>
    <n v="1"/>
    <x v="21"/>
  </r>
  <r>
    <x v="11"/>
    <n v="102"/>
    <n v="2"/>
    <x v="21"/>
  </r>
  <r>
    <x v="11"/>
    <n v="103"/>
    <n v="1"/>
    <x v="21"/>
  </r>
  <r>
    <x v="11"/>
    <n v="104"/>
    <n v="2"/>
    <x v="21"/>
  </r>
  <r>
    <x v="11"/>
    <n v="106"/>
    <n v="1"/>
    <x v="21"/>
  </r>
  <r>
    <x v="11"/>
    <n v="108"/>
    <n v="2"/>
    <x v="21"/>
  </r>
  <r>
    <x v="11"/>
    <n v="109"/>
    <n v="2"/>
    <x v="21"/>
  </r>
  <r>
    <x v="11"/>
    <n v="110"/>
    <n v="1"/>
    <x v="21"/>
  </r>
  <r>
    <x v="11"/>
    <n v="113"/>
    <n v="1"/>
    <x v="21"/>
  </r>
  <r>
    <x v="11"/>
    <n v="121"/>
    <n v="1"/>
    <x v="21"/>
  </r>
  <r>
    <x v="11"/>
    <n v="126"/>
    <n v="1"/>
    <x v="21"/>
  </r>
  <r>
    <x v="11"/>
    <n v="128"/>
    <n v="1"/>
    <x v="21"/>
  </r>
  <r>
    <x v="11"/>
    <n v="133"/>
    <n v="1"/>
    <x v="21"/>
  </r>
  <r>
    <x v="11"/>
    <n v="167"/>
    <n v="1"/>
    <x v="21"/>
  </r>
  <r>
    <x v="11"/>
    <n v="175"/>
    <n v="1"/>
    <x v="21"/>
  </r>
  <r>
    <x v="11"/>
    <n v="233"/>
    <n v="1"/>
    <x v="21"/>
  </r>
  <r>
    <x v="11"/>
    <n v="244"/>
    <n v="1"/>
    <x v="21"/>
  </r>
  <r>
    <x v="11"/>
    <n v="266"/>
    <n v="1"/>
    <x v="21"/>
  </r>
  <r>
    <x v="11"/>
    <n v="329"/>
    <n v="1"/>
    <x v="21"/>
  </r>
  <r>
    <x v="12"/>
    <n v="13"/>
    <n v="1192"/>
    <x v="0"/>
  </r>
  <r>
    <x v="12"/>
    <n v="14"/>
    <n v="971"/>
    <x v="1"/>
  </r>
  <r>
    <x v="12"/>
    <n v="15"/>
    <n v="776"/>
    <x v="2"/>
  </r>
  <r>
    <x v="12"/>
    <n v="16"/>
    <n v="678"/>
    <x v="3"/>
  </r>
  <r>
    <x v="12"/>
    <n v="17"/>
    <n v="567"/>
    <x v="4"/>
  </r>
  <r>
    <x v="12"/>
    <n v="18"/>
    <n v="518"/>
    <x v="5"/>
  </r>
  <r>
    <x v="12"/>
    <n v="19"/>
    <n v="474"/>
    <x v="6"/>
  </r>
  <r>
    <x v="12"/>
    <n v="20"/>
    <n v="386"/>
    <x v="7"/>
  </r>
  <r>
    <x v="12"/>
    <n v="21"/>
    <n v="390"/>
    <x v="8"/>
  </r>
  <r>
    <x v="12"/>
    <n v="22"/>
    <n v="325"/>
    <x v="9"/>
  </r>
  <r>
    <x v="12"/>
    <n v="23"/>
    <n v="265"/>
    <x v="10"/>
  </r>
  <r>
    <x v="12"/>
    <n v="24"/>
    <n v="251"/>
    <x v="11"/>
  </r>
  <r>
    <x v="12"/>
    <n v="25"/>
    <n v="234"/>
    <x v="12"/>
  </r>
  <r>
    <x v="12"/>
    <n v="26"/>
    <n v="209"/>
    <x v="13"/>
  </r>
  <r>
    <x v="12"/>
    <n v="27"/>
    <n v="234"/>
    <x v="14"/>
  </r>
  <r>
    <x v="12"/>
    <n v="28"/>
    <n v="173"/>
    <x v="15"/>
  </r>
  <r>
    <x v="12"/>
    <n v="29"/>
    <n v="144"/>
    <x v="16"/>
  </r>
  <r>
    <x v="12"/>
    <n v="30"/>
    <n v="154"/>
    <x v="17"/>
  </r>
  <r>
    <x v="12"/>
    <n v="31"/>
    <n v="135"/>
    <x v="18"/>
  </r>
  <r>
    <x v="12"/>
    <n v="32"/>
    <n v="116"/>
    <x v="19"/>
  </r>
  <r>
    <x v="12"/>
    <n v="33"/>
    <n v="136"/>
    <x v="20"/>
  </r>
  <r>
    <x v="12"/>
    <n v="34"/>
    <n v="120"/>
    <x v="21"/>
  </r>
  <r>
    <x v="12"/>
    <n v="35"/>
    <n v="120"/>
    <x v="21"/>
  </r>
  <r>
    <x v="12"/>
    <n v="36"/>
    <n v="111"/>
    <x v="21"/>
  </r>
  <r>
    <x v="12"/>
    <n v="37"/>
    <n v="86"/>
    <x v="21"/>
  </r>
  <r>
    <x v="12"/>
    <n v="38"/>
    <n v="86"/>
    <x v="21"/>
  </r>
  <r>
    <x v="12"/>
    <n v="39"/>
    <n v="84"/>
    <x v="21"/>
  </r>
  <r>
    <x v="12"/>
    <n v="40"/>
    <n v="66"/>
    <x v="21"/>
  </r>
  <r>
    <x v="12"/>
    <n v="41"/>
    <n v="73"/>
    <x v="21"/>
  </r>
  <r>
    <x v="12"/>
    <n v="42"/>
    <n v="53"/>
    <x v="21"/>
  </r>
  <r>
    <x v="12"/>
    <n v="43"/>
    <n v="49"/>
    <x v="21"/>
  </r>
  <r>
    <x v="12"/>
    <n v="44"/>
    <n v="57"/>
    <x v="21"/>
  </r>
  <r>
    <x v="12"/>
    <n v="45"/>
    <n v="48"/>
    <x v="21"/>
  </r>
  <r>
    <x v="12"/>
    <n v="46"/>
    <n v="40"/>
    <x v="21"/>
  </r>
  <r>
    <x v="12"/>
    <n v="47"/>
    <n v="44"/>
    <x v="21"/>
  </r>
  <r>
    <x v="12"/>
    <n v="48"/>
    <n v="35"/>
    <x v="21"/>
  </r>
  <r>
    <x v="12"/>
    <n v="49"/>
    <n v="32"/>
    <x v="21"/>
  </r>
  <r>
    <x v="12"/>
    <n v="50"/>
    <n v="35"/>
    <x v="21"/>
  </r>
  <r>
    <x v="12"/>
    <n v="51"/>
    <n v="29"/>
    <x v="21"/>
  </r>
  <r>
    <x v="12"/>
    <n v="52"/>
    <n v="25"/>
    <x v="21"/>
  </r>
  <r>
    <x v="12"/>
    <n v="53"/>
    <n v="28"/>
    <x v="21"/>
  </r>
  <r>
    <x v="12"/>
    <n v="54"/>
    <n v="25"/>
    <x v="21"/>
  </r>
  <r>
    <x v="12"/>
    <n v="55"/>
    <n v="30"/>
    <x v="21"/>
  </r>
  <r>
    <x v="12"/>
    <n v="56"/>
    <n v="20"/>
    <x v="21"/>
  </r>
  <r>
    <x v="12"/>
    <n v="57"/>
    <n v="11"/>
    <x v="21"/>
  </r>
  <r>
    <x v="12"/>
    <n v="58"/>
    <n v="18"/>
    <x v="21"/>
  </r>
  <r>
    <x v="12"/>
    <n v="59"/>
    <n v="23"/>
    <x v="21"/>
  </r>
  <r>
    <x v="12"/>
    <n v="60"/>
    <n v="21"/>
    <x v="21"/>
  </r>
  <r>
    <x v="12"/>
    <n v="61"/>
    <n v="16"/>
    <x v="21"/>
  </r>
  <r>
    <x v="12"/>
    <n v="62"/>
    <n v="17"/>
    <x v="21"/>
  </r>
  <r>
    <x v="12"/>
    <n v="63"/>
    <n v="14"/>
    <x v="21"/>
  </r>
  <r>
    <x v="12"/>
    <n v="64"/>
    <n v="13"/>
    <x v="21"/>
  </r>
  <r>
    <x v="12"/>
    <n v="65"/>
    <n v="10"/>
    <x v="21"/>
  </r>
  <r>
    <x v="12"/>
    <n v="66"/>
    <n v="9"/>
    <x v="21"/>
  </r>
  <r>
    <x v="12"/>
    <n v="67"/>
    <n v="6"/>
    <x v="21"/>
  </r>
  <r>
    <x v="12"/>
    <n v="68"/>
    <n v="6"/>
    <x v="21"/>
  </r>
  <r>
    <x v="12"/>
    <n v="69"/>
    <n v="12"/>
    <x v="21"/>
  </r>
  <r>
    <x v="12"/>
    <n v="70"/>
    <n v="7"/>
    <x v="21"/>
  </r>
  <r>
    <x v="12"/>
    <n v="71"/>
    <n v="9"/>
    <x v="21"/>
  </r>
  <r>
    <x v="12"/>
    <n v="72"/>
    <n v="9"/>
    <x v="21"/>
  </r>
  <r>
    <x v="12"/>
    <n v="73"/>
    <n v="8"/>
    <x v="21"/>
  </r>
  <r>
    <x v="12"/>
    <n v="74"/>
    <n v="5"/>
    <x v="21"/>
  </r>
  <r>
    <x v="12"/>
    <n v="75"/>
    <n v="5"/>
    <x v="21"/>
  </r>
  <r>
    <x v="12"/>
    <n v="76"/>
    <n v="4"/>
    <x v="21"/>
  </r>
  <r>
    <x v="12"/>
    <n v="77"/>
    <n v="9"/>
    <x v="21"/>
  </r>
  <r>
    <x v="12"/>
    <n v="78"/>
    <n v="5"/>
    <x v="21"/>
  </r>
  <r>
    <x v="12"/>
    <n v="79"/>
    <n v="2"/>
    <x v="21"/>
  </r>
  <r>
    <x v="12"/>
    <n v="80"/>
    <n v="3"/>
    <x v="21"/>
  </r>
  <r>
    <x v="12"/>
    <n v="81"/>
    <n v="3"/>
    <x v="21"/>
  </r>
  <r>
    <x v="12"/>
    <n v="82"/>
    <n v="3"/>
    <x v="21"/>
  </r>
  <r>
    <x v="12"/>
    <n v="83"/>
    <n v="2"/>
    <x v="21"/>
  </r>
  <r>
    <x v="12"/>
    <n v="84"/>
    <n v="2"/>
    <x v="21"/>
  </r>
  <r>
    <x v="12"/>
    <n v="85"/>
    <n v="2"/>
    <x v="21"/>
  </r>
  <r>
    <x v="12"/>
    <n v="86"/>
    <n v="1"/>
    <x v="21"/>
  </r>
  <r>
    <x v="12"/>
    <n v="87"/>
    <n v="1"/>
    <x v="21"/>
  </r>
  <r>
    <x v="12"/>
    <n v="88"/>
    <n v="5"/>
    <x v="21"/>
  </r>
  <r>
    <x v="12"/>
    <n v="89"/>
    <n v="2"/>
    <x v="21"/>
  </r>
  <r>
    <x v="12"/>
    <n v="90"/>
    <n v="1"/>
    <x v="21"/>
  </r>
  <r>
    <x v="12"/>
    <n v="91"/>
    <n v="2"/>
    <x v="21"/>
  </r>
  <r>
    <x v="12"/>
    <n v="93"/>
    <n v="1"/>
    <x v="21"/>
  </r>
  <r>
    <x v="12"/>
    <n v="94"/>
    <n v="3"/>
    <x v="21"/>
  </r>
  <r>
    <x v="12"/>
    <n v="95"/>
    <n v="3"/>
    <x v="21"/>
  </r>
  <r>
    <x v="12"/>
    <n v="96"/>
    <n v="2"/>
    <x v="21"/>
  </r>
  <r>
    <x v="12"/>
    <n v="98"/>
    <n v="2"/>
    <x v="21"/>
  </r>
  <r>
    <x v="12"/>
    <n v="99"/>
    <n v="2"/>
    <x v="21"/>
  </r>
  <r>
    <x v="12"/>
    <n v="101"/>
    <n v="3"/>
    <x v="21"/>
  </r>
  <r>
    <x v="12"/>
    <n v="102"/>
    <n v="1"/>
    <x v="21"/>
  </r>
  <r>
    <x v="12"/>
    <n v="107"/>
    <n v="1"/>
    <x v="21"/>
  </r>
  <r>
    <x v="12"/>
    <n v="108"/>
    <n v="2"/>
    <x v="21"/>
  </r>
  <r>
    <x v="12"/>
    <n v="116"/>
    <n v="1"/>
    <x v="21"/>
  </r>
  <r>
    <x v="12"/>
    <n v="125"/>
    <n v="1"/>
    <x v="21"/>
  </r>
  <r>
    <x v="12"/>
    <n v="129"/>
    <n v="2"/>
    <x v="21"/>
  </r>
  <r>
    <x v="12"/>
    <n v="134"/>
    <n v="1"/>
    <x v="21"/>
  </r>
  <r>
    <x v="12"/>
    <n v="138"/>
    <n v="1"/>
    <x v="21"/>
  </r>
  <r>
    <x v="12"/>
    <n v="159"/>
    <n v="1"/>
    <x v="21"/>
  </r>
  <r>
    <x v="12"/>
    <n v="186"/>
    <n v="1"/>
    <x v="21"/>
  </r>
  <r>
    <x v="13"/>
    <n v="14"/>
    <n v="956"/>
    <x v="0"/>
  </r>
  <r>
    <x v="13"/>
    <n v="15"/>
    <n v="786"/>
    <x v="1"/>
  </r>
  <r>
    <x v="13"/>
    <n v="16"/>
    <n v="680"/>
    <x v="2"/>
  </r>
  <r>
    <x v="13"/>
    <n v="17"/>
    <n v="566"/>
    <x v="3"/>
  </r>
  <r>
    <x v="13"/>
    <n v="18"/>
    <n v="518"/>
    <x v="4"/>
  </r>
  <r>
    <x v="13"/>
    <n v="19"/>
    <n v="471"/>
    <x v="5"/>
  </r>
  <r>
    <x v="13"/>
    <n v="20"/>
    <n v="377"/>
    <x v="6"/>
  </r>
  <r>
    <x v="13"/>
    <n v="21"/>
    <n v="328"/>
    <x v="7"/>
  </r>
  <r>
    <x v="13"/>
    <n v="22"/>
    <n v="302"/>
    <x v="8"/>
  </r>
  <r>
    <x v="13"/>
    <n v="23"/>
    <n v="259"/>
    <x v="9"/>
  </r>
  <r>
    <x v="13"/>
    <n v="24"/>
    <n v="244"/>
    <x v="10"/>
  </r>
  <r>
    <x v="13"/>
    <n v="25"/>
    <n v="249"/>
    <x v="11"/>
  </r>
  <r>
    <x v="13"/>
    <n v="26"/>
    <n v="206"/>
    <x v="12"/>
  </r>
  <r>
    <x v="13"/>
    <n v="27"/>
    <n v="196"/>
    <x v="13"/>
  </r>
  <r>
    <x v="13"/>
    <n v="28"/>
    <n v="161"/>
    <x v="14"/>
  </r>
  <r>
    <x v="13"/>
    <n v="29"/>
    <n v="169"/>
    <x v="15"/>
  </r>
  <r>
    <x v="13"/>
    <n v="30"/>
    <n v="146"/>
    <x v="16"/>
  </r>
  <r>
    <x v="13"/>
    <n v="31"/>
    <n v="134"/>
    <x v="17"/>
  </r>
  <r>
    <x v="13"/>
    <n v="32"/>
    <n v="129"/>
    <x v="18"/>
  </r>
  <r>
    <x v="13"/>
    <n v="33"/>
    <n v="111"/>
    <x v="19"/>
  </r>
  <r>
    <x v="13"/>
    <n v="34"/>
    <n v="102"/>
    <x v="20"/>
  </r>
  <r>
    <x v="13"/>
    <n v="35"/>
    <n v="97"/>
    <x v="21"/>
  </r>
  <r>
    <x v="13"/>
    <n v="36"/>
    <n v="98"/>
    <x v="21"/>
  </r>
  <r>
    <x v="13"/>
    <n v="37"/>
    <n v="64"/>
    <x v="21"/>
  </r>
  <r>
    <x v="13"/>
    <n v="38"/>
    <n v="77"/>
    <x v="21"/>
  </r>
  <r>
    <x v="13"/>
    <n v="39"/>
    <n v="71"/>
    <x v="21"/>
  </r>
  <r>
    <x v="13"/>
    <n v="40"/>
    <n v="65"/>
    <x v="21"/>
  </r>
  <r>
    <x v="13"/>
    <n v="41"/>
    <n v="51"/>
    <x v="21"/>
  </r>
  <r>
    <x v="13"/>
    <n v="42"/>
    <n v="56"/>
    <x v="21"/>
  </r>
  <r>
    <x v="13"/>
    <n v="43"/>
    <n v="58"/>
    <x v="21"/>
  </r>
  <r>
    <x v="13"/>
    <n v="44"/>
    <n v="41"/>
    <x v="21"/>
  </r>
  <r>
    <x v="13"/>
    <n v="45"/>
    <n v="40"/>
    <x v="21"/>
  </r>
  <r>
    <x v="13"/>
    <n v="46"/>
    <n v="47"/>
    <x v="21"/>
  </r>
  <r>
    <x v="13"/>
    <n v="47"/>
    <n v="40"/>
    <x v="21"/>
  </r>
  <r>
    <x v="13"/>
    <n v="48"/>
    <n v="34"/>
    <x v="21"/>
  </r>
  <r>
    <x v="13"/>
    <n v="49"/>
    <n v="36"/>
    <x v="21"/>
  </r>
  <r>
    <x v="13"/>
    <n v="50"/>
    <n v="39"/>
    <x v="21"/>
  </r>
  <r>
    <x v="13"/>
    <n v="51"/>
    <n v="22"/>
    <x v="21"/>
  </r>
  <r>
    <x v="13"/>
    <n v="52"/>
    <n v="29"/>
    <x v="21"/>
  </r>
  <r>
    <x v="13"/>
    <n v="53"/>
    <n v="19"/>
    <x v="21"/>
  </r>
  <r>
    <x v="13"/>
    <n v="54"/>
    <n v="29"/>
    <x v="21"/>
  </r>
  <r>
    <x v="13"/>
    <n v="55"/>
    <n v="25"/>
    <x v="21"/>
  </r>
  <r>
    <x v="13"/>
    <n v="56"/>
    <n v="33"/>
    <x v="21"/>
  </r>
  <r>
    <x v="13"/>
    <n v="57"/>
    <n v="17"/>
    <x v="21"/>
  </r>
  <r>
    <x v="13"/>
    <n v="58"/>
    <n v="12"/>
    <x v="21"/>
  </r>
  <r>
    <x v="13"/>
    <n v="59"/>
    <n v="19"/>
    <x v="21"/>
  </r>
  <r>
    <x v="13"/>
    <n v="60"/>
    <n v="14"/>
    <x v="21"/>
  </r>
  <r>
    <x v="13"/>
    <n v="61"/>
    <n v="13"/>
    <x v="21"/>
  </r>
  <r>
    <x v="13"/>
    <n v="62"/>
    <n v="26"/>
    <x v="21"/>
  </r>
  <r>
    <x v="13"/>
    <n v="63"/>
    <n v="12"/>
    <x v="21"/>
  </r>
  <r>
    <x v="13"/>
    <n v="64"/>
    <n v="9"/>
    <x v="21"/>
  </r>
  <r>
    <x v="13"/>
    <n v="65"/>
    <n v="12"/>
    <x v="21"/>
  </r>
  <r>
    <x v="13"/>
    <n v="66"/>
    <n v="13"/>
    <x v="21"/>
  </r>
  <r>
    <x v="13"/>
    <n v="67"/>
    <n v="12"/>
    <x v="21"/>
  </r>
  <r>
    <x v="13"/>
    <n v="68"/>
    <n v="7"/>
    <x v="21"/>
  </r>
  <r>
    <x v="13"/>
    <n v="69"/>
    <n v="2"/>
    <x v="21"/>
  </r>
  <r>
    <x v="13"/>
    <n v="70"/>
    <n v="8"/>
    <x v="21"/>
  </r>
  <r>
    <x v="13"/>
    <n v="71"/>
    <n v="7"/>
    <x v="21"/>
  </r>
  <r>
    <x v="13"/>
    <n v="72"/>
    <n v="3"/>
    <x v="21"/>
  </r>
  <r>
    <x v="13"/>
    <n v="73"/>
    <n v="2"/>
    <x v="21"/>
  </r>
  <r>
    <x v="13"/>
    <n v="74"/>
    <n v="8"/>
    <x v="21"/>
  </r>
  <r>
    <x v="13"/>
    <n v="76"/>
    <n v="2"/>
    <x v="21"/>
  </r>
  <r>
    <x v="13"/>
    <n v="77"/>
    <n v="3"/>
    <x v="21"/>
  </r>
  <r>
    <x v="13"/>
    <n v="78"/>
    <n v="6"/>
    <x v="21"/>
  </r>
  <r>
    <x v="13"/>
    <n v="79"/>
    <n v="5"/>
    <x v="21"/>
  </r>
  <r>
    <x v="13"/>
    <n v="80"/>
    <n v="3"/>
    <x v="21"/>
  </r>
  <r>
    <x v="13"/>
    <n v="81"/>
    <n v="2"/>
    <x v="21"/>
  </r>
  <r>
    <x v="13"/>
    <n v="82"/>
    <n v="5"/>
    <x v="21"/>
  </r>
  <r>
    <x v="13"/>
    <n v="83"/>
    <n v="5"/>
    <x v="21"/>
  </r>
  <r>
    <x v="13"/>
    <n v="84"/>
    <n v="3"/>
    <x v="21"/>
  </r>
  <r>
    <x v="13"/>
    <n v="85"/>
    <n v="4"/>
    <x v="21"/>
  </r>
  <r>
    <x v="13"/>
    <n v="86"/>
    <n v="2"/>
    <x v="21"/>
  </r>
  <r>
    <x v="13"/>
    <n v="87"/>
    <n v="1"/>
    <x v="21"/>
  </r>
  <r>
    <x v="13"/>
    <n v="88"/>
    <n v="6"/>
    <x v="21"/>
  </r>
  <r>
    <x v="13"/>
    <n v="89"/>
    <n v="2"/>
    <x v="21"/>
  </r>
  <r>
    <x v="13"/>
    <n v="90"/>
    <n v="3"/>
    <x v="21"/>
  </r>
  <r>
    <x v="13"/>
    <n v="91"/>
    <n v="1"/>
    <x v="21"/>
  </r>
  <r>
    <x v="13"/>
    <n v="93"/>
    <n v="2"/>
    <x v="21"/>
  </r>
  <r>
    <x v="13"/>
    <n v="94"/>
    <n v="1"/>
    <x v="21"/>
  </r>
  <r>
    <x v="13"/>
    <n v="95"/>
    <n v="2"/>
    <x v="21"/>
  </r>
  <r>
    <x v="13"/>
    <n v="96"/>
    <n v="3"/>
    <x v="21"/>
  </r>
  <r>
    <x v="13"/>
    <n v="97"/>
    <n v="3"/>
    <x v="21"/>
  </r>
  <r>
    <x v="13"/>
    <n v="99"/>
    <n v="1"/>
    <x v="21"/>
  </r>
  <r>
    <x v="13"/>
    <n v="101"/>
    <n v="2"/>
    <x v="21"/>
  </r>
  <r>
    <x v="13"/>
    <n v="103"/>
    <n v="1"/>
    <x v="21"/>
  </r>
  <r>
    <x v="13"/>
    <n v="104"/>
    <n v="2"/>
    <x v="21"/>
  </r>
  <r>
    <x v="13"/>
    <n v="106"/>
    <n v="1"/>
    <x v="21"/>
  </r>
  <r>
    <x v="13"/>
    <n v="109"/>
    <n v="1"/>
    <x v="21"/>
  </r>
  <r>
    <x v="13"/>
    <n v="111"/>
    <n v="1"/>
    <x v="21"/>
  </r>
  <r>
    <x v="13"/>
    <n v="112"/>
    <n v="1"/>
    <x v="21"/>
  </r>
  <r>
    <x v="13"/>
    <n v="115"/>
    <n v="2"/>
    <x v="21"/>
  </r>
  <r>
    <x v="13"/>
    <n v="117"/>
    <n v="1"/>
    <x v="21"/>
  </r>
  <r>
    <x v="13"/>
    <n v="120"/>
    <n v="2"/>
    <x v="21"/>
  </r>
  <r>
    <x v="13"/>
    <n v="123"/>
    <n v="1"/>
    <x v="21"/>
  </r>
  <r>
    <x v="13"/>
    <n v="152"/>
    <n v="1"/>
    <x v="21"/>
  </r>
  <r>
    <x v="13"/>
    <n v="237"/>
    <n v="1"/>
    <x v="21"/>
  </r>
  <r>
    <x v="14"/>
    <n v="15"/>
    <n v="836"/>
    <x v="0"/>
  </r>
  <r>
    <x v="14"/>
    <n v="16"/>
    <n v="669"/>
    <x v="1"/>
  </r>
  <r>
    <x v="14"/>
    <n v="17"/>
    <n v="518"/>
    <x v="2"/>
  </r>
  <r>
    <x v="14"/>
    <n v="18"/>
    <n v="518"/>
    <x v="3"/>
  </r>
  <r>
    <x v="14"/>
    <n v="19"/>
    <n v="448"/>
    <x v="4"/>
  </r>
  <r>
    <x v="14"/>
    <n v="20"/>
    <n v="382"/>
    <x v="5"/>
  </r>
  <r>
    <x v="14"/>
    <n v="21"/>
    <n v="348"/>
    <x v="6"/>
  </r>
  <r>
    <x v="14"/>
    <n v="22"/>
    <n v="302"/>
    <x v="7"/>
  </r>
  <r>
    <x v="14"/>
    <n v="23"/>
    <n v="294"/>
    <x v="8"/>
  </r>
  <r>
    <x v="14"/>
    <n v="24"/>
    <n v="221"/>
    <x v="9"/>
  </r>
  <r>
    <x v="14"/>
    <n v="25"/>
    <n v="233"/>
    <x v="10"/>
  </r>
  <r>
    <x v="14"/>
    <n v="26"/>
    <n v="195"/>
    <x v="11"/>
  </r>
  <r>
    <x v="14"/>
    <n v="27"/>
    <n v="210"/>
    <x v="12"/>
  </r>
  <r>
    <x v="14"/>
    <n v="28"/>
    <n v="174"/>
    <x v="13"/>
  </r>
  <r>
    <x v="14"/>
    <n v="29"/>
    <n v="164"/>
    <x v="14"/>
  </r>
  <r>
    <x v="14"/>
    <n v="30"/>
    <n v="128"/>
    <x v="15"/>
  </r>
  <r>
    <x v="14"/>
    <n v="31"/>
    <n v="130"/>
    <x v="16"/>
  </r>
  <r>
    <x v="14"/>
    <n v="32"/>
    <n v="124"/>
    <x v="17"/>
  </r>
  <r>
    <x v="14"/>
    <n v="33"/>
    <n v="105"/>
    <x v="18"/>
  </r>
  <r>
    <x v="14"/>
    <n v="34"/>
    <n v="120"/>
    <x v="19"/>
  </r>
  <r>
    <x v="14"/>
    <n v="35"/>
    <n v="69"/>
    <x v="20"/>
  </r>
  <r>
    <x v="14"/>
    <n v="36"/>
    <n v="99"/>
    <x v="21"/>
  </r>
  <r>
    <x v="14"/>
    <n v="37"/>
    <n v="71"/>
    <x v="21"/>
  </r>
  <r>
    <x v="14"/>
    <n v="38"/>
    <n v="72"/>
    <x v="21"/>
  </r>
  <r>
    <x v="14"/>
    <n v="39"/>
    <n v="63"/>
    <x v="21"/>
  </r>
  <r>
    <x v="14"/>
    <n v="40"/>
    <n v="54"/>
    <x v="21"/>
  </r>
  <r>
    <x v="14"/>
    <n v="41"/>
    <n v="66"/>
    <x v="21"/>
  </r>
  <r>
    <x v="14"/>
    <n v="42"/>
    <n v="59"/>
    <x v="21"/>
  </r>
  <r>
    <x v="14"/>
    <n v="43"/>
    <n v="58"/>
    <x v="21"/>
  </r>
  <r>
    <x v="14"/>
    <n v="44"/>
    <n v="36"/>
    <x v="21"/>
  </r>
  <r>
    <x v="14"/>
    <n v="45"/>
    <n v="47"/>
    <x v="21"/>
  </r>
  <r>
    <x v="14"/>
    <n v="46"/>
    <n v="44"/>
    <x v="21"/>
  </r>
  <r>
    <x v="14"/>
    <n v="47"/>
    <n v="32"/>
    <x v="21"/>
  </r>
  <r>
    <x v="14"/>
    <n v="48"/>
    <n v="39"/>
    <x v="21"/>
  </r>
  <r>
    <x v="14"/>
    <n v="49"/>
    <n v="31"/>
    <x v="21"/>
  </r>
  <r>
    <x v="14"/>
    <n v="50"/>
    <n v="33"/>
    <x v="21"/>
  </r>
  <r>
    <x v="14"/>
    <n v="51"/>
    <n v="34"/>
    <x v="21"/>
  </r>
  <r>
    <x v="14"/>
    <n v="52"/>
    <n v="28"/>
    <x v="21"/>
  </r>
  <r>
    <x v="14"/>
    <n v="53"/>
    <n v="22"/>
    <x v="21"/>
  </r>
  <r>
    <x v="14"/>
    <n v="54"/>
    <n v="28"/>
    <x v="21"/>
  </r>
  <r>
    <x v="14"/>
    <n v="55"/>
    <n v="22"/>
    <x v="21"/>
  </r>
  <r>
    <x v="14"/>
    <n v="56"/>
    <n v="16"/>
    <x v="21"/>
  </r>
  <r>
    <x v="14"/>
    <n v="57"/>
    <n v="13"/>
    <x v="21"/>
  </r>
  <r>
    <x v="14"/>
    <n v="58"/>
    <n v="12"/>
    <x v="21"/>
  </r>
  <r>
    <x v="14"/>
    <n v="59"/>
    <n v="20"/>
    <x v="21"/>
  </r>
  <r>
    <x v="14"/>
    <n v="60"/>
    <n v="15"/>
    <x v="21"/>
  </r>
  <r>
    <x v="14"/>
    <n v="61"/>
    <n v="12"/>
    <x v="21"/>
  </r>
  <r>
    <x v="14"/>
    <n v="62"/>
    <n v="13"/>
    <x v="21"/>
  </r>
  <r>
    <x v="14"/>
    <n v="63"/>
    <n v="16"/>
    <x v="21"/>
  </r>
  <r>
    <x v="14"/>
    <n v="64"/>
    <n v="8"/>
    <x v="21"/>
  </r>
  <r>
    <x v="14"/>
    <n v="65"/>
    <n v="12"/>
    <x v="21"/>
  </r>
  <r>
    <x v="14"/>
    <n v="66"/>
    <n v="7"/>
    <x v="21"/>
  </r>
  <r>
    <x v="14"/>
    <n v="67"/>
    <n v="10"/>
    <x v="21"/>
  </r>
  <r>
    <x v="14"/>
    <n v="68"/>
    <n v="5"/>
    <x v="21"/>
  </r>
  <r>
    <x v="14"/>
    <n v="69"/>
    <n v="6"/>
    <x v="21"/>
  </r>
  <r>
    <x v="14"/>
    <n v="70"/>
    <n v="4"/>
    <x v="21"/>
  </r>
  <r>
    <x v="14"/>
    <n v="71"/>
    <n v="6"/>
    <x v="21"/>
  </r>
  <r>
    <x v="14"/>
    <n v="72"/>
    <n v="7"/>
    <x v="21"/>
  </r>
  <r>
    <x v="14"/>
    <n v="73"/>
    <n v="6"/>
    <x v="21"/>
  </r>
  <r>
    <x v="14"/>
    <n v="74"/>
    <n v="5"/>
    <x v="21"/>
  </r>
  <r>
    <x v="14"/>
    <n v="75"/>
    <n v="5"/>
    <x v="21"/>
  </r>
  <r>
    <x v="14"/>
    <n v="76"/>
    <n v="2"/>
    <x v="21"/>
  </r>
  <r>
    <x v="14"/>
    <n v="77"/>
    <n v="4"/>
    <x v="21"/>
  </r>
  <r>
    <x v="14"/>
    <n v="78"/>
    <n v="9"/>
    <x v="21"/>
  </r>
  <r>
    <x v="14"/>
    <n v="79"/>
    <n v="5"/>
    <x v="21"/>
  </r>
  <r>
    <x v="14"/>
    <n v="80"/>
    <n v="2"/>
    <x v="21"/>
  </r>
  <r>
    <x v="14"/>
    <n v="81"/>
    <n v="2"/>
    <x v="21"/>
  </r>
  <r>
    <x v="14"/>
    <n v="82"/>
    <n v="11"/>
    <x v="21"/>
  </r>
  <r>
    <x v="14"/>
    <n v="83"/>
    <n v="2"/>
    <x v="21"/>
  </r>
  <r>
    <x v="14"/>
    <n v="84"/>
    <n v="5"/>
    <x v="21"/>
  </r>
  <r>
    <x v="14"/>
    <n v="85"/>
    <n v="3"/>
    <x v="21"/>
  </r>
  <r>
    <x v="14"/>
    <n v="86"/>
    <n v="2"/>
    <x v="21"/>
  </r>
  <r>
    <x v="14"/>
    <n v="87"/>
    <n v="3"/>
    <x v="21"/>
  </r>
  <r>
    <x v="14"/>
    <n v="89"/>
    <n v="4"/>
    <x v="21"/>
  </r>
  <r>
    <x v="14"/>
    <n v="90"/>
    <n v="3"/>
    <x v="21"/>
  </r>
  <r>
    <x v="14"/>
    <n v="91"/>
    <n v="3"/>
    <x v="21"/>
  </r>
  <r>
    <x v="14"/>
    <n v="92"/>
    <n v="6"/>
    <x v="21"/>
  </r>
  <r>
    <x v="14"/>
    <n v="93"/>
    <n v="1"/>
    <x v="21"/>
  </r>
  <r>
    <x v="14"/>
    <n v="95"/>
    <n v="4"/>
    <x v="21"/>
  </r>
  <r>
    <x v="14"/>
    <n v="96"/>
    <n v="3"/>
    <x v="21"/>
  </r>
  <r>
    <x v="14"/>
    <n v="97"/>
    <n v="3"/>
    <x v="21"/>
  </r>
  <r>
    <x v="14"/>
    <n v="98"/>
    <n v="1"/>
    <x v="21"/>
  </r>
  <r>
    <x v="14"/>
    <n v="99"/>
    <n v="1"/>
    <x v="21"/>
  </r>
  <r>
    <x v="14"/>
    <n v="100"/>
    <n v="2"/>
    <x v="21"/>
  </r>
  <r>
    <x v="14"/>
    <n v="104"/>
    <n v="2"/>
    <x v="21"/>
  </r>
  <r>
    <x v="14"/>
    <n v="106"/>
    <n v="1"/>
    <x v="21"/>
  </r>
  <r>
    <x v="14"/>
    <n v="111"/>
    <n v="1"/>
    <x v="21"/>
  </r>
  <r>
    <x v="14"/>
    <n v="112"/>
    <n v="1"/>
    <x v="21"/>
  </r>
  <r>
    <x v="14"/>
    <n v="114"/>
    <n v="2"/>
    <x v="21"/>
  </r>
  <r>
    <x v="14"/>
    <n v="121"/>
    <n v="1"/>
    <x v="21"/>
  </r>
  <r>
    <x v="14"/>
    <n v="133"/>
    <n v="1"/>
    <x v="21"/>
  </r>
  <r>
    <x v="14"/>
    <n v="138"/>
    <n v="1"/>
    <x v="21"/>
  </r>
  <r>
    <x v="14"/>
    <n v="146"/>
    <n v="1"/>
    <x v="21"/>
  </r>
  <r>
    <x v="14"/>
    <n v="168"/>
    <n v="2"/>
    <x v="21"/>
  </r>
  <r>
    <x v="14"/>
    <n v="174"/>
    <n v="1"/>
    <x v="21"/>
  </r>
  <r>
    <x v="14"/>
    <n v="184"/>
    <n v="1"/>
    <x v="21"/>
  </r>
  <r>
    <x v="15"/>
    <n v="16"/>
    <n v="728"/>
    <x v="0"/>
  </r>
  <r>
    <x v="15"/>
    <n v="17"/>
    <n v="533"/>
    <x v="1"/>
  </r>
  <r>
    <x v="15"/>
    <n v="18"/>
    <n v="557"/>
    <x v="2"/>
  </r>
  <r>
    <x v="15"/>
    <n v="19"/>
    <n v="415"/>
    <x v="3"/>
  </r>
  <r>
    <x v="15"/>
    <n v="20"/>
    <n v="376"/>
    <x v="4"/>
  </r>
  <r>
    <x v="15"/>
    <n v="21"/>
    <n v="334"/>
    <x v="5"/>
  </r>
  <r>
    <x v="15"/>
    <n v="22"/>
    <n v="310"/>
    <x v="6"/>
  </r>
  <r>
    <x v="15"/>
    <n v="23"/>
    <n v="240"/>
    <x v="7"/>
  </r>
  <r>
    <x v="15"/>
    <n v="24"/>
    <n v="250"/>
    <x v="8"/>
  </r>
  <r>
    <x v="15"/>
    <n v="25"/>
    <n v="213"/>
    <x v="9"/>
  </r>
  <r>
    <x v="15"/>
    <n v="26"/>
    <n v="188"/>
    <x v="10"/>
  </r>
  <r>
    <x v="15"/>
    <n v="27"/>
    <n v="184"/>
    <x v="11"/>
  </r>
  <r>
    <x v="15"/>
    <n v="28"/>
    <n v="160"/>
    <x v="12"/>
  </r>
  <r>
    <x v="15"/>
    <n v="29"/>
    <n v="157"/>
    <x v="13"/>
  </r>
  <r>
    <x v="15"/>
    <n v="30"/>
    <n v="137"/>
    <x v="14"/>
  </r>
  <r>
    <x v="15"/>
    <n v="31"/>
    <n v="120"/>
    <x v="15"/>
  </r>
  <r>
    <x v="15"/>
    <n v="32"/>
    <n v="108"/>
    <x v="16"/>
  </r>
  <r>
    <x v="15"/>
    <n v="33"/>
    <n v="112"/>
    <x v="17"/>
  </r>
  <r>
    <x v="15"/>
    <n v="34"/>
    <n v="106"/>
    <x v="18"/>
  </r>
  <r>
    <x v="15"/>
    <n v="35"/>
    <n v="94"/>
    <x v="19"/>
  </r>
  <r>
    <x v="15"/>
    <n v="36"/>
    <n v="102"/>
    <x v="20"/>
  </r>
  <r>
    <x v="15"/>
    <n v="37"/>
    <n v="92"/>
    <x v="21"/>
  </r>
  <r>
    <x v="15"/>
    <n v="38"/>
    <n v="76"/>
    <x v="21"/>
  </r>
  <r>
    <x v="15"/>
    <n v="39"/>
    <n v="68"/>
    <x v="21"/>
  </r>
  <r>
    <x v="15"/>
    <n v="40"/>
    <n v="54"/>
    <x v="21"/>
  </r>
  <r>
    <x v="15"/>
    <n v="41"/>
    <n v="66"/>
    <x v="21"/>
  </r>
  <r>
    <x v="15"/>
    <n v="42"/>
    <n v="54"/>
    <x v="21"/>
  </r>
  <r>
    <x v="15"/>
    <n v="43"/>
    <n v="49"/>
    <x v="21"/>
  </r>
  <r>
    <x v="15"/>
    <n v="44"/>
    <n v="36"/>
    <x v="21"/>
  </r>
  <r>
    <x v="15"/>
    <n v="45"/>
    <n v="32"/>
    <x v="21"/>
  </r>
  <r>
    <x v="15"/>
    <n v="46"/>
    <n v="47"/>
    <x v="21"/>
  </r>
  <r>
    <x v="15"/>
    <n v="47"/>
    <n v="35"/>
    <x v="21"/>
  </r>
  <r>
    <x v="15"/>
    <n v="48"/>
    <n v="32"/>
    <x v="21"/>
  </r>
  <r>
    <x v="15"/>
    <n v="49"/>
    <n v="36"/>
    <x v="21"/>
  </r>
  <r>
    <x v="15"/>
    <n v="50"/>
    <n v="19"/>
    <x v="21"/>
  </r>
  <r>
    <x v="15"/>
    <n v="51"/>
    <n v="33"/>
    <x v="21"/>
  </r>
  <r>
    <x v="15"/>
    <n v="52"/>
    <n v="29"/>
    <x v="21"/>
  </r>
  <r>
    <x v="15"/>
    <n v="53"/>
    <n v="21"/>
    <x v="21"/>
  </r>
  <r>
    <x v="15"/>
    <n v="54"/>
    <n v="33"/>
    <x v="21"/>
  </r>
  <r>
    <x v="15"/>
    <n v="55"/>
    <n v="25"/>
    <x v="21"/>
  </r>
  <r>
    <x v="15"/>
    <n v="56"/>
    <n v="17"/>
    <x v="21"/>
  </r>
  <r>
    <x v="15"/>
    <n v="57"/>
    <n v="21"/>
    <x v="21"/>
  </r>
  <r>
    <x v="15"/>
    <n v="58"/>
    <n v="25"/>
    <x v="21"/>
  </r>
  <r>
    <x v="15"/>
    <n v="59"/>
    <n v="19"/>
    <x v="21"/>
  </r>
  <r>
    <x v="15"/>
    <n v="60"/>
    <n v="12"/>
    <x v="21"/>
  </r>
  <r>
    <x v="15"/>
    <n v="61"/>
    <n v="10"/>
    <x v="21"/>
  </r>
  <r>
    <x v="15"/>
    <n v="62"/>
    <n v="12"/>
    <x v="21"/>
  </r>
  <r>
    <x v="15"/>
    <n v="63"/>
    <n v="14"/>
    <x v="21"/>
  </r>
  <r>
    <x v="15"/>
    <n v="64"/>
    <n v="12"/>
    <x v="21"/>
  </r>
  <r>
    <x v="15"/>
    <n v="65"/>
    <n v="10"/>
    <x v="21"/>
  </r>
  <r>
    <x v="15"/>
    <n v="66"/>
    <n v="12"/>
    <x v="21"/>
  </r>
  <r>
    <x v="15"/>
    <n v="67"/>
    <n v="7"/>
    <x v="21"/>
  </r>
  <r>
    <x v="15"/>
    <n v="68"/>
    <n v="9"/>
    <x v="21"/>
  </r>
  <r>
    <x v="15"/>
    <n v="69"/>
    <n v="9"/>
    <x v="21"/>
  </r>
  <r>
    <x v="15"/>
    <n v="70"/>
    <n v="5"/>
    <x v="21"/>
  </r>
  <r>
    <x v="15"/>
    <n v="71"/>
    <n v="10"/>
    <x v="21"/>
  </r>
  <r>
    <x v="15"/>
    <n v="72"/>
    <n v="7"/>
    <x v="21"/>
  </r>
  <r>
    <x v="15"/>
    <n v="73"/>
    <n v="6"/>
    <x v="21"/>
  </r>
  <r>
    <x v="15"/>
    <n v="74"/>
    <n v="6"/>
    <x v="21"/>
  </r>
  <r>
    <x v="15"/>
    <n v="75"/>
    <n v="8"/>
    <x v="21"/>
  </r>
  <r>
    <x v="15"/>
    <n v="76"/>
    <n v="4"/>
    <x v="21"/>
  </r>
  <r>
    <x v="15"/>
    <n v="77"/>
    <n v="3"/>
    <x v="21"/>
  </r>
  <r>
    <x v="15"/>
    <n v="78"/>
    <n v="9"/>
    <x v="21"/>
  </r>
  <r>
    <x v="15"/>
    <n v="79"/>
    <n v="2"/>
    <x v="21"/>
  </r>
  <r>
    <x v="15"/>
    <n v="80"/>
    <n v="2"/>
    <x v="21"/>
  </r>
  <r>
    <x v="15"/>
    <n v="81"/>
    <n v="3"/>
    <x v="21"/>
  </r>
  <r>
    <x v="15"/>
    <n v="82"/>
    <n v="1"/>
    <x v="21"/>
  </r>
  <r>
    <x v="15"/>
    <n v="83"/>
    <n v="4"/>
    <x v="21"/>
  </r>
  <r>
    <x v="15"/>
    <n v="84"/>
    <n v="4"/>
    <x v="21"/>
  </r>
  <r>
    <x v="15"/>
    <n v="85"/>
    <n v="4"/>
    <x v="21"/>
  </r>
  <r>
    <x v="15"/>
    <n v="86"/>
    <n v="5"/>
    <x v="21"/>
  </r>
  <r>
    <x v="15"/>
    <n v="87"/>
    <n v="5"/>
    <x v="21"/>
  </r>
  <r>
    <x v="15"/>
    <n v="88"/>
    <n v="1"/>
    <x v="21"/>
  </r>
  <r>
    <x v="15"/>
    <n v="89"/>
    <n v="1"/>
    <x v="21"/>
  </r>
  <r>
    <x v="15"/>
    <n v="90"/>
    <n v="1"/>
    <x v="21"/>
  </r>
  <r>
    <x v="15"/>
    <n v="91"/>
    <n v="2"/>
    <x v="21"/>
  </r>
  <r>
    <x v="15"/>
    <n v="92"/>
    <n v="2"/>
    <x v="21"/>
  </r>
  <r>
    <x v="15"/>
    <n v="94"/>
    <n v="2"/>
    <x v="21"/>
  </r>
  <r>
    <x v="15"/>
    <n v="95"/>
    <n v="1"/>
    <x v="21"/>
  </r>
  <r>
    <x v="15"/>
    <n v="96"/>
    <n v="1"/>
    <x v="21"/>
  </r>
  <r>
    <x v="15"/>
    <n v="97"/>
    <n v="1"/>
    <x v="21"/>
  </r>
  <r>
    <x v="15"/>
    <n v="98"/>
    <n v="4"/>
    <x v="21"/>
  </r>
  <r>
    <x v="15"/>
    <n v="99"/>
    <n v="2"/>
    <x v="21"/>
  </r>
  <r>
    <x v="15"/>
    <n v="101"/>
    <n v="1"/>
    <x v="21"/>
  </r>
  <r>
    <x v="15"/>
    <n v="102"/>
    <n v="1"/>
    <x v="21"/>
  </r>
  <r>
    <x v="15"/>
    <n v="103"/>
    <n v="2"/>
    <x v="21"/>
  </r>
  <r>
    <x v="15"/>
    <n v="104"/>
    <n v="1"/>
    <x v="21"/>
  </r>
  <r>
    <x v="15"/>
    <n v="107"/>
    <n v="1"/>
    <x v="21"/>
  </r>
  <r>
    <x v="15"/>
    <n v="110"/>
    <n v="1"/>
    <x v="21"/>
  </r>
  <r>
    <x v="15"/>
    <n v="113"/>
    <n v="1"/>
    <x v="21"/>
  </r>
  <r>
    <x v="15"/>
    <n v="118"/>
    <n v="1"/>
    <x v="21"/>
  </r>
  <r>
    <x v="15"/>
    <n v="119"/>
    <n v="1"/>
    <x v="21"/>
  </r>
  <r>
    <x v="15"/>
    <n v="125"/>
    <n v="2"/>
    <x v="21"/>
  </r>
  <r>
    <x v="15"/>
    <n v="136"/>
    <n v="1"/>
    <x v="21"/>
  </r>
  <r>
    <x v="15"/>
    <n v="146"/>
    <n v="1"/>
    <x v="21"/>
  </r>
  <r>
    <x v="15"/>
    <n v="163"/>
    <n v="1"/>
    <x v="21"/>
  </r>
  <r>
    <x v="15"/>
    <n v="179"/>
    <n v="1"/>
    <x v="21"/>
  </r>
  <r>
    <x v="15"/>
    <n v="184"/>
    <n v="1"/>
    <x v="21"/>
  </r>
  <r>
    <x v="15"/>
    <n v="206"/>
    <n v="1"/>
    <x v="21"/>
  </r>
  <r>
    <x v="15"/>
    <n v="213"/>
    <n v="1"/>
    <x v="21"/>
  </r>
  <r>
    <x v="15"/>
    <n v="245"/>
    <n v="1"/>
    <x v="21"/>
  </r>
  <r>
    <x v="16"/>
    <n v="17"/>
    <n v="601"/>
    <x v="0"/>
  </r>
  <r>
    <x v="16"/>
    <n v="18"/>
    <n v="518"/>
    <x v="1"/>
  </r>
  <r>
    <x v="16"/>
    <n v="19"/>
    <n v="441"/>
    <x v="2"/>
  </r>
  <r>
    <x v="16"/>
    <n v="20"/>
    <n v="344"/>
    <x v="3"/>
  </r>
  <r>
    <x v="16"/>
    <n v="21"/>
    <n v="302"/>
    <x v="4"/>
  </r>
  <r>
    <x v="16"/>
    <n v="22"/>
    <n v="270"/>
    <x v="5"/>
  </r>
  <r>
    <x v="16"/>
    <n v="23"/>
    <n v="248"/>
    <x v="6"/>
  </r>
  <r>
    <x v="16"/>
    <n v="24"/>
    <n v="213"/>
    <x v="7"/>
  </r>
  <r>
    <x v="16"/>
    <n v="25"/>
    <n v="208"/>
    <x v="8"/>
  </r>
  <r>
    <x v="16"/>
    <n v="26"/>
    <n v="189"/>
    <x v="9"/>
  </r>
  <r>
    <x v="16"/>
    <n v="27"/>
    <n v="169"/>
    <x v="10"/>
  </r>
  <r>
    <x v="16"/>
    <n v="28"/>
    <n v="138"/>
    <x v="11"/>
  </r>
  <r>
    <x v="16"/>
    <n v="29"/>
    <n v="155"/>
    <x v="12"/>
  </r>
  <r>
    <x v="16"/>
    <n v="30"/>
    <n v="141"/>
    <x v="13"/>
  </r>
  <r>
    <x v="16"/>
    <n v="31"/>
    <n v="132"/>
    <x v="14"/>
  </r>
  <r>
    <x v="16"/>
    <n v="32"/>
    <n v="106"/>
    <x v="15"/>
  </r>
  <r>
    <x v="16"/>
    <n v="33"/>
    <n v="100"/>
    <x v="16"/>
  </r>
  <r>
    <x v="16"/>
    <n v="34"/>
    <n v="103"/>
    <x v="17"/>
  </r>
  <r>
    <x v="16"/>
    <n v="35"/>
    <n v="89"/>
    <x v="18"/>
  </r>
  <r>
    <x v="16"/>
    <n v="36"/>
    <n v="97"/>
    <x v="19"/>
  </r>
  <r>
    <x v="16"/>
    <n v="37"/>
    <n v="83"/>
    <x v="20"/>
  </r>
  <r>
    <x v="16"/>
    <n v="38"/>
    <n v="74"/>
    <x v="21"/>
  </r>
  <r>
    <x v="16"/>
    <n v="39"/>
    <n v="78"/>
    <x v="21"/>
  </r>
  <r>
    <x v="16"/>
    <n v="40"/>
    <n v="75"/>
    <x v="21"/>
  </r>
  <r>
    <x v="16"/>
    <n v="41"/>
    <n v="56"/>
    <x v="21"/>
  </r>
  <r>
    <x v="16"/>
    <n v="42"/>
    <n v="60"/>
    <x v="21"/>
  </r>
  <r>
    <x v="16"/>
    <n v="43"/>
    <n v="65"/>
    <x v="21"/>
  </r>
  <r>
    <x v="16"/>
    <n v="44"/>
    <n v="51"/>
    <x v="21"/>
  </r>
  <r>
    <x v="16"/>
    <n v="45"/>
    <n v="53"/>
    <x v="21"/>
  </r>
  <r>
    <x v="16"/>
    <n v="46"/>
    <n v="35"/>
    <x v="21"/>
  </r>
  <r>
    <x v="16"/>
    <n v="47"/>
    <n v="49"/>
    <x v="21"/>
  </r>
  <r>
    <x v="16"/>
    <n v="48"/>
    <n v="31"/>
    <x v="21"/>
  </r>
  <r>
    <x v="16"/>
    <n v="49"/>
    <n v="33"/>
    <x v="21"/>
  </r>
  <r>
    <x v="16"/>
    <n v="50"/>
    <n v="41"/>
    <x v="21"/>
  </r>
  <r>
    <x v="16"/>
    <n v="51"/>
    <n v="33"/>
    <x v="21"/>
  </r>
  <r>
    <x v="16"/>
    <n v="52"/>
    <n v="24"/>
    <x v="21"/>
  </r>
  <r>
    <x v="16"/>
    <n v="53"/>
    <n v="27"/>
    <x v="21"/>
  </r>
  <r>
    <x v="16"/>
    <n v="54"/>
    <n v="19"/>
    <x v="21"/>
  </r>
  <r>
    <x v="16"/>
    <n v="55"/>
    <n v="19"/>
    <x v="21"/>
  </r>
  <r>
    <x v="16"/>
    <n v="56"/>
    <n v="24"/>
    <x v="21"/>
  </r>
  <r>
    <x v="16"/>
    <n v="57"/>
    <n v="16"/>
    <x v="21"/>
  </r>
  <r>
    <x v="16"/>
    <n v="58"/>
    <n v="17"/>
    <x v="21"/>
  </r>
  <r>
    <x v="16"/>
    <n v="59"/>
    <n v="16"/>
    <x v="21"/>
  </r>
  <r>
    <x v="16"/>
    <n v="60"/>
    <n v="17"/>
    <x v="21"/>
  </r>
  <r>
    <x v="16"/>
    <n v="61"/>
    <n v="9"/>
    <x v="21"/>
  </r>
  <r>
    <x v="16"/>
    <n v="62"/>
    <n v="13"/>
    <x v="21"/>
  </r>
  <r>
    <x v="16"/>
    <n v="63"/>
    <n v="7"/>
    <x v="21"/>
  </r>
  <r>
    <x v="16"/>
    <n v="64"/>
    <n v="12"/>
    <x v="21"/>
  </r>
  <r>
    <x v="16"/>
    <n v="65"/>
    <n v="9"/>
    <x v="21"/>
  </r>
  <r>
    <x v="16"/>
    <n v="66"/>
    <n v="12"/>
    <x v="21"/>
  </r>
  <r>
    <x v="16"/>
    <n v="67"/>
    <n v="12"/>
    <x v="21"/>
  </r>
  <r>
    <x v="16"/>
    <n v="68"/>
    <n v="13"/>
    <x v="21"/>
  </r>
  <r>
    <x v="16"/>
    <n v="69"/>
    <n v="9"/>
    <x v="21"/>
  </r>
  <r>
    <x v="16"/>
    <n v="70"/>
    <n v="6"/>
    <x v="21"/>
  </r>
  <r>
    <x v="16"/>
    <n v="71"/>
    <n v="10"/>
    <x v="21"/>
  </r>
  <r>
    <x v="16"/>
    <n v="72"/>
    <n v="11"/>
    <x v="21"/>
  </r>
  <r>
    <x v="16"/>
    <n v="73"/>
    <n v="6"/>
    <x v="21"/>
  </r>
  <r>
    <x v="16"/>
    <n v="74"/>
    <n v="4"/>
    <x v="21"/>
  </r>
  <r>
    <x v="16"/>
    <n v="75"/>
    <n v="15"/>
    <x v="21"/>
  </r>
  <r>
    <x v="16"/>
    <n v="76"/>
    <n v="6"/>
    <x v="21"/>
  </r>
  <r>
    <x v="16"/>
    <n v="77"/>
    <n v="5"/>
    <x v="21"/>
  </r>
  <r>
    <x v="16"/>
    <n v="78"/>
    <n v="2"/>
    <x v="21"/>
  </r>
  <r>
    <x v="16"/>
    <n v="79"/>
    <n v="7"/>
    <x v="21"/>
  </r>
  <r>
    <x v="16"/>
    <n v="80"/>
    <n v="3"/>
    <x v="21"/>
  </r>
  <r>
    <x v="16"/>
    <n v="81"/>
    <n v="4"/>
    <x v="21"/>
  </r>
  <r>
    <x v="16"/>
    <n v="82"/>
    <n v="4"/>
    <x v="21"/>
  </r>
  <r>
    <x v="16"/>
    <n v="83"/>
    <n v="3"/>
    <x v="21"/>
  </r>
  <r>
    <x v="16"/>
    <n v="84"/>
    <n v="8"/>
    <x v="21"/>
  </r>
  <r>
    <x v="16"/>
    <n v="85"/>
    <n v="2"/>
    <x v="21"/>
  </r>
  <r>
    <x v="16"/>
    <n v="86"/>
    <n v="3"/>
    <x v="21"/>
  </r>
  <r>
    <x v="16"/>
    <n v="87"/>
    <n v="3"/>
    <x v="21"/>
  </r>
  <r>
    <x v="16"/>
    <n v="88"/>
    <n v="4"/>
    <x v="21"/>
  </r>
  <r>
    <x v="16"/>
    <n v="89"/>
    <n v="4"/>
    <x v="21"/>
  </r>
  <r>
    <x v="16"/>
    <n v="90"/>
    <n v="2"/>
    <x v="21"/>
  </r>
  <r>
    <x v="16"/>
    <n v="91"/>
    <n v="2"/>
    <x v="21"/>
  </r>
  <r>
    <x v="16"/>
    <n v="92"/>
    <n v="2"/>
    <x v="21"/>
  </r>
  <r>
    <x v="16"/>
    <n v="93"/>
    <n v="2"/>
    <x v="21"/>
  </r>
  <r>
    <x v="16"/>
    <n v="94"/>
    <n v="3"/>
    <x v="21"/>
  </r>
  <r>
    <x v="16"/>
    <n v="98"/>
    <n v="2"/>
    <x v="21"/>
  </r>
  <r>
    <x v="16"/>
    <n v="100"/>
    <n v="1"/>
    <x v="21"/>
  </r>
  <r>
    <x v="16"/>
    <n v="103"/>
    <n v="1"/>
    <x v="21"/>
  </r>
  <r>
    <x v="16"/>
    <n v="104"/>
    <n v="1"/>
    <x v="21"/>
  </r>
  <r>
    <x v="16"/>
    <n v="107"/>
    <n v="1"/>
    <x v="21"/>
  </r>
  <r>
    <x v="16"/>
    <n v="109"/>
    <n v="2"/>
    <x v="21"/>
  </r>
  <r>
    <x v="16"/>
    <n v="110"/>
    <n v="2"/>
    <x v="21"/>
  </r>
  <r>
    <x v="16"/>
    <n v="111"/>
    <n v="1"/>
    <x v="21"/>
  </r>
  <r>
    <x v="16"/>
    <n v="112"/>
    <n v="1"/>
    <x v="21"/>
  </r>
  <r>
    <x v="16"/>
    <n v="117"/>
    <n v="1"/>
    <x v="21"/>
  </r>
  <r>
    <x v="16"/>
    <n v="120"/>
    <n v="1"/>
    <x v="21"/>
  </r>
  <r>
    <x v="16"/>
    <n v="128"/>
    <n v="1"/>
    <x v="21"/>
  </r>
  <r>
    <x v="16"/>
    <n v="130"/>
    <n v="1"/>
    <x v="21"/>
  </r>
  <r>
    <x v="16"/>
    <n v="143"/>
    <n v="1"/>
    <x v="21"/>
  </r>
  <r>
    <x v="16"/>
    <n v="151"/>
    <n v="1"/>
    <x v="21"/>
  </r>
  <r>
    <x v="16"/>
    <n v="156"/>
    <n v="1"/>
    <x v="21"/>
  </r>
  <r>
    <x v="16"/>
    <n v="170"/>
    <n v="1"/>
    <x v="21"/>
  </r>
  <r>
    <x v="16"/>
    <n v="174"/>
    <n v="1"/>
    <x v="21"/>
  </r>
  <r>
    <x v="16"/>
    <n v="189"/>
    <n v="1"/>
    <x v="21"/>
  </r>
  <r>
    <x v="16"/>
    <n v="193"/>
    <n v="1"/>
    <x v="21"/>
  </r>
  <r>
    <x v="16"/>
    <n v="201"/>
    <n v="1"/>
    <x v="21"/>
  </r>
  <r>
    <x v="17"/>
    <n v="18"/>
    <n v="553"/>
    <x v="0"/>
  </r>
  <r>
    <x v="17"/>
    <n v="19"/>
    <n v="460"/>
    <x v="1"/>
  </r>
  <r>
    <x v="17"/>
    <n v="20"/>
    <n v="364"/>
    <x v="2"/>
  </r>
  <r>
    <x v="17"/>
    <n v="21"/>
    <n v="321"/>
    <x v="3"/>
  </r>
  <r>
    <x v="17"/>
    <n v="22"/>
    <n v="264"/>
    <x v="4"/>
  </r>
  <r>
    <x v="17"/>
    <n v="23"/>
    <n v="266"/>
    <x v="5"/>
  </r>
  <r>
    <x v="17"/>
    <n v="24"/>
    <n v="240"/>
    <x v="6"/>
  </r>
  <r>
    <x v="17"/>
    <n v="25"/>
    <n v="193"/>
    <x v="7"/>
  </r>
  <r>
    <x v="17"/>
    <n v="26"/>
    <n v="199"/>
    <x v="8"/>
  </r>
  <r>
    <x v="17"/>
    <n v="27"/>
    <n v="161"/>
    <x v="9"/>
  </r>
  <r>
    <x v="17"/>
    <n v="28"/>
    <n v="166"/>
    <x v="10"/>
  </r>
  <r>
    <x v="17"/>
    <n v="29"/>
    <n v="130"/>
    <x v="11"/>
  </r>
  <r>
    <x v="17"/>
    <n v="30"/>
    <n v="125"/>
    <x v="12"/>
  </r>
  <r>
    <x v="17"/>
    <n v="31"/>
    <n v="114"/>
    <x v="13"/>
  </r>
  <r>
    <x v="17"/>
    <n v="32"/>
    <n v="115"/>
    <x v="14"/>
  </r>
  <r>
    <x v="17"/>
    <n v="33"/>
    <n v="127"/>
    <x v="15"/>
  </r>
  <r>
    <x v="17"/>
    <n v="34"/>
    <n v="101"/>
    <x v="16"/>
  </r>
  <r>
    <x v="17"/>
    <n v="35"/>
    <n v="102"/>
    <x v="17"/>
  </r>
  <r>
    <x v="17"/>
    <n v="36"/>
    <n v="75"/>
    <x v="18"/>
  </r>
  <r>
    <x v="17"/>
    <n v="37"/>
    <n v="89"/>
    <x v="19"/>
  </r>
  <r>
    <x v="17"/>
    <n v="38"/>
    <n v="92"/>
    <x v="20"/>
  </r>
  <r>
    <x v="17"/>
    <n v="39"/>
    <n v="61"/>
    <x v="21"/>
  </r>
  <r>
    <x v="17"/>
    <n v="40"/>
    <n v="54"/>
    <x v="21"/>
  </r>
  <r>
    <x v="17"/>
    <n v="41"/>
    <n v="58"/>
    <x v="21"/>
  </r>
  <r>
    <x v="17"/>
    <n v="42"/>
    <n v="55"/>
    <x v="21"/>
  </r>
  <r>
    <x v="17"/>
    <n v="43"/>
    <n v="46"/>
    <x v="21"/>
  </r>
  <r>
    <x v="17"/>
    <n v="44"/>
    <n v="47"/>
    <x v="21"/>
  </r>
  <r>
    <x v="17"/>
    <n v="45"/>
    <n v="42"/>
    <x v="21"/>
  </r>
  <r>
    <x v="17"/>
    <n v="46"/>
    <n v="53"/>
    <x v="21"/>
  </r>
  <r>
    <x v="17"/>
    <n v="47"/>
    <n v="47"/>
    <x v="21"/>
  </r>
  <r>
    <x v="17"/>
    <n v="48"/>
    <n v="44"/>
    <x v="21"/>
  </r>
  <r>
    <x v="17"/>
    <n v="49"/>
    <n v="47"/>
    <x v="21"/>
  </r>
  <r>
    <x v="17"/>
    <n v="50"/>
    <n v="35"/>
    <x v="21"/>
  </r>
  <r>
    <x v="17"/>
    <n v="51"/>
    <n v="35"/>
    <x v="21"/>
  </r>
  <r>
    <x v="17"/>
    <n v="52"/>
    <n v="28"/>
    <x v="21"/>
  </r>
  <r>
    <x v="17"/>
    <n v="53"/>
    <n v="36"/>
    <x v="21"/>
  </r>
  <r>
    <x v="17"/>
    <n v="54"/>
    <n v="20"/>
    <x v="21"/>
  </r>
  <r>
    <x v="17"/>
    <n v="55"/>
    <n v="25"/>
    <x v="21"/>
  </r>
  <r>
    <x v="17"/>
    <n v="56"/>
    <n v="23"/>
    <x v="21"/>
  </r>
  <r>
    <x v="17"/>
    <n v="57"/>
    <n v="21"/>
    <x v="21"/>
  </r>
  <r>
    <x v="17"/>
    <n v="58"/>
    <n v="18"/>
    <x v="21"/>
  </r>
  <r>
    <x v="17"/>
    <n v="59"/>
    <n v="13"/>
    <x v="21"/>
  </r>
  <r>
    <x v="17"/>
    <n v="60"/>
    <n v="18"/>
    <x v="21"/>
  </r>
  <r>
    <x v="17"/>
    <n v="61"/>
    <n v="18"/>
    <x v="21"/>
  </r>
  <r>
    <x v="17"/>
    <n v="62"/>
    <n v="12"/>
    <x v="21"/>
  </r>
  <r>
    <x v="17"/>
    <n v="63"/>
    <n v="6"/>
    <x v="21"/>
  </r>
  <r>
    <x v="17"/>
    <n v="64"/>
    <n v="16"/>
    <x v="21"/>
  </r>
  <r>
    <x v="17"/>
    <n v="65"/>
    <n v="14"/>
    <x v="21"/>
  </r>
  <r>
    <x v="17"/>
    <n v="66"/>
    <n v="12"/>
    <x v="21"/>
  </r>
  <r>
    <x v="17"/>
    <n v="67"/>
    <n v="14"/>
    <x v="21"/>
  </r>
  <r>
    <x v="17"/>
    <n v="68"/>
    <n v="8"/>
    <x v="21"/>
  </r>
  <r>
    <x v="17"/>
    <n v="69"/>
    <n v="8"/>
    <x v="21"/>
  </r>
  <r>
    <x v="17"/>
    <n v="70"/>
    <n v="12"/>
    <x v="21"/>
  </r>
  <r>
    <x v="17"/>
    <n v="71"/>
    <n v="10"/>
    <x v="21"/>
  </r>
  <r>
    <x v="17"/>
    <n v="72"/>
    <n v="2"/>
    <x v="21"/>
  </r>
  <r>
    <x v="17"/>
    <n v="73"/>
    <n v="5"/>
    <x v="21"/>
  </r>
  <r>
    <x v="17"/>
    <n v="74"/>
    <n v="5"/>
    <x v="21"/>
  </r>
  <r>
    <x v="17"/>
    <n v="75"/>
    <n v="9"/>
    <x v="21"/>
  </r>
  <r>
    <x v="17"/>
    <n v="76"/>
    <n v="4"/>
    <x v="21"/>
  </r>
  <r>
    <x v="17"/>
    <n v="77"/>
    <n v="7"/>
    <x v="21"/>
  </r>
  <r>
    <x v="17"/>
    <n v="78"/>
    <n v="7"/>
    <x v="21"/>
  </r>
  <r>
    <x v="17"/>
    <n v="79"/>
    <n v="7"/>
    <x v="21"/>
  </r>
  <r>
    <x v="17"/>
    <n v="80"/>
    <n v="5"/>
    <x v="21"/>
  </r>
  <r>
    <x v="17"/>
    <n v="81"/>
    <n v="6"/>
    <x v="21"/>
  </r>
  <r>
    <x v="17"/>
    <n v="82"/>
    <n v="3"/>
    <x v="21"/>
  </r>
  <r>
    <x v="17"/>
    <n v="83"/>
    <n v="3"/>
    <x v="21"/>
  </r>
  <r>
    <x v="17"/>
    <n v="84"/>
    <n v="6"/>
    <x v="21"/>
  </r>
  <r>
    <x v="17"/>
    <n v="85"/>
    <n v="7"/>
    <x v="21"/>
  </r>
  <r>
    <x v="17"/>
    <n v="86"/>
    <n v="2"/>
    <x v="21"/>
  </r>
  <r>
    <x v="17"/>
    <n v="87"/>
    <n v="1"/>
    <x v="21"/>
  </r>
  <r>
    <x v="17"/>
    <n v="88"/>
    <n v="5"/>
    <x v="21"/>
  </r>
  <r>
    <x v="17"/>
    <n v="89"/>
    <n v="4"/>
    <x v="21"/>
  </r>
  <r>
    <x v="17"/>
    <n v="90"/>
    <n v="5"/>
    <x v="21"/>
  </r>
  <r>
    <x v="17"/>
    <n v="91"/>
    <n v="5"/>
    <x v="21"/>
  </r>
  <r>
    <x v="17"/>
    <n v="92"/>
    <n v="4"/>
    <x v="21"/>
  </r>
  <r>
    <x v="17"/>
    <n v="93"/>
    <n v="4"/>
    <x v="21"/>
  </r>
  <r>
    <x v="17"/>
    <n v="94"/>
    <n v="3"/>
    <x v="21"/>
  </r>
  <r>
    <x v="17"/>
    <n v="95"/>
    <n v="1"/>
    <x v="21"/>
  </r>
  <r>
    <x v="17"/>
    <n v="96"/>
    <n v="3"/>
    <x v="21"/>
  </r>
  <r>
    <x v="17"/>
    <n v="97"/>
    <n v="1"/>
    <x v="21"/>
  </r>
  <r>
    <x v="17"/>
    <n v="98"/>
    <n v="1"/>
    <x v="21"/>
  </r>
  <r>
    <x v="17"/>
    <n v="99"/>
    <n v="2"/>
    <x v="21"/>
  </r>
  <r>
    <x v="17"/>
    <n v="100"/>
    <n v="4"/>
    <x v="21"/>
  </r>
  <r>
    <x v="17"/>
    <n v="101"/>
    <n v="3"/>
    <x v="21"/>
  </r>
  <r>
    <x v="17"/>
    <n v="103"/>
    <n v="2"/>
    <x v="21"/>
  </r>
  <r>
    <x v="17"/>
    <n v="104"/>
    <n v="2"/>
    <x v="21"/>
  </r>
  <r>
    <x v="17"/>
    <n v="105"/>
    <n v="2"/>
    <x v="21"/>
  </r>
  <r>
    <x v="17"/>
    <n v="106"/>
    <n v="2"/>
    <x v="21"/>
  </r>
  <r>
    <x v="17"/>
    <n v="107"/>
    <n v="1"/>
    <x v="21"/>
  </r>
  <r>
    <x v="17"/>
    <n v="110"/>
    <n v="1"/>
    <x v="21"/>
  </r>
  <r>
    <x v="17"/>
    <n v="112"/>
    <n v="1"/>
    <x v="21"/>
  </r>
  <r>
    <x v="17"/>
    <n v="114"/>
    <n v="1"/>
    <x v="21"/>
  </r>
  <r>
    <x v="17"/>
    <n v="117"/>
    <n v="1"/>
    <x v="21"/>
  </r>
  <r>
    <x v="17"/>
    <n v="118"/>
    <n v="1"/>
    <x v="21"/>
  </r>
  <r>
    <x v="17"/>
    <n v="120"/>
    <n v="1"/>
    <x v="21"/>
  </r>
  <r>
    <x v="17"/>
    <n v="121"/>
    <n v="1"/>
    <x v="21"/>
  </r>
  <r>
    <x v="17"/>
    <n v="138"/>
    <n v="2"/>
    <x v="21"/>
  </r>
  <r>
    <x v="17"/>
    <n v="150"/>
    <n v="1"/>
    <x v="21"/>
  </r>
  <r>
    <x v="18"/>
    <n v="19"/>
    <n v="519"/>
    <x v="0"/>
  </r>
  <r>
    <x v="18"/>
    <n v="20"/>
    <n v="351"/>
    <x v="1"/>
  </r>
  <r>
    <x v="18"/>
    <n v="21"/>
    <n v="324"/>
    <x v="2"/>
  </r>
  <r>
    <x v="18"/>
    <n v="22"/>
    <n v="260"/>
    <x v="3"/>
  </r>
  <r>
    <x v="18"/>
    <n v="23"/>
    <n v="248"/>
    <x v="4"/>
  </r>
  <r>
    <x v="18"/>
    <n v="24"/>
    <n v="219"/>
    <x v="5"/>
  </r>
  <r>
    <x v="18"/>
    <n v="25"/>
    <n v="206"/>
    <x v="6"/>
  </r>
  <r>
    <x v="18"/>
    <n v="26"/>
    <n v="180"/>
    <x v="7"/>
  </r>
  <r>
    <x v="18"/>
    <n v="27"/>
    <n v="183"/>
    <x v="8"/>
  </r>
  <r>
    <x v="18"/>
    <n v="28"/>
    <n v="151"/>
    <x v="9"/>
  </r>
  <r>
    <x v="18"/>
    <n v="29"/>
    <n v="130"/>
    <x v="10"/>
  </r>
  <r>
    <x v="18"/>
    <n v="30"/>
    <n v="134"/>
    <x v="11"/>
  </r>
  <r>
    <x v="18"/>
    <n v="31"/>
    <n v="126"/>
    <x v="12"/>
  </r>
  <r>
    <x v="18"/>
    <n v="32"/>
    <n v="130"/>
    <x v="13"/>
  </r>
  <r>
    <x v="18"/>
    <n v="33"/>
    <n v="122"/>
    <x v="14"/>
  </r>
  <r>
    <x v="18"/>
    <n v="34"/>
    <n v="115"/>
    <x v="15"/>
  </r>
  <r>
    <x v="18"/>
    <n v="35"/>
    <n v="114"/>
    <x v="16"/>
  </r>
  <r>
    <x v="18"/>
    <n v="36"/>
    <n v="119"/>
    <x v="17"/>
  </r>
  <r>
    <x v="18"/>
    <n v="37"/>
    <n v="96"/>
    <x v="18"/>
  </r>
  <r>
    <x v="18"/>
    <n v="38"/>
    <n v="86"/>
    <x v="19"/>
  </r>
  <r>
    <x v="18"/>
    <n v="39"/>
    <n v="89"/>
    <x v="20"/>
  </r>
  <r>
    <x v="18"/>
    <n v="40"/>
    <n v="78"/>
    <x v="21"/>
  </r>
  <r>
    <x v="18"/>
    <n v="41"/>
    <n v="72"/>
    <x v="21"/>
  </r>
  <r>
    <x v="18"/>
    <n v="42"/>
    <n v="54"/>
    <x v="21"/>
  </r>
  <r>
    <x v="18"/>
    <n v="43"/>
    <n v="54"/>
    <x v="21"/>
  </r>
  <r>
    <x v="18"/>
    <n v="44"/>
    <n v="55"/>
    <x v="21"/>
  </r>
  <r>
    <x v="18"/>
    <n v="45"/>
    <n v="48"/>
    <x v="21"/>
  </r>
  <r>
    <x v="18"/>
    <n v="46"/>
    <n v="39"/>
    <x v="21"/>
  </r>
  <r>
    <x v="18"/>
    <n v="47"/>
    <n v="44"/>
    <x v="21"/>
  </r>
  <r>
    <x v="18"/>
    <n v="48"/>
    <n v="35"/>
    <x v="21"/>
  </r>
  <r>
    <x v="18"/>
    <n v="49"/>
    <n v="49"/>
    <x v="21"/>
  </r>
  <r>
    <x v="18"/>
    <n v="50"/>
    <n v="27"/>
    <x v="21"/>
  </r>
  <r>
    <x v="18"/>
    <n v="51"/>
    <n v="48"/>
    <x v="21"/>
  </r>
  <r>
    <x v="18"/>
    <n v="52"/>
    <n v="35"/>
    <x v="21"/>
  </r>
  <r>
    <x v="18"/>
    <n v="53"/>
    <n v="33"/>
    <x v="21"/>
  </r>
  <r>
    <x v="18"/>
    <n v="54"/>
    <n v="37"/>
    <x v="21"/>
  </r>
  <r>
    <x v="18"/>
    <n v="55"/>
    <n v="22"/>
    <x v="21"/>
  </r>
  <r>
    <x v="18"/>
    <n v="56"/>
    <n v="29"/>
    <x v="21"/>
  </r>
  <r>
    <x v="18"/>
    <n v="57"/>
    <n v="33"/>
    <x v="21"/>
  </r>
  <r>
    <x v="18"/>
    <n v="58"/>
    <n v="18"/>
    <x v="21"/>
  </r>
  <r>
    <x v="18"/>
    <n v="59"/>
    <n v="29"/>
    <x v="21"/>
  </r>
  <r>
    <x v="18"/>
    <n v="60"/>
    <n v="20"/>
    <x v="21"/>
  </r>
  <r>
    <x v="18"/>
    <n v="61"/>
    <n v="23"/>
    <x v="21"/>
  </r>
  <r>
    <x v="18"/>
    <n v="62"/>
    <n v="22"/>
    <x v="21"/>
  </r>
  <r>
    <x v="18"/>
    <n v="63"/>
    <n v="20"/>
    <x v="21"/>
  </r>
  <r>
    <x v="18"/>
    <n v="64"/>
    <n v="19"/>
    <x v="21"/>
  </r>
  <r>
    <x v="18"/>
    <n v="65"/>
    <n v="17"/>
    <x v="21"/>
  </r>
  <r>
    <x v="18"/>
    <n v="66"/>
    <n v="13"/>
    <x v="21"/>
  </r>
  <r>
    <x v="18"/>
    <n v="67"/>
    <n v="18"/>
    <x v="21"/>
  </r>
  <r>
    <x v="18"/>
    <n v="68"/>
    <n v="18"/>
    <x v="21"/>
  </r>
  <r>
    <x v="18"/>
    <n v="69"/>
    <n v="16"/>
    <x v="21"/>
  </r>
  <r>
    <x v="18"/>
    <n v="70"/>
    <n v="14"/>
    <x v="21"/>
  </r>
  <r>
    <x v="18"/>
    <n v="71"/>
    <n v="11"/>
    <x v="21"/>
  </r>
  <r>
    <x v="18"/>
    <n v="72"/>
    <n v="10"/>
    <x v="21"/>
  </r>
  <r>
    <x v="18"/>
    <n v="73"/>
    <n v="11"/>
    <x v="21"/>
  </r>
  <r>
    <x v="18"/>
    <n v="74"/>
    <n v="10"/>
    <x v="21"/>
  </r>
  <r>
    <x v="18"/>
    <n v="75"/>
    <n v="9"/>
    <x v="21"/>
  </r>
  <r>
    <x v="18"/>
    <n v="76"/>
    <n v="8"/>
    <x v="21"/>
  </r>
  <r>
    <x v="18"/>
    <n v="77"/>
    <n v="8"/>
    <x v="21"/>
  </r>
  <r>
    <x v="18"/>
    <n v="78"/>
    <n v="11"/>
    <x v="21"/>
  </r>
  <r>
    <x v="18"/>
    <n v="79"/>
    <n v="6"/>
    <x v="21"/>
  </r>
  <r>
    <x v="18"/>
    <n v="80"/>
    <n v="2"/>
    <x v="21"/>
  </r>
  <r>
    <x v="18"/>
    <n v="81"/>
    <n v="10"/>
    <x v="21"/>
  </r>
  <r>
    <x v="18"/>
    <n v="82"/>
    <n v="6"/>
    <x v="21"/>
  </r>
  <r>
    <x v="18"/>
    <n v="83"/>
    <n v="9"/>
    <x v="21"/>
  </r>
  <r>
    <x v="18"/>
    <n v="84"/>
    <n v="4"/>
    <x v="21"/>
  </r>
  <r>
    <x v="18"/>
    <n v="85"/>
    <n v="7"/>
    <x v="21"/>
  </r>
  <r>
    <x v="18"/>
    <n v="86"/>
    <n v="3"/>
    <x v="21"/>
  </r>
  <r>
    <x v="18"/>
    <n v="87"/>
    <n v="6"/>
    <x v="21"/>
  </r>
  <r>
    <x v="18"/>
    <n v="88"/>
    <n v="3"/>
    <x v="21"/>
  </r>
  <r>
    <x v="18"/>
    <n v="89"/>
    <n v="8"/>
    <x v="21"/>
  </r>
  <r>
    <x v="18"/>
    <n v="90"/>
    <n v="2"/>
    <x v="21"/>
  </r>
  <r>
    <x v="18"/>
    <n v="91"/>
    <n v="3"/>
    <x v="21"/>
  </r>
  <r>
    <x v="18"/>
    <n v="92"/>
    <n v="8"/>
    <x v="21"/>
  </r>
  <r>
    <x v="18"/>
    <n v="93"/>
    <n v="4"/>
    <x v="21"/>
  </r>
  <r>
    <x v="18"/>
    <n v="94"/>
    <n v="2"/>
    <x v="21"/>
  </r>
  <r>
    <x v="18"/>
    <n v="95"/>
    <n v="4"/>
    <x v="21"/>
  </r>
  <r>
    <x v="18"/>
    <n v="96"/>
    <n v="4"/>
    <x v="21"/>
  </r>
  <r>
    <x v="18"/>
    <n v="97"/>
    <n v="1"/>
    <x v="21"/>
  </r>
  <r>
    <x v="18"/>
    <n v="99"/>
    <n v="3"/>
    <x v="21"/>
  </r>
  <r>
    <x v="18"/>
    <n v="100"/>
    <n v="3"/>
    <x v="21"/>
  </r>
  <r>
    <x v="18"/>
    <n v="101"/>
    <n v="3"/>
    <x v="21"/>
  </r>
  <r>
    <x v="18"/>
    <n v="102"/>
    <n v="2"/>
    <x v="21"/>
  </r>
  <r>
    <x v="18"/>
    <n v="103"/>
    <n v="1"/>
    <x v="21"/>
  </r>
  <r>
    <x v="18"/>
    <n v="104"/>
    <n v="1"/>
    <x v="21"/>
  </r>
  <r>
    <x v="18"/>
    <n v="105"/>
    <n v="1"/>
    <x v="21"/>
  </r>
  <r>
    <x v="18"/>
    <n v="106"/>
    <n v="4"/>
    <x v="21"/>
  </r>
  <r>
    <x v="18"/>
    <n v="107"/>
    <n v="2"/>
    <x v="21"/>
  </r>
  <r>
    <x v="18"/>
    <n v="109"/>
    <n v="2"/>
    <x v="21"/>
  </r>
  <r>
    <x v="18"/>
    <n v="110"/>
    <n v="1"/>
    <x v="21"/>
  </r>
  <r>
    <x v="18"/>
    <n v="111"/>
    <n v="1"/>
    <x v="21"/>
  </r>
  <r>
    <x v="18"/>
    <n v="112"/>
    <n v="2"/>
    <x v="21"/>
  </r>
  <r>
    <x v="18"/>
    <n v="114"/>
    <n v="2"/>
    <x v="21"/>
  </r>
  <r>
    <x v="18"/>
    <n v="115"/>
    <n v="1"/>
    <x v="21"/>
  </r>
  <r>
    <x v="18"/>
    <n v="117"/>
    <n v="1"/>
    <x v="21"/>
  </r>
  <r>
    <x v="18"/>
    <n v="119"/>
    <n v="2"/>
    <x v="21"/>
  </r>
  <r>
    <x v="18"/>
    <n v="121"/>
    <n v="1"/>
    <x v="21"/>
  </r>
  <r>
    <x v="18"/>
    <n v="124"/>
    <n v="1"/>
    <x v="21"/>
  </r>
  <r>
    <x v="18"/>
    <n v="129"/>
    <n v="1"/>
    <x v="21"/>
  </r>
  <r>
    <x v="18"/>
    <n v="134"/>
    <n v="1"/>
    <x v="21"/>
  </r>
  <r>
    <x v="18"/>
    <n v="138"/>
    <n v="1"/>
    <x v="21"/>
  </r>
  <r>
    <x v="18"/>
    <n v="141"/>
    <n v="1"/>
    <x v="21"/>
  </r>
  <r>
    <x v="18"/>
    <n v="143"/>
    <n v="1"/>
    <x v="21"/>
  </r>
  <r>
    <x v="18"/>
    <n v="246"/>
    <n v="1"/>
    <x v="21"/>
  </r>
  <r>
    <x v="19"/>
    <n v="20"/>
    <n v="369"/>
    <x v="0"/>
  </r>
  <r>
    <x v="19"/>
    <n v="21"/>
    <n v="311"/>
    <x v="1"/>
  </r>
  <r>
    <x v="19"/>
    <n v="22"/>
    <n v="266"/>
    <x v="2"/>
  </r>
  <r>
    <x v="19"/>
    <n v="23"/>
    <n v="247"/>
    <x v="3"/>
  </r>
  <r>
    <x v="19"/>
    <n v="24"/>
    <n v="209"/>
    <x v="4"/>
  </r>
  <r>
    <x v="19"/>
    <n v="25"/>
    <n v="226"/>
    <x v="5"/>
  </r>
  <r>
    <x v="19"/>
    <n v="26"/>
    <n v="157"/>
    <x v="6"/>
  </r>
  <r>
    <x v="19"/>
    <n v="27"/>
    <n v="154"/>
    <x v="7"/>
  </r>
  <r>
    <x v="19"/>
    <n v="28"/>
    <n v="120"/>
    <x v="8"/>
  </r>
  <r>
    <x v="19"/>
    <n v="29"/>
    <n v="154"/>
    <x v="9"/>
  </r>
  <r>
    <x v="19"/>
    <n v="30"/>
    <n v="134"/>
    <x v="10"/>
  </r>
  <r>
    <x v="19"/>
    <n v="31"/>
    <n v="107"/>
    <x v="11"/>
  </r>
  <r>
    <x v="19"/>
    <n v="32"/>
    <n v="108"/>
    <x v="12"/>
  </r>
  <r>
    <x v="19"/>
    <n v="33"/>
    <n v="102"/>
    <x v="13"/>
  </r>
  <r>
    <x v="19"/>
    <n v="34"/>
    <n v="85"/>
    <x v="14"/>
  </r>
  <r>
    <x v="19"/>
    <n v="35"/>
    <n v="105"/>
    <x v="15"/>
  </r>
  <r>
    <x v="19"/>
    <n v="36"/>
    <n v="92"/>
    <x v="16"/>
  </r>
  <r>
    <x v="19"/>
    <n v="37"/>
    <n v="82"/>
    <x v="17"/>
  </r>
  <r>
    <x v="19"/>
    <n v="38"/>
    <n v="81"/>
    <x v="18"/>
  </r>
  <r>
    <x v="19"/>
    <n v="39"/>
    <n v="71"/>
    <x v="19"/>
  </r>
  <r>
    <x v="19"/>
    <n v="40"/>
    <n v="72"/>
    <x v="20"/>
  </r>
  <r>
    <x v="19"/>
    <n v="41"/>
    <n v="59"/>
    <x v="21"/>
  </r>
  <r>
    <x v="19"/>
    <n v="42"/>
    <n v="58"/>
    <x v="21"/>
  </r>
  <r>
    <x v="19"/>
    <n v="43"/>
    <n v="46"/>
    <x v="21"/>
  </r>
  <r>
    <x v="19"/>
    <n v="44"/>
    <n v="57"/>
    <x v="21"/>
  </r>
  <r>
    <x v="19"/>
    <n v="45"/>
    <n v="52"/>
    <x v="21"/>
  </r>
  <r>
    <x v="19"/>
    <n v="46"/>
    <n v="52"/>
    <x v="21"/>
  </r>
  <r>
    <x v="19"/>
    <n v="47"/>
    <n v="40"/>
    <x v="21"/>
  </r>
  <r>
    <x v="19"/>
    <n v="48"/>
    <n v="41"/>
    <x v="21"/>
  </r>
  <r>
    <x v="19"/>
    <n v="49"/>
    <n v="32"/>
    <x v="21"/>
  </r>
  <r>
    <x v="19"/>
    <n v="50"/>
    <n v="35"/>
    <x v="21"/>
  </r>
  <r>
    <x v="19"/>
    <n v="51"/>
    <n v="34"/>
    <x v="21"/>
  </r>
  <r>
    <x v="19"/>
    <n v="52"/>
    <n v="28"/>
    <x v="21"/>
  </r>
  <r>
    <x v="19"/>
    <n v="53"/>
    <n v="35"/>
    <x v="21"/>
  </r>
  <r>
    <x v="19"/>
    <n v="54"/>
    <n v="24"/>
    <x v="21"/>
  </r>
  <r>
    <x v="19"/>
    <n v="55"/>
    <n v="37"/>
    <x v="21"/>
  </r>
  <r>
    <x v="19"/>
    <n v="56"/>
    <n v="37"/>
    <x v="21"/>
  </r>
  <r>
    <x v="19"/>
    <n v="57"/>
    <n v="36"/>
    <x v="21"/>
  </r>
  <r>
    <x v="19"/>
    <n v="58"/>
    <n v="23"/>
    <x v="21"/>
  </r>
  <r>
    <x v="19"/>
    <n v="59"/>
    <n v="27"/>
    <x v="21"/>
  </r>
  <r>
    <x v="19"/>
    <n v="60"/>
    <n v="25"/>
    <x v="21"/>
  </r>
  <r>
    <x v="19"/>
    <n v="61"/>
    <n v="23"/>
    <x v="21"/>
  </r>
  <r>
    <x v="19"/>
    <n v="62"/>
    <n v="13"/>
    <x v="21"/>
  </r>
  <r>
    <x v="19"/>
    <n v="63"/>
    <n v="22"/>
    <x v="21"/>
  </r>
  <r>
    <x v="19"/>
    <n v="64"/>
    <n v="12"/>
    <x v="21"/>
  </r>
  <r>
    <x v="19"/>
    <n v="65"/>
    <n v="14"/>
    <x v="21"/>
  </r>
  <r>
    <x v="19"/>
    <n v="66"/>
    <n v="16"/>
    <x v="21"/>
  </r>
  <r>
    <x v="19"/>
    <n v="67"/>
    <n v="15"/>
    <x v="21"/>
  </r>
  <r>
    <x v="19"/>
    <n v="68"/>
    <n v="12"/>
    <x v="21"/>
  </r>
  <r>
    <x v="19"/>
    <n v="69"/>
    <n v="12"/>
    <x v="21"/>
  </r>
  <r>
    <x v="19"/>
    <n v="70"/>
    <n v="20"/>
    <x v="21"/>
  </r>
  <r>
    <x v="19"/>
    <n v="71"/>
    <n v="8"/>
    <x v="21"/>
  </r>
  <r>
    <x v="19"/>
    <n v="72"/>
    <n v="8"/>
    <x v="21"/>
  </r>
  <r>
    <x v="19"/>
    <n v="73"/>
    <n v="17"/>
    <x v="21"/>
  </r>
  <r>
    <x v="19"/>
    <n v="74"/>
    <n v="16"/>
    <x v="21"/>
  </r>
  <r>
    <x v="19"/>
    <n v="75"/>
    <n v="8"/>
    <x v="21"/>
  </r>
  <r>
    <x v="19"/>
    <n v="76"/>
    <n v="7"/>
    <x v="21"/>
  </r>
  <r>
    <x v="19"/>
    <n v="77"/>
    <n v="3"/>
    <x v="21"/>
  </r>
  <r>
    <x v="19"/>
    <n v="78"/>
    <n v="9"/>
    <x v="21"/>
  </r>
  <r>
    <x v="19"/>
    <n v="79"/>
    <n v="10"/>
    <x v="21"/>
  </r>
  <r>
    <x v="19"/>
    <n v="80"/>
    <n v="7"/>
    <x v="21"/>
  </r>
  <r>
    <x v="19"/>
    <n v="81"/>
    <n v="4"/>
    <x v="21"/>
  </r>
  <r>
    <x v="19"/>
    <n v="82"/>
    <n v="8"/>
    <x v="21"/>
  </r>
  <r>
    <x v="19"/>
    <n v="83"/>
    <n v="7"/>
    <x v="21"/>
  </r>
  <r>
    <x v="19"/>
    <n v="84"/>
    <n v="1"/>
    <x v="21"/>
  </r>
  <r>
    <x v="19"/>
    <n v="85"/>
    <n v="7"/>
    <x v="21"/>
  </r>
  <r>
    <x v="19"/>
    <n v="86"/>
    <n v="6"/>
    <x v="21"/>
  </r>
  <r>
    <x v="19"/>
    <n v="87"/>
    <n v="6"/>
    <x v="21"/>
  </r>
  <r>
    <x v="19"/>
    <n v="88"/>
    <n v="11"/>
    <x v="21"/>
  </r>
  <r>
    <x v="19"/>
    <n v="89"/>
    <n v="2"/>
    <x v="21"/>
  </r>
  <r>
    <x v="19"/>
    <n v="90"/>
    <n v="2"/>
    <x v="21"/>
  </r>
  <r>
    <x v="19"/>
    <n v="91"/>
    <n v="3"/>
    <x v="21"/>
  </r>
  <r>
    <x v="19"/>
    <n v="92"/>
    <n v="6"/>
    <x v="21"/>
  </r>
  <r>
    <x v="19"/>
    <n v="93"/>
    <n v="3"/>
    <x v="21"/>
  </r>
  <r>
    <x v="19"/>
    <n v="94"/>
    <n v="7"/>
    <x v="21"/>
  </r>
  <r>
    <x v="19"/>
    <n v="95"/>
    <n v="6"/>
    <x v="21"/>
  </r>
  <r>
    <x v="19"/>
    <n v="96"/>
    <n v="2"/>
    <x v="21"/>
  </r>
  <r>
    <x v="19"/>
    <n v="97"/>
    <n v="5"/>
    <x v="21"/>
  </r>
  <r>
    <x v="19"/>
    <n v="98"/>
    <n v="2"/>
    <x v="21"/>
  </r>
  <r>
    <x v="19"/>
    <n v="99"/>
    <n v="1"/>
    <x v="21"/>
  </r>
  <r>
    <x v="19"/>
    <n v="100"/>
    <n v="2"/>
    <x v="21"/>
  </r>
  <r>
    <x v="19"/>
    <n v="101"/>
    <n v="1"/>
    <x v="21"/>
  </r>
  <r>
    <x v="19"/>
    <n v="102"/>
    <n v="2"/>
    <x v="21"/>
  </r>
  <r>
    <x v="19"/>
    <n v="103"/>
    <n v="4"/>
    <x v="21"/>
  </r>
  <r>
    <x v="19"/>
    <n v="104"/>
    <n v="1"/>
    <x v="21"/>
  </r>
  <r>
    <x v="19"/>
    <n v="105"/>
    <n v="3"/>
    <x v="21"/>
  </r>
  <r>
    <x v="19"/>
    <n v="106"/>
    <n v="1"/>
    <x v="21"/>
  </r>
  <r>
    <x v="19"/>
    <n v="107"/>
    <n v="2"/>
    <x v="21"/>
  </r>
  <r>
    <x v="19"/>
    <n v="108"/>
    <n v="2"/>
    <x v="21"/>
  </r>
  <r>
    <x v="19"/>
    <n v="109"/>
    <n v="4"/>
    <x v="21"/>
  </r>
  <r>
    <x v="19"/>
    <n v="113"/>
    <n v="1"/>
    <x v="21"/>
  </r>
  <r>
    <x v="19"/>
    <n v="117"/>
    <n v="3"/>
    <x v="21"/>
  </r>
  <r>
    <x v="19"/>
    <n v="121"/>
    <n v="1"/>
    <x v="21"/>
  </r>
  <r>
    <x v="19"/>
    <n v="123"/>
    <n v="1"/>
    <x v="21"/>
  </r>
  <r>
    <x v="19"/>
    <n v="126"/>
    <n v="1"/>
    <x v="21"/>
  </r>
  <r>
    <x v="19"/>
    <n v="135"/>
    <n v="1"/>
    <x v="21"/>
  </r>
  <r>
    <x v="19"/>
    <n v="139"/>
    <n v="1"/>
    <x v="21"/>
  </r>
  <r>
    <x v="19"/>
    <n v="147"/>
    <n v="1"/>
    <x v="21"/>
  </r>
  <r>
    <x v="19"/>
    <n v="151"/>
    <n v="1"/>
    <x v="21"/>
  </r>
  <r>
    <x v="19"/>
    <n v="162"/>
    <n v="1"/>
    <x v="21"/>
  </r>
  <r>
    <x v="19"/>
    <n v="193"/>
    <n v="1"/>
    <x v="21"/>
  </r>
  <r>
    <x v="19"/>
    <n v="220"/>
    <n v="1"/>
    <x v="21"/>
  </r>
  <r>
    <x v="19"/>
    <n v="248"/>
    <n v="1"/>
    <x v="21"/>
  </r>
  <r>
    <x v="19"/>
    <n v="338"/>
    <n v="1"/>
    <x v="21"/>
  </r>
  <r>
    <x v="20"/>
    <n v="21"/>
    <n v="326"/>
    <x v="0"/>
  </r>
  <r>
    <x v="20"/>
    <n v="22"/>
    <n v="269"/>
    <x v="1"/>
  </r>
  <r>
    <x v="20"/>
    <n v="23"/>
    <n v="229"/>
    <x v="2"/>
  </r>
  <r>
    <x v="20"/>
    <n v="24"/>
    <n v="195"/>
    <x v="3"/>
  </r>
  <r>
    <x v="20"/>
    <n v="25"/>
    <n v="174"/>
    <x v="4"/>
  </r>
  <r>
    <x v="20"/>
    <n v="26"/>
    <n v="170"/>
    <x v="5"/>
  </r>
  <r>
    <x v="20"/>
    <n v="27"/>
    <n v="140"/>
    <x v="6"/>
  </r>
  <r>
    <x v="20"/>
    <n v="28"/>
    <n v="155"/>
    <x v="7"/>
  </r>
  <r>
    <x v="20"/>
    <n v="29"/>
    <n v="136"/>
    <x v="8"/>
  </r>
  <r>
    <x v="20"/>
    <n v="30"/>
    <n v="126"/>
    <x v="9"/>
  </r>
  <r>
    <x v="20"/>
    <n v="31"/>
    <n v="114"/>
    <x v="10"/>
  </r>
  <r>
    <x v="20"/>
    <n v="32"/>
    <n v="125"/>
    <x v="11"/>
  </r>
  <r>
    <x v="20"/>
    <n v="33"/>
    <n v="106"/>
    <x v="12"/>
  </r>
  <r>
    <x v="20"/>
    <n v="34"/>
    <n v="95"/>
    <x v="13"/>
  </r>
  <r>
    <x v="20"/>
    <n v="35"/>
    <n v="77"/>
    <x v="14"/>
  </r>
  <r>
    <x v="20"/>
    <n v="36"/>
    <n v="80"/>
    <x v="15"/>
  </r>
  <r>
    <x v="20"/>
    <n v="37"/>
    <n v="89"/>
    <x v="16"/>
  </r>
  <r>
    <x v="20"/>
    <n v="38"/>
    <n v="66"/>
    <x v="17"/>
  </r>
  <r>
    <x v="20"/>
    <n v="39"/>
    <n v="56"/>
    <x v="18"/>
  </r>
  <r>
    <x v="20"/>
    <n v="40"/>
    <n v="72"/>
    <x v="19"/>
  </r>
  <r>
    <x v="20"/>
    <n v="41"/>
    <n v="58"/>
    <x v="20"/>
  </r>
  <r>
    <x v="20"/>
    <n v="42"/>
    <n v="61"/>
    <x v="21"/>
  </r>
  <r>
    <x v="20"/>
    <n v="43"/>
    <n v="50"/>
    <x v="21"/>
  </r>
  <r>
    <x v="20"/>
    <n v="44"/>
    <n v="61"/>
    <x v="21"/>
  </r>
  <r>
    <x v="20"/>
    <n v="45"/>
    <n v="48"/>
    <x v="21"/>
  </r>
  <r>
    <x v="20"/>
    <n v="46"/>
    <n v="44"/>
    <x v="21"/>
  </r>
  <r>
    <x v="20"/>
    <n v="47"/>
    <n v="37"/>
    <x v="21"/>
  </r>
  <r>
    <x v="20"/>
    <n v="48"/>
    <n v="35"/>
    <x v="21"/>
  </r>
  <r>
    <x v="20"/>
    <n v="49"/>
    <n v="37"/>
    <x v="21"/>
  </r>
  <r>
    <x v="20"/>
    <n v="50"/>
    <n v="30"/>
    <x v="21"/>
  </r>
  <r>
    <x v="20"/>
    <n v="51"/>
    <n v="29"/>
    <x v="21"/>
  </r>
  <r>
    <x v="20"/>
    <n v="52"/>
    <n v="32"/>
    <x v="21"/>
  </r>
  <r>
    <x v="20"/>
    <n v="53"/>
    <n v="30"/>
    <x v="21"/>
  </r>
  <r>
    <x v="20"/>
    <n v="54"/>
    <n v="27"/>
    <x v="21"/>
  </r>
  <r>
    <x v="20"/>
    <n v="55"/>
    <n v="30"/>
    <x v="21"/>
  </r>
  <r>
    <x v="20"/>
    <n v="56"/>
    <n v="30"/>
    <x v="21"/>
  </r>
  <r>
    <x v="20"/>
    <n v="57"/>
    <n v="22"/>
    <x v="21"/>
  </r>
  <r>
    <x v="20"/>
    <n v="58"/>
    <n v="24"/>
    <x v="21"/>
  </r>
  <r>
    <x v="20"/>
    <n v="59"/>
    <n v="23"/>
    <x v="21"/>
  </r>
  <r>
    <x v="20"/>
    <n v="60"/>
    <n v="18"/>
    <x v="21"/>
  </r>
  <r>
    <x v="20"/>
    <n v="61"/>
    <n v="17"/>
    <x v="21"/>
  </r>
  <r>
    <x v="20"/>
    <n v="62"/>
    <n v="18"/>
    <x v="21"/>
  </r>
  <r>
    <x v="20"/>
    <n v="63"/>
    <n v="14"/>
    <x v="21"/>
  </r>
  <r>
    <x v="20"/>
    <n v="64"/>
    <n v="17"/>
    <x v="21"/>
  </r>
  <r>
    <x v="20"/>
    <n v="65"/>
    <n v="11"/>
    <x v="21"/>
  </r>
  <r>
    <x v="20"/>
    <n v="66"/>
    <n v="12"/>
    <x v="21"/>
  </r>
  <r>
    <x v="20"/>
    <n v="67"/>
    <n v="16"/>
    <x v="21"/>
  </r>
  <r>
    <x v="20"/>
    <n v="68"/>
    <n v="12"/>
    <x v="21"/>
  </r>
  <r>
    <x v="20"/>
    <n v="69"/>
    <n v="15"/>
    <x v="21"/>
  </r>
  <r>
    <x v="20"/>
    <n v="70"/>
    <n v="9"/>
    <x v="21"/>
  </r>
  <r>
    <x v="20"/>
    <n v="71"/>
    <n v="14"/>
    <x v="21"/>
  </r>
  <r>
    <x v="20"/>
    <n v="72"/>
    <n v="7"/>
    <x v="21"/>
  </r>
  <r>
    <x v="20"/>
    <n v="73"/>
    <n v="9"/>
    <x v="21"/>
  </r>
  <r>
    <x v="20"/>
    <n v="74"/>
    <n v="7"/>
    <x v="21"/>
  </r>
  <r>
    <x v="20"/>
    <n v="75"/>
    <n v="10"/>
    <x v="21"/>
  </r>
  <r>
    <x v="20"/>
    <n v="76"/>
    <n v="6"/>
    <x v="21"/>
  </r>
  <r>
    <x v="20"/>
    <n v="77"/>
    <n v="5"/>
    <x v="21"/>
  </r>
  <r>
    <x v="20"/>
    <n v="78"/>
    <n v="3"/>
    <x v="21"/>
  </r>
  <r>
    <x v="20"/>
    <n v="79"/>
    <n v="5"/>
    <x v="21"/>
  </r>
  <r>
    <x v="20"/>
    <n v="80"/>
    <n v="9"/>
    <x v="21"/>
  </r>
  <r>
    <x v="20"/>
    <n v="81"/>
    <n v="5"/>
    <x v="21"/>
  </r>
  <r>
    <x v="20"/>
    <n v="82"/>
    <n v="4"/>
    <x v="21"/>
  </r>
  <r>
    <x v="20"/>
    <n v="83"/>
    <n v="5"/>
    <x v="21"/>
  </r>
  <r>
    <x v="20"/>
    <n v="84"/>
    <n v="7"/>
    <x v="21"/>
  </r>
  <r>
    <x v="20"/>
    <n v="85"/>
    <n v="8"/>
    <x v="21"/>
  </r>
  <r>
    <x v="20"/>
    <n v="86"/>
    <n v="2"/>
    <x v="21"/>
  </r>
  <r>
    <x v="20"/>
    <n v="87"/>
    <n v="6"/>
    <x v="21"/>
  </r>
  <r>
    <x v="20"/>
    <n v="88"/>
    <n v="3"/>
    <x v="21"/>
  </r>
  <r>
    <x v="20"/>
    <n v="89"/>
    <n v="5"/>
    <x v="21"/>
  </r>
  <r>
    <x v="20"/>
    <n v="90"/>
    <n v="5"/>
    <x v="21"/>
  </r>
  <r>
    <x v="20"/>
    <n v="91"/>
    <n v="5"/>
    <x v="21"/>
  </r>
  <r>
    <x v="20"/>
    <n v="92"/>
    <n v="2"/>
    <x v="21"/>
  </r>
  <r>
    <x v="20"/>
    <n v="93"/>
    <n v="2"/>
    <x v="21"/>
  </r>
  <r>
    <x v="20"/>
    <n v="94"/>
    <n v="5"/>
    <x v="21"/>
  </r>
  <r>
    <x v="20"/>
    <n v="95"/>
    <n v="4"/>
    <x v="21"/>
  </r>
  <r>
    <x v="20"/>
    <n v="96"/>
    <n v="3"/>
    <x v="21"/>
  </r>
  <r>
    <x v="20"/>
    <n v="97"/>
    <n v="1"/>
    <x v="21"/>
  </r>
  <r>
    <x v="20"/>
    <n v="100"/>
    <n v="1"/>
    <x v="21"/>
  </r>
  <r>
    <x v="20"/>
    <n v="102"/>
    <n v="2"/>
    <x v="21"/>
  </r>
  <r>
    <x v="20"/>
    <n v="103"/>
    <n v="2"/>
    <x v="21"/>
  </r>
  <r>
    <x v="20"/>
    <n v="106"/>
    <n v="2"/>
    <x v="21"/>
  </r>
  <r>
    <x v="20"/>
    <n v="107"/>
    <n v="2"/>
    <x v="21"/>
  </r>
  <r>
    <x v="20"/>
    <n v="108"/>
    <n v="1"/>
    <x v="21"/>
  </r>
  <r>
    <x v="20"/>
    <n v="109"/>
    <n v="1"/>
    <x v="21"/>
  </r>
  <r>
    <x v="20"/>
    <n v="112"/>
    <n v="1"/>
    <x v="21"/>
  </r>
  <r>
    <x v="20"/>
    <n v="113"/>
    <n v="3"/>
    <x v="21"/>
  </r>
  <r>
    <x v="20"/>
    <n v="115"/>
    <n v="1"/>
    <x v="21"/>
  </r>
  <r>
    <x v="20"/>
    <n v="116"/>
    <n v="1"/>
    <x v="21"/>
  </r>
  <r>
    <x v="20"/>
    <n v="124"/>
    <n v="1"/>
    <x v="21"/>
  </r>
  <r>
    <x v="20"/>
    <n v="126"/>
    <n v="1"/>
    <x v="21"/>
  </r>
  <r>
    <x v="20"/>
    <n v="127"/>
    <n v="2"/>
    <x v="21"/>
  </r>
  <r>
    <x v="20"/>
    <n v="128"/>
    <n v="1"/>
    <x v="21"/>
  </r>
  <r>
    <x v="20"/>
    <n v="130"/>
    <n v="1"/>
    <x v="21"/>
  </r>
  <r>
    <x v="20"/>
    <n v="134"/>
    <n v="1"/>
    <x v="21"/>
  </r>
  <r>
    <x v="20"/>
    <n v="141"/>
    <n v="1"/>
    <x v="21"/>
  </r>
  <r>
    <x v="20"/>
    <n v="144"/>
    <n v="1"/>
    <x v="21"/>
  </r>
  <r>
    <x v="20"/>
    <n v="152"/>
    <n v="1"/>
    <x v="21"/>
  </r>
  <r>
    <x v="20"/>
    <n v="176"/>
    <n v="1"/>
    <x v="21"/>
  </r>
  <r>
    <x v="20"/>
    <n v="189"/>
    <n v="1"/>
    <x v="21"/>
  </r>
  <r>
    <x v="21"/>
    <n v="22"/>
    <n v="297"/>
    <x v="0"/>
  </r>
  <r>
    <x v="21"/>
    <n v="23"/>
    <n v="243"/>
    <x v="1"/>
  </r>
  <r>
    <x v="21"/>
    <n v="24"/>
    <n v="193"/>
    <x v="2"/>
  </r>
  <r>
    <x v="21"/>
    <n v="25"/>
    <n v="189"/>
    <x v="3"/>
  </r>
  <r>
    <x v="21"/>
    <n v="26"/>
    <n v="147"/>
    <x v="4"/>
  </r>
  <r>
    <x v="21"/>
    <n v="27"/>
    <n v="124"/>
    <x v="5"/>
  </r>
  <r>
    <x v="21"/>
    <n v="28"/>
    <n v="133"/>
    <x v="6"/>
  </r>
  <r>
    <x v="21"/>
    <n v="29"/>
    <n v="95"/>
    <x v="7"/>
  </r>
  <r>
    <x v="21"/>
    <n v="30"/>
    <n v="110"/>
    <x v="8"/>
  </r>
  <r>
    <x v="21"/>
    <n v="31"/>
    <n v="104"/>
    <x v="9"/>
  </r>
  <r>
    <x v="21"/>
    <n v="32"/>
    <n v="102"/>
    <x v="10"/>
  </r>
  <r>
    <x v="21"/>
    <n v="33"/>
    <n v="103"/>
    <x v="11"/>
  </r>
  <r>
    <x v="21"/>
    <n v="34"/>
    <n v="90"/>
    <x v="12"/>
  </r>
  <r>
    <x v="21"/>
    <n v="35"/>
    <n v="83"/>
    <x v="13"/>
  </r>
  <r>
    <x v="21"/>
    <n v="36"/>
    <n v="73"/>
    <x v="14"/>
  </r>
  <r>
    <x v="21"/>
    <n v="37"/>
    <n v="68"/>
    <x v="15"/>
  </r>
  <r>
    <x v="21"/>
    <n v="38"/>
    <n v="71"/>
    <x v="16"/>
  </r>
  <r>
    <x v="21"/>
    <n v="39"/>
    <n v="51"/>
    <x v="17"/>
  </r>
  <r>
    <x v="21"/>
    <n v="40"/>
    <n v="61"/>
    <x v="18"/>
  </r>
  <r>
    <x v="21"/>
    <n v="41"/>
    <n v="53"/>
    <x v="19"/>
  </r>
  <r>
    <x v="21"/>
    <n v="42"/>
    <n v="58"/>
    <x v="20"/>
  </r>
  <r>
    <x v="21"/>
    <n v="43"/>
    <n v="42"/>
    <x v="21"/>
  </r>
  <r>
    <x v="21"/>
    <n v="44"/>
    <n v="51"/>
    <x v="21"/>
  </r>
  <r>
    <x v="21"/>
    <n v="45"/>
    <n v="41"/>
    <x v="21"/>
  </r>
  <r>
    <x v="21"/>
    <n v="46"/>
    <n v="44"/>
    <x v="21"/>
  </r>
  <r>
    <x v="21"/>
    <n v="47"/>
    <n v="41"/>
    <x v="21"/>
  </r>
  <r>
    <x v="21"/>
    <n v="48"/>
    <n v="36"/>
    <x v="21"/>
  </r>
  <r>
    <x v="21"/>
    <n v="49"/>
    <n v="41"/>
    <x v="21"/>
  </r>
  <r>
    <x v="21"/>
    <n v="50"/>
    <n v="42"/>
    <x v="21"/>
  </r>
  <r>
    <x v="21"/>
    <n v="51"/>
    <n v="32"/>
    <x v="21"/>
  </r>
  <r>
    <x v="21"/>
    <n v="52"/>
    <n v="28"/>
    <x v="21"/>
  </r>
  <r>
    <x v="21"/>
    <n v="53"/>
    <n v="28"/>
    <x v="21"/>
  </r>
  <r>
    <x v="21"/>
    <n v="54"/>
    <n v="35"/>
    <x v="21"/>
  </r>
  <r>
    <x v="21"/>
    <n v="55"/>
    <n v="27"/>
    <x v="21"/>
  </r>
  <r>
    <x v="21"/>
    <n v="56"/>
    <n v="24"/>
    <x v="21"/>
  </r>
  <r>
    <x v="21"/>
    <n v="57"/>
    <n v="23"/>
    <x v="21"/>
  </r>
  <r>
    <x v="21"/>
    <n v="58"/>
    <n v="24"/>
    <x v="21"/>
  </r>
  <r>
    <x v="21"/>
    <n v="59"/>
    <n v="19"/>
    <x v="21"/>
  </r>
  <r>
    <x v="21"/>
    <n v="60"/>
    <n v="25"/>
    <x v="21"/>
  </r>
  <r>
    <x v="21"/>
    <n v="61"/>
    <n v="13"/>
    <x v="21"/>
  </r>
  <r>
    <x v="21"/>
    <n v="62"/>
    <n v="19"/>
    <x v="21"/>
  </r>
  <r>
    <x v="21"/>
    <n v="63"/>
    <n v="16"/>
    <x v="21"/>
  </r>
  <r>
    <x v="21"/>
    <n v="64"/>
    <n v="9"/>
    <x v="21"/>
  </r>
  <r>
    <x v="21"/>
    <n v="65"/>
    <n v="22"/>
    <x v="21"/>
  </r>
  <r>
    <x v="21"/>
    <n v="66"/>
    <n v="13"/>
    <x v="21"/>
  </r>
  <r>
    <x v="21"/>
    <n v="67"/>
    <n v="18"/>
    <x v="21"/>
  </r>
  <r>
    <x v="21"/>
    <n v="68"/>
    <n v="10"/>
    <x v="21"/>
  </r>
  <r>
    <x v="21"/>
    <n v="69"/>
    <n v="15"/>
    <x v="21"/>
  </r>
  <r>
    <x v="21"/>
    <n v="70"/>
    <n v="14"/>
    <x v="21"/>
  </r>
  <r>
    <x v="21"/>
    <n v="71"/>
    <n v="9"/>
    <x v="21"/>
  </r>
  <r>
    <x v="21"/>
    <n v="72"/>
    <n v="14"/>
    <x v="21"/>
  </r>
  <r>
    <x v="21"/>
    <n v="73"/>
    <n v="10"/>
    <x v="21"/>
  </r>
  <r>
    <x v="21"/>
    <n v="74"/>
    <n v="10"/>
    <x v="21"/>
  </r>
  <r>
    <x v="21"/>
    <n v="75"/>
    <n v="8"/>
    <x v="21"/>
  </r>
  <r>
    <x v="21"/>
    <n v="76"/>
    <n v="3"/>
    <x v="21"/>
  </r>
  <r>
    <x v="21"/>
    <n v="77"/>
    <n v="3"/>
    <x v="21"/>
  </r>
  <r>
    <x v="21"/>
    <n v="78"/>
    <n v="9"/>
    <x v="21"/>
  </r>
  <r>
    <x v="21"/>
    <n v="79"/>
    <n v="12"/>
    <x v="21"/>
  </r>
  <r>
    <x v="21"/>
    <n v="80"/>
    <n v="12"/>
    <x v="21"/>
  </r>
  <r>
    <x v="21"/>
    <n v="81"/>
    <n v="6"/>
    <x v="21"/>
  </r>
  <r>
    <x v="21"/>
    <n v="82"/>
    <n v="8"/>
    <x v="21"/>
  </r>
  <r>
    <x v="21"/>
    <n v="83"/>
    <n v="7"/>
    <x v="21"/>
  </r>
  <r>
    <x v="21"/>
    <n v="84"/>
    <n v="8"/>
    <x v="21"/>
  </r>
  <r>
    <x v="21"/>
    <n v="85"/>
    <n v="3"/>
    <x v="21"/>
  </r>
  <r>
    <x v="21"/>
    <n v="86"/>
    <n v="7"/>
    <x v="21"/>
  </r>
  <r>
    <x v="21"/>
    <n v="87"/>
    <n v="1"/>
    <x v="21"/>
  </r>
  <r>
    <x v="21"/>
    <n v="88"/>
    <n v="5"/>
    <x v="21"/>
  </r>
  <r>
    <x v="21"/>
    <n v="89"/>
    <n v="2"/>
    <x v="21"/>
  </r>
  <r>
    <x v="21"/>
    <n v="90"/>
    <n v="5"/>
    <x v="21"/>
  </r>
  <r>
    <x v="21"/>
    <n v="91"/>
    <n v="5"/>
    <x v="21"/>
  </r>
  <r>
    <x v="21"/>
    <n v="92"/>
    <n v="9"/>
    <x v="21"/>
  </r>
  <r>
    <x v="21"/>
    <n v="93"/>
    <n v="5"/>
    <x v="21"/>
  </r>
  <r>
    <x v="21"/>
    <n v="94"/>
    <n v="3"/>
    <x v="21"/>
  </r>
  <r>
    <x v="21"/>
    <n v="95"/>
    <n v="1"/>
    <x v="21"/>
  </r>
  <r>
    <x v="21"/>
    <n v="96"/>
    <n v="4"/>
    <x v="21"/>
  </r>
  <r>
    <x v="21"/>
    <n v="97"/>
    <n v="2"/>
    <x v="21"/>
  </r>
  <r>
    <x v="21"/>
    <n v="98"/>
    <n v="4"/>
    <x v="21"/>
  </r>
  <r>
    <x v="21"/>
    <n v="100"/>
    <n v="1"/>
    <x v="21"/>
  </r>
  <r>
    <x v="21"/>
    <n v="101"/>
    <n v="4"/>
    <x v="21"/>
  </r>
  <r>
    <x v="21"/>
    <n v="102"/>
    <n v="1"/>
    <x v="21"/>
  </r>
  <r>
    <x v="21"/>
    <n v="104"/>
    <n v="3"/>
    <x v="21"/>
  </r>
  <r>
    <x v="21"/>
    <n v="105"/>
    <n v="2"/>
    <x v="21"/>
  </r>
  <r>
    <x v="21"/>
    <n v="107"/>
    <n v="1"/>
    <x v="21"/>
  </r>
  <r>
    <x v="21"/>
    <n v="108"/>
    <n v="1"/>
    <x v="21"/>
  </r>
  <r>
    <x v="21"/>
    <n v="109"/>
    <n v="1"/>
    <x v="21"/>
  </r>
  <r>
    <x v="21"/>
    <n v="112"/>
    <n v="1"/>
    <x v="21"/>
  </r>
  <r>
    <x v="21"/>
    <n v="113"/>
    <n v="2"/>
    <x v="21"/>
  </r>
  <r>
    <x v="21"/>
    <n v="114"/>
    <n v="2"/>
    <x v="21"/>
  </r>
  <r>
    <x v="21"/>
    <n v="115"/>
    <n v="2"/>
    <x v="21"/>
  </r>
  <r>
    <x v="21"/>
    <n v="117"/>
    <n v="1"/>
    <x v="21"/>
  </r>
  <r>
    <x v="21"/>
    <n v="118"/>
    <n v="2"/>
    <x v="21"/>
  </r>
  <r>
    <x v="21"/>
    <n v="127"/>
    <n v="1"/>
    <x v="21"/>
  </r>
  <r>
    <x v="21"/>
    <n v="129"/>
    <n v="1"/>
    <x v="21"/>
  </r>
  <r>
    <x v="21"/>
    <n v="130"/>
    <n v="1"/>
    <x v="21"/>
  </r>
  <r>
    <x v="21"/>
    <n v="131"/>
    <n v="1"/>
    <x v="21"/>
  </r>
  <r>
    <x v="21"/>
    <n v="144"/>
    <n v="1"/>
    <x v="21"/>
  </r>
  <r>
    <x v="21"/>
    <n v="209"/>
    <n v="1"/>
    <x v="21"/>
  </r>
  <r>
    <x v="21"/>
    <n v="265"/>
    <n v="1"/>
    <x v="21"/>
  </r>
  <r>
    <x v="22"/>
    <n v="23"/>
    <n v="232"/>
    <x v="0"/>
  </r>
  <r>
    <x v="22"/>
    <n v="24"/>
    <n v="223"/>
    <x v="1"/>
  </r>
  <r>
    <x v="22"/>
    <n v="25"/>
    <n v="169"/>
    <x v="2"/>
  </r>
  <r>
    <x v="22"/>
    <n v="26"/>
    <n v="158"/>
    <x v="3"/>
  </r>
  <r>
    <x v="22"/>
    <n v="27"/>
    <n v="143"/>
    <x v="4"/>
  </r>
  <r>
    <x v="22"/>
    <n v="28"/>
    <n v="127"/>
    <x v="5"/>
  </r>
  <r>
    <x v="22"/>
    <n v="29"/>
    <n v="112"/>
    <x v="6"/>
  </r>
  <r>
    <x v="22"/>
    <n v="30"/>
    <n v="107"/>
    <x v="7"/>
  </r>
  <r>
    <x v="22"/>
    <n v="31"/>
    <n v="113"/>
    <x v="8"/>
  </r>
  <r>
    <x v="22"/>
    <n v="32"/>
    <n v="99"/>
    <x v="9"/>
  </r>
  <r>
    <x v="22"/>
    <n v="33"/>
    <n v="88"/>
    <x v="10"/>
  </r>
  <r>
    <x v="22"/>
    <n v="34"/>
    <n v="77"/>
    <x v="11"/>
  </r>
  <r>
    <x v="22"/>
    <n v="35"/>
    <n v="96"/>
    <x v="12"/>
  </r>
  <r>
    <x v="22"/>
    <n v="36"/>
    <n v="69"/>
    <x v="13"/>
  </r>
  <r>
    <x v="22"/>
    <n v="37"/>
    <n v="59"/>
    <x v="14"/>
  </r>
  <r>
    <x v="22"/>
    <n v="38"/>
    <n v="68"/>
    <x v="15"/>
  </r>
  <r>
    <x v="22"/>
    <n v="39"/>
    <n v="67"/>
    <x v="16"/>
  </r>
  <r>
    <x v="22"/>
    <n v="40"/>
    <n v="56"/>
    <x v="17"/>
  </r>
  <r>
    <x v="22"/>
    <n v="41"/>
    <n v="56"/>
    <x v="18"/>
  </r>
  <r>
    <x v="22"/>
    <n v="42"/>
    <n v="35"/>
    <x v="19"/>
  </r>
  <r>
    <x v="22"/>
    <n v="43"/>
    <n v="44"/>
    <x v="20"/>
  </r>
  <r>
    <x v="22"/>
    <n v="44"/>
    <n v="50"/>
    <x v="21"/>
  </r>
  <r>
    <x v="22"/>
    <n v="45"/>
    <n v="40"/>
    <x v="21"/>
  </r>
  <r>
    <x v="22"/>
    <n v="46"/>
    <n v="28"/>
    <x v="21"/>
  </r>
  <r>
    <x v="22"/>
    <n v="47"/>
    <n v="37"/>
    <x v="21"/>
  </r>
  <r>
    <x v="22"/>
    <n v="48"/>
    <n v="47"/>
    <x v="21"/>
  </r>
  <r>
    <x v="22"/>
    <n v="49"/>
    <n v="41"/>
    <x v="21"/>
  </r>
  <r>
    <x v="22"/>
    <n v="50"/>
    <n v="52"/>
    <x v="21"/>
  </r>
  <r>
    <x v="22"/>
    <n v="51"/>
    <n v="33"/>
    <x v="21"/>
  </r>
  <r>
    <x v="22"/>
    <n v="52"/>
    <n v="22"/>
    <x v="21"/>
  </r>
  <r>
    <x v="22"/>
    <n v="53"/>
    <n v="32"/>
    <x v="21"/>
  </r>
  <r>
    <x v="22"/>
    <n v="54"/>
    <n v="35"/>
    <x v="21"/>
  </r>
  <r>
    <x v="22"/>
    <n v="55"/>
    <n v="34"/>
    <x v="21"/>
  </r>
  <r>
    <x v="22"/>
    <n v="56"/>
    <n v="28"/>
    <x v="21"/>
  </r>
  <r>
    <x v="22"/>
    <n v="57"/>
    <n v="24"/>
    <x v="21"/>
  </r>
  <r>
    <x v="22"/>
    <n v="58"/>
    <n v="22"/>
    <x v="21"/>
  </r>
  <r>
    <x v="22"/>
    <n v="59"/>
    <n v="20"/>
    <x v="21"/>
  </r>
  <r>
    <x v="22"/>
    <n v="60"/>
    <n v="23"/>
    <x v="21"/>
  </r>
  <r>
    <x v="22"/>
    <n v="61"/>
    <n v="20"/>
    <x v="21"/>
  </r>
  <r>
    <x v="22"/>
    <n v="62"/>
    <n v="14"/>
    <x v="21"/>
  </r>
  <r>
    <x v="22"/>
    <n v="63"/>
    <n v="18"/>
    <x v="21"/>
  </r>
  <r>
    <x v="22"/>
    <n v="64"/>
    <n v="17"/>
    <x v="21"/>
  </r>
  <r>
    <x v="22"/>
    <n v="65"/>
    <n v="19"/>
    <x v="21"/>
  </r>
  <r>
    <x v="22"/>
    <n v="66"/>
    <n v="9"/>
    <x v="21"/>
  </r>
  <r>
    <x v="22"/>
    <n v="67"/>
    <n v="16"/>
    <x v="21"/>
  </r>
  <r>
    <x v="22"/>
    <n v="68"/>
    <n v="11"/>
    <x v="21"/>
  </r>
  <r>
    <x v="22"/>
    <n v="69"/>
    <n v="14"/>
    <x v="21"/>
  </r>
  <r>
    <x v="22"/>
    <n v="70"/>
    <n v="12"/>
    <x v="21"/>
  </r>
  <r>
    <x v="22"/>
    <n v="71"/>
    <n v="14"/>
    <x v="21"/>
  </r>
  <r>
    <x v="22"/>
    <n v="72"/>
    <n v="9"/>
    <x v="21"/>
  </r>
  <r>
    <x v="22"/>
    <n v="73"/>
    <n v="17"/>
    <x v="21"/>
  </r>
  <r>
    <x v="22"/>
    <n v="74"/>
    <n v="6"/>
    <x v="21"/>
  </r>
  <r>
    <x v="22"/>
    <n v="75"/>
    <n v="10"/>
    <x v="21"/>
  </r>
  <r>
    <x v="22"/>
    <n v="76"/>
    <n v="10"/>
    <x v="21"/>
  </r>
  <r>
    <x v="22"/>
    <n v="77"/>
    <n v="7"/>
    <x v="21"/>
  </r>
  <r>
    <x v="22"/>
    <n v="78"/>
    <n v="15"/>
    <x v="21"/>
  </r>
  <r>
    <x v="22"/>
    <n v="79"/>
    <n v="8"/>
    <x v="21"/>
  </r>
  <r>
    <x v="22"/>
    <n v="80"/>
    <n v="4"/>
    <x v="21"/>
  </r>
  <r>
    <x v="22"/>
    <n v="81"/>
    <n v="11"/>
    <x v="21"/>
  </r>
  <r>
    <x v="22"/>
    <n v="82"/>
    <n v="5"/>
    <x v="21"/>
  </r>
  <r>
    <x v="22"/>
    <n v="83"/>
    <n v="7"/>
    <x v="21"/>
  </r>
  <r>
    <x v="22"/>
    <n v="84"/>
    <n v="2"/>
    <x v="21"/>
  </r>
  <r>
    <x v="22"/>
    <n v="85"/>
    <n v="4"/>
    <x v="21"/>
  </r>
  <r>
    <x v="22"/>
    <n v="86"/>
    <n v="5"/>
    <x v="21"/>
  </r>
  <r>
    <x v="22"/>
    <n v="87"/>
    <n v="5"/>
    <x v="21"/>
  </r>
  <r>
    <x v="22"/>
    <n v="88"/>
    <n v="5"/>
    <x v="21"/>
  </r>
  <r>
    <x v="22"/>
    <n v="89"/>
    <n v="4"/>
    <x v="21"/>
  </r>
  <r>
    <x v="22"/>
    <n v="90"/>
    <n v="7"/>
    <x v="21"/>
  </r>
  <r>
    <x v="22"/>
    <n v="91"/>
    <n v="8"/>
    <x v="21"/>
  </r>
  <r>
    <x v="22"/>
    <n v="92"/>
    <n v="6"/>
    <x v="21"/>
  </r>
  <r>
    <x v="22"/>
    <n v="93"/>
    <n v="2"/>
    <x v="21"/>
  </r>
  <r>
    <x v="22"/>
    <n v="94"/>
    <n v="7"/>
    <x v="21"/>
  </r>
  <r>
    <x v="22"/>
    <n v="95"/>
    <n v="6"/>
    <x v="21"/>
  </r>
  <r>
    <x v="22"/>
    <n v="96"/>
    <n v="5"/>
    <x v="21"/>
  </r>
  <r>
    <x v="22"/>
    <n v="97"/>
    <n v="1"/>
    <x v="21"/>
  </r>
  <r>
    <x v="22"/>
    <n v="98"/>
    <n v="3"/>
    <x v="21"/>
  </r>
  <r>
    <x v="22"/>
    <n v="99"/>
    <n v="2"/>
    <x v="21"/>
  </r>
  <r>
    <x v="22"/>
    <n v="104"/>
    <n v="2"/>
    <x v="21"/>
  </r>
  <r>
    <x v="22"/>
    <n v="105"/>
    <n v="2"/>
    <x v="21"/>
  </r>
  <r>
    <x v="22"/>
    <n v="106"/>
    <n v="1"/>
    <x v="21"/>
  </r>
  <r>
    <x v="22"/>
    <n v="108"/>
    <n v="1"/>
    <x v="21"/>
  </r>
  <r>
    <x v="22"/>
    <n v="110"/>
    <n v="1"/>
    <x v="21"/>
  </r>
  <r>
    <x v="22"/>
    <n v="111"/>
    <n v="2"/>
    <x v="21"/>
  </r>
  <r>
    <x v="22"/>
    <n v="112"/>
    <n v="2"/>
    <x v="21"/>
  </r>
  <r>
    <x v="22"/>
    <n v="113"/>
    <n v="1"/>
    <x v="21"/>
  </r>
  <r>
    <x v="22"/>
    <n v="114"/>
    <n v="2"/>
    <x v="21"/>
  </r>
  <r>
    <x v="22"/>
    <n v="115"/>
    <n v="3"/>
    <x v="21"/>
  </r>
  <r>
    <x v="22"/>
    <n v="116"/>
    <n v="3"/>
    <x v="21"/>
  </r>
  <r>
    <x v="22"/>
    <n v="118"/>
    <n v="1"/>
    <x v="21"/>
  </r>
  <r>
    <x v="22"/>
    <n v="119"/>
    <n v="1"/>
    <x v="21"/>
  </r>
  <r>
    <x v="22"/>
    <n v="120"/>
    <n v="1"/>
    <x v="21"/>
  </r>
  <r>
    <x v="22"/>
    <n v="121"/>
    <n v="1"/>
    <x v="21"/>
  </r>
  <r>
    <x v="22"/>
    <n v="122"/>
    <n v="1"/>
    <x v="21"/>
  </r>
  <r>
    <x v="22"/>
    <n v="124"/>
    <n v="1"/>
    <x v="21"/>
  </r>
  <r>
    <x v="22"/>
    <n v="126"/>
    <n v="1"/>
    <x v="21"/>
  </r>
  <r>
    <x v="22"/>
    <n v="130"/>
    <n v="1"/>
    <x v="21"/>
  </r>
  <r>
    <x v="22"/>
    <n v="150"/>
    <n v="1"/>
    <x v="21"/>
  </r>
  <r>
    <x v="22"/>
    <n v="195"/>
    <n v="1"/>
    <x v="21"/>
  </r>
  <r>
    <x v="22"/>
    <n v="215"/>
    <n v="1"/>
    <x v="21"/>
  </r>
  <r>
    <x v="23"/>
    <n v="24"/>
    <n v="221"/>
    <x v="0"/>
  </r>
  <r>
    <x v="23"/>
    <n v="25"/>
    <n v="182"/>
    <x v="1"/>
  </r>
  <r>
    <x v="23"/>
    <n v="26"/>
    <n v="144"/>
    <x v="2"/>
  </r>
  <r>
    <x v="23"/>
    <n v="27"/>
    <n v="138"/>
    <x v="3"/>
  </r>
  <r>
    <x v="23"/>
    <n v="28"/>
    <n v="128"/>
    <x v="4"/>
  </r>
  <r>
    <x v="23"/>
    <n v="29"/>
    <n v="113"/>
    <x v="5"/>
  </r>
  <r>
    <x v="23"/>
    <n v="30"/>
    <n v="99"/>
    <x v="6"/>
  </r>
  <r>
    <x v="23"/>
    <n v="31"/>
    <n v="106"/>
    <x v="7"/>
  </r>
  <r>
    <x v="23"/>
    <n v="32"/>
    <n v="79"/>
    <x v="8"/>
  </r>
  <r>
    <x v="23"/>
    <n v="33"/>
    <n v="88"/>
    <x v="9"/>
  </r>
  <r>
    <x v="23"/>
    <n v="34"/>
    <n v="75"/>
    <x v="10"/>
  </r>
  <r>
    <x v="23"/>
    <n v="35"/>
    <n v="65"/>
    <x v="11"/>
  </r>
  <r>
    <x v="23"/>
    <n v="36"/>
    <n v="91"/>
    <x v="12"/>
  </r>
  <r>
    <x v="23"/>
    <n v="37"/>
    <n v="76"/>
    <x v="13"/>
  </r>
  <r>
    <x v="23"/>
    <n v="38"/>
    <n v="53"/>
    <x v="14"/>
  </r>
  <r>
    <x v="23"/>
    <n v="39"/>
    <n v="55"/>
    <x v="15"/>
  </r>
  <r>
    <x v="23"/>
    <n v="40"/>
    <n v="59"/>
    <x v="16"/>
  </r>
  <r>
    <x v="23"/>
    <n v="41"/>
    <n v="48"/>
    <x v="17"/>
  </r>
  <r>
    <x v="23"/>
    <n v="42"/>
    <n v="50"/>
    <x v="18"/>
  </r>
  <r>
    <x v="23"/>
    <n v="43"/>
    <n v="43"/>
    <x v="19"/>
  </r>
  <r>
    <x v="23"/>
    <n v="44"/>
    <n v="37"/>
    <x v="20"/>
  </r>
  <r>
    <x v="23"/>
    <n v="45"/>
    <n v="46"/>
    <x v="21"/>
  </r>
  <r>
    <x v="23"/>
    <n v="46"/>
    <n v="37"/>
    <x v="21"/>
  </r>
  <r>
    <x v="23"/>
    <n v="47"/>
    <n v="38"/>
    <x v="21"/>
  </r>
  <r>
    <x v="23"/>
    <n v="48"/>
    <n v="31"/>
    <x v="21"/>
  </r>
  <r>
    <x v="23"/>
    <n v="49"/>
    <n v="26"/>
    <x v="21"/>
  </r>
  <r>
    <x v="23"/>
    <n v="50"/>
    <n v="35"/>
    <x v="21"/>
  </r>
  <r>
    <x v="23"/>
    <n v="51"/>
    <n v="38"/>
    <x v="21"/>
  </r>
  <r>
    <x v="23"/>
    <n v="52"/>
    <n v="40"/>
    <x v="21"/>
  </r>
  <r>
    <x v="23"/>
    <n v="53"/>
    <n v="24"/>
    <x v="21"/>
  </r>
  <r>
    <x v="23"/>
    <n v="54"/>
    <n v="28"/>
    <x v="21"/>
  </r>
  <r>
    <x v="23"/>
    <n v="55"/>
    <n v="22"/>
    <x v="21"/>
  </r>
  <r>
    <x v="23"/>
    <n v="56"/>
    <n v="16"/>
    <x v="21"/>
  </r>
  <r>
    <x v="23"/>
    <n v="57"/>
    <n v="17"/>
    <x v="21"/>
  </r>
  <r>
    <x v="23"/>
    <n v="58"/>
    <n v="22"/>
    <x v="21"/>
  </r>
  <r>
    <x v="23"/>
    <n v="59"/>
    <n v="22"/>
    <x v="21"/>
  </r>
  <r>
    <x v="23"/>
    <n v="60"/>
    <n v="21"/>
    <x v="21"/>
  </r>
  <r>
    <x v="23"/>
    <n v="61"/>
    <n v="14"/>
    <x v="21"/>
  </r>
  <r>
    <x v="23"/>
    <n v="62"/>
    <n v="18"/>
    <x v="21"/>
  </r>
  <r>
    <x v="23"/>
    <n v="63"/>
    <n v="14"/>
    <x v="21"/>
  </r>
  <r>
    <x v="23"/>
    <n v="64"/>
    <n v="12"/>
    <x v="21"/>
  </r>
  <r>
    <x v="23"/>
    <n v="65"/>
    <n v="9"/>
    <x v="21"/>
  </r>
  <r>
    <x v="23"/>
    <n v="66"/>
    <n v="8"/>
    <x v="21"/>
  </r>
  <r>
    <x v="23"/>
    <n v="67"/>
    <n v="10"/>
    <x v="21"/>
  </r>
  <r>
    <x v="23"/>
    <n v="68"/>
    <n v="10"/>
    <x v="21"/>
  </r>
  <r>
    <x v="23"/>
    <n v="69"/>
    <n v="5"/>
    <x v="21"/>
  </r>
  <r>
    <x v="23"/>
    <n v="70"/>
    <n v="4"/>
    <x v="21"/>
  </r>
  <r>
    <x v="23"/>
    <n v="71"/>
    <n v="8"/>
    <x v="21"/>
  </r>
  <r>
    <x v="23"/>
    <n v="72"/>
    <n v="14"/>
    <x v="21"/>
  </r>
  <r>
    <x v="23"/>
    <n v="73"/>
    <n v="4"/>
    <x v="21"/>
  </r>
  <r>
    <x v="23"/>
    <n v="74"/>
    <n v="9"/>
    <x v="21"/>
  </r>
  <r>
    <x v="23"/>
    <n v="75"/>
    <n v="6"/>
    <x v="21"/>
  </r>
  <r>
    <x v="23"/>
    <n v="76"/>
    <n v="4"/>
    <x v="21"/>
  </r>
  <r>
    <x v="23"/>
    <n v="77"/>
    <n v="3"/>
    <x v="21"/>
  </r>
  <r>
    <x v="23"/>
    <n v="78"/>
    <n v="4"/>
    <x v="21"/>
  </r>
  <r>
    <x v="23"/>
    <n v="79"/>
    <n v="2"/>
    <x v="21"/>
  </r>
  <r>
    <x v="23"/>
    <n v="80"/>
    <n v="8"/>
    <x v="21"/>
  </r>
  <r>
    <x v="23"/>
    <n v="81"/>
    <n v="1"/>
    <x v="21"/>
  </r>
  <r>
    <x v="23"/>
    <n v="82"/>
    <n v="2"/>
    <x v="21"/>
  </r>
  <r>
    <x v="23"/>
    <n v="83"/>
    <n v="2"/>
    <x v="21"/>
  </r>
  <r>
    <x v="23"/>
    <n v="84"/>
    <n v="2"/>
    <x v="21"/>
  </r>
  <r>
    <x v="23"/>
    <n v="85"/>
    <n v="9"/>
    <x v="21"/>
  </r>
  <r>
    <x v="23"/>
    <n v="86"/>
    <n v="4"/>
    <x v="21"/>
  </r>
  <r>
    <x v="23"/>
    <n v="87"/>
    <n v="5"/>
    <x v="21"/>
  </r>
  <r>
    <x v="23"/>
    <n v="88"/>
    <n v="5"/>
    <x v="21"/>
  </r>
  <r>
    <x v="23"/>
    <n v="89"/>
    <n v="3"/>
    <x v="21"/>
  </r>
  <r>
    <x v="23"/>
    <n v="90"/>
    <n v="4"/>
    <x v="21"/>
  </r>
  <r>
    <x v="23"/>
    <n v="91"/>
    <n v="6"/>
    <x v="21"/>
  </r>
  <r>
    <x v="23"/>
    <n v="92"/>
    <n v="4"/>
    <x v="21"/>
  </r>
  <r>
    <x v="23"/>
    <n v="93"/>
    <n v="1"/>
    <x v="21"/>
  </r>
  <r>
    <x v="23"/>
    <n v="94"/>
    <n v="1"/>
    <x v="21"/>
  </r>
  <r>
    <x v="23"/>
    <n v="95"/>
    <n v="1"/>
    <x v="21"/>
  </r>
  <r>
    <x v="23"/>
    <n v="96"/>
    <n v="3"/>
    <x v="21"/>
  </r>
  <r>
    <x v="23"/>
    <n v="97"/>
    <n v="5"/>
    <x v="21"/>
  </r>
  <r>
    <x v="23"/>
    <n v="98"/>
    <n v="1"/>
    <x v="21"/>
  </r>
  <r>
    <x v="23"/>
    <n v="99"/>
    <n v="3"/>
    <x v="21"/>
  </r>
  <r>
    <x v="23"/>
    <n v="100"/>
    <n v="4"/>
    <x v="21"/>
  </r>
  <r>
    <x v="23"/>
    <n v="101"/>
    <n v="1"/>
    <x v="21"/>
  </r>
  <r>
    <x v="23"/>
    <n v="102"/>
    <n v="4"/>
    <x v="21"/>
  </r>
  <r>
    <x v="23"/>
    <n v="103"/>
    <n v="1"/>
    <x v="21"/>
  </r>
  <r>
    <x v="23"/>
    <n v="104"/>
    <n v="2"/>
    <x v="21"/>
  </r>
  <r>
    <x v="23"/>
    <n v="105"/>
    <n v="1"/>
    <x v="21"/>
  </r>
  <r>
    <x v="23"/>
    <n v="107"/>
    <n v="2"/>
    <x v="21"/>
  </r>
  <r>
    <x v="23"/>
    <n v="109"/>
    <n v="2"/>
    <x v="21"/>
  </r>
  <r>
    <x v="23"/>
    <n v="110"/>
    <n v="2"/>
    <x v="21"/>
  </r>
  <r>
    <x v="23"/>
    <n v="113"/>
    <n v="1"/>
    <x v="21"/>
  </r>
  <r>
    <x v="23"/>
    <n v="114"/>
    <n v="1"/>
    <x v="21"/>
  </r>
  <r>
    <x v="23"/>
    <n v="115"/>
    <n v="1"/>
    <x v="21"/>
  </r>
  <r>
    <x v="23"/>
    <n v="117"/>
    <n v="1"/>
    <x v="21"/>
  </r>
  <r>
    <x v="23"/>
    <n v="118"/>
    <n v="2"/>
    <x v="21"/>
  </r>
  <r>
    <x v="23"/>
    <n v="120"/>
    <n v="1"/>
    <x v="21"/>
  </r>
  <r>
    <x v="23"/>
    <n v="121"/>
    <n v="1"/>
    <x v="21"/>
  </r>
  <r>
    <x v="23"/>
    <n v="122"/>
    <n v="1"/>
    <x v="21"/>
  </r>
  <r>
    <x v="23"/>
    <n v="123"/>
    <n v="1"/>
    <x v="21"/>
  </r>
  <r>
    <x v="23"/>
    <n v="130"/>
    <n v="1"/>
    <x v="21"/>
  </r>
  <r>
    <x v="23"/>
    <n v="141"/>
    <n v="1"/>
    <x v="21"/>
  </r>
  <r>
    <x v="23"/>
    <n v="230"/>
    <n v="1"/>
    <x v="21"/>
  </r>
  <r>
    <x v="24"/>
    <n v="25"/>
    <n v="173"/>
    <x v="0"/>
  </r>
  <r>
    <x v="24"/>
    <n v="26"/>
    <n v="172"/>
    <x v="1"/>
  </r>
  <r>
    <x v="24"/>
    <n v="27"/>
    <n v="129"/>
    <x v="2"/>
  </r>
  <r>
    <x v="24"/>
    <n v="28"/>
    <n v="115"/>
    <x v="3"/>
  </r>
  <r>
    <x v="24"/>
    <n v="29"/>
    <n v="93"/>
    <x v="4"/>
  </r>
  <r>
    <x v="24"/>
    <n v="30"/>
    <n v="89"/>
    <x v="5"/>
  </r>
  <r>
    <x v="24"/>
    <n v="31"/>
    <n v="113"/>
    <x v="6"/>
  </r>
  <r>
    <x v="24"/>
    <n v="32"/>
    <n v="86"/>
    <x v="7"/>
  </r>
  <r>
    <x v="24"/>
    <n v="33"/>
    <n v="86"/>
    <x v="8"/>
  </r>
  <r>
    <x v="24"/>
    <n v="34"/>
    <n v="69"/>
    <x v="9"/>
  </r>
  <r>
    <x v="24"/>
    <n v="35"/>
    <n v="71"/>
    <x v="10"/>
  </r>
  <r>
    <x v="24"/>
    <n v="36"/>
    <n v="60"/>
    <x v="11"/>
  </r>
  <r>
    <x v="24"/>
    <n v="37"/>
    <n v="85"/>
    <x v="12"/>
  </r>
  <r>
    <x v="24"/>
    <n v="38"/>
    <n v="56"/>
    <x v="13"/>
  </r>
  <r>
    <x v="24"/>
    <n v="39"/>
    <n v="55"/>
    <x v="14"/>
  </r>
  <r>
    <x v="24"/>
    <n v="40"/>
    <n v="63"/>
    <x v="15"/>
  </r>
  <r>
    <x v="24"/>
    <n v="41"/>
    <n v="61"/>
    <x v="16"/>
  </r>
  <r>
    <x v="24"/>
    <n v="42"/>
    <n v="54"/>
    <x v="17"/>
  </r>
  <r>
    <x v="24"/>
    <n v="43"/>
    <n v="36"/>
    <x v="18"/>
  </r>
  <r>
    <x v="24"/>
    <n v="44"/>
    <n v="52"/>
    <x v="19"/>
  </r>
  <r>
    <x v="24"/>
    <n v="45"/>
    <n v="40"/>
    <x v="20"/>
  </r>
  <r>
    <x v="24"/>
    <n v="46"/>
    <n v="44"/>
    <x v="21"/>
  </r>
  <r>
    <x v="24"/>
    <n v="47"/>
    <n v="31"/>
    <x v="21"/>
  </r>
  <r>
    <x v="24"/>
    <n v="48"/>
    <n v="33"/>
    <x v="21"/>
  </r>
  <r>
    <x v="24"/>
    <n v="49"/>
    <n v="28"/>
    <x v="21"/>
  </r>
  <r>
    <x v="24"/>
    <n v="50"/>
    <n v="28"/>
    <x v="21"/>
  </r>
  <r>
    <x v="24"/>
    <n v="51"/>
    <n v="30"/>
    <x v="21"/>
  </r>
  <r>
    <x v="24"/>
    <n v="52"/>
    <n v="30"/>
    <x v="21"/>
  </r>
  <r>
    <x v="24"/>
    <n v="53"/>
    <n v="30"/>
    <x v="21"/>
  </r>
  <r>
    <x v="24"/>
    <n v="54"/>
    <n v="23"/>
    <x v="21"/>
  </r>
  <r>
    <x v="24"/>
    <n v="55"/>
    <n v="32"/>
    <x v="21"/>
  </r>
  <r>
    <x v="24"/>
    <n v="56"/>
    <n v="21"/>
    <x v="21"/>
  </r>
  <r>
    <x v="24"/>
    <n v="57"/>
    <n v="22"/>
    <x v="21"/>
  </r>
  <r>
    <x v="24"/>
    <n v="58"/>
    <n v="26"/>
    <x v="21"/>
  </r>
  <r>
    <x v="24"/>
    <n v="59"/>
    <n v="22"/>
    <x v="21"/>
  </r>
  <r>
    <x v="24"/>
    <n v="60"/>
    <n v="18"/>
    <x v="21"/>
  </r>
  <r>
    <x v="24"/>
    <n v="61"/>
    <n v="21"/>
    <x v="21"/>
  </r>
  <r>
    <x v="24"/>
    <n v="62"/>
    <n v="16"/>
    <x v="21"/>
  </r>
  <r>
    <x v="24"/>
    <n v="63"/>
    <n v="12"/>
    <x v="21"/>
  </r>
  <r>
    <x v="24"/>
    <n v="64"/>
    <n v="12"/>
    <x v="21"/>
  </r>
  <r>
    <x v="24"/>
    <n v="65"/>
    <n v="14"/>
    <x v="21"/>
  </r>
  <r>
    <x v="24"/>
    <n v="66"/>
    <n v="12"/>
    <x v="21"/>
  </r>
  <r>
    <x v="24"/>
    <n v="67"/>
    <n v="7"/>
    <x v="21"/>
  </r>
  <r>
    <x v="24"/>
    <n v="68"/>
    <n v="8"/>
    <x v="21"/>
  </r>
  <r>
    <x v="24"/>
    <n v="69"/>
    <n v="7"/>
    <x v="21"/>
  </r>
  <r>
    <x v="24"/>
    <n v="70"/>
    <n v="11"/>
    <x v="21"/>
  </r>
  <r>
    <x v="24"/>
    <n v="71"/>
    <n v="11"/>
    <x v="21"/>
  </r>
  <r>
    <x v="24"/>
    <n v="72"/>
    <n v="9"/>
    <x v="21"/>
  </r>
  <r>
    <x v="24"/>
    <n v="73"/>
    <n v="9"/>
    <x v="21"/>
  </r>
  <r>
    <x v="24"/>
    <n v="74"/>
    <n v="8"/>
    <x v="21"/>
  </r>
  <r>
    <x v="24"/>
    <n v="75"/>
    <n v="4"/>
    <x v="21"/>
  </r>
  <r>
    <x v="24"/>
    <n v="76"/>
    <n v="8"/>
    <x v="21"/>
  </r>
  <r>
    <x v="24"/>
    <n v="77"/>
    <n v="10"/>
    <x v="21"/>
  </r>
  <r>
    <x v="24"/>
    <n v="78"/>
    <n v="15"/>
    <x v="21"/>
  </r>
  <r>
    <x v="24"/>
    <n v="79"/>
    <n v="2"/>
    <x v="21"/>
  </r>
  <r>
    <x v="24"/>
    <n v="80"/>
    <n v="4"/>
    <x v="21"/>
  </r>
  <r>
    <x v="24"/>
    <n v="81"/>
    <n v="6"/>
    <x v="21"/>
  </r>
  <r>
    <x v="24"/>
    <n v="82"/>
    <n v="3"/>
    <x v="21"/>
  </r>
  <r>
    <x v="24"/>
    <n v="83"/>
    <n v="5"/>
    <x v="21"/>
  </r>
  <r>
    <x v="24"/>
    <n v="84"/>
    <n v="8"/>
    <x v="21"/>
  </r>
  <r>
    <x v="24"/>
    <n v="85"/>
    <n v="3"/>
    <x v="21"/>
  </r>
  <r>
    <x v="24"/>
    <n v="86"/>
    <n v="5"/>
    <x v="21"/>
  </r>
  <r>
    <x v="24"/>
    <n v="87"/>
    <n v="5"/>
    <x v="21"/>
  </r>
  <r>
    <x v="24"/>
    <n v="88"/>
    <n v="2"/>
    <x v="21"/>
  </r>
  <r>
    <x v="24"/>
    <n v="89"/>
    <n v="4"/>
    <x v="21"/>
  </r>
  <r>
    <x v="24"/>
    <n v="90"/>
    <n v="5"/>
    <x v="21"/>
  </r>
  <r>
    <x v="24"/>
    <n v="91"/>
    <n v="4"/>
    <x v="21"/>
  </r>
  <r>
    <x v="24"/>
    <n v="92"/>
    <n v="5"/>
    <x v="21"/>
  </r>
  <r>
    <x v="24"/>
    <n v="93"/>
    <n v="3"/>
    <x v="21"/>
  </r>
  <r>
    <x v="24"/>
    <n v="94"/>
    <n v="5"/>
    <x v="21"/>
  </r>
  <r>
    <x v="24"/>
    <n v="95"/>
    <n v="2"/>
    <x v="21"/>
  </r>
  <r>
    <x v="24"/>
    <n v="96"/>
    <n v="4"/>
    <x v="21"/>
  </r>
  <r>
    <x v="24"/>
    <n v="97"/>
    <n v="3"/>
    <x v="21"/>
  </r>
  <r>
    <x v="24"/>
    <n v="98"/>
    <n v="2"/>
    <x v="21"/>
  </r>
  <r>
    <x v="24"/>
    <n v="99"/>
    <n v="2"/>
    <x v="21"/>
  </r>
  <r>
    <x v="24"/>
    <n v="101"/>
    <n v="1"/>
    <x v="21"/>
  </r>
  <r>
    <x v="24"/>
    <n v="102"/>
    <n v="3"/>
    <x v="21"/>
  </r>
  <r>
    <x v="24"/>
    <n v="103"/>
    <n v="3"/>
    <x v="21"/>
  </r>
  <r>
    <x v="24"/>
    <n v="104"/>
    <n v="3"/>
    <x v="21"/>
  </r>
  <r>
    <x v="24"/>
    <n v="105"/>
    <n v="1"/>
    <x v="21"/>
  </r>
  <r>
    <x v="24"/>
    <n v="106"/>
    <n v="2"/>
    <x v="21"/>
  </r>
  <r>
    <x v="24"/>
    <n v="107"/>
    <n v="1"/>
    <x v="21"/>
  </r>
  <r>
    <x v="24"/>
    <n v="108"/>
    <n v="3"/>
    <x v="21"/>
  </r>
  <r>
    <x v="24"/>
    <n v="109"/>
    <n v="1"/>
    <x v="21"/>
  </r>
  <r>
    <x v="24"/>
    <n v="112"/>
    <n v="3"/>
    <x v="21"/>
  </r>
  <r>
    <x v="24"/>
    <n v="113"/>
    <n v="1"/>
    <x v="21"/>
  </r>
  <r>
    <x v="24"/>
    <n v="115"/>
    <n v="2"/>
    <x v="21"/>
  </r>
  <r>
    <x v="24"/>
    <n v="116"/>
    <n v="1"/>
    <x v="21"/>
  </r>
  <r>
    <x v="24"/>
    <n v="117"/>
    <n v="1"/>
    <x v="21"/>
  </r>
  <r>
    <x v="24"/>
    <n v="118"/>
    <n v="1"/>
    <x v="21"/>
  </r>
  <r>
    <x v="24"/>
    <n v="120"/>
    <n v="2"/>
    <x v="21"/>
  </r>
  <r>
    <x v="24"/>
    <n v="124"/>
    <n v="3"/>
    <x v="21"/>
  </r>
  <r>
    <x v="24"/>
    <n v="129"/>
    <n v="1"/>
    <x v="21"/>
  </r>
  <r>
    <x v="24"/>
    <n v="132"/>
    <n v="1"/>
    <x v="21"/>
  </r>
  <r>
    <x v="24"/>
    <n v="134"/>
    <n v="1"/>
    <x v="21"/>
  </r>
  <r>
    <x v="24"/>
    <n v="149"/>
    <n v="1"/>
    <x v="21"/>
  </r>
  <r>
    <x v="24"/>
    <n v="177"/>
    <n v="1"/>
    <x v="21"/>
  </r>
  <r>
    <x v="24"/>
    <n v="180"/>
    <n v="1"/>
    <x v="21"/>
  </r>
  <r>
    <x v="24"/>
    <n v="194"/>
    <n v="1"/>
    <x v="21"/>
  </r>
  <r>
    <x v="25"/>
    <n v="26"/>
    <n v="167"/>
    <x v="0"/>
  </r>
  <r>
    <x v="25"/>
    <n v="27"/>
    <n v="137"/>
    <x v="1"/>
  </r>
  <r>
    <x v="25"/>
    <n v="28"/>
    <n v="109"/>
    <x v="2"/>
  </r>
  <r>
    <x v="25"/>
    <n v="29"/>
    <n v="96"/>
    <x v="3"/>
  </r>
  <r>
    <x v="25"/>
    <n v="30"/>
    <n v="115"/>
    <x v="4"/>
  </r>
  <r>
    <x v="25"/>
    <n v="31"/>
    <n v="108"/>
    <x v="5"/>
  </r>
  <r>
    <x v="25"/>
    <n v="32"/>
    <n v="70"/>
    <x v="6"/>
  </r>
  <r>
    <x v="25"/>
    <n v="33"/>
    <n v="92"/>
    <x v="7"/>
  </r>
  <r>
    <x v="25"/>
    <n v="34"/>
    <n v="78"/>
    <x v="8"/>
  </r>
  <r>
    <x v="25"/>
    <n v="35"/>
    <n v="63"/>
    <x v="9"/>
  </r>
  <r>
    <x v="25"/>
    <n v="36"/>
    <n v="69"/>
    <x v="10"/>
  </r>
  <r>
    <x v="25"/>
    <n v="37"/>
    <n v="65"/>
    <x v="11"/>
  </r>
  <r>
    <x v="25"/>
    <n v="38"/>
    <n v="59"/>
    <x v="12"/>
  </r>
  <r>
    <x v="25"/>
    <n v="39"/>
    <n v="48"/>
    <x v="13"/>
  </r>
  <r>
    <x v="25"/>
    <n v="40"/>
    <n v="50"/>
    <x v="14"/>
  </r>
  <r>
    <x v="25"/>
    <n v="41"/>
    <n v="51"/>
    <x v="15"/>
  </r>
  <r>
    <x v="25"/>
    <n v="42"/>
    <n v="46"/>
    <x v="16"/>
  </r>
  <r>
    <x v="25"/>
    <n v="43"/>
    <n v="46"/>
    <x v="17"/>
  </r>
  <r>
    <x v="25"/>
    <n v="44"/>
    <n v="28"/>
    <x v="18"/>
  </r>
  <r>
    <x v="25"/>
    <n v="45"/>
    <n v="34"/>
    <x v="19"/>
  </r>
  <r>
    <x v="25"/>
    <n v="46"/>
    <n v="38"/>
    <x v="20"/>
  </r>
  <r>
    <x v="25"/>
    <n v="47"/>
    <n v="25"/>
    <x v="21"/>
  </r>
  <r>
    <x v="25"/>
    <n v="48"/>
    <n v="28"/>
    <x v="21"/>
  </r>
  <r>
    <x v="25"/>
    <n v="49"/>
    <n v="24"/>
    <x v="21"/>
  </r>
  <r>
    <x v="25"/>
    <n v="50"/>
    <n v="33"/>
    <x v="21"/>
  </r>
  <r>
    <x v="25"/>
    <n v="51"/>
    <n v="17"/>
    <x v="21"/>
  </r>
  <r>
    <x v="25"/>
    <n v="52"/>
    <n v="20"/>
    <x v="21"/>
  </r>
  <r>
    <x v="25"/>
    <n v="53"/>
    <n v="30"/>
    <x v="21"/>
  </r>
  <r>
    <x v="25"/>
    <n v="54"/>
    <n v="27"/>
    <x v="21"/>
  </r>
  <r>
    <x v="25"/>
    <n v="55"/>
    <n v="30"/>
    <x v="21"/>
  </r>
  <r>
    <x v="25"/>
    <n v="56"/>
    <n v="24"/>
    <x v="21"/>
  </r>
  <r>
    <x v="25"/>
    <n v="57"/>
    <n v="22"/>
    <x v="21"/>
  </r>
  <r>
    <x v="25"/>
    <n v="58"/>
    <n v="20"/>
    <x v="21"/>
  </r>
  <r>
    <x v="25"/>
    <n v="59"/>
    <n v="16"/>
    <x v="21"/>
  </r>
  <r>
    <x v="25"/>
    <n v="60"/>
    <n v="18"/>
    <x v="21"/>
  </r>
  <r>
    <x v="25"/>
    <n v="61"/>
    <n v="21"/>
    <x v="21"/>
  </r>
  <r>
    <x v="25"/>
    <n v="62"/>
    <n v="19"/>
    <x v="21"/>
  </r>
  <r>
    <x v="25"/>
    <n v="63"/>
    <n v="20"/>
    <x v="21"/>
  </r>
  <r>
    <x v="25"/>
    <n v="64"/>
    <n v="17"/>
    <x v="21"/>
  </r>
  <r>
    <x v="25"/>
    <n v="65"/>
    <n v="10"/>
    <x v="21"/>
  </r>
  <r>
    <x v="25"/>
    <n v="66"/>
    <n v="14"/>
    <x v="21"/>
  </r>
  <r>
    <x v="25"/>
    <n v="67"/>
    <n v="11"/>
    <x v="21"/>
  </r>
  <r>
    <x v="25"/>
    <n v="68"/>
    <n v="7"/>
    <x v="21"/>
  </r>
  <r>
    <x v="25"/>
    <n v="69"/>
    <n v="10"/>
    <x v="21"/>
  </r>
  <r>
    <x v="25"/>
    <n v="70"/>
    <n v="7"/>
    <x v="21"/>
  </r>
  <r>
    <x v="25"/>
    <n v="71"/>
    <n v="12"/>
    <x v="21"/>
  </r>
  <r>
    <x v="25"/>
    <n v="72"/>
    <n v="8"/>
    <x v="21"/>
  </r>
  <r>
    <x v="25"/>
    <n v="73"/>
    <n v="9"/>
    <x v="21"/>
  </r>
  <r>
    <x v="25"/>
    <n v="74"/>
    <n v="8"/>
    <x v="21"/>
  </r>
  <r>
    <x v="25"/>
    <n v="75"/>
    <n v="6"/>
    <x v="21"/>
  </r>
  <r>
    <x v="25"/>
    <n v="76"/>
    <n v="3"/>
    <x v="21"/>
  </r>
  <r>
    <x v="25"/>
    <n v="77"/>
    <n v="5"/>
    <x v="21"/>
  </r>
  <r>
    <x v="25"/>
    <n v="78"/>
    <n v="8"/>
    <x v="21"/>
  </r>
  <r>
    <x v="25"/>
    <n v="79"/>
    <n v="3"/>
    <x v="21"/>
  </r>
  <r>
    <x v="25"/>
    <n v="80"/>
    <n v="12"/>
    <x v="21"/>
  </r>
  <r>
    <x v="25"/>
    <n v="81"/>
    <n v="6"/>
    <x v="21"/>
  </r>
  <r>
    <x v="25"/>
    <n v="82"/>
    <n v="6"/>
    <x v="21"/>
  </r>
  <r>
    <x v="25"/>
    <n v="83"/>
    <n v="5"/>
    <x v="21"/>
  </r>
  <r>
    <x v="25"/>
    <n v="84"/>
    <n v="3"/>
    <x v="21"/>
  </r>
  <r>
    <x v="25"/>
    <n v="85"/>
    <n v="7"/>
    <x v="21"/>
  </r>
  <r>
    <x v="25"/>
    <n v="86"/>
    <n v="5"/>
    <x v="21"/>
  </r>
  <r>
    <x v="25"/>
    <n v="87"/>
    <n v="8"/>
    <x v="21"/>
  </r>
  <r>
    <x v="25"/>
    <n v="88"/>
    <n v="5"/>
    <x v="21"/>
  </r>
  <r>
    <x v="25"/>
    <n v="89"/>
    <n v="4"/>
    <x v="21"/>
  </r>
  <r>
    <x v="25"/>
    <n v="90"/>
    <n v="7"/>
    <x v="21"/>
  </r>
  <r>
    <x v="25"/>
    <n v="91"/>
    <n v="6"/>
    <x v="21"/>
  </r>
  <r>
    <x v="25"/>
    <n v="92"/>
    <n v="5"/>
    <x v="21"/>
  </r>
  <r>
    <x v="25"/>
    <n v="93"/>
    <n v="4"/>
    <x v="21"/>
  </r>
  <r>
    <x v="25"/>
    <n v="94"/>
    <n v="4"/>
    <x v="21"/>
  </r>
  <r>
    <x v="25"/>
    <n v="95"/>
    <n v="2"/>
    <x v="21"/>
  </r>
  <r>
    <x v="25"/>
    <n v="98"/>
    <n v="2"/>
    <x v="21"/>
  </r>
  <r>
    <x v="25"/>
    <n v="99"/>
    <n v="4"/>
    <x v="21"/>
  </r>
  <r>
    <x v="25"/>
    <n v="100"/>
    <n v="2"/>
    <x v="21"/>
  </r>
  <r>
    <x v="25"/>
    <n v="101"/>
    <n v="3"/>
    <x v="21"/>
  </r>
  <r>
    <x v="25"/>
    <n v="102"/>
    <n v="3"/>
    <x v="21"/>
  </r>
  <r>
    <x v="25"/>
    <n v="104"/>
    <n v="3"/>
    <x v="21"/>
  </r>
  <r>
    <x v="25"/>
    <n v="105"/>
    <n v="2"/>
    <x v="21"/>
  </r>
  <r>
    <x v="25"/>
    <n v="107"/>
    <n v="1"/>
    <x v="21"/>
  </r>
  <r>
    <x v="25"/>
    <n v="109"/>
    <n v="1"/>
    <x v="21"/>
  </r>
  <r>
    <x v="25"/>
    <n v="110"/>
    <n v="1"/>
    <x v="21"/>
  </r>
  <r>
    <x v="25"/>
    <n v="112"/>
    <n v="1"/>
    <x v="21"/>
  </r>
  <r>
    <x v="25"/>
    <n v="113"/>
    <n v="1"/>
    <x v="21"/>
  </r>
  <r>
    <x v="25"/>
    <n v="114"/>
    <n v="1"/>
    <x v="21"/>
  </r>
  <r>
    <x v="25"/>
    <n v="117"/>
    <n v="1"/>
    <x v="21"/>
  </r>
  <r>
    <x v="25"/>
    <n v="121"/>
    <n v="2"/>
    <x v="21"/>
  </r>
  <r>
    <x v="25"/>
    <n v="125"/>
    <n v="2"/>
    <x v="21"/>
  </r>
  <r>
    <x v="25"/>
    <n v="132"/>
    <n v="1"/>
    <x v="21"/>
  </r>
  <r>
    <x v="25"/>
    <n v="133"/>
    <n v="1"/>
    <x v="21"/>
  </r>
  <r>
    <x v="25"/>
    <n v="136"/>
    <n v="2"/>
    <x v="21"/>
  </r>
  <r>
    <x v="25"/>
    <n v="141"/>
    <n v="1"/>
    <x v="21"/>
  </r>
  <r>
    <x v="25"/>
    <n v="161"/>
    <n v="1"/>
    <x v="21"/>
  </r>
  <r>
    <x v="25"/>
    <n v="238"/>
    <n v="1"/>
    <x v="21"/>
  </r>
  <r>
    <x v="25"/>
    <n v="275"/>
    <n v="1"/>
    <x v="21"/>
  </r>
  <r>
    <x v="26"/>
    <n v="27"/>
    <n v="147"/>
    <x v="0"/>
  </r>
  <r>
    <x v="26"/>
    <n v="28"/>
    <n v="108"/>
    <x v="1"/>
  </r>
  <r>
    <x v="26"/>
    <n v="29"/>
    <n v="110"/>
    <x v="2"/>
  </r>
  <r>
    <x v="26"/>
    <n v="30"/>
    <n v="80"/>
    <x v="3"/>
  </r>
  <r>
    <x v="26"/>
    <n v="31"/>
    <n v="66"/>
    <x v="4"/>
  </r>
  <r>
    <x v="26"/>
    <n v="32"/>
    <n v="91"/>
    <x v="5"/>
  </r>
  <r>
    <x v="26"/>
    <n v="33"/>
    <n v="68"/>
    <x v="6"/>
  </r>
  <r>
    <x v="26"/>
    <n v="34"/>
    <n v="81"/>
    <x v="7"/>
  </r>
  <r>
    <x v="26"/>
    <n v="35"/>
    <n v="68"/>
    <x v="8"/>
  </r>
  <r>
    <x v="26"/>
    <n v="36"/>
    <n v="70"/>
    <x v="9"/>
  </r>
  <r>
    <x v="26"/>
    <n v="37"/>
    <n v="47"/>
    <x v="10"/>
  </r>
  <r>
    <x v="26"/>
    <n v="38"/>
    <n v="52"/>
    <x v="11"/>
  </r>
  <r>
    <x v="26"/>
    <n v="39"/>
    <n v="37"/>
    <x v="12"/>
  </r>
  <r>
    <x v="26"/>
    <n v="40"/>
    <n v="44"/>
    <x v="13"/>
  </r>
  <r>
    <x v="26"/>
    <n v="41"/>
    <n v="45"/>
    <x v="14"/>
  </r>
  <r>
    <x v="26"/>
    <n v="42"/>
    <n v="49"/>
    <x v="15"/>
  </r>
  <r>
    <x v="26"/>
    <n v="43"/>
    <n v="44"/>
    <x v="16"/>
  </r>
  <r>
    <x v="26"/>
    <n v="44"/>
    <n v="39"/>
    <x v="17"/>
  </r>
  <r>
    <x v="26"/>
    <n v="45"/>
    <n v="39"/>
    <x v="18"/>
  </r>
  <r>
    <x v="26"/>
    <n v="46"/>
    <n v="22"/>
    <x v="19"/>
  </r>
  <r>
    <x v="26"/>
    <n v="47"/>
    <n v="35"/>
    <x v="20"/>
  </r>
  <r>
    <x v="26"/>
    <n v="48"/>
    <n v="22"/>
    <x v="21"/>
  </r>
  <r>
    <x v="26"/>
    <n v="49"/>
    <n v="29"/>
    <x v="21"/>
  </r>
  <r>
    <x v="26"/>
    <n v="50"/>
    <n v="40"/>
    <x v="21"/>
  </r>
  <r>
    <x v="26"/>
    <n v="51"/>
    <n v="31"/>
    <x v="21"/>
  </r>
  <r>
    <x v="26"/>
    <n v="52"/>
    <n v="24"/>
    <x v="21"/>
  </r>
  <r>
    <x v="26"/>
    <n v="53"/>
    <n v="20"/>
    <x v="21"/>
  </r>
  <r>
    <x v="26"/>
    <n v="54"/>
    <n v="27"/>
    <x v="21"/>
  </r>
  <r>
    <x v="26"/>
    <n v="55"/>
    <n v="24"/>
    <x v="21"/>
  </r>
  <r>
    <x v="26"/>
    <n v="56"/>
    <n v="17"/>
    <x v="21"/>
  </r>
  <r>
    <x v="26"/>
    <n v="57"/>
    <n v="20"/>
    <x v="21"/>
  </r>
  <r>
    <x v="26"/>
    <n v="58"/>
    <n v="26"/>
    <x v="21"/>
  </r>
  <r>
    <x v="26"/>
    <n v="59"/>
    <n v="23"/>
    <x v="21"/>
  </r>
  <r>
    <x v="26"/>
    <n v="60"/>
    <n v="25"/>
    <x v="21"/>
  </r>
  <r>
    <x v="26"/>
    <n v="61"/>
    <n v="17"/>
    <x v="21"/>
  </r>
  <r>
    <x v="26"/>
    <n v="62"/>
    <n v="26"/>
    <x v="21"/>
  </r>
  <r>
    <x v="26"/>
    <n v="63"/>
    <n v="16"/>
    <x v="21"/>
  </r>
  <r>
    <x v="26"/>
    <n v="64"/>
    <n v="12"/>
    <x v="21"/>
  </r>
  <r>
    <x v="26"/>
    <n v="65"/>
    <n v="16"/>
    <x v="21"/>
  </r>
  <r>
    <x v="26"/>
    <n v="66"/>
    <n v="22"/>
    <x v="21"/>
  </r>
  <r>
    <x v="26"/>
    <n v="67"/>
    <n v="10"/>
    <x v="21"/>
  </r>
  <r>
    <x v="26"/>
    <n v="68"/>
    <n v="7"/>
    <x v="21"/>
  </r>
  <r>
    <x v="26"/>
    <n v="69"/>
    <n v="10"/>
    <x v="21"/>
  </r>
  <r>
    <x v="26"/>
    <n v="70"/>
    <n v="8"/>
    <x v="21"/>
  </r>
  <r>
    <x v="26"/>
    <n v="71"/>
    <n v="11"/>
    <x v="21"/>
  </r>
  <r>
    <x v="26"/>
    <n v="72"/>
    <n v="13"/>
    <x v="21"/>
  </r>
  <r>
    <x v="26"/>
    <n v="73"/>
    <n v="5"/>
    <x v="21"/>
  </r>
  <r>
    <x v="26"/>
    <n v="74"/>
    <n v="5"/>
    <x v="21"/>
  </r>
  <r>
    <x v="26"/>
    <n v="75"/>
    <n v="5"/>
    <x v="21"/>
  </r>
  <r>
    <x v="26"/>
    <n v="76"/>
    <n v="6"/>
    <x v="21"/>
  </r>
  <r>
    <x v="26"/>
    <n v="77"/>
    <n v="8"/>
    <x v="21"/>
  </r>
  <r>
    <x v="26"/>
    <n v="78"/>
    <n v="5"/>
    <x v="21"/>
  </r>
  <r>
    <x v="26"/>
    <n v="79"/>
    <n v="6"/>
    <x v="21"/>
  </r>
  <r>
    <x v="26"/>
    <n v="80"/>
    <n v="7"/>
    <x v="21"/>
  </r>
  <r>
    <x v="26"/>
    <n v="81"/>
    <n v="5"/>
    <x v="21"/>
  </r>
  <r>
    <x v="26"/>
    <n v="82"/>
    <n v="5"/>
    <x v="21"/>
  </r>
  <r>
    <x v="26"/>
    <n v="83"/>
    <n v="2"/>
    <x v="21"/>
  </r>
  <r>
    <x v="26"/>
    <n v="84"/>
    <n v="7"/>
    <x v="21"/>
  </r>
  <r>
    <x v="26"/>
    <n v="85"/>
    <n v="2"/>
    <x v="21"/>
  </r>
  <r>
    <x v="26"/>
    <n v="86"/>
    <n v="3"/>
    <x v="21"/>
  </r>
  <r>
    <x v="26"/>
    <n v="87"/>
    <n v="5"/>
    <x v="21"/>
  </r>
  <r>
    <x v="26"/>
    <n v="88"/>
    <n v="4"/>
    <x v="21"/>
  </r>
  <r>
    <x v="26"/>
    <n v="89"/>
    <n v="3"/>
    <x v="21"/>
  </r>
  <r>
    <x v="26"/>
    <n v="90"/>
    <n v="6"/>
    <x v="21"/>
  </r>
  <r>
    <x v="26"/>
    <n v="91"/>
    <n v="6"/>
    <x v="21"/>
  </r>
  <r>
    <x v="26"/>
    <n v="92"/>
    <n v="3"/>
    <x v="21"/>
  </r>
  <r>
    <x v="26"/>
    <n v="93"/>
    <n v="2"/>
    <x v="21"/>
  </r>
  <r>
    <x v="26"/>
    <n v="94"/>
    <n v="2"/>
    <x v="21"/>
  </r>
  <r>
    <x v="26"/>
    <n v="95"/>
    <n v="6"/>
    <x v="21"/>
  </r>
  <r>
    <x v="26"/>
    <n v="96"/>
    <n v="2"/>
    <x v="21"/>
  </r>
  <r>
    <x v="26"/>
    <n v="97"/>
    <n v="2"/>
    <x v="21"/>
  </r>
  <r>
    <x v="26"/>
    <n v="98"/>
    <n v="1"/>
    <x v="21"/>
  </r>
  <r>
    <x v="26"/>
    <n v="99"/>
    <n v="3"/>
    <x v="21"/>
  </r>
  <r>
    <x v="26"/>
    <n v="100"/>
    <n v="2"/>
    <x v="21"/>
  </r>
  <r>
    <x v="26"/>
    <n v="101"/>
    <n v="3"/>
    <x v="21"/>
  </r>
  <r>
    <x v="26"/>
    <n v="102"/>
    <n v="1"/>
    <x v="21"/>
  </r>
  <r>
    <x v="26"/>
    <n v="103"/>
    <n v="5"/>
    <x v="21"/>
  </r>
  <r>
    <x v="26"/>
    <n v="104"/>
    <n v="1"/>
    <x v="21"/>
  </r>
  <r>
    <x v="26"/>
    <n v="105"/>
    <n v="2"/>
    <x v="21"/>
  </r>
  <r>
    <x v="26"/>
    <n v="106"/>
    <n v="2"/>
    <x v="21"/>
  </r>
  <r>
    <x v="26"/>
    <n v="107"/>
    <n v="1"/>
    <x v="21"/>
  </r>
  <r>
    <x v="26"/>
    <n v="108"/>
    <n v="2"/>
    <x v="21"/>
  </r>
  <r>
    <x v="26"/>
    <n v="110"/>
    <n v="2"/>
    <x v="21"/>
  </r>
  <r>
    <x v="26"/>
    <n v="113"/>
    <n v="2"/>
    <x v="21"/>
  </r>
  <r>
    <x v="26"/>
    <n v="114"/>
    <n v="1"/>
    <x v="21"/>
  </r>
  <r>
    <x v="26"/>
    <n v="116"/>
    <n v="1"/>
    <x v="21"/>
  </r>
  <r>
    <x v="26"/>
    <n v="117"/>
    <n v="1"/>
    <x v="21"/>
  </r>
  <r>
    <x v="26"/>
    <n v="120"/>
    <n v="1"/>
    <x v="21"/>
  </r>
  <r>
    <x v="26"/>
    <n v="121"/>
    <n v="1"/>
    <x v="21"/>
  </r>
  <r>
    <x v="26"/>
    <n v="123"/>
    <n v="1"/>
    <x v="21"/>
  </r>
  <r>
    <x v="26"/>
    <n v="124"/>
    <n v="1"/>
    <x v="21"/>
  </r>
  <r>
    <x v="26"/>
    <n v="127"/>
    <n v="1"/>
    <x v="21"/>
  </r>
  <r>
    <x v="26"/>
    <n v="128"/>
    <n v="1"/>
    <x v="21"/>
  </r>
  <r>
    <x v="26"/>
    <n v="129"/>
    <n v="2"/>
    <x v="21"/>
  </r>
  <r>
    <x v="26"/>
    <n v="133"/>
    <n v="2"/>
    <x v="21"/>
  </r>
  <r>
    <x v="26"/>
    <n v="138"/>
    <n v="1"/>
    <x v="21"/>
  </r>
  <r>
    <x v="26"/>
    <n v="146"/>
    <n v="1"/>
    <x v="21"/>
  </r>
  <r>
    <x v="26"/>
    <n v="149"/>
    <n v="1"/>
    <x v="21"/>
  </r>
  <r>
    <x v="26"/>
    <n v="153"/>
    <n v="1"/>
    <x v="21"/>
  </r>
  <r>
    <x v="26"/>
    <n v="201"/>
    <n v="1"/>
    <x v="21"/>
  </r>
  <r>
    <x v="26"/>
    <n v="237"/>
    <n v="1"/>
    <x v="21"/>
  </r>
  <r>
    <x v="26"/>
    <n v="337"/>
    <n v="1"/>
    <x v="21"/>
  </r>
  <r>
    <x v="26"/>
    <n v="368"/>
    <n v="1"/>
    <x v="21"/>
  </r>
  <r>
    <x v="27"/>
    <n v="28"/>
    <n v="116"/>
    <x v="0"/>
  </r>
  <r>
    <x v="27"/>
    <n v="29"/>
    <n v="103"/>
    <x v="1"/>
  </r>
  <r>
    <x v="27"/>
    <n v="30"/>
    <n v="94"/>
    <x v="2"/>
  </r>
  <r>
    <x v="27"/>
    <n v="31"/>
    <n v="97"/>
    <x v="3"/>
  </r>
  <r>
    <x v="27"/>
    <n v="32"/>
    <n v="65"/>
    <x v="4"/>
  </r>
  <r>
    <x v="27"/>
    <n v="33"/>
    <n v="87"/>
    <x v="5"/>
  </r>
  <r>
    <x v="27"/>
    <n v="34"/>
    <n v="56"/>
    <x v="6"/>
  </r>
  <r>
    <x v="27"/>
    <n v="35"/>
    <n v="59"/>
    <x v="7"/>
  </r>
  <r>
    <x v="27"/>
    <n v="36"/>
    <n v="66"/>
    <x v="8"/>
  </r>
  <r>
    <x v="27"/>
    <n v="37"/>
    <n v="47"/>
    <x v="9"/>
  </r>
  <r>
    <x v="27"/>
    <n v="38"/>
    <n v="61"/>
    <x v="10"/>
  </r>
  <r>
    <x v="27"/>
    <n v="39"/>
    <n v="41"/>
    <x v="11"/>
  </r>
  <r>
    <x v="27"/>
    <n v="40"/>
    <n v="48"/>
    <x v="12"/>
  </r>
  <r>
    <x v="27"/>
    <n v="41"/>
    <n v="35"/>
    <x v="13"/>
  </r>
  <r>
    <x v="27"/>
    <n v="42"/>
    <n v="44"/>
    <x v="14"/>
  </r>
  <r>
    <x v="27"/>
    <n v="43"/>
    <n v="41"/>
    <x v="15"/>
  </r>
  <r>
    <x v="27"/>
    <n v="44"/>
    <n v="33"/>
    <x v="16"/>
  </r>
  <r>
    <x v="27"/>
    <n v="45"/>
    <n v="27"/>
    <x v="17"/>
  </r>
  <r>
    <x v="27"/>
    <n v="46"/>
    <n v="30"/>
    <x v="18"/>
  </r>
  <r>
    <x v="27"/>
    <n v="47"/>
    <n v="32"/>
    <x v="19"/>
  </r>
  <r>
    <x v="27"/>
    <n v="48"/>
    <n v="29"/>
    <x v="20"/>
  </r>
  <r>
    <x v="27"/>
    <n v="49"/>
    <n v="23"/>
    <x v="21"/>
  </r>
  <r>
    <x v="27"/>
    <n v="50"/>
    <n v="20"/>
    <x v="21"/>
  </r>
  <r>
    <x v="27"/>
    <n v="51"/>
    <n v="23"/>
    <x v="21"/>
  </r>
  <r>
    <x v="27"/>
    <n v="52"/>
    <n v="27"/>
    <x v="21"/>
  </r>
  <r>
    <x v="27"/>
    <n v="53"/>
    <n v="39"/>
    <x v="21"/>
  </r>
  <r>
    <x v="27"/>
    <n v="54"/>
    <n v="25"/>
    <x v="21"/>
  </r>
  <r>
    <x v="27"/>
    <n v="55"/>
    <n v="19"/>
    <x v="21"/>
  </r>
  <r>
    <x v="27"/>
    <n v="56"/>
    <n v="18"/>
    <x v="21"/>
  </r>
  <r>
    <x v="27"/>
    <n v="57"/>
    <n v="18"/>
    <x v="21"/>
  </r>
  <r>
    <x v="27"/>
    <n v="58"/>
    <n v="14"/>
    <x v="21"/>
  </r>
  <r>
    <x v="27"/>
    <n v="59"/>
    <n v="17"/>
    <x v="21"/>
  </r>
  <r>
    <x v="27"/>
    <n v="60"/>
    <n v="14"/>
    <x v="21"/>
  </r>
  <r>
    <x v="27"/>
    <n v="61"/>
    <n v="26"/>
    <x v="21"/>
  </r>
  <r>
    <x v="27"/>
    <n v="62"/>
    <n v="17"/>
    <x v="21"/>
  </r>
  <r>
    <x v="27"/>
    <n v="63"/>
    <n v="13"/>
    <x v="21"/>
  </r>
  <r>
    <x v="27"/>
    <n v="64"/>
    <n v="17"/>
    <x v="21"/>
  </r>
  <r>
    <x v="27"/>
    <n v="65"/>
    <n v="16"/>
    <x v="21"/>
  </r>
  <r>
    <x v="27"/>
    <n v="66"/>
    <n v="13"/>
    <x v="21"/>
  </r>
  <r>
    <x v="27"/>
    <n v="67"/>
    <n v="13"/>
    <x v="21"/>
  </r>
  <r>
    <x v="27"/>
    <n v="68"/>
    <n v="12"/>
    <x v="21"/>
  </r>
  <r>
    <x v="27"/>
    <n v="69"/>
    <n v="12"/>
    <x v="21"/>
  </r>
  <r>
    <x v="27"/>
    <n v="70"/>
    <n v="6"/>
    <x v="21"/>
  </r>
  <r>
    <x v="27"/>
    <n v="71"/>
    <n v="11"/>
    <x v="21"/>
  </r>
  <r>
    <x v="27"/>
    <n v="72"/>
    <n v="9"/>
    <x v="21"/>
  </r>
  <r>
    <x v="27"/>
    <n v="73"/>
    <n v="14"/>
    <x v="21"/>
  </r>
  <r>
    <x v="27"/>
    <n v="74"/>
    <n v="8"/>
    <x v="21"/>
  </r>
  <r>
    <x v="27"/>
    <n v="75"/>
    <n v="8"/>
    <x v="21"/>
  </r>
  <r>
    <x v="27"/>
    <n v="76"/>
    <n v="9"/>
    <x v="21"/>
  </r>
  <r>
    <x v="27"/>
    <n v="77"/>
    <n v="8"/>
    <x v="21"/>
  </r>
  <r>
    <x v="27"/>
    <n v="78"/>
    <n v="9"/>
    <x v="21"/>
  </r>
  <r>
    <x v="27"/>
    <n v="79"/>
    <n v="2"/>
    <x v="21"/>
  </r>
  <r>
    <x v="27"/>
    <n v="80"/>
    <n v="4"/>
    <x v="21"/>
  </r>
  <r>
    <x v="27"/>
    <n v="81"/>
    <n v="4"/>
    <x v="21"/>
  </r>
  <r>
    <x v="27"/>
    <n v="82"/>
    <n v="5"/>
    <x v="21"/>
  </r>
  <r>
    <x v="27"/>
    <n v="83"/>
    <n v="6"/>
    <x v="21"/>
  </r>
  <r>
    <x v="27"/>
    <n v="84"/>
    <n v="1"/>
    <x v="21"/>
  </r>
  <r>
    <x v="27"/>
    <n v="85"/>
    <n v="1"/>
    <x v="21"/>
  </r>
  <r>
    <x v="27"/>
    <n v="86"/>
    <n v="4"/>
    <x v="21"/>
  </r>
  <r>
    <x v="27"/>
    <n v="87"/>
    <n v="4"/>
    <x v="21"/>
  </r>
  <r>
    <x v="27"/>
    <n v="88"/>
    <n v="4"/>
    <x v="21"/>
  </r>
  <r>
    <x v="27"/>
    <n v="89"/>
    <n v="4"/>
    <x v="21"/>
  </r>
  <r>
    <x v="27"/>
    <n v="90"/>
    <n v="2"/>
    <x v="21"/>
  </r>
  <r>
    <x v="27"/>
    <n v="91"/>
    <n v="1"/>
    <x v="21"/>
  </r>
  <r>
    <x v="27"/>
    <n v="92"/>
    <n v="2"/>
    <x v="21"/>
  </r>
  <r>
    <x v="27"/>
    <n v="93"/>
    <n v="4"/>
    <x v="21"/>
  </r>
  <r>
    <x v="27"/>
    <n v="94"/>
    <n v="1"/>
    <x v="21"/>
  </r>
  <r>
    <x v="27"/>
    <n v="95"/>
    <n v="3"/>
    <x v="21"/>
  </r>
  <r>
    <x v="27"/>
    <n v="96"/>
    <n v="5"/>
    <x v="21"/>
  </r>
  <r>
    <x v="27"/>
    <n v="97"/>
    <n v="1"/>
    <x v="21"/>
  </r>
  <r>
    <x v="27"/>
    <n v="98"/>
    <n v="5"/>
    <x v="21"/>
  </r>
  <r>
    <x v="27"/>
    <n v="99"/>
    <n v="2"/>
    <x v="21"/>
  </r>
  <r>
    <x v="27"/>
    <n v="100"/>
    <n v="3"/>
    <x v="21"/>
  </r>
  <r>
    <x v="27"/>
    <n v="101"/>
    <n v="2"/>
    <x v="21"/>
  </r>
  <r>
    <x v="27"/>
    <n v="102"/>
    <n v="2"/>
    <x v="21"/>
  </r>
  <r>
    <x v="27"/>
    <n v="103"/>
    <n v="1"/>
    <x v="21"/>
  </r>
  <r>
    <x v="27"/>
    <n v="104"/>
    <n v="2"/>
    <x v="21"/>
  </r>
  <r>
    <x v="27"/>
    <n v="105"/>
    <n v="2"/>
    <x v="21"/>
  </r>
  <r>
    <x v="27"/>
    <n v="106"/>
    <n v="2"/>
    <x v="21"/>
  </r>
  <r>
    <x v="27"/>
    <n v="107"/>
    <n v="1"/>
    <x v="21"/>
  </r>
  <r>
    <x v="27"/>
    <n v="108"/>
    <n v="3"/>
    <x v="21"/>
  </r>
  <r>
    <x v="27"/>
    <n v="111"/>
    <n v="3"/>
    <x v="21"/>
  </r>
  <r>
    <x v="27"/>
    <n v="113"/>
    <n v="1"/>
    <x v="21"/>
  </r>
  <r>
    <x v="27"/>
    <n v="114"/>
    <n v="1"/>
    <x v="21"/>
  </r>
  <r>
    <x v="27"/>
    <n v="118"/>
    <n v="2"/>
    <x v="21"/>
  </r>
  <r>
    <x v="27"/>
    <n v="119"/>
    <n v="1"/>
    <x v="21"/>
  </r>
  <r>
    <x v="27"/>
    <n v="122"/>
    <n v="1"/>
    <x v="21"/>
  </r>
  <r>
    <x v="27"/>
    <n v="124"/>
    <n v="1"/>
    <x v="21"/>
  </r>
  <r>
    <x v="27"/>
    <n v="125"/>
    <n v="2"/>
    <x v="21"/>
  </r>
  <r>
    <x v="27"/>
    <n v="129"/>
    <n v="1"/>
    <x v="21"/>
  </r>
  <r>
    <x v="27"/>
    <n v="132"/>
    <n v="1"/>
    <x v="21"/>
  </r>
  <r>
    <x v="27"/>
    <n v="133"/>
    <n v="1"/>
    <x v="21"/>
  </r>
  <r>
    <x v="27"/>
    <n v="135"/>
    <n v="1"/>
    <x v="21"/>
  </r>
  <r>
    <x v="27"/>
    <n v="136"/>
    <n v="1"/>
    <x v="21"/>
  </r>
  <r>
    <x v="27"/>
    <n v="140"/>
    <n v="1"/>
    <x v="21"/>
  </r>
  <r>
    <x v="27"/>
    <n v="142"/>
    <n v="1"/>
    <x v="21"/>
  </r>
  <r>
    <x v="27"/>
    <n v="146"/>
    <n v="2"/>
    <x v="21"/>
  </r>
  <r>
    <x v="27"/>
    <n v="149"/>
    <n v="1"/>
    <x v="21"/>
  </r>
  <r>
    <x v="27"/>
    <n v="152"/>
    <n v="1"/>
    <x v="21"/>
  </r>
  <r>
    <x v="27"/>
    <n v="158"/>
    <n v="1"/>
    <x v="21"/>
  </r>
  <r>
    <x v="27"/>
    <n v="167"/>
    <n v="1"/>
    <x v="21"/>
  </r>
  <r>
    <x v="27"/>
    <n v="197"/>
    <n v="1"/>
    <x v="21"/>
  </r>
  <r>
    <x v="28"/>
    <n v="29"/>
    <n v="107"/>
    <x v="0"/>
  </r>
  <r>
    <x v="28"/>
    <n v="30"/>
    <n v="86"/>
    <x v="1"/>
  </r>
  <r>
    <x v="28"/>
    <n v="31"/>
    <n v="85"/>
    <x v="2"/>
  </r>
  <r>
    <x v="28"/>
    <n v="32"/>
    <n v="84"/>
    <x v="3"/>
  </r>
  <r>
    <x v="28"/>
    <n v="33"/>
    <n v="76"/>
    <x v="4"/>
  </r>
  <r>
    <x v="28"/>
    <n v="34"/>
    <n v="81"/>
    <x v="5"/>
  </r>
  <r>
    <x v="28"/>
    <n v="35"/>
    <n v="72"/>
    <x v="6"/>
  </r>
  <r>
    <x v="28"/>
    <n v="36"/>
    <n v="63"/>
    <x v="7"/>
  </r>
  <r>
    <x v="28"/>
    <n v="37"/>
    <n v="67"/>
    <x v="8"/>
  </r>
  <r>
    <x v="28"/>
    <n v="38"/>
    <n v="43"/>
    <x v="9"/>
  </r>
  <r>
    <x v="28"/>
    <n v="39"/>
    <n v="53"/>
    <x v="10"/>
  </r>
  <r>
    <x v="28"/>
    <n v="40"/>
    <n v="50"/>
    <x v="11"/>
  </r>
  <r>
    <x v="28"/>
    <n v="41"/>
    <n v="40"/>
    <x v="12"/>
  </r>
  <r>
    <x v="28"/>
    <n v="42"/>
    <n v="41"/>
    <x v="13"/>
  </r>
  <r>
    <x v="28"/>
    <n v="43"/>
    <n v="30"/>
    <x v="14"/>
  </r>
  <r>
    <x v="28"/>
    <n v="44"/>
    <n v="27"/>
    <x v="15"/>
  </r>
  <r>
    <x v="28"/>
    <n v="45"/>
    <n v="41"/>
    <x v="16"/>
  </r>
  <r>
    <x v="28"/>
    <n v="46"/>
    <n v="37"/>
    <x v="17"/>
  </r>
  <r>
    <x v="28"/>
    <n v="47"/>
    <n v="28"/>
    <x v="18"/>
  </r>
  <r>
    <x v="28"/>
    <n v="48"/>
    <n v="27"/>
    <x v="19"/>
  </r>
  <r>
    <x v="28"/>
    <n v="49"/>
    <n v="29"/>
    <x v="20"/>
  </r>
  <r>
    <x v="28"/>
    <n v="50"/>
    <n v="31"/>
    <x v="21"/>
  </r>
  <r>
    <x v="28"/>
    <n v="51"/>
    <n v="27"/>
    <x v="21"/>
  </r>
  <r>
    <x v="28"/>
    <n v="52"/>
    <n v="22"/>
    <x v="21"/>
  </r>
  <r>
    <x v="28"/>
    <n v="53"/>
    <n v="20"/>
    <x v="21"/>
  </r>
  <r>
    <x v="28"/>
    <n v="54"/>
    <n v="22"/>
    <x v="21"/>
  </r>
  <r>
    <x v="28"/>
    <n v="55"/>
    <n v="17"/>
    <x v="21"/>
  </r>
  <r>
    <x v="28"/>
    <n v="56"/>
    <n v="23"/>
    <x v="21"/>
  </r>
  <r>
    <x v="28"/>
    <n v="57"/>
    <n v="23"/>
    <x v="21"/>
  </r>
  <r>
    <x v="28"/>
    <n v="58"/>
    <n v="17"/>
    <x v="21"/>
  </r>
  <r>
    <x v="28"/>
    <n v="59"/>
    <n v="25"/>
    <x v="21"/>
  </r>
  <r>
    <x v="28"/>
    <n v="60"/>
    <n v="16"/>
    <x v="21"/>
  </r>
  <r>
    <x v="28"/>
    <n v="61"/>
    <n v="22"/>
    <x v="21"/>
  </r>
  <r>
    <x v="28"/>
    <n v="62"/>
    <n v="19"/>
    <x v="21"/>
  </r>
  <r>
    <x v="28"/>
    <n v="63"/>
    <n v="11"/>
    <x v="21"/>
  </r>
  <r>
    <x v="28"/>
    <n v="64"/>
    <n v="14"/>
    <x v="21"/>
  </r>
  <r>
    <x v="28"/>
    <n v="65"/>
    <n v="11"/>
    <x v="21"/>
  </r>
  <r>
    <x v="28"/>
    <n v="66"/>
    <n v="12"/>
    <x v="21"/>
  </r>
  <r>
    <x v="28"/>
    <n v="67"/>
    <n v="14"/>
    <x v="21"/>
  </r>
  <r>
    <x v="28"/>
    <n v="68"/>
    <n v="16"/>
    <x v="21"/>
  </r>
  <r>
    <x v="28"/>
    <n v="69"/>
    <n v="17"/>
    <x v="21"/>
  </r>
  <r>
    <x v="28"/>
    <n v="70"/>
    <n v="10"/>
    <x v="21"/>
  </r>
  <r>
    <x v="28"/>
    <n v="71"/>
    <n v="4"/>
    <x v="21"/>
  </r>
  <r>
    <x v="28"/>
    <n v="72"/>
    <n v="8"/>
    <x v="21"/>
  </r>
  <r>
    <x v="28"/>
    <n v="73"/>
    <n v="12"/>
    <x v="21"/>
  </r>
  <r>
    <x v="28"/>
    <n v="74"/>
    <n v="7"/>
    <x v="21"/>
  </r>
  <r>
    <x v="28"/>
    <n v="75"/>
    <n v="4"/>
    <x v="21"/>
  </r>
  <r>
    <x v="28"/>
    <n v="76"/>
    <n v="3"/>
    <x v="21"/>
  </r>
  <r>
    <x v="28"/>
    <n v="77"/>
    <n v="7"/>
    <x v="21"/>
  </r>
  <r>
    <x v="28"/>
    <n v="78"/>
    <n v="2"/>
    <x v="21"/>
  </r>
  <r>
    <x v="28"/>
    <n v="79"/>
    <n v="4"/>
    <x v="21"/>
  </r>
  <r>
    <x v="28"/>
    <n v="80"/>
    <n v="7"/>
    <x v="21"/>
  </r>
  <r>
    <x v="28"/>
    <n v="81"/>
    <n v="4"/>
    <x v="21"/>
  </r>
  <r>
    <x v="28"/>
    <n v="82"/>
    <n v="7"/>
    <x v="21"/>
  </r>
  <r>
    <x v="28"/>
    <n v="83"/>
    <n v="3"/>
    <x v="21"/>
  </r>
  <r>
    <x v="28"/>
    <n v="84"/>
    <n v="7"/>
    <x v="21"/>
  </r>
  <r>
    <x v="28"/>
    <n v="85"/>
    <n v="4"/>
    <x v="21"/>
  </r>
  <r>
    <x v="28"/>
    <n v="86"/>
    <n v="8"/>
    <x v="21"/>
  </r>
  <r>
    <x v="28"/>
    <n v="87"/>
    <n v="2"/>
    <x v="21"/>
  </r>
  <r>
    <x v="28"/>
    <n v="88"/>
    <n v="7"/>
    <x v="21"/>
  </r>
  <r>
    <x v="28"/>
    <n v="89"/>
    <n v="6"/>
    <x v="21"/>
  </r>
  <r>
    <x v="28"/>
    <n v="90"/>
    <n v="2"/>
    <x v="21"/>
  </r>
  <r>
    <x v="28"/>
    <n v="91"/>
    <n v="3"/>
    <x v="21"/>
  </r>
  <r>
    <x v="28"/>
    <n v="93"/>
    <n v="5"/>
    <x v="21"/>
  </r>
  <r>
    <x v="28"/>
    <n v="94"/>
    <n v="4"/>
    <x v="21"/>
  </r>
  <r>
    <x v="28"/>
    <n v="95"/>
    <n v="2"/>
    <x v="21"/>
  </r>
  <r>
    <x v="28"/>
    <n v="96"/>
    <n v="2"/>
    <x v="21"/>
  </r>
  <r>
    <x v="28"/>
    <n v="97"/>
    <n v="2"/>
    <x v="21"/>
  </r>
  <r>
    <x v="28"/>
    <n v="98"/>
    <n v="3"/>
    <x v="21"/>
  </r>
  <r>
    <x v="28"/>
    <n v="99"/>
    <n v="3"/>
    <x v="21"/>
  </r>
  <r>
    <x v="28"/>
    <n v="100"/>
    <n v="1"/>
    <x v="21"/>
  </r>
  <r>
    <x v="28"/>
    <n v="101"/>
    <n v="2"/>
    <x v="21"/>
  </r>
  <r>
    <x v="28"/>
    <n v="103"/>
    <n v="3"/>
    <x v="21"/>
  </r>
  <r>
    <x v="28"/>
    <n v="105"/>
    <n v="1"/>
    <x v="21"/>
  </r>
  <r>
    <x v="28"/>
    <n v="106"/>
    <n v="1"/>
    <x v="21"/>
  </r>
  <r>
    <x v="28"/>
    <n v="107"/>
    <n v="3"/>
    <x v="21"/>
  </r>
  <r>
    <x v="28"/>
    <n v="108"/>
    <n v="1"/>
    <x v="21"/>
  </r>
  <r>
    <x v="28"/>
    <n v="109"/>
    <n v="2"/>
    <x v="21"/>
  </r>
  <r>
    <x v="28"/>
    <n v="110"/>
    <n v="2"/>
    <x v="21"/>
  </r>
  <r>
    <x v="28"/>
    <n v="111"/>
    <n v="1"/>
    <x v="21"/>
  </r>
  <r>
    <x v="28"/>
    <n v="113"/>
    <n v="2"/>
    <x v="21"/>
  </r>
  <r>
    <x v="28"/>
    <n v="116"/>
    <n v="1"/>
    <x v="21"/>
  </r>
  <r>
    <x v="28"/>
    <n v="117"/>
    <n v="1"/>
    <x v="21"/>
  </r>
  <r>
    <x v="28"/>
    <n v="118"/>
    <n v="1"/>
    <x v="21"/>
  </r>
  <r>
    <x v="28"/>
    <n v="120"/>
    <n v="2"/>
    <x v="21"/>
  </r>
  <r>
    <x v="28"/>
    <n v="131"/>
    <n v="1"/>
    <x v="21"/>
  </r>
  <r>
    <x v="28"/>
    <n v="133"/>
    <n v="1"/>
    <x v="21"/>
  </r>
  <r>
    <x v="28"/>
    <n v="137"/>
    <n v="2"/>
    <x v="21"/>
  </r>
  <r>
    <x v="28"/>
    <n v="155"/>
    <n v="1"/>
    <x v="21"/>
  </r>
  <r>
    <x v="28"/>
    <n v="157"/>
    <n v="1"/>
    <x v="21"/>
  </r>
  <r>
    <x v="28"/>
    <n v="230"/>
    <n v="1"/>
    <x v="21"/>
  </r>
  <r>
    <x v="29"/>
    <n v="30"/>
    <n v="109"/>
    <x v="0"/>
  </r>
  <r>
    <x v="29"/>
    <n v="31"/>
    <n v="81"/>
    <x v="1"/>
  </r>
  <r>
    <x v="29"/>
    <n v="32"/>
    <n v="75"/>
    <x v="2"/>
  </r>
  <r>
    <x v="29"/>
    <n v="33"/>
    <n v="63"/>
    <x v="3"/>
  </r>
  <r>
    <x v="29"/>
    <n v="34"/>
    <n v="61"/>
    <x v="4"/>
  </r>
  <r>
    <x v="29"/>
    <n v="35"/>
    <n v="49"/>
    <x v="5"/>
  </r>
  <r>
    <x v="29"/>
    <n v="36"/>
    <n v="66"/>
    <x v="6"/>
  </r>
  <r>
    <x v="29"/>
    <n v="37"/>
    <n v="49"/>
    <x v="7"/>
  </r>
  <r>
    <x v="29"/>
    <n v="38"/>
    <n v="49"/>
    <x v="8"/>
  </r>
  <r>
    <x v="29"/>
    <n v="39"/>
    <n v="42"/>
    <x v="9"/>
  </r>
  <r>
    <x v="29"/>
    <n v="40"/>
    <n v="38"/>
    <x v="10"/>
  </r>
  <r>
    <x v="29"/>
    <n v="41"/>
    <n v="35"/>
    <x v="11"/>
  </r>
  <r>
    <x v="29"/>
    <n v="42"/>
    <n v="46"/>
    <x v="12"/>
  </r>
  <r>
    <x v="29"/>
    <n v="43"/>
    <n v="28"/>
    <x v="13"/>
  </r>
  <r>
    <x v="29"/>
    <n v="44"/>
    <n v="39"/>
    <x v="14"/>
  </r>
  <r>
    <x v="29"/>
    <n v="45"/>
    <n v="26"/>
    <x v="15"/>
  </r>
  <r>
    <x v="29"/>
    <n v="46"/>
    <n v="38"/>
    <x v="16"/>
  </r>
  <r>
    <x v="29"/>
    <n v="47"/>
    <n v="39"/>
    <x v="17"/>
  </r>
  <r>
    <x v="29"/>
    <n v="48"/>
    <n v="26"/>
    <x v="18"/>
  </r>
  <r>
    <x v="29"/>
    <n v="49"/>
    <n v="26"/>
    <x v="19"/>
  </r>
  <r>
    <x v="29"/>
    <n v="50"/>
    <n v="30"/>
    <x v="20"/>
  </r>
  <r>
    <x v="29"/>
    <n v="51"/>
    <n v="29"/>
    <x v="21"/>
  </r>
  <r>
    <x v="29"/>
    <n v="52"/>
    <n v="21"/>
    <x v="21"/>
  </r>
  <r>
    <x v="29"/>
    <n v="53"/>
    <n v="22"/>
    <x v="21"/>
  </r>
  <r>
    <x v="29"/>
    <n v="54"/>
    <n v="23"/>
    <x v="21"/>
  </r>
  <r>
    <x v="29"/>
    <n v="55"/>
    <n v="14"/>
    <x v="21"/>
  </r>
  <r>
    <x v="29"/>
    <n v="56"/>
    <n v="16"/>
    <x v="21"/>
  </r>
  <r>
    <x v="29"/>
    <n v="57"/>
    <n v="21"/>
    <x v="21"/>
  </r>
  <r>
    <x v="29"/>
    <n v="58"/>
    <n v="16"/>
    <x v="21"/>
  </r>
  <r>
    <x v="29"/>
    <n v="59"/>
    <n v="12"/>
    <x v="21"/>
  </r>
  <r>
    <x v="29"/>
    <n v="60"/>
    <n v="17"/>
    <x v="21"/>
  </r>
  <r>
    <x v="29"/>
    <n v="61"/>
    <n v="20"/>
    <x v="21"/>
  </r>
  <r>
    <x v="29"/>
    <n v="62"/>
    <n v="13"/>
    <x v="21"/>
  </r>
  <r>
    <x v="29"/>
    <n v="63"/>
    <n v="9"/>
    <x v="21"/>
  </r>
  <r>
    <x v="29"/>
    <n v="64"/>
    <n v="12"/>
    <x v="21"/>
  </r>
  <r>
    <x v="29"/>
    <n v="65"/>
    <n v="16"/>
    <x v="21"/>
  </r>
  <r>
    <x v="29"/>
    <n v="66"/>
    <n v="12"/>
    <x v="21"/>
  </r>
  <r>
    <x v="29"/>
    <n v="67"/>
    <n v="15"/>
    <x v="21"/>
  </r>
  <r>
    <x v="29"/>
    <n v="68"/>
    <n v="7"/>
    <x v="21"/>
  </r>
  <r>
    <x v="29"/>
    <n v="69"/>
    <n v="12"/>
    <x v="21"/>
  </r>
  <r>
    <x v="29"/>
    <n v="70"/>
    <n v="5"/>
    <x v="21"/>
  </r>
  <r>
    <x v="29"/>
    <n v="71"/>
    <n v="9"/>
    <x v="21"/>
  </r>
  <r>
    <x v="29"/>
    <n v="72"/>
    <n v="6"/>
    <x v="21"/>
  </r>
  <r>
    <x v="29"/>
    <n v="73"/>
    <n v="7"/>
    <x v="21"/>
  </r>
  <r>
    <x v="29"/>
    <n v="74"/>
    <n v="5"/>
    <x v="21"/>
  </r>
  <r>
    <x v="29"/>
    <n v="75"/>
    <n v="12"/>
    <x v="21"/>
  </r>
  <r>
    <x v="29"/>
    <n v="76"/>
    <n v="8"/>
    <x v="21"/>
  </r>
  <r>
    <x v="29"/>
    <n v="77"/>
    <n v="3"/>
    <x v="21"/>
  </r>
  <r>
    <x v="29"/>
    <n v="78"/>
    <n v="9"/>
    <x v="21"/>
  </r>
  <r>
    <x v="29"/>
    <n v="79"/>
    <n v="10"/>
    <x v="21"/>
  </r>
  <r>
    <x v="29"/>
    <n v="80"/>
    <n v="7"/>
    <x v="21"/>
  </r>
  <r>
    <x v="29"/>
    <n v="81"/>
    <n v="4"/>
    <x v="21"/>
  </r>
  <r>
    <x v="29"/>
    <n v="82"/>
    <n v="7"/>
    <x v="21"/>
  </r>
  <r>
    <x v="29"/>
    <n v="83"/>
    <n v="6"/>
    <x v="21"/>
  </r>
  <r>
    <x v="29"/>
    <n v="84"/>
    <n v="4"/>
    <x v="21"/>
  </r>
  <r>
    <x v="29"/>
    <n v="85"/>
    <n v="2"/>
    <x v="21"/>
  </r>
  <r>
    <x v="29"/>
    <n v="86"/>
    <n v="8"/>
    <x v="21"/>
  </r>
  <r>
    <x v="29"/>
    <n v="87"/>
    <n v="2"/>
    <x v="21"/>
  </r>
  <r>
    <x v="29"/>
    <n v="88"/>
    <n v="4"/>
    <x v="21"/>
  </r>
  <r>
    <x v="29"/>
    <n v="89"/>
    <n v="2"/>
    <x v="21"/>
  </r>
  <r>
    <x v="29"/>
    <n v="90"/>
    <n v="2"/>
    <x v="21"/>
  </r>
  <r>
    <x v="29"/>
    <n v="91"/>
    <n v="2"/>
    <x v="21"/>
  </r>
  <r>
    <x v="29"/>
    <n v="92"/>
    <n v="1"/>
    <x v="21"/>
  </r>
  <r>
    <x v="29"/>
    <n v="93"/>
    <n v="1"/>
    <x v="21"/>
  </r>
  <r>
    <x v="29"/>
    <n v="94"/>
    <n v="1"/>
    <x v="21"/>
  </r>
  <r>
    <x v="29"/>
    <n v="95"/>
    <n v="3"/>
    <x v="21"/>
  </r>
  <r>
    <x v="29"/>
    <n v="96"/>
    <n v="2"/>
    <x v="21"/>
  </r>
  <r>
    <x v="29"/>
    <n v="97"/>
    <n v="1"/>
    <x v="21"/>
  </r>
  <r>
    <x v="29"/>
    <n v="98"/>
    <n v="4"/>
    <x v="21"/>
  </r>
  <r>
    <x v="29"/>
    <n v="101"/>
    <n v="3"/>
    <x v="21"/>
  </r>
  <r>
    <x v="29"/>
    <n v="102"/>
    <n v="5"/>
    <x v="21"/>
  </r>
  <r>
    <x v="29"/>
    <n v="104"/>
    <n v="1"/>
    <x v="21"/>
  </r>
  <r>
    <x v="29"/>
    <n v="105"/>
    <n v="2"/>
    <x v="21"/>
  </r>
  <r>
    <x v="29"/>
    <n v="106"/>
    <n v="4"/>
    <x v="21"/>
  </r>
  <r>
    <x v="29"/>
    <n v="107"/>
    <n v="1"/>
    <x v="21"/>
  </r>
  <r>
    <x v="29"/>
    <n v="108"/>
    <n v="1"/>
    <x v="21"/>
  </r>
  <r>
    <x v="29"/>
    <n v="110"/>
    <n v="2"/>
    <x v="21"/>
  </r>
  <r>
    <x v="29"/>
    <n v="111"/>
    <n v="1"/>
    <x v="21"/>
  </r>
  <r>
    <x v="29"/>
    <n v="112"/>
    <n v="1"/>
    <x v="21"/>
  </r>
  <r>
    <x v="29"/>
    <n v="113"/>
    <n v="3"/>
    <x v="21"/>
  </r>
  <r>
    <x v="29"/>
    <n v="114"/>
    <n v="3"/>
    <x v="21"/>
  </r>
  <r>
    <x v="29"/>
    <n v="116"/>
    <n v="1"/>
    <x v="21"/>
  </r>
  <r>
    <x v="29"/>
    <n v="117"/>
    <n v="2"/>
    <x v="21"/>
  </r>
  <r>
    <x v="29"/>
    <n v="118"/>
    <n v="2"/>
    <x v="21"/>
  </r>
  <r>
    <x v="29"/>
    <n v="119"/>
    <n v="3"/>
    <x v="21"/>
  </r>
  <r>
    <x v="29"/>
    <n v="121"/>
    <n v="2"/>
    <x v="21"/>
  </r>
  <r>
    <x v="29"/>
    <n v="126"/>
    <n v="1"/>
    <x v="21"/>
  </r>
  <r>
    <x v="29"/>
    <n v="127"/>
    <n v="2"/>
    <x v="21"/>
  </r>
  <r>
    <x v="29"/>
    <n v="129"/>
    <n v="1"/>
    <x v="21"/>
  </r>
  <r>
    <x v="29"/>
    <n v="131"/>
    <n v="1"/>
    <x v="21"/>
  </r>
  <r>
    <x v="29"/>
    <n v="134"/>
    <n v="1"/>
    <x v="21"/>
  </r>
  <r>
    <x v="29"/>
    <n v="142"/>
    <n v="1"/>
    <x v="21"/>
  </r>
  <r>
    <x v="29"/>
    <n v="149"/>
    <n v="1"/>
    <x v="21"/>
  </r>
  <r>
    <x v="29"/>
    <n v="152"/>
    <n v="1"/>
    <x v="21"/>
  </r>
  <r>
    <x v="29"/>
    <n v="176"/>
    <n v="1"/>
    <x v="21"/>
  </r>
  <r>
    <x v="29"/>
    <n v="177"/>
    <n v="1"/>
    <x v="21"/>
  </r>
  <r>
    <x v="29"/>
    <n v="196"/>
    <n v="1"/>
    <x v="21"/>
  </r>
  <r>
    <x v="29"/>
    <n v="217"/>
    <n v="1"/>
    <x v="21"/>
  </r>
  <r>
    <x v="30"/>
    <n v="31"/>
    <n v="83"/>
    <x v="0"/>
  </r>
  <r>
    <x v="30"/>
    <n v="32"/>
    <n v="95"/>
    <x v="1"/>
  </r>
  <r>
    <x v="30"/>
    <n v="33"/>
    <n v="62"/>
    <x v="2"/>
  </r>
  <r>
    <x v="30"/>
    <n v="34"/>
    <n v="58"/>
    <x v="3"/>
  </r>
  <r>
    <x v="30"/>
    <n v="35"/>
    <n v="53"/>
    <x v="4"/>
  </r>
  <r>
    <x v="30"/>
    <n v="36"/>
    <n v="55"/>
    <x v="5"/>
  </r>
  <r>
    <x v="30"/>
    <n v="37"/>
    <n v="56"/>
    <x v="6"/>
  </r>
  <r>
    <x v="30"/>
    <n v="38"/>
    <n v="51"/>
    <x v="7"/>
  </r>
  <r>
    <x v="30"/>
    <n v="39"/>
    <n v="40"/>
    <x v="8"/>
  </r>
  <r>
    <x v="30"/>
    <n v="40"/>
    <n v="46"/>
    <x v="9"/>
  </r>
  <r>
    <x v="30"/>
    <n v="41"/>
    <n v="40"/>
    <x v="10"/>
  </r>
  <r>
    <x v="30"/>
    <n v="42"/>
    <n v="40"/>
    <x v="11"/>
  </r>
  <r>
    <x v="30"/>
    <n v="43"/>
    <n v="36"/>
    <x v="12"/>
  </r>
  <r>
    <x v="30"/>
    <n v="44"/>
    <n v="32"/>
    <x v="13"/>
  </r>
  <r>
    <x v="30"/>
    <n v="45"/>
    <n v="33"/>
    <x v="14"/>
  </r>
  <r>
    <x v="30"/>
    <n v="46"/>
    <n v="30"/>
    <x v="15"/>
  </r>
  <r>
    <x v="30"/>
    <n v="47"/>
    <n v="35"/>
    <x v="16"/>
  </r>
  <r>
    <x v="30"/>
    <n v="48"/>
    <n v="32"/>
    <x v="17"/>
  </r>
  <r>
    <x v="30"/>
    <n v="49"/>
    <n v="21"/>
    <x v="18"/>
  </r>
  <r>
    <x v="30"/>
    <n v="50"/>
    <n v="24"/>
    <x v="19"/>
  </r>
  <r>
    <x v="30"/>
    <n v="51"/>
    <n v="27"/>
    <x v="20"/>
  </r>
  <r>
    <x v="30"/>
    <n v="52"/>
    <n v="16"/>
    <x v="21"/>
  </r>
  <r>
    <x v="30"/>
    <n v="53"/>
    <n v="21"/>
    <x v="21"/>
  </r>
  <r>
    <x v="30"/>
    <n v="54"/>
    <n v="25"/>
    <x v="21"/>
  </r>
  <r>
    <x v="30"/>
    <n v="55"/>
    <n v="29"/>
    <x v="21"/>
  </r>
  <r>
    <x v="30"/>
    <n v="56"/>
    <n v="14"/>
    <x v="21"/>
  </r>
  <r>
    <x v="30"/>
    <n v="57"/>
    <n v="24"/>
    <x v="21"/>
  </r>
  <r>
    <x v="30"/>
    <n v="58"/>
    <n v="11"/>
    <x v="21"/>
  </r>
  <r>
    <x v="30"/>
    <n v="59"/>
    <n v="18"/>
    <x v="21"/>
  </r>
  <r>
    <x v="30"/>
    <n v="60"/>
    <n v="15"/>
    <x v="21"/>
  </r>
  <r>
    <x v="30"/>
    <n v="61"/>
    <n v="23"/>
    <x v="21"/>
  </r>
  <r>
    <x v="30"/>
    <n v="62"/>
    <n v="12"/>
    <x v="21"/>
  </r>
  <r>
    <x v="30"/>
    <n v="63"/>
    <n v="20"/>
    <x v="21"/>
  </r>
  <r>
    <x v="30"/>
    <n v="64"/>
    <n v="17"/>
    <x v="21"/>
  </r>
  <r>
    <x v="30"/>
    <n v="65"/>
    <n v="15"/>
    <x v="21"/>
  </r>
  <r>
    <x v="30"/>
    <n v="66"/>
    <n v="13"/>
    <x v="21"/>
  </r>
  <r>
    <x v="30"/>
    <n v="67"/>
    <n v="9"/>
    <x v="21"/>
  </r>
  <r>
    <x v="30"/>
    <n v="68"/>
    <n v="13"/>
    <x v="21"/>
  </r>
  <r>
    <x v="30"/>
    <n v="69"/>
    <n v="12"/>
    <x v="21"/>
  </r>
  <r>
    <x v="30"/>
    <n v="70"/>
    <n v="7"/>
    <x v="21"/>
  </r>
  <r>
    <x v="30"/>
    <n v="71"/>
    <n v="11"/>
    <x v="21"/>
  </r>
  <r>
    <x v="30"/>
    <n v="72"/>
    <n v="10"/>
    <x v="21"/>
  </r>
  <r>
    <x v="30"/>
    <n v="73"/>
    <n v="13"/>
    <x v="21"/>
  </r>
  <r>
    <x v="30"/>
    <n v="74"/>
    <n v="9"/>
    <x v="21"/>
  </r>
  <r>
    <x v="30"/>
    <n v="75"/>
    <n v="7"/>
    <x v="21"/>
  </r>
  <r>
    <x v="30"/>
    <n v="76"/>
    <n v="8"/>
    <x v="21"/>
  </r>
  <r>
    <x v="30"/>
    <n v="77"/>
    <n v="3"/>
    <x v="21"/>
  </r>
  <r>
    <x v="30"/>
    <n v="78"/>
    <n v="6"/>
    <x v="21"/>
  </r>
  <r>
    <x v="30"/>
    <n v="79"/>
    <n v="6"/>
    <x v="21"/>
  </r>
  <r>
    <x v="30"/>
    <n v="80"/>
    <n v="5"/>
    <x v="21"/>
  </r>
  <r>
    <x v="30"/>
    <n v="81"/>
    <n v="3"/>
    <x v="21"/>
  </r>
  <r>
    <x v="30"/>
    <n v="82"/>
    <n v="5"/>
    <x v="21"/>
  </r>
  <r>
    <x v="30"/>
    <n v="83"/>
    <n v="4"/>
    <x v="21"/>
  </r>
  <r>
    <x v="30"/>
    <n v="84"/>
    <n v="7"/>
    <x v="21"/>
  </r>
  <r>
    <x v="30"/>
    <n v="85"/>
    <n v="5"/>
    <x v="21"/>
  </r>
  <r>
    <x v="30"/>
    <n v="86"/>
    <n v="5"/>
    <x v="21"/>
  </r>
  <r>
    <x v="30"/>
    <n v="87"/>
    <n v="3"/>
    <x v="21"/>
  </r>
  <r>
    <x v="30"/>
    <n v="88"/>
    <n v="6"/>
    <x v="21"/>
  </r>
  <r>
    <x v="30"/>
    <n v="89"/>
    <n v="2"/>
    <x v="21"/>
  </r>
  <r>
    <x v="30"/>
    <n v="90"/>
    <n v="4"/>
    <x v="21"/>
  </r>
  <r>
    <x v="30"/>
    <n v="91"/>
    <n v="4"/>
    <x v="21"/>
  </r>
  <r>
    <x v="30"/>
    <n v="92"/>
    <n v="5"/>
    <x v="21"/>
  </r>
  <r>
    <x v="30"/>
    <n v="93"/>
    <n v="1"/>
    <x v="21"/>
  </r>
  <r>
    <x v="30"/>
    <n v="94"/>
    <n v="2"/>
    <x v="21"/>
  </r>
  <r>
    <x v="30"/>
    <n v="95"/>
    <n v="1"/>
    <x v="21"/>
  </r>
  <r>
    <x v="30"/>
    <n v="96"/>
    <n v="1"/>
    <x v="21"/>
  </r>
  <r>
    <x v="30"/>
    <n v="99"/>
    <n v="1"/>
    <x v="21"/>
  </r>
  <r>
    <x v="30"/>
    <n v="100"/>
    <n v="1"/>
    <x v="21"/>
  </r>
  <r>
    <x v="30"/>
    <n v="101"/>
    <n v="4"/>
    <x v="21"/>
  </r>
  <r>
    <x v="30"/>
    <n v="102"/>
    <n v="2"/>
    <x v="21"/>
  </r>
  <r>
    <x v="30"/>
    <n v="104"/>
    <n v="2"/>
    <x v="21"/>
  </r>
  <r>
    <x v="30"/>
    <n v="105"/>
    <n v="2"/>
    <x v="21"/>
  </r>
  <r>
    <x v="30"/>
    <n v="108"/>
    <n v="1"/>
    <x v="21"/>
  </r>
  <r>
    <x v="30"/>
    <n v="110"/>
    <n v="1"/>
    <x v="21"/>
  </r>
  <r>
    <x v="30"/>
    <n v="111"/>
    <n v="1"/>
    <x v="21"/>
  </r>
  <r>
    <x v="30"/>
    <n v="112"/>
    <n v="2"/>
    <x v="21"/>
  </r>
  <r>
    <x v="30"/>
    <n v="114"/>
    <n v="2"/>
    <x v="21"/>
  </r>
  <r>
    <x v="30"/>
    <n v="116"/>
    <n v="1"/>
    <x v="21"/>
  </r>
  <r>
    <x v="30"/>
    <n v="118"/>
    <n v="1"/>
    <x v="21"/>
  </r>
  <r>
    <x v="30"/>
    <n v="122"/>
    <n v="1"/>
    <x v="21"/>
  </r>
  <r>
    <x v="30"/>
    <n v="123"/>
    <n v="1"/>
    <x v="21"/>
  </r>
  <r>
    <x v="30"/>
    <n v="125"/>
    <n v="2"/>
    <x v="21"/>
  </r>
  <r>
    <x v="30"/>
    <n v="127"/>
    <n v="1"/>
    <x v="21"/>
  </r>
  <r>
    <x v="30"/>
    <n v="129"/>
    <n v="1"/>
    <x v="21"/>
  </r>
  <r>
    <x v="30"/>
    <n v="155"/>
    <n v="1"/>
    <x v="21"/>
  </r>
  <r>
    <x v="30"/>
    <n v="156"/>
    <n v="1"/>
    <x v="21"/>
  </r>
  <r>
    <x v="30"/>
    <n v="329"/>
    <n v="1"/>
    <x v="21"/>
  </r>
  <r>
    <x v="31"/>
    <n v="32"/>
    <n v="83"/>
    <x v="0"/>
  </r>
  <r>
    <x v="31"/>
    <n v="33"/>
    <n v="58"/>
    <x v="1"/>
  </r>
  <r>
    <x v="31"/>
    <n v="34"/>
    <n v="58"/>
    <x v="2"/>
  </r>
  <r>
    <x v="31"/>
    <n v="35"/>
    <n v="60"/>
    <x v="3"/>
  </r>
  <r>
    <x v="31"/>
    <n v="36"/>
    <n v="52"/>
    <x v="4"/>
  </r>
  <r>
    <x v="31"/>
    <n v="37"/>
    <n v="50"/>
    <x v="5"/>
  </r>
  <r>
    <x v="31"/>
    <n v="38"/>
    <n v="49"/>
    <x v="6"/>
  </r>
  <r>
    <x v="31"/>
    <n v="39"/>
    <n v="34"/>
    <x v="7"/>
  </r>
  <r>
    <x v="31"/>
    <n v="40"/>
    <n v="39"/>
    <x v="8"/>
  </r>
  <r>
    <x v="31"/>
    <n v="41"/>
    <n v="40"/>
    <x v="9"/>
  </r>
  <r>
    <x v="31"/>
    <n v="42"/>
    <n v="30"/>
    <x v="10"/>
  </r>
  <r>
    <x v="31"/>
    <n v="43"/>
    <n v="34"/>
    <x v="11"/>
  </r>
  <r>
    <x v="31"/>
    <n v="44"/>
    <n v="40"/>
    <x v="12"/>
  </r>
  <r>
    <x v="31"/>
    <n v="45"/>
    <n v="37"/>
    <x v="13"/>
  </r>
  <r>
    <x v="31"/>
    <n v="46"/>
    <n v="35"/>
    <x v="14"/>
  </r>
  <r>
    <x v="31"/>
    <n v="47"/>
    <n v="28"/>
    <x v="15"/>
  </r>
  <r>
    <x v="31"/>
    <n v="48"/>
    <n v="27"/>
    <x v="16"/>
  </r>
  <r>
    <x v="31"/>
    <n v="49"/>
    <n v="23"/>
    <x v="17"/>
  </r>
  <r>
    <x v="31"/>
    <n v="50"/>
    <n v="22"/>
    <x v="18"/>
  </r>
  <r>
    <x v="31"/>
    <n v="51"/>
    <n v="20"/>
    <x v="19"/>
  </r>
  <r>
    <x v="31"/>
    <n v="52"/>
    <n v="25"/>
    <x v="20"/>
  </r>
  <r>
    <x v="31"/>
    <n v="53"/>
    <n v="24"/>
    <x v="21"/>
  </r>
  <r>
    <x v="31"/>
    <n v="54"/>
    <n v="24"/>
    <x v="21"/>
  </r>
  <r>
    <x v="31"/>
    <n v="55"/>
    <n v="12"/>
    <x v="21"/>
  </r>
  <r>
    <x v="31"/>
    <n v="56"/>
    <n v="22"/>
    <x v="21"/>
  </r>
  <r>
    <x v="31"/>
    <n v="57"/>
    <n v="14"/>
    <x v="21"/>
  </r>
  <r>
    <x v="31"/>
    <n v="58"/>
    <n v="20"/>
    <x v="21"/>
  </r>
  <r>
    <x v="31"/>
    <n v="59"/>
    <n v="16"/>
    <x v="21"/>
  </r>
  <r>
    <x v="31"/>
    <n v="60"/>
    <n v="9"/>
    <x v="21"/>
  </r>
  <r>
    <x v="31"/>
    <n v="61"/>
    <n v="13"/>
    <x v="21"/>
  </r>
  <r>
    <x v="31"/>
    <n v="62"/>
    <n v="16"/>
    <x v="21"/>
  </r>
  <r>
    <x v="31"/>
    <n v="63"/>
    <n v="14"/>
    <x v="21"/>
  </r>
  <r>
    <x v="31"/>
    <n v="64"/>
    <n v="11"/>
    <x v="21"/>
  </r>
  <r>
    <x v="31"/>
    <n v="65"/>
    <n v="11"/>
    <x v="21"/>
  </r>
  <r>
    <x v="31"/>
    <n v="66"/>
    <n v="17"/>
    <x v="21"/>
  </r>
  <r>
    <x v="31"/>
    <n v="67"/>
    <n v="10"/>
    <x v="21"/>
  </r>
  <r>
    <x v="31"/>
    <n v="68"/>
    <n v="12"/>
    <x v="21"/>
  </r>
  <r>
    <x v="31"/>
    <n v="69"/>
    <n v="15"/>
    <x v="21"/>
  </r>
  <r>
    <x v="31"/>
    <n v="70"/>
    <n v="10"/>
    <x v="21"/>
  </r>
  <r>
    <x v="31"/>
    <n v="71"/>
    <n v="11"/>
    <x v="21"/>
  </r>
  <r>
    <x v="31"/>
    <n v="72"/>
    <n v="9"/>
    <x v="21"/>
  </r>
  <r>
    <x v="31"/>
    <n v="73"/>
    <n v="5"/>
    <x v="21"/>
  </r>
  <r>
    <x v="31"/>
    <n v="74"/>
    <n v="8"/>
    <x v="21"/>
  </r>
  <r>
    <x v="31"/>
    <n v="75"/>
    <n v="7"/>
    <x v="21"/>
  </r>
  <r>
    <x v="31"/>
    <n v="76"/>
    <n v="4"/>
    <x v="21"/>
  </r>
  <r>
    <x v="31"/>
    <n v="77"/>
    <n v="9"/>
    <x v="21"/>
  </r>
  <r>
    <x v="31"/>
    <n v="78"/>
    <n v="8"/>
    <x v="21"/>
  </r>
  <r>
    <x v="31"/>
    <n v="79"/>
    <n v="5"/>
    <x v="21"/>
  </r>
  <r>
    <x v="31"/>
    <n v="80"/>
    <n v="4"/>
    <x v="21"/>
  </r>
  <r>
    <x v="31"/>
    <n v="81"/>
    <n v="6"/>
    <x v="21"/>
  </r>
  <r>
    <x v="31"/>
    <n v="82"/>
    <n v="3"/>
    <x v="21"/>
  </r>
  <r>
    <x v="31"/>
    <n v="83"/>
    <n v="3"/>
    <x v="21"/>
  </r>
  <r>
    <x v="31"/>
    <n v="84"/>
    <n v="6"/>
    <x v="21"/>
  </r>
  <r>
    <x v="31"/>
    <n v="85"/>
    <n v="6"/>
    <x v="21"/>
  </r>
  <r>
    <x v="31"/>
    <n v="86"/>
    <n v="4"/>
    <x v="21"/>
  </r>
  <r>
    <x v="31"/>
    <n v="87"/>
    <n v="3"/>
    <x v="21"/>
  </r>
  <r>
    <x v="31"/>
    <n v="88"/>
    <n v="4"/>
    <x v="21"/>
  </r>
  <r>
    <x v="31"/>
    <n v="89"/>
    <n v="3"/>
    <x v="21"/>
  </r>
  <r>
    <x v="31"/>
    <n v="90"/>
    <n v="2"/>
    <x v="21"/>
  </r>
  <r>
    <x v="31"/>
    <n v="91"/>
    <n v="3"/>
    <x v="21"/>
  </r>
  <r>
    <x v="31"/>
    <n v="92"/>
    <n v="4"/>
    <x v="21"/>
  </r>
  <r>
    <x v="31"/>
    <n v="93"/>
    <n v="4"/>
    <x v="21"/>
  </r>
  <r>
    <x v="31"/>
    <n v="94"/>
    <n v="3"/>
    <x v="21"/>
  </r>
  <r>
    <x v="31"/>
    <n v="95"/>
    <n v="1"/>
    <x v="21"/>
  </r>
  <r>
    <x v="31"/>
    <n v="96"/>
    <n v="2"/>
    <x v="21"/>
  </r>
  <r>
    <x v="31"/>
    <n v="97"/>
    <n v="4"/>
    <x v="21"/>
  </r>
  <r>
    <x v="31"/>
    <n v="98"/>
    <n v="2"/>
    <x v="21"/>
  </r>
  <r>
    <x v="31"/>
    <n v="99"/>
    <n v="5"/>
    <x v="21"/>
  </r>
  <r>
    <x v="31"/>
    <n v="101"/>
    <n v="2"/>
    <x v="21"/>
  </r>
  <r>
    <x v="31"/>
    <n v="102"/>
    <n v="1"/>
    <x v="21"/>
  </r>
  <r>
    <x v="31"/>
    <n v="103"/>
    <n v="1"/>
    <x v="21"/>
  </r>
  <r>
    <x v="31"/>
    <n v="104"/>
    <n v="2"/>
    <x v="21"/>
  </r>
  <r>
    <x v="31"/>
    <n v="105"/>
    <n v="1"/>
    <x v="21"/>
  </r>
  <r>
    <x v="31"/>
    <n v="106"/>
    <n v="1"/>
    <x v="21"/>
  </r>
  <r>
    <x v="31"/>
    <n v="108"/>
    <n v="2"/>
    <x v="21"/>
  </r>
  <r>
    <x v="31"/>
    <n v="109"/>
    <n v="2"/>
    <x v="21"/>
  </r>
  <r>
    <x v="31"/>
    <n v="110"/>
    <n v="1"/>
    <x v="21"/>
  </r>
  <r>
    <x v="31"/>
    <n v="113"/>
    <n v="2"/>
    <x v="21"/>
  </r>
  <r>
    <x v="31"/>
    <n v="116"/>
    <n v="3"/>
    <x v="21"/>
  </r>
  <r>
    <x v="31"/>
    <n v="117"/>
    <n v="1"/>
    <x v="21"/>
  </r>
  <r>
    <x v="31"/>
    <n v="118"/>
    <n v="2"/>
    <x v="21"/>
  </r>
  <r>
    <x v="31"/>
    <n v="119"/>
    <n v="1"/>
    <x v="21"/>
  </r>
  <r>
    <x v="31"/>
    <n v="125"/>
    <n v="2"/>
    <x v="21"/>
  </r>
  <r>
    <x v="31"/>
    <n v="129"/>
    <n v="1"/>
    <x v="21"/>
  </r>
  <r>
    <x v="31"/>
    <n v="143"/>
    <n v="1"/>
    <x v="21"/>
  </r>
  <r>
    <x v="31"/>
    <n v="180"/>
    <n v="1"/>
    <x v="21"/>
  </r>
  <r>
    <x v="32"/>
    <n v="33"/>
    <n v="76"/>
    <x v="0"/>
  </r>
  <r>
    <x v="32"/>
    <n v="34"/>
    <n v="62"/>
    <x v="1"/>
  </r>
  <r>
    <x v="32"/>
    <n v="35"/>
    <n v="58"/>
    <x v="2"/>
  </r>
  <r>
    <x v="32"/>
    <n v="36"/>
    <n v="40"/>
    <x v="3"/>
  </r>
  <r>
    <x v="32"/>
    <n v="37"/>
    <n v="48"/>
    <x v="4"/>
  </r>
  <r>
    <x v="32"/>
    <n v="38"/>
    <n v="37"/>
    <x v="5"/>
  </r>
  <r>
    <x v="32"/>
    <n v="39"/>
    <n v="31"/>
    <x v="6"/>
  </r>
  <r>
    <x v="32"/>
    <n v="40"/>
    <n v="46"/>
    <x v="7"/>
  </r>
  <r>
    <x v="32"/>
    <n v="41"/>
    <n v="29"/>
    <x v="8"/>
  </r>
  <r>
    <x v="32"/>
    <n v="42"/>
    <n v="36"/>
    <x v="9"/>
  </r>
  <r>
    <x v="32"/>
    <n v="43"/>
    <n v="38"/>
    <x v="10"/>
  </r>
  <r>
    <x v="32"/>
    <n v="44"/>
    <n v="29"/>
    <x v="11"/>
  </r>
  <r>
    <x v="32"/>
    <n v="45"/>
    <n v="28"/>
    <x v="12"/>
  </r>
  <r>
    <x v="32"/>
    <n v="46"/>
    <n v="29"/>
    <x v="13"/>
  </r>
  <r>
    <x v="32"/>
    <n v="47"/>
    <n v="25"/>
    <x v="14"/>
  </r>
  <r>
    <x v="32"/>
    <n v="48"/>
    <n v="28"/>
    <x v="15"/>
  </r>
  <r>
    <x v="32"/>
    <n v="49"/>
    <n v="31"/>
    <x v="16"/>
  </r>
  <r>
    <x v="32"/>
    <n v="50"/>
    <n v="28"/>
    <x v="17"/>
  </r>
  <r>
    <x v="32"/>
    <n v="51"/>
    <n v="16"/>
    <x v="18"/>
  </r>
  <r>
    <x v="32"/>
    <n v="52"/>
    <n v="20"/>
    <x v="19"/>
  </r>
  <r>
    <x v="32"/>
    <n v="53"/>
    <n v="21"/>
    <x v="20"/>
  </r>
  <r>
    <x v="32"/>
    <n v="54"/>
    <n v="17"/>
    <x v="21"/>
  </r>
  <r>
    <x v="32"/>
    <n v="55"/>
    <n v="21"/>
    <x v="21"/>
  </r>
  <r>
    <x v="32"/>
    <n v="56"/>
    <n v="18"/>
    <x v="21"/>
  </r>
  <r>
    <x v="32"/>
    <n v="57"/>
    <n v="17"/>
    <x v="21"/>
  </r>
  <r>
    <x v="32"/>
    <n v="58"/>
    <n v="17"/>
    <x v="21"/>
  </r>
  <r>
    <x v="32"/>
    <n v="59"/>
    <n v="15"/>
    <x v="21"/>
  </r>
  <r>
    <x v="32"/>
    <n v="60"/>
    <n v="15"/>
    <x v="21"/>
  </r>
  <r>
    <x v="32"/>
    <n v="61"/>
    <n v="17"/>
    <x v="21"/>
  </r>
  <r>
    <x v="32"/>
    <n v="62"/>
    <n v="12"/>
    <x v="21"/>
  </r>
  <r>
    <x v="32"/>
    <n v="63"/>
    <n v="12"/>
    <x v="21"/>
  </r>
  <r>
    <x v="32"/>
    <n v="64"/>
    <n v="12"/>
    <x v="21"/>
  </r>
  <r>
    <x v="32"/>
    <n v="65"/>
    <n v="12"/>
    <x v="21"/>
  </r>
  <r>
    <x v="32"/>
    <n v="66"/>
    <n v="10"/>
    <x v="21"/>
  </r>
  <r>
    <x v="32"/>
    <n v="67"/>
    <n v="5"/>
    <x v="21"/>
  </r>
  <r>
    <x v="32"/>
    <n v="68"/>
    <n v="15"/>
    <x v="21"/>
  </r>
  <r>
    <x v="32"/>
    <n v="69"/>
    <n v="14"/>
    <x v="21"/>
  </r>
  <r>
    <x v="32"/>
    <n v="70"/>
    <n v="13"/>
    <x v="21"/>
  </r>
  <r>
    <x v="32"/>
    <n v="71"/>
    <n v="8"/>
    <x v="21"/>
  </r>
  <r>
    <x v="32"/>
    <n v="72"/>
    <n v="9"/>
    <x v="21"/>
  </r>
  <r>
    <x v="32"/>
    <n v="73"/>
    <n v="4"/>
    <x v="21"/>
  </r>
  <r>
    <x v="32"/>
    <n v="74"/>
    <n v="9"/>
    <x v="21"/>
  </r>
  <r>
    <x v="32"/>
    <n v="75"/>
    <n v="5"/>
    <x v="21"/>
  </r>
  <r>
    <x v="32"/>
    <n v="76"/>
    <n v="5"/>
    <x v="21"/>
  </r>
  <r>
    <x v="32"/>
    <n v="77"/>
    <n v="7"/>
    <x v="21"/>
  </r>
  <r>
    <x v="32"/>
    <n v="78"/>
    <n v="8"/>
    <x v="21"/>
  </r>
  <r>
    <x v="32"/>
    <n v="79"/>
    <n v="5"/>
    <x v="21"/>
  </r>
  <r>
    <x v="32"/>
    <n v="80"/>
    <n v="4"/>
    <x v="21"/>
  </r>
  <r>
    <x v="32"/>
    <n v="81"/>
    <n v="3"/>
    <x v="21"/>
  </r>
  <r>
    <x v="32"/>
    <n v="82"/>
    <n v="5"/>
    <x v="21"/>
  </r>
  <r>
    <x v="32"/>
    <n v="83"/>
    <n v="4"/>
    <x v="21"/>
  </r>
  <r>
    <x v="32"/>
    <n v="84"/>
    <n v="6"/>
    <x v="21"/>
  </r>
  <r>
    <x v="32"/>
    <n v="85"/>
    <n v="4"/>
    <x v="21"/>
  </r>
  <r>
    <x v="32"/>
    <n v="86"/>
    <n v="8"/>
    <x v="21"/>
  </r>
  <r>
    <x v="32"/>
    <n v="87"/>
    <n v="5"/>
    <x v="21"/>
  </r>
  <r>
    <x v="32"/>
    <n v="88"/>
    <n v="1"/>
    <x v="21"/>
  </r>
  <r>
    <x v="32"/>
    <n v="89"/>
    <n v="4"/>
    <x v="21"/>
  </r>
  <r>
    <x v="32"/>
    <n v="90"/>
    <n v="4"/>
    <x v="21"/>
  </r>
  <r>
    <x v="32"/>
    <n v="91"/>
    <n v="2"/>
    <x v="21"/>
  </r>
  <r>
    <x v="32"/>
    <n v="92"/>
    <n v="2"/>
    <x v="21"/>
  </r>
  <r>
    <x v="32"/>
    <n v="93"/>
    <n v="5"/>
    <x v="21"/>
  </r>
  <r>
    <x v="32"/>
    <n v="94"/>
    <n v="4"/>
    <x v="21"/>
  </r>
  <r>
    <x v="32"/>
    <n v="95"/>
    <n v="2"/>
    <x v="21"/>
  </r>
  <r>
    <x v="32"/>
    <n v="96"/>
    <n v="6"/>
    <x v="21"/>
  </r>
  <r>
    <x v="32"/>
    <n v="97"/>
    <n v="3"/>
    <x v="21"/>
  </r>
  <r>
    <x v="32"/>
    <n v="98"/>
    <n v="1"/>
    <x v="21"/>
  </r>
  <r>
    <x v="32"/>
    <n v="99"/>
    <n v="2"/>
    <x v="21"/>
  </r>
  <r>
    <x v="32"/>
    <n v="100"/>
    <n v="1"/>
    <x v="21"/>
  </r>
  <r>
    <x v="32"/>
    <n v="101"/>
    <n v="4"/>
    <x v="21"/>
  </r>
  <r>
    <x v="32"/>
    <n v="103"/>
    <n v="2"/>
    <x v="21"/>
  </r>
  <r>
    <x v="32"/>
    <n v="104"/>
    <n v="2"/>
    <x v="21"/>
  </r>
  <r>
    <x v="32"/>
    <n v="105"/>
    <n v="1"/>
    <x v="21"/>
  </r>
  <r>
    <x v="32"/>
    <n v="107"/>
    <n v="1"/>
    <x v="21"/>
  </r>
  <r>
    <x v="32"/>
    <n v="109"/>
    <n v="2"/>
    <x v="21"/>
  </r>
  <r>
    <x v="32"/>
    <n v="110"/>
    <n v="2"/>
    <x v="21"/>
  </r>
  <r>
    <x v="32"/>
    <n v="111"/>
    <n v="1"/>
    <x v="21"/>
  </r>
  <r>
    <x v="32"/>
    <n v="113"/>
    <n v="1"/>
    <x v="21"/>
  </r>
  <r>
    <x v="32"/>
    <n v="114"/>
    <n v="2"/>
    <x v="21"/>
  </r>
  <r>
    <x v="32"/>
    <n v="116"/>
    <n v="2"/>
    <x v="21"/>
  </r>
  <r>
    <x v="32"/>
    <n v="118"/>
    <n v="1"/>
    <x v="21"/>
  </r>
  <r>
    <x v="32"/>
    <n v="119"/>
    <n v="2"/>
    <x v="21"/>
  </r>
  <r>
    <x v="32"/>
    <n v="123"/>
    <n v="2"/>
    <x v="21"/>
  </r>
  <r>
    <x v="32"/>
    <n v="124"/>
    <n v="1"/>
    <x v="21"/>
  </r>
  <r>
    <x v="32"/>
    <n v="126"/>
    <n v="1"/>
    <x v="21"/>
  </r>
  <r>
    <x v="32"/>
    <n v="130"/>
    <n v="1"/>
    <x v="21"/>
  </r>
  <r>
    <x v="32"/>
    <n v="142"/>
    <n v="1"/>
    <x v="21"/>
  </r>
  <r>
    <x v="32"/>
    <n v="143"/>
    <n v="1"/>
    <x v="21"/>
  </r>
  <r>
    <x v="32"/>
    <n v="145"/>
    <n v="1"/>
    <x v="21"/>
  </r>
  <r>
    <x v="32"/>
    <n v="154"/>
    <n v="1"/>
    <x v="21"/>
  </r>
  <r>
    <x v="32"/>
    <n v="275"/>
    <n v="1"/>
    <x v="21"/>
  </r>
  <r>
    <x v="32"/>
    <n v="290"/>
    <n v="1"/>
    <x v="21"/>
  </r>
  <r>
    <x v="33"/>
    <n v="34"/>
    <n v="58"/>
    <x v="0"/>
  </r>
  <r>
    <x v="33"/>
    <n v="35"/>
    <n v="51"/>
    <x v="1"/>
  </r>
  <r>
    <x v="33"/>
    <n v="36"/>
    <n v="53"/>
    <x v="2"/>
  </r>
  <r>
    <x v="33"/>
    <n v="37"/>
    <n v="44"/>
    <x v="3"/>
  </r>
  <r>
    <x v="33"/>
    <n v="38"/>
    <n v="45"/>
    <x v="4"/>
  </r>
  <r>
    <x v="33"/>
    <n v="39"/>
    <n v="48"/>
    <x v="5"/>
  </r>
  <r>
    <x v="33"/>
    <n v="40"/>
    <n v="23"/>
    <x v="6"/>
  </r>
  <r>
    <x v="33"/>
    <n v="41"/>
    <n v="39"/>
    <x v="7"/>
  </r>
  <r>
    <x v="33"/>
    <n v="42"/>
    <n v="34"/>
    <x v="8"/>
  </r>
  <r>
    <x v="33"/>
    <n v="43"/>
    <n v="20"/>
    <x v="9"/>
  </r>
  <r>
    <x v="33"/>
    <n v="44"/>
    <n v="26"/>
    <x v="10"/>
  </r>
  <r>
    <x v="33"/>
    <n v="45"/>
    <n v="33"/>
    <x v="11"/>
  </r>
  <r>
    <x v="33"/>
    <n v="46"/>
    <n v="30"/>
    <x v="12"/>
  </r>
  <r>
    <x v="33"/>
    <n v="47"/>
    <n v="25"/>
    <x v="13"/>
  </r>
  <r>
    <x v="33"/>
    <n v="48"/>
    <n v="27"/>
    <x v="14"/>
  </r>
  <r>
    <x v="33"/>
    <n v="49"/>
    <n v="25"/>
    <x v="15"/>
  </r>
  <r>
    <x v="33"/>
    <n v="50"/>
    <n v="32"/>
    <x v="16"/>
  </r>
  <r>
    <x v="33"/>
    <n v="51"/>
    <n v="26"/>
    <x v="17"/>
  </r>
  <r>
    <x v="33"/>
    <n v="52"/>
    <n v="24"/>
    <x v="18"/>
  </r>
  <r>
    <x v="33"/>
    <n v="53"/>
    <n v="16"/>
    <x v="19"/>
  </r>
  <r>
    <x v="33"/>
    <n v="54"/>
    <n v="25"/>
    <x v="20"/>
  </r>
  <r>
    <x v="33"/>
    <n v="55"/>
    <n v="14"/>
    <x v="21"/>
  </r>
  <r>
    <x v="33"/>
    <n v="56"/>
    <n v="20"/>
    <x v="21"/>
  </r>
  <r>
    <x v="33"/>
    <n v="57"/>
    <n v="15"/>
    <x v="21"/>
  </r>
  <r>
    <x v="33"/>
    <n v="58"/>
    <n v="10"/>
    <x v="21"/>
  </r>
  <r>
    <x v="33"/>
    <n v="59"/>
    <n v="10"/>
    <x v="21"/>
  </r>
  <r>
    <x v="33"/>
    <n v="60"/>
    <n v="14"/>
    <x v="21"/>
  </r>
  <r>
    <x v="33"/>
    <n v="61"/>
    <n v="12"/>
    <x v="21"/>
  </r>
  <r>
    <x v="33"/>
    <n v="62"/>
    <n v="15"/>
    <x v="21"/>
  </r>
  <r>
    <x v="33"/>
    <n v="63"/>
    <n v="15"/>
    <x v="21"/>
  </r>
  <r>
    <x v="33"/>
    <n v="64"/>
    <n v="13"/>
    <x v="21"/>
  </r>
  <r>
    <x v="33"/>
    <n v="65"/>
    <n v="13"/>
    <x v="21"/>
  </r>
  <r>
    <x v="33"/>
    <n v="66"/>
    <n v="10"/>
    <x v="21"/>
  </r>
  <r>
    <x v="33"/>
    <n v="67"/>
    <n v="12"/>
    <x v="21"/>
  </r>
  <r>
    <x v="33"/>
    <n v="68"/>
    <n v="14"/>
    <x v="21"/>
  </r>
  <r>
    <x v="33"/>
    <n v="69"/>
    <n v="7"/>
    <x v="21"/>
  </r>
  <r>
    <x v="33"/>
    <n v="70"/>
    <n v="12"/>
    <x v="21"/>
  </r>
  <r>
    <x v="33"/>
    <n v="71"/>
    <n v="11"/>
    <x v="21"/>
  </r>
  <r>
    <x v="33"/>
    <n v="72"/>
    <n v="9"/>
    <x v="21"/>
  </r>
  <r>
    <x v="33"/>
    <n v="73"/>
    <n v="8"/>
    <x v="21"/>
  </r>
  <r>
    <x v="33"/>
    <n v="74"/>
    <n v="12"/>
    <x v="21"/>
  </r>
  <r>
    <x v="33"/>
    <n v="75"/>
    <n v="10"/>
    <x v="21"/>
  </r>
  <r>
    <x v="33"/>
    <n v="76"/>
    <n v="7"/>
    <x v="21"/>
  </r>
  <r>
    <x v="33"/>
    <n v="77"/>
    <n v="7"/>
    <x v="21"/>
  </r>
  <r>
    <x v="33"/>
    <n v="78"/>
    <n v="7"/>
    <x v="21"/>
  </r>
  <r>
    <x v="33"/>
    <n v="79"/>
    <n v="6"/>
    <x v="21"/>
  </r>
  <r>
    <x v="33"/>
    <n v="80"/>
    <n v="3"/>
    <x v="21"/>
  </r>
  <r>
    <x v="33"/>
    <n v="81"/>
    <n v="4"/>
    <x v="21"/>
  </r>
  <r>
    <x v="33"/>
    <n v="82"/>
    <n v="7"/>
    <x v="21"/>
  </r>
  <r>
    <x v="33"/>
    <n v="83"/>
    <n v="4"/>
    <x v="21"/>
  </r>
  <r>
    <x v="33"/>
    <n v="84"/>
    <n v="8"/>
    <x v="21"/>
  </r>
  <r>
    <x v="33"/>
    <n v="85"/>
    <n v="5"/>
    <x v="21"/>
  </r>
  <r>
    <x v="33"/>
    <n v="86"/>
    <n v="3"/>
    <x v="21"/>
  </r>
  <r>
    <x v="33"/>
    <n v="87"/>
    <n v="3"/>
    <x v="21"/>
  </r>
  <r>
    <x v="33"/>
    <n v="88"/>
    <n v="5"/>
    <x v="21"/>
  </r>
  <r>
    <x v="33"/>
    <n v="89"/>
    <n v="1"/>
    <x v="21"/>
  </r>
  <r>
    <x v="33"/>
    <n v="90"/>
    <n v="1"/>
    <x v="21"/>
  </r>
  <r>
    <x v="33"/>
    <n v="91"/>
    <n v="6"/>
    <x v="21"/>
  </r>
  <r>
    <x v="33"/>
    <n v="92"/>
    <n v="2"/>
    <x v="21"/>
  </r>
  <r>
    <x v="33"/>
    <n v="93"/>
    <n v="3"/>
    <x v="21"/>
  </r>
  <r>
    <x v="33"/>
    <n v="94"/>
    <n v="1"/>
    <x v="21"/>
  </r>
  <r>
    <x v="33"/>
    <n v="95"/>
    <n v="5"/>
    <x v="21"/>
  </r>
  <r>
    <x v="33"/>
    <n v="96"/>
    <n v="5"/>
    <x v="21"/>
  </r>
  <r>
    <x v="33"/>
    <n v="97"/>
    <n v="8"/>
    <x v="21"/>
  </r>
  <r>
    <x v="33"/>
    <n v="98"/>
    <n v="3"/>
    <x v="21"/>
  </r>
  <r>
    <x v="33"/>
    <n v="99"/>
    <n v="1"/>
    <x v="21"/>
  </r>
  <r>
    <x v="33"/>
    <n v="100"/>
    <n v="1"/>
    <x v="21"/>
  </r>
  <r>
    <x v="33"/>
    <n v="101"/>
    <n v="3"/>
    <x v="21"/>
  </r>
  <r>
    <x v="33"/>
    <n v="103"/>
    <n v="1"/>
    <x v="21"/>
  </r>
  <r>
    <x v="33"/>
    <n v="104"/>
    <n v="2"/>
    <x v="21"/>
  </r>
  <r>
    <x v="33"/>
    <n v="105"/>
    <n v="1"/>
    <x v="21"/>
  </r>
  <r>
    <x v="33"/>
    <n v="107"/>
    <n v="1"/>
    <x v="21"/>
  </r>
  <r>
    <x v="33"/>
    <n v="108"/>
    <n v="2"/>
    <x v="21"/>
  </r>
  <r>
    <x v="33"/>
    <n v="109"/>
    <n v="1"/>
    <x v="21"/>
  </r>
  <r>
    <x v="33"/>
    <n v="111"/>
    <n v="1"/>
    <x v="21"/>
  </r>
  <r>
    <x v="33"/>
    <n v="112"/>
    <n v="4"/>
    <x v="21"/>
  </r>
  <r>
    <x v="33"/>
    <n v="114"/>
    <n v="1"/>
    <x v="21"/>
  </r>
  <r>
    <x v="33"/>
    <n v="115"/>
    <n v="2"/>
    <x v="21"/>
  </r>
  <r>
    <x v="33"/>
    <n v="117"/>
    <n v="1"/>
    <x v="21"/>
  </r>
  <r>
    <x v="33"/>
    <n v="119"/>
    <n v="1"/>
    <x v="21"/>
  </r>
  <r>
    <x v="33"/>
    <n v="121"/>
    <n v="3"/>
    <x v="21"/>
  </r>
  <r>
    <x v="33"/>
    <n v="126"/>
    <n v="1"/>
    <x v="21"/>
  </r>
  <r>
    <x v="33"/>
    <n v="127"/>
    <n v="2"/>
    <x v="21"/>
  </r>
  <r>
    <x v="33"/>
    <n v="128"/>
    <n v="2"/>
    <x v="21"/>
  </r>
  <r>
    <x v="33"/>
    <n v="129"/>
    <n v="2"/>
    <x v="21"/>
  </r>
  <r>
    <x v="33"/>
    <n v="130"/>
    <n v="1"/>
    <x v="21"/>
  </r>
  <r>
    <x v="33"/>
    <n v="142"/>
    <n v="2"/>
    <x v="21"/>
  </r>
  <r>
    <x v="33"/>
    <n v="147"/>
    <n v="1"/>
    <x v="21"/>
  </r>
  <r>
    <x v="33"/>
    <n v="162"/>
    <n v="1"/>
    <x v="21"/>
  </r>
  <r>
    <x v="34"/>
    <n v="35"/>
    <n v="51"/>
    <x v="0"/>
  </r>
  <r>
    <x v="34"/>
    <n v="36"/>
    <n v="55"/>
    <x v="1"/>
  </r>
  <r>
    <x v="34"/>
    <n v="37"/>
    <n v="36"/>
    <x v="2"/>
  </r>
  <r>
    <x v="34"/>
    <n v="38"/>
    <n v="39"/>
    <x v="3"/>
  </r>
  <r>
    <x v="34"/>
    <n v="39"/>
    <n v="34"/>
    <x v="4"/>
  </r>
  <r>
    <x v="34"/>
    <n v="40"/>
    <n v="36"/>
    <x v="5"/>
  </r>
  <r>
    <x v="34"/>
    <n v="41"/>
    <n v="29"/>
    <x v="6"/>
  </r>
  <r>
    <x v="34"/>
    <n v="42"/>
    <n v="41"/>
    <x v="7"/>
  </r>
  <r>
    <x v="34"/>
    <n v="43"/>
    <n v="31"/>
    <x v="8"/>
  </r>
  <r>
    <x v="34"/>
    <n v="44"/>
    <n v="26"/>
    <x v="9"/>
  </r>
  <r>
    <x v="34"/>
    <n v="45"/>
    <n v="25"/>
    <x v="10"/>
  </r>
  <r>
    <x v="34"/>
    <n v="46"/>
    <n v="27"/>
    <x v="11"/>
  </r>
  <r>
    <x v="34"/>
    <n v="47"/>
    <n v="28"/>
    <x v="12"/>
  </r>
  <r>
    <x v="34"/>
    <n v="48"/>
    <n v="16"/>
    <x v="13"/>
  </r>
  <r>
    <x v="34"/>
    <n v="49"/>
    <n v="14"/>
    <x v="14"/>
  </r>
  <r>
    <x v="34"/>
    <n v="50"/>
    <n v="28"/>
    <x v="15"/>
  </r>
  <r>
    <x v="34"/>
    <n v="51"/>
    <n v="21"/>
    <x v="16"/>
  </r>
  <r>
    <x v="34"/>
    <n v="52"/>
    <n v="27"/>
    <x v="17"/>
  </r>
  <r>
    <x v="34"/>
    <n v="53"/>
    <n v="21"/>
    <x v="18"/>
  </r>
  <r>
    <x v="34"/>
    <n v="54"/>
    <n v="22"/>
    <x v="19"/>
  </r>
  <r>
    <x v="34"/>
    <n v="55"/>
    <n v="21"/>
    <x v="20"/>
  </r>
  <r>
    <x v="34"/>
    <n v="56"/>
    <n v="21"/>
    <x v="21"/>
  </r>
  <r>
    <x v="34"/>
    <n v="57"/>
    <n v="19"/>
    <x v="21"/>
  </r>
  <r>
    <x v="34"/>
    <n v="58"/>
    <n v="26"/>
    <x v="21"/>
  </r>
  <r>
    <x v="34"/>
    <n v="59"/>
    <n v="22"/>
    <x v="21"/>
  </r>
  <r>
    <x v="34"/>
    <n v="60"/>
    <n v="19"/>
    <x v="21"/>
  </r>
  <r>
    <x v="34"/>
    <n v="61"/>
    <n v="14"/>
    <x v="21"/>
  </r>
  <r>
    <x v="34"/>
    <n v="62"/>
    <n v="16"/>
    <x v="21"/>
  </r>
  <r>
    <x v="34"/>
    <n v="63"/>
    <n v="12"/>
    <x v="21"/>
  </r>
  <r>
    <x v="34"/>
    <n v="64"/>
    <n v="8"/>
    <x v="21"/>
  </r>
  <r>
    <x v="34"/>
    <n v="65"/>
    <n v="7"/>
    <x v="21"/>
  </r>
  <r>
    <x v="34"/>
    <n v="66"/>
    <n v="11"/>
    <x v="21"/>
  </r>
  <r>
    <x v="34"/>
    <n v="67"/>
    <n v="6"/>
    <x v="21"/>
  </r>
  <r>
    <x v="34"/>
    <n v="68"/>
    <n v="11"/>
    <x v="21"/>
  </r>
  <r>
    <x v="34"/>
    <n v="69"/>
    <n v="9"/>
    <x v="21"/>
  </r>
  <r>
    <x v="34"/>
    <n v="70"/>
    <n v="4"/>
    <x v="21"/>
  </r>
  <r>
    <x v="34"/>
    <n v="71"/>
    <n v="10"/>
    <x v="21"/>
  </r>
  <r>
    <x v="34"/>
    <n v="72"/>
    <n v="7"/>
    <x v="21"/>
  </r>
  <r>
    <x v="34"/>
    <n v="73"/>
    <n v="7"/>
    <x v="21"/>
  </r>
  <r>
    <x v="34"/>
    <n v="74"/>
    <n v="8"/>
    <x v="21"/>
  </r>
  <r>
    <x v="34"/>
    <n v="75"/>
    <n v="3"/>
    <x v="21"/>
  </r>
  <r>
    <x v="34"/>
    <n v="76"/>
    <n v="8"/>
    <x v="21"/>
  </r>
  <r>
    <x v="34"/>
    <n v="77"/>
    <n v="7"/>
    <x v="21"/>
  </r>
  <r>
    <x v="34"/>
    <n v="78"/>
    <n v="3"/>
    <x v="21"/>
  </r>
  <r>
    <x v="34"/>
    <n v="79"/>
    <n v="10"/>
    <x v="21"/>
  </r>
  <r>
    <x v="34"/>
    <n v="80"/>
    <n v="4"/>
    <x v="21"/>
  </r>
  <r>
    <x v="34"/>
    <n v="81"/>
    <n v="3"/>
    <x v="21"/>
  </r>
  <r>
    <x v="34"/>
    <n v="82"/>
    <n v="8"/>
    <x v="21"/>
  </r>
  <r>
    <x v="34"/>
    <n v="83"/>
    <n v="2"/>
    <x v="21"/>
  </r>
  <r>
    <x v="34"/>
    <n v="84"/>
    <n v="2"/>
    <x v="21"/>
  </r>
  <r>
    <x v="34"/>
    <n v="85"/>
    <n v="3"/>
    <x v="21"/>
  </r>
  <r>
    <x v="34"/>
    <n v="86"/>
    <n v="5"/>
    <x v="21"/>
  </r>
  <r>
    <x v="34"/>
    <n v="87"/>
    <n v="6"/>
    <x v="21"/>
  </r>
  <r>
    <x v="34"/>
    <n v="89"/>
    <n v="2"/>
    <x v="21"/>
  </r>
  <r>
    <x v="34"/>
    <n v="90"/>
    <n v="4"/>
    <x v="21"/>
  </r>
  <r>
    <x v="34"/>
    <n v="91"/>
    <n v="2"/>
    <x v="21"/>
  </r>
  <r>
    <x v="34"/>
    <n v="92"/>
    <n v="4"/>
    <x v="21"/>
  </r>
  <r>
    <x v="34"/>
    <n v="93"/>
    <n v="2"/>
    <x v="21"/>
  </r>
  <r>
    <x v="34"/>
    <n v="94"/>
    <n v="3"/>
    <x v="21"/>
  </r>
  <r>
    <x v="34"/>
    <n v="95"/>
    <n v="4"/>
    <x v="21"/>
  </r>
  <r>
    <x v="34"/>
    <n v="96"/>
    <n v="1"/>
    <x v="21"/>
  </r>
  <r>
    <x v="34"/>
    <n v="97"/>
    <n v="2"/>
    <x v="21"/>
  </r>
  <r>
    <x v="34"/>
    <n v="98"/>
    <n v="1"/>
    <x v="21"/>
  </r>
  <r>
    <x v="34"/>
    <n v="99"/>
    <n v="2"/>
    <x v="21"/>
  </r>
  <r>
    <x v="34"/>
    <n v="100"/>
    <n v="2"/>
    <x v="21"/>
  </r>
  <r>
    <x v="34"/>
    <n v="101"/>
    <n v="3"/>
    <x v="21"/>
  </r>
  <r>
    <x v="34"/>
    <n v="102"/>
    <n v="1"/>
    <x v="21"/>
  </r>
  <r>
    <x v="34"/>
    <n v="103"/>
    <n v="2"/>
    <x v="21"/>
  </r>
  <r>
    <x v="34"/>
    <n v="104"/>
    <n v="3"/>
    <x v="21"/>
  </r>
  <r>
    <x v="34"/>
    <n v="106"/>
    <n v="1"/>
    <x v="21"/>
  </r>
  <r>
    <x v="34"/>
    <n v="107"/>
    <n v="2"/>
    <x v="21"/>
  </r>
  <r>
    <x v="34"/>
    <n v="108"/>
    <n v="1"/>
    <x v="21"/>
  </r>
  <r>
    <x v="34"/>
    <n v="109"/>
    <n v="2"/>
    <x v="21"/>
  </r>
  <r>
    <x v="34"/>
    <n v="110"/>
    <n v="1"/>
    <x v="21"/>
  </r>
  <r>
    <x v="34"/>
    <n v="111"/>
    <n v="2"/>
    <x v="21"/>
  </r>
  <r>
    <x v="34"/>
    <n v="112"/>
    <n v="1"/>
    <x v="21"/>
  </r>
  <r>
    <x v="34"/>
    <n v="113"/>
    <n v="2"/>
    <x v="21"/>
  </r>
  <r>
    <x v="34"/>
    <n v="115"/>
    <n v="1"/>
    <x v="21"/>
  </r>
  <r>
    <x v="34"/>
    <n v="116"/>
    <n v="1"/>
    <x v="21"/>
  </r>
  <r>
    <x v="34"/>
    <n v="117"/>
    <n v="1"/>
    <x v="21"/>
  </r>
  <r>
    <x v="34"/>
    <n v="118"/>
    <n v="1"/>
    <x v="21"/>
  </r>
  <r>
    <x v="34"/>
    <n v="120"/>
    <n v="1"/>
    <x v="21"/>
  </r>
  <r>
    <x v="34"/>
    <n v="123"/>
    <n v="2"/>
    <x v="21"/>
  </r>
  <r>
    <x v="34"/>
    <n v="126"/>
    <n v="1"/>
    <x v="21"/>
  </r>
  <r>
    <x v="34"/>
    <n v="129"/>
    <n v="1"/>
    <x v="21"/>
  </r>
  <r>
    <x v="34"/>
    <n v="131"/>
    <n v="1"/>
    <x v="21"/>
  </r>
  <r>
    <x v="34"/>
    <n v="149"/>
    <n v="1"/>
    <x v="21"/>
  </r>
  <r>
    <x v="34"/>
    <n v="231"/>
    <n v="1"/>
    <x v="21"/>
  </r>
  <r>
    <x v="35"/>
    <n v="36"/>
    <n v="46"/>
    <x v="0"/>
  </r>
  <r>
    <x v="35"/>
    <n v="37"/>
    <n v="45"/>
    <x v="1"/>
  </r>
  <r>
    <x v="35"/>
    <n v="38"/>
    <n v="36"/>
    <x v="2"/>
  </r>
  <r>
    <x v="35"/>
    <n v="39"/>
    <n v="35"/>
    <x v="3"/>
  </r>
  <r>
    <x v="35"/>
    <n v="40"/>
    <n v="32"/>
    <x v="4"/>
  </r>
  <r>
    <x v="35"/>
    <n v="41"/>
    <n v="28"/>
    <x v="5"/>
  </r>
  <r>
    <x v="35"/>
    <n v="42"/>
    <n v="27"/>
    <x v="6"/>
  </r>
  <r>
    <x v="35"/>
    <n v="43"/>
    <n v="27"/>
    <x v="7"/>
  </r>
  <r>
    <x v="35"/>
    <n v="44"/>
    <n v="24"/>
    <x v="8"/>
  </r>
  <r>
    <x v="35"/>
    <n v="45"/>
    <n v="28"/>
    <x v="9"/>
  </r>
  <r>
    <x v="35"/>
    <n v="46"/>
    <n v="29"/>
    <x v="10"/>
  </r>
  <r>
    <x v="35"/>
    <n v="47"/>
    <n v="27"/>
    <x v="11"/>
  </r>
  <r>
    <x v="35"/>
    <n v="48"/>
    <n v="20"/>
    <x v="12"/>
  </r>
  <r>
    <x v="35"/>
    <n v="49"/>
    <n v="22"/>
    <x v="13"/>
  </r>
  <r>
    <x v="35"/>
    <n v="50"/>
    <n v="26"/>
    <x v="14"/>
  </r>
  <r>
    <x v="35"/>
    <n v="51"/>
    <n v="18"/>
    <x v="15"/>
  </r>
  <r>
    <x v="35"/>
    <n v="52"/>
    <n v="22"/>
    <x v="16"/>
  </r>
  <r>
    <x v="35"/>
    <n v="53"/>
    <n v="27"/>
    <x v="17"/>
  </r>
  <r>
    <x v="35"/>
    <n v="54"/>
    <n v="15"/>
    <x v="18"/>
  </r>
  <r>
    <x v="35"/>
    <n v="55"/>
    <n v="13"/>
    <x v="19"/>
  </r>
  <r>
    <x v="35"/>
    <n v="56"/>
    <n v="19"/>
    <x v="20"/>
  </r>
  <r>
    <x v="35"/>
    <n v="57"/>
    <n v="26"/>
    <x v="21"/>
  </r>
  <r>
    <x v="35"/>
    <n v="58"/>
    <n v="17"/>
    <x v="21"/>
  </r>
  <r>
    <x v="35"/>
    <n v="59"/>
    <n v="16"/>
    <x v="21"/>
  </r>
  <r>
    <x v="35"/>
    <n v="60"/>
    <n v="11"/>
    <x v="21"/>
  </r>
  <r>
    <x v="35"/>
    <n v="61"/>
    <n v="11"/>
    <x v="21"/>
  </r>
  <r>
    <x v="35"/>
    <n v="62"/>
    <n v="22"/>
    <x v="21"/>
  </r>
  <r>
    <x v="35"/>
    <n v="63"/>
    <n v="8"/>
    <x v="21"/>
  </r>
  <r>
    <x v="35"/>
    <n v="64"/>
    <n v="13"/>
    <x v="21"/>
  </r>
  <r>
    <x v="35"/>
    <n v="65"/>
    <n v="14"/>
    <x v="21"/>
  </r>
  <r>
    <x v="35"/>
    <n v="66"/>
    <n v="10"/>
    <x v="21"/>
  </r>
  <r>
    <x v="35"/>
    <n v="67"/>
    <n v="9"/>
    <x v="21"/>
  </r>
  <r>
    <x v="35"/>
    <n v="68"/>
    <n v="10"/>
    <x v="21"/>
  </r>
  <r>
    <x v="35"/>
    <n v="69"/>
    <n v="6"/>
    <x v="21"/>
  </r>
  <r>
    <x v="35"/>
    <n v="70"/>
    <n v="8"/>
    <x v="21"/>
  </r>
  <r>
    <x v="35"/>
    <n v="71"/>
    <n v="6"/>
    <x v="21"/>
  </r>
  <r>
    <x v="35"/>
    <n v="72"/>
    <n v="13"/>
    <x v="21"/>
  </r>
  <r>
    <x v="35"/>
    <n v="73"/>
    <n v="8"/>
    <x v="21"/>
  </r>
  <r>
    <x v="35"/>
    <n v="74"/>
    <n v="15"/>
    <x v="21"/>
  </r>
  <r>
    <x v="35"/>
    <n v="75"/>
    <n v="6"/>
    <x v="21"/>
  </r>
  <r>
    <x v="35"/>
    <n v="76"/>
    <n v="10"/>
    <x v="21"/>
  </r>
  <r>
    <x v="35"/>
    <n v="77"/>
    <n v="6"/>
    <x v="21"/>
  </r>
  <r>
    <x v="35"/>
    <n v="78"/>
    <n v="5"/>
    <x v="21"/>
  </r>
  <r>
    <x v="35"/>
    <n v="79"/>
    <n v="12"/>
    <x v="21"/>
  </r>
  <r>
    <x v="35"/>
    <n v="80"/>
    <n v="6"/>
    <x v="21"/>
  </r>
  <r>
    <x v="35"/>
    <n v="81"/>
    <n v="10"/>
    <x v="21"/>
  </r>
  <r>
    <x v="35"/>
    <n v="82"/>
    <n v="5"/>
    <x v="21"/>
  </r>
  <r>
    <x v="35"/>
    <n v="83"/>
    <n v="2"/>
    <x v="21"/>
  </r>
  <r>
    <x v="35"/>
    <n v="84"/>
    <n v="3"/>
    <x v="21"/>
  </r>
  <r>
    <x v="35"/>
    <n v="85"/>
    <n v="3"/>
    <x v="21"/>
  </r>
  <r>
    <x v="35"/>
    <n v="86"/>
    <n v="2"/>
    <x v="21"/>
  </r>
  <r>
    <x v="35"/>
    <n v="87"/>
    <n v="6"/>
    <x v="21"/>
  </r>
  <r>
    <x v="35"/>
    <n v="88"/>
    <n v="3"/>
    <x v="21"/>
  </r>
  <r>
    <x v="35"/>
    <n v="89"/>
    <n v="4"/>
    <x v="21"/>
  </r>
  <r>
    <x v="35"/>
    <n v="90"/>
    <n v="1"/>
    <x v="21"/>
  </r>
  <r>
    <x v="35"/>
    <n v="91"/>
    <n v="1"/>
    <x v="21"/>
  </r>
  <r>
    <x v="35"/>
    <n v="92"/>
    <n v="1"/>
    <x v="21"/>
  </r>
  <r>
    <x v="35"/>
    <n v="93"/>
    <n v="3"/>
    <x v="21"/>
  </r>
  <r>
    <x v="35"/>
    <n v="94"/>
    <n v="1"/>
    <x v="21"/>
  </r>
  <r>
    <x v="35"/>
    <n v="95"/>
    <n v="4"/>
    <x v="21"/>
  </r>
  <r>
    <x v="35"/>
    <n v="96"/>
    <n v="2"/>
    <x v="21"/>
  </r>
  <r>
    <x v="35"/>
    <n v="97"/>
    <n v="2"/>
    <x v="21"/>
  </r>
  <r>
    <x v="35"/>
    <n v="98"/>
    <n v="1"/>
    <x v="21"/>
  </r>
  <r>
    <x v="35"/>
    <n v="99"/>
    <n v="2"/>
    <x v="21"/>
  </r>
  <r>
    <x v="35"/>
    <n v="100"/>
    <n v="2"/>
    <x v="21"/>
  </r>
  <r>
    <x v="35"/>
    <n v="101"/>
    <n v="3"/>
    <x v="21"/>
  </r>
  <r>
    <x v="35"/>
    <n v="103"/>
    <n v="5"/>
    <x v="21"/>
  </r>
  <r>
    <x v="35"/>
    <n v="104"/>
    <n v="1"/>
    <x v="21"/>
  </r>
  <r>
    <x v="35"/>
    <n v="106"/>
    <n v="3"/>
    <x v="21"/>
  </r>
  <r>
    <x v="35"/>
    <n v="107"/>
    <n v="2"/>
    <x v="21"/>
  </r>
  <r>
    <x v="35"/>
    <n v="109"/>
    <n v="2"/>
    <x v="21"/>
  </r>
  <r>
    <x v="35"/>
    <n v="110"/>
    <n v="1"/>
    <x v="21"/>
  </r>
  <r>
    <x v="35"/>
    <n v="111"/>
    <n v="1"/>
    <x v="21"/>
  </r>
  <r>
    <x v="35"/>
    <n v="112"/>
    <n v="1"/>
    <x v="21"/>
  </r>
  <r>
    <x v="35"/>
    <n v="113"/>
    <n v="2"/>
    <x v="21"/>
  </r>
  <r>
    <x v="35"/>
    <n v="115"/>
    <n v="2"/>
    <x v="21"/>
  </r>
  <r>
    <x v="35"/>
    <n v="117"/>
    <n v="2"/>
    <x v="21"/>
  </r>
  <r>
    <x v="35"/>
    <n v="119"/>
    <n v="1"/>
    <x v="21"/>
  </r>
  <r>
    <x v="35"/>
    <n v="122"/>
    <n v="1"/>
    <x v="21"/>
  </r>
  <r>
    <x v="35"/>
    <n v="123"/>
    <n v="1"/>
    <x v="21"/>
  </r>
  <r>
    <x v="35"/>
    <n v="125"/>
    <n v="1"/>
    <x v="21"/>
  </r>
  <r>
    <x v="35"/>
    <n v="131"/>
    <n v="1"/>
    <x v="21"/>
  </r>
  <r>
    <x v="35"/>
    <n v="136"/>
    <n v="1"/>
    <x v="21"/>
  </r>
  <r>
    <x v="35"/>
    <n v="139"/>
    <n v="1"/>
    <x v="21"/>
  </r>
  <r>
    <x v="35"/>
    <n v="147"/>
    <n v="1"/>
    <x v="21"/>
  </r>
  <r>
    <x v="35"/>
    <n v="153"/>
    <n v="1"/>
    <x v="21"/>
  </r>
  <r>
    <x v="35"/>
    <n v="164"/>
    <n v="1"/>
    <x v="21"/>
  </r>
  <r>
    <x v="35"/>
    <n v="218"/>
    <n v="1"/>
    <x v="21"/>
  </r>
  <r>
    <x v="36"/>
    <n v="37"/>
    <n v="39"/>
    <x v="0"/>
  </r>
  <r>
    <x v="36"/>
    <n v="38"/>
    <n v="41"/>
    <x v="1"/>
  </r>
  <r>
    <x v="36"/>
    <n v="39"/>
    <n v="42"/>
    <x v="2"/>
  </r>
  <r>
    <x v="36"/>
    <n v="40"/>
    <n v="34"/>
    <x v="3"/>
  </r>
  <r>
    <x v="36"/>
    <n v="41"/>
    <n v="28"/>
    <x v="4"/>
  </r>
  <r>
    <x v="36"/>
    <n v="42"/>
    <n v="33"/>
    <x v="5"/>
  </r>
  <r>
    <x v="36"/>
    <n v="43"/>
    <n v="34"/>
    <x v="6"/>
  </r>
  <r>
    <x v="36"/>
    <n v="44"/>
    <n v="19"/>
    <x v="7"/>
  </r>
  <r>
    <x v="36"/>
    <n v="45"/>
    <n v="26"/>
    <x v="8"/>
  </r>
  <r>
    <x v="36"/>
    <n v="46"/>
    <n v="25"/>
    <x v="9"/>
  </r>
  <r>
    <x v="36"/>
    <n v="47"/>
    <n v="23"/>
    <x v="10"/>
  </r>
  <r>
    <x v="36"/>
    <n v="48"/>
    <n v="23"/>
    <x v="11"/>
  </r>
  <r>
    <x v="36"/>
    <n v="49"/>
    <n v="17"/>
    <x v="12"/>
  </r>
  <r>
    <x v="36"/>
    <n v="50"/>
    <n v="22"/>
    <x v="13"/>
  </r>
  <r>
    <x v="36"/>
    <n v="51"/>
    <n v="23"/>
    <x v="14"/>
  </r>
  <r>
    <x v="36"/>
    <n v="52"/>
    <n v="21"/>
    <x v="15"/>
  </r>
  <r>
    <x v="36"/>
    <n v="53"/>
    <n v="25"/>
    <x v="16"/>
  </r>
  <r>
    <x v="36"/>
    <n v="54"/>
    <n v="31"/>
    <x v="17"/>
  </r>
  <r>
    <x v="36"/>
    <n v="55"/>
    <n v="19"/>
    <x v="18"/>
  </r>
  <r>
    <x v="36"/>
    <n v="56"/>
    <n v="13"/>
    <x v="19"/>
  </r>
  <r>
    <x v="36"/>
    <n v="57"/>
    <n v="17"/>
    <x v="20"/>
  </r>
  <r>
    <x v="36"/>
    <n v="58"/>
    <n v="15"/>
    <x v="21"/>
  </r>
  <r>
    <x v="36"/>
    <n v="59"/>
    <n v="14"/>
    <x v="21"/>
  </r>
  <r>
    <x v="36"/>
    <n v="60"/>
    <n v="9"/>
    <x v="21"/>
  </r>
  <r>
    <x v="36"/>
    <n v="61"/>
    <n v="8"/>
    <x v="21"/>
  </r>
  <r>
    <x v="36"/>
    <n v="62"/>
    <n v="16"/>
    <x v="21"/>
  </r>
  <r>
    <x v="36"/>
    <n v="63"/>
    <n v="14"/>
    <x v="21"/>
  </r>
  <r>
    <x v="36"/>
    <n v="64"/>
    <n v="15"/>
    <x v="21"/>
  </r>
  <r>
    <x v="36"/>
    <n v="65"/>
    <n v="14"/>
    <x v="21"/>
  </r>
  <r>
    <x v="36"/>
    <n v="66"/>
    <n v="8"/>
    <x v="21"/>
  </r>
  <r>
    <x v="36"/>
    <n v="67"/>
    <n v="13"/>
    <x v="21"/>
  </r>
  <r>
    <x v="36"/>
    <n v="68"/>
    <n v="7"/>
    <x v="21"/>
  </r>
  <r>
    <x v="36"/>
    <n v="69"/>
    <n v="10"/>
    <x v="21"/>
  </r>
  <r>
    <x v="36"/>
    <n v="70"/>
    <n v="5"/>
    <x v="21"/>
  </r>
  <r>
    <x v="36"/>
    <n v="71"/>
    <n v="6"/>
    <x v="21"/>
  </r>
  <r>
    <x v="36"/>
    <n v="72"/>
    <n v="5"/>
    <x v="21"/>
  </r>
  <r>
    <x v="36"/>
    <n v="73"/>
    <n v="8"/>
    <x v="21"/>
  </r>
  <r>
    <x v="36"/>
    <n v="74"/>
    <n v="6"/>
    <x v="21"/>
  </r>
  <r>
    <x v="36"/>
    <n v="75"/>
    <n v="3"/>
    <x v="21"/>
  </r>
  <r>
    <x v="36"/>
    <n v="76"/>
    <n v="9"/>
    <x v="21"/>
  </r>
  <r>
    <x v="36"/>
    <n v="77"/>
    <n v="12"/>
    <x v="21"/>
  </r>
  <r>
    <x v="36"/>
    <n v="78"/>
    <n v="9"/>
    <x v="21"/>
  </r>
  <r>
    <x v="36"/>
    <n v="79"/>
    <n v="10"/>
    <x v="21"/>
  </r>
  <r>
    <x v="36"/>
    <n v="80"/>
    <n v="4"/>
    <x v="21"/>
  </r>
  <r>
    <x v="36"/>
    <n v="81"/>
    <n v="8"/>
    <x v="21"/>
  </r>
  <r>
    <x v="36"/>
    <n v="82"/>
    <n v="4"/>
    <x v="21"/>
  </r>
  <r>
    <x v="36"/>
    <n v="83"/>
    <n v="5"/>
    <x v="21"/>
  </r>
  <r>
    <x v="36"/>
    <n v="84"/>
    <n v="5"/>
    <x v="21"/>
  </r>
  <r>
    <x v="36"/>
    <n v="85"/>
    <n v="5"/>
    <x v="21"/>
  </r>
  <r>
    <x v="36"/>
    <n v="86"/>
    <n v="4"/>
    <x v="21"/>
  </r>
  <r>
    <x v="36"/>
    <n v="87"/>
    <n v="3"/>
    <x v="21"/>
  </r>
  <r>
    <x v="36"/>
    <n v="88"/>
    <n v="5"/>
    <x v="21"/>
  </r>
  <r>
    <x v="36"/>
    <n v="89"/>
    <n v="3"/>
    <x v="21"/>
  </r>
  <r>
    <x v="36"/>
    <n v="91"/>
    <n v="2"/>
    <x v="21"/>
  </r>
  <r>
    <x v="36"/>
    <n v="92"/>
    <n v="6"/>
    <x v="21"/>
  </r>
  <r>
    <x v="36"/>
    <n v="93"/>
    <n v="6"/>
    <x v="21"/>
  </r>
  <r>
    <x v="36"/>
    <n v="94"/>
    <n v="2"/>
    <x v="21"/>
  </r>
  <r>
    <x v="36"/>
    <n v="95"/>
    <n v="5"/>
    <x v="21"/>
  </r>
  <r>
    <x v="36"/>
    <n v="96"/>
    <n v="2"/>
    <x v="21"/>
  </r>
  <r>
    <x v="36"/>
    <n v="97"/>
    <n v="2"/>
    <x v="21"/>
  </r>
  <r>
    <x v="36"/>
    <n v="98"/>
    <n v="4"/>
    <x v="21"/>
  </r>
  <r>
    <x v="36"/>
    <n v="99"/>
    <n v="2"/>
    <x v="21"/>
  </r>
  <r>
    <x v="36"/>
    <n v="100"/>
    <n v="1"/>
    <x v="21"/>
  </r>
  <r>
    <x v="36"/>
    <n v="101"/>
    <n v="2"/>
    <x v="21"/>
  </r>
  <r>
    <x v="36"/>
    <n v="102"/>
    <n v="3"/>
    <x v="21"/>
  </r>
  <r>
    <x v="36"/>
    <n v="103"/>
    <n v="1"/>
    <x v="21"/>
  </r>
  <r>
    <x v="36"/>
    <n v="104"/>
    <n v="2"/>
    <x v="21"/>
  </r>
  <r>
    <x v="36"/>
    <n v="106"/>
    <n v="3"/>
    <x v="21"/>
  </r>
  <r>
    <x v="36"/>
    <n v="108"/>
    <n v="2"/>
    <x v="21"/>
  </r>
  <r>
    <x v="36"/>
    <n v="109"/>
    <n v="1"/>
    <x v="21"/>
  </r>
  <r>
    <x v="36"/>
    <n v="110"/>
    <n v="2"/>
    <x v="21"/>
  </r>
  <r>
    <x v="36"/>
    <n v="111"/>
    <n v="1"/>
    <x v="21"/>
  </r>
  <r>
    <x v="36"/>
    <n v="112"/>
    <n v="1"/>
    <x v="21"/>
  </r>
  <r>
    <x v="36"/>
    <n v="115"/>
    <n v="1"/>
    <x v="21"/>
  </r>
  <r>
    <x v="36"/>
    <n v="116"/>
    <n v="4"/>
    <x v="21"/>
  </r>
  <r>
    <x v="36"/>
    <n v="117"/>
    <n v="2"/>
    <x v="21"/>
  </r>
  <r>
    <x v="36"/>
    <n v="118"/>
    <n v="1"/>
    <x v="21"/>
  </r>
  <r>
    <x v="36"/>
    <n v="119"/>
    <n v="1"/>
    <x v="21"/>
  </r>
  <r>
    <x v="36"/>
    <n v="120"/>
    <n v="1"/>
    <x v="21"/>
  </r>
  <r>
    <x v="36"/>
    <n v="122"/>
    <n v="1"/>
    <x v="21"/>
  </r>
  <r>
    <x v="36"/>
    <n v="123"/>
    <n v="1"/>
    <x v="21"/>
  </r>
  <r>
    <x v="36"/>
    <n v="125"/>
    <n v="1"/>
    <x v="21"/>
  </r>
  <r>
    <x v="36"/>
    <n v="126"/>
    <n v="2"/>
    <x v="21"/>
  </r>
  <r>
    <x v="36"/>
    <n v="127"/>
    <n v="1"/>
    <x v="21"/>
  </r>
  <r>
    <x v="36"/>
    <n v="128"/>
    <n v="1"/>
    <x v="21"/>
  </r>
  <r>
    <x v="36"/>
    <n v="129"/>
    <n v="2"/>
    <x v="21"/>
  </r>
  <r>
    <x v="36"/>
    <n v="130"/>
    <n v="1"/>
    <x v="21"/>
  </r>
  <r>
    <x v="36"/>
    <n v="131"/>
    <n v="1"/>
    <x v="21"/>
  </r>
  <r>
    <x v="36"/>
    <n v="132"/>
    <n v="1"/>
    <x v="21"/>
  </r>
  <r>
    <x v="36"/>
    <n v="136"/>
    <n v="1"/>
    <x v="21"/>
  </r>
  <r>
    <x v="36"/>
    <n v="162"/>
    <n v="1"/>
    <x v="21"/>
  </r>
  <r>
    <x v="37"/>
    <n v="38"/>
    <n v="46"/>
    <x v="0"/>
  </r>
  <r>
    <x v="37"/>
    <n v="39"/>
    <n v="41"/>
    <x v="1"/>
  </r>
  <r>
    <x v="37"/>
    <n v="40"/>
    <n v="36"/>
    <x v="2"/>
  </r>
  <r>
    <x v="37"/>
    <n v="41"/>
    <n v="32"/>
    <x v="3"/>
  </r>
  <r>
    <x v="37"/>
    <n v="42"/>
    <n v="32"/>
    <x v="4"/>
  </r>
  <r>
    <x v="37"/>
    <n v="43"/>
    <n v="28"/>
    <x v="5"/>
  </r>
  <r>
    <x v="37"/>
    <n v="44"/>
    <n v="21"/>
    <x v="6"/>
  </r>
  <r>
    <x v="37"/>
    <n v="45"/>
    <n v="34"/>
    <x v="7"/>
  </r>
  <r>
    <x v="37"/>
    <n v="46"/>
    <n v="22"/>
    <x v="8"/>
  </r>
  <r>
    <x v="37"/>
    <n v="47"/>
    <n v="28"/>
    <x v="9"/>
  </r>
  <r>
    <x v="37"/>
    <n v="48"/>
    <n v="17"/>
    <x v="10"/>
  </r>
  <r>
    <x v="37"/>
    <n v="49"/>
    <n v="18"/>
    <x v="11"/>
  </r>
  <r>
    <x v="37"/>
    <n v="50"/>
    <n v="20"/>
    <x v="12"/>
  </r>
  <r>
    <x v="37"/>
    <n v="51"/>
    <n v="21"/>
    <x v="13"/>
  </r>
  <r>
    <x v="37"/>
    <n v="52"/>
    <n v="21"/>
    <x v="14"/>
  </r>
  <r>
    <x v="37"/>
    <n v="53"/>
    <n v="14"/>
    <x v="15"/>
  </r>
  <r>
    <x v="37"/>
    <n v="54"/>
    <n v="26"/>
    <x v="16"/>
  </r>
  <r>
    <x v="37"/>
    <n v="55"/>
    <n v="19"/>
    <x v="17"/>
  </r>
  <r>
    <x v="37"/>
    <n v="56"/>
    <n v="22"/>
    <x v="18"/>
  </r>
  <r>
    <x v="37"/>
    <n v="57"/>
    <n v="16"/>
    <x v="19"/>
  </r>
  <r>
    <x v="37"/>
    <n v="58"/>
    <n v="12"/>
    <x v="20"/>
  </r>
  <r>
    <x v="37"/>
    <n v="59"/>
    <n v="17"/>
    <x v="21"/>
  </r>
  <r>
    <x v="37"/>
    <n v="60"/>
    <n v="11"/>
    <x v="21"/>
  </r>
  <r>
    <x v="37"/>
    <n v="61"/>
    <n v="17"/>
    <x v="21"/>
  </r>
  <r>
    <x v="37"/>
    <n v="62"/>
    <n v="9"/>
    <x v="21"/>
  </r>
  <r>
    <x v="37"/>
    <n v="63"/>
    <n v="15"/>
    <x v="21"/>
  </r>
  <r>
    <x v="37"/>
    <n v="64"/>
    <n v="7"/>
    <x v="21"/>
  </r>
  <r>
    <x v="37"/>
    <n v="65"/>
    <n v="6"/>
    <x v="21"/>
  </r>
  <r>
    <x v="37"/>
    <n v="66"/>
    <n v="15"/>
    <x v="21"/>
  </r>
  <r>
    <x v="37"/>
    <n v="67"/>
    <n v="10"/>
    <x v="21"/>
  </r>
  <r>
    <x v="37"/>
    <n v="68"/>
    <n v="10"/>
    <x v="21"/>
  </r>
  <r>
    <x v="37"/>
    <n v="69"/>
    <n v="7"/>
    <x v="21"/>
  </r>
  <r>
    <x v="37"/>
    <n v="70"/>
    <n v="18"/>
    <x v="21"/>
  </r>
  <r>
    <x v="37"/>
    <n v="71"/>
    <n v="14"/>
    <x v="21"/>
  </r>
  <r>
    <x v="37"/>
    <n v="72"/>
    <n v="10"/>
    <x v="21"/>
  </r>
  <r>
    <x v="37"/>
    <n v="73"/>
    <n v="10"/>
    <x v="21"/>
  </r>
  <r>
    <x v="37"/>
    <n v="74"/>
    <n v="15"/>
    <x v="21"/>
  </r>
  <r>
    <x v="37"/>
    <n v="75"/>
    <n v="4"/>
    <x v="21"/>
  </r>
  <r>
    <x v="37"/>
    <n v="76"/>
    <n v="13"/>
    <x v="21"/>
  </r>
  <r>
    <x v="37"/>
    <n v="77"/>
    <n v="5"/>
    <x v="21"/>
  </r>
  <r>
    <x v="37"/>
    <n v="78"/>
    <n v="6"/>
    <x v="21"/>
  </r>
  <r>
    <x v="37"/>
    <n v="79"/>
    <n v="8"/>
    <x v="21"/>
  </r>
  <r>
    <x v="37"/>
    <n v="80"/>
    <n v="11"/>
    <x v="21"/>
  </r>
  <r>
    <x v="37"/>
    <n v="81"/>
    <n v="7"/>
    <x v="21"/>
  </r>
  <r>
    <x v="37"/>
    <n v="82"/>
    <n v="3"/>
    <x v="21"/>
  </r>
  <r>
    <x v="37"/>
    <n v="83"/>
    <n v="10"/>
    <x v="21"/>
  </r>
  <r>
    <x v="37"/>
    <n v="84"/>
    <n v="10"/>
    <x v="21"/>
  </r>
  <r>
    <x v="37"/>
    <n v="85"/>
    <n v="3"/>
    <x v="21"/>
  </r>
  <r>
    <x v="37"/>
    <n v="86"/>
    <n v="5"/>
    <x v="21"/>
  </r>
  <r>
    <x v="37"/>
    <n v="87"/>
    <n v="5"/>
    <x v="21"/>
  </r>
  <r>
    <x v="37"/>
    <n v="88"/>
    <n v="5"/>
    <x v="21"/>
  </r>
  <r>
    <x v="37"/>
    <n v="89"/>
    <n v="6"/>
    <x v="21"/>
  </r>
  <r>
    <x v="37"/>
    <n v="90"/>
    <n v="5"/>
    <x v="21"/>
  </r>
  <r>
    <x v="37"/>
    <n v="91"/>
    <n v="2"/>
    <x v="21"/>
  </r>
  <r>
    <x v="37"/>
    <n v="92"/>
    <n v="3"/>
    <x v="21"/>
  </r>
  <r>
    <x v="37"/>
    <n v="93"/>
    <n v="4"/>
    <x v="21"/>
  </r>
  <r>
    <x v="37"/>
    <n v="94"/>
    <n v="2"/>
    <x v="21"/>
  </r>
  <r>
    <x v="37"/>
    <n v="95"/>
    <n v="3"/>
    <x v="21"/>
  </r>
  <r>
    <x v="37"/>
    <n v="96"/>
    <n v="4"/>
    <x v="21"/>
  </r>
  <r>
    <x v="37"/>
    <n v="97"/>
    <n v="1"/>
    <x v="21"/>
  </r>
  <r>
    <x v="37"/>
    <n v="98"/>
    <n v="2"/>
    <x v="21"/>
  </r>
  <r>
    <x v="37"/>
    <n v="99"/>
    <n v="1"/>
    <x v="21"/>
  </r>
  <r>
    <x v="37"/>
    <n v="102"/>
    <n v="1"/>
    <x v="21"/>
  </r>
  <r>
    <x v="37"/>
    <n v="104"/>
    <n v="2"/>
    <x v="21"/>
  </r>
  <r>
    <x v="37"/>
    <n v="105"/>
    <n v="1"/>
    <x v="21"/>
  </r>
  <r>
    <x v="37"/>
    <n v="106"/>
    <n v="2"/>
    <x v="21"/>
  </r>
  <r>
    <x v="37"/>
    <n v="107"/>
    <n v="3"/>
    <x v="21"/>
  </r>
  <r>
    <x v="37"/>
    <n v="108"/>
    <n v="4"/>
    <x v="21"/>
  </r>
  <r>
    <x v="37"/>
    <n v="111"/>
    <n v="2"/>
    <x v="21"/>
  </r>
  <r>
    <x v="37"/>
    <n v="112"/>
    <n v="1"/>
    <x v="21"/>
  </r>
  <r>
    <x v="37"/>
    <n v="113"/>
    <n v="2"/>
    <x v="21"/>
  </r>
  <r>
    <x v="37"/>
    <n v="115"/>
    <n v="2"/>
    <x v="21"/>
  </r>
  <r>
    <x v="37"/>
    <n v="117"/>
    <n v="2"/>
    <x v="21"/>
  </r>
  <r>
    <x v="37"/>
    <n v="118"/>
    <n v="1"/>
    <x v="21"/>
  </r>
  <r>
    <x v="37"/>
    <n v="120"/>
    <n v="3"/>
    <x v="21"/>
  </r>
  <r>
    <x v="37"/>
    <n v="121"/>
    <n v="1"/>
    <x v="21"/>
  </r>
  <r>
    <x v="37"/>
    <n v="122"/>
    <n v="1"/>
    <x v="21"/>
  </r>
  <r>
    <x v="37"/>
    <n v="125"/>
    <n v="2"/>
    <x v="21"/>
  </r>
  <r>
    <x v="37"/>
    <n v="134"/>
    <n v="1"/>
    <x v="21"/>
  </r>
  <r>
    <x v="37"/>
    <n v="157"/>
    <n v="1"/>
    <x v="21"/>
  </r>
  <r>
    <x v="37"/>
    <n v="425"/>
    <n v="1"/>
    <x v="21"/>
  </r>
  <r>
    <x v="38"/>
    <n v="39"/>
    <n v="28"/>
    <x v="0"/>
  </r>
  <r>
    <x v="38"/>
    <n v="40"/>
    <n v="30"/>
    <x v="1"/>
  </r>
  <r>
    <x v="38"/>
    <n v="41"/>
    <n v="32"/>
    <x v="2"/>
  </r>
  <r>
    <x v="38"/>
    <n v="42"/>
    <n v="23"/>
    <x v="3"/>
  </r>
  <r>
    <x v="38"/>
    <n v="43"/>
    <n v="21"/>
    <x v="4"/>
  </r>
  <r>
    <x v="38"/>
    <n v="44"/>
    <n v="24"/>
    <x v="5"/>
  </r>
  <r>
    <x v="38"/>
    <n v="45"/>
    <n v="27"/>
    <x v="6"/>
  </r>
  <r>
    <x v="38"/>
    <n v="46"/>
    <n v="20"/>
    <x v="7"/>
  </r>
  <r>
    <x v="38"/>
    <n v="47"/>
    <n v="24"/>
    <x v="8"/>
  </r>
  <r>
    <x v="38"/>
    <n v="48"/>
    <n v="19"/>
    <x v="9"/>
  </r>
  <r>
    <x v="38"/>
    <n v="49"/>
    <n v="13"/>
    <x v="10"/>
  </r>
  <r>
    <x v="38"/>
    <n v="50"/>
    <n v="19"/>
    <x v="11"/>
  </r>
  <r>
    <x v="38"/>
    <n v="51"/>
    <n v="18"/>
    <x v="12"/>
  </r>
  <r>
    <x v="38"/>
    <n v="52"/>
    <n v="18"/>
    <x v="13"/>
  </r>
  <r>
    <x v="38"/>
    <n v="53"/>
    <n v="11"/>
    <x v="14"/>
  </r>
  <r>
    <x v="38"/>
    <n v="54"/>
    <n v="14"/>
    <x v="15"/>
  </r>
  <r>
    <x v="38"/>
    <n v="55"/>
    <n v="24"/>
    <x v="16"/>
  </r>
  <r>
    <x v="38"/>
    <n v="56"/>
    <n v="24"/>
    <x v="17"/>
  </r>
  <r>
    <x v="38"/>
    <n v="57"/>
    <n v="13"/>
    <x v="18"/>
  </r>
  <r>
    <x v="38"/>
    <n v="58"/>
    <n v="17"/>
    <x v="19"/>
  </r>
  <r>
    <x v="38"/>
    <n v="59"/>
    <n v="13"/>
    <x v="20"/>
  </r>
  <r>
    <x v="38"/>
    <n v="60"/>
    <n v="13"/>
    <x v="21"/>
  </r>
  <r>
    <x v="38"/>
    <n v="61"/>
    <n v="12"/>
    <x v="21"/>
  </r>
  <r>
    <x v="38"/>
    <n v="62"/>
    <n v="7"/>
    <x v="21"/>
  </r>
  <r>
    <x v="38"/>
    <n v="63"/>
    <n v="16"/>
    <x v="21"/>
  </r>
  <r>
    <x v="38"/>
    <n v="64"/>
    <n v="14"/>
    <x v="21"/>
  </r>
  <r>
    <x v="38"/>
    <n v="65"/>
    <n v="11"/>
    <x v="21"/>
  </r>
  <r>
    <x v="38"/>
    <n v="66"/>
    <n v="11"/>
    <x v="21"/>
  </r>
  <r>
    <x v="38"/>
    <n v="67"/>
    <n v="8"/>
    <x v="21"/>
  </r>
  <r>
    <x v="38"/>
    <n v="68"/>
    <n v="7"/>
    <x v="21"/>
  </r>
  <r>
    <x v="38"/>
    <n v="69"/>
    <n v="8"/>
    <x v="21"/>
  </r>
  <r>
    <x v="38"/>
    <n v="70"/>
    <n v="7"/>
    <x v="21"/>
  </r>
  <r>
    <x v="38"/>
    <n v="71"/>
    <n v="5"/>
    <x v="21"/>
  </r>
  <r>
    <x v="38"/>
    <n v="72"/>
    <n v="7"/>
    <x v="21"/>
  </r>
  <r>
    <x v="38"/>
    <n v="73"/>
    <n v="11"/>
    <x v="21"/>
  </r>
  <r>
    <x v="38"/>
    <n v="74"/>
    <n v="8"/>
    <x v="21"/>
  </r>
  <r>
    <x v="38"/>
    <n v="75"/>
    <n v="6"/>
    <x v="21"/>
  </r>
  <r>
    <x v="38"/>
    <n v="76"/>
    <n v="8"/>
    <x v="21"/>
  </r>
  <r>
    <x v="38"/>
    <n v="77"/>
    <n v="2"/>
    <x v="21"/>
  </r>
  <r>
    <x v="38"/>
    <n v="79"/>
    <n v="3"/>
    <x v="21"/>
  </r>
  <r>
    <x v="38"/>
    <n v="80"/>
    <n v="6"/>
    <x v="21"/>
  </r>
  <r>
    <x v="38"/>
    <n v="81"/>
    <n v="4"/>
    <x v="21"/>
  </r>
  <r>
    <x v="38"/>
    <n v="82"/>
    <n v="3"/>
    <x v="21"/>
  </r>
  <r>
    <x v="38"/>
    <n v="83"/>
    <n v="5"/>
    <x v="21"/>
  </r>
  <r>
    <x v="38"/>
    <n v="84"/>
    <n v="5"/>
    <x v="21"/>
  </r>
  <r>
    <x v="38"/>
    <n v="85"/>
    <n v="4"/>
    <x v="21"/>
  </r>
  <r>
    <x v="38"/>
    <n v="86"/>
    <n v="4"/>
    <x v="21"/>
  </r>
  <r>
    <x v="38"/>
    <n v="87"/>
    <n v="6"/>
    <x v="21"/>
  </r>
  <r>
    <x v="38"/>
    <n v="88"/>
    <n v="5"/>
    <x v="21"/>
  </r>
  <r>
    <x v="38"/>
    <n v="89"/>
    <n v="4"/>
    <x v="21"/>
  </r>
  <r>
    <x v="38"/>
    <n v="90"/>
    <n v="3"/>
    <x v="21"/>
  </r>
  <r>
    <x v="38"/>
    <n v="91"/>
    <n v="2"/>
    <x v="21"/>
  </r>
  <r>
    <x v="38"/>
    <n v="92"/>
    <n v="3"/>
    <x v="21"/>
  </r>
  <r>
    <x v="38"/>
    <n v="93"/>
    <n v="6"/>
    <x v="21"/>
  </r>
  <r>
    <x v="38"/>
    <n v="94"/>
    <n v="4"/>
    <x v="21"/>
  </r>
  <r>
    <x v="38"/>
    <n v="95"/>
    <n v="2"/>
    <x v="21"/>
  </r>
  <r>
    <x v="38"/>
    <n v="96"/>
    <n v="4"/>
    <x v="21"/>
  </r>
  <r>
    <x v="38"/>
    <n v="97"/>
    <n v="3"/>
    <x v="21"/>
  </r>
  <r>
    <x v="38"/>
    <n v="99"/>
    <n v="3"/>
    <x v="21"/>
  </r>
  <r>
    <x v="38"/>
    <n v="101"/>
    <n v="2"/>
    <x v="21"/>
  </r>
  <r>
    <x v="38"/>
    <n v="104"/>
    <n v="2"/>
    <x v="21"/>
  </r>
  <r>
    <x v="38"/>
    <n v="105"/>
    <n v="2"/>
    <x v="21"/>
  </r>
  <r>
    <x v="38"/>
    <n v="106"/>
    <n v="2"/>
    <x v="21"/>
  </r>
  <r>
    <x v="38"/>
    <n v="107"/>
    <n v="3"/>
    <x v="21"/>
  </r>
  <r>
    <x v="38"/>
    <n v="108"/>
    <n v="1"/>
    <x v="21"/>
  </r>
  <r>
    <x v="38"/>
    <n v="109"/>
    <n v="1"/>
    <x v="21"/>
  </r>
  <r>
    <x v="38"/>
    <n v="110"/>
    <n v="3"/>
    <x v="21"/>
  </r>
  <r>
    <x v="38"/>
    <n v="111"/>
    <n v="1"/>
    <x v="21"/>
  </r>
  <r>
    <x v="38"/>
    <n v="113"/>
    <n v="1"/>
    <x v="21"/>
  </r>
  <r>
    <x v="38"/>
    <n v="115"/>
    <n v="2"/>
    <x v="21"/>
  </r>
  <r>
    <x v="38"/>
    <n v="116"/>
    <n v="1"/>
    <x v="21"/>
  </r>
  <r>
    <x v="38"/>
    <n v="117"/>
    <n v="1"/>
    <x v="21"/>
  </r>
  <r>
    <x v="38"/>
    <n v="118"/>
    <n v="2"/>
    <x v="21"/>
  </r>
  <r>
    <x v="38"/>
    <n v="119"/>
    <n v="3"/>
    <x v="21"/>
  </r>
  <r>
    <x v="38"/>
    <n v="122"/>
    <n v="1"/>
    <x v="21"/>
  </r>
  <r>
    <x v="38"/>
    <n v="123"/>
    <n v="2"/>
    <x v="21"/>
  </r>
  <r>
    <x v="38"/>
    <n v="130"/>
    <n v="2"/>
    <x v="21"/>
  </r>
  <r>
    <x v="38"/>
    <n v="132"/>
    <n v="1"/>
    <x v="21"/>
  </r>
  <r>
    <x v="38"/>
    <n v="135"/>
    <n v="1"/>
    <x v="21"/>
  </r>
  <r>
    <x v="38"/>
    <n v="136"/>
    <n v="1"/>
    <x v="21"/>
  </r>
  <r>
    <x v="38"/>
    <n v="195"/>
    <n v="1"/>
    <x v="21"/>
  </r>
  <r>
    <x v="39"/>
    <n v="40"/>
    <n v="35"/>
    <x v="0"/>
  </r>
  <r>
    <x v="39"/>
    <n v="41"/>
    <n v="27"/>
    <x v="1"/>
  </r>
  <r>
    <x v="39"/>
    <n v="42"/>
    <n v="33"/>
    <x v="2"/>
  </r>
  <r>
    <x v="39"/>
    <n v="43"/>
    <n v="25"/>
    <x v="3"/>
  </r>
  <r>
    <x v="39"/>
    <n v="44"/>
    <n v="17"/>
    <x v="4"/>
  </r>
  <r>
    <x v="39"/>
    <n v="45"/>
    <n v="22"/>
    <x v="5"/>
  </r>
  <r>
    <x v="39"/>
    <n v="46"/>
    <n v="17"/>
    <x v="6"/>
  </r>
  <r>
    <x v="39"/>
    <n v="47"/>
    <n v="26"/>
    <x v="7"/>
  </r>
  <r>
    <x v="39"/>
    <n v="48"/>
    <n v="23"/>
    <x v="8"/>
  </r>
  <r>
    <x v="39"/>
    <n v="49"/>
    <n v="13"/>
    <x v="9"/>
  </r>
  <r>
    <x v="39"/>
    <n v="50"/>
    <n v="23"/>
    <x v="10"/>
  </r>
  <r>
    <x v="39"/>
    <n v="51"/>
    <n v="28"/>
    <x v="11"/>
  </r>
  <r>
    <x v="39"/>
    <n v="52"/>
    <n v="21"/>
    <x v="12"/>
  </r>
  <r>
    <x v="39"/>
    <n v="53"/>
    <n v="17"/>
    <x v="13"/>
  </r>
  <r>
    <x v="39"/>
    <n v="54"/>
    <n v="9"/>
    <x v="14"/>
  </r>
  <r>
    <x v="39"/>
    <n v="55"/>
    <n v="14"/>
    <x v="15"/>
  </r>
  <r>
    <x v="39"/>
    <n v="56"/>
    <n v="18"/>
    <x v="16"/>
  </r>
  <r>
    <x v="39"/>
    <n v="57"/>
    <n v="8"/>
    <x v="17"/>
  </r>
  <r>
    <x v="39"/>
    <n v="58"/>
    <n v="19"/>
    <x v="18"/>
  </r>
  <r>
    <x v="39"/>
    <n v="59"/>
    <n v="14"/>
    <x v="19"/>
  </r>
  <r>
    <x v="39"/>
    <n v="60"/>
    <n v="13"/>
    <x v="20"/>
  </r>
  <r>
    <x v="39"/>
    <n v="61"/>
    <n v="11"/>
    <x v="21"/>
  </r>
  <r>
    <x v="39"/>
    <n v="62"/>
    <n v="15"/>
    <x v="21"/>
  </r>
  <r>
    <x v="39"/>
    <n v="63"/>
    <n v="14"/>
    <x v="21"/>
  </r>
  <r>
    <x v="39"/>
    <n v="64"/>
    <n v="12"/>
    <x v="21"/>
  </r>
  <r>
    <x v="39"/>
    <n v="65"/>
    <n v="11"/>
    <x v="21"/>
  </r>
  <r>
    <x v="39"/>
    <n v="66"/>
    <n v="7"/>
    <x v="21"/>
  </r>
  <r>
    <x v="39"/>
    <n v="67"/>
    <n v="12"/>
    <x v="21"/>
  </r>
  <r>
    <x v="39"/>
    <n v="68"/>
    <n v="8"/>
    <x v="21"/>
  </r>
  <r>
    <x v="39"/>
    <n v="69"/>
    <n v="13"/>
    <x v="21"/>
  </r>
  <r>
    <x v="39"/>
    <n v="70"/>
    <n v="13"/>
    <x v="21"/>
  </r>
  <r>
    <x v="39"/>
    <n v="71"/>
    <n v="5"/>
    <x v="21"/>
  </r>
  <r>
    <x v="39"/>
    <n v="72"/>
    <n v="11"/>
    <x v="21"/>
  </r>
  <r>
    <x v="39"/>
    <n v="73"/>
    <n v="10"/>
    <x v="21"/>
  </r>
  <r>
    <x v="39"/>
    <n v="74"/>
    <n v="13"/>
    <x v="21"/>
  </r>
  <r>
    <x v="39"/>
    <n v="75"/>
    <n v="16"/>
    <x v="21"/>
  </r>
  <r>
    <x v="39"/>
    <n v="76"/>
    <n v="8"/>
    <x v="21"/>
  </r>
  <r>
    <x v="39"/>
    <n v="77"/>
    <n v="2"/>
    <x v="21"/>
  </r>
  <r>
    <x v="39"/>
    <n v="78"/>
    <n v="6"/>
    <x v="21"/>
  </r>
  <r>
    <x v="39"/>
    <n v="79"/>
    <n v="4"/>
    <x v="21"/>
  </r>
  <r>
    <x v="39"/>
    <n v="80"/>
    <n v="5"/>
    <x v="21"/>
  </r>
  <r>
    <x v="39"/>
    <n v="82"/>
    <n v="7"/>
    <x v="21"/>
  </r>
  <r>
    <x v="39"/>
    <n v="83"/>
    <n v="4"/>
    <x v="21"/>
  </r>
  <r>
    <x v="39"/>
    <n v="84"/>
    <n v="6"/>
    <x v="21"/>
  </r>
  <r>
    <x v="39"/>
    <n v="85"/>
    <n v="6"/>
    <x v="21"/>
  </r>
  <r>
    <x v="39"/>
    <n v="86"/>
    <n v="5"/>
    <x v="21"/>
  </r>
  <r>
    <x v="39"/>
    <n v="87"/>
    <n v="2"/>
    <x v="21"/>
  </r>
  <r>
    <x v="39"/>
    <n v="89"/>
    <n v="3"/>
    <x v="21"/>
  </r>
  <r>
    <x v="39"/>
    <n v="90"/>
    <n v="3"/>
    <x v="21"/>
  </r>
  <r>
    <x v="39"/>
    <n v="92"/>
    <n v="2"/>
    <x v="21"/>
  </r>
  <r>
    <x v="39"/>
    <n v="94"/>
    <n v="3"/>
    <x v="21"/>
  </r>
  <r>
    <x v="39"/>
    <n v="95"/>
    <n v="2"/>
    <x v="21"/>
  </r>
  <r>
    <x v="39"/>
    <n v="96"/>
    <n v="1"/>
    <x v="21"/>
  </r>
  <r>
    <x v="39"/>
    <n v="97"/>
    <n v="2"/>
    <x v="21"/>
  </r>
  <r>
    <x v="39"/>
    <n v="98"/>
    <n v="2"/>
    <x v="21"/>
  </r>
  <r>
    <x v="39"/>
    <n v="99"/>
    <n v="3"/>
    <x v="21"/>
  </r>
  <r>
    <x v="39"/>
    <n v="100"/>
    <n v="1"/>
    <x v="21"/>
  </r>
  <r>
    <x v="39"/>
    <n v="101"/>
    <n v="1"/>
    <x v="21"/>
  </r>
  <r>
    <x v="39"/>
    <n v="102"/>
    <n v="1"/>
    <x v="21"/>
  </r>
  <r>
    <x v="39"/>
    <n v="103"/>
    <n v="1"/>
    <x v="21"/>
  </r>
  <r>
    <x v="39"/>
    <n v="105"/>
    <n v="3"/>
    <x v="21"/>
  </r>
  <r>
    <x v="39"/>
    <n v="106"/>
    <n v="3"/>
    <x v="21"/>
  </r>
  <r>
    <x v="39"/>
    <n v="107"/>
    <n v="1"/>
    <x v="21"/>
  </r>
  <r>
    <x v="39"/>
    <n v="108"/>
    <n v="1"/>
    <x v="21"/>
  </r>
  <r>
    <x v="39"/>
    <n v="109"/>
    <n v="1"/>
    <x v="21"/>
  </r>
  <r>
    <x v="39"/>
    <n v="110"/>
    <n v="1"/>
    <x v="21"/>
  </r>
  <r>
    <x v="39"/>
    <n v="111"/>
    <n v="1"/>
    <x v="21"/>
  </r>
  <r>
    <x v="39"/>
    <n v="112"/>
    <n v="2"/>
    <x v="21"/>
  </r>
  <r>
    <x v="39"/>
    <n v="113"/>
    <n v="1"/>
    <x v="21"/>
  </r>
  <r>
    <x v="39"/>
    <n v="114"/>
    <n v="1"/>
    <x v="21"/>
  </r>
  <r>
    <x v="39"/>
    <n v="115"/>
    <n v="2"/>
    <x v="21"/>
  </r>
  <r>
    <x v="39"/>
    <n v="116"/>
    <n v="1"/>
    <x v="21"/>
  </r>
  <r>
    <x v="39"/>
    <n v="117"/>
    <n v="1"/>
    <x v="21"/>
  </r>
  <r>
    <x v="39"/>
    <n v="118"/>
    <n v="1"/>
    <x v="21"/>
  </r>
  <r>
    <x v="39"/>
    <n v="119"/>
    <n v="2"/>
    <x v="21"/>
  </r>
  <r>
    <x v="39"/>
    <n v="121"/>
    <n v="3"/>
    <x v="21"/>
  </r>
  <r>
    <x v="39"/>
    <n v="124"/>
    <n v="1"/>
    <x v="21"/>
  </r>
  <r>
    <x v="39"/>
    <n v="127"/>
    <n v="1"/>
    <x v="21"/>
  </r>
  <r>
    <x v="39"/>
    <n v="134"/>
    <n v="1"/>
    <x v="21"/>
  </r>
  <r>
    <x v="39"/>
    <n v="136"/>
    <n v="1"/>
    <x v="21"/>
  </r>
  <r>
    <x v="39"/>
    <n v="138"/>
    <n v="1"/>
    <x v="21"/>
  </r>
  <r>
    <x v="39"/>
    <n v="139"/>
    <n v="2"/>
    <x v="21"/>
  </r>
  <r>
    <x v="39"/>
    <n v="141"/>
    <n v="1"/>
    <x v="21"/>
  </r>
  <r>
    <x v="39"/>
    <n v="144"/>
    <n v="1"/>
    <x v="21"/>
  </r>
  <r>
    <x v="39"/>
    <n v="153"/>
    <n v="1"/>
    <x v="21"/>
  </r>
  <r>
    <x v="39"/>
    <n v="174"/>
    <n v="1"/>
    <x v="21"/>
  </r>
  <r>
    <x v="39"/>
    <n v="186"/>
    <n v="1"/>
    <x v="21"/>
  </r>
  <r>
    <x v="40"/>
    <n v="41"/>
    <n v="22"/>
    <x v="0"/>
  </r>
  <r>
    <x v="40"/>
    <n v="42"/>
    <n v="32"/>
    <x v="1"/>
  </r>
  <r>
    <x v="40"/>
    <n v="43"/>
    <n v="20"/>
    <x v="2"/>
  </r>
  <r>
    <x v="40"/>
    <n v="44"/>
    <n v="22"/>
    <x v="3"/>
  </r>
  <r>
    <x v="40"/>
    <n v="45"/>
    <n v="15"/>
    <x v="4"/>
  </r>
  <r>
    <x v="40"/>
    <n v="46"/>
    <n v="16"/>
    <x v="5"/>
  </r>
  <r>
    <x v="40"/>
    <n v="47"/>
    <n v="22"/>
    <x v="6"/>
  </r>
  <r>
    <x v="40"/>
    <n v="48"/>
    <n v="17"/>
    <x v="7"/>
  </r>
  <r>
    <x v="40"/>
    <n v="49"/>
    <n v="18"/>
    <x v="8"/>
  </r>
  <r>
    <x v="40"/>
    <n v="50"/>
    <n v="11"/>
    <x v="9"/>
  </r>
  <r>
    <x v="40"/>
    <n v="51"/>
    <n v="9"/>
    <x v="10"/>
  </r>
  <r>
    <x v="40"/>
    <n v="52"/>
    <n v="14"/>
    <x v="11"/>
  </r>
  <r>
    <x v="40"/>
    <n v="53"/>
    <n v="18"/>
    <x v="12"/>
  </r>
  <r>
    <x v="40"/>
    <n v="54"/>
    <n v="18"/>
    <x v="13"/>
  </r>
  <r>
    <x v="40"/>
    <n v="55"/>
    <n v="14"/>
    <x v="14"/>
  </r>
  <r>
    <x v="40"/>
    <n v="56"/>
    <n v="12"/>
    <x v="15"/>
  </r>
  <r>
    <x v="40"/>
    <n v="57"/>
    <n v="16"/>
    <x v="16"/>
  </r>
  <r>
    <x v="40"/>
    <n v="58"/>
    <n v="13"/>
    <x v="17"/>
  </r>
  <r>
    <x v="40"/>
    <n v="59"/>
    <n v="16"/>
    <x v="18"/>
  </r>
  <r>
    <x v="40"/>
    <n v="60"/>
    <n v="10"/>
    <x v="19"/>
  </r>
  <r>
    <x v="40"/>
    <n v="61"/>
    <n v="17"/>
    <x v="20"/>
  </r>
  <r>
    <x v="40"/>
    <n v="62"/>
    <n v="12"/>
    <x v="21"/>
  </r>
  <r>
    <x v="40"/>
    <n v="63"/>
    <n v="11"/>
    <x v="21"/>
  </r>
  <r>
    <x v="40"/>
    <n v="64"/>
    <n v="7"/>
    <x v="21"/>
  </r>
  <r>
    <x v="40"/>
    <n v="65"/>
    <n v="3"/>
    <x v="21"/>
  </r>
  <r>
    <x v="40"/>
    <n v="66"/>
    <n v="10"/>
    <x v="21"/>
  </r>
  <r>
    <x v="40"/>
    <n v="67"/>
    <n v="9"/>
    <x v="21"/>
  </r>
  <r>
    <x v="40"/>
    <n v="68"/>
    <n v="9"/>
    <x v="21"/>
  </r>
  <r>
    <x v="40"/>
    <n v="69"/>
    <n v="12"/>
    <x v="21"/>
  </r>
  <r>
    <x v="40"/>
    <n v="70"/>
    <n v="13"/>
    <x v="21"/>
  </r>
  <r>
    <x v="40"/>
    <n v="71"/>
    <n v="6"/>
    <x v="21"/>
  </r>
  <r>
    <x v="40"/>
    <n v="72"/>
    <n v="8"/>
    <x v="21"/>
  </r>
  <r>
    <x v="40"/>
    <n v="73"/>
    <n v="5"/>
    <x v="21"/>
  </r>
  <r>
    <x v="40"/>
    <n v="74"/>
    <n v="9"/>
    <x v="21"/>
  </r>
  <r>
    <x v="40"/>
    <n v="75"/>
    <n v="6"/>
    <x v="21"/>
  </r>
  <r>
    <x v="40"/>
    <n v="76"/>
    <n v="4"/>
    <x v="21"/>
  </r>
  <r>
    <x v="40"/>
    <n v="77"/>
    <n v="10"/>
    <x v="21"/>
  </r>
  <r>
    <x v="40"/>
    <n v="78"/>
    <n v="6"/>
    <x v="21"/>
  </r>
  <r>
    <x v="40"/>
    <n v="79"/>
    <n v="5"/>
    <x v="21"/>
  </r>
  <r>
    <x v="40"/>
    <n v="80"/>
    <n v="3"/>
    <x v="21"/>
  </r>
  <r>
    <x v="40"/>
    <n v="81"/>
    <n v="4"/>
    <x v="21"/>
  </r>
  <r>
    <x v="40"/>
    <n v="82"/>
    <n v="2"/>
    <x v="21"/>
  </r>
  <r>
    <x v="40"/>
    <n v="83"/>
    <n v="7"/>
    <x v="21"/>
  </r>
  <r>
    <x v="40"/>
    <n v="84"/>
    <n v="3"/>
    <x v="21"/>
  </r>
  <r>
    <x v="40"/>
    <n v="85"/>
    <n v="2"/>
    <x v="21"/>
  </r>
  <r>
    <x v="40"/>
    <n v="86"/>
    <n v="4"/>
    <x v="21"/>
  </r>
  <r>
    <x v="40"/>
    <n v="87"/>
    <n v="3"/>
    <x v="21"/>
  </r>
  <r>
    <x v="40"/>
    <n v="88"/>
    <n v="5"/>
    <x v="21"/>
  </r>
  <r>
    <x v="40"/>
    <n v="89"/>
    <n v="2"/>
    <x v="21"/>
  </r>
  <r>
    <x v="40"/>
    <n v="90"/>
    <n v="4"/>
    <x v="21"/>
  </r>
  <r>
    <x v="40"/>
    <n v="91"/>
    <n v="2"/>
    <x v="21"/>
  </r>
  <r>
    <x v="40"/>
    <n v="92"/>
    <n v="4"/>
    <x v="21"/>
  </r>
  <r>
    <x v="40"/>
    <n v="93"/>
    <n v="3"/>
    <x v="21"/>
  </r>
  <r>
    <x v="40"/>
    <n v="94"/>
    <n v="2"/>
    <x v="21"/>
  </r>
  <r>
    <x v="40"/>
    <n v="95"/>
    <n v="3"/>
    <x v="21"/>
  </r>
  <r>
    <x v="40"/>
    <n v="96"/>
    <n v="2"/>
    <x v="21"/>
  </r>
  <r>
    <x v="40"/>
    <n v="98"/>
    <n v="4"/>
    <x v="21"/>
  </r>
  <r>
    <x v="40"/>
    <n v="99"/>
    <n v="1"/>
    <x v="21"/>
  </r>
  <r>
    <x v="40"/>
    <n v="100"/>
    <n v="1"/>
    <x v="21"/>
  </r>
  <r>
    <x v="40"/>
    <n v="101"/>
    <n v="1"/>
    <x v="21"/>
  </r>
  <r>
    <x v="40"/>
    <n v="102"/>
    <n v="2"/>
    <x v="21"/>
  </r>
  <r>
    <x v="40"/>
    <n v="103"/>
    <n v="1"/>
    <x v="21"/>
  </r>
  <r>
    <x v="40"/>
    <n v="104"/>
    <n v="2"/>
    <x v="21"/>
  </r>
  <r>
    <x v="40"/>
    <n v="106"/>
    <n v="2"/>
    <x v="21"/>
  </r>
  <r>
    <x v="40"/>
    <n v="107"/>
    <n v="2"/>
    <x v="21"/>
  </r>
  <r>
    <x v="40"/>
    <n v="108"/>
    <n v="1"/>
    <x v="21"/>
  </r>
  <r>
    <x v="40"/>
    <n v="109"/>
    <n v="1"/>
    <x v="21"/>
  </r>
  <r>
    <x v="40"/>
    <n v="110"/>
    <n v="3"/>
    <x v="21"/>
  </r>
  <r>
    <x v="40"/>
    <n v="112"/>
    <n v="3"/>
    <x v="21"/>
  </r>
  <r>
    <x v="40"/>
    <n v="113"/>
    <n v="1"/>
    <x v="21"/>
  </r>
  <r>
    <x v="40"/>
    <n v="115"/>
    <n v="1"/>
    <x v="21"/>
  </r>
  <r>
    <x v="40"/>
    <n v="116"/>
    <n v="2"/>
    <x v="21"/>
  </r>
  <r>
    <x v="40"/>
    <n v="119"/>
    <n v="1"/>
    <x v="21"/>
  </r>
  <r>
    <x v="40"/>
    <n v="121"/>
    <n v="1"/>
    <x v="21"/>
  </r>
  <r>
    <x v="40"/>
    <n v="123"/>
    <n v="1"/>
    <x v="21"/>
  </r>
  <r>
    <x v="40"/>
    <n v="124"/>
    <n v="1"/>
    <x v="21"/>
  </r>
  <r>
    <x v="40"/>
    <n v="129"/>
    <n v="1"/>
    <x v="21"/>
  </r>
  <r>
    <x v="40"/>
    <n v="132"/>
    <n v="1"/>
    <x v="21"/>
  </r>
  <r>
    <x v="40"/>
    <n v="134"/>
    <n v="2"/>
    <x v="21"/>
  </r>
  <r>
    <x v="40"/>
    <n v="143"/>
    <n v="1"/>
    <x v="21"/>
  </r>
  <r>
    <x v="40"/>
    <n v="147"/>
    <n v="2"/>
    <x v="21"/>
  </r>
  <r>
    <x v="40"/>
    <n v="153"/>
    <n v="1"/>
    <x v="21"/>
  </r>
  <r>
    <x v="40"/>
    <n v="154"/>
    <n v="1"/>
    <x v="21"/>
  </r>
  <r>
    <x v="40"/>
    <n v="303"/>
    <n v="1"/>
    <x v="21"/>
  </r>
  <r>
    <x v="41"/>
    <n v="42"/>
    <n v="28"/>
    <x v="0"/>
  </r>
  <r>
    <x v="41"/>
    <n v="43"/>
    <n v="25"/>
    <x v="1"/>
  </r>
  <r>
    <x v="41"/>
    <n v="44"/>
    <n v="27"/>
    <x v="2"/>
  </r>
  <r>
    <x v="41"/>
    <n v="45"/>
    <n v="23"/>
    <x v="3"/>
  </r>
  <r>
    <x v="41"/>
    <n v="46"/>
    <n v="23"/>
    <x v="4"/>
  </r>
  <r>
    <x v="41"/>
    <n v="47"/>
    <n v="19"/>
    <x v="5"/>
  </r>
  <r>
    <x v="41"/>
    <n v="48"/>
    <n v="20"/>
    <x v="6"/>
  </r>
  <r>
    <x v="41"/>
    <n v="49"/>
    <n v="18"/>
    <x v="7"/>
  </r>
  <r>
    <x v="41"/>
    <n v="50"/>
    <n v="20"/>
    <x v="8"/>
  </r>
  <r>
    <x v="41"/>
    <n v="51"/>
    <n v="18"/>
    <x v="9"/>
  </r>
  <r>
    <x v="41"/>
    <n v="52"/>
    <n v="15"/>
    <x v="10"/>
  </r>
  <r>
    <x v="41"/>
    <n v="53"/>
    <n v="14"/>
    <x v="11"/>
  </r>
  <r>
    <x v="41"/>
    <n v="54"/>
    <n v="18"/>
    <x v="12"/>
  </r>
  <r>
    <x v="41"/>
    <n v="55"/>
    <n v="17"/>
    <x v="13"/>
  </r>
  <r>
    <x v="41"/>
    <n v="56"/>
    <n v="17"/>
    <x v="14"/>
  </r>
  <r>
    <x v="41"/>
    <n v="57"/>
    <n v="17"/>
    <x v="15"/>
  </r>
  <r>
    <x v="41"/>
    <n v="58"/>
    <n v="15"/>
    <x v="16"/>
  </r>
  <r>
    <x v="41"/>
    <n v="59"/>
    <n v="12"/>
    <x v="17"/>
  </r>
  <r>
    <x v="41"/>
    <n v="60"/>
    <n v="10"/>
    <x v="18"/>
  </r>
  <r>
    <x v="41"/>
    <n v="61"/>
    <n v="13"/>
    <x v="19"/>
  </r>
  <r>
    <x v="41"/>
    <n v="62"/>
    <n v="7"/>
    <x v="20"/>
  </r>
  <r>
    <x v="41"/>
    <n v="63"/>
    <n v="16"/>
    <x v="21"/>
  </r>
  <r>
    <x v="41"/>
    <n v="64"/>
    <n v="12"/>
    <x v="21"/>
  </r>
  <r>
    <x v="41"/>
    <n v="65"/>
    <n v="13"/>
    <x v="21"/>
  </r>
  <r>
    <x v="41"/>
    <n v="66"/>
    <n v="6"/>
    <x v="21"/>
  </r>
  <r>
    <x v="41"/>
    <n v="67"/>
    <n v="8"/>
    <x v="21"/>
  </r>
  <r>
    <x v="41"/>
    <n v="68"/>
    <n v="11"/>
    <x v="21"/>
  </r>
  <r>
    <x v="41"/>
    <n v="69"/>
    <n v="11"/>
    <x v="21"/>
  </r>
  <r>
    <x v="41"/>
    <n v="70"/>
    <n v="6"/>
    <x v="21"/>
  </r>
  <r>
    <x v="41"/>
    <n v="71"/>
    <n v="6"/>
    <x v="21"/>
  </r>
  <r>
    <x v="41"/>
    <n v="72"/>
    <n v="9"/>
    <x v="21"/>
  </r>
  <r>
    <x v="41"/>
    <n v="73"/>
    <n v="4"/>
    <x v="21"/>
  </r>
  <r>
    <x v="41"/>
    <n v="74"/>
    <n v="9"/>
    <x v="21"/>
  </r>
  <r>
    <x v="41"/>
    <n v="75"/>
    <n v="4"/>
    <x v="21"/>
  </r>
  <r>
    <x v="41"/>
    <n v="76"/>
    <n v="2"/>
    <x v="21"/>
  </r>
  <r>
    <x v="41"/>
    <n v="77"/>
    <n v="2"/>
    <x v="21"/>
  </r>
  <r>
    <x v="41"/>
    <n v="78"/>
    <n v="2"/>
    <x v="21"/>
  </r>
  <r>
    <x v="41"/>
    <n v="79"/>
    <n v="4"/>
    <x v="21"/>
  </r>
  <r>
    <x v="41"/>
    <n v="80"/>
    <n v="3"/>
    <x v="21"/>
  </r>
  <r>
    <x v="41"/>
    <n v="81"/>
    <n v="6"/>
    <x v="21"/>
  </r>
  <r>
    <x v="41"/>
    <n v="82"/>
    <n v="3"/>
    <x v="21"/>
  </r>
  <r>
    <x v="41"/>
    <n v="83"/>
    <n v="5"/>
    <x v="21"/>
  </r>
  <r>
    <x v="41"/>
    <n v="84"/>
    <n v="2"/>
    <x v="21"/>
  </r>
  <r>
    <x v="41"/>
    <n v="85"/>
    <n v="4"/>
    <x v="21"/>
  </r>
  <r>
    <x v="41"/>
    <n v="86"/>
    <n v="6"/>
    <x v="21"/>
  </r>
  <r>
    <x v="41"/>
    <n v="87"/>
    <n v="1"/>
    <x v="21"/>
  </r>
  <r>
    <x v="41"/>
    <n v="88"/>
    <n v="4"/>
    <x v="21"/>
  </r>
  <r>
    <x v="41"/>
    <n v="89"/>
    <n v="3"/>
    <x v="21"/>
  </r>
  <r>
    <x v="41"/>
    <n v="90"/>
    <n v="1"/>
    <x v="21"/>
  </r>
  <r>
    <x v="41"/>
    <n v="91"/>
    <n v="1"/>
    <x v="21"/>
  </r>
  <r>
    <x v="41"/>
    <n v="92"/>
    <n v="3"/>
    <x v="21"/>
  </r>
  <r>
    <x v="41"/>
    <n v="93"/>
    <n v="1"/>
    <x v="21"/>
  </r>
  <r>
    <x v="41"/>
    <n v="95"/>
    <n v="3"/>
    <x v="21"/>
  </r>
  <r>
    <x v="41"/>
    <n v="97"/>
    <n v="3"/>
    <x v="21"/>
  </r>
  <r>
    <x v="41"/>
    <n v="98"/>
    <n v="3"/>
    <x v="21"/>
  </r>
  <r>
    <x v="41"/>
    <n v="99"/>
    <n v="2"/>
    <x v="21"/>
  </r>
  <r>
    <x v="41"/>
    <n v="100"/>
    <n v="1"/>
    <x v="21"/>
  </r>
  <r>
    <x v="41"/>
    <n v="101"/>
    <n v="1"/>
    <x v="21"/>
  </r>
  <r>
    <x v="41"/>
    <n v="102"/>
    <n v="2"/>
    <x v="21"/>
  </r>
  <r>
    <x v="41"/>
    <n v="104"/>
    <n v="2"/>
    <x v="21"/>
  </r>
  <r>
    <x v="41"/>
    <n v="105"/>
    <n v="1"/>
    <x v="21"/>
  </r>
  <r>
    <x v="41"/>
    <n v="107"/>
    <n v="1"/>
    <x v="21"/>
  </r>
  <r>
    <x v="41"/>
    <n v="108"/>
    <n v="1"/>
    <x v="21"/>
  </r>
  <r>
    <x v="41"/>
    <n v="109"/>
    <n v="2"/>
    <x v="21"/>
  </r>
  <r>
    <x v="41"/>
    <n v="110"/>
    <n v="1"/>
    <x v="21"/>
  </r>
  <r>
    <x v="41"/>
    <n v="112"/>
    <n v="1"/>
    <x v="21"/>
  </r>
  <r>
    <x v="41"/>
    <n v="113"/>
    <n v="1"/>
    <x v="21"/>
  </r>
  <r>
    <x v="41"/>
    <n v="114"/>
    <n v="2"/>
    <x v="21"/>
  </r>
  <r>
    <x v="41"/>
    <n v="116"/>
    <n v="1"/>
    <x v="21"/>
  </r>
  <r>
    <x v="41"/>
    <n v="118"/>
    <n v="1"/>
    <x v="21"/>
  </r>
  <r>
    <x v="41"/>
    <n v="119"/>
    <n v="1"/>
    <x v="21"/>
  </r>
  <r>
    <x v="41"/>
    <n v="121"/>
    <n v="2"/>
    <x v="21"/>
  </r>
  <r>
    <x v="41"/>
    <n v="131"/>
    <n v="1"/>
    <x v="21"/>
  </r>
  <r>
    <x v="41"/>
    <n v="134"/>
    <n v="1"/>
    <x v="21"/>
  </r>
  <r>
    <x v="41"/>
    <n v="137"/>
    <n v="3"/>
    <x v="21"/>
  </r>
  <r>
    <x v="41"/>
    <n v="138"/>
    <n v="1"/>
    <x v="21"/>
  </r>
  <r>
    <x v="41"/>
    <n v="155"/>
    <n v="1"/>
    <x v="21"/>
  </r>
  <r>
    <x v="41"/>
    <n v="188"/>
    <n v="1"/>
    <x v="21"/>
  </r>
  <r>
    <x v="41"/>
    <n v="307"/>
    <n v="1"/>
    <x v="21"/>
  </r>
  <r>
    <x v="42"/>
    <n v="43"/>
    <n v="28"/>
    <x v="0"/>
  </r>
  <r>
    <x v="42"/>
    <n v="44"/>
    <n v="8"/>
    <x v="1"/>
  </r>
  <r>
    <x v="42"/>
    <n v="45"/>
    <n v="16"/>
    <x v="2"/>
  </r>
  <r>
    <x v="42"/>
    <n v="46"/>
    <n v="17"/>
    <x v="3"/>
  </r>
  <r>
    <x v="42"/>
    <n v="47"/>
    <n v="14"/>
    <x v="4"/>
  </r>
  <r>
    <x v="42"/>
    <n v="48"/>
    <n v="17"/>
    <x v="5"/>
  </r>
  <r>
    <x v="42"/>
    <n v="49"/>
    <n v="15"/>
    <x v="6"/>
  </r>
  <r>
    <x v="42"/>
    <n v="50"/>
    <n v="13"/>
    <x v="7"/>
  </r>
  <r>
    <x v="42"/>
    <n v="51"/>
    <n v="13"/>
    <x v="8"/>
  </r>
  <r>
    <x v="42"/>
    <n v="52"/>
    <n v="16"/>
    <x v="9"/>
  </r>
  <r>
    <x v="42"/>
    <n v="53"/>
    <n v="10"/>
    <x v="10"/>
  </r>
  <r>
    <x v="42"/>
    <n v="54"/>
    <n v="15"/>
    <x v="11"/>
  </r>
  <r>
    <x v="42"/>
    <n v="55"/>
    <n v="14"/>
    <x v="12"/>
  </r>
  <r>
    <x v="42"/>
    <n v="56"/>
    <n v="13"/>
    <x v="13"/>
  </r>
  <r>
    <x v="42"/>
    <n v="57"/>
    <n v="18"/>
    <x v="14"/>
  </r>
  <r>
    <x v="42"/>
    <n v="58"/>
    <n v="13"/>
    <x v="15"/>
  </r>
  <r>
    <x v="42"/>
    <n v="59"/>
    <n v="12"/>
    <x v="16"/>
  </r>
  <r>
    <x v="42"/>
    <n v="60"/>
    <n v="15"/>
    <x v="17"/>
  </r>
  <r>
    <x v="42"/>
    <n v="61"/>
    <n v="12"/>
    <x v="18"/>
  </r>
  <r>
    <x v="42"/>
    <n v="62"/>
    <n v="12"/>
    <x v="19"/>
  </r>
  <r>
    <x v="42"/>
    <n v="63"/>
    <n v="12"/>
    <x v="20"/>
  </r>
  <r>
    <x v="42"/>
    <n v="64"/>
    <n v="6"/>
    <x v="21"/>
  </r>
  <r>
    <x v="42"/>
    <n v="65"/>
    <n v="7"/>
    <x v="21"/>
  </r>
  <r>
    <x v="42"/>
    <n v="66"/>
    <n v="12"/>
    <x v="21"/>
  </r>
  <r>
    <x v="42"/>
    <n v="67"/>
    <n v="9"/>
    <x v="21"/>
  </r>
  <r>
    <x v="42"/>
    <n v="68"/>
    <n v="8"/>
    <x v="21"/>
  </r>
  <r>
    <x v="42"/>
    <n v="69"/>
    <n v="10"/>
    <x v="21"/>
  </r>
  <r>
    <x v="42"/>
    <n v="70"/>
    <n v="8"/>
    <x v="21"/>
  </r>
  <r>
    <x v="42"/>
    <n v="71"/>
    <n v="8"/>
    <x v="21"/>
  </r>
  <r>
    <x v="42"/>
    <n v="72"/>
    <n v="6"/>
    <x v="21"/>
  </r>
  <r>
    <x v="42"/>
    <n v="73"/>
    <n v="5"/>
    <x v="21"/>
  </r>
  <r>
    <x v="42"/>
    <n v="74"/>
    <n v="5"/>
    <x v="21"/>
  </r>
  <r>
    <x v="42"/>
    <n v="75"/>
    <n v="5"/>
    <x v="21"/>
  </r>
  <r>
    <x v="42"/>
    <n v="76"/>
    <n v="5"/>
    <x v="21"/>
  </r>
  <r>
    <x v="42"/>
    <n v="77"/>
    <n v="7"/>
    <x v="21"/>
  </r>
  <r>
    <x v="42"/>
    <n v="78"/>
    <n v="5"/>
    <x v="21"/>
  </r>
  <r>
    <x v="42"/>
    <n v="79"/>
    <n v="3"/>
    <x v="21"/>
  </r>
  <r>
    <x v="42"/>
    <n v="80"/>
    <n v="6"/>
    <x v="21"/>
  </r>
  <r>
    <x v="42"/>
    <n v="81"/>
    <n v="5"/>
    <x v="21"/>
  </r>
  <r>
    <x v="42"/>
    <n v="82"/>
    <n v="3"/>
    <x v="21"/>
  </r>
  <r>
    <x v="42"/>
    <n v="83"/>
    <n v="3"/>
    <x v="21"/>
  </r>
  <r>
    <x v="42"/>
    <n v="84"/>
    <n v="1"/>
    <x v="21"/>
  </r>
  <r>
    <x v="42"/>
    <n v="85"/>
    <n v="5"/>
    <x v="21"/>
  </r>
  <r>
    <x v="42"/>
    <n v="86"/>
    <n v="2"/>
    <x v="21"/>
  </r>
  <r>
    <x v="42"/>
    <n v="87"/>
    <n v="5"/>
    <x v="21"/>
  </r>
  <r>
    <x v="42"/>
    <n v="88"/>
    <n v="4"/>
    <x v="21"/>
  </r>
  <r>
    <x v="42"/>
    <n v="89"/>
    <n v="8"/>
    <x v="21"/>
  </r>
  <r>
    <x v="42"/>
    <n v="90"/>
    <n v="7"/>
    <x v="21"/>
  </r>
  <r>
    <x v="42"/>
    <n v="91"/>
    <n v="7"/>
    <x v="21"/>
  </r>
  <r>
    <x v="42"/>
    <n v="92"/>
    <n v="2"/>
    <x v="21"/>
  </r>
  <r>
    <x v="42"/>
    <n v="93"/>
    <n v="3"/>
    <x v="21"/>
  </r>
  <r>
    <x v="42"/>
    <n v="94"/>
    <n v="6"/>
    <x v="21"/>
  </r>
  <r>
    <x v="42"/>
    <n v="95"/>
    <n v="1"/>
    <x v="21"/>
  </r>
  <r>
    <x v="42"/>
    <n v="96"/>
    <n v="3"/>
    <x v="21"/>
  </r>
  <r>
    <x v="42"/>
    <n v="97"/>
    <n v="4"/>
    <x v="21"/>
  </r>
  <r>
    <x v="42"/>
    <n v="98"/>
    <n v="1"/>
    <x v="21"/>
  </r>
  <r>
    <x v="42"/>
    <n v="99"/>
    <n v="4"/>
    <x v="21"/>
  </r>
  <r>
    <x v="42"/>
    <n v="101"/>
    <n v="2"/>
    <x v="21"/>
  </r>
  <r>
    <x v="42"/>
    <n v="102"/>
    <n v="4"/>
    <x v="21"/>
  </r>
  <r>
    <x v="42"/>
    <n v="103"/>
    <n v="1"/>
    <x v="21"/>
  </r>
  <r>
    <x v="42"/>
    <n v="104"/>
    <n v="1"/>
    <x v="21"/>
  </r>
  <r>
    <x v="42"/>
    <n v="106"/>
    <n v="3"/>
    <x v="21"/>
  </r>
  <r>
    <x v="42"/>
    <n v="107"/>
    <n v="1"/>
    <x v="21"/>
  </r>
  <r>
    <x v="42"/>
    <n v="108"/>
    <n v="1"/>
    <x v="21"/>
  </r>
  <r>
    <x v="42"/>
    <n v="111"/>
    <n v="2"/>
    <x v="21"/>
  </r>
  <r>
    <x v="42"/>
    <n v="112"/>
    <n v="1"/>
    <x v="21"/>
  </r>
  <r>
    <x v="42"/>
    <n v="114"/>
    <n v="1"/>
    <x v="21"/>
  </r>
  <r>
    <x v="42"/>
    <n v="115"/>
    <n v="2"/>
    <x v="21"/>
  </r>
  <r>
    <x v="42"/>
    <n v="117"/>
    <n v="1"/>
    <x v="21"/>
  </r>
  <r>
    <x v="42"/>
    <n v="118"/>
    <n v="2"/>
    <x v="21"/>
  </r>
  <r>
    <x v="42"/>
    <n v="119"/>
    <n v="1"/>
    <x v="21"/>
  </r>
  <r>
    <x v="42"/>
    <n v="122"/>
    <n v="1"/>
    <x v="21"/>
  </r>
  <r>
    <x v="42"/>
    <n v="123"/>
    <n v="1"/>
    <x v="21"/>
  </r>
  <r>
    <x v="42"/>
    <n v="125"/>
    <n v="1"/>
    <x v="21"/>
  </r>
  <r>
    <x v="42"/>
    <n v="126"/>
    <n v="1"/>
    <x v="21"/>
  </r>
  <r>
    <x v="42"/>
    <n v="131"/>
    <n v="1"/>
    <x v="21"/>
  </r>
  <r>
    <x v="42"/>
    <n v="132"/>
    <n v="1"/>
    <x v="21"/>
  </r>
  <r>
    <x v="42"/>
    <n v="138"/>
    <n v="1"/>
    <x v="21"/>
  </r>
  <r>
    <x v="42"/>
    <n v="142"/>
    <n v="1"/>
    <x v="21"/>
  </r>
  <r>
    <x v="43"/>
    <n v="44"/>
    <n v="25"/>
    <x v="0"/>
  </r>
  <r>
    <x v="43"/>
    <n v="45"/>
    <n v="19"/>
    <x v="1"/>
  </r>
  <r>
    <x v="43"/>
    <n v="46"/>
    <n v="17"/>
    <x v="2"/>
  </r>
  <r>
    <x v="43"/>
    <n v="47"/>
    <n v="23"/>
    <x v="3"/>
  </r>
  <r>
    <x v="43"/>
    <n v="48"/>
    <n v="12"/>
    <x v="4"/>
  </r>
  <r>
    <x v="43"/>
    <n v="49"/>
    <n v="14"/>
    <x v="5"/>
  </r>
  <r>
    <x v="43"/>
    <n v="50"/>
    <n v="12"/>
    <x v="6"/>
  </r>
  <r>
    <x v="43"/>
    <n v="51"/>
    <n v="19"/>
    <x v="7"/>
  </r>
  <r>
    <x v="43"/>
    <n v="52"/>
    <n v="12"/>
    <x v="8"/>
  </r>
  <r>
    <x v="43"/>
    <n v="53"/>
    <n v="11"/>
    <x v="9"/>
  </r>
  <r>
    <x v="43"/>
    <n v="54"/>
    <n v="12"/>
    <x v="10"/>
  </r>
  <r>
    <x v="43"/>
    <n v="55"/>
    <n v="14"/>
    <x v="11"/>
  </r>
  <r>
    <x v="43"/>
    <n v="56"/>
    <n v="9"/>
    <x v="12"/>
  </r>
  <r>
    <x v="43"/>
    <n v="57"/>
    <n v="12"/>
    <x v="13"/>
  </r>
  <r>
    <x v="43"/>
    <n v="58"/>
    <n v="7"/>
    <x v="14"/>
  </r>
  <r>
    <x v="43"/>
    <n v="59"/>
    <n v="6"/>
    <x v="15"/>
  </r>
  <r>
    <x v="43"/>
    <n v="60"/>
    <n v="10"/>
    <x v="16"/>
  </r>
  <r>
    <x v="43"/>
    <n v="61"/>
    <n v="13"/>
    <x v="17"/>
  </r>
  <r>
    <x v="43"/>
    <n v="62"/>
    <n v="11"/>
    <x v="18"/>
  </r>
  <r>
    <x v="43"/>
    <n v="63"/>
    <n v="12"/>
    <x v="19"/>
  </r>
  <r>
    <x v="43"/>
    <n v="64"/>
    <n v="12"/>
    <x v="20"/>
  </r>
  <r>
    <x v="43"/>
    <n v="65"/>
    <n v="11"/>
    <x v="21"/>
  </r>
  <r>
    <x v="43"/>
    <n v="66"/>
    <n v="5"/>
    <x v="21"/>
  </r>
  <r>
    <x v="43"/>
    <n v="67"/>
    <n v="13"/>
    <x v="21"/>
  </r>
  <r>
    <x v="43"/>
    <n v="68"/>
    <n v="7"/>
    <x v="21"/>
  </r>
  <r>
    <x v="43"/>
    <n v="69"/>
    <n v="11"/>
    <x v="21"/>
  </r>
  <r>
    <x v="43"/>
    <n v="70"/>
    <n v="11"/>
    <x v="21"/>
  </r>
  <r>
    <x v="43"/>
    <n v="71"/>
    <n v="6"/>
    <x v="21"/>
  </r>
  <r>
    <x v="43"/>
    <n v="72"/>
    <n v="4"/>
    <x v="21"/>
  </r>
  <r>
    <x v="43"/>
    <n v="73"/>
    <n v="9"/>
    <x v="21"/>
  </r>
  <r>
    <x v="43"/>
    <n v="74"/>
    <n v="6"/>
    <x v="21"/>
  </r>
  <r>
    <x v="43"/>
    <n v="75"/>
    <n v="10"/>
    <x v="21"/>
  </r>
  <r>
    <x v="43"/>
    <n v="76"/>
    <n v="5"/>
    <x v="21"/>
  </r>
  <r>
    <x v="43"/>
    <n v="77"/>
    <n v="5"/>
    <x v="21"/>
  </r>
  <r>
    <x v="43"/>
    <n v="78"/>
    <n v="9"/>
    <x v="21"/>
  </r>
  <r>
    <x v="43"/>
    <n v="79"/>
    <n v="2"/>
    <x v="21"/>
  </r>
  <r>
    <x v="43"/>
    <n v="80"/>
    <n v="6"/>
    <x v="21"/>
  </r>
  <r>
    <x v="43"/>
    <n v="81"/>
    <n v="6"/>
    <x v="21"/>
  </r>
  <r>
    <x v="43"/>
    <n v="82"/>
    <n v="3"/>
    <x v="21"/>
  </r>
  <r>
    <x v="43"/>
    <n v="83"/>
    <n v="4"/>
    <x v="21"/>
  </r>
  <r>
    <x v="43"/>
    <n v="84"/>
    <n v="5"/>
    <x v="21"/>
  </r>
  <r>
    <x v="43"/>
    <n v="85"/>
    <n v="5"/>
    <x v="21"/>
  </r>
  <r>
    <x v="43"/>
    <n v="86"/>
    <n v="3"/>
    <x v="21"/>
  </r>
  <r>
    <x v="43"/>
    <n v="87"/>
    <n v="4"/>
    <x v="21"/>
  </r>
  <r>
    <x v="43"/>
    <n v="88"/>
    <n v="2"/>
    <x v="21"/>
  </r>
  <r>
    <x v="43"/>
    <n v="89"/>
    <n v="3"/>
    <x v="21"/>
  </r>
  <r>
    <x v="43"/>
    <n v="90"/>
    <n v="8"/>
    <x v="21"/>
  </r>
  <r>
    <x v="43"/>
    <n v="91"/>
    <n v="5"/>
    <x v="21"/>
  </r>
  <r>
    <x v="43"/>
    <n v="93"/>
    <n v="4"/>
    <x v="21"/>
  </r>
  <r>
    <x v="43"/>
    <n v="94"/>
    <n v="1"/>
    <x v="21"/>
  </r>
  <r>
    <x v="43"/>
    <n v="95"/>
    <n v="1"/>
    <x v="21"/>
  </r>
  <r>
    <x v="43"/>
    <n v="96"/>
    <n v="2"/>
    <x v="21"/>
  </r>
  <r>
    <x v="43"/>
    <n v="97"/>
    <n v="4"/>
    <x v="21"/>
  </r>
  <r>
    <x v="43"/>
    <n v="98"/>
    <n v="3"/>
    <x v="21"/>
  </r>
  <r>
    <x v="43"/>
    <n v="99"/>
    <n v="2"/>
    <x v="21"/>
  </r>
  <r>
    <x v="43"/>
    <n v="100"/>
    <n v="2"/>
    <x v="21"/>
  </r>
  <r>
    <x v="43"/>
    <n v="101"/>
    <n v="2"/>
    <x v="21"/>
  </r>
  <r>
    <x v="43"/>
    <n v="102"/>
    <n v="2"/>
    <x v="21"/>
  </r>
  <r>
    <x v="43"/>
    <n v="103"/>
    <n v="2"/>
    <x v="21"/>
  </r>
  <r>
    <x v="43"/>
    <n v="104"/>
    <n v="2"/>
    <x v="21"/>
  </r>
  <r>
    <x v="43"/>
    <n v="106"/>
    <n v="2"/>
    <x v="21"/>
  </r>
  <r>
    <x v="43"/>
    <n v="108"/>
    <n v="2"/>
    <x v="21"/>
  </r>
  <r>
    <x v="43"/>
    <n v="109"/>
    <n v="1"/>
    <x v="21"/>
  </r>
  <r>
    <x v="43"/>
    <n v="110"/>
    <n v="3"/>
    <x v="21"/>
  </r>
  <r>
    <x v="43"/>
    <n v="115"/>
    <n v="4"/>
    <x v="21"/>
  </r>
  <r>
    <x v="43"/>
    <n v="116"/>
    <n v="1"/>
    <x v="21"/>
  </r>
  <r>
    <x v="43"/>
    <n v="117"/>
    <n v="1"/>
    <x v="21"/>
  </r>
  <r>
    <x v="43"/>
    <n v="118"/>
    <n v="1"/>
    <x v="21"/>
  </r>
  <r>
    <x v="43"/>
    <n v="120"/>
    <n v="1"/>
    <x v="21"/>
  </r>
  <r>
    <x v="43"/>
    <n v="121"/>
    <n v="1"/>
    <x v="21"/>
  </r>
  <r>
    <x v="43"/>
    <n v="124"/>
    <n v="1"/>
    <x v="21"/>
  </r>
  <r>
    <x v="43"/>
    <n v="126"/>
    <n v="1"/>
    <x v="21"/>
  </r>
  <r>
    <x v="43"/>
    <n v="153"/>
    <n v="1"/>
    <x v="21"/>
  </r>
  <r>
    <x v="43"/>
    <n v="157"/>
    <n v="1"/>
    <x v="21"/>
  </r>
  <r>
    <x v="43"/>
    <n v="178"/>
    <n v="1"/>
    <x v="21"/>
  </r>
  <r>
    <x v="44"/>
    <n v="45"/>
    <n v="25"/>
    <x v="0"/>
  </r>
  <r>
    <x v="44"/>
    <n v="46"/>
    <n v="18"/>
    <x v="1"/>
  </r>
  <r>
    <x v="44"/>
    <n v="47"/>
    <n v="23"/>
    <x v="2"/>
  </r>
  <r>
    <x v="44"/>
    <n v="48"/>
    <n v="19"/>
    <x v="3"/>
  </r>
  <r>
    <x v="44"/>
    <n v="49"/>
    <n v="7"/>
    <x v="4"/>
  </r>
  <r>
    <x v="44"/>
    <n v="50"/>
    <n v="12"/>
    <x v="5"/>
  </r>
  <r>
    <x v="44"/>
    <n v="51"/>
    <n v="8"/>
    <x v="6"/>
  </r>
  <r>
    <x v="44"/>
    <n v="52"/>
    <n v="12"/>
    <x v="7"/>
  </r>
  <r>
    <x v="44"/>
    <n v="53"/>
    <n v="20"/>
    <x v="8"/>
  </r>
  <r>
    <x v="44"/>
    <n v="54"/>
    <n v="17"/>
    <x v="9"/>
  </r>
  <r>
    <x v="44"/>
    <n v="55"/>
    <n v="14"/>
    <x v="10"/>
  </r>
  <r>
    <x v="44"/>
    <n v="56"/>
    <n v="11"/>
    <x v="11"/>
  </r>
  <r>
    <x v="44"/>
    <n v="57"/>
    <n v="13"/>
    <x v="12"/>
  </r>
  <r>
    <x v="44"/>
    <n v="58"/>
    <n v="9"/>
    <x v="13"/>
  </r>
  <r>
    <x v="44"/>
    <n v="59"/>
    <n v="12"/>
    <x v="14"/>
  </r>
  <r>
    <x v="44"/>
    <n v="60"/>
    <n v="14"/>
    <x v="15"/>
  </r>
  <r>
    <x v="44"/>
    <n v="61"/>
    <n v="5"/>
    <x v="16"/>
  </r>
  <r>
    <x v="44"/>
    <n v="62"/>
    <n v="10"/>
    <x v="17"/>
  </r>
  <r>
    <x v="44"/>
    <n v="63"/>
    <n v="14"/>
    <x v="18"/>
  </r>
  <r>
    <x v="44"/>
    <n v="64"/>
    <n v="7"/>
    <x v="19"/>
  </r>
  <r>
    <x v="44"/>
    <n v="65"/>
    <n v="5"/>
    <x v="20"/>
  </r>
  <r>
    <x v="44"/>
    <n v="66"/>
    <n v="8"/>
    <x v="21"/>
  </r>
  <r>
    <x v="44"/>
    <n v="67"/>
    <n v="10"/>
    <x v="21"/>
  </r>
  <r>
    <x v="44"/>
    <n v="68"/>
    <n v="9"/>
    <x v="21"/>
  </r>
  <r>
    <x v="44"/>
    <n v="69"/>
    <n v="5"/>
    <x v="21"/>
  </r>
  <r>
    <x v="44"/>
    <n v="70"/>
    <n v="4"/>
    <x v="21"/>
  </r>
  <r>
    <x v="44"/>
    <n v="71"/>
    <n v="7"/>
    <x v="21"/>
  </r>
  <r>
    <x v="44"/>
    <n v="72"/>
    <n v="9"/>
    <x v="21"/>
  </r>
  <r>
    <x v="44"/>
    <n v="73"/>
    <n v="7"/>
    <x v="21"/>
  </r>
  <r>
    <x v="44"/>
    <n v="74"/>
    <n v="9"/>
    <x v="21"/>
  </r>
  <r>
    <x v="44"/>
    <n v="75"/>
    <n v="2"/>
    <x v="21"/>
  </r>
  <r>
    <x v="44"/>
    <n v="76"/>
    <n v="5"/>
    <x v="21"/>
  </r>
  <r>
    <x v="44"/>
    <n v="77"/>
    <n v="10"/>
    <x v="21"/>
  </r>
  <r>
    <x v="44"/>
    <n v="78"/>
    <n v="4"/>
    <x v="21"/>
  </r>
  <r>
    <x v="44"/>
    <n v="79"/>
    <n v="5"/>
    <x v="21"/>
  </r>
  <r>
    <x v="44"/>
    <n v="80"/>
    <n v="3"/>
    <x v="21"/>
  </r>
  <r>
    <x v="44"/>
    <n v="81"/>
    <n v="2"/>
    <x v="21"/>
  </r>
  <r>
    <x v="44"/>
    <n v="82"/>
    <n v="8"/>
    <x v="21"/>
  </r>
  <r>
    <x v="44"/>
    <n v="83"/>
    <n v="2"/>
    <x v="21"/>
  </r>
  <r>
    <x v="44"/>
    <n v="84"/>
    <n v="5"/>
    <x v="21"/>
  </r>
  <r>
    <x v="44"/>
    <n v="85"/>
    <n v="3"/>
    <x v="21"/>
  </r>
  <r>
    <x v="44"/>
    <n v="86"/>
    <n v="4"/>
    <x v="21"/>
  </r>
  <r>
    <x v="44"/>
    <n v="87"/>
    <n v="5"/>
    <x v="21"/>
  </r>
  <r>
    <x v="44"/>
    <n v="88"/>
    <n v="4"/>
    <x v="21"/>
  </r>
  <r>
    <x v="44"/>
    <n v="89"/>
    <n v="3"/>
    <x v="21"/>
  </r>
  <r>
    <x v="44"/>
    <n v="90"/>
    <n v="2"/>
    <x v="21"/>
  </r>
  <r>
    <x v="44"/>
    <n v="91"/>
    <n v="5"/>
    <x v="21"/>
  </r>
  <r>
    <x v="44"/>
    <n v="92"/>
    <n v="4"/>
    <x v="21"/>
  </r>
  <r>
    <x v="44"/>
    <n v="93"/>
    <n v="2"/>
    <x v="21"/>
  </r>
  <r>
    <x v="44"/>
    <n v="94"/>
    <n v="3"/>
    <x v="21"/>
  </r>
  <r>
    <x v="44"/>
    <n v="95"/>
    <n v="5"/>
    <x v="21"/>
  </r>
  <r>
    <x v="44"/>
    <n v="96"/>
    <n v="1"/>
    <x v="21"/>
  </r>
  <r>
    <x v="44"/>
    <n v="97"/>
    <n v="3"/>
    <x v="21"/>
  </r>
  <r>
    <x v="44"/>
    <n v="99"/>
    <n v="4"/>
    <x v="21"/>
  </r>
  <r>
    <x v="44"/>
    <n v="101"/>
    <n v="2"/>
    <x v="21"/>
  </r>
  <r>
    <x v="44"/>
    <n v="102"/>
    <n v="1"/>
    <x v="21"/>
  </r>
  <r>
    <x v="44"/>
    <n v="104"/>
    <n v="2"/>
    <x v="21"/>
  </r>
  <r>
    <x v="44"/>
    <n v="106"/>
    <n v="3"/>
    <x v="21"/>
  </r>
  <r>
    <x v="44"/>
    <n v="107"/>
    <n v="1"/>
    <x v="21"/>
  </r>
  <r>
    <x v="44"/>
    <n v="109"/>
    <n v="1"/>
    <x v="21"/>
  </r>
  <r>
    <x v="44"/>
    <n v="112"/>
    <n v="1"/>
    <x v="21"/>
  </r>
  <r>
    <x v="44"/>
    <n v="113"/>
    <n v="1"/>
    <x v="21"/>
  </r>
  <r>
    <x v="44"/>
    <n v="116"/>
    <n v="1"/>
    <x v="21"/>
  </r>
  <r>
    <x v="44"/>
    <n v="117"/>
    <n v="1"/>
    <x v="21"/>
  </r>
  <r>
    <x v="44"/>
    <n v="118"/>
    <n v="2"/>
    <x v="21"/>
  </r>
  <r>
    <x v="44"/>
    <n v="119"/>
    <n v="3"/>
    <x v="21"/>
  </r>
  <r>
    <x v="44"/>
    <n v="131"/>
    <n v="1"/>
    <x v="21"/>
  </r>
  <r>
    <x v="44"/>
    <n v="140"/>
    <n v="1"/>
    <x v="21"/>
  </r>
  <r>
    <x v="44"/>
    <n v="143"/>
    <n v="1"/>
    <x v="21"/>
  </r>
  <r>
    <x v="44"/>
    <n v="144"/>
    <n v="1"/>
    <x v="21"/>
  </r>
  <r>
    <x v="44"/>
    <n v="154"/>
    <n v="1"/>
    <x v="21"/>
  </r>
  <r>
    <x v="44"/>
    <n v="191"/>
    <n v="1"/>
    <x v="21"/>
  </r>
  <r>
    <x v="45"/>
    <n v="46"/>
    <n v="25"/>
    <x v="0"/>
  </r>
  <r>
    <x v="45"/>
    <n v="47"/>
    <n v="13"/>
    <x v="1"/>
  </r>
  <r>
    <x v="45"/>
    <n v="48"/>
    <n v="16"/>
    <x v="2"/>
  </r>
  <r>
    <x v="45"/>
    <n v="49"/>
    <n v="15"/>
    <x v="3"/>
  </r>
  <r>
    <x v="45"/>
    <n v="50"/>
    <n v="17"/>
    <x v="4"/>
  </r>
  <r>
    <x v="45"/>
    <n v="51"/>
    <n v="12"/>
    <x v="5"/>
  </r>
  <r>
    <x v="45"/>
    <n v="52"/>
    <n v="17"/>
    <x v="6"/>
  </r>
  <r>
    <x v="45"/>
    <n v="53"/>
    <n v="16"/>
    <x v="7"/>
  </r>
  <r>
    <x v="45"/>
    <n v="54"/>
    <n v="12"/>
    <x v="8"/>
  </r>
  <r>
    <x v="45"/>
    <n v="55"/>
    <n v="6"/>
    <x v="9"/>
  </r>
  <r>
    <x v="45"/>
    <n v="56"/>
    <n v="13"/>
    <x v="10"/>
  </r>
  <r>
    <x v="45"/>
    <n v="57"/>
    <n v="5"/>
    <x v="11"/>
  </r>
  <r>
    <x v="45"/>
    <n v="58"/>
    <n v="7"/>
    <x v="12"/>
  </r>
  <r>
    <x v="45"/>
    <n v="59"/>
    <n v="7"/>
    <x v="13"/>
  </r>
  <r>
    <x v="45"/>
    <n v="60"/>
    <n v="9"/>
    <x v="14"/>
  </r>
  <r>
    <x v="45"/>
    <n v="61"/>
    <n v="8"/>
    <x v="15"/>
  </r>
  <r>
    <x v="45"/>
    <n v="62"/>
    <n v="16"/>
    <x v="16"/>
  </r>
  <r>
    <x v="45"/>
    <n v="63"/>
    <n v="8"/>
    <x v="17"/>
  </r>
  <r>
    <x v="45"/>
    <n v="64"/>
    <n v="16"/>
    <x v="18"/>
  </r>
  <r>
    <x v="45"/>
    <n v="65"/>
    <n v="7"/>
    <x v="19"/>
  </r>
  <r>
    <x v="45"/>
    <n v="66"/>
    <n v="8"/>
    <x v="20"/>
  </r>
  <r>
    <x v="45"/>
    <n v="67"/>
    <n v="6"/>
    <x v="21"/>
  </r>
  <r>
    <x v="45"/>
    <n v="68"/>
    <n v="10"/>
    <x v="21"/>
  </r>
  <r>
    <x v="45"/>
    <n v="69"/>
    <n v="5"/>
    <x v="21"/>
  </r>
  <r>
    <x v="45"/>
    <n v="70"/>
    <n v="11"/>
    <x v="21"/>
  </r>
  <r>
    <x v="45"/>
    <n v="71"/>
    <n v="4"/>
    <x v="21"/>
  </r>
  <r>
    <x v="45"/>
    <n v="72"/>
    <n v="10"/>
    <x v="21"/>
  </r>
  <r>
    <x v="45"/>
    <n v="73"/>
    <n v="9"/>
    <x v="21"/>
  </r>
  <r>
    <x v="45"/>
    <n v="74"/>
    <n v="5"/>
    <x v="21"/>
  </r>
  <r>
    <x v="45"/>
    <n v="75"/>
    <n v="3"/>
    <x v="21"/>
  </r>
  <r>
    <x v="45"/>
    <n v="76"/>
    <n v="4"/>
    <x v="21"/>
  </r>
  <r>
    <x v="45"/>
    <n v="77"/>
    <n v="2"/>
    <x v="21"/>
  </r>
  <r>
    <x v="45"/>
    <n v="78"/>
    <n v="2"/>
    <x v="21"/>
  </r>
  <r>
    <x v="45"/>
    <n v="79"/>
    <n v="3"/>
    <x v="21"/>
  </r>
  <r>
    <x v="45"/>
    <n v="80"/>
    <n v="5"/>
    <x v="21"/>
  </r>
  <r>
    <x v="45"/>
    <n v="81"/>
    <n v="4"/>
    <x v="21"/>
  </r>
  <r>
    <x v="45"/>
    <n v="82"/>
    <n v="2"/>
    <x v="21"/>
  </r>
  <r>
    <x v="45"/>
    <n v="83"/>
    <n v="2"/>
    <x v="21"/>
  </r>
  <r>
    <x v="45"/>
    <n v="84"/>
    <n v="3"/>
    <x v="21"/>
  </r>
  <r>
    <x v="45"/>
    <n v="85"/>
    <n v="5"/>
    <x v="21"/>
  </r>
  <r>
    <x v="45"/>
    <n v="86"/>
    <n v="2"/>
    <x v="21"/>
  </r>
  <r>
    <x v="45"/>
    <n v="87"/>
    <n v="4"/>
    <x v="21"/>
  </r>
  <r>
    <x v="45"/>
    <n v="88"/>
    <n v="2"/>
    <x v="21"/>
  </r>
  <r>
    <x v="45"/>
    <n v="89"/>
    <n v="2"/>
    <x v="21"/>
  </r>
  <r>
    <x v="45"/>
    <n v="90"/>
    <n v="1"/>
    <x v="21"/>
  </r>
  <r>
    <x v="45"/>
    <n v="91"/>
    <n v="3"/>
    <x v="21"/>
  </r>
  <r>
    <x v="45"/>
    <n v="92"/>
    <n v="3"/>
    <x v="21"/>
  </r>
  <r>
    <x v="45"/>
    <n v="93"/>
    <n v="4"/>
    <x v="21"/>
  </r>
  <r>
    <x v="45"/>
    <n v="94"/>
    <n v="2"/>
    <x v="21"/>
  </r>
  <r>
    <x v="45"/>
    <n v="95"/>
    <n v="2"/>
    <x v="21"/>
  </r>
  <r>
    <x v="45"/>
    <n v="96"/>
    <n v="2"/>
    <x v="21"/>
  </r>
  <r>
    <x v="45"/>
    <n v="98"/>
    <n v="1"/>
    <x v="21"/>
  </r>
  <r>
    <x v="45"/>
    <n v="99"/>
    <n v="2"/>
    <x v="21"/>
  </r>
  <r>
    <x v="45"/>
    <n v="100"/>
    <n v="2"/>
    <x v="21"/>
  </r>
  <r>
    <x v="45"/>
    <n v="101"/>
    <n v="2"/>
    <x v="21"/>
  </r>
  <r>
    <x v="45"/>
    <n v="102"/>
    <n v="1"/>
    <x v="21"/>
  </r>
  <r>
    <x v="45"/>
    <n v="103"/>
    <n v="1"/>
    <x v="21"/>
  </r>
  <r>
    <x v="45"/>
    <n v="104"/>
    <n v="2"/>
    <x v="21"/>
  </r>
  <r>
    <x v="45"/>
    <n v="106"/>
    <n v="1"/>
    <x v="21"/>
  </r>
  <r>
    <x v="45"/>
    <n v="108"/>
    <n v="2"/>
    <x v="21"/>
  </r>
  <r>
    <x v="45"/>
    <n v="109"/>
    <n v="1"/>
    <x v="21"/>
  </r>
  <r>
    <x v="45"/>
    <n v="111"/>
    <n v="1"/>
    <x v="21"/>
  </r>
  <r>
    <x v="45"/>
    <n v="112"/>
    <n v="1"/>
    <x v="21"/>
  </r>
  <r>
    <x v="45"/>
    <n v="113"/>
    <n v="2"/>
    <x v="21"/>
  </r>
  <r>
    <x v="45"/>
    <n v="116"/>
    <n v="2"/>
    <x v="21"/>
  </r>
  <r>
    <x v="45"/>
    <n v="118"/>
    <n v="1"/>
    <x v="21"/>
  </r>
  <r>
    <x v="45"/>
    <n v="120"/>
    <n v="1"/>
    <x v="21"/>
  </r>
  <r>
    <x v="45"/>
    <n v="121"/>
    <n v="1"/>
    <x v="21"/>
  </r>
  <r>
    <x v="45"/>
    <n v="123"/>
    <n v="2"/>
    <x v="21"/>
  </r>
  <r>
    <x v="45"/>
    <n v="134"/>
    <n v="1"/>
    <x v="21"/>
  </r>
  <r>
    <x v="45"/>
    <n v="145"/>
    <n v="1"/>
    <x v="21"/>
  </r>
  <r>
    <x v="45"/>
    <n v="152"/>
    <n v="1"/>
    <x v="21"/>
  </r>
  <r>
    <x v="45"/>
    <n v="163"/>
    <n v="1"/>
    <x v="21"/>
  </r>
  <r>
    <x v="46"/>
    <n v="47"/>
    <n v="12"/>
    <x v="0"/>
  </r>
  <r>
    <x v="46"/>
    <n v="48"/>
    <n v="19"/>
    <x v="1"/>
  </r>
  <r>
    <x v="46"/>
    <n v="49"/>
    <n v="20"/>
    <x v="2"/>
  </r>
  <r>
    <x v="46"/>
    <n v="50"/>
    <n v="17"/>
    <x v="3"/>
  </r>
  <r>
    <x v="46"/>
    <n v="51"/>
    <n v="16"/>
    <x v="4"/>
  </r>
  <r>
    <x v="46"/>
    <n v="52"/>
    <n v="12"/>
    <x v="5"/>
  </r>
  <r>
    <x v="46"/>
    <n v="53"/>
    <n v="12"/>
    <x v="6"/>
  </r>
  <r>
    <x v="46"/>
    <n v="54"/>
    <n v="13"/>
    <x v="7"/>
  </r>
  <r>
    <x v="46"/>
    <n v="55"/>
    <n v="10"/>
    <x v="8"/>
  </r>
  <r>
    <x v="46"/>
    <n v="56"/>
    <n v="14"/>
    <x v="9"/>
  </r>
  <r>
    <x v="46"/>
    <n v="57"/>
    <n v="16"/>
    <x v="10"/>
  </r>
  <r>
    <x v="46"/>
    <n v="58"/>
    <n v="9"/>
    <x v="11"/>
  </r>
  <r>
    <x v="46"/>
    <n v="59"/>
    <n v="9"/>
    <x v="12"/>
  </r>
  <r>
    <x v="46"/>
    <n v="60"/>
    <n v="7"/>
    <x v="13"/>
  </r>
  <r>
    <x v="46"/>
    <n v="61"/>
    <n v="12"/>
    <x v="14"/>
  </r>
  <r>
    <x v="46"/>
    <n v="62"/>
    <n v="11"/>
    <x v="15"/>
  </r>
  <r>
    <x v="46"/>
    <n v="63"/>
    <n v="6"/>
    <x v="16"/>
  </r>
  <r>
    <x v="46"/>
    <n v="64"/>
    <n v="7"/>
    <x v="17"/>
  </r>
  <r>
    <x v="46"/>
    <n v="65"/>
    <n v="7"/>
    <x v="18"/>
  </r>
  <r>
    <x v="46"/>
    <n v="66"/>
    <n v="7"/>
    <x v="19"/>
  </r>
  <r>
    <x v="46"/>
    <n v="67"/>
    <n v="6"/>
    <x v="20"/>
  </r>
  <r>
    <x v="46"/>
    <n v="68"/>
    <n v="6"/>
    <x v="21"/>
  </r>
  <r>
    <x v="46"/>
    <n v="69"/>
    <n v="7"/>
    <x v="21"/>
  </r>
  <r>
    <x v="46"/>
    <n v="70"/>
    <n v="6"/>
    <x v="21"/>
  </r>
  <r>
    <x v="46"/>
    <n v="71"/>
    <n v="6"/>
    <x v="21"/>
  </r>
  <r>
    <x v="46"/>
    <n v="72"/>
    <n v="4"/>
    <x v="21"/>
  </r>
  <r>
    <x v="46"/>
    <n v="73"/>
    <n v="8"/>
    <x v="21"/>
  </r>
  <r>
    <x v="46"/>
    <n v="74"/>
    <n v="4"/>
    <x v="21"/>
  </r>
  <r>
    <x v="46"/>
    <n v="75"/>
    <n v="5"/>
    <x v="21"/>
  </r>
  <r>
    <x v="46"/>
    <n v="76"/>
    <n v="4"/>
    <x v="21"/>
  </r>
  <r>
    <x v="46"/>
    <n v="78"/>
    <n v="2"/>
    <x v="21"/>
  </r>
  <r>
    <x v="46"/>
    <n v="79"/>
    <n v="5"/>
    <x v="21"/>
  </r>
  <r>
    <x v="46"/>
    <n v="80"/>
    <n v="4"/>
    <x v="21"/>
  </r>
  <r>
    <x v="46"/>
    <n v="81"/>
    <n v="5"/>
    <x v="21"/>
  </r>
  <r>
    <x v="46"/>
    <n v="82"/>
    <n v="4"/>
    <x v="21"/>
  </r>
  <r>
    <x v="46"/>
    <n v="83"/>
    <n v="3"/>
    <x v="21"/>
  </r>
  <r>
    <x v="46"/>
    <n v="84"/>
    <n v="5"/>
    <x v="21"/>
  </r>
  <r>
    <x v="46"/>
    <n v="85"/>
    <n v="2"/>
    <x v="21"/>
  </r>
  <r>
    <x v="46"/>
    <n v="86"/>
    <n v="1"/>
    <x v="21"/>
  </r>
  <r>
    <x v="46"/>
    <n v="87"/>
    <n v="2"/>
    <x v="21"/>
  </r>
  <r>
    <x v="46"/>
    <n v="88"/>
    <n v="3"/>
    <x v="21"/>
  </r>
  <r>
    <x v="46"/>
    <n v="89"/>
    <n v="2"/>
    <x v="21"/>
  </r>
  <r>
    <x v="46"/>
    <n v="90"/>
    <n v="3"/>
    <x v="21"/>
  </r>
  <r>
    <x v="46"/>
    <n v="91"/>
    <n v="4"/>
    <x v="21"/>
  </r>
  <r>
    <x v="46"/>
    <n v="92"/>
    <n v="5"/>
    <x v="21"/>
  </r>
  <r>
    <x v="46"/>
    <n v="93"/>
    <n v="1"/>
    <x v="21"/>
  </r>
  <r>
    <x v="46"/>
    <n v="94"/>
    <n v="5"/>
    <x v="21"/>
  </r>
  <r>
    <x v="46"/>
    <n v="95"/>
    <n v="1"/>
    <x v="21"/>
  </r>
  <r>
    <x v="46"/>
    <n v="96"/>
    <n v="1"/>
    <x v="21"/>
  </r>
  <r>
    <x v="46"/>
    <n v="98"/>
    <n v="1"/>
    <x v="21"/>
  </r>
  <r>
    <x v="46"/>
    <n v="99"/>
    <n v="1"/>
    <x v="21"/>
  </r>
  <r>
    <x v="46"/>
    <n v="100"/>
    <n v="1"/>
    <x v="21"/>
  </r>
  <r>
    <x v="46"/>
    <n v="101"/>
    <n v="2"/>
    <x v="21"/>
  </r>
  <r>
    <x v="46"/>
    <n v="102"/>
    <n v="1"/>
    <x v="21"/>
  </r>
  <r>
    <x v="46"/>
    <n v="103"/>
    <n v="1"/>
    <x v="21"/>
  </r>
  <r>
    <x v="46"/>
    <n v="104"/>
    <n v="1"/>
    <x v="21"/>
  </r>
  <r>
    <x v="46"/>
    <n v="105"/>
    <n v="2"/>
    <x v="21"/>
  </r>
  <r>
    <x v="46"/>
    <n v="109"/>
    <n v="1"/>
    <x v="21"/>
  </r>
  <r>
    <x v="46"/>
    <n v="110"/>
    <n v="2"/>
    <x v="21"/>
  </r>
  <r>
    <x v="46"/>
    <n v="113"/>
    <n v="2"/>
    <x v="21"/>
  </r>
  <r>
    <x v="46"/>
    <n v="114"/>
    <n v="1"/>
    <x v="21"/>
  </r>
  <r>
    <x v="46"/>
    <n v="115"/>
    <n v="1"/>
    <x v="21"/>
  </r>
  <r>
    <x v="46"/>
    <n v="116"/>
    <n v="1"/>
    <x v="21"/>
  </r>
  <r>
    <x v="46"/>
    <n v="117"/>
    <n v="1"/>
    <x v="21"/>
  </r>
  <r>
    <x v="46"/>
    <n v="118"/>
    <n v="1"/>
    <x v="21"/>
  </r>
  <r>
    <x v="46"/>
    <n v="119"/>
    <n v="1"/>
    <x v="21"/>
  </r>
  <r>
    <x v="46"/>
    <n v="120"/>
    <n v="1"/>
    <x v="21"/>
  </r>
  <r>
    <x v="46"/>
    <n v="123"/>
    <n v="1"/>
    <x v="21"/>
  </r>
  <r>
    <x v="46"/>
    <n v="125"/>
    <n v="2"/>
    <x v="21"/>
  </r>
  <r>
    <x v="46"/>
    <n v="126"/>
    <n v="1"/>
    <x v="21"/>
  </r>
  <r>
    <x v="46"/>
    <n v="127"/>
    <n v="1"/>
    <x v="21"/>
  </r>
  <r>
    <x v="46"/>
    <n v="142"/>
    <n v="1"/>
    <x v="21"/>
  </r>
  <r>
    <x v="46"/>
    <n v="145"/>
    <n v="1"/>
    <x v="21"/>
  </r>
  <r>
    <x v="47"/>
    <n v="48"/>
    <n v="22"/>
    <x v="0"/>
  </r>
  <r>
    <x v="47"/>
    <n v="49"/>
    <n v="22"/>
    <x v="1"/>
  </r>
  <r>
    <x v="47"/>
    <n v="50"/>
    <n v="22"/>
    <x v="2"/>
  </r>
  <r>
    <x v="47"/>
    <n v="51"/>
    <n v="14"/>
    <x v="3"/>
  </r>
  <r>
    <x v="47"/>
    <n v="52"/>
    <n v="4"/>
    <x v="4"/>
  </r>
  <r>
    <x v="47"/>
    <n v="53"/>
    <n v="8"/>
    <x v="5"/>
  </r>
  <r>
    <x v="47"/>
    <n v="54"/>
    <n v="9"/>
    <x v="6"/>
  </r>
  <r>
    <x v="47"/>
    <n v="55"/>
    <n v="6"/>
    <x v="7"/>
  </r>
  <r>
    <x v="47"/>
    <n v="56"/>
    <n v="8"/>
    <x v="8"/>
  </r>
  <r>
    <x v="47"/>
    <n v="57"/>
    <n v="4"/>
    <x v="9"/>
  </r>
  <r>
    <x v="47"/>
    <n v="58"/>
    <n v="6"/>
    <x v="10"/>
  </r>
  <r>
    <x v="47"/>
    <n v="59"/>
    <n v="9"/>
    <x v="11"/>
  </r>
  <r>
    <x v="47"/>
    <n v="60"/>
    <n v="11"/>
    <x v="12"/>
  </r>
  <r>
    <x v="47"/>
    <n v="61"/>
    <n v="14"/>
    <x v="13"/>
  </r>
  <r>
    <x v="47"/>
    <n v="62"/>
    <n v="11"/>
    <x v="14"/>
  </r>
  <r>
    <x v="47"/>
    <n v="63"/>
    <n v="8"/>
    <x v="15"/>
  </r>
  <r>
    <x v="47"/>
    <n v="64"/>
    <n v="8"/>
    <x v="16"/>
  </r>
  <r>
    <x v="47"/>
    <n v="65"/>
    <n v="10"/>
    <x v="17"/>
  </r>
  <r>
    <x v="47"/>
    <n v="66"/>
    <n v="7"/>
    <x v="18"/>
  </r>
  <r>
    <x v="47"/>
    <n v="67"/>
    <n v="4"/>
    <x v="19"/>
  </r>
  <r>
    <x v="47"/>
    <n v="68"/>
    <n v="9"/>
    <x v="20"/>
  </r>
  <r>
    <x v="47"/>
    <n v="69"/>
    <n v="11"/>
    <x v="21"/>
  </r>
  <r>
    <x v="47"/>
    <n v="70"/>
    <n v="8"/>
    <x v="21"/>
  </r>
  <r>
    <x v="47"/>
    <n v="71"/>
    <n v="8"/>
    <x v="21"/>
  </r>
  <r>
    <x v="47"/>
    <n v="72"/>
    <n v="7"/>
    <x v="21"/>
  </r>
  <r>
    <x v="47"/>
    <n v="73"/>
    <n v="4"/>
    <x v="21"/>
  </r>
  <r>
    <x v="47"/>
    <n v="74"/>
    <n v="3"/>
    <x v="21"/>
  </r>
  <r>
    <x v="47"/>
    <n v="75"/>
    <n v="6"/>
    <x v="21"/>
  </r>
  <r>
    <x v="47"/>
    <n v="76"/>
    <n v="5"/>
    <x v="21"/>
  </r>
  <r>
    <x v="47"/>
    <n v="77"/>
    <n v="4"/>
    <x v="21"/>
  </r>
  <r>
    <x v="47"/>
    <n v="78"/>
    <n v="4"/>
    <x v="21"/>
  </r>
  <r>
    <x v="47"/>
    <n v="79"/>
    <n v="6"/>
    <x v="21"/>
  </r>
  <r>
    <x v="47"/>
    <n v="80"/>
    <n v="8"/>
    <x v="21"/>
  </r>
  <r>
    <x v="47"/>
    <n v="81"/>
    <n v="5"/>
    <x v="21"/>
  </r>
  <r>
    <x v="47"/>
    <n v="82"/>
    <n v="2"/>
    <x v="21"/>
  </r>
  <r>
    <x v="47"/>
    <n v="83"/>
    <n v="4"/>
    <x v="21"/>
  </r>
  <r>
    <x v="47"/>
    <n v="84"/>
    <n v="3"/>
    <x v="21"/>
  </r>
  <r>
    <x v="47"/>
    <n v="85"/>
    <n v="6"/>
    <x v="21"/>
  </r>
  <r>
    <x v="47"/>
    <n v="86"/>
    <n v="2"/>
    <x v="21"/>
  </r>
  <r>
    <x v="47"/>
    <n v="87"/>
    <n v="4"/>
    <x v="21"/>
  </r>
  <r>
    <x v="47"/>
    <n v="88"/>
    <n v="3"/>
    <x v="21"/>
  </r>
  <r>
    <x v="47"/>
    <n v="89"/>
    <n v="1"/>
    <x v="21"/>
  </r>
  <r>
    <x v="47"/>
    <n v="91"/>
    <n v="5"/>
    <x v="21"/>
  </r>
  <r>
    <x v="47"/>
    <n v="92"/>
    <n v="2"/>
    <x v="21"/>
  </r>
  <r>
    <x v="47"/>
    <n v="93"/>
    <n v="2"/>
    <x v="21"/>
  </r>
  <r>
    <x v="47"/>
    <n v="94"/>
    <n v="1"/>
    <x v="21"/>
  </r>
  <r>
    <x v="47"/>
    <n v="95"/>
    <n v="2"/>
    <x v="21"/>
  </r>
  <r>
    <x v="47"/>
    <n v="97"/>
    <n v="1"/>
    <x v="21"/>
  </r>
  <r>
    <x v="47"/>
    <n v="98"/>
    <n v="1"/>
    <x v="21"/>
  </r>
  <r>
    <x v="47"/>
    <n v="99"/>
    <n v="2"/>
    <x v="21"/>
  </r>
  <r>
    <x v="47"/>
    <n v="102"/>
    <n v="1"/>
    <x v="21"/>
  </r>
  <r>
    <x v="47"/>
    <n v="103"/>
    <n v="2"/>
    <x v="21"/>
  </r>
  <r>
    <x v="47"/>
    <n v="104"/>
    <n v="1"/>
    <x v="21"/>
  </r>
  <r>
    <x v="47"/>
    <n v="105"/>
    <n v="2"/>
    <x v="21"/>
  </r>
  <r>
    <x v="47"/>
    <n v="107"/>
    <n v="2"/>
    <x v="21"/>
  </r>
  <r>
    <x v="47"/>
    <n v="108"/>
    <n v="1"/>
    <x v="21"/>
  </r>
  <r>
    <x v="47"/>
    <n v="109"/>
    <n v="1"/>
    <x v="21"/>
  </r>
  <r>
    <x v="47"/>
    <n v="110"/>
    <n v="2"/>
    <x v="21"/>
  </r>
  <r>
    <x v="47"/>
    <n v="111"/>
    <n v="3"/>
    <x v="21"/>
  </r>
  <r>
    <x v="47"/>
    <n v="113"/>
    <n v="1"/>
    <x v="21"/>
  </r>
  <r>
    <x v="47"/>
    <n v="122"/>
    <n v="1"/>
    <x v="21"/>
  </r>
  <r>
    <x v="47"/>
    <n v="128"/>
    <n v="1"/>
    <x v="21"/>
  </r>
  <r>
    <x v="47"/>
    <n v="129"/>
    <n v="1"/>
    <x v="21"/>
  </r>
  <r>
    <x v="47"/>
    <n v="130"/>
    <n v="1"/>
    <x v="21"/>
  </r>
  <r>
    <x v="47"/>
    <n v="139"/>
    <n v="1"/>
    <x v="21"/>
  </r>
  <r>
    <x v="47"/>
    <n v="143"/>
    <n v="1"/>
    <x v="21"/>
  </r>
  <r>
    <x v="47"/>
    <n v="175"/>
    <n v="2"/>
    <x v="21"/>
  </r>
  <r>
    <x v="47"/>
    <n v="363"/>
    <n v="1"/>
    <x v="21"/>
  </r>
  <r>
    <x v="48"/>
    <n v="49"/>
    <n v="8"/>
    <x v="0"/>
  </r>
  <r>
    <x v="48"/>
    <n v="50"/>
    <n v="12"/>
    <x v="1"/>
  </r>
  <r>
    <x v="48"/>
    <n v="51"/>
    <n v="6"/>
    <x v="2"/>
  </r>
  <r>
    <x v="48"/>
    <n v="52"/>
    <n v="10"/>
    <x v="3"/>
  </r>
  <r>
    <x v="48"/>
    <n v="53"/>
    <n v="14"/>
    <x v="4"/>
  </r>
  <r>
    <x v="48"/>
    <n v="54"/>
    <n v="10"/>
    <x v="5"/>
  </r>
  <r>
    <x v="48"/>
    <n v="55"/>
    <n v="9"/>
    <x v="6"/>
  </r>
  <r>
    <x v="48"/>
    <n v="56"/>
    <n v="10"/>
    <x v="7"/>
  </r>
  <r>
    <x v="48"/>
    <n v="57"/>
    <n v="8"/>
    <x v="8"/>
  </r>
  <r>
    <x v="48"/>
    <n v="58"/>
    <n v="6"/>
    <x v="9"/>
  </r>
  <r>
    <x v="48"/>
    <n v="59"/>
    <n v="7"/>
    <x v="10"/>
  </r>
  <r>
    <x v="48"/>
    <n v="60"/>
    <n v="10"/>
    <x v="11"/>
  </r>
  <r>
    <x v="48"/>
    <n v="61"/>
    <n v="14"/>
    <x v="12"/>
  </r>
  <r>
    <x v="48"/>
    <n v="62"/>
    <n v="4"/>
    <x v="13"/>
  </r>
  <r>
    <x v="48"/>
    <n v="63"/>
    <n v="6"/>
    <x v="14"/>
  </r>
  <r>
    <x v="48"/>
    <n v="64"/>
    <n v="8"/>
    <x v="15"/>
  </r>
  <r>
    <x v="48"/>
    <n v="65"/>
    <n v="8"/>
    <x v="16"/>
  </r>
  <r>
    <x v="48"/>
    <n v="66"/>
    <n v="11"/>
    <x v="17"/>
  </r>
  <r>
    <x v="48"/>
    <n v="67"/>
    <n v="14"/>
    <x v="18"/>
  </r>
  <r>
    <x v="48"/>
    <n v="68"/>
    <n v="3"/>
    <x v="19"/>
  </r>
  <r>
    <x v="48"/>
    <n v="69"/>
    <n v="8"/>
    <x v="20"/>
  </r>
  <r>
    <x v="48"/>
    <n v="70"/>
    <n v="2"/>
    <x v="21"/>
  </r>
  <r>
    <x v="48"/>
    <n v="71"/>
    <n v="7"/>
    <x v="21"/>
  </r>
  <r>
    <x v="48"/>
    <n v="72"/>
    <n v="3"/>
    <x v="21"/>
  </r>
  <r>
    <x v="48"/>
    <n v="73"/>
    <n v="9"/>
    <x v="21"/>
  </r>
  <r>
    <x v="48"/>
    <n v="74"/>
    <n v="2"/>
    <x v="21"/>
  </r>
  <r>
    <x v="48"/>
    <n v="75"/>
    <n v="2"/>
    <x v="21"/>
  </r>
  <r>
    <x v="48"/>
    <n v="76"/>
    <n v="7"/>
    <x v="21"/>
  </r>
  <r>
    <x v="48"/>
    <n v="77"/>
    <n v="2"/>
    <x v="21"/>
  </r>
  <r>
    <x v="48"/>
    <n v="78"/>
    <n v="2"/>
    <x v="21"/>
  </r>
  <r>
    <x v="48"/>
    <n v="79"/>
    <n v="3"/>
    <x v="21"/>
  </r>
  <r>
    <x v="48"/>
    <n v="80"/>
    <n v="3"/>
    <x v="21"/>
  </r>
  <r>
    <x v="48"/>
    <n v="81"/>
    <n v="2"/>
    <x v="21"/>
  </r>
  <r>
    <x v="48"/>
    <n v="82"/>
    <n v="4"/>
    <x v="21"/>
  </r>
  <r>
    <x v="48"/>
    <n v="83"/>
    <n v="1"/>
    <x v="21"/>
  </r>
  <r>
    <x v="48"/>
    <n v="84"/>
    <n v="5"/>
    <x v="21"/>
  </r>
  <r>
    <x v="48"/>
    <n v="85"/>
    <n v="5"/>
    <x v="21"/>
  </r>
  <r>
    <x v="48"/>
    <n v="86"/>
    <n v="3"/>
    <x v="21"/>
  </r>
  <r>
    <x v="48"/>
    <n v="87"/>
    <n v="5"/>
    <x v="21"/>
  </r>
  <r>
    <x v="48"/>
    <n v="88"/>
    <n v="6"/>
    <x v="21"/>
  </r>
  <r>
    <x v="48"/>
    <n v="89"/>
    <n v="4"/>
    <x v="21"/>
  </r>
  <r>
    <x v="48"/>
    <n v="90"/>
    <n v="2"/>
    <x v="21"/>
  </r>
  <r>
    <x v="48"/>
    <n v="91"/>
    <n v="5"/>
    <x v="21"/>
  </r>
  <r>
    <x v="48"/>
    <n v="92"/>
    <n v="3"/>
    <x v="21"/>
  </r>
  <r>
    <x v="48"/>
    <n v="93"/>
    <n v="3"/>
    <x v="21"/>
  </r>
  <r>
    <x v="48"/>
    <n v="94"/>
    <n v="3"/>
    <x v="21"/>
  </r>
  <r>
    <x v="48"/>
    <n v="95"/>
    <n v="1"/>
    <x v="21"/>
  </r>
  <r>
    <x v="48"/>
    <n v="96"/>
    <n v="2"/>
    <x v="21"/>
  </r>
  <r>
    <x v="48"/>
    <n v="97"/>
    <n v="2"/>
    <x v="21"/>
  </r>
  <r>
    <x v="48"/>
    <n v="98"/>
    <n v="4"/>
    <x v="21"/>
  </r>
  <r>
    <x v="48"/>
    <n v="99"/>
    <n v="1"/>
    <x v="21"/>
  </r>
  <r>
    <x v="48"/>
    <n v="100"/>
    <n v="1"/>
    <x v="21"/>
  </r>
  <r>
    <x v="48"/>
    <n v="102"/>
    <n v="2"/>
    <x v="21"/>
  </r>
  <r>
    <x v="48"/>
    <n v="103"/>
    <n v="1"/>
    <x v="21"/>
  </r>
  <r>
    <x v="48"/>
    <n v="104"/>
    <n v="2"/>
    <x v="21"/>
  </r>
  <r>
    <x v="48"/>
    <n v="105"/>
    <n v="2"/>
    <x v="21"/>
  </r>
  <r>
    <x v="48"/>
    <n v="106"/>
    <n v="5"/>
    <x v="21"/>
  </r>
  <r>
    <x v="48"/>
    <n v="107"/>
    <n v="1"/>
    <x v="21"/>
  </r>
  <r>
    <x v="48"/>
    <n v="108"/>
    <n v="2"/>
    <x v="21"/>
  </r>
  <r>
    <x v="48"/>
    <n v="111"/>
    <n v="1"/>
    <x v="21"/>
  </r>
  <r>
    <x v="48"/>
    <n v="112"/>
    <n v="1"/>
    <x v="21"/>
  </r>
  <r>
    <x v="48"/>
    <n v="113"/>
    <n v="1"/>
    <x v="21"/>
  </r>
  <r>
    <x v="48"/>
    <n v="116"/>
    <n v="3"/>
    <x v="21"/>
  </r>
  <r>
    <x v="48"/>
    <n v="117"/>
    <n v="1"/>
    <x v="21"/>
  </r>
  <r>
    <x v="48"/>
    <n v="118"/>
    <n v="1"/>
    <x v="21"/>
  </r>
  <r>
    <x v="48"/>
    <n v="119"/>
    <n v="1"/>
    <x v="21"/>
  </r>
  <r>
    <x v="48"/>
    <n v="121"/>
    <n v="2"/>
    <x v="21"/>
  </r>
  <r>
    <x v="48"/>
    <n v="123"/>
    <n v="1"/>
    <x v="21"/>
  </r>
  <r>
    <x v="48"/>
    <n v="125"/>
    <n v="1"/>
    <x v="21"/>
  </r>
  <r>
    <x v="48"/>
    <n v="127"/>
    <n v="1"/>
    <x v="21"/>
  </r>
  <r>
    <x v="48"/>
    <n v="129"/>
    <n v="1"/>
    <x v="21"/>
  </r>
  <r>
    <x v="48"/>
    <n v="134"/>
    <n v="1"/>
    <x v="21"/>
  </r>
  <r>
    <x v="48"/>
    <n v="146"/>
    <n v="1"/>
    <x v="21"/>
  </r>
  <r>
    <x v="48"/>
    <n v="166"/>
    <n v="1"/>
    <x v="21"/>
  </r>
  <r>
    <x v="48"/>
    <n v="202"/>
    <n v="1"/>
    <x v="21"/>
  </r>
  <r>
    <x v="49"/>
    <n v="50"/>
    <n v="15"/>
    <x v="0"/>
  </r>
  <r>
    <x v="49"/>
    <n v="51"/>
    <n v="10"/>
    <x v="1"/>
  </r>
  <r>
    <x v="49"/>
    <n v="52"/>
    <n v="9"/>
    <x v="2"/>
  </r>
  <r>
    <x v="49"/>
    <n v="53"/>
    <n v="13"/>
    <x v="3"/>
  </r>
  <r>
    <x v="49"/>
    <n v="54"/>
    <n v="11"/>
    <x v="4"/>
  </r>
  <r>
    <x v="49"/>
    <n v="55"/>
    <n v="10"/>
    <x v="5"/>
  </r>
  <r>
    <x v="49"/>
    <n v="56"/>
    <n v="6"/>
    <x v="6"/>
  </r>
  <r>
    <x v="49"/>
    <n v="57"/>
    <n v="12"/>
    <x v="7"/>
  </r>
  <r>
    <x v="49"/>
    <n v="58"/>
    <n v="8"/>
    <x v="8"/>
  </r>
  <r>
    <x v="49"/>
    <n v="59"/>
    <n v="11"/>
    <x v="9"/>
  </r>
  <r>
    <x v="49"/>
    <n v="60"/>
    <n v="7"/>
    <x v="10"/>
  </r>
  <r>
    <x v="49"/>
    <n v="61"/>
    <n v="7"/>
    <x v="11"/>
  </r>
  <r>
    <x v="49"/>
    <n v="62"/>
    <n v="11"/>
    <x v="12"/>
  </r>
  <r>
    <x v="49"/>
    <n v="63"/>
    <n v="9"/>
    <x v="13"/>
  </r>
  <r>
    <x v="49"/>
    <n v="64"/>
    <n v="9"/>
    <x v="14"/>
  </r>
  <r>
    <x v="49"/>
    <n v="65"/>
    <n v="10"/>
    <x v="15"/>
  </r>
  <r>
    <x v="49"/>
    <n v="66"/>
    <n v="7"/>
    <x v="16"/>
  </r>
  <r>
    <x v="49"/>
    <n v="67"/>
    <n v="4"/>
    <x v="17"/>
  </r>
  <r>
    <x v="49"/>
    <n v="68"/>
    <n v="8"/>
    <x v="18"/>
  </r>
  <r>
    <x v="49"/>
    <n v="69"/>
    <n v="6"/>
    <x v="19"/>
  </r>
  <r>
    <x v="49"/>
    <n v="70"/>
    <n v="6"/>
    <x v="20"/>
  </r>
  <r>
    <x v="49"/>
    <n v="71"/>
    <n v="7"/>
    <x v="21"/>
  </r>
  <r>
    <x v="49"/>
    <n v="72"/>
    <n v="5"/>
    <x v="21"/>
  </r>
  <r>
    <x v="49"/>
    <n v="73"/>
    <n v="2"/>
    <x v="21"/>
  </r>
  <r>
    <x v="49"/>
    <n v="74"/>
    <n v="10"/>
    <x v="21"/>
  </r>
  <r>
    <x v="49"/>
    <n v="75"/>
    <n v="5"/>
    <x v="21"/>
  </r>
  <r>
    <x v="49"/>
    <n v="76"/>
    <n v="2"/>
    <x v="21"/>
  </r>
  <r>
    <x v="49"/>
    <n v="77"/>
    <n v="12"/>
    <x v="21"/>
  </r>
  <r>
    <x v="49"/>
    <n v="78"/>
    <n v="6"/>
    <x v="21"/>
  </r>
  <r>
    <x v="49"/>
    <n v="79"/>
    <n v="2"/>
    <x v="21"/>
  </r>
  <r>
    <x v="49"/>
    <n v="80"/>
    <n v="1"/>
    <x v="21"/>
  </r>
  <r>
    <x v="49"/>
    <n v="81"/>
    <n v="6"/>
    <x v="21"/>
  </r>
  <r>
    <x v="49"/>
    <n v="82"/>
    <n v="5"/>
    <x v="21"/>
  </r>
  <r>
    <x v="49"/>
    <n v="83"/>
    <n v="4"/>
    <x v="21"/>
  </r>
  <r>
    <x v="49"/>
    <n v="84"/>
    <n v="4"/>
    <x v="21"/>
  </r>
  <r>
    <x v="49"/>
    <n v="85"/>
    <n v="4"/>
    <x v="21"/>
  </r>
  <r>
    <x v="49"/>
    <n v="86"/>
    <n v="3"/>
    <x v="21"/>
  </r>
  <r>
    <x v="49"/>
    <n v="87"/>
    <n v="4"/>
    <x v="21"/>
  </r>
  <r>
    <x v="49"/>
    <n v="88"/>
    <n v="3"/>
    <x v="21"/>
  </r>
  <r>
    <x v="49"/>
    <n v="89"/>
    <n v="3"/>
    <x v="21"/>
  </r>
  <r>
    <x v="49"/>
    <n v="91"/>
    <n v="2"/>
    <x v="21"/>
  </r>
  <r>
    <x v="49"/>
    <n v="92"/>
    <n v="3"/>
    <x v="21"/>
  </r>
  <r>
    <x v="49"/>
    <n v="93"/>
    <n v="4"/>
    <x v="21"/>
  </r>
  <r>
    <x v="49"/>
    <n v="94"/>
    <n v="2"/>
    <x v="21"/>
  </r>
  <r>
    <x v="49"/>
    <n v="95"/>
    <n v="2"/>
    <x v="21"/>
  </r>
  <r>
    <x v="49"/>
    <n v="96"/>
    <n v="3"/>
    <x v="21"/>
  </r>
  <r>
    <x v="49"/>
    <n v="97"/>
    <n v="5"/>
    <x v="21"/>
  </r>
  <r>
    <x v="49"/>
    <n v="98"/>
    <n v="3"/>
    <x v="21"/>
  </r>
  <r>
    <x v="49"/>
    <n v="99"/>
    <n v="2"/>
    <x v="21"/>
  </r>
  <r>
    <x v="49"/>
    <n v="100"/>
    <n v="3"/>
    <x v="21"/>
  </r>
  <r>
    <x v="49"/>
    <n v="101"/>
    <n v="2"/>
    <x v="21"/>
  </r>
  <r>
    <x v="49"/>
    <n v="105"/>
    <n v="2"/>
    <x v="21"/>
  </r>
  <r>
    <x v="49"/>
    <n v="106"/>
    <n v="3"/>
    <x v="21"/>
  </r>
  <r>
    <x v="49"/>
    <n v="108"/>
    <n v="2"/>
    <x v="21"/>
  </r>
  <r>
    <x v="49"/>
    <n v="109"/>
    <n v="1"/>
    <x v="21"/>
  </r>
  <r>
    <x v="49"/>
    <n v="112"/>
    <n v="1"/>
    <x v="21"/>
  </r>
  <r>
    <x v="49"/>
    <n v="119"/>
    <n v="1"/>
    <x v="21"/>
  </r>
  <r>
    <x v="49"/>
    <n v="123"/>
    <n v="1"/>
    <x v="21"/>
  </r>
  <r>
    <x v="49"/>
    <n v="124"/>
    <n v="1"/>
    <x v="21"/>
  </r>
  <r>
    <x v="49"/>
    <n v="129"/>
    <n v="1"/>
    <x v="21"/>
  </r>
  <r>
    <x v="49"/>
    <n v="132"/>
    <n v="1"/>
    <x v="21"/>
  </r>
  <r>
    <x v="49"/>
    <n v="136"/>
    <n v="1"/>
    <x v="21"/>
  </r>
  <r>
    <x v="49"/>
    <n v="137"/>
    <n v="1"/>
    <x v="21"/>
  </r>
  <r>
    <x v="49"/>
    <n v="138"/>
    <n v="1"/>
    <x v="21"/>
  </r>
  <r>
    <x v="49"/>
    <n v="141"/>
    <n v="1"/>
    <x v="21"/>
  </r>
  <r>
    <x v="49"/>
    <n v="148"/>
    <n v="1"/>
    <x v="21"/>
  </r>
  <r>
    <x v="49"/>
    <n v="570"/>
    <n v="1"/>
    <x v="21"/>
  </r>
  <r>
    <x v="50"/>
    <n v="51"/>
    <n v="10"/>
    <x v="0"/>
  </r>
  <r>
    <x v="50"/>
    <n v="52"/>
    <n v="7"/>
    <x v="1"/>
  </r>
  <r>
    <x v="50"/>
    <n v="53"/>
    <n v="11"/>
    <x v="2"/>
  </r>
  <r>
    <x v="50"/>
    <n v="54"/>
    <n v="6"/>
    <x v="3"/>
  </r>
  <r>
    <x v="50"/>
    <n v="55"/>
    <n v="5"/>
    <x v="4"/>
  </r>
  <r>
    <x v="50"/>
    <n v="56"/>
    <n v="12"/>
    <x v="5"/>
  </r>
  <r>
    <x v="50"/>
    <n v="57"/>
    <n v="11"/>
    <x v="6"/>
  </r>
  <r>
    <x v="50"/>
    <n v="58"/>
    <n v="15"/>
    <x v="7"/>
  </r>
  <r>
    <x v="50"/>
    <n v="59"/>
    <n v="6"/>
    <x v="8"/>
  </r>
  <r>
    <x v="50"/>
    <n v="60"/>
    <n v="7"/>
    <x v="9"/>
  </r>
  <r>
    <x v="50"/>
    <n v="61"/>
    <n v="5"/>
    <x v="10"/>
  </r>
  <r>
    <x v="50"/>
    <n v="62"/>
    <n v="10"/>
    <x v="11"/>
  </r>
  <r>
    <x v="50"/>
    <n v="63"/>
    <n v="8"/>
    <x v="12"/>
  </r>
  <r>
    <x v="50"/>
    <n v="64"/>
    <n v="8"/>
    <x v="13"/>
  </r>
  <r>
    <x v="50"/>
    <n v="65"/>
    <n v="5"/>
    <x v="14"/>
  </r>
  <r>
    <x v="50"/>
    <n v="66"/>
    <n v="9"/>
    <x v="15"/>
  </r>
  <r>
    <x v="50"/>
    <n v="67"/>
    <n v="9"/>
    <x v="16"/>
  </r>
  <r>
    <x v="50"/>
    <n v="68"/>
    <n v="4"/>
    <x v="17"/>
  </r>
  <r>
    <x v="50"/>
    <n v="69"/>
    <n v="7"/>
    <x v="18"/>
  </r>
  <r>
    <x v="50"/>
    <n v="70"/>
    <n v="9"/>
    <x v="19"/>
  </r>
  <r>
    <x v="50"/>
    <n v="71"/>
    <n v="9"/>
    <x v="20"/>
  </r>
  <r>
    <x v="50"/>
    <n v="72"/>
    <n v="5"/>
    <x v="21"/>
  </r>
  <r>
    <x v="50"/>
    <n v="73"/>
    <n v="6"/>
    <x v="21"/>
  </r>
  <r>
    <x v="50"/>
    <n v="74"/>
    <n v="4"/>
    <x v="21"/>
  </r>
  <r>
    <x v="50"/>
    <n v="75"/>
    <n v="6"/>
    <x v="21"/>
  </r>
  <r>
    <x v="50"/>
    <n v="76"/>
    <n v="2"/>
    <x v="21"/>
  </r>
  <r>
    <x v="50"/>
    <n v="77"/>
    <n v="5"/>
    <x v="21"/>
  </r>
  <r>
    <x v="50"/>
    <n v="78"/>
    <n v="3"/>
    <x v="21"/>
  </r>
  <r>
    <x v="50"/>
    <n v="79"/>
    <n v="1"/>
    <x v="21"/>
  </r>
  <r>
    <x v="50"/>
    <n v="80"/>
    <n v="5"/>
    <x v="21"/>
  </r>
  <r>
    <x v="50"/>
    <n v="81"/>
    <n v="5"/>
    <x v="21"/>
  </r>
  <r>
    <x v="50"/>
    <n v="82"/>
    <n v="7"/>
    <x v="21"/>
  </r>
  <r>
    <x v="50"/>
    <n v="83"/>
    <n v="5"/>
    <x v="21"/>
  </r>
  <r>
    <x v="50"/>
    <n v="84"/>
    <n v="3"/>
    <x v="21"/>
  </r>
  <r>
    <x v="50"/>
    <n v="85"/>
    <n v="3"/>
    <x v="21"/>
  </r>
  <r>
    <x v="50"/>
    <n v="87"/>
    <n v="2"/>
    <x v="21"/>
  </r>
  <r>
    <x v="50"/>
    <n v="88"/>
    <n v="6"/>
    <x v="21"/>
  </r>
  <r>
    <x v="50"/>
    <n v="89"/>
    <n v="4"/>
    <x v="21"/>
  </r>
  <r>
    <x v="50"/>
    <n v="90"/>
    <n v="1"/>
    <x v="21"/>
  </r>
  <r>
    <x v="50"/>
    <n v="92"/>
    <n v="2"/>
    <x v="21"/>
  </r>
  <r>
    <x v="50"/>
    <n v="93"/>
    <n v="4"/>
    <x v="21"/>
  </r>
  <r>
    <x v="50"/>
    <n v="94"/>
    <n v="2"/>
    <x v="21"/>
  </r>
  <r>
    <x v="50"/>
    <n v="95"/>
    <n v="4"/>
    <x v="21"/>
  </r>
  <r>
    <x v="50"/>
    <n v="96"/>
    <n v="1"/>
    <x v="21"/>
  </r>
  <r>
    <x v="50"/>
    <n v="97"/>
    <n v="1"/>
    <x v="21"/>
  </r>
  <r>
    <x v="50"/>
    <n v="98"/>
    <n v="4"/>
    <x v="21"/>
  </r>
  <r>
    <x v="50"/>
    <n v="99"/>
    <n v="1"/>
    <x v="21"/>
  </r>
  <r>
    <x v="50"/>
    <n v="100"/>
    <n v="2"/>
    <x v="21"/>
  </r>
  <r>
    <x v="50"/>
    <n v="101"/>
    <n v="3"/>
    <x v="21"/>
  </r>
  <r>
    <x v="50"/>
    <n v="103"/>
    <n v="2"/>
    <x v="21"/>
  </r>
  <r>
    <x v="50"/>
    <n v="104"/>
    <n v="1"/>
    <x v="21"/>
  </r>
  <r>
    <x v="50"/>
    <n v="105"/>
    <n v="2"/>
    <x v="21"/>
  </r>
  <r>
    <x v="50"/>
    <n v="106"/>
    <n v="3"/>
    <x v="21"/>
  </r>
  <r>
    <x v="50"/>
    <n v="109"/>
    <n v="1"/>
    <x v="21"/>
  </r>
  <r>
    <x v="50"/>
    <n v="110"/>
    <n v="1"/>
    <x v="21"/>
  </r>
  <r>
    <x v="50"/>
    <n v="112"/>
    <n v="2"/>
    <x v="21"/>
  </r>
  <r>
    <x v="50"/>
    <n v="113"/>
    <n v="2"/>
    <x v="21"/>
  </r>
  <r>
    <x v="50"/>
    <n v="115"/>
    <n v="1"/>
    <x v="21"/>
  </r>
  <r>
    <x v="50"/>
    <n v="116"/>
    <n v="2"/>
    <x v="21"/>
  </r>
  <r>
    <x v="50"/>
    <n v="118"/>
    <n v="2"/>
    <x v="21"/>
  </r>
  <r>
    <x v="50"/>
    <n v="119"/>
    <n v="1"/>
    <x v="21"/>
  </r>
  <r>
    <x v="50"/>
    <n v="120"/>
    <n v="1"/>
    <x v="21"/>
  </r>
  <r>
    <x v="50"/>
    <n v="121"/>
    <n v="2"/>
    <x v="21"/>
  </r>
  <r>
    <x v="50"/>
    <n v="128"/>
    <n v="1"/>
    <x v="21"/>
  </r>
  <r>
    <x v="50"/>
    <n v="130"/>
    <n v="1"/>
    <x v="21"/>
  </r>
  <r>
    <x v="50"/>
    <n v="133"/>
    <n v="1"/>
    <x v="21"/>
  </r>
  <r>
    <x v="50"/>
    <n v="134"/>
    <n v="1"/>
    <x v="21"/>
  </r>
  <r>
    <x v="50"/>
    <n v="137"/>
    <n v="3"/>
    <x v="21"/>
  </r>
  <r>
    <x v="50"/>
    <n v="141"/>
    <n v="1"/>
    <x v="21"/>
  </r>
  <r>
    <x v="50"/>
    <n v="146"/>
    <n v="1"/>
    <x v="21"/>
  </r>
  <r>
    <x v="50"/>
    <n v="153"/>
    <n v="1"/>
    <x v="21"/>
  </r>
  <r>
    <x v="50"/>
    <n v="222"/>
    <n v="1"/>
    <x v="21"/>
  </r>
  <r>
    <x v="51"/>
    <n v="52"/>
    <n v="15"/>
    <x v="0"/>
  </r>
  <r>
    <x v="51"/>
    <n v="53"/>
    <n v="8"/>
    <x v="1"/>
  </r>
  <r>
    <x v="51"/>
    <n v="54"/>
    <n v="10"/>
    <x v="2"/>
  </r>
  <r>
    <x v="51"/>
    <n v="55"/>
    <n v="8"/>
    <x v="3"/>
  </r>
  <r>
    <x v="51"/>
    <n v="56"/>
    <n v="7"/>
    <x v="4"/>
  </r>
  <r>
    <x v="51"/>
    <n v="57"/>
    <n v="7"/>
    <x v="5"/>
  </r>
  <r>
    <x v="51"/>
    <n v="58"/>
    <n v="6"/>
    <x v="6"/>
  </r>
  <r>
    <x v="51"/>
    <n v="59"/>
    <n v="10"/>
    <x v="7"/>
  </r>
  <r>
    <x v="51"/>
    <n v="60"/>
    <n v="9"/>
    <x v="8"/>
  </r>
  <r>
    <x v="51"/>
    <n v="61"/>
    <n v="5"/>
    <x v="9"/>
  </r>
  <r>
    <x v="51"/>
    <n v="62"/>
    <n v="9"/>
    <x v="10"/>
  </r>
  <r>
    <x v="51"/>
    <n v="63"/>
    <n v="6"/>
    <x v="11"/>
  </r>
  <r>
    <x v="51"/>
    <n v="64"/>
    <n v="2"/>
    <x v="12"/>
  </r>
  <r>
    <x v="51"/>
    <n v="65"/>
    <n v="6"/>
    <x v="13"/>
  </r>
  <r>
    <x v="51"/>
    <n v="66"/>
    <n v="7"/>
    <x v="14"/>
  </r>
  <r>
    <x v="51"/>
    <n v="67"/>
    <n v="11"/>
    <x v="15"/>
  </r>
  <r>
    <x v="51"/>
    <n v="68"/>
    <n v="9"/>
    <x v="16"/>
  </r>
  <r>
    <x v="51"/>
    <n v="69"/>
    <n v="9"/>
    <x v="17"/>
  </r>
  <r>
    <x v="51"/>
    <n v="70"/>
    <n v="8"/>
    <x v="18"/>
  </r>
  <r>
    <x v="51"/>
    <n v="71"/>
    <n v="7"/>
    <x v="19"/>
  </r>
  <r>
    <x v="51"/>
    <n v="72"/>
    <n v="3"/>
    <x v="20"/>
  </r>
  <r>
    <x v="51"/>
    <n v="73"/>
    <n v="6"/>
    <x v="21"/>
  </r>
  <r>
    <x v="51"/>
    <n v="74"/>
    <n v="6"/>
    <x v="21"/>
  </r>
  <r>
    <x v="51"/>
    <n v="75"/>
    <n v="4"/>
    <x v="21"/>
  </r>
  <r>
    <x v="51"/>
    <n v="76"/>
    <n v="3"/>
    <x v="21"/>
  </r>
  <r>
    <x v="51"/>
    <n v="77"/>
    <n v="4"/>
    <x v="21"/>
  </r>
  <r>
    <x v="51"/>
    <n v="78"/>
    <n v="3"/>
    <x v="21"/>
  </r>
  <r>
    <x v="51"/>
    <n v="79"/>
    <n v="4"/>
    <x v="21"/>
  </r>
  <r>
    <x v="51"/>
    <n v="80"/>
    <n v="6"/>
    <x v="21"/>
  </r>
  <r>
    <x v="51"/>
    <n v="81"/>
    <n v="1"/>
    <x v="21"/>
  </r>
  <r>
    <x v="51"/>
    <n v="82"/>
    <n v="4"/>
    <x v="21"/>
  </r>
  <r>
    <x v="51"/>
    <n v="83"/>
    <n v="3"/>
    <x v="21"/>
  </r>
  <r>
    <x v="51"/>
    <n v="84"/>
    <n v="1"/>
    <x v="21"/>
  </r>
  <r>
    <x v="51"/>
    <n v="85"/>
    <n v="6"/>
    <x v="21"/>
  </r>
  <r>
    <x v="51"/>
    <n v="86"/>
    <n v="3"/>
    <x v="21"/>
  </r>
  <r>
    <x v="51"/>
    <n v="87"/>
    <n v="6"/>
    <x v="21"/>
  </r>
  <r>
    <x v="51"/>
    <n v="88"/>
    <n v="2"/>
    <x v="21"/>
  </r>
  <r>
    <x v="51"/>
    <n v="89"/>
    <n v="4"/>
    <x v="21"/>
  </r>
  <r>
    <x v="51"/>
    <n v="90"/>
    <n v="8"/>
    <x v="21"/>
  </r>
  <r>
    <x v="51"/>
    <n v="91"/>
    <n v="6"/>
    <x v="21"/>
  </r>
  <r>
    <x v="51"/>
    <n v="92"/>
    <n v="4"/>
    <x v="21"/>
  </r>
  <r>
    <x v="51"/>
    <n v="93"/>
    <n v="1"/>
    <x v="21"/>
  </r>
  <r>
    <x v="51"/>
    <n v="94"/>
    <n v="4"/>
    <x v="21"/>
  </r>
  <r>
    <x v="51"/>
    <n v="95"/>
    <n v="1"/>
    <x v="21"/>
  </r>
  <r>
    <x v="51"/>
    <n v="96"/>
    <n v="5"/>
    <x v="21"/>
  </r>
  <r>
    <x v="51"/>
    <n v="97"/>
    <n v="3"/>
    <x v="21"/>
  </r>
  <r>
    <x v="51"/>
    <n v="98"/>
    <n v="2"/>
    <x v="21"/>
  </r>
  <r>
    <x v="51"/>
    <n v="100"/>
    <n v="1"/>
    <x v="21"/>
  </r>
  <r>
    <x v="51"/>
    <n v="101"/>
    <n v="3"/>
    <x v="21"/>
  </r>
  <r>
    <x v="51"/>
    <n v="102"/>
    <n v="1"/>
    <x v="21"/>
  </r>
  <r>
    <x v="51"/>
    <n v="104"/>
    <n v="1"/>
    <x v="21"/>
  </r>
  <r>
    <x v="51"/>
    <n v="108"/>
    <n v="3"/>
    <x v="21"/>
  </r>
  <r>
    <x v="51"/>
    <n v="109"/>
    <n v="2"/>
    <x v="21"/>
  </r>
  <r>
    <x v="51"/>
    <n v="111"/>
    <n v="1"/>
    <x v="21"/>
  </r>
  <r>
    <x v="51"/>
    <n v="114"/>
    <n v="1"/>
    <x v="21"/>
  </r>
  <r>
    <x v="51"/>
    <n v="117"/>
    <n v="1"/>
    <x v="21"/>
  </r>
  <r>
    <x v="51"/>
    <n v="118"/>
    <n v="2"/>
    <x v="21"/>
  </r>
  <r>
    <x v="51"/>
    <n v="121"/>
    <n v="1"/>
    <x v="21"/>
  </r>
  <r>
    <x v="51"/>
    <n v="122"/>
    <n v="1"/>
    <x v="21"/>
  </r>
  <r>
    <x v="51"/>
    <n v="124"/>
    <n v="1"/>
    <x v="21"/>
  </r>
  <r>
    <x v="51"/>
    <n v="126"/>
    <n v="1"/>
    <x v="21"/>
  </r>
  <r>
    <x v="51"/>
    <n v="129"/>
    <n v="4"/>
    <x v="21"/>
  </r>
  <r>
    <x v="51"/>
    <n v="132"/>
    <n v="1"/>
    <x v="21"/>
  </r>
  <r>
    <x v="51"/>
    <n v="147"/>
    <n v="1"/>
    <x v="21"/>
  </r>
  <r>
    <x v="51"/>
    <n v="149"/>
    <n v="1"/>
    <x v="21"/>
  </r>
  <r>
    <x v="51"/>
    <n v="181"/>
    <n v="1"/>
    <x v="21"/>
  </r>
  <r>
    <x v="51"/>
    <n v="446"/>
    <n v="1"/>
    <x v="21"/>
  </r>
  <r>
    <x v="52"/>
    <n v="53"/>
    <n v="10"/>
    <x v="0"/>
  </r>
  <r>
    <x v="52"/>
    <n v="54"/>
    <n v="9"/>
    <x v="1"/>
  </r>
  <r>
    <x v="52"/>
    <n v="55"/>
    <n v="7"/>
    <x v="2"/>
  </r>
  <r>
    <x v="52"/>
    <n v="56"/>
    <n v="4"/>
    <x v="3"/>
  </r>
  <r>
    <x v="52"/>
    <n v="57"/>
    <n v="12"/>
    <x v="4"/>
  </r>
  <r>
    <x v="52"/>
    <n v="58"/>
    <n v="8"/>
    <x v="5"/>
  </r>
  <r>
    <x v="52"/>
    <n v="59"/>
    <n v="6"/>
    <x v="6"/>
  </r>
  <r>
    <x v="52"/>
    <n v="60"/>
    <n v="7"/>
    <x v="7"/>
  </r>
  <r>
    <x v="52"/>
    <n v="61"/>
    <n v="12"/>
    <x v="8"/>
  </r>
  <r>
    <x v="52"/>
    <n v="62"/>
    <n v="6"/>
    <x v="9"/>
  </r>
  <r>
    <x v="52"/>
    <n v="63"/>
    <n v="10"/>
    <x v="10"/>
  </r>
  <r>
    <x v="52"/>
    <n v="64"/>
    <n v="7"/>
    <x v="11"/>
  </r>
  <r>
    <x v="52"/>
    <n v="65"/>
    <n v="4"/>
    <x v="12"/>
  </r>
  <r>
    <x v="52"/>
    <n v="66"/>
    <n v="9"/>
    <x v="13"/>
  </r>
  <r>
    <x v="52"/>
    <n v="67"/>
    <n v="7"/>
    <x v="14"/>
  </r>
  <r>
    <x v="52"/>
    <n v="68"/>
    <n v="5"/>
    <x v="15"/>
  </r>
  <r>
    <x v="52"/>
    <n v="69"/>
    <n v="4"/>
    <x v="16"/>
  </r>
  <r>
    <x v="52"/>
    <n v="70"/>
    <n v="7"/>
    <x v="17"/>
  </r>
  <r>
    <x v="52"/>
    <n v="71"/>
    <n v="4"/>
    <x v="18"/>
  </r>
  <r>
    <x v="52"/>
    <n v="72"/>
    <n v="4"/>
    <x v="19"/>
  </r>
  <r>
    <x v="52"/>
    <n v="73"/>
    <n v="6"/>
    <x v="20"/>
  </r>
  <r>
    <x v="52"/>
    <n v="74"/>
    <n v="7"/>
    <x v="21"/>
  </r>
  <r>
    <x v="52"/>
    <n v="75"/>
    <n v="3"/>
    <x v="21"/>
  </r>
  <r>
    <x v="52"/>
    <n v="76"/>
    <n v="4"/>
    <x v="21"/>
  </r>
  <r>
    <x v="52"/>
    <n v="77"/>
    <n v="3"/>
    <x v="21"/>
  </r>
  <r>
    <x v="52"/>
    <n v="78"/>
    <n v="4"/>
    <x v="21"/>
  </r>
  <r>
    <x v="52"/>
    <n v="79"/>
    <n v="4"/>
    <x v="21"/>
  </r>
  <r>
    <x v="52"/>
    <n v="80"/>
    <n v="3"/>
    <x v="21"/>
  </r>
  <r>
    <x v="52"/>
    <n v="81"/>
    <n v="3"/>
    <x v="21"/>
  </r>
  <r>
    <x v="52"/>
    <n v="82"/>
    <n v="3"/>
    <x v="21"/>
  </r>
  <r>
    <x v="52"/>
    <n v="83"/>
    <n v="3"/>
    <x v="21"/>
  </r>
  <r>
    <x v="52"/>
    <n v="84"/>
    <n v="2"/>
    <x v="21"/>
  </r>
  <r>
    <x v="52"/>
    <n v="85"/>
    <n v="3"/>
    <x v="21"/>
  </r>
  <r>
    <x v="52"/>
    <n v="86"/>
    <n v="5"/>
    <x v="21"/>
  </r>
  <r>
    <x v="52"/>
    <n v="87"/>
    <n v="2"/>
    <x v="21"/>
  </r>
  <r>
    <x v="52"/>
    <n v="88"/>
    <n v="3"/>
    <x v="21"/>
  </r>
  <r>
    <x v="52"/>
    <n v="89"/>
    <n v="5"/>
    <x v="21"/>
  </r>
  <r>
    <x v="52"/>
    <n v="90"/>
    <n v="2"/>
    <x v="21"/>
  </r>
  <r>
    <x v="52"/>
    <n v="91"/>
    <n v="3"/>
    <x v="21"/>
  </r>
  <r>
    <x v="52"/>
    <n v="92"/>
    <n v="2"/>
    <x v="21"/>
  </r>
  <r>
    <x v="52"/>
    <n v="93"/>
    <n v="1"/>
    <x v="21"/>
  </r>
  <r>
    <x v="52"/>
    <n v="95"/>
    <n v="3"/>
    <x v="21"/>
  </r>
  <r>
    <x v="52"/>
    <n v="96"/>
    <n v="2"/>
    <x v="21"/>
  </r>
  <r>
    <x v="52"/>
    <n v="97"/>
    <n v="2"/>
    <x v="21"/>
  </r>
  <r>
    <x v="52"/>
    <n v="98"/>
    <n v="2"/>
    <x v="21"/>
  </r>
  <r>
    <x v="52"/>
    <n v="100"/>
    <n v="2"/>
    <x v="21"/>
  </r>
  <r>
    <x v="52"/>
    <n v="101"/>
    <n v="2"/>
    <x v="21"/>
  </r>
  <r>
    <x v="52"/>
    <n v="103"/>
    <n v="3"/>
    <x v="21"/>
  </r>
  <r>
    <x v="52"/>
    <n v="104"/>
    <n v="3"/>
    <x v="21"/>
  </r>
  <r>
    <x v="52"/>
    <n v="105"/>
    <n v="3"/>
    <x v="21"/>
  </r>
  <r>
    <x v="52"/>
    <n v="106"/>
    <n v="1"/>
    <x v="21"/>
  </r>
  <r>
    <x v="52"/>
    <n v="107"/>
    <n v="1"/>
    <x v="21"/>
  </r>
  <r>
    <x v="52"/>
    <n v="108"/>
    <n v="4"/>
    <x v="21"/>
  </r>
  <r>
    <x v="52"/>
    <n v="109"/>
    <n v="1"/>
    <x v="21"/>
  </r>
  <r>
    <x v="52"/>
    <n v="110"/>
    <n v="1"/>
    <x v="21"/>
  </r>
  <r>
    <x v="52"/>
    <n v="112"/>
    <n v="1"/>
    <x v="21"/>
  </r>
  <r>
    <x v="52"/>
    <n v="114"/>
    <n v="1"/>
    <x v="21"/>
  </r>
  <r>
    <x v="52"/>
    <n v="115"/>
    <n v="5"/>
    <x v="21"/>
  </r>
  <r>
    <x v="52"/>
    <n v="116"/>
    <n v="1"/>
    <x v="21"/>
  </r>
  <r>
    <x v="52"/>
    <n v="121"/>
    <n v="1"/>
    <x v="21"/>
  </r>
  <r>
    <x v="52"/>
    <n v="122"/>
    <n v="1"/>
    <x v="21"/>
  </r>
  <r>
    <x v="52"/>
    <n v="125"/>
    <n v="1"/>
    <x v="21"/>
  </r>
  <r>
    <x v="52"/>
    <n v="126"/>
    <n v="2"/>
    <x v="21"/>
  </r>
  <r>
    <x v="52"/>
    <n v="132"/>
    <n v="1"/>
    <x v="21"/>
  </r>
  <r>
    <x v="52"/>
    <n v="134"/>
    <n v="1"/>
    <x v="21"/>
  </r>
  <r>
    <x v="52"/>
    <n v="135"/>
    <n v="1"/>
    <x v="21"/>
  </r>
  <r>
    <x v="52"/>
    <n v="146"/>
    <n v="1"/>
    <x v="21"/>
  </r>
  <r>
    <x v="52"/>
    <n v="159"/>
    <n v="1"/>
    <x v="21"/>
  </r>
  <r>
    <x v="52"/>
    <n v="237"/>
    <n v="1"/>
    <x v="21"/>
  </r>
  <r>
    <x v="53"/>
    <n v="54"/>
    <n v="14"/>
    <x v="0"/>
  </r>
  <r>
    <x v="53"/>
    <n v="55"/>
    <n v="7"/>
    <x v="1"/>
  </r>
  <r>
    <x v="53"/>
    <n v="56"/>
    <n v="6"/>
    <x v="2"/>
  </r>
  <r>
    <x v="53"/>
    <n v="57"/>
    <n v="12"/>
    <x v="3"/>
  </r>
  <r>
    <x v="53"/>
    <n v="58"/>
    <n v="7"/>
    <x v="4"/>
  </r>
  <r>
    <x v="53"/>
    <n v="59"/>
    <n v="11"/>
    <x v="5"/>
  </r>
  <r>
    <x v="53"/>
    <n v="60"/>
    <n v="8"/>
    <x v="6"/>
  </r>
  <r>
    <x v="53"/>
    <n v="61"/>
    <n v="6"/>
    <x v="7"/>
  </r>
  <r>
    <x v="53"/>
    <n v="62"/>
    <n v="6"/>
    <x v="8"/>
  </r>
  <r>
    <x v="53"/>
    <n v="63"/>
    <n v="3"/>
    <x v="9"/>
  </r>
  <r>
    <x v="53"/>
    <n v="64"/>
    <n v="8"/>
    <x v="10"/>
  </r>
  <r>
    <x v="53"/>
    <n v="65"/>
    <n v="8"/>
    <x v="11"/>
  </r>
  <r>
    <x v="53"/>
    <n v="66"/>
    <n v="7"/>
    <x v="12"/>
  </r>
  <r>
    <x v="53"/>
    <n v="67"/>
    <n v="10"/>
    <x v="13"/>
  </r>
  <r>
    <x v="53"/>
    <n v="68"/>
    <n v="1"/>
    <x v="14"/>
  </r>
  <r>
    <x v="53"/>
    <n v="69"/>
    <n v="11"/>
    <x v="15"/>
  </r>
  <r>
    <x v="53"/>
    <n v="70"/>
    <n v="6"/>
    <x v="16"/>
  </r>
  <r>
    <x v="53"/>
    <n v="71"/>
    <n v="4"/>
    <x v="17"/>
  </r>
  <r>
    <x v="53"/>
    <n v="72"/>
    <n v="6"/>
    <x v="18"/>
  </r>
  <r>
    <x v="53"/>
    <n v="73"/>
    <n v="8"/>
    <x v="19"/>
  </r>
  <r>
    <x v="53"/>
    <n v="74"/>
    <n v="7"/>
    <x v="20"/>
  </r>
  <r>
    <x v="53"/>
    <n v="75"/>
    <n v="3"/>
    <x v="21"/>
  </r>
  <r>
    <x v="53"/>
    <n v="76"/>
    <n v="5"/>
    <x v="21"/>
  </r>
  <r>
    <x v="53"/>
    <n v="77"/>
    <n v="3"/>
    <x v="21"/>
  </r>
  <r>
    <x v="53"/>
    <n v="78"/>
    <n v="2"/>
    <x v="21"/>
  </r>
  <r>
    <x v="53"/>
    <n v="79"/>
    <n v="3"/>
    <x v="21"/>
  </r>
  <r>
    <x v="53"/>
    <n v="80"/>
    <n v="2"/>
    <x v="21"/>
  </r>
  <r>
    <x v="53"/>
    <n v="81"/>
    <n v="3"/>
    <x v="21"/>
  </r>
  <r>
    <x v="53"/>
    <n v="82"/>
    <n v="4"/>
    <x v="21"/>
  </r>
  <r>
    <x v="53"/>
    <n v="83"/>
    <n v="2"/>
    <x v="21"/>
  </r>
  <r>
    <x v="53"/>
    <n v="84"/>
    <n v="4"/>
    <x v="21"/>
  </r>
  <r>
    <x v="53"/>
    <n v="85"/>
    <n v="1"/>
    <x v="21"/>
  </r>
  <r>
    <x v="53"/>
    <n v="86"/>
    <n v="1"/>
    <x v="21"/>
  </r>
  <r>
    <x v="53"/>
    <n v="87"/>
    <n v="4"/>
    <x v="21"/>
  </r>
  <r>
    <x v="53"/>
    <n v="88"/>
    <n v="2"/>
    <x v="21"/>
  </r>
  <r>
    <x v="53"/>
    <n v="91"/>
    <n v="1"/>
    <x v="21"/>
  </r>
  <r>
    <x v="53"/>
    <n v="92"/>
    <n v="3"/>
    <x v="21"/>
  </r>
  <r>
    <x v="53"/>
    <n v="93"/>
    <n v="4"/>
    <x v="21"/>
  </r>
  <r>
    <x v="53"/>
    <n v="97"/>
    <n v="4"/>
    <x v="21"/>
  </r>
  <r>
    <x v="53"/>
    <n v="99"/>
    <n v="2"/>
    <x v="21"/>
  </r>
  <r>
    <x v="53"/>
    <n v="100"/>
    <n v="3"/>
    <x v="21"/>
  </r>
  <r>
    <x v="53"/>
    <n v="102"/>
    <n v="1"/>
    <x v="21"/>
  </r>
  <r>
    <x v="53"/>
    <n v="103"/>
    <n v="3"/>
    <x v="21"/>
  </r>
  <r>
    <x v="53"/>
    <n v="104"/>
    <n v="1"/>
    <x v="21"/>
  </r>
  <r>
    <x v="53"/>
    <n v="106"/>
    <n v="1"/>
    <x v="21"/>
  </r>
  <r>
    <x v="53"/>
    <n v="108"/>
    <n v="3"/>
    <x v="21"/>
  </r>
  <r>
    <x v="53"/>
    <n v="109"/>
    <n v="2"/>
    <x v="21"/>
  </r>
  <r>
    <x v="53"/>
    <n v="111"/>
    <n v="1"/>
    <x v="21"/>
  </r>
  <r>
    <x v="53"/>
    <n v="112"/>
    <n v="2"/>
    <x v="21"/>
  </r>
  <r>
    <x v="53"/>
    <n v="113"/>
    <n v="1"/>
    <x v="21"/>
  </r>
  <r>
    <x v="53"/>
    <n v="114"/>
    <n v="2"/>
    <x v="21"/>
  </r>
  <r>
    <x v="53"/>
    <n v="115"/>
    <n v="2"/>
    <x v="21"/>
  </r>
  <r>
    <x v="53"/>
    <n v="116"/>
    <n v="1"/>
    <x v="21"/>
  </r>
  <r>
    <x v="53"/>
    <n v="117"/>
    <n v="1"/>
    <x v="21"/>
  </r>
  <r>
    <x v="53"/>
    <n v="121"/>
    <n v="1"/>
    <x v="21"/>
  </r>
  <r>
    <x v="53"/>
    <n v="125"/>
    <n v="2"/>
    <x v="21"/>
  </r>
  <r>
    <x v="53"/>
    <n v="128"/>
    <n v="1"/>
    <x v="21"/>
  </r>
  <r>
    <x v="53"/>
    <n v="131"/>
    <n v="1"/>
    <x v="21"/>
  </r>
  <r>
    <x v="53"/>
    <n v="135"/>
    <n v="1"/>
    <x v="21"/>
  </r>
  <r>
    <x v="53"/>
    <n v="146"/>
    <n v="1"/>
    <x v="21"/>
  </r>
  <r>
    <x v="53"/>
    <n v="149"/>
    <n v="2"/>
    <x v="21"/>
  </r>
  <r>
    <x v="53"/>
    <n v="151"/>
    <n v="1"/>
    <x v="21"/>
  </r>
  <r>
    <x v="54"/>
    <n v="55"/>
    <n v="11"/>
    <x v="0"/>
  </r>
  <r>
    <x v="54"/>
    <n v="56"/>
    <n v="9"/>
    <x v="1"/>
  </r>
  <r>
    <x v="54"/>
    <n v="57"/>
    <n v="11"/>
    <x v="2"/>
  </r>
  <r>
    <x v="54"/>
    <n v="58"/>
    <n v="8"/>
    <x v="3"/>
  </r>
  <r>
    <x v="54"/>
    <n v="59"/>
    <n v="10"/>
    <x v="4"/>
  </r>
  <r>
    <x v="54"/>
    <n v="60"/>
    <n v="11"/>
    <x v="5"/>
  </r>
  <r>
    <x v="54"/>
    <n v="61"/>
    <n v="2"/>
    <x v="6"/>
  </r>
  <r>
    <x v="54"/>
    <n v="62"/>
    <n v="8"/>
    <x v="7"/>
  </r>
  <r>
    <x v="54"/>
    <n v="63"/>
    <n v="5"/>
    <x v="8"/>
  </r>
  <r>
    <x v="54"/>
    <n v="64"/>
    <n v="7"/>
    <x v="9"/>
  </r>
  <r>
    <x v="54"/>
    <n v="65"/>
    <n v="8"/>
    <x v="10"/>
  </r>
  <r>
    <x v="54"/>
    <n v="66"/>
    <n v="9"/>
    <x v="11"/>
  </r>
  <r>
    <x v="54"/>
    <n v="67"/>
    <n v="7"/>
    <x v="12"/>
  </r>
  <r>
    <x v="54"/>
    <n v="68"/>
    <n v="9"/>
    <x v="13"/>
  </r>
  <r>
    <x v="54"/>
    <n v="69"/>
    <n v="3"/>
    <x v="14"/>
  </r>
  <r>
    <x v="54"/>
    <n v="70"/>
    <n v="4"/>
    <x v="15"/>
  </r>
  <r>
    <x v="54"/>
    <n v="71"/>
    <n v="5"/>
    <x v="16"/>
  </r>
  <r>
    <x v="54"/>
    <n v="72"/>
    <n v="3"/>
    <x v="17"/>
  </r>
  <r>
    <x v="54"/>
    <n v="73"/>
    <n v="5"/>
    <x v="18"/>
  </r>
  <r>
    <x v="54"/>
    <n v="74"/>
    <n v="6"/>
    <x v="19"/>
  </r>
  <r>
    <x v="54"/>
    <n v="75"/>
    <n v="5"/>
    <x v="20"/>
  </r>
  <r>
    <x v="54"/>
    <n v="76"/>
    <n v="1"/>
    <x v="21"/>
  </r>
  <r>
    <x v="54"/>
    <n v="77"/>
    <n v="2"/>
    <x v="21"/>
  </r>
  <r>
    <x v="54"/>
    <n v="78"/>
    <n v="5"/>
    <x v="21"/>
  </r>
  <r>
    <x v="54"/>
    <n v="79"/>
    <n v="3"/>
    <x v="21"/>
  </r>
  <r>
    <x v="54"/>
    <n v="80"/>
    <n v="1"/>
    <x v="21"/>
  </r>
  <r>
    <x v="54"/>
    <n v="81"/>
    <n v="6"/>
    <x v="21"/>
  </r>
  <r>
    <x v="54"/>
    <n v="82"/>
    <n v="2"/>
    <x v="21"/>
  </r>
  <r>
    <x v="54"/>
    <n v="83"/>
    <n v="1"/>
    <x v="21"/>
  </r>
  <r>
    <x v="54"/>
    <n v="84"/>
    <n v="2"/>
    <x v="21"/>
  </r>
  <r>
    <x v="54"/>
    <n v="85"/>
    <n v="5"/>
    <x v="21"/>
  </r>
  <r>
    <x v="54"/>
    <n v="86"/>
    <n v="2"/>
    <x v="21"/>
  </r>
  <r>
    <x v="54"/>
    <n v="87"/>
    <n v="5"/>
    <x v="21"/>
  </r>
  <r>
    <x v="54"/>
    <n v="89"/>
    <n v="2"/>
    <x v="21"/>
  </r>
  <r>
    <x v="54"/>
    <n v="90"/>
    <n v="10"/>
    <x v="21"/>
  </r>
  <r>
    <x v="54"/>
    <n v="91"/>
    <n v="4"/>
    <x v="21"/>
  </r>
  <r>
    <x v="54"/>
    <n v="92"/>
    <n v="2"/>
    <x v="21"/>
  </r>
  <r>
    <x v="54"/>
    <n v="93"/>
    <n v="1"/>
    <x v="21"/>
  </r>
  <r>
    <x v="54"/>
    <n v="94"/>
    <n v="5"/>
    <x v="21"/>
  </r>
  <r>
    <x v="54"/>
    <n v="95"/>
    <n v="5"/>
    <x v="21"/>
  </r>
  <r>
    <x v="54"/>
    <n v="97"/>
    <n v="2"/>
    <x v="21"/>
  </r>
  <r>
    <x v="54"/>
    <n v="98"/>
    <n v="1"/>
    <x v="21"/>
  </r>
  <r>
    <x v="54"/>
    <n v="99"/>
    <n v="2"/>
    <x v="21"/>
  </r>
  <r>
    <x v="54"/>
    <n v="100"/>
    <n v="2"/>
    <x v="21"/>
  </r>
  <r>
    <x v="54"/>
    <n v="101"/>
    <n v="3"/>
    <x v="21"/>
  </r>
  <r>
    <x v="54"/>
    <n v="102"/>
    <n v="2"/>
    <x v="21"/>
  </r>
  <r>
    <x v="54"/>
    <n v="103"/>
    <n v="2"/>
    <x v="21"/>
  </r>
  <r>
    <x v="54"/>
    <n v="104"/>
    <n v="3"/>
    <x v="21"/>
  </r>
  <r>
    <x v="54"/>
    <n v="105"/>
    <n v="1"/>
    <x v="21"/>
  </r>
  <r>
    <x v="54"/>
    <n v="106"/>
    <n v="1"/>
    <x v="21"/>
  </r>
  <r>
    <x v="54"/>
    <n v="108"/>
    <n v="1"/>
    <x v="21"/>
  </r>
  <r>
    <x v="54"/>
    <n v="109"/>
    <n v="3"/>
    <x v="21"/>
  </r>
  <r>
    <x v="54"/>
    <n v="111"/>
    <n v="1"/>
    <x v="21"/>
  </r>
  <r>
    <x v="54"/>
    <n v="112"/>
    <n v="1"/>
    <x v="21"/>
  </r>
  <r>
    <x v="54"/>
    <n v="113"/>
    <n v="1"/>
    <x v="21"/>
  </r>
  <r>
    <x v="54"/>
    <n v="114"/>
    <n v="1"/>
    <x v="21"/>
  </r>
  <r>
    <x v="54"/>
    <n v="116"/>
    <n v="1"/>
    <x v="21"/>
  </r>
  <r>
    <x v="54"/>
    <n v="117"/>
    <n v="1"/>
    <x v="21"/>
  </r>
  <r>
    <x v="54"/>
    <n v="119"/>
    <n v="1"/>
    <x v="21"/>
  </r>
  <r>
    <x v="54"/>
    <n v="124"/>
    <n v="2"/>
    <x v="21"/>
  </r>
  <r>
    <x v="54"/>
    <n v="130"/>
    <n v="1"/>
    <x v="21"/>
  </r>
  <r>
    <x v="54"/>
    <n v="132"/>
    <n v="1"/>
    <x v="21"/>
  </r>
  <r>
    <x v="54"/>
    <n v="136"/>
    <n v="1"/>
    <x v="21"/>
  </r>
  <r>
    <x v="54"/>
    <n v="137"/>
    <n v="2"/>
    <x v="21"/>
  </r>
  <r>
    <x v="54"/>
    <n v="147"/>
    <n v="1"/>
    <x v="21"/>
  </r>
  <r>
    <x v="54"/>
    <n v="444"/>
    <n v="1"/>
    <x v="21"/>
  </r>
  <r>
    <x v="54"/>
    <n v="461"/>
    <n v="1"/>
    <x v="21"/>
  </r>
  <r>
    <x v="55"/>
    <n v="56"/>
    <n v="12"/>
    <x v="0"/>
  </r>
  <r>
    <x v="55"/>
    <n v="57"/>
    <n v="13"/>
    <x v="1"/>
  </r>
  <r>
    <x v="55"/>
    <n v="58"/>
    <n v="8"/>
    <x v="2"/>
  </r>
  <r>
    <x v="55"/>
    <n v="59"/>
    <n v="8"/>
    <x v="3"/>
  </r>
  <r>
    <x v="55"/>
    <n v="60"/>
    <n v="3"/>
    <x v="4"/>
  </r>
  <r>
    <x v="55"/>
    <n v="61"/>
    <n v="5"/>
    <x v="5"/>
  </r>
  <r>
    <x v="55"/>
    <n v="62"/>
    <n v="4"/>
    <x v="6"/>
  </r>
  <r>
    <x v="55"/>
    <n v="63"/>
    <n v="7"/>
    <x v="7"/>
  </r>
  <r>
    <x v="55"/>
    <n v="64"/>
    <n v="3"/>
    <x v="8"/>
  </r>
  <r>
    <x v="55"/>
    <n v="65"/>
    <n v="7"/>
    <x v="9"/>
  </r>
  <r>
    <x v="55"/>
    <n v="66"/>
    <n v="4"/>
    <x v="10"/>
  </r>
  <r>
    <x v="55"/>
    <n v="67"/>
    <n v="4"/>
    <x v="11"/>
  </r>
  <r>
    <x v="55"/>
    <n v="68"/>
    <n v="4"/>
    <x v="12"/>
  </r>
  <r>
    <x v="55"/>
    <n v="69"/>
    <n v="4"/>
    <x v="13"/>
  </r>
  <r>
    <x v="55"/>
    <n v="70"/>
    <n v="6"/>
    <x v="14"/>
  </r>
  <r>
    <x v="55"/>
    <n v="71"/>
    <n v="9"/>
    <x v="15"/>
  </r>
  <r>
    <x v="55"/>
    <n v="72"/>
    <n v="4"/>
    <x v="16"/>
  </r>
  <r>
    <x v="55"/>
    <n v="73"/>
    <n v="4"/>
    <x v="17"/>
  </r>
  <r>
    <x v="55"/>
    <n v="74"/>
    <n v="5"/>
    <x v="18"/>
  </r>
  <r>
    <x v="55"/>
    <n v="75"/>
    <n v="4"/>
    <x v="19"/>
  </r>
  <r>
    <x v="55"/>
    <n v="76"/>
    <n v="2"/>
    <x v="20"/>
  </r>
  <r>
    <x v="55"/>
    <n v="77"/>
    <n v="6"/>
    <x v="21"/>
  </r>
  <r>
    <x v="55"/>
    <n v="78"/>
    <n v="2"/>
    <x v="21"/>
  </r>
  <r>
    <x v="55"/>
    <n v="79"/>
    <n v="1"/>
    <x v="21"/>
  </r>
  <r>
    <x v="55"/>
    <n v="80"/>
    <n v="6"/>
    <x v="21"/>
  </r>
  <r>
    <x v="55"/>
    <n v="81"/>
    <n v="3"/>
    <x v="21"/>
  </r>
  <r>
    <x v="55"/>
    <n v="82"/>
    <n v="4"/>
    <x v="21"/>
  </r>
  <r>
    <x v="55"/>
    <n v="83"/>
    <n v="5"/>
    <x v="21"/>
  </r>
  <r>
    <x v="55"/>
    <n v="84"/>
    <n v="4"/>
    <x v="21"/>
  </r>
  <r>
    <x v="55"/>
    <n v="85"/>
    <n v="3"/>
    <x v="21"/>
  </r>
  <r>
    <x v="55"/>
    <n v="86"/>
    <n v="2"/>
    <x v="21"/>
  </r>
  <r>
    <x v="55"/>
    <n v="87"/>
    <n v="4"/>
    <x v="21"/>
  </r>
  <r>
    <x v="55"/>
    <n v="88"/>
    <n v="2"/>
    <x v="21"/>
  </r>
  <r>
    <x v="55"/>
    <n v="89"/>
    <n v="2"/>
    <x v="21"/>
  </r>
  <r>
    <x v="55"/>
    <n v="90"/>
    <n v="2"/>
    <x v="21"/>
  </r>
  <r>
    <x v="55"/>
    <n v="91"/>
    <n v="2"/>
    <x v="21"/>
  </r>
  <r>
    <x v="55"/>
    <n v="92"/>
    <n v="2"/>
    <x v="21"/>
  </r>
  <r>
    <x v="55"/>
    <n v="93"/>
    <n v="1"/>
    <x v="21"/>
  </r>
  <r>
    <x v="55"/>
    <n v="95"/>
    <n v="5"/>
    <x v="21"/>
  </r>
  <r>
    <x v="55"/>
    <n v="96"/>
    <n v="4"/>
    <x v="21"/>
  </r>
  <r>
    <x v="55"/>
    <n v="97"/>
    <n v="1"/>
    <x v="21"/>
  </r>
  <r>
    <x v="55"/>
    <n v="98"/>
    <n v="3"/>
    <x v="21"/>
  </r>
  <r>
    <x v="55"/>
    <n v="99"/>
    <n v="1"/>
    <x v="21"/>
  </r>
  <r>
    <x v="55"/>
    <n v="101"/>
    <n v="6"/>
    <x v="21"/>
  </r>
  <r>
    <x v="55"/>
    <n v="102"/>
    <n v="1"/>
    <x v="21"/>
  </r>
  <r>
    <x v="55"/>
    <n v="103"/>
    <n v="1"/>
    <x v="21"/>
  </r>
  <r>
    <x v="55"/>
    <n v="105"/>
    <n v="5"/>
    <x v="21"/>
  </r>
  <r>
    <x v="55"/>
    <n v="106"/>
    <n v="2"/>
    <x v="21"/>
  </r>
  <r>
    <x v="55"/>
    <n v="108"/>
    <n v="1"/>
    <x v="21"/>
  </r>
  <r>
    <x v="55"/>
    <n v="109"/>
    <n v="2"/>
    <x v="21"/>
  </r>
  <r>
    <x v="55"/>
    <n v="110"/>
    <n v="3"/>
    <x v="21"/>
  </r>
  <r>
    <x v="55"/>
    <n v="111"/>
    <n v="1"/>
    <x v="21"/>
  </r>
  <r>
    <x v="55"/>
    <n v="113"/>
    <n v="3"/>
    <x v="21"/>
  </r>
  <r>
    <x v="55"/>
    <n v="114"/>
    <n v="2"/>
    <x v="21"/>
  </r>
  <r>
    <x v="55"/>
    <n v="120"/>
    <n v="1"/>
    <x v="21"/>
  </r>
  <r>
    <x v="55"/>
    <n v="121"/>
    <n v="1"/>
    <x v="21"/>
  </r>
  <r>
    <x v="55"/>
    <n v="125"/>
    <n v="2"/>
    <x v="21"/>
  </r>
  <r>
    <x v="55"/>
    <n v="127"/>
    <n v="1"/>
    <x v="21"/>
  </r>
  <r>
    <x v="55"/>
    <n v="128"/>
    <n v="1"/>
    <x v="21"/>
  </r>
  <r>
    <x v="55"/>
    <n v="130"/>
    <n v="1"/>
    <x v="21"/>
  </r>
  <r>
    <x v="55"/>
    <n v="131"/>
    <n v="1"/>
    <x v="21"/>
  </r>
  <r>
    <x v="55"/>
    <n v="148"/>
    <n v="1"/>
    <x v="21"/>
  </r>
  <r>
    <x v="55"/>
    <n v="151"/>
    <n v="1"/>
    <x v="21"/>
  </r>
  <r>
    <x v="55"/>
    <n v="166"/>
    <n v="1"/>
    <x v="21"/>
  </r>
  <r>
    <x v="55"/>
    <n v="172"/>
    <n v="1"/>
    <x v="21"/>
  </r>
  <r>
    <x v="55"/>
    <n v="186"/>
    <n v="1"/>
    <x v="21"/>
  </r>
  <r>
    <x v="56"/>
    <n v="57"/>
    <n v="5"/>
    <x v="0"/>
  </r>
  <r>
    <x v="56"/>
    <n v="58"/>
    <n v="6"/>
    <x v="1"/>
  </r>
  <r>
    <x v="56"/>
    <n v="59"/>
    <n v="7"/>
    <x v="2"/>
  </r>
  <r>
    <x v="56"/>
    <n v="60"/>
    <n v="6"/>
    <x v="3"/>
  </r>
  <r>
    <x v="56"/>
    <n v="61"/>
    <n v="7"/>
    <x v="4"/>
  </r>
  <r>
    <x v="56"/>
    <n v="62"/>
    <n v="6"/>
    <x v="5"/>
  </r>
  <r>
    <x v="56"/>
    <n v="63"/>
    <n v="3"/>
    <x v="6"/>
  </r>
  <r>
    <x v="56"/>
    <n v="64"/>
    <n v="11"/>
    <x v="7"/>
  </r>
  <r>
    <x v="56"/>
    <n v="65"/>
    <n v="10"/>
    <x v="8"/>
  </r>
  <r>
    <x v="56"/>
    <n v="66"/>
    <n v="6"/>
    <x v="9"/>
  </r>
  <r>
    <x v="56"/>
    <n v="67"/>
    <n v="7"/>
    <x v="10"/>
  </r>
  <r>
    <x v="56"/>
    <n v="68"/>
    <n v="5"/>
    <x v="11"/>
  </r>
  <r>
    <x v="56"/>
    <n v="69"/>
    <n v="2"/>
    <x v="12"/>
  </r>
  <r>
    <x v="56"/>
    <n v="70"/>
    <n v="3"/>
    <x v="13"/>
  </r>
  <r>
    <x v="56"/>
    <n v="71"/>
    <n v="4"/>
    <x v="14"/>
  </r>
  <r>
    <x v="56"/>
    <n v="72"/>
    <n v="3"/>
    <x v="15"/>
  </r>
  <r>
    <x v="56"/>
    <n v="73"/>
    <n v="5"/>
    <x v="16"/>
  </r>
  <r>
    <x v="56"/>
    <n v="74"/>
    <n v="6"/>
    <x v="17"/>
  </r>
  <r>
    <x v="56"/>
    <n v="75"/>
    <n v="7"/>
    <x v="18"/>
  </r>
  <r>
    <x v="56"/>
    <n v="76"/>
    <n v="2"/>
    <x v="19"/>
  </r>
  <r>
    <x v="56"/>
    <n v="77"/>
    <n v="10"/>
    <x v="20"/>
  </r>
  <r>
    <x v="56"/>
    <n v="78"/>
    <n v="1"/>
    <x v="21"/>
  </r>
  <r>
    <x v="56"/>
    <n v="79"/>
    <n v="5"/>
    <x v="21"/>
  </r>
  <r>
    <x v="56"/>
    <n v="80"/>
    <n v="1"/>
    <x v="21"/>
  </r>
  <r>
    <x v="56"/>
    <n v="81"/>
    <n v="4"/>
    <x v="21"/>
  </r>
  <r>
    <x v="56"/>
    <n v="82"/>
    <n v="3"/>
    <x v="21"/>
  </r>
  <r>
    <x v="56"/>
    <n v="83"/>
    <n v="1"/>
    <x v="21"/>
  </r>
  <r>
    <x v="56"/>
    <n v="84"/>
    <n v="1"/>
    <x v="21"/>
  </r>
  <r>
    <x v="56"/>
    <n v="85"/>
    <n v="3"/>
    <x v="21"/>
  </r>
  <r>
    <x v="56"/>
    <n v="86"/>
    <n v="3"/>
    <x v="21"/>
  </r>
  <r>
    <x v="56"/>
    <n v="87"/>
    <n v="4"/>
    <x v="21"/>
  </r>
  <r>
    <x v="56"/>
    <n v="88"/>
    <n v="1"/>
    <x v="21"/>
  </r>
  <r>
    <x v="56"/>
    <n v="89"/>
    <n v="1"/>
    <x v="21"/>
  </r>
  <r>
    <x v="56"/>
    <n v="91"/>
    <n v="1"/>
    <x v="21"/>
  </r>
  <r>
    <x v="56"/>
    <n v="92"/>
    <n v="2"/>
    <x v="21"/>
  </r>
  <r>
    <x v="56"/>
    <n v="93"/>
    <n v="1"/>
    <x v="21"/>
  </r>
  <r>
    <x v="56"/>
    <n v="94"/>
    <n v="2"/>
    <x v="21"/>
  </r>
  <r>
    <x v="56"/>
    <n v="95"/>
    <n v="2"/>
    <x v="21"/>
  </r>
  <r>
    <x v="56"/>
    <n v="96"/>
    <n v="2"/>
    <x v="21"/>
  </r>
  <r>
    <x v="56"/>
    <n v="97"/>
    <n v="1"/>
    <x v="21"/>
  </r>
  <r>
    <x v="56"/>
    <n v="98"/>
    <n v="2"/>
    <x v="21"/>
  </r>
  <r>
    <x v="56"/>
    <n v="99"/>
    <n v="1"/>
    <x v="21"/>
  </r>
  <r>
    <x v="56"/>
    <n v="100"/>
    <n v="1"/>
    <x v="21"/>
  </r>
  <r>
    <x v="56"/>
    <n v="101"/>
    <n v="3"/>
    <x v="21"/>
  </r>
  <r>
    <x v="56"/>
    <n v="102"/>
    <n v="1"/>
    <x v="21"/>
  </r>
  <r>
    <x v="56"/>
    <n v="103"/>
    <n v="2"/>
    <x v="21"/>
  </r>
  <r>
    <x v="56"/>
    <n v="104"/>
    <n v="1"/>
    <x v="21"/>
  </r>
  <r>
    <x v="56"/>
    <n v="105"/>
    <n v="2"/>
    <x v="21"/>
  </r>
  <r>
    <x v="56"/>
    <n v="106"/>
    <n v="1"/>
    <x v="21"/>
  </r>
  <r>
    <x v="56"/>
    <n v="109"/>
    <n v="1"/>
    <x v="21"/>
  </r>
  <r>
    <x v="56"/>
    <n v="110"/>
    <n v="1"/>
    <x v="21"/>
  </r>
  <r>
    <x v="56"/>
    <n v="112"/>
    <n v="1"/>
    <x v="21"/>
  </r>
  <r>
    <x v="56"/>
    <n v="113"/>
    <n v="4"/>
    <x v="21"/>
  </r>
  <r>
    <x v="56"/>
    <n v="114"/>
    <n v="1"/>
    <x v="21"/>
  </r>
  <r>
    <x v="56"/>
    <n v="116"/>
    <n v="2"/>
    <x v="21"/>
  </r>
  <r>
    <x v="56"/>
    <n v="122"/>
    <n v="1"/>
    <x v="21"/>
  </r>
  <r>
    <x v="56"/>
    <n v="123"/>
    <n v="1"/>
    <x v="21"/>
  </r>
  <r>
    <x v="56"/>
    <n v="126"/>
    <n v="1"/>
    <x v="21"/>
  </r>
  <r>
    <x v="56"/>
    <n v="132"/>
    <n v="1"/>
    <x v="21"/>
  </r>
  <r>
    <x v="56"/>
    <n v="133"/>
    <n v="1"/>
    <x v="21"/>
  </r>
  <r>
    <x v="56"/>
    <n v="135"/>
    <n v="1"/>
    <x v="21"/>
  </r>
  <r>
    <x v="56"/>
    <n v="136"/>
    <n v="2"/>
    <x v="21"/>
  </r>
  <r>
    <x v="56"/>
    <n v="149"/>
    <n v="1"/>
    <x v="21"/>
  </r>
  <r>
    <x v="56"/>
    <n v="154"/>
    <n v="1"/>
    <x v="21"/>
  </r>
  <r>
    <x v="56"/>
    <n v="157"/>
    <n v="1"/>
    <x v="21"/>
  </r>
  <r>
    <x v="56"/>
    <n v="160"/>
    <n v="1"/>
    <x v="21"/>
  </r>
  <r>
    <x v="56"/>
    <n v="165"/>
    <n v="1"/>
    <x v="21"/>
  </r>
  <r>
    <x v="56"/>
    <n v="186"/>
    <n v="1"/>
    <x v="21"/>
  </r>
  <r>
    <x v="56"/>
    <n v="272"/>
    <n v="1"/>
    <x v="21"/>
  </r>
  <r>
    <x v="57"/>
    <n v="58"/>
    <n v="13"/>
    <x v="0"/>
  </r>
  <r>
    <x v="57"/>
    <n v="59"/>
    <n v="11"/>
    <x v="1"/>
  </r>
  <r>
    <x v="57"/>
    <n v="60"/>
    <n v="8"/>
    <x v="2"/>
  </r>
  <r>
    <x v="57"/>
    <n v="61"/>
    <n v="2"/>
    <x v="3"/>
  </r>
  <r>
    <x v="57"/>
    <n v="62"/>
    <n v="2"/>
    <x v="4"/>
  </r>
  <r>
    <x v="57"/>
    <n v="63"/>
    <n v="4"/>
    <x v="5"/>
  </r>
  <r>
    <x v="57"/>
    <n v="65"/>
    <n v="4"/>
    <x v="7"/>
  </r>
  <r>
    <x v="57"/>
    <n v="66"/>
    <n v="4"/>
    <x v="8"/>
  </r>
  <r>
    <x v="57"/>
    <n v="67"/>
    <n v="3"/>
    <x v="9"/>
  </r>
  <r>
    <x v="57"/>
    <n v="68"/>
    <n v="5"/>
    <x v="10"/>
  </r>
  <r>
    <x v="57"/>
    <n v="69"/>
    <n v="4"/>
    <x v="11"/>
  </r>
  <r>
    <x v="57"/>
    <n v="70"/>
    <n v="2"/>
    <x v="12"/>
  </r>
  <r>
    <x v="57"/>
    <n v="71"/>
    <n v="7"/>
    <x v="13"/>
  </r>
  <r>
    <x v="57"/>
    <n v="72"/>
    <n v="8"/>
    <x v="14"/>
  </r>
  <r>
    <x v="57"/>
    <n v="73"/>
    <n v="4"/>
    <x v="15"/>
  </r>
  <r>
    <x v="57"/>
    <n v="74"/>
    <n v="4"/>
    <x v="16"/>
  </r>
  <r>
    <x v="57"/>
    <n v="75"/>
    <n v="3"/>
    <x v="17"/>
  </r>
  <r>
    <x v="57"/>
    <n v="76"/>
    <n v="7"/>
    <x v="18"/>
  </r>
  <r>
    <x v="57"/>
    <n v="77"/>
    <n v="2"/>
    <x v="19"/>
  </r>
  <r>
    <x v="57"/>
    <n v="78"/>
    <n v="2"/>
    <x v="20"/>
  </r>
  <r>
    <x v="57"/>
    <n v="79"/>
    <n v="5"/>
    <x v="21"/>
  </r>
  <r>
    <x v="57"/>
    <n v="80"/>
    <n v="2"/>
    <x v="21"/>
  </r>
  <r>
    <x v="57"/>
    <n v="82"/>
    <n v="4"/>
    <x v="21"/>
  </r>
  <r>
    <x v="57"/>
    <n v="83"/>
    <n v="3"/>
    <x v="21"/>
  </r>
  <r>
    <x v="57"/>
    <n v="84"/>
    <n v="4"/>
    <x v="21"/>
  </r>
  <r>
    <x v="57"/>
    <n v="86"/>
    <n v="3"/>
    <x v="21"/>
  </r>
  <r>
    <x v="57"/>
    <n v="87"/>
    <n v="5"/>
    <x v="21"/>
  </r>
  <r>
    <x v="57"/>
    <n v="88"/>
    <n v="1"/>
    <x v="21"/>
  </r>
  <r>
    <x v="57"/>
    <n v="90"/>
    <n v="1"/>
    <x v="21"/>
  </r>
  <r>
    <x v="57"/>
    <n v="91"/>
    <n v="4"/>
    <x v="21"/>
  </r>
  <r>
    <x v="57"/>
    <n v="92"/>
    <n v="2"/>
    <x v="21"/>
  </r>
  <r>
    <x v="57"/>
    <n v="94"/>
    <n v="3"/>
    <x v="21"/>
  </r>
  <r>
    <x v="57"/>
    <n v="95"/>
    <n v="1"/>
    <x v="21"/>
  </r>
  <r>
    <x v="57"/>
    <n v="96"/>
    <n v="2"/>
    <x v="21"/>
  </r>
  <r>
    <x v="57"/>
    <n v="97"/>
    <n v="2"/>
    <x v="21"/>
  </r>
  <r>
    <x v="57"/>
    <n v="98"/>
    <n v="1"/>
    <x v="21"/>
  </r>
  <r>
    <x v="57"/>
    <n v="100"/>
    <n v="1"/>
    <x v="21"/>
  </r>
  <r>
    <x v="57"/>
    <n v="102"/>
    <n v="1"/>
    <x v="21"/>
  </r>
  <r>
    <x v="57"/>
    <n v="103"/>
    <n v="1"/>
    <x v="21"/>
  </r>
  <r>
    <x v="57"/>
    <n v="104"/>
    <n v="1"/>
    <x v="21"/>
  </r>
  <r>
    <x v="57"/>
    <n v="105"/>
    <n v="2"/>
    <x v="21"/>
  </r>
  <r>
    <x v="57"/>
    <n v="107"/>
    <n v="1"/>
    <x v="21"/>
  </r>
  <r>
    <x v="57"/>
    <n v="108"/>
    <n v="3"/>
    <x v="21"/>
  </r>
  <r>
    <x v="57"/>
    <n v="109"/>
    <n v="3"/>
    <x v="21"/>
  </r>
  <r>
    <x v="57"/>
    <n v="111"/>
    <n v="1"/>
    <x v="21"/>
  </r>
  <r>
    <x v="57"/>
    <n v="113"/>
    <n v="1"/>
    <x v="21"/>
  </r>
  <r>
    <x v="57"/>
    <n v="115"/>
    <n v="1"/>
    <x v="21"/>
  </r>
  <r>
    <x v="57"/>
    <n v="119"/>
    <n v="1"/>
    <x v="21"/>
  </r>
  <r>
    <x v="57"/>
    <n v="120"/>
    <n v="1"/>
    <x v="21"/>
  </r>
  <r>
    <x v="57"/>
    <n v="123"/>
    <n v="1"/>
    <x v="21"/>
  </r>
  <r>
    <x v="57"/>
    <n v="124"/>
    <n v="1"/>
    <x v="21"/>
  </r>
  <r>
    <x v="57"/>
    <n v="125"/>
    <n v="1"/>
    <x v="21"/>
  </r>
  <r>
    <x v="57"/>
    <n v="126"/>
    <n v="1"/>
    <x v="21"/>
  </r>
  <r>
    <x v="57"/>
    <n v="129"/>
    <n v="1"/>
    <x v="21"/>
  </r>
  <r>
    <x v="57"/>
    <n v="131"/>
    <n v="1"/>
    <x v="21"/>
  </r>
  <r>
    <x v="57"/>
    <n v="132"/>
    <n v="1"/>
    <x v="21"/>
  </r>
  <r>
    <x v="57"/>
    <n v="138"/>
    <n v="2"/>
    <x v="21"/>
  </r>
  <r>
    <x v="57"/>
    <n v="139"/>
    <n v="1"/>
    <x v="21"/>
  </r>
  <r>
    <x v="57"/>
    <n v="156"/>
    <n v="1"/>
    <x v="21"/>
  </r>
  <r>
    <x v="57"/>
    <n v="159"/>
    <n v="1"/>
    <x v="21"/>
  </r>
  <r>
    <x v="57"/>
    <n v="241"/>
    <n v="1"/>
    <x v="21"/>
  </r>
  <r>
    <x v="58"/>
    <n v="59"/>
    <n v="6"/>
    <x v="0"/>
  </r>
  <r>
    <x v="58"/>
    <n v="60"/>
    <n v="10"/>
    <x v="1"/>
  </r>
  <r>
    <x v="58"/>
    <n v="61"/>
    <n v="5"/>
    <x v="2"/>
  </r>
  <r>
    <x v="58"/>
    <n v="62"/>
    <n v="7"/>
    <x v="3"/>
  </r>
  <r>
    <x v="58"/>
    <n v="63"/>
    <n v="6"/>
    <x v="4"/>
  </r>
  <r>
    <x v="58"/>
    <n v="64"/>
    <n v="2"/>
    <x v="5"/>
  </r>
  <r>
    <x v="58"/>
    <n v="65"/>
    <n v="3"/>
    <x v="6"/>
  </r>
  <r>
    <x v="58"/>
    <n v="66"/>
    <n v="10"/>
    <x v="7"/>
  </r>
  <r>
    <x v="58"/>
    <n v="67"/>
    <n v="9"/>
    <x v="8"/>
  </r>
  <r>
    <x v="58"/>
    <n v="68"/>
    <n v="9"/>
    <x v="9"/>
  </r>
  <r>
    <x v="58"/>
    <n v="69"/>
    <n v="3"/>
    <x v="10"/>
  </r>
  <r>
    <x v="58"/>
    <n v="70"/>
    <n v="7"/>
    <x v="11"/>
  </r>
  <r>
    <x v="58"/>
    <n v="71"/>
    <n v="4"/>
    <x v="12"/>
  </r>
  <r>
    <x v="58"/>
    <n v="72"/>
    <n v="5"/>
    <x v="13"/>
  </r>
  <r>
    <x v="58"/>
    <n v="73"/>
    <n v="2"/>
    <x v="14"/>
  </r>
  <r>
    <x v="58"/>
    <n v="74"/>
    <n v="5"/>
    <x v="15"/>
  </r>
  <r>
    <x v="58"/>
    <n v="75"/>
    <n v="3"/>
    <x v="16"/>
  </r>
  <r>
    <x v="58"/>
    <n v="76"/>
    <n v="4"/>
    <x v="17"/>
  </r>
  <r>
    <x v="58"/>
    <n v="77"/>
    <n v="9"/>
    <x v="18"/>
  </r>
  <r>
    <x v="58"/>
    <n v="78"/>
    <n v="1"/>
    <x v="19"/>
  </r>
  <r>
    <x v="58"/>
    <n v="79"/>
    <n v="1"/>
    <x v="20"/>
  </r>
  <r>
    <x v="58"/>
    <n v="80"/>
    <n v="6"/>
    <x v="21"/>
  </r>
  <r>
    <x v="58"/>
    <n v="81"/>
    <n v="5"/>
    <x v="21"/>
  </r>
  <r>
    <x v="58"/>
    <n v="82"/>
    <n v="2"/>
    <x v="21"/>
  </r>
  <r>
    <x v="58"/>
    <n v="83"/>
    <n v="1"/>
    <x v="21"/>
  </r>
  <r>
    <x v="58"/>
    <n v="84"/>
    <n v="2"/>
    <x v="21"/>
  </r>
  <r>
    <x v="58"/>
    <n v="85"/>
    <n v="1"/>
    <x v="21"/>
  </r>
  <r>
    <x v="58"/>
    <n v="86"/>
    <n v="1"/>
    <x v="21"/>
  </r>
  <r>
    <x v="58"/>
    <n v="87"/>
    <n v="2"/>
    <x v="21"/>
  </r>
  <r>
    <x v="58"/>
    <n v="88"/>
    <n v="1"/>
    <x v="21"/>
  </r>
  <r>
    <x v="58"/>
    <n v="89"/>
    <n v="4"/>
    <x v="21"/>
  </r>
  <r>
    <x v="58"/>
    <n v="90"/>
    <n v="2"/>
    <x v="21"/>
  </r>
  <r>
    <x v="58"/>
    <n v="91"/>
    <n v="2"/>
    <x v="21"/>
  </r>
  <r>
    <x v="58"/>
    <n v="92"/>
    <n v="1"/>
    <x v="21"/>
  </r>
  <r>
    <x v="58"/>
    <n v="93"/>
    <n v="1"/>
    <x v="21"/>
  </r>
  <r>
    <x v="58"/>
    <n v="95"/>
    <n v="2"/>
    <x v="21"/>
  </r>
  <r>
    <x v="58"/>
    <n v="96"/>
    <n v="3"/>
    <x v="21"/>
  </r>
  <r>
    <x v="58"/>
    <n v="97"/>
    <n v="3"/>
    <x v="21"/>
  </r>
  <r>
    <x v="58"/>
    <n v="99"/>
    <n v="4"/>
    <x v="21"/>
  </r>
  <r>
    <x v="58"/>
    <n v="100"/>
    <n v="3"/>
    <x v="21"/>
  </r>
  <r>
    <x v="58"/>
    <n v="101"/>
    <n v="5"/>
    <x v="21"/>
  </r>
  <r>
    <x v="58"/>
    <n v="102"/>
    <n v="1"/>
    <x v="21"/>
  </r>
  <r>
    <x v="58"/>
    <n v="103"/>
    <n v="3"/>
    <x v="21"/>
  </r>
  <r>
    <x v="58"/>
    <n v="108"/>
    <n v="1"/>
    <x v="21"/>
  </r>
  <r>
    <x v="58"/>
    <n v="109"/>
    <n v="3"/>
    <x v="21"/>
  </r>
  <r>
    <x v="58"/>
    <n v="110"/>
    <n v="1"/>
    <x v="21"/>
  </r>
  <r>
    <x v="58"/>
    <n v="111"/>
    <n v="1"/>
    <x v="21"/>
  </r>
  <r>
    <x v="58"/>
    <n v="114"/>
    <n v="2"/>
    <x v="21"/>
  </r>
  <r>
    <x v="58"/>
    <n v="115"/>
    <n v="1"/>
    <x v="21"/>
  </r>
  <r>
    <x v="58"/>
    <n v="116"/>
    <n v="2"/>
    <x v="21"/>
  </r>
  <r>
    <x v="58"/>
    <n v="117"/>
    <n v="1"/>
    <x v="21"/>
  </r>
  <r>
    <x v="58"/>
    <n v="120"/>
    <n v="1"/>
    <x v="21"/>
  </r>
  <r>
    <x v="58"/>
    <n v="123"/>
    <n v="2"/>
    <x v="21"/>
  </r>
  <r>
    <x v="58"/>
    <n v="124"/>
    <n v="1"/>
    <x v="21"/>
  </r>
  <r>
    <x v="58"/>
    <n v="130"/>
    <n v="1"/>
    <x v="21"/>
  </r>
  <r>
    <x v="58"/>
    <n v="131"/>
    <n v="2"/>
    <x v="21"/>
  </r>
  <r>
    <x v="58"/>
    <n v="133"/>
    <n v="1"/>
    <x v="21"/>
  </r>
  <r>
    <x v="58"/>
    <n v="144"/>
    <n v="1"/>
    <x v="21"/>
  </r>
  <r>
    <x v="58"/>
    <n v="146"/>
    <n v="1"/>
    <x v="21"/>
  </r>
  <r>
    <x v="58"/>
    <n v="199"/>
    <n v="1"/>
    <x v="21"/>
  </r>
  <r>
    <x v="58"/>
    <n v="318"/>
    <n v="1"/>
    <x v="21"/>
  </r>
  <r>
    <x v="59"/>
    <n v="60"/>
    <n v="9"/>
    <x v="0"/>
  </r>
  <r>
    <x v="59"/>
    <n v="61"/>
    <n v="7"/>
    <x v="1"/>
  </r>
  <r>
    <x v="59"/>
    <n v="62"/>
    <n v="1"/>
    <x v="2"/>
  </r>
  <r>
    <x v="59"/>
    <n v="63"/>
    <n v="10"/>
    <x v="3"/>
  </r>
  <r>
    <x v="59"/>
    <n v="64"/>
    <n v="4"/>
    <x v="4"/>
  </r>
  <r>
    <x v="59"/>
    <n v="65"/>
    <n v="7"/>
    <x v="5"/>
  </r>
  <r>
    <x v="59"/>
    <n v="66"/>
    <n v="2"/>
    <x v="6"/>
  </r>
  <r>
    <x v="59"/>
    <n v="67"/>
    <n v="5"/>
    <x v="7"/>
  </r>
  <r>
    <x v="59"/>
    <n v="68"/>
    <n v="3"/>
    <x v="8"/>
  </r>
  <r>
    <x v="59"/>
    <n v="69"/>
    <n v="3"/>
    <x v="9"/>
  </r>
  <r>
    <x v="59"/>
    <n v="70"/>
    <n v="1"/>
    <x v="10"/>
  </r>
  <r>
    <x v="59"/>
    <n v="71"/>
    <n v="7"/>
    <x v="11"/>
  </r>
  <r>
    <x v="59"/>
    <n v="72"/>
    <n v="4"/>
    <x v="12"/>
  </r>
  <r>
    <x v="59"/>
    <n v="73"/>
    <n v="5"/>
    <x v="13"/>
  </r>
  <r>
    <x v="59"/>
    <n v="74"/>
    <n v="7"/>
    <x v="14"/>
  </r>
  <r>
    <x v="59"/>
    <n v="75"/>
    <n v="1"/>
    <x v="15"/>
  </r>
  <r>
    <x v="59"/>
    <n v="76"/>
    <n v="4"/>
    <x v="16"/>
  </r>
  <r>
    <x v="59"/>
    <n v="77"/>
    <n v="3"/>
    <x v="17"/>
  </r>
  <r>
    <x v="59"/>
    <n v="78"/>
    <n v="5"/>
    <x v="18"/>
  </r>
  <r>
    <x v="59"/>
    <n v="79"/>
    <n v="1"/>
    <x v="19"/>
  </r>
  <r>
    <x v="59"/>
    <n v="80"/>
    <n v="2"/>
    <x v="20"/>
  </r>
  <r>
    <x v="59"/>
    <n v="81"/>
    <n v="1"/>
    <x v="21"/>
  </r>
  <r>
    <x v="59"/>
    <n v="82"/>
    <n v="3"/>
    <x v="21"/>
  </r>
  <r>
    <x v="59"/>
    <n v="83"/>
    <n v="2"/>
    <x v="21"/>
  </r>
  <r>
    <x v="59"/>
    <n v="84"/>
    <n v="4"/>
    <x v="21"/>
  </r>
  <r>
    <x v="59"/>
    <n v="85"/>
    <n v="5"/>
    <x v="21"/>
  </r>
  <r>
    <x v="59"/>
    <n v="86"/>
    <n v="4"/>
    <x v="21"/>
  </r>
  <r>
    <x v="59"/>
    <n v="87"/>
    <n v="2"/>
    <x v="21"/>
  </r>
  <r>
    <x v="59"/>
    <n v="88"/>
    <n v="1"/>
    <x v="21"/>
  </r>
  <r>
    <x v="59"/>
    <n v="89"/>
    <n v="3"/>
    <x v="21"/>
  </r>
  <r>
    <x v="59"/>
    <n v="91"/>
    <n v="2"/>
    <x v="21"/>
  </r>
  <r>
    <x v="59"/>
    <n v="92"/>
    <n v="1"/>
    <x v="21"/>
  </r>
  <r>
    <x v="59"/>
    <n v="93"/>
    <n v="5"/>
    <x v="21"/>
  </r>
  <r>
    <x v="59"/>
    <n v="94"/>
    <n v="1"/>
    <x v="21"/>
  </r>
  <r>
    <x v="59"/>
    <n v="95"/>
    <n v="5"/>
    <x v="21"/>
  </r>
  <r>
    <x v="59"/>
    <n v="96"/>
    <n v="3"/>
    <x v="21"/>
  </r>
  <r>
    <x v="59"/>
    <n v="97"/>
    <n v="1"/>
    <x v="21"/>
  </r>
  <r>
    <x v="59"/>
    <n v="98"/>
    <n v="1"/>
    <x v="21"/>
  </r>
  <r>
    <x v="59"/>
    <n v="99"/>
    <n v="5"/>
    <x v="21"/>
  </r>
  <r>
    <x v="59"/>
    <n v="102"/>
    <n v="1"/>
    <x v="21"/>
  </r>
  <r>
    <x v="59"/>
    <n v="103"/>
    <n v="1"/>
    <x v="21"/>
  </r>
  <r>
    <x v="59"/>
    <n v="105"/>
    <n v="2"/>
    <x v="21"/>
  </r>
  <r>
    <x v="59"/>
    <n v="106"/>
    <n v="1"/>
    <x v="21"/>
  </r>
  <r>
    <x v="59"/>
    <n v="107"/>
    <n v="1"/>
    <x v="21"/>
  </r>
  <r>
    <x v="59"/>
    <n v="108"/>
    <n v="2"/>
    <x v="21"/>
  </r>
  <r>
    <x v="59"/>
    <n v="111"/>
    <n v="4"/>
    <x v="21"/>
  </r>
  <r>
    <x v="59"/>
    <n v="112"/>
    <n v="1"/>
    <x v="21"/>
  </r>
  <r>
    <x v="59"/>
    <n v="115"/>
    <n v="2"/>
    <x v="21"/>
  </r>
  <r>
    <x v="59"/>
    <n v="116"/>
    <n v="1"/>
    <x v="21"/>
  </r>
  <r>
    <x v="59"/>
    <n v="118"/>
    <n v="1"/>
    <x v="21"/>
  </r>
  <r>
    <x v="59"/>
    <n v="119"/>
    <n v="1"/>
    <x v="21"/>
  </r>
  <r>
    <x v="59"/>
    <n v="124"/>
    <n v="1"/>
    <x v="21"/>
  </r>
  <r>
    <x v="59"/>
    <n v="128"/>
    <n v="1"/>
    <x v="21"/>
  </r>
  <r>
    <x v="59"/>
    <n v="130"/>
    <n v="1"/>
    <x v="21"/>
  </r>
  <r>
    <x v="59"/>
    <n v="132"/>
    <n v="1"/>
    <x v="21"/>
  </r>
  <r>
    <x v="59"/>
    <n v="134"/>
    <n v="1"/>
    <x v="21"/>
  </r>
  <r>
    <x v="59"/>
    <n v="135"/>
    <n v="1"/>
    <x v="21"/>
  </r>
  <r>
    <x v="59"/>
    <n v="141"/>
    <n v="1"/>
    <x v="21"/>
  </r>
  <r>
    <x v="59"/>
    <n v="145"/>
    <n v="1"/>
    <x v="21"/>
  </r>
  <r>
    <x v="59"/>
    <n v="149"/>
    <n v="1"/>
    <x v="21"/>
  </r>
  <r>
    <x v="59"/>
    <n v="150"/>
    <n v="1"/>
    <x v="21"/>
  </r>
  <r>
    <x v="59"/>
    <n v="154"/>
    <n v="1"/>
    <x v="21"/>
  </r>
  <r>
    <x v="60"/>
    <n v="61"/>
    <n v="9"/>
    <x v="0"/>
  </r>
  <r>
    <x v="60"/>
    <n v="62"/>
    <n v="8"/>
    <x v="1"/>
  </r>
  <r>
    <x v="60"/>
    <n v="63"/>
    <n v="3"/>
    <x v="2"/>
  </r>
  <r>
    <x v="60"/>
    <n v="64"/>
    <n v="1"/>
    <x v="3"/>
  </r>
  <r>
    <x v="60"/>
    <n v="65"/>
    <n v="6"/>
    <x v="4"/>
  </r>
  <r>
    <x v="60"/>
    <n v="66"/>
    <n v="3"/>
    <x v="5"/>
  </r>
  <r>
    <x v="60"/>
    <n v="67"/>
    <n v="2"/>
    <x v="6"/>
  </r>
  <r>
    <x v="60"/>
    <n v="68"/>
    <n v="3"/>
    <x v="7"/>
  </r>
  <r>
    <x v="60"/>
    <n v="69"/>
    <n v="2"/>
    <x v="8"/>
  </r>
  <r>
    <x v="60"/>
    <n v="70"/>
    <n v="4"/>
    <x v="9"/>
  </r>
  <r>
    <x v="60"/>
    <n v="71"/>
    <n v="5"/>
    <x v="10"/>
  </r>
  <r>
    <x v="60"/>
    <n v="72"/>
    <n v="3"/>
    <x v="11"/>
  </r>
  <r>
    <x v="60"/>
    <n v="73"/>
    <n v="2"/>
    <x v="12"/>
  </r>
  <r>
    <x v="60"/>
    <n v="74"/>
    <n v="4"/>
    <x v="13"/>
  </r>
  <r>
    <x v="60"/>
    <n v="75"/>
    <n v="2"/>
    <x v="14"/>
  </r>
  <r>
    <x v="60"/>
    <n v="76"/>
    <n v="3"/>
    <x v="15"/>
  </r>
  <r>
    <x v="60"/>
    <n v="77"/>
    <n v="6"/>
    <x v="16"/>
  </r>
  <r>
    <x v="60"/>
    <n v="78"/>
    <n v="7"/>
    <x v="17"/>
  </r>
  <r>
    <x v="60"/>
    <n v="79"/>
    <n v="4"/>
    <x v="18"/>
  </r>
  <r>
    <x v="60"/>
    <n v="80"/>
    <n v="2"/>
    <x v="19"/>
  </r>
  <r>
    <x v="60"/>
    <n v="81"/>
    <n v="3"/>
    <x v="20"/>
  </r>
  <r>
    <x v="60"/>
    <n v="82"/>
    <n v="2"/>
    <x v="21"/>
  </r>
  <r>
    <x v="60"/>
    <n v="83"/>
    <n v="4"/>
    <x v="21"/>
  </r>
  <r>
    <x v="60"/>
    <n v="84"/>
    <n v="2"/>
    <x v="21"/>
  </r>
  <r>
    <x v="60"/>
    <n v="85"/>
    <n v="3"/>
    <x v="21"/>
  </r>
  <r>
    <x v="60"/>
    <n v="87"/>
    <n v="2"/>
    <x v="21"/>
  </r>
  <r>
    <x v="60"/>
    <n v="88"/>
    <n v="2"/>
    <x v="21"/>
  </r>
  <r>
    <x v="60"/>
    <n v="89"/>
    <n v="1"/>
    <x v="21"/>
  </r>
  <r>
    <x v="60"/>
    <n v="91"/>
    <n v="1"/>
    <x v="21"/>
  </r>
  <r>
    <x v="60"/>
    <n v="92"/>
    <n v="2"/>
    <x v="21"/>
  </r>
  <r>
    <x v="60"/>
    <n v="93"/>
    <n v="1"/>
    <x v="21"/>
  </r>
  <r>
    <x v="60"/>
    <n v="94"/>
    <n v="2"/>
    <x v="21"/>
  </r>
  <r>
    <x v="60"/>
    <n v="95"/>
    <n v="4"/>
    <x v="21"/>
  </r>
  <r>
    <x v="60"/>
    <n v="96"/>
    <n v="1"/>
    <x v="21"/>
  </r>
  <r>
    <x v="60"/>
    <n v="97"/>
    <n v="4"/>
    <x v="21"/>
  </r>
  <r>
    <x v="60"/>
    <n v="98"/>
    <n v="1"/>
    <x v="21"/>
  </r>
  <r>
    <x v="60"/>
    <n v="99"/>
    <n v="1"/>
    <x v="21"/>
  </r>
  <r>
    <x v="60"/>
    <n v="100"/>
    <n v="3"/>
    <x v="21"/>
  </r>
  <r>
    <x v="60"/>
    <n v="103"/>
    <n v="2"/>
    <x v="21"/>
  </r>
  <r>
    <x v="60"/>
    <n v="104"/>
    <n v="1"/>
    <x v="21"/>
  </r>
  <r>
    <x v="60"/>
    <n v="105"/>
    <n v="2"/>
    <x v="21"/>
  </r>
  <r>
    <x v="60"/>
    <n v="106"/>
    <n v="2"/>
    <x v="21"/>
  </r>
  <r>
    <x v="60"/>
    <n v="107"/>
    <n v="2"/>
    <x v="21"/>
  </r>
  <r>
    <x v="60"/>
    <n v="108"/>
    <n v="1"/>
    <x v="21"/>
  </r>
  <r>
    <x v="60"/>
    <n v="110"/>
    <n v="1"/>
    <x v="21"/>
  </r>
  <r>
    <x v="60"/>
    <n v="112"/>
    <n v="1"/>
    <x v="21"/>
  </r>
  <r>
    <x v="60"/>
    <n v="113"/>
    <n v="1"/>
    <x v="21"/>
  </r>
  <r>
    <x v="60"/>
    <n v="115"/>
    <n v="1"/>
    <x v="21"/>
  </r>
  <r>
    <x v="60"/>
    <n v="117"/>
    <n v="2"/>
    <x v="21"/>
  </r>
  <r>
    <x v="60"/>
    <n v="118"/>
    <n v="1"/>
    <x v="21"/>
  </r>
  <r>
    <x v="60"/>
    <n v="119"/>
    <n v="2"/>
    <x v="21"/>
  </r>
  <r>
    <x v="60"/>
    <n v="121"/>
    <n v="1"/>
    <x v="21"/>
  </r>
  <r>
    <x v="60"/>
    <n v="122"/>
    <n v="3"/>
    <x v="21"/>
  </r>
  <r>
    <x v="60"/>
    <n v="126"/>
    <n v="1"/>
    <x v="21"/>
  </r>
  <r>
    <x v="60"/>
    <n v="128"/>
    <n v="1"/>
    <x v="21"/>
  </r>
  <r>
    <x v="60"/>
    <n v="130"/>
    <n v="1"/>
    <x v="21"/>
  </r>
  <r>
    <x v="60"/>
    <n v="136"/>
    <n v="1"/>
    <x v="21"/>
  </r>
  <r>
    <x v="60"/>
    <n v="138"/>
    <n v="1"/>
    <x v="21"/>
  </r>
  <r>
    <x v="60"/>
    <n v="139"/>
    <n v="1"/>
    <x v="21"/>
  </r>
  <r>
    <x v="60"/>
    <n v="143"/>
    <n v="1"/>
    <x v="21"/>
  </r>
  <r>
    <x v="60"/>
    <n v="146"/>
    <n v="1"/>
    <x v="21"/>
  </r>
  <r>
    <x v="61"/>
    <n v="62"/>
    <n v="4"/>
    <x v="0"/>
  </r>
  <r>
    <x v="61"/>
    <n v="63"/>
    <n v="2"/>
    <x v="1"/>
  </r>
  <r>
    <x v="61"/>
    <n v="64"/>
    <n v="3"/>
    <x v="2"/>
  </r>
  <r>
    <x v="61"/>
    <n v="65"/>
    <n v="7"/>
    <x v="3"/>
  </r>
  <r>
    <x v="61"/>
    <n v="66"/>
    <n v="2"/>
    <x v="4"/>
  </r>
  <r>
    <x v="61"/>
    <n v="67"/>
    <n v="1"/>
    <x v="5"/>
  </r>
  <r>
    <x v="61"/>
    <n v="68"/>
    <n v="4"/>
    <x v="6"/>
  </r>
  <r>
    <x v="61"/>
    <n v="69"/>
    <n v="1"/>
    <x v="7"/>
  </r>
  <r>
    <x v="61"/>
    <n v="70"/>
    <n v="4"/>
    <x v="8"/>
  </r>
  <r>
    <x v="61"/>
    <n v="72"/>
    <n v="3"/>
    <x v="10"/>
  </r>
  <r>
    <x v="61"/>
    <n v="73"/>
    <n v="4"/>
    <x v="11"/>
  </r>
  <r>
    <x v="61"/>
    <n v="75"/>
    <n v="1"/>
    <x v="13"/>
  </r>
  <r>
    <x v="61"/>
    <n v="76"/>
    <n v="7"/>
    <x v="14"/>
  </r>
  <r>
    <x v="61"/>
    <n v="77"/>
    <n v="1"/>
    <x v="15"/>
  </r>
  <r>
    <x v="61"/>
    <n v="78"/>
    <n v="3"/>
    <x v="16"/>
  </r>
  <r>
    <x v="61"/>
    <n v="79"/>
    <n v="3"/>
    <x v="17"/>
  </r>
  <r>
    <x v="61"/>
    <n v="80"/>
    <n v="2"/>
    <x v="18"/>
  </r>
  <r>
    <x v="61"/>
    <n v="81"/>
    <n v="3"/>
    <x v="19"/>
  </r>
  <r>
    <x v="61"/>
    <n v="82"/>
    <n v="2"/>
    <x v="20"/>
  </r>
  <r>
    <x v="61"/>
    <n v="83"/>
    <n v="3"/>
    <x v="21"/>
  </r>
  <r>
    <x v="61"/>
    <n v="84"/>
    <n v="2"/>
    <x v="21"/>
  </r>
  <r>
    <x v="61"/>
    <n v="85"/>
    <n v="1"/>
    <x v="21"/>
  </r>
  <r>
    <x v="61"/>
    <n v="86"/>
    <n v="1"/>
    <x v="21"/>
  </r>
  <r>
    <x v="61"/>
    <n v="87"/>
    <n v="1"/>
    <x v="21"/>
  </r>
  <r>
    <x v="61"/>
    <n v="88"/>
    <n v="2"/>
    <x v="21"/>
  </r>
  <r>
    <x v="61"/>
    <n v="89"/>
    <n v="1"/>
    <x v="21"/>
  </r>
  <r>
    <x v="61"/>
    <n v="90"/>
    <n v="1"/>
    <x v="21"/>
  </r>
  <r>
    <x v="61"/>
    <n v="91"/>
    <n v="5"/>
    <x v="21"/>
  </r>
  <r>
    <x v="61"/>
    <n v="93"/>
    <n v="2"/>
    <x v="21"/>
  </r>
  <r>
    <x v="61"/>
    <n v="95"/>
    <n v="3"/>
    <x v="21"/>
  </r>
  <r>
    <x v="61"/>
    <n v="96"/>
    <n v="1"/>
    <x v="21"/>
  </r>
  <r>
    <x v="61"/>
    <n v="98"/>
    <n v="1"/>
    <x v="21"/>
  </r>
  <r>
    <x v="61"/>
    <n v="99"/>
    <n v="3"/>
    <x v="21"/>
  </r>
  <r>
    <x v="61"/>
    <n v="101"/>
    <n v="1"/>
    <x v="21"/>
  </r>
  <r>
    <x v="61"/>
    <n v="102"/>
    <n v="2"/>
    <x v="21"/>
  </r>
  <r>
    <x v="61"/>
    <n v="103"/>
    <n v="1"/>
    <x v="21"/>
  </r>
  <r>
    <x v="61"/>
    <n v="104"/>
    <n v="2"/>
    <x v="21"/>
  </r>
  <r>
    <x v="61"/>
    <n v="105"/>
    <n v="4"/>
    <x v="21"/>
  </r>
  <r>
    <x v="61"/>
    <n v="108"/>
    <n v="2"/>
    <x v="21"/>
  </r>
  <r>
    <x v="61"/>
    <n v="110"/>
    <n v="1"/>
    <x v="21"/>
  </r>
  <r>
    <x v="61"/>
    <n v="111"/>
    <n v="1"/>
    <x v="21"/>
  </r>
  <r>
    <x v="61"/>
    <n v="112"/>
    <n v="1"/>
    <x v="21"/>
  </r>
  <r>
    <x v="61"/>
    <n v="113"/>
    <n v="1"/>
    <x v="21"/>
  </r>
  <r>
    <x v="61"/>
    <n v="115"/>
    <n v="2"/>
    <x v="21"/>
  </r>
  <r>
    <x v="61"/>
    <n v="117"/>
    <n v="3"/>
    <x v="21"/>
  </r>
  <r>
    <x v="61"/>
    <n v="119"/>
    <n v="1"/>
    <x v="21"/>
  </r>
  <r>
    <x v="61"/>
    <n v="130"/>
    <n v="1"/>
    <x v="21"/>
  </r>
  <r>
    <x v="61"/>
    <n v="141"/>
    <n v="1"/>
    <x v="21"/>
  </r>
  <r>
    <x v="61"/>
    <n v="147"/>
    <n v="1"/>
    <x v="21"/>
  </r>
  <r>
    <x v="61"/>
    <n v="152"/>
    <n v="1"/>
    <x v="21"/>
  </r>
  <r>
    <x v="61"/>
    <n v="223"/>
    <n v="1"/>
    <x v="21"/>
  </r>
  <r>
    <x v="61"/>
    <n v="287"/>
    <n v="1"/>
    <x v="21"/>
  </r>
  <r>
    <x v="62"/>
    <n v="63"/>
    <n v="4"/>
    <x v="0"/>
  </r>
  <r>
    <x v="62"/>
    <n v="64"/>
    <n v="6"/>
    <x v="1"/>
  </r>
  <r>
    <x v="62"/>
    <n v="65"/>
    <n v="3"/>
    <x v="2"/>
  </r>
  <r>
    <x v="62"/>
    <n v="66"/>
    <n v="5"/>
    <x v="3"/>
  </r>
  <r>
    <x v="62"/>
    <n v="67"/>
    <n v="6"/>
    <x v="4"/>
  </r>
  <r>
    <x v="62"/>
    <n v="68"/>
    <n v="5"/>
    <x v="5"/>
  </r>
  <r>
    <x v="62"/>
    <n v="69"/>
    <n v="2"/>
    <x v="6"/>
  </r>
  <r>
    <x v="62"/>
    <n v="70"/>
    <n v="5"/>
    <x v="7"/>
  </r>
  <r>
    <x v="62"/>
    <n v="71"/>
    <n v="3"/>
    <x v="8"/>
  </r>
  <r>
    <x v="62"/>
    <n v="72"/>
    <n v="4"/>
    <x v="9"/>
  </r>
  <r>
    <x v="62"/>
    <n v="73"/>
    <n v="6"/>
    <x v="10"/>
  </r>
  <r>
    <x v="62"/>
    <n v="74"/>
    <n v="4"/>
    <x v="11"/>
  </r>
  <r>
    <x v="62"/>
    <n v="75"/>
    <n v="3"/>
    <x v="12"/>
  </r>
  <r>
    <x v="62"/>
    <n v="76"/>
    <n v="1"/>
    <x v="13"/>
  </r>
  <r>
    <x v="62"/>
    <n v="77"/>
    <n v="3"/>
    <x v="14"/>
  </r>
  <r>
    <x v="62"/>
    <n v="78"/>
    <n v="2"/>
    <x v="15"/>
  </r>
  <r>
    <x v="62"/>
    <n v="79"/>
    <n v="3"/>
    <x v="16"/>
  </r>
  <r>
    <x v="62"/>
    <n v="80"/>
    <n v="3"/>
    <x v="17"/>
  </r>
  <r>
    <x v="62"/>
    <n v="81"/>
    <n v="4"/>
    <x v="18"/>
  </r>
  <r>
    <x v="62"/>
    <n v="82"/>
    <n v="6"/>
    <x v="19"/>
  </r>
  <r>
    <x v="62"/>
    <n v="83"/>
    <n v="4"/>
    <x v="20"/>
  </r>
  <r>
    <x v="62"/>
    <n v="84"/>
    <n v="2"/>
    <x v="21"/>
  </r>
  <r>
    <x v="62"/>
    <n v="85"/>
    <n v="4"/>
    <x v="21"/>
  </r>
  <r>
    <x v="62"/>
    <n v="86"/>
    <n v="1"/>
    <x v="21"/>
  </r>
  <r>
    <x v="62"/>
    <n v="87"/>
    <n v="5"/>
    <x v="21"/>
  </r>
  <r>
    <x v="62"/>
    <n v="88"/>
    <n v="1"/>
    <x v="21"/>
  </r>
  <r>
    <x v="62"/>
    <n v="89"/>
    <n v="2"/>
    <x v="21"/>
  </r>
  <r>
    <x v="62"/>
    <n v="90"/>
    <n v="2"/>
    <x v="21"/>
  </r>
  <r>
    <x v="62"/>
    <n v="91"/>
    <n v="2"/>
    <x v="21"/>
  </r>
  <r>
    <x v="62"/>
    <n v="92"/>
    <n v="2"/>
    <x v="21"/>
  </r>
  <r>
    <x v="62"/>
    <n v="93"/>
    <n v="2"/>
    <x v="21"/>
  </r>
  <r>
    <x v="62"/>
    <n v="94"/>
    <n v="1"/>
    <x v="21"/>
  </r>
  <r>
    <x v="62"/>
    <n v="95"/>
    <n v="1"/>
    <x v="21"/>
  </r>
  <r>
    <x v="62"/>
    <n v="98"/>
    <n v="1"/>
    <x v="21"/>
  </r>
  <r>
    <x v="62"/>
    <n v="99"/>
    <n v="1"/>
    <x v="21"/>
  </r>
  <r>
    <x v="62"/>
    <n v="102"/>
    <n v="2"/>
    <x v="21"/>
  </r>
  <r>
    <x v="62"/>
    <n v="103"/>
    <n v="1"/>
    <x v="21"/>
  </r>
  <r>
    <x v="62"/>
    <n v="105"/>
    <n v="2"/>
    <x v="21"/>
  </r>
  <r>
    <x v="62"/>
    <n v="108"/>
    <n v="2"/>
    <x v="21"/>
  </r>
  <r>
    <x v="62"/>
    <n v="112"/>
    <n v="1"/>
    <x v="21"/>
  </r>
  <r>
    <x v="62"/>
    <n v="116"/>
    <n v="1"/>
    <x v="21"/>
  </r>
  <r>
    <x v="62"/>
    <n v="117"/>
    <n v="1"/>
    <x v="21"/>
  </r>
  <r>
    <x v="62"/>
    <n v="118"/>
    <n v="1"/>
    <x v="21"/>
  </r>
  <r>
    <x v="62"/>
    <n v="119"/>
    <n v="1"/>
    <x v="21"/>
  </r>
  <r>
    <x v="62"/>
    <n v="120"/>
    <n v="5"/>
    <x v="21"/>
  </r>
  <r>
    <x v="62"/>
    <n v="123"/>
    <n v="2"/>
    <x v="21"/>
  </r>
  <r>
    <x v="62"/>
    <n v="124"/>
    <n v="1"/>
    <x v="21"/>
  </r>
  <r>
    <x v="62"/>
    <n v="126"/>
    <n v="1"/>
    <x v="21"/>
  </r>
  <r>
    <x v="62"/>
    <n v="128"/>
    <n v="1"/>
    <x v="21"/>
  </r>
  <r>
    <x v="62"/>
    <n v="132"/>
    <n v="1"/>
    <x v="21"/>
  </r>
  <r>
    <x v="62"/>
    <n v="133"/>
    <n v="1"/>
    <x v="21"/>
  </r>
  <r>
    <x v="62"/>
    <n v="134"/>
    <n v="2"/>
    <x v="21"/>
  </r>
  <r>
    <x v="62"/>
    <n v="179"/>
    <n v="1"/>
    <x v="21"/>
  </r>
  <r>
    <x v="63"/>
    <n v="64"/>
    <n v="7"/>
    <x v="0"/>
  </r>
  <r>
    <x v="63"/>
    <n v="65"/>
    <n v="3"/>
    <x v="1"/>
  </r>
  <r>
    <x v="63"/>
    <n v="66"/>
    <n v="5"/>
    <x v="2"/>
  </r>
  <r>
    <x v="63"/>
    <n v="67"/>
    <n v="4"/>
    <x v="3"/>
  </r>
  <r>
    <x v="63"/>
    <n v="68"/>
    <n v="3"/>
    <x v="4"/>
  </r>
  <r>
    <x v="63"/>
    <n v="69"/>
    <n v="1"/>
    <x v="5"/>
  </r>
  <r>
    <x v="63"/>
    <n v="70"/>
    <n v="5"/>
    <x v="6"/>
  </r>
  <r>
    <x v="63"/>
    <n v="71"/>
    <n v="1"/>
    <x v="7"/>
  </r>
  <r>
    <x v="63"/>
    <n v="72"/>
    <n v="7"/>
    <x v="8"/>
  </r>
  <r>
    <x v="63"/>
    <n v="74"/>
    <n v="1"/>
    <x v="10"/>
  </r>
  <r>
    <x v="63"/>
    <n v="75"/>
    <n v="2"/>
    <x v="11"/>
  </r>
  <r>
    <x v="63"/>
    <n v="76"/>
    <n v="3"/>
    <x v="12"/>
  </r>
  <r>
    <x v="63"/>
    <n v="77"/>
    <n v="1"/>
    <x v="13"/>
  </r>
  <r>
    <x v="63"/>
    <n v="78"/>
    <n v="4"/>
    <x v="14"/>
  </r>
  <r>
    <x v="63"/>
    <n v="79"/>
    <n v="2"/>
    <x v="15"/>
  </r>
  <r>
    <x v="63"/>
    <n v="80"/>
    <n v="1"/>
    <x v="16"/>
  </r>
  <r>
    <x v="63"/>
    <n v="81"/>
    <n v="3"/>
    <x v="17"/>
  </r>
  <r>
    <x v="63"/>
    <n v="82"/>
    <n v="4"/>
    <x v="18"/>
  </r>
  <r>
    <x v="63"/>
    <n v="83"/>
    <n v="4"/>
    <x v="19"/>
  </r>
  <r>
    <x v="63"/>
    <n v="84"/>
    <n v="1"/>
    <x v="20"/>
  </r>
  <r>
    <x v="63"/>
    <n v="85"/>
    <n v="1"/>
    <x v="21"/>
  </r>
  <r>
    <x v="63"/>
    <n v="86"/>
    <n v="2"/>
    <x v="21"/>
  </r>
  <r>
    <x v="63"/>
    <n v="87"/>
    <n v="1"/>
    <x v="21"/>
  </r>
  <r>
    <x v="63"/>
    <n v="88"/>
    <n v="2"/>
    <x v="21"/>
  </r>
  <r>
    <x v="63"/>
    <n v="89"/>
    <n v="2"/>
    <x v="21"/>
  </r>
  <r>
    <x v="63"/>
    <n v="90"/>
    <n v="4"/>
    <x v="21"/>
  </r>
  <r>
    <x v="63"/>
    <n v="91"/>
    <n v="2"/>
    <x v="21"/>
  </r>
  <r>
    <x v="63"/>
    <n v="92"/>
    <n v="2"/>
    <x v="21"/>
  </r>
  <r>
    <x v="63"/>
    <n v="93"/>
    <n v="1"/>
    <x v="21"/>
  </r>
  <r>
    <x v="63"/>
    <n v="94"/>
    <n v="2"/>
    <x v="21"/>
  </r>
  <r>
    <x v="63"/>
    <n v="95"/>
    <n v="3"/>
    <x v="21"/>
  </r>
  <r>
    <x v="63"/>
    <n v="96"/>
    <n v="1"/>
    <x v="21"/>
  </r>
  <r>
    <x v="63"/>
    <n v="97"/>
    <n v="1"/>
    <x v="21"/>
  </r>
  <r>
    <x v="63"/>
    <n v="99"/>
    <n v="2"/>
    <x v="21"/>
  </r>
  <r>
    <x v="63"/>
    <n v="100"/>
    <n v="1"/>
    <x v="21"/>
  </r>
  <r>
    <x v="63"/>
    <n v="101"/>
    <n v="2"/>
    <x v="21"/>
  </r>
  <r>
    <x v="63"/>
    <n v="102"/>
    <n v="3"/>
    <x v="21"/>
  </r>
  <r>
    <x v="63"/>
    <n v="103"/>
    <n v="1"/>
    <x v="21"/>
  </r>
  <r>
    <x v="63"/>
    <n v="105"/>
    <n v="1"/>
    <x v="21"/>
  </r>
  <r>
    <x v="63"/>
    <n v="106"/>
    <n v="1"/>
    <x v="21"/>
  </r>
  <r>
    <x v="63"/>
    <n v="107"/>
    <n v="3"/>
    <x v="21"/>
  </r>
  <r>
    <x v="63"/>
    <n v="108"/>
    <n v="1"/>
    <x v="21"/>
  </r>
  <r>
    <x v="63"/>
    <n v="109"/>
    <n v="1"/>
    <x v="21"/>
  </r>
  <r>
    <x v="63"/>
    <n v="110"/>
    <n v="3"/>
    <x v="21"/>
  </r>
  <r>
    <x v="63"/>
    <n v="112"/>
    <n v="1"/>
    <x v="21"/>
  </r>
  <r>
    <x v="63"/>
    <n v="113"/>
    <n v="2"/>
    <x v="21"/>
  </r>
  <r>
    <x v="63"/>
    <n v="116"/>
    <n v="4"/>
    <x v="21"/>
  </r>
  <r>
    <x v="63"/>
    <n v="117"/>
    <n v="1"/>
    <x v="21"/>
  </r>
  <r>
    <x v="63"/>
    <n v="118"/>
    <n v="1"/>
    <x v="21"/>
  </r>
  <r>
    <x v="63"/>
    <n v="122"/>
    <n v="4"/>
    <x v="21"/>
  </r>
  <r>
    <x v="63"/>
    <n v="125"/>
    <n v="1"/>
    <x v="21"/>
  </r>
  <r>
    <x v="63"/>
    <n v="126"/>
    <n v="1"/>
    <x v="21"/>
  </r>
  <r>
    <x v="63"/>
    <n v="133"/>
    <n v="1"/>
    <x v="21"/>
  </r>
  <r>
    <x v="63"/>
    <n v="135"/>
    <n v="2"/>
    <x v="21"/>
  </r>
  <r>
    <x v="63"/>
    <n v="138"/>
    <n v="1"/>
    <x v="21"/>
  </r>
  <r>
    <x v="63"/>
    <n v="157"/>
    <n v="1"/>
    <x v="21"/>
  </r>
  <r>
    <x v="63"/>
    <n v="189"/>
    <n v="1"/>
    <x v="21"/>
  </r>
  <r>
    <x v="64"/>
    <n v="65"/>
    <n v="5"/>
    <x v="0"/>
  </r>
  <r>
    <x v="64"/>
    <n v="66"/>
    <n v="6"/>
    <x v="1"/>
  </r>
  <r>
    <x v="64"/>
    <n v="67"/>
    <n v="3"/>
    <x v="2"/>
  </r>
  <r>
    <x v="64"/>
    <n v="68"/>
    <n v="3"/>
    <x v="3"/>
  </r>
  <r>
    <x v="64"/>
    <n v="69"/>
    <n v="2"/>
    <x v="4"/>
  </r>
  <r>
    <x v="64"/>
    <n v="70"/>
    <n v="1"/>
    <x v="5"/>
  </r>
  <r>
    <x v="64"/>
    <n v="71"/>
    <n v="4"/>
    <x v="6"/>
  </r>
  <r>
    <x v="64"/>
    <n v="73"/>
    <n v="3"/>
    <x v="8"/>
  </r>
  <r>
    <x v="64"/>
    <n v="74"/>
    <n v="6"/>
    <x v="9"/>
  </r>
  <r>
    <x v="64"/>
    <n v="75"/>
    <n v="6"/>
    <x v="10"/>
  </r>
  <r>
    <x v="64"/>
    <n v="76"/>
    <n v="2"/>
    <x v="11"/>
  </r>
  <r>
    <x v="64"/>
    <n v="77"/>
    <n v="2"/>
    <x v="12"/>
  </r>
  <r>
    <x v="64"/>
    <n v="78"/>
    <n v="3"/>
    <x v="13"/>
  </r>
  <r>
    <x v="64"/>
    <n v="79"/>
    <n v="1"/>
    <x v="14"/>
  </r>
  <r>
    <x v="64"/>
    <n v="81"/>
    <n v="1"/>
    <x v="16"/>
  </r>
  <r>
    <x v="64"/>
    <n v="82"/>
    <n v="1"/>
    <x v="17"/>
  </r>
  <r>
    <x v="64"/>
    <n v="83"/>
    <n v="3"/>
    <x v="18"/>
  </r>
  <r>
    <x v="64"/>
    <n v="84"/>
    <n v="2"/>
    <x v="19"/>
  </r>
  <r>
    <x v="64"/>
    <n v="85"/>
    <n v="4"/>
    <x v="20"/>
  </r>
  <r>
    <x v="64"/>
    <n v="86"/>
    <n v="2"/>
    <x v="21"/>
  </r>
  <r>
    <x v="64"/>
    <n v="87"/>
    <n v="3"/>
    <x v="21"/>
  </r>
  <r>
    <x v="64"/>
    <n v="88"/>
    <n v="3"/>
    <x v="21"/>
  </r>
  <r>
    <x v="64"/>
    <n v="89"/>
    <n v="2"/>
    <x v="21"/>
  </r>
  <r>
    <x v="64"/>
    <n v="90"/>
    <n v="2"/>
    <x v="21"/>
  </r>
  <r>
    <x v="64"/>
    <n v="91"/>
    <n v="3"/>
    <x v="21"/>
  </r>
  <r>
    <x v="64"/>
    <n v="92"/>
    <n v="1"/>
    <x v="21"/>
  </r>
  <r>
    <x v="64"/>
    <n v="93"/>
    <n v="2"/>
    <x v="21"/>
  </r>
  <r>
    <x v="64"/>
    <n v="94"/>
    <n v="2"/>
    <x v="21"/>
  </r>
  <r>
    <x v="64"/>
    <n v="95"/>
    <n v="2"/>
    <x v="21"/>
  </r>
  <r>
    <x v="64"/>
    <n v="96"/>
    <n v="1"/>
    <x v="21"/>
  </r>
  <r>
    <x v="64"/>
    <n v="97"/>
    <n v="1"/>
    <x v="21"/>
  </r>
  <r>
    <x v="64"/>
    <n v="99"/>
    <n v="2"/>
    <x v="21"/>
  </r>
  <r>
    <x v="64"/>
    <n v="100"/>
    <n v="3"/>
    <x v="21"/>
  </r>
  <r>
    <x v="64"/>
    <n v="102"/>
    <n v="2"/>
    <x v="21"/>
  </r>
  <r>
    <x v="64"/>
    <n v="103"/>
    <n v="2"/>
    <x v="21"/>
  </r>
  <r>
    <x v="64"/>
    <n v="104"/>
    <n v="1"/>
    <x v="21"/>
  </r>
  <r>
    <x v="64"/>
    <n v="105"/>
    <n v="1"/>
    <x v="21"/>
  </r>
  <r>
    <x v="64"/>
    <n v="106"/>
    <n v="1"/>
    <x v="21"/>
  </r>
  <r>
    <x v="64"/>
    <n v="109"/>
    <n v="2"/>
    <x v="21"/>
  </r>
  <r>
    <x v="64"/>
    <n v="111"/>
    <n v="2"/>
    <x v="21"/>
  </r>
  <r>
    <x v="64"/>
    <n v="112"/>
    <n v="2"/>
    <x v="21"/>
  </r>
  <r>
    <x v="64"/>
    <n v="113"/>
    <n v="1"/>
    <x v="21"/>
  </r>
  <r>
    <x v="64"/>
    <n v="116"/>
    <n v="1"/>
    <x v="21"/>
  </r>
  <r>
    <x v="64"/>
    <n v="117"/>
    <n v="1"/>
    <x v="21"/>
  </r>
  <r>
    <x v="64"/>
    <n v="118"/>
    <n v="2"/>
    <x v="21"/>
  </r>
  <r>
    <x v="64"/>
    <n v="119"/>
    <n v="1"/>
    <x v="21"/>
  </r>
  <r>
    <x v="64"/>
    <n v="120"/>
    <n v="1"/>
    <x v="21"/>
  </r>
  <r>
    <x v="64"/>
    <n v="122"/>
    <n v="1"/>
    <x v="21"/>
  </r>
  <r>
    <x v="64"/>
    <n v="135"/>
    <n v="1"/>
    <x v="21"/>
  </r>
  <r>
    <x v="64"/>
    <n v="136"/>
    <n v="1"/>
    <x v="21"/>
  </r>
  <r>
    <x v="64"/>
    <n v="139"/>
    <n v="1"/>
    <x v="21"/>
  </r>
  <r>
    <x v="64"/>
    <n v="143"/>
    <n v="1"/>
    <x v="21"/>
  </r>
  <r>
    <x v="64"/>
    <n v="149"/>
    <n v="1"/>
    <x v="21"/>
  </r>
  <r>
    <x v="64"/>
    <n v="171"/>
    <n v="1"/>
    <x v="21"/>
  </r>
  <r>
    <x v="64"/>
    <n v="228"/>
    <n v="1"/>
    <x v="21"/>
  </r>
  <r>
    <x v="65"/>
    <n v="66"/>
    <n v="4"/>
    <x v="0"/>
  </r>
  <r>
    <x v="65"/>
    <n v="67"/>
    <n v="5"/>
    <x v="1"/>
  </r>
  <r>
    <x v="65"/>
    <n v="68"/>
    <n v="3"/>
    <x v="2"/>
  </r>
  <r>
    <x v="65"/>
    <n v="69"/>
    <n v="4"/>
    <x v="3"/>
  </r>
  <r>
    <x v="65"/>
    <n v="70"/>
    <n v="6"/>
    <x v="4"/>
  </r>
  <r>
    <x v="65"/>
    <n v="71"/>
    <n v="4"/>
    <x v="5"/>
  </r>
  <r>
    <x v="65"/>
    <n v="72"/>
    <n v="3"/>
    <x v="6"/>
  </r>
  <r>
    <x v="65"/>
    <n v="73"/>
    <n v="2"/>
    <x v="7"/>
  </r>
  <r>
    <x v="65"/>
    <n v="74"/>
    <n v="1"/>
    <x v="8"/>
  </r>
  <r>
    <x v="65"/>
    <n v="75"/>
    <n v="2"/>
    <x v="9"/>
  </r>
  <r>
    <x v="65"/>
    <n v="76"/>
    <n v="1"/>
    <x v="10"/>
  </r>
  <r>
    <x v="65"/>
    <n v="77"/>
    <n v="1"/>
    <x v="11"/>
  </r>
  <r>
    <x v="65"/>
    <n v="78"/>
    <n v="2"/>
    <x v="12"/>
  </r>
  <r>
    <x v="65"/>
    <n v="80"/>
    <n v="2"/>
    <x v="14"/>
  </r>
  <r>
    <x v="65"/>
    <n v="81"/>
    <n v="2"/>
    <x v="15"/>
  </r>
  <r>
    <x v="65"/>
    <n v="82"/>
    <n v="1"/>
    <x v="16"/>
  </r>
  <r>
    <x v="65"/>
    <n v="83"/>
    <n v="3"/>
    <x v="17"/>
  </r>
  <r>
    <x v="65"/>
    <n v="84"/>
    <n v="3"/>
    <x v="18"/>
  </r>
  <r>
    <x v="65"/>
    <n v="85"/>
    <n v="4"/>
    <x v="19"/>
  </r>
  <r>
    <x v="65"/>
    <n v="86"/>
    <n v="3"/>
    <x v="20"/>
  </r>
  <r>
    <x v="65"/>
    <n v="87"/>
    <n v="1"/>
    <x v="21"/>
  </r>
  <r>
    <x v="65"/>
    <n v="88"/>
    <n v="2"/>
    <x v="21"/>
  </r>
  <r>
    <x v="65"/>
    <n v="89"/>
    <n v="3"/>
    <x v="21"/>
  </r>
  <r>
    <x v="65"/>
    <n v="90"/>
    <n v="3"/>
    <x v="21"/>
  </r>
  <r>
    <x v="65"/>
    <n v="91"/>
    <n v="2"/>
    <x v="21"/>
  </r>
  <r>
    <x v="65"/>
    <n v="92"/>
    <n v="1"/>
    <x v="21"/>
  </r>
  <r>
    <x v="65"/>
    <n v="93"/>
    <n v="1"/>
    <x v="21"/>
  </r>
  <r>
    <x v="65"/>
    <n v="94"/>
    <n v="3"/>
    <x v="21"/>
  </r>
  <r>
    <x v="65"/>
    <n v="96"/>
    <n v="1"/>
    <x v="21"/>
  </r>
  <r>
    <x v="65"/>
    <n v="97"/>
    <n v="2"/>
    <x v="21"/>
  </r>
  <r>
    <x v="65"/>
    <n v="98"/>
    <n v="2"/>
    <x v="21"/>
  </r>
  <r>
    <x v="65"/>
    <n v="100"/>
    <n v="1"/>
    <x v="21"/>
  </r>
  <r>
    <x v="65"/>
    <n v="101"/>
    <n v="2"/>
    <x v="21"/>
  </r>
  <r>
    <x v="65"/>
    <n v="102"/>
    <n v="4"/>
    <x v="21"/>
  </r>
  <r>
    <x v="65"/>
    <n v="103"/>
    <n v="1"/>
    <x v="21"/>
  </r>
  <r>
    <x v="65"/>
    <n v="104"/>
    <n v="1"/>
    <x v="21"/>
  </r>
  <r>
    <x v="65"/>
    <n v="105"/>
    <n v="1"/>
    <x v="21"/>
  </r>
  <r>
    <x v="65"/>
    <n v="108"/>
    <n v="2"/>
    <x v="21"/>
  </r>
  <r>
    <x v="65"/>
    <n v="112"/>
    <n v="1"/>
    <x v="21"/>
  </r>
  <r>
    <x v="65"/>
    <n v="113"/>
    <n v="3"/>
    <x v="21"/>
  </r>
  <r>
    <x v="65"/>
    <n v="115"/>
    <n v="1"/>
    <x v="21"/>
  </r>
  <r>
    <x v="65"/>
    <n v="118"/>
    <n v="1"/>
    <x v="21"/>
  </r>
  <r>
    <x v="65"/>
    <n v="120"/>
    <n v="1"/>
    <x v="21"/>
  </r>
  <r>
    <x v="65"/>
    <n v="124"/>
    <n v="1"/>
    <x v="21"/>
  </r>
  <r>
    <x v="65"/>
    <n v="125"/>
    <n v="1"/>
    <x v="21"/>
  </r>
  <r>
    <x v="65"/>
    <n v="128"/>
    <n v="1"/>
    <x v="21"/>
  </r>
  <r>
    <x v="65"/>
    <n v="137"/>
    <n v="1"/>
    <x v="21"/>
  </r>
  <r>
    <x v="66"/>
    <n v="67"/>
    <n v="1"/>
    <x v="0"/>
  </r>
  <r>
    <x v="66"/>
    <n v="68"/>
    <n v="3"/>
    <x v="1"/>
  </r>
  <r>
    <x v="66"/>
    <n v="69"/>
    <n v="7"/>
    <x v="2"/>
  </r>
  <r>
    <x v="66"/>
    <n v="70"/>
    <n v="3"/>
    <x v="3"/>
  </r>
  <r>
    <x v="66"/>
    <n v="71"/>
    <n v="2"/>
    <x v="4"/>
  </r>
  <r>
    <x v="66"/>
    <n v="72"/>
    <n v="4"/>
    <x v="5"/>
  </r>
  <r>
    <x v="66"/>
    <n v="73"/>
    <n v="5"/>
    <x v="6"/>
  </r>
  <r>
    <x v="66"/>
    <n v="74"/>
    <n v="2"/>
    <x v="7"/>
  </r>
  <r>
    <x v="66"/>
    <n v="75"/>
    <n v="3"/>
    <x v="8"/>
  </r>
  <r>
    <x v="66"/>
    <n v="76"/>
    <n v="4"/>
    <x v="9"/>
  </r>
  <r>
    <x v="66"/>
    <n v="77"/>
    <n v="1"/>
    <x v="10"/>
  </r>
  <r>
    <x v="66"/>
    <n v="78"/>
    <n v="3"/>
    <x v="11"/>
  </r>
  <r>
    <x v="66"/>
    <n v="80"/>
    <n v="2"/>
    <x v="13"/>
  </r>
  <r>
    <x v="66"/>
    <n v="81"/>
    <n v="5"/>
    <x v="14"/>
  </r>
  <r>
    <x v="66"/>
    <n v="82"/>
    <n v="3"/>
    <x v="15"/>
  </r>
  <r>
    <x v="66"/>
    <n v="83"/>
    <n v="4"/>
    <x v="16"/>
  </r>
  <r>
    <x v="66"/>
    <n v="84"/>
    <n v="1"/>
    <x v="17"/>
  </r>
  <r>
    <x v="66"/>
    <n v="86"/>
    <n v="3"/>
    <x v="19"/>
  </r>
  <r>
    <x v="66"/>
    <n v="87"/>
    <n v="2"/>
    <x v="20"/>
  </r>
  <r>
    <x v="66"/>
    <n v="88"/>
    <n v="2"/>
    <x v="21"/>
  </r>
  <r>
    <x v="66"/>
    <n v="89"/>
    <n v="2"/>
    <x v="21"/>
  </r>
  <r>
    <x v="66"/>
    <n v="90"/>
    <n v="1"/>
    <x v="21"/>
  </r>
  <r>
    <x v="66"/>
    <n v="91"/>
    <n v="3"/>
    <x v="21"/>
  </r>
  <r>
    <x v="66"/>
    <n v="92"/>
    <n v="1"/>
    <x v="21"/>
  </r>
  <r>
    <x v="66"/>
    <n v="94"/>
    <n v="1"/>
    <x v="21"/>
  </r>
  <r>
    <x v="66"/>
    <n v="95"/>
    <n v="1"/>
    <x v="21"/>
  </r>
  <r>
    <x v="66"/>
    <n v="96"/>
    <n v="2"/>
    <x v="21"/>
  </r>
  <r>
    <x v="66"/>
    <n v="97"/>
    <n v="1"/>
    <x v="21"/>
  </r>
  <r>
    <x v="66"/>
    <n v="98"/>
    <n v="2"/>
    <x v="21"/>
  </r>
  <r>
    <x v="66"/>
    <n v="99"/>
    <n v="1"/>
    <x v="21"/>
  </r>
  <r>
    <x v="66"/>
    <n v="103"/>
    <n v="1"/>
    <x v="21"/>
  </r>
  <r>
    <x v="66"/>
    <n v="104"/>
    <n v="2"/>
    <x v="21"/>
  </r>
  <r>
    <x v="66"/>
    <n v="105"/>
    <n v="1"/>
    <x v="21"/>
  </r>
  <r>
    <x v="66"/>
    <n v="107"/>
    <n v="2"/>
    <x v="21"/>
  </r>
  <r>
    <x v="66"/>
    <n v="110"/>
    <n v="2"/>
    <x v="21"/>
  </r>
  <r>
    <x v="66"/>
    <n v="111"/>
    <n v="1"/>
    <x v="21"/>
  </r>
  <r>
    <x v="66"/>
    <n v="112"/>
    <n v="2"/>
    <x v="21"/>
  </r>
  <r>
    <x v="66"/>
    <n v="113"/>
    <n v="3"/>
    <x v="21"/>
  </r>
  <r>
    <x v="66"/>
    <n v="115"/>
    <n v="1"/>
    <x v="21"/>
  </r>
  <r>
    <x v="66"/>
    <n v="116"/>
    <n v="1"/>
    <x v="21"/>
  </r>
  <r>
    <x v="66"/>
    <n v="121"/>
    <n v="1"/>
    <x v="21"/>
  </r>
  <r>
    <x v="66"/>
    <n v="124"/>
    <n v="1"/>
    <x v="21"/>
  </r>
  <r>
    <x v="66"/>
    <n v="126"/>
    <n v="1"/>
    <x v="21"/>
  </r>
  <r>
    <x v="66"/>
    <n v="128"/>
    <n v="1"/>
    <x v="21"/>
  </r>
  <r>
    <x v="66"/>
    <n v="130"/>
    <n v="1"/>
    <x v="21"/>
  </r>
  <r>
    <x v="66"/>
    <n v="137"/>
    <n v="1"/>
    <x v="21"/>
  </r>
  <r>
    <x v="66"/>
    <n v="139"/>
    <n v="1"/>
    <x v="21"/>
  </r>
  <r>
    <x v="66"/>
    <n v="142"/>
    <n v="1"/>
    <x v="21"/>
  </r>
  <r>
    <x v="66"/>
    <n v="148"/>
    <n v="1"/>
    <x v="21"/>
  </r>
  <r>
    <x v="66"/>
    <n v="157"/>
    <n v="1"/>
    <x v="21"/>
  </r>
  <r>
    <x v="66"/>
    <n v="158"/>
    <n v="1"/>
    <x v="21"/>
  </r>
  <r>
    <x v="66"/>
    <n v="181"/>
    <n v="1"/>
    <x v="21"/>
  </r>
  <r>
    <x v="66"/>
    <n v="373"/>
    <n v="1"/>
    <x v="21"/>
  </r>
  <r>
    <x v="67"/>
    <n v="68"/>
    <n v="1"/>
    <x v="0"/>
  </r>
  <r>
    <x v="67"/>
    <n v="69"/>
    <n v="2"/>
    <x v="1"/>
  </r>
  <r>
    <x v="67"/>
    <n v="70"/>
    <n v="4"/>
    <x v="2"/>
  </r>
  <r>
    <x v="67"/>
    <n v="71"/>
    <n v="4"/>
    <x v="3"/>
  </r>
  <r>
    <x v="67"/>
    <n v="72"/>
    <n v="2"/>
    <x v="4"/>
  </r>
  <r>
    <x v="67"/>
    <n v="73"/>
    <n v="4"/>
    <x v="5"/>
  </r>
  <r>
    <x v="67"/>
    <n v="74"/>
    <n v="5"/>
    <x v="6"/>
  </r>
  <r>
    <x v="67"/>
    <n v="75"/>
    <n v="2"/>
    <x v="7"/>
  </r>
  <r>
    <x v="67"/>
    <n v="76"/>
    <n v="1"/>
    <x v="8"/>
  </r>
  <r>
    <x v="67"/>
    <n v="78"/>
    <n v="2"/>
    <x v="10"/>
  </r>
  <r>
    <x v="67"/>
    <n v="79"/>
    <n v="4"/>
    <x v="11"/>
  </r>
  <r>
    <x v="67"/>
    <n v="80"/>
    <n v="3"/>
    <x v="12"/>
  </r>
  <r>
    <x v="67"/>
    <n v="81"/>
    <n v="1"/>
    <x v="13"/>
  </r>
  <r>
    <x v="67"/>
    <n v="82"/>
    <n v="1"/>
    <x v="14"/>
  </r>
  <r>
    <x v="67"/>
    <n v="83"/>
    <n v="5"/>
    <x v="15"/>
  </r>
  <r>
    <x v="67"/>
    <n v="84"/>
    <n v="1"/>
    <x v="16"/>
  </r>
  <r>
    <x v="67"/>
    <n v="85"/>
    <n v="2"/>
    <x v="17"/>
  </r>
  <r>
    <x v="67"/>
    <n v="87"/>
    <n v="1"/>
    <x v="19"/>
  </r>
  <r>
    <x v="67"/>
    <n v="88"/>
    <n v="2"/>
    <x v="20"/>
  </r>
  <r>
    <x v="67"/>
    <n v="89"/>
    <n v="2"/>
    <x v="21"/>
  </r>
  <r>
    <x v="67"/>
    <n v="90"/>
    <n v="4"/>
    <x v="21"/>
  </r>
  <r>
    <x v="67"/>
    <n v="92"/>
    <n v="1"/>
    <x v="21"/>
  </r>
  <r>
    <x v="67"/>
    <n v="96"/>
    <n v="2"/>
    <x v="21"/>
  </r>
  <r>
    <x v="67"/>
    <n v="97"/>
    <n v="2"/>
    <x v="21"/>
  </r>
  <r>
    <x v="67"/>
    <n v="98"/>
    <n v="1"/>
    <x v="21"/>
  </r>
  <r>
    <x v="67"/>
    <n v="99"/>
    <n v="3"/>
    <x v="21"/>
  </r>
  <r>
    <x v="67"/>
    <n v="101"/>
    <n v="2"/>
    <x v="21"/>
  </r>
  <r>
    <x v="67"/>
    <n v="102"/>
    <n v="2"/>
    <x v="21"/>
  </r>
  <r>
    <x v="67"/>
    <n v="103"/>
    <n v="1"/>
    <x v="21"/>
  </r>
  <r>
    <x v="67"/>
    <n v="106"/>
    <n v="2"/>
    <x v="21"/>
  </r>
  <r>
    <x v="67"/>
    <n v="107"/>
    <n v="2"/>
    <x v="21"/>
  </r>
  <r>
    <x v="67"/>
    <n v="110"/>
    <n v="4"/>
    <x v="21"/>
  </r>
  <r>
    <x v="67"/>
    <n v="111"/>
    <n v="1"/>
    <x v="21"/>
  </r>
  <r>
    <x v="67"/>
    <n v="113"/>
    <n v="1"/>
    <x v="21"/>
  </r>
  <r>
    <x v="67"/>
    <n v="114"/>
    <n v="2"/>
    <x v="21"/>
  </r>
  <r>
    <x v="67"/>
    <n v="123"/>
    <n v="1"/>
    <x v="21"/>
  </r>
  <r>
    <x v="67"/>
    <n v="124"/>
    <n v="2"/>
    <x v="21"/>
  </r>
  <r>
    <x v="67"/>
    <n v="125"/>
    <n v="1"/>
    <x v="21"/>
  </r>
  <r>
    <x v="67"/>
    <n v="127"/>
    <n v="1"/>
    <x v="21"/>
  </r>
  <r>
    <x v="67"/>
    <n v="130"/>
    <n v="1"/>
    <x v="21"/>
  </r>
  <r>
    <x v="67"/>
    <n v="133"/>
    <n v="1"/>
    <x v="21"/>
  </r>
  <r>
    <x v="67"/>
    <n v="137"/>
    <n v="1"/>
    <x v="21"/>
  </r>
  <r>
    <x v="67"/>
    <n v="142"/>
    <n v="1"/>
    <x v="21"/>
  </r>
  <r>
    <x v="67"/>
    <n v="145"/>
    <n v="2"/>
    <x v="21"/>
  </r>
  <r>
    <x v="67"/>
    <n v="150"/>
    <n v="2"/>
    <x v="21"/>
  </r>
  <r>
    <x v="67"/>
    <n v="173"/>
    <n v="1"/>
    <x v="21"/>
  </r>
  <r>
    <x v="67"/>
    <n v="220"/>
    <n v="1"/>
    <x v="21"/>
  </r>
  <r>
    <x v="68"/>
    <n v="69"/>
    <n v="2"/>
    <x v="0"/>
  </r>
  <r>
    <x v="68"/>
    <n v="70"/>
    <n v="1"/>
    <x v="1"/>
  </r>
  <r>
    <x v="68"/>
    <n v="71"/>
    <n v="4"/>
    <x v="2"/>
  </r>
  <r>
    <x v="68"/>
    <n v="72"/>
    <n v="5"/>
    <x v="3"/>
  </r>
  <r>
    <x v="68"/>
    <n v="73"/>
    <n v="4"/>
    <x v="4"/>
  </r>
  <r>
    <x v="68"/>
    <n v="74"/>
    <n v="1"/>
    <x v="5"/>
  </r>
  <r>
    <x v="68"/>
    <n v="75"/>
    <n v="4"/>
    <x v="6"/>
  </r>
  <r>
    <x v="68"/>
    <n v="76"/>
    <n v="3"/>
    <x v="7"/>
  </r>
  <r>
    <x v="68"/>
    <n v="77"/>
    <n v="3"/>
    <x v="8"/>
  </r>
  <r>
    <x v="68"/>
    <n v="78"/>
    <n v="1"/>
    <x v="9"/>
  </r>
  <r>
    <x v="68"/>
    <n v="79"/>
    <n v="2"/>
    <x v="10"/>
  </r>
  <r>
    <x v="68"/>
    <n v="80"/>
    <n v="3"/>
    <x v="11"/>
  </r>
  <r>
    <x v="68"/>
    <n v="81"/>
    <n v="4"/>
    <x v="12"/>
  </r>
  <r>
    <x v="68"/>
    <n v="83"/>
    <n v="4"/>
    <x v="14"/>
  </r>
  <r>
    <x v="68"/>
    <n v="84"/>
    <n v="2"/>
    <x v="15"/>
  </r>
  <r>
    <x v="68"/>
    <n v="86"/>
    <n v="1"/>
    <x v="17"/>
  </r>
  <r>
    <x v="68"/>
    <n v="87"/>
    <n v="6"/>
    <x v="18"/>
  </r>
  <r>
    <x v="68"/>
    <n v="89"/>
    <n v="3"/>
    <x v="20"/>
  </r>
  <r>
    <x v="68"/>
    <n v="90"/>
    <n v="3"/>
    <x v="21"/>
  </r>
  <r>
    <x v="68"/>
    <n v="91"/>
    <n v="3"/>
    <x v="21"/>
  </r>
  <r>
    <x v="68"/>
    <n v="92"/>
    <n v="3"/>
    <x v="21"/>
  </r>
  <r>
    <x v="68"/>
    <n v="93"/>
    <n v="3"/>
    <x v="21"/>
  </r>
  <r>
    <x v="68"/>
    <n v="94"/>
    <n v="1"/>
    <x v="21"/>
  </r>
  <r>
    <x v="68"/>
    <n v="95"/>
    <n v="1"/>
    <x v="21"/>
  </r>
  <r>
    <x v="68"/>
    <n v="96"/>
    <n v="1"/>
    <x v="21"/>
  </r>
  <r>
    <x v="68"/>
    <n v="97"/>
    <n v="1"/>
    <x v="21"/>
  </r>
  <r>
    <x v="68"/>
    <n v="100"/>
    <n v="1"/>
    <x v="21"/>
  </r>
  <r>
    <x v="68"/>
    <n v="101"/>
    <n v="2"/>
    <x v="21"/>
  </r>
  <r>
    <x v="68"/>
    <n v="103"/>
    <n v="2"/>
    <x v="21"/>
  </r>
  <r>
    <x v="68"/>
    <n v="105"/>
    <n v="1"/>
    <x v="21"/>
  </r>
  <r>
    <x v="68"/>
    <n v="106"/>
    <n v="1"/>
    <x v="21"/>
  </r>
  <r>
    <x v="68"/>
    <n v="108"/>
    <n v="1"/>
    <x v="21"/>
  </r>
  <r>
    <x v="68"/>
    <n v="110"/>
    <n v="2"/>
    <x v="21"/>
  </r>
  <r>
    <x v="68"/>
    <n v="111"/>
    <n v="1"/>
    <x v="21"/>
  </r>
  <r>
    <x v="68"/>
    <n v="112"/>
    <n v="4"/>
    <x v="21"/>
  </r>
  <r>
    <x v="68"/>
    <n v="113"/>
    <n v="3"/>
    <x v="21"/>
  </r>
  <r>
    <x v="68"/>
    <n v="117"/>
    <n v="3"/>
    <x v="21"/>
  </r>
  <r>
    <x v="68"/>
    <n v="118"/>
    <n v="1"/>
    <x v="21"/>
  </r>
  <r>
    <x v="68"/>
    <n v="119"/>
    <n v="1"/>
    <x v="21"/>
  </r>
  <r>
    <x v="68"/>
    <n v="125"/>
    <n v="1"/>
    <x v="21"/>
  </r>
  <r>
    <x v="68"/>
    <n v="151"/>
    <n v="1"/>
    <x v="21"/>
  </r>
  <r>
    <x v="68"/>
    <n v="152"/>
    <n v="1"/>
    <x v="21"/>
  </r>
  <r>
    <x v="68"/>
    <n v="166"/>
    <n v="1"/>
    <x v="21"/>
  </r>
  <r>
    <x v="68"/>
    <n v="172"/>
    <n v="1"/>
    <x v="21"/>
  </r>
  <r>
    <x v="68"/>
    <n v="274"/>
    <n v="1"/>
    <x v="21"/>
  </r>
  <r>
    <x v="69"/>
    <n v="70"/>
    <n v="4"/>
    <x v="0"/>
  </r>
  <r>
    <x v="69"/>
    <n v="71"/>
    <n v="3"/>
    <x v="1"/>
  </r>
  <r>
    <x v="69"/>
    <n v="72"/>
    <n v="5"/>
    <x v="2"/>
  </r>
  <r>
    <x v="69"/>
    <n v="73"/>
    <n v="2"/>
    <x v="3"/>
  </r>
  <r>
    <x v="69"/>
    <n v="74"/>
    <n v="3"/>
    <x v="4"/>
  </r>
  <r>
    <x v="69"/>
    <n v="75"/>
    <n v="2"/>
    <x v="5"/>
  </r>
  <r>
    <x v="69"/>
    <n v="76"/>
    <n v="1"/>
    <x v="6"/>
  </r>
  <r>
    <x v="69"/>
    <n v="77"/>
    <n v="2"/>
    <x v="7"/>
  </r>
  <r>
    <x v="69"/>
    <n v="78"/>
    <n v="4"/>
    <x v="8"/>
  </r>
  <r>
    <x v="69"/>
    <n v="79"/>
    <n v="6"/>
    <x v="9"/>
  </r>
  <r>
    <x v="69"/>
    <n v="80"/>
    <n v="4"/>
    <x v="10"/>
  </r>
  <r>
    <x v="69"/>
    <n v="81"/>
    <n v="2"/>
    <x v="11"/>
  </r>
  <r>
    <x v="69"/>
    <n v="82"/>
    <n v="6"/>
    <x v="12"/>
  </r>
  <r>
    <x v="69"/>
    <n v="83"/>
    <n v="2"/>
    <x v="13"/>
  </r>
  <r>
    <x v="69"/>
    <n v="84"/>
    <n v="2"/>
    <x v="14"/>
  </r>
  <r>
    <x v="69"/>
    <n v="85"/>
    <n v="1"/>
    <x v="15"/>
  </r>
  <r>
    <x v="69"/>
    <n v="86"/>
    <n v="2"/>
    <x v="16"/>
  </r>
  <r>
    <x v="69"/>
    <n v="87"/>
    <n v="1"/>
    <x v="17"/>
  </r>
  <r>
    <x v="69"/>
    <n v="88"/>
    <n v="3"/>
    <x v="18"/>
  </r>
  <r>
    <x v="69"/>
    <n v="89"/>
    <n v="1"/>
    <x v="19"/>
  </r>
  <r>
    <x v="69"/>
    <n v="90"/>
    <n v="1"/>
    <x v="20"/>
  </r>
  <r>
    <x v="69"/>
    <n v="91"/>
    <n v="1"/>
    <x v="21"/>
  </r>
  <r>
    <x v="69"/>
    <n v="92"/>
    <n v="3"/>
    <x v="21"/>
  </r>
  <r>
    <x v="69"/>
    <n v="94"/>
    <n v="3"/>
    <x v="21"/>
  </r>
  <r>
    <x v="69"/>
    <n v="95"/>
    <n v="1"/>
    <x v="21"/>
  </r>
  <r>
    <x v="69"/>
    <n v="96"/>
    <n v="1"/>
    <x v="21"/>
  </r>
  <r>
    <x v="69"/>
    <n v="97"/>
    <n v="1"/>
    <x v="21"/>
  </r>
  <r>
    <x v="69"/>
    <n v="98"/>
    <n v="4"/>
    <x v="21"/>
  </r>
  <r>
    <x v="69"/>
    <n v="99"/>
    <n v="1"/>
    <x v="21"/>
  </r>
  <r>
    <x v="69"/>
    <n v="100"/>
    <n v="1"/>
    <x v="21"/>
  </r>
  <r>
    <x v="69"/>
    <n v="102"/>
    <n v="1"/>
    <x v="21"/>
  </r>
  <r>
    <x v="69"/>
    <n v="103"/>
    <n v="2"/>
    <x v="21"/>
  </r>
  <r>
    <x v="69"/>
    <n v="104"/>
    <n v="2"/>
    <x v="21"/>
  </r>
  <r>
    <x v="69"/>
    <n v="108"/>
    <n v="2"/>
    <x v="21"/>
  </r>
  <r>
    <x v="69"/>
    <n v="109"/>
    <n v="1"/>
    <x v="21"/>
  </r>
  <r>
    <x v="69"/>
    <n v="110"/>
    <n v="1"/>
    <x v="21"/>
  </r>
  <r>
    <x v="69"/>
    <n v="111"/>
    <n v="1"/>
    <x v="21"/>
  </r>
  <r>
    <x v="69"/>
    <n v="113"/>
    <n v="3"/>
    <x v="21"/>
  </r>
  <r>
    <x v="69"/>
    <n v="121"/>
    <n v="1"/>
    <x v="21"/>
  </r>
  <r>
    <x v="69"/>
    <n v="134"/>
    <n v="1"/>
    <x v="21"/>
  </r>
  <r>
    <x v="69"/>
    <n v="143"/>
    <n v="1"/>
    <x v="21"/>
  </r>
  <r>
    <x v="69"/>
    <n v="145"/>
    <n v="1"/>
    <x v="21"/>
  </r>
  <r>
    <x v="69"/>
    <n v="149"/>
    <n v="1"/>
    <x v="21"/>
  </r>
  <r>
    <x v="69"/>
    <n v="192"/>
    <n v="1"/>
    <x v="21"/>
  </r>
  <r>
    <x v="70"/>
    <n v="71"/>
    <n v="5"/>
    <x v="0"/>
  </r>
  <r>
    <x v="70"/>
    <n v="72"/>
    <n v="5"/>
    <x v="1"/>
  </r>
  <r>
    <x v="70"/>
    <n v="73"/>
    <n v="1"/>
    <x v="2"/>
  </r>
  <r>
    <x v="70"/>
    <n v="74"/>
    <n v="3"/>
    <x v="3"/>
  </r>
  <r>
    <x v="70"/>
    <n v="75"/>
    <n v="1"/>
    <x v="4"/>
  </r>
  <r>
    <x v="70"/>
    <n v="76"/>
    <n v="1"/>
    <x v="5"/>
  </r>
  <r>
    <x v="70"/>
    <n v="77"/>
    <n v="1"/>
    <x v="6"/>
  </r>
  <r>
    <x v="70"/>
    <n v="78"/>
    <n v="3"/>
    <x v="7"/>
  </r>
  <r>
    <x v="70"/>
    <n v="79"/>
    <n v="4"/>
    <x v="8"/>
  </r>
  <r>
    <x v="70"/>
    <n v="80"/>
    <n v="1"/>
    <x v="9"/>
  </r>
  <r>
    <x v="70"/>
    <n v="81"/>
    <n v="1"/>
    <x v="10"/>
  </r>
  <r>
    <x v="70"/>
    <n v="83"/>
    <n v="2"/>
    <x v="12"/>
  </r>
  <r>
    <x v="70"/>
    <n v="84"/>
    <n v="3"/>
    <x v="13"/>
  </r>
  <r>
    <x v="70"/>
    <n v="85"/>
    <n v="1"/>
    <x v="14"/>
  </r>
  <r>
    <x v="70"/>
    <n v="86"/>
    <n v="1"/>
    <x v="15"/>
  </r>
  <r>
    <x v="70"/>
    <n v="87"/>
    <n v="1"/>
    <x v="16"/>
  </r>
  <r>
    <x v="70"/>
    <n v="88"/>
    <n v="1"/>
    <x v="17"/>
  </r>
  <r>
    <x v="70"/>
    <n v="89"/>
    <n v="2"/>
    <x v="18"/>
  </r>
  <r>
    <x v="70"/>
    <n v="90"/>
    <n v="1"/>
    <x v="19"/>
  </r>
  <r>
    <x v="70"/>
    <n v="91"/>
    <n v="1"/>
    <x v="20"/>
  </r>
  <r>
    <x v="70"/>
    <n v="92"/>
    <n v="4"/>
    <x v="21"/>
  </r>
  <r>
    <x v="70"/>
    <n v="93"/>
    <n v="1"/>
    <x v="21"/>
  </r>
  <r>
    <x v="70"/>
    <n v="96"/>
    <n v="2"/>
    <x v="21"/>
  </r>
  <r>
    <x v="70"/>
    <n v="98"/>
    <n v="1"/>
    <x v="21"/>
  </r>
  <r>
    <x v="70"/>
    <n v="100"/>
    <n v="2"/>
    <x v="21"/>
  </r>
  <r>
    <x v="70"/>
    <n v="101"/>
    <n v="1"/>
    <x v="21"/>
  </r>
  <r>
    <x v="70"/>
    <n v="102"/>
    <n v="2"/>
    <x v="21"/>
  </r>
  <r>
    <x v="70"/>
    <n v="104"/>
    <n v="1"/>
    <x v="21"/>
  </r>
  <r>
    <x v="70"/>
    <n v="105"/>
    <n v="1"/>
    <x v="21"/>
  </r>
  <r>
    <x v="70"/>
    <n v="106"/>
    <n v="1"/>
    <x v="21"/>
  </r>
  <r>
    <x v="70"/>
    <n v="107"/>
    <n v="1"/>
    <x v="21"/>
  </r>
  <r>
    <x v="70"/>
    <n v="108"/>
    <n v="1"/>
    <x v="21"/>
  </r>
  <r>
    <x v="70"/>
    <n v="109"/>
    <n v="1"/>
    <x v="21"/>
  </r>
  <r>
    <x v="70"/>
    <n v="110"/>
    <n v="1"/>
    <x v="21"/>
  </r>
  <r>
    <x v="70"/>
    <n v="111"/>
    <n v="1"/>
    <x v="21"/>
  </r>
  <r>
    <x v="70"/>
    <n v="112"/>
    <n v="1"/>
    <x v="21"/>
  </r>
  <r>
    <x v="70"/>
    <n v="114"/>
    <n v="1"/>
    <x v="21"/>
  </r>
  <r>
    <x v="70"/>
    <n v="115"/>
    <n v="1"/>
    <x v="21"/>
  </r>
  <r>
    <x v="70"/>
    <n v="117"/>
    <n v="1"/>
    <x v="21"/>
  </r>
  <r>
    <x v="70"/>
    <n v="118"/>
    <n v="1"/>
    <x v="21"/>
  </r>
  <r>
    <x v="70"/>
    <n v="119"/>
    <n v="1"/>
    <x v="21"/>
  </r>
  <r>
    <x v="70"/>
    <n v="125"/>
    <n v="2"/>
    <x v="21"/>
  </r>
  <r>
    <x v="70"/>
    <n v="131"/>
    <n v="2"/>
    <x v="21"/>
  </r>
  <r>
    <x v="70"/>
    <n v="134"/>
    <n v="2"/>
    <x v="21"/>
  </r>
  <r>
    <x v="70"/>
    <n v="136"/>
    <n v="1"/>
    <x v="21"/>
  </r>
  <r>
    <x v="70"/>
    <n v="138"/>
    <n v="1"/>
    <x v="21"/>
  </r>
  <r>
    <x v="70"/>
    <n v="149"/>
    <n v="1"/>
    <x v="21"/>
  </r>
  <r>
    <x v="70"/>
    <n v="167"/>
    <n v="1"/>
    <x v="21"/>
  </r>
  <r>
    <x v="70"/>
    <n v="182"/>
    <n v="1"/>
    <x v="21"/>
  </r>
  <r>
    <x v="71"/>
    <n v="72"/>
    <n v="2"/>
    <x v="0"/>
  </r>
  <r>
    <x v="71"/>
    <n v="73"/>
    <n v="3"/>
    <x v="1"/>
  </r>
  <r>
    <x v="71"/>
    <n v="74"/>
    <n v="3"/>
    <x v="2"/>
  </r>
  <r>
    <x v="71"/>
    <n v="75"/>
    <n v="4"/>
    <x v="3"/>
  </r>
  <r>
    <x v="71"/>
    <n v="76"/>
    <n v="4"/>
    <x v="4"/>
  </r>
  <r>
    <x v="71"/>
    <n v="77"/>
    <n v="3"/>
    <x v="5"/>
  </r>
  <r>
    <x v="71"/>
    <n v="78"/>
    <n v="1"/>
    <x v="6"/>
  </r>
  <r>
    <x v="71"/>
    <n v="79"/>
    <n v="2"/>
    <x v="7"/>
  </r>
  <r>
    <x v="71"/>
    <n v="80"/>
    <n v="2"/>
    <x v="8"/>
  </r>
  <r>
    <x v="71"/>
    <n v="81"/>
    <n v="1"/>
    <x v="9"/>
  </r>
  <r>
    <x v="71"/>
    <n v="82"/>
    <n v="2"/>
    <x v="10"/>
  </r>
  <r>
    <x v="71"/>
    <n v="83"/>
    <n v="1"/>
    <x v="11"/>
  </r>
  <r>
    <x v="71"/>
    <n v="86"/>
    <n v="2"/>
    <x v="14"/>
  </r>
  <r>
    <x v="71"/>
    <n v="87"/>
    <n v="1"/>
    <x v="15"/>
  </r>
  <r>
    <x v="71"/>
    <n v="88"/>
    <n v="4"/>
    <x v="16"/>
  </r>
  <r>
    <x v="71"/>
    <n v="90"/>
    <n v="3"/>
    <x v="18"/>
  </r>
  <r>
    <x v="71"/>
    <n v="91"/>
    <n v="3"/>
    <x v="19"/>
  </r>
  <r>
    <x v="71"/>
    <n v="92"/>
    <n v="2"/>
    <x v="20"/>
  </r>
  <r>
    <x v="71"/>
    <n v="93"/>
    <n v="2"/>
    <x v="21"/>
  </r>
  <r>
    <x v="71"/>
    <n v="94"/>
    <n v="1"/>
    <x v="21"/>
  </r>
  <r>
    <x v="71"/>
    <n v="95"/>
    <n v="1"/>
    <x v="21"/>
  </r>
  <r>
    <x v="71"/>
    <n v="96"/>
    <n v="1"/>
    <x v="21"/>
  </r>
  <r>
    <x v="71"/>
    <n v="97"/>
    <n v="1"/>
    <x v="21"/>
  </r>
  <r>
    <x v="71"/>
    <n v="102"/>
    <n v="1"/>
    <x v="21"/>
  </r>
  <r>
    <x v="71"/>
    <n v="105"/>
    <n v="1"/>
    <x v="21"/>
  </r>
  <r>
    <x v="71"/>
    <n v="107"/>
    <n v="2"/>
    <x v="21"/>
  </r>
  <r>
    <x v="71"/>
    <n v="108"/>
    <n v="1"/>
    <x v="21"/>
  </r>
  <r>
    <x v="71"/>
    <n v="110"/>
    <n v="4"/>
    <x v="21"/>
  </r>
  <r>
    <x v="71"/>
    <n v="112"/>
    <n v="1"/>
    <x v="21"/>
  </r>
  <r>
    <x v="71"/>
    <n v="114"/>
    <n v="1"/>
    <x v="21"/>
  </r>
  <r>
    <x v="71"/>
    <n v="116"/>
    <n v="1"/>
    <x v="21"/>
  </r>
  <r>
    <x v="71"/>
    <n v="117"/>
    <n v="1"/>
    <x v="21"/>
  </r>
  <r>
    <x v="71"/>
    <n v="118"/>
    <n v="1"/>
    <x v="21"/>
  </r>
  <r>
    <x v="71"/>
    <n v="119"/>
    <n v="1"/>
    <x v="21"/>
  </r>
  <r>
    <x v="71"/>
    <n v="124"/>
    <n v="1"/>
    <x v="21"/>
  </r>
  <r>
    <x v="71"/>
    <n v="126"/>
    <n v="2"/>
    <x v="21"/>
  </r>
  <r>
    <x v="71"/>
    <n v="127"/>
    <n v="1"/>
    <x v="21"/>
  </r>
  <r>
    <x v="71"/>
    <n v="128"/>
    <n v="1"/>
    <x v="21"/>
  </r>
  <r>
    <x v="71"/>
    <n v="129"/>
    <n v="1"/>
    <x v="21"/>
  </r>
  <r>
    <x v="71"/>
    <n v="131"/>
    <n v="1"/>
    <x v="21"/>
  </r>
  <r>
    <x v="71"/>
    <n v="132"/>
    <n v="1"/>
    <x v="21"/>
  </r>
  <r>
    <x v="71"/>
    <n v="133"/>
    <n v="1"/>
    <x v="21"/>
  </r>
  <r>
    <x v="71"/>
    <n v="139"/>
    <n v="1"/>
    <x v="21"/>
  </r>
  <r>
    <x v="71"/>
    <n v="146"/>
    <n v="1"/>
    <x v="21"/>
  </r>
  <r>
    <x v="71"/>
    <n v="158"/>
    <n v="1"/>
    <x v="21"/>
  </r>
  <r>
    <x v="71"/>
    <n v="163"/>
    <n v="1"/>
    <x v="21"/>
  </r>
  <r>
    <x v="71"/>
    <n v="170"/>
    <n v="1"/>
    <x v="21"/>
  </r>
  <r>
    <x v="71"/>
    <n v="172"/>
    <n v="1"/>
    <x v="21"/>
  </r>
  <r>
    <x v="71"/>
    <n v="323"/>
    <n v="1"/>
    <x v="21"/>
  </r>
  <r>
    <x v="72"/>
    <n v="73"/>
    <n v="3"/>
    <x v="0"/>
  </r>
  <r>
    <x v="72"/>
    <n v="74"/>
    <n v="2"/>
    <x v="1"/>
  </r>
  <r>
    <x v="72"/>
    <n v="75"/>
    <n v="2"/>
    <x v="2"/>
  </r>
  <r>
    <x v="72"/>
    <n v="76"/>
    <n v="3"/>
    <x v="3"/>
  </r>
  <r>
    <x v="72"/>
    <n v="77"/>
    <n v="2"/>
    <x v="4"/>
  </r>
  <r>
    <x v="72"/>
    <n v="79"/>
    <n v="1"/>
    <x v="6"/>
  </r>
  <r>
    <x v="72"/>
    <n v="80"/>
    <n v="1"/>
    <x v="7"/>
  </r>
  <r>
    <x v="72"/>
    <n v="81"/>
    <n v="3"/>
    <x v="8"/>
  </r>
  <r>
    <x v="72"/>
    <n v="85"/>
    <n v="1"/>
    <x v="12"/>
  </r>
  <r>
    <x v="72"/>
    <n v="86"/>
    <n v="3"/>
    <x v="13"/>
  </r>
  <r>
    <x v="72"/>
    <n v="87"/>
    <n v="2"/>
    <x v="14"/>
  </r>
  <r>
    <x v="72"/>
    <n v="88"/>
    <n v="1"/>
    <x v="15"/>
  </r>
  <r>
    <x v="72"/>
    <n v="90"/>
    <n v="1"/>
    <x v="17"/>
  </r>
  <r>
    <x v="72"/>
    <n v="91"/>
    <n v="2"/>
    <x v="18"/>
  </r>
  <r>
    <x v="72"/>
    <n v="92"/>
    <n v="3"/>
    <x v="19"/>
  </r>
  <r>
    <x v="72"/>
    <n v="93"/>
    <n v="3"/>
    <x v="20"/>
  </r>
  <r>
    <x v="72"/>
    <n v="94"/>
    <n v="2"/>
    <x v="21"/>
  </r>
  <r>
    <x v="72"/>
    <n v="95"/>
    <n v="3"/>
    <x v="21"/>
  </r>
  <r>
    <x v="72"/>
    <n v="97"/>
    <n v="3"/>
    <x v="21"/>
  </r>
  <r>
    <x v="72"/>
    <n v="98"/>
    <n v="5"/>
    <x v="21"/>
  </r>
  <r>
    <x v="72"/>
    <n v="100"/>
    <n v="1"/>
    <x v="21"/>
  </r>
  <r>
    <x v="72"/>
    <n v="101"/>
    <n v="2"/>
    <x v="21"/>
  </r>
  <r>
    <x v="72"/>
    <n v="102"/>
    <n v="1"/>
    <x v="21"/>
  </r>
  <r>
    <x v="72"/>
    <n v="106"/>
    <n v="1"/>
    <x v="21"/>
  </r>
  <r>
    <x v="72"/>
    <n v="107"/>
    <n v="3"/>
    <x v="21"/>
  </r>
  <r>
    <x v="72"/>
    <n v="108"/>
    <n v="1"/>
    <x v="21"/>
  </r>
  <r>
    <x v="72"/>
    <n v="109"/>
    <n v="1"/>
    <x v="21"/>
  </r>
  <r>
    <x v="72"/>
    <n v="111"/>
    <n v="1"/>
    <x v="21"/>
  </r>
  <r>
    <x v="72"/>
    <n v="112"/>
    <n v="1"/>
    <x v="21"/>
  </r>
  <r>
    <x v="72"/>
    <n v="113"/>
    <n v="1"/>
    <x v="21"/>
  </r>
  <r>
    <x v="72"/>
    <n v="115"/>
    <n v="1"/>
    <x v="21"/>
  </r>
  <r>
    <x v="72"/>
    <n v="117"/>
    <n v="2"/>
    <x v="21"/>
  </r>
  <r>
    <x v="72"/>
    <n v="118"/>
    <n v="1"/>
    <x v="21"/>
  </r>
  <r>
    <x v="72"/>
    <n v="119"/>
    <n v="1"/>
    <x v="21"/>
  </r>
  <r>
    <x v="72"/>
    <n v="120"/>
    <n v="1"/>
    <x v="21"/>
  </r>
  <r>
    <x v="72"/>
    <n v="121"/>
    <n v="1"/>
    <x v="21"/>
  </r>
  <r>
    <x v="72"/>
    <n v="126"/>
    <n v="1"/>
    <x v="21"/>
  </r>
  <r>
    <x v="72"/>
    <n v="132"/>
    <n v="1"/>
    <x v="21"/>
  </r>
  <r>
    <x v="72"/>
    <n v="133"/>
    <n v="1"/>
    <x v="21"/>
  </r>
  <r>
    <x v="72"/>
    <n v="136"/>
    <n v="1"/>
    <x v="21"/>
  </r>
  <r>
    <x v="72"/>
    <n v="140"/>
    <n v="1"/>
    <x v="21"/>
  </r>
  <r>
    <x v="72"/>
    <n v="141"/>
    <n v="1"/>
    <x v="21"/>
  </r>
  <r>
    <x v="72"/>
    <n v="164"/>
    <n v="1"/>
    <x v="21"/>
  </r>
  <r>
    <x v="73"/>
    <n v="74"/>
    <n v="5"/>
    <x v="0"/>
  </r>
  <r>
    <x v="73"/>
    <n v="76"/>
    <n v="4"/>
    <x v="2"/>
  </r>
  <r>
    <x v="73"/>
    <n v="77"/>
    <n v="2"/>
    <x v="3"/>
  </r>
  <r>
    <x v="73"/>
    <n v="78"/>
    <n v="5"/>
    <x v="4"/>
  </r>
  <r>
    <x v="73"/>
    <n v="79"/>
    <n v="2"/>
    <x v="5"/>
  </r>
  <r>
    <x v="73"/>
    <n v="80"/>
    <n v="1"/>
    <x v="6"/>
  </r>
  <r>
    <x v="73"/>
    <n v="82"/>
    <n v="1"/>
    <x v="8"/>
  </r>
  <r>
    <x v="73"/>
    <n v="83"/>
    <n v="2"/>
    <x v="9"/>
  </r>
  <r>
    <x v="73"/>
    <n v="84"/>
    <n v="1"/>
    <x v="10"/>
  </r>
  <r>
    <x v="73"/>
    <n v="85"/>
    <n v="1"/>
    <x v="11"/>
  </r>
  <r>
    <x v="73"/>
    <n v="86"/>
    <n v="2"/>
    <x v="12"/>
  </r>
  <r>
    <x v="73"/>
    <n v="87"/>
    <n v="1"/>
    <x v="13"/>
  </r>
  <r>
    <x v="73"/>
    <n v="88"/>
    <n v="2"/>
    <x v="14"/>
  </r>
  <r>
    <x v="73"/>
    <n v="89"/>
    <n v="2"/>
    <x v="15"/>
  </r>
  <r>
    <x v="73"/>
    <n v="90"/>
    <n v="3"/>
    <x v="16"/>
  </r>
  <r>
    <x v="73"/>
    <n v="91"/>
    <n v="1"/>
    <x v="17"/>
  </r>
  <r>
    <x v="73"/>
    <n v="92"/>
    <n v="1"/>
    <x v="18"/>
  </r>
  <r>
    <x v="73"/>
    <n v="94"/>
    <n v="1"/>
    <x v="20"/>
  </r>
  <r>
    <x v="73"/>
    <n v="95"/>
    <n v="1"/>
    <x v="21"/>
  </r>
  <r>
    <x v="73"/>
    <n v="96"/>
    <n v="1"/>
    <x v="21"/>
  </r>
  <r>
    <x v="73"/>
    <n v="97"/>
    <n v="1"/>
    <x v="21"/>
  </r>
  <r>
    <x v="73"/>
    <n v="103"/>
    <n v="1"/>
    <x v="21"/>
  </r>
  <r>
    <x v="73"/>
    <n v="104"/>
    <n v="2"/>
    <x v="21"/>
  </r>
  <r>
    <x v="73"/>
    <n v="105"/>
    <n v="2"/>
    <x v="21"/>
  </r>
  <r>
    <x v="73"/>
    <n v="106"/>
    <n v="1"/>
    <x v="21"/>
  </r>
  <r>
    <x v="73"/>
    <n v="107"/>
    <n v="2"/>
    <x v="21"/>
  </r>
  <r>
    <x v="73"/>
    <n v="110"/>
    <n v="1"/>
    <x v="21"/>
  </r>
  <r>
    <x v="73"/>
    <n v="113"/>
    <n v="2"/>
    <x v="21"/>
  </r>
  <r>
    <x v="73"/>
    <n v="114"/>
    <n v="1"/>
    <x v="21"/>
  </r>
  <r>
    <x v="73"/>
    <n v="115"/>
    <n v="1"/>
    <x v="21"/>
  </r>
  <r>
    <x v="73"/>
    <n v="116"/>
    <n v="1"/>
    <x v="21"/>
  </r>
  <r>
    <x v="73"/>
    <n v="117"/>
    <n v="1"/>
    <x v="21"/>
  </r>
  <r>
    <x v="73"/>
    <n v="118"/>
    <n v="1"/>
    <x v="21"/>
  </r>
  <r>
    <x v="73"/>
    <n v="123"/>
    <n v="1"/>
    <x v="21"/>
  </r>
  <r>
    <x v="73"/>
    <n v="134"/>
    <n v="1"/>
    <x v="21"/>
  </r>
  <r>
    <x v="73"/>
    <n v="139"/>
    <n v="1"/>
    <x v="21"/>
  </r>
  <r>
    <x v="73"/>
    <n v="140"/>
    <n v="1"/>
    <x v="21"/>
  </r>
  <r>
    <x v="73"/>
    <n v="142"/>
    <n v="1"/>
    <x v="21"/>
  </r>
  <r>
    <x v="73"/>
    <n v="168"/>
    <n v="1"/>
    <x v="21"/>
  </r>
  <r>
    <x v="74"/>
    <n v="75"/>
    <n v="1"/>
    <x v="0"/>
  </r>
  <r>
    <x v="74"/>
    <n v="77"/>
    <n v="1"/>
    <x v="2"/>
  </r>
  <r>
    <x v="74"/>
    <n v="78"/>
    <n v="2"/>
    <x v="3"/>
  </r>
  <r>
    <x v="74"/>
    <n v="79"/>
    <n v="4"/>
    <x v="4"/>
  </r>
  <r>
    <x v="74"/>
    <n v="80"/>
    <n v="1"/>
    <x v="5"/>
  </r>
  <r>
    <x v="74"/>
    <n v="81"/>
    <n v="2"/>
    <x v="6"/>
  </r>
  <r>
    <x v="74"/>
    <n v="82"/>
    <n v="1"/>
    <x v="7"/>
  </r>
  <r>
    <x v="74"/>
    <n v="83"/>
    <n v="1"/>
    <x v="8"/>
  </r>
  <r>
    <x v="74"/>
    <n v="85"/>
    <n v="3"/>
    <x v="10"/>
  </r>
  <r>
    <x v="74"/>
    <n v="86"/>
    <n v="1"/>
    <x v="11"/>
  </r>
  <r>
    <x v="74"/>
    <n v="90"/>
    <n v="2"/>
    <x v="15"/>
  </r>
  <r>
    <x v="74"/>
    <n v="94"/>
    <n v="1"/>
    <x v="19"/>
  </r>
  <r>
    <x v="74"/>
    <n v="96"/>
    <n v="3"/>
    <x v="21"/>
  </r>
  <r>
    <x v="74"/>
    <n v="97"/>
    <n v="1"/>
    <x v="21"/>
  </r>
  <r>
    <x v="74"/>
    <n v="99"/>
    <n v="1"/>
    <x v="21"/>
  </r>
  <r>
    <x v="74"/>
    <n v="100"/>
    <n v="1"/>
    <x v="21"/>
  </r>
  <r>
    <x v="74"/>
    <n v="101"/>
    <n v="1"/>
    <x v="21"/>
  </r>
  <r>
    <x v="74"/>
    <n v="102"/>
    <n v="3"/>
    <x v="21"/>
  </r>
  <r>
    <x v="74"/>
    <n v="103"/>
    <n v="1"/>
    <x v="21"/>
  </r>
  <r>
    <x v="74"/>
    <n v="104"/>
    <n v="1"/>
    <x v="21"/>
  </r>
  <r>
    <x v="74"/>
    <n v="105"/>
    <n v="1"/>
    <x v="21"/>
  </r>
  <r>
    <x v="74"/>
    <n v="107"/>
    <n v="1"/>
    <x v="21"/>
  </r>
  <r>
    <x v="74"/>
    <n v="108"/>
    <n v="2"/>
    <x v="21"/>
  </r>
  <r>
    <x v="74"/>
    <n v="109"/>
    <n v="1"/>
    <x v="21"/>
  </r>
  <r>
    <x v="74"/>
    <n v="111"/>
    <n v="2"/>
    <x v="21"/>
  </r>
  <r>
    <x v="74"/>
    <n v="112"/>
    <n v="1"/>
    <x v="21"/>
  </r>
  <r>
    <x v="74"/>
    <n v="113"/>
    <n v="1"/>
    <x v="21"/>
  </r>
  <r>
    <x v="74"/>
    <n v="114"/>
    <n v="1"/>
    <x v="21"/>
  </r>
  <r>
    <x v="74"/>
    <n v="116"/>
    <n v="1"/>
    <x v="21"/>
  </r>
  <r>
    <x v="74"/>
    <n v="117"/>
    <n v="1"/>
    <x v="21"/>
  </r>
  <r>
    <x v="74"/>
    <n v="118"/>
    <n v="1"/>
    <x v="21"/>
  </r>
  <r>
    <x v="74"/>
    <n v="120"/>
    <n v="1"/>
    <x v="21"/>
  </r>
  <r>
    <x v="74"/>
    <n v="121"/>
    <n v="1"/>
    <x v="21"/>
  </r>
  <r>
    <x v="74"/>
    <n v="124"/>
    <n v="1"/>
    <x v="21"/>
  </r>
  <r>
    <x v="74"/>
    <n v="125"/>
    <n v="1"/>
    <x v="21"/>
  </r>
  <r>
    <x v="74"/>
    <n v="126"/>
    <n v="1"/>
    <x v="21"/>
  </r>
  <r>
    <x v="74"/>
    <n v="131"/>
    <n v="1"/>
    <x v="21"/>
  </r>
  <r>
    <x v="74"/>
    <n v="136"/>
    <n v="1"/>
    <x v="21"/>
  </r>
  <r>
    <x v="74"/>
    <n v="142"/>
    <n v="1"/>
    <x v="21"/>
  </r>
  <r>
    <x v="74"/>
    <n v="148"/>
    <n v="1"/>
    <x v="21"/>
  </r>
  <r>
    <x v="74"/>
    <n v="175"/>
    <n v="1"/>
    <x v="21"/>
  </r>
  <r>
    <x v="74"/>
    <n v="189"/>
    <n v="1"/>
    <x v="21"/>
  </r>
  <r>
    <x v="74"/>
    <n v="276"/>
    <n v="1"/>
    <x v="21"/>
  </r>
  <r>
    <x v="74"/>
    <n v="384"/>
    <n v="1"/>
    <x v="21"/>
  </r>
  <r>
    <x v="75"/>
    <n v="76"/>
    <n v="2"/>
    <x v="0"/>
  </r>
  <r>
    <x v="75"/>
    <n v="77"/>
    <n v="1"/>
    <x v="1"/>
  </r>
  <r>
    <x v="75"/>
    <n v="78"/>
    <n v="1"/>
    <x v="2"/>
  </r>
  <r>
    <x v="75"/>
    <n v="79"/>
    <n v="2"/>
    <x v="3"/>
  </r>
  <r>
    <x v="75"/>
    <n v="80"/>
    <n v="3"/>
    <x v="4"/>
  </r>
  <r>
    <x v="75"/>
    <n v="82"/>
    <n v="2"/>
    <x v="6"/>
  </r>
  <r>
    <x v="75"/>
    <n v="83"/>
    <n v="2"/>
    <x v="7"/>
  </r>
  <r>
    <x v="75"/>
    <n v="84"/>
    <n v="4"/>
    <x v="8"/>
  </r>
  <r>
    <x v="75"/>
    <n v="86"/>
    <n v="1"/>
    <x v="10"/>
  </r>
  <r>
    <x v="75"/>
    <n v="87"/>
    <n v="2"/>
    <x v="11"/>
  </r>
  <r>
    <x v="75"/>
    <n v="89"/>
    <n v="1"/>
    <x v="13"/>
  </r>
  <r>
    <x v="75"/>
    <n v="91"/>
    <n v="1"/>
    <x v="15"/>
  </r>
  <r>
    <x v="75"/>
    <n v="92"/>
    <n v="2"/>
    <x v="16"/>
  </r>
  <r>
    <x v="75"/>
    <n v="93"/>
    <n v="2"/>
    <x v="17"/>
  </r>
  <r>
    <x v="75"/>
    <n v="95"/>
    <n v="2"/>
    <x v="19"/>
  </r>
  <r>
    <x v="75"/>
    <n v="96"/>
    <n v="1"/>
    <x v="20"/>
  </r>
  <r>
    <x v="75"/>
    <n v="97"/>
    <n v="1"/>
    <x v="21"/>
  </r>
  <r>
    <x v="75"/>
    <n v="98"/>
    <n v="1"/>
    <x v="21"/>
  </r>
  <r>
    <x v="75"/>
    <n v="99"/>
    <n v="3"/>
    <x v="21"/>
  </r>
  <r>
    <x v="75"/>
    <n v="100"/>
    <n v="1"/>
    <x v="21"/>
  </r>
  <r>
    <x v="75"/>
    <n v="101"/>
    <n v="1"/>
    <x v="21"/>
  </r>
  <r>
    <x v="75"/>
    <n v="102"/>
    <n v="1"/>
    <x v="21"/>
  </r>
  <r>
    <x v="75"/>
    <n v="103"/>
    <n v="3"/>
    <x v="21"/>
  </r>
  <r>
    <x v="75"/>
    <n v="105"/>
    <n v="1"/>
    <x v="21"/>
  </r>
  <r>
    <x v="75"/>
    <n v="106"/>
    <n v="1"/>
    <x v="21"/>
  </r>
  <r>
    <x v="75"/>
    <n v="107"/>
    <n v="1"/>
    <x v="21"/>
  </r>
  <r>
    <x v="75"/>
    <n v="110"/>
    <n v="2"/>
    <x v="21"/>
  </r>
  <r>
    <x v="75"/>
    <n v="111"/>
    <n v="2"/>
    <x v="21"/>
  </r>
  <r>
    <x v="75"/>
    <n v="112"/>
    <n v="1"/>
    <x v="21"/>
  </r>
  <r>
    <x v="75"/>
    <n v="114"/>
    <n v="1"/>
    <x v="21"/>
  </r>
  <r>
    <x v="75"/>
    <n v="115"/>
    <n v="2"/>
    <x v="21"/>
  </r>
  <r>
    <x v="75"/>
    <n v="121"/>
    <n v="1"/>
    <x v="21"/>
  </r>
  <r>
    <x v="75"/>
    <n v="129"/>
    <n v="2"/>
    <x v="21"/>
  </r>
  <r>
    <x v="75"/>
    <n v="132"/>
    <n v="1"/>
    <x v="21"/>
  </r>
  <r>
    <x v="75"/>
    <n v="133"/>
    <n v="1"/>
    <x v="21"/>
  </r>
  <r>
    <x v="75"/>
    <n v="134"/>
    <n v="1"/>
    <x v="21"/>
  </r>
  <r>
    <x v="75"/>
    <n v="136"/>
    <n v="1"/>
    <x v="21"/>
  </r>
  <r>
    <x v="75"/>
    <n v="142"/>
    <n v="1"/>
    <x v="21"/>
  </r>
  <r>
    <x v="75"/>
    <n v="148"/>
    <n v="1"/>
    <x v="21"/>
  </r>
  <r>
    <x v="75"/>
    <n v="211"/>
    <n v="1"/>
    <x v="21"/>
  </r>
  <r>
    <x v="75"/>
    <n v="228"/>
    <n v="1"/>
    <x v="21"/>
  </r>
  <r>
    <x v="76"/>
    <n v="77"/>
    <n v="2"/>
    <x v="0"/>
  </r>
  <r>
    <x v="76"/>
    <n v="78"/>
    <n v="4"/>
    <x v="1"/>
  </r>
  <r>
    <x v="76"/>
    <n v="80"/>
    <n v="3"/>
    <x v="3"/>
  </r>
  <r>
    <x v="76"/>
    <n v="81"/>
    <n v="1"/>
    <x v="4"/>
  </r>
  <r>
    <x v="76"/>
    <n v="82"/>
    <n v="1"/>
    <x v="5"/>
  </r>
  <r>
    <x v="76"/>
    <n v="83"/>
    <n v="2"/>
    <x v="6"/>
  </r>
  <r>
    <x v="76"/>
    <n v="84"/>
    <n v="1"/>
    <x v="7"/>
  </r>
  <r>
    <x v="76"/>
    <n v="85"/>
    <n v="1"/>
    <x v="8"/>
  </r>
  <r>
    <x v="76"/>
    <n v="86"/>
    <n v="2"/>
    <x v="9"/>
  </r>
  <r>
    <x v="76"/>
    <n v="88"/>
    <n v="3"/>
    <x v="11"/>
  </r>
  <r>
    <x v="76"/>
    <n v="89"/>
    <n v="2"/>
    <x v="12"/>
  </r>
  <r>
    <x v="76"/>
    <n v="90"/>
    <n v="2"/>
    <x v="13"/>
  </r>
  <r>
    <x v="76"/>
    <n v="91"/>
    <n v="2"/>
    <x v="14"/>
  </r>
  <r>
    <x v="76"/>
    <n v="92"/>
    <n v="1"/>
    <x v="15"/>
  </r>
  <r>
    <x v="76"/>
    <n v="93"/>
    <n v="1"/>
    <x v="16"/>
  </r>
  <r>
    <x v="76"/>
    <n v="94"/>
    <n v="2"/>
    <x v="17"/>
  </r>
  <r>
    <x v="76"/>
    <n v="95"/>
    <n v="1"/>
    <x v="18"/>
  </r>
  <r>
    <x v="76"/>
    <n v="96"/>
    <n v="2"/>
    <x v="19"/>
  </r>
  <r>
    <x v="76"/>
    <n v="97"/>
    <n v="1"/>
    <x v="20"/>
  </r>
  <r>
    <x v="76"/>
    <n v="98"/>
    <n v="3"/>
    <x v="21"/>
  </r>
  <r>
    <x v="76"/>
    <n v="99"/>
    <n v="2"/>
    <x v="21"/>
  </r>
  <r>
    <x v="76"/>
    <n v="100"/>
    <n v="1"/>
    <x v="21"/>
  </r>
  <r>
    <x v="76"/>
    <n v="103"/>
    <n v="1"/>
    <x v="21"/>
  </r>
  <r>
    <x v="76"/>
    <n v="104"/>
    <n v="1"/>
    <x v="21"/>
  </r>
  <r>
    <x v="76"/>
    <n v="106"/>
    <n v="1"/>
    <x v="21"/>
  </r>
  <r>
    <x v="76"/>
    <n v="107"/>
    <n v="1"/>
    <x v="21"/>
  </r>
  <r>
    <x v="76"/>
    <n v="109"/>
    <n v="1"/>
    <x v="21"/>
  </r>
  <r>
    <x v="76"/>
    <n v="110"/>
    <n v="1"/>
    <x v="21"/>
  </r>
  <r>
    <x v="76"/>
    <n v="113"/>
    <n v="1"/>
    <x v="21"/>
  </r>
  <r>
    <x v="76"/>
    <n v="116"/>
    <n v="1"/>
    <x v="21"/>
  </r>
  <r>
    <x v="76"/>
    <n v="117"/>
    <n v="1"/>
    <x v="21"/>
  </r>
  <r>
    <x v="76"/>
    <n v="119"/>
    <n v="1"/>
    <x v="21"/>
  </r>
  <r>
    <x v="76"/>
    <n v="120"/>
    <n v="1"/>
    <x v="21"/>
  </r>
  <r>
    <x v="76"/>
    <n v="121"/>
    <n v="1"/>
    <x v="21"/>
  </r>
  <r>
    <x v="76"/>
    <n v="123"/>
    <n v="1"/>
    <x v="21"/>
  </r>
  <r>
    <x v="76"/>
    <n v="126"/>
    <n v="1"/>
    <x v="21"/>
  </r>
  <r>
    <x v="76"/>
    <n v="149"/>
    <n v="1"/>
    <x v="21"/>
  </r>
  <r>
    <x v="76"/>
    <n v="157"/>
    <n v="1"/>
    <x v="21"/>
  </r>
  <r>
    <x v="76"/>
    <n v="159"/>
    <n v="1"/>
    <x v="21"/>
  </r>
  <r>
    <x v="76"/>
    <n v="162"/>
    <n v="1"/>
    <x v="21"/>
  </r>
  <r>
    <x v="77"/>
    <n v="80"/>
    <n v="3"/>
    <x v="2"/>
  </r>
  <r>
    <x v="77"/>
    <n v="82"/>
    <n v="2"/>
    <x v="4"/>
  </r>
  <r>
    <x v="77"/>
    <n v="83"/>
    <n v="1"/>
    <x v="5"/>
  </r>
  <r>
    <x v="77"/>
    <n v="84"/>
    <n v="2"/>
    <x v="6"/>
  </r>
  <r>
    <x v="77"/>
    <n v="85"/>
    <n v="4"/>
    <x v="7"/>
  </r>
  <r>
    <x v="77"/>
    <n v="86"/>
    <n v="1"/>
    <x v="8"/>
  </r>
  <r>
    <x v="77"/>
    <n v="88"/>
    <n v="1"/>
    <x v="10"/>
  </r>
  <r>
    <x v="77"/>
    <n v="90"/>
    <n v="3"/>
    <x v="12"/>
  </r>
  <r>
    <x v="77"/>
    <n v="91"/>
    <n v="4"/>
    <x v="13"/>
  </r>
  <r>
    <x v="77"/>
    <n v="93"/>
    <n v="2"/>
    <x v="15"/>
  </r>
  <r>
    <x v="77"/>
    <n v="96"/>
    <n v="1"/>
    <x v="18"/>
  </r>
  <r>
    <x v="77"/>
    <n v="97"/>
    <n v="1"/>
    <x v="19"/>
  </r>
  <r>
    <x v="77"/>
    <n v="100"/>
    <n v="2"/>
    <x v="21"/>
  </r>
  <r>
    <x v="77"/>
    <n v="101"/>
    <n v="1"/>
    <x v="21"/>
  </r>
  <r>
    <x v="77"/>
    <n v="102"/>
    <n v="5"/>
    <x v="21"/>
  </r>
  <r>
    <x v="77"/>
    <n v="106"/>
    <n v="1"/>
    <x v="21"/>
  </r>
  <r>
    <x v="77"/>
    <n v="108"/>
    <n v="1"/>
    <x v="21"/>
  </r>
  <r>
    <x v="77"/>
    <n v="111"/>
    <n v="2"/>
    <x v="21"/>
  </r>
  <r>
    <x v="77"/>
    <n v="113"/>
    <n v="1"/>
    <x v="21"/>
  </r>
  <r>
    <x v="77"/>
    <n v="116"/>
    <n v="1"/>
    <x v="21"/>
  </r>
  <r>
    <x v="77"/>
    <n v="117"/>
    <n v="3"/>
    <x v="21"/>
  </r>
  <r>
    <x v="77"/>
    <n v="118"/>
    <n v="4"/>
    <x v="21"/>
  </r>
  <r>
    <x v="77"/>
    <n v="121"/>
    <n v="1"/>
    <x v="21"/>
  </r>
  <r>
    <x v="77"/>
    <n v="122"/>
    <n v="1"/>
    <x v="21"/>
  </r>
  <r>
    <x v="77"/>
    <n v="125"/>
    <n v="1"/>
    <x v="21"/>
  </r>
  <r>
    <x v="77"/>
    <n v="129"/>
    <n v="2"/>
    <x v="21"/>
  </r>
  <r>
    <x v="77"/>
    <n v="139"/>
    <n v="1"/>
    <x v="21"/>
  </r>
  <r>
    <x v="77"/>
    <n v="147"/>
    <n v="1"/>
    <x v="21"/>
  </r>
  <r>
    <x v="77"/>
    <n v="156"/>
    <n v="1"/>
    <x v="21"/>
  </r>
  <r>
    <x v="77"/>
    <n v="174"/>
    <n v="1"/>
    <x v="21"/>
  </r>
  <r>
    <x v="77"/>
    <n v="319"/>
    <n v="1"/>
    <x v="21"/>
  </r>
  <r>
    <x v="78"/>
    <n v="79"/>
    <n v="1"/>
    <x v="0"/>
  </r>
  <r>
    <x v="78"/>
    <n v="80"/>
    <n v="3"/>
    <x v="1"/>
  </r>
  <r>
    <x v="78"/>
    <n v="81"/>
    <n v="1"/>
    <x v="2"/>
  </r>
  <r>
    <x v="78"/>
    <n v="83"/>
    <n v="1"/>
    <x v="4"/>
  </r>
  <r>
    <x v="78"/>
    <n v="84"/>
    <n v="1"/>
    <x v="5"/>
  </r>
  <r>
    <x v="78"/>
    <n v="86"/>
    <n v="1"/>
    <x v="7"/>
  </r>
  <r>
    <x v="78"/>
    <n v="87"/>
    <n v="1"/>
    <x v="8"/>
  </r>
  <r>
    <x v="78"/>
    <n v="88"/>
    <n v="3"/>
    <x v="9"/>
  </r>
  <r>
    <x v="78"/>
    <n v="90"/>
    <n v="1"/>
    <x v="11"/>
  </r>
  <r>
    <x v="78"/>
    <n v="91"/>
    <n v="3"/>
    <x v="12"/>
  </r>
  <r>
    <x v="78"/>
    <n v="92"/>
    <n v="2"/>
    <x v="13"/>
  </r>
  <r>
    <x v="78"/>
    <n v="93"/>
    <n v="1"/>
    <x v="14"/>
  </r>
  <r>
    <x v="78"/>
    <n v="94"/>
    <n v="1"/>
    <x v="15"/>
  </r>
  <r>
    <x v="78"/>
    <n v="98"/>
    <n v="1"/>
    <x v="19"/>
  </r>
  <r>
    <x v="78"/>
    <n v="99"/>
    <n v="1"/>
    <x v="20"/>
  </r>
  <r>
    <x v="78"/>
    <n v="100"/>
    <n v="1"/>
    <x v="21"/>
  </r>
  <r>
    <x v="78"/>
    <n v="101"/>
    <n v="3"/>
    <x v="21"/>
  </r>
  <r>
    <x v="78"/>
    <n v="104"/>
    <n v="1"/>
    <x v="21"/>
  </r>
  <r>
    <x v="78"/>
    <n v="109"/>
    <n v="1"/>
    <x v="21"/>
  </r>
  <r>
    <x v="78"/>
    <n v="110"/>
    <n v="1"/>
    <x v="21"/>
  </r>
  <r>
    <x v="78"/>
    <n v="111"/>
    <n v="1"/>
    <x v="21"/>
  </r>
  <r>
    <x v="78"/>
    <n v="112"/>
    <n v="2"/>
    <x v="21"/>
  </r>
  <r>
    <x v="78"/>
    <n v="115"/>
    <n v="1"/>
    <x v="21"/>
  </r>
  <r>
    <x v="78"/>
    <n v="120"/>
    <n v="2"/>
    <x v="21"/>
  </r>
  <r>
    <x v="78"/>
    <n v="121"/>
    <n v="1"/>
    <x v="21"/>
  </r>
  <r>
    <x v="78"/>
    <n v="131"/>
    <n v="1"/>
    <x v="21"/>
  </r>
  <r>
    <x v="78"/>
    <n v="132"/>
    <n v="1"/>
    <x v="21"/>
  </r>
  <r>
    <x v="78"/>
    <n v="134"/>
    <n v="1"/>
    <x v="21"/>
  </r>
  <r>
    <x v="78"/>
    <n v="138"/>
    <n v="1"/>
    <x v="21"/>
  </r>
  <r>
    <x v="78"/>
    <n v="140"/>
    <n v="1"/>
    <x v="21"/>
  </r>
  <r>
    <x v="78"/>
    <n v="148"/>
    <n v="1"/>
    <x v="21"/>
  </r>
  <r>
    <x v="78"/>
    <n v="151"/>
    <n v="1"/>
    <x v="21"/>
  </r>
  <r>
    <x v="78"/>
    <n v="155"/>
    <n v="1"/>
    <x v="21"/>
  </r>
  <r>
    <x v="79"/>
    <n v="80"/>
    <n v="4"/>
    <x v="0"/>
  </r>
  <r>
    <x v="79"/>
    <n v="82"/>
    <n v="1"/>
    <x v="2"/>
  </r>
  <r>
    <x v="79"/>
    <n v="84"/>
    <n v="1"/>
    <x v="4"/>
  </r>
  <r>
    <x v="79"/>
    <n v="85"/>
    <n v="1"/>
    <x v="5"/>
  </r>
  <r>
    <x v="79"/>
    <n v="86"/>
    <n v="3"/>
    <x v="6"/>
  </r>
  <r>
    <x v="79"/>
    <n v="89"/>
    <n v="2"/>
    <x v="9"/>
  </r>
  <r>
    <x v="79"/>
    <n v="90"/>
    <n v="2"/>
    <x v="10"/>
  </r>
  <r>
    <x v="79"/>
    <n v="91"/>
    <n v="1"/>
    <x v="11"/>
  </r>
  <r>
    <x v="79"/>
    <n v="92"/>
    <n v="2"/>
    <x v="12"/>
  </r>
  <r>
    <x v="79"/>
    <n v="93"/>
    <n v="1"/>
    <x v="13"/>
  </r>
  <r>
    <x v="79"/>
    <n v="97"/>
    <n v="3"/>
    <x v="17"/>
  </r>
  <r>
    <x v="79"/>
    <n v="98"/>
    <n v="2"/>
    <x v="18"/>
  </r>
  <r>
    <x v="79"/>
    <n v="99"/>
    <n v="2"/>
    <x v="19"/>
  </r>
  <r>
    <x v="79"/>
    <n v="103"/>
    <n v="1"/>
    <x v="21"/>
  </r>
  <r>
    <x v="79"/>
    <n v="104"/>
    <n v="2"/>
    <x v="21"/>
  </r>
  <r>
    <x v="79"/>
    <n v="106"/>
    <n v="1"/>
    <x v="21"/>
  </r>
  <r>
    <x v="79"/>
    <n v="108"/>
    <n v="1"/>
    <x v="21"/>
  </r>
  <r>
    <x v="79"/>
    <n v="111"/>
    <n v="1"/>
    <x v="21"/>
  </r>
  <r>
    <x v="79"/>
    <n v="112"/>
    <n v="1"/>
    <x v="21"/>
  </r>
  <r>
    <x v="79"/>
    <n v="113"/>
    <n v="1"/>
    <x v="21"/>
  </r>
  <r>
    <x v="79"/>
    <n v="116"/>
    <n v="1"/>
    <x v="21"/>
  </r>
  <r>
    <x v="79"/>
    <n v="120"/>
    <n v="1"/>
    <x v="21"/>
  </r>
  <r>
    <x v="79"/>
    <n v="138"/>
    <n v="1"/>
    <x v="21"/>
  </r>
  <r>
    <x v="79"/>
    <n v="141"/>
    <n v="1"/>
    <x v="21"/>
  </r>
  <r>
    <x v="79"/>
    <n v="145"/>
    <n v="1"/>
    <x v="21"/>
  </r>
  <r>
    <x v="79"/>
    <n v="163"/>
    <n v="1"/>
    <x v="21"/>
  </r>
  <r>
    <x v="79"/>
    <n v="208"/>
    <n v="1"/>
    <x v="21"/>
  </r>
  <r>
    <x v="80"/>
    <n v="81"/>
    <n v="1"/>
    <x v="0"/>
  </r>
  <r>
    <x v="80"/>
    <n v="82"/>
    <n v="1"/>
    <x v="1"/>
  </r>
  <r>
    <x v="80"/>
    <n v="83"/>
    <n v="3"/>
    <x v="2"/>
  </r>
  <r>
    <x v="80"/>
    <n v="84"/>
    <n v="1"/>
    <x v="3"/>
  </r>
  <r>
    <x v="80"/>
    <n v="86"/>
    <n v="2"/>
    <x v="5"/>
  </r>
  <r>
    <x v="80"/>
    <n v="87"/>
    <n v="1"/>
    <x v="6"/>
  </r>
  <r>
    <x v="80"/>
    <n v="88"/>
    <n v="1"/>
    <x v="7"/>
  </r>
  <r>
    <x v="80"/>
    <n v="91"/>
    <n v="1"/>
    <x v="10"/>
  </r>
  <r>
    <x v="80"/>
    <n v="92"/>
    <n v="1"/>
    <x v="11"/>
  </r>
  <r>
    <x v="80"/>
    <n v="93"/>
    <n v="1"/>
    <x v="12"/>
  </r>
  <r>
    <x v="80"/>
    <n v="95"/>
    <n v="1"/>
    <x v="14"/>
  </r>
  <r>
    <x v="80"/>
    <n v="96"/>
    <n v="2"/>
    <x v="15"/>
  </r>
  <r>
    <x v="80"/>
    <n v="97"/>
    <n v="1"/>
    <x v="16"/>
  </r>
  <r>
    <x v="80"/>
    <n v="98"/>
    <n v="1"/>
    <x v="17"/>
  </r>
  <r>
    <x v="80"/>
    <n v="100"/>
    <n v="2"/>
    <x v="19"/>
  </r>
  <r>
    <x v="80"/>
    <n v="101"/>
    <n v="1"/>
    <x v="20"/>
  </r>
  <r>
    <x v="80"/>
    <n v="103"/>
    <n v="1"/>
    <x v="21"/>
  </r>
  <r>
    <x v="80"/>
    <n v="104"/>
    <n v="1"/>
    <x v="21"/>
  </r>
  <r>
    <x v="80"/>
    <n v="108"/>
    <n v="2"/>
    <x v="21"/>
  </r>
  <r>
    <x v="80"/>
    <n v="110"/>
    <n v="1"/>
    <x v="21"/>
  </r>
  <r>
    <x v="80"/>
    <n v="111"/>
    <n v="1"/>
    <x v="21"/>
  </r>
  <r>
    <x v="80"/>
    <n v="112"/>
    <n v="1"/>
    <x v="21"/>
  </r>
  <r>
    <x v="80"/>
    <n v="115"/>
    <n v="1"/>
    <x v="21"/>
  </r>
  <r>
    <x v="80"/>
    <n v="117"/>
    <n v="1"/>
    <x v="21"/>
  </r>
  <r>
    <x v="80"/>
    <n v="118"/>
    <n v="1"/>
    <x v="21"/>
  </r>
  <r>
    <x v="80"/>
    <n v="119"/>
    <n v="1"/>
    <x v="21"/>
  </r>
  <r>
    <x v="80"/>
    <n v="122"/>
    <n v="1"/>
    <x v="21"/>
  </r>
  <r>
    <x v="80"/>
    <n v="125"/>
    <n v="2"/>
    <x v="21"/>
  </r>
  <r>
    <x v="80"/>
    <n v="126"/>
    <n v="1"/>
    <x v="21"/>
  </r>
  <r>
    <x v="80"/>
    <n v="127"/>
    <n v="1"/>
    <x v="21"/>
  </r>
  <r>
    <x v="80"/>
    <n v="130"/>
    <n v="1"/>
    <x v="21"/>
  </r>
  <r>
    <x v="80"/>
    <n v="133"/>
    <n v="2"/>
    <x v="21"/>
  </r>
  <r>
    <x v="80"/>
    <n v="135"/>
    <n v="1"/>
    <x v="21"/>
  </r>
  <r>
    <x v="80"/>
    <n v="138"/>
    <n v="1"/>
    <x v="21"/>
  </r>
  <r>
    <x v="80"/>
    <n v="139"/>
    <n v="1"/>
    <x v="21"/>
  </r>
  <r>
    <x v="80"/>
    <n v="140"/>
    <n v="1"/>
    <x v="21"/>
  </r>
  <r>
    <x v="80"/>
    <n v="149"/>
    <n v="1"/>
    <x v="21"/>
  </r>
  <r>
    <x v="80"/>
    <n v="154"/>
    <n v="1"/>
    <x v="21"/>
  </r>
  <r>
    <x v="80"/>
    <n v="170"/>
    <n v="1"/>
    <x v="21"/>
  </r>
  <r>
    <x v="80"/>
    <n v="346"/>
    <n v="1"/>
    <x v="21"/>
  </r>
  <r>
    <x v="81"/>
    <n v="83"/>
    <n v="1"/>
    <x v="1"/>
  </r>
  <r>
    <x v="81"/>
    <n v="84"/>
    <n v="1"/>
    <x v="2"/>
  </r>
  <r>
    <x v="81"/>
    <n v="85"/>
    <n v="1"/>
    <x v="3"/>
  </r>
  <r>
    <x v="81"/>
    <n v="87"/>
    <n v="1"/>
    <x v="5"/>
  </r>
  <r>
    <x v="81"/>
    <n v="88"/>
    <n v="1"/>
    <x v="6"/>
  </r>
  <r>
    <x v="81"/>
    <n v="89"/>
    <n v="2"/>
    <x v="7"/>
  </r>
  <r>
    <x v="81"/>
    <n v="91"/>
    <n v="2"/>
    <x v="9"/>
  </r>
  <r>
    <x v="81"/>
    <n v="92"/>
    <n v="1"/>
    <x v="10"/>
  </r>
  <r>
    <x v="81"/>
    <n v="94"/>
    <n v="1"/>
    <x v="12"/>
  </r>
  <r>
    <x v="81"/>
    <n v="95"/>
    <n v="1"/>
    <x v="13"/>
  </r>
  <r>
    <x v="81"/>
    <n v="96"/>
    <n v="1"/>
    <x v="14"/>
  </r>
  <r>
    <x v="81"/>
    <n v="97"/>
    <n v="1"/>
    <x v="15"/>
  </r>
  <r>
    <x v="81"/>
    <n v="98"/>
    <n v="1"/>
    <x v="16"/>
  </r>
  <r>
    <x v="81"/>
    <n v="101"/>
    <n v="3"/>
    <x v="19"/>
  </r>
  <r>
    <x v="81"/>
    <n v="103"/>
    <n v="1"/>
    <x v="21"/>
  </r>
  <r>
    <x v="81"/>
    <n v="105"/>
    <n v="1"/>
    <x v="21"/>
  </r>
  <r>
    <x v="81"/>
    <n v="106"/>
    <n v="1"/>
    <x v="21"/>
  </r>
  <r>
    <x v="81"/>
    <n v="107"/>
    <n v="1"/>
    <x v="21"/>
  </r>
  <r>
    <x v="81"/>
    <n v="110"/>
    <n v="1"/>
    <x v="21"/>
  </r>
  <r>
    <x v="81"/>
    <n v="111"/>
    <n v="2"/>
    <x v="21"/>
  </r>
  <r>
    <x v="81"/>
    <n v="121"/>
    <n v="1"/>
    <x v="21"/>
  </r>
  <r>
    <x v="81"/>
    <n v="123"/>
    <n v="1"/>
    <x v="21"/>
  </r>
  <r>
    <x v="81"/>
    <n v="124"/>
    <n v="1"/>
    <x v="21"/>
  </r>
  <r>
    <x v="81"/>
    <n v="128"/>
    <n v="1"/>
    <x v="21"/>
  </r>
  <r>
    <x v="81"/>
    <n v="131"/>
    <n v="1"/>
    <x v="21"/>
  </r>
  <r>
    <x v="81"/>
    <n v="139"/>
    <n v="1"/>
    <x v="21"/>
  </r>
  <r>
    <x v="81"/>
    <n v="147"/>
    <n v="1"/>
    <x v="21"/>
  </r>
  <r>
    <x v="81"/>
    <n v="155"/>
    <n v="1"/>
    <x v="21"/>
  </r>
  <r>
    <x v="81"/>
    <n v="213"/>
    <n v="1"/>
    <x v="21"/>
  </r>
  <r>
    <x v="82"/>
    <n v="83"/>
    <n v="1"/>
    <x v="0"/>
  </r>
  <r>
    <x v="82"/>
    <n v="84"/>
    <n v="2"/>
    <x v="1"/>
  </r>
  <r>
    <x v="82"/>
    <n v="86"/>
    <n v="3"/>
    <x v="3"/>
  </r>
  <r>
    <x v="82"/>
    <n v="87"/>
    <n v="1"/>
    <x v="4"/>
  </r>
  <r>
    <x v="82"/>
    <n v="88"/>
    <n v="1"/>
    <x v="5"/>
  </r>
  <r>
    <x v="82"/>
    <n v="89"/>
    <n v="2"/>
    <x v="6"/>
  </r>
  <r>
    <x v="82"/>
    <n v="93"/>
    <n v="1"/>
    <x v="10"/>
  </r>
  <r>
    <x v="82"/>
    <n v="94"/>
    <n v="1"/>
    <x v="11"/>
  </r>
  <r>
    <x v="82"/>
    <n v="97"/>
    <n v="3"/>
    <x v="14"/>
  </r>
  <r>
    <x v="82"/>
    <n v="99"/>
    <n v="1"/>
    <x v="16"/>
  </r>
  <r>
    <x v="82"/>
    <n v="102"/>
    <n v="2"/>
    <x v="19"/>
  </r>
  <r>
    <x v="82"/>
    <n v="104"/>
    <n v="1"/>
    <x v="21"/>
  </r>
  <r>
    <x v="82"/>
    <n v="105"/>
    <n v="2"/>
    <x v="21"/>
  </r>
  <r>
    <x v="82"/>
    <n v="108"/>
    <n v="2"/>
    <x v="21"/>
  </r>
  <r>
    <x v="82"/>
    <n v="125"/>
    <n v="1"/>
    <x v="21"/>
  </r>
  <r>
    <x v="82"/>
    <n v="133"/>
    <n v="1"/>
    <x v="21"/>
  </r>
  <r>
    <x v="82"/>
    <n v="138"/>
    <n v="1"/>
    <x v="21"/>
  </r>
  <r>
    <x v="82"/>
    <n v="141"/>
    <n v="1"/>
    <x v="21"/>
  </r>
  <r>
    <x v="82"/>
    <n v="143"/>
    <n v="1"/>
    <x v="21"/>
  </r>
  <r>
    <x v="82"/>
    <n v="166"/>
    <n v="1"/>
    <x v="21"/>
  </r>
  <r>
    <x v="82"/>
    <n v="184"/>
    <n v="1"/>
    <x v="21"/>
  </r>
  <r>
    <x v="83"/>
    <n v="84"/>
    <n v="1"/>
    <x v="0"/>
  </r>
  <r>
    <x v="83"/>
    <n v="85"/>
    <n v="1"/>
    <x v="1"/>
  </r>
  <r>
    <x v="83"/>
    <n v="88"/>
    <n v="1"/>
    <x v="4"/>
  </r>
  <r>
    <x v="83"/>
    <n v="89"/>
    <n v="1"/>
    <x v="5"/>
  </r>
  <r>
    <x v="83"/>
    <n v="90"/>
    <n v="1"/>
    <x v="6"/>
  </r>
  <r>
    <x v="83"/>
    <n v="91"/>
    <n v="2"/>
    <x v="7"/>
  </r>
  <r>
    <x v="83"/>
    <n v="92"/>
    <n v="2"/>
    <x v="8"/>
  </r>
  <r>
    <x v="83"/>
    <n v="96"/>
    <n v="1"/>
    <x v="12"/>
  </r>
  <r>
    <x v="83"/>
    <n v="97"/>
    <n v="1"/>
    <x v="13"/>
  </r>
  <r>
    <x v="83"/>
    <n v="102"/>
    <n v="1"/>
    <x v="18"/>
  </r>
  <r>
    <x v="83"/>
    <n v="103"/>
    <n v="3"/>
    <x v="19"/>
  </r>
  <r>
    <x v="83"/>
    <n v="104"/>
    <n v="1"/>
    <x v="20"/>
  </r>
  <r>
    <x v="83"/>
    <n v="107"/>
    <n v="1"/>
    <x v="21"/>
  </r>
  <r>
    <x v="83"/>
    <n v="108"/>
    <n v="1"/>
    <x v="21"/>
  </r>
  <r>
    <x v="83"/>
    <n v="109"/>
    <n v="2"/>
    <x v="21"/>
  </r>
  <r>
    <x v="83"/>
    <n v="110"/>
    <n v="1"/>
    <x v="21"/>
  </r>
  <r>
    <x v="83"/>
    <n v="111"/>
    <n v="3"/>
    <x v="21"/>
  </r>
  <r>
    <x v="83"/>
    <n v="114"/>
    <n v="1"/>
    <x v="21"/>
  </r>
  <r>
    <x v="83"/>
    <n v="116"/>
    <n v="1"/>
    <x v="21"/>
  </r>
  <r>
    <x v="83"/>
    <n v="121"/>
    <n v="1"/>
    <x v="21"/>
  </r>
  <r>
    <x v="83"/>
    <n v="133"/>
    <n v="1"/>
    <x v="21"/>
  </r>
  <r>
    <x v="83"/>
    <n v="135"/>
    <n v="1"/>
    <x v="21"/>
  </r>
  <r>
    <x v="83"/>
    <n v="136"/>
    <n v="1"/>
    <x v="21"/>
  </r>
  <r>
    <x v="83"/>
    <n v="139"/>
    <n v="1"/>
    <x v="21"/>
  </r>
  <r>
    <x v="83"/>
    <n v="146"/>
    <n v="1"/>
    <x v="21"/>
  </r>
  <r>
    <x v="83"/>
    <n v="160"/>
    <n v="1"/>
    <x v="21"/>
  </r>
  <r>
    <x v="83"/>
    <n v="162"/>
    <n v="1"/>
    <x v="21"/>
  </r>
  <r>
    <x v="84"/>
    <n v="85"/>
    <n v="1"/>
    <x v="0"/>
  </r>
  <r>
    <x v="84"/>
    <n v="88"/>
    <n v="1"/>
    <x v="3"/>
  </r>
  <r>
    <x v="84"/>
    <n v="89"/>
    <n v="3"/>
    <x v="4"/>
  </r>
  <r>
    <x v="84"/>
    <n v="92"/>
    <n v="1"/>
    <x v="7"/>
  </r>
  <r>
    <x v="84"/>
    <n v="93"/>
    <n v="1"/>
    <x v="8"/>
  </r>
  <r>
    <x v="84"/>
    <n v="96"/>
    <n v="2"/>
    <x v="11"/>
  </r>
  <r>
    <x v="84"/>
    <n v="97"/>
    <n v="1"/>
    <x v="12"/>
  </r>
  <r>
    <x v="84"/>
    <n v="100"/>
    <n v="2"/>
    <x v="15"/>
  </r>
  <r>
    <x v="84"/>
    <n v="103"/>
    <n v="1"/>
    <x v="18"/>
  </r>
  <r>
    <x v="84"/>
    <n v="106"/>
    <n v="1"/>
    <x v="21"/>
  </r>
  <r>
    <x v="84"/>
    <n v="109"/>
    <n v="2"/>
    <x v="21"/>
  </r>
  <r>
    <x v="84"/>
    <n v="110"/>
    <n v="2"/>
    <x v="21"/>
  </r>
  <r>
    <x v="84"/>
    <n v="111"/>
    <n v="1"/>
    <x v="21"/>
  </r>
  <r>
    <x v="84"/>
    <n v="112"/>
    <n v="1"/>
    <x v="21"/>
  </r>
  <r>
    <x v="84"/>
    <n v="118"/>
    <n v="1"/>
    <x v="21"/>
  </r>
  <r>
    <x v="84"/>
    <n v="119"/>
    <n v="1"/>
    <x v="21"/>
  </r>
  <r>
    <x v="84"/>
    <n v="134"/>
    <n v="1"/>
    <x v="21"/>
  </r>
  <r>
    <x v="84"/>
    <n v="136"/>
    <n v="2"/>
    <x v="21"/>
  </r>
  <r>
    <x v="84"/>
    <n v="148"/>
    <n v="1"/>
    <x v="21"/>
  </r>
  <r>
    <x v="85"/>
    <n v="86"/>
    <n v="2"/>
    <x v="0"/>
  </r>
  <r>
    <x v="85"/>
    <n v="88"/>
    <n v="1"/>
    <x v="2"/>
  </r>
  <r>
    <x v="85"/>
    <n v="91"/>
    <n v="1"/>
    <x v="5"/>
  </r>
  <r>
    <x v="85"/>
    <n v="95"/>
    <n v="2"/>
    <x v="9"/>
  </r>
  <r>
    <x v="85"/>
    <n v="96"/>
    <n v="1"/>
    <x v="10"/>
  </r>
  <r>
    <x v="85"/>
    <n v="97"/>
    <n v="2"/>
    <x v="11"/>
  </r>
  <r>
    <x v="85"/>
    <n v="98"/>
    <n v="1"/>
    <x v="12"/>
  </r>
  <r>
    <x v="85"/>
    <n v="99"/>
    <n v="2"/>
    <x v="13"/>
  </r>
  <r>
    <x v="85"/>
    <n v="100"/>
    <n v="2"/>
    <x v="14"/>
  </r>
  <r>
    <x v="85"/>
    <n v="101"/>
    <n v="1"/>
    <x v="15"/>
  </r>
  <r>
    <x v="85"/>
    <n v="102"/>
    <n v="2"/>
    <x v="16"/>
  </r>
  <r>
    <x v="85"/>
    <n v="104"/>
    <n v="1"/>
    <x v="18"/>
  </r>
  <r>
    <x v="85"/>
    <n v="105"/>
    <n v="1"/>
    <x v="19"/>
  </r>
  <r>
    <x v="85"/>
    <n v="106"/>
    <n v="1"/>
    <x v="20"/>
  </r>
  <r>
    <x v="85"/>
    <n v="107"/>
    <n v="3"/>
    <x v="21"/>
  </r>
  <r>
    <x v="85"/>
    <n v="108"/>
    <n v="1"/>
    <x v="21"/>
  </r>
  <r>
    <x v="85"/>
    <n v="115"/>
    <n v="1"/>
    <x v="21"/>
  </r>
  <r>
    <x v="85"/>
    <n v="116"/>
    <n v="1"/>
    <x v="21"/>
  </r>
  <r>
    <x v="85"/>
    <n v="117"/>
    <n v="1"/>
    <x v="21"/>
  </r>
  <r>
    <x v="85"/>
    <n v="123"/>
    <n v="1"/>
    <x v="21"/>
  </r>
  <r>
    <x v="85"/>
    <n v="133"/>
    <n v="1"/>
    <x v="21"/>
  </r>
  <r>
    <x v="85"/>
    <n v="137"/>
    <n v="1"/>
    <x v="21"/>
  </r>
  <r>
    <x v="85"/>
    <n v="162"/>
    <n v="1"/>
    <x v="21"/>
  </r>
  <r>
    <x v="85"/>
    <n v="180"/>
    <n v="1"/>
    <x v="21"/>
  </r>
  <r>
    <x v="86"/>
    <n v="89"/>
    <n v="1"/>
    <x v="2"/>
  </r>
  <r>
    <x v="86"/>
    <n v="90"/>
    <n v="3"/>
    <x v="3"/>
  </r>
  <r>
    <x v="86"/>
    <n v="91"/>
    <n v="1"/>
    <x v="4"/>
  </r>
  <r>
    <x v="86"/>
    <n v="94"/>
    <n v="1"/>
    <x v="7"/>
  </r>
  <r>
    <x v="86"/>
    <n v="95"/>
    <n v="2"/>
    <x v="8"/>
  </r>
  <r>
    <x v="86"/>
    <n v="96"/>
    <n v="1"/>
    <x v="9"/>
  </r>
  <r>
    <x v="86"/>
    <n v="98"/>
    <n v="2"/>
    <x v="11"/>
  </r>
  <r>
    <x v="86"/>
    <n v="99"/>
    <n v="2"/>
    <x v="12"/>
  </r>
  <r>
    <x v="86"/>
    <n v="100"/>
    <n v="1"/>
    <x v="13"/>
  </r>
  <r>
    <x v="86"/>
    <n v="103"/>
    <n v="1"/>
    <x v="16"/>
  </r>
  <r>
    <x v="86"/>
    <n v="107"/>
    <n v="1"/>
    <x v="20"/>
  </r>
  <r>
    <x v="86"/>
    <n v="114"/>
    <n v="1"/>
    <x v="21"/>
  </r>
  <r>
    <x v="86"/>
    <n v="115"/>
    <n v="1"/>
    <x v="21"/>
  </r>
  <r>
    <x v="86"/>
    <n v="116"/>
    <n v="1"/>
    <x v="21"/>
  </r>
  <r>
    <x v="86"/>
    <n v="117"/>
    <n v="1"/>
    <x v="21"/>
  </r>
  <r>
    <x v="86"/>
    <n v="124"/>
    <n v="1"/>
    <x v="21"/>
  </r>
  <r>
    <x v="86"/>
    <n v="128"/>
    <n v="1"/>
    <x v="21"/>
  </r>
  <r>
    <x v="86"/>
    <n v="138"/>
    <n v="1"/>
    <x v="21"/>
  </r>
  <r>
    <x v="86"/>
    <n v="142"/>
    <n v="1"/>
    <x v="21"/>
  </r>
  <r>
    <x v="86"/>
    <n v="311"/>
    <n v="1"/>
    <x v="21"/>
  </r>
  <r>
    <x v="87"/>
    <n v="88"/>
    <n v="2"/>
    <x v="0"/>
  </r>
  <r>
    <x v="87"/>
    <n v="89"/>
    <n v="2"/>
    <x v="1"/>
  </r>
  <r>
    <x v="87"/>
    <n v="90"/>
    <n v="1"/>
    <x v="2"/>
  </r>
  <r>
    <x v="87"/>
    <n v="93"/>
    <n v="1"/>
    <x v="5"/>
  </r>
  <r>
    <x v="87"/>
    <n v="94"/>
    <n v="1"/>
    <x v="6"/>
  </r>
  <r>
    <x v="87"/>
    <n v="95"/>
    <n v="1"/>
    <x v="7"/>
  </r>
  <r>
    <x v="87"/>
    <n v="96"/>
    <n v="2"/>
    <x v="8"/>
  </r>
  <r>
    <x v="87"/>
    <n v="97"/>
    <n v="1"/>
    <x v="9"/>
  </r>
  <r>
    <x v="87"/>
    <n v="103"/>
    <n v="1"/>
    <x v="15"/>
  </r>
  <r>
    <x v="87"/>
    <n v="106"/>
    <n v="1"/>
    <x v="18"/>
  </r>
  <r>
    <x v="87"/>
    <n v="108"/>
    <n v="1"/>
    <x v="20"/>
  </r>
  <r>
    <x v="87"/>
    <n v="109"/>
    <n v="3"/>
    <x v="21"/>
  </r>
  <r>
    <x v="87"/>
    <n v="110"/>
    <n v="1"/>
    <x v="21"/>
  </r>
  <r>
    <x v="87"/>
    <n v="115"/>
    <n v="2"/>
    <x v="21"/>
  </r>
  <r>
    <x v="87"/>
    <n v="120"/>
    <n v="1"/>
    <x v="21"/>
  </r>
  <r>
    <x v="87"/>
    <n v="122"/>
    <n v="2"/>
    <x v="21"/>
  </r>
  <r>
    <x v="87"/>
    <n v="123"/>
    <n v="1"/>
    <x v="21"/>
  </r>
  <r>
    <x v="87"/>
    <n v="133"/>
    <n v="1"/>
    <x v="21"/>
  </r>
  <r>
    <x v="87"/>
    <n v="138"/>
    <n v="2"/>
    <x v="21"/>
  </r>
  <r>
    <x v="87"/>
    <n v="158"/>
    <n v="1"/>
    <x v="21"/>
  </r>
  <r>
    <x v="87"/>
    <n v="160"/>
    <n v="1"/>
    <x v="21"/>
  </r>
  <r>
    <x v="87"/>
    <n v="278"/>
    <n v="1"/>
    <x v="21"/>
  </r>
  <r>
    <x v="88"/>
    <n v="90"/>
    <n v="2"/>
    <x v="1"/>
  </r>
  <r>
    <x v="88"/>
    <n v="91"/>
    <n v="1"/>
    <x v="2"/>
  </r>
  <r>
    <x v="88"/>
    <n v="93"/>
    <n v="1"/>
    <x v="4"/>
  </r>
  <r>
    <x v="88"/>
    <n v="94"/>
    <n v="2"/>
    <x v="5"/>
  </r>
  <r>
    <x v="88"/>
    <n v="99"/>
    <n v="1"/>
    <x v="10"/>
  </r>
  <r>
    <x v="88"/>
    <n v="100"/>
    <n v="2"/>
    <x v="11"/>
  </r>
  <r>
    <x v="88"/>
    <n v="101"/>
    <n v="1"/>
    <x v="12"/>
  </r>
  <r>
    <x v="88"/>
    <n v="103"/>
    <n v="2"/>
    <x v="14"/>
  </r>
  <r>
    <x v="88"/>
    <n v="106"/>
    <n v="1"/>
    <x v="17"/>
  </r>
  <r>
    <x v="88"/>
    <n v="107"/>
    <n v="1"/>
    <x v="18"/>
  </r>
  <r>
    <x v="88"/>
    <n v="108"/>
    <n v="1"/>
    <x v="19"/>
  </r>
  <r>
    <x v="88"/>
    <n v="110"/>
    <n v="1"/>
    <x v="21"/>
  </r>
  <r>
    <x v="88"/>
    <n v="111"/>
    <n v="1"/>
    <x v="21"/>
  </r>
  <r>
    <x v="88"/>
    <n v="113"/>
    <n v="1"/>
    <x v="21"/>
  </r>
  <r>
    <x v="88"/>
    <n v="116"/>
    <n v="1"/>
    <x v="21"/>
  </r>
  <r>
    <x v="88"/>
    <n v="117"/>
    <n v="1"/>
    <x v="21"/>
  </r>
  <r>
    <x v="88"/>
    <n v="118"/>
    <n v="1"/>
    <x v="21"/>
  </r>
  <r>
    <x v="88"/>
    <n v="123"/>
    <n v="2"/>
    <x v="21"/>
  </r>
  <r>
    <x v="88"/>
    <n v="124"/>
    <n v="1"/>
    <x v="21"/>
  </r>
  <r>
    <x v="88"/>
    <n v="126"/>
    <n v="1"/>
    <x v="21"/>
  </r>
  <r>
    <x v="88"/>
    <n v="140"/>
    <n v="1"/>
    <x v="21"/>
  </r>
  <r>
    <x v="88"/>
    <n v="148"/>
    <n v="1"/>
    <x v="21"/>
  </r>
  <r>
    <x v="88"/>
    <n v="168"/>
    <n v="1"/>
    <x v="21"/>
  </r>
  <r>
    <x v="88"/>
    <n v="173"/>
    <n v="1"/>
    <x v="21"/>
  </r>
  <r>
    <x v="88"/>
    <n v="184"/>
    <n v="1"/>
    <x v="21"/>
  </r>
  <r>
    <x v="88"/>
    <n v="225"/>
    <n v="1"/>
    <x v="21"/>
  </r>
  <r>
    <x v="89"/>
    <n v="90"/>
    <n v="1"/>
    <x v="0"/>
  </r>
  <r>
    <x v="89"/>
    <n v="93"/>
    <n v="1"/>
    <x v="3"/>
  </r>
  <r>
    <x v="89"/>
    <n v="94"/>
    <n v="3"/>
    <x v="4"/>
  </r>
  <r>
    <x v="89"/>
    <n v="95"/>
    <n v="2"/>
    <x v="5"/>
  </r>
  <r>
    <x v="89"/>
    <n v="98"/>
    <n v="2"/>
    <x v="8"/>
  </r>
  <r>
    <x v="89"/>
    <n v="108"/>
    <n v="1"/>
    <x v="18"/>
  </r>
  <r>
    <x v="89"/>
    <n v="109"/>
    <n v="2"/>
    <x v="19"/>
  </r>
  <r>
    <x v="89"/>
    <n v="110"/>
    <n v="1"/>
    <x v="20"/>
  </r>
  <r>
    <x v="89"/>
    <n v="125"/>
    <n v="2"/>
    <x v="21"/>
  </r>
  <r>
    <x v="89"/>
    <n v="126"/>
    <n v="1"/>
    <x v="21"/>
  </r>
  <r>
    <x v="89"/>
    <n v="129"/>
    <n v="1"/>
    <x v="21"/>
  </r>
  <r>
    <x v="89"/>
    <n v="134"/>
    <n v="1"/>
    <x v="21"/>
  </r>
  <r>
    <x v="89"/>
    <n v="135"/>
    <n v="1"/>
    <x v="21"/>
  </r>
  <r>
    <x v="89"/>
    <n v="138"/>
    <n v="1"/>
    <x v="21"/>
  </r>
  <r>
    <x v="89"/>
    <n v="147"/>
    <n v="1"/>
    <x v="21"/>
  </r>
  <r>
    <x v="89"/>
    <n v="158"/>
    <n v="1"/>
    <x v="21"/>
  </r>
  <r>
    <x v="90"/>
    <n v="101"/>
    <n v="1"/>
    <x v="10"/>
  </r>
  <r>
    <x v="90"/>
    <n v="109"/>
    <n v="1"/>
    <x v="18"/>
  </r>
  <r>
    <x v="90"/>
    <n v="110"/>
    <n v="1"/>
    <x v="19"/>
  </r>
  <r>
    <x v="90"/>
    <n v="115"/>
    <n v="1"/>
    <x v="21"/>
  </r>
  <r>
    <x v="90"/>
    <n v="117"/>
    <n v="1"/>
    <x v="21"/>
  </r>
  <r>
    <x v="90"/>
    <n v="127"/>
    <n v="2"/>
    <x v="21"/>
  </r>
  <r>
    <x v="90"/>
    <n v="132"/>
    <n v="1"/>
    <x v="21"/>
  </r>
  <r>
    <x v="90"/>
    <n v="134"/>
    <n v="1"/>
    <x v="21"/>
  </r>
  <r>
    <x v="90"/>
    <n v="135"/>
    <n v="1"/>
    <x v="21"/>
  </r>
  <r>
    <x v="90"/>
    <n v="143"/>
    <n v="1"/>
    <x v="21"/>
  </r>
  <r>
    <x v="90"/>
    <n v="149"/>
    <n v="1"/>
    <x v="21"/>
  </r>
  <r>
    <x v="90"/>
    <n v="157"/>
    <n v="1"/>
    <x v="21"/>
  </r>
  <r>
    <x v="90"/>
    <n v="171"/>
    <n v="1"/>
    <x v="21"/>
  </r>
  <r>
    <x v="90"/>
    <n v="183"/>
    <n v="1"/>
    <x v="21"/>
  </r>
  <r>
    <x v="90"/>
    <n v="208"/>
    <n v="1"/>
    <x v="21"/>
  </r>
  <r>
    <x v="91"/>
    <n v="92"/>
    <n v="1"/>
    <x v="0"/>
  </r>
  <r>
    <x v="91"/>
    <n v="93"/>
    <n v="1"/>
    <x v="1"/>
  </r>
  <r>
    <x v="91"/>
    <n v="94"/>
    <n v="1"/>
    <x v="2"/>
  </r>
  <r>
    <x v="91"/>
    <n v="95"/>
    <n v="1"/>
    <x v="3"/>
  </r>
  <r>
    <x v="91"/>
    <n v="96"/>
    <n v="1"/>
    <x v="4"/>
  </r>
  <r>
    <x v="91"/>
    <n v="98"/>
    <n v="1"/>
    <x v="6"/>
  </r>
  <r>
    <x v="91"/>
    <n v="99"/>
    <n v="1"/>
    <x v="7"/>
  </r>
  <r>
    <x v="91"/>
    <n v="102"/>
    <n v="1"/>
    <x v="10"/>
  </r>
  <r>
    <x v="91"/>
    <n v="103"/>
    <n v="1"/>
    <x v="11"/>
  </r>
  <r>
    <x v="91"/>
    <n v="104"/>
    <n v="1"/>
    <x v="12"/>
  </r>
  <r>
    <x v="91"/>
    <n v="112"/>
    <n v="3"/>
    <x v="20"/>
  </r>
  <r>
    <x v="91"/>
    <n v="117"/>
    <n v="1"/>
    <x v="21"/>
  </r>
  <r>
    <x v="91"/>
    <n v="121"/>
    <n v="1"/>
    <x v="21"/>
  </r>
  <r>
    <x v="91"/>
    <n v="126"/>
    <n v="1"/>
    <x v="21"/>
  </r>
  <r>
    <x v="91"/>
    <n v="131"/>
    <n v="1"/>
    <x v="21"/>
  </r>
  <r>
    <x v="91"/>
    <n v="132"/>
    <n v="1"/>
    <x v="21"/>
  </r>
  <r>
    <x v="91"/>
    <n v="135"/>
    <n v="1"/>
    <x v="21"/>
  </r>
  <r>
    <x v="91"/>
    <n v="137"/>
    <n v="1"/>
    <x v="21"/>
  </r>
  <r>
    <x v="91"/>
    <n v="149"/>
    <n v="1"/>
    <x v="21"/>
  </r>
  <r>
    <x v="91"/>
    <n v="162"/>
    <n v="1"/>
    <x v="21"/>
  </r>
  <r>
    <x v="91"/>
    <n v="186"/>
    <n v="1"/>
    <x v="21"/>
  </r>
  <r>
    <x v="91"/>
    <n v="196"/>
    <n v="1"/>
    <x v="21"/>
  </r>
  <r>
    <x v="91"/>
    <n v="217"/>
    <n v="1"/>
    <x v="21"/>
  </r>
  <r>
    <x v="91"/>
    <n v="245"/>
    <n v="1"/>
    <x v="21"/>
  </r>
  <r>
    <x v="92"/>
    <n v="93"/>
    <n v="2"/>
    <x v="0"/>
  </r>
  <r>
    <x v="92"/>
    <n v="94"/>
    <n v="2"/>
    <x v="1"/>
  </r>
  <r>
    <x v="92"/>
    <n v="96"/>
    <n v="1"/>
    <x v="3"/>
  </r>
  <r>
    <x v="92"/>
    <n v="98"/>
    <n v="1"/>
    <x v="5"/>
  </r>
  <r>
    <x v="92"/>
    <n v="99"/>
    <n v="1"/>
    <x v="6"/>
  </r>
  <r>
    <x v="92"/>
    <n v="100"/>
    <n v="1"/>
    <x v="7"/>
  </r>
  <r>
    <x v="92"/>
    <n v="105"/>
    <n v="1"/>
    <x v="12"/>
  </r>
  <r>
    <x v="92"/>
    <n v="108"/>
    <n v="1"/>
    <x v="15"/>
  </r>
  <r>
    <x v="92"/>
    <n v="109"/>
    <n v="1"/>
    <x v="16"/>
  </r>
  <r>
    <x v="92"/>
    <n v="111"/>
    <n v="1"/>
    <x v="18"/>
  </r>
  <r>
    <x v="92"/>
    <n v="114"/>
    <n v="1"/>
    <x v="21"/>
  </r>
  <r>
    <x v="92"/>
    <n v="117"/>
    <n v="1"/>
    <x v="21"/>
  </r>
  <r>
    <x v="92"/>
    <n v="118"/>
    <n v="1"/>
    <x v="21"/>
  </r>
  <r>
    <x v="92"/>
    <n v="120"/>
    <n v="1"/>
    <x v="21"/>
  </r>
  <r>
    <x v="92"/>
    <n v="124"/>
    <n v="1"/>
    <x v="21"/>
  </r>
  <r>
    <x v="92"/>
    <n v="130"/>
    <n v="1"/>
    <x v="21"/>
  </r>
  <r>
    <x v="92"/>
    <n v="139"/>
    <n v="1"/>
    <x v="21"/>
  </r>
  <r>
    <x v="92"/>
    <n v="172"/>
    <n v="1"/>
    <x v="21"/>
  </r>
  <r>
    <x v="92"/>
    <n v="198"/>
    <n v="1"/>
    <x v="21"/>
  </r>
  <r>
    <x v="93"/>
    <n v="94"/>
    <n v="1"/>
    <x v="0"/>
  </r>
  <r>
    <x v="93"/>
    <n v="95"/>
    <n v="3"/>
    <x v="1"/>
  </r>
  <r>
    <x v="93"/>
    <n v="100"/>
    <n v="2"/>
    <x v="6"/>
  </r>
  <r>
    <x v="93"/>
    <n v="102"/>
    <n v="1"/>
    <x v="8"/>
  </r>
  <r>
    <x v="93"/>
    <n v="106"/>
    <n v="1"/>
    <x v="12"/>
  </r>
  <r>
    <x v="93"/>
    <n v="107"/>
    <n v="1"/>
    <x v="13"/>
  </r>
  <r>
    <x v="93"/>
    <n v="112"/>
    <n v="1"/>
    <x v="18"/>
  </r>
  <r>
    <x v="93"/>
    <n v="113"/>
    <n v="1"/>
    <x v="19"/>
  </r>
  <r>
    <x v="93"/>
    <n v="114"/>
    <n v="1"/>
    <x v="20"/>
  </r>
  <r>
    <x v="93"/>
    <n v="115"/>
    <n v="1"/>
    <x v="21"/>
  </r>
  <r>
    <x v="93"/>
    <n v="121"/>
    <n v="1"/>
    <x v="21"/>
  </r>
  <r>
    <x v="93"/>
    <n v="130"/>
    <n v="2"/>
    <x v="21"/>
  </r>
  <r>
    <x v="93"/>
    <n v="132"/>
    <n v="1"/>
    <x v="21"/>
  </r>
  <r>
    <x v="93"/>
    <n v="136"/>
    <n v="1"/>
    <x v="21"/>
  </r>
  <r>
    <x v="93"/>
    <n v="146"/>
    <n v="1"/>
    <x v="21"/>
  </r>
  <r>
    <x v="93"/>
    <n v="163"/>
    <n v="1"/>
    <x v="21"/>
  </r>
  <r>
    <x v="93"/>
    <n v="636"/>
    <n v="1"/>
    <x v="21"/>
  </r>
  <r>
    <x v="94"/>
    <n v="96"/>
    <n v="3"/>
    <x v="1"/>
  </r>
  <r>
    <x v="94"/>
    <n v="97"/>
    <n v="1"/>
    <x v="2"/>
  </r>
  <r>
    <x v="94"/>
    <n v="103"/>
    <n v="1"/>
    <x v="8"/>
  </r>
  <r>
    <x v="94"/>
    <n v="106"/>
    <n v="1"/>
    <x v="11"/>
  </r>
  <r>
    <x v="94"/>
    <n v="108"/>
    <n v="1"/>
    <x v="13"/>
  </r>
  <r>
    <x v="94"/>
    <n v="112"/>
    <n v="1"/>
    <x v="17"/>
  </r>
  <r>
    <x v="94"/>
    <n v="124"/>
    <n v="1"/>
    <x v="21"/>
  </r>
  <r>
    <x v="94"/>
    <n v="125"/>
    <n v="2"/>
    <x v="21"/>
  </r>
  <r>
    <x v="94"/>
    <n v="127"/>
    <n v="1"/>
    <x v="21"/>
  </r>
  <r>
    <x v="94"/>
    <n v="174"/>
    <n v="1"/>
    <x v="21"/>
  </r>
  <r>
    <x v="95"/>
    <n v="99"/>
    <n v="1"/>
    <x v="3"/>
  </r>
  <r>
    <x v="95"/>
    <n v="102"/>
    <n v="1"/>
    <x v="6"/>
  </r>
  <r>
    <x v="95"/>
    <n v="103"/>
    <n v="1"/>
    <x v="7"/>
  </r>
  <r>
    <x v="95"/>
    <n v="105"/>
    <n v="1"/>
    <x v="9"/>
  </r>
  <r>
    <x v="95"/>
    <n v="110"/>
    <n v="1"/>
    <x v="14"/>
  </r>
  <r>
    <x v="95"/>
    <n v="111"/>
    <n v="1"/>
    <x v="15"/>
  </r>
  <r>
    <x v="95"/>
    <n v="113"/>
    <n v="1"/>
    <x v="17"/>
  </r>
  <r>
    <x v="95"/>
    <n v="119"/>
    <n v="1"/>
    <x v="21"/>
  </r>
  <r>
    <x v="95"/>
    <n v="125"/>
    <n v="3"/>
    <x v="21"/>
  </r>
  <r>
    <x v="95"/>
    <n v="140"/>
    <n v="1"/>
    <x v="21"/>
  </r>
  <r>
    <x v="96"/>
    <n v="101"/>
    <n v="1"/>
    <x v="4"/>
  </r>
  <r>
    <x v="96"/>
    <n v="104"/>
    <n v="2"/>
    <x v="7"/>
  </r>
  <r>
    <x v="96"/>
    <n v="105"/>
    <n v="2"/>
    <x v="8"/>
  </r>
  <r>
    <x v="96"/>
    <n v="107"/>
    <n v="1"/>
    <x v="10"/>
  </r>
  <r>
    <x v="96"/>
    <n v="108"/>
    <n v="1"/>
    <x v="11"/>
  </r>
  <r>
    <x v="96"/>
    <n v="113"/>
    <n v="2"/>
    <x v="16"/>
  </r>
  <r>
    <x v="96"/>
    <n v="114"/>
    <n v="1"/>
    <x v="17"/>
  </r>
  <r>
    <x v="96"/>
    <n v="130"/>
    <n v="1"/>
    <x v="21"/>
  </r>
  <r>
    <x v="96"/>
    <n v="158"/>
    <n v="2"/>
    <x v="21"/>
  </r>
  <r>
    <x v="96"/>
    <n v="159"/>
    <n v="1"/>
    <x v="21"/>
  </r>
  <r>
    <x v="96"/>
    <n v="164"/>
    <n v="1"/>
    <x v="21"/>
  </r>
  <r>
    <x v="96"/>
    <n v="204"/>
    <n v="1"/>
    <x v="21"/>
  </r>
  <r>
    <x v="96"/>
    <n v="208"/>
    <n v="1"/>
    <x v="21"/>
  </r>
  <r>
    <x v="96"/>
    <n v="308"/>
    <n v="1"/>
    <x v="21"/>
  </r>
  <r>
    <x v="97"/>
    <n v="98"/>
    <n v="1"/>
    <x v="0"/>
  </r>
  <r>
    <x v="97"/>
    <n v="99"/>
    <n v="1"/>
    <x v="1"/>
  </r>
  <r>
    <x v="97"/>
    <n v="107"/>
    <n v="1"/>
    <x v="9"/>
  </r>
  <r>
    <x v="97"/>
    <n v="110"/>
    <n v="1"/>
    <x v="12"/>
  </r>
  <r>
    <x v="97"/>
    <n v="113"/>
    <n v="1"/>
    <x v="15"/>
  </r>
  <r>
    <x v="97"/>
    <n v="116"/>
    <n v="1"/>
    <x v="18"/>
  </r>
  <r>
    <x v="97"/>
    <n v="120"/>
    <n v="2"/>
    <x v="21"/>
  </r>
  <r>
    <x v="97"/>
    <n v="125"/>
    <n v="1"/>
    <x v="21"/>
  </r>
  <r>
    <x v="97"/>
    <n v="146"/>
    <n v="1"/>
    <x v="21"/>
  </r>
  <r>
    <x v="97"/>
    <n v="161"/>
    <n v="1"/>
    <x v="21"/>
  </r>
  <r>
    <x v="97"/>
    <n v="250"/>
    <n v="1"/>
    <x v="21"/>
  </r>
  <r>
    <x v="97"/>
    <n v="322"/>
    <n v="1"/>
    <x v="21"/>
  </r>
  <r>
    <x v="98"/>
    <n v="100"/>
    <n v="1"/>
    <x v="1"/>
  </r>
  <r>
    <x v="98"/>
    <n v="101"/>
    <n v="1"/>
    <x v="2"/>
  </r>
  <r>
    <x v="98"/>
    <n v="103"/>
    <n v="1"/>
    <x v="4"/>
  </r>
  <r>
    <x v="98"/>
    <n v="104"/>
    <n v="1"/>
    <x v="5"/>
  </r>
  <r>
    <x v="98"/>
    <n v="105"/>
    <n v="1"/>
    <x v="6"/>
  </r>
  <r>
    <x v="98"/>
    <n v="112"/>
    <n v="1"/>
    <x v="13"/>
  </r>
  <r>
    <x v="98"/>
    <n v="116"/>
    <n v="1"/>
    <x v="17"/>
  </r>
  <r>
    <x v="98"/>
    <n v="117"/>
    <n v="1"/>
    <x v="18"/>
  </r>
  <r>
    <x v="98"/>
    <n v="122"/>
    <n v="2"/>
    <x v="21"/>
  </r>
  <r>
    <x v="98"/>
    <n v="123"/>
    <n v="1"/>
    <x v="21"/>
  </r>
  <r>
    <x v="98"/>
    <n v="129"/>
    <n v="2"/>
    <x v="21"/>
  </r>
  <r>
    <x v="98"/>
    <n v="135"/>
    <n v="1"/>
    <x v="21"/>
  </r>
  <r>
    <x v="98"/>
    <n v="138"/>
    <n v="1"/>
    <x v="21"/>
  </r>
  <r>
    <x v="98"/>
    <n v="142"/>
    <n v="1"/>
    <x v="21"/>
  </r>
  <r>
    <x v="98"/>
    <n v="143"/>
    <n v="1"/>
    <x v="21"/>
  </r>
  <r>
    <x v="98"/>
    <n v="144"/>
    <n v="1"/>
    <x v="21"/>
  </r>
  <r>
    <x v="98"/>
    <n v="150"/>
    <n v="2"/>
    <x v="21"/>
  </r>
  <r>
    <x v="98"/>
    <n v="152"/>
    <n v="1"/>
    <x v="21"/>
  </r>
  <r>
    <x v="98"/>
    <n v="159"/>
    <n v="1"/>
    <x v="21"/>
  </r>
  <r>
    <x v="98"/>
    <n v="181"/>
    <n v="1"/>
    <x v="21"/>
  </r>
  <r>
    <x v="98"/>
    <n v="196"/>
    <n v="1"/>
    <x v="21"/>
  </r>
  <r>
    <x v="99"/>
    <n v="101"/>
    <n v="1"/>
    <x v="1"/>
  </r>
  <r>
    <x v="99"/>
    <n v="102"/>
    <n v="2"/>
    <x v="2"/>
  </r>
  <r>
    <x v="99"/>
    <n v="103"/>
    <n v="1"/>
    <x v="3"/>
  </r>
  <r>
    <x v="99"/>
    <n v="105"/>
    <n v="1"/>
    <x v="5"/>
  </r>
  <r>
    <x v="99"/>
    <n v="117"/>
    <n v="1"/>
    <x v="17"/>
  </r>
  <r>
    <x v="99"/>
    <n v="126"/>
    <n v="1"/>
    <x v="21"/>
  </r>
  <r>
    <x v="99"/>
    <n v="142"/>
    <n v="1"/>
    <x v="21"/>
  </r>
  <r>
    <x v="99"/>
    <n v="149"/>
    <n v="1"/>
    <x v="21"/>
  </r>
  <r>
    <x v="99"/>
    <n v="162"/>
    <n v="1"/>
    <x v="21"/>
  </r>
  <r>
    <x v="99"/>
    <n v="194"/>
    <n v="1"/>
    <x v="21"/>
  </r>
  <r>
    <x v="99"/>
    <n v="227"/>
    <n v="1"/>
    <x v="21"/>
  </r>
  <r>
    <x v="99"/>
    <n v="257"/>
    <n v="1"/>
    <x v="21"/>
  </r>
  <r>
    <x v="100"/>
    <n v="102"/>
    <n v="1"/>
    <x v="1"/>
  </r>
  <r>
    <x v="100"/>
    <n v="103"/>
    <n v="1"/>
    <x v="2"/>
  </r>
  <r>
    <x v="100"/>
    <n v="106"/>
    <n v="1"/>
    <x v="5"/>
  </r>
  <r>
    <x v="100"/>
    <n v="108"/>
    <n v="1"/>
    <x v="7"/>
  </r>
  <r>
    <x v="100"/>
    <n v="112"/>
    <n v="1"/>
    <x v="11"/>
  </r>
  <r>
    <x v="100"/>
    <n v="117"/>
    <n v="1"/>
    <x v="16"/>
  </r>
  <r>
    <x v="100"/>
    <n v="119"/>
    <n v="2"/>
    <x v="18"/>
  </r>
  <r>
    <x v="100"/>
    <n v="145"/>
    <n v="1"/>
    <x v="21"/>
  </r>
  <r>
    <x v="100"/>
    <n v="161"/>
    <n v="1"/>
    <x v="21"/>
  </r>
  <r>
    <x v="100"/>
    <n v="165"/>
    <n v="1"/>
    <x v="21"/>
  </r>
  <r>
    <x v="101"/>
    <n v="102"/>
    <n v="1"/>
    <x v="0"/>
  </r>
  <r>
    <x v="101"/>
    <n v="104"/>
    <n v="1"/>
    <x v="2"/>
  </r>
  <r>
    <x v="101"/>
    <n v="108"/>
    <n v="1"/>
    <x v="6"/>
  </r>
  <r>
    <x v="101"/>
    <n v="113"/>
    <n v="1"/>
    <x v="11"/>
  </r>
  <r>
    <x v="101"/>
    <n v="117"/>
    <n v="1"/>
    <x v="15"/>
  </r>
  <r>
    <x v="101"/>
    <n v="120"/>
    <n v="2"/>
    <x v="18"/>
  </r>
  <r>
    <x v="101"/>
    <n v="122"/>
    <n v="1"/>
    <x v="20"/>
  </r>
  <r>
    <x v="101"/>
    <n v="124"/>
    <n v="1"/>
    <x v="21"/>
  </r>
  <r>
    <x v="101"/>
    <n v="127"/>
    <n v="1"/>
    <x v="21"/>
  </r>
  <r>
    <x v="101"/>
    <n v="133"/>
    <n v="1"/>
    <x v="21"/>
  </r>
  <r>
    <x v="101"/>
    <n v="158"/>
    <n v="1"/>
    <x v="21"/>
  </r>
  <r>
    <x v="101"/>
    <n v="159"/>
    <n v="1"/>
    <x v="21"/>
  </r>
  <r>
    <x v="101"/>
    <n v="168"/>
    <n v="1"/>
    <x v="21"/>
  </r>
  <r>
    <x v="101"/>
    <n v="263"/>
    <n v="1"/>
    <x v="21"/>
  </r>
  <r>
    <x v="102"/>
    <n v="104"/>
    <n v="1"/>
    <x v="1"/>
  </r>
  <r>
    <x v="102"/>
    <n v="106"/>
    <n v="1"/>
    <x v="3"/>
  </r>
  <r>
    <x v="102"/>
    <n v="108"/>
    <n v="1"/>
    <x v="5"/>
  </r>
  <r>
    <x v="102"/>
    <n v="109"/>
    <n v="1"/>
    <x v="6"/>
  </r>
  <r>
    <x v="102"/>
    <n v="111"/>
    <n v="1"/>
    <x v="8"/>
  </r>
  <r>
    <x v="102"/>
    <n v="113"/>
    <n v="1"/>
    <x v="10"/>
  </r>
  <r>
    <x v="102"/>
    <n v="119"/>
    <n v="1"/>
    <x v="16"/>
  </r>
  <r>
    <x v="102"/>
    <n v="143"/>
    <n v="1"/>
    <x v="21"/>
  </r>
  <r>
    <x v="102"/>
    <n v="149"/>
    <n v="1"/>
    <x v="21"/>
  </r>
  <r>
    <x v="102"/>
    <n v="151"/>
    <n v="2"/>
    <x v="21"/>
  </r>
  <r>
    <x v="102"/>
    <n v="153"/>
    <n v="1"/>
    <x v="21"/>
  </r>
  <r>
    <x v="102"/>
    <n v="160"/>
    <n v="1"/>
    <x v="21"/>
  </r>
  <r>
    <x v="102"/>
    <n v="241"/>
    <n v="1"/>
    <x v="21"/>
  </r>
  <r>
    <x v="103"/>
    <n v="110"/>
    <n v="1"/>
    <x v="6"/>
  </r>
  <r>
    <x v="103"/>
    <n v="112"/>
    <n v="1"/>
    <x v="8"/>
  </r>
  <r>
    <x v="103"/>
    <n v="115"/>
    <n v="2"/>
    <x v="11"/>
  </r>
  <r>
    <x v="103"/>
    <n v="116"/>
    <n v="1"/>
    <x v="12"/>
  </r>
  <r>
    <x v="103"/>
    <n v="125"/>
    <n v="3"/>
    <x v="21"/>
  </r>
  <r>
    <x v="103"/>
    <n v="129"/>
    <n v="1"/>
    <x v="21"/>
  </r>
  <r>
    <x v="103"/>
    <n v="131"/>
    <n v="1"/>
    <x v="21"/>
  </r>
  <r>
    <x v="103"/>
    <n v="134"/>
    <n v="1"/>
    <x v="21"/>
  </r>
  <r>
    <x v="103"/>
    <n v="136"/>
    <n v="1"/>
    <x v="21"/>
  </r>
  <r>
    <x v="103"/>
    <n v="140"/>
    <n v="1"/>
    <x v="21"/>
  </r>
  <r>
    <x v="103"/>
    <n v="148"/>
    <n v="1"/>
    <x v="21"/>
  </r>
  <r>
    <x v="103"/>
    <n v="183"/>
    <n v="1"/>
    <x v="21"/>
  </r>
  <r>
    <x v="103"/>
    <n v="195"/>
    <n v="1"/>
    <x v="21"/>
  </r>
  <r>
    <x v="104"/>
    <n v="105"/>
    <n v="1"/>
    <x v="0"/>
  </r>
  <r>
    <x v="104"/>
    <n v="106"/>
    <n v="1"/>
    <x v="1"/>
  </r>
  <r>
    <x v="104"/>
    <n v="113"/>
    <n v="1"/>
    <x v="8"/>
  </r>
  <r>
    <x v="104"/>
    <n v="117"/>
    <n v="1"/>
    <x v="12"/>
  </r>
  <r>
    <x v="104"/>
    <n v="119"/>
    <n v="1"/>
    <x v="14"/>
  </r>
  <r>
    <x v="104"/>
    <n v="120"/>
    <n v="1"/>
    <x v="15"/>
  </r>
  <r>
    <x v="104"/>
    <n v="121"/>
    <n v="1"/>
    <x v="16"/>
  </r>
  <r>
    <x v="104"/>
    <n v="126"/>
    <n v="2"/>
    <x v="21"/>
  </r>
  <r>
    <x v="104"/>
    <n v="132"/>
    <n v="1"/>
    <x v="21"/>
  </r>
  <r>
    <x v="104"/>
    <n v="141"/>
    <n v="1"/>
    <x v="21"/>
  </r>
  <r>
    <x v="104"/>
    <n v="143"/>
    <n v="1"/>
    <x v="21"/>
  </r>
  <r>
    <x v="104"/>
    <n v="182"/>
    <n v="1"/>
    <x v="21"/>
  </r>
  <r>
    <x v="105"/>
    <n v="108"/>
    <n v="1"/>
    <x v="2"/>
  </r>
  <r>
    <x v="105"/>
    <n v="116"/>
    <n v="1"/>
    <x v="10"/>
  </r>
  <r>
    <x v="105"/>
    <n v="129"/>
    <n v="1"/>
    <x v="21"/>
  </r>
  <r>
    <x v="105"/>
    <n v="130"/>
    <n v="1"/>
    <x v="21"/>
  </r>
  <r>
    <x v="105"/>
    <n v="138"/>
    <n v="1"/>
    <x v="21"/>
  </r>
  <r>
    <x v="105"/>
    <n v="166"/>
    <n v="1"/>
    <x v="21"/>
  </r>
  <r>
    <x v="105"/>
    <n v="174"/>
    <n v="1"/>
    <x v="21"/>
  </r>
  <r>
    <x v="105"/>
    <n v="243"/>
    <n v="1"/>
    <x v="21"/>
  </r>
  <r>
    <x v="106"/>
    <n v="110"/>
    <n v="2"/>
    <x v="3"/>
  </r>
  <r>
    <x v="106"/>
    <n v="113"/>
    <n v="1"/>
    <x v="6"/>
  </r>
  <r>
    <x v="106"/>
    <n v="123"/>
    <n v="1"/>
    <x v="16"/>
  </r>
  <r>
    <x v="106"/>
    <n v="124"/>
    <n v="1"/>
    <x v="17"/>
  </r>
  <r>
    <x v="106"/>
    <n v="125"/>
    <n v="1"/>
    <x v="18"/>
  </r>
  <r>
    <x v="106"/>
    <n v="133"/>
    <n v="2"/>
    <x v="21"/>
  </r>
  <r>
    <x v="106"/>
    <n v="138"/>
    <n v="1"/>
    <x v="21"/>
  </r>
  <r>
    <x v="106"/>
    <n v="145"/>
    <n v="1"/>
    <x v="21"/>
  </r>
  <r>
    <x v="106"/>
    <n v="155"/>
    <n v="1"/>
    <x v="21"/>
  </r>
  <r>
    <x v="106"/>
    <n v="157"/>
    <n v="1"/>
    <x v="21"/>
  </r>
  <r>
    <x v="106"/>
    <n v="164"/>
    <n v="1"/>
    <x v="21"/>
  </r>
  <r>
    <x v="106"/>
    <n v="165"/>
    <n v="1"/>
    <x v="21"/>
  </r>
  <r>
    <x v="106"/>
    <n v="199"/>
    <n v="1"/>
    <x v="21"/>
  </r>
  <r>
    <x v="106"/>
    <n v="202"/>
    <n v="1"/>
    <x v="21"/>
  </r>
  <r>
    <x v="107"/>
    <n v="108"/>
    <n v="1"/>
    <x v="0"/>
  </r>
  <r>
    <x v="107"/>
    <n v="109"/>
    <n v="1"/>
    <x v="1"/>
  </r>
  <r>
    <x v="107"/>
    <n v="114"/>
    <n v="1"/>
    <x v="6"/>
  </r>
  <r>
    <x v="107"/>
    <n v="125"/>
    <n v="1"/>
    <x v="17"/>
  </r>
  <r>
    <x v="107"/>
    <n v="140"/>
    <n v="1"/>
    <x v="21"/>
  </r>
  <r>
    <x v="107"/>
    <n v="143"/>
    <n v="1"/>
    <x v="21"/>
  </r>
  <r>
    <x v="107"/>
    <n v="152"/>
    <n v="1"/>
    <x v="21"/>
  </r>
  <r>
    <x v="107"/>
    <n v="233"/>
    <n v="1"/>
    <x v="21"/>
  </r>
  <r>
    <x v="108"/>
    <n v="112"/>
    <n v="1"/>
    <x v="3"/>
  </r>
  <r>
    <x v="108"/>
    <n v="115"/>
    <n v="1"/>
    <x v="6"/>
  </r>
  <r>
    <x v="108"/>
    <n v="122"/>
    <n v="1"/>
    <x v="13"/>
  </r>
  <r>
    <x v="108"/>
    <n v="123"/>
    <n v="1"/>
    <x v="14"/>
  </r>
  <r>
    <x v="108"/>
    <n v="126"/>
    <n v="1"/>
    <x v="17"/>
  </r>
  <r>
    <x v="108"/>
    <n v="130"/>
    <n v="1"/>
    <x v="21"/>
  </r>
  <r>
    <x v="108"/>
    <n v="131"/>
    <n v="1"/>
    <x v="21"/>
  </r>
  <r>
    <x v="108"/>
    <n v="133"/>
    <n v="1"/>
    <x v="21"/>
  </r>
  <r>
    <x v="108"/>
    <n v="163"/>
    <n v="1"/>
    <x v="21"/>
  </r>
  <r>
    <x v="108"/>
    <n v="171"/>
    <n v="1"/>
    <x v="21"/>
  </r>
  <r>
    <x v="108"/>
    <n v="175"/>
    <n v="1"/>
    <x v="21"/>
  </r>
  <r>
    <x v="109"/>
    <n v="114"/>
    <n v="1"/>
    <x v="4"/>
  </r>
  <r>
    <x v="109"/>
    <n v="123"/>
    <n v="1"/>
    <x v="13"/>
  </r>
  <r>
    <x v="109"/>
    <n v="128"/>
    <n v="1"/>
    <x v="18"/>
  </r>
  <r>
    <x v="109"/>
    <n v="145"/>
    <n v="1"/>
    <x v="21"/>
  </r>
  <r>
    <x v="109"/>
    <n v="146"/>
    <n v="1"/>
    <x v="21"/>
  </r>
  <r>
    <x v="109"/>
    <n v="156"/>
    <n v="1"/>
    <x v="21"/>
  </r>
  <r>
    <x v="109"/>
    <n v="158"/>
    <n v="1"/>
    <x v="21"/>
  </r>
  <r>
    <x v="109"/>
    <n v="178"/>
    <n v="1"/>
    <x v="21"/>
  </r>
  <r>
    <x v="109"/>
    <n v="228"/>
    <n v="1"/>
    <x v="21"/>
  </r>
  <r>
    <x v="110"/>
    <n v="111"/>
    <n v="1"/>
    <x v="0"/>
  </r>
  <r>
    <x v="110"/>
    <n v="113"/>
    <n v="1"/>
    <x v="2"/>
  </r>
  <r>
    <x v="110"/>
    <n v="114"/>
    <n v="2"/>
    <x v="3"/>
  </r>
  <r>
    <x v="110"/>
    <n v="118"/>
    <n v="1"/>
    <x v="7"/>
  </r>
  <r>
    <x v="110"/>
    <n v="123"/>
    <n v="1"/>
    <x v="12"/>
  </r>
  <r>
    <x v="110"/>
    <n v="127"/>
    <n v="1"/>
    <x v="16"/>
  </r>
  <r>
    <x v="110"/>
    <n v="131"/>
    <n v="1"/>
    <x v="20"/>
  </r>
  <r>
    <x v="110"/>
    <n v="132"/>
    <n v="2"/>
    <x v="21"/>
  </r>
  <r>
    <x v="110"/>
    <n v="193"/>
    <n v="1"/>
    <x v="21"/>
  </r>
  <r>
    <x v="110"/>
    <n v="204"/>
    <n v="1"/>
    <x v="21"/>
  </r>
  <r>
    <x v="110"/>
    <n v="238"/>
    <n v="1"/>
    <x v="21"/>
  </r>
  <r>
    <x v="110"/>
    <n v="247"/>
    <n v="1"/>
    <x v="21"/>
  </r>
  <r>
    <x v="111"/>
    <n v="114"/>
    <n v="1"/>
    <x v="2"/>
  </r>
  <r>
    <x v="111"/>
    <n v="120"/>
    <n v="1"/>
    <x v="8"/>
  </r>
  <r>
    <x v="111"/>
    <n v="123"/>
    <n v="2"/>
    <x v="11"/>
  </r>
  <r>
    <x v="111"/>
    <n v="127"/>
    <n v="1"/>
    <x v="15"/>
  </r>
  <r>
    <x v="111"/>
    <n v="143"/>
    <n v="1"/>
    <x v="21"/>
  </r>
  <r>
    <x v="111"/>
    <n v="184"/>
    <n v="1"/>
    <x v="21"/>
  </r>
  <r>
    <x v="111"/>
    <n v="261"/>
    <n v="2"/>
    <x v="21"/>
  </r>
  <r>
    <x v="111"/>
    <n v="266"/>
    <n v="1"/>
    <x v="21"/>
  </r>
  <r>
    <x v="111"/>
    <n v="597"/>
    <n v="1"/>
    <x v="21"/>
  </r>
  <r>
    <x v="112"/>
    <n v="132"/>
    <n v="1"/>
    <x v="19"/>
  </r>
  <r>
    <x v="112"/>
    <n v="133"/>
    <n v="2"/>
    <x v="20"/>
  </r>
  <r>
    <x v="112"/>
    <n v="140"/>
    <n v="1"/>
    <x v="21"/>
  </r>
  <r>
    <x v="112"/>
    <n v="142"/>
    <n v="1"/>
    <x v="21"/>
  </r>
  <r>
    <x v="112"/>
    <n v="146"/>
    <n v="1"/>
    <x v="21"/>
  </r>
  <r>
    <x v="112"/>
    <n v="155"/>
    <n v="1"/>
    <x v="21"/>
  </r>
  <r>
    <x v="112"/>
    <n v="161"/>
    <n v="1"/>
    <x v="21"/>
  </r>
  <r>
    <x v="112"/>
    <n v="170"/>
    <n v="1"/>
    <x v="21"/>
  </r>
  <r>
    <x v="112"/>
    <n v="177"/>
    <n v="1"/>
    <x v="21"/>
  </r>
  <r>
    <x v="112"/>
    <n v="202"/>
    <n v="1"/>
    <x v="21"/>
  </r>
  <r>
    <x v="112"/>
    <n v="221"/>
    <n v="1"/>
    <x v="21"/>
  </r>
  <r>
    <x v="113"/>
    <n v="114"/>
    <n v="1"/>
    <x v="0"/>
  </r>
  <r>
    <x v="113"/>
    <n v="118"/>
    <n v="1"/>
    <x v="4"/>
  </r>
  <r>
    <x v="113"/>
    <n v="126"/>
    <n v="1"/>
    <x v="12"/>
  </r>
  <r>
    <x v="113"/>
    <n v="134"/>
    <n v="1"/>
    <x v="20"/>
  </r>
  <r>
    <x v="113"/>
    <n v="159"/>
    <n v="1"/>
    <x v="21"/>
  </r>
  <r>
    <x v="113"/>
    <n v="160"/>
    <n v="1"/>
    <x v="21"/>
  </r>
  <r>
    <x v="114"/>
    <n v="115"/>
    <n v="1"/>
    <x v="0"/>
  </r>
  <r>
    <x v="114"/>
    <n v="117"/>
    <n v="1"/>
    <x v="2"/>
  </r>
  <r>
    <x v="114"/>
    <n v="120"/>
    <n v="1"/>
    <x v="5"/>
  </r>
  <r>
    <x v="114"/>
    <n v="122"/>
    <n v="1"/>
    <x v="7"/>
  </r>
  <r>
    <x v="114"/>
    <n v="139"/>
    <n v="2"/>
    <x v="21"/>
  </r>
  <r>
    <x v="114"/>
    <n v="151"/>
    <n v="1"/>
    <x v="21"/>
  </r>
  <r>
    <x v="114"/>
    <n v="161"/>
    <n v="1"/>
    <x v="21"/>
  </r>
  <r>
    <x v="114"/>
    <n v="175"/>
    <n v="1"/>
    <x v="21"/>
  </r>
  <r>
    <x v="115"/>
    <n v="127"/>
    <n v="1"/>
    <x v="11"/>
  </r>
  <r>
    <x v="115"/>
    <n v="135"/>
    <n v="1"/>
    <x v="19"/>
  </r>
  <r>
    <x v="115"/>
    <n v="149"/>
    <n v="1"/>
    <x v="21"/>
  </r>
  <r>
    <x v="115"/>
    <n v="160"/>
    <n v="1"/>
    <x v="21"/>
  </r>
  <r>
    <x v="116"/>
    <n v="121"/>
    <n v="1"/>
    <x v="4"/>
  </r>
  <r>
    <x v="116"/>
    <n v="134"/>
    <n v="2"/>
    <x v="17"/>
  </r>
  <r>
    <x v="116"/>
    <n v="137"/>
    <n v="1"/>
    <x v="20"/>
  </r>
  <r>
    <x v="116"/>
    <n v="158"/>
    <n v="1"/>
    <x v="21"/>
  </r>
  <r>
    <x v="116"/>
    <n v="194"/>
    <n v="2"/>
    <x v="21"/>
  </r>
  <r>
    <x v="117"/>
    <n v="119"/>
    <n v="1"/>
    <x v="1"/>
  </r>
  <r>
    <x v="117"/>
    <n v="120"/>
    <n v="1"/>
    <x v="2"/>
  </r>
  <r>
    <x v="117"/>
    <n v="125"/>
    <n v="1"/>
    <x v="7"/>
  </r>
  <r>
    <x v="117"/>
    <n v="129"/>
    <n v="1"/>
    <x v="11"/>
  </r>
  <r>
    <x v="117"/>
    <n v="136"/>
    <n v="1"/>
    <x v="18"/>
  </r>
  <r>
    <x v="117"/>
    <n v="146"/>
    <n v="1"/>
    <x v="21"/>
  </r>
  <r>
    <x v="118"/>
    <n v="124"/>
    <n v="1"/>
    <x v="5"/>
  </r>
  <r>
    <x v="118"/>
    <n v="129"/>
    <n v="1"/>
    <x v="10"/>
  </r>
  <r>
    <x v="118"/>
    <n v="135"/>
    <n v="1"/>
    <x v="16"/>
  </r>
  <r>
    <x v="118"/>
    <n v="141"/>
    <n v="1"/>
    <x v="21"/>
  </r>
  <r>
    <x v="118"/>
    <n v="142"/>
    <n v="1"/>
    <x v="21"/>
  </r>
  <r>
    <x v="118"/>
    <n v="301"/>
    <n v="1"/>
    <x v="21"/>
  </r>
  <r>
    <x v="119"/>
    <n v="122"/>
    <n v="1"/>
    <x v="2"/>
  </r>
  <r>
    <x v="119"/>
    <n v="133"/>
    <n v="1"/>
    <x v="13"/>
  </r>
  <r>
    <x v="119"/>
    <n v="137"/>
    <n v="1"/>
    <x v="17"/>
  </r>
  <r>
    <x v="119"/>
    <n v="148"/>
    <n v="1"/>
    <x v="21"/>
  </r>
  <r>
    <x v="119"/>
    <n v="150"/>
    <n v="1"/>
    <x v="21"/>
  </r>
  <r>
    <x v="119"/>
    <n v="152"/>
    <n v="1"/>
    <x v="21"/>
  </r>
  <r>
    <x v="119"/>
    <n v="168"/>
    <n v="1"/>
    <x v="21"/>
  </r>
  <r>
    <x v="119"/>
    <n v="190"/>
    <n v="1"/>
    <x v="21"/>
  </r>
  <r>
    <x v="119"/>
    <n v="359"/>
    <n v="1"/>
    <x v="21"/>
  </r>
  <r>
    <x v="120"/>
    <n v="121"/>
    <n v="1"/>
    <x v="0"/>
  </r>
  <r>
    <x v="120"/>
    <n v="147"/>
    <n v="1"/>
    <x v="21"/>
  </r>
  <r>
    <x v="120"/>
    <n v="165"/>
    <n v="1"/>
    <x v="21"/>
  </r>
  <r>
    <x v="121"/>
    <n v="123"/>
    <n v="1"/>
    <x v="1"/>
  </r>
  <r>
    <x v="121"/>
    <n v="137"/>
    <n v="1"/>
    <x v="15"/>
  </r>
  <r>
    <x v="121"/>
    <n v="146"/>
    <n v="1"/>
    <x v="21"/>
  </r>
  <r>
    <x v="121"/>
    <n v="149"/>
    <n v="1"/>
    <x v="21"/>
  </r>
  <r>
    <x v="121"/>
    <n v="163"/>
    <n v="1"/>
    <x v="21"/>
  </r>
  <r>
    <x v="121"/>
    <n v="166"/>
    <n v="1"/>
    <x v="21"/>
  </r>
  <r>
    <x v="121"/>
    <n v="269"/>
    <n v="1"/>
    <x v="21"/>
  </r>
  <r>
    <x v="122"/>
    <n v="131"/>
    <n v="1"/>
    <x v="8"/>
  </r>
  <r>
    <x v="122"/>
    <n v="134"/>
    <n v="1"/>
    <x v="11"/>
  </r>
  <r>
    <x v="122"/>
    <n v="139"/>
    <n v="1"/>
    <x v="16"/>
  </r>
  <r>
    <x v="122"/>
    <n v="180"/>
    <n v="1"/>
    <x v="21"/>
  </r>
  <r>
    <x v="122"/>
    <n v="185"/>
    <n v="1"/>
    <x v="21"/>
  </r>
  <r>
    <x v="122"/>
    <n v="189"/>
    <n v="1"/>
    <x v="21"/>
  </r>
  <r>
    <x v="123"/>
    <n v="124"/>
    <n v="1"/>
    <x v="0"/>
  </r>
  <r>
    <x v="123"/>
    <n v="126"/>
    <n v="1"/>
    <x v="2"/>
  </r>
  <r>
    <x v="123"/>
    <n v="127"/>
    <n v="1"/>
    <x v="3"/>
  </r>
  <r>
    <x v="123"/>
    <n v="136"/>
    <n v="1"/>
    <x v="12"/>
  </r>
  <r>
    <x v="123"/>
    <n v="142"/>
    <n v="1"/>
    <x v="18"/>
  </r>
  <r>
    <x v="123"/>
    <n v="143"/>
    <n v="1"/>
    <x v="19"/>
  </r>
  <r>
    <x v="123"/>
    <n v="153"/>
    <n v="1"/>
    <x v="21"/>
  </r>
  <r>
    <x v="123"/>
    <n v="156"/>
    <n v="1"/>
    <x v="21"/>
  </r>
  <r>
    <x v="123"/>
    <n v="260"/>
    <n v="1"/>
    <x v="21"/>
  </r>
  <r>
    <x v="124"/>
    <n v="125"/>
    <n v="1"/>
    <x v="0"/>
  </r>
  <r>
    <x v="124"/>
    <n v="126"/>
    <n v="2"/>
    <x v="1"/>
  </r>
  <r>
    <x v="124"/>
    <n v="127"/>
    <n v="1"/>
    <x v="2"/>
  </r>
  <r>
    <x v="124"/>
    <n v="128"/>
    <n v="2"/>
    <x v="3"/>
  </r>
  <r>
    <x v="124"/>
    <n v="150"/>
    <n v="1"/>
    <x v="21"/>
  </r>
  <r>
    <x v="124"/>
    <n v="223"/>
    <n v="1"/>
    <x v="21"/>
  </r>
  <r>
    <x v="125"/>
    <n v="167"/>
    <n v="1"/>
    <x v="21"/>
  </r>
  <r>
    <x v="125"/>
    <n v="201"/>
    <n v="1"/>
    <x v="21"/>
  </r>
  <r>
    <x v="125"/>
    <n v="206"/>
    <n v="1"/>
    <x v="21"/>
  </r>
  <r>
    <x v="125"/>
    <n v="221"/>
    <n v="1"/>
    <x v="21"/>
  </r>
  <r>
    <x v="126"/>
    <n v="130"/>
    <n v="1"/>
    <x v="3"/>
  </r>
  <r>
    <x v="126"/>
    <n v="134"/>
    <n v="1"/>
    <x v="7"/>
  </r>
  <r>
    <x v="126"/>
    <n v="138"/>
    <n v="1"/>
    <x v="11"/>
  </r>
  <r>
    <x v="126"/>
    <n v="151"/>
    <n v="1"/>
    <x v="21"/>
  </r>
  <r>
    <x v="127"/>
    <n v="391"/>
    <n v="1"/>
    <x v="21"/>
  </r>
  <r>
    <x v="128"/>
    <n v="132"/>
    <n v="1"/>
    <x v="3"/>
  </r>
  <r>
    <x v="128"/>
    <n v="146"/>
    <n v="1"/>
    <x v="17"/>
  </r>
  <r>
    <x v="128"/>
    <n v="150"/>
    <n v="1"/>
    <x v="21"/>
  </r>
  <r>
    <x v="128"/>
    <n v="208"/>
    <n v="1"/>
    <x v="21"/>
  </r>
  <r>
    <x v="129"/>
    <n v="150"/>
    <n v="1"/>
    <x v="20"/>
  </r>
  <r>
    <x v="129"/>
    <n v="160"/>
    <n v="1"/>
    <x v="21"/>
  </r>
  <r>
    <x v="129"/>
    <n v="222"/>
    <n v="1"/>
    <x v="21"/>
  </r>
  <r>
    <x v="129"/>
    <n v="267"/>
    <n v="1"/>
    <x v="21"/>
  </r>
  <r>
    <x v="130"/>
    <n v="142"/>
    <n v="1"/>
    <x v="11"/>
  </r>
  <r>
    <x v="130"/>
    <n v="146"/>
    <n v="1"/>
    <x v="15"/>
  </r>
  <r>
    <x v="130"/>
    <n v="148"/>
    <n v="1"/>
    <x v="17"/>
  </r>
  <r>
    <x v="130"/>
    <n v="149"/>
    <n v="1"/>
    <x v="18"/>
  </r>
  <r>
    <x v="131"/>
    <n v="135"/>
    <n v="1"/>
    <x v="3"/>
  </r>
  <r>
    <x v="131"/>
    <n v="172"/>
    <n v="1"/>
    <x v="21"/>
  </r>
  <r>
    <x v="132"/>
    <n v="133"/>
    <n v="1"/>
    <x v="0"/>
  </r>
  <r>
    <x v="132"/>
    <n v="188"/>
    <n v="2"/>
    <x v="21"/>
  </r>
  <r>
    <x v="133"/>
    <n v="136"/>
    <n v="1"/>
    <x v="2"/>
  </r>
  <r>
    <x v="133"/>
    <n v="151"/>
    <n v="1"/>
    <x v="17"/>
  </r>
  <r>
    <x v="133"/>
    <n v="157"/>
    <n v="1"/>
    <x v="21"/>
  </r>
  <r>
    <x v="133"/>
    <n v="170"/>
    <n v="1"/>
    <x v="21"/>
  </r>
  <r>
    <x v="133"/>
    <n v="231"/>
    <n v="1"/>
    <x v="21"/>
  </r>
  <r>
    <x v="133"/>
    <n v="255"/>
    <n v="1"/>
    <x v="21"/>
  </r>
  <r>
    <x v="134"/>
    <n v="137"/>
    <n v="1"/>
    <x v="2"/>
  </r>
  <r>
    <x v="134"/>
    <n v="144"/>
    <n v="1"/>
    <x v="9"/>
  </r>
  <r>
    <x v="134"/>
    <n v="179"/>
    <n v="1"/>
    <x v="21"/>
  </r>
  <r>
    <x v="134"/>
    <n v="181"/>
    <n v="1"/>
    <x v="21"/>
  </r>
  <r>
    <x v="134"/>
    <n v="266"/>
    <n v="1"/>
    <x v="21"/>
  </r>
  <r>
    <x v="135"/>
    <n v="136"/>
    <n v="1"/>
    <x v="0"/>
  </r>
  <r>
    <x v="135"/>
    <n v="141"/>
    <n v="1"/>
    <x v="5"/>
  </r>
  <r>
    <x v="135"/>
    <n v="158"/>
    <n v="1"/>
    <x v="21"/>
  </r>
  <r>
    <x v="135"/>
    <n v="229"/>
    <n v="1"/>
    <x v="21"/>
  </r>
  <r>
    <x v="136"/>
    <n v="138"/>
    <n v="2"/>
    <x v="1"/>
  </r>
  <r>
    <x v="137"/>
    <n v="215"/>
    <n v="1"/>
    <x v="21"/>
  </r>
  <r>
    <x v="138"/>
    <n v="143"/>
    <n v="1"/>
    <x v="4"/>
  </r>
  <r>
    <x v="138"/>
    <n v="147"/>
    <n v="1"/>
    <x v="8"/>
  </r>
  <r>
    <x v="138"/>
    <n v="169"/>
    <n v="1"/>
    <x v="21"/>
  </r>
  <r>
    <x v="138"/>
    <n v="232"/>
    <n v="1"/>
    <x v="21"/>
  </r>
  <r>
    <x v="139"/>
    <n v="145"/>
    <n v="1"/>
    <x v="5"/>
  </r>
  <r>
    <x v="140"/>
    <n v="152"/>
    <n v="1"/>
    <x v="11"/>
  </r>
  <r>
    <x v="140"/>
    <n v="172"/>
    <n v="1"/>
    <x v="21"/>
  </r>
  <r>
    <x v="140"/>
    <n v="186"/>
    <n v="1"/>
    <x v="21"/>
  </r>
  <r>
    <x v="141"/>
    <n v="143"/>
    <n v="1"/>
    <x v="1"/>
  </r>
  <r>
    <x v="141"/>
    <n v="145"/>
    <n v="1"/>
    <x v="3"/>
  </r>
  <r>
    <x v="142"/>
    <n v="143"/>
    <n v="3"/>
    <x v="0"/>
  </r>
  <r>
    <x v="143"/>
    <n v="147"/>
    <n v="1"/>
    <x v="3"/>
  </r>
  <r>
    <x v="143"/>
    <n v="166"/>
    <n v="1"/>
    <x v="21"/>
  </r>
  <r>
    <x v="144"/>
    <n v="145"/>
    <n v="1"/>
    <x v="0"/>
  </r>
  <r>
    <x v="144"/>
    <n v="146"/>
    <n v="1"/>
    <x v="1"/>
  </r>
  <r>
    <x v="144"/>
    <n v="147"/>
    <n v="1"/>
    <x v="2"/>
  </r>
  <r>
    <x v="144"/>
    <n v="168"/>
    <n v="1"/>
    <x v="21"/>
  </r>
  <r>
    <x v="145"/>
    <n v="155"/>
    <n v="1"/>
    <x v="9"/>
  </r>
  <r>
    <x v="145"/>
    <n v="181"/>
    <n v="1"/>
    <x v="21"/>
  </r>
  <r>
    <x v="145"/>
    <n v="191"/>
    <n v="1"/>
    <x v="21"/>
  </r>
  <r>
    <x v="146"/>
    <n v="148"/>
    <n v="1"/>
    <x v="1"/>
  </r>
  <r>
    <x v="147"/>
    <n v="219"/>
    <n v="1"/>
    <x v="21"/>
  </r>
  <r>
    <x v="147"/>
    <n v="287"/>
    <n v="1"/>
    <x v="21"/>
  </r>
  <r>
    <x v="148"/>
    <n v="154"/>
    <n v="1"/>
    <x v="5"/>
  </r>
  <r>
    <x v="148"/>
    <n v="161"/>
    <n v="1"/>
    <x v="12"/>
  </r>
  <r>
    <x v="148"/>
    <n v="162"/>
    <n v="1"/>
    <x v="13"/>
  </r>
  <r>
    <x v="149"/>
    <n v="184"/>
    <n v="1"/>
    <x v="21"/>
  </r>
  <r>
    <x v="150"/>
    <n v="153"/>
    <n v="1"/>
    <x v="2"/>
  </r>
  <r>
    <x v="150"/>
    <n v="161"/>
    <n v="2"/>
    <x v="10"/>
  </r>
  <r>
    <x v="150"/>
    <n v="183"/>
    <n v="1"/>
    <x v="21"/>
  </r>
  <r>
    <x v="151"/>
    <n v="154"/>
    <n v="1"/>
    <x v="2"/>
  </r>
  <r>
    <x v="151"/>
    <n v="171"/>
    <n v="1"/>
    <x v="19"/>
  </r>
  <r>
    <x v="152"/>
    <n v="226"/>
    <n v="1"/>
    <x v="21"/>
  </r>
  <r>
    <x v="153"/>
    <n v="416"/>
    <n v="1"/>
    <x v="21"/>
  </r>
  <r>
    <x v="154"/>
    <n v="162"/>
    <n v="1"/>
    <x v="5"/>
  </r>
  <r>
    <x v="154"/>
    <n v="237"/>
    <n v="1"/>
    <x v="21"/>
  </r>
  <r>
    <x v="155"/>
    <n v="160"/>
    <n v="1"/>
    <x v="0"/>
  </r>
  <r>
    <x v="155"/>
    <n v="165"/>
    <n v="1"/>
    <x v="5"/>
  </r>
  <r>
    <x v="155"/>
    <n v="174"/>
    <n v="1"/>
    <x v="14"/>
  </r>
  <r>
    <x v="156"/>
    <n v="176"/>
    <n v="1"/>
    <x v="15"/>
  </r>
  <r>
    <x v="156"/>
    <n v="213"/>
    <n v="1"/>
    <x v="21"/>
  </r>
  <r>
    <x v="157"/>
    <n v="168"/>
    <n v="1"/>
    <x v="6"/>
  </r>
  <r>
    <x v="157"/>
    <n v="176"/>
    <n v="1"/>
    <x v="14"/>
  </r>
  <r>
    <x v="157"/>
    <n v="190"/>
    <n v="1"/>
    <x v="21"/>
  </r>
  <r>
    <x v="157"/>
    <n v="208"/>
    <n v="1"/>
    <x v="21"/>
  </r>
  <r>
    <x v="158"/>
    <n v="175"/>
    <n v="1"/>
    <x v="11"/>
  </r>
  <r>
    <x v="159"/>
    <n v="214"/>
    <n v="1"/>
    <x v="21"/>
  </r>
  <r>
    <x v="159"/>
    <n v="256"/>
    <n v="1"/>
    <x v="21"/>
  </r>
  <r>
    <x v="160"/>
    <n v="201"/>
    <n v="1"/>
    <x v="21"/>
  </r>
  <r>
    <x v="161"/>
    <n v="220"/>
    <n v="1"/>
    <x v="21"/>
  </r>
  <r>
    <x v="162"/>
    <n v="258"/>
    <n v="1"/>
    <x v="21"/>
  </r>
  <r>
    <x v="162"/>
    <n v="414"/>
    <n v="1"/>
    <x v="21"/>
  </r>
  <r>
    <x v="162"/>
    <n v="418"/>
    <n v="1"/>
    <x v="21"/>
  </r>
  <r>
    <x v="163"/>
    <n v="172"/>
    <n v="1"/>
    <x v="1"/>
  </r>
  <r>
    <x v="163"/>
    <n v="174"/>
    <n v="1"/>
    <x v="3"/>
  </r>
  <r>
    <x v="163"/>
    <n v="247"/>
    <n v="1"/>
    <x v="21"/>
  </r>
  <r>
    <x v="164"/>
    <n v="172"/>
    <n v="1"/>
    <x v="0"/>
  </r>
  <r>
    <x v="164"/>
    <n v="202"/>
    <n v="1"/>
    <x v="21"/>
  </r>
  <r>
    <x v="164"/>
    <n v="247"/>
    <n v="1"/>
    <x v="21"/>
  </r>
  <r>
    <x v="165"/>
    <n v="175"/>
    <n v="1"/>
    <x v="2"/>
  </r>
  <r>
    <x v="165"/>
    <n v="193"/>
    <n v="1"/>
    <x v="20"/>
  </r>
  <r>
    <x v="165"/>
    <n v="359"/>
    <n v="1"/>
    <x v="21"/>
  </r>
  <r>
    <x v="166"/>
    <n v="174"/>
    <n v="1"/>
    <x v="0"/>
  </r>
  <r>
    <x v="166"/>
    <n v="180"/>
    <n v="1"/>
    <x v="6"/>
  </r>
  <r>
    <x v="166"/>
    <n v="349"/>
    <n v="1"/>
    <x v="21"/>
  </r>
  <r>
    <x v="167"/>
    <n v="239"/>
    <n v="1"/>
    <x v="21"/>
  </r>
  <r>
    <x v="167"/>
    <n v="261"/>
    <n v="1"/>
    <x v="21"/>
  </r>
  <r>
    <x v="168"/>
    <n v="183"/>
    <n v="1"/>
    <x v="7"/>
  </r>
  <r>
    <x v="168"/>
    <n v="247"/>
    <n v="1"/>
    <x v="21"/>
  </r>
  <r>
    <x v="169"/>
    <n v="312"/>
    <n v="1"/>
    <x v="21"/>
  </r>
  <r>
    <x v="170"/>
    <n v="180"/>
    <n v="1"/>
    <x v="2"/>
  </r>
  <r>
    <x v="170"/>
    <n v="226"/>
    <n v="1"/>
    <x v="21"/>
  </r>
  <r>
    <x v="171"/>
    <n v="263"/>
    <n v="1"/>
    <x v="21"/>
  </r>
  <r>
    <x v="171"/>
    <n v="268"/>
    <n v="1"/>
    <x v="21"/>
  </r>
  <r>
    <x v="171"/>
    <n v="338"/>
    <n v="1"/>
    <x v="21"/>
  </r>
  <r>
    <x v="171"/>
    <n v="418"/>
    <n v="1"/>
    <x v="21"/>
  </r>
  <r>
    <x v="172"/>
    <n v="201"/>
    <n v="1"/>
    <x v="15"/>
  </r>
  <r>
    <x v="173"/>
    <n v="188"/>
    <n v="1"/>
    <x v="1"/>
  </r>
  <r>
    <x v="174"/>
    <n v="192"/>
    <n v="1"/>
    <x v="4"/>
  </r>
  <r>
    <x v="174"/>
    <n v="222"/>
    <n v="1"/>
    <x v="21"/>
  </r>
  <r>
    <x v="174"/>
    <n v="230"/>
    <n v="1"/>
    <x v="21"/>
  </r>
  <r>
    <x v="175"/>
    <n v="247"/>
    <n v="1"/>
    <x v="21"/>
  </r>
  <r>
    <x v="176"/>
    <n v="212"/>
    <n v="1"/>
    <x v="21"/>
  </r>
  <r>
    <x v="177"/>
    <n v="224"/>
    <n v="1"/>
    <x v="21"/>
  </r>
  <r>
    <x v="178"/>
    <n v="275"/>
    <n v="1"/>
    <x v="21"/>
  </r>
  <r>
    <x v="179"/>
    <n v="207"/>
    <n v="1"/>
    <x v="14"/>
  </r>
  <r>
    <x v="179"/>
    <n v="541"/>
    <n v="1"/>
    <x v="21"/>
  </r>
  <r>
    <x v="180"/>
    <n v="220"/>
    <n v="1"/>
    <x v="21"/>
  </r>
  <r>
    <x v="181"/>
    <n v="220"/>
    <n v="1"/>
    <x v="21"/>
  </r>
  <r>
    <x v="182"/>
    <n v="203"/>
    <n v="1"/>
    <x v="3"/>
  </r>
  <r>
    <x v="182"/>
    <n v="218"/>
    <n v="1"/>
    <x v="18"/>
  </r>
  <r>
    <x v="183"/>
    <n v="204"/>
    <n v="1"/>
    <x v="2"/>
  </r>
  <r>
    <x v="184"/>
    <n v="213"/>
    <n v="1"/>
    <x v="10"/>
  </r>
  <r>
    <x v="185"/>
    <n v="490"/>
    <n v="1"/>
    <x v="21"/>
  </r>
  <r>
    <x v="186"/>
    <n v="258"/>
    <n v="1"/>
    <x v="21"/>
  </r>
  <r>
    <x v="187"/>
    <n v="251"/>
    <n v="1"/>
    <x v="21"/>
  </r>
  <r>
    <x v="187"/>
    <n v="969"/>
    <n v="1"/>
    <x v="21"/>
  </r>
  <r>
    <x v="188"/>
    <n v="213"/>
    <n v="1"/>
    <x v="6"/>
  </r>
  <r>
    <x v="188"/>
    <n v="237"/>
    <n v="1"/>
    <x v="21"/>
  </r>
  <r>
    <x v="188"/>
    <n v="251"/>
    <n v="1"/>
    <x v="21"/>
  </r>
  <r>
    <x v="189"/>
    <n v="225"/>
    <n v="1"/>
    <x v="17"/>
  </r>
  <r>
    <x v="190"/>
    <n v="237"/>
    <n v="1"/>
    <x v="21"/>
  </r>
  <r>
    <x v="190"/>
    <n v="559"/>
    <n v="1"/>
    <x v="21"/>
  </r>
  <r>
    <x v="191"/>
    <n v="226"/>
    <n v="1"/>
    <x v="16"/>
  </r>
  <r>
    <x v="191"/>
    <n v="302"/>
    <n v="1"/>
    <x v="21"/>
  </r>
  <r>
    <x v="192"/>
    <n v="211"/>
    <n v="1"/>
    <x v="0"/>
  </r>
  <r>
    <x v="193"/>
    <n v="250"/>
    <n v="1"/>
    <x v="21"/>
  </r>
  <r>
    <x v="193"/>
    <n v="270"/>
    <n v="1"/>
    <x v="21"/>
  </r>
  <r>
    <x v="194"/>
    <n v="266"/>
    <n v="1"/>
    <x v="21"/>
  </r>
  <r>
    <x v="194"/>
    <n v="273"/>
    <n v="1"/>
    <x v="21"/>
  </r>
  <r>
    <x v="194"/>
    <n v="280"/>
    <n v="1"/>
    <x v="21"/>
  </r>
  <r>
    <x v="195"/>
    <n v="218"/>
    <n v="1"/>
    <x v="2"/>
  </r>
  <r>
    <x v="196"/>
    <n v="220"/>
    <n v="1"/>
    <x v="2"/>
  </r>
  <r>
    <x v="197"/>
    <n v="256"/>
    <n v="1"/>
    <x v="21"/>
  </r>
  <r>
    <x v="198"/>
    <n v="269"/>
    <n v="1"/>
    <x v="21"/>
  </r>
  <r>
    <x v="199"/>
    <n v="236"/>
    <n v="1"/>
    <x v="12"/>
  </r>
  <r>
    <x v="200"/>
    <n v="249"/>
    <n v="1"/>
    <x v="21"/>
  </r>
  <r>
    <x v="201"/>
    <n v="256"/>
    <n v="1"/>
    <x v="21"/>
  </r>
  <r>
    <x v="202"/>
    <n v="238"/>
    <n v="1"/>
    <x v="9"/>
  </r>
  <r>
    <x v="203"/>
    <n v="237"/>
    <n v="1"/>
    <x v="5"/>
  </r>
  <r>
    <x v="204"/>
    <n v="243"/>
    <n v="1"/>
    <x v="9"/>
  </r>
  <r>
    <x v="204"/>
    <n v="246"/>
    <n v="1"/>
    <x v="12"/>
  </r>
  <r>
    <x v="204"/>
    <n v="406"/>
    <n v="1"/>
    <x v="21"/>
  </r>
  <r>
    <x v="205"/>
    <n v="243"/>
    <n v="1"/>
    <x v="4"/>
  </r>
  <r>
    <x v="206"/>
    <n v="245"/>
    <n v="1"/>
    <x v="5"/>
  </r>
  <r>
    <x v="206"/>
    <n v="564"/>
    <n v="1"/>
    <x v="21"/>
  </r>
  <r>
    <x v="207"/>
    <n v="345"/>
    <n v="1"/>
    <x v="21"/>
  </r>
  <r>
    <x v="208"/>
    <n v="308"/>
    <n v="1"/>
    <x v="21"/>
  </r>
  <r>
    <x v="209"/>
    <n v="250"/>
    <n v="1"/>
    <x v="4"/>
  </r>
  <r>
    <x v="210"/>
    <n v="273"/>
    <n v="1"/>
    <x v="21"/>
  </r>
  <r>
    <x v="211"/>
    <n v="319"/>
    <n v="1"/>
    <x v="21"/>
  </r>
  <r>
    <x v="212"/>
    <n v="259"/>
    <n v="1"/>
    <x v="9"/>
  </r>
  <r>
    <x v="212"/>
    <n v="260"/>
    <n v="1"/>
    <x v="10"/>
  </r>
  <r>
    <x v="213"/>
    <n v="276"/>
    <n v="1"/>
    <x v="19"/>
  </r>
  <r>
    <x v="214"/>
    <n v="270"/>
    <n v="1"/>
    <x v="12"/>
  </r>
  <r>
    <x v="214"/>
    <n v="612"/>
    <n v="1"/>
    <x v="21"/>
  </r>
  <r>
    <x v="215"/>
    <n v="430"/>
    <n v="1"/>
    <x v="21"/>
  </r>
  <r>
    <x v="216"/>
    <n v="321"/>
    <n v="1"/>
    <x v="21"/>
  </r>
  <r>
    <x v="217"/>
    <n v="282"/>
    <n v="1"/>
    <x v="0"/>
  </r>
  <r>
    <x v="218"/>
    <n v="291"/>
    <n v="1"/>
    <x v="1"/>
  </r>
  <r>
    <x v="219"/>
    <n v="321"/>
    <n v="1"/>
    <x v="21"/>
  </r>
  <r>
    <x v="220"/>
    <n v="307"/>
    <n v="1"/>
    <x v="10"/>
  </r>
  <r>
    <x v="221"/>
    <n v="313"/>
    <n v="1"/>
    <x v="8"/>
  </r>
  <r>
    <x v="222"/>
    <n v="364"/>
    <n v="1"/>
    <x v="21"/>
  </r>
  <r>
    <x v="223"/>
    <n v="346"/>
    <n v="1"/>
    <x v="21"/>
  </r>
  <r>
    <x v="224"/>
    <n v="891"/>
    <n v="1"/>
    <x v="21"/>
  </r>
  <r>
    <x v="225"/>
    <n v="586"/>
    <n v="1"/>
    <x v="21"/>
  </r>
  <r>
    <x v="226"/>
    <n v="550"/>
    <n v="1"/>
    <x v="21"/>
  </r>
  <r>
    <x v="227"/>
    <n v="836"/>
    <n v="1"/>
    <x v="21"/>
  </r>
  <r>
    <x v="228"/>
    <n v="587"/>
    <n v="1"/>
    <x v="21"/>
  </r>
  <r>
    <x v="229"/>
    <n v="911"/>
    <n v="1"/>
    <x v="21"/>
  </r>
  <r>
    <x v="230"/>
    <n v="593"/>
    <n v="1"/>
    <x v="19"/>
  </r>
  <r>
    <x v="231"/>
    <n v="923"/>
    <n v="1"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93807-834E-4B9B-89C4-B83141A5E54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M7" firstHeaderRow="0" firstDataRow="1" firstDataCol="1"/>
  <pivotFields count="7">
    <pivotField showAll="0"/>
    <pivotField showAll="0"/>
    <pivotField axis="axisRow" showAll="0" defaultSubtotal="0">
      <items count="14">
        <item m="1" x="12"/>
        <item x="0"/>
        <item m="1" x="11"/>
        <item m="1" x="7"/>
        <item m="1" x="13"/>
        <item m="1" x="9"/>
        <item x="1"/>
        <item x="2"/>
        <item m="1" x="6"/>
        <item x="3"/>
        <item m="1" x="8"/>
        <item m="1" x="4"/>
        <item m="1" x="5"/>
        <item m="1" x="10"/>
      </items>
    </pivotField>
    <pivotField dataField="1" showAll="0"/>
    <pivotField dataField="1" showAll="0"/>
    <pivotField dataField="1" showAll="0"/>
    <pivotField dataField="1" showAll="0" defaultSubtotal="0"/>
  </pivotFields>
  <rowFields count="1">
    <field x="2"/>
  </rowFields>
  <rowItems count="5">
    <i>
      <x v="1"/>
    </i>
    <i>
      <x v="6"/>
    </i>
    <i>
      <x v="7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impressions" fld="3" baseField="0" baseItem="0"/>
    <dataField name="Sum of click_thrus" fld="4" baseField="0" baseItem="0"/>
    <dataField name="Sum of engagement_events" fld="5" baseField="0" baseItem="0"/>
    <dataField name="Sum of completes_100p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4E2DB-F8AF-4F82-9FB9-A1AACB47B02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J6" firstHeaderRow="0" firstDataRow="1" firstDataCol="1" rowPageCount="1" colPageCount="1"/>
  <pivotFields count="5">
    <pivotField axis="axisPage" multipleItemSelectionAllowed="1" showAll="0">
      <items count="2">
        <item x="0"/>
        <item t="default"/>
      </items>
    </pivotField>
    <pivotField axis="axisRow" showAll="0">
      <items count="3">
        <item x="0"/>
        <item x="1"/>
        <item t="default"/>
      </items>
    </pivotField>
    <pivotField dataField="1" showAll="0"/>
    <pivotField dataField="1" showAll="0"/>
    <pivotField dataField="1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impressions" fld="2" baseField="0" baseItem="0"/>
    <dataField name="Sum of click_thrus" fld="3" baseField="0" baseItem="0"/>
    <dataField name="Sum of completes_100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AA7EA-41B1-4304-AD05-A62F33BF9C2F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J11" firstHeaderRow="0" firstDataRow="1" firstDataCol="1" rowPageCount="1" colPageCount="1"/>
  <pivotFields count="5">
    <pivotField axis="axisPage" multipleItemSelectionAllowed="1" showAll="0">
      <items count="2">
        <item x="0"/>
        <item t="default"/>
      </items>
    </pivotField>
    <pivotField axis="axisRow" showAll="0">
      <items count="8">
        <item x="0"/>
        <item x="5"/>
        <item x="2"/>
        <item x="3"/>
        <item x="6"/>
        <item x="1"/>
        <item x="4"/>
        <item t="default"/>
      </items>
    </pivotField>
    <pivotField dataField="1" showAll="0"/>
    <pivotField dataField="1" showAll="0"/>
    <pivotField dataField="1" showAll="0" defaultSubtota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impressions" fld="2" baseField="0" baseItem="0"/>
    <dataField name="Sum of click_thrus" fld="3" baseField="0" baseItem="0"/>
    <dataField name="Sum of completes_100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AA634-6DB7-4444-B2E8-AC4B379A3DF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J18" firstHeaderRow="0" firstDataRow="1" firstDataCol="1" rowPageCount="1" colPageCount="1"/>
  <pivotFields count="5">
    <pivotField axis="axisPage" multipleItemSelectionAllowed="1" showAll="0">
      <items count="3">
        <item h="1" x="0"/>
        <item x="1"/>
        <item t="default"/>
      </items>
    </pivotField>
    <pivotField axis="axisRow" showAll="0" sortType="descending">
      <items count="562">
        <item m="1" x="292"/>
        <item m="1" x="288"/>
        <item m="1" x="144"/>
        <item m="1" x="28"/>
        <item m="1" x="444"/>
        <item m="1" x="402"/>
        <item m="1" x="404"/>
        <item m="1" x="367"/>
        <item m="1" x="244"/>
        <item m="1" x="120"/>
        <item m="1" x="154"/>
        <item m="1" x="433"/>
        <item m="1" x="156"/>
        <item m="1" x="91"/>
        <item m="1" x="356"/>
        <item m="1" x="415"/>
        <item m="1" x="162"/>
        <item m="1" x="382"/>
        <item m="1" x="274"/>
        <item m="1" x="414"/>
        <item m="1" x="213"/>
        <item m="1" x="462"/>
        <item m="1" x="486"/>
        <item m="1" x="84"/>
        <item m="1" x="431"/>
        <item m="1" x="447"/>
        <item m="1" x="459"/>
        <item m="1" x="124"/>
        <item m="1" x="166"/>
        <item m="1" x="279"/>
        <item m="1" x="549"/>
        <item m="1" x="259"/>
        <item m="1" x="316"/>
        <item m="1" x="527"/>
        <item m="1" x="375"/>
        <item m="1" x="399"/>
        <item m="1" x="201"/>
        <item m="1" x="492"/>
        <item m="1" x="269"/>
        <item m="1" x="145"/>
        <item m="1" x="536"/>
        <item m="1" x="254"/>
        <item m="1" x="47"/>
        <item m="1" x="441"/>
        <item m="1" x="310"/>
        <item m="1" x="242"/>
        <item m="1" x="408"/>
        <item m="1" x="60"/>
        <item m="1" x="53"/>
        <item m="1" x="413"/>
        <item m="1" x="364"/>
        <item m="1" x="432"/>
        <item m="1" x="335"/>
        <item m="1" x="293"/>
        <item m="1" x="485"/>
        <item m="1" x="247"/>
        <item m="1" x="202"/>
        <item m="1" x="220"/>
        <item m="1" x="143"/>
        <item m="1" x="44"/>
        <item m="1" x="504"/>
        <item m="1" x="77"/>
        <item m="1" x="209"/>
        <item m="1" x="180"/>
        <item m="1" x="103"/>
        <item m="1" x="147"/>
        <item m="1" x="43"/>
        <item m="1" x="543"/>
        <item m="1" x="179"/>
        <item m="1" x="99"/>
        <item m="1" x="102"/>
        <item m="1" x="146"/>
        <item m="1" x="49"/>
        <item m="1" x="542"/>
        <item m="1" x="48"/>
        <item m="1" x="111"/>
        <item m="1" x="541"/>
        <item m="1" x="540"/>
        <item m="1" x="178"/>
        <item m="1" x="98"/>
        <item m="1" x="177"/>
        <item m="1" x="539"/>
        <item m="1" x="97"/>
        <item m="1" x="273"/>
        <item m="1" x="311"/>
        <item m="1" x="72"/>
        <item m="1" x="532"/>
        <item m="1" x="40"/>
        <item m="1" x="380"/>
        <item m="1" x="246"/>
        <item m="1" x="339"/>
        <item m="1" x="306"/>
        <item m="1" x="538"/>
        <item m="1" x="445"/>
        <item m="1" x="505"/>
        <item m="1" x="22"/>
        <item m="1" x="378"/>
        <item m="1" x="372"/>
        <item m="1" x="112"/>
        <item m="1" x="550"/>
        <item m="1" x="93"/>
        <item m="1" x="126"/>
        <item m="1" x="221"/>
        <item m="1" x="546"/>
        <item m="1" x="369"/>
        <item m="1" x="150"/>
        <item m="1" x="301"/>
        <item m="1" x="105"/>
        <item m="1" x="17"/>
        <item m="1" x="498"/>
        <item x="5"/>
        <item m="1" x="483"/>
        <item m="1" x="379"/>
        <item m="1" x="341"/>
        <item x="13"/>
        <item m="1" x="15"/>
        <item m="1" x="496"/>
        <item m="1" x="480"/>
        <item m="1" x="270"/>
        <item m="1" x="516"/>
        <item m="1" x="482"/>
        <item m="1" x="261"/>
        <item m="1" x="317"/>
        <item m="1" x="524"/>
        <item m="1" x="30"/>
        <item m="1" x="429"/>
        <item m="1" x="494"/>
        <item m="1" x="558"/>
        <item m="1" x="455"/>
        <item m="1" x="439"/>
        <item m="1" x="169"/>
        <item m="1" x="512"/>
        <item m="1" x="130"/>
        <item m="1" x="81"/>
        <item m="1" x="207"/>
        <item m="1" x="58"/>
        <item m="1" x="239"/>
        <item x="3"/>
        <item m="1" x="264"/>
        <item m="1" x="434"/>
        <item m="1" x="456"/>
        <item m="1" x="66"/>
        <item m="1" x="398"/>
        <item m="1" x="158"/>
        <item m="1" x="115"/>
        <item m="1" x="139"/>
        <item m="1" x="464"/>
        <item m="1" x="114"/>
        <item x="2"/>
        <item m="1" x="225"/>
        <item m="1" x="374"/>
        <item m="1" x="388"/>
        <item m="1" x="214"/>
        <item m="1" x="411"/>
        <item m="1" x="559"/>
        <item m="1" x="537"/>
        <item m="1" x="276"/>
        <item m="1" x="352"/>
        <item m="1" x="85"/>
        <item m="1" x="219"/>
        <item m="1" x="90"/>
        <item m="1" x="513"/>
        <item m="1" x="196"/>
        <item m="1" x="195"/>
        <item m="1" x="33"/>
        <item m="1" x="471"/>
        <item m="1" x="465"/>
        <item m="1" x="281"/>
        <item m="1" x="260"/>
        <item m="1" x="528"/>
        <item m="1" x="365"/>
        <item m="1" x="552"/>
        <item m="1" x="69"/>
        <item m="1" x="100"/>
        <item m="1" x="108"/>
        <item m="1" x="149"/>
        <item m="1" x="314"/>
        <item m="1" x="340"/>
        <item x="7"/>
        <item m="1" x="164"/>
        <item m="1" x="163"/>
        <item m="1" x="137"/>
        <item m="1" x="203"/>
        <item x="8"/>
        <item m="1" x="170"/>
        <item m="1" x="328"/>
        <item m="1" x="283"/>
        <item m="1" x="376"/>
        <item m="1" x="322"/>
        <item m="1" x="110"/>
        <item m="1" x="509"/>
        <item m="1" x="216"/>
        <item m="1" x="182"/>
        <item m="1" x="74"/>
        <item m="1" x="167"/>
        <item m="1" x="530"/>
        <item m="1" x="394"/>
        <item m="1" x="353"/>
        <item m="1" x="272"/>
        <item m="1" x="551"/>
        <item m="1" x="287"/>
        <item m="1" x="187"/>
        <item m="1" x="366"/>
        <item m="1" x="343"/>
        <item m="1" x="557"/>
        <item m="1" x="78"/>
        <item m="1" x="282"/>
        <item m="1" x="198"/>
        <item m="1" x="175"/>
        <item m="1" x="286"/>
        <item m="1" x="133"/>
        <item m="1" x="240"/>
        <item m="1" x="189"/>
        <item m="1" x="92"/>
        <item m="1" x="321"/>
        <item m="1" x="405"/>
        <item m="1" x="236"/>
        <item m="1" x="478"/>
        <item m="1" x="75"/>
        <item m="1" x="291"/>
        <item m="1" x="358"/>
        <item m="1" x="275"/>
        <item m="1" x="344"/>
        <item m="1" x="184"/>
        <item m="1" x="396"/>
        <item m="1" x="23"/>
        <item m="1" x="121"/>
        <item m="1" x="148"/>
        <item m="1" x="278"/>
        <item m="1" x="350"/>
        <item m="1" x="416"/>
        <item m="1" x="157"/>
        <item m="1" x="514"/>
        <item m="1" x="211"/>
        <item m="1" x="205"/>
        <item m="1" x="531"/>
        <item m="1" x="401"/>
        <item m="1" x="243"/>
        <item m="1" x="199"/>
        <item m="1" x="534"/>
        <item m="1" x="556"/>
        <item m="1" x="65"/>
        <item m="1" x="555"/>
        <item m="1" x="309"/>
        <item m="1" x="285"/>
        <item m="1" x="54"/>
        <item m="1" x="400"/>
        <item m="1" x="80"/>
        <item m="1" x="425"/>
        <item m="1" x="206"/>
        <item m="1" x="298"/>
        <item m="1" x="345"/>
        <item m="1" x="193"/>
        <item m="1" x="449"/>
        <item m="1" x="197"/>
        <item m="1" x="446"/>
        <item m="1" x="271"/>
        <item m="1" x="210"/>
        <item m="1" x="383"/>
        <item m="1" x="371"/>
        <item m="1" x="16"/>
        <item m="1" x="237"/>
        <item m="1" x="392"/>
        <item m="1" x="131"/>
        <item m="1" x="192"/>
        <item m="1" x="545"/>
        <item m="1" x="39"/>
        <item m="1" x="468"/>
        <item m="1" x="57"/>
        <item m="1" x="554"/>
        <item m="1" x="119"/>
        <item m="1" x="71"/>
        <item m="1" x="430"/>
        <item m="1" x="208"/>
        <item m="1" x="266"/>
        <item m="1" x="484"/>
        <item m="1" x="82"/>
        <item m="1" x="104"/>
        <item m="1" x="55"/>
        <item m="1" x="479"/>
        <item m="1" x="24"/>
        <item m="1" x="173"/>
        <item m="1" x="442"/>
        <item m="1" x="391"/>
        <item m="1" x="18"/>
        <item m="1" x="109"/>
        <item m="1" x="234"/>
        <item m="1" x="107"/>
        <item m="1" x="63"/>
        <item m="1" x="362"/>
        <item m="1" x="251"/>
        <item m="1" x="332"/>
        <item m="1" x="151"/>
        <item m="1" x="548"/>
        <item m="1" x="421"/>
        <item m="1" x="299"/>
        <item m="1" x="370"/>
        <item m="1" x="248"/>
        <item m="1" x="457"/>
        <item m="1" x="521"/>
        <item m="1" x="122"/>
        <item m="1" x="424"/>
        <item m="1" x="50"/>
        <item m="1" x="515"/>
        <item m="1" x="250"/>
        <item m="1" x="212"/>
        <item m="1" x="46"/>
        <item m="1" x="453"/>
        <item m="1" x="489"/>
        <item m="1" x="185"/>
        <item m="1" x="116"/>
        <item m="1" x="87"/>
        <item m="1" x="228"/>
        <item m="1" x="460"/>
        <item m="1" x="488"/>
        <item m="1" x="241"/>
        <item m="1" x="487"/>
        <item m="1" x="418"/>
        <item m="1" x="223"/>
        <item m="1" x="323"/>
        <item x="6"/>
        <item m="1" x="324"/>
        <item m="1" x="88"/>
        <item m="1" x="255"/>
        <item m="1" x="31"/>
        <item m="1" x="304"/>
        <item m="1" x="303"/>
        <item m="1" x="501"/>
        <item m="1" x="511"/>
        <item m="1" x="307"/>
        <item m="1" x="230"/>
        <item m="1" x="265"/>
        <item m="1" x="337"/>
        <item m="1" x="222"/>
        <item m="1" x="440"/>
        <item m="1" x="136"/>
        <item m="1" x="428"/>
        <item m="1" x="467"/>
        <item m="1" x="466"/>
        <item m="1" x="412"/>
        <item m="1" x="533"/>
        <item m="1" x="461"/>
        <item m="1" x="245"/>
        <item m="1" x="553"/>
        <item m="1" x="500"/>
        <item m="1" x="140"/>
        <item m="1" x="313"/>
        <item x="4"/>
        <item m="1" x="76"/>
        <item m="1" x="368"/>
        <item m="1" x="129"/>
        <item m="1" x="127"/>
        <item m="1" x="450"/>
        <item m="1" x="83"/>
        <item m="1" x="56"/>
        <item m="1" x="253"/>
        <item m="1" x="257"/>
        <item m="1" x="334"/>
        <item m="1" x="142"/>
        <item m="1" x="117"/>
        <item m="1" x="235"/>
        <item m="1" x="346"/>
        <item m="1" x="113"/>
        <item m="1" x="381"/>
        <item m="1" x="348"/>
        <item m="1" x="503"/>
        <item m="1" x="190"/>
        <item m="1" x="318"/>
        <item m="1" x="333"/>
        <item m="1" x="458"/>
        <item m="1" x="294"/>
        <item m="1" x="481"/>
        <item m="1" x="200"/>
        <item m="1" x="393"/>
        <item m="1" x="268"/>
        <item m="1" x="347"/>
        <item m="1" x="327"/>
        <item m="1" x="436"/>
        <item m="1" x="101"/>
        <item m="1" x="403"/>
        <item m="1" x="325"/>
        <item m="1" x="373"/>
        <item m="1" x="186"/>
        <item m="1" x="338"/>
        <item m="1" x="452"/>
        <item m="1" x="191"/>
        <item m="1" x="472"/>
        <item m="1" x="106"/>
        <item m="1" x="357"/>
        <item m="1" x="473"/>
        <item m="1" x="300"/>
        <item m="1" x="125"/>
        <item m="1" x="215"/>
        <item m="1" x="171"/>
        <item m="1" x="477"/>
        <item m="1" x="218"/>
        <item m="1" x="526"/>
        <item m="1" x="420"/>
        <item m="1" x="68"/>
        <item m="1" x="42"/>
        <item m="1" x="227"/>
        <item m="1" x="296"/>
        <item m="1" x="518"/>
        <item m="1" x="438"/>
        <item m="1" x="407"/>
        <item m="1" x="523"/>
        <item m="1" x="360"/>
        <item m="1" x="475"/>
        <item m="1" x="423"/>
        <item m="1" x="320"/>
        <item m="1" x="21"/>
        <item m="1" x="95"/>
        <item m="1" x="470"/>
        <item m="1" x="153"/>
        <item m="1" x="290"/>
        <item m="1" x="463"/>
        <item m="1" x="174"/>
        <item m="1" x="134"/>
        <item m="1" x="336"/>
        <item m="1" x="491"/>
        <item m="1" x="363"/>
        <item m="1" x="123"/>
        <item m="1" x="59"/>
        <item m="1" x="331"/>
        <item m="1" x="96"/>
        <item m="1" x="506"/>
        <item m="1" x="217"/>
        <item m="1" x="525"/>
        <item m="1" x="419"/>
        <item m="1" x="67"/>
        <item m="1" x="41"/>
        <item m="1" x="226"/>
        <item m="1" x="295"/>
        <item m="1" x="517"/>
        <item m="1" x="437"/>
        <item m="1" x="406"/>
        <item m="1" x="522"/>
        <item m="1" x="359"/>
        <item m="1" x="474"/>
        <item m="1" x="422"/>
        <item m="1" x="319"/>
        <item m="1" x="20"/>
        <item m="1" x="94"/>
        <item m="1" x="469"/>
        <item m="1" x="152"/>
        <item m="1" x="289"/>
        <item m="1" x="35"/>
        <item m="1" x="256"/>
        <item m="1" x="118"/>
        <item m="1" x="519"/>
        <item m="1" x="141"/>
        <item m="1" x="73"/>
        <item m="1" x="443"/>
        <item m="1" x="231"/>
        <item m="1" x="232"/>
        <item m="1" x="61"/>
        <item m="1" x="529"/>
        <item m="1" x="52"/>
        <item m="1" x="277"/>
        <item m="1" x="395"/>
        <item m="1" x="168"/>
        <item m="1" x="305"/>
        <item m="1" x="249"/>
        <item m="1" x="86"/>
        <item m="1" x="135"/>
        <item m="1" x="267"/>
        <item m="1" x="354"/>
        <item m="1" x="451"/>
        <item m="1" x="224"/>
        <item m="1" x="397"/>
        <item m="1" x="499"/>
        <item m="1" x="51"/>
        <item m="1" x="238"/>
        <item m="1" x="176"/>
        <item m="1" x="280"/>
        <item m="1" x="377"/>
        <item m="1" x="386"/>
        <item m="1" x="493"/>
        <item m="1" x="161"/>
        <item m="1" x="38"/>
        <item m="1" x="435"/>
        <item m="1" x="520"/>
        <item m="1" x="490"/>
        <item m="1" x="410"/>
        <item m="1" x="132"/>
        <item m="1" x="45"/>
        <item m="1" x="385"/>
        <item m="1" x="417"/>
        <item m="1" x="544"/>
        <item m="1" x="342"/>
        <item m="1" x="70"/>
        <item m="1" x="454"/>
        <item m="1" x="160"/>
        <item m="1" x="426"/>
        <item m="1" x="448"/>
        <item m="1" x="128"/>
        <item m="1" x="79"/>
        <item m="1" x="25"/>
        <item m="1" x="329"/>
        <item m="1" x="535"/>
        <item m="1" x="349"/>
        <item m="1" x="258"/>
        <item m="1" x="384"/>
        <item m="1" x="36"/>
        <item m="1" x="502"/>
        <item m="1" x="361"/>
        <item m="1" x="159"/>
        <item x="1"/>
        <item m="1" x="62"/>
        <item m="1" x="508"/>
        <item m="1" x="172"/>
        <item m="1" x="409"/>
        <item m="1" x="308"/>
        <item m="1" x="510"/>
        <item x="9"/>
        <item m="1" x="194"/>
        <item m="1" x="29"/>
        <item m="1" x="284"/>
        <item m="1" x="183"/>
        <item m="1" x="37"/>
        <item m="1" x="389"/>
        <item m="1" x="138"/>
        <item m="1" x="495"/>
        <item m="1" x="19"/>
        <item m="1" x="560"/>
        <item m="1" x="165"/>
        <item m="1" x="355"/>
        <item m="1" x="89"/>
        <item x="10"/>
        <item m="1" x="315"/>
        <item m="1" x="252"/>
        <item m="1" x="497"/>
        <item m="1" x="204"/>
        <item m="1" x="387"/>
        <item m="1" x="547"/>
        <item m="1" x="507"/>
        <item m="1" x="330"/>
        <item m="1" x="181"/>
        <item m="1" x="262"/>
        <item m="1" x="476"/>
        <item m="1" x="229"/>
        <item x="12"/>
        <item m="1" x="326"/>
        <item m="1" x="263"/>
        <item m="1" x="390"/>
        <item m="1" x="297"/>
        <item x="11"/>
        <item m="1" x="233"/>
        <item m="1" x="302"/>
        <item m="1" x="26"/>
        <item m="1" x="188"/>
        <item m="1" x="351"/>
        <item m="1" x="312"/>
        <item m="1" x="27"/>
        <item m="1" x="64"/>
        <item m="1" x="32"/>
        <item m="1" x="427"/>
        <item m="1" x="155"/>
        <item m="1" x="34"/>
        <item m="1" x="1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dataField="1" showAll="0" defaultSubtotal="0"/>
  </pivotFields>
  <rowFields count="1">
    <field x="1"/>
  </rowFields>
  <rowItems count="15">
    <i>
      <x v="560"/>
    </i>
    <i>
      <x v="507"/>
    </i>
    <i>
      <x v="178"/>
    </i>
    <i>
      <x v="546"/>
    </i>
    <i>
      <x v="528"/>
    </i>
    <i>
      <x v="110"/>
    </i>
    <i>
      <x v="347"/>
    </i>
    <i>
      <x v="148"/>
    </i>
    <i>
      <x v="541"/>
    </i>
    <i>
      <x v="514"/>
    </i>
    <i>
      <x v="183"/>
    </i>
    <i>
      <x v="137"/>
    </i>
    <i>
      <x v="320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impressions" fld="2" baseField="0" baseItem="0"/>
    <dataField name="Sum of click_thrus" fld="3" baseField="0" baseItem="0"/>
    <dataField name="Sum of completes_100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E9515-E7D6-49FD-8DFF-46BDC56DC09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N9" firstHeaderRow="0" firstDataRow="1" firstDataCol="1" rowPageCount="1" colPageCount="1"/>
  <pivotFields count="8">
    <pivotField axis="axisPage" multipleItemSelectionAllowed="1" showAll="0">
      <items count="15">
        <item x="3"/>
        <item x="4"/>
        <item x="1"/>
        <item x="2"/>
        <item x="10"/>
        <item x="11"/>
        <item h="1" x="0"/>
        <item x="5"/>
        <item x="6"/>
        <item x="9"/>
        <item x="7"/>
        <item x="8"/>
        <item x="12"/>
        <item x="13"/>
        <item t="default"/>
      </items>
    </pivotField>
    <pivotField showAll="0"/>
    <pivotField showAll="0"/>
    <pivotField axis="axisRow" showAll="0" sortType="ascending">
      <items count="7">
        <item x="5"/>
        <item x="3"/>
        <item x="0"/>
        <item x="1"/>
        <item x="4"/>
        <item x="2"/>
        <item t="default"/>
      </items>
    </pivotField>
    <pivotField dataField="1" showAll="0"/>
    <pivotField dataField="1" showAll="0"/>
    <pivotField dataField="1" showAll="0"/>
    <pivotField dataField="1" showAll="0" defaultSubtotal="0"/>
  </pivotFields>
  <rowFields count="1">
    <field x="3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impressions" fld="4" baseField="0" baseItem="0"/>
    <dataField name="Sum of click_thrus" fld="5" baseField="0" baseItem="0"/>
    <dataField name="Sum of engagement_events" fld="6" baseField="0" baseItem="0"/>
    <dataField name="Sum of completes_100p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3545E-4C5F-46CC-A289-FD5B64C2B8DE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J33" firstHeaderRow="0" firstDataRow="1" firstDataCol="1"/>
  <pivotFields count="5">
    <pivotField axis="axisRow" showAll="0" sortType="descending">
      <items count="32">
        <item x="1"/>
        <item x="4"/>
        <item x="8"/>
        <item x="18"/>
        <item x="24"/>
        <item x="0"/>
        <item x="2"/>
        <item x="3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5"/>
        <item x="26"/>
        <item x="27"/>
        <item x="28"/>
        <item x="29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dataField="1" showAll="0"/>
    <pivotField showAll="0"/>
  </pivotFields>
  <rowFields count="1">
    <field x="0"/>
  </rowFields>
  <rowItems count="32">
    <i>
      <x v="4"/>
    </i>
    <i>
      <x v="2"/>
    </i>
    <i>
      <x v="19"/>
    </i>
    <i>
      <x v="3"/>
    </i>
    <i>
      <x v="1"/>
    </i>
    <i>
      <x v="25"/>
    </i>
    <i>
      <x v="5"/>
    </i>
    <i>
      <x v="6"/>
    </i>
    <i>
      <x v="10"/>
    </i>
    <i>
      <x v="13"/>
    </i>
    <i>
      <x v="7"/>
    </i>
    <i>
      <x v="20"/>
    </i>
    <i>
      <x v="26"/>
    </i>
    <i>
      <x v="24"/>
    </i>
    <i>
      <x v="8"/>
    </i>
    <i>
      <x v="17"/>
    </i>
    <i>
      <x v="12"/>
    </i>
    <i>
      <x v="29"/>
    </i>
    <i>
      <x v="28"/>
    </i>
    <i>
      <x v="15"/>
    </i>
    <i>
      <x v="23"/>
    </i>
    <i>
      <x v="21"/>
    </i>
    <i>
      <x v="16"/>
    </i>
    <i>
      <x/>
    </i>
    <i>
      <x v="9"/>
    </i>
    <i>
      <x v="11"/>
    </i>
    <i>
      <x v="14"/>
    </i>
    <i>
      <x v="27"/>
    </i>
    <i>
      <x v="18"/>
    </i>
    <i>
      <x v="30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impressions" fld="1" baseField="0" baseItem="0"/>
    <dataField name="Sum of click_thrus" fld="2" baseField="0" baseItem="0"/>
    <dataField name="Sum of completes_100p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B023C-0498-42D1-9D2C-23C304848BD1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:J6" firstHeaderRow="0" firstDataRow="1" firstDataCol="1"/>
  <pivotFields count="5">
    <pivotField axis="axisRow" showAll="0" defaultSubtotal="0">
      <items count="4">
        <item x="2"/>
        <item x="1"/>
        <item x="0"/>
        <item m="1" x="3"/>
      </items>
    </pivotField>
    <pivotField dataField="1" showAll="0"/>
    <pivotField dataField="1" showAll="0"/>
    <pivotField dataField="1" showAll="0" defaultSubtota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impressions" fld="1" baseField="0" baseItem="0"/>
    <dataField name="Sum of click_thrus" fld="2" baseField="0" baseItem="0"/>
    <dataField name="Sum of completes_100p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DAB39-99F2-4F83-B088-DB51A885A1D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N35" firstHeaderRow="0" firstDataRow="1" firstDataCol="1" rowPageCount="1" colPageCount="1"/>
  <pivotFields count="8">
    <pivotField axis="axisPage" multipleItemSelectionAllowed="1" showAll="0">
      <items count="4">
        <item h="1" m="1" x="2"/>
        <item x="0"/>
        <item h="1" x="1"/>
        <item t="default"/>
      </items>
    </pivotField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>
      <items count="6">
        <item x="1"/>
        <item x="3"/>
        <item x="0"/>
        <item x="2"/>
        <item x="4"/>
        <item t="default"/>
      </items>
    </pivotField>
    <pivotField showAll="0">
      <items count="14">
        <item m="1" x="10"/>
        <item x="3"/>
        <item m="1" x="9"/>
        <item m="1" x="6"/>
        <item m="1" x="7"/>
        <item m="1" x="11"/>
        <item m="1" x="8"/>
        <item m="1" x="12"/>
        <item x="0"/>
        <item x="2"/>
        <item x="1"/>
        <item x="4"/>
        <item x="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impressions" fld="4" baseField="0" baseItem="0"/>
    <dataField name="Sum of clickthroughs" fld="5" baseField="0" baseItem="0"/>
    <dataField name="Sum of completion100" fld="6" baseField="0" baseItem="0"/>
    <dataField name="Sum of awarenesss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BCCFE3-0BB8-4BEC-A146-4B85FE2CF3F6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26" firstHeaderRow="1" firstDataRow="1" firstDataCol="1" rowPageCount="1" colPageCount="1"/>
  <pivotFields count="4">
    <pivotField axis="axisPage" multipleItemSelectionAllowed="1" showAll="0">
      <items count="23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t="default"/>
      </items>
    </pivotField>
    <pivotField showAll="0"/>
    <pivotField dataField="1"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1">
    <pageField fld="0" hier="-1"/>
  </pageFields>
  <dataFields count="1">
    <dataField name="Sum of c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D191F-4EC7-481A-854B-0BFB9FBC8391}">
  <dimension ref="B2:G7"/>
  <sheetViews>
    <sheetView workbookViewId="0">
      <selection activeCell="G26" sqref="G26"/>
    </sheetView>
  </sheetViews>
  <sheetFormatPr defaultRowHeight="15" x14ac:dyDescent="0.25"/>
  <sheetData>
    <row r="2" spans="2:7" x14ac:dyDescent="0.25">
      <c r="C2" t="s">
        <v>1454</v>
      </c>
    </row>
    <row r="3" spans="2:7" x14ac:dyDescent="0.25">
      <c r="C3" t="s">
        <v>1455</v>
      </c>
      <c r="D3" t="s">
        <v>562</v>
      </c>
      <c r="E3" t="s">
        <v>1456</v>
      </c>
      <c r="F3" t="s">
        <v>571</v>
      </c>
      <c r="G3" t="s">
        <v>554</v>
      </c>
    </row>
    <row r="4" spans="2:7" x14ac:dyDescent="0.25">
      <c r="B4" t="s">
        <v>1457</v>
      </c>
      <c r="C4" s="11">
        <v>5.0000000000000001E-3</v>
      </c>
      <c r="D4" s="11">
        <v>5.0000000000000001E-3</v>
      </c>
      <c r="E4" s="11">
        <v>3.7000000000000002E-3</v>
      </c>
      <c r="F4" s="11">
        <v>3.0000000000000001E-3</v>
      </c>
      <c r="G4" s="11">
        <v>2.5000000000000001E-3</v>
      </c>
    </row>
    <row r="5" spans="2:7" x14ac:dyDescent="0.25">
      <c r="B5" t="s">
        <v>1126</v>
      </c>
      <c r="C5" s="11">
        <v>5.0000000000000001E-4</v>
      </c>
      <c r="D5" s="11">
        <v>5.0000000000000001E-4</v>
      </c>
      <c r="E5" s="11">
        <v>5.0000000000000001E-4</v>
      </c>
      <c r="F5" s="11">
        <v>1.9E-3</v>
      </c>
      <c r="G5" s="11">
        <v>1.9E-3</v>
      </c>
    </row>
    <row r="6" spans="2:7" x14ac:dyDescent="0.25">
      <c r="B6" t="s">
        <v>1458</v>
      </c>
      <c r="C6">
        <f>C4/C5</f>
        <v>10</v>
      </c>
      <c r="D6">
        <f t="shared" ref="D6:G6" si="0">D4/D5</f>
        <v>10</v>
      </c>
      <c r="E6">
        <f t="shared" si="0"/>
        <v>7.4</v>
      </c>
      <c r="F6">
        <f t="shared" si="0"/>
        <v>1.5789473684210527</v>
      </c>
      <c r="G6">
        <f t="shared" si="0"/>
        <v>1.3157894736842106</v>
      </c>
    </row>
    <row r="7" spans="2:7" x14ac:dyDescent="0.25">
      <c r="B7" t="s">
        <v>1459</v>
      </c>
      <c r="C7" s="12">
        <v>0.77</v>
      </c>
      <c r="D7" s="12">
        <v>0.44</v>
      </c>
      <c r="E7" s="12">
        <v>0.44</v>
      </c>
      <c r="F7" s="12">
        <v>0.04</v>
      </c>
      <c r="G7" s="12">
        <v>0.05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484AD-7646-4608-8A1F-7F0015B7E2BF}">
  <dimension ref="A1:M229"/>
  <sheetViews>
    <sheetView workbookViewId="0">
      <pane ySplit="1" topLeftCell="A182" activePane="bottomLeft" state="frozen"/>
      <selection pane="bottomLeft" activeCell="B212" sqref="B212"/>
    </sheetView>
  </sheetViews>
  <sheetFormatPr defaultRowHeight="15" x14ac:dyDescent="0.25"/>
  <cols>
    <col min="1" max="1" width="10.5703125" bestFit="1" customWidth="1"/>
    <col min="2" max="2" width="16.28515625" bestFit="1" customWidth="1"/>
    <col min="3" max="7" width="16.28515625" customWidth="1"/>
    <col min="8" max="8" width="20" bestFit="1" customWidth="1"/>
    <col min="9" max="9" width="9.5703125" bestFit="1" customWidth="1"/>
    <col min="11" max="11" width="23.5703125" customWidth="1"/>
    <col min="12" max="12" width="10" customWidth="1"/>
    <col min="13" max="13" width="9" bestFit="1" customWidth="1"/>
    <col min="14" max="14" width="11" bestFit="1" customWidth="1"/>
  </cols>
  <sheetData>
    <row r="1" spans="1:9" x14ac:dyDescent="0.25">
      <c r="A1" t="s">
        <v>586</v>
      </c>
      <c r="B1" t="s">
        <v>0</v>
      </c>
      <c r="C1" t="s">
        <v>1</v>
      </c>
      <c r="D1" t="s">
        <v>4</v>
      </c>
      <c r="E1" t="s">
        <v>547</v>
      </c>
      <c r="F1" t="s">
        <v>556</v>
      </c>
      <c r="G1" t="s">
        <v>588</v>
      </c>
      <c r="H1" t="s">
        <v>559</v>
      </c>
      <c r="I1" t="s">
        <v>587</v>
      </c>
    </row>
    <row r="2" spans="1:9" x14ac:dyDescent="0.25">
      <c r="A2" s="9">
        <v>43897</v>
      </c>
      <c r="B2">
        <v>912323</v>
      </c>
      <c r="C2">
        <v>7243</v>
      </c>
      <c r="D2">
        <v>591964</v>
      </c>
      <c r="E2">
        <v>552373</v>
      </c>
      <c r="F2" s="3">
        <f>C2/B2</f>
        <v>7.9390742094630953E-3</v>
      </c>
      <c r="G2" s="3">
        <f>D2/B2</f>
        <v>0.64885353104108956</v>
      </c>
      <c r="H2" s="3">
        <f>E2/B2</f>
        <v>0.60545771618165933</v>
      </c>
      <c r="I2" s="9" t="str">
        <f>CONCATENATE(YEAR(A2),"Q",CEILING(MONTH(A2)/3,1))</f>
        <v>2020Q1</v>
      </c>
    </row>
    <row r="3" spans="1:9" x14ac:dyDescent="0.25">
      <c r="A3" s="9">
        <v>43898</v>
      </c>
      <c r="B3">
        <v>2903709</v>
      </c>
      <c r="C3">
        <v>23490</v>
      </c>
      <c r="D3">
        <v>1904239</v>
      </c>
      <c r="E3">
        <v>1754715</v>
      </c>
      <c r="F3" s="3">
        <f t="shared" ref="F3:F55" si="0">C3/B3</f>
        <v>8.089653611983846E-3</v>
      </c>
      <c r="G3" s="3">
        <f t="shared" ref="G3:G55" si="1">D3/B3</f>
        <v>0.65579539823033228</v>
      </c>
      <c r="H3" s="3">
        <f t="shared" ref="H3:H55" si="2">E3/B3</f>
        <v>0.60430125746071661</v>
      </c>
      <c r="I3" s="9" t="str">
        <f t="shared" ref="I3:I55" si="3">CONCATENATE(YEAR(A3),"Q",CEILING(MONTH(A3)/3,1))</f>
        <v>2020Q1</v>
      </c>
    </row>
    <row r="4" spans="1:9" x14ac:dyDescent="0.25">
      <c r="A4" s="9">
        <v>43899</v>
      </c>
      <c r="B4">
        <v>2813506</v>
      </c>
      <c r="C4">
        <v>21338</v>
      </c>
      <c r="D4">
        <v>1789065</v>
      </c>
      <c r="E4">
        <v>1633951</v>
      </c>
      <c r="F4" s="3">
        <f t="shared" si="0"/>
        <v>7.5841316848089179E-3</v>
      </c>
      <c r="G4" s="3">
        <f t="shared" si="1"/>
        <v>0.6358845511614335</v>
      </c>
      <c r="H4" s="3">
        <f t="shared" si="2"/>
        <v>0.58075262679375839</v>
      </c>
      <c r="I4" s="9" t="str">
        <f t="shared" si="3"/>
        <v>2020Q1</v>
      </c>
    </row>
    <row r="5" spans="1:9" x14ac:dyDescent="0.25">
      <c r="A5" s="9">
        <v>43900</v>
      </c>
      <c r="B5">
        <v>2897406</v>
      </c>
      <c r="C5">
        <v>23995</v>
      </c>
      <c r="D5">
        <v>1801485</v>
      </c>
      <c r="E5">
        <v>1647276</v>
      </c>
      <c r="F5" s="3">
        <f t="shared" si="0"/>
        <v>8.2815456308159788E-3</v>
      </c>
      <c r="G5" s="3">
        <f t="shared" si="1"/>
        <v>0.62175787583790465</v>
      </c>
      <c r="H5" s="3">
        <f t="shared" si="2"/>
        <v>0.56853475142938203</v>
      </c>
      <c r="I5" s="9" t="str">
        <f t="shared" si="3"/>
        <v>2020Q1</v>
      </c>
    </row>
    <row r="6" spans="1:9" x14ac:dyDescent="0.25">
      <c r="A6" s="9">
        <v>43901</v>
      </c>
      <c r="B6">
        <v>2881605</v>
      </c>
      <c r="C6">
        <v>25533</v>
      </c>
      <c r="D6">
        <v>1852783</v>
      </c>
      <c r="E6">
        <v>1710174</v>
      </c>
      <c r="F6" s="3">
        <f t="shared" si="0"/>
        <v>8.8606870129667326E-3</v>
      </c>
      <c r="G6" s="3">
        <f t="shared" si="1"/>
        <v>0.64296910922905814</v>
      </c>
      <c r="H6" s="3">
        <f t="shared" si="2"/>
        <v>0.59347967538923618</v>
      </c>
      <c r="I6" s="9" t="str">
        <f t="shared" si="3"/>
        <v>2020Q1</v>
      </c>
    </row>
    <row r="7" spans="1:9" x14ac:dyDescent="0.25">
      <c r="A7" s="9">
        <v>43902</v>
      </c>
      <c r="B7">
        <v>2779088</v>
      </c>
      <c r="C7">
        <v>24691</v>
      </c>
      <c r="D7">
        <v>1782820</v>
      </c>
      <c r="E7">
        <v>1632149</v>
      </c>
      <c r="F7" s="3">
        <f t="shared" si="0"/>
        <v>8.8845693263401512E-3</v>
      </c>
      <c r="G7" s="3">
        <f t="shared" si="1"/>
        <v>0.64151261133148718</v>
      </c>
      <c r="H7" s="3">
        <f t="shared" si="2"/>
        <v>0.58729662392842541</v>
      </c>
      <c r="I7" s="9" t="str">
        <f t="shared" si="3"/>
        <v>2020Q1</v>
      </c>
    </row>
    <row r="8" spans="1:9" x14ac:dyDescent="0.25">
      <c r="A8" s="9">
        <v>43903</v>
      </c>
      <c r="B8">
        <v>2811572</v>
      </c>
      <c r="C8">
        <v>27148</v>
      </c>
      <c r="D8">
        <v>1731770</v>
      </c>
      <c r="E8">
        <v>1581728</v>
      </c>
      <c r="F8" s="3">
        <f t="shared" si="0"/>
        <v>9.6558082097844191E-3</v>
      </c>
      <c r="G8" s="3">
        <f t="shared" si="1"/>
        <v>0.6159436784830693</v>
      </c>
      <c r="H8" s="3">
        <f t="shared" si="2"/>
        <v>0.56257780344945818</v>
      </c>
      <c r="I8" s="9" t="str">
        <f t="shared" si="3"/>
        <v>2020Q1</v>
      </c>
    </row>
    <row r="9" spans="1:9" x14ac:dyDescent="0.25">
      <c r="A9" s="9">
        <v>43904</v>
      </c>
      <c r="B9">
        <v>2796772</v>
      </c>
      <c r="C9">
        <v>27052</v>
      </c>
      <c r="D9">
        <v>1738634</v>
      </c>
      <c r="E9">
        <v>1595640</v>
      </c>
      <c r="F9" s="3">
        <f t="shared" si="0"/>
        <v>9.6725796739955926E-3</v>
      </c>
      <c r="G9" s="3">
        <f t="shared" si="1"/>
        <v>0.62165739645562812</v>
      </c>
      <c r="H9" s="3">
        <f t="shared" si="2"/>
        <v>0.57052916719704005</v>
      </c>
      <c r="I9" s="9" t="str">
        <f t="shared" si="3"/>
        <v>2020Q1</v>
      </c>
    </row>
    <row r="10" spans="1:9" x14ac:dyDescent="0.25">
      <c r="A10" s="9">
        <v>43905</v>
      </c>
      <c r="B10">
        <v>2974849</v>
      </c>
      <c r="C10">
        <v>30406</v>
      </c>
      <c r="D10">
        <v>1943922</v>
      </c>
      <c r="E10">
        <v>1804485</v>
      </c>
      <c r="F10" s="3">
        <f t="shared" si="0"/>
        <v>1.0221022983015273E-2</v>
      </c>
      <c r="G10" s="3">
        <f t="shared" si="1"/>
        <v>0.6534523264878318</v>
      </c>
      <c r="H10" s="3">
        <f t="shared" si="2"/>
        <v>0.60658036760857437</v>
      </c>
      <c r="I10" s="9" t="str">
        <f t="shared" si="3"/>
        <v>2020Q1</v>
      </c>
    </row>
    <row r="11" spans="1:9" x14ac:dyDescent="0.25">
      <c r="A11" s="9">
        <v>43906</v>
      </c>
      <c r="B11">
        <v>2479772</v>
      </c>
      <c r="C11">
        <v>21166</v>
      </c>
      <c r="D11">
        <v>1589177</v>
      </c>
      <c r="E11">
        <v>1473180</v>
      </c>
      <c r="F11" s="3">
        <f t="shared" si="0"/>
        <v>8.5354621311959332E-3</v>
      </c>
      <c r="G11" s="3">
        <f t="shared" si="1"/>
        <v>0.6408560948345251</v>
      </c>
      <c r="H11" s="3">
        <f t="shared" si="2"/>
        <v>0.5940788104712853</v>
      </c>
      <c r="I11" s="9" t="str">
        <f t="shared" si="3"/>
        <v>2020Q1</v>
      </c>
    </row>
    <row r="12" spans="1:9" x14ac:dyDescent="0.25">
      <c r="A12" s="9">
        <v>43907</v>
      </c>
      <c r="B12">
        <v>2626476</v>
      </c>
      <c r="C12">
        <v>22544</v>
      </c>
      <c r="D12">
        <v>1649462</v>
      </c>
      <c r="E12">
        <v>1524387</v>
      </c>
      <c r="F12" s="3">
        <f t="shared" si="0"/>
        <v>8.5833641731354101E-3</v>
      </c>
      <c r="G12" s="3">
        <f t="shared" si="1"/>
        <v>0.628013353253561</v>
      </c>
      <c r="H12" s="3">
        <f t="shared" si="2"/>
        <v>0.58039251072539788</v>
      </c>
      <c r="I12" s="9" t="str">
        <f t="shared" si="3"/>
        <v>2020Q1</v>
      </c>
    </row>
    <row r="13" spans="1:9" x14ac:dyDescent="0.25">
      <c r="A13" s="9">
        <v>43908</v>
      </c>
      <c r="B13">
        <v>2555770</v>
      </c>
      <c r="C13">
        <v>22481</v>
      </c>
      <c r="D13">
        <v>1587508</v>
      </c>
      <c r="E13">
        <v>1465592</v>
      </c>
      <c r="F13" s="3">
        <f t="shared" si="0"/>
        <v>8.7961749296689446E-3</v>
      </c>
      <c r="G13" s="3">
        <f t="shared" si="1"/>
        <v>0.6211466603019834</v>
      </c>
      <c r="H13" s="3">
        <f t="shared" si="2"/>
        <v>0.57344440227407001</v>
      </c>
      <c r="I13" s="9" t="str">
        <f t="shared" si="3"/>
        <v>2020Q1</v>
      </c>
    </row>
    <row r="14" spans="1:9" x14ac:dyDescent="0.25">
      <c r="A14" s="9">
        <v>43909</v>
      </c>
      <c r="B14">
        <v>2845307</v>
      </c>
      <c r="C14">
        <v>22879</v>
      </c>
      <c r="D14">
        <v>1844689</v>
      </c>
      <c r="E14">
        <v>1718492</v>
      </c>
      <c r="F14" s="3">
        <f t="shared" si="0"/>
        <v>8.0409600791759902E-3</v>
      </c>
      <c r="G14" s="3">
        <f t="shared" si="1"/>
        <v>0.6483268765022544</v>
      </c>
      <c r="H14" s="3">
        <f t="shared" si="2"/>
        <v>0.6039741932944318</v>
      </c>
      <c r="I14" s="9" t="str">
        <f t="shared" si="3"/>
        <v>2020Q1</v>
      </c>
    </row>
    <row r="15" spans="1:9" x14ac:dyDescent="0.25">
      <c r="A15" s="9">
        <v>43910</v>
      </c>
      <c r="B15">
        <v>2749980</v>
      </c>
      <c r="C15">
        <v>25389</v>
      </c>
      <c r="D15">
        <v>1796702</v>
      </c>
      <c r="E15">
        <v>1679042</v>
      </c>
      <c r="F15" s="3">
        <f t="shared" si="0"/>
        <v>9.2324307813147731E-3</v>
      </c>
      <c r="G15" s="3">
        <f t="shared" si="1"/>
        <v>0.65335093346133422</v>
      </c>
      <c r="H15" s="3">
        <f t="shared" si="2"/>
        <v>0.61056516774667458</v>
      </c>
      <c r="I15" s="9" t="str">
        <f t="shared" si="3"/>
        <v>2020Q1</v>
      </c>
    </row>
    <row r="16" spans="1:9" x14ac:dyDescent="0.25">
      <c r="A16" s="9">
        <v>43911</v>
      </c>
      <c r="B16">
        <v>2776846</v>
      </c>
      <c r="C16">
        <v>29955</v>
      </c>
      <c r="D16">
        <v>1777943</v>
      </c>
      <c r="E16">
        <v>1665531</v>
      </c>
      <c r="F16" s="3">
        <f t="shared" si="0"/>
        <v>1.0787418531672264E-2</v>
      </c>
      <c r="G16" s="3">
        <f t="shared" si="1"/>
        <v>0.64027425359562606</v>
      </c>
      <c r="H16" s="3">
        <f t="shared" si="2"/>
        <v>0.59979235434734224</v>
      </c>
      <c r="I16" s="9" t="str">
        <f t="shared" si="3"/>
        <v>2020Q1</v>
      </c>
    </row>
    <row r="17" spans="1:13" x14ac:dyDescent="0.25">
      <c r="A17" s="9">
        <v>43912</v>
      </c>
      <c r="B17">
        <v>2845337</v>
      </c>
      <c r="C17">
        <v>28982</v>
      </c>
      <c r="D17">
        <v>1809542</v>
      </c>
      <c r="E17">
        <v>1693263</v>
      </c>
      <c r="F17" s="3">
        <f t="shared" si="0"/>
        <v>1.0185788186074268E-2</v>
      </c>
      <c r="G17" s="3">
        <f t="shared" si="1"/>
        <v>0.63596754971379488</v>
      </c>
      <c r="H17" s="3">
        <f t="shared" si="2"/>
        <v>0.59510103724093144</v>
      </c>
      <c r="I17" s="9" t="str">
        <f t="shared" si="3"/>
        <v>2020Q1</v>
      </c>
    </row>
    <row r="18" spans="1:13" x14ac:dyDescent="0.25">
      <c r="A18" s="9">
        <v>43913</v>
      </c>
      <c r="B18">
        <v>2794239</v>
      </c>
      <c r="C18">
        <v>21875</v>
      </c>
      <c r="D18">
        <v>1938283</v>
      </c>
      <c r="E18">
        <v>1833485</v>
      </c>
      <c r="F18" s="3">
        <f t="shared" si="0"/>
        <v>7.8286073596424647E-3</v>
      </c>
      <c r="G18" s="3">
        <f t="shared" si="1"/>
        <v>0.69367115697690851</v>
      </c>
      <c r="H18" s="3">
        <f t="shared" si="2"/>
        <v>0.65616613324772866</v>
      </c>
      <c r="I18" s="9" t="str">
        <f t="shared" si="3"/>
        <v>2020Q1</v>
      </c>
    </row>
    <row r="19" spans="1:13" x14ac:dyDescent="0.25">
      <c r="A19" s="9">
        <v>43914</v>
      </c>
      <c r="B19">
        <v>2968131</v>
      </c>
      <c r="C19">
        <v>24718</v>
      </c>
      <c r="D19">
        <v>1845116</v>
      </c>
      <c r="E19">
        <v>1725965</v>
      </c>
      <c r="F19" s="3">
        <f t="shared" si="0"/>
        <v>8.3277995479310047E-3</v>
      </c>
      <c r="G19" s="3">
        <f t="shared" si="1"/>
        <v>0.62164237360143471</v>
      </c>
      <c r="H19" s="3">
        <f t="shared" si="2"/>
        <v>0.58149892979790985</v>
      </c>
      <c r="I19" s="9" t="str">
        <f t="shared" si="3"/>
        <v>2020Q1</v>
      </c>
    </row>
    <row r="20" spans="1:13" x14ac:dyDescent="0.25">
      <c r="A20" s="9">
        <v>43915</v>
      </c>
      <c r="B20">
        <v>4537846</v>
      </c>
      <c r="C20">
        <v>25392</v>
      </c>
      <c r="D20">
        <v>3222139</v>
      </c>
      <c r="E20">
        <v>3062735</v>
      </c>
      <c r="F20" s="3">
        <f t="shared" si="0"/>
        <v>5.5956063735966358E-3</v>
      </c>
      <c r="G20" s="3">
        <f t="shared" si="1"/>
        <v>0.71005913378285646</v>
      </c>
      <c r="H20" s="3">
        <f t="shared" si="2"/>
        <v>0.67493145426266121</v>
      </c>
      <c r="I20" s="9" t="str">
        <f t="shared" si="3"/>
        <v>2020Q1</v>
      </c>
    </row>
    <row r="21" spans="1:13" x14ac:dyDescent="0.25">
      <c r="A21" s="9">
        <v>43916</v>
      </c>
      <c r="B21">
        <v>5484432</v>
      </c>
      <c r="C21">
        <v>39546</v>
      </c>
      <c r="D21">
        <v>4268281</v>
      </c>
      <c r="E21">
        <v>4139377</v>
      </c>
      <c r="F21" s="3">
        <f t="shared" si="0"/>
        <v>7.2105917258159097E-3</v>
      </c>
      <c r="G21" s="3">
        <f t="shared" si="1"/>
        <v>0.77825397415812614</v>
      </c>
      <c r="H21" s="3">
        <f t="shared" si="2"/>
        <v>0.75475035518719169</v>
      </c>
      <c r="I21" s="9" t="str">
        <f t="shared" si="3"/>
        <v>2020Q1</v>
      </c>
      <c r="M21" s="3"/>
    </row>
    <row r="22" spans="1:13" x14ac:dyDescent="0.25">
      <c r="A22" s="9">
        <v>43917</v>
      </c>
      <c r="B22">
        <v>4630894</v>
      </c>
      <c r="C22">
        <v>44996</v>
      </c>
      <c r="D22">
        <v>2750576</v>
      </c>
      <c r="E22">
        <v>2543455</v>
      </c>
      <c r="F22" s="3">
        <f t="shared" si="0"/>
        <v>9.7164823897934183E-3</v>
      </c>
      <c r="G22" s="3">
        <f t="shared" si="1"/>
        <v>0.59396220254663568</v>
      </c>
      <c r="H22" s="3">
        <f t="shared" si="2"/>
        <v>0.54923628137461145</v>
      </c>
      <c r="I22" s="9" t="str">
        <f t="shared" si="3"/>
        <v>2020Q1</v>
      </c>
      <c r="M22" s="3"/>
    </row>
    <row r="23" spans="1:13" x14ac:dyDescent="0.25">
      <c r="A23" s="9">
        <v>43918</v>
      </c>
      <c r="B23">
        <v>4051070</v>
      </c>
      <c r="C23">
        <v>40711</v>
      </c>
      <c r="D23">
        <v>2436838</v>
      </c>
      <c r="E23">
        <v>2255314</v>
      </c>
      <c r="F23" s="3">
        <f t="shared" si="0"/>
        <v>1.0049443727212811E-2</v>
      </c>
      <c r="G23" s="3">
        <f t="shared" si="1"/>
        <v>0.60152947246036237</v>
      </c>
      <c r="H23" s="3">
        <f t="shared" si="2"/>
        <v>0.55672057012098042</v>
      </c>
      <c r="I23" s="9" t="str">
        <f t="shared" si="3"/>
        <v>2020Q1</v>
      </c>
      <c r="M23" s="3"/>
    </row>
    <row r="24" spans="1:13" x14ac:dyDescent="0.25">
      <c r="A24" s="9">
        <v>43919</v>
      </c>
      <c r="B24">
        <v>3684364</v>
      </c>
      <c r="C24">
        <v>36691</v>
      </c>
      <c r="D24">
        <v>2232359</v>
      </c>
      <c r="E24">
        <v>2057388</v>
      </c>
      <c r="F24" s="3">
        <f t="shared" si="0"/>
        <v>9.9585708686763842E-3</v>
      </c>
      <c r="G24" s="3">
        <f t="shared" si="1"/>
        <v>0.60590077419060662</v>
      </c>
      <c r="H24" s="3">
        <f t="shared" si="2"/>
        <v>0.55841062392315199</v>
      </c>
      <c r="I24" s="9" t="str">
        <f t="shared" si="3"/>
        <v>2020Q1</v>
      </c>
      <c r="M24" s="3"/>
    </row>
    <row r="25" spans="1:13" x14ac:dyDescent="0.25">
      <c r="A25" s="9">
        <v>43920</v>
      </c>
      <c r="B25">
        <v>3920301</v>
      </c>
      <c r="C25">
        <v>40143</v>
      </c>
      <c r="D25">
        <v>2159242</v>
      </c>
      <c r="E25">
        <v>1910858</v>
      </c>
      <c r="F25" s="3">
        <f t="shared" si="0"/>
        <v>1.023977495605567E-2</v>
      </c>
      <c r="G25" s="3">
        <f t="shared" si="1"/>
        <v>0.55078474841600178</v>
      </c>
      <c r="H25" s="3">
        <f t="shared" si="2"/>
        <v>0.48742634812990127</v>
      </c>
      <c r="I25" s="9" t="str">
        <f t="shared" si="3"/>
        <v>2020Q1</v>
      </c>
      <c r="M25" s="3"/>
    </row>
    <row r="26" spans="1:13" x14ac:dyDescent="0.25">
      <c r="A26" s="9">
        <v>43921</v>
      </c>
      <c r="B26">
        <v>4305658</v>
      </c>
      <c r="C26">
        <v>38988</v>
      </c>
      <c r="D26">
        <v>2423966</v>
      </c>
      <c r="E26">
        <v>2140895</v>
      </c>
      <c r="F26" s="3">
        <f t="shared" si="0"/>
        <v>9.0550619672997712E-3</v>
      </c>
      <c r="G26" s="3">
        <f t="shared" si="1"/>
        <v>0.56297225650527749</v>
      </c>
      <c r="H26" s="3">
        <f t="shared" si="2"/>
        <v>0.49722829820668524</v>
      </c>
      <c r="I26" s="9" t="str">
        <f t="shared" si="3"/>
        <v>2020Q1</v>
      </c>
      <c r="M26" s="3"/>
    </row>
    <row r="27" spans="1:13" x14ac:dyDescent="0.25">
      <c r="A27" s="9">
        <v>43922</v>
      </c>
      <c r="B27">
        <v>433342</v>
      </c>
      <c r="C27">
        <v>2784</v>
      </c>
      <c r="D27">
        <v>317677</v>
      </c>
      <c r="E27">
        <v>295091</v>
      </c>
      <c r="F27" s="3">
        <f t="shared" si="0"/>
        <v>6.4244868948774873E-3</v>
      </c>
      <c r="G27" s="3">
        <f t="shared" si="1"/>
        <v>0.73308610750861902</v>
      </c>
      <c r="H27" s="3">
        <f t="shared" si="2"/>
        <v>0.68096561145700163</v>
      </c>
      <c r="I27" s="9" t="str">
        <f t="shared" si="3"/>
        <v>2020Q2</v>
      </c>
      <c r="M27" s="3"/>
    </row>
    <row r="28" spans="1:13" x14ac:dyDescent="0.25">
      <c r="A28" s="9">
        <v>43923</v>
      </c>
      <c r="B28">
        <v>512835</v>
      </c>
      <c r="C28">
        <v>3138</v>
      </c>
      <c r="D28">
        <v>356683</v>
      </c>
      <c r="E28">
        <v>331316</v>
      </c>
      <c r="F28" s="3">
        <f t="shared" si="0"/>
        <v>6.1189271403082864E-3</v>
      </c>
      <c r="G28" s="3">
        <f t="shared" si="1"/>
        <v>0.69551220178029971</v>
      </c>
      <c r="H28" s="3">
        <f t="shared" si="2"/>
        <v>0.64604794914543662</v>
      </c>
      <c r="I28" s="9" t="str">
        <f t="shared" si="3"/>
        <v>2020Q2</v>
      </c>
      <c r="M28" s="3"/>
    </row>
    <row r="29" spans="1:13" x14ac:dyDescent="0.25">
      <c r="A29" s="9">
        <v>43924</v>
      </c>
      <c r="B29">
        <v>443007</v>
      </c>
      <c r="C29">
        <v>2558</v>
      </c>
      <c r="D29">
        <v>330206</v>
      </c>
      <c r="E29">
        <v>315852</v>
      </c>
      <c r="F29" s="3">
        <f t="shared" si="0"/>
        <v>5.7741751259009454E-3</v>
      </c>
      <c r="G29" s="3">
        <f t="shared" si="1"/>
        <v>0.7453742265923563</v>
      </c>
      <c r="H29" s="3">
        <f t="shared" si="2"/>
        <v>0.71297293270760964</v>
      </c>
      <c r="I29" s="9" t="str">
        <f t="shared" si="3"/>
        <v>2020Q2</v>
      </c>
      <c r="M29" s="3"/>
    </row>
    <row r="30" spans="1:13" x14ac:dyDescent="0.25">
      <c r="A30" s="9">
        <v>43925</v>
      </c>
      <c r="B30">
        <v>468729</v>
      </c>
      <c r="C30">
        <v>3471</v>
      </c>
      <c r="D30">
        <v>350856</v>
      </c>
      <c r="E30">
        <v>336331</v>
      </c>
      <c r="F30" s="3">
        <f t="shared" si="0"/>
        <v>7.4051317499023959E-3</v>
      </c>
      <c r="G30" s="3">
        <f t="shared" si="1"/>
        <v>0.74852633397976231</v>
      </c>
      <c r="H30" s="3">
        <f t="shared" si="2"/>
        <v>0.71753827904823464</v>
      </c>
      <c r="I30" s="9" t="str">
        <f t="shared" si="3"/>
        <v>2020Q2</v>
      </c>
      <c r="M30" s="3"/>
    </row>
    <row r="31" spans="1:13" x14ac:dyDescent="0.25">
      <c r="A31" s="9">
        <v>43926</v>
      </c>
      <c r="B31">
        <v>420669</v>
      </c>
      <c r="C31">
        <v>2427</v>
      </c>
      <c r="D31">
        <v>317463</v>
      </c>
      <c r="E31">
        <v>306227</v>
      </c>
      <c r="F31" s="3">
        <f t="shared" si="0"/>
        <v>5.7693816278356616E-3</v>
      </c>
      <c r="G31" s="3">
        <f t="shared" si="1"/>
        <v>0.75466221661211075</v>
      </c>
      <c r="H31" s="3">
        <f t="shared" si="2"/>
        <v>0.72795238061278578</v>
      </c>
      <c r="I31" s="9" t="str">
        <f t="shared" si="3"/>
        <v>2020Q2</v>
      </c>
      <c r="M31" s="3"/>
    </row>
    <row r="32" spans="1:13" x14ac:dyDescent="0.25">
      <c r="A32" s="9">
        <v>43927</v>
      </c>
      <c r="B32">
        <v>1078913</v>
      </c>
      <c r="C32">
        <v>2780</v>
      </c>
      <c r="D32">
        <v>935137</v>
      </c>
      <c r="E32">
        <v>921667</v>
      </c>
      <c r="F32" s="3">
        <f t="shared" si="0"/>
        <v>2.5766674421385228E-3</v>
      </c>
      <c r="G32" s="3">
        <f t="shared" si="1"/>
        <v>0.8667399503018316</v>
      </c>
      <c r="H32" s="3">
        <f t="shared" si="2"/>
        <v>0.85425516237175747</v>
      </c>
      <c r="I32" s="9" t="str">
        <f t="shared" si="3"/>
        <v>2020Q2</v>
      </c>
      <c r="M32" s="3"/>
    </row>
    <row r="33" spans="1:9" x14ac:dyDescent="0.25">
      <c r="A33" s="9">
        <v>43928</v>
      </c>
      <c r="B33">
        <v>2897877</v>
      </c>
      <c r="C33">
        <v>3874</v>
      </c>
      <c r="D33">
        <v>2680896</v>
      </c>
      <c r="E33">
        <v>2658917</v>
      </c>
      <c r="F33" s="3">
        <f t="shared" si="0"/>
        <v>1.3368407285747463E-3</v>
      </c>
      <c r="G33" s="3">
        <f t="shared" si="1"/>
        <v>0.92512415123209168</v>
      </c>
      <c r="H33" s="3">
        <f t="shared" si="2"/>
        <v>0.91753963332467181</v>
      </c>
      <c r="I33" s="9" t="str">
        <f t="shared" si="3"/>
        <v>2020Q2</v>
      </c>
    </row>
    <row r="34" spans="1:9" x14ac:dyDescent="0.25">
      <c r="A34" s="9">
        <v>43929</v>
      </c>
      <c r="B34">
        <v>1578050</v>
      </c>
      <c r="C34">
        <v>2066</v>
      </c>
      <c r="D34">
        <v>1420625</v>
      </c>
      <c r="E34">
        <v>1405450</v>
      </c>
      <c r="F34" s="3">
        <f t="shared" si="0"/>
        <v>1.309210734767593E-3</v>
      </c>
      <c r="G34" s="3">
        <f t="shared" si="1"/>
        <v>0.9002408035233358</v>
      </c>
      <c r="H34" s="3">
        <f t="shared" si="2"/>
        <v>0.89062450492696688</v>
      </c>
      <c r="I34" s="9" t="str">
        <f t="shared" si="3"/>
        <v>2020Q2</v>
      </c>
    </row>
    <row r="35" spans="1:9" x14ac:dyDescent="0.25">
      <c r="A35" s="9">
        <v>43930</v>
      </c>
      <c r="B35">
        <v>2431165</v>
      </c>
      <c r="C35">
        <v>3547</v>
      </c>
      <c r="D35">
        <v>2234807</v>
      </c>
      <c r="E35">
        <v>2216023</v>
      </c>
      <c r="F35" s="3">
        <f t="shared" si="0"/>
        <v>1.4589713162208241E-3</v>
      </c>
      <c r="G35" s="3">
        <f t="shared" si="1"/>
        <v>0.91923296032971846</v>
      </c>
      <c r="H35" s="3">
        <f t="shared" si="2"/>
        <v>0.9115066233678093</v>
      </c>
      <c r="I35" s="9" t="str">
        <f t="shared" si="3"/>
        <v>2020Q2</v>
      </c>
    </row>
    <row r="36" spans="1:9" x14ac:dyDescent="0.25">
      <c r="A36" s="9">
        <v>43931</v>
      </c>
      <c r="B36">
        <v>2931416</v>
      </c>
      <c r="C36">
        <v>3847</v>
      </c>
      <c r="D36">
        <v>2763279</v>
      </c>
      <c r="E36">
        <v>2749227</v>
      </c>
      <c r="F36" s="3">
        <f t="shared" si="0"/>
        <v>1.3123350626454927E-3</v>
      </c>
      <c r="G36" s="3">
        <f t="shared" si="1"/>
        <v>0.9426430776116389</v>
      </c>
      <c r="H36" s="3">
        <f t="shared" si="2"/>
        <v>0.9378494898028803</v>
      </c>
      <c r="I36" s="9" t="str">
        <f t="shared" si="3"/>
        <v>2020Q2</v>
      </c>
    </row>
    <row r="37" spans="1:9" x14ac:dyDescent="0.25">
      <c r="A37" s="9">
        <v>43932</v>
      </c>
      <c r="B37">
        <v>1162727</v>
      </c>
      <c r="C37">
        <v>2441</v>
      </c>
      <c r="D37">
        <v>1022557</v>
      </c>
      <c r="E37">
        <v>1010870</v>
      </c>
      <c r="F37" s="3">
        <f t="shared" si="0"/>
        <v>2.099375003762706E-3</v>
      </c>
      <c r="G37" s="3">
        <f t="shared" si="1"/>
        <v>0.8794471961174033</v>
      </c>
      <c r="H37" s="3">
        <f t="shared" si="2"/>
        <v>0.86939582550332106</v>
      </c>
      <c r="I37" s="9" t="str">
        <f t="shared" si="3"/>
        <v>2020Q2</v>
      </c>
    </row>
    <row r="38" spans="1:9" x14ac:dyDescent="0.25">
      <c r="A38" s="9">
        <v>43933</v>
      </c>
      <c r="B38">
        <v>791246</v>
      </c>
      <c r="C38">
        <v>2684</v>
      </c>
      <c r="D38">
        <v>659157</v>
      </c>
      <c r="E38">
        <v>649816</v>
      </c>
      <c r="F38" s="3">
        <f t="shared" si="0"/>
        <v>3.3921182539943329E-3</v>
      </c>
      <c r="G38" s="3">
        <f t="shared" si="1"/>
        <v>0.83306203127725131</v>
      </c>
      <c r="H38" s="3">
        <f t="shared" si="2"/>
        <v>0.82125660034932246</v>
      </c>
      <c r="I38" s="9" t="str">
        <f t="shared" si="3"/>
        <v>2020Q2</v>
      </c>
    </row>
    <row r="39" spans="1:9" x14ac:dyDescent="0.25">
      <c r="A39" s="9">
        <v>43934</v>
      </c>
      <c r="B39">
        <v>691484</v>
      </c>
      <c r="C39">
        <v>2523</v>
      </c>
      <c r="D39">
        <v>573593</v>
      </c>
      <c r="E39">
        <v>564345</v>
      </c>
      <c r="F39" s="3">
        <f t="shared" si="0"/>
        <v>3.6486744451064666E-3</v>
      </c>
      <c r="G39" s="3">
        <f t="shared" si="1"/>
        <v>0.82951015497104774</v>
      </c>
      <c r="H39" s="3">
        <f t="shared" si="2"/>
        <v>0.81613602050083589</v>
      </c>
      <c r="I39" s="9" t="str">
        <f t="shared" si="3"/>
        <v>2020Q2</v>
      </c>
    </row>
    <row r="40" spans="1:9" x14ac:dyDescent="0.25">
      <c r="A40" s="9">
        <v>43935</v>
      </c>
      <c r="B40">
        <v>732946</v>
      </c>
      <c r="C40">
        <v>2299</v>
      </c>
      <c r="D40">
        <v>603189</v>
      </c>
      <c r="E40">
        <v>592443</v>
      </c>
      <c r="F40" s="3">
        <f t="shared" si="0"/>
        <v>3.1366567250520503E-3</v>
      </c>
      <c r="G40" s="3">
        <f t="shared" si="1"/>
        <v>0.8229651297639935</v>
      </c>
      <c r="H40" s="3">
        <f t="shared" si="2"/>
        <v>0.80830374952588591</v>
      </c>
      <c r="I40" s="9" t="str">
        <f t="shared" si="3"/>
        <v>2020Q2</v>
      </c>
    </row>
    <row r="41" spans="1:9" x14ac:dyDescent="0.25">
      <c r="A41" s="9">
        <v>43936</v>
      </c>
      <c r="B41">
        <v>1214725</v>
      </c>
      <c r="C41">
        <v>1714</v>
      </c>
      <c r="D41">
        <v>912963</v>
      </c>
      <c r="E41">
        <v>905365</v>
      </c>
      <c r="F41" s="3">
        <f t="shared" si="0"/>
        <v>1.4110189549074894E-3</v>
      </c>
      <c r="G41" s="3">
        <f t="shared" si="1"/>
        <v>0.75157998723991026</v>
      </c>
      <c r="H41" s="3">
        <f t="shared" si="2"/>
        <v>0.74532507357632383</v>
      </c>
      <c r="I41" s="9" t="str">
        <f t="shared" si="3"/>
        <v>2020Q2</v>
      </c>
    </row>
    <row r="42" spans="1:9" x14ac:dyDescent="0.25">
      <c r="A42" s="9">
        <v>43937</v>
      </c>
      <c r="B42">
        <v>1142845</v>
      </c>
      <c r="C42">
        <v>1327</v>
      </c>
      <c r="D42">
        <v>968691</v>
      </c>
      <c r="E42">
        <v>963156</v>
      </c>
      <c r="F42" s="3">
        <f t="shared" si="0"/>
        <v>1.1611373370842065E-3</v>
      </c>
      <c r="G42" s="3">
        <f t="shared" si="1"/>
        <v>0.84761363089482822</v>
      </c>
      <c r="H42" s="3">
        <f t="shared" si="2"/>
        <v>0.84277045443607834</v>
      </c>
      <c r="I42" s="9" t="str">
        <f t="shared" si="3"/>
        <v>2020Q2</v>
      </c>
    </row>
    <row r="43" spans="1:9" x14ac:dyDescent="0.25">
      <c r="A43" s="9">
        <v>43938</v>
      </c>
      <c r="B43">
        <v>1142323</v>
      </c>
      <c r="C43">
        <v>1187</v>
      </c>
      <c r="D43">
        <v>987167</v>
      </c>
      <c r="E43">
        <v>979583</v>
      </c>
      <c r="F43" s="3">
        <f t="shared" si="0"/>
        <v>1.0391106543420731E-3</v>
      </c>
      <c r="G43" s="3">
        <f t="shared" si="1"/>
        <v>0.86417501879941139</v>
      </c>
      <c r="H43" s="3">
        <f t="shared" si="2"/>
        <v>0.85753591584866973</v>
      </c>
      <c r="I43" s="9" t="str">
        <f t="shared" si="3"/>
        <v>2020Q2</v>
      </c>
    </row>
    <row r="44" spans="1:9" x14ac:dyDescent="0.25">
      <c r="A44" s="9">
        <v>43939</v>
      </c>
      <c r="B44">
        <v>987063</v>
      </c>
      <c r="C44">
        <v>1130</v>
      </c>
      <c r="D44">
        <v>781470</v>
      </c>
      <c r="E44">
        <v>763992</v>
      </c>
      <c r="F44" s="3">
        <f t="shared" si="0"/>
        <v>1.1448104123039766E-3</v>
      </c>
      <c r="G44" s="3">
        <f t="shared" si="1"/>
        <v>0.79171238310016689</v>
      </c>
      <c r="H44" s="3">
        <f t="shared" si="2"/>
        <v>0.77400530665215894</v>
      </c>
      <c r="I44" s="9" t="str">
        <f t="shared" si="3"/>
        <v>2020Q2</v>
      </c>
    </row>
    <row r="45" spans="1:9" x14ac:dyDescent="0.25">
      <c r="A45" s="9">
        <v>43940</v>
      </c>
      <c r="B45">
        <v>923636</v>
      </c>
      <c r="C45">
        <v>1073</v>
      </c>
      <c r="D45">
        <v>762977</v>
      </c>
      <c r="E45">
        <v>752818</v>
      </c>
      <c r="F45" s="3">
        <f t="shared" si="0"/>
        <v>1.1617130557925416E-3</v>
      </c>
      <c r="G45" s="3">
        <f t="shared" si="1"/>
        <v>0.82605810081027586</v>
      </c>
      <c r="H45" s="3">
        <f t="shared" si="2"/>
        <v>0.8150591791571572</v>
      </c>
      <c r="I45" s="9" t="str">
        <f t="shared" si="3"/>
        <v>2020Q2</v>
      </c>
    </row>
    <row r="46" spans="1:9" x14ac:dyDescent="0.25">
      <c r="A46" s="9">
        <v>43941</v>
      </c>
      <c r="B46">
        <v>2001519</v>
      </c>
      <c r="C46">
        <v>1593</v>
      </c>
      <c r="D46">
        <v>1742388</v>
      </c>
      <c r="E46">
        <v>1731252</v>
      </c>
      <c r="F46" s="3">
        <f t="shared" si="0"/>
        <v>7.9589551735456926E-4</v>
      </c>
      <c r="G46" s="3">
        <f t="shared" si="1"/>
        <v>0.87053283031537543</v>
      </c>
      <c r="H46" s="3">
        <f t="shared" si="2"/>
        <v>0.8649690560019665</v>
      </c>
      <c r="I46" s="9" t="str">
        <f t="shared" si="3"/>
        <v>2020Q2</v>
      </c>
    </row>
    <row r="47" spans="1:9" x14ac:dyDescent="0.25">
      <c r="A47" s="9">
        <v>43942</v>
      </c>
      <c r="B47">
        <v>1300721</v>
      </c>
      <c r="C47">
        <v>2042</v>
      </c>
      <c r="D47">
        <v>983041</v>
      </c>
      <c r="E47">
        <v>956713</v>
      </c>
      <c r="F47" s="3">
        <f t="shared" si="0"/>
        <v>1.56989854088617E-3</v>
      </c>
      <c r="G47" s="3">
        <f t="shared" si="1"/>
        <v>0.75576622503980484</v>
      </c>
      <c r="H47" s="3">
        <f t="shared" si="2"/>
        <v>0.73552514336279651</v>
      </c>
      <c r="I47" s="9" t="str">
        <f t="shared" si="3"/>
        <v>2020Q2</v>
      </c>
    </row>
    <row r="48" spans="1:9" x14ac:dyDescent="0.25">
      <c r="A48" s="9">
        <v>43943</v>
      </c>
      <c r="B48">
        <v>945290</v>
      </c>
      <c r="C48">
        <v>1608</v>
      </c>
      <c r="D48">
        <v>740801</v>
      </c>
      <c r="E48">
        <v>726617</v>
      </c>
      <c r="F48" s="3">
        <f t="shared" si="0"/>
        <v>1.7010652815538088E-3</v>
      </c>
      <c r="G48" s="3">
        <f t="shared" si="1"/>
        <v>0.78367590898031292</v>
      </c>
      <c r="H48" s="3">
        <f t="shared" si="2"/>
        <v>0.76867098985496518</v>
      </c>
      <c r="I48" s="9" t="str">
        <f t="shared" si="3"/>
        <v>2020Q2</v>
      </c>
    </row>
    <row r="49" spans="1:9" x14ac:dyDescent="0.25">
      <c r="A49" s="9">
        <v>43944</v>
      </c>
      <c r="B49">
        <v>1151168</v>
      </c>
      <c r="C49">
        <v>1571</v>
      </c>
      <c r="D49">
        <v>848762</v>
      </c>
      <c r="E49">
        <v>831613</v>
      </c>
      <c r="F49" s="3">
        <f t="shared" si="0"/>
        <v>1.3647008950908989E-3</v>
      </c>
      <c r="G49" s="3">
        <f t="shared" si="1"/>
        <v>0.73730506754878522</v>
      </c>
      <c r="H49" s="3">
        <f t="shared" si="2"/>
        <v>0.72240802385055869</v>
      </c>
      <c r="I49" s="9" t="str">
        <f t="shared" si="3"/>
        <v>2020Q2</v>
      </c>
    </row>
    <row r="50" spans="1:9" x14ac:dyDescent="0.25">
      <c r="A50" s="9">
        <v>43945</v>
      </c>
      <c r="B50">
        <v>1256689</v>
      </c>
      <c r="C50">
        <v>1381</v>
      </c>
      <c r="D50">
        <v>1009749</v>
      </c>
      <c r="E50">
        <v>995768</v>
      </c>
      <c r="F50" s="3">
        <f t="shared" si="0"/>
        <v>1.0989194621740144E-3</v>
      </c>
      <c r="G50" s="3">
        <f t="shared" si="1"/>
        <v>0.80349951340387316</v>
      </c>
      <c r="H50" s="3">
        <f t="shared" si="2"/>
        <v>0.79237424692982905</v>
      </c>
      <c r="I50" s="9" t="str">
        <f t="shared" si="3"/>
        <v>2020Q2</v>
      </c>
    </row>
    <row r="51" spans="1:9" x14ac:dyDescent="0.25">
      <c r="A51" s="9">
        <v>43946</v>
      </c>
      <c r="B51">
        <v>848400</v>
      </c>
      <c r="C51">
        <v>1283</v>
      </c>
      <c r="D51">
        <v>626194</v>
      </c>
      <c r="E51">
        <v>612893</v>
      </c>
      <c r="F51" s="3">
        <f t="shared" si="0"/>
        <v>1.5122583686940122E-3</v>
      </c>
      <c r="G51" s="3">
        <f t="shared" si="1"/>
        <v>0.73808816595945304</v>
      </c>
      <c r="H51" s="3">
        <f t="shared" si="2"/>
        <v>0.72241041961338992</v>
      </c>
      <c r="I51" s="9" t="str">
        <f t="shared" si="3"/>
        <v>2020Q2</v>
      </c>
    </row>
    <row r="52" spans="1:9" x14ac:dyDescent="0.25">
      <c r="A52" s="9">
        <v>43947</v>
      </c>
      <c r="B52">
        <v>762365</v>
      </c>
      <c r="C52">
        <v>1022</v>
      </c>
      <c r="D52">
        <v>585423</v>
      </c>
      <c r="E52">
        <v>575997</v>
      </c>
      <c r="F52" s="3">
        <f t="shared" si="0"/>
        <v>1.3405652148249197E-3</v>
      </c>
      <c r="G52" s="3">
        <f t="shared" si="1"/>
        <v>0.76790382559535131</v>
      </c>
      <c r="H52" s="3">
        <f t="shared" si="2"/>
        <v>0.75553966931850225</v>
      </c>
      <c r="I52" s="9" t="str">
        <f t="shared" si="3"/>
        <v>2020Q2</v>
      </c>
    </row>
    <row r="53" spans="1:9" x14ac:dyDescent="0.25">
      <c r="A53" s="9">
        <v>43948</v>
      </c>
      <c r="B53">
        <v>1192334</v>
      </c>
      <c r="C53">
        <v>1110</v>
      </c>
      <c r="D53">
        <v>930252</v>
      </c>
      <c r="E53">
        <v>919272</v>
      </c>
      <c r="F53" s="3">
        <f t="shared" si="0"/>
        <v>9.3094720103595134E-4</v>
      </c>
      <c r="G53" s="3">
        <f t="shared" si="1"/>
        <v>0.78019414023251876</v>
      </c>
      <c r="H53" s="3">
        <f t="shared" si="2"/>
        <v>0.77098531116281177</v>
      </c>
      <c r="I53" s="9" t="str">
        <f t="shared" si="3"/>
        <v>2020Q2</v>
      </c>
    </row>
    <row r="54" spans="1:9" x14ac:dyDescent="0.25">
      <c r="A54" s="9">
        <v>43949</v>
      </c>
      <c r="B54">
        <v>759971</v>
      </c>
      <c r="C54">
        <v>919</v>
      </c>
      <c r="D54">
        <v>607362</v>
      </c>
      <c r="E54">
        <v>596684</v>
      </c>
      <c r="F54" s="3">
        <f t="shared" si="0"/>
        <v>1.2092566690044752E-3</v>
      </c>
      <c r="G54" s="3">
        <f t="shared" si="1"/>
        <v>0.79919102176267254</v>
      </c>
      <c r="H54" s="3">
        <f t="shared" si="2"/>
        <v>0.78514048562379357</v>
      </c>
      <c r="I54" s="9" t="str">
        <f t="shared" si="3"/>
        <v>2020Q2</v>
      </c>
    </row>
    <row r="55" spans="1:9" x14ac:dyDescent="0.25">
      <c r="A55" s="9">
        <v>43950</v>
      </c>
      <c r="B55">
        <v>904735</v>
      </c>
      <c r="C55">
        <v>988</v>
      </c>
      <c r="D55">
        <v>754412</v>
      </c>
      <c r="E55">
        <v>740885</v>
      </c>
      <c r="F55" s="3">
        <f t="shared" si="0"/>
        <v>1.0920324735972412E-3</v>
      </c>
      <c r="G55" s="3">
        <f t="shared" si="1"/>
        <v>0.83384858549741081</v>
      </c>
      <c r="H55" s="3">
        <f t="shared" si="2"/>
        <v>0.81889724615495141</v>
      </c>
      <c r="I55" s="9" t="str">
        <f t="shared" si="3"/>
        <v>2020Q2</v>
      </c>
    </row>
    <row r="56" spans="1:9" x14ac:dyDescent="0.25">
      <c r="A56" s="9">
        <v>43951</v>
      </c>
      <c r="B56">
        <v>854236</v>
      </c>
      <c r="C56">
        <v>902</v>
      </c>
      <c r="D56">
        <v>639501</v>
      </c>
      <c r="E56">
        <v>626580</v>
      </c>
      <c r="F56" s="3">
        <f t="shared" ref="F56:F119" si="4">C56/B56</f>
        <v>1.0559142906644066E-3</v>
      </c>
      <c r="G56" s="3">
        <f t="shared" ref="G56:G119" si="5">D56/B56</f>
        <v>0.74862333125740432</v>
      </c>
      <c r="H56" s="3">
        <f t="shared" ref="H56:H119" si="6">E56/B56</f>
        <v>0.73349753463913958</v>
      </c>
      <c r="I56" s="9" t="str">
        <f t="shared" ref="I56:I119" si="7">CONCATENATE(YEAR(A56),"Q",CEILING(MONTH(A56)/3,1))</f>
        <v>2020Q2</v>
      </c>
    </row>
    <row r="57" spans="1:9" x14ac:dyDescent="0.25">
      <c r="A57" s="9">
        <v>43952</v>
      </c>
      <c r="B57">
        <v>702523</v>
      </c>
      <c r="C57">
        <v>976</v>
      </c>
      <c r="D57">
        <v>559978</v>
      </c>
      <c r="E57">
        <v>553089</v>
      </c>
      <c r="F57" s="3">
        <f t="shared" si="4"/>
        <v>1.3892783581462814E-3</v>
      </c>
      <c r="G57" s="3">
        <f t="shared" si="5"/>
        <v>0.79709561110454752</v>
      </c>
      <c r="H57" s="3">
        <f t="shared" si="6"/>
        <v>0.78728952646390227</v>
      </c>
      <c r="I57" s="9" t="str">
        <f t="shared" si="7"/>
        <v>2020Q2</v>
      </c>
    </row>
    <row r="58" spans="1:9" x14ac:dyDescent="0.25">
      <c r="A58" s="9">
        <v>43953</v>
      </c>
      <c r="B58">
        <v>557298</v>
      </c>
      <c r="C58">
        <v>1296</v>
      </c>
      <c r="D58">
        <v>413911</v>
      </c>
      <c r="E58">
        <v>404253</v>
      </c>
      <c r="F58" s="3">
        <f t="shared" si="4"/>
        <v>2.3255062820968313E-3</v>
      </c>
      <c r="G58" s="3">
        <f t="shared" si="5"/>
        <v>0.74271036321680683</v>
      </c>
      <c r="H58" s="3">
        <f t="shared" si="6"/>
        <v>0.72538031717321794</v>
      </c>
      <c r="I58" s="9" t="str">
        <f t="shared" si="7"/>
        <v>2020Q2</v>
      </c>
    </row>
    <row r="59" spans="1:9" x14ac:dyDescent="0.25">
      <c r="A59" s="9">
        <v>43954</v>
      </c>
      <c r="B59">
        <v>660335</v>
      </c>
      <c r="C59">
        <v>906</v>
      </c>
      <c r="D59">
        <v>547378</v>
      </c>
      <c r="E59">
        <v>539679</v>
      </c>
      <c r="F59" s="3">
        <f t="shared" si="4"/>
        <v>1.372030863122506E-3</v>
      </c>
      <c r="G59" s="3">
        <f t="shared" si="5"/>
        <v>0.82893985628506739</v>
      </c>
      <c r="H59" s="3">
        <f t="shared" si="6"/>
        <v>0.81728062271422841</v>
      </c>
      <c r="I59" s="9" t="str">
        <f t="shared" si="7"/>
        <v>2020Q2</v>
      </c>
    </row>
    <row r="60" spans="1:9" x14ac:dyDescent="0.25">
      <c r="A60" s="9">
        <v>43955</v>
      </c>
      <c r="B60">
        <v>562308</v>
      </c>
      <c r="C60">
        <v>1012</v>
      </c>
      <c r="D60">
        <v>391368</v>
      </c>
      <c r="E60">
        <v>382575</v>
      </c>
      <c r="F60" s="3">
        <f t="shared" si="4"/>
        <v>1.7997254173869124E-3</v>
      </c>
      <c r="G60" s="3">
        <f t="shared" si="5"/>
        <v>0.69600290232399331</v>
      </c>
      <c r="H60" s="3">
        <f t="shared" si="6"/>
        <v>0.68036556477944476</v>
      </c>
      <c r="I60" s="9" t="str">
        <f t="shared" si="7"/>
        <v>2020Q2</v>
      </c>
    </row>
    <row r="61" spans="1:9" x14ac:dyDescent="0.25">
      <c r="A61" s="9">
        <v>43956</v>
      </c>
      <c r="B61">
        <v>152007</v>
      </c>
      <c r="C61">
        <v>759</v>
      </c>
      <c r="D61">
        <v>103242</v>
      </c>
      <c r="E61">
        <v>96174</v>
      </c>
      <c r="F61" s="3">
        <f t="shared" si="4"/>
        <v>4.9931911030413074E-3</v>
      </c>
      <c r="G61" s="3">
        <f t="shared" si="5"/>
        <v>0.6791924056128994</v>
      </c>
      <c r="H61" s="3">
        <f t="shared" si="6"/>
        <v>0.63269454696165306</v>
      </c>
      <c r="I61" s="9" t="str">
        <f t="shared" si="7"/>
        <v>2020Q2</v>
      </c>
    </row>
    <row r="62" spans="1:9" x14ac:dyDescent="0.25">
      <c r="A62" s="9">
        <v>43957</v>
      </c>
      <c r="B62">
        <v>92072</v>
      </c>
      <c r="C62">
        <v>776</v>
      </c>
      <c r="D62">
        <v>74957</v>
      </c>
      <c r="E62">
        <v>71224</v>
      </c>
      <c r="F62" s="3">
        <f t="shared" si="4"/>
        <v>8.428186636545312E-3</v>
      </c>
      <c r="G62" s="3">
        <f t="shared" si="5"/>
        <v>0.81411286819011208</v>
      </c>
      <c r="H62" s="3">
        <f t="shared" si="6"/>
        <v>0.7735685115996177</v>
      </c>
      <c r="I62" s="9" t="str">
        <f t="shared" si="7"/>
        <v>2020Q2</v>
      </c>
    </row>
    <row r="63" spans="1:9" x14ac:dyDescent="0.25">
      <c r="A63" s="9">
        <v>43958</v>
      </c>
      <c r="B63">
        <v>425062</v>
      </c>
      <c r="C63">
        <v>961</v>
      </c>
      <c r="D63">
        <v>390775</v>
      </c>
      <c r="E63">
        <v>386008</v>
      </c>
      <c r="F63" s="3">
        <f t="shared" si="4"/>
        <v>2.2608466529588623E-3</v>
      </c>
      <c r="G63" s="3">
        <f t="shared" si="5"/>
        <v>0.91933647326742918</v>
      </c>
      <c r="H63" s="3">
        <f t="shared" si="6"/>
        <v>0.90812163872564478</v>
      </c>
      <c r="I63" s="9" t="str">
        <f t="shared" si="7"/>
        <v>2020Q2</v>
      </c>
    </row>
    <row r="64" spans="1:9" x14ac:dyDescent="0.25">
      <c r="A64" s="9">
        <v>43959</v>
      </c>
      <c r="B64">
        <v>726898</v>
      </c>
      <c r="C64">
        <v>3648</v>
      </c>
      <c r="D64">
        <v>524318</v>
      </c>
      <c r="E64">
        <v>486854</v>
      </c>
      <c r="F64" s="3">
        <f t="shared" si="4"/>
        <v>5.0185858263470254E-3</v>
      </c>
      <c r="G64" s="3">
        <f t="shared" si="5"/>
        <v>0.72130890441299877</v>
      </c>
      <c r="H64" s="3">
        <f t="shared" si="6"/>
        <v>0.66976934865689541</v>
      </c>
      <c r="I64" s="9" t="str">
        <f t="shared" si="7"/>
        <v>2020Q2</v>
      </c>
    </row>
    <row r="65" spans="1:9" x14ac:dyDescent="0.25">
      <c r="A65" s="9">
        <v>43960</v>
      </c>
      <c r="B65">
        <v>575307</v>
      </c>
      <c r="C65">
        <v>3469</v>
      </c>
      <c r="D65">
        <v>414643</v>
      </c>
      <c r="E65">
        <v>382746</v>
      </c>
      <c r="F65" s="3">
        <f t="shared" si="4"/>
        <v>6.0298240765365276E-3</v>
      </c>
      <c r="G65" s="3">
        <f t="shared" si="5"/>
        <v>0.72073345187873605</v>
      </c>
      <c r="H65" s="3">
        <f t="shared" si="6"/>
        <v>0.66529001037706825</v>
      </c>
      <c r="I65" s="9" t="str">
        <f t="shared" si="7"/>
        <v>2020Q2</v>
      </c>
    </row>
    <row r="66" spans="1:9" x14ac:dyDescent="0.25">
      <c r="A66" s="9">
        <v>43961</v>
      </c>
      <c r="B66">
        <v>582858</v>
      </c>
      <c r="C66">
        <v>3249</v>
      </c>
      <c r="D66">
        <v>425648</v>
      </c>
      <c r="E66">
        <v>393371</v>
      </c>
      <c r="F66" s="3">
        <f t="shared" si="4"/>
        <v>5.5742565084463108E-3</v>
      </c>
      <c r="G66" s="3">
        <f t="shared" si="5"/>
        <v>0.73027735743525868</v>
      </c>
      <c r="H66" s="3">
        <f t="shared" si="6"/>
        <v>0.67490023298985347</v>
      </c>
      <c r="I66" s="9" t="str">
        <f t="shared" si="7"/>
        <v>2020Q2</v>
      </c>
    </row>
    <row r="67" spans="1:9" x14ac:dyDescent="0.25">
      <c r="A67" s="9">
        <v>43962</v>
      </c>
      <c r="B67">
        <v>540829</v>
      </c>
      <c r="C67">
        <v>3174</v>
      </c>
      <c r="D67">
        <v>390040</v>
      </c>
      <c r="E67">
        <v>360604</v>
      </c>
      <c r="F67" s="3">
        <f t="shared" si="4"/>
        <v>5.8687681318864192E-3</v>
      </c>
      <c r="G67" s="3">
        <f t="shared" si="5"/>
        <v>0.72118913741681756</v>
      </c>
      <c r="H67" s="3">
        <f t="shared" si="6"/>
        <v>0.66676158268140207</v>
      </c>
      <c r="I67" s="9" t="str">
        <f t="shared" si="7"/>
        <v>2020Q2</v>
      </c>
    </row>
    <row r="68" spans="1:9" x14ac:dyDescent="0.25">
      <c r="A68" s="9">
        <v>43963</v>
      </c>
      <c r="B68">
        <v>675649</v>
      </c>
      <c r="C68">
        <v>3393</v>
      </c>
      <c r="D68">
        <v>515009</v>
      </c>
      <c r="E68">
        <v>482937</v>
      </c>
      <c r="F68" s="3">
        <f t="shared" si="4"/>
        <v>5.0218382621745909E-3</v>
      </c>
      <c r="G68" s="3">
        <f t="shared" si="5"/>
        <v>0.76224341336995982</v>
      </c>
      <c r="H68" s="3">
        <f t="shared" si="6"/>
        <v>0.71477497931618339</v>
      </c>
      <c r="I68" s="9" t="str">
        <f t="shared" si="7"/>
        <v>2020Q2</v>
      </c>
    </row>
    <row r="69" spans="1:9" x14ac:dyDescent="0.25">
      <c r="A69" s="9">
        <v>43964</v>
      </c>
      <c r="B69">
        <v>3518663</v>
      </c>
      <c r="C69">
        <v>22723</v>
      </c>
      <c r="D69">
        <v>2159168</v>
      </c>
      <c r="E69">
        <v>1926522</v>
      </c>
      <c r="F69" s="3">
        <f t="shared" si="4"/>
        <v>6.4578506097344359E-3</v>
      </c>
      <c r="G69" s="3">
        <f t="shared" si="5"/>
        <v>0.61363307597232242</v>
      </c>
      <c r="H69" s="3">
        <f t="shared" si="6"/>
        <v>0.54751534886972697</v>
      </c>
      <c r="I69" s="9" t="str">
        <f t="shared" si="7"/>
        <v>2020Q2</v>
      </c>
    </row>
    <row r="70" spans="1:9" x14ac:dyDescent="0.25">
      <c r="A70" s="9">
        <v>43965</v>
      </c>
      <c r="B70">
        <v>3544999</v>
      </c>
      <c r="C70">
        <v>26991</v>
      </c>
      <c r="D70">
        <v>2107370</v>
      </c>
      <c r="E70">
        <v>1866586</v>
      </c>
      <c r="F70" s="3">
        <f t="shared" si="4"/>
        <v>7.6138244326726182E-3</v>
      </c>
      <c r="G70" s="3">
        <f t="shared" si="5"/>
        <v>0.59446279110374922</v>
      </c>
      <c r="H70" s="3">
        <f t="shared" si="6"/>
        <v>0.52654062807916169</v>
      </c>
      <c r="I70" s="9" t="str">
        <f t="shared" si="7"/>
        <v>2020Q2</v>
      </c>
    </row>
    <row r="71" spans="1:9" x14ac:dyDescent="0.25">
      <c r="A71" s="9">
        <v>43966</v>
      </c>
      <c r="B71">
        <v>3563744</v>
      </c>
      <c r="C71">
        <v>26718</v>
      </c>
      <c r="D71">
        <v>2141103</v>
      </c>
      <c r="E71">
        <v>1911658</v>
      </c>
      <c r="F71" s="3">
        <f t="shared" si="4"/>
        <v>7.4971715140032509E-3</v>
      </c>
      <c r="G71" s="3">
        <f t="shared" si="5"/>
        <v>0.60080157272800738</v>
      </c>
      <c r="H71" s="3">
        <f t="shared" si="6"/>
        <v>0.53641844083076673</v>
      </c>
      <c r="I71" s="9" t="str">
        <f t="shared" si="7"/>
        <v>2020Q2</v>
      </c>
    </row>
    <row r="72" spans="1:9" x14ac:dyDescent="0.25">
      <c r="A72" s="9">
        <v>43967</v>
      </c>
      <c r="B72">
        <v>3092565</v>
      </c>
      <c r="C72">
        <v>25489</v>
      </c>
      <c r="D72">
        <v>1939075</v>
      </c>
      <c r="E72">
        <v>1734361</v>
      </c>
      <c r="F72" s="3">
        <f t="shared" si="4"/>
        <v>8.2420256324442654E-3</v>
      </c>
      <c r="G72" s="3">
        <f t="shared" si="5"/>
        <v>0.627011881722777</v>
      </c>
      <c r="H72" s="3">
        <f t="shared" si="6"/>
        <v>0.56081634500810817</v>
      </c>
      <c r="I72" s="9" t="str">
        <f t="shared" si="7"/>
        <v>2020Q2</v>
      </c>
    </row>
    <row r="73" spans="1:9" x14ac:dyDescent="0.25">
      <c r="A73" s="9">
        <v>43968</v>
      </c>
      <c r="B73">
        <v>3195951</v>
      </c>
      <c r="C73">
        <v>25656</v>
      </c>
      <c r="D73">
        <v>1956195</v>
      </c>
      <c r="E73">
        <v>1733986</v>
      </c>
      <c r="F73" s="3">
        <f t="shared" si="4"/>
        <v>8.0276574953746169E-3</v>
      </c>
      <c r="G73" s="3">
        <f t="shared" si="5"/>
        <v>0.61208541682898143</v>
      </c>
      <c r="H73" s="3">
        <f t="shared" si="6"/>
        <v>0.54255712931768973</v>
      </c>
      <c r="I73" s="9" t="str">
        <f t="shared" si="7"/>
        <v>2020Q2</v>
      </c>
    </row>
    <row r="74" spans="1:9" x14ac:dyDescent="0.25">
      <c r="A74" s="9">
        <v>43969</v>
      </c>
      <c r="B74">
        <v>4218390</v>
      </c>
      <c r="C74">
        <v>21729</v>
      </c>
      <c r="D74">
        <v>2650732</v>
      </c>
      <c r="E74">
        <v>2403838</v>
      </c>
      <c r="F74" s="3">
        <f t="shared" si="4"/>
        <v>5.1510173312567121E-3</v>
      </c>
      <c r="G74" s="3">
        <f t="shared" si="5"/>
        <v>0.62837528061653858</v>
      </c>
      <c r="H74" s="3">
        <f t="shared" si="6"/>
        <v>0.56984726400356533</v>
      </c>
      <c r="I74" s="9" t="str">
        <f t="shared" si="7"/>
        <v>2020Q2</v>
      </c>
    </row>
    <row r="75" spans="1:9" x14ac:dyDescent="0.25">
      <c r="A75" s="9">
        <v>43970</v>
      </c>
      <c r="B75">
        <v>3920594</v>
      </c>
      <c r="C75">
        <v>22289</v>
      </c>
      <c r="D75">
        <v>2272653</v>
      </c>
      <c r="E75">
        <v>2024349</v>
      </c>
      <c r="F75" s="3">
        <f t="shared" si="4"/>
        <v>5.6851079198713258E-3</v>
      </c>
      <c r="G75" s="3">
        <f t="shared" si="5"/>
        <v>0.57967058052937892</v>
      </c>
      <c r="H75" s="3">
        <f t="shared" si="6"/>
        <v>0.51633732031421764</v>
      </c>
      <c r="I75" s="9" t="str">
        <f t="shared" si="7"/>
        <v>2020Q2</v>
      </c>
    </row>
    <row r="76" spans="1:9" x14ac:dyDescent="0.25">
      <c r="A76" s="9">
        <v>43971</v>
      </c>
      <c r="B76">
        <v>4347858</v>
      </c>
      <c r="C76">
        <v>22196</v>
      </c>
      <c r="D76">
        <v>2798878</v>
      </c>
      <c r="E76">
        <v>2492614</v>
      </c>
      <c r="F76" s="3">
        <f t="shared" si="4"/>
        <v>5.1050425289878376E-3</v>
      </c>
      <c r="G76" s="3">
        <f t="shared" si="5"/>
        <v>0.64373721496884218</v>
      </c>
      <c r="H76" s="3">
        <f t="shared" si="6"/>
        <v>0.57329701199993188</v>
      </c>
      <c r="I76" s="9" t="str">
        <f t="shared" si="7"/>
        <v>2020Q2</v>
      </c>
    </row>
    <row r="77" spans="1:9" x14ac:dyDescent="0.25">
      <c r="A77" s="9">
        <v>43972</v>
      </c>
      <c r="B77">
        <v>3133109</v>
      </c>
      <c r="C77">
        <v>16006</v>
      </c>
      <c r="D77">
        <v>1881595</v>
      </c>
      <c r="E77">
        <v>1569771</v>
      </c>
      <c r="F77" s="3">
        <f t="shared" si="4"/>
        <v>5.1086636309174054E-3</v>
      </c>
      <c r="G77" s="3">
        <f t="shared" si="5"/>
        <v>0.60055203952368075</v>
      </c>
      <c r="H77" s="3">
        <f t="shared" si="6"/>
        <v>0.50102661605453247</v>
      </c>
      <c r="I77" s="9" t="str">
        <f t="shared" si="7"/>
        <v>2020Q2</v>
      </c>
    </row>
    <row r="78" spans="1:9" x14ac:dyDescent="0.25">
      <c r="A78" s="9">
        <v>43973</v>
      </c>
      <c r="B78">
        <v>2953366</v>
      </c>
      <c r="C78">
        <v>16706</v>
      </c>
      <c r="D78">
        <v>1730449</v>
      </c>
      <c r="E78">
        <v>1462458</v>
      </c>
      <c r="F78" s="3">
        <f t="shared" si="4"/>
        <v>5.656596574891158E-3</v>
      </c>
      <c r="G78" s="3">
        <f t="shared" si="5"/>
        <v>0.58592433176247039</v>
      </c>
      <c r="H78" s="3">
        <f t="shared" si="6"/>
        <v>0.49518346185335649</v>
      </c>
      <c r="I78" s="9" t="str">
        <f t="shared" si="7"/>
        <v>2020Q2</v>
      </c>
    </row>
    <row r="79" spans="1:9" x14ac:dyDescent="0.25">
      <c r="A79" s="9">
        <v>43974</v>
      </c>
      <c r="B79">
        <v>2786925</v>
      </c>
      <c r="C79">
        <v>16393</v>
      </c>
      <c r="D79">
        <v>1627697</v>
      </c>
      <c r="E79">
        <v>1394338</v>
      </c>
      <c r="F79" s="3">
        <f t="shared" si="4"/>
        <v>5.8821102110749304E-3</v>
      </c>
      <c r="G79" s="3">
        <f t="shared" si="5"/>
        <v>0.58404765108497714</v>
      </c>
      <c r="H79" s="3">
        <f t="shared" si="6"/>
        <v>0.5003141455188066</v>
      </c>
      <c r="I79" s="9" t="str">
        <f t="shared" si="7"/>
        <v>2020Q2</v>
      </c>
    </row>
    <row r="80" spans="1:9" x14ac:dyDescent="0.25">
      <c r="A80" s="9">
        <v>43975</v>
      </c>
      <c r="B80">
        <v>2819552</v>
      </c>
      <c r="C80">
        <v>18106</v>
      </c>
      <c r="D80">
        <v>1666229</v>
      </c>
      <c r="E80">
        <v>1449030</v>
      </c>
      <c r="F80" s="3">
        <f t="shared" si="4"/>
        <v>6.4215875429855527E-3</v>
      </c>
      <c r="G80" s="3">
        <f t="shared" si="5"/>
        <v>0.59095522976699844</v>
      </c>
      <c r="H80" s="3">
        <f t="shared" si="6"/>
        <v>0.51392206988911715</v>
      </c>
      <c r="I80" s="9" t="str">
        <f t="shared" si="7"/>
        <v>2020Q2</v>
      </c>
    </row>
    <row r="81" spans="1:9" x14ac:dyDescent="0.25">
      <c r="A81" s="9">
        <v>43976</v>
      </c>
      <c r="B81">
        <v>2799215</v>
      </c>
      <c r="C81">
        <v>17134</v>
      </c>
      <c r="D81">
        <v>1647253</v>
      </c>
      <c r="E81">
        <v>1434447</v>
      </c>
      <c r="F81" s="3">
        <f t="shared" si="4"/>
        <v>6.1210017808564186E-3</v>
      </c>
      <c r="G81" s="3">
        <f t="shared" si="5"/>
        <v>0.58846962451973139</v>
      </c>
      <c r="H81" s="3">
        <f t="shared" si="6"/>
        <v>0.51244616794351272</v>
      </c>
      <c r="I81" s="9" t="str">
        <f t="shared" si="7"/>
        <v>2020Q2</v>
      </c>
    </row>
    <row r="82" spans="1:9" x14ac:dyDescent="0.25">
      <c r="A82" s="9">
        <v>43977</v>
      </c>
      <c r="B82">
        <v>3090017</v>
      </c>
      <c r="C82">
        <v>16567</v>
      </c>
      <c r="D82">
        <v>1773566</v>
      </c>
      <c r="E82">
        <v>1542443</v>
      </c>
      <c r="F82" s="3">
        <f t="shared" si="4"/>
        <v>5.3614591764381877E-3</v>
      </c>
      <c r="G82" s="3">
        <f t="shared" si="5"/>
        <v>0.57396642154395916</v>
      </c>
      <c r="H82" s="3">
        <f t="shared" si="6"/>
        <v>0.49916974566806588</v>
      </c>
      <c r="I82" s="9" t="str">
        <f t="shared" si="7"/>
        <v>2020Q2</v>
      </c>
    </row>
    <row r="83" spans="1:9" x14ac:dyDescent="0.25">
      <c r="A83" s="9">
        <v>43978</v>
      </c>
      <c r="B83">
        <v>3427813</v>
      </c>
      <c r="C83">
        <v>18832</v>
      </c>
      <c r="D83">
        <v>1956421</v>
      </c>
      <c r="E83">
        <v>1718704</v>
      </c>
      <c r="F83" s="3">
        <f t="shared" si="4"/>
        <v>5.493881959138378E-3</v>
      </c>
      <c r="G83" s="3">
        <f t="shared" si="5"/>
        <v>0.57074904611190869</v>
      </c>
      <c r="H83" s="3">
        <f t="shared" si="6"/>
        <v>0.50139958043218813</v>
      </c>
      <c r="I83" s="9" t="str">
        <f t="shared" si="7"/>
        <v>2020Q2</v>
      </c>
    </row>
    <row r="84" spans="1:9" x14ac:dyDescent="0.25">
      <c r="A84" s="9">
        <v>43979</v>
      </c>
      <c r="B84">
        <v>3466945</v>
      </c>
      <c r="C84">
        <v>17864</v>
      </c>
      <c r="D84">
        <v>1854642</v>
      </c>
      <c r="E84">
        <v>1609332</v>
      </c>
      <c r="F84" s="3">
        <f t="shared" si="4"/>
        <v>5.1526632236738685E-3</v>
      </c>
      <c r="G84" s="3">
        <f t="shared" si="5"/>
        <v>0.53494993430815896</v>
      </c>
      <c r="H84" s="3">
        <f t="shared" si="6"/>
        <v>0.46419311526430329</v>
      </c>
      <c r="I84" s="9" t="str">
        <f t="shared" si="7"/>
        <v>2020Q2</v>
      </c>
    </row>
    <row r="85" spans="1:9" x14ac:dyDescent="0.25">
      <c r="A85" s="9">
        <v>43980</v>
      </c>
      <c r="B85">
        <v>3198655</v>
      </c>
      <c r="C85">
        <v>19309</v>
      </c>
      <c r="D85">
        <v>1759972</v>
      </c>
      <c r="E85">
        <v>1533112</v>
      </c>
      <c r="F85" s="3">
        <f t="shared" si="4"/>
        <v>6.0365997583359254E-3</v>
      </c>
      <c r="G85" s="3">
        <f t="shared" si="5"/>
        <v>0.55022251540100453</v>
      </c>
      <c r="H85" s="3">
        <f t="shared" si="6"/>
        <v>0.47929895534216727</v>
      </c>
      <c r="I85" s="9" t="str">
        <f t="shared" si="7"/>
        <v>2020Q2</v>
      </c>
    </row>
    <row r="86" spans="1:9" x14ac:dyDescent="0.25">
      <c r="A86" s="9">
        <v>43981</v>
      </c>
      <c r="B86">
        <v>3366184</v>
      </c>
      <c r="C86">
        <v>24199</v>
      </c>
      <c r="D86">
        <v>1784376</v>
      </c>
      <c r="E86">
        <v>1525593</v>
      </c>
      <c r="F86" s="3">
        <f t="shared" si="4"/>
        <v>7.1888524216145045E-3</v>
      </c>
      <c r="G86" s="3">
        <f t="shared" si="5"/>
        <v>0.53008867013805538</v>
      </c>
      <c r="H86" s="3">
        <f t="shared" si="6"/>
        <v>0.45321141090326611</v>
      </c>
      <c r="I86" s="9" t="str">
        <f t="shared" si="7"/>
        <v>2020Q2</v>
      </c>
    </row>
    <row r="87" spans="1:9" x14ac:dyDescent="0.25">
      <c r="A87" s="9">
        <v>43982</v>
      </c>
      <c r="B87">
        <v>4061718</v>
      </c>
      <c r="C87">
        <v>32167</v>
      </c>
      <c r="D87">
        <v>2146437</v>
      </c>
      <c r="E87">
        <v>1846224</v>
      </c>
      <c r="F87" s="3">
        <f t="shared" si="4"/>
        <v>7.9195552226914816E-3</v>
      </c>
      <c r="G87" s="3">
        <f t="shared" si="5"/>
        <v>0.52845544668536815</v>
      </c>
      <c r="H87" s="3">
        <f t="shared" si="6"/>
        <v>0.45454263442218296</v>
      </c>
      <c r="I87" s="9" t="str">
        <f t="shared" si="7"/>
        <v>2020Q2</v>
      </c>
    </row>
    <row r="88" spans="1:9" x14ac:dyDescent="0.25">
      <c r="A88" s="9">
        <v>43983</v>
      </c>
      <c r="B88">
        <v>3696566</v>
      </c>
      <c r="C88">
        <v>25053</v>
      </c>
      <c r="D88">
        <v>1875932</v>
      </c>
      <c r="E88">
        <v>1623826</v>
      </c>
      <c r="F88" s="3">
        <f t="shared" si="4"/>
        <v>6.7773712142566913E-3</v>
      </c>
      <c r="G88" s="3">
        <f t="shared" si="5"/>
        <v>0.50747964462152173</v>
      </c>
      <c r="H88" s="3">
        <f t="shared" si="6"/>
        <v>0.43927959084187868</v>
      </c>
      <c r="I88" s="9" t="str">
        <f t="shared" si="7"/>
        <v>2020Q2</v>
      </c>
    </row>
    <row r="89" spans="1:9" x14ac:dyDescent="0.25">
      <c r="A89" s="9">
        <v>43984</v>
      </c>
      <c r="B89">
        <v>1463971</v>
      </c>
      <c r="C89">
        <v>7451</v>
      </c>
      <c r="D89">
        <v>829063</v>
      </c>
      <c r="E89">
        <v>737050</v>
      </c>
      <c r="F89" s="3">
        <f t="shared" si="4"/>
        <v>5.0895816925335272E-3</v>
      </c>
      <c r="G89" s="3">
        <f t="shared" si="5"/>
        <v>0.56631108129874153</v>
      </c>
      <c r="H89" s="3">
        <f t="shared" si="6"/>
        <v>0.50345942645038733</v>
      </c>
      <c r="I89" s="9" t="str">
        <f t="shared" si="7"/>
        <v>2020Q2</v>
      </c>
    </row>
    <row r="90" spans="1:9" x14ac:dyDescent="0.25">
      <c r="A90" s="9">
        <v>43985</v>
      </c>
      <c r="B90">
        <v>3489456</v>
      </c>
      <c r="C90">
        <v>15619</v>
      </c>
      <c r="D90">
        <v>1961698</v>
      </c>
      <c r="E90">
        <v>1777581</v>
      </c>
      <c r="F90" s="3">
        <f t="shared" si="4"/>
        <v>4.4760558665878003E-3</v>
      </c>
      <c r="G90" s="3">
        <f t="shared" si="5"/>
        <v>0.56217874648655841</v>
      </c>
      <c r="H90" s="3">
        <f t="shared" si="6"/>
        <v>0.50941493459152376</v>
      </c>
      <c r="I90" s="9" t="str">
        <f t="shared" si="7"/>
        <v>2020Q2</v>
      </c>
    </row>
    <row r="91" spans="1:9" x14ac:dyDescent="0.25">
      <c r="A91" s="9">
        <v>43986</v>
      </c>
      <c r="B91">
        <v>4978598</v>
      </c>
      <c r="C91">
        <v>23116</v>
      </c>
      <c r="D91">
        <v>2783894</v>
      </c>
      <c r="E91">
        <v>2458032</v>
      </c>
      <c r="F91" s="3">
        <f t="shared" si="4"/>
        <v>4.6430742148693268E-3</v>
      </c>
      <c r="G91" s="3">
        <f t="shared" si="5"/>
        <v>0.55917228103172822</v>
      </c>
      <c r="H91" s="3">
        <f t="shared" si="6"/>
        <v>0.49371971788041535</v>
      </c>
      <c r="I91" s="9" t="str">
        <f t="shared" si="7"/>
        <v>2020Q2</v>
      </c>
    </row>
    <row r="92" spans="1:9" x14ac:dyDescent="0.25">
      <c r="A92" s="9">
        <v>43987</v>
      </c>
      <c r="B92">
        <v>4743105</v>
      </c>
      <c r="C92">
        <v>24642</v>
      </c>
      <c r="D92">
        <v>2609922</v>
      </c>
      <c r="E92">
        <v>2305161</v>
      </c>
      <c r="F92" s="3">
        <f t="shared" si="4"/>
        <v>5.19533090665292E-3</v>
      </c>
      <c r="G92" s="3">
        <f t="shared" si="5"/>
        <v>0.55025600318778523</v>
      </c>
      <c r="H92" s="3">
        <f t="shared" si="6"/>
        <v>0.48600252366329649</v>
      </c>
      <c r="I92" s="9" t="str">
        <f t="shared" si="7"/>
        <v>2020Q2</v>
      </c>
    </row>
    <row r="93" spans="1:9" x14ac:dyDescent="0.25">
      <c r="A93" s="9">
        <v>43988</v>
      </c>
      <c r="B93">
        <v>4487603</v>
      </c>
      <c r="C93">
        <v>24611</v>
      </c>
      <c r="D93">
        <v>2453538</v>
      </c>
      <c r="E93">
        <v>2171603</v>
      </c>
      <c r="F93" s="3">
        <f t="shared" si="4"/>
        <v>5.4842195265490286E-3</v>
      </c>
      <c r="G93" s="3">
        <f t="shared" si="5"/>
        <v>0.54673686598391169</v>
      </c>
      <c r="H93" s="3">
        <f t="shared" si="6"/>
        <v>0.48391156704369792</v>
      </c>
      <c r="I93" s="9" t="str">
        <f t="shared" si="7"/>
        <v>2020Q2</v>
      </c>
    </row>
    <row r="94" spans="1:9" x14ac:dyDescent="0.25">
      <c r="A94" s="9">
        <v>43989</v>
      </c>
      <c r="B94">
        <v>4593322</v>
      </c>
      <c r="C94">
        <v>20541</v>
      </c>
      <c r="D94">
        <v>2543143</v>
      </c>
      <c r="E94">
        <v>2252558</v>
      </c>
      <c r="F94" s="3">
        <f t="shared" si="4"/>
        <v>4.4719268538108148E-3</v>
      </c>
      <c r="G94" s="3">
        <f t="shared" si="5"/>
        <v>0.55366094517214337</v>
      </c>
      <c r="H94" s="3">
        <f t="shared" si="6"/>
        <v>0.49039845236192892</v>
      </c>
      <c r="I94" s="9" t="str">
        <f t="shared" si="7"/>
        <v>2020Q2</v>
      </c>
    </row>
    <row r="95" spans="1:9" x14ac:dyDescent="0.25">
      <c r="A95" s="9">
        <v>43990</v>
      </c>
      <c r="B95">
        <v>4465464</v>
      </c>
      <c r="C95">
        <v>15966</v>
      </c>
      <c r="D95">
        <v>2523423</v>
      </c>
      <c r="E95">
        <v>2243685</v>
      </c>
      <c r="F95" s="3">
        <f t="shared" si="4"/>
        <v>3.5754403125856575E-3</v>
      </c>
      <c r="G95" s="3">
        <f t="shared" si="5"/>
        <v>0.56509760239921314</v>
      </c>
      <c r="H95" s="3">
        <f t="shared" si="6"/>
        <v>0.50245282461128338</v>
      </c>
      <c r="I95" s="9" t="str">
        <f t="shared" si="7"/>
        <v>2020Q2</v>
      </c>
    </row>
    <row r="96" spans="1:9" x14ac:dyDescent="0.25">
      <c r="A96" s="9">
        <v>43991</v>
      </c>
      <c r="B96">
        <v>4263360</v>
      </c>
      <c r="C96">
        <v>19872</v>
      </c>
      <c r="D96">
        <v>2411787</v>
      </c>
      <c r="E96">
        <v>2132836</v>
      </c>
      <c r="F96" s="3">
        <f t="shared" si="4"/>
        <v>4.6611123620806123E-3</v>
      </c>
      <c r="G96" s="3">
        <f t="shared" si="5"/>
        <v>0.56570099639720783</v>
      </c>
      <c r="H96" s="3">
        <f t="shared" si="6"/>
        <v>0.5002711476394206</v>
      </c>
      <c r="I96" s="9" t="str">
        <f t="shared" si="7"/>
        <v>2020Q2</v>
      </c>
    </row>
    <row r="97" spans="1:9" x14ac:dyDescent="0.25">
      <c r="A97" s="9">
        <v>43992</v>
      </c>
      <c r="B97">
        <v>4379223</v>
      </c>
      <c r="C97">
        <v>16213</v>
      </c>
      <c r="D97">
        <v>2706546</v>
      </c>
      <c r="E97">
        <v>2443559</v>
      </c>
      <c r="F97" s="3">
        <f t="shared" si="4"/>
        <v>3.7022549433997766E-3</v>
      </c>
      <c r="G97" s="3">
        <f t="shared" si="5"/>
        <v>0.61804251576135771</v>
      </c>
      <c r="H97" s="3">
        <f t="shared" si="6"/>
        <v>0.55798916839813817</v>
      </c>
      <c r="I97" s="9" t="str">
        <f t="shared" si="7"/>
        <v>2020Q2</v>
      </c>
    </row>
    <row r="98" spans="1:9" x14ac:dyDescent="0.25">
      <c r="A98" s="9">
        <v>43993</v>
      </c>
      <c r="B98">
        <v>4293884</v>
      </c>
      <c r="C98">
        <v>16524</v>
      </c>
      <c r="D98">
        <v>2712239</v>
      </c>
      <c r="E98">
        <v>2450301</v>
      </c>
      <c r="F98" s="3">
        <f t="shared" si="4"/>
        <v>3.8482641822648214E-3</v>
      </c>
      <c r="G98" s="3">
        <f t="shared" si="5"/>
        <v>0.63165167014292889</v>
      </c>
      <c r="H98" s="3">
        <f t="shared" si="6"/>
        <v>0.57064909066011094</v>
      </c>
      <c r="I98" s="9" t="str">
        <f t="shared" si="7"/>
        <v>2020Q2</v>
      </c>
    </row>
    <row r="99" spans="1:9" x14ac:dyDescent="0.25">
      <c r="A99" s="9">
        <v>43994</v>
      </c>
      <c r="B99">
        <v>4445686</v>
      </c>
      <c r="C99">
        <v>20809</v>
      </c>
      <c r="D99">
        <v>2767803</v>
      </c>
      <c r="E99">
        <v>2494796</v>
      </c>
      <c r="F99" s="3">
        <f t="shared" si="4"/>
        <v>4.6807174415826941E-3</v>
      </c>
      <c r="G99" s="3">
        <f t="shared" si="5"/>
        <v>0.62258175678624172</v>
      </c>
      <c r="H99" s="3">
        <f t="shared" si="6"/>
        <v>0.56117233650779652</v>
      </c>
      <c r="I99" s="9" t="str">
        <f t="shared" si="7"/>
        <v>2020Q2</v>
      </c>
    </row>
    <row r="100" spans="1:9" x14ac:dyDescent="0.25">
      <c r="A100" s="9">
        <v>43995</v>
      </c>
      <c r="B100">
        <v>4115511</v>
      </c>
      <c r="C100">
        <v>16361</v>
      </c>
      <c r="D100">
        <v>2520530</v>
      </c>
      <c r="E100">
        <v>2270748</v>
      </c>
      <c r="F100" s="3">
        <f t="shared" si="4"/>
        <v>3.9754480063350578E-3</v>
      </c>
      <c r="G100" s="3">
        <f t="shared" si="5"/>
        <v>0.61244642524342663</v>
      </c>
      <c r="H100" s="3">
        <f t="shared" si="6"/>
        <v>0.55175359754839681</v>
      </c>
      <c r="I100" s="9" t="str">
        <f t="shared" si="7"/>
        <v>2020Q2</v>
      </c>
    </row>
    <row r="101" spans="1:9" x14ac:dyDescent="0.25">
      <c r="A101" s="9">
        <v>43996</v>
      </c>
      <c r="B101">
        <v>4228303</v>
      </c>
      <c r="C101">
        <v>16885</v>
      </c>
      <c r="D101">
        <v>2638386</v>
      </c>
      <c r="E101">
        <v>2374317</v>
      </c>
      <c r="F101" s="3">
        <f t="shared" si="4"/>
        <v>3.9933278196950407E-3</v>
      </c>
      <c r="G101" s="3">
        <f t="shared" si="5"/>
        <v>0.6239822453594267</v>
      </c>
      <c r="H101" s="3">
        <f t="shared" si="6"/>
        <v>0.56152953087799051</v>
      </c>
      <c r="I101" s="9" t="str">
        <f t="shared" si="7"/>
        <v>2020Q2</v>
      </c>
    </row>
    <row r="102" spans="1:9" x14ac:dyDescent="0.25">
      <c r="A102" s="9">
        <v>43997</v>
      </c>
      <c r="B102">
        <v>4270185</v>
      </c>
      <c r="C102">
        <v>14904</v>
      </c>
      <c r="D102">
        <v>2650878</v>
      </c>
      <c r="E102">
        <v>2377372</v>
      </c>
      <c r="F102" s="3">
        <f t="shared" si="4"/>
        <v>3.4902469096772153E-3</v>
      </c>
      <c r="G102" s="3">
        <f t="shared" si="5"/>
        <v>0.62078762395540243</v>
      </c>
      <c r="H102" s="3">
        <f t="shared" si="6"/>
        <v>0.55673747156153652</v>
      </c>
      <c r="I102" s="9" t="str">
        <f t="shared" si="7"/>
        <v>2020Q2</v>
      </c>
    </row>
    <row r="103" spans="1:9" x14ac:dyDescent="0.25">
      <c r="A103" s="9">
        <v>43998</v>
      </c>
      <c r="B103">
        <v>4335702</v>
      </c>
      <c r="C103">
        <v>14685</v>
      </c>
      <c r="D103">
        <v>2759754</v>
      </c>
      <c r="E103">
        <v>2497266</v>
      </c>
      <c r="F103" s="3">
        <f t="shared" si="4"/>
        <v>3.386994770397043E-3</v>
      </c>
      <c r="G103" s="3">
        <f t="shared" si="5"/>
        <v>0.63651837695487379</v>
      </c>
      <c r="H103" s="3">
        <f t="shared" si="6"/>
        <v>0.57597731578415678</v>
      </c>
      <c r="I103" s="9" t="str">
        <f t="shared" si="7"/>
        <v>2020Q2</v>
      </c>
    </row>
    <row r="104" spans="1:9" x14ac:dyDescent="0.25">
      <c r="A104" s="9">
        <v>43999</v>
      </c>
      <c r="B104">
        <v>4271346</v>
      </c>
      <c r="C104">
        <v>14192</v>
      </c>
      <c r="D104">
        <v>2631666</v>
      </c>
      <c r="E104">
        <v>2375517</v>
      </c>
      <c r="F104" s="3">
        <f t="shared" si="4"/>
        <v>3.3226060356618264E-3</v>
      </c>
      <c r="G104" s="3">
        <f t="shared" si="5"/>
        <v>0.61612100728903718</v>
      </c>
      <c r="H104" s="3">
        <f t="shared" si="6"/>
        <v>0.55615185470809436</v>
      </c>
      <c r="I104" s="9" t="str">
        <f t="shared" si="7"/>
        <v>2020Q2</v>
      </c>
    </row>
    <row r="105" spans="1:9" x14ac:dyDescent="0.25">
      <c r="A105" s="9">
        <v>44000</v>
      </c>
      <c r="B105">
        <v>4221211</v>
      </c>
      <c r="C105">
        <v>14459</v>
      </c>
      <c r="D105">
        <v>2608618</v>
      </c>
      <c r="E105">
        <v>2352991</v>
      </c>
      <c r="F105" s="3">
        <f t="shared" si="4"/>
        <v>3.4253203642272325E-3</v>
      </c>
      <c r="G105" s="3">
        <f t="shared" si="5"/>
        <v>0.61797858481843249</v>
      </c>
      <c r="H105" s="3">
        <f t="shared" si="6"/>
        <v>0.5574208443974964</v>
      </c>
      <c r="I105" s="9" t="str">
        <f t="shared" si="7"/>
        <v>2020Q2</v>
      </c>
    </row>
    <row r="106" spans="1:9" x14ac:dyDescent="0.25">
      <c r="A106" s="9">
        <v>44001</v>
      </c>
      <c r="B106">
        <v>4132231</v>
      </c>
      <c r="C106">
        <v>15315</v>
      </c>
      <c r="D106">
        <v>2467580</v>
      </c>
      <c r="E106">
        <v>2211933</v>
      </c>
      <c r="F106" s="3">
        <f t="shared" si="4"/>
        <v>3.7062303632105758E-3</v>
      </c>
      <c r="G106" s="3">
        <f t="shared" si="5"/>
        <v>0.59715441852113305</v>
      </c>
      <c r="H106" s="3">
        <f t="shared" si="6"/>
        <v>0.53528783845820815</v>
      </c>
      <c r="I106" s="9" t="str">
        <f t="shared" si="7"/>
        <v>2020Q2</v>
      </c>
    </row>
    <row r="107" spans="1:9" x14ac:dyDescent="0.25">
      <c r="A107" s="9">
        <v>44002</v>
      </c>
      <c r="B107">
        <v>4152551</v>
      </c>
      <c r="C107">
        <v>14970</v>
      </c>
      <c r="D107">
        <v>2545014</v>
      </c>
      <c r="E107">
        <v>2300002</v>
      </c>
      <c r="F107" s="3">
        <f t="shared" si="4"/>
        <v>3.6050129185649978E-3</v>
      </c>
      <c r="G107" s="3">
        <f t="shared" si="5"/>
        <v>0.61287964916023907</v>
      </c>
      <c r="H107" s="3">
        <f t="shared" si="6"/>
        <v>0.55387688194557994</v>
      </c>
      <c r="I107" s="9" t="str">
        <f t="shared" si="7"/>
        <v>2020Q2</v>
      </c>
    </row>
    <row r="108" spans="1:9" x14ac:dyDescent="0.25">
      <c r="A108" s="9">
        <v>44003</v>
      </c>
      <c r="B108">
        <v>3783894</v>
      </c>
      <c r="C108">
        <v>14548</v>
      </c>
      <c r="D108">
        <v>2319699</v>
      </c>
      <c r="E108">
        <v>2087077</v>
      </c>
      <c r="F108" s="3">
        <f t="shared" si="4"/>
        <v>3.8447165803270388E-3</v>
      </c>
      <c r="G108" s="3">
        <f t="shared" si="5"/>
        <v>0.61304545000467769</v>
      </c>
      <c r="H108" s="3">
        <f t="shared" si="6"/>
        <v>0.55156856930981679</v>
      </c>
      <c r="I108" s="9" t="str">
        <f t="shared" si="7"/>
        <v>2020Q2</v>
      </c>
    </row>
    <row r="109" spans="1:9" x14ac:dyDescent="0.25">
      <c r="A109" s="9">
        <v>44004</v>
      </c>
      <c r="B109">
        <v>4069174</v>
      </c>
      <c r="C109">
        <v>14074</v>
      </c>
      <c r="D109">
        <v>2564823</v>
      </c>
      <c r="E109">
        <v>2306566</v>
      </c>
      <c r="F109" s="3">
        <f t="shared" si="4"/>
        <v>3.4586871930273812E-3</v>
      </c>
      <c r="G109" s="3">
        <f t="shared" si="5"/>
        <v>0.63030556078457201</v>
      </c>
      <c r="H109" s="3">
        <f t="shared" si="6"/>
        <v>0.56683887196762783</v>
      </c>
      <c r="I109" s="9" t="str">
        <f t="shared" si="7"/>
        <v>2020Q2</v>
      </c>
    </row>
    <row r="110" spans="1:9" x14ac:dyDescent="0.25">
      <c r="A110" s="9">
        <v>44005</v>
      </c>
      <c r="B110">
        <v>4842198</v>
      </c>
      <c r="C110">
        <v>16716</v>
      </c>
      <c r="D110">
        <v>2911649</v>
      </c>
      <c r="E110">
        <v>2620996</v>
      </c>
      <c r="F110" s="3">
        <f t="shared" si="4"/>
        <v>3.4521512751027527E-3</v>
      </c>
      <c r="G110" s="3">
        <f t="shared" si="5"/>
        <v>0.60130729887542811</v>
      </c>
      <c r="H110" s="3">
        <f t="shared" si="6"/>
        <v>0.54128228544144619</v>
      </c>
      <c r="I110" s="9" t="str">
        <f t="shared" si="7"/>
        <v>2020Q2</v>
      </c>
    </row>
    <row r="111" spans="1:9" x14ac:dyDescent="0.25">
      <c r="A111" s="9">
        <v>44006</v>
      </c>
      <c r="B111">
        <v>5148602</v>
      </c>
      <c r="C111">
        <v>17319</v>
      </c>
      <c r="D111">
        <v>3096873</v>
      </c>
      <c r="E111">
        <v>2755466</v>
      </c>
      <c r="F111" s="3">
        <f t="shared" si="4"/>
        <v>3.3638257530879258E-3</v>
      </c>
      <c r="G111" s="3">
        <f t="shared" si="5"/>
        <v>0.60149784349227231</v>
      </c>
      <c r="H111" s="3">
        <f t="shared" si="6"/>
        <v>0.5351872216962974</v>
      </c>
      <c r="I111" s="9" t="str">
        <f t="shared" si="7"/>
        <v>2020Q2</v>
      </c>
    </row>
    <row r="112" spans="1:9" x14ac:dyDescent="0.25">
      <c r="A112" s="9">
        <v>44007</v>
      </c>
      <c r="B112">
        <v>5124364</v>
      </c>
      <c r="C112">
        <v>17321</v>
      </c>
      <c r="D112">
        <v>2997024</v>
      </c>
      <c r="E112">
        <v>2668351</v>
      </c>
      <c r="F112" s="3">
        <f t="shared" si="4"/>
        <v>3.380126782562675E-3</v>
      </c>
      <c r="G112" s="3">
        <f t="shared" si="5"/>
        <v>0.58485775015201891</v>
      </c>
      <c r="H112" s="3">
        <f t="shared" si="6"/>
        <v>0.52071847355105927</v>
      </c>
      <c r="I112" s="9" t="str">
        <f t="shared" si="7"/>
        <v>2020Q2</v>
      </c>
    </row>
    <row r="113" spans="1:9" x14ac:dyDescent="0.25">
      <c r="A113" s="9">
        <v>44008</v>
      </c>
      <c r="B113">
        <v>4987028</v>
      </c>
      <c r="C113">
        <v>19218</v>
      </c>
      <c r="D113">
        <v>2706331</v>
      </c>
      <c r="E113">
        <v>2367271</v>
      </c>
      <c r="F113" s="3">
        <f t="shared" si="4"/>
        <v>3.8535977740650341E-3</v>
      </c>
      <c r="G113" s="3">
        <f t="shared" si="5"/>
        <v>0.54267411372063679</v>
      </c>
      <c r="H113" s="3">
        <f t="shared" si="6"/>
        <v>0.47468572464401643</v>
      </c>
      <c r="I113" s="9" t="str">
        <f t="shared" si="7"/>
        <v>2020Q2</v>
      </c>
    </row>
    <row r="114" spans="1:9" x14ac:dyDescent="0.25">
      <c r="A114" s="9">
        <v>44009</v>
      </c>
      <c r="B114">
        <v>5137145</v>
      </c>
      <c r="C114">
        <v>21167</v>
      </c>
      <c r="D114">
        <v>2900504</v>
      </c>
      <c r="E114">
        <v>2557386</v>
      </c>
      <c r="F114" s="3">
        <f t="shared" si="4"/>
        <v>4.1203820409974803E-3</v>
      </c>
      <c r="G114" s="3">
        <f t="shared" si="5"/>
        <v>0.56461400252474869</v>
      </c>
      <c r="H114" s="3">
        <f t="shared" si="6"/>
        <v>0.49782242860577225</v>
      </c>
      <c r="I114" s="9" t="str">
        <f t="shared" si="7"/>
        <v>2020Q2</v>
      </c>
    </row>
    <row r="115" spans="1:9" x14ac:dyDescent="0.25">
      <c r="A115" s="9">
        <v>44010</v>
      </c>
      <c r="B115">
        <v>6101845</v>
      </c>
      <c r="C115">
        <v>25916</v>
      </c>
      <c r="D115">
        <v>3496564</v>
      </c>
      <c r="E115">
        <v>3059749</v>
      </c>
      <c r="F115" s="3">
        <f t="shared" si="4"/>
        <v>4.247239974138969E-3</v>
      </c>
      <c r="G115" s="3">
        <f t="shared" si="5"/>
        <v>0.5730338938468611</v>
      </c>
      <c r="H115" s="3">
        <f t="shared" si="6"/>
        <v>0.50144652969716541</v>
      </c>
      <c r="I115" s="9" t="str">
        <f t="shared" si="7"/>
        <v>2020Q2</v>
      </c>
    </row>
    <row r="116" spans="1:9" x14ac:dyDescent="0.25">
      <c r="A116" s="9">
        <v>44011</v>
      </c>
      <c r="B116">
        <v>5614610</v>
      </c>
      <c r="C116">
        <v>26077</v>
      </c>
      <c r="D116">
        <v>2863007</v>
      </c>
      <c r="E116">
        <v>2372308</v>
      </c>
      <c r="F116" s="3">
        <f t="shared" si="4"/>
        <v>4.6444900001959173E-3</v>
      </c>
      <c r="G116" s="3">
        <f t="shared" si="5"/>
        <v>0.50992090278754887</v>
      </c>
      <c r="H116" s="3">
        <f t="shared" si="6"/>
        <v>0.4225240933920611</v>
      </c>
      <c r="I116" s="9" t="str">
        <f t="shared" si="7"/>
        <v>2020Q2</v>
      </c>
    </row>
    <row r="117" spans="1:9" x14ac:dyDescent="0.25">
      <c r="A117" s="9">
        <v>44012</v>
      </c>
      <c r="B117">
        <v>5825584</v>
      </c>
      <c r="C117">
        <v>31002</v>
      </c>
      <c r="D117">
        <v>2924549</v>
      </c>
      <c r="E117">
        <v>2416871</v>
      </c>
      <c r="F117" s="3">
        <f t="shared" si="4"/>
        <v>5.3216982194403172E-3</v>
      </c>
      <c r="G117" s="3">
        <f t="shared" si="5"/>
        <v>0.50201816676233657</v>
      </c>
      <c r="H117" s="3">
        <f t="shared" si="6"/>
        <v>0.41487188237265138</v>
      </c>
      <c r="I117" s="9" t="str">
        <f t="shared" si="7"/>
        <v>2020Q2</v>
      </c>
    </row>
    <row r="118" spans="1:9" x14ac:dyDescent="0.25">
      <c r="A118" s="9">
        <v>44013</v>
      </c>
      <c r="B118">
        <v>2700321</v>
      </c>
      <c r="C118">
        <v>21873</v>
      </c>
      <c r="D118">
        <v>1395125</v>
      </c>
      <c r="E118">
        <v>1144635</v>
      </c>
      <c r="F118" s="3">
        <f t="shared" si="4"/>
        <v>8.1001480935044383E-3</v>
      </c>
      <c r="G118" s="3">
        <f t="shared" si="5"/>
        <v>0.51665153883556802</v>
      </c>
      <c r="H118" s="3">
        <f t="shared" si="6"/>
        <v>0.4238884932569128</v>
      </c>
      <c r="I118" s="9" t="str">
        <f t="shared" si="7"/>
        <v>2020Q3</v>
      </c>
    </row>
    <row r="119" spans="1:9" x14ac:dyDescent="0.25">
      <c r="A119" s="9">
        <v>44014</v>
      </c>
      <c r="B119">
        <v>2669879</v>
      </c>
      <c r="C119">
        <v>19175</v>
      </c>
      <c r="D119">
        <v>1535018</v>
      </c>
      <c r="E119">
        <v>1291757</v>
      </c>
      <c r="F119" s="3">
        <f t="shared" si="4"/>
        <v>7.1819734152746249E-3</v>
      </c>
      <c r="G119" s="3">
        <f t="shared" si="5"/>
        <v>0.57493916390967525</v>
      </c>
      <c r="H119" s="3">
        <f t="shared" si="6"/>
        <v>0.48382604604927787</v>
      </c>
      <c r="I119" s="9" t="str">
        <f t="shared" si="7"/>
        <v>2020Q3</v>
      </c>
    </row>
    <row r="120" spans="1:9" x14ac:dyDescent="0.25">
      <c r="A120" s="9">
        <v>44015</v>
      </c>
      <c r="B120">
        <v>2562475</v>
      </c>
      <c r="C120">
        <v>17520</v>
      </c>
      <c r="D120">
        <v>1426292</v>
      </c>
      <c r="E120">
        <v>1187164</v>
      </c>
      <c r="F120" s="3">
        <f t="shared" ref="F120:F213" si="8">C120/B120</f>
        <v>6.8371398745353616E-3</v>
      </c>
      <c r="G120" s="3">
        <f t="shared" ref="G120:G213" si="9">D120/B120</f>
        <v>0.55660718641157469</v>
      </c>
      <c r="H120" s="3">
        <f t="shared" ref="H120:H213" si="10">E120/B120</f>
        <v>0.46328803207836172</v>
      </c>
      <c r="I120" s="9" t="str">
        <f t="shared" ref="I120:I167" si="11">CONCATENATE(YEAR(A120),"Q",CEILING(MONTH(A120)/3,1))</f>
        <v>2020Q3</v>
      </c>
    </row>
    <row r="121" spans="1:9" x14ac:dyDescent="0.25">
      <c r="A121" s="9">
        <v>44016</v>
      </c>
      <c r="B121">
        <v>2319522</v>
      </c>
      <c r="C121">
        <v>19245</v>
      </c>
      <c r="D121">
        <v>1280548</v>
      </c>
      <c r="E121">
        <v>1072222</v>
      </c>
      <c r="F121" s="3">
        <f t="shared" si="8"/>
        <v>8.2969680822169399E-3</v>
      </c>
      <c r="G121" s="3">
        <f t="shared" si="9"/>
        <v>0.55207409112739603</v>
      </c>
      <c r="H121" s="3">
        <f t="shared" si="10"/>
        <v>0.46225989665112038</v>
      </c>
      <c r="I121" s="9" t="str">
        <f t="shared" si="11"/>
        <v>2020Q3</v>
      </c>
    </row>
    <row r="122" spans="1:9" x14ac:dyDescent="0.25">
      <c r="A122" s="9">
        <v>44017</v>
      </c>
      <c r="B122">
        <v>2636228</v>
      </c>
      <c r="C122">
        <v>23263</v>
      </c>
      <c r="D122">
        <v>1461004</v>
      </c>
      <c r="E122">
        <v>1224625</v>
      </c>
      <c r="F122" s="3">
        <f t="shared" si="8"/>
        <v>8.8243505493455048E-3</v>
      </c>
      <c r="G122" s="3">
        <f t="shared" si="9"/>
        <v>0.55420244379469452</v>
      </c>
      <c r="H122" s="3">
        <f t="shared" si="10"/>
        <v>0.46453683065349433</v>
      </c>
      <c r="I122" s="9" t="str">
        <f t="shared" si="11"/>
        <v>2020Q3</v>
      </c>
    </row>
    <row r="123" spans="1:9" x14ac:dyDescent="0.25">
      <c r="A123" s="9">
        <v>44018</v>
      </c>
      <c r="B123">
        <v>4185885</v>
      </c>
      <c r="C123">
        <v>26323</v>
      </c>
      <c r="D123">
        <v>2488330</v>
      </c>
      <c r="E123">
        <v>2188244</v>
      </c>
      <c r="F123" s="3">
        <f t="shared" si="8"/>
        <v>6.2885148540870088E-3</v>
      </c>
      <c r="G123" s="3">
        <f t="shared" si="9"/>
        <v>0.59445732503401316</v>
      </c>
      <c r="H123" s="3">
        <f t="shared" si="10"/>
        <v>0.52276734788461698</v>
      </c>
      <c r="I123" s="9" t="str">
        <f t="shared" si="11"/>
        <v>2020Q3</v>
      </c>
    </row>
    <row r="124" spans="1:9" x14ac:dyDescent="0.25">
      <c r="A124" s="9">
        <v>44019</v>
      </c>
      <c r="B124">
        <v>2510209</v>
      </c>
      <c r="C124">
        <v>12813</v>
      </c>
      <c r="D124">
        <v>1621686</v>
      </c>
      <c r="E124">
        <v>1473700</v>
      </c>
      <c r="F124" s="3">
        <f t="shared" si="8"/>
        <v>5.1043558524409716E-3</v>
      </c>
      <c r="G124" s="3">
        <f t="shared" si="9"/>
        <v>0.64603624638426527</v>
      </c>
      <c r="H124" s="3">
        <f t="shared" si="10"/>
        <v>0.58708258953736525</v>
      </c>
      <c r="I124" s="9" t="str">
        <f t="shared" si="11"/>
        <v>2020Q3</v>
      </c>
    </row>
    <row r="125" spans="1:9" x14ac:dyDescent="0.25">
      <c r="A125" s="9">
        <v>44020</v>
      </c>
      <c r="B125">
        <v>4600189</v>
      </c>
      <c r="C125">
        <v>25670</v>
      </c>
      <c r="D125">
        <v>2687917</v>
      </c>
      <c r="E125">
        <v>2357590</v>
      </c>
      <c r="F125" s="3">
        <f t="shared" si="8"/>
        <v>5.5802055089475668E-3</v>
      </c>
      <c r="G125" s="3">
        <f t="shared" si="9"/>
        <v>0.58430577526271199</v>
      </c>
      <c r="H125" s="3">
        <f t="shared" si="10"/>
        <v>0.51249850821346687</v>
      </c>
      <c r="I125" s="9" t="str">
        <f t="shared" si="11"/>
        <v>2020Q3</v>
      </c>
    </row>
    <row r="126" spans="1:9" x14ac:dyDescent="0.25">
      <c r="A126" s="9">
        <v>44021</v>
      </c>
      <c r="B126">
        <v>6004481</v>
      </c>
      <c r="C126">
        <v>29509</v>
      </c>
      <c r="D126">
        <v>3482348</v>
      </c>
      <c r="E126">
        <v>3050520</v>
      </c>
      <c r="F126" s="3">
        <f t="shared" si="8"/>
        <v>4.9144963569707359E-3</v>
      </c>
      <c r="G126" s="3">
        <f t="shared" si="9"/>
        <v>0.57995820121672459</v>
      </c>
      <c r="H126" s="3">
        <f t="shared" si="10"/>
        <v>0.50804057836139371</v>
      </c>
      <c r="I126" s="9" t="str">
        <f t="shared" si="11"/>
        <v>2020Q3</v>
      </c>
    </row>
    <row r="127" spans="1:9" x14ac:dyDescent="0.25">
      <c r="A127" s="9">
        <v>44022</v>
      </c>
      <c r="B127">
        <v>6049276</v>
      </c>
      <c r="C127">
        <v>30218</v>
      </c>
      <c r="D127">
        <v>3507413</v>
      </c>
      <c r="E127">
        <v>3065912</v>
      </c>
      <c r="F127" s="3">
        <f t="shared" si="8"/>
        <v>4.9953085294835286E-3</v>
      </c>
      <c r="G127" s="3">
        <f t="shared" si="9"/>
        <v>0.57980707112718943</v>
      </c>
      <c r="H127" s="3">
        <f t="shared" si="10"/>
        <v>0.50682296526063619</v>
      </c>
      <c r="I127" s="9" t="str">
        <f t="shared" si="11"/>
        <v>2020Q3</v>
      </c>
    </row>
    <row r="128" spans="1:9" x14ac:dyDescent="0.25">
      <c r="A128" s="9">
        <v>44023</v>
      </c>
      <c r="B128">
        <v>6131305</v>
      </c>
      <c r="C128">
        <v>31692</v>
      </c>
      <c r="D128">
        <v>3646985</v>
      </c>
      <c r="E128">
        <v>3207277</v>
      </c>
      <c r="F128" s="3">
        <f t="shared" si="8"/>
        <v>5.1688832964597257E-3</v>
      </c>
      <c r="G128" s="3">
        <f t="shared" si="9"/>
        <v>0.59481382837748242</v>
      </c>
      <c r="H128" s="3">
        <f t="shared" si="10"/>
        <v>0.5230985899412931</v>
      </c>
      <c r="I128" s="9" t="str">
        <f t="shared" si="11"/>
        <v>2020Q3</v>
      </c>
    </row>
    <row r="129" spans="1:9" x14ac:dyDescent="0.25">
      <c r="A129" s="9">
        <v>44024</v>
      </c>
      <c r="B129">
        <v>6107834</v>
      </c>
      <c r="C129">
        <v>34252</v>
      </c>
      <c r="D129">
        <v>3642973</v>
      </c>
      <c r="E129">
        <v>3211898</v>
      </c>
      <c r="F129" s="3">
        <f t="shared" si="8"/>
        <v>5.6078799784015088E-3</v>
      </c>
      <c r="G129" s="3">
        <f t="shared" si="9"/>
        <v>0.59644269965424734</v>
      </c>
      <c r="H129" s="3">
        <f t="shared" si="10"/>
        <v>0.52586530675195164</v>
      </c>
      <c r="I129" s="9" t="str">
        <f t="shared" si="11"/>
        <v>2020Q3</v>
      </c>
    </row>
    <row r="130" spans="1:9" x14ac:dyDescent="0.25">
      <c r="A130" s="9">
        <v>44025</v>
      </c>
      <c r="B130">
        <v>6108335</v>
      </c>
      <c r="C130">
        <v>33249</v>
      </c>
      <c r="D130">
        <v>3571798</v>
      </c>
      <c r="E130">
        <v>3145384</v>
      </c>
      <c r="F130" s="3">
        <f t="shared" si="8"/>
        <v>5.4432181601041857E-3</v>
      </c>
      <c r="G130" s="3">
        <f t="shared" si="9"/>
        <v>0.58474166855616139</v>
      </c>
      <c r="H130" s="3">
        <f t="shared" si="10"/>
        <v>0.51493312007281855</v>
      </c>
      <c r="I130" s="9" t="str">
        <f t="shared" si="11"/>
        <v>2020Q3</v>
      </c>
    </row>
    <row r="131" spans="1:9" x14ac:dyDescent="0.25">
      <c r="A131" s="9">
        <v>44026</v>
      </c>
      <c r="B131">
        <v>6946002</v>
      </c>
      <c r="C131">
        <v>33756</v>
      </c>
      <c r="D131">
        <v>3983491</v>
      </c>
      <c r="E131">
        <v>3541129</v>
      </c>
      <c r="F131" s="3">
        <f t="shared" si="8"/>
        <v>4.8597740110066191E-3</v>
      </c>
      <c r="G131" s="3">
        <f t="shared" si="9"/>
        <v>0.57349407616064607</v>
      </c>
      <c r="H131" s="3">
        <f t="shared" si="10"/>
        <v>0.50980823213123172</v>
      </c>
      <c r="I131" s="9" t="str">
        <f t="shared" si="11"/>
        <v>2020Q3</v>
      </c>
    </row>
    <row r="132" spans="1:9" x14ac:dyDescent="0.25">
      <c r="A132" s="9">
        <v>44027</v>
      </c>
      <c r="B132">
        <v>7399874</v>
      </c>
      <c r="C132">
        <v>36701</v>
      </c>
      <c r="D132">
        <v>4196692</v>
      </c>
      <c r="E132">
        <v>3694061</v>
      </c>
      <c r="F132" s="3">
        <f t="shared" si="8"/>
        <v>4.9596790431837082E-3</v>
      </c>
      <c r="G132" s="3">
        <f t="shared" si="9"/>
        <v>0.56713019708173407</v>
      </c>
      <c r="H132" s="3">
        <f t="shared" si="10"/>
        <v>0.4992059324253359</v>
      </c>
      <c r="I132" s="9" t="str">
        <f t="shared" si="11"/>
        <v>2020Q3</v>
      </c>
    </row>
    <row r="133" spans="1:9" x14ac:dyDescent="0.25">
      <c r="A133" s="9">
        <v>44028</v>
      </c>
      <c r="B133">
        <v>7267965</v>
      </c>
      <c r="C133">
        <v>37745</v>
      </c>
      <c r="D133">
        <v>4171338</v>
      </c>
      <c r="E133">
        <v>3694780</v>
      </c>
      <c r="F133" s="3">
        <f t="shared" si="8"/>
        <v>5.1933381627456933E-3</v>
      </c>
      <c r="G133" s="3">
        <f t="shared" si="9"/>
        <v>0.57393479467773989</v>
      </c>
      <c r="H133" s="3">
        <f t="shared" si="10"/>
        <v>0.50836513384420534</v>
      </c>
      <c r="I133" s="9" t="str">
        <f t="shared" si="11"/>
        <v>2020Q3</v>
      </c>
    </row>
    <row r="134" spans="1:9" x14ac:dyDescent="0.25">
      <c r="A134" s="9">
        <v>44029</v>
      </c>
      <c r="B134">
        <v>6402203</v>
      </c>
      <c r="C134">
        <v>35979</v>
      </c>
      <c r="D134">
        <v>3602091</v>
      </c>
      <c r="E134">
        <v>3180708</v>
      </c>
      <c r="F134" s="3">
        <f t="shared" si="8"/>
        <v>5.6197843148678662E-3</v>
      </c>
      <c r="G134" s="3">
        <f t="shared" si="9"/>
        <v>0.56263304990485308</v>
      </c>
      <c r="H134" s="3">
        <f t="shared" si="10"/>
        <v>0.49681461209524286</v>
      </c>
      <c r="I134" s="9" t="str">
        <f t="shared" si="11"/>
        <v>2020Q3</v>
      </c>
    </row>
    <row r="135" spans="1:9" x14ac:dyDescent="0.25">
      <c r="A135" s="9">
        <v>44030</v>
      </c>
      <c r="B135">
        <v>6470399</v>
      </c>
      <c r="C135">
        <v>41722</v>
      </c>
      <c r="D135">
        <v>3696462</v>
      </c>
      <c r="E135">
        <v>3263584</v>
      </c>
      <c r="F135" s="3">
        <f t="shared" si="8"/>
        <v>6.4481340331562246E-3</v>
      </c>
      <c r="G135" s="3">
        <f t="shared" si="9"/>
        <v>0.57128810758038262</v>
      </c>
      <c r="H135" s="3">
        <f t="shared" si="10"/>
        <v>0.50438682374919996</v>
      </c>
      <c r="I135" s="9" t="str">
        <f t="shared" si="11"/>
        <v>2020Q3</v>
      </c>
    </row>
    <row r="136" spans="1:9" x14ac:dyDescent="0.25">
      <c r="A136" s="9">
        <v>44031</v>
      </c>
      <c r="B136">
        <v>6581462</v>
      </c>
      <c r="C136">
        <v>37039</v>
      </c>
      <c r="D136">
        <v>3726127</v>
      </c>
      <c r="E136">
        <v>3289573</v>
      </c>
      <c r="F136" s="3">
        <f t="shared" si="8"/>
        <v>5.6277769285912466E-3</v>
      </c>
      <c r="G136" s="3">
        <f t="shared" si="9"/>
        <v>0.5661549060072063</v>
      </c>
      <c r="H136" s="3">
        <f t="shared" si="10"/>
        <v>0.49982405125183432</v>
      </c>
      <c r="I136" s="9" t="str">
        <f t="shared" si="11"/>
        <v>2020Q3</v>
      </c>
    </row>
    <row r="137" spans="1:9" x14ac:dyDescent="0.25">
      <c r="A137" s="9">
        <v>44032</v>
      </c>
      <c r="B137">
        <v>7590428</v>
      </c>
      <c r="C137">
        <v>32716</v>
      </c>
      <c r="D137">
        <v>4340883</v>
      </c>
      <c r="E137">
        <v>3873449</v>
      </c>
      <c r="F137" s="3">
        <f t="shared" si="8"/>
        <v>4.3101653819784605E-3</v>
      </c>
      <c r="G137" s="3">
        <f t="shared" si="9"/>
        <v>0.57188909505498242</v>
      </c>
      <c r="H137" s="3">
        <f t="shared" si="10"/>
        <v>0.51030706041872742</v>
      </c>
      <c r="I137" s="9" t="str">
        <f t="shared" si="11"/>
        <v>2020Q3</v>
      </c>
    </row>
    <row r="138" spans="1:9" x14ac:dyDescent="0.25">
      <c r="A138" s="9">
        <v>44033</v>
      </c>
      <c r="B138">
        <v>7625509</v>
      </c>
      <c r="C138">
        <v>31292</v>
      </c>
      <c r="D138">
        <v>4506414</v>
      </c>
      <c r="E138">
        <v>4026752</v>
      </c>
      <c r="F138" s="3">
        <f t="shared" si="8"/>
        <v>4.103594920680049E-3</v>
      </c>
      <c r="G138" s="3">
        <f t="shared" si="9"/>
        <v>0.59096566537394424</v>
      </c>
      <c r="H138" s="3">
        <f t="shared" si="10"/>
        <v>0.52806337255650737</v>
      </c>
      <c r="I138" s="9" t="str">
        <f t="shared" si="11"/>
        <v>2020Q3</v>
      </c>
    </row>
    <row r="139" spans="1:9" x14ac:dyDescent="0.25">
      <c r="A139" s="9">
        <v>44034</v>
      </c>
      <c r="B139">
        <v>7519264</v>
      </c>
      <c r="C139">
        <v>32512</v>
      </c>
      <c r="D139">
        <v>4353896</v>
      </c>
      <c r="E139">
        <v>3873627</v>
      </c>
      <c r="F139" s="3">
        <f t="shared" si="8"/>
        <v>4.3238274384301443E-3</v>
      </c>
      <c r="G139" s="3">
        <f t="shared" si="9"/>
        <v>0.57903220315179782</v>
      </c>
      <c r="H139" s="3">
        <f t="shared" si="10"/>
        <v>0.51516039335764774</v>
      </c>
      <c r="I139" s="9" t="str">
        <f t="shared" si="11"/>
        <v>2020Q3</v>
      </c>
    </row>
    <row r="140" spans="1:9" x14ac:dyDescent="0.25">
      <c r="A140" s="9">
        <v>44035</v>
      </c>
      <c r="B140">
        <v>7201808</v>
      </c>
      <c r="C140">
        <v>31901</v>
      </c>
      <c r="D140">
        <v>4086968</v>
      </c>
      <c r="E140">
        <v>3629090</v>
      </c>
      <c r="F140" s="3">
        <f t="shared" si="8"/>
        <v>4.4295821271547369E-3</v>
      </c>
      <c r="G140" s="3">
        <f t="shared" si="9"/>
        <v>0.56749194091261523</v>
      </c>
      <c r="H140" s="3">
        <f t="shared" si="10"/>
        <v>0.50391373943876316</v>
      </c>
      <c r="I140" s="9" t="str">
        <f t="shared" si="11"/>
        <v>2020Q3</v>
      </c>
    </row>
    <row r="141" spans="1:9" x14ac:dyDescent="0.25">
      <c r="A141" s="9">
        <v>44036</v>
      </c>
      <c r="B141">
        <v>7322770</v>
      </c>
      <c r="C141">
        <v>28534</v>
      </c>
      <c r="D141">
        <v>3913480</v>
      </c>
      <c r="E141">
        <v>3430007</v>
      </c>
      <c r="F141" s="3">
        <f t="shared" si="8"/>
        <v>3.8966128937546855E-3</v>
      </c>
      <c r="G141" s="3">
        <f t="shared" si="9"/>
        <v>0.53442618025692468</v>
      </c>
      <c r="H141" s="3">
        <f t="shared" si="10"/>
        <v>0.46840294041735575</v>
      </c>
      <c r="I141" s="9" t="str">
        <f t="shared" si="11"/>
        <v>2020Q3</v>
      </c>
    </row>
    <row r="142" spans="1:9" x14ac:dyDescent="0.25">
      <c r="A142" s="9">
        <v>44037</v>
      </c>
      <c r="B142">
        <v>6741141</v>
      </c>
      <c r="C142">
        <v>27937</v>
      </c>
      <c r="D142">
        <v>3474501</v>
      </c>
      <c r="E142">
        <v>3050705</v>
      </c>
      <c r="F142" s="3">
        <f t="shared" si="8"/>
        <v>4.1442539178456585E-3</v>
      </c>
      <c r="G142" s="3">
        <f t="shared" si="9"/>
        <v>0.51541734552058771</v>
      </c>
      <c r="H142" s="3">
        <f t="shared" si="10"/>
        <v>0.45255024334901167</v>
      </c>
      <c r="I142" s="9" t="str">
        <f t="shared" si="11"/>
        <v>2020Q3</v>
      </c>
    </row>
    <row r="143" spans="1:9" x14ac:dyDescent="0.25">
      <c r="A143" s="9">
        <v>44038</v>
      </c>
      <c r="B143">
        <v>7319659</v>
      </c>
      <c r="C143">
        <v>29921</v>
      </c>
      <c r="D143">
        <v>3953731</v>
      </c>
      <c r="E143">
        <v>3524799</v>
      </c>
      <c r="F143" s="3">
        <f t="shared" si="8"/>
        <v>4.0877587330229457E-3</v>
      </c>
      <c r="G143" s="3">
        <f t="shared" si="9"/>
        <v>0.54015234862716965</v>
      </c>
      <c r="H143" s="3">
        <f t="shared" si="10"/>
        <v>0.48155235100432958</v>
      </c>
      <c r="I143" s="9" t="str">
        <f t="shared" si="11"/>
        <v>2020Q3</v>
      </c>
    </row>
    <row r="144" spans="1:9" x14ac:dyDescent="0.25">
      <c r="A144" s="9">
        <v>44039</v>
      </c>
      <c r="B144">
        <v>7608616</v>
      </c>
      <c r="C144">
        <v>31047</v>
      </c>
      <c r="D144">
        <v>4130090</v>
      </c>
      <c r="E144">
        <v>3629236</v>
      </c>
      <c r="F144" s="3">
        <f t="shared" si="8"/>
        <v>4.0805055742069258E-3</v>
      </c>
      <c r="G144" s="3">
        <f t="shared" si="9"/>
        <v>0.54281751109531617</v>
      </c>
      <c r="H144" s="3">
        <f t="shared" si="10"/>
        <v>0.47699029626413003</v>
      </c>
      <c r="I144" s="9" t="str">
        <f t="shared" si="11"/>
        <v>2020Q3</v>
      </c>
    </row>
    <row r="145" spans="1:9" x14ac:dyDescent="0.25">
      <c r="A145" s="9">
        <v>44040</v>
      </c>
      <c r="B145">
        <v>7693923</v>
      </c>
      <c r="C145">
        <v>34051</v>
      </c>
      <c r="D145">
        <v>4180498</v>
      </c>
      <c r="E145">
        <v>3669321</v>
      </c>
      <c r="F145" s="3">
        <f t="shared" si="8"/>
        <v>4.4257006471211113E-3</v>
      </c>
      <c r="G145" s="3">
        <f t="shared" si="9"/>
        <v>0.54335064179872872</v>
      </c>
      <c r="H145" s="3">
        <f t="shared" si="10"/>
        <v>0.47691158333661515</v>
      </c>
      <c r="I145" s="9" t="str">
        <f t="shared" si="11"/>
        <v>2020Q3</v>
      </c>
    </row>
    <row r="146" spans="1:9" x14ac:dyDescent="0.25">
      <c r="A146" s="9">
        <v>44041</v>
      </c>
      <c r="B146">
        <v>6986181</v>
      </c>
      <c r="C146">
        <v>33232</v>
      </c>
      <c r="D146">
        <v>3907399</v>
      </c>
      <c r="E146">
        <v>3444011</v>
      </c>
      <c r="F146" s="3">
        <f t="shared" si="8"/>
        <v>4.7568192120988565E-3</v>
      </c>
      <c r="G146" s="3">
        <f t="shared" si="9"/>
        <v>0.55930400314563855</v>
      </c>
      <c r="H146" s="3">
        <f t="shared" si="10"/>
        <v>0.49297477405752871</v>
      </c>
      <c r="I146" s="9" t="str">
        <f t="shared" si="11"/>
        <v>2020Q3</v>
      </c>
    </row>
    <row r="147" spans="1:9" x14ac:dyDescent="0.25">
      <c r="A147" s="9">
        <v>44042</v>
      </c>
      <c r="B147">
        <v>8482374</v>
      </c>
      <c r="C147">
        <v>34950</v>
      </c>
      <c r="D147">
        <v>4827426</v>
      </c>
      <c r="E147">
        <v>4255729</v>
      </c>
      <c r="F147" s="3">
        <f t="shared" si="8"/>
        <v>4.1203087720489574E-3</v>
      </c>
      <c r="G147" s="3">
        <f t="shared" si="9"/>
        <v>0.56911260927660112</v>
      </c>
      <c r="H147" s="3">
        <f t="shared" si="10"/>
        <v>0.50171437854544021</v>
      </c>
      <c r="I147" s="9" t="str">
        <f t="shared" si="11"/>
        <v>2020Q3</v>
      </c>
    </row>
    <row r="148" spans="1:9" x14ac:dyDescent="0.25">
      <c r="A148" s="9">
        <v>44043</v>
      </c>
      <c r="B148">
        <v>7251685</v>
      </c>
      <c r="C148">
        <v>33248</v>
      </c>
      <c r="D148">
        <v>4067542</v>
      </c>
      <c r="E148">
        <v>3642756</v>
      </c>
      <c r="F148" s="3">
        <f t="shared" si="8"/>
        <v>4.5848654485130006E-3</v>
      </c>
      <c r="G148" s="3">
        <f t="shared" si="9"/>
        <v>0.56090991266167789</v>
      </c>
      <c r="H148" s="3">
        <f t="shared" si="10"/>
        <v>0.5023323544803725</v>
      </c>
      <c r="I148" s="9" t="str">
        <f t="shared" si="11"/>
        <v>2020Q3</v>
      </c>
    </row>
    <row r="149" spans="1:9" x14ac:dyDescent="0.25">
      <c r="A149" s="9">
        <v>44044</v>
      </c>
      <c r="B149">
        <v>6307124</v>
      </c>
      <c r="C149">
        <v>32339</v>
      </c>
      <c r="D149">
        <v>3727569</v>
      </c>
      <c r="E149">
        <v>3375568</v>
      </c>
      <c r="F149" s="3">
        <f t="shared" si="8"/>
        <v>5.1273765982720494E-3</v>
      </c>
      <c r="G149" s="3">
        <f t="shared" si="9"/>
        <v>0.5910093094729072</v>
      </c>
      <c r="H149" s="3">
        <f t="shared" si="10"/>
        <v>0.53519924453681267</v>
      </c>
      <c r="I149" s="9" t="str">
        <f t="shared" si="11"/>
        <v>2020Q3</v>
      </c>
    </row>
    <row r="150" spans="1:9" x14ac:dyDescent="0.25">
      <c r="A150" s="9">
        <v>44045</v>
      </c>
      <c r="B150">
        <v>7278823</v>
      </c>
      <c r="C150">
        <v>40235</v>
      </c>
      <c r="D150">
        <v>4145450</v>
      </c>
      <c r="E150">
        <v>3763139</v>
      </c>
      <c r="F150" s="3">
        <f t="shared" si="8"/>
        <v>5.5276794064095256E-3</v>
      </c>
      <c r="G150" s="3">
        <f t="shared" si="9"/>
        <v>0.5695220229973994</v>
      </c>
      <c r="H150" s="3">
        <f t="shared" si="10"/>
        <v>0.51699828392584901</v>
      </c>
      <c r="I150" s="9" t="str">
        <f t="shared" si="11"/>
        <v>2020Q3</v>
      </c>
    </row>
    <row r="151" spans="1:9" x14ac:dyDescent="0.25">
      <c r="A151" s="9">
        <v>44046</v>
      </c>
      <c r="B151">
        <v>9362529</v>
      </c>
      <c r="C151">
        <v>37264</v>
      </c>
      <c r="D151">
        <v>5784594</v>
      </c>
      <c r="E151">
        <v>5394924</v>
      </c>
      <c r="F151" s="3">
        <f t="shared" si="8"/>
        <v>3.980121183069233E-3</v>
      </c>
      <c r="G151" s="3">
        <f t="shared" si="9"/>
        <v>0.6178452424553238</v>
      </c>
      <c r="H151" s="3">
        <f t="shared" si="10"/>
        <v>0.57622507764728959</v>
      </c>
      <c r="I151" s="9" t="str">
        <f t="shared" si="11"/>
        <v>2020Q3</v>
      </c>
    </row>
    <row r="152" spans="1:9" x14ac:dyDescent="0.25">
      <c r="A152" s="9">
        <v>44047</v>
      </c>
      <c r="B152">
        <v>10349205</v>
      </c>
      <c r="C152">
        <v>44403</v>
      </c>
      <c r="D152">
        <v>6044038</v>
      </c>
      <c r="E152">
        <v>5585340</v>
      </c>
      <c r="F152" s="3">
        <f t="shared" si="8"/>
        <v>4.2904744857213666E-3</v>
      </c>
      <c r="G152" s="3">
        <f t="shared" si="9"/>
        <v>0.584009882884724</v>
      </c>
      <c r="H152" s="3">
        <f t="shared" si="10"/>
        <v>0.53968783109427243</v>
      </c>
      <c r="I152" s="9" t="str">
        <f t="shared" si="11"/>
        <v>2020Q3</v>
      </c>
    </row>
    <row r="153" spans="1:9" x14ac:dyDescent="0.25">
      <c r="A153" s="9">
        <v>44048</v>
      </c>
      <c r="B153">
        <v>9966777</v>
      </c>
      <c r="C153">
        <v>37339</v>
      </c>
      <c r="D153">
        <v>5950285</v>
      </c>
      <c r="E153">
        <v>5509714</v>
      </c>
      <c r="F153" s="3">
        <f t="shared" si="8"/>
        <v>3.7463464869335393E-3</v>
      </c>
      <c r="G153" s="3">
        <f t="shared" si="9"/>
        <v>0.59701195281082342</v>
      </c>
      <c r="H153" s="3">
        <f t="shared" si="10"/>
        <v>0.55280799399846103</v>
      </c>
      <c r="I153" s="9" t="str">
        <f t="shared" si="11"/>
        <v>2020Q3</v>
      </c>
    </row>
    <row r="154" spans="1:9" x14ac:dyDescent="0.25">
      <c r="A154" s="9">
        <v>44049</v>
      </c>
      <c r="B154">
        <v>9427897</v>
      </c>
      <c r="C154">
        <v>29348</v>
      </c>
      <c r="D154">
        <v>5587290</v>
      </c>
      <c r="E154">
        <v>5177927</v>
      </c>
      <c r="F154" s="3">
        <f t="shared" si="8"/>
        <v>3.1128893325839263E-3</v>
      </c>
      <c r="G154" s="3">
        <f t="shared" si="9"/>
        <v>0.59263375490843817</v>
      </c>
      <c r="H154" s="3">
        <f t="shared" si="10"/>
        <v>0.5492133611557275</v>
      </c>
      <c r="I154" s="9" t="str">
        <f t="shared" si="11"/>
        <v>2020Q3</v>
      </c>
    </row>
    <row r="155" spans="1:9" x14ac:dyDescent="0.25">
      <c r="A155" s="9">
        <v>44050</v>
      </c>
      <c r="B155">
        <v>10069478</v>
      </c>
      <c r="C155">
        <v>28028</v>
      </c>
      <c r="D155">
        <v>6082384</v>
      </c>
      <c r="E155">
        <v>5668861</v>
      </c>
      <c r="F155" s="3">
        <f t="shared" si="8"/>
        <v>2.7834610691835266E-3</v>
      </c>
      <c r="G155" s="3">
        <f t="shared" si="9"/>
        <v>0.60404163949710199</v>
      </c>
      <c r="H155" s="3">
        <f t="shared" si="10"/>
        <v>0.56297466462511758</v>
      </c>
      <c r="I155" s="9" t="str">
        <f t="shared" si="11"/>
        <v>2020Q3</v>
      </c>
    </row>
    <row r="156" spans="1:9" x14ac:dyDescent="0.25">
      <c r="A156" s="9">
        <v>44051</v>
      </c>
      <c r="B156">
        <v>10585843</v>
      </c>
      <c r="C156">
        <v>27906</v>
      </c>
      <c r="D156">
        <v>6472190</v>
      </c>
      <c r="E156">
        <v>6090947</v>
      </c>
      <c r="F156" s="3">
        <f t="shared" si="8"/>
        <v>2.6361622782427436E-3</v>
      </c>
      <c r="G156" s="3">
        <f t="shared" si="9"/>
        <v>0.61140052804486145</v>
      </c>
      <c r="H156" s="3">
        <f t="shared" si="10"/>
        <v>0.57538610765340081</v>
      </c>
      <c r="I156" s="9" t="str">
        <f t="shared" si="11"/>
        <v>2020Q3</v>
      </c>
    </row>
    <row r="157" spans="1:9" x14ac:dyDescent="0.25">
      <c r="A157" s="9">
        <v>44052</v>
      </c>
      <c r="B157">
        <v>10872807</v>
      </c>
      <c r="C157">
        <v>28802</v>
      </c>
      <c r="D157">
        <v>6483896</v>
      </c>
      <c r="E157">
        <v>6081092</v>
      </c>
      <c r="F157" s="3">
        <f t="shared" si="8"/>
        <v>2.6489939534473481E-3</v>
      </c>
      <c r="G157" s="3">
        <f t="shared" si="9"/>
        <v>0.59634057700095289</v>
      </c>
      <c r="H157" s="3">
        <f t="shared" si="10"/>
        <v>0.55929365802225683</v>
      </c>
      <c r="I157" s="9" t="str">
        <f t="shared" si="11"/>
        <v>2020Q3</v>
      </c>
    </row>
    <row r="158" spans="1:9" x14ac:dyDescent="0.25">
      <c r="A158" s="9">
        <v>44053</v>
      </c>
      <c r="B158">
        <v>10207601</v>
      </c>
      <c r="C158">
        <v>30130</v>
      </c>
      <c r="D158">
        <v>6273499</v>
      </c>
      <c r="E158">
        <v>5864330</v>
      </c>
      <c r="F158" s="3">
        <f t="shared" si="8"/>
        <v>2.9517219570004746E-3</v>
      </c>
      <c r="G158" s="3">
        <f t="shared" si="9"/>
        <v>0.614590930817143</v>
      </c>
      <c r="H158" s="3">
        <f t="shared" si="10"/>
        <v>0.57450619396271463</v>
      </c>
      <c r="I158" s="9" t="str">
        <f t="shared" si="11"/>
        <v>2020Q3</v>
      </c>
    </row>
    <row r="159" spans="1:9" x14ac:dyDescent="0.25">
      <c r="A159" s="9">
        <v>44054</v>
      </c>
      <c r="B159">
        <v>10971706</v>
      </c>
      <c r="C159">
        <v>31215</v>
      </c>
      <c r="D159">
        <v>6355028</v>
      </c>
      <c r="E159">
        <v>5942122</v>
      </c>
      <c r="F159" s="3">
        <f t="shared" si="8"/>
        <v>2.845045246381921E-3</v>
      </c>
      <c r="G159" s="3">
        <f t="shared" si="9"/>
        <v>0.57921967650245099</v>
      </c>
      <c r="H159" s="3">
        <f t="shared" si="10"/>
        <v>0.54158596666735326</v>
      </c>
      <c r="I159" s="9" t="str">
        <f t="shared" si="11"/>
        <v>2020Q3</v>
      </c>
    </row>
    <row r="160" spans="1:9" x14ac:dyDescent="0.25">
      <c r="A160" s="9">
        <v>44055</v>
      </c>
      <c r="B160">
        <v>10047471</v>
      </c>
      <c r="C160">
        <v>29646</v>
      </c>
      <c r="D160">
        <v>6193187</v>
      </c>
      <c r="E160">
        <v>5794742</v>
      </c>
      <c r="F160" s="3">
        <f t="shared" si="8"/>
        <v>2.950593238835922E-3</v>
      </c>
      <c r="G160" s="3">
        <f t="shared" si="9"/>
        <v>0.61639262258134409</v>
      </c>
      <c r="H160" s="3">
        <f t="shared" si="10"/>
        <v>0.57673637475539863</v>
      </c>
      <c r="I160" s="9" t="str">
        <f t="shared" si="11"/>
        <v>2020Q3</v>
      </c>
    </row>
    <row r="161" spans="1:9" x14ac:dyDescent="0.25">
      <c r="A161" s="9">
        <v>44056</v>
      </c>
      <c r="B161">
        <v>10920714</v>
      </c>
      <c r="C161">
        <v>28137</v>
      </c>
      <c r="D161">
        <v>6589116</v>
      </c>
      <c r="E161">
        <v>6160108</v>
      </c>
      <c r="F161" s="3">
        <f t="shared" si="8"/>
        <v>2.5764798895017305E-3</v>
      </c>
      <c r="G161" s="3">
        <f t="shared" si="9"/>
        <v>0.60335945067328012</v>
      </c>
      <c r="H161" s="3">
        <f t="shared" si="10"/>
        <v>0.56407557234810835</v>
      </c>
      <c r="I161" s="9" t="str">
        <f t="shared" si="11"/>
        <v>2020Q3</v>
      </c>
    </row>
    <row r="162" spans="1:9" x14ac:dyDescent="0.25">
      <c r="A162" s="9">
        <v>44057</v>
      </c>
      <c r="B162">
        <v>11746237</v>
      </c>
      <c r="C162">
        <v>27731</v>
      </c>
      <c r="D162">
        <v>7364194</v>
      </c>
      <c r="E162">
        <v>6980397</v>
      </c>
      <c r="F162" s="3">
        <f t="shared" si="8"/>
        <v>2.3608411783280041E-3</v>
      </c>
      <c r="G162" s="3">
        <f t="shared" si="9"/>
        <v>0.62694069598629754</v>
      </c>
      <c r="H162" s="3">
        <f t="shared" si="10"/>
        <v>0.59426665748358387</v>
      </c>
      <c r="I162" s="9" t="str">
        <f t="shared" si="11"/>
        <v>2020Q3</v>
      </c>
    </row>
    <row r="163" spans="1:9" x14ac:dyDescent="0.25">
      <c r="A163" s="9">
        <v>44058</v>
      </c>
      <c r="B163">
        <v>11653832</v>
      </c>
      <c r="C163">
        <v>27424</v>
      </c>
      <c r="D163">
        <v>7408250</v>
      </c>
      <c r="E163">
        <v>7027379</v>
      </c>
      <c r="F163" s="3">
        <f t="shared" si="8"/>
        <v>2.3532173794851342E-3</v>
      </c>
      <c r="G163" s="3">
        <f t="shared" si="9"/>
        <v>0.63569219120371734</v>
      </c>
      <c r="H163" s="3">
        <f t="shared" si="10"/>
        <v>0.60301015151067905</v>
      </c>
      <c r="I163" s="9" t="str">
        <f t="shared" si="11"/>
        <v>2020Q3</v>
      </c>
    </row>
    <row r="164" spans="1:9" x14ac:dyDescent="0.25">
      <c r="A164" s="9">
        <v>44059</v>
      </c>
      <c r="B164">
        <v>11987985</v>
      </c>
      <c r="C164">
        <v>28935</v>
      </c>
      <c r="D164">
        <v>7713859</v>
      </c>
      <c r="E164">
        <v>7317834</v>
      </c>
      <c r="F164" s="3">
        <f t="shared" si="8"/>
        <v>2.413666683767122E-3</v>
      </c>
      <c r="G164" s="3">
        <f t="shared" si="9"/>
        <v>0.64346585351916941</v>
      </c>
      <c r="H164" s="3">
        <f t="shared" si="10"/>
        <v>0.61043069373209924</v>
      </c>
      <c r="I164" s="9" t="str">
        <f t="shared" si="11"/>
        <v>2020Q3</v>
      </c>
    </row>
    <row r="165" spans="1:9" x14ac:dyDescent="0.25">
      <c r="A165" s="9">
        <v>44060</v>
      </c>
      <c r="B165">
        <v>6454758</v>
      </c>
      <c r="C165">
        <v>24473</v>
      </c>
      <c r="D165">
        <v>3274584</v>
      </c>
      <c r="E165">
        <v>2851357</v>
      </c>
      <c r="F165" s="3">
        <f t="shared" si="8"/>
        <v>3.7914666978994412E-3</v>
      </c>
      <c r="G165" s="3">
        <f t="shared" si="9"/>
        <v>0.50731320988331396</v>
      </c>
      <c r="H165" s="3">
        <f t="shared" si="10"/>
        <v>0.44174498873544138</v>
      </c>
      <c r="I165" s="9" t="str">
        <f t="shared" si="11"/>
        <v>2020Q3</v>
      </c>
    </row>
    <row r="166" spans="1:9" x14ac:dyDescent="0.25">
      <c r="A166" s="9">
        <v>44061</v>
      </c>
      <c r="B166">
        <v>6354338</v>
      </c>
      <c r="C166">
        <v>24188</v>
      </c>
      <c r="D166">
        <v>3249353</v>
      </c>
      <c r="E166">
        <v>2790045</v>
      </c>
      <c r="F166" s="3">
        <f t="shared" si="8"/>
        <v>3.8065334264560683E-3</v>
      </c>
      <c r="G166" s="3">
        <f t="shared" si="9"/>
        <v>0.51135979861316794</v>
      </c>
      <c r="H166" s="3">
        <f t="shared" si="10"/>
        <v>0.43907720993123123</v>
      </c>
      <c r="I166" s="9" t="str">
        <f t="shared" si="11"/>
        <v>2020Q3</v>
      </c>
    </row>
    <row r="167" spans="1:9" x14ac:dyDescent="0.25">
      <c r="A167" s="9">
        <v>44062</v>
      </c>
      <c r="B167">
        <v>5946868</v>
      </c>
      <c r="C167">
        <v>24563</v>
      </c>
      <c r="D167">
        <v>2916246</v>
      </c>
      <c r="E167">
        <v>2484481</v>
      </c>
      <c r="F167" s="3">
        <f t="shared" si="8"/>
        <v>4.1304094861362318E-3</v>
      </c>
      <c r="G167" s="3">
        <f t="shared" si="9"/>
        <v>0.49038350943723652</v>
      </c>
      <c r="H167" s="3">
        <f t="shared" si="10"/>
        <v>0.4177797455736364</v>
      </c>
      <c r="I167" s="9" t="str">
        <f t="shared" si="11"/>
        <v>2020Q3</v>
      </c>
    </row>
    <row r="168" spans="1:9" x14ac:dyDescent="0.25">
      <c r="A168" s="9">
        <v>44063</v>
      </c>
      <c r="B168">
        <v>6117784</v>
      </c>
      <c r="C168">
        <v>24483</v>
      </c>
      <c r="D168">
        <v>3175881</v>
      </c>
      <c r="E168">
        <v>2737052</v>
      </c>
      <c r="F168" s="3">
        <f t="shared" ref="F168:F212" si="12">C168/B168</f>
        <v>4.0019392642826222E-3</v>
      </c>
      <c r="G168" s="3">
        <f t="shared" ref="G168:G212" si="13">D168/B168</f>
        <v>0.51912277386713879</v>
      </c>
      <c r="H168" s="3">
        <f t="shared" ref="H168:H212" si="14">E168/B168</f>
        <v>0.44739271605535597</v>
      </c>
      <c r="I168" s="9" t="str">
        <f t="shared" ref="I168:I212" si="15">CONCATENATE(YEAR(A168),"Q",CEILING(MONTH(A168)/3,1))</f>
        <v>2020Q3</v>
      </c>
    </row>
    <row r="169" spans="1:9" x14ac:dyDescent="0.25">
      <c r="A169" s="9">
        <v>44064</v>
      </c>
      <c r="B169">
        <v>5480927</v>
      </c>
      <c r="C169">
        <v>26542</v>
      </c>
      <c r="D169">
        <v>2897538</v>
      </c>
      <c r="E169">
        <v>2497291</v>
      </c>
      <c r="F169" s="3">
        <f t="shared" si="12"/>
        <v>4.8426114779488941E-3</v>
      </c>
      <c r="G169" s="3">
        <f t="shared" si="13"/>
        <v>0.52865838205836346</v>
      </c>
      <c r="H169" s="3">
        <f t="shared" si="14"/>
        <v>0.45563296135854392</v>
      </c>
      <c r="I169" s="9" t="str">
        <f t="shared" si="15"/>
        <v>2020Q3</v>
      </c>
    </row>
    <row r="170" spans="1:9" x14ac:dyDescent="0.25">
      <c r="A170" s="9">
        <v>44065</v>
      </c>
      <c r="B170">
        <v>5494409</v>
      </c>
      <c r="C170">
        <v>23876</v>
      </c>
      <c r="D170">
        <v>2899722</v>
      </c>
      <c r="E170">
        <v>2512248</v>
      </c>
      <c r="F170" s="3">
        <f t="shared" si="12"/>
        <v>4.3455083158170423E-3</v>
      </c>
      <c r="G170" s="3">
        <f t="shared" si="13"/>
        <v>0.52775867249780639</v>
      </c>
      <c r="H170" s="3">
        <f t="shared" si="14"/>
        <v>0.4572371659991093</v>
      </c>
      <c r="I170" s="9" t="str">
        <f t="shared" si="15"/>
        <v>2020Q3</v>
      </c>
    </row>
    <row r="171" spans="1:9" x14ac:dyDescent="0.25">
      <c r="A171" s="9">
        <v>44066</v>
      </c>
      <c r="B171">
        <v>5830572</v>
      </c>
      <c r="C171">
        <v>25144</v>
      </c>
      <c r="D171">
        <v>3044561</v>
      </c>
      <c r="E171">
        <v>2632067</v>
      </c>
      <c r="F171" s="3">
        <f t="shared" si="12"/>
        <v>4.3124413865397769E-3</v>
      </c>
      <c r="G171" s="3">
        <f t="shared" si="13"/>
        <v>0.52217192412682667</v>
      </c>
      <c r="H171" s="3">
        <f t="shared" si="14"/>
        <v>0.45142517749544986</v>
      </c>
      <c r="I171" s="9" t="str">
        <f t="shared" si="15"/>
        <v>2020Q3</v>
      </c>
    </row>
    <row r="172" spans="1:9" x14ac:dyDescent="0.25">
      <c r="A172" s="9">
        <v>44067</v>
      </c>
      <c r="B172">
        <v>5384015</v>
      </c>
      <c r="C172">
        <v>24920</v>
      </c>
      <c r="D172">
        <v>2974254</v>
      </c>
      <c r="E172">
        <v>2551972</v>
      </c>
      <c r="F172" s="3">
        <f t="shared" si="12"/>
        <v>4.6285160795428689E-3</v>
      </c>
      <c r="G172" s="3">
        <f t="shared" si="13"/>
        <v>0.55242305231319011</v>
      </c>
      <c r="H172" s="3">
        <f t="shared" si="14"/>
        <v>0.47399050708439705</v>
      </c>
      <c r="I172" s="9" t="str">
        <f t="shared" si="15"/>
        <v>2020Q3</v>
      </c>
    </row>
    <row r="173" spans="1:9" x14ac:dyDescent="0.25">
      <c r="A173" s="9">
        <v>44068</v>
      </c>
      <c r="B173">
        <v>6616382</v>
      </c>
      <c r="C173">
        <v>26216</v>
      </c>
      <c r="D173">
        <v>3576543</v>
      </c>
      <c r="E173">
        <v>3101219</v>
      </c>
      <c r="F173" s="3">
        <f t="shared" si="12"/>
        <v>3.9622863371552609E-3</v>
      </c>
      <c r="G173" s="3">
        <f t="shared" si="13"/>
        <v>0.54055872227449986</v>
      </c>
      <c r="H173" s="3">
        <f t="shared" si="14"/>
        <v>0.4687182511529715</v>
      </c>
      <c r="I173" s="9" t="str">
        <f t="shared" si="15"/>
        <v>2020Q3</v>
      </c>
    </row>
    <row r="174" spans="1:9" x14ac:dyDescent="0.25">
      <c r="A174" s="9">
        <v>44069</v>
      </c>
      <c r="B174">
        <v>5402003</v>
      </c>
      <c r="C174">
        <v>23325</v>
      </c>
      <c r="D174">
        <v>2978648</v>
      </c>
      <c r="E174">
        <v>2595983</v>
      </c>
      <c r="F174" s="3">
        <f t="shared" si="12"/>
        <v>4.3178428445893122E-3</v>
      </c>
      <c r="G174" s="3">
        <f t="shared" si="13"/>
        <v>0.55139695405574563</v>
      </c>
      <c r="H174" s="3">
        <f t="shared" si="14"/>
        <v>0.48055934067419065</v>
      </c>
      <c r="I174" s="9" t="str">
        <f t="shared" si="15"/>
        <v>2020Q3</v>
      </c>
    </row>
    <row r="175" spans="1:9" x14ac:dyDescent="0.25">
      <c r="A175" s="9">
        <v>44070</v>
      </c>
      <c r="B175">
        <v>5588073</v>
      </c>
      <c r="C175">
        <v>26034</v>
      </c>
      <c r="D175">
        <v>3069787</v>
      </c>
      <c r="E175">
        <v>2687124</v>
      </c>
      <c r="F175" s="3">
        <f t="shared" si="12"/>
        <v>4.6588510923175125E-3</v>
      </c>
      <c r="G175" s="3">
        <f t="shared" si="13"/>
        <v>0.54934625943505033</v>
      </c>
      <c r="H175" s="3">
        <f t="shared" si="14"/>
        <v>0.48086773383239623</v>
      </c>
      <c r="I175" s="9" t="str">
        <f t="shared" si="15"/>
        <v>2020Q3</v>
      </c>
    </row>
    <row r="176" spans="1:9" x14ac:dyDescent="0.25">
      <c r="A176" s="9">
        <v>44071</v>
      </c>
      <c r="B176">
        <v>6407108</v>
      </c>
      <c r="C176">
        <v>25861</v>
      </c>
      <c r="D176">
        <v>3507671</v>
      </c>
      <c r="E176">
        <v>3054008</v>
      </c>
      <c r="F176" s="3">
        <f t="shared" si="12"/>
        <v>4.0362984360494628E-3</v>
      </c>
      <c r="G176" s="3">
        <f t="shared" si="13"/>
        <v>0.54746556480708608</v>
      </c>
      <c r="H176" s="3">
        <f t="shared" si="14"/>
        <v>0.47665936019808003</v>
      </c>
      <c r="I176" s="9" t="str">
        <f t="shared" si="15"/>
        <v>2020Q3</v>
      </c>
    </row>
    <row r="177" spans="1:9" x14ac:dyDescent="0.25">
      <c r="A177" s="9">
        <v>44072</v>
      </c>
      <c r="B177">
        <v>6301402</v>
      </c>
      <c r="C177">
        <v>23788</v>
      </c>
      <c r="D177">
        <v>3308179</v>
      </c>
      <c r="E177">
        <v>2894114</v>
      </c>
      <c r="F177" s="3">
        <f t="shared" si="12"/>
        <v>3.7750329212451451E-3</v>
      </c>
      <c r="G177" s="3">
        <f t="shared" si="13"/>
        <v>0.52499094645921651</v>
      </c>
      <c r="H177" s="3">
        <f t="shared" si="14"/>
        <v>0.4592809663627237</v>
      </c>
      <c r="I177" s="9" t="str">
        <f t="shared" si="15"/>
        <v>2020Q3</v>
      </c>
    </row>
    <row r="178" spans="1:9" x14ac:dyDescent="0.25">
      <c r="A178" s="9">
        <v>44073</v>
      </c>
      <c r="B178">
        <v>6919880</v>
      </c>
      <c r="C178">
        <v>24705</v>
      </c>
      <c r="D178">
        <v>3438030</v>
      </c>
      <c r="E178">
        <v>3000946</v>
      </c>
      <c r="F178" s="3">
        <f t="shared" si="12"/>
        <v>3.570148615293907E-3</v>
      </c>
      <c r="G178" s="3">
        <f t="shared" si="13"/>
        <v>0.49683376012300789</v>
      </c>
      <c r="H178" s="3">
        <f t="shared" si="14"/>
        <v>0.43367023705613394</v>
      </c>
      <c r="I178" s="9" t="str">
        <f t="shared" si="15"/>
        <v>2020Q3</v>
      </c>
    </row>
    <row r="179" spans="1:9" x14ac:dyDescent="0.25">
      <c r="A179" s="9">
        <v>44074</v>
      </c>
      <c r="B179">
        <v>9618861</v>
      </c>
      <c r="C179">
        <v>19454</v>
      </c>
      <c r="D179">
        <v>6194531</v>
      </c>
      <c r="E179">
        <v>5774442</v>
      </c>
      <c r="F179" s="3">
        <f t="shared" si="12"/>
        <v>2.0224847827617011E-3</v>
      </c>
      <c r="G179" s="3">
        <f t="shared" si="13"/>
        <v>0.64399839024599692</v>
      </c>
      <c r="H179" s="3">
        <f t="shared" si="14"/>
        <v>0.60032492412563188</v>
      </c>
      <c r="I179" s="9" t="str">
        <f t="shared" si="15"/>
        <v>2020Q3</v>
      </c>
    </row>
    <row r="180" spans="1:9" x14ac:dyDescent="0.25">
      <c r="A180" s="9">
        <v>44075</v>
      </c>
      <c r="B180">
        <v>9560501</v>
      </c>
      <c r="C180">
        <v>26137</v>
      </c>
      <c r="D180">
        <v>5997306</v>
      </c>
      <c r="E180">
        <v>5530833</v>
      </c>
      <c r="F180" s="3">
        <f t="shared" si="12"/>
        <v>2.7338525460119715E-3</v>
      </c>
      <c r="G180" s="3">
        <f t="shared" si="13"/>
        <v>0.62730038938335975</v>
      </c>
      <c r="H180" s="3">
        <f t="shared" si="14"/>
        <v>0.5785086994917944</v>
      </c>
      <c r="I180" s="9" t="str">
        <f t="shared" si="15"/>
        <v>2020Q3</v>
      </c>
    </row>
    <row r="181" spans="1:9" x14ac:dyDescent="0.25">
      <c r="A181" s="9">
        <v>44076</v>
      </c>
      <c r="B181">
        <v>8598013</v>
      </c>
      <c r="C181">
        <v>22704</v>
      </c>
      <c r="D181">
        <v>5534227</v>
      </c>
      <c r="E181">
        <v>5120399</v>
      </c>
      <c r="F181" s="3">
        <f t="shared" si="12"/>
        <v>2.6406101037530416E-3</v>
      </c>
      <c r="G181" s="3">
        <f t="shared" si="13"/>
        <v>0.64366348364441872</v>
      </c>
      <c r="H181" s="3">
        <f t="shared" si="14"/>
        <v>0.59553282834068755</v>
      </c>
      <c r="I181" s="9" t="str">
        <f t="shared" si="15"/>
        <v>2020Q3</v>
      </c>
    </row>
    <row r="182" spans="1:9" x14ac:dyDescent="0.25">
      <c r="A182" s="9">
        <v>44077</v>
      </c>
      <c r="B182">
        <v>9326327</v>
      </c>
      <c r="C182">
        <v>25061</v>
      </c>
      <c r="D182">
        <v>5962138</v>
      </c>
      <c r="E182">
        <v>5500489</v>
      </c>
      <c r="F182" s="3">
        <f t="shared" si="12"/>
        <v>2.6871243094950454E-3</v>
      </c>
      <c r="G182" s="3">
        <f t="shared" si="13"/>
        <v>0.63928039409297999</v>
      </c>
      <c r="H182" s="3">
        <f t="shared" si="14"/>
        <v>0.58978084298352396</v>
      </c>
      <c r="I182" s="9" t="str">
        <f t="shared" si="15"/>
        <v>2020Q3</v>
      </c>
    </row>
    <row r="183" spans="1:9" x14ac:dyDescent="0.25">
      <c r="A183" s="9">
        <v>44078</v>
      </c>
      <c r="B183">
        <v>9240882</v>
      </c>
      <c r="C183">
        <v>26305</v>
      </c>
      <c r="D183">
        <v>5840144</v>
      </c>
      <c r="E183">
        <v>5389166</v>
      </c>
      <c r="F183" s="3">
        <f t="shared" si="12"/>
        <v>2.846589751930606E-3</v>
      </c>
      <c r="G183" s="3">
        <f t="shared" si="13"/>
        <v>0.63198989014252105</v>
      </c>
      <c r="H183" s="3">
        <f t="shared" si="14"/>
        <v>0.58318740570434724</v>
      </c>
      <c r="I183" s="9" t="str">
        <f t="shared" si="15"/>
        <v>2020Q3</v>
      </c>
    </row>
    <row r="184" spans="1:9" x14ac:dyDescent="0.25">
      <c r="A184" s="9">
        <v>44079</v>
      </c>
      <c r="B184">
        <v>9355291</v>
      </c>
      <c r="C184">
        <v>24479</v>
      </c>
      <c r="D184">
        <v>5895826</v>
      </c>
      <c r="E184">
        <v>5487952</v>
      </c>
      <c r="F184" s="3">
        <f t="shared" si="12"/>
        <v>2.6165941818378498E-3</v>
      </c>
      <c r="G184" s="3">
        <f t="shared" si="13"/>
        <v>0.63021299925357743</v>
      </c>
      <c r="H184" s="3">
        <f t="shared" si="14"/>
        <v>0.58661478301423231</v>
      </c>
      <c r="I184" s="9" t="str">
        <f t="shared" si="15"/>
        <v>2020Q3</v>
      </c>
    </row>
    <row r="185" spans="1:9" x14ac:dyDescent="0.25">
      <c r="A185" s="9">
        <v>44080</v>
      </c>
      <c r="B185">
        <v>9999771</v>
      </c>
      <c r="C185">
        <v>25542</v>
      </c>
      <c r="D185">
        <v>6336203</v>
      </c>
      <c r="E185">
        <v>5901347</v>
      </c>
      <c r="F185" s="3">
        <f t="shared" si="12"/>
        <v>2.5542584925194785E-3</v>
      </c>
      <c r="G185" s="3">
        <f t="shared" si="13"/>
        <v>0.6336348102371544</v>
      </c>
      <c r="H185" s="3">
        <f t="shared" si="14"/>
        <v>0.59014821439410958</v>
      </c>
      <c r="I185" s="9" t="str">
        <f t="shared" si="15"/>
        <v>2020Q3</v>
      </c>
    </row>
    <row r="186" spans="1:9" x14ac:dyDescent="0.25">
      <c r="A186" s="9">
        <v>44081</v>
      </c>
      <c r="B186">
        <v>9583431</v>
      </c>
      <c r="C186">
        <v>24233</v>
      </c>
      <c r="D186">
        <v>6105592</v>
      </c>
      <c r="E186">
        <v>5675680</v>
      </c>
      <c r="F186" s="3">
        <f t="shared" si="12"/>
        <v>2.5286350994753342E-3</v>
      </c>
      <c r="G186" s="3">
        <f t="shared" si="13"/>
        <v>0.63709875930655735</v>
      </c>
      <c r="H186" s="3">
        <f t="shared" si="14"/>
        <v>0.59223883387901477</v>
      </c>
      <c r="I186" s="9" t="str">
        <f t="shared" si="15"/>
        <v>2020Q3</v>
      </c>
    </row>
    <row r="187" spans="1:9" x14ac:dyDescent="0.25">
      <c r="A187" s="9">
        <v>44082</v>
      </c>
      <c r="B187">
        <v>9572571</v>
      </c>
      <c r="C187">
        <v>25990</v>
      </c>
      <c r="D187">
        <v>5937480</v>
      </c>
      <c r="E187">
        <v>5453111</v>
      </c>
      <c r="F187" s="3">
        <f t="shared" si="12"/>
        <v>2.7150490709340258E-3</v>
      </c>
      <c r="G187" s="3">
        <f t="shared" si="13"/>
        <v>0.62025969825661253</v>
      </c>
      <c r="H187" s="3">
        <f t="shared" si="14"/>
        <v>0.5696600213255143</v>
      </c>
      <c r="I187" s="9" t="str">
        <f t="shared" si="15"/>
        <v>2020Q3</v>
      </c>
    </row>
    <row r="188" spans="1:9" x14ac:dyDescent="0.25">
      <c r="A188" s="9">
        <v>44083</v>
      </c>
      <c r="B188">
        <v>10206560</v>
      </c>
      <c r="C188">
        <v>24386</v>
      </c>
      <c r="D188">
        <v>6157368</v>
      </c>
      <c r="E188">
        <v>5648329</v>
      </c>
      <c r="F188" s="3">
        <f t="shared" si="12"/>
        <v>2.3892476995187408E-3</v>
      </c>
      <c r="G188" s="3">
        <f t="shared" si="13"/>
        <v>0.6032755404367387</v>
      </c>
      <c r="H188" s="3">
        <f t="shared" si="14"/>
        <v>0.55340183176310143</v>
      </c>
      <c r="I188" s="9" t="str">
        <f t="shared" si="15"/>
        <v>2020Q3</v>
      </c>
    </row>
    <row r="189" spans="1:9" x14ac:dyDescent="0.25">
      <c r="A189" s="9">
        <v>44084</v>
      </c>
      <c r="B189">
        <v>12770129</v>
      </c>
      <c r="C189">
        <v>25400</v>
      </c>
      <c r="D189">
        <v>8841051</v>
      </c>
      <c r="E189">
        <v>8315687</v>
      </c>
      <c r="F189" s="3">
        <f t="shared" si="12"/>
        <v>1.9890167123605409E-3</v>
      </c>
      <c r="G189" s="3">
        <f t="shared" si="13"/>
        <v>0.69232276353668787</v>
      </c>
      <c r="H189" s="3">
        <f t="shared" si="14"/>
        <v>0.65118269361257042</v>
      </c>
      <c r="I189" s="9" t="str">
        <f t="shared" si="15"/>
        <v>2020Q3</v>
      </c>
    </row>
    <row r="190" spans="1:9" x14ac:dyDescent="0.25">
      <c r="A190" s="9">
        <v>44085</v>
      </c>
      <c r="B190">
        <v>9049732</v>
      </c>
      <c r="C190">
        <v>22930</v>
      </c>
      <c r="D190">
        <v>5857132</v>
      </c>
      <c r="E190">
        <v>5348156</v>
      </c>
      <c r="F190" s="3">
        <f t="shared" si="12"/>
        <v>2.5337766908456517E-3</v>
      </c>
      <c r="G190" s="3">
        <f t="shared" si="13"/>
        <v>0.64721607225495736</v>
      </c>
      <c r="H190" s="3">
        <f t="shared" si="14"/>
        <v>0.59097396475387343</v>
      </c>
      <c r="I190" s="9" t="str">
        <f t="shared" si="15"/>
        <v>2020Q3</v>
      </c>
    </row>
    <row r="191" spans="1:9" x14ac:dyDescent="0.25">
      <c r="A191" s="9">
        <v>44086</v>
      </c>
      <c r="B191">
        <v>8318956</v>
      </c>
      <c r="C191">
        <v>20235</v>
      </c>
      <c r="D191">
        <v>5210487</v>
      </c>
      <c r="E191">
        <v>4789569</v>
      </c>
      <c r="F191" s="3">
        <f t="shared" si="12"/>
        <v>2.4323965651459147E-3</v>
      </c>
      <c r="G191" s="3">
        <f t="shared" si="13"/>
        <v>0.6263390502365922</v>
      </c>
      <c r="H191" s="3">
        <f t="shared" si="14"/>
        <v>0.57574159545981496</v>
      </c>
      <c r="I191" s="9" t="str">
        <f t="shared" si="15"/>
        <v>2020Q3</v>
      </c>
    </row>
    <row r="192" spans="1:9" x14ac:dyDescent="0.25">
      <c r="A192" s="9">
        <v>44087</v>
      </c>
      <c r="B192">
        <v>8122843</v>
      </c>
      <c r="C192">
        <v>19831</v>
      </c>
      <c r="D192">
        <v>4977968</v>
      </c>
      <c r="E192">
        <v>4532033</v>
      </c>
      <c r="F192" s="3">
        <f t="shared" si="12"/>
        <v>2.4413865933393024E-3</v>
      </c>
      <c r="G192" s="3">
        <f t="shared" si="13"/>
        <v>0.61283567834562358</v>
      </c>
      <c r="H192" s="3">
        <f t="shared" si="14"/>
        <v>0.55793679626702131</v>
      </c>
      <c r="I192" s="9" t="str">
        <f t="shared" si="15"/>
        <v>2020Q3</v>
      </c>
    </row>
    <row r="193" spans="1:9" x14ac:dyDescent="0.25">
      <c r="A193" s="9">
        <v>44088</v>
      </c>
      <c r="B193">
        <v>3489909</v>
      </c>
      <c r="C193">
        <v>10488</v>
      </c>
      <c r="D193">
        <v>1717061</v>
      </c>
      <c r="E193">
        <v>1490663</v>
      </c>
      <c r="F193" s="3">
        <f t="shared" si="12"/>
        <v>3.0052359531437638E-3</v>
      </c>
      <c r="G193" s="3">
        <f t="shared" si="13"/>
        <v>0.49200738471977351</v>
      </c>
      <c r="H193" s="3">
        <f t="shared" si="14"/>
        <v>0.42713520610422795</v>
      </c>
      <c r="I193" s="9" t="str">
        <f t="shared" si="15"/>
        <v>2020Q3</v>
      </c>
    </row>
    <row r="194" spans="1:9" x14ac:dyDescent="0.25">
      <c r="A194" s="9">
        <v>44089</v>
      </c>
      <c r="B194">
        <v>1643038</v>
      </c>
      <c r="C194">
        <v>5378</v>
      </c>
      <c r="D194">
        <v>891738</v>
      </c>
      <c r="E194">
        <v>781161</v>
      </c>
      <c r="F194" s="3">
        <f t="shared" si="12"/>
        <v>3.2732048802279678E-3</v>
      </c>
      <c r="G194" s="3">
        <f t="shared" si="13"/>
        <v>0.54273729518124347</v>
      </c>
      <c r="H194" s="3">
        <f t="shared" si="14"/>
        <v>0.47543696493933796</v>
      </c>
      <c r="I194" s="9" t="str">
        <f t="shared" si="15"/>
        <v>2020Q3</v>
      </c>
    </row>
    <row r="195" spans="1:9" x14ac:dyDescent="0.25">
      <c r="A195" s="9">
        <v>44090</v>
      </c>
      <c r="B195">
        <v>1736541</v>
      </c>
      <c r="C195">
        <v>6074</v>
      </c>
      <c r="D195">
        <v>985921</v>
      </c>
      <c r="E195">
        <v>871653</v>
      </c>
      <c r="F195" s="3">
        <f t="shared" si="12"/>
        <v>3.4977578991800366E-3</v>
      </c>
      <c r="G195" s="3">
        <f t="shared" si="13"/>
        <v>0.5677499120377808</v>
      </c>
      <c r="H195" s="3">
        <f t="shared" si="14"/>
        <v>0.50194783768422402</v>
      </c>
      <c r="I195" s="9" t="str">
        <f t="shared" si="15"/>
        <v>2020Q3</v>
      </c>
    </row>
    <row r="196" spans="1:9" x14ac:dyDescent="0.25">
      <c r="A196" s="9">
        <v>44091</v>
      </c>
      <c r="B196">
        <v>1948451</v>
      </c>
      <c r="C196">
        <v>6754</v>
      </c>
      <c r="D196">
        <v>1170330</v>
      </c>
      <c r="E196">
        <v>1052170</v>
      </c>
      <c r="F196" s="3">
        <f t="shared" si="12"/>
        <v>3.4663432644700841E-3</v>
      </c>
      <c r="G196" s="3">
        <f t="shared" si="13"/>
        <v>0.60064635959539137</v>
      </c>
      <c r="H196" s="3">
        <f t="shared" si="14"/>
        <v>0.54000331545417357</v>
      </c>
      <c r="I196" s="9" t="str">
        <f t="shared" si="15"/>
        <v>2020Q3</v>
      </c>
    </row>
    <row r="197" spans="1:9" x14ac:dyDescent="0.25">
      <c r="A197" s="9">
        <v>44092</v>
      </c>
      <c r="B197">
        <v>4751831</v>
      </c>
      <c r="C197">
        <v>18742</v>
      </c>
      <c r="D197">
        <v>2394567</v>
      </c>
      <c r="E197">
        <v>2076898</v>
      </c>
      <c r="F197" s="3">
        <f t="shared" si="12"/>
        <v>3.9441638391601048E-3</v>
      </c>
      <c r="G197" s="3">
        <f t="shared" si="13"/>
        <v>0.50392511854903932</v>
      </c>
      <c r="H197" s="3">
        <f t="shared" si="14"/>
        <v>0.4370732039923137</v>
      </c>
      <c r="I197" s="9" t="str">
        <f t="shared" si="15"/>
        <v>2020Q3</v>
      </c>
    </row>
    <row r="198" spans="1:9" x14ac:dyDescent="0.25">
      <c r="A198" s="9">
        <v>44093</v>
      </c>
      <c r="B198">
        <v>6925191</v>
      </c>
      <c r="C198">
        <v>20240</v>
      </c>
      <c r="D198">
        <v>3166406</v>
      </c>
      <c r="E198">
        <v>2756297</v>
      </c>
      <c r="F198" s="3">
        <f t="shared" si="12"/>
        <v>2.9226630716755681E-3</v>
      </c>
      <c r="G198" s="3">
        <f t="shared" si="13"/>
        <v>0.45723013271402912</v>
      </c>
      <c r="H198" s="3">
        <f t="shared" si="14"/>
        <v>0.39801024982560046</v>
      </c>
      <c r="I198" s="9" t="str">
        <f t="shared" si="15"/>
        <v>2020Q3</v>
      </c>
    </row>
    <row r="199" spans="1:9" x14ac:dyDescent="0.25">
      <c r="A199" s="9">
        <v>44094</v>
      </c>
      <c r="B199">
        <v>7026921</v>
      </c>
      <c r="C199">
        <v>23070</v>
      </c>
      <c r="D199">
        <v>3211086</v>
      </c>
      <c r="E199">
        <v>2800061</v>
      </c>
      <c r="F199" s="3">
        <f t="shared" si="12"/>
        <v>3.2830879982854509E-3</v>
      </c>
      <c r="G199" s="3">
        <f t="shared" si="13"/>
        <v>0.45696913342273238</v>
      </c>
      <c r="H199" s="3">
        <f t="shared" si="14"/>
        <v>0.39847623162406409</v>
      </c>
      <c r="I199" s="9" t="str">
        <f t="shared" si="15"/>
        <v>2020Q3</v>
      </c>
    </row>
    <row r="200" spans="1:9" x14ac:dyDescent="0.25">
      <c r="A200" s="9">
        <v>44095</v>
      </c>
      <c r="B200">
        <v>7881782</v>
      </c>
      <c r="C200">
        <v>21714</v>
      </c>
      <c r="D200">
        <v>4580697</v>
      </c>
      <c r="E200">
        <v>4189995</v>
      </c>
      <c r="F200" s="3">
        <f t="shared" si="12"/>
        <v>2.7549607436490884E-3</v>
      </c>
      <c r="G200" s="3">
        <f t="shared" si="13"/>
        <v>0.58117529766745646</v>
      </c>
      <c r="H200" s="3">
        <f t="shared" si="14"/>
        <v>0.53160503551100502</v>
      </c>
      <c r="I200" s="9" t="str">
        <f t="shared" si="15"/>
        <v>2020Q3</v>
      </c>
    </row>
    <row r="201" spans="1:9" x14ac:dyDescent="0.25">
      <c r="A201" s="9">
        <v>44096</v>
      </c>
      <c r="B201">
        <v>10306078</v>
      </c>
      <c r="C201">
        <v>25627</v>
      </c>
      <c r="D201">
        <v>6629294</v>
      </c>
      <c r="E201">
        <v>6238183</v>
      </c>
      <c r="F201" s="3">
        <f t="shared" si="12"/>
        <v>2.4865909223663941E-3</v>
      </c>
      <c r="G201" s="3">
        <f t="shared" si="13"/>
        <v>0.6432412019392828</v>
      </c>
      <c r="H201" s="3">
        <f t="shared" si="14"/>
        <v>0.60529165410935182</v>
      </c>
      <c r="I201" s="9" t="str">
        <f t="shared" si="15"/>
        <v>2020Q3</v>
      </c>
    </row>
    <row r="202" spans="1:9" x14ac:dyDescent="0.25">
      <c r="A202" s="9">
        <v>44097</v>
      </c>
      <c r="B202">
        <v>10129198</v>
      </c>
      <c r="C202">
        <v>25266</v>
      </c>
      <c r="D202">
        <v>6404545</v>
      </c>
      <c r="E202">
        <v>5973226</v>
      </c>
      <c r="F202" s="3">
        <f t="shared" si="12"/>
        <v>2.4943731971672385E-3</v>
      </c>
      <c r="G202" s="3">
        <f t="shared" si="13"/>
        <v>0.63228549782519805</v>
      </c>
      <c r="H202" s="3">
        <f t="shared" si="14"/>
        <v>0.58970374554826555</v>
      </c>
      <c r="I202" s="9" t="str">
        <f t="shared" si="15"/>
        <v>2020Q3</v>
      </c>
    </row>
    <row r="203" spans="1:9" x14ac:dyDescent="0.25">
      <c r="A203" s="9">
        <v>44098</v>
      </c>
      <c r="B203">
        <v>12211247</v>
      </c>
      <c r="C203">
        <v>29563</v>
      </c>
      <c r="D203">
        <v>8093390</v>
      </c>
      <c r="E203">
        <v>7564698</v>
      </c>
      <c r="F203" s="3">
        <f t="shared" si="12"/>
        <v>2.420964869517421E-3</v>
      </c>
      <c r="G203" s="3">
        <f t="shared" si="13"/>
        <v>0.66278161435928695</v>
      </c>
      <c r="H203" s="3">
        <f t="shared" si="14"/>
        <v>0.61948611800252673</v>
      </c>
      <c r="I203" s="9" t="str">
        <f t="shared" si="15"/>
        <v>2020Q3</v>
      </c>
    </row>
    <row r="204" spans="1:9" x14ac:dyDescent="0.25">
      <c r="A204" s="9">
        <v>44099</v>
      </c>
      <c r="B204">
        <v>10875660</v>
      </c>
      <c r="C204">
        <v>28307</v>
      </c>
      <c r="D204">
        <v>7260769</v>
      </c>
      <c r="E204">
        <v>6843201</v>
      </c>
      <c r="F204" s="3">
        <f t="shared" si="12"/>
        <v>2.6027845666377948E-3</v>
      </c>
      <c r="G204" s="3">
        <f t="shared" si="13"/>
        <v>0.66761640213099716</v>
      </c>
      <c r="H204" s="3">
        <f t="shared" si="14"/>
        <v>0.62922167482249358</v>
      </c>
      <c r="I204" s="9" t="str">
        <f t="shared" si="15"/>
        <v>2020Q3</v>
      </c>
    </row>
    <row r="205" spans="1:9" x14ac:dyDescent="0.25">
      <c r="A205" s="9">
        <v>44100</v>
      </c>
      <c r="B205">
        <v>11620521</v>
      </c>
      <c r="C205">
        <v>27561</v>
      </c>
      <c r="D205">
        <v>7795152</v>
      </c>
      <c r="E205">
        <v>7428388</v>
      </c>
      <c r="F205" s="3">
        <f t="shared" si="12"/>
        <v>2.3717525229720766E-3</v>
      </c>
      <c r="G205" s="3">
        <f t="shared" si="13"/>
        <v>0.67080916595736118</v>
      </c>
      <c r="H205" s="3">
        <f t="shared" si="14"/>
        <v>0.63924741412196584</v>
      </c>
      <c r="I205" s="9" t="str">
        <f t="shared" si="15"/>
        <v>2020Q3</v>
      </c>
    </row>
    <row r="206" spans="1:9" x14ac:dyDescent="0.25">
      <c r="A206" s="9">
        <v>44101</v>
      </c>
      <c r="B206">
        <v>14423773</v>
      </c>
      <c r="C206">
        <v>35206</v>
      </c>
      <c r="D206">
        <v>9097665</v>
      </c>
      <c r="E206">
        <v>8648798</v>
      </c>
      <c r="F206" s="3">
        <f t="shared" si="12"/>
        <v>2.4408315355489859E-3</v>
      </c>
      <c r="G206" s="3">
        <f t="shared" si="13"/>
        <v>0.63074099959837138</v>
      </c>
      <c r="H206" s="3">
        <f t="shared" si="14"/>
        <v>0.59962105615500183</v>
      </c>
      <c r="I206" s="9" t="str">
        <f t="shared" si="15"/>
        <v>2020Q3</v>
      </c>
    </row>
    <row r="207" spans="1:9" x14ac:dyDescent="0.25">
      <c r="A207" s="9">
        <v>44102</v>
      </c>
      <c r="B207">
        <v>9409035</v>
      </c>
      <c r="C207">
        <v>25066</v>
      </c>
      <c r="D207">
        <v>5121228</v>
      </c>
      <c r="E207">
        <v>4489024</v>
      </c>
      <c r="F207" s="3">
        <f t="shared" si="12"/>
        <v>2.6640351534455977E-3</v>
      </c>
      <c r="G207" s="3">
        <f t="shared" si="13"/>
        <v>0.54428833562634216</v>
      </c>
      <c r="H207" s="3">
        <f t="shared" si="14"/>
        <v>0.47709717308948263</v>
      </c>
      <c r="I207" s="9" t="str">
        <f t="shared" si="15"/>
        <v>2020Q3</v>
      </c>
    </row>
    <row r="208" spans="1:9" x14ac:dyDescent="0.25">
      <c r="A208" s="9">
        <v>44103</v>
      </c>
      <c r="B208">
        <v>9888370</v>
      </c>
      <c r="C208">
        <v>27094</v>
      </c>
      <c r="D208">
        <v>5274405</v>
      </c>
      <c r="E208">
        <v>4497794</v>
      </c>
      <c r="F208" s="3">
        <f t="shared" si="12"/>
        <v>2.7399864689529214E-3</v>
      </c>
      <c r="G208" s="3">
        <f t="shared" si="13"/>
        <v>0.53339478599607415</v>
      </c>
      <c r="H208" s="3">
        <f t="shared" si="14"/>
        <v>0.45485696833755207</v>
      </c>
      <c r="I208" s="9" t="str">
        <f t="shared" si="15"/>
        <v>2020Q3</v>
      </c>
    </row>
    <row r="209" spans="1:9" x14ac:dyDescent="0.25">
      <c r="A209" s="9">
        <v>44104</v>
      </c>
      <c r="B209">
        <v>6829354</v>
      </c>
      <c r="C209">
        <v>23092</v>
      </c>
      <c r="D209">
        <v>3942422</v>
      </c>
      <c r="E209">
        <v>3276150</v>
      </c>
      <c r="F209" s="3">
        <f t="shared" si="12"/>
        <v>3.3812861362875609E-3</v>
      </c>
      <c r="G209" s="3">
        <f t="shared" si="13"/>
        <v>0.57727597661506491</v>
      </c>
      <c r="H209" s="3">
        <f t="shared" si="14"/>
        <v>0.47971594385061894</v>
      </c>
      <c r="I209" s="9" t="str">
        <f t="shared" si="15"/>
        <v>2020Q3</v>
      </c>
    </row>
    <row r="210" spans="1:9" x14ac:dyDescent="0.25">
      <c r="A210" s="9">
        <v>44105</v>
      </c>
      <c r="B210">
        <v>1564652</v>
      </c>
      <c r="C210">
        <v>10222</v>
      </c>
      <c r="D210">
        <v>898754</v>
      </c>
      <c r="E210">
        <v>787053</v>
      </c>
      <c r="F210" s="3">
        <f t="shared" si="12"/>
        <v>6.5330821166623629E-3</v>
      </c>
      <c r="G210" s="3">
        <f t="shared" si="13"/>
        <v>0.57441143461932753</v>
      </c>
      <c r="H210" s="3">
        <f t="shared" si="14"/>
        <v>0.50302111907312297</v>
      </c>
      <c r="I210" s="9" t="str">
        <f t="shared" si="15"/>
        <v>2020Q4</v>
      </c>
    </row>
    <row r="211" spans="1:9" x14ac:dyDescent="0.25">
      <c r="A211" s="9">
        <v>44106</v>
      </c>
      <c r="B211">
        <v>1148430</v>
      </c>
      <c r="C211">
        <v>8968</v>
      </c>
      <c r="D211">
        <v>672219</v>
      </c>
      <c r="E211">
        <v>594393</v>
      </c>
      <c r="F211" s="3">
        <f t="shared" si="12"/>
        <v>7.8089217453392893E-3</v>
      </c>
      <c r="G211" s="3">
        <f t="shared" si="13"/>
        <v>0.58533737363182781</v>
      </c>
      <c r="H211" s="3">
        <f t="shared" si="14"/>
        <v>0.51757007392701337</v>
      </c>
      <c r="I211" s="9" t="str">
        <f t="shared" si="15"/>
        <v>2020Q4</v>
      </c>
    </row>
    <row r="212" spans="1:9" x14ac:dyDescent="0.25">
      <c r="A212" s="9">
        <v>44107</v>
      </c>
      <c r="B212">
        <v>1368406</v>
      </c>
      <c r="C212">
        <v>11316</v>
      </c>
      <c r="D212">
        <v>798204</v>
      </c>
      <c r="E212">
        <v>717193</v>
      </c>
      <c r="F212" s="3">
        <f t="shared" si="12"/>
        <v>8.2694755796159907E-3</v>
      </c>
      <c r="G212" s="3">
        <f t="shared" si="13"/>
        <v>0.58330933947965735</v>
      </c>
      <c r="H212" s="3">
        <f t="shared" si="14"/>
        <v>0.52410834211484014</v>
      </c>
      <c r="I212" s="9" t="str">
        <f t="shared" si="15"/>
        <v>2020Q4</v>
      </c>
    </row>
    <row r="213" spans="1:9" x14ac:dyDescent="0.25">
      <c r="A213" s="9"/>
      <c r="B213">
        <f>SUM(B2:B212)</f>
        <v>1016964816</v>
      </c>
      <c r="C213">
        <f t="shared" ref="C213:E213" si="16">SUM(C2:C212)</f>
        <v>4253400</v>
      </c>
      <c r="D213">
        <f t="shared" si="16"/>
        <v>611608896</v>
      </c>
      <c r="E213">
        <f t="shared" si="16"/>
        <v>555619036</v>
      </c>
      <c r="F213" s="10">
        <f t="shared" si="8"/>
        <v>4.1824455803001941E-3</v>
      </c>
      <c r="G213" s="3">
        <f t="shared" si="9"/>
        <v>0.60140615130189523</v>
      </c>
      <c r="H213" s="3">
        <f t="shared" si="10"/>
        <v>0.54635030362741677</v>
      </c>
      <c r="I213" s="9"/>
    </row>
    <row r="214" spans="1:9" x14ac:dyDescent="0.25">
      <c r="A214" s="9"/>
      <c r="F214" s="3"/>
      <c r="G214" s="3"/>
      <c r="H214" s="3"/>
      <c r="I214" s="9"/>
    </row>
    <row r="215" spans="1:9" x14ac:dyDescent="0.25">
      <c r="A215" s="9"/>
      <c r="F215" s="3"/>
      <c r="G215" s="3"/>
      <c r="H215" s="3"/>
      <c r="I215" s="9"/>
    </row>
    <row r="216" spans="1:9" x14ac:dyDescent="0.25">
      <c r="A216" s="9"/>
      <c r="F216" s="3"/>
      <c r="G216" s="3"/>
      <c r="H216" s="3"/>
      <c r="I216" s="9"/>
    </row>
    <row r="217" spans="1:9" x14ac:dyDescent="0.25">
      <c r="A217" s="9"/>
      <c r="F217" s="3"/>
      <c r="G217" s="3"/>
      <c r="H217" s="3"/>
      <c r="I217" s="9"/>
    </row>
    <row r="218" spans="1:9" x14ac:dyDescent="0.25">
      <c r="A218" s="9"/>
      <c r="F218" s="3"/>
      <c r="G218" s="3"/>
      <c r="H218" s="3"/>
      <c r="I218" s="9"/>
    </row>
    <row r="219" spans="1:9" x14ac:dyDescent="0.25">
      <c r="A219" s="9"/>
      <c r="F219" s="3"/>
      <c r="G219" s="3"/>
      <c r="H219" s="3"/>
      <c r="I219" s="9"/>
    </row>
    <row r="220" spans="1:9" x14ac:dyDescent="0.25">
      <c r="A220" s="9"/>
      <c r="F220" s="3"/>
      <c r="G220" s="3"/>
      <c r="H220" s="3"/>
      <c r="I220" s="9"/>
    </row>
    <row r="221" spans="1:9" x14ac:dyDescent="0.25">
      <c r="A221" s="9"/>
      <c r="F221" s="3"/>
      <c r="G221" s="3"/>
      <c r="H221" s="3"/>
      <c r="I221" s="9"/>
    </row>
    <row r="222" spans="1:9" x14ac:dyDescent="0.25">
      <c r="A222" s="9"/>
      <c r="F222" s="3"/>
      <c r="G222" s="3"/>
      <c r="H222" s="3"/>
      <c r="I222" s="9"/>
    </row>
    <row r="223" spans="1:9" x14ac:dyDescent="0.25">
      <c r="A223" s="9"/>
      <c r="F223" s="3"/>
      <c r="G223" s="3"/>
      <c r="H223" s="3"/>
      <c r="I223" s="9"/>
    </row>
    <row r="224" spans="1:9" x14ac:dyDescent="0.25">
      <c r="A224" s="9"/>
      <c r="F224" s="3"/>
      <c r="G224" s="3"/>
      <c r="H224" s="3"/>
      <c r="I224" s="9"/>
    </row>
    <row r="225" spans="1:9" x14ac:dyDescent="0.25">
      <c r="A225" s="9"/>
      <c r="F225" s="3"/>
      <c r="G225" s="3"/>
      <c r="H225" s="3"/>
      <c r="I225" s="9"/>
    </row>
    <row r="226" spans="1:9" x14ac:dyDescent="0.25">
      <c r="A226" s="9"/>
      <c r="F226" s="3"/>
      <c r="G226" s="3"/>
      <c r="H226" s="3"/>
      <c r="I226" s="9"/>
    </row>
    <row r="227" spans="1:9" x14ac:dyDescent="0.25">
      <c r="A227" s="9"/>
      <c r="F227" s="3"/>
      <c r="G227" s="3"/>
      <c r="H227" s="3"/>
      <c r="I227" s="9"/>
    </row>
    <row r="228" spans="1:9" x14ac:dyDescent="0.25">
      <c r="A228" s="9"/>
      <c r="F228" s="3"/>
      <c r="G228" s="3"/>
      <c r="H228" s="3"/>
      <c r="I228" s="9"/>
    </row>
    <row r="229" spans="1:9" x14ac:dyDescent="0.25">
      <c r="A229" s="9"/>
      <c r="F229" s="3"/>
      <c r="G229" s="3"/>
      <c r="H229" s="3"/>
      <c r="I229" s="9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F6475-318A-4518-8C67-BDBE0BE9A1ED}">
  <dimension ref="A2:O54"/>
  <sheetViews>
    <sheetView workbookViewId="0">
      <selection activeCell="R51" sqref="R51"/>
    </sheetView>
  </sheetViews>
  <sheetFormatPr defaultRowHeight="15" x14ac:dyDescent="0.25"/>
  <cols>
    <col min="2" max="2" width="10" bestFit="1" customWidth="1"/>
    <col min="11" max="11" width="9.140625" style="3"/>
  </cols>
  <sheetData>
    <row r="2" spans="1:15" x14ac:dyDescent="0.25">
      <c r="A2" t="s">
        <v>581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580</v>
      </c>
      <c r="I2" t="s">
        <v>584</v>
      </c>
      <c r="J2" t="s">
        <v>582</v>
      </c>
      <c r="K2" s="3" t="s">
        <v>558</v>
      </c>
      <c r="L2" t="s">
        <v>583</v>
      </c>
      <c r="M2" t="s">
        <v>556</v>
      </c>
      <c r="N2" t="s">
        <v>559</v>
      </c>
      <c r="O2" t="s">
        <v>585</v>
      </c>
    </row>
    <row r="3" spans="1:15" x14ac:dyDescent="0.25">
      <c r="A3" t="s">
        <v>6</v>
      </c>
      <c r="B3">
        <v>691724</v>
      </c>
      <c r="C3">
        <v>2271</v>
      </c>
      <c r="D3">
        <v>547026</v>
      </c>
      <c r="E3">
        <v>456611</v>
      </c>
      <c r="F3">
        <v>406895</v>
      </c>
      <c r="G3">
        <v>361962</v>
      </c>
      <c r="H3" t="s">
        <v>7</v>
      </c>
      <c r="I3" s="3">
        <v>1.81179E-3</v>
      </c>
      <c r="J3" s="3">
        <v>7.6999999999999999E-2</v>
      </c>
      <c r="K3" s="3">
        <f>B3/$B$54</f>
        <v>1.9813839325885135E-3</v>
      </c>
      <c r="L3" s="7">
        <f>K3/I3*100</f>
        <v>109.36057338811416</v>
      </c>
      <c r="M3" s="2">
        <f>C3/B3</f>
        <v>3.2831013525625829E-3</v>
      </c>
      <c r="N3" s="3">
        <f>G3/B3</f>
        <v>0.52327517911768273</v>
      </c>
      <c r="O3" s="7">
        <f>M3/J3*2000</f>
        <v>85.275359806820347</v>
      </c>
    </row>
    <row r="4" spans="1:15" x14ac:dyDescent="0.25">
      <c r="A4" t="s">
        <v>8</v>
      </c>
      <c r="B4">
        <v>3976670</v>
      </c>
      <c r="C4">
        <v>17003.5</v>
      </c>
      <c r="D4">
        <v>3099604</v>
      </c>
      <c r="E4">
        <v>2638381</v>
      </c>
      <c r="F4">
        <v>2756383</v>
      </c>
      <c r="G4">
        <v>2452833</v>
      </c>
      <c r="H4" t="s">
        <v>9</v>
      </c>
      <c r="I4" s="3">
        <v>2.0373088000000001E-2</v>
      </c>
      <c r="J4" s="3">
        <v>0.13200000000000001</v>
      </c>
      <c r="K4" s="3">
        <f t="shared" ref="K4:K53" si="0">B4/$B$54</f>
        <v>1.1390829352757407E-2</v>
      </c>
      <c r="L4" s="7">
        <f t="shared" ref="L4:L53" si="1">K4/I4*100</f>
        <v>55.911157664254951</v>
      </c>
      <c r="M4" s="2">
        <f t="shared" ref="M4:M53" si="2">C4/B4</f>
        <v>4.2758136833078936E-3</v>
      </c>
      <c r="N4" s="3">
        <f t="shared" ref="N4:N53" si="3">G4/B4</f>
        <v>0.61680576965149236</v>
      </c>
      <c r="O4" s="7">
        <f t="shared" ref="O4:O53" si="4">M4/J4*2000</f>
        <v>64.785055807695343</v>
      </c>
    </row>
    <row r="5" spans="1:15" x14ac:dyDescent="0.25">
      <c r="A5" t="s">
        <v>10</v>
      </c>
      <c r="B5">
        <v>2171556</v>
      </c>
      <c r="C5">
        <v>8222</v>
      </c>
      <c r="D5">
        <v>1714539.5</v>
      </c>
      <c r="E5">
        <v>1462153.5</v>
      </c>
      <c r="F5">
        <v>1379730</v>
      </c>
      <c r="G5">
        <v>1239345</v>
      </c>
      <c r="H5" t="s">
        <v>11</v>
      </c>
      <c r="I5" s="3">
        <v>1.1480913000000001E-2</v>
      </c>
      <c r="J5" s="3">
        <v>0.121</v>
      </c>
      <c r="K5" s="3">
        <f t="shared" si="0"/>
        <v>6.2202354799257824E-3</v>
      </c>
      <c r="L5" s="7">
        <f t="shared" si="1"/>
        <v>54.178927058551722</v>
      </c>
      <c r="M5" s="2">
        <f t="shared" si="2"/>
        <v>3.7862251767856779E-3</v>
      </c>
      <c r="N5" s="3">
        <f t="shared" si="3"/>
        <v>0.57071749473649314</v>
      </c>
      <c r="O5" s="7">
        <f t="shared" si="4"/>
        <v>62.582234327035998</v>
      </c>
    </row>
    <row r="6" spans="1:15" x14ac:dyDescent="0.25">
      <c r="A6" t="s">
        <v>12</v>
      </c>
      <c r="B6">
        <v>8061315</v>
      </c>
      <c r="C6">
        <v>36247</v>
      </c>
      <c r="D6">
        <v>6207792.5</v>
      </c>
      <c r="E6">
        <v>5174964.5</v>
      </c>
      <c r="F6">
        <v>4637791</v>
      </c>
      <c r="G6">
        <v>4120341</v>
      </c>
      <c r="H6" t="s">
        <v>13</v>
      </c>
      <c r="I6" s="3">
        <v>2.1366336E-2</v>
      </c>
      <c r="J6" s="3">
        <v>9.6999999999999989E-2</v>
      </c>
      <c r="K6" s="3">
        <f t="shared" si="0"/>
        <v>2.3090943810731988E-2</v>
      </c>
      <c r="L6" s="7">
        <f t="shared" si="1"/>
        <v>108.07161232853394</v>
      </c>
      <c r="M6" s="2">
        <f t="shared" si="2"/>
        <v>4.4964128060992533E-3</v>
      </c>
      <c r="N6" s="3">
        <f t="shared" si="3"/>
        <v>0.51112517002498969</v>
      </c>
      <c r="O6" s="7">
        <f t="shared" si="4"/>
        <v>92.70954239379904</v>
      </c>
    </row>
    <row r="7" spans="1:15" x14ac:dyDescent="0.25">
      <c r="A7" t="s">
        <v>14</v>
      </c>
      <c r="B7">
        <v>36817554</v>
      </c>
      <c r="C7">
        <v>164867</v>
      </c>
      <c r="D7">
        <v>27973608.5</v>
      </c>
      <c r="E7">
        <v>23184407.5</v>
      </c>
      <c r="F7">
        <v>20488600</v>
      </c>
      <c r="G7">
        <v>18275133</v>
      </c>
      <c r="H7" t="s">
        <v>15</v>
      </c>
      <c r="I7" s="3">
        <v>0.120566073</v>
      </c>
      <c r="J7" s="3">
        <v>9.6999999999999989E-2</v>
      </c>
      <c r="K7" s="3">
        <f t="shared" si="0"/>
        <v>0.105460718339699</v>
      </c>
      <c r="L7" s="7">
        <f t="shared" si="1"/>
        <v>87.471305745936519</v>
      </c>
      <c r="M7" s="2">
        <f t="shared" si="2"/>
        <v>4.4779454930656175E-3</v>
      </c>
      <c r="N7" s="3">
        <f t="shared" si="3"/>
        <v>0.49637010106646412</v>
      </c>
      <c r="O7" s="7">
        <f t="shared" si="4"/>
        <v>92.328773052899336</v>
      </c>
    </row>
    <row r="8" spans="1:15" x14ac:dyDescent="0.25">
      <c r="A8" t="s">
        <v>16</v>
      </c>
      <c r="B8">
        <v>6994939</v>
      </c>
      <c r="C8">
        <v>26621</v>
      </c>
      <c r="D8">
        <v>5430110</v>
      </c>
      <c r="E8">
        <v>4512420</v>
      </c>
      <c r="F8">
        <v>3974222</v>
      </c>
      <c r="G8">
        <v>3526898</v>
      </c>
      <c r="H8" t="s">
        <v>17</v>
      </c>
      <c r="I8" s="3">
        <v>1.0898624000000001E-2</v>
      </c>
      <c r="J8" s="3">
        <v>6.2E-2</v>
      </c>
      <c r="K8" s="3">
        <f t="shared" si="0"/>
        <v>2.0036401431838081E-2</v>
      </c>
      <c r="L8" s="7">
        <f t="shared" si="1"/>
        <v>183.8434047439207</v>
      </c>
      <c r="M8" s="2">
        <f t="shared" si="2"/>
        <v>3.8057515583767064E-3</v>
      </c>
      <c r="N8" s="3">
        <f t="shared" si="3"/>
        <v>0.50420711317139433</v>
      </c>
      <c r="O8" s="7">
        <f t="shared" si="4"/>
        <v>122.7661793024744</v>
      </c>
    </row>
    <row r="9" spans="1:15" x14ac:dyDescent="0.25">
      <c r="A9" t="s">
        <v>18</v>
      </c>
      <c r="B9">
        <v>2939012</v>
      </c>
      <c r="C9">
        <v>12157</v>
      </c>
      <c r="D9">
        <v>2284462</v>
      </c>
      <c r="E9">
        <v>1914337</v>
      </c>
      <c r="F9">
        <v>1686808</v>
      </c>
      <c r="G9">
        <v>1499377</v>
      </c>
      <c r="H9" t="s">
        <v>19</v>
      </c>
      <c r="I9" s="3">
        <v>9.6517960000000007E-3</v>
      </c>
      <c r="J9" s="3">
        <v>8.5000000000000006E-2</v>
      </c>
      <c r="K9" s="3">
        <f t="shared" si="0"/>
        <v>8.4185472160642569E-3</v>
      </c>
      <c r="L9" s="7">
        <f t="shared" si="1"/>
        <v>87.222597908868522</v>
      </c>
      <c r="M9" s="2">
        <f t="shared" si="2"/>
        <v>4.1364240772068985E-3</v>
      </c>
      <c r="N9" s="3">
        <f t="shared" si="3"/>
        <v>0.51016361961094414</v>
      </c>
      <c r="O9" s="7">
        <f t="shared" si="4"/>
        <v>97.32762534604467</v>
      </c>
    </row>
    <row r="10" spans="1:15" x14ac:dyDescent="0.25">
      <c r="A10" t="s">
        <v>20</v>
      </c>
      <c r="B10">
        <v>5143285</v>
      </c>
      <c r="C10">
        <v>21439</v>
      </c>
      <c r="D10">
        <v>3886654.5</v>
      </c>
      <c r="E10">
        <v>3312369.5</v>
      </c>
      <c r="F10">
        <v>5869395</v>
      </c>
      <c r="G10">
        <v>5198550</v>
      </c>
      <c r="H10" t="s">
        <v>21</v>
      </c>
      <c r="I10" s="3">
        <v>1.8281759999999999E-3</v>
      </c>
      <c r="J10" s="3">
        <v>8.4000000000000005E-2</v>
      </c>
      <c r="K10" s="3">
        <f t="shared" si="0"/>
        <v>1.4732497729908913E-2</v>
      </c>
      <c r="L10" s="7">
        <v>160</v>
      </c>
      <c r="M10" s="2">
        <f t="shared" si="2"/>
        <v>4.1683476610765297E-3</v>
      </c>
      <c r="N10" s="3">
        <v>0.56000000000000005</v>
      </c>
      <c r="O10" s="7">
        <f t="shared" si="4"/>
        <v>99.246372882774509</v>
      </c>
    </row>
    <row r="11" spans="1:15" x14ac:dyDescent="0.25">
      <c r="A11" t="s">
        <v>22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23</v>
      </c>
      <c r="I11" s="3">
        <v>2.7403319999999998E-3</v>
      </c>
      <c r="J11" s="3">
        <v>9.0999999999999998E-2</v>
      </c>
      <c r="K11" s="3">
        <v>3.0000000000000001E-3</v>
      </c>
      <c r="L11" s="7">
        <f t="shared" si="1"/>
        <v>109.47578614562032</v>
      </c>
      <c r="M11" s="2">
        <v>4.0000000000000001E-3</v>
      </c>
      <c r="N11" s="3">
        <v>0.56000000000000005</v>
      </c>
      <c r="O11" s="7">
        <f t="shared" si="4"/>
        <v>87.912087912087912</v>
      </c>
    </row>
    <row r="12" spans="1:15" x14ac:dyDescent="0.25">
      <c r="A12" t="s">
        <v>24</v>
      </c>
      <c r="B12">
        <v>22979515</v>
      </c>
      <c r="C12">
        <v>139323</v>
      </c>
      <c r="D12">
        <v>17862332.5</v>
      </c>
      <c r="E12">
        <v>15122103</v>
      </c>
      <c r="F12">
        <v>14022705</v>
      </c>
      <c r="G12">
        <v>12516680</v>
      </c>
      <c r="H12" t="s">
        <v>25</v>
      </c>
      <c r="I12" s="3">
        <v>6.4107539000000005E-2</v>
      </c>
      <c r="J12" s="3">
        <v>9.8000000000000004E-2</v>
      </c>
      <c r="K12" s="3">
        <f t="shared" si="0"/>
        <v>6.5822845238385164E-2</v>
      </c>
      <c r="L12" s="7">
        <f t="shared" si="1"/>
        <v>102.6756700774072</v>
      </c>
      <c r="M12" s="2">
        <f t="shared" si="2"/>
        <v>6.06292169351703E-3</v>
      </c>
      <c r="N12" s="3">
        <f t="shared" si="3"/>
        <v>0.54468860635222283</v>
      </c>
      <c r="O12" s="7">
        <f t="shared" si="4"/>
        <v>123.73309578606182</v>
      </c>
    </row>
    <row r="13" spans="1:15" x14ac:dyDescent="0.25">
      <c r="A13" t="s">
        <v>26</v>
      </c>
      <c r="B13">
        <v>11610034</v>
      </c>
      <c r="C13">
        <v>50788.5</v>
      </c>
      <c r="D13">
        <v>9088177.5</v>
      </c>
      <c r="E13">
        <v>7733532</v>
      </c>
      <c r="F13">
        <v>7091083</v>
      </c>
      <c r="G13">
        <v>6354619</v>
      </c>
      <c r="H13" t="s">
        <v>27</v>
      </c>
      <c r="I13" s="3">
        <v>3.7269496999999999E-2</v>
      </c>
      <c r="J13" s="3">
        <v>0.114</v>
      </c>
      <c r="K13" s="3">
        <f t="shared" si="0"/>
        <v>3.325594431363716E-2</v>
      </c>
      <c r="L13" s="7">
        <f t="shared" si="1"/>
        <v>89.23099851236833</v>
      </c>
      <c r="M13" s="2">
        <f t="shared" si="2"/>
        <v>4.3745349927485138E-3</v>
      </c>
      <c r="N13" s="3">
        <f t="shared" si="3"/>
        <v>0.54733853492590978</v>
      </c>
      <c r="O13" s="7">
        <f t="shared" si="4"/>
        <v>76.746227942956381</v>
      </c>
    </row>
    <row r="14" spans="1:15" x14ac:dyDescent="0.25">
      <c r="A14" t="s">
        <v>28</v>
      </c>
      <c r="B14">
        <v>1430784</v>
      </c>
      <c r="C14">
        <v>7175</v>
      </c>
      <c r="D14">
        <v>1073133</v>
      </c>
      <c r="E14">
        <v>881460</v>
      </c>
      <c r="F14">
        <v>767466</v>
      </c>
      <c r="G14">
        <v>664989</v>
      </c>
      <c r="H14" t="s">
        <v>29</v>
      </c>
      <c r="I14" s="3">
        <v>4.3037739999999998E-3</v>
      </c>
      <c r="J14" s="3">
        <v>9.5000000000000001E-2</v>
      </c>
      <c r="K14" s="3">
        <f t="shared" si="0"/>
        <v>4.0983577678448679E-3</v>
      </c>
      <c r="L14" s="7">
        <f t="shared" si="1"/>
        <v>95.227067402815948</v>
      </c>
      <c r="M14" s="2">
        <f t="shared" si="2"/>
        <v>5.0147331812488817E-3</v>
      </c>
      <c r="N14" s="3">
        <f t="shared" si="3"/>
        <v>0.46477246041331188</v>
      </c>
      <c r="O14" s="7">
        <f t="shared" si="4"/>
        <v>105.57333013155539</v>
      </c>
    </row>
    <row r="15" spans="1:15" x14ac:dyDescent="0.25">
      <c r="A15" t="s">
        <v>30</v>
      </c>
      <c r="B15">
        <v>3138136</v>
      </c>
      <c r="C15">
        <v>12324.5</v>
      </c>
      <c r="D15">
        <v>2452054</v>
      </c>
      <c r="E15">
        <v>2052051</v>
      </c>
      <c r="F15">
        <v>2196032</v>
      </c>
      <c r="G15">
        <v>1951264</v>
      </c>
      <c r="H15" t="s">
        <v>31</v>
      </c>
      <c r="I15" s="3">
        <v>8.0491739999999992E-3</v>
      </c>
      <c r="J15" s="3">
        <v>8.1000000000000003E-2</v>
      </c>
      <c r="K15" s="3">
        <f t="shared" si="0"/>
        <v>8.9889207959787248E-3</v>
      </c>
      <c r="L15" s="7">
        <f t="shared" si="1"/>
        <v>111.67507120579982</v>
      </c>
      <c r="M15" s="2">
        <f t="shared" si="2"/>
        <v>3.927331383980809E-3</v>
      </c>
      <c r="N15" s="3">
        <f t="shared" si="3"/>
        <v>0.62179077006222805</v>
      </c>
      <c r="O15" s="7">
        <f t="shared" si="4"/>
        <v>96.971145283476758</v>
      </c>
    </row>
    <row r="16" spans="1:15" x14ac:dyDescent="0.25">
      <c r="A16" t="s">
        <v>32</v>
      </c>
      <c r="B16">
        <v>1770105</v>
      </c>
      <c r="C16">
        <v>6387</v>
      </c>
      <c r="D16">
        <v>1381306</v>
      </c>
      <c r="E16">
        <v>1141842</v>
      </c>
      <c r="F16">
        <v>1006324</v>
      </c>
      <c r="G16">
        <v>894898</v>
      </c>
      <c r="H16" t="s">
        <v>33</v>
      </c>
      <c r="I16" s="3">
        <v>4.3245499999999999E-3</v>
      </c>
      <c r="J16" s="3">
        <v>8.1000000000000003E-2</v>
      </c>
      <c r="K16" s="3">
        <f t="shared" si="0"/>
        <v>5.0703136019490296E-3</v>
      </c>
      <c r="L16" s="7">
        <f t="shared" si="1"/>
        <v>117.24488332772265</v>
      </c>
      <c r="M16" s="2">
        <f t="shared" si="2"/>
        <v>3.6082605269178946E-3</v>
      </c>
      <c r="N16" s="3">
        <f t="shared" si="3"/>
        <v>0.50556209942348052</v>
      </c>
      <c r="O16" s="7">
        <f t="shared" si="4"/>
        <v>89.09285251649122</v>
      </c>
    </row>
    <row r="17" spans="1:15" x14ac:dyDescent="0.25">
      <c r="A17" t="s">
        <v>34</v>
      </c>
      <c r="B17">
        <v>13942359</v>
      </c>
      <c r="C17">
        <v>60437.5</v>
      </c>
      <c r="D17">
        <v>10774217.5</v>
      </c>
      <c r="E17">
        <v>8987831.5</v>
      </c>
      <c r="F17">
        <v>8339366</v>
      </c>
      <c r="G17">
        <v>7438753</v>
      </c>
      <c r="H17" t="s">
        <v>35</v>
      </c>
      <c r="I17" s="3">
        <v>3.8651047000000001E-2</v>
      </c>
      <c r="J17" s="3">
        <v>9.5000000000000001E-2</v>
      </c>
      <c r="K17" s="3">
        <f t="shared" si="0"/>
        <v>3.9936688773240275E-2</v>
      </c>
      <c r="L17" s="7">
        <f t="shared" si="1"/>
        <v>103.32627929390964</v>
      </c>
      <c r="M17" s="2">
        <f t="shared" si="2"/>
        <v>4.3348116341000833E-3</v>
      </c>
      <c r="N17" s="3">
        <f t="shared" si="3"/>
        <v>0.53353618279374382</v>
      </c>
      <c r="O17" s="7">
        <f t="shared" si="4"/>
        <v>91.259192296843864</v>
      </c>
    </row>
    <row r="18" spans="1:15" x14ac:dyDescent="0.25">
      <c r="A18" t="s">
        <v>36</v>
      </c>
      <c r="B18">
        <v>5883105</v>
      </c>
      <c r="C18">
        <v>22041</v>
      </c>
      <c r="D18">
        <v>4593080</v>
      </c>
      <c r="E18">
        <v>3856602</v>
      </c>
      <c r="F18">
        <v>3403490</v>
      </c>
      <c r="G18">
        <v>3050452</v>
      </c>
      <c r="H18" t="s">
        <v>37</v>
      </c>
      <c r="I18" s="3">
        <v>2.1895782999999999E-2</v>
      </c>
      <c r="J18" s="3">
        <v>0.10400000000000001</v>
      </c>
      <c r="K18" s="3">
        <f t="shared" si="0"/>
        <v>1.6851648519830377E-2</v>
      </c>
      <c r="L18" s="7">
        <f t="shared" si="1"/>
        <v>76.962986524986931</v>
      </c>
      <c r="M18" s="2">
        <f t="shared" si="2"/>
        <v>3.7464910111242276E-3</v>
      </c>
      <c r="N18" s="3">
        <f t="shared" si="3"/>
        <v>0.51851054842638367</v>
      </c>
      <c r="O18" s="7">
        <f t="shared" si="4"/>
        <v>72.047904060081294</v>
      </c>
    </row>
    <row r="19" spans="1:15" x14ac:dyDescent="0.25">
      <c r="A19" t="s">
        <v>38</v>
      </c>
      <c r="B19">
        <v>1799979</v>
      </c>
      <c r="C19">
        <v>6673.5</v>
      </c>
      <c r="D19">
        <v>1415617</v>
      </c>
      <c r="E19">
        <v>1193002.5</v>
      </c>
      <c r="F19">
        <v>1145576</v>
      </c>
      <c r="G19">
        <v>1017420</v>
      </c>
      <c r="H19" t="s">
        <v>39</v>
      </c>
      <c r="I19" s="3">
        <v>7.8518070000000006E-3</v>
      </c>
      <c r="J19" s="3">
        <v>8.5000000000000006E-2</v>
      </c>
      <c r="K19" s="3">
        <f t="shared" si="0"/>
        <v>5.1558851067719782E-3</v>
      </c>
      <c r="L19" s="7">
        <f t="shared" si="1"/>
        <v>65.664949568576731</v>
      </c>
      <c r="M19" s="2">
        <f t="shared" si="2"/>
        <v>3.7075432546713047E-3</v>
      </c>
      <c r="N19" s="3">
        <f t="shared" si="3"/>
        <v>0.56523992779915766</v>
      </c>
      <c r="O19" s="7">
        <f t="shared" si="4"/>
        <v>87.236311874618934</v>
      </c>
    </row>
    <row r="20" spans="1:15" x14ac:dyDescent="0.25">
      <c r="A20" t="s">
        <v>40</v>
      </c>
      <c r="B20">
        <v>3518967</v>
      </c>
      <c r="C20">
        <v>14057</v>
      </c>
      <c r="D20">
        <v>2772580</v>
      </c>
      <c r="E20">
        <v>2362215.5</v>
      </c>
      <c r="F20">
        <v>2308695</v>
      </c>
      <c r="G20">
        <v>2083670</v>
      </c>
      <c r="H20" t="s">
        <v>41</v>
      </c>
      <c r="I20" s="3">
        <v>1.6619536000000001E-2</v>
      </c>
      <c r="J20" s="3">
        <v>0.11800000000000001</v>
      </c>
      <c r="K20" s="3">
        <f t="shared" si="0"/>
        <v>1.0079778456594253E-2</v>
      </c>
      <c r="L20" s="7">
        <f t="shared" si="1"/>
        <v>60.65017974385237</v>
      </c>
      <c r="M20" s="2">
        <f t="shared" si="2"/>
        <v>3.9946381992215325E-3</v>
      </c>
      <c r="N20" s="3">
        <f t="shared" si="3"/>
        <v>0.59212547318573894</v>
      </c>
      <c r="O20" s="7">
        <f t="shared" si="4"/>
        <v>67.705732190195462</v>
      </c>
    </row>
    <row r="21" spans="1:15" x14ac:dyDescent="0.25">
      <c r="A21" t="s">
        <v>42</v>
      </c>
      <c r="B21">
        <v>3946108</v>
      </c>
      <c r="C21">
        <v>16975</v>
      </c>
      <c r="D21">
        <v>3044903.5</v>
      </c>
      <c r="E21">
        <v>2610298.5</v>
      </c>
      <c r="F21">
        <v>2408037</v>
      </c>
      <c r="G21">
        <v>2169670</v>
      </c>
      <c r="H21" t="s">
        <v>43</v>
      </c>
      <c r="I21" s="3">
        <v>1.6478873000000002E-2</v>
      </c>
      <c r="J21" s="3">
        <v>0.111</v>
      </c>
      <c r="K21" s="3">
        <f t="shared" si="0"/>
        <v>1.1303287131079727E-2</v>
      </c>
      <c r="L21" s="7">
        <f t="shared" si="1"/>
        <v>68.592598116871983</v>
      </c>
      <c r="M21" s="2">
        <f t="shared" si="2"/>
        <v>4.3017068970235993E-3</v>
      </c>
      <c r="N21" s="3">
        <f t="shared" si="3"/>
        <v>0.54982529621591703</v>
      </c>
      <c r="O21" s="7">
        <f t="shared" si="4"/>
        <v>77.508232378803598</v>
      </c>
    </row>
    <row r="22" spans="1:15" x14ac:dyDescent="0.25">
      <c r="A22" t="s">
        <v>44</v>
      </c>
      <c r="B22">
        <v>5647746</v>
      </c>
      <c r="C22">
        <v>23884</v>
      </c>
      <c r="D22">
        <v>4377330.5</v>
      </c>
      <c r="E22">
        <v>3630772.5</v>
      </c>
      <c r="F22">
        <v>5865811</v>
      </c>
      <c r="G22">
        <v>5172559</v>
      </c>
      <c r="H22" t="s">
        <v>45</v>
      </c>
      <c r="I22" s="3">
        <v>1.7973138999999999E-2</v>
      </c>
      <c r="J22" s="3">
        <v>8.3000000000000004E-2</v>
      </c>
      <c r="K22" s="3">
        <f t="shared" si="0"/>
        <v>1.6177482897428812E-2</v>
      </c>
      <c r="L22" s="7">
        <f t="shared" si="1"/>
        <v>90.009223750112938</v>
      </c>
      <c r="M22" s="2">
        <f t="shared" si="2"/>
        <v>4.22894372374395E-3</v>
      </c>
      <c r="N22" s="3">
        <v>0.56000000000000005</v>
      </c>
      <c r="O22" s="7">
        <f t="shared" si="4"/>
        <v>101.90225840346866</v>
      </c>
    </row>
    <row r="23" spans="1:15" x14ac:dyDescent="0.25">
      <c r="A23" t="s">
        <v>46</v>
      </c>
      <c r="B23">
        <v>9756510</v>
      </c>
      <c r="C23">
        <v>43288</v>
      </c>
      <c r="D23">
        <v>7399039.5</v>
      </c>
      <c r="E23">
        <v>6233128.5</v>
      </c>
      <c r="F23">
        <v>8424315</v>
      </c>
      <c r="G23">
        <v>7459293</v>
      </c>
      <c r="H23" t="s">
        <v>47</v>
      </c>
      <c r="I23" s="3">
        <v>1.8670226000000002E-2</v>
      </c>
      <c r="J23" s="3">
        <v>9.8000000000000004E-2</v>
      </c>
      <c r="K23" s="3">
        <f t="shared" si="0"/>
        <v>2.7946684157466213E-2</v>
      </c>
      <c r="L23" s="7">
        <f t="shared" si="1"/>
        <v>149.68583753333363</v>
      </c>
      <c r="M23" s="2">
        <f t="shared" si="2"/>
        <v>4.4368324329088988E-3</v>
      </c>
      <c r="N23" s="3">
        <f t="shared" si="3"/>
        <v>0.76454521135119013</v>
      </c>
      <c r="O23" s="7">
        <f t="shared" si="4"/>
        <v>90.547600671610169</v>
      </c>
    </row>
    <row r="24" spans="1:15" x14ac:dyDescent="0.25">
      <c r="A24" t="s">
        <v>48</v>
      </c>
      <c r="B24">
        <v>1628108</v>
      </c>
      <c r="C24">
        <v>6050</v>
      </c>
      <c r="D24">
        <v>1279470</v>
      </c>
      <c r="E24">
        <v>1069939</v>
      </c>
      <c r="F24">
        <v>942593</v>
      </c>
      <c r="G24">
        <v>840326</v>
      </c>
      <c r="H24" t="s">
        <v>49</v>
      </c>
      <c r="I24" s="3">
        <v>3.5911390000000001E-3</v>
      </c>
      <c r="J24" s="3">
        <v>8.5000000000000006E-2</v>
      </c>
      <c r="K24" s="3">
        <f t="shared" si="0"/>
        <v>4.663575402499869E-3</v>
      </c>
      <c r="L24" s="7">
        <f t="shared" si="1"/>
        <v>129.86340552398192</v>
      </c>
      <c r="M24" s="2">
        <f t="shared" si="2"/>
        <v>3.7159697022556243E-3</v>
      </c>
      <c r="N24" s="3">
        <f t="shared" si="3"/>
        <v>0.51613652165581148</v>
      </c>
      <c r="O24" s="7">
        <f t="shared" si="4"/>
        <v>87.434581229544094</v>
      </c>
    </row>
    <row r="25" spans="1:15" x14ac:dyDescent="0.25">
      <c r="A25" t="s">
        <v>50</v>
      </c>
      <c r="B25">
        <v>11991347</v>
      </c>
      <c r="C25">
        <v>48642</v>
      </c>
      <c r="D25">
        <v>9217413</v>
      </c>
      <c r="E25">
        <v>7472102</v>
      </c>
      <c r="F25">
        <v>6455517</v>
      </c>
      <c r="G25">
        <v>5706468</v>
      </c>
      <c r="H25" t="s">
        <v>51</v>
      </c>
      <c r="I25" s="3">
        <v>3.0946095E-2</v>
      </c>
      <c r="J25" s="3">
        <v>9.8000000000000004E-2</v>
      </c>
      <c r="K25" s="3">
        <f t="shared" si="0"/>
        <v>3.434818262181661E-2</v>
      </c>
      <c r="L25" s="7">
        <f t="shared" si="1"/>
        <v>110.99359263847866</v>
      </c>
      <c r="M25" s="2">
        <f t="shared" si="2"/>
        <v>4.0564250204751812E-3</v>
      </c>
      <c r="N25" s="3">
        <f t="shared" si="3"/>
        <v>0.47588215068749157</v>
      </c>
      <c r="O25" s="7">
        <f t="shared" si="4"/>
        <v>82.784184091330232</v>
      </c>
    </row>
    <row r="26" spans="1:15" x14ac:dyDescent="0.25">
      <c r="A26" t="s">
        <v>52</v>
      </c>
      <c r="B26">
        <v>6466700</v>
      </c>
      <c r="C26">
        <v>26752</v>
      </c>
      <c r="D26">
        <v>5022507</v>
      </c>
      <c r="E26">
        <v>4152795.5</v>
      </c>
      <c r="F26">
        <v>3877020</v>
      </c>
      <c r="G26">
        <v>3445531</v>
      </c>
      <c r="H26" t="s">
        <v>53</v>
      </c>
      <c r="I26" s="3">
        <v>1.3319879E-2</v>
      </c>
      <c r="J26" s="3">
        <v>7.5999999999999998E-2</v>
      </c>
      <c r="K26" s="3">
        <f t="shared" si="0"/>
        <v>1.8523306227440629E-2</v>
      </c>
      <c r="L26" s="7">
        <f t="shared" si="1"/>
        <v>139.06512384564925</v>
      </c>
      <c r="M26" s="2">
        <f t="shared" si="2"/>
        <v>4.136885892340761E-3</v>
      </c>
      <c r="N26" s="3">
        <f t="shared" si="3"/>
        <v>0.53281132571481593</v>
      </c>
      <c r="O26" s="7">
        <f t="shared" si="4"/>
        <v>108.86541821949372</v>
      </c>
    </row>
    <row r="27" spans="1:15" x14ac:dyDescent="0.25">
      <c r="A27" t="s">
        <v>54</v>
      </c>
      <c r="B27">
        <v>8644518</v>
      </c>
      <c r="C27">
        <v>33315</v>
      </c>
      <c r="D27">
        <v>6707795.5</v>
      </c>
      <c r="E27">
        <v>5613736.5</v>
      </c>
      <c r="F27">
        <v>5074405</v>
      </c>
      <c r="G27">
        <v>4520327</v>
      </c>
      <c r="H27" t="s">
        <v>55</v>
      </c>
      <c r="I27" s="3">
        <v>1.9703568000000001E-2</v>
      </c>
      <c r="J27" s="3">
        <v>0.10199999999999999</v>
      </c>
      <c r="K27" s="3">
        <f t="shared" si="0"/>
        <v>2.4761478668041289E-2</v>
      </c>
      <c r="L27" s="7">
        <f t="shared" si="1"/>
        <v>125.67002417045119</v>
      </c>
      <c r="M27" s="2">
        <f t="shared" si="2"/>
        <v>3.8538875157643261E-3</v>
      </c>
      <c r="N27" s="3">
        <f t="shared" si="3"/>
        <v>0.52291255567979611</v>
      </c>
      <c r="O27" s="7">
        <f t="shared" si="4"/>
        <v>75.566421877731884</v>
      </c>
    </row>
    <row r="28" spans="1:15" x14ac:dyDescent="0.25">
      <c r="A28" t="s">
        <v>56</v>
      </c>
      <c r="B28">
        <v>1475714</v>
      </c>
      <c r="C28">
        <v>5902</v>
      </c>
      <c r="D28">
        <v>1170296</v>
      </c>
      <c r="E28">
        <v>1014642</v>
      </c>
      <c r="F28">
        <v>919565</v>
      </c>
      <c r="G28">
        <v>833323</v>
      </c>
      <c r="H28" t="s">
        <v>57</v>
      </c>
      <c r="I28" s="3">
        <v>1.1757772E-2</v>
      </c>
      <c r="J28" s="3">
        <v>0.124</v>
      </c>
      <c r="K28" s="3">
        <f t="shared" si="0"/>
        <v>4.2270558903492227E-3</v>
      </c>
      <c r="L28" s="7">
        <f t="shared" si="1"/>
        <v>35.95116396498608</v>
      </c>
      <c r="M28" s="2">
        <f t="shared" si="2"/>
        <v>3.9994199418044414E-3</v>
      </c>
      <c r="N28" s="3">
        <f t="shared" si="3"/>
        <v>0.5646913968424776</v>
      </c>
      <c r="O28" s="7">
        <f t="shared" si="4"/>
        <v>64.506773254910343</v>
      </c>
    </row>
    <row r="29" spans="1:15" x14ac:dyDescent="0.25">
      <c r="A29" t="s">
        <v>58</v>
      </c>
      <c r="B29">
        <v>1059955</v>
      </c>
      <c r="C29">
        <v>3956</v>
      </c>
      <c r="D29">
        <v>832799</v>
      </c>
      <c r="E29">
        <v>691378</v>
      </c>
      <c r="F29">
        <v>611789</v>
      </c>
      <c r="G29">
        <v>545113</v>
      </c>
      <c r="H29" t="s">
        <v>59</v>
      </c>
      <c r="I29" s="3">
        <v>2.2791489999999998E-3</v>
      </c>
      <c r="J29" s="3">
        <v>6.9000000000000006E-2</v>
      </c>
      <c r="K29" s="3">
        <f t="shared" si="0"/>
        <v>3.0361499763877759E-3</v>
      </c>
      <c r="L29" s="7">
        <f t="shared" si="1"/>
        <v>133.21419426232231</v>
      </c>
      <c r="M29" s="2">
        <f t="shared" si="2"/>
        <v>3.7322339155907562E-3</v>
      </c>
      <c r="N29" s="3">
        <f t="shared" si="3"/>
        <v>0.51427937978499083</v>
      </c>
      <c r="O29" s="7">
        <f t="shared" si="4"/>
        <v>108.18069320552915</v>
      </c>
    </row>
    <row r="30" spans="1:15" x14ac:dyDescent="0.25">
      <c r="A30" t="s">
        <v>60</v>
      </c>
      <c r="B30">
        <v>10388847</v>
      </c>
      <c r="C30">
        <v>49885</v>
      </c>
      <c r="D30">
        <v>8087023</v>
      </c>
      <c r="E30">
        <v>6809343</v>
      </c>
      <c r="F30">
        <v>6044294</v>
      </c>
      <c r="G30">
        <v>5404190</v>
      </c>
      <c r="H30" t="s">
        <v>61</v>
      </c>
      <c r="I30" s="3">
        <v>3.2547977999999998E-2</v>
      </c>
      <c r="J30" s="3">
        <v>0.10099999999999999</v>
      </c>
      <c r="K30" s="3">
        <f t="shared" si="0"/>
        <v>2.9757959133874756E-2</v>
      </c>
      <c r="L30" s="7">
        <f t="shared" si="1"/>
        <v>91.427980975883528</v>
      </c>
      <c r="M30" s="2">
        <f t="shared" si="2"/>
        <v>4.8017840670865593E-3</v>
      </c>
      <c r="N30" s="3">
        <f t="shared" si="3"/>
        <v>0.52019150922137947</v>
      </c>
      <c r="O30" s="7">
        <f t="shared" si="4"/>
        <v>95.084833011615046</v>
      </c>
    </row>
    <row r="31" spans="1:15" x14ac:dyDescent="0.25">
      <c r="A31" t="s">
        <v>62</v>
      </c>
      <c r="B31">
        <v>1080689</v>
      </c>
      <c r="C31">
        <v>4140</v>
      </c>
      <c r="D31">
        <v>840350</v>
      </c>
      <c r="E31">
        <v>699579</v>
      </c>
      <c r="F31">
        <v>618415</v>
      </c>
      <c r="G31">
        <v>555170</v>
      </c>
      <c r="H31" t="s">
        <v>63</v>
      </c>
      <c r="I31" s="3">
        <v>1.9632109999999999E-3</v>
      </c>
      <c r="J31" s="3">
        <v>8.199999999999999E-2</v>
      </c>
      <c r="K31" s="3">
        <f t="shared" si="0"/>
        <v>3.0955407369487658E-3</v>
      </c>
      <c r="L31" s="7">
        <f t="shared" si="1"/>
        <v>157.677434414781</v>
      </c>
      <c r="M31" s="2">
        <f t="shared" si="2"/>
        <v>3.8308893678014673E-3</v>
      </c>
      <c r="N31" s="3">
        <f t="shared" si="3"/>
        <v>0.51371856287979245</v>
      </c>
      <c r="O31" s="7">
        <f t="shared" si="4"/>
        <v>93.436326043938237</v>
      </c>
    </row>
    <row r="32" spans="1:15" x14ac:dyDescent="0.25">
      <c r="A32" t="s">
        <v>64</v>
      </c>
      <c r="B32">
        <v>2579821</v>
      </c>
      <c r="C32">
        <v>10199.5</v>
      </c>
      <c r="D32">
        <v>2029185</v>
      </c>
      <c r="E32">
        <v>1702029.5</v>
      </c>
      <c r="F32">
        <v>1590075</v>
      </c>
      <c r="G32">
        <v>1399655</v>
      </c>
      <c r="H32" t="s">
        <v>65</v>
      </c>
      <c r="I32" s="3">
        <v>4.8379030000000002E-3</v>
      </c>
      <c r="J32" s="3">
        <v>0.08</v>
      </c>
      <c r="K32" s="3">
        <f t="shared" si="0"/>
        <v>7.3896754751236497E-3</v>
      </c>
      <c r="L32" s="7">
        <f t="shared" si="1"/>
        <v>152.74542451809492</v>
      </c>
      <c r="M32" s="2">
        <f t="shared" si="2"/>
        <v>3.9535688716387692E-3</v>
      </c>
      <c r="N32" s="3">
        <f t="shared" si="3"/>
        <v>0.54253957929639307</v>
      </c>
      <c r="O32" s="7">
        <f t="shared" si="4"/>
        <v>98.839221790969219</v>
      </c>
    </row>
    <row r="33" spans="1:15" x14ac:dyDescent="0.25">
      <c r="A33" t="s">
        <v>66</v>
      </c>
      <c r="B33">
        <v>3861907</v>
      </c>
      <c r="C33">
        <v>14583.5</v>
      </c>
      <c r="D33">
        <v>3011409</v>
      </c>
      <c r="E33">
        <v>2498301.5</v>
      </c>
      <c r="F33">
        <v>4372895</v>
      </c>
      <c r="G33">
        <v>3853723</v>
      </c>
      <c r="H33" t="s">
        <v>67</v>
      </c>
      <c r="I33" s="3">
        <v>3.280004E-3</v>
      </c>
      <c r="J33" s="3">
        <v>7.6999999999999999E-2</v>
      </c>
      <c r="K33" s="3">
        <f t="shared" si="0"/>
        <v>1.1062100605083976E-2</v>
      </c>
      <c r="L33" s="7">
        <v>160</v>
      </c>
      <c r="M33" s="2">
        <f t="shared" si="2"/>
        <v>3.7762431876272526E-3</v>
      </c>
      <c r="N33" s="3">
        <v>0.56000000000000005</v>
      </c>
      <c r="O33" s="7">
        <f t="shared" si="4"/>
        <v>98.084238639668911</v>
      </c>
    </row>
    <row r="34" spans="1:15" x14ac:dyDescent="0.25">
      <c r="A34" t="s">
        <v>68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69</v>
      </c>
      <c r="I34" s="3">
        <v>2.2802418000000001E-2</v>
      </c>
      <c r="J34" s="3">
        <v>8.1000000000000003E-2</v>
      </c>
      <c r="K34" s="3">
        <v>2.3E-2</v>
      </c>
      <c r="L34" s="7">
        <f t="shared" si="1"/>
        <v>100.86649582513574</v>
      </c>
      <c r="M34" s="2">
        <v>4.0000000000000001E-3</v>
      </c>
      <c r="N34" s="3">
        <v>0.56000000000000005</v>
      </c>
      <c r="O34" s="7">
        <f t="shared" si="4"/>
        <v>98.76543209876543</v>
      </c>
    </row>
    <row r="35" spans="1:15" x14ac:dyDescent="0.25">
      <c r="A35" t="s">
        <v>70</v>
      </c>
      <c r="B35">
        <v>1906396</v>
      </c>
      <c r="C35">
        <v>8624</v>
      </c>
      <c r="D35">
        <v>1483086</v>
      </c>
      <c r="E35">
        <v>1234720</v>
      </c>
      <c r="F35">
        <v>1093127</v>
      </c>
      <c r="G35">
        <v>977574</v>
      </c>
      <c r="H35" t="s">
        <v>71</v>
      </c>
      <c r="I35" s="3">
        <v>6.9031919999999998E-3</v>
      </c>
      <c r="J35" s="3">
        <v>0.10400000000000001</v>
      </c>
      <c r="K35" s="3">
        <f t="shared" si="0"/>
        <v>5.4607074549256809E-3</v>
      </c>
      <c r="L35" s="7">
        <f t="shared" si="1"/>
        <v>79.104093511026221</v>
      </c>
      <c r="M35" s="2">
        <f t="shared" si="2"/>
        <v>4.5237191013829236E-3</v>
      </c>
      <c r="N35" s="3">
        <f t="shared" si="3"/>
        <v>0.51278643052125583</v>
      </c>
      <c r="O35" s="7">
        <f t="shared" si="4"/>
        <v>86.99459810351776</v>
      </c>
    </row>
    <row r="36" spans="1:15" x14ac:dyDescent="0.25">
      <c r="A36" t="s">
        <v>72</v>
      </c>
      <c r="B36">
        <v>3416004</v>
      </c>
      <c r="C36">
        <v>15420</v>
      </c>
      <c r="D36">
        <v>2640851</v>
      </c>
      <c r="E36">
        <v>2212131</v>
      </c>
      <c r="F36">
        <v>1951578</v>
      </c>
      <c r="G36">
        <v>1742056</v>
      </c>
      <c r="H36" t="s">
        <v>73</v>
      </c>
      <c r="I36" s="3">
        <v>9.3513299999999997E-3</v>
      </c>
      <c r="J36" s="3">
        <v>0.10099999999999999</v>
      </c>
      <c r="K36" s="3">
        <f t="shared" si="0"/>
        <v>9.7848497945106604E-3</v>
      </c>
      <c r="L36" s="7">
        <f t="shared" si="1"/>
        <v>104.63591590191621</v>
      </c>
      <c r="M36" s="2">
        <f t="shared" si="2"/>
        <v>4.5140462364798165E-3</v>
      </c>
      <c r="N36" s="3">
        <f t="shared" si="3"/>
        <v>0.50996895788178231</v>
      </c>
      <c r="O36" s="7">
        <f t="shared" si="4"/>
        <v>89.387054187719144</v>
      </c>
    </row>
    <row r="37" spans="1:15" x14ac:dyDescent="0.25">
      <c r="A37" t="s">
        <v>74</v>
      </c>
      <c r="B37">
        <v>30143999</v>
      </c>
      <c r="C37">
        <v>147251.5</v>
      </c>
      <c r="D37">
        <v>22873683</v>
      </c>
      <c r="E37">
        <v>18978154.5</v>
      </c>
      <c r="F37">
        <v>16812950</v>
      </c>
      <c r="G37">
        <v>14912312</v>
      </c>
      <c r="H37" t="s">
        <v>75</v>
      </c>
      <c r="I37" s="3">
        <v>5.8567375999999997E-2</v>
      </c>
      <c r="J37" s="3">
        <v>9.4E-2</v>
      </c>
      <c r="K37" s="3">
        <f t="shared" si="0"/>
        <v>8.6344893747454507E-2</v>
      </c>
      <c r="L37" s="7">
        <f t="shared" si="1"/>
        <v>147.42831187699875</v>
      </c>
      <c r="M37" s="2">
        <f t="shared" si="2"/>
        <v>4.8849358043038683E-3</v>
      </c>
      <c r="N37" s="3">
        <f t="shared" si="3"/>
        <v>0.49470251110345381</v>
      </c>
      <c r="O37" s="7">
        <f t="shared" si="4"/>
        <v>103.93480434689081</v>
      </c>
    </row>
    <row r="38" spans="1:15" x14ac:dyDescent="0.25">
      <c r="A38" t="s">
        <v>76</v>
      </c>
      <c r="B38">
        <v>13617940</v>
      </c>
      <c r="C38">
        <v>57287</v>
      </c>
      <c r="D38">
        <v>10502716.5</v>
      </c>
      <c r="E38">
        <v>8716273</v>
      </c>
      <c r="F38">
        <v>7716249</v>
      </c>
      <c r="G38">
        <v>6891698</v>
      </c>
      <c r="H38" t="s">
        <v>77</v>
      </c>
      <c r="I38" s="3">
        <v>3.5813468000000001E-2</v>
      </c>
      <c r="J38" s="3">
        <v>9.6999999999999989E-2</v>
      </c>
      <c r="K38" s="3">
        <f t="shared" si="0"/>
        <v>3.9007418437056428E-2</v>
      </c>
      <c r="L38" s="7">
        <f t="shared" si="1"/>
        <v>108.91829419328064</v>
      </c>
      <c r="M38" s="2">
        <f t="shared" si="2"/>
        <v>4.2067302396691427E-3</v>
      </c>
      <c r="N38" s="3">
        <f t="shared" si="3"/>
        <v>0.50607492763222628</v>
      </c>
      <c r="O38" s="7">
        <f t="shared" si="4"/>
        <v>86.736705972559662</v>
      </c>
    </row>
    <row r="39" spans="1:15" x14ac:dyDescent="0.25">
      <c r="A39" t="s">
        <v>78</v>
      </c>
      <c r="B39">
        <v>3296173</v>
      </c>
      <c r="C39">
        <v>12438.5</v>
      </c>
      <c r="D39">
        <v>2581687</v>
      </c>
      <c r="E39">
        <v>2187873</v>
      </c>
      <c r="F39">
        <v>2110756</v>
      </c>
      <c r="G39">
        <v>1886520</v>
      </c>
      <c r="H39" t="s">
        <v>79</v>
      </c>
      <c r="I39" s="3">
        <v>1.358142E-2</v>
      </c>
      <c r="J39" s="3">
        <v>0.109</v>
      </c>
      <c r="K39" s="3">
        <f t="shared" si="0"/>
        <v>9.4416041965177996E-3</v>
      </c>
      <c r="L39" s="7">
        <f t="shared" si="1"/>
        <v>69.518534855102047</v>
      </c>
      <c r="M39" s="2">
        <f t="shared" si="2"/>
        <v>3.7736186783885431E-3</v>
      </c>
      <c r="N39" s="3">
        <f t="shared" si="3"/>
        <v>0.57233646413583272</v>
      </c>
      <c r="O39" s="7">
        <f t="shared" si="4"/>
        <v>69.240709695202625</v>
      </c>
    </row>
    <row r="40" spans="1:15" x14ac:dyDescent="0.25">
      <c r="A40" t="s">
        <v>80</v>
      </c>
      <c r="B40">
        <v>6000445</v>
      </c>
      <c r="C40">
        <v>23017</v>
      </c>
      <c r="D40">
        <v>4666202</v>
      </c>
      <c r="E40">
        <v>3844402</v>
      </c>
      <c r="F40">
        <v>3360543</v>
      </c>
      <c r="G40">
        <v>2982674</v>
      </c>
      <c r="H40" t="s">
        <v>81</v>
      </c>
      <c r="I40" s="3">
        <v>1.0902644E-2</v>
      </c>
      <c r="J40" s="3">
        <v>8.4000000000000005E-2</v>
      </c>
      <c r="K40" s="3">
        <f t="shared" si="0"/>
        <v>1.7187758862466943E-2</v>
      </c>
      <c r="L40" s="7">
        <f t="shared" si="1"/>
        <v>157.64762072821</v>
      </c>
      <c r="M40" s="2">
        <f t="shared" si="2"/>
        <v>3.8358821720722381E-3</v>
      </c>
      <c r="N40" s="3">
        <f t="shared" si="3"/>
        <v>0.49707546690287135</v>
      </c>
      <c r="O40" s="7">
        <f t="shared" si="4"/>
        <v>91.330527906481862</v>
      </c>
    </row>
    <row r="41" spans="1:15" x14ac:dyDescent="0.25">
      <c r="A41" t="s">
        <v>82</v>
      </c>
      <c r="B41">
        <v>17130256</v>
      </c>
      <c r="C41">
        <v>75783</v>
      </c>
      <c r="D41">
        <v>13073584</v>
      </c>
      <c r="E41">
        <v>10869906</v>
      </c>
      <c r="F41">
        <v>9528020</v>
      </c>
      <c r="G41">
        <v>8470430</v>
      </c>
      <c r="H41" t="s">
        <v>83</v>
      </c>
      <c r="I41" s="3">
        <v>3.8941364999999999E-2</v>
      </c>
      <c r="J41" s="3">
        <v>9.6000000000000002E-2</v>
      </c>
      <c r="K41" s="3">
        <f t="shared" si="0"/>
        <v>4.9068145675916955E-2</v>
      </c>
      <c r="L41" s="7">
        <f t="shared" si="1"/>
        <v>126.00520211840791</v>
      </c>
      <c r="M41" s="2">
        <f t="shared" si="2"/>
        <v>4.4239268811861309E-3</v>
      </c>
      <c r="N41" s="3">
        <f t="shared" si="3"/>
        <v>0.4944718864680131</v>
      </c>
      <c r="O41" s="7">
        <f t="shared" si="4"/>
        <v>92.165143358044389</v>
      </c>
    </row>
    <row r="42" spans="1:15" x14ac:dyDescent="0.25">
      <c r="A42" t="s">
        <v>84</v>
      </c>
      <c r="B42">
        <v>904284</v>
      </c>
      <c r="C42">
        <v>4593.5</v>
      </c>
      <c r="D42">
        <v>702445.5</v>
      </c>
      <c r="E42">
        <v>581873</v>
      </c>
      <c r="F42">
        <v>1012874</v>
      </c>
      <c r="G42">
        <v>892750</v>
      </c>
      <c r="H42" t="s">
        <v>85</v>
      </c>
      <c r="I42" s="3">
        <v>2.8841029999999998E-3</v>
      </c>
      <c r="J42" s="3">
        <v>8.5999999999999993E-2</v>
      </c>
      <c r="K42" s="3">
        <f t="shared" si="0"/>
        <v>2.5902437794508666E-3</v>
      </c>
      <c r="L42" s="7">
        <f t="shared" si="1"/>
        <v>89.811070528717835</v>
      </c>
      <c r="M42" s="2">
        <f t="shared" si="2"/>
        <v>5.0797094718031061E-3</v>
      </c>
      <c r="N42" s="3">
        <v>0.8</v>
      </c>
      <c r="O42" s="7">
        <f t="shared" si="4"/>
        <v>118.13277841402574</v>
      </c>
    </row>
    <row r="43" spans="1:15" x14ac:dyDescent="0.25">
      <c r="A43" t="s">
        <v>86</v>
      </c>
      <c r="B43">
        <v>5155502</v>
      </c>
      <c r="C43">
        <v>22237</v>
      </c>
      <c r="D43">
        <v>3998448</v>
      </c>
      <c r="E43">
        <v>3373717</v>
      </c>
      <c r="F43">
        <v>2989998</v>
      </c>
      <c r="G43">
        <v>2658884</v>
      </c>
      <c r="H43" t="s">
        <v>87</v>
      </c>
      <c r="I43" s="3">
        <v>1.8093947999999999E-2</v>
      </c>
      <c r="J43" s="3">
        <v>0.115</v>
      </c>
      <c r="K43" s="3">
        <f t="shared" si="0"/>
        <v>1.4767492276150526E-2</v>
      </c>
      <c r="L43" s="7">
        <f t="shared" si="1"/>
        <v>81.615644502518336</v>
      </c>
      <c r="M43" s="2">
        <f t="shared" si="2"/>
        <v>4.3132560127025462E-3</v>
      </c>
      <c r="N43" s="3">
        <f t="shared" si="3"/>
        <v>0.51573716778695844</v>
      </c>
      <c r="O43" s="7">
        <f t="shared" si="4"/>
        <v>75.013148047000797</v>
      </c>
    </row>
    <row r="44" spans="1:15" x14ac:dyDescent="0.25">
      <c r="A44" t="s">
        <v>88</v>
      </c>
      <c r="B44">
        <v>959683</v>
      </c>
      <c r="C44">
        <v>4065</v>
      </c>
      <c r="D44">
        <v>746442</v>
      </c>
      <c r="E44">
        <v>623450</v>
      </c>
      <c r="F44">
        <v>551662</v>
      </c>
      <c r="G44">
        <v>493683</v>
      </c>
      <c r="H44" t="s">
        <v>89</v>
      </c>
      <c r="I44" s="3">
        <v>1.889686E-3</v>
      </c>
      <c r="J44" s="3">
        <v>6.9000000000000006E-2</v>
      </c>
      <c r="K44" s="3">
        <f t="shared" si="0"/>
        <v>2.7489294524670857E-3</v>
      </c>
      <c r="L44" s="7">
        <f t="shared" si="1"/>
        <v>145.47017083616461</v>
      </c>
      <c r="M44" s="2">
        <f t="shared" si="2"/>
        <v>4.2357736877698159E-3</v>
      </c>
      <c r="N44" s="3">
        <f t="shared" si="3"/>
        <v>0.51442299175873696</v>
      </c>
      <c r="O44" s="7">
        <f t="shared" si="4"/>
        <v>122.77604892086421</v>
      </c>
    </row>
    <row r="45" spans="1:15" x14ac:dyDescent="0.25">
      <c r="A45" t="s">
        <v>90</v>
      </c>
      <c r="B45">
        <v>7695098</v>
      </c>
      <c r="C45">
        <v>29379</v>
      </c>
      <c r="D45">
        <v>6020994</v>
      </c>
      <c r="E45">
        <v>5110181.5</v>
      </c>
      <c r="F45">
        <v>4755678</v>
      </c>
      <c r="G45">
        <v>4258513</v>
      </c>
      <c r="H45" t="s">
        <v>91</v>
      </c>
      <c r="I45" s="3">
        <v>2.3621679999999999E-2</v>
      </c>
      <c r="J45" s="3">
        <v>0.11199999999999999</v>
      </c>
      <c r="K45" s="3">
        <f t="shared" si="0"/>
        <v>2.204194669679526E-2</v>
      </c>
      <c r="L45" s="7">
        <f t="shared" si="1"/>
        <v>93.31235837923154</v>
      </c>
      <c r="M45" s="2">
        <f t="shared" si="2"/>
        <v>3.8178851003586958E-3</v>
      </c>
      <c r="N45" s="3">
        <f t="shared" si="3"/>
        <v>0.55340594752659422</v>
      </c>
      <c r="O45" s="7">
        <f t="shared" si="4"/>
        <v>68.176519649262431</v>
      </c>
    </row>
    <row r="46" spans="1:15" x14ac:dyDescent="0.25">
      <c r="A46" t="s">
        <v>92</v>
      </c>
      <c r="B46">
        <v>28929738</v>
      </c>
      <c r="C46">
        <v>141718.5</v>
      </c>
      <c r="D46">
        <v>22271186</v>
      </c>
      <c r="E46">
        <v>18798052</v>
      </c>
      <c r="F46">
        <v>16864656</v>
      </c>
      <c r="G46">
        <v>15068414</v>
      </c>
      <c r="H46" t="s">
        <v>93</v>
      </c>
      <c r="I46" s="3">
        <v>9.6557659000000004E-2</v>
      </c>
      <c r="J46" s="3">
        <v>0.109</v>
      </c>
      <c r="K46" s="3">
        <f t="shared" si="0"/>
        <v>8.286674749928491E-2</v>
      </c>
      <c r="L46" s="7">
        <f t="shared" si="1"/>
        <v>85.820998932135367</v>
      </c>
      <c r="M46" s="2">
        <f t="shared" si="2"/>
        <v>4.8987135659507184E-3</v>
      </c>
      <c r="N46" s="3">
        <f t="shared" si="3"/>
        <v>0.52086244265330017</v>
      </c>
      <c r="O46" s="7">
        <f t="shared" si="4"/>
        <v>89.884652586251704</v>
      </c>
    </row>
    <row r="47" spans="1:15" x14ac:dyDescent="0.25">
      <c r="A47" t="s">
        <v>94</v>
      </c>
      <c r="B47">
        <v>3695511</v>
      </c>
      <c r="C47">
        <v>14477</v>
      </c>
      <c r="D47">
        <v>2910566</v>
      </c>
      <c r="E47">
        <v>2409594</v>
      </c>
      <c r="F47">
        <v>2090725</v>
      </c>
      <c r="G47">
        <v>1781282</v>
      </c>
      <c r="H47" t="s">
        <v>95</v>
      </c>
      <c r="I47" s="3">
        <v>7.4329779999999998E-3</v>
      </c>
      <c r="J47" s="3">
        <v>7.6999999999999999E-2</v>
      </c>
      <c r="K47" s="3">
        <f t="shared" si="0"/>
        <v>1.0585473567642745E-2</v>
      </c>
      <c r="L47" s="7">
        <f t="shared" si="1"/>
        <v>142.41228169439955</v>
      </c>
      <c r="M47" s="2">
        <f t="shared" si="2"/>
        <v>3.9174555291541548E-3</v>
      </c>
      <c r="N47" s="3">
        <f t="shared" si="3"/>
        <v>0.48201236581355056</v>
      </c>
      <c r="O47" s="7">
        <f t="shared" si="4"/>
        <v>101.75209166634168</v>
      </c>
    </row>
    <row r="48" spans="1:15" x14ac:dyDescent="0.25">
      <c r="A48" t="s">
        <v>96</v>
      </c>
      <c r="B48">
        <v>5632293</v>
      </c>
      <c r="C48">
        <v>26871</v>
      </c>
      <c r="D48">
        <v>4388957</v>
      </c>
      <c r="E48">
        <v>3671786.5</v>
      </c>
      <c r="F48">
        <v>3442881</v>
      </c>
      <c r="G48">
        <v>3063087</v>
      </c>
      <c r="H48" t="s">
        <v>97</v>
      </c>
      <c r="I48" s="3">
        <v>2.5621496000000001E-2</v>
      </c>
      <c r="J48" s="3">
        <v>9.6000000000000002E-2</v>
      </c>
      <c r="K48" s="3">
        <f t="shared" si="0"/>
        <v>1.6133219107376289E-2</v>
      </c>
      <c r="L48" s="7">
        <f t="shared" si="1"/>
        <v>62.96751410368968</v>
      </c>
      <c r="M48" s="2">
        <f t="shared" si="2"/>
        <v>4.7708810603425637E-3</v>
      </c>
      <c r="N48" s="3">
        <f t="shared" si="3"/>
        <v>0.54384368852969833</v>
      </c>
      <c r="O48" s="7">
        <f t="shared" si="4"/>
        <v>99.393355423803413</v>
      </c>
    </row>
    <row r="49" spans="1:15" x14ac:dyDescent="0.25">
      <c r="A49" t="s">
        <v>98</v>
      </c>
      <c r="B49">
        <v>527251</v>
      </c>
      <c r="C49">
        <v>1908.5</v>
      </c>
      <c r="D49">
        <v>411186</v>
      </c>
      <c r="E49">
        <v>340662.5</v>
      </c>
      <c r="F49">
        <v>598995</v>
      </c>
      <c r="G49">
        <v>531855</v>
      </c>
      <c r="H49" t="s">
        <v>99</v>
      </c>
      <c r="I49" s="3">
        <v>1.444776E-3</v>
      </c>
      <c r="J49" s="3">
        <v>7.2999999999999995E-2</v>
      </c>
      <c r="K49" s="3">
        <f t="shared" si="0"/>
        <v>1.5102651633328123E-3</v>
      </c>
      <c r="L49" s="7">
        <f t="shared" si="1"/>
        <v>104.53282469620288</v>
      </c>
      <c r="M49" s="2">
        <f t="shared" si="2"/>
        <v>3.6197181228674767E-3</v>
      </c>
      <c r="N49" s="3">
        <v>0.56000000000000005</v>
      </c>
      <c r="O49" s="7">
        <f t="shared" si="4"/>
        <v>99.170359530615798</v>
      </c>
    </row>
    <row r="50" spans="1:15" x14ac:dyDescent="0.25">
      <c r="A50" t="s">
        <v>100</v>
      </c>
      <c r="B50">
        <v>10372313</v>
      </c>
      <c r="C50">
        <v>36706</v>
      </c>
      <c r="D50">
        <v>7643398</v>
      </c>
      <c r="E50">
        <v>6371594</v>
      </c>
      <c r="F50">
        <v>5593502</v>
      </c>
      <c r="G50">
        <v>5002319</v>
      </c>
      <c r="H50" t="s">
        <v>101</v>
      </c>
      <c r="I50" s="3">
        <v>1.9908654000000001E-2</v>
      </c>
      <c r="J50" s="3">
        <v>8.5999999999999993E-2</v>
      </c>
      <c r="K50" s="3">
        <f t="shared" si="0"/>
        <v>2.9710598912252521E-2</v>
      </c>
      <c r="L50" s="7">
        <f t="shared" si="1"/>
        <v>149.23459372116528</v>
      </c>
      <c r="M50" s="2">
        <f t="shared" si="2"/>
        <v>3.5388442288619712E-3</v>
      </c>
      <c r="N50" s="3">
        <f t="shared" si="3"/>
        <v>0.48227613262345631</v>
      </c>
      <c r="O50" s="7">
        <f t="shared" si="4"/>
        <v>82.298702996790041</v>
      </c>
    </row>
    <row r="51" spans="1:15" x14ac:dyDescent="0.25">
      <c r="A51" t="s">
        <v>102</v>
      </c>
      <c r="B51">
        <v>6533435</v>
      </c>
      <c r="C51">
        <v>23960.5</v>
      </c>
      <c r="D51">
        <v>5074661</v>
      </c>
      <c r="E51">
        <v>4191117.5</v>
      </c>
      <c r="F51">
        <v>3790294</v>
      </c>
      <c r="G51">
        <v>3373359</v>
      </c>
      <c r="H51" t="s">
        <v>103</v>
      </c>
      <c r="I51" s="3">
        <v>1.575447E-2</v>
      </c>
      <c r="J51" s="3">
        <v>8.5999999999999993E-2</v>
      </c>
      <c r="K51" s="3">
        <f t="shared" si="0"/>
        <v>1.8714462897935352E-2</v>
      </c>
      <c r="L51" s="7">
        <f t="shared" si="1"/>
        <v>118.78827341024707</v>
      </c>
      <c r="M51" s="2">
        <f t="shared" si="2"/>
        <v>3.6673664006759078E-3</v>
      </c>
      <c r="N51" s="3">
        <f t="shared" si="3"/>
        <v>0.5163224245745156</v>
      </c>
      <c r="O51" s="7">
        <f t="shared" si="4"/>
        <v>85.287590713393215</v>
      </c>
    </row>
    <row r="52" spans="1:15" x14ac:dyDescent="0.25">
      <c r="A52" t="s">
        <v>104</v>
      </c>
      <c r="B52">
        <v>1495301</v>
      </c>
      <c r="C52">
        <v>6171</v>
      </c>
      <c r="D52">
        <v>1156064.5</v>
      </c>
      <c r="E52">
        <v>979004</v>
      </c>
      <c r="F52">
        <v>938978</v>
      </c>
      <c r="G52">
        <v>843324</v>
      </c>
      <c r="H52" t="s">
        <v>105</v>
      </c>
      <c r="I52" s="3">
        <v>7.3795400000000004E-3</v>
      </c>
      <c r="J52" s="3">
        <v>0.127</v>
      </c>
      <c r="K52" s="3">
        <f t="shared" si="0"/>
        <v>4.2831611680143192E-3</v>
      </c>
      <c r="L52" s="7">
        <f t="shared" si="1"/>
        <v>58.041031934433839</v>
      </c>
      <c r="M52" s="2">
        <f t="shared" si="2"/>
        <v>4.1269282906919742E-3</v>
      </c>
      <c r="N52" s="3">
        <f t="shared" si="3"/>
        <v>0.56398277002422925</v>
      </c>
      <c r="O52" s="7">
        <f t="shared" si="4"/>
        <v>64.990996703810623</v>
      </c>
    </row>
    <row r="53" spans="1:15" x14ac:dyDescent="0.25">
      <c r="A53" t="s">
        <v>106</v>
      </c>
      <c r="B53">
        <v>302909</v>
      </c>
      <c r="C53">
        <v>1288.5</v>
      </c>
      <c r="D53">
        <v>229924</v>
      </c>
      <c r="E53">
        <v>190835.5</v>
      </c>
      <c r="F53">
        <v>255338</v>
      </c>
      <c r="G53">
        <v>227707</v>
      </c>
      <c r="H53" t="s">
        <v>107</v>
      </c>
      <c r="I53" s="3">
        <v>1.4090229999999999E-3</v>
      </c>
      <c r="J53" s="3">
        <v>7.5999999999999998E-2</v>
      </c>
      <c r="K53" s="8">
        <f t="shared" si="0"/>
        <v>8.676567903332168E-4</v>
      </c>
      <c r="L53" s="7">
        <f t="shared" si="1"/>
        <v>61.578610876700864</v>
      </c>
      <c r="M53" s="2">
        <f t="shared" si="2"/>
        <v>4.2537527772367276E-3</v>
      </c>
      <c r="N53" s="3">
        <f t="shared" si="3"/>
        <v>0.75173401912785687</v>
      </c>
      <c r="O53" s="7">
        <f t="shared" si="4"/>
        <v>111.94086255886126</v>
      </c>
    </row>
    <row r="54" spans="1:15" x14ac:dyDescent="0.25">
      <c r="B54">
        <f>SUM(B3:B53)</f>
        <v>349111542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CFA92-F7D6-4F82-98A3-7DC7CCC3C14C}">
  <dimension ref="A1:Q239"/>
  <sheetViews>
    <sheetView topLeftCell="A198" zoomScale="70" zoomScaleNormal="70" workbookViewId="0">
      <selection sqref="A1:C239"/>
    </sheetView>
  </sheetViews>
  <sheetFormatPr defaultRowHeight="15" x14ac:dyDescent="0.25"/>
  <cols>
    <col min="1" max="1" width="111.85546875" customWidth="1"/>
    <col min="2" max="2" width="34.85546875" bestFit="1" customWidth="1"/>
    <col min="3" max="3" width="27.28515625" bestFit="1" customWidth="1"/>
    <col min="4" max="4" width="10.5703125" bestFit="1" customWidth="1"/>
    <col min="5" max="5" width="9.7109375" bestFit="1" customWidth="1"/>
    <col min="6" max="6" width="17.5703125" bestFit="1" customWidth="1"/>
    <col min="7" max="7" width="17.5703125" customWidth="1"/>
    <col min="9" max="9" width="16.42578125" bestFit="1" customWidth="1"/>
    <col min="10" max="10" width="21.7109375" bestFit="1" customWidth="1"/>
    <col min="11" max="11" width="20.28515625" bestFit="1" customWidth="1"/>
    <col min="12" max="12" width="30" bestFit="1" customWidth="1"/>
    <col min="13" max="13" width="25.85546875" bestFit="1" customWidth="1"/>
  </cols>
  <sheetData>
    <row r="1" spans="1:13" x14ac:dyDescent="0.25">
      <c r="A1" t="s">
        <v>544</v>
      </c>
      <c r="B1" t="s">
        <v>576</v>
      </c>
      <c r="C1" t="s">
        <v>362</v>
      </c>
      <c r="D1" t="s">
        <v>0</v>
      </c>
      <c r="E1" t="s">
        <v>545</v>
      </c>
      <c r="F1" t="s">
        <v>546</v>
      </c>
      <c r="G1" t="s">
        <v>547</v>
      </c>
    </row>
    <row r="2" spans="1:13" x14ac:dyDescent="0.25">
      <c r="A2" t="s">
        <v>110</v>
      </c>
      <c r="B2" t="s">
        <v>375</v>
      </c>
      <c r="C2" t="s">
        <v>375</v>
      </c>
      <c r="D2">
        <v>4</v>
      </c>
      <c r="E2">
        <v>2</v>
      </c>
      <c r="G2">
        <v>3</v>
      </c>
      <c r="I2" s="5" t="s">
        <v>548</v>
      </c>
      <c r="J2" t="s">
        <v>549</v>
      </c>
      <c r="K2" t="s">
        <v>550</v>
      </c>
      <c r="L2" t="s">
        <v>551</v>
      </c>
      <c r="M2" t="s">
        <v>552</v>
      </c>
    </row>
    <row r="3" spans="1:13" x14ac:dyDescent="0.25">
      <c r="A3" t="s">
        <v>110</v>
      </c>
      <c r="B3" t="s">
        <v>375</v>
      </c>
      <c r="C3" t="s">
        <v>375</v>
      </c>
      <c r="D3">
        <v>41</v>
      </c>
      <c r="E3">
        <v>14</v>
      </c>
      <c r="G3">
        <v>29</v>
      </c>
      <c r="I3" s="1" t="s">
        <v>375</v>
      </c>
      <c r="J3" s="6">
        <v>349424777</v>
      </c>
      <c r="K3" s="6">
        <v>1639580</v>
      </c>
      <c r="L3" s="6"/>
      <c r="M3" s="6">
        <v>198571334</v>
      </c>
    </row>
    <row r="4" spans="1:13" x14ac:dyDescent="0.25">
      <c r="A4" t="s">
        <v>113</v>
      </c>
      <c r="B4" t="s">
        <v>375</v>
      </c>
      <c r="C4" t="s">
        <v>375</v>
      </c>
      <c r="D4">
        <v>3</v>
      </c>
      <c r="E4">
        <v>0</v>
      </c>
      <c r="G4">
        <v>0</v>
      </c>
      <c r="I4" s="1" t="s">
        <v>400</v>
      </c>
      <c r="J4" s="6">
        <v>307137339</v>
      </c>
      <c r="K4" s="6">
        <v>1095584</v>
      </c>
      <c r="L4" s="6"/>
      <c r="M4" s="6">
        <v>155192294</v>
      </c>
    </row>
    <row r="5" spans="1:13" x14ac:dyDescent="0.25">
      <c r="A5" t="s">
        <v>115</v>
      </c>
      <c r="B5" t="s">
        <v>375</v>
      </c>
      <c r="C5" t="s">
        <v>375</v>
      </c>
      <c r="D5">
        <v>1</v>
      </c>
      <c r="E5">
        <v>0</v>
      </c>
      <c r="G5">
        <v>1</v>
      </c>
      <c r="I5" s="1" t="s">
        <v>401</v>
      </c>
      <c r="J5" s="6">
        <v>67839232</v>
      </c>
      <c r="K5" s="6">
        <v>525303</v>
      </c>
      <c r="L5" s="6"/>
      <c r="M5" s="6">
        <v>32388967</v>
      </c>
    </row>
    <row r="6" spans="1:13" x14ac:dyDescent="0.25">
      <c r="A6" t="s">
        <v>115</v>
      </c>
      <c r="B6" t="s">
        <v>375</v>
      </c>
      <c r="C6" t="s">
        <v>375</v>
      </c>
      <c r="D6">
        <v>1</v>
      </c>
      <c r="E6">
        <v>0</v>
      </c>
      <c r="G6">
        <v>0</v>
      </c>
      <c r="I6" s="1" t="s">
        <v>389</v>
      </c>
      <c r="J6" s="6">
        <v>18402</v>
      </c>
      <c r="K6" s="6">
        <v>5211</v>
      </c>
      <c r="L6" s="6"/>
      <c r="M6" s="6">
        <v>4509</v>
      </c>
    </row>
    <row r="7" spans="1:13" x14ac:dyDescent="0.25">
      <c r="A7" t="s">
        <v>115</v>
      </c>
      <c r="B7" t="s">
        <v>375</v>
      </c>
      <c r="C7" t="s">
        <v>375</v>
      </c>
      <c r="D7">
        <v>3</v>
      </c>
      <c r="E7">
        <v>0</v>
      </c>
      <c r="G7">
        <v>1</v>
      </c>
      <c r="I7" s="1" t="s">
        <v>553</v>
      </c>
      <c r="J7" s="6">
        <v>724419750</v>
      </c>
      <c r="K7" s="6">
        <v>3265678</v>
      </c>
      <c r="L7" s="6"/>
      <c r="M7" s="6">
        <v>386157104</v>
      </c>
    </row>
    <row r="8" spans="1:13" x14ac:dyDescent="0.25">
      <c r="A8" t="s">
        <v>118</v>
      </c>
      <c r="B8" t="s">
        <v>375</v>
      </c>
      <c r="C8" t="s">
        <v>375</v>
      </c>
      <c r="D8">
        <v>7</v>
      </c>
      <c r="E8">
        <v>1</v>
      </c>
      <c r="G8">
        <v>5</v>
      </c>
    </row>
    <row r="9" spans="1:13" x14ac:dyDescent="0.25">
      <c r="A9" t="s">
        <v>118</v>
      </c>
      <c r="B9" t="s">
        <v>375</v>
      </c>
      <c r="C9" t="s">
        <v>375</v>
      </c>
      <c r="D9">
        <v>11</v>
      </c>
      <c r="E9">
        <v>0</v>
      </c>
      <c r="G9">
        <v>7</v>
      </c>
    </row>
    <row r="10" spans="1:13" x14ac:dyDescent="0.25">
      <c r="A10" t="s">
        <v>121</v>
      </c>
      <c r="B10" t="s">
        <v>375</v>
      </c>
      <c r="C10" t="s">
        <v>375</v>
      </c>
      <c r="D10">
        <v>263126</v>
      </c>
      <c r="E10">
        <v>277</v>
      </c>
      <c r="G10">
        <v>54470</v>
      </c>
    </row>
    <row r="11" spans="1:13" x14ac:dyDescent="0.25">
      <c r="A11" t="s">
        <v>123</v>
      </c>
      <c r="B11" t="s">
        <v>375</v>
      </c>
      <c r="C11" t="s">
        <v>375</v>
      </c>
      <c r="D11">
        <v>2733</v>
      </c>
      <c r="E11">
        <v>114</v>
      </c>
      <c r="G11">
        <v>1715</v>
      </c>
    </row>
    <row r="12" spans="1:13" x14ac:dyDescent="0.25">
      <c r="A12" t="s">
        <v>123</v>
      </c>
      <c r="B12" t="s">
        <v>375</v>
      </c>
      <c r="C12" t="s">
        <v>375</v>
      </c>
      <c r="D12">
        <v>1982</v>
      </c>
      <c r="E12">
        <v>615</v>
      </c>
      <c r="G12">
        <v>484</v>
      </c>
    </row>
    <row r="13" spans="1:13" x14ac:dyDescent="0.25">
      <c r="A13" t="s">
        <v>123</v>
      </c>
      <c r="B13" t="s">
        <v>375</v>
      </c>
      <c r="C13" t="s">
        <v>375</v>
      </c>
      <c r="D13">
        <v>1592</v>
      </c>
      <c r="E13">
        <v>983</v>
      </c>
      <c r="G13">
        <v>157</v>
      </c>
    </row>
    <row r="14" spans="1:13" x14ac:dyDescent="0.25">
      <c r="A14" t="s">
        <v>123</v>
      </c>
      <c r="B14" t="s">
        <v>375</v>
      </c>
      <c r="C14" t="s">
        <v>375</v>
      </c>
      <c r="D14">
        <v>1186</v>
      </c>
      <c r="E14">
        <v>317</v>
      </c>
      <c r="G14">
        <v>457</v>
      </c>
    </row>
    <row r="15" spans="1:13" x14ac:dyDescent="0.25">
      <c r="A15" t="s">
        <v>123</v>
      </c>
      <c r="B15" t="s">
        <v>375</v>
      </c>
      <c r="C15" t="s">
        <v>375</v>
      </c>
      <c r="D15">
        <v>842</v>
      </c>
      <c r="E15">
        <v>602</v>
      </c>
      <c r="G15">
        <v>109</v>
      </c>
    </row>
    <row r="16" spans="1:13" x14ac:dyDescent="0.25">
      <c r="A16" t="s">
        <v>123</v>
      </c>
      <c r="B16" t="s">
        <v>375</v>
      </c>
      <c r="C16" t="s">
        <v>375</v>
      </c>
      <c r="D16">
        <v>43785</v>
      </c>
      <c r="E16">
        <v>12</v>
      </c>
      <c r="G16">
        <v>21832</v>
      </c>
    </row>
    <row r="17" spans="1:17" x14ac:dyDescent="0.25">
      <c r="A17" t="s">
        <v>123</v>
      </c>
      <c r="B17" t="s">
        <v>375</v>
      </c>
      <c r="C17" t="s">
        <v>375</v>
      </c>
      <c r="D17">
        <v>0</v>
      </c>
      <c r="E17">
        <v>0</v>
      </c>
      <c r="G17">
        <v>1</v>
      </c>
    </row>
    <row r="18" spans="1:17" x14ac:dyDescent="0.25">
      <c r="A18" t="s">
        <v>123</v>
      </c>
      <c r="B18" t="s">
        <v>375</v>
      </c>
      <c r="C18" t="s">
        <v>375</v>
      </c>
      <c r="D18">
        <v>2642</v>
      </c>
      <c r="E18">
        <v>1</v>
      </c>
      <c r="G18">
        <v>2076</v>
      </c>
    </row>
    <row r="19" spans="1:17" x14ac:dyDescent="0.25">
      <c r="A19" t="s">
        <v>132</v>
      </c>
      <c r="B19" t="s">
        <v>369</v>
      </c>
      <c r="C19" t="s">
        <v>400</v>
      </c>
      <c r="D19">
        <v>0</v>
      </c>
      <c r="E19">
        <v>0</v>
      </c>
      <c r="G19">
        <v>0</v>
      </c>
    </row>
    <row r="20" spans="1:17" x14ac:dyDescent="0.25">
      <c r="A20" t="s">
        <v>132</v>
      </c>
      <c r="B20" t="s">
        <v>369</v>
      </c>
      <c r="C20" t="s">
        <v>400</v>
      </c>
      <c r="D20">
        <v>840</v>
      </c>
      <c r="E20">
        <v>569</v>
      </c>
      <c r="G20">
        <v>64</v>
      </c>
      <c r="I20" t="s">
        <v>554</v>
      </c>
      <c r="J20" t="s">
        <v>0</v>
      </c>
      <c r="K20" t="s">
        <v>545</v>
      </c>
      <c r="L20" t="s">
        <v>546</v>
      </c>
      <c r="M20" t="s">
        <v>555</v>
      </c>
      <c r="N20" t="s">
        <v>556</v>
      </c>
      <c r="O20" t="s">
        <v>557</v>
      </c>
      <c r="P20" t="s">
        <v>558</v>
      </c>
      <c r="Q20" t="s">
        <v>559</v>
      </c>
    </row>
    <row r="21" spans="1:17" x14ac:dyDescent="0.25">
      <c r="A21" t="s">
        <v>132</v>
      </c>
      <c r="B21" t="s">
        <v>369</v>
      </c>
      <c r="C21" t="s">
        <v>400</v>
      </c>
      <c r="D21">
        <v>676</v>
      </c>
      <c r="E21">
        <v>110</v>
      </c>
      <c r="G21">
        <v>412</v>
      </c>
      <c r="I21" t="s">
        <v>375</v>
      </c>
      <c r="J21">
        <v>349424777</v>
      </c>
      <c r="K21">
        <v>1639580</v>
      </c>
      <c r="M21">
        <v>198571334</v>
      </c>
      <c r="N21" s="2">
        <f t="shared" ref="N21:N23" si="0">K21/J21</f>
        <v>4.6922259322211713E-3</v>
      </c>
      <c r="O21" s="2">
        <f t="shared" ref="O21:O24" si="1">L21/J21</f>
        <v>0</v>
      </c>
      <c r="P21" s="3"/>
      <c r="Q21" s="3">
        <f>M21/J21</f>
        <v>0.56828063454698863</v>
      </c>
    </row>
    <row r="22" spans="1:17" x14ac:dyDescent="0.25">
      <c r="A22" t="s">
        <v>132</v>
      </c>
      <c r="B22" t="s">
        <v>369</v>
      </c>
      <c r="C22" t="s">
        <v>400</v>
      </c>
      <c r="D22">
        <v>431</v>
      </c>
      <c r="E22">
        <v>180</v>
      </c>
      <c r="G22">
        <v>228</v>
      </c>
      <c r="I22" t="s">
        <v>400</v>
      </c>
      <c r="J22">
        <v>307137339</v>
      </c>
      <c r="K22">
        <v>1095584</v>
      </c>
      <c r="M22">
        <v>155192294</v>
      </c>
      <c r="N22" s="2">
        <f t="shared" si="0"/>
        <v>3.5670817607754294E-3</v>
      </c>
      <c r="O22" s="2">
        <f t="shared" si="1"/>
        <v>0</v>
      </c>
      <c r="P22" s="3">
        <f t="shared" ref="P22:P24" si="2">J22/$J$34</f>
        <v>0.81904388355627367</v>
      </c>
      <c r="Q22" s="3">
        <f t="shared" ref="Q22:Q24" si="3">M22/J22</f>
        <v>0.50528631427649373</v>
      </c>
    </row>
    <row r="23" spans="1:17" x14ac:dyDescent="0.25">
      <c r="A23" t="s">
        <v>132</v>
      </c>
      <c r="B23" t="s">
        <v>369</v>
      </c>
      <c r="C23" t="s">
        <v>400</v>
      </c>
      <c r="D23">
        <v>10</v>
      </c>
      <c r="E23">
        <v>0</v>
      </c>
      <c r="G23">
        <v>6</v>
      </c>
      <c r="I23" t="s">
        <v>401</v>
      </c>
      <c r="J23">
        <v>67839232</v>
      </c>
      <c r="K23">
        <v>525303</v>
      </c>
      <c r="M23">
        <v>32388967</v>
      </c>
      <c r="N23" s="2">
        <f t="shared" si="0"/>
        <v>7.7433512219006254E-3</v>
      </c>
      <c r="O23" s="2">
        <f t="shared" si="1"/>
        <v>0</v>
      </c>
      <c r="P23" s="3">
        <f t="shared" si="2"/>
        <v>0.18090704378589095</v>
      </c>
      <c r="Q23" s="3">
        <f t="shared" si="3"/>
        <v>0.47743711190598387</v>
      </c>
    </row>
    <row r="24" spans="1:17" x14ac:dyDescent="0.25">
      <c r="A24" t="s">
        <v>132</v>
      </c>
      <c r="B24" t="s">
        <v>369</v>
      </c>
      <c r="C24" t="s">
        <v>400</v>
      </c>
      <c r="D24">
        <v>6</v>
      </c>
      <c r="E24">
        <v>0</v>
      </c>
      <c r="G24">
        <v>3</v>
      </c>
      <c r="I24" t="s">
        <v>389</v>
      </c>
      <c r="J24">
        <v>18402</v>
      </c>
      <c r="K24">
        <v>5211</v>
      </c>
      <c r="M24">
        <v>4509</v>
      </c>
      <c r="N24" s="2">
        <v>0.01</v>
      </c>
      <c r="O24" s="2">
        <f t="shared" si="1"/>
        <v>0</v>
      </c>
      <c r="P24" s="4">
        <f t="shared" si="2"/>
        <v>4.9072657835335833E-5</v>
      </c>
      <c r="Q24" s="3">
        <f t="shared" si="3"/>
        <v>0.24502771437887186</v>
      </c>
    </row>
    <row r="25" spans="1:17" x14ac:dyDescent="0.25">
      <c r="A25" t="s">
        <v>132</v>
      </c>
      <c r="B25" t="s">
        <v>369</v>
      </c>
      <c r="C25" t="s">
        <v>400</v>
      </c>
      <c r="D25">
        <v>0</v>
      </c>
      <c r="E25">
        <v>105</v>
      </c>
      <c r="G25">
        <v>0</v>
      </c>
      <c r="N25" s="2"/>
      <c r="O25" s="2"/>
      <c r="P25" s="2"/>
      <c r="Q25" s="3"/>
    </row>
    <row r="26" spans="1:17" x14ac:dyDescent="0.25">
      <c r="A26" t="s">
        <v>132</v>
      </c>
      <c r="B26" t="s">
        <v>369</v>
      </c>
      <c r="C26" t="s">
        <v>400</v>
      </c>
      <c r="D26">
        <v>0</v>
      </c>
      <c r="E26">
        <v>0</v>
      </c>
      <c r="G26">
        <v>1</v>
      </c>
      <c r="N26" s="2"/>
      <c r="O26" s="2"/>
      <c r="P26" s="3"/>
      <c r="Q26" s="3"/>
    </row>
    <row r="27" spans="1:17" x14ac:dyDescent="0.25">
      <c r="A27" t="s">
        <v>132</v>
      </c>
      <c r="B27" t="s">
        <v>369</v>
      </c>
      <c r="C27" t="s">
        <v>400</v>
      </c>
      <c r="D27">
        <v>1</v>
      </c>
      <c r="E27">
        <v>0</v>
      </c>
      <c r="G27">
        <v>2</v>
      </c>
      <c r="N27" s="2"/>
      <c r="O27" s="2"/>
      <c r="P27" s="4"/>
      <c r="Q27" s="3"/>
    </row>
    <row r="28" spans="1:17" x14ac:dyDescent="0.25">
      <c r="A28" t="s">
        <v>132</v>
      </c>
      <c r="B28" t="s">
        <v>369</v>
      </c>
      <c r="C28" t="s">
        <v>400</v>
      </c>
      <c r="D28">
        <v>2101</v>
      </c>
      <c r="E28">
        <v>344</v>
      </c>
      <c r="G28">
        <v>1310</v>
      </c>
      <c r="N28" s="2"/>
      <c r="O28" s="2"/>
      <c r="P28" s="3"/>
    </row>
    <row r="29" spans="1:17" x14ac:dyDescent="0.25">
      <c r="A29" t="s">
        <v>132</v>
      </c>
      <c r="B29" t="s">
        <v>369</v>
      </c>
      <c r="C29" t="s">
        <v>400</v>
      </c>
      <c r="D29">
        <v>1399</v>
      </c>
      <c r="E29">
        <v>564</v>
      </c>
      <c r="G29">
        <v>786</v>
      </c>
      <c r="N29" s="2"/>
      <c r="O29" s="2"/>
      <c r="P29" s="3"/>
    </row>
    <row r="30" spans="1:17" x14ac:dyDescent="0.25">
      <c r="A30" t="s">
        <v>132</v>
      </c>
      <c r="B30" t="s">
        <v>369</v>
      </c>
      <c r="C30" t="s">
        <v>400</v>
      </c>
      <c r="D30">
        <v>34</v>
      </c>
      <c r="E30">
        <v>1</v>
      </c>
      <c r="G30">
        <v>25</v>
      </c>
      <c r="N30" s="2"/>
      <c r="O30" s="2"/>
      <c r="P30" s="2"/>
    </row>
    <row r="31" spans="1:17" x14ac:dyDescent="0.25">
      <c r="A31" t="s">
        <v>132</v>
      </c>
      <c r="B31" t="s">
        <v>369</v>
      </c>
      <c r="C31" t="s">
        <v>400</v>
      </c>
      <c r="D31">
        <v>19</v>
      </c>
      <c r="E31">
        <v>0</v>
      </c>
      <c r="G31">
        <v>8</v>
      </c>
      <c r="N31" s="2"/>
      <c r="O31" s="2"/>
      <c r="P31" s="2"/>
    </row>
    <row r="32" spans="1:17" x14ac:dyDescent="0.25">
      <c r="A32" t="s">
        <v>132</v>
      </c>
      <c r="B32" t="s">
        <v>369</v>
      </c>
      <c r="C32" t="s">
        <v>400</v>
      </c>
      <c r="D32">
        <v>719</v>
      </c>
      <c r="E32">
        <v>261</v>
      </c>
      <c r="G32">
        <v>435</v>
      </c>
      <c r="N32" s="2"/>
      <c r="O32" s="2"/>
      <c r="P32" s="3"/>
    </row>
    <row r="33" spans="1:14" x14ac:dyDescent="0.25">
      <c r="A33" t="s">
        <v>132</v>
      </c>
      <c r="B33" t="s">
        <v>369</v>
      </c>
      <c r="C33" t="s">
        <v>400</v>
      </c>
      <c r="D33">
        <v>422</v>
      </c>
      <c r="E33">
        <v>172</v>
      </c>
      <c r="G33">
        <v>259</v>
      </c>
      <c r="M33" s="2"/>
      <c r="N33" s="2"/>
    </row>
    <row r="34" spans="1:14" x14ac:dyDescent="0.25">
      <c r="A34" t="s">
        <v>132</v>
      </c>
      <c r="B34" t="s">
        <v>369</v>
      </c>
      <c r="C34" t="s">
        <v>400</v>
      </c>
      <c r="D34">
        <v>2</v>
      </c>
      <c r="E34">
        <v>4</v>
      </c>
      <c r="G34">
        <v>1</v>
      </c>
      <c r="J34">
        <f>SUM(J22:J32)</f>
        <v>374994973</v>
      </c>
    </row>
    <row r="35" spans="1:14" x14ac:dyDescent="0.25">
      <c r="A35" t="s">
        <v>132</v>
      </c>
      <c r="B35" t="s">
        <v>369</v>
      </c>
      <c r="C35" t="s">
        <v>400</v>
      </c>
      <c r="D35">
        <v>4</v>
      </c>
      <c r="E35">
        <v>0</v>
      </c>
      <c r="G35">
        <v>0</v>
      </c>
    </row>
    <row r="36" spans="1:14" x14ac:dyDescent="0.25">
      <c r="A36" t="s">
        <v>132</v>
      </c>
      <c r="B36" t="s">
        <v>369</v>
      </c>
      <c r="C36" t="s">
        <v>400</v>
      </c>
      <c r="D36">
        <v>37</v>
      </c>
      <c r="E36">
        <v>0</v>
      </c>
      <c r="G36">
        <v>6</v>
      </c>
    </row>
    <row r="37" spans="1:14" x14ac:dyDescent="0.25">
      <c r="A37" t="s">
        <v>151</v>
      </c>
      <c r="B37" t="s">
        <v>370</v>
      </c>
      <c r="C37" t="s">
        <v>401</v>
      </c>
      <c r="D37">
        <v>1090</v>
      </c>
      <c r="E37">
        <v>618</v>
      </c>
      <c r="G37">
        <v>377</v>
      </c>
    </row>
    <row r="38" spans="1:14" x14ac:dyDescent="0.25">
      <c r="A38" t="s">
        <v>151</v>
      </c>
      <c r="B38" t="s">
        <v>370</v>
      </c>
      <c r="C38" t="s">
        <v>401</v>
      </c>
      <c r="D38">
        <v>2758</v>
      </c>
      <c r="E38">
        <v>390</v>
      </c>
      <c r="G38">
        <v>1521</v>
      </c>
    </row>
    <row r="39" spans="1:14" x14ac:dyDescent="0.25">
      <c r="A39" t="s">
        <v>151</v>
      </c>
      <c r="B39" t="s">
        <v>370</v>
      </c>
      <c r="C39" t="s">
        <v>401</v>
      </c>
      <c r="D39">
        <v>411</v>
      </c>
      <c r="E39">
        <v>58</v>
      </c>
      <c r="G39">
        <v>416</v>
      </c>
    </row>
    <row r="40" spans="1:14" x14ac:dyDescent="0.25">
      <c r="A40" t="s">
        <v>151</v>
      </c>
      <c r="B40" t="s">
        <v>370</v>
      </c>
      <c r="C40" t="s">
        <v>401</v>
      </c>
      <c r="D40">
        <v>2</v>
      </c>
      <c r="E40">
        <v>0</v>
      </c>
      <c r="G40">
        <v>0</v>
      </c>
    </row>
    <row r="41" spans="1:14" x14ac:dyDescent="0.25">
      <c r="A41" t="s">
        <v>155</v>
      </c>
      <c r="B41" t="s">
        <v>375</v>
      </c>
      <c r="C41" t="s">
        <v>375</v>
      </c>
      <c r="D41">
        <v>436954</v>
      </c>
      <c r="E41">
        <v>1552</v>
      </c>
      <c r="G41">
        <v>115784</v>
      </c>
    </row>
    <row r="42" spans="1:14" x14ac:dyDescent="0.25">
      <c r="A42" t="s">
        <v>157</v>
      </c>
      <c r="B42" t="s">
        <v>375</v>
      </c>
      <c r="C42" t="s">
        <v>375</v>
      </c>
      <c r="D42">
        <v>8</v>
      </c>
      <c r="E42">
        <v>4</v>
      </c>
      <c r="G42">
        <v>8</v>
      </c>
    </row>
    <row r="43" spans="1:14" x14ac:dyDescent="0.25">
      <c r="A43" t="s">
        <v>157</v>
      </c>
      <c r="B43" t="s">
        <v>375</v>
      </c>
      <c r="C43" t="s">
        <v>375</v>
      </c>
      <c r="D43">
        <v>0</v>
      </c>
      <c r="E43">
        <v>1</v>
      </c>
      <c r="G43">
        <v>0</v>
      </c>
    </row>
    <row r="44" spans="1:14" x14ac:dyDescent="0.25">
      <c r="A44" t="s">
        <v>157</v>
      </c>
      <c r="B44" t="s">
        <v>375</v>
      </c>
      <c r="C44" t="s">
        <v>375</v>
      </c>
      <c r="D44">
        <v>11</v>
      </c>
      <c r="E44">
        <v>3</v>
      </c>
      <c r="G44">
        <v>9</v>
      </c>
    </row>
    <row r="45" spans="1:14" x14ac:dyDescent="0.25">
      <c r="A45" t="s">
        <v>161</v>
      </c>
      <c r="B45" t="s">
        <v>364</v>
      </c>
      <c r="C45" t="s">
        <v>400</v>
      </c>
      <c r="D45">
        <v>2</v>
      </c>
      <c r="E45">
        <v>1</v>
      </c>
      <c r="G45">
        <v>2</v>
      </c>
    </row>
    <row r="46" spans="1:14" x14ac:dyDescent="0.25">
      <c r="A46" t="s">
        <v>163</v>
      </c>
      <c r="B46" t="s">
        <v>364</v>
      </c>
      <c r="C46" t="s">
        <v>400</v>
      </c>
      <c r="D46">
        <v>0</v>
      </c>
      <c r="E46">
        <v>1</v>
      </c>
      <c r="G46">
        <v>0</v>
      </c>
    </row>
    <row r="47" spans="1:14" x14ac:dyDescent="0.25">
      <c r="A47" t="s">
        <v>163</v>
      </c>
      <c r="B47" t="s">
        <v>364</v>
      </c>
      <c r="C47" t="s">
        <v>400</v>
      </c>
      <c r="D47">
        <v>13</v>
      </c>
      <c r="E47">
        <v>0</v>
      </c>
      <c r="G47">
        <v>10</v>
      </c>
    </row>
    <row r="48" spans="1:14" x14ac:dyDescent="0.25">
      <c r="A48" t="s">
        <v>165</v>
      </c>
      <c r="B48" t="s">
        <v>399</v>
      </c>
      <c r="C48" t="s">
        <v>401</v>
      </c>
      <c r="D48">
        <v>1</v>
      </c>
      <c r="E48">
        <v>0</v>
      </c>
      <c r="G48">
        <v>1</v>
      </c>
    </row>
    <row r="49" spans="1:7" x14ac:dyDescent="0.25">
      <c r="A49" t="s">
        <v>167</v>
      </c>
      <c r="B49" t="s">
        <v>375</v>
      </c>
      <c r="C49" t="s">
        <v>375</v>
      </c>
      <c r="D49">
        <v>327085</v>
      </c>
      <c r="E49">
        <v>574</v>
      </c>
      <c r="G49">
        <v>63639</v>
      </c>
    </row>
    <row r="50" spans="1:7" x14ac:dyDescent="0.25">
      <c r="A50" t="s">
        <v>169</v>
      </c>
      <c r="B50" t="s">
        <v>375</v>
      </c>
      <c r="C50" t="s">
        <v>375</v>
      </c>
      <c r="D50">
        <v>0</v>
      </c>
      <c r="E50">
        <v>2</v>
      </c>
      <c r="G50">
        <v>0</v>
      </c>
    </row>
    <row r="51" spans="1:7" x14ac:dyDescent="0.25">
      <c r="A51" t="s">
        <v>169</v>
      </c>
      <c r="B51" t="s">
        <v>375</v>
      </c>
      <c r="C51" t="s">
        <v>375</v>
      </c>
      <c r="D51">
        <v>1</v>
      </c>
      <c r="E51">
        <v>0</v>
      </c>
      <c r="G51">
        <v>1</v>
      </c>
    </row>
    <row r="52" spans="1:7" x14ac:dyDescent="0.25">
      <c r="A52" t="s">
        <v>169</v>
      </c>
      <c r="B52" t="s">
        <v>375</v>
      </c>
      <c r="C52" t="s">
        <v>375</v>
      </c>
      <c r="D52">
        <v>6</v>
      </c>
      <c r="E52">
        <v>1</v>
      </c>
      <c r="G52">
        <v>4</v>
      </c>
    </row>
    <row r="53" spans="1:7" x14ac:dyDescent="0.25">
      <c r="A53" t="s">
        <v>172</v>
      </c>
      <c r="B53" t="s">
        <v>375</v>
      </c>
      <c r="C53" t="s">
        <v>375</v>
      </c>
      <c r="D53">
        <v>1</v>
      </c>
      <c r="E53">
        <v>0</v>
      </c>
      <c r="G53">
        <v>1</v>
      </c>
    </row>
    <row r="54" spans="1:7" x14ac:dyDescent="0.25">
      <c r="A54" t="s">
        <v>174</v>
      </c>
      <c r="B54" t="s">
        <v>375</v>
      </c>
      <c r="C54" t="s">
        <v>375</v>
      </c>
      <c r="D54">
        <v>0</v>
      </c>
      <c r="E54">
        <v>1</v>
      </c>
      <c r="G54">
        <v>0</v>
      </c>
    </row>
    <row r="55" spans="1:7" x14ac:dyDescent="0.25">
      <c r="A55" t="s">
        <v>174</v>
      </c>
      <c r="B55" t="s">
        <v>375</v>
      </c>
      <c r="C55" t="s">
        <v>375</v>
      </c>
      <c r="D55">
        <v>6</v>
      </c>
      <c r="E55">
        <v>2</v>
      </c>
      <c r="G55">
        <v>7</v>
      </c>
    </row>
    <row r="56" spans="1:7" x14ac:dyDescent="0.25">
      <c r="A56" t="s">
        <v>176</v>
      </c>
      <c r="B56" t="s">
        <v>375</v>
      </c>
      <c r="C56" t="s">
        <v>375</v>
      </c>
      <c r="D56">
        <v>30</v>
      </c>
      <c r="E56">
        <v>1</v>
      </c>
      <c r="G56">
        <v>28</v>
      </c>
    </row>
    <row r="57" spans="1:7" x14ac:dyDescent="0.25">
      <c r="A57" t="s">
        <v>176</v>
      </c>
      <c r="B57" t="s">
        <v>375</v>
      </c>
      <c r="C57" t="s">
        <v>375</v>
      </c>
      <c r="D57">
        <v>6</v>
      </c>
      <c r="E57">
        <v>0</v>
      </c>
      <c r="G57">
        <v>6</v>
      </c>
    </row>
    <row r="58" spans="1:7" x14ac:dyDescent="0.25">
      <c r="A58" t="s">
        <v>179</v>
      </c>
      <c r="B58" t="s">
        <v>375</v>
      </c>
      <c r="C58" t="s">
        <v>375</v>
      </c>
      <c r="D58">
        <v>1</v>
      </c>
      <c r="E58">
        <v>0</v>
      </c>
      <c r="G58">
        <v>0</v>
      </c>
    </row>
    <row r="59" spans="1:7" x14ac:dyDescent="0.25">
      <c r="A59" t="s">
        <v>179</v>
      </c>
      <c r="B59" t="s">
        <v>375</v>
      </c>
      <c r="C59" t="s">
        <v>375</v>
      </c>
      <c r="D59">
        <v>1</v>
      </c>
      <c r="E59">
        <v>0</v>
      </c>
      <c r="G59">
        <v>0</v>
      </c>
    </row>
    <row r="60" spans="1:7" x14ac:dyDescent="0.25">
      <c r="A60" t="s">
        <v>179</v>
      </c>
      <c r="B60" t="s">
        <v>375</v>
      </c>
      <c r="C60" t="s">
        <v>375</v>
      </c>
      <c r="D60">
        <v>6</v>
      </c>
      <c r="E60">
        <v>0</v>
      </c>
      <c r="G60">
        <v>6</v>
      </c>
    </row>
    <row r="61" spans="1:7" x14ac:dyDescent="0.25">
      <c r="A61" t="s">
        <v>179</v>
      </c>
      <c r="B61" t="s">
        <v>375</v>
      </c>
      <c r="C61" t="s">
        <v>375</v>
      </c>
      <c r="D61">
        <v>2</v>
      </c>
      <c r="E61">
        <v>0</v>
      </c>
      <c r="G61">
        <v>2</v>
      </c>
    </row>
    <row r="62" spans="1:7" x14ac:dyDescent="0.25">
      <c r="A62" t="s">
        <v>179</v>
      </c>
      <c r="B62" t="s">
        <v>375</v>
      </c>
      <c r="C62" t="s">
        <v>375</v>
      </c>
      <c r="D62">
        <v>26</v>
      </c>
      <c r="E62">
        <v>0</v>
      </c>
      <c r="G62">
        <v>6</v>
      </c>
    </row>
    <row r="63" spans="1:7" x14ac:dyDescent="0.25">
      <c r="A63" t="s">
        <v>184</v>
      </c>
      <c r="B63" t="s">
        <v>375</v>
      </c>
      <c r="C63" t="s">
        <v>375</v>
      </c>
      <c r="D63">
        <v>2400</v>
      </c>
      <c r="E63">
        <v>687</v>
      </c>
      <c r="G63">
        <v>843</v>
      </c>
    </row>
    <row r="64" spans="1:7" x14ac:dyDescent="0.25">
      <c r="A64" t="s">
        <v>185</v>
      </c>
      <c r="B64" t="s">
        <v>375</v>
      </c>
      <c r="C64" t="s">
        <v>375</v>
      </c>
      <c r="D64">
        <v>5149</v>
      </c>
      <c r="E64">
        <v>20</v>
      </c>
      <c r="G64">
        <v>686</v>
      </c>
    </row>
    <row r="65" spans="1:7" x14ac:dyDescent="0.25">
      <c r="A65" t="s">
        <v>185</v>
      </c>
      <c r="B65" t="s">
        <v>375</v>
      </c>
      <c r="C65" t="s">
        <v>375</v>
      </c>
      <c r="D65">
        <v>183</v>
      </c>
      <c r="E65">
        <v>117</v>
      </c>
      <c r="G65">
        <v>20</v>
      </c>
    </row>
    <row r="66" spans="1:7" x14ac:dyDescent="0.25">
      <c r="A66" t="s">
        <v>185</v>
      </c>
      <c r="B66" t="s">
        <v>375</v>
      </c>
      <c r="C66" t="s">
        <v>375</v>
      </c>
      <c r="D66">
        <v>22195</v>
      </c>
      <c r="E66">
        <v>98</v>
      </c>
      <c r="G66">
        <v>2902</v>
      </c>
    </row>
    <row r="67" spans="1:7" x14ac:dyDescent="0.25">
      <c r="A67" t="s">
        <v>185</v>
      </c>
      <c r="B67" t="s">
        <v>375</v>
      </c>
      <c r="C67" t="s">
        <v>375</v>
      </c>
      <c r="D67">
        <v>848</v>
      </c>
      <c r="E67">
        <v>596</v>
      </c>
      <c r="G67">
        <v>66</v>
      </c>
    </row>
    <row r="68" spans="1:7" x14ac:dyDescent="0.25">
      <c r="A68" t="s">
        <v>185</v>
      </c>
      <c r="B68" t="s">
        <v>375</v>
      </c>
      <c r="C68" t="s">
        <v>375</v>
      </c>
      <c r="D68">
        <v>83</v>
      </c>
      <c r="E68">
        <v>4</v>
      </c>
      <c r="G68">
        <v>21</v>
      </c>
    </row>
    <row r="69" spans="1:7" x14ac:dyDescent="0.25">
      <c r="A69" t="s">
        <v>190</v>
      </c>
      <c r="B69" t="s">
        <v>375</v>
      </c>
      <c r="C69" t="s">
        <v>375</v>
      </c>
      <c r="D69">
        <v>10969517</v>
      </c>
      <c r="E69">
        <v>40325</v>
      </c>
      <c r="G69">
        <v>6456198</v>
      </c>
    </row>
    <row r="70" spans="1:7" x14ac:dyDescent="0.25">
      <c r="A70" t="s">
        <v>190</v>
      </c>
      <c r="B70" t="s">
        <v>375</v>
      </c>
      <c r="C70" t="s">
        <v>375</v>
      </c>
      <c r="D70">
        <v>6437674</v>
      </c>
      <c r="E70">
        <v>21673</v>
      </c>
      <c r="G70">
        <v>4094432</v>
      </c>
    </row>
    <row r="71" spans="1:7" x14ac:dyDescent="0.25">
      <c r="A71" t="s">
        <v>190</v>
      </c>
      <c r="B71" t="s">
        <v>375</v>
      </c>
      <c r="C71" t="s">
        <v>375</v>
      </c>
      <c r="D71">
        <v>7654506</v>
      </c>
      <c r="E71">
        <v>48668</v>
      </c>
      <c r="G71">
        <v>3360921</v>
      </c>
    </row>
    <row r="72" spans="1:7" x14ac:dyDescent="0.25">
      <c r="A72" t="s">
        <v>190</v>
      </c>
      <c r="B72" t="s">
        <v>375</v>
      </c>
      <c r="C72" t="s">
        <v>375</v>
      </c>
      <c r="D72">
        <v>12797883</v>
      </c>
      <c r="E72">
        <v>121922</v>
      </c>
      <c r="G72">
        <v>6684609</v>
      </c>
    </row>
    <row r="73" spans="1:7" x14ac:dyDescent="0.25">
      <c r="A73" t="s">
        <v>195</v>
      </c>
      <c r="B73" t="s">
        <v>375</v>
      </c>
      <c r="C73" t="s">
        <v>375</v>
      </c>
      <c r="D73">
        <v>2303822</v>
      </c>
      <c r="E73">
        <v>1222</v>
      </c>
      <c r="G73">
        <v>1203194</v>
      </c>
    </row>
    <row r="74" spans="1:7" x14ac:dyDescent="0.25">
      <c r="A74" t="s">
        <v>195</v>
      </c>
      <c r="B74" t="s">
        <v>375</v>
      </c>
      <c r="C74" t="s">
        <v>375</v>
      </c>
      <c r="D74">
        <v>934586</v>
      </c>
      <c r="E74">
        <v>5458</v>
      </c>
      <c r="G74">
        <v>570592</v>
      </c>
    </row>
    <row r="75" spans="1:7" x14ac:dyDescent="0.25">
      <c r="A75" t="s">
        <v>195</v>
      </c>
      <c r="B75" t="s">
        <v>375</v>
      </c>
      <c r="C75" t="s">
        <v>375</v>
      </c>
      <c r="D75">
        <v>151352</v>
      </c>
      <c r="E75">
        <v>1844</v>
      </c>
      <c r="G75">
        <v>100868</v>
      </c>
    </row>
    <row r="76" spans="1:7" x14ac:dyDescent="0.25">
      <c r="A76" t="s">
        <v>199</v>
      </c>
      <c r="B76" t="s">
        <v>375</v>
      </c>
      <c r="C76" t="s">
        <v>375</v>
      </c>
      <c r="D76">
        <v>1481</v>
      </c>
      <c r="E76">
        <v>36</v>
      </c>
      <c r="G76">
        <v>723</v>
      </c>
    </row>
    <row r="77" spans="1:7" x14ac:dyDescent="0.25">
      <c r="A77" t="s">
        <v>199</v>
      </c>
      <c r="B77" t="s">
        <v>375</v>
      </c>
      <c r="C77" t="s">
        <v>375</v>
      </c>
      <c r="D77">
        <v>712</v>
      </c>
      <c r="E77">
        <v>21</v>
      </c>
      <c r="G77">
        <v>347</v>
      </c>
    </row>
    <row r="78" spans="1:7" x14ac:dyDescent="0.25">
      <c r="A78" t="s">
        <v>199</v>
      </c>
      <c r="B78" t="s">
        <v>375</v>
      </c>
      <c r="C78" t="s">
        <v>375</v>
      </c>
      <c r="D78">
        <v>1573</v>
      </c>
      <c r="E78">
        <v>35</v>
      </c>
      <c r="G78">
        <v>723</v>
      </c>
    </row>
    <row r="79" spans="1:7" x14ac:dyDescent="0.25">
      <c r="A79" t="s">
        <v>199</v>
      </c>
      <c r="B79" t="s">
        <v>375</v>
      </c>
      <c r="C79" t="s">
        <v>375</v>
      </c>
      <c r="D79">
        <v>633</v>
      </c>
      <c r="E79">
        <v>15</v>
      </c>
      <c r="G79">
        <v>298</v>
      </c>
    </row>
    <row r="80" spans="1:7" x14ac:dyDescent="0.25">
      <c r="A80" t="s">
        <v>199</v>
      </c>
      <c r="B80" t="s">
        <v>375</v>
      </c>
      <c r="C80" t="s">
        <v>375</v>
      </c>
      <c r="D80">
        <v>3950704</v>
      </c>
      <c r="E80">
        <v>6156</v>
      </c>
      <c r="G80">
        <v>2027158</v>
      </c>
    </row>
    <row r="81" spans="1:7" x14ac:dyDescent="0.25">
      <c r="A81" t="s">
        <v>199</v>
      </c>
      <c r="B81" t="s">
        <v>375</v>
      </c>
      <c r="C81" t="s">
        <v>375</v>
      </c>
      <c r="D81">
        <v>44452</v>
      </c>
      <c r="E81">
        <v>3253</v>
      </c>
      <c r="G81">
        <v>18332</v>
      </c>
    </row>
    <row r="82" spans="1:7" x14ac:dyDescent="0.25">
      <c r="A82" t="s">
        <v>199</v>
      </c>
      <c r="B82" t="s">
        <v>375</v>
      </c>
      <c r="C82" t="s">
        <v>375</v>
      </c>
      <c r="D82">
        <v>14663242</v>
      </c>
      <c r="E82">
        <v>93282</v>
      </c>
      <c r="G82">
        <v>5510539</v>
      </c>
    </row>
    <row r="83" spans="1:7" x14ac:dyDescent="0.25">
      <c r="A83" t="s">
        <v>199</v>
      </c>
      <c r="B83" t="s">
        <v>375</v>
      </c>
      <c r="C83" t="s">
        <v>375</v>
      </c>
      <c r="D83">
        <v>15600900</v>
      </c>
      <c r="E83">
        <v>107168</v>
      </c>
      <c r="G83">
        <v>6810030</v>
      </c>
    </row>
    <row r="84" spans="1:7" x14ac:dyDescent="0.25">
      <c r="A84" t="s">
        <v>199</v>
      </c>
      <c r="B84" t="s">
        <v>375</v>
      </c>
      <c r="C84" t="s">
        <v>375</v>
      </c>
      <c r="D84">
        <v>2905360</v>
      </c>
      <c r="E84">
        <v>5001</v>
      </c>
      <c r="G84">
        <v>1522980</v>
      </c>
    </row>
    <row r="85" spans="1:7" x14ac:dyDescent="0.25">
      <c r="A85" t="s">
        <v>199</v>
      </c>
      <c r="B85" t="s">
        <v>375</v>
      </c>
      <c r="C85" t="s">
        <v>375</v>
      </c>
      <c r="D85">
        <v>8712</v>
      </c>
      <c r="E85">
        <v>609</v>
      </c>
      <c r="G85">
        <v>3522</v>
      </c>
    </row>
    <row r="86" spans="1:7" x14ac:dyDescent="0.25">
      <c r="A86" t="s">
        <v>199</v>
      </c>
      <c r="B86" t="s">
        <v>375</v>
      </c>
      <c r="C86" t="s">
        <v>375</v>
      </c>
      <c r="D86">
        <v>7050890</v>
      </c>
      <c r="E86">
        <v>30087</v>
      </c>
      <c r="G86">
        <v>2573197</v>
      </c>
    </row>
    <row r="87" spans="1:7" x14ac:dyDescent="0.25">
      <c r="A87" t="s">
        <v>199</v>
      </c>
      <c r="B87" t="s">
        <v>375</v>
      </c>
      <c r="C87" t="s">
        <v>375</v>
      </c>
      <c r="D87">
        <v>7259321</v>
      </c>
      <c r="E87">
        <v>40034</v>
      </c>
      <c r="G87">
        <v>3307613</v>
      </c>
    </row>
    <row r="88" spans="1:7" x14ac:dyDescent="0.25">
      <c r="A88" t="s">
        <v>199</v>
      </c>
      <c r="B88" t="s">
        <v>375</v>
      </c>
      <c r="C88" t="s">
        <v>375</v>
      </c>
      <c r="D88">
        <v>3758771</v>
      </c>
      <c r="E88">
        <v>19822</v>
      </c>
      <c r="G88">
        <v>2220697</v>
      </c>
    </row>
    <row r="89" spans="1:7" x14ac:dyDescent="0.25">
      <c r="A89" t="s">
        <v>199</v>
      </c>
      <c r="B89" t="s">
        <v>375</v>
      </c>
      <c r="C89" t="s">
        <v>375</v>
      </c>
      <c r="D89">
        <v>218222</v>
      </c>
      <c r="E89">
        <v>6574</v>
      </c>
      <c r="G89">
        <v>147241</v>
      </c>
    </row>
    <row r="90" spans="1:7" x14ac:dyDescent="0.25">
      <c r="A90" t="s">
        <v>199</v>
      </c>
      <c r="B90" t="s">
        <v>375</v>
      </c>
      <c r="C90" t="s">
        <v>375</v>
      </c>
      <c r="D90">
        <v>10799570</v>
      </c>
      <c r="E90">
        <v>106689</v>
      </c>
      <c r="G90">
        <v>5427306</v>
      </c>
    </row>
    <row r="91" spans="1:7" x14ac:dyDescent="0.25">
      <c r="A91" t="s">
        <v>199</v>
      </c>
      <c r="B91" t="s">
        <v>375</v>
      </c>
      <c r="C91" t="s">
        <v>375</v>
      </c>
      <c r="D91">
        <v>18076617</v>
      </c>
      <c r="E91">
        <v>230869</v>
      </c>
      <c r="G91">
        <v>11904281</v>
      </c>
    </row>
    <row r="92" spans="1:7" x14ac:dyDescent="0.25">
      <c r="A92" t="s">
        <v>199</v>
      </c>
      <c r="B92" t="s">
        <v>375</v>
      </c>
      <c r="C92" t="s">
        <v>375</v>
      </c>
      <c r="D92">
        <v>3407259</v>
      </c>
      <c r="E92">
        <v>11557</v>
      </c>
      <c r="G92">
        <v>1886470</v>
      </c>
    </row>
    <row r="93" spans="1:7" x14ac:dyDescent="0.25">
      <c r="A93" t="s">
        <v>199</v>
      </c>
      <c r="B93" t="s">
        <v>375</v>
      </c>
      <c r="C93" t="s">
        <v>375</v>
      </c>
      <c r="D93">
        <v>58636</v>
      </c>
      <c r="E93">
        <v>1820</v>
      </c>
      <c r="G93">
        <v>40305</v>
      </c>
    </row>
    <row r="94" spans="1:7" x14ac:dyDescent="0.25">
      <c r="A94" t="s">
        <v>199</v>
      </c>
      <c r="B94" t="s">
        <v>375</v>
      </c>
      <c r="C94" t="s">
        <v>375</v>
      </c>
      <c r="D94">
        <v>6505406</v>
      </c>
      <c r="E94">
        <v>60706</v>
      </c>
      <c r="G94">
        <v>3294614</v>
      </c>
    </row>
    <row r="95" spans="1:7" x14ac:dyDescent="0.25">
      <c r="A95" t="s">
        <v>199</v>
      </c>
      <c r="B95" t="s">
        <v>375</v>
      </c>
      <c r="C95" t="s">
        <v>375</v>
      </c>
      <c r="D95">
        <v>11776072</v>
      </c>
      <c r="E95">
        <v>161248</v>
      </c>
      <c r="G95">
        <v>8378051</v>
      </c>
    </row>
    <row r="96" spans="1:7" x14ac:dyDescent="0.25">
      <c r="A96" t="s">
        <v>220</v>
      </c>
      <c r="B96" t="s">
        <v>400</v>
      </c>
      <c r="C96" t="s">
        <v>400</v>
      </c>
      <c r="D96">
        <v>16530744</v>
      </c>
      <c r="E96">
        <v>64827</v>
      </c>
      <c r="G96">
        <v>5608133</v>
      </c>
    </row>
    <row r="97" spans="1:7" x14ac:dyDescent="0.25">
      <c r="A97" t="s">
        <v>220</v>
      </c>
      <c r="B97" t="s">
        <v>400</v>
      </c>
      <c r="C97" t="s">
        <v>400</v>
      </c>
      <c r="D97">
        <v>16786863</v>
      </c>
      <c r="E97">
        <v>102905</v>
      </c>
      <c r="G97">
        <v>7707010</v>
      </c>
    </row>
    <row r="98" spans="1:7" x14ac:dyDescent="0.25">
      <c r="A98" t="s">
        <v>220</v>
      </c>
      <c r="B98" t="s">
        <v>400</v>
      </c>
      <c r="C98" t="s">
        <v>400</v>
      </c>
      <c r="D98">
        <v>3122869</v>
      </c>
      <c r="E98">
        <v>2601</v>
      </c>
      <c r="G98">
        <v>947103</v>
      </c>
    </row>
    <row r="99" spans="1:7" x14ac:dyDescent="0.25">
      <c r="A99" t="s">
        <v>220</v>
      </c>
      <c r="B99" t="s">
        <v>400</v>
      </c>
      <c r="C99" t="s">
        <v>400</v>
      </c>
      <c r="D99">
        <v>1806048</v>
      </c>
      <c r="E99">
        <v>9591</v>
      </c>
      <c r="G99">
        <v>1019220</v>
      </c>
    </row>
    <row r="100" spans="1:7" x14ac:dyDescent="0.25">
      <c r="A100" t="s">
        <v>220</v>
      </c>
      <c r="B100" t="s">
        <v>400</v>
      </c>
      <c r="C100" t="s">
        <v>400</v>
      </c>
      <c r="D100">
        <v>885770</v>
      </c>
      <c r="E100">
        <v>12189</v>
      </c>
      <c r="G100">
        <v>250738</v>
      </c>
    </row>
    <row r="101" spans="1:7" x14ac:dyDescent="0.25">
      <c r="A101" t="s">
        <v>220</v>
      </c>
      <c r="B101" t="s">
        <v>400</v>
      </c>
      <c r="C101" t="s">
        <v>400</v>
      </c>
      <c r="D101">
        <v>379862</v>
      </c>
      <c r="E101">
        <v>9919</v>
      </c>
      <c r="G101">
        <v>184520</v>
      </c>
    </row>
    <row r="102" spans="1:7" x14ac:dyDescent="0.25">
      <c r="A102" t="s">
        <v>220</v>
      </c>
      <c r="B102" t="s">
        <v>400</v>
      </c>
      <c r="C102" t="s">
        <v>400</v>
      </c>
      <c r="D102">
        <v>280046</v>
      </c>
      <c r="E102">
        <v>5008</v>
      </c>
      <c r="G102">
        <v>79001</v>
      </c>
    </row>
    <row r="103" spans="1:7" x14ac:dyDescent="0.25">
      <c r="A103" t="s">
        <v>220</v>
      </c>
      <c r="B103" t="s">
        <v>400</v>
      </c>
      <c r="C103" t="s">
        <v>400</v>
      </c>
      <c r="D103">
        <v>120002</v>
      </c>
      <c r="E103">
        <v>3957</v>
      </c>
      <c r="G103">
        <v>57627</v>
      </c>
    </row>
    <row r="104" spans="1:7" x14ac:dyDescent="0.25">
      <c r="A104" t="s">
        <v>220</v>
      </c>
      <c r="B104" t="s">
        <v>400</v>
      </c>
      <c r="C104" t="s">
        <v>400</v>
      </c>
      <c r="D104">
        <v>310338</v>
      </c>
      <c r="E104">
        <v>3712</v>
      </c>
      <c r="G104">
        <v>88384</v>
      </c>
    </row>
    <row r="105" spans="1:7" x14ac:dyDescent="0.25">
      <c r="A105" t="s">
        <v>220</v>
      </c>
      <c r="B105" t="s">
        <v>400</v>
      </c>
      <c r="C105" t="s">
        <v>400</v>
      </c>
      <c r="D105">
        <v>133252</v>
      </c>
      <c r="E105">
        <v>3316</v>
      </c>
      <c r="G105">
        <v>64590</v>
      </c>
    </row>
    <row r="106" spans="1:7" x14ac:dyDescent="0.25">
      <c r="A106" t="s">
        <v>220</v>
      </c>
      <c r="B106" t="s">
        <v>400</v>
      </c>
      <c r="C106" t="s">
        <v>400</v>
      </c>
      <c r="D106">
        <v>47372009</v>
      </c>
      <c r="E106">
        <v>202343</v>
      </c>
      <c r="G106">
        <v>16112705</v>
      </c>
    </row>
    <row r="107" spans="1:7" x14ac:dyDescent="0.25">
      <c r="A107" t="s">
        <v>220</v>
      </c>
      <c r="B107" t="s">
        <v>400</v>
      </c>
      <c r="C107" t="s">
        <v>400</v>
      </c>
      <c r="D107">
        <v>48129038</v>
      </c>
      <c r="E107">
        <v>337430</v>
      </c>
      <c r="G107">
        <v>22063588</v>
      </c>
    </row>
    <row r="108" spans="1:7" x14ac:dyDescent="0.25">
      <c r="A108" t="s">
        <v>220</v>
      </c>
      <c r="B108" t="s">
        <v>400</v>
      </c>
      <c r="C108" t="s">
        <v>400</v>
      </c>
      <c r="D108">
        <v>30627697</v>
      </c>
      <c r="E108">
        <v>7342</v>
      </c>
      <c r="G108">
        <v>13090885</v>
      </c>
    </row>
    <row r="109" spans="1:7" x14ac:dyDescent="0.25">
      <c r="A109" t="s">
        <v>220</v>
      </c>
      <c r="B109" t="s">
        <v>400</v>
      </c>
      <c r="C109" t="s">
        <v>400</v>
      </c>
      <c r="D109">
        <v>33790988</v>
      </c>
      <c r="E109">
        <v>82144</v>
      </c>
      <c r="G109">
        <v>18245817</v>
      </c>
    </row>
    <row r="110" spans="1:7" x14ac:dyDescent="0.25">
      <c r="A110" t="s">
        <v>220</v>
      </c>
      <c r="B110" t="s">
        <v>400</v>
      </c>
      <c r="C110" t="s">
        <v>400</v>
      </c>
      <c r="D110">
        <v>14951841</v>
      </c>
      <c r="E110">
        <v>73855</v>
      </c>
      <c r="G110">
        <v>5055666</v>
      </c>
    </row>
    <row r="111" spans="1:7" x14ac:dyDescent="0.25">
      <c r="A111" t="s">
        <v>220</v>
      </c>
      <c r="B111" t="s">
        <v>400</v>
      </c>
      <c r="C111" t="s">
        <v>400</v>
      </c>
      <c r="D111">
        <v>15157566</v>
      </c>
      <c r="E111">
        <v>121412</v>
      </c>
      <c r="G111">
        <v>6903120</v>
      </c>
    </row>
    <row r="112" spans="1:7" x14ac:dyDescent="0.25">
      <c r="A112" t="s">
        <v>220</v>
      </c>
      <c r="B112" t="s">
        <v>400</v>
      </c>
      <c r="C112" t="s">
        <v>400</v>
      </c>
      <c r="D112">
        <v>1621977</v>
      </c>
      <c r="E112">
        <v>15801</v>
      </c>
      <c r="G112">
        <v>919996</v>
      </c>
    </row>
    <row r="113" spans="1:7" x14ac:dyDescent="0.25">
      <c r="A113" t="s">
        <v>231</v>
      </c>
      <c r="B113" t="s">
        <v>401</v>
      </c>
      <c r="C113" t="s">
        <v>401</v>
      </c>
      <c r="D113">
        <v>22302621</v>
      </c>
      <c r="E113">
        <v>172096</v>
      </c>
      <c r="G113">
        <v>9526851</v>
      </c>
    </row>
    <row r="114" spans="1:7" x14ac:dyDescent="0.25">
      <c r="A114" t="s">
        <v>231</v>
      </c>
      <c r="B114" t="s">
        <v>401</v>
      </c>
      <c r="C114" t="s">
        <v>401</v>
      </c>
      <c r="D114">
        <v>36551669</v>
      </c>
      <c r="E114">
        <v>301020</v>
      </c>
      <c r="G114">
        <v>16966530</v>
      </c>
    </row>
    <row r="115" spans="1:7" x14ac:dyDescent="0.25">
      <c r="A115" t="s">
        <v>231</v>
      </c>
      <c r="B115" t="s">
        <v>401</v>
      </c>
      <c r="C115" t="s">
        <v>401</v>
      </c>
      <c r="D115">
        <v>1893991</v>
      </c>
      <c r="E115">
        <v>13296</v>
      </c>
      <c r="G115">
        <v>118540</v>
      </c>
    </row>
    <row r="116" spans="1:7" x14ac:dyDescent="0.25">
      <c r="A116" t="s">
        <v>231</v>
      </c>
      <c r="B116" t="s">
        <v>401</v>
      </c>
      <c r="C116" t="s">
        <v>401</v>
      </c>
      <c r="D116">
        <v>3782867</v>
      </c>
      <c r="E116">
        <v>32815</v>
      </c>
      <c r="G116">
        <v>2613480</v>
      </c>
    </row>
    <row r="117" spans="1:7" x14ac:dyDescent="0.25">
      <c r="A117" t="s">
        <v>233</v>
      </c>
      <c r="B117" t="s">
        <v>402</v>
      </c>
      <c r="C117" t="s">
        <v>389</v>
      </c>
      <c r="D117">
        <v>6</v>
      </c>
      <c r="E117">
        <v>7</v>
      </c>
      <c r="G117">
        <v>0</v>
      </c>
    </row>
    <row r="118" spans="1:7" x14ac:dyDescent="0.25">
      <c r="A118" t="s">
        <v>233</v>
      </c>
      <c r="B118" t="s">
        <v>402</v>
      </c>
      <c r="C118" t="s">
        <v>389</v>
      </c>
      <c r="D118">
        <v>3</v>
      </c>
      <c r="E118">
        <v>4</v>
      </c>
      <c r="G118">
        <v>0</v>
      </c>
    </row>
    <row r="119" spans="1:7" x14ac:dyDescent="0.25">
      <c r="A119" t="s">
        <v>233</v>
      </c>
      <c r="B119" t="s">
        <v>402</v>
      </c>
      <c r="C119" t="s">
        <v>389</v>
      </c>
      <c r="D119">
        <v>8</v>
      </c>
      <c r="E119">
        <v>4</v>
      </c>
      <c r="G119">
        <v>2</v>
      </c>
    </row>
    <row r="120" spans="1:7" x14ac:dyDescent="0.25">
      <c r="A120" t="s">
        <v>233</v>
      </c>
      <c r="B120" t="s">
        <v>402</v>
      </c>
      <c r="C120" t="s">
        <v>389</v>
      </c>
      <c r="D120">
        <v>14</v>
      </c>
      <c r="E120">
        <v>11</v>
      </c>
      <c r="G120">
        <v>3</v>
      </c>
    </row>
    <row r="121" spans="1:7" x14ac:dyDescent="0.25">
      <c r="A121" t="s">
        <v>233</v>
      </c>
      <c r="B121" t="s">
        <v>402</v>
      </c>
      <c r="C121" t="s">
        <v>389</v>
      </c>
      <c r="D121">
        <v>12</v>
      </c>
      <c r="E121">
        <v>9</v>
      </c>
      <c r="G121">
        <v>3</v>
      </c>
    </row>
    <row r="122" spans="1:7" x14ac:dyDescent="0.25">
      <c r="A122" t="s">
        <v>233</v>
      </c>
      <c r="B122" t="s">
        <v>402</v>
      </c>
      <c r="C122" t="s">
        <v>389</v>
      </c>
      <c r="D122">
        <v>8</v>
      </c>
      <c r="E122">
        <v>2</v>
      </c>
      <c r="G122">
        <v>0</v>
      </c>
    </row>
    <row r="123" spans="1:7" x14ac:dyDescent="0.25">
      <c r="A123" t="s">
        <v>233</v>
      </c>
      <c r="B123" t="s">
        <v>402</v>
      </c>
      <c r="C123" t="s">
        <v>389</v>
      </c>
      <c r="D123">
        <v>10</v>
      </c>
      <c r="E123">
        <v>6</v>
      </c>
      <c r="G123">
        <v>0</v>
      </c>
    </row>
    <row r="124" spans="1:7" x14ac:dyDescent="0.25">
      <c r="A124" t="s">
        <v>233</v>
      </c>
      <c r="B124" t="s">
        <v>402</v>
      </c>
      <c r="C124" t="s">
        <v>389</v>
      </c>
      <c r="D124">
        <v>11</v>
      </c>
      <c r="E124">
        <v>6</v>
      </c>
      <c r="G124">
        <v>2</v>
      </c>
    </row>
    <row r="125" spans="1:7" x14ac:dyDescent="0.25">
      <c r="A125" t="s">
        <v>233</v>
      </c>
      <c r="B125" t="s">
        <v>402</v>
      </c>
      <c r="C125" t="s">
        <v>389</v>
      </c>
      <c r="D125">
        <v>10</v>
      </c>
      <c r="E125">
        <v>3</v>
      </c>
      <c r="G125">
        <v>4</v>
      </c>
    </row>
    <row r="126" spans="1:7" x14ac:dyDescent="0.25">
      <c r="A126" t="s">
        <v>233</v>
      </c>
      <c r="B126" t="s">
        <v>402</v>
      </c>
      <c r="C126" t="s">
        <v>389</v>
      </c>
      <c r="D126">
        <v>13</v>
      </c>
      <c r="E126">
        <v>8</v>
      </c>
      <c r="G126">
        <v>6</v>
      </c>
    </row>
    <row r="127" spans="1:7" x14ac:dyDescent="0.25">
      <c r="A127" t="s">
        <v>233</v>
      </c>
      <c r="B127" t="s">
        <v>402</v>
      </c>
      <c r="C127" t="s">
        <v>389</v>
      </c>
      <c r="D127">
        <v>7</v>
      </c>
      <c r="E127">
        <v>4</v>
      </c>
      <c r="G127">
        <v>2</v>
      </c>
    </row>
    <row r="128" spans="1:7" x14ac:dyDescent="0.25">
      <c r="A128" t="s">
        <v>233</v>
      </c>
      <c r="B128" t="s">
        <v>402</v>
      </c>
      <c r="C128" t="s">
        <v>389</v>
      </c>
      <c r="D128">
        <v>3</v>
      </c>
      <c r="E128">
        <v>1</v>
      </c>
      <c r="G128">
        <v>2</v>
      </c>
    </row>
    <row r="129" spans="1:7" x14ac:dyDescent="0.25">
      <c r="A129" t="s">
        <v>233</v>
      </c>
      <c r="B129" t="s">
        <v>402</v>
      </c>
      <c r="C129" t="s">
        <v>389</v>
      </c>
      <c r="D129">
        <v>7</v>
      </c>
      <c r="E129">
        <v>3</v>
      </c>
      <c r="G129">
        <v>3</v>
      </c>
    </row>
    <row r="130" spans="1:7" x14ac:dyDescent="0.25">
      <c r="A130" t="s">
        <v>233</v>
      </c>
      <c r="B130" t="s">
        <v>402</v>
      </c>
      <c r="C130" t="s">
        <v>389</v>
      </c>
      <c r="D130">
        <v>8</v>
      </c>
      <c r="E130">
        <v>0</v>
      </c>
      <c r="G130">
        <v>3</v>
      </c>
    </row>
    <row r="131" spans="1:7" x14ac:dyDescent="0.25">
      <c r="A131" t="s">
        <v>233</v>
      </c>
      <c r="B131" t="s">
        <v>402</v>
      </c>
      <c r="C131" t="s">
        <v>389</v>
      </c>
      <c r="D131">
        <v>3</v>
      </c>
      <c r="E131">
        <v>3</v>
      </c>
      <c r="G131">
        <v>1</v>
      </c>
    </row>
    <row r="132" spans="1:7" x14ac:dyDescent="0.25">
      <c r="A132" t="s">
        <v>233</v>
      </c>
      <c r="B132" t="s">
        <v>402</v>
      </c>
      <c r="C132" t="s">
        <v>389</v>
      </c>
      <c r="D132">
        <v>8</v>
      </c>
      <c r="E132">
        <v>1</v>
      </c>
      <c r="G132">
        <v>4</v>
      </c>
    </row>
    <row r="133" spans="1:7" x14ac:dyDescent="0.25">
      <c r="A133" t="s">
        <v>233</v>
      </c>
      <c r="B133" t="s">
        <v>402</v>
      </c>
      <c r="C133" t="s">
        <v>389</v>
      </c>
      <c r="D133">
        <v>9</v>
      </c>
      <c r="E133">
        <v>4</v>
      </c>
      <c r="G133">
        <v>4</v>
      </c>
    </row>
    <row r="134" spans="1:7" x14ac:dyDescent="0.25">
      <c r="A134" t="s">
        <v>233</v>
      </c>
      <c r="B134" t="s">
        <v>402</v>
      </c>
      <c r="C134" t="s">
        <v>389</v>
      </c>
      <c r="D134">
        <v>9</v>
      </c>
      <c r="E134">
        <v>5</v>
      </c>
      <c r="G134">
        <v>0</v>
      </c>
    </row>
    <row r="135" spans="1:7" x14ac:dyDescent="0.25">
      <c r="A135" t="s">
        <v>233</v>
      </c>
      <c r="B135" t="s">
        <v>402</v>
      </c>
      <c r="C135" t="s">
        <v>389</v>
      </c>
      <c r="D135">
        <v>12</v>
      </c>
      <c r="E135">
        <v>9</v>
      </c>
      <c r="G135">
        <v>2</v>
      </c>
    </row>
    <row r="136" spans="1:7" x14ac:dyDescent="0.25">
      <c r="A136" t="s">
        <v>233</v>
      </c>
      <c r="B136" t="s">
        <v>402</v>
      </c>
      <c r="C136" t="s">
        <v>389</v>
      </c>
      <c r="D136">
        <v>6</v>
      </c>
      <c r="E136">
        <v>4</v>
      </c>
      <c r="G136">
        <v>3</v>
      </c>
    </row>
    <row r="137" spans="1:7" x14ac:dyDescent="0.25">
      <c r="A137" t="s">
        <v>233</v>
      </c>
      <c r="B137" t="s">
        <v>402</v>
      </c>
      <c r="C137" t="s">
        <v>389</v>
      </c>
      <c r="D137">
        <v>8</v>
      </c>
      <c r="E137">
        <v>3</v>
      </c>
      <c r="G137">
        <v>3</v>
      </c>
    </row>
    <row r="138" spans="1:7" x14ac:dyDescent="0.25">
      <c r="A138" t="s">
        <v>233</v>
      </c>
      <c r="B138" t="s">
        <v>402</v>
      </c>
      <c r="C138" t="s">
        <v>389</v>
      </c>
      <c r="D138">
        <v>14</v>
      </c>
      <c r="E138">
        <v>12</v>
      </c>
      <c r="G138">
        <v>4</v>
      </c>
    </row>
    <row r="139" spans="1:7" x14ac:dyDescent="0.25">
      <c r="A139" t="s">
        <v>233</v>
      </c>
      <c r="B139" t="s">
        <v>402</v>
      </c>
      <c r="C139" t="s">
        <v>389</v>
      </c>
      <c r="D139">
        <v>8</v>
      </c>
      <c r="E139">
        <v>8</v>
      </c>
      <c r="G139">
        <v>1</v>
      </c>
    </row>
    <row r="140" spans="1:7" x14ac:dyDescent="0.25">
      <c r="A140" t="s">
        <v>233</v>
      </c>
      <c r="B140" t="s">
        <v>402</v>
      </c>
      <c r="C140" t="s">
        <v>389</v>
      </c>
      <c r="D140">
        <v>10</v>
      </c>
      <c r="E140">
        <v>5</v>
      </c>
      <c r="G140">
        <v>0</v>
      </c>
    </row>
    <row r="141" spans="1:7" x14ac:dyDescent="0.25">
      <c r="A141" t="s">
        <v>233</v>
      </c>
      <c r="B141" t="s">
        <v>402</v>
      </c>
      <c r="C141" t="s">
        <v>389</v>
      </c>
      <c r="D141">
        <v>12</v>
      </c>
      <c r="E141">
        <v>6</v>
      </c>
      <c r="G141">
        <v>3</v>
      </c>
    </row>
    <row r="142" spans="1:7" x14ac:dyDescent="0.25">
      <c r="A142" t="s">
        <v>233</v>
      </c>
      <c r="B142" t="s">
        <v>402</v>
      </c>
      <c r="C142" t="s">
        <v>389</v>
      </c>
      <c r="D142">
        <v>12</v>
      </c>
      <c r="E142">
        <v>4</v>
      </c>
      <c r="G142">
        <v>4</v>
      </c>
    </row>
    <row r="143" spans="1:7" x14ac:dyDescent="0.25">
      <c r="A143" t="s">
        <v>233</v>
      </c>
      <c r="B143" t="s">
        <v>402</v>
      </c>
      <c r="C143" t="s">
        <v>389</v>
      </c>
      <c r="D143">
        <v>17</v>
      </c>
      <c r="E143">
        <v>16</v>
      </c>
      <c r="G143">
        <v>6</v>
      </c>
    </row>
    <row r="144" spans="1:7" x14ac:dyDescent="0.25">
      <c r="A144" t="s">
        <v>233</v>
      </c>
      <c r="B144" t="s">
        <v>402</v>
      </c>
      <c r="C144" t="s">
        <v>389</v>
      </c>
      <c r="D144">
        <v>7</v>
      </c>
      <c r="E144">
        <v>6</v>
      </c>
      <c r="G144">
        <v>0</v>
      </c>
    </row>
    <row r="145" spans="1:7" x14ac:dyDescent="0.25">
      <c r="A145" t="s">
        <v>233</v>
      </c>
      <c r="B145" t="s">
        <v>402</v>
      </c>
      <c r="C145" t="s">
        <v>389</v>
      </c>
      <c r="D145">
        <v>10</v>
      </c>
      <c r="E145">
        <v>3</v>
      </c>
      <c r="G145">
        <v>4</v>
      </c>
    </row>
    <row r="146" spans="1:7" x14ac:dyDescent="0.25">
      <c r="A146" t="s">
        <v>233</v>
      </c>
      <c r="B146" t="s">
        <v>402</v>
      </c>
      <c r="C146" t="s">
        <v>389</v>
      </c>
      <c r="D146">
        <v>6</v>
      </c>
      <c r="E146">
        <v>0</v>
      </c>
      <c r="G146">
        <v>3</v>
      </c>
    </row>
    <row r="147" spans="1:7" x14ac:dyDescent="0.25">
      <c r="A147" t="s">
        <v>233</v>
      </c>
      <c r="B147" t="s">
        <v>402</v>
      </c>
      <c r="C147" t="s">
        <v>389</v>
      </c>
      <c r="D147">
        <v>10</v>
      </c>
      <c r="E147">
        <v>5</v>
      </c>
      <c r="G147">
        <v>3</v>
      </c>
    </row>
    <row r="148" spans="1:7" x14ac:dyDescent="0.25">
      <c r="A148" t="s">
        <v>233</v>
      </c>
      <c r="B148" t="s">
        <v>402</v>
      </c>
      <c r="C148" t="s">
        <v>389</v>
      </c>
      <c r="D148">
        <v>7</v>
      </c>
      <c r="E148">
        <v>1</v>
      </c>
      <c r="G148">
        <v>2</v>
      </c>
    </row>
    <row r="149" spans="1:7" x14ac:dyDescent="0.25">
      <c r="A149" t="s">
        <v>266</v>
      </c>
      <c r="B149" t="s">
        <v>375</v>
      </c>
      <c r="C149" t="s">
        <v>375</v>
      </c>
      <c r="D149">
        <v>3312272</v>
      </c>
      <c r="E149">
        <v>59144</v>
      </c>
      <c r="G149">
        <v>1966524</v>
      </c>
    </row>
    <row r="150" spans="1:7" x14ac:dyDescent="0.25">
      <c r="A150" t="s">
        <v>266</v>
      </c>
      <c r="B150" t="s">
        <v>375</v>
      </c>
      <c r="C150" t="s">
        <v>375</v>
      </c>
      <c r="D150">
        <v>12190109</v>
      </c>
      <c r="E150">
        <v>47152</v>
      </c>
      <c r="G150">
        <v>6962223</v>
      </c>
    </row>
    <row r="151" spans="1:7" x14ac:dyDescent="0.25">
      <c r="A151" t="s">
        <v>266</v>
      </c>
      <c r="B151" t="s">
        <v>375</v>
      </c>
      <c r="C151" t="s">
        <v>375</v>
      </c>
      <c r="D151">
        <v>12985036</v>
      </c>
      <c r="E151">
        <v>66307</v>
      </c>
      <c r="G151">
        <v>8475962</v>
      </c>
    </row>
    <row r="152" spans="1:7" x14ac:dyDescent="0.25">
      <c r="A152" t="s">
        <v>266</v>
      </c>
      <c r="B152" t="s">
        <v>375</v>
      </c>
      <c r="C152" t="s">
        <v>375</v>
      </c>
      <c r="D152">
        <v>35734193</v>
      </c>
      <c r="E152">
        <v>67327</v>
      </c>
      <c r="G152">
        <v>6929291</v>
      </c>
    </row>
    <row r="153" spans="1:7" x14ac:dyDescent="0.25">
      <c r="A153" t="s">
        <v>266</v>
      </c>
      <c r="B153" t="s">
        <v>375</v>
      </c>
      <c r="C153" t="s">
        <v>375</v>
      </c>
      <c r="D153">
        <v>11449538</v>
      </c>
      <c r="E153">
        <v>22968</v>
      </c>
      <c r="G153">
        <v>7846023</v>
      </c>
    </row>
    <row r="154" spans="1:7" x14ac:dyDescent="0.25">
      <c r="A154" t="s">
        <v>272</v>
      </c>
      <c r="B154" t="s">
        <v>375</v>
      </c>
      <c r="C154" t="s">
        <v>375</v>
      </c>
      <c r="D154">
        <v>3237102</v>
      </c>
      <c r="E154">
        <v>23339</v>
      </c>
      <c r="G154">
        <v>828502</v>
      </c>
    </row>
    <row r="155" spans="1:7" x14ac:dyDescent="0.25">
      <c r="A155" t="s">
        <v>272</v>
      </c>
      <c r="B155" t="s">
        <v>375</v>
      </c>
      <c r="C155" t="s">
        <v>375</v>
      </c>
      <c r="D155">
        <v>4606856</v>
      </c>
      <c r="E155">
        <v>28800</v>
      </c>
      <c r="G155">
        <v>1639308</v>
      </c>
    </row>
    <row r="156" spans="1:7" x14ac:dyDescent="0.25">
      <c r="A156" t="s">
        <v>272</v>
      </c>
      <c r="B156" t="s">
        <v>375</v>
      </c>
      <c r="C156" t="s">
        <v>375</v>
      </c>
      <c r="D156">
        <v>3207722</v>
      </c>
      <c r="E156">
        <v>22155</v>
      </c>
      <c r="G156">
        <v>982537</v>
      </c>
    </row>
    <row r="157" spans="1:7" x14ac:dyDescent="0.25">
      <c r="A157" t="s">
        <v>272</v>
      </c>
      <c r="B157" t="s">
        <v>375</v>
      </c>
      <c r="C157" t="s">
        <v>375</v>
      </c>
      <c r="D157">
        <v>4644261</v>
      </c>
      <c r="E157">
        <v>27074</v>
      </c>
      <c r="G157">
        <v>2098553</v>
      </c>
    </row>
    <row r="158" spans="1:7" x14ac:dyDescent="0.25">
      <c r="A158" t="s">
        <v>272</v>
      </c>
      <c r="B158" t="s">
        <v>375</v>
      </c>
      <c r="C158" t="s">
        <v>375</v>
      </c>
      <c r="D158">
        <v>5802064</v>
      </c>
      <c r="E158">
        <v>249</v>
      </c>
      <c r="G158">
        <v>5208908</v>
      </c>
    </row>
    <row r="159" spans="1:7" x14ac:dyDescent="0.25">
      <c r="A159" t="s">
        <v>272</v>
      </c>
      <c r="B159" t="s">
        <v>375</v>
      </c>
      <c r="C159" t="s">
        <v>375</v>
      </c>
      <c r="D159">
        <v>4498967</v>
      </c>
      <c r="E159">
        <v>20444</v>
      </c>
      <c r="G159">
        <v>1723467</v>
      </c>
    </row>
    <row r="160" spans="1:7" x14ac:dyDescent="0.25">
      <c r="A160" t="s">
        <v>272</v>
      </c>
      <c r="B160" t="s">
        <v>375</v>
      </c>
      <c r="C160" t="s">
        <v>375</v>
      </c>
      <c r="D160">
        <v>6619870</v>
      </c>
      <c r="E160">
        <v>265</v>
      </c>
      <c r="G160">
        <v>6018068</v>
      </c>
    </row>
    <row r="161" spans="1:7" x14ac:dyDescent="0.25">
      <c r="A161" t="s">
        <v>272</v>
      </c>
      <c r="B161" t="s">
        <v>375</v>
      </c>
      <c r="C161" t="s">
        <v>375</v>
      </c>
      <c r="D161">
        <v>4503373</v>
      </c>
      <c r="E161">
        <v>19065</v>
      </c>
      <c r="G161">
        <v>1981066</v>
      </c>
    </row>
    <row r="162" spans="1:7" x14ac:dyDescent="0.25">
      <c r="A162" t="s">
        <v>281</v>
      </c>
      <c r="B162" t="s">
        <v>375</v>
      </c>
      <c r="C162" t="s">
        <v>375</v>
      </c>
      <c r="D162">
        <v>2991449</v>
      </c>
      <c r="E162">
        <v>1327</v>
      </c>
      <c r="G162">
        <v>2398184</v>
      </c>
    </row>
    <row r="163" spans="1:7" x14ac:dyDescent="0.25">
      <c r="A163" t="s">
        <v>281</v>
      </c>
      <c r="B163" t="s">
        <v>375</v>
      </c>
      <c r="C163" t="s">
        <v>375</v>
      </c>
      <c r="D163">
        <v>2983195</v>
      </c>
      <c r="E163">
        <v>1496</v>
      </c>
      <c r="G163">
        <v>2692741</v>
      </c>
    </row>
    <row r="164" spans="1:7" x14ac:dyDescent="0.25">
      <c r="A164" t="s">
        <v>281</v>
      </c>
      <c r="B164" t="s">
        <v>375</v>
      </c>
      <c r="C164" t="s">
        <v>375</v>
      </c>
      <c r="D164">
        <v>1673051</v>
      </c>
      <c r="E164">
        <v>535</v>
      </c>
      <c r="G164">
        <v>1476065</v>
      </c>
    </row>
    <row r="165" spans="1:7" x14ac:dyDescent="0.25">
      <c r="A165" t="s">
        <v>281</v>
      </c>
      <c r="B165" t="s">
        <v>375</v>
      </c>
      <c r="C165" t="s">
        <v>375</v>
      </c>
      <c r="D165">
        <v>485982</v>
      </c>
      <c r="E165">
        <v>120</v>
      </c>
      <c r="G165">
        <v>361241</v>
      </c>
    </row>
    <row r="166" spans="1:7" x14ac:dyDescent="0.25">
      <c r="A166" t="s">
        <v>286</v>
      </c>
      <c r="B166" t="s">
        <v>375</v>
      </c>
      <c r="C166" t="s">
        <v>375</v>
      </c>
      <c r="D166">
        <v>30718</v>
      </c>
      <c r="E166">
        <v>425</v>
      </c>
      <c r="G166">
        <v>8385</v>
      </c>
    </row>
    <row r="167" spans="1:7" x14ac:dyDescent="0.25">
      <c r="A167" t="s">
        <v>286</v>
      </c>
      <c r="B167" t="s">
        <v>375</v>
      </c>
      <c r="C167" t="s">
        <v>375</v>
      </c>
      <c r="D167">
        <v>34635</v>
      </c>
      <c r="E167">
        <v>480</v>
      </c>
      <c r="G167">
        <v>9372</v>
      </c>
    </row>
    <row r="168" spans="1:7" x14ac:dyDescent="0.25">
      <c r="A168" t="s">
        <v>286</v>
      </c>
      <c r="B168" t="s">
        <v>375</v>
      </c>
      <c r="C168" t="s">
        <v>375</v>
      </c>
      <c r="D168">
        <v>10651</v>
      </c>
      <c r="E168">
        <v>285</v>
      </c>
      <c r="G168">
        <v>5464</v>
      </c>
    </row>
    <row r="169" spans="1:7" x14ac:dyDescent="0.25">
      <c r="A169" t="s">
        <v>286</v>
      </c>
      <c r="B169" t="s">
        <v>375</v>
      </c>
      <c r="C169" t="s">
        <v>375</v>
      </c>
      <c r="D169">
        <v>12054</v>
      </c>
      <c r="E169">
        <v>273</v>
      </c>
      <c r="G169">
        <v>6186</v>
      </c>
    </row>
    <row r="170" spans="1:7" x14ac:dyDescent="0.25">
      <c r="A170" t="s">
        <v>286</v>
      </c>
      <c r="B170" t="s">
        <v>375</v>
      </c>
      <c r="C170" t="s">
        <v>375</v>
      </c>
      <c r="D170">
        <v>33513</v>
      </c>
      <c r="E170">
        <v>432</v>
      </c>
      <c r="G170">
        <v>9100</v>
      </c>
    </row>
    <row r="171" spans="1:7" x14ac:dyDescent="0.25">
      <c r="A171" t="s">
        <v>286</v>
      </c>
      <c r="B171" t="s">
        <v>375</v>
      </c>
      <c r="C171" t="s">
        <v>375</v>
      </c>
      <c r="D171">
        <v>11757</v>
      </c>
      <c r="E171">
        <v>287</v>
      </c>
      <c r="G171">
        <v>6043</v>
      </c>
    </row>
    <row r="172" spans="1:7" x14ac:dyDescent="0.25">
      <c r="A172" t="s">
        <v>286</v>
      </c>
      <c r="B172" t="s">
        <v>375</v>
      </c>
      <c r="C172" t="s">
        <v>375</v>
      </c>
      <c r="D172">
        <v>109603</v>
      </c>
      <c r="E172">
        <v>350</v>
      </c>
      <c r="G172">
        <v>23912</v>
      </c>
    </row>
    <row r="173" spans="1:7" x14ac:dyDescent="0.25">
      <c r="A173" t="s">
        <v>286</v>
      </c>
      <c r="B173" t="s">
        <v>375</v>
      </c>
      <c r="C173" t="s">
        <v>375</v>
      </c>
      <c r="D173">
        <v>962940</v>
      </c>
      <c r="E173">
        <v>5004</v>
      </c>
      <c r="G173">
        <v>465035</v>
      </c>
    </row>
    <row r="174" spans="1:7" x14ac:dyDescent="0.25">
      <c r="A174" t="s">
        <v>286</v>
      </c>
      <c r="B174" t="s">
        <v>375</v>
      </c>
      <c r="C174" t="s">
        <v>375</v>
      </c>
      <c r="D174">
        <v>150152</v>
      </c>
      <c r="E174">
        <v>432</v>
      </c>
      <c r="G174">
        <v>29593</v>
      </c>
    </row>
    <row r="175" spans="1:7" x14ac:dyDescent="0.25">
      <c r="A175" t="s">
        <v>286</v>
      </c>
      <c r="B175" t="s">
        <v>375</v>
      </c>
      <c r="C175" t="s">
        <v>375</v>
      </c>
      <c r="D175">
        <v>1172777</v>
      </c>
      <c r="E175">
        <v>6030</v>
      </c>
      <c r="G175">
        <v>547446</v>
      </c>
    </row>
    <row r="176" spans="1:7" x14ac:dyDescent="0.25">
      <c r="A176" t="s">
        <v>286</v>
      </c>
      <c r="B176" t="s">
        <v>375</v>
      </c>
      <c r="C176" t="s">
        <v>375</v>
      </c>
      <c r="D176">
        <v>92527</v>
      </c>
      <c r="E176">
        <v>273</v>
      </c>
      <c r="G176">
        <v>23095</v>
      </c>
    </row>
    <row r="177" spans="1:7" x14ac:dyDescent="0.25">
      <c r="A177" t="s">
        <v>286</v>
      </c>
      <c r="B177" t="s">
        <v>375</v>
      </c>
      <c r="C177" t="s">
        <v>375</v>
      </c>
      <c r="D177">
        <v>969566</v>
      </c>
      <c r="E177">
        <v>5056</v>
      </c>
      <c r="G177">
        <v>487206</v>
      </c>
    </row>
    <row r="178" spans="1:7" x14ac:dyDescent="0.25">
      <c r="A178" t="s">
        <v>295</v>
      </c>
      <c r="B178" t="s">
        <v>400</v>
      </c>
      <c r="C178" t="s">
        <v>400</v>
      </c>
      <c r="D178">
        <v>34299528</v>
      </c>
      <c r="E178">
        <v>21157</v>
      </c>
      <c r="G178">
        <v>28661549</v>
      </c>
    </row>
    <row r="179" spans="1:7" x14ac:dyDescent="0.25">
      <c r="A179" t="s">
        <v>296</v>
      </c>
      <c r="B179" t="s">
        <v>400</v>
      </c>
      <c r="C179" t="s">
        <v>400</v>
      </c>
      <c r="D179">
        <v>244363</v>
      </c>
      <c r="E179">
        <v>689</v>
      </c>
      <c r="G179">
        <v>42015</v>
      </c>
    </row>
    <row r="180" spans="1:7" x14ac:dyDescent="0.25">
      <c r="A180" t="s">
        <v>296</v>
      </c>
      <c r="B180" t="s">
        <v>400</v>
      </c>
      <c r="C180" t="s">
        <v>400</v>
      </c>
      <c r="D180">
        <v>137402</v>
      </c>
      <c r="E180">
        <v>363</v>
      </c>
      <c r="G180">
        <v>13691</v>
      </c>
    </row>
    <row r="181" spans="1:7" x14ac:dyDescent="0.25">
      <c r="A181" t="s">
        <v>298</v>
      </c>
      <c r="B181" t="s">
        <v>401</v>
      </c>
      <c r="C181" t="s">
        <v>401</v>
      </c>
      <c r="D181">
        <v>1865446</v>
      </c>
      <c r="E181">
        <v>541</v>
      </c>
      <c r="G181">
        <v>1781381</v>
      </c>
    </row>
    <row r="182" spans="1:7" x14ac:dyDescent="0.25">
      <c r="A182" t="s">
        <v>298</v>
      </c>
      <c r="B182" t="s">
        <v>401</v>
      </c>
      <c r="C182" t="s">
        <v>401</v>
      </c>
      <c r="D182">
        <v>196409</v>
      </c>
      <c r="E182">
        <v>3357</v>
      </c>
      <c r="G182">
        <v>191347</v>
      </c>
    </row>
    <row r="183" spans="1:7" x14ac:dyDescent="0.25">
      <c r="A183" t="s">
        <v>300</v>
      </c>
      <c r="B183" t="s">
        <v>375</v>
      </c>
      <c r="C183" t="s">
        <v>375</v>
      </c>
      <c r="D183">
        <v>642433</v>
      </c>
      <c r="E183">
        <v>2397</v>
      </c>
      <c r="G183">
        <v>156303</v>
      </c>
    </row>
    <row r="184" spans="1:7" x14ac:dyDescent="0.25">
      <c r="A184" t="s">
        <v>300</v>
      </c>
      <c r="B184" t="s">
        <v>375</v>
      </c>
      <c r="C184" t="s">
        <v>375</v>
      </c>
      <c r="D184">
        <v>289447</v>
      </c>
      <c r="E184">
        <v>1112</v>
      </c>
      <c r="G184">
        <v>119017</v>
      </c>
    </row>
    <row r="185" spans="1:7" x14ac:dyDescent="0.25">
      <c r="A185" t="s">
        <v>300</v>
      </c>
      <c r="B185" t="s">
        <v>375</v>
      </c>
      <c r="C185" t="s">
        <v>375</v>
      </c>
      <c r="D185">
        <v>2393310</v>
      </c>
      <c r="E185">
        <v>9371</v>
      </c>
      <c r="G185">
        <v>584716</v>
      </c>
    </row>
    <row r="186" spans="1:7" x14ac:dyDescent="0.25">
      <c r="A186" t="s">
        <v>300</v>
      </c>
      <c r="B186" t="s">
        <v>375</v>
      </c>
      <c r="C186" t="s">
        <v>375</v>
      </c>
      <c r="D186">
        <v>1087309</v>
      </c>
      <c r="E186">
        <v>4183</v>
      </c>
      <c r="G186">
        <v>445708</v>
      </c>
    </row>
    <row r="187" spans="1:7" x14ac:dyDescent="0.25">
      <c r="A187" t="s">
        <v>300</v>
      </c>
      <c r="B187" t="s">
        <v>375</v>
      </c>
      <c r="C187" t="s">
        <v>375</v>
      </c>
      <c r="D187">
        <v>57206</v>
      </c>
      <c r="E187">
        <v>1140</v>
      </c>
      <c r="G187">
        <v>55231</v>
      </c>
    </row>
    <row r="188" spans="1:7" x14ac:dyDescent="0.25">
      <c r="A188" t="s">
        <v>300</v>
      </c>
      <c r="B188" t="s">
        <v>375</v>
      </c>
      <c r="C188" t="s">
        <v>375</v>
      </c>
      <c r="D188">
        <v>510821</v>
      </c>
      <c r="E188">
        <v>4280</v>
      </c>
      <c r="G188">
        <v>279386</v>
      </c>
    </row>
    <row r="189" spans="1:7" x14ac:dyDescent="0.25">
      <c r="A189" t="s">
        <v>300</v>
      </c>
      <c r="B189" t="s">
        <v>375</v>
      </c>
      <c r="C189" t="s">
        <v>375</v>
      </c>
      <c r="D189">
        <v>165354</v>
      </c>
      <c r="E189">
        <v>3993</v>
      </c>
      <c r="G189">
        <v>158540</v>
      </c>
    </row>
    <row r="190" spans="1:7" x14ac:dyDescent="0.25">
      <c r="A190" t="s">
        <v>300</v>
      </c>
      <c r="B190" t="s">
        <v>375</v>
      </c>
      <c r="C190" t="s">
        <v>375</v>
      </c>
      <c r="D190">
        <v>1917331</v>
      </c>
      <c r="E190">
        <v>17716</v>
      </c>
      <c r="G190">
        <v>1050177</v>
      </c>
    </row>
    <row r="191" spans="1:7" x14ac:dyDescent="0.25">
      <c r="A191" t="s">
        <v>309</v>
      </c>
      <c r="B191" t="s">
        <v>375</v>
      </c>
      <c r="C191" t="s">
        <v>375</v>
      </c>
      <c r="D191">
        <v>10616588</v>
      </c>
      <c r="E191">
        <v>4409</v>
      </c>
      <c r="G191">
        <v>8267802</v>
      </c>
    </row>
    <row r="192" spans="1:7" x14ac:dyDescent="0.25">
      <c r="A192" t="s">
        <v>309</v>
      </c>
      <c r="B192" t="s">
        <v>375</v>
      </c>
      <c r="C192" t="s">
        <v>375</v>
      </c>
      <c r="D192">
        <v>3340113</v>
      </c>
      <c r="E192">
        <v>1183</v>
      </c>
      <c r="G192">
        <v>2552647</v>
      </c>
    </row>
    <row r="193" spans="1:7" x14ac:dyDescent="0.25">
      <c r="A193" t="s">
        <v>310</v>
      </c>
      <c r="B193" t="s">
        <v>375</v>
      </c>
      <c r="C193" t="s">
        <v>375</v>
      </c>
      <c r="D193">
        <v>23041538</v>
      </c>
      <c r="E193">
        <v>7178</v>
      </c>
      <c r="G193">
        <v>18580604</v>
      </c>
    </row>
    <row r="194" spans="1:7" x14ac:dyDescent="0.25">
      <c r="A194" t="s">
        <v>311</v>
      </c>
      <c r="B194" t="s">
        <v>375</v>
      </c>
      <c r="C194" t="s">
        <v>375</v>
      </c>
      <c r="D194">
        <v>13723731</v>
      </c>
      <c r="E194">
        <v>8111</v>
      </c>
      <c r="G194">
        <v>9917806</v>
      </c>
    </row>
    <row r="195" spans="1:7" x14ac:dyDescent="0.25">
      <c r="A195" t="s">
        <v>312</v>
      </c>
      <c r="B195" t="s">
        <v>375</v>
      </c>
      <c r="C195" t="s">
        <v>375</v>
      </c>
      <c r="D195">
        <v>8495211</v>
      </c>
      <c r="E195">
        <v>6859</v>
      </c>
      <c r="G195">
        <v>8281490</v>
      </c>
    </row>
    <row r="196" spans="1:7" x14ac:dyDescent="0.25">
      <c r="A196" t="s">
        <v>313</v>
      </c>
      <c r="B196" t="s">
        <v>375</v>
      </c>
      <c r="C196" t="s">
        <v>375</v>
      </c>
      <c r="D196">
        <v>591395</v>
      </c>
      <c r="E196">
        <v>1349</v>
      </c>
      <c r="G196">
        <v>147135</v>
      </c>
    </row>
    <row r="197" spans="1:7" x14ac:dyDescent="0.25">
      <c r="A197" t="s">
        <v>314</v>
      </c>
      <c r="B197" t="s">
        <v>375</v>
      </c>
      <c r="C197" t="s">
        <v>375</v>
      </c>
      <c r="D197">
        <v>98184</v>
      </c>
      <c r="E197">
        <v>54</v>
      </c>
      <c r="G197">
        <v>93952</v>
      </c>
    </row>
    <row r="198" spans="1:7" x14ac:dyDescent="0.25">
      <c r="A198" t="s">
        <v>314</v>
      </c>
      <c r="B198" t="s">
        <v>375</v>
      </c>
      <c r="C198" t="s">
        <v>375</v>
      </c>
      <c r="D198">
        <v>221473</v>
      </c>
      <c r="E198">
        <v>53</v>
      </c>
      <c r="G198">
        <v>212786</v>
      </c>
    </row>
    <row r="199" spans="1:7" x14ac:dyDescent="0.25">
      <c r="A199" t="s">
        <v>314</v>
      </c>
      <c r="B199" t="s">
        <v>375</v>
      </c>
      <c r="C199" t="s">
        <v>375</v>
      </c>
      <c r="D199">
        <v>208091</v>
      </c>
      <c r="E199">
        <v>30</v>
      </c>
      <c r="G199">
        <v>197712</v>
      </c>
    </row>
    <row r="200" spans="1:7" x14ac:dyDescent="0.25">
      <c r="A200" t="s">
        <v>314</v>
      </c>
      <c r="B200" t="s">
        <v>375</v>
      </c>
      <c r="C200" t="s">
        <v>375</v>
      </c>
      <c r="D200">
        <v>110045</v>
      </c>
      <c r="E200">
        <v>3</v>
      </c>
      <c r="G200">
        <v>103213</v>
      </c>
    </row>
    <row r="201" spans="1:7" x14ac:dyDescent="0.25">
      <c r="A201" t="s">
        <v>315</v>
      </c>
      <c r="B201" t="s">
        <v>375</v>
      </c>
      <c r="C201" t="s">
        <v>375</v>
      </c>
      <c r="D201">
        <v>2641423</v>
      </c>
      <c r="E201">
        <v>1577</v>
      </c>
      <c r="G201">
        <v>2455938</v>
      </c>
    </row>
    <row r="202" spans="1:7" x14ac:dyDescent="0.25">
      <c r="A202" t="s">
        <v>315</v>
      </c>
      <c r="B202" t="s">
        <v>375</v>
      </c>
      <c r="C202" t="s">
        <v>375</v>
      </c>
      <c r="D202">
        <v>3220779</v>
      </c>
      <c r="E202">
        <v>1981</v>
      </c>
      <c r="G202">
        <v>3009021</v>
      </c>
    </row>
    <row r="203" spans="1:7" x14ac:dyDescent="0.25">
      <c r="A203" t="s">
        <v>315</v>
      </c>
      <c r="B203" t="s">
        <v>375</v>
      </c>
      <c r="C203" t="s">
        <v>375</v>
      </c>
      <c r="D203">
        <v>3084914</v>
      </c>
      <c r="E203">
        <v>1936</v>
      </c>
      <c r="G203">
        <v>2881734</v>
      </c>
    </row>
    <row r="204" spans="1:7" x14ac:dyDescent="0.25">
      <c r="A204" t="s">
        <v>317</v>
      </c>
      <c r="B204" t="s">
        <v>375</v>
      </c>
      <c r="C204" t="s">
        <v>375</v>
      </c>
      <c r="D204">
        <v>0</v>
      </c>
      <c r="E204">
        <v>2</v>
      </c>
      <c r="G204">
        <v>0</v>
      </c>
    </row>
    <row r="205" spans="1:7" x14ac:dyDescent="0.25">
      <c r="A205" t="s">
        <v>319</v>
      </c>
      <c r="B205" t="s">
        <v>400</v>
      </c>
      <c r="C205" t="s">
        <v>400</v>
      </c>
      <c r="D205">
        <v>40442420</v>
      </c>
      <c r="E205">
        <v>12711</v>
      </c>
      <c r="G205">
        <v>28073378</v>
      </c>
    </row>
    <row r="206" spans="1:7" x14ac:dyDescent="0.25">
      <c r="A206" t="s">
        <v>320</v>
      </c>
      <c r="B206" t="s">
        <v>401</v>
      </c>
      <c r="C206" t="s">
        <v>401</v>
      </c>
      <c r="D206">
        <v>1233000</v>
      </c>
      <c r="E206">
        <v>759</v>
      </c>
      <c r="G206">
        <v>1180232</v>
      </c>
    </row>
    <row r="207" spans="1:7" x14ac:dyDescent="0.25">
      <c r="A207" t="s">
        <v>320</v>
      </c>
      <c r="B207" t="s">
        <v>401</v>
      </c>
      <c r="C207" t="s">
        <v>401</v>
      </c>
      <c r="D207">
        <v>8861</v>
      </c>
      <c r="E207">
        <v>304</v>
      </c>
      <c r="G207">
        <v>8229</v>
      </c>
    </row>
    <row r="208" spans="1:7" x14ac:dyDescent="0.25">
      <c r="A208" t="s">
        <v>321</v>
      </c>
      <c r="B208" t="s">
        <v>390</v>
      </c>
      <c r="C208" t="s">
        <v>389</v>
      </c>
      <c r="D208">
        <v>11</v>
      </c>
      <c r="E208">
        <v>0</v>
      </c>
      <c r="G208">
        <v>2</v>
      </c>
    </row>
    <row r="209" spans="1:7" x14ac:dyDescent="0.25">
      <c r="A209" t="s">
        <v>321</v>
      </c>
      <c r="B209" t="s">
        <v>390</v>
      </c>
      <c r="C209" t="s">
        <v>389</v>
      </c>
      <c r="D209">
        <v>6</v>
      </c>
      <c r="E209">
        <v>0</v>
      </c>
      <c r="G209">
        <v>0</v>
      </c>
    </row>
    <row r="210" spans="1:7" x14ac:dyDescent="0.25">
      <c r="A210" t="s">
        <v>321</v>
      </c>
      <c r="B210" t="s">
        <v>390</v>
      </c>
      <c r="C210" t="s">
        <v>389</v>
      </c>
      <c r="D210">
        <v>10</v>
      </c>
      <c r="E210">
        <v>0</v>
      </c>
      <c r="G210">
        <v>0</v>
      </c>
    </row>
    <row r="211" spans="1:7" x14ac:dyDescent="0.25">
      <c r="A211" t="s">
        <v>321</v>
      </c>
      <c r="B211" t="s">
        <v>390</v>
      </c>
      <c r="C211" t="s">
        <v>389</v>
      </c>
      <c r="D211">
        <v>11</v>
      </c>
      <c r="E211">
        <v>0</v>
      </c>
      <c r="G211">
        <v>1</v>
      </c>
    </row>
    <row r="212" spans="1:7" x14ac:dyDescent="0.25">
      <c r="A212" t="s">
        <v>326</v>
      </c>
      <c r="B212" t="s">
        <v>389</v>
      </c>
      <c r="C212" t="s">
        <v>389</v>
      </c>
      <c r="D212">
        <v>597</v>
      </c>
      <c r="E212">
        <v>367</v>
      </c>
      <c r="G212">
        <v>19</v>
      </c>
    </row>
    <row r="213" spans="1:7" x14ac:dyDescent="0.25">
      <c r="A213" t="s">
        <v>326</v>
      </c>
      <c r="B213" t="s">
        <v>389</v>
      </c>
      <c r="C213" t="s">
        <v>389</v>
      </c>
      <c r="D213">
        <v>1261</v>
      </c>
      <c r="E213">
        <v>2</v>
      </c>
      <c r="G213">
        <v>90</v>
      </c>
    </row>
    <row r="214" spans="1:7" x14ac:dyDescent="0.25">
      <c r="A214" t="s">
        <v>326</v>
      </c>
      <c r="B214" t="s">
        <v>389</v>
      </c>
      <c r="C214" t="s">
        <v>389</v>
      </c>
      <c r="D214">
        <v>655</v>
      </c>
      <c r="E214">
        <v>399</v>
      </c>
      <c r="G214">
        <v>22</v>
      </c>
    </row>
    <row r="215" spans="1:7" x14ac:dyDescent="0.25">
      <c r="A215" t="s">
        <v>326</v>
      </c>
      <c r="B215" t="s">
        <v>389</v>
      </c>
      <c r="C215" t="s">
        <v>389</v>
      </c>
      <c r="D215">
        <v>605</v>
      </c>
      <c r="E215">
        <v>378</v>
      </c>
      <c r="G215">
        <v>21</v>
      </c>
    </row>
    <row r="216" spans="1:7" x14ac:dyDescent="0.25">
      <c r="A216" t="s">
        <v>331</v>
      </c>
      <c r="B216" t="s">
        <v>375</v>
      </c>
      <c r="C216" t="s">
        <v>375</v>
      </c>
      <c r="D216">
        <v>126</v>
      </c>
      <c r="E216">
        <v>132</v>
      </c>
      <c r="G216">
        <v>3</v>
      </c>
    </row>
    <row r="217" spans="1:7" x14ac:dyDescent="0.25">
      <c r="A217" t="s">
        <v>333</v>
      </c>
      <c r="B217" t="s">
        <v>375</v>
      </c>
      <c r="C217" t="s">
        <v>375</v>
      </c>
      <c r="D217">
        <v>10</v>
      </c>
      <c r="E217">
        <v>4</v>
      </c>
      <c r="G217">
        <v>7</v>
      </c>
    </row>
    <row r="218" spans="1:7" x14ac:dyDescent="0.25">
      <c r="A218" t="s">
        <v>333</v>
      </c>
      <c r="B218" t="s">
        <v>375</v>
      </c>
      <c r="C218" t="s">
        <v>375</v>
      </c>
      <c r="D218">
        <v>10</v>
      </c>
      <c r="E218">
        <v>2</v>
      </c>
      <c r="G218">
        <v>8</v>
      </c>
    </row>
    <row r="219" spans="1:7" x14ac:dyDescent="0.25">
      <c r="A219" t="s">
        <v>333</v>
      </c>
      <c r="B219" t="s">
        <v>375</v>
      </c>
      <c r="C219" t="s">
        <v>375</v>
      </c>
      <c r="D219">
        <v>22</v>
      </c>
      <c r="E219">
        <v>8</v>
      </c>
      <c r="G219">
        <v>11</v>
      </c>
    </row>
    <row r="220" spans="1:7" x14ac:dyDescent="0.25">
      <c r="A220" t="s">
        <v>337</v>
      </c>
      <c r="B220" t="s">
        <v>375</v>
      </c>
      <c r="C220" t="s">
        <v>375</v>
      </c>
      <c r="D220">
        <v>0</v>
      </c>
      <c r="E220">
        <v>1</v>
      </c>
      <c r="G220">
        <v>0</v>
      </c>
    </row>
    <row r="221" spans="1:7" x14ac:dyDescent="0.25">
      <c r="A221" t="s">
        <v>339</v>
      </c>
      <c r="B221" t="s">
        <v>390</v>
      </c>
      <c r="C221" t="s">
        <v>389</v>
      </c>
      <c r="D221">
        <v>3</v>
      </c>
      <c r="E221">
        <v>0</v>
      </c>
      <c r="G221">
        <v>2</v>
      </c>
    </row>
    <row r="222" spans="1:7" x14ac:dyDescent="0.25">
      <c r="A222" t="s">
        <v>341</v>
      </c>
      <c r="B222" t="s">
        <v>375</v>
      </c>
      <c r="C222" t="s">
        <v>375</v>
      </c>
      <c r="D222">
        <v>6</v>
      </c>
      <c r="E222">
        <v>1</v>
      </c>
      <c r="G222">
        <v>4</v>
      </c>
    </row>
    <row r="223" spans="1:7" x14ac:dyDescent="0.25">
      <c r="A223" t="s">
        <v>341</v>
      </c>
      <c r="B223" t="s">
        <v>375</v>
      </c>
      <c r="C223" t="s">
        <v>375</v>
      </c>
      <c r="D223">
        <v>7</v>
      </c>
      <c r="E223">
        <v>1</v>
      </c>
      <c r="G223">
        <v>4</v>
      </c>
    </row>
    <row r="224" spans="1:7" x14ac:dyDescent="0.25">
      <c r="A224" t="s">
        <v>343</v>
      </c>
      <c r="B224" t="s">
        <v>375</v>
      </c>
      <c r="C224" t="s">
        <v>375</v>
      </c>
      <c r="D224">
        <v>989</v>
      </c>
      <c r="E224">
        <v>693</v>
      </c>
      <c r="G224">
        <v>165</v>
      </c>
    </row>
    <row r="225" spans="1:7" x14ac:dyDescent="0.25">
      <c r="A225" t="s">
        <v>344</v>
      </c>
      <c r="B225" t="s">
        <v>371</v>
      </c>
      <c r="C225" t="s">
        <v>401</v>
      </c>
      <c r="D225">
        <v>106</v>
      </c>
      <c r="E225">
        <v>48</v>
      </c>
      <c r="G225">
        <v>62</v>
      </c>
    </row>
    <row r="226" spans="1:7" x14ac:dyDescent="0.25">
      <c r="A226" t="s">
        <v>345</v>
      </c>
      <c r="B226" t="s">
        <v>372</v>
      </c>
      <c r="C226" t="s">
        <v>401</v>
      </c>
      <c r="D226">
        <v>0</v>
      </c>
      <c r="E226">
        <v>1</v>
      </c>
      <c r="G226">
        <v>0</v>
      </c>
    </row>
    <row r="227" spans="1:7" x14ac:dyDescent="0.25">
      <c r="A227" t="s">
        <v>347</v>
      </c>
      <c r="B227" t="s">
        <v>393</v>
      </c>
      <c r="C227" t="s">
        <v>389</v>
      </c>
      <c r="D227">
        <v>855</v>
      </c>
      <c r="E227">
        <v>614</v>
      </c>
      <c r="G227">
        <v>34</v>
      </c>
    </row>
    <row r="228" spans="1:7" x14ac:dyDescent="0.25">
      <c r="A228" t="s">
        <v>347</v>
      </c>
      <c r="B228" t="s">
        <v>393</v>
      </c>
      <c r="C228" t="s">
        <v>389</v>
      </c>
      <c r="D228">
        <v>1126</v>
      </c>
      <c r="E228">
        <v>848</v>
      </c>
      <c r="G228">
        <v>50</v>
      </c>
    </row>
    <row r="229" spans="1:7" x14ac:dyDescent="0.25">
      <c r="A229" t="s">
        <v>347</v>
      </c>
      <c r="B229" t="s">
        <v>393</v>
      </c>
      <c r="C229" t="s">
        <v>389</v>
      </c>
      <c r="D229">
        <v>5535</v>
      </c>
      <c r="E229">
        <v>6</v>
      </c>
      <c r="G229">
        <v>371</v>
      </c>
    </row>
    <row r="230" spans="1:7" x14ac:dyDescent="0.25">
      <c r="A230" t="s">
        <v>347</v>
      </c>
      <c r="B230" t="s">
        <v>393</v>
      </c>
      <c r="C230" t="s">
        <v>389</v>
      </c>
      <c r="D230">
        <v>1101</v>
      </c>
      <c r="E230">
        <v>843</v>
      </c>
      <c r="G230">
        <v>38</v>
      </c>
    </row>
    <row r="231" spans="1:7" x14ac:dyDescent="0.25">
      <c r="A231" t="s">
        <v>347</v>
      </c>
      <c r="B231" t="s">
        <v>393</v>
      </c>
      <c r="C231" t="s">
        <v>389</v>
      </c>
      <c r="D231">
        <v>2010</v>
      </c>
      <c r="E231">
        <v>1590</v>
      </c>
      <c r="G231">
        <v>67</v>
      </c>
    </row>
    <row r="232" spans="1:7" x14ac:dyDescent="0.25">
      <c r="A232" t="s">
        <v>351</v>
      </c>
      <c r="B232" t="s">
        <v>394</v>
      </c>
      <c r="C232" t="s">
        <v>389</v>
      </c>
      <c r="D232">
        <v>4308</v>
      </c>
      <c r="E232">
        <v>1</v>
      </c>
      <c r="G232">
        <v>3695</v>
      </c>
    </row>
    <row r="233" spans="1:7" x14ac:dyDescent="0.25">
      <c r="A233" t="s">
        <v>351</v>
      </c>
      <c r="B233" t="s">
        <v>394</v>
      </c>
      <c r="C233" t="s">
        <v>389</v>
      </c>
      <c r="D233">
        <v>20</v>
      </c>
      <c r="E233">
        <v>0</v>
      </c>
      <c r="G233">
        <v>20</v>
      </c>
    </row>
    <row r="234" spans="1:7" x14ac:dyDescent="0.25">
      <c r="A234" t="s">
        <v>353</v>
      </c>
      <c r="B234" t="s">
        <v>375</v>
      </c>
      <c r="C234" t="s">
        <v>375</v>
      </c>
      <c r="D234">
        <v>52</v>
      </c>
      <c r="E234">
        <v>10</v>
      </c>
      <c r="G234">
        <v>34</v>
      </c>
    </row>
    <row r="235" spans="1:7" x14ac:dyDescent="0.25">
      <c r="A235" t="s">
        <v>353</v>
      </c>
      <c r="B235" t="s">
        <v>375</v>
      </c>
      <c r="C235" t="s">
        <v>375</v>
      </c>
      <c r="D235">
        <v>38</v>
      </c>
      <c r="E235">
        <v>5</v>
      </c>
      <c r="G235">
        <v>12</v>
      </c>
    </row>
    <row r="236" spans="1:7" x14ac:dyDescent="0.25">
      <c r="A236" t="s">
        <v>353</v>
      </c>
      <c r="B236" t="s">
        <v>375</v>
      </c>
      <c r="C236" t="s">
        <v>375</v>
      </c>
      <c r="D236">
        <v>52</v>
      </c>
      <c r="E236">
        <v>16</v>
      </c>
      <c r="G236">
        <v>40</v>
      </c>
    </row>
    <row r="237" spans="1:7" x14ac:dyDescent="0.25">
      <c r="A237" t="s">
        <v>357</v>
      </c>
      <c r="B237" t="s">
        <v>375</v>
      </c>
      <c r="C237" t="s">
        <v>375</v>
      </c>
      <c r="D237">
        <v>1</v>
      </c>
      <c r="E237">
        <v>0</v>
      </c>
      <c r="G237">
        <v>1</v>
      </c>
    </row>
    <row r="238" spans="1:7" x14ac:dyDescent="0.25">
      <c r="A238" t="s">
        <v>357</v>
      </c>
      <c r="B238" t="s">
        <v>375</v>
      </c>
      <c r="C238" t="s">
        <v>375</v>
      </c>
      <c r="D238">
        <v>1</v>
      </c>
      <c r="E238">
        <v>0</v>
      </c>
      <c r="G238">
        <v>0</v>
      </c>
    </row>
    <row r="239" spans="1:7" x14ac:dyDescent="0.25">
      <c r="A239" t="s">
        <v>360</v>
      </c>
      <c r="B239" t="s">
        <v>375</v>
      </c>
      <c r="C239" t="s">
        <v>375</v>
      </c>
      <c r="D239">
        <v>0</v>
      </c>
      <c r="E239">
        <v>1</v>
      </c>
      <c r="G239">
        <v>0</v>
      </c>
    </row>
  </sheetData>
  <autoFilter ref="A1:F48" xr:uid="{00000000-0009-0000-0000-000000000000}">
    <sortState xmlns:xlrd2="http://schemas.microsoft.com/office/spreadsheetml/2017/richdata2" ref="A2:F48">
      <sortCondition descending="1" ref="C1"/>
    </sortState>
  </autoFilter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CB575-D3B5-4345-9CD4-C50A0AFFF0BB}">
  <dimension ref="A1:O761"/>
  <sheetViews>
    <sheetView zoomScale="70" zoomScaleNormal="70" workbookViewId="0">
      <selection activeCell="H5" sqref="H5"/>
    </sheetView>
  </sheetViews>
  <sheetFormatPr defaultRowHeight="15" x14ac:dyDescent="0.25"/>
  <cols>
    <col min="1" max="1" width="34.85546875" bestFit="1" customWidth="1"/>
    <col min="2" max="2" width="27.28515625" bestFit="1" customWidth="1"/>
    <col min="3" max="3" width="10.5703125" bestFit="1" customWidth="1"/>
    <col min="4" max="4" width="9.7109375" bestFit="1" customWidth="1"/>
    <col min="5" max="5" width="17.5703125" customWidth="1"/>
    <col min="7" max="7" width="19.5703125" bestFit="1" customWidth="1"/>
    <col min="8" max="8" width="21.7109375" bestFit="1" customWidth="1"/>
    <col min="9" max="9" width="20.28515625" bestFit="1" customWidth="1"/>
    <col min="10" max="11" width="25.85546875" bestFit="1" customWidth="1"/>
    <col min="12" max="12" width="12.85546875" customWidth="1"/>
  </cols>
  <sheetData>
    <row r="1" spans="1:10" x14ac:dyDescent="0.25">
      <c r="A1" t="s">
        <v>1045</v>
      </c>
      <c r="B1" t="s">
        <v>1046</v>
      </c>
      <c r="C1" t="s">
        <v>0</v>
      </c>
      <c r="D1" t="s">
        <v>545</v>
      </c>
      <c r="E1" t="s">
        <v>547</v>
      </c>
      <c r="G1" s="5" t="s">
        <v>1045</v>
      </c>
      <c r="H1" s="1">
        <v>1</v>
      </c>
    </row>
    <row r="2" spans="1:10" x14ac:dyDescent="0.25">
      <c r="A2">
        <v>1</v>
      </c>
      <c r="B2" t="s">
        <v>1046</v>
      </c>
      <c r="C2">
        <v>575</v>
      </c>
      <c r="D2">
        <v>194</v>
      </c>
      <c r="E2">
        <v>27</v>
      </c>
    </row>
    <row r="3" spans="1:10" x14ac:dyDescent="0.25">
      <c r="A3">
        <v>1</v>
      </c>
      <c r="B3" t="s">
        <v>1046</v>
      </c>
      <c r="C3">
        <v>584</v>
      </c>
      <c r="D3">
        <v>198</v>
      </c>
      <c r="E3">
        <v>26</v>
      </c>
      <c r="G3" s="5" t="s">
        <v>548</v>
      </c>
      <c r="H3" t="s">
        <v>549</v>
      </c>
      <c r="I3" t="s">
        <v>550</v>
      </c>
      <c r="J3" t="s">
        <v>552</v>
      </c>
    </row>
    <row r="4" spans="1:10" x14ac:dyDescent="0.25">
      <c r="A4">
        <v>1</v>
      </c>
      <c r="B4" t="s">
        <v>1046</v>
      </c>
      <c r="C4">
        <v>463</v>
      </c>
      <c r="D4">
        <v>192</v>
      </c>
      <c r="E4">
        <v>26</v>
      </c>
      <c r="G4" s="1" t="s">
        <v>1046</v>
      </c>
      <c r="H4" s="6">
        <v>215375029</v>
      </c>
      <c r="I4" s="6">
        <v>1580898</v>
      </c>
      <c r="J4" s="6">
        <v>96012765</v>
      </c>
    </row>
    <row r="5" spans="1:10" x14ac:dyDescent="0.25">
      <c r="A5">
        <v>1</v>
      </c>
      <c r="B5" t="s">
        <v>1046</v>
      </c>
      <c r="C5">
        <v>837</v>
      </c>
      <c r="D5">
        <v>282</v>
      </c>
      <c r="E5">
        <v>37</v>
      </c>
      <c r="G5" s="1" t="s">
        <v>1211</v>
      </c>
      <c r="H5" s="6">
        <v>802933724</v>
      </c>
      <c r="I5" s="6">
        <v>2684299</v>
      </c>
      <c r="J5" s="6">
        <v>460306346</v>
      </c>
    </row>
    <row r="6" spans="1:10" x14ac:dyDescent="0.25">
      <c r="A6">
        <v>1</v>
      </c>
      <c r="B6" t="s">
        <v>1046</v>
      </c>
      <c r="C6">
        <v>340</v>
      </c>
      <c r="D6">
        <v>119</v>
      </c>
      <c r="E6">
        <v>11</v>
      </c>
      <c r="G6" s="1" t="s">
        <v>553</v>
      </c>
      <c r="H6" s="6">
        <v>1018308753</v>
      </c>
      <c r="I6" s="6">
        <v>4265197</v>
      </c>
      <c r="J6" s="6">
        <v>556319111</v>
      </c>
    </row>
    <row r="7" spans="1:10" x14ac:dyDescent="0.25">
      <c r="A7">
        <v>1</v>
      </c>
      <c r="B7" t="s">
        <v>1046</v>
      </c>
      <c r="C7">
        <v>375</v>
      </c>
      <c r="D7">
        <v>135</v>
      </c>
      <c r="E7">
        <v>22</v>
      </c>
    </row>
    <row r="8" spans="1:10" x14ac:dyDescent="0.25">
      <c r="A8">
        <v>1</v>
      </c>
      <c r="B8" t="s">
        <v>1046</v>
      </c>
      <c r="C8">
        <v>492</v>
      </c>
      <c r="D8">
        <v>190</v>
      </c>
      <c r="E8">
        <v>21</v>
      </c>
    </row>
    <row r="9" spans="1:10" x14ac:dyDescent="0.25">
      <c r="A9">
        <v>1</v>
      </c>
      <c r="B9" t="s">
        <v>1046</v>
      </c>
      <c r="C9">
        <v>1056</v>
      </c>
      <c r="D9">
        <v>334</v>
      </c>
      <c r="E9">
        <v>53</v>
      </c>
    </row>
    <row r="10" spans="1:10" x14ac:dyDescent="0.25">
      <c r="A10">
        <v>1</v>
      </c>
      <c r="B10" t="s">
        <v>1046</v>
      </c>
      <c r="C10">
        <v>355</v>
      </c>
      <c r="D10">
        <v>124</v>
      </c>
      <c r="E10">
        <v>23</v>
      </c>
    </row>
    <row r="11" spans="1:10" x14ac:dyDescent="0.25">
      <c r="A11">
        <v>1</v>
      </c>
      <c r="B11" t="s">
        <v>1046</v>
      </c>
      <c r="C11">
        <v>354</v>
      </c>
      <c r="D11">
        <v>136</v>
      </c>
      <c r="E11">
        <v>29</v>
      </c>
    </row>
    <row r="12" spans="1:10" x14ac:dyDescent="0.25">
      <c r="A12">
        <v>1</v>
      </c>
      <c r="B12" t="s">
        <v>1046</v>
      </c>
      <c r="C12">
        <v>788</v>
      </c>
      <c r="D12">
        <v>301</v>
      </c>
      <c r="E12">
        <v>40</v>
      </c>
    </row>
    <row r="13" spans="1:10" x14ac:dyDescent="0.25">
      <c r="A13">
        <v>1</v>
      </c>
      <c r="B13" t="s">
        <v>1046</v>
      </c>
      <c r="C13">
        <v>584</v>
      </c>
      <c r="D13">
        <v>196</v>
      </c>
      <c r="E13">
        <v>21</v>
      </c>
    </row>
    <row r="14" spans="1:10" x14ac:dyDescent="0.25">
      <c r="A14">
        <v>1</v>
      </c>
      <c r="B14" t="s">
        <v>1046</v>
      </c>
      <c r="C14">
        <v>491</v>
      </c>
      <c r="D14">
        <v>160</v>
      </c>
      <c r="E14">
        <v>25</v>
      </c>
    </row>
    <row r="15" spans="1:10" x14ac:dyDescent="0.25">
      <c r="A15">
        <v>1</v>
      </c>
      <c r="B15" t="s">
        <v>1046</v>
      </c>
      <c r="C15">
        <v>596</v>
      </c>
      <c r="D15">
        <v>204</v>
      </c>
      <c r="E15">
        <v>16</v>
      </c>
    </row>
    <row r="16" spans="1:10" x14ac:dyDescent="0.25">
      <c r="A16">
        <v>1</v>
      </c>
      <c r="B16" t="s">
        <v>1046</v>
      </c>
      <c r="C16">
        <v>483</v>
      </c>
      <c r="D16">
        <v>187</v>
      </c>
      <c r="E16">
        <v>20</v>
      </c>
    </row>
    <row r="17" spans="1:15" x14ac:dyDescent="0.25">
      <c r="A17">
        <v>1</v>
      </c>
      <c r="B17" t="s">
        <v>1046</v>
      </c>
      <c r="C17">
        <v>831</v>
      </c>
      <c r="D17">
        <v>296</v>
      </c>
      <c r="E17">
        <v>31</v>
      </c>
    </row>
    <row r="18" spans="1:15" x14ac:dyDescent="0.25">
      <c r="A18">
        <v>1</v>
      </c>
      <c r="B18" t="s">
        <v>1046</v>
      </c>
      <c r="C18">
        <v>743</v>
      </c>
      <c r="D18">
        <v>282</v>
      </c>
      <c r="E18">
        <v>32</v>
      </c>
    </row>
    <row r="19" spans="1:15" x14ac:dyDescent="0.25">
      <c r="A19">
        <v>1</v>
      </c>
      <c r="B19" t="s">
        <v>1046</v>
      </c>
      <c r="C19">
        <v>4</v>
      </c>
      <c r="D19">
        <v>1</v>
      </c>
      <c r="E19">
        <v>0</v>
      </c>
    </row>
    <row r="20" spans="1:15" x14ac:dyDescent="0.25">
      <c r="A20">
        <v>1</v>
      </c>
      <c r="B20" t="s">
        <v>1046</v>
      </c>
      <c r="C20">
        <v>727</v>
      </c>
      <c r="D20">
        <v>282</v>
      </c>
      <c r="E20">
        <v>41</v>
      </c>
      <c r="G20" t="s">
        <v>1049</v>
      </c>
      <c r="H20" t="s">
        <v>0</v>
      </c>
      <c r="I20" t="s">
        <v>545</v>
      </c>
      <c r="J20" t="s">
        <v>555</v>
      </c>
      <c r="K20" t="s">
        <v>556</v>
      </c>
      <c r="L20" t="s">
        <v>558</v>
      </c>
      <c r="M20" t="s">
        <v>559</v>
      </c>
    </row>
    <row r="21" spans="1:15" x14ac:dyDescent="0.25">
      <c r="A21">
        <v>1</v>
      </c>
      <c r="B21" t="s">
        <v>1211</v>
      </c>
      <c r="C21">
        <v>34925</v>
      </c>
      <c r="D21">
        <v>4</v>
      </c>
      <c r="E21">
        <v>30736</v>
      </c>
      <c r="G21" t="s">
        <v>1211</v>
      </c>
      <c r="H21">
        <v>802933724</v>
      </c>
      <c r="I21">
        <v>2684299</v>
      </c>
      <c r="J21">
        <v>460306346</v>
      </c>
      <c r="K21" s="2">
        <f>I21/H21</f>
        <v>3.3431140326595624E-3</v>
      </c>
      <c r="L21" s="3">
        <f>H21/$H$34</f>
        <v>0.78849732130309991</v>
      </c>
      <c r="M21" s="3">
        <f>J21/H21</f>
        <v>0.57328062359478127</v>
      </c>
    </row>
    <row r="22" spans="1:15" x14ac:dyDescent="0.25">
      <c r="A22">
        <v>1</v>
      </c>
      <c r="B22" t="s">
        <v>1211</v>
      </c>
      <c r="C22">
        <v>0</v>
      </c>
      <c r="D22">
        <v>1</v>
      </c>
      <c r="E22">
        <v>0</v>
      </c>
      <c r="G22" t="s">
        <v>1046</v>
      </c>
      <c r="H22">
        <v>215375029</v>
      </c>
      <c r="I22">
        <v>1580898</v>
      </c>
      <c r="J22">
        <v>96012765</v>
      </c>
      <c r="K22" s="2">
        <v>0.02</v>
      </c>
      <c r="L22" s="3">
        <f>H22/$H$34</f>
        <v>0.21150267869690009</v>
      </c>
      <c r="M22" s="3">
        <f>J22/H22</f>
        <v>0.44579339325358835</v>
      </c>
    </row>
    <row r="23" spans="1:15" x14ac:dyDescent="0.25">
      <c r="A23">
        <v>1</v>
      </c>
      <c r="B23" t="s">
        <v>1211</v>
      </c>
      <c r="C23">
        <v>15</v>
      </c>
      <c r="D23">
        <v>0</v>
      </c>
      <c r="E23">
        <v>2</v>
      </c>
      <c r="K23" s="2"/>
      <c r="L23" s="3"/>
      <c r="M23" s="3"/>
    </row>
    <row r="24" spans="1:15" x14ac:dyDescent="0.25">
      <c r="A24">
        <v>1</v>
      </c>
      <c r="B24" t="s">
        <v>1211</v>
      </c>
      <c r="C24">
        <v>7</v>
      </c>
      <c r="D24">
        <v>0</v>
      </c>
      <c r="E24">
        <v>0</v>
      </c>
      <c r="K24" s="2"/>
      <c r="L24" s="8"/>
      <c r="M24" s="3"/>
    </row>
    <row r="25" spans="1:15" x14ac:dyDescent="0.25">
      <c r="A25">
        <v>1</v>
      </c>
      <c r="B25" t="s">
        <v>1211</v>
      </c>
      <c r="C25">
        <v>4</v>
      </c>
      <c r="D25">
        <v>0</v>
      </c>
      <c r="E25">
        <v>0</v>
      </c>
      <c r="L25" s="2"/>
      <c r="M25" s="2"/>
      <c r="N25" s="2"/>
      <c r="O25" s="3"/>
    </row>
    <row r="26" spans="1:15" x14ac:dyDescent="0.25">
      <c r="A26">
        <v>1</v>
      </c>
      <c r="B26" t="s">
        <v>1211</v>
      </c>
      <c r="C26">
        <v>9</v>
      </c>
      <c r="D26">
        <v>0</v>
      </c>
      <c r="E26">
        <v>2</v>
      </c>
      <c r="L26" s="2"/>
      <c r="M26" s="2"/>
      <c r="N26" s="3"/>
      <c r="O26" s="3"/>
    </row>
    <row r="27" spans="1:15" x14ac:dyDescent="0.25">
      <c r="A27">
        <v>1</v>
      </c>
      <c r="B27" t="s">
        <v>1211</v>
      </c>
      <c r="C27">
        <v>10</v>
      </c>
      <c r="D27">
        <v>0</v>
      </c>
      <c r="E27">
        <v>0</v>
      </c>
      <c r="L27" s="2"/>
      <c r="M27" s="2"/>
      <c r="N27" s="4"/>
      <c r="O27" s="3"/>
    </row>
    <row r="28" spans="1:15" x14ac:dyDescent="0.25">
      <c r="A28">
        <v>1</v>
      </c>
      <c r="B28" t="s">
        <v>1211</v>
      </c>
      <c r="C28">
        <v>11</v>
      </c>
      <c r="D28">
        <v>0</v>
      </c>
      <c r="E28">
        <v>2</v>
      </c>
      <c r="L28" s="2"/>
      <c r="M28" s="2"/>
      <c r="N28" s="3"/>
    </row>
    <row r="29" spans="1:15" x14ac:dyDescent="0.25">
      <c r="A29">
        <v>1</v>
      </c>
      <c r="B29" t="s">
        <v>1211</v>
      </c>
      <c r="C29">
        <v>6</v>
      </c>
      <c r="D29">
        <v>0</v>
      </c>
      <c r="E29">
        <v>0</v>
      </c>
      <c r="L29" s="2"/>
      <c r="M29" s="2"/>
      <c r="N29" s="3"/>
    </row>
    <row r="30" spans="1:15" x14ac:dyDescent="0.25">
      <c r="A30">
        <v>1</v>
      </c>
      <c r="B30" t="s">
        <v>1211</v>
      </c>
      <c r="C30">
        <v>13</v>
      </c>
      <c r="D30">
        <v>0</v>
      </c>
      <c r="E30">
        <v>2</v>
      </c>
      <c r="L30" s="2"/>
      <c r="M30" s="2"/>
      <c r="N30" s="2"/>
    </row>
    <row r="31" spans="1:15" x14ac:dyDescent="0.25">
      <c r="A31">
        <v>1</v>
      </c>
      <c r="B31" t="s">
        <v>1211</v>
      </c>
      <c r="C31">
        <v>2</v>
      </c>
      <c r="D31">
        <v>0</v>
      </c>
      <c r="E31">
        <v>2</v>
      </c>
      <c r="L31" s="2"/>
      <c r="M31" s="2"/>
      <c r="N31" s="2"/>
    </row>
    <row r="32" spans="1:15" x14ac:dyDescent="0.25">
      <c r="A32">
        <v>1</v>
      </c>
      <c r="B32" t="s">
        <v>1211</v>
      </c>
      <c r="C32">
        <v>0</v>
      </c>
      <c r="D32">
        <v>1</v>
      </c>
      <c r="E32">
        <v>0</v>
      </c>
      <c r="L32" s="2"/>
      <c r="M32" s="2"/>
      <c r="N32" s="3"/>
    </row>
    <row r="33" spans="1:12" x14ac:dyDescent="0.25">
      <c r="A33">
        <v>1</v>
      </c>
      <c r="B33" t="s">
        <v>1211</v>
      </c>
      <c r="C33">
        <v>1</v>
      </c>
      <c r="D33">
        <v>0</v>
      </c>
      <c r="E33">
        <v>0</v>
      </c>
      <c r="K33" s="2"/>
      <c r="L33" s="2"/>
    </row>
    <row r="34" spans="1:12" x14ac:dyDescent="0.25">
      <c r="A34">
        <v>1</v>
      </c>
      <c r="B34" t="s">
        <v>1211</v>
      </c>
      <c r="C34">
        <v>9</v>
      </c>
      <c r="D34">
        <v>1</v>
      </c>
      <c r="E34">
        <v>0</v>
      </c>
      <c r="H34">
        <f>SUM(H21:H24)</f>
        <v>1018308753</v>
      </c>
    </row>
    <row r="35" spans="1:12" x14ac:dyDescent="0.25">
      <c r="A35">
        <v>1</v>
      </c>
      <c r="B35" t="s">
        <v>1211</v>
      </c>
      <c r="C35">
        <v>18</v>
      </c>
      <c r="D35">
        <v>0</v>
      </c>
      <c r="E35">
        <v>2</v>
      </c>
    </row>
    <row r="36" spans="1:12" x14ac:dyDescent="0.25">
      <c r="A36">
        <v>1</v>
      </c>
      <c r="B36" t="s">
        <v>1211</v>
      </c>
      <c r="C36">
        <v>8</v>
      </c>
      <c r="D36">
        <v>1</v>
      </c>
      <c r="E36">
        <v>3</v>
      </c>
    </row>
    <row r="37" spans="1:12" x14ac:dyDescent="0.25">
      <c r="A37">
        <v>1</v>
      </c>
      <c r="B37" t="s">
        <v>1211</v>
      </c>
      <c r="C37">
        <v>4</v>
      </c>
      <c r="D37">
        <v>2</v>
      </c>
      <c r="E37">
        <v>0</v>
      </c>
    </row>
    <row r="38" spans="1:12" x14ac:dyDescent="0.25">
      <c r="A38">
        <v>1</v>
      </c>
      <c r="B38" t="s">
        <v>1211</v>
      </c>
      <c r="C38">
        <v>19099</v>
      </c>
      <c r="D38">
        <v>75</v>
      </c>
      <c r="E38">
        <v>7811</v>
      </c>
    </row>
    <row r="39" spans="1:12" x14ac:dyDescent="0.25">
      <c r="A39">
        <v>1</v>
      </c>
      <c r="B39" t="s">
        <v>1211</v>
      </c>
      <c r="C39">
        <v>219623</v>
      </c>
      <c r="D39">
        <v>1305</v>
      </c>
      <c r="E39">
        <v>28714</v>
      </c>
    </row>
    <row r="40" spans="1:12" x14ac:dyDescent="0.25">
      <c r="A40">
        <v>1</v>
      </c>
      <c r="B40" t="s">
        <v>1211</v>
      </c>
      <c r="C40">
        <v>1168924</v>
      </c>
      <c r="D40">
        <v>2575</v>
      </c>
      <c r="E40">
        <v>218399</v>
      </c>
    </row>
    <row r="41" spans="1:12" x14ac:dyDescent="0.25">
      <c r="A41">
        <v>1</v>
      </c>
      <c r="B41" t="s">
        <v>1211</v>
      </c>
      <c r="C41">
        <v>12</v>
      </c>
      <c r="D41">
        <v>0</v>
      </c>
      <c r="E41">
        <v>0</v>
      </c>
    </row>
    <row r="42" spans="1:12" x14ac:dyDescent="0.25">
      <c r="A42">
        <v>1</v>
      </c>
      <c r="B42" t="s">
        <v>1211</v>
      </c>
      <c r="C42">
        <v>15</v>
      </c>
      <c r="D42">
        <v>0</v>
      </c>
      <c r="E42">
        <v>0</v>
      </c>
    </row>
    <row r="43" spans="1:12" x14ac:dyDescent="0.25">
      <c r="A43">
        <v>1</v>
      </c>
      <c r="B43" t="s">
        <v>1211</v>
      </c>
      <c r="C43">
        <v>3</v>
      </c>
      <c r="D43">
        <v>0</v>
      </c>
      <c r="E43">
        <v>2</v>
      </c>
    </row>
    <row r="44" spans="1:12" x14ac:dyDescent="0.25">
      <c r="A44">
        <v>1</v>
      </c>
      <c r="B44" t="s">
        <v>1211</v>
      </c>
      <c r="C44">
        <v>2</v>
      </c>
      <c r="D44">
        <v>2</v>
      </c>
      <c r="E44">
        <v>2</v>
      </c>
    </row>
    <row r="45" spans="1:12" x14ac:dyDescent="0.25">
      <c r="A45">
        <v>1</v>
      </c>
      <c r="B45" t="s">
        <v>1211</v>
      </c>
      <c r="C45">
        <v>8350259</v>
      </c>
      <c r="D45">
        <v>10033</v>
      </c>
      <c r="E45">
        <v>3034730</v>
      </c>
    </row>
    <row r="46" spans="1:12" x14ac:dyDescent="0.25">
      <c r="A46">
        <v>1</v>
      </c>
      <c r="B46" t="s">
        <v>1211</v>
      </c>
      <c r="C46">
        <v>7921294</v>
      </c>
      <c r="D46">
        <v>15167</v>
      </c>
      <c r="E46">
        <v>1362779</v>
      </c>
    </row>
    <row r="47" spans="1:12" x14ac:dyDescent="0.25">
      <c r="A47">
        <v>1</v>
      </c>
      <c r="B47" t="s">
        <v>1211</v>
      </c>
      <c r="C47">
        <v>6787334</v>
      </c>
      <c r="D47">
        <v>1</v>
      </c>
      <c r="E47">
        <v>2736226</v>
      </c>
    </row>
    <row r="48" spans="1:12" x14ac:dyDescent="0.25">
      <c r="A48">
        <v>1</v>
      </c>
      <c r="B48" t="s">
        <v>1211</v>
      </c>
      <c r="C48">
        <v>1</v>
      </c>
      <c r="D48">
        <v>1</v>
      </c>
      <c r="E48">
        <v>1</v>
      </c>
    </row>
    <row r="49" spans="1:5" x14ac:dyDescent="0.25">
      <c r="A49">
        <v>1</v>
      </c>
      <c r="B49" t="s">
        <v>1211</v>
      </c>
      <c r="C49">
        <v>120927</v>
      </c>
      <c r="D49">
        <v>225</v>
      </c>
      <c r="E49">
        <v>23106</v>
      </c>
    </row>
    <row r="50" spans="1:5" x14ac:dyDescent="0.25">
      <c r="A50">
        <v>1</v>
      </c>
      <c r="B50" t="s">
        <v>1211</v>
      </c>
      <c r="C50">
        <v>245359</v>
      </c>
      <c r="D50">
        <v>301</v>
      </c>
      <c r="E50">
        <v>36905</v>
      </c>
    </row>
    <row r="51" spans="1:5" x14ac:dyDescent="0.25">
      <c r="A51">
        <v>1</v>
      </c>
      <c r="B51" t="s">
        <v>1211</v>
      </c>
      <c r="C51">
        <v>54011</v>
      </c>
      <c r="D51">
        <v>1941</v>
      </c>
      <c r="E51">
        <v>5795</v>
      </c>
    </row>
    <row r="52" spans="1:5" x14ac:dyDescent="0.25">
      <c r="A52">
        <v>1</v>
      </c>
      <c r="B52" t="s">
        <v>1211</v>
      </c>
      <c r="C52">
        <v>1</v>
      </c>
      <c r="D52">
        <v>1</v>
      </c>
      <c r="E52">
        <v>1</v>
      </c>
    </row>
    <row r="53" spans="1:5" x14ac:dyDescent="0.25">
      <c r="A53">
        <v>1</v>
      </c>
      <c r="B53" t="s">
        <v>1211</v>
      </c>
      <c r="C53">
        <v>32583225</v>
      </c>
      <c r="D53">
        <v>6752</v>
      </c>
      <c r="E53">
        <v>13534207</v>
      </c>
    </row>
    <row r="54" spans="1:5" x14ac:dyDescent="0.25">
      <c r="A54">
        <v>1</v>
      </c>
      <c r="B54" t="s">
        <v>1211</v>
      </c>
      <c r="C54">
        <v>269</v>
      </c>
      <c r="D54">
        <v>584</v>
      </c>
      <c r="E54">
        <v>198</v>
      </c>
    </row>
    <row r="55" spans="1:5" x14ac:dyDescent="0.25">
      <c r="A55">
        <v>1</v>
      </c>
      <c r="B55" t="s">
        <v>1211</v>
      </c>
      <c r="C55">
        <v>138304</v>
      </c>
      <c r="D55">
        <v>81</v>
      </c>
      <c r="E55">
        <v>81617</v>
      </c>
    </row>
    <row r="56" spans="1:5" x14ac:dyDescent="0.25">
      <c r="A56">
        <v>1</v>
      </c>
      <c r="B56" t="s">
        <v>1211</v>
      </c>
      <c r="C56">
        <v>732544</v>
      </c>
      <c r="D56">
        <v>963</v>
      </c>
      <c r="E56">
        <v>423770</v>
      </c>
    </row>
    <row r="57" spans="1:5" x14ac:dyDescent="0.25">
      <c r="A57">
        <v>1</v>
      </c>
      <c r="B57" t="s">
        <v>1211</v>
      </c>
      <c r="C57">
        <v>5584966</v>
      </c>
      <c r="D57">
        <v>8149</v>
      </c>
      <c r="E57">
        <v>3486776</v>
      </c>
    </row>
    <row r="58" spans="1:5" x14ac:dyDescent="0.25">
      <c r="A58">
        <v>1</v>
      </c>
      <c r="B58" t="s">
        <v>1211</v>
      </c>
      <c r="C58">
        <v>23162</v>
      </c>
      <c r="D58">
        <v>541</v>
      </c>
      <c r="E58">
        <v>11401</v>
      </c>
    </row>
    <row r="59" spans="1:5" x14ac:dyDescent="0.25">
      <c r="A59">
        <v>1</v>
      </c>
      <c r="B59" t="s">
        <v>1211</v>
      </c>
      <c r="C59">
        <v>16224</v>
      </c>
      <c r="D59">
        <v>288</v>
      </c>
      <c r="E59">
        <v>8260</v>
      </c>
    </row>
    <row r="60" spans="1:5" x14ac:dyDescent="0.25">
      <c r="A60">
        <v>1</v>
      </c>
      <c r="B60" t="s">
        <v>1211</v>
      </c>
      <c r="C60">
        <v>274</v>
      </c>
      <c r="D60">
        <v>1</v>
      </c>
      <c r="E60">
        <v>159</v>
      </c>
    </row>
    <row r="61" spans="1:5" x14ac:dyDescent="0.25">
      <c r="A61">
        <v>1</v>
      </c>
      <c r="B61" t="s">
        <v>1211</v>
      </c>
      <c r="C61">
        <v>1526713</v>
      </c>
      <c r="D61">
        <v>30958</v>
      </c>
      <c r="E61">
        <v>595268</v>
      </c>
    </row>
    <row r="62" spans="1:5" x14ac:dyDescent="0.25">
      <c r="A62">
        <v>1</v>
      </c>
      <c r="B62" t="s">
        <v>1211</v>
      </c>
      <c r="C62">
        <v>1577524</v>
      </c>
      <c r="D62">
        <v>22238</v>
      </c>
      <c r="E62">
        <v>447910</v>
      </c>
    </row>
    <row r="63" spans="1:5" x14ac:dyDescent="0.25">
      <c r="A63">
        <v>1</v>
      </c>
      <c r="B63" t="s">
        <v>1211</v>
      </c>
      <c r="C63">
        <v>250262</v>
      </c>
      <c r="D63">
        <v>2704</v>
      </c>
      <c r="E63">
        <v>169313</v>
      </c>
    </row>
    <row r="64" spans="1:5" x14ac:dyDescent="0.25">
      <c r="A64">
        <v>1</v>
      </c>
      <c r="B64" t="s">
        <v>1211</v>
      </c>
      <c r="C64">
        <v>884204</v>
      </c>
      <c r="D64">
        <v>58361</v>
      </c>
      <c r="E64">
        <v>340571</v>
      </c>
    </row>
    <row r="65" spans="1:5" x14ac:dyDescent="0.25">
      <c r="A65">
        <v>1</v>
      </c>
      <c r="B65" t="s">
        <v>1211</v>
      </c>
      <c r="C65">
        <v>536278</v>
      </c>
      <c r="D65">
        <v>51707</v>
      </c>
      <c r="E65">
        <v>239492</v>
      </c>
    </row>
    <row r="66" spans="1:5" x14ac:dyDescent="0.25">
      <c r="A66">
        <v>1</v>
      </c>
      <c r="B66" t="s">
        <v>1211</v>
      </c>
      <c r="C66">
        <v>61757</v>
      </c>
      <c r="D66">
        <v>1577</v>
      </c>
      <c r="E66">
        <v>35368</v>
      </c>
    </row>
    <row r="67" spans="1:5" x14ac:dyDescent="0.25">
      <c r="A67">
        <v>1</v>
      </c>
      <c r="B67" t="s">
        <v>1211</v>
      </c>
      <c r="C67">
        <v>2</v>
      </c>
      <c r="D67">
        <v>0</v>
      </c>
      <c r="E67">
        <v>1</v>
      </c>
    </row>
    <row r="68" spans="1:5" x14ac:dyDescent="0.25">
      <c r="A68">
        <v>1</v>
      </c>
      <c r="B68" t="s">
        <v>1211</v>
      </c>
      <c r="C68">
        <v>12025</v>
      </c>
      <c r="D68">
        <v>262</v>
      </c>
      <c r="E68">
        <v>1363</v>
      </c>
    </row>
    <row r="69" spans="1:5" x14ac:dyDescent="0.25">
      <c r="A69">
        <v>1</v>
      </c>
      <c r="B69" t="s">
        <v>1211</v>
      </c>
      <c r="C69">
        <v>3</v>
      </c>
      <c r="D69">
        <v>1</v>
      </c>
      <c r="E69">
        <v>1</v>
      </c>
    </row>
    <row r="70" spans="1:5" x14ac:dyDescent="0.25">
      <c r="A70">
        <v>1</v>
      </c>
      <c r="B70" t="s">
        <v>1211</v>
      </c>
      <c r="C70">
        <v>11317</v>
      </c>
      <c r="D70">
        <v>97</v>
      </c>
      <c r="E70">
        <v>2949</v>
      </c>
    </row>
    <row r="71" spans="1:5" x14ac:dyDescent="0.25">
      <c r="A71">
        <v>1</v>
      </c>
      <c r="B71" t="s">
        <v>1211</v>
      </c>
      <c r="C71">
        <v>130984</v>
      </c>
      <c r="D71">
        <v>3695</v>
      </c>
      <c r="E71">
        <v>15237</v>
      </c>
    </row>
    <row r="72" spans="1:5" x14ac:dyDescent="0.25">
      <c r="A72">
        <v>1</v>
      </c>
      <c r="B72" t="s">
        <v>1211</v>
      </c>
      <c r="C72">
        <v>294759</v>
      </c>
      <c r="D72">
        <v>2245</v>
      </c>
      <c r="E72">
        <v>11492</v>
      </c>
    </row>
    <row r="73" spans="1:5" x14ac:dyDescent="0.25">
      <c r="A73">
        <v>1</v>
      </c>
      <c r="B73" t="s">
        <v>1211</v>
      </c>
      <c r="C73">
        <v>322104</v>
      </c>
      <c r="D73">
        <v>1721</v>
      </c>
      <c r="E73">
        <v>106304</v>
      </c>
    </row>
    <row r="74" spans="1:5" x14ac:dyDescent="0.25">
      <c r="A74">
        <v>1</v>
      </c>
      <c r="B74" t="s">
        <v>1211</v>
      </c>
      <c r="C74">
        <v>2580593</v>
      </c>
      <c r="D74">
        <v>18064</v>
      </c>
      <c r="E74">
        <v>87560</v>
      </c>
    </row>
    <row r="75" spans="1:5" x14ac:dyDescent="0.25">
      <c r="A75">
        <v>1</v>
      </c>
      <c r="B75" t="s">
        <v>1211</v>
      </c>
      <c r="C75">
        <v>5909243</v>
      </c>
      <c r="D75">
        <v>10938</v>
      </c>
      <c r="E75">
        <v>3809438</v>
      </c>
    </row>
    <row r="76" spans="1:5" x14ac:dyDescent="0.25">
      <c r="A76">
        <v>1</v>
      </c>
      <c r="B76" t="s">
        <v>1211</v>
      </c>
      <c r="C76">
        <v>5</v>
      </c>
      <c r="D76">
        <v>0</v>
      </c>
      <c r="E76">
        <v>1</v>
      </c>
    </row>
    <row r="77" spans="1:5" x14ac:dyDescent="0.25">
      <c r="A77">
        <v>1</v>
      </c>
      <c r="B77" t="s">
        <v>1211</v>
      </c>
      <c r="C77">
        <v>18726</v>
      </c>
      <c r="D77">
        <v>90</v>
      </c>
      <c r="E77">
        <v>14472</v>
      </c>
    </row>
    <row r="78" spans="1:5" x14ac:dyDescent="0.25">
      <c r="A78">
        <v>1</v>
      </c>
      <c r="B78" t="s">
        <v>1211</v>
      </c>
      <c r="C78">
        <v>43341216</v>
      </c>
      <c r="D78">
        <v>68404</v>
      </c>
      <c r="E78">
        <v>21666603</v>
      </c>
    </row>
    <row r="79" spans="1:5" x14ac:dyDescent="0.25">
      <c r="A79">
        <v>1</v>
      </c>
      <c r="B79" t="s">
        <v>1211</v>
      </c>
      <c r="C79">
        <v>8154996</v>
      </c>
      <c r="D79">
        <v>4916</v>
      </c>
      <c r="E79">
        <v>5086732</v>
      </c>
    </row>
    <row r="80" spans="1:5" x14ac:dyDescent="0.25">
      <c r="A80">
        <v>1</v>
      </c>
      <c r="B80" t="s">
        <v>1211</v>
      </c>
      <c r="C80">
        <v>5251481</v>
      </c>
      <c r="D80">
        <v>8603</v>
      </c>
      <c r="E80">
        <v>3306618</v>
      </c>
    </row>
    <row r="81" spans="1:5" x14ac:dyDescent="0.25">
      <c r="A81">
        <v>1</v>
      </c>
      <c r="B81" t="s">
        <v>1211</v>
      </c>
      <c r="C81">
        <v>1</v>
      </c>
      <c r="D81">
        <v>1</v>
      </c>
      <c r="E81">
        <v>0</v>
      </c>
    </row>
    <row r="82" spans="1:5" x14ac:dyDescent="0.25">
      <c r="A82">
        <v>1</v>
      </c>
      <c r="B82" t="s">
        <v>1211</v>
      </c>
      <c r="C82">
        <v>5217970</v>
      </c>
      <c r="D82">
        <v>38213</v>
      </c>
      <c r="E82">
        <v>2194321</v>
      </c>
    </row>
    <row r="83" spans="1:5" x14ac:dyDescent="0.25">
      <c r="A83">
        <v>1</v>
      </c>
      <c r="B83" t="s">
        <v>1211</v>
      </c>
      <c r="C83">
        <v>16</v>
      </c>
      <c r="D83">
        <v>13</v>
      </c>
      <c r="E83">
        <v>5</v>
      </c>
    </row>
    <row r="84" spans="1:5" x14ac:dyDescent="0.25">
      <c r="A84">
        <v>1</v>
      </c>
      <c r="B84" t="s">
        <v>1211</v>
      </c>
      <c r="C84">
        <v>57</v>
      </c>
      <c r="D84">
        <v>13</v>
      </c>
      <c r="E84">
        <v>11</v>
      </c>
    </row>
    <row r="85" spans="1:5" x14ac:dyDescent="0.25">
      <c r="A85">
        <v>1</v>
      </c>
      <c r="B85" t="s">
        <v>1211</v>
      </c>
      <c r="C85">
        <v>4609277</v>
      </c>
      <c r="D85">
        <v>32046</v>
      </c>
      <c r="E85">
        <v>1882324</v>
      </c>
    </row>
    <row r="86" spans="1:5" x14ac:dyDescent="0.25">
      <c r="A86">
        <v>1</v>
      </c>
      <c r="B86" t="s">
        <v>1211</v>
      </c>
      <c r="C86">
        <v>3249351</v>
      </c>
      <c r="D86">
        <v>29166</v>
      </c>
      <c r="E86">
        <v>1473563</v>
      </c>
    </row>
    <row r="87" spans="1:5" x14ac:dyDescent="0.25">
      <c r="A87">
        <v>1</v>
      </c>
      <c r="B87" t="s">
        <v>1211</v>
      </c>
      <c r="C87">
        <v>2308441</v>
      </c>
      <c r="D87">
        <v>17709</v>
      </c>
      <c r="E87">
        <v>983247</v>
      </c>
    </row>
    <row r="88" spans="1:5" x14ac:dyDescent="0.25">
      <c r="A88">
        <v>1</v>
      </c>
      <c r="B88" t="s">
        <v>1211</v>
      </c>
      <c r="C88">
        <v>155762</v>
      </c>
      <c r="D88">
        <v>1333</v>
      </c>
      <c r="E88">
        <v>49585</v>
      </c>
    </row>
    <row r="89" spans="1:5" x14ac:dyDescent="0.25">
      <c r="A89">
        <v>1</v>
      </c>
      <c r="B89" t="s">
        <v>1211</v>
      </c>
      <c r="C89">
        <v>6668432</v>
      </c>
      <c r="D89">
        <v>36257</v>
      </c>
      <c r="E89">
        <v>3168878</v>
      </c>
    </row>
    <row r="90" spans="1:5" x14ac:dyDescent="0.25">
      <c r="A90">
        <v>1</v>
      </c>
      <c r="B90" t="s">
        <v>1211</v>
      </c>
      <c r="C90">
        <v>255829</v>
      </c>
      <c r="D90">
        <v>2753</v>
      </c>
      <c r="E90">
        <v>87116</v>
      </c>
    </row>
    <row r="91" spans="1:5" x14ac:dyDescent="0.25">
      <c r="A91">
        <v>1</v>
      </c>
      <c r="B91" t="s">
        <v>1211</v>
      </c>
      <c r="C91">
        <v>1083889</v>
      </c>
      <c r="D91">
        <v>7834</v>
      </c>
      <c r="E91">
        <v>480656</v>
      </c>
    </row>
    <row r="92" spans="1:5" x14ac:dyDescent="0.25">
      <c r="A92">
        <v>1</v>
      </c>
      <c r="B92" t="s">
        <v>1211</v>
      </c>
      <c r="C92">
        <v>24</v>
      </c>
      <c r="D92">
        <v>12</v>
      </c>
      <c r="E92">
        <v>4</v>
      </c>
    </row>
    <row r="93" spans="1:5" x14ac:dyDescent="0.25">
      <c r="A93">
        <v>1</v>
      </c>
      <c r="B93" t="s">
        <v>1211</v>
      </c>
      <c r="C93">
        <v>3962754</v>
      </c>
      <c r="D93">
        <v>31051</v>
      </c>
      <c r="E93">
        <v>1536765</v>
      </c>
    </row>
    <row r="94" spans="1:5" x14ac:dyDescent="0.25">
      <c r="A94">
        <v>1</v>
      </c>
      <c r="B94" t="s">
        <v>1211</v>
      </c>
      <c r="C94">
        <v>1134867</v>
      </c>
      <c r="D94">
        <v>7501</v>
      </c>
      <c r="E94">
        <v>531211</v>
      </c>
    </row>
    <row r="95" spans="1:5" x14ac:dyDescent="0.25">
      <c r="A95">
        <v>1</v>
      </c>
      <c r="B95" t="s">
        <v>1211</v>
      </c>
      <c r="C95">
        <v>3185885</v>
      </c>
      <c r="D95">
        <v>23627</v>
      </c>
      <c r="E95">
        <v>1006639</v>
      </c>
    </row>
    <row r="96" spans="1:5" x14ac:dyDescent="0.25">
      <c r="A96">
        <v>1</v>
      </c>
      <c r="B96" t="s">
        <v>1211</v>
      </c>
      <c r="C96">
        <v>964078</v>
      </c>
      <c r="D96">
        <v>6702</v>
      </c>
      <c r="E96">
        <v>298823</v>
      </c>
    </row>
    <row r="97" spans="1:5" x14ac:dyDescent="0.25">
      <c r="A97">
        <v>1</v>
      </c>
      <c r="B97" t="s">
        <v>1211</v>
      </c>
      <c r="C97">
        <v>3229396</v>
      </c>
      <c r="D97">
        <v>20127</v>
      </c>
      <c r="E97">
        <v>1438548</v>
      </c>
    </row>
    <row r="98" spans="1:5" x14ac:dyDescent="0.25">
      <c r="A98">
        <v>1</v>
      </c>
      <c r="B98" t="s">
        <v>1211</v>
      </c>
      <c r="C98">
        <v>1780329</v>
      </c>
      <c r="D98">
        <v>11171</v>
      </c>
      <c r="E98">
        <v>757515</v>
      </c>
    </row>
    <row r="99" spans="1:5" x14ac:dyDescent="0.25">
      <c r="A99">
        <v>1</v>
      </c>
      <c r="B99" t="s">
        <v>1211</v>
      </c>
      <c r="C99">
        <v>5925557</v>
      </c>
      <c r="D99">
        <v>36087</v>
      </c>
      <c r="E99">
        <v>2676076</v>
      </c>
    </row>
    <row r="100" spans="1:5" x14ac:dyDescent="0.25">
      <c r="A100">
        <v>1</v>
      </c>
      <c r="B100" t="s">
        <v>1211</v>
      </c>
      <c r="C100">
        <v>3534578</v>
      </c>
      <c r="D100">
        <v>20904</v>
      </c>
      <c r="E100">
        <v>1263795</v>
      </c>
    </row>
    <row r="101" spans="1:5" x14ac:dyDescent="0.25">
      <c r="A101">
        <v>1</v>
      </c>
      <c r="B101" t="s">
        <v>1211</v>
      </c>
      <c r="C101">
        <v>2121936</v>
      </c>
      <c r="D101">
        <v>14478</v>
      </c>
      <c r="E101">
        <v>944922</v>
      </c>
    </row>
    <row r="102" spans="1:5" x14ac:dyDescent="0.25">
      <c r="A102">
        <v>1</v>
      </c>
      <c r="B102" t="s">
        <v>1211</v>
      </c>
      <c r="C102">
        <v>1075910</v>
      </c>
      <c r="D102">
        <v>7920</v>
      </c>
      <c r="E102">
        <v>512393</v>
      </c>
    </row>
    <row r="103" spans="1:5" x14ac:dyDescent="0.25">
      <c r="A103">
        <v>1</v>
      </c>
      <c r="B103" t="s">
        <v>1211</v>
      </c>
      <c r="C103">
        <v>1745375</v>
      </c>
      <c r="D103">
        <v>14231</v>
      </c>
      <c r="E103">
        <v>645961</v>
      </c>
    </row>
    <row r="104" spans="1:5" x14ac:dyDescent="0.25">
      <c r="A104">
        <v>1</v>
      </c>
      <c r="B104" t="s">
        <v>1211</v>
      </c>
      <c r="C104">
        <v>172</v>
      </c>
      <c r="D104">
        <v>65</v>
      </c>
      <c r="E104">
        <v>36</v>
      </c>
    </row>
    <row r="105" spans="1:5" x14ac:dyDescent="0.25">
      <c r="A105">
        <v>1</v>
      </c>
      <c r="B105" t="s">
        <v>1211</v>
      </c>
      <c r="C105">
        <v>1404796</v>
      </c>
      <c r="D105">
        <v>11874</v>
      </c>
      <c r="E105">
        <v>608340</v>
      </c>
    </row>
    <row r="106" spans="1:5" x14ac:dyDescent="0.25">
      <c r="A106">
        <v>1</v>
      </c>
      <c r="B106" t="s">
        <v>1211</v>
      </c>
      <c r="C106">
        <v>4756184</v>
      </c>
      <c r="D106">
        <v>22103</v>
      </c>
      <c r="E106">
        <v>2797790</v>
      </c>
    </row>
    <row r="107" spans="1:5" x14ac:dyDescent="0.25">
      <c r="A107">
        <v>1</v>
      </c>
      <c r="B107" t="s">
        <v>1211</v>
      </c>
      <c r="C107">
        <v>18</v>
      </c>
      <c r="D107">
        <v>9</v>
      </c>
      <c r="E107">
        <v>6</v>
      </c>
    </row>
    <row r="108" spans="1:5" x14ac:dyDescent="0.25">
      <c r="A108">
        <v>1</v>
      </c>
      <c r="B108" t="s">
        <v>1211</v>
      </c>
      <c r="C108">
        <v>7111809</v>
      </c>
      <c r="D108">
        <v>36793</v>
      </c>
      <c r="E108">
        <v>2423473</v>
      </c>
    </row>
    <row r="109" spans="1:5" x14ac:dyDescent="0.25">
      <c r="A109">
        <v>1</v>
      </c>
      <c r="B109" t="s">
        <v>1211</v>
      </c>
      <c r="C109">
        <v>17</v>
      </c>
      <c r="D109">
        <v>13</v>
      </c>
      <c r="E109">
        <v>5</v>
      </c>
    </row>
    <row r="110" spans="1:5" x14ac:dyDescent="0.25">
      <c r="A110">
        <v>1</v>
      </c>
      <c r="B110" t="s">
        <v>1211</v>
      </c>
      <c r="C110">
        <v>153</v>
      </c>
      <c r="D110">
        <v>49</v>
      </c>
      <c r="E110">
        <v>24</v>
      </c>
    </row>
    <row r="111" spans="1:5" x14ac:dyDescent="0.25">
      <c r="A111">
        <v>1</v>
      </c>
      <c r="B111" t="s">
        <v>1211</v>
      </c>
      <c r="C111">
        <v>654940</v>
      </c>
      <c r="D111">
        <v>5590</v>
      </c>
      <c r="E111">
        <v>448088</v>
      </c>
    </row>
    <row r="112" spans="1:5" x14ac:dyDescent="0.25">
      <c r="A112">
        <v>1</v>
      </c>
      <c r="B112" t="s">
        <v>1211</v>
      </c>
      <c r="C112">
        <v>2265228</v>
      </c>
      <c r="D112">
        <v>14168</v>
      </c>
      <c r="E112">
        <v>946462</v>
      </c>
    </row>
    <row r="113" spans="1:5" x14ac:dyDescent="0.25">
      <c r="A113">
        <v>1</v>
      </c>
      <c r="B113" t="s">
        <v>1211</v>
      </c>
      <c r="C113">
        <v>942405</v>
      </c>
      <c r="D113">
        <v>4550</v>
      </c>
      <c r="E113">
        <v>545134</v>
      </c>
    </row>
    <row r="114" spans="1:5" x14ac:dyDescent="0.25">
      <c r="A114">
        <v>1</v>
      </c>
      <c r="B114" t="s">
        <v>1211</v>
      </c>
      <c r="C114">
        <v>7594339</v>
      </c>
      <c r="D114">
        <v>45052</v>
      </c>
      <c r="E114">
        <v>3104728</v>
      </c>
    </row>
    <row r="115" spans="1:5" x14ac:dyDescent="0.25">
      <c r="A115">
        <v>1</v>
      </c>
      <c r="B115" t="s">
        <v>1211</v>
      </c>
      <c r="C115">
        <v>999494</v>
      </c>
      <c r="D115">
        <v>7909</v>
      </c>
      <c r="E115">
        <v>635297</v>
      </c>
    </row>
    <row r="116" spans="1:5" x14ac:dyDescent="0.25">
      <c r="A116">
        <v>1</v>
      </c>
      <c r="B116" t="s">
        <v>1211</v>
      </c>
      <c r="C116">
        <v>3855639</v>
      </c>
      <c r="D116">
        <v>24597</v>
      </c>
      <c r="E116">
        <v>1696479</v>
      </c>
    </row>
    <row r="117" spans="1:5" x14ac:dyDescent="0.25">
      <c r="A117">
        <v>1</v>
      </c>
      <c r="B117" t="s">
        <v>1211</v>
      </c>
      <c r="C117">
        <v>924714</v>
      </c>
      <c r="D117">
        <v>4647</v>
      </c>
      <c r="E117">
        <v>302116</v>
      </c>
    </row>
    <row r="118" spans="1:5" x14ac:dyDescent="0.25">
      <c r="A118">
        <v>1</v>
      </c>
      <c r="B118" t="s">
        <v>1211</v>
      </c>
      <c r="C118">
        <v>12</v>
      </c>
      <c r="D118">
        <v>7</v>
      </c>
      <c r="E118">
        <v>3</v>
      </c>
    </row>
    <row r="119" spans="1:5" x14ac:dyDescent="0.25">
      <c r="A119">
        <v>1</v>
      </c>
      <c r="B119" t="s">
        <v>1211</v>
      </c>
      <c r="C119">
        <v>167081</v>
      </c>
      <c r="D119">
        <v>1331</v>
      </c>
      <c r="E119">
        <v>66525</v>
      </c>
    </row>
    <row r="120" spans="1:5" x14ac:dyDescent="0.25">
      <c r="A120">
        <v>1</v>
      </c>
      <c r="B120" t="s">
        <v>1211</v>
      </c>
      <c r="C120">
        <v>637322</v>
      </c>
      <c r="D120">
        <v>4449</v>
      </c>
      <c r="E120">
        <v>409719</v>
      </c>
    </row>
    <row r="121" spans="1:5" x14ac:dyDescent="0.25">
      <c r="A121">
        <v>1</v>
      </c>
      <c r="B121" t="s">
        <v>1211</v>
      </c>
      <c r="C121">
        <v>3658555</v>
      </c>
      <c r="D121">
        <v>21393</v>
      </c>
      <c r="E121">
        <v>1444047</v>
      </c>
    </row>
    <row r="122" spans="1:5" x14ac:dyDescent="0.25">
      <c r="A122">
        <v>1</v>
      </c>
      <c r="B122" t="s">
        <v>1211</v>
      </c>
      <c r="C122">
        <v>591099</v>
      </c>
      <c r="D122">
        <v>4839</v>
      </c>
      <c r="E122">
        <v>395971</v>
      </c>
    </row>
    <row r="123" spans="1:5" x14ac:dyDescent="0.25">
      <c r="A123">
        <v>1</v>
      </c>
      <c r="B123" t="s">
        <v>1211</v>
      </c>
      <c r="C123">
        <v>2044708</v>
      </c>
      <c r="D123">
        <v>16345</v>
      </c>
      <c r="E123">
        <v>878601</v>
      </c>
    </row>
    <row r="124" spans="1:5" x14ac:dyDescent="0.25">
      <c r="A124">
        <v>1</v>
      </c>
      <c r="B124" t="s">
        <v>1211</v>
      </c>
      <c r="C124">
        <v>17</v>
      </c>
      <c r="D124">
        <v>4</v>
      </c>
      <c r="E124">
        <v>4</v>
      </c>
    </row>
    <row r="125" spans="1:5" x14ac:dyDescent="0.25">
      <c r="A125">
        <v>1</v>
      </c>
      <c r="B125" t="s">
        <v>1211</v>
      </c>
      <c r="C125">
        <v>1004698</v>
      </c>
      <c r="D125">
        <v>8334</v>
      </c>
      <c r="E125">
        <v>427688</v>
      </c>
    </row>
    <row r="126" spans="1:5" x14ac:dyDescent="0.25">
      <c r="A126">
        <v>1</v>
      </c>
      <c r="B126" t="s">
        <v>1211</v>
      </c>
      <c r="C126">
        <v>11</v>
      </c>
      <c r="D126">
        <v>4</v>
      </c>
      <c r="E126">
        <v>5</v>
      </c>
    </row>
    <row r="127" spans="1:5" x14ac:dyDescent="0.25">
      <c r="A127">
        <v>1</v>
      </c>
      <c r="B127" t="s">
        <v>1211</v>
      </c>
      <c r="C127">
        <v>726444</v>
      </c>
      <c r="D127">
        <v>5359</v>
      </c>
      <c r="E127">
        <v>291087</v>
      </c>
    </row>
    <row r="128" spans="1:5" x14ac:dyDescent="0.25">
      <c r="A128">
        <v>1</v>
      </c>
      <c r="B128" t="s">
        <v>1211</v>
      </c>
      <c r="C128">
        <v>24</v>
      </c>
      <c r="D128">
        <v>10</v>
      </c>
      <c r="E128">
        <v>6</v>
      </c>
    </row>
    <row r="129" spans="1:5" x14ac:dyDescent="0.25">
      <c r="A129">
        <v>1</v>
      </c>
      <c r="B129" t="s">
        <v>1211</v>
      </c>
      <c r="C129">
        <v>2007854</v>
      </c>
      <c r="D129">
        <v>12086</v>
      </c>
      <c r="E129">
        <v>840838</v>
      </c>
    </row>
    <row r="130" spans="1:5" x14ac:dyDescent="0.25">
      <c r="A130">
        <v>1</v>
      </c>
      <c r="B130" t="s">
        <v>1211</v>
      </c>
      <c r="C130">
        <v>23</v>
      </c>
      <c r="D130">
        <v>8</v>
      </c>
      <c r="E130">
        <v>6</v>
      </c>
    </row>
    <row r="131" spans="1:5" x14ac:dyDescent="0.25">
      <c r="A131">
        <v>1</v>
      </c>
      <c r="B131" t="s">
        <v>1211</v>
      </c>
      <c r="C131">
        <v>3294659</v>
      </c>
      <c r="D131">
        <v>18668</v>
      </c>
      <c r="E131">
        <v>1314301</v>
      </c>
    </row>
    <row r="132" spans="1:5" x14ac:dyDescent="0.25">
      <c r="A132">
        <v>1</v>
      </c>
      <c r="B132" t="s">
        <v>1211</v>
      </c>
      <c r="C132">
        <v>597769</v>
      </c>
      <c r="D132">
        <v>5125</v>
      </c>
      <c r="E132">
        <v>410511</v>
      </c>
    </row>
    <row r="133" spans="1:5" x14ac:dyDescent="0.25">
      <c r="A133">
        <v>1</v>
      </c>
      <c r="B133" t="s">
        <v>1211</v>
      </c>
      <c r="C133">
        <v>6557077</v>
      </c>
      <c r="D133">
        <v>33871</v>
      </c>
      <c r="E133">
        <v>2626320</v>
      </c>
    </row>
    <row r="134" spans="1:5" x14ac:dyDescent="0.25">
      <c r="A134">
        <v>1</v>
      </c>
      <c r="B134" t="s">
        <v>1211</v>
      </c>
      <c r="C134">
        <v>464935</v>
      </c>
      <c r="D134">
        <v>3798</v>
      </c>
      <c r="E134">
        <v>314050</v>
      </c>
    </row>
    <row r="135" spans="1:5" x14ac:dyDescent="0.25">
      <c r="A135">
        <v>1</v>
      </c>
      <c r="B135" t="s">
        <v>1211</v>
      </c>
      <c r="C135">
        <v>2582797</v>
      </c>
      <c r="D135">
        <v>15655</v>
      </c>
      <c r="E135">
        <v>1046297</v>
      </c>
    </row>
    <row r="136" spans="1:5" x14ac:dyDescent="0.25">
      <c r="A136">
        <v>1</v>
      </c>
      <c r="B136" t="s">
        <v>1211</v>
      </c>
      <c r="C136">
        <v>1958544</v>
      </c>
      <c r="D136">
        <v>16487</v>
      </c>
      <c r="E136">
        <v>1319005</v>
      </c>
    </row>
    <row r="137" spans="1:5" x14ac:dyDescent="0.25">
      <c r="A137">
        <v>1</v>
      </c>
      <c r="B137" t="s">
        <v>1211</v>
      </c>
      <c r="C137">
        <v>5995582</v>
      </c>
      <c r="D137">
        <v>32522</v>
      </c>
      <c r="E137">
        <v>2206812</v>
      </c>
    </row>
    <row r="138" spans="1:5" x14ac:dyDescent="0.25">
      <c r="A138">
        <v>1</v>
      </c>
      <c r="B138" t="s">
        <v>1211</v>
      </c>
      <c r="C138">
        <v>12</v>
      </c>
      <c r="D138">
        <v>1</v>
      </c>
      <c r="E138">
        <v>4</v>
      </c>
    </row>
    <row r="139" spans="1:5" x14ac:dyDescent="0.25">
      <c r="A139">
        <v>1</v>
      </c>
      <c r="B139" t="s">
        <v>1211</v>
      </c>
      <c r="C139">
        <v>147835</v>
      </c>
      <c r="D139">
        <v>1676</v>
      </c>
      <c r="E139">
        <v>54550</v>
      </c>
    </row>
    <row r="140" spans="1:5" x14ac:dyDescent="0.25">
      <c r="A140">
        <v>1</v>
      </c>
      <c r="B140" t="s">
        <v>1211</v>
      </c>
      <c r="C140">
        <v>739650</v>
      </c>
      <c r="D140">
        <v>5531</v>
      </c>
      <c r="E140">
        <v>476534</v>
      </c>
    </row>
    <row r="141" spans="1:5" x14ac:dyDescent="0.25">
      <c r="A141">
        <v>1</v>
      </c>
      <c r="B141" t="s">
        <v>1211</v>
      </c>
      <c r="C141">
        <v>2318407</v>
      </c>
      <c r="D141">
        <v>13927</v>
      </c>
      <c r="E141">
        <v>929258</v>
      </c>
    </row>
    <row r="142" spans="1:5" x14ac:dyDescent="0.25">
      <c r="A142">
        <v>1</v>
      </c>
      <c r="B142" t="s">
        <v>1211</v>
      </c>
      <c r="C142">
        <v>852686</v>
      </c>
      <c r="D142">
        <v>8107</v>
      </c>
      <c r="E142">
        <v>540433</v>
      </c>
    </row>
    <row r="143" spans="1:5" x14ac:dyDescent="0.25">
      <c r="A143">
        <v>1</v>
      </c>
      <c r="B143" t="s">
        <v>1211</v>
      </c>
      <c r="C143">
        <v>3864013</v>
      </c>
      <c r="D143">
        <v>34151</v>
      </c>
      <c r="E143">
        <v>1566718</v>
      </c>
    </row>
    <row r="144" spans="1:5" x14ac:dyDescent="0.25">
      <c r="A144">
        <v>1</v>
      </c>
      <c r="B144" t="s">
        <v>1211</v>
      </c>
      <c r="C144">
        <v>141399</v>
      </c>
      <c r="D144">
        <v>1509</v>
      </c>
      <c r="E144">
        <v>44917</v>
      </c>
    </row>
    <row r="145" spans="1:5" x14ac:dyDescent="0.25">
      <c r="A145">
        <v>1</v>
      </c>
      <c r="B145" t="s">
        <v>1211</v>
      </c>
      <c r="C145">
        <v>912756</v>
      </c>
      <c r="D145">
        <v>3620</v>
      </c>
      <c r="E145">
        <v>336193</v>
      </c>
    </row>
    <row r="146" spans="1:5" x14ac:dyDescent="0.25">
      <c r="A146">
        <v>1</v>
      </c>
      <c r="B146" t="s">
        <v>1211</v>
      </c>
      <c r="C146">
        <v>1572935</v>
      </c>
      <c r="D146">
        <v>6962</v>
      </c>
      <c r="E146">
        <v>519186</v>
      </c>
    </row>
    <row r="147" spans="1:5" x14ac:dyDescent="0.25">
      <c r="A147">
        <v>1</v>
      </c>
      <c r="B147" t="s">
        <v>1211</v>
      </c>
      <c r="C147">
        <v>394756</v>
      </c>
      <c r="D147">
        <v>2359</v>
      </c>
      <c r="E147">
        <v>250672</v>
      </c>
    </row>
    <row r="148" spans="1:5" x14ac:dyDescent="0.25">
      <c r="A148">
        <v>1</v>
      </c>
      <c r="B148" t="s">
        <v>1211</v>
      </c>
      <c r="C148">
        <v>1555834</v>
      </c>
      <c r="D148">
        <v>8371</v>
      </c>
      <c r="E148">
        <v>813497</v>
      </c>
    </row>
    <row r="149" spans="1:5" x14ac:dyDescent="0.25">
      <c r="A149">
        <v>1</v>
      </c>
      <c r="B149" t="s">
        <v>1211</v>
      </c>
      <c r="C149">
        <v>34249</v>
      </c>
      <c r="D149">
        <v>176</v>
      </c>
      <c r="E149">
        <v>16320</v>
      </c>
    </row>
    <row r="150" spans="1:5" x14ac:dyDescent="0.25">
      <c r="A150">
        <v>1</v>
      </c>
      <c r="B150" t="s">
        <v>1211</v>
      </c>
      <c r="C150">
        <v>793825</v>
      </c>
      <c r="D150">
        <v>3567</v>
      </c>
      <c r="E150">
        <v>462328</v>
      </c>
    </row>
    <row r="151" spans="1:5" x14ac:dyDescent="0.25">
      <c r="A151">
        <v>1</v>
      </c>
      <c r="B151" t="s">
        <v>1211</v>
      </c>
      <c r="C151">
        <v>1099189</v>
      </c>
      <c r="D151">
        <v>6728</v>
      </c>
      <c r="E151">
        <v>387003</v>
      </c>
    </row>
    <row r="152" spans="1:5" x14ac:dyDescent="0.25">
      <c r="A152">
        <v>1</v>
      </c>
      <c r="B152" t="s">
        <v>1211</v>
      </c>
      <c r="C152">
        <v>20</v>
      </c>
      <c r="D152">
        <v>12</v>
      </c>
      <c r="E152">
        <v>5</v>
      </c>
    </row>
    <row r="153" spans="1:5" x14ac:dyDescent="0.25">
      <c r="A153">
        <v>1</v>
      </c>
      <c r="B153" t="s">
        <v>1211</v>
      </c>
      <c r="C153">
        <v>5940856</v>
      </c>
      <c r="D153">
        <v>34216</v>
      </c>
      <c r="E153">
        <v>2374590</v>
      </c>
    </row>
    <row r="154" spans="1:5" x14ac:dyDescent="0.25">
      <c r="A154">
        <v>1</v>
      </c>
      <c r="B154" t="s">
        <v>1211</v>
      </c>
      <c r="C154">
        <v>1167595</v>
      </c>
      <c r="D154">
        <v>8691</v>
      </c>
      <c r="E154">
        <v>760723</v>
      </c>
    </row>
    <row r="155" spans="1:5" x14ac:dyDescent="0.25">
      <c r="A155">
        <v>1</v>
      </c>
      <c r="B155" t="s">
        <v>1211</v>
      </c>
      <c r="C155">
        <v>6929776</v>
      </c>
      <c r="D155">
        <v>34890</v>
      </c>
      <c r="E155">
        <v>2496807</v>
      </c>
    </row>
    <row r="156" spans="1:5" x14ac:dyDescent="0.25">
      <c r="A156">
        <v>1</v>
      </c>
      <c r="B156" t="s">
        <v>1211</v>
      </c>
      <c r="C156">
        <v>409542</v>
      </c>
      <c r="D156">
        <v>2572</v>
      </c>
      <c r="E156">
        <v>239212</v>
      </c>
    </row>
    <row r="157" spans="1:5" x14ac:dyDescent="0.25">
      <c r="A157">
        <v>1</v>
      </c>
      <c r="B157" t="s">
        <v>1211</v>
      </c>
      <c r="C157">
        <v>3974271</v>
      </c>
      <c r="D157">
        <v>23620</v>
      </c>
      <c r="E157">
        <v>1528715</v>
      </c>
    </row>
    <row r="158" spans="1:5" x14ac:dyDescent="0.25">
      <c r="A158">
        <v>1</v>
      </c>
      <c r="B158" t="s">
        <v>1211</v>
      </c>
      <c r="C158">
        <v>16</v>
      </c>
      <c r="D158">
        <v>11</v>
      </c>
      <c r="E158">
        <v>3</v>
      </c>
    </row>
    <row r="159" spans="1:5" x14ac:dyDescent="0.25">
      <c r="A159">
        <v>1</v>
      </c>
      <c r="B159" t="s">
        <v>1211</v>
      </c>
      <c r="C159">
        <v>53</v>
      </c>
      <c r="D159">
        <v>10</v>
      </c>
      <c r="E159">
        <v>12</v>
      </c>
    </row>
    <row r="160" spans="1:5" x14ac:dyDescent="0.25">
      <c r="A160">
        <v>1</v>
      </c>
      <c r="B160" t="s">
        <v>1211</v>
      </c>
      <c r="C160">
        <v>16</v>
      </c>
      <c r="D160">
        <v>5</v>
      </c>
      <c r="E160">
        <v>5</v>
      </c>
    </row>
    <row r="161" spans="1:5" x14ac:dyDescent="0.25">
      <c r="A161">
        <v>1</v>
      </c>
      <c r="B161" t="s">
        <v>1211</v>
      </c>
      <c r="C161">
        <v>12538021</v>
      </c>
      <c r="D161">
        <v>72588</v>
      </c>
      <c r="E161">
        <v>5827934</v>
      </c>
    </row>
    <row r="162" spans="1:5" x14ac:dyDescent="0.25">
      <c r="A162">
        <v>1</v>
      </c>
      <c r="B162" t="s">
        <v>1211</v>
      </c>
      <c r="C162">
        <v>16</v>
      </c>
      <c r="D162">
        <v>10</v>
      </c>
      <c r="E162">
        <v>5</v>
      </c>
    </row>
    <row r="163" spans="1:5" x14ac:dyDescent="0.25">
      <c r="A163">
        <v>1</v>
      </c>
      <c r="B163" t="s">
        <v>1211</v>
      </c>
      <c r="C163">
        <v>12607341</v>
      </c>
      <c r="D163">
        <v>63193</v>
      </c>
      <c r="E163">
        <v>5445889</v>
      </c>
    </row>
    <row r="164" spans="1:5" x14ac:dyDescent="0.25">
      <c r="A164">
        <v>1</v>
      </c>
      <c r="B164" t="s">
        <v>1211</v>
      </c>
      <c r="C164">
        <v>1227591</v>
      </c>
      <c r="D164">
        <v>8773</v>
      </c>
      <c r="E164">
        <v>753925</v>
      </c>
    </row>
    <row r="165" spans="1:5" x14ac:dyDescent="0.25">
      <c r="A165">
        <v>1</v>
      </c>
      <c r="B165" t="s">
        <v>1211</v>
      </c>
      <c r="C165">
        <v>18999911</v>
      </c>
      <c r="D165">
        <v>76459</v>
      </c>
      <c r="E165">
        <v>8543978</v>
      </c>
    </row>
    <row r="166" spans="1:5" x14ac:dyDescent="0.25">
      <c r="A166">
        <v>1</v>
      </c>
      <c r="B166" t="s">
        <v>1211</v>
      </c>
      <c r="C166">
        <v>17</v>
      </c>
      <c r="D166">
        <v>10</v>
      </c>
      <c r="E166">
        <v>7</v>
      </c>
    </row>
    <row r="167" spans="1:5" x14ac:dyDescent="0.25">
      <c r="A167">
        <v>1</v>
      </c>
      <c r="B167" t="s">
        <v>1211</v>
      </c>
      <c r="C167">
        <v>678958</v>
      </c>
      <c r="D167">
        <v>3122</v>
      </c>
      <c r="E167">
        <v>247183</v>
      </c>
    </row>
    <row r="168" spans="1:5" x14ac:dyDescent="0.25">
      <c r="A168">
        <v>1</v>
      </c>
      <c r="B168" t="s">
        <v>1211</v>
      </c>
      <c r="C168">
        <v>614451</v>
      </c>
      <c r="D168">
        <v>5434</v>
      </c>
      <c r="E168">
        <v>425970</v>
      </c>
    </row>
    <row r="169" spans="1:5" x14ac:dyDescent="0.25">
      <c r="A169">
        <v>1</v>
      </c>
      <c r="B169" t="s">
        <v>1211</v>
      </c>
      <c r="C169">
        <v>1302160</v>
      </c>
      <c r="D169">
        <v>7752</v>
      </c>
      <c r="E169">
        <v>482268</v>
      </c>
    </row>
    <row r="170" spans="1:5" x14ac:dyDescent="0.25">
      <c r="A170">
        <v>1</v>
      </c>
      <c r="B170" t="s">
        <v>1211</v>
      </c>
      <c r="C170">
        <v>21</v>
      </c>
      <c r="D170">
        <v>11</v>
      </c>
      <c r="E170">
        <v>6</v>
      </c>
    </row>
    <row r="171" spans="1:5" x14ac:dyDescent="0.25">
      <c r="A171">
        <v>1</v>
      </c>
      <c r="B171" t="s">
        <v>1211</v>
      </c>
      <c r="C171">
        <v>76547</v>
      </c>
      <c r="D171">
        <v>32</v>
      </c>
      <c r="E171">
        <v>12452</v>
      </c>
    </row>
    <row r="172" spans="1:5" x14ac:dyDescent="0.25">
      <c r="A172">
        <v>1</v>
      </c>
      <c r="B172" t="s">
        <v>1211</v>
      </c>
      <c r="C172">
        <v>12</v>
      </c>
      <c r="D172">
        <v>6</v>
      </c>
      <c r="E172">
        <v>4</v>
      </c>
    </row>
    <row r="173" spans="1:5" x14ac:dyDescent="0.25">
      <c r="A173">
        <v>1</v>
      </c>
      <c r="B173" t="s">
        <v>1211</v>
      </c>
      <c r="C173">
        <v>3296608</v>
      </c>
      <c r="D173">
        <v>1760</v>
      </c>
      <c r="E173">
        <v>967645</v>
      </c>
    </row>
    <row r="174" spans="1:5" x14ac:dyDescent="0.25">
      <c r="A174">
        <v>1</v>
      </c>
      <c r="B174" t="s">
        <v>1211</v>
      </c>
      <c r="C174">
        <v>2881649</v>
      </c>
      <c r="D174">
        <v>24279</v>
      </c>
      <c r="E174">
        <v>1730365</v>
      </c>
    </row>
    <row r="175" spans="1:5" x14ac:dyDescent="0.25">
      <c r="A175">
        <v>1</v>
      </c>
      <c r="B175" t="s">
        <v>1211</v>
      </c>
      <c r="C175">
        <v>42033933</v>
      </c>
      <c r="D175">
        <v>235714</v>
      </c>
      <c r="E175">
        <v>15023127</v>
      </c>
    </row>
    <row r="176" spans="1:5" x14ac:dyDescent="0.25">
      <c r="A176">
        <v>1</v>
      </c>
      <c r="B176" t="s">
        <v>1211</v>
      </c>
      <c r="C176">
        <v>13</v>
      </c>
      <c r="D176">
        <v>9</v>
      </c>
      <c r="E176">
        <v>3</v>
      </c>
    </row>
    <row r="177" spans="1:5" x14ac:dyDescent="0.25">
      <c r="A177">
        <v>1</v>
      </c>
      <c r="B177" t="s">
        <v>1211</v>
      </c>
      <c r="C177">
        <v>28105549</v>
      </c>
      <c r="D177">
        <v>132378</v>
      </c>
      <c r="E177">
        <v>11197933</v>
      </c>
    </row>
    <row r="178" spans="1:5" x14ac:dyDescent="0.25">
      <c r="A178">
        <v>1</v>
      </c>
      <c r="B178" t="s">
        <v>1211</v>
      </c>
      <c r="C178">
        <v>21</v>
      </c>
      <c r="D178">
        <v>14</v>
      </c>
      <c r="E178">
        <v>7</v>
      </c>
    </row>
    <row r="179" spans="1:5" x14ac:dyDescent="0.25">
      <c r="A179">
        <v>1</v>
      </c>
      <c r="B179" t="s">
        <v>1211</v>
      </c>
      <c r="C179">
        <v>29791284</v>
      </c>
      <c r="D179">
        <v>110773</v>
      </c>
      <c r="E179">
        <v>11746591</v>
      </c>
    </row>
    <row r="180" spans="1:5" x14ac:dyDescent="0.25">
      <c r="A180">
        <v>1</v>
      </c>
      <c r="B180" t="s">
        <v>1211</v>
      </c>
      <c r="C180">
        <v>166</v>
      </c>
      <c r="D180">
        <v>79</v>
      </c>
      <c r="E180">
        <v>31</v>
      </c>
    </row>
    <row r="181" spans="1:5" x14ac:dyDescent="0.25">
      <c r="A181">
        <v>1</v>
      </c>
      <c r="B181" t="s">
        <v>1211</v>
      </c>
      <c r="C181">
        <v>30888838</v>
      </c>
      <c r="D181">
        <v>233753</v>
      </c>
      <c r="E181">
        <v>15548196</v>
      </c>
    </row>
    <row r="182" spans="1:5" x14ac:dyDescent="0.25">
      <c r="A182">
        <v>1</v>
      </c>
      <c r="B182" t="s">
        <v>1211</v>
      </c>
      <c r="C182">
        <v>9385991</v>
      </c>
      <c r="D182">
        <v>74071</v>
      </c>
      <c r="E182">
        <v>4417780</v>
      </c>
    </row>
    <row r="183" spans="1:5" x14ac:dyDescent="0.25">
      <c r="A183">
        <v>1</v>
      </c>
      <c r="B183" t="s">
        <v>1211</v>
      </c>
      <c r="C183">
        <v>26</v>
      </c>
      <c r="D183">
        <v>17</v>
      </c>
      <c r="E183">
        <v>6</v>
      </c>
    </row>
    <row r="184" spans="1:5" x14ac:dyDescent="0.25">
      <c r="A184">
        <v>1</v>
      </c>
      <c r="B184" t="s">
        <v>1211</v>
      </c>
      <c r="C184">
        <v>11803155</v>
      </c>
      <c r="D184">
        <v>39365</v>
      </c>
      <c r="E184">
        <v>3924029</v>
      </c>
    </row>
    <row r="185" spans="1:5" x14ac:dyDescent="0.25">
      <c r="A185">
        <v>1</v>
      </c>
      <c r="B185" t="s">
        <v>1211</v>
      </c>
      <c r="C185">
        <v>77619</v>
      </c>
      <c r="D185">
        <v>419</v>
      </c>
      <c r="E185">
        <v>32987</v>
      </c>
    </row>
    <row r="186" spans="1:5" x14ac:dyDescent="0.25">
      <c r="A186">
        <v>1</v>
      </c>
      <c r="B186" t="s">
        <v>1211</v>
      </c>
      <c r="C186">
        <v>304220</v>
      </c>
      <c r="D186">
        <v>2476</v>
      </c>
      <c r="E186">
        <v>84905</v>
      </c>
    </row>
    <row r="187" spans="1:5" x14ac:dyDescent="0.25">
      <c r="A187">
        <v>1</v>
      </c>
      <c r="B187" t="s">
        <v>1211</v>
      </c>
      <c r="C187">
        <v>104465</v>
      </c>
      <c r="D187">
        <v>1058</v>
      </c>
      <c r="E187">
        <v>46193</v>
      </c>
    </row>
    <row r="188" spans="1:5" x14ac:dyDescent="0.25">
      <c r="A188">
        <v>1</v>
      </c>
      <c r="B188" t="s">
        <v>1211</v>
      </c>
      <c r="C188">
        <v>4</v>
      </c>
      <c r="D188">
        <v>2</v>
      </c>
      <c r="E188">
        <v>2</v>
      </c>
    </row>
    <row r="189" spans="1:5" x14ac:dyDescent="0.25">
      <c r="A189">
        <v>1</v>
      </c>
      <c r="B189" t="s">
        <v>1211</v>
      </c>
      <c r="C189">
        <v>30394</v>
      </c>
      <c r="D189">
        <v>61</v>
      </c>
      <c r="E189">
        <v>9387</v>
      </c>
    </row>
    <row r="190" spans="1:5" x14ac:dyDescent="0.25">
      <c r="A190">
        <v>1</v>
      </c>
      <c r="B190" t="s">
        <v>1211</v>
      </c>
      <c r="C190">
        <v>367085</v>
      </c>
      <c r="D190">
        <v>6717</v>
      </c>
      <c r="E190">
        <v>43427</v>
      </c>
    </row>
    <row r="191" spans="1:5" x14ac:dyDescent="0.25">
      <c r="A191">
        <v>1</v>
      </c>
      <c r="B191" t="s">
        <v>1211</v>
      </c>
      <c r="C191">
        <v>4</v>
      </c>
      <c r="D191">
        <v>2</v>
      </c>
      <c r="E191">
        <v>2</v>
      </c>
    </row>
    <row r="192" spans="1:5" x14ac:dyDescent="0.25">
      <c r="A192">
        <v>1</v>
      </c>
      <c r="B192" t="s">
        <v>1211</v>
      </c>
      <c r="C192">
        <v>7601</v>
      </c>
      <c r="D192">
        <v>51</v>
      </c>
      <c r="E192">
        <v>4686</v>
      </c>
    </row>
    <row r="193" spans="1:5" x14ac:dyDescent="0.25">
      <c r="A193">
        <v>1</v>
      </c>
      <c r="B193" t="s">
        <v>1211</v>
      </c>
      <c r="C193">
        <v>132643</v>
      </c>
      <c r="D193">
        <v>3946</v>
      </c>
      <c r="E193">
        <v>78982</v>
      </c>
    </row>
    <row r="194" spans="1:5" x14ac:dyDescent="0.25">
      <c r="A194">
        <v>1</v>
      </c>
      <c r="B194" t="s">
        <v>1211</v>
      </c>
      <c r="C194">
        <v>82493</v>
      </c>
      <c r="D194">
        <v>452</v>
      </c>
      <c r="E194">
        <v>18923</v>
      </c>
    </row>
    <row r="195" spans="1:5" x14ac:dyDescent="0.25">
      <c r="A195">
        <v>1</v>
      </c>
      <c r="B195" t="s">
        <v>1211</v>
      </c>
      <c r="C195">
        <v>821860</v>
      </c>
      <c r="D195">
        <v>10427</v>
      </c>
      <c r="E195">
        <v>79454</v>
      </c>
    </row>
    <row r="196" spans="1:5" x14ac:dyDescent="0.25">
      <c r="A196">
        <v>1</v>
      </c>
      <c r="B196" t="s">
        <v>1046</v>
      </c>
      <c r="C196">
        <v>2333410</v>
      </c>
      <c r="D196">
        <v>3361</v>
      </c>
      <c r="E196">
        <v>1210341</v>
      </c>
    </row>
    <row r="197" spans="1:5" x14ac:dyDescent="0.25">
      <c r="A197">
        <v>1</v>
      </c>
      <c r="B197" t="s">
        <v>1046</v>
      </c>
      <c r="C197">
        <v>2336387</v>
      </c>
      <c r="D197">
        <v>3309</v>
      </c>
      <c r="E197">
        <v>1212375</v>
      </c>
    </row>
    <row r="198" spans="1:5" x14ac:dyDescent="0.25">
      <c r="A198">
        <v>1</v>
      </c>
      <c r="B198" t="s">
        <v>1046</v>
      </c>
      <c r="C198">
        <v>1802505</v>
      </c>
      <c r="D198">
        <v>2645</v>
      </c>
      <c r="E198">
        <v>906749</v>
      </c>
    </row>
    <row r="199" spans="1:5" x14ac:dyDescent="0.25">
      <c r="A199">
        <v>1</v>
      </c>
      <c r="B199" t="s">
        <v>1046</v>
      </c>
      <c r="C199">
        <v>1736625</v>
      </c>
      <c r="D199">
        <v>2666</v>
      </c>
      <c r="E199">
        <v>879641</v>
      </c>
    </row>
    <row r="200" spans="1:5" x14ac:dyDescent="0.25">
      <c r="A200">
        <v>1</v>
      </c>
      <c r="B200" t="s">
        <v>1046</v>
      </c>
      <c r="C200">
        <v>951830</v>
      </c>
      <c r="D200">
        <v>1842</v>
      </c>
      <c r="E200">
        <v>462729</v>
      </c>
    </row>
    <row r="201" spans="1:5" x14ac:dyDescent="0.25">
      <c r="A201">
        <v>1</v>
      </c>
      <c r="B201" t="s">
        <v>1046</v>
      </c>
      <c r="C201">
        <v>948357</v>
      </c>
      <c r="D201">
        <v>1796</v>
      </c>
      <c r="E201">
        <v>462509</v>
      </c>
    </row>
    <row r="202" spans="1:5" x14ac:dyDescent="0.25">
      <c r="A202">
        <v>1</v>
      </c>
      <c r="B202" t="s">
        <v>1046</v>
      </c>
      <c r="C202">
        <v>4769127</v>
      </c>
      <c r="D202">
        <v>3031</v>
      </c>
      <c r="E202">
        <v>2916273</v>
      </c>
    </row>
    <row r="203" spans="1:5" x14ac:dyDescent="0.25">
      <c r="A203">
        <v>1</v>
      </c>
      <c r="B203" t="s">
        <v>1046</v>
      </c>
      <c r="C203">
        <v>4777734</v>
      </c>
      <c r="D203">
        <v>3138</v>
      </c>
      <c r="E203">
        <v>2920543</v>
      </c>
    </row>
    <row r="204" spans="1:5" x14ac:dyDescent="0.25">
      <c r="A204">
        <v>1</v>
      </c>
      <c r="B204" t="s">
        <v>1211</v>
      </c>
      <c r="C204">
        <v>2662121</v>
      </c>
      <c r="D204">
        <v>0</v>
      </c>
      <c r="E204">
        <v>2495629</v>
      </c>
    </row>
    <row r="205" spans="1:5" x14ac:dyDescent="0.25">
      <c r="A205">
        <v>1</v>
      </c>
      <c r="B205" t="s">
        <v>1211</v>
      </c>
      <c r="C205">
        <v>3685012</v>
      </c>
      <c r="D205">
        <v>0</v>
      </c>
      <c r="E205">
        <v>3627064</v>
      </c>
    </row>
    <row r="206" spans="1:5" x14ac:dyDescent="0.25">
      <c r="A206">
        <v>1</v>
      </c>
      <c r="B206" t="s">
        <v>1211</v>
      </c>
      <c r="C206">
        <v>6850359</v>
      </c>
      <c r="D206">
        <v>0</v>
      </c>
      <c r="E206">
        <v>6732769</v>
      </c>
    </row>
    <row r="207" spans="1:5" x14ac:dyDescent="0.25">
      <c r="A207">
        <v>1</v>
      </c>
      <c r="B207" t="s">
        <v>1211</v>
      </c>
      <c r="C207">
        <v>1386228</v>
      </c>
      <c r="D207">
        <v>1600</v>
      </c>
      <c r="E207">
        <v>1350203</v>
      </c>
    </row>
    <row r="208" spans="1:5" x14ac:dyDescent="0.25">
      <c r="A208">
        <v>1</v>
      </c>
      <c r="B208" t="s">
        <v>1211</v>
      </c>
      <c r="C208">
        <v>2729</v>
      </c>
      <c r="D208">
        <v>58</v>
      </c>
      <c r="E208">
        <v>2670</v>
      </c>
    </row>
    <row r="209" spans="1:5" x14ac:dyDescent="0.25">
      <c r="A209">
        <v>1</v>
      </c>
      <c r="B209" t="s">
        <v>1211</v>
      </c>
      <c r="C209">
        <v>10005433</v>
      </c>
      <c r="D209">
        <v>0</v>
      </c>
      <c r="E209">
        <v>9530505</v>
      </c>
    </row>
    <row r="210" spans="1:5" x14ac:dyDescent="0.25">
      <c r="A210">
        <v>1</v>
      </c>
      <c r="B210" t="s">
        <v>1211</v>
      </c>
      <c r="C210">
        <v>398583</v>
      </c>
      <c r="D210">
        <v>58</v>
      </c>
      <c r="E210">
        <v>386818</v>
      </c>
    </row>
    <row r="211" spans="1:5" x14ac:dyDescent="0.25">
      <c r="A211">
        <v>1</v>
      </c>
      <c r="B211" t="s">
        <v>1211</v>
      </c>
      <c r="C211">
        <v>9904</v>
      </c>
      <c r="D211">
        <v>232</v>
      </c>
      <c r="E211">
        <v>9698</v>
      </c>
    </row>
    <row r="212" spans="1:5" x14ac:dyDescent="0.25">
      <c r="A212">
        <v>1</v>
      </c>
      <c r="B212" t="s">
        <v>1211</v>
      </c>
      <c r="C212">
        <v>8766941</v>
      </c>
      <c r="D212">
        <v>8069</v>
      </c>
      <c r="E212">
        <v>8640021</v>
      </c>
    </row>
    <row r="213" spans="1:5" x14ac:dyDescent="0.25">
      <c r="A213">
        <v>1</v>
      </c>
      <c r="B213" t="s">
        <v>1211</v>
      </c>
      <c r="C213">
        <v>68</v>
      </c>
      <c r="D213">
        <v>38</v>
      </c>
      <c r="E213">
        <v>3</v>
      </c>
    </row>
    <row r="214" spans="1:5" x14ac:dyDescent="0.25">
      <c r="A214">
        <v>1</v>
      </c>
      <c r="B214" t="s">
        <v>1211</v>
      </c>
      <c r="C214">
        <v>8185857</v>
      </c>
      <c r="D214">
        <v>23856</v>
      </c>
      <c r="E214">
        <v>6748655</v>
      </c>
    </row>
    <row r="215" spans="1:5" x14ac:dyDescent="0.25">
      <c r="A215">
        <v>1</v>
      </c>
      <c r="B215" t="s">
        <v>1211</v>
      </c>
      <c r="C215">
        <v>1976005</v>
      </c>
      <c r="D215">
        <v>0</v>
      </c>
      <c r="E215">
        <v>1962900</v>
      </c>
    </row>
    <row r="216" spans="1:5" x14ac:dyDescent="0.25">
      <c r="A216">
        <v>1</v>
      </c>
      <c r="B216" t="s">
        <v>1211</v>
      </c>
      <c r="C216">
        <v>2141554</v>
      </c>
      <c r="D216">
        <v>1</v>
      </c>
      <c r="E216">
        <v>2086133</v>
      </c>
    </row>
    <row r="217" spans="1:5" x14ac:dyDescent="0.25">
      <c r="A217">
        <v>1</v>
      </c>
      <c r="B217" t="s">
        <v>1211</v>
      </c>
      <c r="C217">
        <v>102154</v>
      </c>
      <c r="D217">
        <v>27</v>
      </c>
      <c r="E217">
        <v>99570</v>
      </c>
    </row>
    <row r="218" spans="1:5" x14ac:dyDescent="0.25">
      <c r="A218">
        <v>1</v>
      </c>
      <c r="B218" t="s">
        <v>1211</v>
      </c>
      <c r="C218">
        <v>587600</v>
      </c>
      <c r="D218">
        <v>95</v>
      </c>
      <c r="E218">
        <v>551055</v>
      </c>
    </row>
    <row r="219" spans="1:5" x14ac:dyDescent="0.25">
      <c r="A219">
        <v>1</v>
      </c>
      <c r="B219" t="s">
        <v>1211</v>
      </c>
      <c r="C219">
        <v>545259</v>
      </c>
      <c r="D219">
        <v>1067</v>
      </c>
      <c r="E219">
        <v>84381</v>
      </c>
    </row>
    <row r="220" spans="1:5" x14ac:dyDescent="0.25">
      <c r="A220">
        <v>1</v>
      </c>
      <c r="B220" t="s">
        <v>1211</v>
      </c>
      <c r="C220">
        <v>32374</v>
      </c>
      <c r="D220">
        <v>81</v>
      </c>
      <c r="E220">
        <v>4462</v>
      </c>
    </row>
    <row r="221" spans="1:5" x14ac:dyDescent="0.25">
      <c r="A221">
        <v>1</v>
      </c>
      <c r="B221" t="s">
        <v>1211</v>
      </c>
      <c r="C221">
        <v>137402</v>
      </c>
      <c r="D221">
        <v>363</v>
      </c>
      <c r="E221">
        <v>13691</v>
      </c>
    </row>
    <row r="222" spans="1:5" x14ac:dyDescent="0.25">
      <c r="A222">
        <v>1</v>
      </c>
      <c r="B222" t="s">
        <v>1211</v>
      </c>
      <c r="C222">
        <v>10347857</v>
      </c>
      <c r="D222">
        <v>2</v>
      </c>
      <c r="E222">
        <v>10047043</v>
      </c>
    </row>
    <row r="223" spans="1:5" x14ac:dyDescent="0.25">
      <c r="A223">
        <v>1</v>
      </c>
      <c r="B223" t="s">
        <v>1211</v>
      </c>
      <c r="C223">
        <v>143657</v>
      </c>
      <c r="D223">
        <v>88</v>
      </c>
      <c r="E223">
        <v>139696</v>
      </c>
    </row>
    <row r="224" spans="1:5" x14ac:dyDescent="0.25">
      <c r="A224">
        <v>1</v>
      </c>
      <c r="B224" t="s">
        <v>1211</v>
      </c>
      <c r="C224">
        <v>605071</v>
      </c>
      <c r="D224">
        <v>133</v>
      </c>
      <c r="E224">
        <v>567652</v>
      </c>
    </row>
    <row r="225" spans="1:5" x14ac:dyDescent="0.25">
      <c r="A225">
        <v>1</v>
      </c>
      <c r="B225" t="s">
        <v>1211</v>
      </c>
      <c r="C225">
        <v>2855153</v>
      </c>
      <c r="D225">
        <v>0</v>
      </c>
      <c r="E225">
        <v>0</v>
      </c>
    </row>
    <row r="226" spans="1:5" x14ac:dyDescent="0.25">
      <c r="A226">
        <v>1</v>
      </c>
      <c r="B226" t="s">
        <v>1211</v>
      </c>
      <c r="C226">
        <v>12419514</v>
      </c>
      <c r="D226">
        <v>1534</v>
      </c>
      <c r="E226">
        <v>12149409</v>
      </c>
    </row>
    <row r="227" spans="1:5" x14ac:dyDescent="0.25">
      <c r="A227">
        <v>1</v>
      </c>
      <c r="B227" t="s">
        <v>1211</v>
      </c>
      <c r="C227">
        <v>211076</v>
      </c>
      <c r="D227">
        <v>5488</v>
      </c>
      <c r="E227">
        <v>171010</v>
      </c>
    </row>
    <row r="228" spans="1:5" x14ac:dyDescent="0.25">
      <c r="A228">
        <v>1</v>
      </c>
      <c r="B228" t="s">
        <v>1211</v>
      </c>
      <c r="C228">
        <v>11553389</v>
      </c>
      <c r="D228">
        <v>0</v>
      </c>
      <c r="E228">
        <v>0</v>
      </c>
    </row>
    <row r="229" spans="1:5" x14ac:dyDescent="0.25">
      <c r="A229">
        <v>1</v>
      </c>
      <c r="B229" t="s">
        <v>1211</v>
      </c>
      <c r="C229">
        <v>55384</v>
      </c>
      <c r="D229">
        <v>0</v>
      </c>
      <c r="E229">
        <v>0</v>
      </c>
    </row>
    <row r="230" spans="1:5" x14ac:dyDescent="0.25">
      <c r="A230">
        <v>1</v>
      </c>
      <c r="B230" t="s">
        <v>1211</v>
      </c>
      <c r="C230">
        <v>104771</v>
      </c>
      <c r="D230">
        <v>0</v>
      </c>
      <c r="E230">
        <v>0</v>
      </c>
    </row>
    <row r="231" spans="1:5" x14ac:dyDescent="0.25">
      <c r="A231">
        <v>1</v>
      </c>
      <c r="B231" t="s">
        <v>1211</v>
      </c>
      <c r="C231">
        <v>2162260</v>
      </c>
      <c r="D231">
        <v>117</v>
      </c>
      <c r="E231">
        <v>2116855</v>
      </c>
    </row>
    <row r="232" spans="1:5" x14ac:dyDescent="0.25">
      <c r="A232">
        <v>1</v>
      </c>
      <c r="B232" t="s">
        <v>1211</v>
      </c>
      <c r="C232">
        <v>17416</v>
      </c>
      <c r="D232">
        <v>917</v>
      </c>
      <c r="E232">
        <v>13241</v>
      </c>
    </row>
    <row r="233" spans="1:5" x14ac:dyDescent="0.25">
      <c r="A233">
        <v>1</v>
      </c>
      <c r="B233" t="s">
        <v>1211</v>
      </c>
      <c r="C233">
        <v>2677338</v>
      </c>
      <c r="D233">
        <v>0</v>
      </c>
      <c r="E233">
        <v>0</v>
      </c>
    </row>
    <row r="234" spans="1:5" x14ac:dyDescent="0.25">
      <c r="A234">
        <v>1</v>
      </c>
      <c r="B234" t="s">
        <v>1211</v>
      </c>
      <c r="C234">
        <v>5588732</v>
      </c>
      <c r="D234">
        <v>135</v>
      </c>
      <c r="E234">
        <v>5492072</v>
      </c>
    </row>
    <row r="235" spans="1:5" x14ac:dyDescent="0.25">
      <c r="A235">
        <v>1</v>
      </c>
      <c r="B235" t="s">
        <v>1211</v>
      </c>
      <c r="C235">
        <v>148808</v>
      </c>
      <c r="D235">
        <v>5912</v>
      </c>
      <c r="E235">
        <v>122246</v>
      </c>
    </row>
    <row r="236" spans="1:5" x14ac:dyDescent="0.25">
      <c r="A236">
        <v>1</v>
      </c>
      <c r="B236" t="s">
        <v>1211</v>
      </c>
      <c r="C236">
        <v>686036</v>
      </c>
      <c r="D236">
        <v>12</v>
      </c>
      <c r="E236">
        <v>664536</v>
      </c>
    </row>
    <row r="237" spans="1:5" x14ac:dyDescent="0.25">
      <c r="A237">
        <v>1</v>
      </c>
      <c r="B237" t="s">
        <v>1211</v>
      </c>
      <c r="C237">
        <v>4929</v>
      </c>
      <c r="D237">
        <v>169</v>
      </c>
      <c r="E237">
        <v>3875</v>
      </c>
    </row>
    <row r="238" spans="1:5" x14ac:dyDescent="0.25">
      <c r="A238">
        <v>1</v>
      </c>
      <c r="B238" t="s">
        <v>1211</v>
      </c>
      <c r="C238">
        <v>5807043</v>
      </c>
      <c r="D238">
        <v>525</v>
      </c>
      <c r="E238">
        <v>5684545</v>
      </c>
    </row>
    <row r="239" spans="1:5" x14ac:dyDescent="0.25">
      <c r="A239">
        <v>1</v>
      </c>
      <c r="B239" t="s">
        <v>1211</v>
      </c>
      <c r="C239">
        <v>141593</v>
      </c>
      <c r="D239">
        <v>3173</v>
      </c>
      <c r="E239">
        <v>112486</v>
      </c>
    </row>
    <row r="240" spans="1:5" x14ac:dyDescent="0.25">
      <c r="A240">
        <v>1</v>
      </c>
      <c r="B240" t="s">
        <v>1211</v>
      </c>
      <c r="C240">
        <v>14996</v>
      </c>
      <c r="D240">
        <v>0</v>
      </c>
      <c r="E240">
        <v>12611</v>
      </c>
    </row>
    <row r="241" spans="1:5" x14ac:dyDescent="0.25">
      <c r="A241">
        <v>1</v>
      </c>
      <c r="B241" t="s">
        <v>1211</v>
      </c>
      <c r="C241">
        <v>705</v>
      </c>
      <c r="D241">
        <v>6076</v>
      </c>
      <c r="E241">
        <v>533</v>
      </c>
    </row>
    <row r="242" spans="1:5" x14ac:dyDescent="0.25">
      <c r="A242">
        <v>1</v>
      </c>
      <c r="B242" t="s">
        <v>1211</v>
      </c>
      <c r="C242">
        <v>2852429</v>
      </c>
      <c r="D242">
        <v>27</v>
      </c>
      <c r="E242">
        <v>2757245</v>
      </c>
    </row>
    <row r="243" spans="1:5" x14ac:dyDescent="0.25">
      <c r="A243">
        <v>1</v>
      </c>
      <c r="B243" t="s">
        <v>1211</v>
      </c>
      <c r="C243">
        <v>2858077</v>
      </c>
      <c r="D243">
        <v>3467</v>
      </c>
      <c r="E243">
        <v>2589339</v>
      </c>
    </row>
    <row r="244" spans="1:5" x14ac:dyDescent="0.25">
      <c r="A244">
        <v>1</v>
      </c>
      <c r="B244" t="s">
        <v>1211</v>
      </c>
      <c r="C244">
        <v>5655192</v>
      </c>
      <c r="D244">
        <v>4512</v>
      </c>
      <c r="E244">
        <v>4796507</v>
      </c>
    </row>
    <row r="245" spans="1:5" x14ac:dyDescent="0.25">
      <c r="A245">
        <v>1</v>
      </c>
      <c r="B245" t="s">
        <v>1211</v>
      </c>
      <c r="C245">
        <v>814050</v>
      </c>
      <c r="D245">
        <v>0</v>
      </c>
      <c r="E245">
        <v>803688</v>
      </c>
    </row>
    <row r="246" spans="1:5" x14ac:dyDescent="0.25">
      <c r="A246">
        <v>1</v>
      </c>
      <c r="B246" t="s">
        <v>1211</v>
      </c>
      <c r="C246">
        <v>10644382</v>
      </c>
      <c r="D246">
        <v>5421</v>
      </c>
      <c r="E246">
        <v>10275638</v>
      </c>
    </row>
    <row r="247" spans="1:5" x14ac:dyDescent="0.25">
      <c r="A247">
        <v>1</v>
      </c>
      <c r="B247" t="s">
        <v>1211</v>
      </c>
      <c r="C247">
        <v>238165</v>
      </c>
      <c r="D247">
        <v>5525</v>
      </c>
      <c r="E247">
        <v>227883</v>
      </c>
    </row>
    <row r="248" spans="1:5" x14ac:dyDescent="0.25">
      <c r="A248">
        <v>1</v>
      </c>
      <c r="B248" t="s">
        <v>1211</v>
      </c>
      <c r="C248">
        <v>3187273</v>
      </c>
      <c r="D248">
        <v>0</v>
      </c>
      <c r="E248">
        <v>3155337</v>
      </c>
    </row>
    <row r="249" spans="1:5" x14ac:dyDescent="0.25">
      <c r="A249">
        <v>1</v>
      </c>
      <c r="B249" t="s">
        <v>1211</v>
      </c>
      <c r="C249">
        <v>1693357</v>
      </c>
      <c r="D249">
        <v>963</v>
      </c>
      <c r="E249">
        <v>1628019</v>
      </c>
    </row>
    <row r="250" spans="1:5" x14ac:dyDescent="0.25">
      <c r="A250">
        <v>1</v>
      </c>
      <c r="B250" t="s">
        <v>1211</v>
      </c>
      <c r="C250">
        <v>28311</v>
      </c>
      <c r="D250">
        <v>681</v>
      </c>
      <c r="E250">
        <v>27089</v>
      </c>
    </row>
    <row r="251" spans="1:5" x14ac:dyDescent="0.25">
      <c r="A251">
        <v>1</v>
      </c>
      <c r="B251" t="s">
        <v>1211</v>
      </c>
      <c r="C251">
        <v>8628049</v>
      </c>
      <c r="D251">
        <v>0</v>
      </c>
      <c r="E251">
        <v>8407310</v>
      </c>
    </row>
    <row r="252" spans="1:5" x14ac:dyDescent="0.25">
      <c r="A252">
        <v>1</v>
      </c>
      <c r="B252" t="s">
        <v>1211</v>
      </c>
      <c r="C252">
        <v>766261</v>
      </c>
      <c r="D252">
        <v>0</v>
      </c>
      <c r="E252">
        <v>739673</v>
      </c>
    </row>
    <row r="253" spans="1:5" x14ac:dyDescent="0.25">
      <c r="A253">
        <v>1</v>
      </c>
      <c r="B253" t="s">
        <v>1211</v>
      </c>
      <c r="C253">
        <v>2160481</v>
      </c>
      <c r="D253">
        <v>0</v>
      </c>
      <c r="E253">
        <v>0</v>
      </c>
    </row>
    <row r="254" spans="1:5" x14ac:dyDescent="0.25">
      <c r="A254">
        <v>1</v>
      </c>
      <c r="B254" t="s">
        <v>1211</v>
      </c>
      <c r="C254">
        <v>9271154</v>
      </c>
      <c r="D254">
        <v>517</v>
      </c>
      <c r="E254">
        <v>9068866</v>
      </c>
    </row>
    <row r="255" spans="1:5" x14ac:dyDescent="0.25">
      <c r="A255">
        <v>1</v>
      </c>
      <c r="B255" t="s">
        <v>1211</v>
      </c>
      <c r="C255">
        <v>117556</v>
      </c>
      <c r="D255">
        <v>1872</v>
      </c>
      <c r="E255">
        <v>91503</v>
      </c>
    </row>
    <row r="256" spans="1:5" x14ac:dyDescent="0.25">
      <c r="A256">
        <v>1</v>
      </c>
      <c r="B256" t="s">
        <v>1211</v>
      </c>
      <c r="C256">
        <v>11158120</v>
      </c>
      <c r="D256">
        <v>0</v>
      </c>
      <c r="E256">
        <v>0</v>
      </c>
    </row>
    <row r="257" spans="1:5" x14ac:dyDescent="0.25">
      <c r="A257">
        <v>1</v>
      </c>
      <c r="B257" t="s">
        <v>1211</v>
      </c>
      <c r="C257">
        <v>4266208</v>
      </c>
      <c r="D257">
        <v>274</v>
      </c>
      <c r="E257">
        <v>4164883</v>
      </c>
    </row>
    <row r="258" spans="1:5" x14ac:dyDescent="0.25">
      <c r="A258">
        <v>1</v>
      </c>
      <c r="B258" t="s">
        <v>1211</v>
      </c>
      <c r="C258">
        <v>70769</v>
      </c>
      <c r="D258">
        <v>1054</v>
      </c>
      <c r="E258">
        <v>54345</v>
      </c>
    </row>
    <row r="259" spans="1:5" x14ac:dyDescent="0.25">
      <c r="A259">
        <v>1</v>
      </c>
      <c r="B259" t="s">
        <v>1211</v>
      </c>
      <c r="C259">
        <v>180375</v>
      </c>
      <c r="D259">
        <v>104</v>
      </c>
      <c r="E259">
        <v>177736</v>
      </c>
    </row>
    <row r="260" spans="1:5" x14ac:dyDescent="0.25">
      <c r="A260">
        <v>1</v>
      </c>
      <c r="B260" t="s">
        <v>1211</v>
      </c>
      <c r="C260">
        <v>394721</v>
      </c>
      <c r="D260">
        <v>129</v>
      </c>
      <c r="E260">
        <v>386202</v>
      </c>
    </row>
    <row r="261" spans="1:5" x14ac:dyDescent="0.25">
      <c r="A261">
        <v>1</v>
      </c>
      <c r="B261" t="s">
        <v>1211</v>
      </c>
      <c r="C261">
        <v>146259</v>
      </c>
      <c r="D261">
        <v>2486</v>
      </c>
      <c r="E261">
        <v>142775</v>
      </c>
    </row>
    <row r="262" spans="1:5" x14ac:dyDescent="0.25">
      <c r="A262">
        <v>1</v>
      </c>
      <c r="B262" t="s">
        <v>1211</v>
      </c>
      <c r="C262">
        <v>22270</v>
      </c>
      <c r="D262">
        <v>0</v>
      </c>
      <c r="E262">
        <v>21982</v>
      </c>
    </row>
    <row r="263" spans="1:5" x14ac:dyDescent="0.25">
      <c r="A263">
        <v>1</v>
      </c>
      <c r="B263" t="s">
        <v>1211</v>
      </c>
      <c r="C263">
        <v>814582</v>
      </c>
      <c r="D263">
        <v>431</v>
      </c>
      <c r="E263">
        <v>794393</v>
      </c>
    </row>
    <row r="264" spans="1:5" x14ac:dyDescent="0.25">
      <c r="A264">
        <v>1</v>
      </c>
      <c r="B264" t="s">
        <v>1211</v>
      </c>
      <c r="C264">
        <v>7587</v>
      </c>
      <c r="D264">
        <v>248</v>
      </c>
      <c r="E264">
        <v>7073</v>
      </c>
    </row>
    <row r="265" spans="1:5" x14ac:dyDescent="0.25">
      <c r="A265">
        <v>1</v>
      </c>
      <c r="B265" t="s">
        <v>1211</v>
      </c>
      <c r="C265">
        <v>17597</v>
      </c>
      <c r="D265">
        <v>0</v>
      </c>
      <c r="E265">
        <v>17476</v>
      </c>
    </row>
    <row r="266" spans="1:5" x14ac:dyDescent="0.25">
      <c r="A266">
        <v>1</v>
      </c>
      <c r="B266" t="s">
        <v>1211</v>
      </c>
      <c r="C266">
        <v>630985</v>
      </c>
      <c r="D266">
        <v>345</v>
      </c>
      <c r="E266">
        <v>615120</v>
      </c>
    </row>
    <row r="267" spans="1:5" x14ac:dyDescent="0.25">
      <c r="A267">
        <v>1</v>
      </c>
      <c r="B267" t="s">
        <v>1211</v>
      </c>
      <c r="C267">
        <v>4858</v>
      </c>
      <c r="D267">
        <v>183</v>
      </c>
      <c r="E267">
        <v>4533</v>
      </c>
    </row>
    <row r="268" spans="1:5" x14ac:dyDescent="0.25">
      <c r="A268">
        <v>1</v>
      </c>
      <c r="B268" t="s">
        <v>1211</v>
      </c>
      <c r="C268">
        <v>206238</v>
      </c>
      <c r="D268">
        <v>43</v>
      </c>
      <c r="E268">
        <v>203074</v>
      </c>
    </row>
    <row r="269" spans="1:5" x14ac:dyDescent="0.25">
      <c r="A269">
        <v>1</v>
      </c>
      <c r="B269" t="s">
        <v>1211</v>
      </c>
      <c r="C269">
        <v>371317</v>
      </c>
      <c r="D269">
        <v>87</v>
      </c>
      <c r="E269">
        <v>363020</v>
      </c>
    </row>
    <row r="270" spans="1:5" x14ac:dyDescent="0.25">
      <c r="A270">
        <v>1</v>
      </c>
      <c r="B270" t="s">
        <v>1211</v>
      </c>
      <c r="C270">
        <v>127987</v>
      </c>
      <c r="D270">
        <v>2027</v>
      </c>
      <c r="E270">
        <v>124906</v>
      </c>
    </row>
    <row r="271" spans="1:5" x14ac:dyDescent="0.25">
      <c r="A271">
        <v>1</v>
      </c>
      <c r="B271" t="s">
        <v>1211</v>
      </c>
      <c r="C271">
        <v>3376042</v>
      </c>
      <c r="D271">
        <v>0</v>
      </c>
      <c r="E271">
        <v>3297928</v>
      </c>
    </row>
    <row r="272" spans="1:5" x14ac:dyDescent="0.25">
      <c r="A272">
        <v>1</v>
      </c>
      <c r="B272" t="s">
        <v>1211</v>
      </c>
      <c r="C272">
        <v>5398614</v>
      </c>
      <c r="D272">
        <v>2892</v>
      </c>
      <c r="E272">
        <v>5013384</v>
      </c>
    </row>
    <row r="273" spans="1:5" x14ac:dyDescent="0.25">
      <c r="A273">
        <v>1</v>
      </c>
      <c r="B273" t="s">
        <v>1211</v>
      </c>
      <c r="C273">
        <v>159635</v>
      </c>
      <c r="D273">
        <v>3735</v>
      </c>
      <c r="E273">
        <v>134866</v>
      </c>
    </row>
    <row r="274" spans="1:5" x14ac:dyDescent="0.25">
      <c r="A274">
        <v>1</v>
      </c>
      <c r="B274" t="s">
        <v>1211</v>
      </c>
      <c r="C274">
        <v>5413328</v>
      </c>
      <c r="D274">
        <v>0</v>
      </c>
      <c r="E274">
        <v>4932169</v>
      </c>
    </row>
    <row r="275" spans="1:5" x14ac:dyDescent="0.25">
      <c r="A275">
        <v>1</v>
      </c>
      <c r="B275" t="s">
        <v>1211</v>
      </c>
      <c r="C275">
        <v>2155850</v>
      </c>
      <c r="D275">
        <v>739</v>
      </c>
      <c r="E275">
        <v>2036001</v>
      </c>
    </row>
    <row r="276" spans="1:5" x14ac:dyDescent="0.25">
      <c r="A276">
        <v>1</v>
      </c>
      <c r="B276" t="s">
        <v>1211</v>
      </c>
      <c r="C276">
        <v>49035</v>
      </c>
      <c r="D276">
        <v>1092</v>
      </c>
      <c r="E276">
        <v>42682</v>
      </c>
    </row>
    <row r="277" spans="1:5" x14ac:dyDescent="0.25">
      <c r="A277">
        <v>1</v>
      </c>
      <c r="B277" t="s">
        <v>1211</v>
      </c>
      <c r="C277">
        <v>70161</v>
      </c>
      <c r="D277">
        <v>114</v>
      </c>
      <c r="E277">
        <v>59711</v>
      </c>
    </row>
    <row r="278" spans="1:5" x14ac:dyDescent="0.25">
      <c r="A278">
        <v>1</v>
      </c>
      <c r="B278" t="s">
        <v>1211</v>
      </c>
      <c r="C278">
        <v>152906</v>
      </c>
      <c r="D278">
        <v>448</v>
      </c>
      <c r="E278">
        <v>131845</v>
      </c>
    </row>
    <row r="279" spans="1:5" x14ac:dyDescent="0.25">
      <c r="A279">
        <v>1</v>
      </c>
      <c r="B279" t="s">
        <v>1211</v>
      </c>
      <c r="C279">
        <v>3056151</v>
      </c>
      <c r="D279">
        <v>1278</v>
      </c>
      <c r="E279">
        <v>2740776</v>
      </c>
    </row>
    <row r="280" spans="1:5" x14ac:dyDescent="0.25">
      <c r="A280">
        <v>1</v>
      </c>
      <c r="B280" t="s">
        <v>1211</v>
      </c>
      <c r="C280">
        <v>1557010</v>
      </c>
      <c r="D280">
        <v>265</v>
      </c>
      <c r="E280">
        <v>1452284</v>
      </c>
    </row>
    <row r="281" spans="1:5" x14ac:dyDescent="0.25">
      <c r="A281">
        <v>1</v>
      </c>
      <c r="B281" t="s">
        <v>1046</v>
      </c>
      <c r="C281">
        <v>3</v>
      </c>
      <c r="D281">
        <v>3</v>
      </c>
      <c r="E281">
        <v>2</v>
      </c>
    </row>
    <row r="282" spans="1:5" x14ac:dyDescent="0.25">
      <c r="A282">
        <v>1</v>
      </c>
      <c r="B282" t="s">
        <v>1046</v>
      </c>
      <c r="C282">
        <v>1</v>
      </c>
      <c r="D282">
        <v>1</v>
      </c>
      <c r="E282">
        <v>0</v>
      </c>
    </row>
    <row r="283" spans="1:5" x14ac:dyDescent="0.25">
      <c r="A283">
        <v>1</v>
      </c>
      <c r="B283" t="s">
        <v>1046</v>
      </c>
      <c r="C283">
        <v>4</v>
      </c>
      <c r="D283">
        <v>1</v>
      </c>
      <c r="E283">
        <v>3</v>
      </c>
    </row>
    <row r="284" spans="1:5" x14ac:dyDescent="0.25">
      <c r="A284">
        <v>1</v>
      </c>
      <c r="B284" t="s">
        <v>1046</v>
      </c>
      <c r="C284">
        <v>2</v>
      </c>
      <c r="D284">
        <v>1</v>
      </c>
      <c r="E284">
        <v>1</v>
      </c>
    </row>
    <row r="285" spans="1:5" x14ac:dyDescent="0.25">
      <c r="A285">
        <v>1</v>
      </c>
      <c r="B285" t="s">
        <v>1046</v>
      </c>
      <c r="C285">
        <v>1</v>
      </c>
      <c r="D285">
        <v>1</v>
      </c>
      <c r="E285">
        <v>0</v>
      </c>
    </row>
    <row r="286" spans="1:5" x14ac:dyDescent="0.25">
      <c r="A286">
        <v>1</v>
      </c>
      <c r="B286" t="s">
        <v>1046</v>
      </c>
      <c r="C286">
        <v>1</v>
      </c>
      <c r="D286">
        <v>0</v>
      </c>
      <c r="E286">
        <v>1</v>
      </c>
    </row>
    <row r="287" spans="1:5" x14ac:dyDescent="0.25">
      <c r="A287">
        <v>1</v>
      </c>
      <c r="B287" t="s">
        <v>1046</v>
      </c>
      <c r="C287">
        <v>1</v>
      </c>
      <c r="D287">
        <v>1</v>
      </c>
      <c r="E287">
        <v>1</v>
      </c>
    </row>
    <row r="288" spans="1:5" x14ac:dyDescent="0.25">
      <c r="A288">
        <v>1</v>
      </c>
      <c r="B288" t="s">
        <v>1046</v>
      </c>
      <c r="C288">
        <v>2</v>
      </c>
      <c r="D288">
        <v>1</v>
      </c>
      <c r="E288">
        <v>2</v>
      </c>
    </row>
    <row r="289" spans="1:5" x14ac:dyDescent="0.25">
      <c r="A289">
        <v>1</v>
      </c>
      <c r="B289" t="s">
        <v>1046</v>
      </c>
      <c r="C289">
        <v>2</v>
      </c>
      <c r="D289">
        <v>1</v>
      </c>
      <c r="E289">
        <v>1</v>
      </c>
    </row>
    <row r="290" spans="1:5" x14ac:dyDescent="0.25">
      <c r="A290">
        <v>1</v>
      </c>
      <c r="B290" t="s">
        <v>1046</v>
      </c>
      <c r="C290">
        <v>4</v>
      </c>
      <c r="D290">
        <v>1</v>
      </c>
      <c r="E290">
        <v>3</v>
      </c>
    </row>
    <row r="291" spans="1:5" x14ac:dyDescent="0.25">
      <c r="A291">
        <v>1</v>
      </c>
      <c r="B291" t="s">
        <v>1046</v>
      </c>
      <c r="C291">
        <v>4</v>
      </c>
      <c r="D291">
        <v>1</v>
      </c>
      <c r="E291">
        <v>2</v>
      </c>
    </row>
    <row r="292" spans="1:5" x14ac:dyDescent="0.25">
      <c r="A292">
        <v>1</v>
      </c>
      <c r="B292" t="s">
        <v>1046</v>
      </c>
      <c r="C292">
        <v>1</v>
      </c>
      <c r="D292">
        <v>0</v>
      </c>
      <c r="E292">
        <v>1</v>
      </c>
    </row>
    <row r="293" spans="1:5" x14ac:dyDescent="0.25">
      <c r="A293">
        <v>1</v>
      </c>
      <c r="B293" t="s">
        <v>1046</v>
      </c>
      <c r="C293">
        <v>2</v>
      </c>
      <c r="D293">
        <v>1</v>
      </c>
      <c r="E293">
        <v>2</v>
      </c>
    </row>
    <row r="294" spans="1:5" x14ac:dyDescent="0.25">
      <c r="A294">
        <v>1</v>
      </c>
      <c r="B294" t="s">
        <v>1046</v>
      </c>
      <c r="C294">
        <v>2</v>
      </c>
      <c r="D294">
        <v>2</v>
      </c>
      <c r="E294">
        <v>1</v>
      </c>
    </row>
    <row r="295" spans="1:5" x14ac:dyDescent="0.25">
      <c r="A295">
        <v>1</v>
      </c>
      <c r="B295" t="s">
        <v>1046</v>
      </c>
      <c r="C295">
        <v>2</v>
      </c>
      <c r="D295">
        <v>2</v>
      </c>
      <c r="E295">
        <v>1</v>
      </c>
    </row>
    <row r="296" spans="1:5" x14ac:dyDescent="0.25">
      <c r="A296">
        <v>1</v>
      </c>
      <c r="B296" t="s">
        <v>1046</v>
      </c>
      <c r="C296">
        <v>3</v>
      </c>
      <c r="D296">
        <v>1</v>
      </c>
      <c r="E296">
        <v>2</v>
      </c>
    </row>
    <row r="297" spans="1:5" x14ac:dyDescent="0.25">
      <c r="A297">
        <v>1</v>
      </c>
      <c r="B297" t="s">
        <v>1046</v>
      </c>
      <c r="C297">
        <v>4</v>
      </c>
      <c r="D297">
        <v>2</v>
      </c>
      <c r="E297">
        <v>2</v>
      </c>
    </row>
    <row r="298" spans="1:5" x14ac:dyDescent="0.25">
      <c r="A298">
        <v>1</v>
      </c>
      <c r="B298" t="s">
        <v>1046</v>
      </c>
      <c r="C298">
        <v>2</v>
      </c>
      <c r="D298">
        <v>2</v>
      </c>
      <c r="E298">
        <v>1</v>
      </c>
    </row>
    <row r="299" spans="1:5" x14ac:dyDescent="0.25">
      <c r="A299">
        <v>1</v>
      </c>
      <c r="B299" t="s">
        <v>1046</v>
      </c>
      <c r="C299">
        <v>4</v>
      </c>
      <c r="D299">
        <v>1</v>
      </c>
      <c r="E299">
        <v>2</v>
      </c>
    </row>
    <row r="300" spans="1:5" x14ac:dyDescent="0.25">
      <c r="A300">
        <v>1</v>
      </c>
      <c r="B300" t="s">
        <v>1046</v>
      </c>
      <c r="C300">
        <v>4</v>
      </c>
      <c r="D300">
        <v>2</v>
      </c>
      <c r="E300">
        <v>2</v>
      </c>
    </row>
    <row r="301" spans="1:5" x14ac:dyDescent="0.25">
      <c r="A301">
        <v>1</v>
      </c>
      <c r="B301" t="s">
        <v>1046</v>
      </c>
      <c r="C301">
        <v>4</v>
      </c>
      <c r="D301">
        <v>1</v>
      </c>
      <c r="E301">
        <v>3</v>
      </c>
    </row>
    <row r="302" spans="1:5" x14ac:dyDescent="0.25">
      <c r="A302">
        <v>1</v>
      </c>
      <c r="B302" t="s">
        <v>1046</v>
      </c>
      <c r="C302">
        <v>3</v>
      </c>
      <c r="D302">
        <v>2</v>
      </c>
      <c r="E302">
        <v>2</v>
      </c>
    </row>
    <row r="303" spans="1:5" x14ac:dyDescent="0.25">
      <c r="A303">
        <v>1</v>
      </c>
      <c r="B303" t="s">
        <v>1046</v>
      </c>
      <c r="C303">
        <v>2</v>
      </c>
      <c r="D303">
        <v>2</v>
      </c>
      <c r="E303">
        <v>1</v>
      </c>
    </row>
    <row r="304" spans="1:5" x14ac:dyDescent="0.25">
      <c r="A304">
        <v>1</v>
      </c>
      <c r="B304" t="s">
        <v>1046</v>
      </c>
      <c r="C304">
        <v>2</v>
      </c>
      <c r="D304">
        <v>2</v>
      </c>
      <c r="E304">
        <v>1</v>
      </c>
    </row>
    <row r="305" spans="1:5" x14ac:dyDescent="0.25">
      <c r="A305">
        <v>1</v>
      </c>
      <c r="B305" t="s">
        <v>1046</v>
      </c>
      <c r="C305">
        <v>2</v>
      </c>
      <c r="D305">
        <v>1</v>
      </c>
      <c r="E305">
        <v>1</v>
      </c>
    </row>
    <row r="306" spans="1:5" x14ac:dyDescent="0.25">
      <c r="A306">
        <v>1</v>
      </c>
      <c r="B306" t="s">
        <v>1046</v>
      </c>
      <c r="C306">
        <v>1</v>
      </c>
      <c r="D306">
        <v>0</v>
      </c>
      <c r="E306">
        <v>1</v>
      </c>
    </row>
    <row r="307" spans="1:5" x14ac:dyDescent="0.25">
      <c r="A307">
        <v>1</v>
      </c>
      <c r="B307" t="s">
        <v>1046</v>
      </c>
      <c r="C307">
        <v>4</v>
      </c>
      <c r="D307">
        <v>1</v>
      </c>
      <c r="E307">
        <v>3</v>
      </c>
    </row>
    <row r="308" spans="1:5" x14ac:dyDescent="0.25">
      <c r="A308">
        <v>1</v>
      </c>
      <c r="B308" t="s">
        <v>1046</v>
      </c>
      <c r="C308">
        <v>6</v>
      </c>
      <c r="D308">
        <v>3</v>
      </c>
      <c r="E308">
        <v>4</v>
      </c>
    </row>
    <row r="309" spans="1:5" x14ac:dyDescent="0.25">
      <c r="A309">
        <v>1</v>
      </c>
      <c r="B309" t="s">
        <v>1046</v>
      </c>
      <c r="C309">
        <v>2</v>
      </c>
      <c r="D309">
        <v>0</v>
      </c>
      <c r="E309">
        <v>2</v>
      </c>
    </row>
    <row r="310" spans="1:5" x14ac:dyDescent="0.25">
      <c r="A310">
        <v>1</v>
      </c>
      <c r="B310" t="s">
        <v>1046</v>
      </c>
      <c r="C310">
        <v>3</v>
      </c>
      <c r="D310">
        <v>1</v>
      </c>
      <c r="E310">
        <v>2</v>
      </c>
    </row>
    <row r="311" spans="1:5" x14ac:dyDescent="0.25">
      <c r="A311">
        <v>1</v>
      </c>
      <c r="B311" t="s">
        <v>1046</v>
      </c>
      <c r="C311">
        <v>2</v>
      </c>
      <c r="D311">
        <v>1</v>
      </c>
      <c r="E311">
        <v>1</v>
      </c>
    </row>
    <row r="312" spans="1:5" x14ac:dyDescent="0.25">
      <c r="A312">
        <v>1</v>
      </c>
      <c r="B312" t="s">
        <v>1046</v>
      </c>
      <c r="C312">
        <v>1</v>
      </c>
      <c r="D312">
        <v>1</v>
      </c>
      <c r="E312">
        <v>0</v>
      </c>
    </row>
    <row r="313" spans="1:5" x14ac:dyDescent="0.25">
      <c r="A313">
        <v>1</v>
      </c>
      <c r="B313" t="s">
        <v>1046</v>
      </c>
      <c r="C313">
        <v>3</v>
      </c>
      <c r="D313">
        <v>1</v>
      </c>
      <c r="E313">
        <v>2</v>
      </c>
    </row>
    <row r="314" spans="1:5" x14ac:dyDescent="0.25">
      <c r="A314">
        <v>1</v>
      </c>
      <c r="B314" t="s">
        <v>1046</v>
      </c>
      <c r="C314">
        <v>3</v>
      </c>
      <c r="D314">
        <v>2</v>
      </c>
      <c r="E314">
        <v>1</v>
      </c>
    </row>
    <row r="315" spans="1:5" x14ac:dyDescent="0.25">
      <c r="A315">
        <v>1</v>
      </c>
      <c r="B315" t="s">
        <v>1046</v>
      </c>
      <c r="C315">
        <v>1</v>
      </c>
      <c r="D315">
        <v>1</v>
      </c>
      <c r="E315">
        <v>1</v>
      </c>
    </row>
    <row r="316" spans="1:5" x14ac:dyDescent="0.25">
      <c r="A316">
        <v>1</v>
      </c>
      <c r="B316" t="s">
        <v>1046</v>
      </c>
      <c r="C316">
        <v>1</v>
      </c>
      <c r="D316">
        <v>0</v>
      </c>
      <c r="E316">
        <v>0</v>
      </c>
    </row>
    <row r="317" spans="1:5" x14ac:dyDescent="0.25">
      <c r="A317">
        <v>1</v>
      </c>
      <c r="B317" t="s">
        <v>1046</v>
      </c>
      <c r="C317">
        <v>3</v>
      </c>
      <c r="D317">
        <v>2</v>
      </c>
      <c r="E317">
        <v>2</v>
      </c>
    </row>
    <row r="318" spans="1:5" x14ac:dyDescent="0.25">
      <c r="A318">
        <v>1</v>
      </c>
      <c r="B318" t="s">
        <v>1046</v>
      </c>
      <c r="C318">
        <v>12</v>
      </c>
      <c r="D318">
        <v>3</v>
      </c>
      <c r="E318">
        <v>8</v>
      </c>
    </row>
    <row r="319" spans="1:5" x14ac:dyDescent="0.25">
      <c r="A319">
        <v>1</v>
      </c>
      <c r="B319" t="s">
        <v>1046</v>
      </c>
      <c r="C319">
        <v>2</v>
      </c>
      <c r="D319">
        <v>1</v>
      </c>
      <c r="E319">
        <v>2</v>
      </c>
    </row>
    <row r="320" spans="1:5" x14ac:dyDescent="0.25">
      <c r="A320">
        <v>1</v>
      </c>
      <c r="B320" t="s">
        <v>1046</v>
      </c>
      <c r="C320">
        <v>3</v>
      </c>
      <c r="D320">
        <v>2</v>
      </c>
      <c r="E320">
        <v>1</v>
      </c>
    </row>
    <row r="321" spans="1:5" x14ac:dyDescent="0.25">
      <c r="A321">
        <v>1</v>
      </c>
      <c r="B321" t="s">
        <v>1046</v>
      </c>
      <c r="C321">
        <v>3</v>
      </c>
      <c r="D321">
        <v>3</v>
      </c>
      <c r="E321">
        <v>1</v>
      </c>
    </row>
    <row r="322" spans="1:5" x14ac:dyDescent="0.25">
      <c r="A322">
        <v>1</v>
      </c>
      <c r="B322" t="s">
        <v>1046</v>
      </c>
      <c r="C322">
        <v>3</v>
      </c>
      <c r="D322">
        <v>1</v>
      </c>
      <c r="E322">
        <v>2</v>
      </c>
    </row>
    <row r="323" spans="1:5" x14ac:dyDescent="0.25">
      <c r="A323">
        <v>1</v>
      </c>
      <c r="B323" t="s">
        <v>1046</v>
      </c>
      <c r="C323">
        <v>3</v>
      </c>
      <c r="D323">
        <v>2</v>
      </c>
      <c r="E323">
        <v>1</v>
      </c>
    </row>
    <row r="324" spans="1:5" x14ac:dyDescent="0.25">
      <c r="A324">
        <v>1</v>
      </c>
      <c r="B324" t="s">
        <v>1046</v>
      </c>
      <c r="C324">
        <v>5</v>
      </c>
      <c r="D324">
        <v>2</v>
      </c>
      <c r="E324">
        <v>3</v>
      </c>
    </row>
    <row r="325" spans="1:5" x14ac:dyDescent="0.25">
      <c r="A325">
        <v>1</v>
      </c>
      <c r="B325" t="s">
        <v>1046</v>
      </c>
      <c r="C325">
        <v>2</v>
      </c>
      <c r="D325">
        <v>1</v>
      </c>
      <c r="E325">
        <v>2</v>
      </c>
    </row>
    <row r="326" spans="1:5" x14ac:dyDescent="0.25">
      <c r="A326">
        <v>1</v>
      </c>
      <c r="B326" t="s">
        <v>1046</v>
      </c>
      <c r="C326">
        <v>1</v>
      </c>
      <c r="D326">
        <v>1</v>
      </c>
      <c r="E326">
        <v>1</v>
      </c>
    </row>
    <row r="327" spans="1:5" x14ac:dyDescent="0.25">
      <c r="A327">
        <v>1</v>
      </c>
      <c r="B327" t="s">
        <v>1046</v>
      </c>
      <c r="C327">
        <v>3</v>
      </c>
      <c r="D327">
        <v>2</v>
      </c>
      <c r="E327">
        <v>1</v>
      </c>
    </row>
    <row r="328" spans="1:5" x14ac:dyDescent="0.25">
      <c r="A328">
        <v>1</v>
      </c>
      <c r="B328" t="s">
        <v>1046</v>
      </c>
      <c r="C328">
        <v>2</v>
      </c>
      <c r="D328">
        <v>2</v>
      </c>
      <c r="E328">
        <v>1</v>
      </c>
    </row>
    <row r="329" spans="1:5" x14ac:dyDescent="0.25">
      <c r="A329">
        <v>1</v>
      </c>
      <c r="B329" t="s">
        <v>1046</v>
      </c>
      <c r="C329">
        <v>1</v>
      </c>
      <c r="D329">
        <v>1</v>
      </c>
      <c r="E329">
        <v>1</v>
      </c>
    </row>
    <row r="330" spans="1:5" x14ac:dyDescent="0.25">
      <c r="A330">
        <v>1</v>
      </c>
      <c r="B330" t="s">
        <v>1046</v>
      </c>
      <c r="C330">
        <v>1</v>
      </c>
      <c r="D330">
        <v>1</v>
      </c>
      <c r="E330">
        <v>0</v>
      </c>
    </row>
    <row r="331" spans="1:5" x14ac:dyDescent="0.25">
      <c r="A331">
        <v>1</v>
      </c>
      <c r="B331" t="s">
        <v>1046</v>
      </c>
      <c r="C331">
        <v>3</v>
      </c>
      <c r="D331">
        <v>3</v>
      </c>
      <c r="E331">
        <v>0</v>
      </c>
    </row>
    <row r="332" spans="1:5" x14ac:dyDescent="0.25">
      <c r="A332">
        <v>1</v>
      </c>
      <c r="B332" t="s">
        <v>1046</v>
      </c>
      <c r="C332">
        <v>2</v>
      </c>
      <c r="D332">
        <v>1</v>
      </c>
      <c r="E332">
        <v>1</v>
      </c>
    </row>
    <row r="333" spans="1:5" x14ac:dyDescent="0.25">
      <c r="A333">
        <v>1</v>
      </c>
      <c r="B333" t="s">
        <v>1046</v>
      </c>
      <c r="C333">
        <v>5</v>
      </c>
      <c r="D333">
        <v>1</v>
      </c>
      <c r="E333">
        <v>1</v>
      </c>
    </row>
    <row r="334" spans="1:5" x14ac:dyDescent="0.25">
      <c r="A334">
        <v>1</v>
      </c>
      <c r="B334" t="s">
        <v>1046</v>
      </c>
      <c r="C334">
        <v>2</v>
      </c>
      <c r="D334">
        <v>2</v>
      </c>
      <c r="E334">
        <v>1</v>
      </c>
    </row>
    <row r="335" spans="1:5" x14ac:dyDescent="0.25">
      <c r="A335">
        <v>1</v>
      </c>
      <c r="B335" t="s">
        <v>1046</v>
      </c>
      <c r="C335">
        <v>2</v>
      </c>
      <c r="D335">
        <v>1</v>
      </c>
      <c r="E335">
        <v>1</v>
      </c>
    </row>
    <row r="336" spans="1:5" x14ac:dyDescent="0.25">
      <c r="A336">
        <v>1</v>
      </c>
      <c r="B336" t="s">
        <v>1046</v>
      </c>
      <c r="C336">
        <v>1</v>
      </c>
      <c r="D336">
        <v>0</v>
      </c>
      <c r="E336">
        <v>1</v>
      </c>
    </row>
    <row r="337" spans="1:5" x14ac:dyDescent="0.25">
      <c r="A337">
        <v>1</v>
      </c>
      <c r="B337" t="s">
        <v>1046</v>
      </c>
      <c r="C337">
        <v>1</v>
      </c>
      <c r="D337">
        <v>1</v>
      </c>
      <c r="E337">
        <v>0</v>
      </c>
    </row>
    <row r="338" spans="1:5" x14ac:dyDescent="0.25">
      <c r="A338">
        <v>1</v>
      </c>
      <c r="B338" t="s">
        <v>1046</v>
      </c>
      <c r="C338">
        <v>2</v>
      </c>
      <c r="D338">
        <v>1</v>
      </c>
      <c r="E338">
        <v>1</v>
      </c>
    </row>
    <row r="339" spans="1:5" x14ac:dyDescent="0.25">
      <c r="A339">
        <v>1</v>
      </c>
      <c r="B339" t="s">
        <v>1046</v>
      </c>
      <c r="C339">
        <v>3</v>
      </c>
      <c r="D339">
        <v>1</v>
      </c>
      <c r="E339">
        <v>2</v>
      </c>
    </row>
    <row r="340" spans="1:5" x14ac:dyDescent="0.25">
      <c r="A340">
        <v>1</v>
      </c>
      <c r="B340" t="s">
        <v>1046</v>
      </c>
      <c r="C340">
        <v>4</v>
      </c>
      <c r="D340">
        <v>2</v>
      </c>
      <c r="E340">
        <v>2</v>
      </c>
    </row>
    <row r="341" spans="1:5" x14ac:dyDescent="0.25">
      <c r="A341">
        <v>1</v>
      </c>
      <c r="B341" t="s">
        <v>1046</v>
      </c>
      <c r="C341">
        <v>4</v>
      </c>
      <c r="D341">
        <v>2</v>
      </c>
      <c r="E341">
        <v>2</v>
      </c>
    </row>
    <row r="342" spans="1:5" x14ac:dyDescent="0.25">
      <c r="A342">
        <v>1</v>
      </c>
      <c r="B342" t="s">
        <v>1046</v>
      </c>
      <c r="C342">
        <v>4</v>
      </c>
      <c r="D342">
        <v>2</v>
      </c>
      <c r="E342">
        <v>3</v>
      </c>
    </row>
    <row r="343" spans="1:5" x14ac:dyDescent="0.25">
      <c r="A343">
        <v>1</v>
      </c>
      <c r="B343" t="s">
        <v>1046</v>
      </c>
      <c r="C343">
        <v>5</v>
      </c>
      <c r="D343">
        <v>2</v>
      </c>
      <c r="E343">
        <v>4</v>
      </c>
    </row>
    <row r="344" spans="1:5" x14ac:dyDescent="0.25">
      <c r="A344">
        <v>1</v>
      </c>
      <c r="B344" t="s">
        <v>1046</v>
      </c>
      <c r="C344">
        <v>4</v>
      </c>
      <c r="D344">
        <v>2</v>
      </c>
      <c r="E344">
        <v>2</v>
      </c>
    </row>
    <row r="345" spans="1:5" x14ac:dyDescent="0.25">
      <c r="A345">
        <v>1</v>
      </c>
      <c r="B345" t="s">
        <v>1046</v>
      </c>
      <c r="C345">
        <v>2</v>
      </c>
      <c r="D345">
        <v>1</v>
      </c>
      <c r="E345">
        <v>1</v>
      </c>
    </row>
    <row r="346" spans="1:5" x14ac:dyDescent="0.25">
      <c r="A346">
        <v>1</v>
      </c>
      <c r="B346" t="s">
        <v>1046</v>
      </c>
      <c r="C346">
        <v>5</v>
      </c>
      <c r="D346">
        <v>2</v>
      </c>
      <c r="E346">
        <v>3</v>
      </c>
    </row>
    <row r="347" spans="1:5" x14ac:dyDescent="0.25">
      <c r="A347">
        <v>1</v>
      </c>
      <c r="B347" t="s">
        <v>1046</v>
      </c>
      <c r="C347">
        <v>11</v>
      </c>
      <c r="D347">
        <v>5</v>
      </c>
      <c r="E347">
        <v>7</v>
      </c>
    </row>
    <row r="348" spans="1:5" x14ac:dyDescent="0.25">
      <c r="A348">
        <v>1</v>
      </c>
      <c r="B348" t="s">
        <v>1046</v>
      </c>
      <c r="C348">
        <v>6</v>
      </c>
      <c r="D348">
        <v>3</v>
      </c>
      <c r="E348">
        <v>4</v>
      </c>
    </row>
    <row r="349" spans="1:5" x14ac:dyDescent="0.25">
      <c r="A349">
        <v>1</v>
      </c>
      <c r="B349" t="s">
        <v>1211</v>
      </c>
      <c r="C349">
        <v>3</v>
      </c>
      <c r="D349">
        <v>1</v>
      </c>
      <c r="E349">
        <v>2</v>
      </c>
    </row>
    <row r="350" spans="1:5" x14ac:dyDescent="0.25">
      <c r="A350">
        <v>1</v>
      </c>
      <c r="B350" t="s">
        <v>1211</v>
      </c>
      <c r="C350">
        <v>5</v>
      </c>
      <c r="D350">
        <v>1</v>
      </c>
      <c r="E350">
        <v>2</v>
      </c>
    </row>
    <row r="351" spans="1:5" x14ac:dyDescent="0.25">
      <c r="A351">
        <v>1</v>
      </c>
      <c r="B351" t="s">
        <v>1211</v>
      </c>
      <c r="C351">
        <v>3</v>
      </c>
      <c r="D351">
        <v>1</v>
      </c>
      <c r="E351">
        <v>2</v>
      </c>
    </row>
    <row r="352" spans="1:5" x14ac:dyDescent="0.25">
      <c r="A352">
        <v>1</v>
      </c>
      <c r="B352" t="s">
        <v>1211</v>
      </c>
      <c r="C352">
        <v>3</v>
      </c>
      <c r="D352">
        <v>1</v>
      </c>
      <c r="E352">
        <v>2</v>
      </c>
    </row>
    <row r="353" spans="1:5" x14ac:dyDescent="0.25">
      <c r="A353">
        <v>1</v>
      </c>
      <c r="B353" t="s">
        <v>1211</v>
      </c>
      <c r="C353">
        <v>2</v>
      </c>
      <c r="D353">
        <v>1</v>
      </c>
      <c r="E353">
        <v>1</v>
      </c>
    </row>
    <row r="354" spans="1:5" x14ac:dyDescent="0.25">
      <c r="A354">
        <v>1</v>
      </c>
      <c r="B354" t="s">
        <v>1211</v>
      </c>
      <c r="C354">
        <v>1</v>
      </c>
      <c r="D354">
        <v>0</v>
      </c>
      <c r="E354">
        <v>1</v>
      </c>
    </row>
    <row r="355" spans="1:5" x14ac:dyDescent="0.25">
      <c r="A355">
        <v>1</v>
      </c>
      <c r="B355" t="s">
        <v>1211</v>
      </c>
      <c r="C355">
        <v>1</v>
      </c>
      <c r="D355">
        <v>0</v>
      </c>
      <c r="E355">
        <v>1</v>
      </c>
    </row>
    <row r="356" spans="1:5" x14ac:dyDescent="0.25">
      <c r="A356">
        <v>1</v>
      </c>
      <c r="B356" t="s">
        <v>1211</v>
      </c>
      <c r="C356">
        <v>2</v>
      </c>
      <c r="D356">
        <v>0</v>
      </c>
      <c r="E356">
        <v>1</v>
      </c>
    </row>
    <row r="357" spans="1:5" x14ac:dyDescent="0.25">
      <c r="A357">
        <v>1</v>
      </c>
      <c r="B357" t="s">
        <v>1211</v>
      </c>
      <c r="C357">
        <v>7</v>
      </c>
      <c r="D357">
        <v>4</v>
      </c>
      <c r="E357">
        <v>5</v>
      </c>
    </row>
    <row r="358" spans="1:5" x14ac:dyDescent="0.25">
      <c r="A358">
        <v>1</v>
      </c>
      <c r="B358" t="s">
        <v>1211</v>
      </c>
      <c r="C358">
        <v>2</v>
      </c>
      <c r="D358">
        <v>2</v>
      </c>
      <c r="E358">
        <v>2</v>
      </c>
    </row>
    <row r="359" spans="1:5" x14ac:dyDescent="0.25">
      <c r="A359">
        <v>1</v>
      </c>
      <c r="B359" t="s">
        <v>1211</v>
      </c>
      <c r="C359">
        <v>3</v>
      </c>
      <c r="D359">
        <v>1</v>
      </c>
      <c r="E359">
        <v>2</v>
      </c>
    </row>
    <row r="360" spans="1:5" x14ac:dyDescent="0.25">
      <c r="A360">
        <v>1</v>
      </c>
      <c r="B360" t="s">
        <v>1211</v>
      </c>
      <c r="C360">
        <v>5</v>
      </c>
      <c r="D360">
        <v>1</v>
      </c>
      <c r="E360">
        <v>4</v>
      </c>
    </row>
    <row r="361" spans="1:5" x14ac:dyDescent="0.25">
      <c r="A361">
        <v>1</v>
      </c>
      <c r="B361" t="s">
        <v>1211</v>
      </c>
      <c r="C361">
        <v>3</v>
      </c>
      <c r="D361">
        <v>1</v>
      </c>
      <c r="E361">
        <v>2</v>
      </c>
    </row>
    <row r="362" spans="1:5" x14ac:dyDescent="0.25">
      <c r="A362">
        <v>1</v>
      </c>
      <c r="B362" t="s">
        <v>1211</v>
      </c>
      <c r="C362">
        <v>0</v>
      </c>
      <c r="D362">
        <v>2</v>
      </c>
      <c r="E362">
        <v>0</v>
      </c>
    </row>
    <row r="363" spans="1:5" x14ac:dyDescent="0.25">
      <c r="A363">
        <v>1</v>
      </c>
      <c r="B363" t="s">
        <v>1211</v>
      </c>
      <c r="C363">
        <v>1</v>
      </c>
      <c r="D363">
        <v>1</v>
      </c>
      <c r="E363">
        <v>1</v>
      </c>
    </row>
    <row r="364" spans="1:5" x14ac:dyDescent="0.25">
      <c r="A364">
        <v>1</v>
      </c>
      <c r="B364" t="s">
        <v>1211</v>
      </c>
      <c r="C364">
        <v>0</v>
      </c>
      <c r="D364">
        <v>2</v>
      </c>
      <c r="E364">
        <v>0</v>
      </c>
    </row>
    <row r="365" spans="1:5" x14ac:dyDescent="0.25">
      <c r="A365">
        <v>1</v>
      </c>
      <c r="B365" t="s">
        <v>1211</v>
      </c>
      <c r="C365">
        <v>0</v>
      </c>
      <c r="D365">
        <v>6</v>
      </c>
      <c r="E365">
        <v>0</v>
      </c>
    </row>
    <row r="366" spans="1:5" x14ac:dyDescent="0.25">
      <c r="A366">
        <v>1</v>
      </c>
      <c r="B366" t="s">
        <v>1211</v>
      </c>
      <c r="C366">
        <v>1</v>
      </c>
      <c r="D366">
        <v>1</v>
      </c>
      <c r="E366">
        <v>0</v>
      </c>
    </row>
    <row r="367" spans="1:5" x14ac:dyDescent="0.25">
      <c r="A367">
        <v>1</v>
      </c>
      <c r="B367" t="s">
        <v>1046</v>
      </c>
      <c r="C367">
        <v>32</v>
      </c>
      <c r="D367">
        <v>2</v>
      </c>
      <c r="E367">
        <v>4</v>
      </c>
    </row>
    <row r="368" spans="1:5" x14ac:dyDescent="0.25">
      <c r="A368">
        <v>1</v>
      </c>
      <c r="B368" t="s">
        <v>1046</v>
      </c>
      <c r="C368">
        <v>4</v>
      </c>
      <c r="D368">
        <v>1</v>
      </c>
      <c r="E368">
        <v>0</v>
      </c>
    </row>
    <row r="369" spans="1:5" x14ac:dyDescent="0.25">
      <c r="A369">
        <v>1</v>
      </c>
      <c r="B369" t="s">
        <v>1046</v>
      </c>
      <c r="C369">
        <v>1</v>
      </c>
      <c r="D369">
        <v>0</v>
      </c>
      <c r="E369">
        <v>1</v>
      </c>
    </row>
    <row r="370" spans="1:5" x14ac:dyDescent="0.25">
      <c r="A370">
        <v>1</v>
      </c>
      <c r="B370" t="s">
        <v>1046</v>
      </c>
      <c r="C370">
        <v>22</v>
      </c>
      <c r="D370">
        <v>4</v>
      </c>
      <c r="E370">
        <v>1</v>
      </c>
    </row>
    <row r="371" spans="1:5" x14ac:dyDescent="0.25">
      <c r="A371">
        <v>1</v>
      </c>
      <c r="B371" t="s">
        <v>1046</v>
      </c>
      <c r="C371">
        <v>23</v>
      </c>
      <c r="D371">
        <v>9</v>
      </c>
      <c r="E371">
        <v>4</v>
      </c>
    </row>
    <row r="372" spans="1:5" x14ac:dyDescent="0.25">
      <c r="A372">
        <v>1</v>
      </c>
      <c r="B372" t="s">
        <v>1046</v>
      </c>
      <c r="C372">
        <v>25</v>
      </c>
      <c r="D372">
        <v>3</v>
      </c>
      <c r="E372">
        <v>4</v>
      </c>
    </row>
    <row r="373" spans="1:5" x14ac:dyDescent="0.25">
      <c r="A373">
        <v>1</v>
      </c>
      <c r="B373" t="s">
        <v>1046</v>
      </c>
      <c r="C373">
        <v>19</v>
      </c>
      <c r="D373">
        <v>3</v>
      </c>
      <c r="E373">
        <v>2</v>
      </c>
    </row>
    <row r="374" spans="1:5" x14ac:dyDescent="0.25">
      <c r="A374">
        <v>1</v>
      </c>
      <c r="B374" t="s">
        <v>1046</v>
      </c>
      <c r="C374">
        <v>1</v>
      </c>
      <c r="D374">
        <v>0</v>
      </c>
      <c r="E374">
        <v>1</v>
      </c>
    </row>
    <row r="375" spans="1:5" x14ac:dyDescent="0.25">
      <c r="A375">
        <v>1</v>
      </c>
      <c r="B375" t="s">
        <v>1046</v>
      </c>
      <c r="C375">
        <v>29</v>
      </c>
      <c r="D375">
        <v>7</v>
      </c>
      <c r="E375">
        <v>4</v>
      </c>
    </row>
    <row r="376" spans="1:5" x14ac:dyDescent="0.25">
      <c r="A376">
        <v>1</v>
      </c>
      <c r="B376" t="s">
        <v>1046</v>
      </c>
      <c r="C376">
        <v>22</v>
      </c>
      <c r="D376">
        <v>1</v>
      </c>
      <c r="E376">
        <v>5</v>
      </c>
    </row>
    <row r="377" spans="1:5" x14ac:dyDescent="0.25">
      <c r="A377">
        <v>1</v>
      </c>
      <c r="B377" t="s">
        <v>1046</v>
      </c>
      <c r="C377">
        <v>1</v>
      </c>
      <c r="D377">
        <v>1</v>
      </c>
      <c r="E377">
        <v>0</v>
      </c>
    </row>
    <row r="378" spans="1:5" x14ac:dyDescent="0.25">
      <c r="A378">
        <v>1</v>
      </c>
      <c r="B378" t="s">
        <v>1046</v>
      </c>
      <c r="C378">
        <v>1</v>
      </c>
      <c r="D378">
        <v>1</v>
      </c>
      <c r="E378">
        <v>0</v>
      </c>
    </row>
    <row r="379" spans="1:5" x14ac:dyDescent="0.25">
      <c r="A379">
        <v>1</v>
      </c>
      <c r="B379" t="s">
        <v>1046</v>
      </c>
      <c r="C379">
        <v>1</v>
      </c>
      <c r="D379">
        <v>1</v>
      </c>
      <c r="E379">
        <v>0</v>
      </c>
    </row>
    <row r="380" spans="1:5" x14ac:dyDescent="0.25">
      <c r="A380">
        <v>1</v>
      </c>
      <c r="B380" t="s">
        <v>1046</v>
      </c>
      <c r="C380">
        <v>26</v>
      </c>
      <c r="D380">
        <v>3</v>
      </c>
      <c r="E380">
        <v>5</v>
      </c>
    </row>
    <row r="381" spans="1:5" x14ac:dyDescent="0.25">
      <c r="A381">
        <v>1</v>
      </c>
      <c r="B381" t="s">
        <v>1046</v>
      </c>
      <c r="C381">
        <v>1</v>
      </c>
      <c r="D381">
        <v>0</v>
      </c>
      <c r="E381">
        <v>1</v>
      </c>
    </row>
    <row r="382" spans="1:5" x14ac:dyDescent="0.25">
      <c r="A382">
        <v>1</v>
      </c>
      <c r="B382" t="s">
        <v>1046</v>
      </c>
      <c r="C382">
        <v>1</v>
      </c>
      <c r="D382">
        <v>1</v>
      </c>
      <c r="E382">
        <v>0</v>
      </c>
    </row>
    <row r="383" spans="1:5" x14ac:dyDescent="0.25">
      <c r="A383">
        <v>1</v>
      </c>
      <c r="B383" t="s">
        <v>1046</v>
      </c>
      <c r="C383">
        <v>1</v>
      </c>
      <c r="D383">
        <v>1</v>
      </c>
      <c r="E383">
        <v>0</v>
      </c>
    </row>
    <row r="384" spans="1:5" x14ac:dyDescent="0.25">
      <c r="A384">
        <v>1</v>
      </c>
      <c r="B384" t="s">
        <v>1046</v>
      </c>
      <c r="C384">
        <v>31</v>
      </c>
      <c r="D384">
        <v>6</v>
      </c>
      <c r="E384">
        <v>9</v>
      </c>
    </row>
    <row r="385" spans="1:5" x14ac:dyDescent="0.25">
      <c r="A385">
        <v>1</v>
      </c>
      <c r="B385" t="s">
        <v>1046</v>
      </c>
      <c r="C385">
        <v>26</v>
      </c>
      <c r="D385">
        <v>3</v>
      </c>
      <c r="E385">
        <v>6</v>
      </c>
    </row>
    <row r="386" spans="1:5" x14ac:dyDescent="0.25">
      <c r="A386">
        <v>1</v>
      </c>
      <c r="B386" t="s">
        <v>1046</v>
      </c>
      <c r="C386">
        <v>2</v>
      </c>
      <c r="D386">
        <v>1</v>
      </c>
      <c r="E386">
        <v>0</v>
      </c>
    </row>
    <row r="387" spans="1:5" x14ac:dyDescent="0.25">
      <c r="A387">
        <v>1</v>
      </c>
      <c r="B387" t="s">
        <v>1046</v>
      </c>
      <c r="C387">
        <v>1</v>
      </c>
      <c r="D387">
        <v>1</v>
      </c>
      <c r="E387">
        <v>0</v>
      </c>
    </row>
    <row r="388" spans="1:5" x14ac:dyDescent="0.25">
      <c r="A388">
        <v>1</v>
      </c>
      <c r="B388" t="s">
        <v>1046</v>
      </c>
      <c r="C388">
        <v>1</v>
      </c>
      <c r="D388">
        <v>1</v>
      </c>
      <c r="E388">
        <v>0</v>
      </c>
    </row>
    <row r="389" spans="1:5" x14ac:dyDescent="0.25">
      <c r="A389">
        <v>1</v>
      </c>
      <c r="B389" t="s">
        <v>1046</v>
      </c>
      <c r="C389">
        <v>1</v>
      </c>
      <c r="D389">
        <v>1</v>
      </c>
      <c r="E389">
        <v>0</v>
      </c>
    </row>
    <row r="390" spans="1:5" x14ac:dyDescent="0.25">
      <c r="A390">
        <v>1</v>
      </c>
      <c r="B390" t="s">
        <v>1046</v>
      </c>
      <c r="C390">
        <v>1</v>
      </c>
      <c r="D390">
        <v>1</v>
      </c>
      <c r="E390">
        <v>0</v>
      </c>
    </row>
    <row r="391" spans="1:5" x14ac:dyDescent="0.25">
      <c r="A391">
        <v>1</v>
      </c>
      <c r="B391" t="s">
        <v>1046</v>
      </c>
      <c r="C391">
        <v>1</v>
      </c>
      <c r="D391">
        <v>1</v>
      </c>
      <c r="E391">
        <v>0</v>
      </c>
    </row>
    <row r="392" spans="1:5" x14ac:dyDescent="0.25">
      <c r="A392">
        <v>1</v>
      </c>
      <c r="B392" t="s">
        <v>1046</v>
      </c>
      <c r="C392">
        <v>24</v>
      </c>
      <c r="D392">
        <v>4</v>
      </c>
      <c r="E392">
        <v>2</v>
      </c>
    </row>
    <row r="393" spans="1:5" x14ac:dyDescent="0.25">
      <c r="A393">
        <v>1</v>
      </c>
      <c r="B393" t="s">
        <v>1046</v>
      </c>
      <c r="C393">
        <v>29</v>
      </c>
      <c r="D393">
        <v>7</v>
      </c>
      <c r="E393">
        <v>6</v>
      </c>
    </row>
    <row r="394" spans="1:5" x14ac:dyDescent="0.25">
      <c r="A394">
        <v>1</v>
      </c>
      <c r="B394" t="s">
        <v>1046</v>
      </c>
      <c r="C394">
        <v>1</v>
      </c>
      <c r="D394">
        <v>0</v>
      </c>
      <c r="E394">
        <v>1</v>
      </c>
    </row>
    <row r="395" spans="1:5" x14ac:dyDescent="0.25">
      <c r="A395">
        <v>1</v>
      </c>
      <c r="B395" t="s">
        <v>1046</v>
      </c>
      <c r="C395">
        <v>1</v>
      </c>
      <c r="D395">
        <v>1</v>
      </c>
      <c r="E395">
        <v>0</v>
      </c>
    </row>
    <row r="396" spans="1:5" x14ac:dyDescent="0.25">
      <c r="A396">
        <v>1</v>
      </c>
      <c r="B396" t="s">
        <v>1046</v>
      </c>
      <c r="C396">
        <v>1</v>
      </c>
      <c r="D396">
        <v>1</v>
      </c>
      <c r="E396">
        <v>0</v>
      </c>
    </row>
    <row r="397" spans="1:5" x14ac:dyDescent="0.25">
      <c r="A397">
        <v>1</v>
      </c>
      <c r="B397" t="s">
        <v>1046</v>
      </c>
      <c r="C397">
        <v>27</v>
      </c>
      <c r="D397">
        <v>5</v>
      </c>
      <c r="E397">
        <v>8</v>
      </c>
    </row>
    <row r="398" spans="1:5" x14ac:dyDescent="0.25">
      <c r="A398">
        <v>1</v>
      </c>
      <c r="B398" t="s">
        <v>1046</v>
      </c>
      <c r="C398">
        <v>15</v>
      </c>
      <c r="D398">
        <v>2</v>
      </c>
      <c r="E398">
        <v>0</v>
      </c>
    </row>
    <row r="399" spans="1:5" x14ac:dyDescent="0.25">
      <c r="A399">
        <v>1</v>
      </c>
      <c r="B399" t="s">
        <v>1046</v>
      </c>
      <c r="C399">
        <v>1</v>
      </c>
      <c r="D399">
        <v>1</v>
      </c>
      <c r="E399">
        <v>0</v>
      </c>
    </row>
    <row r="400" spans="1:5" x14ac:dyDescent="0.25">
      <c r="A400">
        <v>1</v>
      </c>
      <c r="B400" t="s">
        <v>1046</v>
      </c>
      <c r="C400">
        <v>1</v>
      </c>
      <c r="D400">
        <v>1</v>
      </c>
      <c r="E400">
        <v>0</v>
      </c>
    </row>
    <row r="401" spans="1:5" x14ac:dyDescent="0.25">
      <c r="A401">
        <v>1</v>
      </c>
      <c r="B401" t="s">
        <v>1046</v>
      </c>
      <c r="C401">
        <v>1</v>
      </c>
      <c r="D401">
        <v>0</v>
      </c>
      <c r="E401">
        <v>1</v>
      </c>
    </row>
    <row r="402" spans="1:5" x14ac:dyDescent="0.25">
      <c r="A402">
        <v>1</v>
      </c>
      <c r="B402" t="s">
        <v>1211</v>
      </c>
      <c r="C402">
        <v>1</v>
      </c>
      <c r="D402">
        <v>0</v>
      </c>
      <c r="E402">
        <v>1</v>
      </c>
    </row>
    <row r="403" spans="1:5" x14ac:dyDescent="0.25">
      <c r="A403">
        <v>1</v>
      </c>
      <c r="B403" t="s">
        <v>1211</v>
      </c>
      <c r="C403">
        <v>1</v>
      </c>
      <c r="D403">
        <v>1</v>
      </c>
      <c r="E403">
        <v>0</v>
      </c>
    </row>
    <row r="404" spans="1:5" x14ac:dyDescent="0.25">
      <c r="A404">
        <v>1</v>
      </c>
      <c r="B404" t="s">
        <v>1211</v>
      </c>
      <c r="C404">
        <v>1</v>
      </c>
      <c r="D404">
        <v>1</v>
      </c>
      <c r="E404">
        <v>0</v>
      </c>
    </row>
    <row r="405" spans="1:5" x14ac:dyDescent="0.25">
      <c r="A405">
        <v>1</v>
      </c>
      <c r="B405" t="s">
        <v>1211</v>
      </c>
      <c r="C405">
        <v>1</v>
      </c>
      <c r="D405">
        <v>1</v>
      </c>
      <c r="E405">
        <v>0</v>
      </c>
    </row>
    <row r="406" spans="1:5" x14ac:dyDescent="0.25">
      <c r="A406">
        <v>1</v>
      </c>
      <c r="B406" t="s">
        <v>1211</v>
      </c>
      <c r="C406">
        <v>0</v>
      </c>
      <c r="D406">
        <v>1</v>
      </c>
      <c r="E406">
        <v>0</v>
      </c>
    </row>
    <row r="407" spans="1:5" x14ac:dyDescent="0.25">
      <c r="A407">
        <v>1</v>
      </c>
      <c r="B407" t="s">
        <v>1211</v>
      </c>
      <c r="C407">
        <v>0</v>
      </c>
      <c r="D407">
        <v>1</v>
      </c>
      <c r="E407">
        <v>0</v>
      </c>
    </row>
    <row r="408" spans="1:5" x14ac:dyDescent="0.25">
      <c r="A408">
        <v>1</v>
      </c>
      <c r="B408" t="s">
        <v>1046</v>
      </c>
      <c r="C408">
        <v>1186816</v>
      </c>
      <c r="D408">
        <v>11270</v>
      </c>
      <c r="E408">
        <v>499330</v>
      </c>
    </row>
    <row r="409" spans="1:5" x14ac:dyDescent="0.25">
      <c r="A409">
        <v>1</v>
      </c>
      <c r="B409" t="s">
        <v>1046</v>
      </c>
      <c r="C409">
        <v>1429971</v>
      </c>
      <c r="D409">
        <v>10704</v>
      </c>
      <c r="E409">
        <v>532953</v>
      </c>
    </row>
    <row r="410" spans="1:5" x14ac:dyDescent="0.25">
      <c r="A410">
        <v>1</v>
      </c>
      <c r="B410" t="s">
        <v>1046</v>
      </c>
      <c r="C410">
        <v>325</v>
      </c>
      <c r="D410">
        <v>62</v>
      </c>
      <c r="E410">
        <v>124</v>
      </c>
    </row>
    <row r="411" spans="1:5" x14ac:dyDescent="0.25">
      <c r="A411">
        <v>1</v>
      </c>
      <c r="B411" t="s">
        <v>1046</v>
      </c>
      <c r="C411">
        <v>319</v>
      </c>
      <c r="D411">
        <v>34</v>
      </c>
      <c r="E411">
        <v>114</v>
      </c>
    </row>
    <row r="412" spans="1:5" x14ac:dyDescent="0.25">
      <c r="A412">
        <v>1</v>
      </c>
      <c r="B412" t="s">
        <v>1046</v>
      </c>
      <c r="C412">
        <v>1902254</v>
      </c>
      <c r="D412">
        <v>14187</v>
      </c>
      <c r="E412">
        <v>988047</v>
      </c>
    </row>
    <row r="413" spans="1:5" x14ac:dyDescent="0.25">
      <c r="A413">
        <v>1</v>
      </c>
      <c r="B413" t="s">
        <v>1046</v>
      </c>
      <c r="C413">
        <v>2236592</v>
      </c>
      <c r="D413">
        <v>12201</v>
      </c>
      <c r="E413">
        <v>1043137</v>
      </c>
    </row>
    <row r="414" spans="1:5" x14ac:dyDescent="0.25">
      <c r="A414">
        <v>1</v>
      </c>
      <c r="B414" t="s">
        <v>1046</v>
      </c>
      <c r="C414">
        <v>408714</v>
      </c>
      <c r="D414">
        <v>2676</v>
      </c>
      <c r="E414">
        <v>168086</v>
      </c>
    </row>
    <row r="415" spans="1:5" x14ac:dyDescent="0.25">
      <c r="A415">
        <v>1</v>
      </c>
      <c r="B415" t="s">
        <v>1046</v>
      </c>
      <c r="C415">
        <v>515165</v>
      </c>
      <c r="D415">
        <v>3410</v>
      </c>
      <c r="E415">
        <v>179098</v>
      </c>
    </row>
    <row r="416" spans="1:5" x14ac:dyDescent="0.25">
      <c r="A416">
        <v>1</v>
      </c>
      <c r="B416" t="s">
        <v>1046</v>
      </c>
      <c r="C416">
        <v>250968</v>
      </c>
      <c r="D416">
        <v>6269</v>
      </c>
      <c r="E416">
        <v>116558</v>
      </c>
    </row>
    <row r="417" spans="1:5" x14ac:dyDescent="0.25">
      <c r="A417">
        <v>1</v>
      </c>
      <c r="B417" t="s">
        <v>1046</v>
      </c>
      <c r="C417">
        <v>323991</v>
      </c>
      <c r="D417">
        <v>6275</v>
      </c>
      <c r="E417">
        <v>130824</v>
      </c>
    </row>
    <row r="418" spans="1:5" x14ac:dyDescent="0.25">
      <c r="A418">
        <v>1</v>
      </c>
      <c r="B418" t="s">
        <v>1046</v>
      </c>
      <c r="C418">
        <v>556469</v>
      </c>
      <c r="D418">
        <v>11205</v>
      </c>
      <c r="E418">
        <v>266060</v>
      </c>
    </row>
    <row r="419" spans="1:5" x14ac:dyDescent="0.25">
      <c r="A419">
        <v>1</v>
      </c>
      <c r="B419" t="s">
        <v>1046</v>
      </c>
      <c r="C419">
        <v>850114</v>
      </c>
      <c r="D419">
        <v>16044</v>
      </c>
      <c r="E419">
        <v>384111</v>
      </c>
    </row>
    <row r="420" spans="1:5" x14ac:dyDescent="0.25">
      <c r="A420">
        <v>1</v>
      </c>
      <c r="B420" t="s">
        <v>1046</v>
      </c>
      <c r="C420">
        <v>472874</v>
      </c>
      <c r="D420">
        <v>4329</v>
      </c>
      <c r="E420">
        <v>202507</v>
      </c>
    </row>
    <row r="421" spans="1:5" x14ac:dyDescent="0.25">
      <c r="A421">
        <v>1</v>
      </c>
      <c r="B421" t="s">
        <v>1046</v>
      </c>
      <c r="C421">
        <v>557246</v>
      </c>
      <c r="D421">
        <v>4091</v>
      </c>
      <c r="E421">
        <v>205165</v>
      </c>
    </row>
    <row r="422" spans="1:5" x14ac:dyDescent="0.25">
      <c r="A422">
        <v>1</v>
      </c>
      <c r="B422" t="s">
        <v>1046</v>
      </c>
      <c r="C422">
        <v>282341</v>
      </c>
      <c r="D422">
        <v>3576</v>
      </c>
      <c r="E422">
        <v>111009</v>
      </c>
    </row>
    <row r="423" spans="1:5" x14ac:dyDescent="0.25">
      <c r="A423">
        <v>1</v>
      </c>
      <c r="B423" t="s">
        <v>1046</v>
      </c>
      <c r="C423">
        <v>396371</v>
      </c>
      <c r="D423">
        <v>3441</v>
      </c>
      <c r="E423">
        <v>117539</v>
      </c>
    </row>
    <row r="424" spans="1:5" x14ac:dyDescent="0.25">
      <c r="A424">
        <v>1</v>
      </c>
      <c r="B424" t="s">
        <v>1046</v>
      </c>
      <c r="C424">
        <v>862552</v>
      </c>
      <c r="D424">
        <v>9825</v>
      </c>
      <c r="E424">
        <v>349687</v>
      </c>
    </row>
    <row r="425" spans="1:5" x14ac:dyDescent="0.25">
      <c r="A425">
        <v>1</v>
      </c>
      <c r="B425" t="s">
        <v>1046</v>
      </c>
      <c r="C425">
        <v>1074213</v>
      </c>
      <c r="D425">
        <v>10148</v>
      </c>
      <c r="E425">
        <v>399137</v>
      </c>
    </row>
    <row r="426" spans="1:5" x14ac:dyDescent="0.25">
      <c r="A426">
        <v>1</v>
      </c>
      <c r="B426" t="s">
        <v>1046</v>
      </c>
      <c r="C426">
        <v>602309</v>
      </c>
      <c r="D426">
        <v>6847</v>
      </c>
      <c r="E426">
        <v>250245</v>
      </c>
    </row>
    <row r="427" spans="1:5" x14ac:dyDescent="0.25">
      <c r="A427">
        <v>1</v>
      </c>
      <c r="B427" t="s">
        <v>1046</v>
      </c>
      <c r="C427">
        <v>754807</v>
      </c>
      <c r="D427">
        <v>6987</v>
      </c>
      <c r="E427">
        <v>277707</v>
      </c>
    </row>
    <row r="428" spans="1:5" x14ac:dyDescent="0.25">
      <c r="A428">
        <v>1</v>
      </c>
      <c r="B428" t="s">
        <v>1046</v>
      </c>
      <c r="C428">
        <v>373920</v>
      </c>
      <c r="D428">
        <v>3384</v>
      </c>
      <c r="E428">
        <v>161039</v>
      </c>
    </row>
    <row r="429" spans="1:5" x14ac:dyDescent="0.25">
      <c r="A429">
        <v>1</v>
      </c>
      <c r="B429" t="s">
        <v>1046</v>
      </c>
      <c r="C429">
        <v>527279</v>
      </c>
      <c r="D429">
        <v>5481</v>
      </c>
      <c r="E429">
        <v>204025</v>
      </c>
    </row>
    <row r="430" spans="1:5" x14ac:dyDescent="0.25">
      <c r="A430">
        <v>1</v>
      </c>
      <c r="B430" t="s">
        <v>1046</v>
      </c>
      <c r="C430">
        <v>679081</v>
      </c>
      <c r="D430">
        <v>11401</v>
      </c>
      <c r="E430">
        <v>342378</v>
      </c>
    </row>
    <row r="431" spans="1:5" x14ac:dyDescent="0.25">
      <c r="A431">
        <v>1</v>
      </c>
      <c r="B431" t="s">
        <v>1046</v>
      </c>
      <c r="C431">
        <v>924586</v>
      </c>
      <c r="D431">
        <v>13357</v>
      </c>
      <c r="E431">
        <v>414962</v>
      </c>
    </row>
    <row r="432" spans="1:5" x14ac:dyDescent="0.25">
      <c r="A432">
        <v>1</v>
      </c>
      <c r="B432" t="s">
        <v>1046</v>
      </c>
      <c r="C432">
        <v>485603</v>
      </c>
      <c r="D432">
        <v>5825</v>
      </c>
      <c r="E432">
        <v>204219</v>
      </c>
    </row>
    <row r="433" spans="1:5" x14ac:dyDescent="0.25">
      <c r="A433">
        <v>1</v>
      </c>
      <c r="B433" t="s">
        <v>1046</v>
      </c>
      <c r="C433">
        <v>623986</v>
      </c>
      <c r="D433">
        <v>5940</v>
      </c>
      <c r="E433">
        <v>214122</v>
      </c>
    </row>
    <row r="434" spans="1:5" x14ac:dyDescent="0.25">
      <c r="A434">
        <v>1</v>
      </c>
      <c r="B434" t="s">
        <v>1046</v>
      </c>
      <c r="C434">
        <v>796222</v>
      </c>
      <c r="D434">
        <v>8151</v>
      </c>
      <c r="E434">
        <v>377894</v>
      </c>
    </row>
    <row r="435" spans="1:5" x14ac:dyDescent="0.25">
      <c r="A435">
        <v>1</v>
      </c>
      <c r="B435" t="s">
        <v>1046</v>
      </c>
      <c r="C435">
        <v>983165</v>
      </c>
      <c r="D435">
        <v>8578</v>
      </c>
      <c r="E435">
        <v>395488</v>
      </c>
    </row>
    <row r="436" spans="1:5" x14ac:dyDescent="0.25">
      <c r="A436">
        <v>1</v>
      </c>
      <c r="B436" t="s">
        <v>1046</v>
      </c>
      <c r="C436">
        <v>14</v>
      </c>
      <c r="D436">
        <v>6</v>
      </c>
      <c r="E436">
        <v>0</v>
      </c>
    </row>
    <row r="437" spans="1:5" x14ac:dyDescent="0.25">
      <c r="A437">
        <v>1</v>
      </c>
      <c r="B437" t="s">
        <v>1046</v>
      </c>
      <c r="C437">
        <v>15</v>
      </c>
      <c r="D437">
        <v>2</v>
      </c>
      <c r="E437">
        <v>0</v>
      </c>
    </row>
    <row r="438" spans="1:5" x14ac:dyDescent="0.25">
      <c r="A438">
        <v>1</v>
      </c>
      <c r="B438" t="s">
        <v>1046</v>
      </c>
      <c r="C438">
        <v>948870</v>
      </c>
      <c r="D438">
        <v>9357</v>
      </c>
      <c r="E438">
        <v>399472</v>
      </c>
    </row>
    <row r="439" spans="1:5" x14ac:dyDescent="0.25">
      <c r="A439">
        <v>1</v>
      </c>
      <c r="B439" t="s">
        <v>1046</v>
      </c>
      <c r="C439">
        <v>1145025</v>
      </c>
      <c r="D439">
        <v>9941</v>
      </c>
      <c r="E439">
        <v>433365</v>
      </c>
    </row>
    <row r="440" spans="1:5" x14ac:dyDescent="0.25">
      <c r="A440">
        <v>1</v>
      </c>
      <c r="B440" t="s">
        <v>1046</v>
      </c>
      <c r="C440">
        <v>357252</v>
      </c>
      <c r="D440">
        <v>4679</v>
      </c>
      <c r="E440">
        <v>153413</v>
      </c>
    </row>
    <row r="441" spans="1:5" x14ac:dyDescent="0.25">
      <c r="A441">
        <v>1</v>
      </c>
      <c r="B441" t="s">
        <v>1046</v>
      </c>
      <c r="C441">
        <v>456187</v>
      </c>
      <c r="D441">
        <v>5224</v>
      </c>
      <c r="E441">
        <v>169340</v>
      </c>
    </row>
    <row r="442" spans="1:5" x14ac:dyDescent="0.25">
      <c r="A442">
        <v>1</v>
      </c>
      <c r="B442" t="s">
        <v>1046</v>
      </c>
      <c r="C442">
        <v>1103456</v>
      </c>
      <c r="D442">
        <v>6727</v>
      </c>
      <c r="E442">
        <v>592770</v>
      </c>
    </row>
    <row r="443" spans="1:5" x14ac:dyDescent="0.25">
      <c r="A443">
        <v>1</v>
      </c>
      <c r="B443" t="s">
        <v>1046</v>
      </c>
      <c r="C443">
        <v>1473426</v>
      </c>
      <c r="D443">
        <v>7142</v>
      </c>
      <c r="E443">
        <v>641988</v>
      </c>
    </row>
    <row r="444" spans="1:5" x14ac:dyDescent="0.25">
      <c r="A444">
        <v>1</v>
      </c>
      <c r="B444" t="s">
        <v>1046</v>
      </c>
      <c r="C444">
        <v>1370982</v>
      </c>
      <c r="D444">
        <v>8867</v>
      </c>
      <c r="E444">
        <v>626529</v>
      </c>
    </row>
    <row r="445" spans="1:5" x14ac:dyDescent="0.25">
      <c r="A445">
        <v>1</v>
      </c>
      <c r="B445" t="s">
        <v>1046</v>
      </c>
      <c r="C445">
        <v>1748187</v>
      </c>
      <c r="D445">
        <v>10195</v>
      </c>
      <c r="E445">
        <v>688320</v>
      </c>
    </row>
    <row r="446" spans="1:5" x14ac:dyDescent="0.25">
      <c r="A446">
        <v>1</v>
      </c>
      <c r="B446" t="s">
        <v>1046</v>
      </c>
      <c r="C446">
        <v>231809</v>
      </c>
      <c r="D446">
        <v>1788</v>
      </c>
      <c r="E446">
        <v>95975</v>
      </c>
    </row>
    <row r="447" spans="1:5" x14ac:dyDescent="0.25">
      <c r="A447">
        <v>1</v>
      </c>
      <c r="B447" t="s">
        <v>1046</v>
      </c>
      <c r="C447">
        <v>297051</v>
      </c>
      <c r="D447">
        <v>2259</v>
      </c>
      <c r="E447">
        <v>102404</v>
      </c>
    </row>
    <row r="448" spans="1:5" x14ac:dyDescent="0.25">
      <c r="A448">
        <v>1</v>
      </c>
      <c r="B448" t="s">
        <v>1046</v>
      </c>
      <c r="C448">
        <v>12011819</v>
      </c>
      <c r="D448">
        <v>128266</v>
      </c>
      <c r="E448">
        <v>5248822</v>
      </c>
    </row>
    <row r="449" spans="1:5" x14ac:dyDescent="0.25">
      <c r="A449">
        <v>1</v>
      </c>
      <c r="B449" t="s">
        <v>1046</v>
      </c>
      <c r="C449">
        <v>1797316</v>
      </c>
      <c r="D449">
        <v>28239</v>
      </c>
      <c r="E449">
        <v>897557</v>
      </c>
    </row>
    <row r="450" spans="1:5" x14ac:dyDescent="0.25">
      <c r="A450">
        <v>1</v>
      </c>
      <c r="B450" t="s">
        <v>1046</v>
      </c>
      <c r="C450">
        <v>2218934</v>
      </c>
      <c r="D450">
        <v>29953</v>
      </c>
      <c r="E450">
        <v>931128</v>
      </c>
    </row>
    <row r="451" spans="1:5" x14ac:dyDescent="0.25">
      <c r="A451">
        <v>1</v>
      </c>
      <c r="B451" t="s">
        <v>1046</v>
      </c>
      <c r="C451">
        <v>25169</v>
      </c>
      <c r="D451">
        <v>799</v>
      </c>
      <c r="E451">
        <v>10103</v>
      </c>
    </row>
    <row r="452" spans="1:5" x14ac:dyDescent="0.25">
      <c r="A452">
        <v>1</v>
      </c>
      <c r="B452" t="s">
        <v>1211</v>
      </c>
      <c r="C452">
        <v>1</v>
      </c>
      <c r="D452">
        <v>1</v>
      </c>
      <c r="E452">
        <v>0</v>
      </c>
    </row>
    <row r="453" spans="1:5" x14ac:dyDescent="0.25">
      <c r="A453">
        <v>1</v>
      </c>
      <c r="B453" t="s">
        <v>1211</v>
      </c>
      <c r="C453">
        <v>730506</v>
      </c>
      <c r="D453">
        <v>1432</v>
      </c>
      <c r="E453">
        <v>710329</v>
      </c>
    </row>
    <row r="454" spans="1:5" x14ac:dyDescent="0.25">
      <c r="A454">
        <v>1</v>
      </c>
      <c r="B454" t="s">
        <v>1211</v>
      </c>
      <c r="C454">
        <v>342781</v>
      </c>
      <c r="D454">
        <v>2982</v>
      </c>
      <c r="E454">
        <v>329059</v>
      </c>
    </row>
    <row r="455" spans="1:5" x14ac:dyDescent="0.25">
      <c r="A455">
        <v>1</v>
      </c>
      <c r="B455" t="s">
        <v>1211</v>
      </c>
      <c r="C455">
        <v>686975</v>
      </c>
      <c r="D455">
        <v>1333</v>
      </c>
      <c r="E455">
        <v>668474</v>
      </c>
    </row>
    <row r="456" spans="1:5" x14ac:dyDescent="0.25">
      <c r="A456">
        <v>1</v>
      </c>
      <c r="B456" t="s">
        <v>1211</v>
      </c>
      <c r="C456">
        <v>308587</v>
      </c>
      <c r="D456">
        <v>2273</v>
      </c>
      <c r="E456">
        <v>296106</v>
      </c>
    </row>
    <row r="457" spans="1:5" x14ac:dyDescent="0.25">
      <c r="A457">
        <v>1</v>
      </c>
      <c r="B457" t="s">
        <v>1211</v>
      </c>
      <c r="C457">
        <v>2</v>
      </c>
      <c r="D457">
        <v>2</v>
      </c>
      <c r="E457">
        <v>0</v>
      </c>
    </row>
    <row r="458" spans="1:5" x14ac:dyDescent="0.25">
      <c r="A458">
        <v>1</v>
      </c>
      <c r="B458" t="s">
        <v>1211</v>
      </c>
      <c r="C458">
        <v>1</v>
      </c>
      <c r="D458">
        <v>0</v>
      </c>
      <c r="E458">
        <v>0</v>
      </c>
    </row>
    <row r="459" spans="1:5" x14ac:dyDescent="0.25">
      <c r="A459">
        <v>1</v>
      </c>
      <c r="B459" t="s">
        <v>1211</v>
      </c>
      <c r="C459">
        <v>74204</v>
      </c>
      <c r="D459">
        <v>343</v>
      </c>
      <c r="E459">
        <v>58719</v>
      </c>
    </row>
    <row r="460" spans="1:5" x14ac:dyDescent="0.25">
      <c r="A460">
        <v>1</v>
      </c>
      <c r="B460" t="s">
        <v>1211</v>
      </c>
      <c r="C460">
        <v>74225</v>
      </c>
      <c r="D460">
        <v>344</v>
      </c>
      <c r="E460">
        <v>58716</v>
      </c>
    </row>
    <row r="461" spans="1:5" x14ac:dyDescent="0.25">
      <c r="A461">
        <v>1</v>
      </c>
      <c r="B461" t="s">
        <v>1211</v>
      </c>
      <c r="C461">
        <v>1686507</v>
      </c>
      <c r="D461">
        <v>1967</v>
      </c>
      <c r="E461">
        <v>1572763</v>
      </c>
    </row>
    <row r="462" spans="1:5" x14ac:dyDescent="0.25">
      <c r="A462">
        <v>1</v>
      </c>
      <c r="B462" t="s">
        <v>1211</v>
      </c>
      <c r="C462">
        <v>1684975</v>
      </c>
      <c r="D462">
        <v>1942</v>
      </c>
      <c r="E462">
        <v>1570742</v>
      </c>
    </row>
    <row r="463" spans="1:5" x14ac:dyDescent="0.25">
      <c r="A463">
        <v>1</v>
      </c>
      <c r="B463" t="s">
        <v>1046</v>
      </c>
      <c r="C463">
        <v>2</v>
      </c>
      <c r="D463">
        <v>0</v>
      </c>
      <c r="E463">
        <v>2</v>
      </c>
    </row>
    <row r="464" spans="1:5" x14ac:dyDescent="0.25">
      <c r="A464">
        <v>1</v>
      </c>
      <c r="B464" t="s">
        <v>1046</v>
      </c>
      <c r="C464">
        <v>608</v>
      </c>
      <c r="D464">
        <v>226</v>
      </c>
      <c r="E464">
        <v>30</v>
      </c>
    </row>
    <row r="465" spans="1:5" x14ac:dyDescent="0.25">
      <c r="A465">
        <v>1</v>
      </c>
      <c r="B465" t="s">
        <v>1046</v>
      </c>
      <c r="C465">
        <v>687</v>
      </c>
      <c r="D465">
        <v>532</v>
      </c>
      <c r="E465">
        <v>24</v>
      </c>
    </row>
    <row r="466" spans="1:5" x14ac:dyDescent="0.25">
      <c r="A466">
        <v>1</v>
      </c>
      <c r="B466" t="s">
        <v>1046</v>
      </c>
      <c r="C466">
        <v>982</v>
      </c>
      <c r="D466">
        <v>3</v>
      </c>
      <c r="E466">
        <v>76</v>
      </c>
    </row>
    <row r="467" spans="1:5" x14ac:dyDescent="0.25">
      <c r="A467">
        <v>1</v>
      </c>
      <c r="B467" t="s">
        <v>1046</v>
      </c>
      <c r="C467">
        <v>244</v>
      </c>
      <c r="D467">
        <v>84</v>
      </c>
      <c r="E467">
        <v>10</v>
      </c>
    </row>
    <row r="468" spans="1:5" x14ac:dyDescent="0.25">
      <c r="A468">
        <v>1</v>
      </c>
      <c r="B468" t="s">
        <v>1046</v>
      </c>
      <c r="C468">
        <v>5</v>
      </c>
      <c r="D468">
        <v>1</v>
      </c>
      <c r="E468">
        <v>2</v>
      </c>
    </row>
    <row r="469" spans="1:5" x14ac:dyDescent="0.25">
      <c r="A469">
        <v>1</v>
      </c>
      <c r="B469" t="s">
        <v>1046</v>
      </c>
      <c r="C469">
        <v>470</v>
      </c>
      <c r="D469">
        <v>2</v>
      </c>
      <c r="E469">
        <v>39</v>
      </c>
    </row>
    <row r="470" spans="1:5" x14ac:dyDescent="0.25">
      <c r="A470">
        <v>1</v>
      </c>
      <c r="B470" t="s">
        <v>1046</v>
      </c>
      <c r="C470">
        <v>504</v>
      </c>
      <c r="D470">
        <v>235</v>
      </c>
      <c r="E470">
        <v>20</v>
      </c>
    </row>
    <row r="471" spans="1:5" x14ac:dyDescent="0.25">
      <c r="A471">
        <v>1</v>
      </c>
      <c r="B471" t="s">
        <v>1046</v>
      </c>
      <c r="C471">
        <v>581</v>
      </c>
      <c r="D471">
        <v>430</v>
      </c>
      <c r="E471">
        <v>30</v>
      </c>
    </row>
    <row r="472" spans="1:5" x14ac:dyDescent="0.25">
      <c r="A472">
        <v>1</v>
      </c>
      <c r="B472" t="s">
        <v>1046</v>
      </c>
      <c r="C472">
        <v>4</v>
      </c>
      <c r="D472">
        <v>1</v>
      </c>
      <c r="E472">
        <v>3</v>
      </c>
    </row>
    <row r="473" spans="1:5" x14ac:dyDescent="0.25">
      <c r="A473">
        <v>1</v>
      </c>
      <c r="B473" t="s">
        <v>1046</v>
      </c>
      <c r="C473">
        <v>16</v>
      </c>
      <c r="D473">
        <v>6</v>
      </c>
      <c r="E473">
        <v>1</v>
      </c>
    </row>
    <row r="474" spans="1:5" x14ac:dyDescent="0.25">
      <c r="A474">
        <v>1</v>
      </c>
      <c r="B474" t="s">
        <v>1046</v>
      </c>
      <c r="C474">
        <v>635</v>
      </c>
      <c r="D474">
        <v>260</v>
      </c>
      <c r="E474">
        <v>31</v>
      </c>
    </row>
    <row r="475" spans="1:5" x14ac:dyDescent="0.25">
      <c r="A475">
        <v>1</v>
      </c>
      <c r="B475" t="s">
        <v>1046</v>
      </c>
      <c r="C475">
        <v>3</v>
      </c>
      <c r="D475">
        <v>0</v>
      </c>
      <c r="E475">
        <v>2</v>
      </c>
    </row>
    <row r="476" spans="1:5" x14ac:dyDescent="0.25">
      <c r="A476">
        <v>1</v>
      </c>
      <c r="B476" t="s">
        <v>1046</v>
      </c>
      <c r="C476">
        <v>10</v>
      </c>
      <c r="D476">
        <v>6</v>
      </c>
      <c r="E476">
        <v>0</v>
      </c>
    </row>
    <row r="477" spans="1:5" x14ac:dyDescent="0.25">
      <c r="A477">
        <v>1</v>
      </c>
      <c r="B477" t="s">
        <v>1046</v>
      </c>
      <c r="C477">
        <v>256</v>
      </c>
      <c r="D477">
        <v>2</v>
      </c>
      <c r="E477">
        <v>24</v>
      </c>
    </row>
    <row r="478" spans="1:5" x14ac:dyDescent="0.25">
      <c r="A478">
        <v>1</v>
      </c>
      <c r="B478" t="s">
        <v>1046</v>
      </c>
      <c r="C478">
        <v>373</v>
      </c>
      <c r="D478">
        <v>164</v>
      </c>
      <c r="E478">
        <v>21</v>
      </c>
    </row>
    <row r="479" spans="1:5" x14ac:dyDescent="0.25">
      <c r="A479">
        <v>1</v>
      </c>
      <c r="B479" t="s">
        <v>1046</v>
      </c>
      <c r="C479">
        <v>5</v>
      </c>
      <c r="D479">
        <v>0</v>
      </c>
      <c r="E479">
        <v>2</v>
      </c>
    </row>
    <row r="480" spans="1:5" x14ac:dyDescent="0.25">
      <c r="A480">
        <v>1</v>
      </c>
      <c r="B480" t="s">
        <v>1046</v>
      </c>
      <c r="C480">
        <v>359</v>
      </c>
      <c r="D480">
        <v>0</v>
      </c>
      <c r="E480">
        <v>23</v>
      </c>
    </row>
    <row r="481" spans="1:5" x14ac:dyDescent="0.25">
      <c r="A481">
        <v>1</v>
      </c>
      <c r="B481" t="s">
        <v>1046</v>
      </c>
      <c r="C481">
        <v>235</v>
      </c>
      <c r="D481">
        <v>91</v>
      </c>
      <c r="E481">
        <v>13</v>
      </c>
    </row>
    <row r="482" spans="1:5" x14ac:dyDescent="0.25">
      <c r="A482">
        <v>1</v>
      </c>
      <c r="B482" t="s">
        <v>1046</v>
      </c>
      <c r="C482">
        <v>587</v>
      </c>
      <c r="D482">
        <v>466</v>
      </c>
      <c r="E482">
        <v>10</v>
      </c>
    </row>
    <row r="483" spans="1:5" x14ac:dyDescent="0.25">
      <c r="A483">
        <v>1</v>
      </c>
      <c r="B483" t="s">
        <v>1046</v>
      </c>
      <c r="C483">
        <v>741</v>
      </c>
      <c r="D483">
        <v>0</v>
      </c>
      <c r="E483">
        <v>53</v>
      </c>
    </row>
    <row r="484" spans="1:5" x14ac:dyDescent="0.25">
      <c r="A484">
        <v>1</v>
      </c>
      <c r="B484" t="s">
        <v>1046</v>
      </c>
      <c r="C484">
        <v>27</v>
      </c>
      <c r="D484">
        <v>3</v>
      </c>
      <c r="E484">
        <v>4</v>
      </c>
    </row>
    <row r="485" spans="1:5" x14ac:dyDescent="0.25">
      <c r="A485">
        <v>1</v>
      </c>
      <c r="B485" t="s">
        <v>1046</v>
      </c>
      <c r="C485">
        <v>236</v>
      </c>
      <c r="D485">
        <v>68</v>
      </c>
      <c r="E485">
        <v>13</v>
      </c>
    </row>
    <row r="486" spans="1:5" x14ac:dyDescent="0.25">
      <c r="A486">
        <v>1</v>
      </c>
      <c r="B486" t="s">
        <v>1046</v>
      </c>
      <c r="C486">
        <v>232</v>
      </c>
      <c r="D486">
        <v>134</v>
      </c>
      <c r="E486">
        <v>11</v>
      </c>
    </row>
    <row r="487" spans="1:5" x14ac:dyDescent="0.25">
      <c r="A487">
        <v>1</v>
      </c>
      <c r="B487" t="s">
        <v>1046</v>
      </c>
      <c r="C487">
        <v>12</v>
      </c>
      <c r="D487">
        <v>8</v>
      </c>
      <c r="E487">
        <v>0</v>
      </c>
    </row>
    <row r="488" spans="1:5" x14ac:dyDescent="0.25">
      <c r="A488">
        <v>1</v>
      </c>
      <c r="B488" t="s">
        <v>1046</v>
      </c>
      <c r="C488">
        <v>517</v>
      </c>
      <c r="D488">
        <v>1</v>
      </c>
      <c r="E488">
        <v>33</v>
      </c>
    </row>
    <row r="489" spans="1:5" x14ac:dyDescent="0.25">
      <c r="A489">
        <v>1</v>
      </c>
      <c r="B489" t="s">
        <v>1046</v>
      </c>
      <c r="C489">
        <v>28</v>
      </c>
      <c r="D489">
        <v>2</v>
      </c>
      <c r="E489">
        <v>4</v>
      </c>
    </row>
    <row r="490" spans="1:5" x14ac:dyDescent="0.25">
      <c r="A490">
        <v>1</v>
      </c>
      <c r="B490" t="s">
        <v>1046</v>
      </c>
      <c r="C490">
        <v>622</v>
      </c>
      <c r="D490">
        <v>255</v>
      </c>
      <c r="E490">
        <v>29</v>
      </c>
    </row>
    <row r="491" spans="1:5" x14ac:dyDescent="0.25">
      <c r="A491">
        <v>1</v>
      </c>
      <c r="B491" t="s">
        <v>1046</v>
      </c>
      <c r="C491">
        <v>331</v>
      </c>
      <c r="D491">
        <v>236</v>
      </c>
      <c r="E491">
        <v>14</v>
      </c>
    </row>
    <row r="492" spans="1:5" x14ac:dyDescent="0.25">
      <c r="A492">
        <v>1</v>
      </c>
      <c r="B492" t="s">
        <v>1046</v>
      </c>
      <c r="C492">
        <v>6</v>
      </c>
      <c r="D492">
        <v>2</v>
      </c>
      <c r="E492">
        <v>1</v>
      </c>
    </row>
    <row r="493" spans="1:5" x14ac:dyDescent="0.25">
      <c r="A493">
        <v>1</v>
      </c>
      <c r="B493" t="s">
        <v>1046</v>
      </c>
      <c r="C493">
        <v>601</v>
      </c>
      <c r="D493">
        <v>0</v>
      </c>
      <c r="E493">
        <v>34</v>
      </c>
    </row>
    <row r="494" spans="1:5" x14ac:dyDescent="0.25">
      <c r="A494">
        <v>1</v>
      </c>
      <c r="B494" t="s">
        <v>1046</v>
      </c>
      <c r="C494">
        <v>699</v>
      </c>
      <c r="D494">
        <v>250</v>
      </c>
      <c r="E494">
        <v>38</v>
      </c>
    </row>
    <row r="495" spans="1:5" x14ac:dyDescent="0.25">
      <c r="A495">
        <v>1</v>
      </c>
      <c r="B495" t="s">
        <v>1046</v>
      </c>
      <c r="C495">
        <v>252</v>
      </c>
      <c r="D495">
        <v>210</v>
      </c>
      <c r="E495">
        <v>5</v>
      </c>
    </row>
    <row r="496" spans="1:5" x14ac:dyDescent="0.25">
      <c r="A496">
        <v>1</v>
      </c>
      <c r="B496" t="s">
        <v>1046</v>
      </c>
      <c r="C496">
        <v>121</v>
      </c>
      <c r="D496">
        <v>1</v>
      </c>
      <c r="E496">
        <v>12</v>
      </c>
    </row>
    <row r="497" spans="1:5" x14ac:dyDescent="0.25">
      <c r="A497">
        <v>1</v>
      </c>
      <c r="B497" t="s">
        <v>1046</v>
      </c>
      <c r="C497">
        <v>2</v>
      </c>
      <c r="D497">
        <v>1</v>
      </c>
      <c r="E497">
        <v>1</v>
      </c>
    </row>
    <row r="498" spans="1:5" x14ac:dyDescent="0.25">
      <c r="A498">
        <v>1</v>
      </c>
      <c r="B498" t="s">
        <v>1046</v>
      </c>
      <c r="C498">
        <v>565</v>
      </c>
      <c r="D498">
        <v>428</v>
      </c>
      <c r="E498">
        <v>18</v>
      </c>
    </row>
    <row r="499" spans="1:5" x14ac:dyDescent="0.25">
      <c r="A499">
        <v>1</v>
      </c>
      <c r="B499" t="s">
        <v>1046</v>
      </c>
      <c r="C499">
        <v>358</v>
      </c>
      <c r="D499">
        <v>0</v>
      </c>
      <c r="E499">
        <v>21</v>
      </c>
    </row>
    <row r="500" spans="1:5" x14ac:dyDescent="0.25">
      <c r="A500">
        <v>1</v>
      </c>
      <c r="B500" t="s">
        <v>1046</v>
      </c>
      <c r="C500">
        <v>467</v>
      </c>
      <c r="D500">
        <v>408</v>
      </c>
      <c r="E500">
        <v>17</v>
      </c>
    </row>
    <row r="501" spans="1:5" x14ac:dyDescent="0.25">
      <c r="A501">
        <v>1</v>
      </c>
      <c r="B501" t="s">
        <v>1046</v>
      </c>
      <c r="C501">
        <v>347</v>
      </c>
      <c r="D501">
        <v>0</v>
      </c>
      <c r="E501">
        <v>16</v>
      </c>
    </row>
    <row r="502" spans="1:5" x14ac:dyDescent="0.25">
      <c r="A502">
        <v>1</v>
      </c>
      <c r="B502" t="s">
        <v>1046</v>
      </c>
      <c r="C502">
        <v>212</v>
      </c>
      <c r="D502">
        <v>150</v>
      </c>
      <c r="E502">
        <v>4</v>
      </c>
    </row>
    <row r="503" spans="1:5" x14ac:dyDescent="0.25">
      <c r="A503">
        <v>1</v>
      </c>
      <c r="B503" t="s">
        <v>1046</v>
      </c>
      <c r="C503">
        <v>355</v>
      </c>
      <c r="D503">
        <v>0</v>
      </c>
      <c r="E503">
        <v>19</v>
      </c>
    </row>
    <row r="504" spans="1:5" x14ac:dyDescent="0.25">
      <c r="A504">
        <v>1</v>
      </c>
      <c r="B504" t="s">
        <v>1046</v>
      </c>
      <c r="C504">
        <v>241</v>
      </c>
      <c r="D504">
        <v>90</v>
      </c>
      <c r="E504">
        <v>15</v>
      </c>
    </row>
    <row r="505" spans="1:5" x14ac:dyDescent="0.25">
      <c r="A505">
        <v>1</v>
      </c>
      <c r="B505" t="s">
        <v>1046</v>
      </c>
      <c r="C505">
        <v>4</v>
      </c>
      <c r="D505">
        <v>1</v>
      </c>
      <c r="E505">
        <v>3</v>
      </c>
    </row>
    <row r="506" spans="1:5" x14ac:dyDescent="0.25">
      <c r="A506">
        <v>1</v>
      </c>
      <c r="B506" t="s">
        <v>1046</v>
      </c>
      <c r="C506">
        <v>25</v>
      </c>
      <c r="D506">
        <v>4</v>
      </c>
      <c r="E506">
        <v>7</v>
      </c>
    </row>
    <row r="507" spans="1:5" x14ac:dyDescent="0.25">
      <c r="A507">
        <v>1</v>
      </c>
      <c r="B507" t="s">
        <v>1046</v>
      </c>
      <c r="C507">
        <v>4</v>
      </c>
      <c r="D507">
        <v>1</v>
      </c>
      <c r="E507">
        <v>2</v>
      </c>
    </row>
    <row r="508" spans="1:5" x14ac:dyDescent="0.25">
      <c r="A508">
        <v>1</v>
      </c>
      <c r="B508" t="s">
        <v>1046</v>
      </c>
      <c r="C508">
        <v>7</v>
      </c>
      <c r="D508">
        <v>1</v>
      </c>
      <c r="E508">
        <v>3</v>
      </c>
    </row>
    <row r="509" spans="1:5" x14ac:dyDescent="0.25">
      <c r="A509">
        <v>1</v>
      </c>
      <c r="B509" t="s">
        <v>1046</v>
      </c>
      <c r="C509">
        <v>17</v>
      </c>
      <c r="D509">
        <v>13</v>
      </c>
      <c r="E509">
        <v>0</v>
      </c>
    </row>
    <row r="510" spans="1:5" x14ac:dyDescent="0.25">
      <c r="A510">
        <v>1</v>
      </c>
      <c r="B510" t="s">
        <v>1046</v>
      </c>
      <c r="C510">
        <v>612</v>
      </c>
      <c r="D510">
        <v>2</v>
      </c>
      <c r="E510">
        <v>38</v>
      </c>
    </row>
    <row r="511" spans="1:5" x14ac:dyDescent="0.25">
      <c r="A511">
        <v>1</v>
      </c>
      <c r="B511" t="s">
        <v>1046</v>
      </c>
      <c r="C511">
        <v>975</v>
      </c>
      <c r="D511">
        <v>404</v>
      </c>
      <c r="E511">
        <v>44</v>
      </c>
    </row>
    <row r="512" spans="1:5" x14ac:dyDescent="0.25">
      <c r="A512">
        <v>1</v>
      </c>
      <c r="B512" t="s">
        <v>1046</v>
      </c>
      <c r="C512">
        <v>848</v>
      </c>
      <c r="D512">
        <v>710</v>
      </c>
      <c r="E512">
        <v>34</v>
      </c>
    </row>
    <row r="513" spans="1:5" x14ac:dyDescent="0.25">
      <c r="A513">
        <v>1</v>
      </c>
      <c r="B513" t="s">
        <v>1046</v>
      </c>
      <c r="C513">
        <v>336</v>
      </c>
      <c r="D513">
        <v>0</v>
      </c>
      <c r="E513">
        <v>21</v>
      </c>
    </row>
    <row r="514" spans="1:5" x14ac:dyDescent="0.25">
      <c r="A514">
        <v>1</v>
      </c>
      <c r="B514" t="s">
        <v>1046</v>
      </c>
      <c r="C514">
        <v>25</v>
      </c>
      <c r="D514">
        <v>2</v>
      </c>
      <c r="E514">
        <v>6</v>
      </c>
    </row>
    <row r="515" spans="1:5" x14ac:dyDescent="0.25">
      <c r="A515">
        <v>1</v>
      </c>
      <c r="B515" t="s">
        <v>1046</v>
      </c>
      <c r="C515">
        <v>752</v>
      </c>
      <c r="D515">
        <v>274</v>
      </c>
      <c r="E515">
        <v>38</v>
      </c>
    </row>
    <row r="516" spans="1:5" x14ac:dyDescent="0.25">
      <c r="A516">
        <v>1</v>
      </c>
      <c r="B516" t="s">
        <v>1046</v>
      </c>
      <c r="C516">
        <v>7</v>
      </c>
      <c r="D516">
        <v>1</v>
      </c>
      <c r="E516">
        <v>2</v>
      </c>
    </row>
    <row r="517" spans="1:5" x14ac:dyDescent="0.25">
      <c r="A517">
        <v>1</v>
      </c>
      <c r="B517" t="s">
        <v>1046</v>
      </c>
      <c r="C517">
        <v>16</v>
      </c>
      <c r="D517">
        <v>14</v>
      </c>
      <c r="E517">
        <v>1</v>
      </c>
    </row>
    <row r="518" spans="1:5" x14ac:dyDescent="0.25">
      <c r="A518">
        <v>1</v>
      </c>
      <c r="B518" t="s">
        <v>1046</v>
      </c>
      <c r="C518">
        <v>859</v>
      </c>
      <c r="D518">
        <v>0</v>
      </c>
      <c r="E518">
        <v>58</v>
      </c>
    </row>
    <row r="519" spans="1:5" x14ac:dyDescent="0.25">
      <c r="A519">
        <v>1</v>
      </c>
      <c r="B519" t="s">
        <v>1046</v>
      </c>
      <c r="C519">
        <v>30</v>
      </c>
      <c r="D519">
        <v>4</v>
      </c>
      <c r="E519">
        <v>5</v>
      </c>
    </row>
    <row r="520" spans="1:5" x14ac:dyDescent="0.25">
      <c r="A520">
        <v>1</v>
      </c>
      <c r="B520" t="s">
        <v>1046</v>
      </c>
      <c r="C520">
        <v>585</v>
      </c>
      <c r="D520">
        <v>246</v>
      </c>
      <c r="E520">
        <v>31</v>
      </c>
    </row>
    <row r="521" spans="1:5" x14ac:dyDescent="0.25">
      <c r="A521">
        <v>1</v>
      </c>
      <c r="B521" t="s">
        <v>1046</v>
      </c>
      <c r="C521">
        <v>592</v>
      </c>
      <c r="D521">
        <v>503</v>
      </c>
      <c r="E521">
        <v>20</v>
      </c>
    </row>
    <row r="522" spans="1:5" x14ac:dyDescent="0.25">
      <c r="A522">
        <v>1</v>
      </c>
      <c r="B522" t="s">
        <v>1046</v>
      </c>
      <c r="C522">
        <v>12</v>
      </c>
      <c r="D522">
        <v>6</v>
      </c>
      <c r="E522">
        <v>1</v>
      </c>
    </row>
    <row r="523" spans="1:5" x14ac:dyDescent="0.25">
      <c r="A523">
        <v>1</v>
      </c>
      <c r="B523" t="s">
        <v>1046</v>
      </c>
      <c r="C523">
        <v>2</v>
      </c>
      <c r="D523">
        <v>0</v>
      </c>
      <c r="E523">
        <v>2</v>
      </c>
    </row>
    <row r="524" spans="1:5" x14ac:dyDescent="0.25">
      <c r="A524">
        <v>1</v>
      </c>
      <c r="B524" t="s">
        <v>1046</v>
      </c>
      <c r="C524">
        <v>613</v>
      </c>
      <c r="D524">
        <v>197</v>
      </c>
      <c r="E524">
        <v>36</v>
      </c>
    </row>
    <row r="525" spans="1:5" x14ac:dyDescent="0.25">
      <c r="A525">
        <v>1</v>
      </c>
      <c r="B525" t="s">
        <v>1046</v>
      </c>
      <c r="C525">
        <v>614</v>
      </c>
      <c r="D525">
        <v>460</v>
      </c>
      <c r="E525">
        <v>20</v>
      </c>
    </row>
    <row r="526" spans="1:5" x14ac:dyDescent="0.25">
      <c r="A526">
        <v>1</v>
      </c>
      <c r="B526" t="s">
        <v>1046</v>
      </c>
      <c r="C526">
        <v>837</v>
      </c>
      <c r="D526">
        <v>2</v>
      </c>
      <c r="E526">
        <v>48</v>
      </c>
    </row>
    <row r="527" spans="1:5" x14ac:dyDescent="0.25">
      <c r="A527">
        <v>1</v>
      </c>
      <c r="B527" t="s">
        <v>1046</v>
      </c>
      <c r="C527">
        <v>3</v>
      </c>
      <c r="D527">
        <v>0</v>
      </c>
      <c r="E527">
        <v>2</v>
      </c>
    </row>
    <row r="528" spans="1:5" x14ac:dyDescent="0.25">
      <c r="A528">
        <v>1</v>
      </c>
      <c r="B528" t="s">
        <v>1046</v>
      </c>
      <c r="C528">
        <v>574</v>
      </c>
      <c r="D528">
        <v>401</v>
      </c>
      <c r="E528">
        <v>21</v>
      </c>
    </row>
    <row r="529" spans="1:5" x14ac:dyDescent="0.25">
      <c r="A529">
        <v>1</v>
      </c>
      <c r="B529" t="s">
        <v>1046</v>
      </c>
      <c r="C529">
        <v>3</v>
      </c>
      <c r="D529">
        <v>0</v>
      </c>
      <c r="E529">
        <v>3</v>
      </c>
    </row>
    <row r="530" spans="1:5" x14ac:dyDescent="0.25">
      <c r="A530">
        <v>1</v>
      </c>
      <c r="B530" t="s">
        <v>1046</v>
      </c>
      <c r="C530">
        <v>31</v>
      </c>
      <c r="D530">
        <v>2</v>
      </c>
      <c r="E530">
        <v>6</v>
      </c>
    </row>
    <row r="531" spans="1:5" x14ac:dyDescent="0.25">
      <c r="A531">
        <v>1</v>
      </c>
      <c r="B531" t="s">
        <v>1046</v>
      </c>
      <c r="C531">
        <v>4</v>
      </c>
      <c r="D531">
        <v>1</v>
      </c>
      <c r="E531">
        <v>1</v>
      </c>
    </row>
    <row r="532" spans="1:5" x14ac:dyDescent="0.25">
      <c r="A532">
        <v>1</v>
      </c>
      <c r="B532" t="s">
        <v>1046</v>
      </c>
      <c r="C532">
        <v>481</v>
      </c>
      <c r="D532">
        <v>361</v>
      </c>
      <c r="E532">
        <v>15</v>
      </c>
    </row>
    <row r="533" spans="1:5" x14ac:dyDescent="0.25">
      <c r="A533">
        <v>1</v>
      </c>
      <c r="B533" t="s">
        <v>1046</v>
      </c>
      <c r="C533">
        <v>9</v>
      </c>
      <c r="D533">
        <v>1</v>
      </c>
      <c r="E533">
        <v>0</v>
      </c>
    </row>
    <row r="534" spans="1:5" x14ac:dyDescent="0.25">
      <c r="A534">
        <v>1</v>
      </c>
      <c r="B534" t="s">
        <v>1046</v>
      </c>
      <c r="C534">
        <v>6</v>
      </c>
      <c r="D534">
        <v>0</v>
      </c>
      <c r="E534">
        <v>1</v>
      </c>
    </row>
    <row r="535" spans="1:5" x14ac:dyDescent="0.25">
      <c r="A535">
        <v>1</v>
      </c>
      <c r="B535" t="s">
        <v>1046</v>
      </c>
      <c r="C535">
        <v>19</v>
      </c>
      <c r="D535">
        <v>6</v>
      </c>
      <c r="E535">
        <v>2</v>
      </c>
    </row>
    <row r="536" spans="1:5" x14ac:dyDescent="0.25">
      <c r="A536">
        <v>1</v>
      </c>
      <c r="B536" t="s">
        <v>1046</v>
      </c>
      <c r="C536">
        <v>717</v>
      </c>
      <c r="D536">
        <v>240</v>
      </c>
      <c r="E536">
        <v>41</v>
      </c>
    </row>
    <row r="537" spans="1:5" x14ac:dyDescent="0.25">
      <c r="A537">
        <v>1</v>
      </c>
      <c r="B537" t="s">
        <v>1046</v>
      </c>
      <c r="C537">
        <v>5</v>
      </c>
      <c r="D537">
        <v>0</v>
      </c>
      <c r="E537">
        <v>3</v>
      </c>
    </row>
    <row r="538" spans="1:5" x14ac:dyDescent="0.25">
      <c r="A538">
        <v>1</v>
      </c>
      <c r="B538" t="s">
        <v>1046</v>
      </c>
      <c r="C538">
        <v>17</v>
      </c>
      <c r="D538">
        <v>19</v>
      </c>
      <c r="E538">
        <v>1</v>
      </c>
    </row>
    <row r="539" spans="1:5" x14ac:dyDescent="0.25">
      <c r="A539">
        <v>1</v>
      </c>
      <c r="B539" t="s">
        <v>1046</v>
      </c>
      <c r="C539">
        <v>880</v>
      </c>
      <c r="D539">
        <v>5</v>
      </c>
      <c r="E539">
        <v>62</v>
      </c>
    </row>
    <row r="540" spans="1:5" x14ac:dyDescent="0.25">
      <c r="A540">
        <v>1</v>
      </c>
      <c r="B540" t="s">
        <v>1046</v>
      </c>
      <c r="C540">
        <v>23</v>
      </c>
      <c r="D540">
        <v>0</v>
      </c>
      <c r="E540">
        <v>1</v>
      </c>
    </row>
    <row r="541" spans="1:5" x14ac:dyDescent="0.25">
      <c r="A541">
        <v>1</v>
      </c>
      <c r="B541" t="s">
        <v>1046</v>
      </c>
      <c r="C541">
        <v>736</v>
      </c>
      <c r="D541">
        <v>342</v>
      </c>
      <c r="E541">
        <v>37</v>
      </c>
    </row>
    <row r="542" spans="1:5" x14ac:dyDescent="0.25">
      <c r="A542">
        <v>1</v>
      </c>
      <c r="B542" t="s">
        <v>1046</v>
      </c>
      <c r="C542">
        <v>505</v>
      </c>
      <c r="D542">
        <v>415</v>
      </c>
      <c r="E542">
        <v>23</v>
      </c>
    </row>
    <row r="543" spans="1:5" x14ac:dyDescent="0.25">
      <c r="A543">
        <v>1</v>
      </c>
      <c r="B543" t="s">
        <v>1046</v>
      </c>
      <c r="C543">
        <v>12</v>
      </c>
      <c r="D543">
        <v>6</v>
      </c>
      <c r="E543">
        <v>0</v>
      </c>
    </row>
    <row r="544" spans="1:5" x14ac:dyDescent="0.25">
      <c r="A544">
        <v>1</v>
      </c>
      <c r="B544" t="s">
        <v>1046</v>
      </c>
      <c r="C544">
        <v>244</v>
      </c>
      <c r="D544">
        <v>0</v>
      </c>
      <c r="E544">
        <v>17</v>
      </c>
    </row>
    <row r="545" spans="1:5" x14ac:dyDescent="0.25">
      <c r="A545">
        <v>1</v>
      </c>
      <c r="B545" t="s">
        <v>1046</v>
      </c>
      <c r="C545">
        <v>18</v>
      </c>
      <c r="D545">
        <v>3</v>
      </c>
      <c r="E545">
        <v>1</v>
      </c>
    </row>
    <row r="546" spans="1:5" x14ac:dyDescent="0.25">
      <c r="A546">
        <v>1</v>
      </c>
      <c r="B546" t="s">
        <v>1046</v>
      </c>
      <c r="C546">
        <v>1088</v>
      </c>
      <c r="D546">
        <v>386</v>
      </c>
      <c r="E546">
        <v>55</v>
      </c>
    </row>
    <row r="547" spans="1:5" x14ac:dyDescent="0.25">
      <c r="A547">
        <v>1</v>
      </c>
      <c r="B547" t="s">
        <v>1046</v>
      </c>
      <c r="C547">
        <v>346</v>
      </c>
      <c r="D547">
        <v>256</v>
      </c>
      <c r="E547">
        <v>17</v>
      </c>
    </row>
    <row r="548" spans="1:5" x14ac:dyDescent="0.25">
      <c r="A548">
        <v>1</v>
      </c>
      <c r="B548" t="s">
        <v>1046</v>
      </c>
      <c r="C548">
        <v>14</v>
      </c>
      <c r="D548">
        <v>5</v>
      </c>
      <c r="E548">
        <v>0</v>
      </c>
    </row>
    <row r="549" spans="1:5" x14ac:dyDescent="0.25">
      <c r="A549">
        <v>1</v>
      </c>
      <c r="B549" t="s">
        <v>1046</v>
      </c>
      <c r="C549">
        <v>755</v>
      </c>
      <c r="D549">
        <v>1</v>
      </c>
      <c r="E549">
        <v>43</v>
      </c>
    </row>
    <row r="550" spans="1:5" x14ac:dyDescent="0.25">
      <c r="A550">
        <v>1</v>
      </c>
      <c r="B550" t="s">
        <v>1046</v>
      </c>
      <c r="C550">
        <v>17</v>
      </c>
      <c r="D550">
        <v>0</v>
      </c>
      <c r="E550">
        <v>1</v>
      </c>
    </row>
    <row r="551" spans="1:5" x14ac:dyDescent="0.25">
      <c r="A551">
        <v>1</v>
      </c>
      <c r="B551" t="s">
        <v>1046</v>
      </c>
      <c r="C551">
        <v>1</v>
      </c>
      <c r="D551">
        <v>0</v>
      </c>
      <c r="E551">
        <v>1</v>
      </c>
    </row>
    <row r="552" spans="1:5" x14ac:dyDescent="0.25">
      <c r="A552">
        <v>1</v>
      </c>
      <c r="B552" t="s">
        <v>1046</v>
      </c>
      <c r="C552">
        <v>496</v>
      </c>
      <c r="D552">
        <v>466</v>
      </c>
      <c r="E552">
        <v>18</v>
      </c>
    </row>
    <row r="553" spans="1:5" x14ac:dyDescent="0.25">
      <c r="A553">
        <v>1</v>
      </c>
      <c r="B553" t="s">
        <v>1046</v>
      </c>
      <c r="C553">
        <v>13</v>
      </c>
      <c r="D553">
        <v>9</v>
      </c>
      <c r="E553">
        <v>0</v>
      </c>
    </row>
    <row r="554" spans="1:5" x14ac:dyDescent="0.25">
      <c r="A554">
        <v>1</v>
      </c>
      <c r="B554" t="s">
        <v>1046</v>
      </c>
      <c r="C554">
        <v>363</v>
      </c>
      <c r="D554">
        <v>0</v>
      </c>
      <c r="E554">
        <v>31</v>
      </c>
    </row>
    <row r="555" spans="1:5" x14ac:dyDescent="0.25">
      <c r="A555">
        <v>1</v>
      </c>
      <c r="B555" t="s">
        <v>1046</v>
      </c>
      <c r="C555">
        <v>6</v>
      </c>
      <c r="D555">
        <v>0</v>
      </c>
      <c r="E555">
        <v>3</v>
      </c>
    </row>
    <row r="556" spans="1:5" x14ac:dyDescent="0.25">
      <c r="A556">
        <v>1</v>
      </c>
      <c r="B556" t="s">
        <v>1046</v>
      </c>
      <c r="C556">
        <v>778</v>
      </c>
      <c r="D556">
        <v>551</v>
      </c>
      <c r="E556">
        <v>20</v>
      </c>
    </row>
    <row r="557" spans="1:5" x14ac:dyDescent="0.25">
      <c r="A557">
        <v>1</v>
      </c>
      <c r="B557" t="s">
        <v>1046</v>
      </c>
      <c r="C557">
        <v>1189</v>
      </c>
      <c r="D557">
        <v>0</v>
      </c>
      <c r="E557">
        <v>80</v>
      </c>
    </row>
    <row r="558" spans="1:5" x14ac:dyDescent="0.25">
      <c r="A558">
        <v>1</v>
      </c>
      <c r="B558" t="s">
        <v>1046</v>
      </c>
      <c r="C558">
        <v>19</v>
      </c>
      <c r="D558">
        <v>8</v>
      </c>
      <c r="E558">
        <v>0</v>
      </c>
    </row>
    <row r="559" spans="1:5" x14ac:dyDescent="0.25">
      <c r="A559">
        <v>1</v>
      </c>
      <c r="B559" t="s">
        <v>1046</v>
      </c>
      <c r="C559">
        <v>366</v>
      </c>
      <c r="D559">
        <v>156</v>
      </c>
      <c r="E559">
        <v>19</v>
      </c>
    </row>
    <row r="560" spans="1:5" x14ac:dyDescent="0.25">
      <c r="A560">
        <v>1</v>
      </c>
      <c r="B560" t="s">
        <v>1046</v>
      </c>
      <c r="C560">
        <v>17</v>
      </c>
      <c r="D560">
        <v>10</v>
      </c>
      <c r="E560">
        <v>1</v>
      </c>
    </row>
    <row r="561" spans="1:5" x14ac:dyDescent="0.25">
      <c r="A561">
        <v>1</v>
      </c>
      <c r="B561" t="s">
        <v>1046</v>
      </c>
      <c r="C561">
        <v>632</v>
      </c>
      <c r="D561">
        <v>0</v>
      </c>
      <c r="E561">
        <v>46</v>
      </c>
    </row>
    <row r="562" spans="1:5" x14ac:dyDescent="0.25">
      <c r="A562">
        <v>1</v>
      </c>
      <c r="B562" t="s">
        <v>1046</v>
      </c>
      <c r="C562">
        <v>482</v>
      </c>
      <c r="D562">
        <v>180</v>
      </c>
      <c r="E562">
        <v>25</v>
      </c>
    </row>
    <row r="563" spans="1:5" x14ac:dyDescent="0.25">
      <c r="A563">
        <v>1</v>
      </c>
      <c r="B563" t="s">
        <v>1046</v>
      </c>
      <c r="C563">
        <v>564</v>
      </c>
      <c r="D563">
        <v>410</v>
      </c>
      <c r="E563">
        <v>16</v>
      </c>
    </row>
    <row r="564" spans="1:5" x14ac:dyDescent="0.25">
      <c r="A564">
        <v>1</v>
      </c>
      <c r="B564" t="s">
        <v>1046</v>
      </c>
      <c r="C564">
        <v>1074</v>
      </c>
      <c r="D564">
        <v>0</v>
      </c>
      <c r="E564">
        <v>65</v>
      </c>
    </row>
    <row r="565" spans="1:5" x14ac:dyDescent="0.25">
      <c r="A565">
        <v>1</v>
      </c>
      <c r="B565" t="s">
        <v>1046</v>
      </c>
      <c r="C565">
        <v>3</v>
      </c>
      <c r="D565">
        <v>1</v>
      </c>
      <c r="E565">
        <v>2</v>
      </c>
    </row>
    <row r="566" spans="1:5" x14ac:dyDescent="0.25">
      <c r="A566">
        <v>1</v>
      </c>
      <c r="B566" t="s">
        <v>1046</v>
      </c>
      <c r="C566">
        <v>461</v>
      </c>
      <c r="D566">
        <v>366</v>
      </c>
      <c r="E566">
        <v>13</v>
      </c>
    </row>
    <row r="567" spans="1:5" x14ac:dyDescent="0.25">
      <c r="A567">
        <v>1</v>
      </c>
      <c r="B567" t="s">
        <v>1046</v>
      </c>
      <c r="C567">
        <v>239</v>
      </c>
      <c r="D567">
        <v>0</v>
      </c>
      <c r="E567">
        <v>17</v>
      </c>
    </row>
    <row r="568" spans="1:5" x14ac:dyDescent="0.25">
      <c r="A568">
        <v>1</v>
      </c>
      <c r="B568" t="s">
        <v>1046</v>
      </c>
      <c r="C568">
        <v>585</v>
      </c>
      <c r="D568">
        <v>224</v>
      </c>
      <c r="E568">
        <v>34</v>
      </c>
    </row>
    <row r="569" spans="1:5" x14ac:dyDescent="0.25">
      <c r="A569">
        <v>1</v>
      </c>
      <c r="B569" t="s">
        <v>1046</v>
      </c>
      <c r="C569">
        <v>695</v>
      </c>
      <c r="D569">
        <v>533</v>
      </c>
      <c r="E569">
        <v>24</v>
      </c>
    </row>
    <row r="570" spans="1:5" x14ac:dyDescent="0.25">
      <c r="A570">
        <v>1</v>
      </c>
      <c r="B570" t="s">
        <v>1046</v>
      </c>
      <c r="C570">
        <v>628</v>
      </c>
      <c r="D570">
        <v>0</v>
      </c>
      <c r="E570">
        <v>33</v>
      </c>
    </row>
    <row r="571" spans="1:5" x14ac:dyDescent="0.25">
      <c r="A571">
        <v>1</v>
      </c>
      <c r="B571" t="s">
        <v>1046</v>
      </c>
      <c r="C571">
        <v>839</v>
      </c>
      <c r="D571">
        <v>514</v>
      </c>
      <c r="E571">
        <v>27</v>
      </c>
    </row>
    <row r="572" spans="1:5" x14ac:dyDescent="0.25">
      <c r="A572">
        <v>1</v>
      </c>
      <c r="B572" t="s">
        <v>1211</v>
      </c>
      <c r="C572">
        <v>1</v>
      </c>
      <c r="D572">
        <v>0</v>
      </c>
      <c r="E572">
        <v>0</v>
      </c>
    </row>
    <row r="573" spans="1:5" x14ac:dyDescent="0.25">
      <c r="A573">
        <v>1</v>
      </c>
      <c r="B573" t="s">
        <v>1211</v>
      </c>
      <c r="C573">
        <v>0</v>
      </c>
      <c r="D573">
        <v>1</v>
      </c>
      <c r="E573">
        <v>0</v>
      </c>
    </row>
    <row r="574" spans="1:5" x14ac:dyDescent="0.25">
      <c r="A574">
        <v>1</v>
      </c>
      <c r="B574" t="s">
        <v>1211</v>
      </c>
      <c r="C574">
        <v>1</v>
      </c>
      <c r="D574">
        <v>0</v>
      </c>
      <c r="E574">
        <v>0</v>
      </c>
    </row>
    <row r="575" spans="1:5" x14ac:dyDescent="0.25">
      <c r="A575">
        <v>1</v>
      </c>
      <c r="B575" t="s">
        <v>1211</v>
      </c>
      <c r="C575">
        <v>2</v>
      </c>
      <c r="D575">
        <v>0</v>
      </c>
      <c r="E575">
        <v>0</v>
      </c>
    </row>
    <row r="576" spans="1:5" x14ac:dyDescent="0.25">
      <c r="A576">
        <v>1</v>
      </c>
      <c r="B576" t="s">
        <v>1211</v>
      </c>
      <c r="C576">
        <v>2</v>
      </c>
      <c r="D576">
        <v>0</v>
      </c>
      <c r="E576">
        <v>0</v>
      </c>
    </row>
    <row r="577" spans="1:5" x14ac:dyDescent="0.25">
      <c r="A577">
        <v>1</v>
      </c>
      <c r="B577" t="s">
        <v>1211</v>
      </c>
      <c r="C577">
        <v>1</v>
      </c>
      <c r="D577">
        <v>0</v>
      </c>
      <c r="E577">
        <v>1</v>
      </c>
    </row>
    <row r="578" spans="1:5" x14ac:dyDescent="0.25">
      <c r="A578">
        <v>1</v>
      </c>
      <c r="B578" t="s">
        <v>1211</v>
      </c>
      <c r="C578">
        <v>9</v>
      </c>
      <c r="D578">
        <v>0</v>
      </c>
      <c r="E578">
        <v>0</v>
      </c>
    </row>
    <row r="579" spans="1:5" x14ac:dyDescent="0.25">
      <c r="A579">
        <v>1</v>
      </c>
      <c r="B579" t="s">
        <v>1211</v>
      </c>
      <c r="C579">
        <v>5</v>
      </c>
      <c r="D579">
        <v>0</v>
      </c>
      <c r="E579">
        <v>0</v>
      </c>
    </row>
    <row r="580" spans="1:5" x14ac:dyDescent="0.25">
      <c r="A580">
        <v>1</v>
      </c>
      <c r="B580" t="s">
        <v>1211</v>
      </c>
      <c r="C580">
        <v>4</v>
      </c>
      <c r="D580">
        <v>0</v>
      </c>
      <c r="E580">
        <v>0</v>
      </c>
    </row>
    <row r="581" spans="1:5" x14ac:dyDescent="0.25">
      <c r="A581">
        <v>1</v>
      </c>
      <c r="B581" t="s">
        <v>1211</v>
      </c>
      <c r="C581">
        <v>12</v>
      </c>
      <c r="D581">
        <v>0</v>
      </c>
      <c r="E581">
        <v>0</v>
      </c>
    </row>
    <row r="582" spans="1:5" x14ac:dyDescent="0.25">
      <c r="A582">
        <v>1</v>
      </c>
      <c r="B582" t="s">
        <v>1211</v>
      </c>
      <c r="C582">
        <v>6</v>
      </c>
      <c r="D582">
        <v>0</v>
      </c>
      <c r="E582">
        <v>0</v>
      </c>
    </row>
    <row r="583" spans="1:5" x14ac:dyDescent="0.25">
      <c r="A583">
        <v>1</v>
      </c>
      <c r="B583" t="s">
        <v>1211</v>
      </c>
      <c r="C583">
        <v>5</v>
      </c>
      <c r="D583">
        <v>0</v>
      </c>
      <c r="E583">
        <v>0</v>
      </c>
    </row>
    <row r="584" spans="1:5" x14ac:dyDescent="0.25">
      <c r="A584">
        <v>1</v>
      </c>
      <c r="B584" t="s">
        <v>1211</v>
      </c>
      <c r="C584">
        <v>12</v>
      </c>
      <c r="D584">
        <v>0</v>
      </c>
      <c r="E584">
        <v>0</v>
      </c>
    </row>
    <row r="585" spans="1:5" x14ac:dyDescent="0.25">
      <c r="A585">
        <v>1</v>
      </c>
      <c r="B585" t="s">
        <v>1211</v>
      </c>
      <c r="C585">
        <v>10</v>
      </c>
      <c r="D585">
        <v>0</v>
      </c>
      <c r="E585">
        <v>0</v>
      </c>
    </row>
    <row r="586" spans="1:5" x14ac:dyDescent="0.25">
      <c r="A586">
        <v>1</v>
      </c>
      <c r="B586" t="s">
        <v>1211</v>
      </c>
      <c r="C586">
        <v>6</v>
      </c>
      <c r="D586">
        <v>0</v>
      </c>
      <c r="E586">
        <v>0</v>
      </c>
    </row>
    <row r="587" spans="1:5" x14ac:dyDescent="0.25">
      <c r="A587">
        <v>1</v>
      </c>
      <c r="B587" t="s">
        <v>1211</v>
      </c>
      <c r="C587">
        <v>2</v>
      </c>
      <c r="D587">
        <v>0</v>
      </c>
      <c r="E587">
        <v>0</v>
      </c>
    </row>
    <row r="588" spans="1:5" x14ac:dyDescent="0.25">
      <c r="A588">
        <v>1</v>
      </c>
      <c r="B588" t="s">
        <v>1211</v>
      </c>
      <c r="C588">
        <v>4</v>
      </c>
      <c r="D588">
        <v>0</v>
      </c>
      <c r="E588">
        <v>0</v>
      </c>
    </row>
    <row r="589" spans="1:5" x14ac:dyDescent="0.25">
      <c r="A589">
        <v>1</v>
      </c>
      <c r="B589" t="s">
        <v>1211</v>
      </c>
      <c r="C589">
        <v>4</v>
      </c>
      <c r="D589">
        <v>0</v>
      </c>
      <c r="E589">
        <v>0</v>
      </c>
    </row>
    <row r="590" spans="1:5" x14ac:dyDescent="0.25">
      <c r="A590">
        <v>1</v>
      </c>
      <c r="B590" t="s">
        <v>1211</v>
      </c>
      <c r="C590">
        <v>1</v>
      </c>
      <c r="D590">
        <v>0</v>
      </c>
      <c r="E590">
        <v>1</v>
      </c>
    </row>
    <row r="591" spans="1:5" x14ac:dyDescent="0.25">
      <c r="A591">
        <v>1</v>
      </c>
      <c r="B591" t="s">
        <v>1211</v>
      </c>
      <c r="C591">
        <v>0</v>
      </c>
      <c r="D591">
        <v>0</v>
      </c>
      <c r="E591">
        <v>0</v>
      </c>
    </row>
    <row r="592" spans="1:5" x14ac:dyDescent="0.25">
      <c r="A592">
        <v>1</v>
      </c>
      <c r="B592" t="s">
        <v>1211</v>
      </c>
      <c r="C592">
        <v>0</v>
      </c>
      <c r="D592">
        <v>2</v>
      </c>
      <c r="E592">
        <v>0</v>
      </c>
    </row>
    <row r="593" spans="1:5" x14ac:dyDescent="0.25">
      <c r="A593">
        <v>1</v>
      </c>
      <c r="B593" t="s">
        <v>1211</v>
      </c>
      <c r="C593">
        <v>0</v>
      </c>
      <c r="D593">
        <v>4</v>
      </c>
      <c r="E593">
        <v>0</v>
      </c>
    </row>
    <row r="594" spans="1:5" x14ac:dyDescent="0.25">
      <c r="A594">
        <v>1</v>
      </c>
      <c r="B594" t="s">
        <v>1211</v>
      </c>
      <c r="C594">
        <v>177107</v>
      </c>
      <c r="D594">
        <v>29</v>
      </c>
      <c r="E594">
        <v>172039</v>
      </c>
    </row>
    <row r="595" spans="1:5" x14ac:dyDescent="0.25">
      <c r="A595">
        <v>1</v>
      </c>
      <c r="B595" t="s">
        <v>1211</v>
      </c>
      <c r="C595">
        <v>1999300</v>
      </c>
      <c r="D595">
        <v>0</v>
      </c>
      <c r="E595">
        <v>1967802</v>
      </c>
    </row>
    <row r="596" spans="1:5" x14ac:dyDescent="0.25">
      <c r="A596">
        <v>1</v>
      </c>
      <c r="B596" t="s">
        <v>1211</v>
      </c>
      <c r="C596">
        <v>54431</v>
      </c>
      <c r="D596">
        <v>951</v>
      </c>
      <c r="E596">
        <v>53519</v>
      </c>
    </row>
    <row r="597" spans="1:5" x14ac:dyDescent="0.25">
      <c r="A597">
        <v>1</v>
      </c>
      <c r="B597" t="s">
        <v>1211</v>
      </c>
      <c r="C597">
        <v>3155567</v>
      </c>
      <c r="D597">
        <v>0</v>
      </c>
      <c r="E597">
        <v>3004766</v>
      </c>
    </row>
    <row r="598" spans="1:5" x14ac:dyDescent="0.25">
      <c r="A598">
        <v>1</v>
      </c>
      <c r="B598" t="s">
        <v>1046</v>
      </c>
      <c r="C598">
        <v>268335</v>
      </c>
      <c r="D598">
        <v>1516</v>
      </c>
      <c r="E598">
        <v>110702</v>
      </c>
    </row>
    <row r="599" spans="1:5" x14ac:dyDescent="0.25">
      <c r="A599">
        <v>1</v>
      </c>
      <c r="B599" t="s">
        <v>1046</v>
      </c>
      <c r="C599">
        <v>223453</v>
      </c>
      <c r="D599">
        <v>2087</v>
      </c>
      <c r="E599">
        <v>64689</v>
      </c>
    </row>
    <row r="600" spans="1:5" x14ac:dyDescent="0.25">
      <c r="A600">
        <v>1</v>
      </c>
      <c r="B600" t="s">
        <v>1046</v>
      </c>
      <c r="C600">
        <v>75823</v>
      </c>
      <c r="D600">
        <v>818</v>
      </c>
      <c r="E600">
        <v>14921</v>
      </c>
    </row>
    <row r="601" spans="1:5" x14ac:dyDescent="0.25">
      <c r="A601">
        <v>1</v>
      </c>
      <c r="B601" t="s">
        <v>1046</v>
      </c>
      <c r="C601">
        <v>9</v>
      </c>
      <c r="D601">
        <v>4</v>
      </c>
      <c r="E601">
        <v>0</v>
      </c>
    </row>
    <row r="602" spans="1:5" x14ac:dyDescent="0.25">
      <c r="A602">
        <v>1</v>
      </c>
      <c r="B602" t="s">
        <v>1046</v>
      </c>
      <c r="C602">
        <v>99</v>
      </c>
      <c r="D602">
        <v>37</v>
      </c>
      <c r="E602">
        <v>29</v>
      </c>
    </row>
    <row r="603" spans="1:5" x14ac:dyDescent="0.25">
      <c r="A603">
        <v>1</v>
      </c>
      <c r="B603" t="s">
        <v>1046</v>
      </c>
      <c r="C603">
        <v>20</v>
      </c>
      <c r="D603">
        <v>7</v>
      </c>
      <c r="E603">
        <v>1</v>
      </c>
    </row>
    <row r="604" spans="1:5" x14ac:dyDescent="0.25">
      <c r="A604">
        <v>1</v>
      </c>
      <c r="B604" t="s">
        <v>1046</v>
      </c>
      <c r="C604">
        <v>1021052</v>
      </c>
      <c r="D604">
        <v>12121</v>
      </c>
      <c r="E604">
        <v>576736</v>
      </c>
    </row>
    <row r="605" spans="1:5" x14ac:dyDescent="0.25">
      <c r="A605">
        <v>1</v>
      </c>
      <c r="B605" t="s">
        <v>1046</v>
      </c>
      <c r="C605">
        <v>2371361</v>
      </c>
      <c r="D605">
        <v>14237</v>
      </c>
      <c r="E605">
        <v>812149</v>
      </c>
    </row>
    <row r="606" spans="1:5" x14ac:dyDescent="0.25">
      <c r="A606">
        <v>1</v>
      </c>
      <c r="B606" t="s">
        <v>1046</v>
      </c>
      <c r="C606">
        <v>259081</v>
      </c>
      <c r="D606">
        <v>956</v>
      </c>
      <c r="E606">
        <v>59040</v>
      </c>
    </row>
    <row r="607" spans="1:5" x14ac:dyDescent="0.25">
      <c r="A607">
        <v>1</v>
      </c>
      <c r="B607" t="s">
        <v>1046</v>
      </c>
      <c r="C607">
        <v>15</v>
      </c>
      <c r="D607">
        <v>6</v>
      </c>
      <c r="E607">
        <v>3</v>
      </c>
    </row>
    <row r="608" spans="1:5" x14ac:dyDescent="0.25">
      <c r="A608">
        <v>1</v>
      </c>
      <c r="B608" t="s">
        <v>1046</v>
      </c>
      <c r="C608">
        <v>34</v>
      </c>
      <c r="D608">
        <v>16</v>
      </c>
      <c r="E608">
        <v>4</v>
      </c>
    </row>
    <row r="609" spans="1:5" x14ac:dyDescent="0.25">
      <c r="A609">
        <v>1</v>
      </c>
      <c r="B609" t="s">
        <v>1046</v>
      </c>
      <c r="C609">
        <v>670932</v>
      </c>
      <c r="D609">
        <v>7147</v>
      </c>
      <c r="E609">
        <v>341554</v>
      </c>
    </row>
    <row r="610" spans="1:5" x14ac:dyDescent="0.25">
      <c r="A610">
        <v>1</v>
      </c>
      <c r="B610" t="s">
        <v>1046</v>
      </c>
      <c r="C610">
        <v>2644715</v>
      </c>
      <c r="D610">
        <v>16372</v>
      </c>
      <c r="E610">
        <v>966906</v>
      </c>
    </row>
    <row r="611" spans="1:5" x14ac:dyDescent="0.25">
      <c r="A611">
        <v>1</v>
      </c>
      <c r="B611" t="s">
        <v>1046</v>
      </c>
      <c r="C611">
        <v>76839</v>
      </c>
      <c r="D611">
        <v>759</v>
      </c>
      <c r="E611">
        <v>24537</v>
      </c>
    </row>
    <row r="612" spans="1:5" x14ac:dyDescent="0.25">
      <c r="A612">
        <v>1</v>
      </c>
      <c r="B612" t="s">
        <v>1046</v>
      </c>
      <c r="C612">
        <v>10239526</v>
      </c>
      <c r="D612">
        <v>100613</v>
      </c>
      <c r="E612">
        <v>4842398</v>
      </c>
    </row>
    <row r="613" spans="1:5" x14ac:dyDescent="0.25">
      <c r="A613">
        <v>1</v>
      </c>
      <c r="B613" t="s">
        <v>1046</v>
      </c>
      <c r="C613">
        <v>10090399</v>
      </c>
      <c r="D613">
        <v>87814</v>
      </c>
      <c r="E613">
        <v>3516110</v>
      </c>
    </row>
    <row r="614" spans="1:5" x14ac:dyDescent="0.25">
      <c r="A614">
        <v>1</v>
      </c>
      <c r="B614" t="s">
        <v>1046</v>
      </c>
      <c r="C614">
        <v>478540</v>
      </c>
      <c r="D614">
        <v>6762</v>
      </c>
      <c r="E614">
        <v>90186</v>
      </c>
    </row>
    <row r="615" spans="1:5" x14ac:dyDescent="0.25">
      <c r="A615">
        <v>1</v>
      </c>
      <c r="B615" t="s">
        <v>1046</v>
      </c>
      <c r="C615">
        <v>2548514</v>
      </c>
      <c r="D615">
        <v>21737</v>
      </c>
      <c r="E615">
        <v>1148124</v>
      </c>
    </row>
    <row r="616" spans="1:5" x14ac:dyDescent="0.25">
      <c r="A616">
        <v>1</v>
      </c>
      <c r="B616" t="s">
        <v>1046</v>
      </c>
      <c r="C616">
        <v>2776593</v>
      </c>
      <c r="D616">
        <v>28185</v>
      </c>
      <c r="E616">
        <v>1163960</v>
      </c>
    </row>
    <row r="617" spans="1:5" x14ac:dyDescent="0.25">
      <c r="A617">
        <v>1</v>
      </c>
      <c r="B617" t="s">
        <v>1046</v>
      </c>
      <c r="C617">
        <v>211841</v>
      </c>
      <c r="D617">
        <v>4675</v>
      </c>
      <c r="E617">
        <v>49130</v>
      </c>
    </row>
    <row r="618" spans="1:5" x14ac:dyDescent="0.25">
      <c r="A618">
        <v>1</v>
      </c>
      <c r="B618" t="s">
        <v>1046</v>
      </c>
      <c r="C618">
        <v>446624</v>
      </c>
      <c r="D618">
        <v>6705</v>
      </c>
      <c r="E618">
        <v>238858</v>
      </c>
    </row>
    <row r="619" spans="1:5" x14ac:dyDescent="0.25">
      <c r="A619">
        <v>1</v>
      </c>
      <c r="B619" t="s">
        <v>1046</v>
      </c>
      <c r="C619">
        <v>1391659</v>
      </c>
      <c r="D619">
        <v>11830</v>
      </c>
      <c r="E619">
        <v>515120</v>
      </c>
    </row>
    <row r="620" spans="1:5" x14ac:dyDescent="0.25">
      <c r="A620">
        <v>1</v>
      </c>
      <c r="B620" t="s">
        <v>1046</v>
      </c>
      <c r="C620">
        <v>23105</v>
      </c>
      <c r="D620">
        <v>379</v>
      </c>
      <c r="E620">
        <v>6475</v>
      </c>
    </row>
    <row r="621" spans="1:5" x14ac:dyDescent="0.25">
      <c r="A621">
        <v>1</v>
      </c>
      <c r="B621" t="s">
        <v>1046</v>
      </c>
      <c r="C621">
        <v>590007</v>
      </c>
      <c r="D621">
        <v>5336</v>
      </c>
      <c r="E621">
        <v>292135</v>
      </c>
    </row>
    <row r="622" spans="1:5" x14ac:dyDescent="0.25">
      <c r="A622">
        <v>1</v>
      </c>
      <c r="B622" t="s">
        <v>1046</v>
      </c>
      <c r="C622">
        <v>2489306</v>
      </c>
      <c r="D622">
        <v>20048</v>
      </c>
      <c r="E622">
        <v>1100661</v>
      </c>
    </row>
    <row r="623" spans="1:5" x14ac:dyDescent="0.25">
      <c r="A623">
        <v>1</v>
      </c>
      <c r="B623" t="s">
        <v>1046</v>
      </c>
      <c r="C623">
        <v>93510</v>
      </c>
      <c r="D623">
        <v>1017</v>
      </c>
      <c r="E623">
        <v>26090</v>
      </c>
    </row>
    <row r="624" spans="1:5" x14ac:dyDescent="0.25">
      <c r="A624">
        <v>1</v>
      </c>
      <c r="B624" t="s">
        <v>1046</v>
      </c>
      <c r="C624">
        <v>641934</v>
      </c>
      <c r="D624">
        <v>6979</v>
      </c>
      <c r="E624">
        <v>303628</v>
      </c>
    </row>
    <row r="625" spans="1:5" x14ac:dyDescent="0.25">
      <c r="A625">
        <v>1</v>
      </c>
      <c r="B625" t="s">
        <v>1046</v>
      </c>
      <c r="C625">
        <v>1581685</v>
      </c>
      <c r="D625">
        <v>17321</v>
      </c>
      <c r="E625">
        <v>632662</v>
      </c>
    </row>
    <row r="626" spans="1:5" x14ac:dyDescent="0.25">
      <c r="A626">
        <v>1</v>
      </c>
      <c r="B626" t="s">
        <v>1046</v>
      </c>
      <c r="C626">
        <v>16591</v>
      </c>
      <c r="D626">
        <v>493</v>
      </c>
      <c r="E626">
        <v>2835</v>
      </c>
    </row>
    <row r="627" spans="1:5" x14ac:dyDescent="0.25">
      <c r="A627">
        <v>1</v>
      </c>
      <c r="B627" t="s">
        <v>1046</v>
      </c>
      <c r="C627">
        <v>385248</v>
      </c>
      <c r="D627">
        <v>7222</v>
      </c>
      <c r="E627">
        <v>253939</v>
      </c>
    </row>
    <row r="628" spans="1:5" x14ac:dyDescent="0.25">
      <c r="A628">
        <v>1</v>
      </c>
      <c r="B628" t="s">
        <v>1046</v>
      </c>
      <c r="C628">
        <v>1855514</v>
      </c>
      <c r="D628">
        <v>11038</v>
      </c>
      <c r="E628">
        <v>634489</v>
      </c>
    </row>
    <row r="629" spans="1:5" x14ac:dyDescent="0.25">
      <c r="A629">
        <v>1</v>
      </c>
      <c r="B629" t="s">
        <v>1046</v>
      </c>
      <c r="C629">
        <v>55934</v>
      </c>
      <c r="D629">
        <v>527</v>
      </c>
      <c r="E629">
        <v>16735</v>
      </c>
    </row>
    <row r="630" spans="1:5" x14ac:dyDescent="0.25">
      <c r="A630">
        <v>1</v>
      </c>
      <c r="B630" t="s">
        <v>1046</v>
      </c>
      <c r="C630">
        <v>481164</v>
      </c>
      <c r="D630">
        <v>8676</v>
      </c>
      <c r="E630">
        <v>314802</v>
      </c>
    </row>
    <row r="631" spans="1:5" x14ac:dyDescent="0.25">
      <c r="A631">
        <v>1</v>
      </c>
      <c r="B631" t="s">
        <v>1046</v>
      </c>
      <c r="C631">
        <v>2916894</v>
      </c>
      <c r="D631">
        <v>17393</v>
      </c>
      <c r="E631">
        <v>1031026</v>
      </c>
    </row>
    <row r="632" spans="1:5" x14ac:dyDescent="0.25">
      <c r="A632">
        <v>1</v>
      </c>
      <c r="B632" t="s">
        <v>1046</v>
      </c>
      <c r="C632">
        <v>60984</v>
      </c>
      <c r="D632">
        <v>672</v>
      </c>
      <c r="E632">
        <v>16499</v>
      </c>
    </row>
    <row r="633" spans="1:5" x14ac:dyDescent="0.25">
      <c r="A633">
        <v>1</v>
      </c>
      <c r="B633" t="s">
        <v>1046</v>
      </c>
      <c r="C633">
        <v>958295</v>
      </c>
      <c r="D633">
        <v>19388</v>
      </c>
      <c r="E633">
        <v>545903</v>
      </c>
    </row>
    <row r="634" spans="1:5" x14ac:dyDescent="0.25">
      <c r="A634">
        <v>1</v>
      </c>
      <c r="B634" t="s">
        <v>1046</v>
      </c>
      <c r="C634">
        <v>2807816</v>
      </c>
      <c r="D634">
        <v>19633</v>
      </c>
      <c r="E634">
        <v>1060126</v>
      </c>
    </row>
    <row r="635" spans="1:5" x14ac:dyDescent="0.25">
      <c r="A635">
        <v>1</v>
      </c>
      <c r="B635" t="s">
        <v>1046</v>
      </c>
      <c r="C635">
        <v>242623</v>
      </c>
      <c r="D635">
        <v>2810</v>
      </c>
      <c r="E635">
        <v>56417</v>
      </c>
    </row>
    <row r="636" spans="1:5" x14ac:dyDescent="0.25">
      <c r="A636">
        <v>1</v>
      </c>
      <c r="B636" t="s">
        <v>1046</v>
      </c>
      <c r="C636">
        <v>624779</v>
      </c>
      <c r="D636">
        <v>7693</v>
      </c>
      <c r="E636">
        <v>355089</v>
      </c>
    </row>
    <row r="637" spans="1:5" x14ac:dyDescent="0.25">
      <c r="A637">
        <v>1</v>
      </c>
      <c r="B637" t="s">
        <v>1046</v>
      </c>
      <c r="C637">
        <v>1561710</v>
      </c>
      <c r="D637">
        <v>10713</v>
      </c>
      <c r="E637">
        <v>543259</v>
      </c>
    </row>
    <row r="638" spans="1:5" x14ac:dyDescent="0.25">
      <c r="A638">
        <v>1</v>
      </c>
      <c r="B638" t="s">
        <v>1046</v>
      </c>
      <c r="C638">
        <v>109814</v>
      </c>
      <c r="D638">
        <v>1523</v>
      </c>
      <c r="E638">
        <v>20025</v>
      </c>
    </row>
    <row r="639" spans="1:5" x14ac:dyDescent="0.25">
      <c r="A639">
        <v>1</v>
      </c>
      <c r="B639" t="s">
        <v>1046</v>
      </c>
      <c r="C639">
        <v>3196357</v>
      </c>
      <c r="D639">
        <v>42010</v>
      </c>
      <c r="E639">
        <v>1550509</v>
      </c>
    </row>
    <row r="640" spans="1:5" x14ac:dyDescent="0.25">
      <c r="A640">
        <v>1</v>
      </c>
      <c r="B640" t="s">
        <v>1046</v>
      </c>
      <c r="C640">
        <v>3792815</v>
      </c>
      <c r="D640">
        <v>51162</v>
      </c>
      <c r="E640">
        <v>1356794</v>
      </c>
    </row>
    <row r="641" spans="1:5" x14ac:dyDescent="0.25">
      <c r="A641">
        <v>1</v>
      </c>
      <c r="B641" t="s">
        <v>1046</v>
      </c>
      <c r="C641">
        <v>573055</v>
      </c>
      <c r="D641">
        <v>7854</v>
      </c>
      <c r="E641">
        <v>110005</v>
      </c>
    </row>
    <row r="642" spans="1:5" x14ac:dyDescent="0.25">
      <c r="A642">
        <v>1</v>
      </c>
      <c r="B642" t="s">
        <v>1046</v>
      </c>
      <c r="C642">
        <v>443775</v>
      </c>
      <c r="D642">
        <v>10549</v>
      </c>
      <c r="E642">
        <v>271089</v>
      </c>
    </row>
    <row r="643" spans="1:5" x14ac:dyDescent="0.25">
      <c r="A643">
        <v>1</v>
      </c>
      <c r="B643" t="s">
        <v>1046</v>
      </c>
      <c r="C643">
        <v>49</v>
      </c>
      <c r="D643">
        <v>36</v>
      </c>
      <c r="E643">
        <v>8</v>
      </c>
    </row>
    <row r="644" spans="1:5" x14ac:dyDescent="0.25">
      <c r="A644">
        <v>1</v>
      </c>
      <c r="B644" t="s">
        <v>1046</v>
      </c>
      <c r="C644">
        <v>1470688</v>
      </c>
      <c r="D644">
        <v>12842</v>
      </c>
      <c r="E644">
        <v>554672</v>
      </c>
    </row>
    <row r="645" spans="1:5" x14ac:dyDescent="0.25">
      <c r="A645">
        <v>1</v>
      </c>
      <c r="B645" t="s">
        <v>1046</v>
      </c>
      <c r="C645">
        <v>930720</v>
      </c>
      <c r="D645">
        <v>473</v>
      </c>
      <c r="E645">
        <v>594481</v>
      </c>
    </row>
    <row r="646" spans="1:5" x14ac:dyDescent="0.25">
      <c r="A646">
        <v>1</v>
      </c>
      <c r="B646" t="s">
        <v>1046</v>
      </c>
      <c r="C646">
        <v>118553</v>
      </c>
      <c r="D646">
        <v>1421</v>
      </c>
      <c r="E646">
        <v>28701</v>
      </c>
    </row>
    <row r="647" spans="1:5" x14ac:dyDescent="0.25">
      <c r="A647">
        <v>1</v>
      </c>
      <c r="B647" t="s">
        <v>1046</v>
      </c>
      <c r="C647">
        <v>1008471</v>
      </c>
      <c r="D647">
        <v>19199</v>
      </c>
      <c r="E647">
        <v>570385</v>
      </c>
    </row>
    <row r="648" spans="1:5" x14ac:dyDescent="0.25">
      <c r="A648">
        <v>1</v>
      </c>
      <c r="B648" t="s">
        <v>1046</v>
      </c>
      <c r="C648">
        <v>44</v>
      </c>
      <c r="D648">
        <v>16</v>
      </c>
      <c r="E648">
        <v>3</v>
      </c>
    </row>
    <row r="649" spans="1:5" x14ac:dyDescent="0.25">
      <c r="A649">
        <v>1</v>
      </c>
      <c r="B649" t="s">
        <v>1046</v>
      </c>
      <c r="C649">
        <v>2694854</v>
      </c>
      <c r="D649">
        <v>42942</v>
      </c>
      <c r="E649">
        <v>982339</v>
      </c>
    </row>
    <row r="650" spans="1:5" x14ac:dyDescent="0.25">
      <c r="A650">
        <v>1</v>
      </c>
      <c r="B650" t="s">
        <v>1046</v>
      </c>
      <c r="C650">
        <v>30749652</v>
      </c>
      <c r="D650">
        <v>28004</v>
      </c>
      <c r="E650">
        <v>13458187</v>
      </c>
    </row>
    <row r="651" spans="1:5" x14ac:dyDescent="0.25">
      <c r="A651">
        <v>1</v>
      </c>
      <c r="B651" t="s">
        <v>1046</v>
      </c>
      <c r="C651">
        <v>134409</v>
      </c>
      <c r="D651">
        <v>1758</v>
      </c>
      <c r="E651">
        <v>43357</v>
      </c>
    </row>
    <row r="652" spans="1:5" x14ac:dyDescent="0.25">
      <c r="A652">
        <v>1</v>
      </c>
      <c r="B652" t="s">
        <v>1046</v>
      </c>
      <c r="C652">
        <v>47</v>
      </c>
      <c r="D652">
        <v>16</v>
      </c>
      <c r="E652">
        <v>7</v>
      </c>
    </row>
    <row r="653" spans="1:5" x14ac:dyDescent="0.25">
      <c r="A653">
        <v>1</v>
      </c>
      <c r="B653" t="s">
        <v>1046</v>
      </c>
      <c r="C653">
        <v>422337</v>
      </c>
      <c r="D653">
        <v>2076</v>
      </c>
      <c r="E653">
        <v>224128</v>
      </c>
    </row>
    <row r="654" spans="1:5" x14ac:dyDescent="0.25">
      <c r="A654">
        <v>1</v>
      </c>
      <c r="B654" t="s">
        <v>1046</v>
      </c>
      <c r="C654">
        <v>43</v>
      </c>
      <c r="D654">
        <v>11</v>
      </c>
      <c r="E654">
        <v>7</v>
      </c>
    </row>
    <row r="655" spans="1:5" x14ac:dyDescent="0.25">
      <c r="A655">
        <v>1</v>
      </c>
      <c r="B655" t="s">
        <v>1046</v>
      </c>
      <c r="C655">
        <v>401571</v>
      </c>
      <c r="D655">
        <v>2533</v>
      </c>
      <c r="E655">
        <v>207918</v>
      </c>
    </row>
    <row r="656" spans="1:5" x14ac:dyDescent="0.25">
      <c r="A656">
        <v>1</v>
      </c>
      <c r="B656" t="s">
        <v>1046</v>
      </c>
      <c r="C656">
        <v>12</v>
      </c>
      <c r="D656">
        <v>10</v>
      </c>
      <c r="E656">
        <v>2</v>
      </c>
    </row>
    <row r="657" spans="1:5" x14ac:dyDescent="0.25">
      <c r="A657">
        <v>1</v>
      </c>
      <c r="B657" t="s">
        <v>1046</v>
      </c>
      <c r="C657">
        <v>72</v>
      </c>
      <c r="D657">
        <v>21</v>
      </c>
      <c r="E657">
        <v>28</v>
      </c>
    </row>
    <row r="658" spans="1:5" x14ac:dyDescent="0.25">
      <c r="A658">
        <v>1</v>
      </c>
      <c r="B658" t="s">
        <v>1046</v>
      </c>
      <c r="C658">
        <v>1367871</v>
      </c>
      <c r="D658">
        <v>19189</v>
      </c>
      <c r="E658">
        <v>754687</v>
      </c>
    </row>
    <row r="659" spans="1:5" x14ac:dyDescent="0.25">
      <c r="A659">
        <v>1</v>
      </c>
      <c r="B659" t="s">
        <v>1046</v>
      </c>
      <c r="C659">
        <v>2849613</v>
      </c>
      <c r="D659">
        <v>21876</v>
      </c>
      <c r="E659">
        <v>1130827</v>
      </c>
    </row>
    <row r="660" spans="1:5" x14ac:dyDescent="0.25">
      <c r="A660">
        <v>1</v>
      </c>
      <c r="B660" t="s">
        <v>1046</v>
      </c>
      <c r="C660">
        <v>336571</v>
      </c>
      <c r="D660">
        <v>2998</v>
      </c>
      <c r="E660">
        <v>87092</v>
      </c>
    </row>
    <row r="661" spans="1:5" x14ac:dyDescent="0.25">
      <c r="A661">
        <v>1</v>
      </c>
      <c r="B661" t="s">
        <v>1046</v>
      </c>
      <c r="C661">
        <v>1206001</v>
      </c>
      <c r="D661">
        <v>20702</v>
      </c>
      <c r="E661">
        <v>685939</v>
      </c>
    </row>
    <row r="662" spans="1:5" x14ac:dyDescent="0.25">
      <c r="A662">
        <v>1</v>
      </c>
      <c r="B662" t="s">
        <v>1046</v>
      </c>
      <c r="C662">
        <v>2744792</v>
      </c>
      <c r="D662">
        <v>16610</v>
      </c>
      <c r="E662">
        <v>957088</v>
      </c>
    </row>
    <row r="663" spans="1:5" x14ac:dyDescent="0.25">
      <c r="A663">
        <v>1</v>
      </c>
      <c r="B663" t="s">
        <v>1046</v>
      </c>
      <c r="C663">
        <v>289907</v>
      </c>
      <c r="D663">
        <v>1544</v>
      </c>
      <c r="E663">
        <v>61410</v>
      </c>
    </row>
    <row r="664" spans="1:5" x14ac:dyDescent="0.25">
      <c r="A664">
        <v>1</v>
      </c>
      <c r="B664" t="s">
        <v>1046</v>
      </c>
      <c r="C664">
        <v>694709</v>
      </c>
      <c r="D664">
        <v>8668</v>
      </c>
      <c r="E664">
        <v>367070</v>
      </c>
    </row>
    <row r="665" spans="1:5" x14ac:dyDescent="0.25">
      <c r="A665">
        <v>1</v>
      </c>
      <c r="B665" t="s">
        <v>1046</v>
      </c>
      <c r="C665">
        <v>1968733</v>
      </c>
      <c r="D665">
        <v>13780</v>
      </c>
      <c r="E665">
        <v>718339</v>
      </c>
    </row>
    <row r="666" spans="1:5" x14ac:dyDescent="0.25">
      <c r="A666">
        <v>1</v>
      </c>
      <c r="B666" t="s">
        <v>1046</v>
      </c>
      <c r="C666">
        <v>141351</v>
      </c>
      <c r="D666">
        <v>1317</v>
      </c>
      <c r="E666">
        <v>37674</v>
      </c>
    </row>
    <row r="667" spans="1:5" x14ac:dyDescent="0.25">
      <c r="A667">
        <v>1</v>
      </c>
      <c r="B667" t="s">
        <v>1046</v>
      </c>
      <c r="C667">
        <v>1392328</v>
      </c>
      <c r="D667">
        <v>22705</v>
      </c>
      <c r="E667">
        <v>947287</v>
      </c>
    </row>
    <row r="668" spans="1:5" x14ac:dyDescent="0.25">
      <c r="A668">
        <v>1</v>
      </c>
      <c r="B668" t="s">
        <v>1046</v>
      </c>
      <c r="C668">
        <v>6005258</v>
      </c>
      <c r="D668">
        <v>32549</v>
      </c>
      <c r="E668">
        <v>3159715</v>
      </c>
    </row>
    <row r="669" spans="1:5" x14ac:dyDescent="0.25">
      <c r="A669">
        <v>1</v>
      </c>
      <c r="B669" t="s">
        <v>1046</v>
      </c>
      <c r="C669">
        <v>262429</v>
      </c>
      <c r="D669">
        <v>3414</v>
      </c>
      <c r="E669">
        <v>71143</v>
      </c>
    </row>
    <row r="670" spans="1:5" x14ac:dyDescent="0.25">
      <c r="A670">
        <v>1</v>
      </c>
      <c r="B670" t="s">
        <v>1046</v>
      </c>
      <c r="C670">
        <v>2322004</v>
      </c>
      <c r="D670">
        <v>27159</v>
      </c>
      <c r="E670">
        <v>1213160</v>
      </c>
    </row>
    <row r="671" spans="1:5" x14ac:dyDescent="0.25">
      <c r="A671">
        <v>1</v>
      </c>
      <c r="B671" t="s">
        <v>1046</v>
      </c>
      <c r="C671">
        <v>4570260</v>
      </c>
      <c r="D671">
        <v>32628</v>
      </c>
      <c r="E671">
        <v>1587311</v>
      </c>
    </row>
    <row r="672" spans="1:5" x14ac:dyDescent="0.25">
      <c r="A672">
        <v>1</v>
      </c>
      <c r="B672" t="s">
        <v>1046</v>
      </c>
      <c r="C672">
        <v>193256</v>
      </c>
      <c r="D672">
        <v>417</v>
      </c>
      <c r="E672">
        <v>34761</v>
      </c>
    </row>
    <row r="673" spans="1:5" x14ac:dyDescent="0.25">
      <c r="A673">
        <v>1</v>
      </c>
      <c r="B673" t="s">
        <v>1046</v>
      </c>
      <c r="C673">
        <v>687068</v>
      </c>
      <c r="D673">
        <v>6164</v>
      </c>
      <c r="E673">
        <v>325943</v>
      </c>
    </row>
    <row r="674" spans="1:5" x14ac:dyDescent="0.25">
      <c r="A674">
        <v>1</v>
      </c>
      <c r="B674" t="s">
        <v>1046</v>
      </c>
      <c r="C674">
        <v>480627</v>
      </c>
      <c r="D674">
        <v>2905</v>
      </c>
      <c r="E674">
        <v>165931</v>
      </c>
    </row>
    <row r="675" spans="1:5" x14ac:dyDescent="0.25">
      <c r="A675">
        <v>1</v>
      </c>
      <c r="B675" t="s">
        <v>1046</v>
      </c>
      <c r="C675">
        <v>93141</v>
      </c>
      <c r="D675">
        <v>481</v>
      </c>
      <c r="E675">
        <v>18325</v>
      </c>
    </row>
    <row r="676" spans="1:5" x14ac:dyDescent="0.25">
      <c r="A676">
        <v>1</v>
      </c>
      <c r="B676" t="s">
        <v>1046</v>
      </c>
      <c r="C676">
        <v>1483284</v>
      </c>
      <c r="D676">
        <v>20324</v>
      </c>
      <c r="E676">
        <v>690632</v>
      </c>
    </row>
    <row r="677" spans="1:5" x14ac:dyDescent="0.25">
      <c r="A677">
        <v>1</v>
      </c>
      <c r="B677" t="s">
        <v>1046</v>
      </c>
      <c r="C677">
        <v>2612152</v>
      </c>
      <c r="D677">
        <v>21124</v>
      </c>
      <c r="E677">
        <v>1179994</v>
      </c>
    </row>
    <row r="678" spans="1:5" x14ac:dyDescent="0.25">
      <c r="A678">
        <v>1</v>
      </c>
      <c r="B678" t="s">
        <v>1046</v>
      </c>
      <c r="C678">
        <v>77187</v>
      </c>
      <c r="D678">
        <v>1580</v>
      </c>
      <c r="E678">
        <v>31435</v>
      </c>
    </row>
    <row r="679" spans="1:5" x14ac:dyDescent="0.25">
      <c r="A679">
        <v>1</v>
      </c>
      <c r="B679" t="s">
        <v>1046</v>
      </c>
      <c r="C679">
        <v>1898184</v>
      </c>
      <c r="D679">
        <v>14720</v>
      </c>
      <c r="E679">
        <v>1056095</v>
      </c>
    </row>
    <row r="680" spans="1:5" x14ac:dyDescent="0.25">
      <c r="A680">
        <v>1</v>
      </c>
      <c r="B680" t="s">
        <v>1046</v>
      </c>
      <c r="C680">
        <v>2465372</v>
      </c>
      <c r="D680">
        <v>19979</v>
      </c>
      <c r="E680">
        <v>1215411</v>
      </c>
    </row>
    <row r="681" spans="1:5" x14ac:dyDescent="0.25">
      <c r="A681">
        <v>1</v>
      </c>
      <c r="B681" t="s">
        <v>1046</v>
      </c>
      <c r="C681">
        <v>2851</v>
      </c>
      <c r="D681">
        <v>85</v>
      </c>
      <c r="E681">
        <v>1542</v>
      </c>
    </row>
    <row r="682" spans="1:5" x14ac:dyDescent="0.25">
      <c r="A682">
        <v>1</v>
      </c>
      <c r="B682" t="s">
        <v>1046</v>
      </c>
      <c r="C682">
        <v>32</v>
      </c>
      <c r="D682">
        <v>16</v>
      </c>
      <c r="E682">
        <v>7</v>
      </c>
    </row>
    <row r="683" spans="1:5" x14ac:dyDescent="0.25">
      <c r="A683">
        <v>1</v>
      </c>
      <c r="B683" t="s">
        <v>1046</v>
      </c>
      <c r="C683">
        <v>14757296</v>
      </c>
      <c r="D683">
        <v>61270</v>
      </c>
      <c r="E683">
        <v>7206951</v>
      </c>
    </row>
    <row r="684" spans="1:5" x14ac:dyDescent="0.25">
      <c r="A684">
        <v>1</v>
      </c>
      <c r="B684" t="s">
        <v>1046</v>
      </c>
      <c r="C684">
        <v>134109</v>
      </c>
      <c r="D684">
        <v>669</v>
      </c>
      <c r="E684">
        <v>51814</v>
      </c>
    </row>
    <row r="685" spans="1:5" x14ac:dyDescent="0.25">
      <c r="A685">
        <v>1</v>
      </c>
      <c r="B685" t="s">
        <v>1046</v>
      </c>
      <c r="C685">
        <v>85714</v>
      </c>
      <c r="D685">
        <v>1248</v>
      </c>
      <c r="E685">
        <v>31196</v>
      </c>
    </row>
    <row r="686" spans="1:5" x14ac:dyDescent="0.25">
      <c r="A686">
        <v>1</v>
      </c>
      <c r="B686" t="s">
        <v>1046</v>
      </c>
      <c r="C686">
        <v>74769</v>
      </c>
      <c r="D686">
        <v>182</v>
      </c>
      <c r="E686">
        <v>22847</v>
      </c>
    </row>
    <row r="687" spans="1:5" x14ac:dyDescent="0.25">
      <c r="A687">
        <v>1</v>
      </c>
      <c r="B687" t="s">
        <v>1211</v>
      </c>
      <c r="C687">
        <v>5520185</v>
      </c>
      <c r="D687">
        <v>12763</v>
      </c>
      <c r="E687">
        <v>5356398</v>
      </c>
    </row>
    <row r="688" spans="1:5" x14ac:dyDescent="0.25">
      <c r="A688">
        <v>1</v>
      </c>
      <c r="B688" t="s">
        <v>1211</v>
      </c>
      <c r="C688">
        <v>1182683</v>
      </c>
      <c r="D688">
        <v>2</v>
      </c>
      <c r="E688">
        <v>0</v>
      </c>
    </row>
    <row r="689" spans="1:5" x14ac:dyDescent="0.25">
      <c r="A689">
        <v>1</v>
      </c>
      <c r="B689" t="s">
        <v>1211</v>
      </c>
      <c r="C689">
        <v>2357774</v>
      </c>
      <c r="D689">
        <v>1188</v>
      </c>
      <c r="E689">
        <v>1247547</v>
      </c>
    </row>
    <row r="690" spans="1:5" x14ac:dyDescent="0.25">
      <c r="A690">
        <v>1</v>
      </c>
      <c r="B690" t="s">
        <v>1211</v>
      </c>
      <c r="C690">
        <v>313</v>
      </c>
      <c r="D690">
        <v>148</v>
      </c>
      <c r="E690">
        <v>225</v>
      </c>
    </row>
    <row r="691" spans="1:5" x14ac:dyDescent="0.25">
      <c r="A691">
        <v>1</v>
      </c>
      <c r="B691" t="s">
        <v>1211</v>
      </c>
      <c r="C691">
        <v>953553</v>
      </c>
      <c r="D691">
        <v>0</v>
      </c>
      <c r="E691">
        <v>946772</v>
      </c>
    </row>
    <row r="692" spans="1:5" x14ac:dyDescent="0.25">
      <c r="A692">
        <v>1</v>
      </c>
      <c r="B692" t="s">
        <v>1211</v>
      </c>
      <c r="C692">
        <v>5310295</v>
      </c>
      <c r="D692">
        <v>12</v>
      </c>
      <c r="E692">
        <v>5184318</v>
      </c>
    </row>
    <row r="693" spans="1:5" x14ac:dyDescent="0.25">
      <c r="A693">
        <v>1</v>
      </c>
      <c r="B693" t="s">
        <v>1211</v>
      </c>
      <c r="C693">
        <v>329071</v>
      </c>
      <c r="D693">
        <v>85</v>
      </c>
      <c r="E693">
        <v>318642</v>
      </c>
    </row>
    <row r="694" spans="1:5" x14ac:dyDescent="0.25">
      <c r="A694">
        <v>1</v>
      </c>
      <c r="B694" t="s">
        <v>1211</v>
      </c>
      <c r="C694">
        <v>1823818</v>
      </c>
      <c r="D694">
        <v>240</v>
      </c>
      <c r="E694">
        <v>1713499</v>
      </c>
    </row>
    <row r="695" spans="1:5" x14ac:dyDescent="0.25">
      <c r="A695">
        <v>1</v>
      </c>
      <c r="B695" t="s">
        <v>1211</v>
      </c>
      <c r="C695">
        <v>9897716</v>
      </c>
      <c r="D695">
        <v>1223</v>
      </c>
      <c r="E695">
        <v>9703146</v>
      </c>
    </row>
    <row r="696" spans="1:5" x14ac:dyDescent="0.25">
      <c r="A696">
        <v>1</v>
      </c>
      <c r="B696" t="s">
        <v>1211</v>
      </c>
      <c r="C696">
        <v>735967</v>
      </c>
      <c r="D696">
        <v>15481</v>
      </c>
      <c r="E696">
        <v>537699</v>
      </c>
    </row>
    <row r="697" spans="1:5" x14ac:dyDescent="0.25">
      <c r="A697">
        <v>1</v>
      </c>
      <c r="B697" t="s">
        <v>1211</v>
      </c>
      <c r="C697">
        <v>5321799</v>
      </c>
      <c r="D697">
        <v>0</v>
      </c>
      <c r="E697">
        <v>0</v>
      </c>
    </row>
    <row r="698" spans="1:5" x14ac:dyDescent="0.25">
      <c r="A698">
        <v>1</v>
      </c>
      <c r="B698" t="s">
        <v>1211</v>
      </c>
      <c r="C698">
        <v>164</v>
      </c>
      <c r="D698">
        <v>3236</v>
      </c>
      <c r="E698">
        <v>138</v>
      </c>
    </row>
    <row r="699" spans="1:5" x14ac:dyDescent="0.25">
      <c r="A699">
        <v>1</v>
      </c>
      <c r="B699" t="s">
        <v>1211</v>
      </c>
      <c r="C699">
        <v>150715</v>
      </c>
      <c r="D699">
        <v>1339</v>
      </c>
      <c r="E699">
        <v>89445</v>
      </c>
    </row>
    <row r="700" spans="1:5" x14ac:dyDescent="0.25">
      <c r="A700">
        <v>1</v>
      </c>
      <c r="B700" t="s">
        <v>1211</v>
      </c>
      <c r="C700">
        <v>311894</v>
      </c>
      <c r="D700">
        <v>2169</v>
      </c>
      <c r="E700">
        <v>147313</v>
      </c>
    </row>
    <row r="701" spans="1:5" x14ac:dyDescent="0.25">
      <c r="A701">
        <v>1</v>
      </c>
      <c r="B701" t="s">
        <v>1211</v>
      </c>
      <c r="C701">
        <v>104031</v>
      </c>
      <c r="D701">
        <v>812</v>
      </c>
      <c r="E701">
        <v>702</v>
      </c>
    </row>
    <row r="702" spans="1:5" x14ac:dyDescent="0.25">
      <c r="A702">
        <v>1</v>
      </c>
      <c r="B702" t="s">
        <v>1211</v>
      </c>
      <c r="C702">
        <v>2</v>
      </c>
      <c r="D702">
        <v>0</v>
      </c>
      <c r="E702">
        <v>0</v>
      </c>
    </row>
    <row r="703" spans="1:5" x14ac:dyDescent="0.25">
      <c r="A703">
        <v>1</v>
      </c>
      <c r="B703" t="s">
        <v>1211</v>
      </c>
      <c r="C703">
        <v>22681</v>
      </c>
      <c r="D703">
        <v>190</v>
      </c>
      <c r="E703">
        <v>11846</v>
      </c>
    </row>
    <row r="704" spans="1:5" x14ac:dyDescent="0.25">
      <c r="A704">
        <v>1</v>
      </c>
      <c r="B704" t="s">
        <v>1211</v>
      </c>
      <c r="C704">
        <v>2</v>
      </c>
      <c r="D704">
        <v>0</v>
      </c>
      <c r="E704">
        <v>0</v>
      </c>
    </row>
    <row r="705" spans="1:5" x14ac:dyDescent="0.25">
      <c r="A705">
        <v>1</v>
      </c>
      <c r="B705" t="s">
        <v>1211</v>
      </c>
      <c r="C705">
        <v>5143648</v>
      </c>
      <c r="D705">
        <v>27</v>
      </c>
      <c r="E705">
        <v>5007476</v>
      </c>
    </row>
    <row r="706" spans="1:5" x14ac:dyDescent="0.25">
      <c r="A706">
        <v>1</v>
      </c>
      <c r="B706" t="s">
        <v>1211</v>
      </c>
      <c r="C706">
        <v>73140</v>
      </c>
      <c r="D706">
        <v>4</v>
      </c>
      <c r="E706">
        <v>2</v>
      </c>
    </row>
    <row r="707" spans="1:5" x14ac:dyDescent="0.25">
      <c r="A707">
        <v>1</v>
      </c>
      <c r="B707" t="s">
        <v>1211</v>
      </c>
      <c r="C707">
        <v>45952</v>
      </c>
      <c r="D707">
        <v>2484</v>
      </c>
      <c r="E707">
        <v>27217</v>
      </c>
    </row>
    <row r="708" spans="1:5" x14ac:dyDescent="0.25">
      <c r="A708">
        <v>1</v>
      </c>
      <c r="B708" t="s">
        <v>1211</v>
      </c>
      <c r="C708">
        <v>91202</v>
      </c>
      <c r="D708">
        <v>7353</v>
      </c>
      <c r="E708">
        <v>37803</v>
      </c>
    </row>
    <row r="709" spans="1:5" x14ac:dyDescent="0.25">
      <c r="A709">
        <v>1</v>
      </c>
      <c r="B709" t="s">
        <v>1211</v>
      </c>
      <c r="C709">
        <v>9292</v>
      </c>
      <c r="D709">
        <v>520</v>
      </c>
      <c r="E709">
        <v>2260</v>
      </c>
    </row>
    <row r="710" spans="1:5" x14ac:dyDescent="0.25">
      <c r="A710">
        <v>1</v>
      </c>
      <c r="B710" t="s">
        <v>1211</v>
      </c>
      <c r="C710">
        <v>56085</v>
      </c>
      <c r="D710">
        <v>4543</v>
      </c>
      <c r="E710">
        <v>29052</v>
      </c>
    </row>
    <row r="711" spans="1:5" x14ac:dyDescent="0.25">
      <c r="A711">
        <v>1</v>
      </c>
      <c r="B711" t="s">
        <v>1211</v>
      </c>
      <c r="C711">
        <v>20430</v>
      </c>
      <c r="D711">
        <v>496</v>
      </c>
      <c r="E711">
        <v>3334</v>
      </c>
    </row>
    <row r="712" spans="1:5" x14ac:dyDescent="0.25">
      <c r="A712">
        <v>1</v>
      </c>
      <c r="B712" t="s">
        <v>1211</v>
      </c>
      <c r="C712">
        <v>62582</v>
      </c>
      <c r="D712">
        <v>2620</v>
      </c>
      <c r="E712">
        <v>6158</v>
      </c>
    </row>
    <row r="713" spans="1:5" x14ac:dyDescent="0.25">
      <c r="A713">
        <v>1</v>
      </c>
      <c r="B713" t="s">
        <v>1211</v>
      </c>
      <c r="C713">
        <v>2422</v>
      </c>
      <c r="D713">
        <v>65</v>
      </c>
      <c r="E713">
        <v>117</v>
      </c>
    </row>
    <row r="714" spans="1:5" x14ac:dyDescent="0.25">
      <c r="A714">
        <v>1</v>
      </c>
      <c r="B714" t="s">
        <v>1211</v>
      </c>
      <c r="C714">
        <v>85990</v>
      </c>
      <c r="D714">
        <v>281</v>
      </c>
      <c r="E714">
        <v>2518</v>
      </c>
    </row>
    <row r="715" spans="1:5" x14ac:dyDescent="0.25">
      <c r="A715">
        <v>1</v>
      </c>
      <c r="B715" t="s">
        <v>1211</v>
      </c>
      <c r="C715">
        <v>1133429</v>
      </c>
      <c r="D715">
        <v>5958</v>
      </c>
      <c r="E715">
        <v>42109</v>
      </c>
    </row>
    <row r="716" spans="1:5" x14ac:dyDescent="0.25">
      <c r="A716">
        <v>1</v>
      </c>
      <c r="B716" t="s">
        <v>1211</v>
      </c>
      <c r="C716">
        <v>3472801</v>
      </c>
      <c r="D716">
        <v>10206</v>
      </c>
      <c r="E716">
        <v>2040368</v>
      </c>
    </row>
    <row r="717" spans="1:5" x14ac:dyDescent="0.25">
      <c r="A717">
        <v>1</v>
      </c>
      <c r="B717" t="s">
        <v>1211</v>
      </c>
      <c r="C717">
        <v>443158</v>
      </c>
      <c r="D717">
        <v>925</v>
      </c>
      <c r="E717">
        <v>215119</v>
      </c>
    </row>
    <row r="718" spans="1:5" x14ac:dyDescent="0.25">
      <c r="A718">
        <v>1</v>
      </c>
      <c r="B718" t="s">
        <v>1211</v>
      </c>
      <c r="C718">
        <v>7585697</v>
      </c>
      <c r="D718">
        <v>21182</v>
      </c>
      <c r="E718">
        <v>4190633</v>
      </c>
    </row>
    <row r="719" spans="1:5" x14ac:dyDescent="0.25">
      <c r="A719">
        <v>1</v>
      </c>
      <c r="B719" t="s">
        <v>1211</v>
      </c>
      <c r="C719">
        <v>927001</v>
      </c>
      <c r="D719">
        <v>3604</v>
      </c>
      <c r="E719">
        <v>599142</v>
      </c>
    </row>
    <row r="720" spans="1:5" x14ac:dyDescent="0.25">
      <c r="A720">
        <v>1</v>
      </c>
      <c r="B720" t="s">
        <v>1211</v>
      </c>
      <c r="C720">
        <v>0</v>
      </c>
      <c r="D720">
        <v>0</v>
      </c>
      <c r="E720">
        <v>1</v>
      </c>
    </row>
    <row r="721" spans="1:5" x14ac:dyDescent="0.25">
      <c r="A721">
        <v>1</v>
      </c>
      <c r="B721" t="s">
        <v>1211</v>
      </c>
      <c r="C721">
        <v>2</v>
      </c>
      <c r="D721">
        <v>2</v>
      </c>
      <c r="E721">
        <v>0</v>
      </c>
    </row>
    <row r="722" spans="1:5" x14ac:dyDescent="0.25">
      <c r="A722">
        <v>1</v>
      </c>
      <c r="B722" t="s">
        <v>1211</v>
      </c>
      <c r="C722">
        <v>105828</v>
      </c>
      <c r="D722">
        <v>6</v>
      </c>
      <c r="E722">
        <v>96766</v>
      </c>
    </row>
    <row r="723" spans="1:5" x14ac:dyDescent="0.25">
      <c r="A723">
        <v>1</v>
      </c>
      <c r="B723" t="s">
        <v>1211</v>
      </c>
      <c r="C723">
        <v>1290078</v>
      </c>
      <c r="D723">
        <v>457</v>
      </c>
      <c r="E723">
        <v>1256444</v>
      </c>
    </row>
    <row r="724" spans="1:5" x14ac:dyDescent="0.25">
      <c r="A724">
        <v>1</v>
      </c>
      <c r="B724" t="s">
        <v>1211</v>
      </c>
      <c r="C724">
        <v>541443</v>
      </c>
      <c r="D724">
        <v>269</v>
      </c>
      <c r="E724">
        <v>401872</v>
      </c>
    </row>
    <row r="725" spans="1:5" x14ac:dyDescent="0.25">
      <c r="A725">
        <v>1</v>
      </c>
      <c r="B725" t="s">
        <v>1211</v>
      </c>
      <c r="C725">
        <v>49928</v>
      </c>
      <c r="D725">
        <v>759</v>
      </c>
      <c r="E725">
        <v>48989</v>
      </c>
    </row>
    <row r="726" spans="1:5" x14ac:dyDescent="0.25">
      <c r="A726">
        <v>1</v>
      </c>
      <c r="B726" t="s">
        <v>1211</v>
      </c>
      <c r="C726">
        <v>3</v>
      </c>
      <c r="D726">
        <v>2</v>
      </c>
      <c r="E726">
        <v>0</v>
      </c>
    </row>
    <row r="727" spans="1:5" x14ac:dyDescent="0.25">
      <c r="A727">
        <v>1</v>
      </c>
      <c r="B727" t="s">
        <v>1211</v>
      </c>
      <c r="C727">
        <v>16924833</v>
      </c>
      <c r="D727">
        <v>8638</v>
      </c>
      <c r="E727">
        <v>16499226</v>
      </c>
    </row>
    <row r="728" spans="1:5" x14ac:dyDescent="0.25">
      <c r="A728">
        <v>1</v>
      </c>
      <c r="B728" t="s">
        <v>1211</v>
      </c>
      <c r="C728">
        <v>677357</v>
      </c>
      <c r="D728">
        <v>12235</v>
      </c>
      <c r="E728">
        <v>660210</v>
      </c>
    </row>
    <row r="729" spans="1:5" x14ac:dyDescent="0.25">
      <c r="A729">
        <v>1</v>
      </c>
      <c r="B729" t="s">
        <v>1211</v>
      </c>
      <c r="C729">
        <v>10339033</v>
      </c>
      <c r="D729">
        <v>0</v>
      </c>
      <c r="E729">
        <v>10175589</v>
      </c>
    </row>
    <row r="730" spans="1:5" x14ac:dyDescent="0.25">
      <c r="A730">
        <v>1</v>
      </c>
      <c r="B730" t="s">
        <v>1211</v>
      </c>
      <c r="C730">
        <v>79794</v>
      </c>
      <c r="D730">
        <v>3587</v>
      </c>
      <c r="E730">
        <v>62954</v>
      </c>
    </row>
    <row r="731" spans="1:5" x14ac:dyDescent="0.25">
      <c r="A731">
        <v>1</v>
      </c>
      <c r="B731" t="s">
        <v>1211</v>
      </c>
      <c r="C731">
        <v>9260</v>
      </c>
      <c r="D731">
        <v>991</v>
      </c>
      <c r="E731">
        <v>6951</v>
      </c>
    </row>
    <row r="732" spans="1:5" x14ac:dyDescent="0.25">
      <c r="A732">
        <v>1</v>
      </c>
      <c r="B732" t="s">
        <v>1211</v>
      </c>
      <c r="C732">
        <v>52691</v>
      </c>
      <c r="D732">
        <v>5806</v>
      </c>
      <c r="E732">
        <v>39402</v>
      </c>
    </row>
    <row r="733" spans="1:5" x14ac:dyDescent="0.25">
      <c r="A733">
        <v>1</v>
      </c>
      <c r="B733" t="s">
        <v>1211</v>
      </c>
      <c r="C733">
        <v>80126</v>
      </c>
      <c r="D733">
        <v>3586</v>
      </c>
      <c r="E733">
        <v>63049</v>
      </c>
    </row>
    <row r="734" spans="1:5" x14ac:dyDescent="0.25">
      <c r="A734">
        <v>1</v>
      </c>
      <c r="B734" t="s">
        <v>1211</v>
      </c>
      <c r="C734">
        <v>80380</v>
      </c>
      <c r="D734">
        <v>3568</v>
      </c>
      <c r="E734">
        <v>62959</v>
      </c>
    </row>
    <row r="735" spans="1:5" x14ac:dyDescent="0.25">
      <c r="A735">
        <v>1</v>
      </c>
      <c r="B735" t="s">
        <v>1211</v>
      </c>
      <c r="C735">
        <v>80489</v>
      </c>
      <c r="D735">
        <v>3573</v>
      </c>
      <c r="E735">
        <v>62998</v>
      </c>
    </row>
    <row r="736" spans="1:5" x14ac:dyDescent="0.25">
      <c r="A736">
        <v>1</v>
      </c>
      <c r="B736" t="s">
        <v>1211</v>
      </c>
      <c r="C736">
        <v>74019</v>
      </c>
      <c r="D736">
        <v>3401</v>
      </c>
      <c r="E736">
        <v>59036</v>
      </c>
    </row>
    <row r="737" spans="1:5" x14ac:dyDescent="0.25">
      <c r="A737">
        <v>1</v>
      </c>
      <c r="B737" t="s">
        <v>1211</v>
      </c>
      <c r="C737">
        <v>74247</v>
      </c>
      <c r="D737">
        <v>3398</v>
      </c>
      <c r="E737">
        <v>59139</v>
      </c>
    </row>
    <row r="738" spans="1:5" x14ac:dyDescent="0.25">
      <c r="A738">
        <v>1</v>
      </c>
      <c r="B738" t="s">
        <v>1211</v>
      </c>
      <c r="C738">
        <v>80593</v>
      </c>
      <c r="D738">
        <v>3627</v>
      </c>
      <c r="E738">
        <v>63237</v>
      </c>
    </row>
    <row r="739" spans="1:5" x14ac:dyDescent="0.25">
      <c r="A739">
        <v>1</v>
      </c>
      <c r="B739" t="s">
        <v>1211</v>
      </c>
      <c r="C739">
        <v>80407</v>
      </c>
      <c r="D739">
        <v>3528</v>
      </c>
      <c r="E739">
        <v>63381</v>
      </c>
    </row>
    <row r="740" spans="1:5" x14ac:dyDescent="0.25">
      <c r="A740">
        <v>1</v>
      </c>
      <c r="B740" t="s">
        <v>1211</v>
      </c>
      <c r="C740">
        <v>9947675</v>
      </c>
      <c r="D740">
        <v>962</v>
      </c>
      <c r="E740">
        <v>9720673</v>
      </c>
    </row>
    <row r="741" spans="1:5" x14ac:dyDescent="0.25">
      <c r="A741">
        <v>1</v>
      </c>
      <c r="B741" t="s">
        <v>1211</v>
      </c>
      <c r="C741">
        <v>154937</v>
      </c>
      <c r="D741">
        <v>2463</v>
      </c>
      <c r="E741">
        <v>107380</v>
      </c>
    </row>
    <row r="742" spans="1:5" x14ac:dyDescent="0.25">
      <c r="A742">
        <v>1</v>
      </c>
      <c r="B742" t="s">
        <v>1211</v>
      </c>
      <c r="C742">
        <v>4663177</v>
      </c>
      <c r="D742">
        <v>2</v>
      </c>
      <c r="E742">
        <v>2</v>
      </c>
    </row>
    <row r="743" spans="1:5" x14ac:dyDescent="0.25">
      <c r="A743">
        <v>1</v>
      </c>
      <c r="B743" t="s">
        <v>1211</v>
      </c>
      <c r="C743">
        <v>14570</v>
      </c>
      <c r="D743">
        <v>263</v>
      </c>
      <c r="E743">
        <v>7424</v>
      </c>
    </row>
    <row r="744" spans="1:5" x14ac:dyDescent="0.25">
      <c r="A744">
        <v>1</v>
      </c>
      <c r="B744" t="s">
        <v>1211</v>
      </c>
      <c r="C744">
        <v>110888</v>
      </c>
      <c r="D744">
        <v>3139</v>
      </c>
      <c r="E744">
        <v>62506</v>
      </c>
    </row>
    <row r="745" spans="1:5" x14ac:dyDescent="0.25">
      <c r="A745">
        <v>1</v>
      </c>
      <c r="B745" t="s">
        <v>1211</v>
      </c>
      <c r="C745">
        <v>2815</v>
      </c>
      <c r="D745">
        <v>58</v>
      </c>
      <c r="E745">
        <v>1111</v>
      </c>
    </row>
    <row r="746" spans="1:5" x14ac:dyDescent="0.25">
      <c r="A746">
        <v>1</v>
      </c>
      <c r="B746" t="s">
        <v>1211</v>
      </c>
      <c r="C746">
        <v>32466</v>
      </c>
      <c r="D746">
        <v>224</v>
      </c>
      <c r="E746">
        <v>10648</v>
      </c>
    </row>
    <row r="747" spans="1:5" x14ac:dyDescent="0.25">
      <c r="A747">
        <v>1</v>
      </c>
      <c r="B747" t="s">
        <v>1211</v>
      </c>
      <c r="C747">
        <v>343833</v>
      </c>
      <c r="D747">
        <v>2183</v>
      </c>
      <c r="E747">
        <v>55290</v>
      </c>
    </row>
    <row r="748" spans="1:5" x14ac:dyDescent="0.25">
      <c r="A748">
        <v>1</v>
      </c>
      <c r="B748" t="s">
        <v>1211</v>
      </c>
      <c r="C748">
        <v>11407</v>
      </c>
      <c r="D748">
        <v>167</v>
      </c>
      <c r="E748">
        <v>2498</v>
      </c>
    </row>
    <row r="749" spans="1:5" x14ac:dyDescent="0.25">
      <c r="A749">
        <v>1</v>
      </c>
      <c r="B749" t="s">
        <v>1211</v>
      </c>
      <c r="C749">
        <v>3057388</v>
      </c>
      <c r="D749">
        <v>788</v>
      </c>
      <c r="E749">
        <v>2938203</v>
      </c>
    </row>
    <row r="750" spans="1:5" x14ac:dyDescent="0.25">
      <c r="A750">
        <v>1</v>
      </c>
      <c r="B750" t="s">
        <v>1211</v>
      </c>
      <c r="C750">
        <v>688274</v>
      </c>
      <c r="D750">
        <v>1375</v>
      </c>
      <c r="E750">
        <v>672200</v>
      </c>
    </row>
    <row r="751" spans="1:5" x14ac:dyDescent="0.25">
      <c r="A751">
        <v>1</v>
      </c>
      <c r="B751" t="s">
        <v>1211</v>
      </c>
      <c r="C751">
        <v>873051</v>
      </c>
      <c r="D751">
        <v>0</v>
      </c>
      <c r="E751">
        <v>854277</v>
      </c>
    </row>
    <row r="752" spans="1:5" x14ac:dyDescent="0.25">
      <c r="A752">
        <v>1</v>
      </c>
      <c r="B752" t="s">
        <v>1211</v>
      </c>
      <c r="C752">
        <v>3994770</v>
      </c>
      <c r="D752">
        <v>2</v>
      </c>
      <c r="E752">
        <v>4019747</v>
      </c>
    </row>
    <row r="753" spans="1:5" x14ac:dyDescent="0.25">
      <c r="A753">
        <v>1</v>
      </c>
      <c r="B753" t="s">
        <v>1211</v>
      </c>
      <c r="C753">
        <v>204813</v>
      </c>
      <c r="D753">
        <v>6689</v>
      </c>
      <c r="E753">
        <v>42234</v>
      </c>
    </row>
    <row r="754" spans="1:5" x14ac:dyDescent="0.25">
      <c r="A754">
        <v>1</v>
      </c>
      <c r="B754" t="s">
        <v>1211</v>
      </c>
      <c r="C754">
        <v>521538</v>
      </c>
      <c r="D754">
        <v>1087</v>
      </c>
      <c r="E754">
        <v>20952</v>
      </c>
    </row>
    <row r="755" spans="1:5" x14ac:dyDescent="0.25">
      <c r="A755">
        <v>1</v>
      </c>
      <c r="B755" t="s">
        <v>1211</v>
      </c>
      <c r="C755">
        <v>72238</v>
      </c>
      <c r="D755">
        <v>561</v>
      </c>
      <c r="E755">
        <v>8411</v>
      </c>
    </row>
    <row r="756" spans="1:5" x14ac:dyDescent="0.25">
      <c r="A756">
        <v>1</v>
      </c>
      <c r="B756" t="s">
        <v>1211</v>
      </c>
      <c r="C756">
        <v>737568</v>
      </c>
      <c r="D756">
        <v>4322</v>
      </c>
      <c r="E756">
        <v>140522</v>
      </c>
    </row>
    <row r="757" spans="1:5" x14ac:dyDescent="0.25">
      <c r="A757">
        <v>1</v>
      </c>
      <c r="B757" t="s">
        <v>1211</v>
      </c>
      <c r="C757">
        <v>22437</v>
      </c>
      <c r="D757">
        <v>118</v>
      </c>
      <c r="E757">
        <v>6641</v>
      </c>
    </row>
    <row r="758" spans="1:5" x14ac:dyDescent="0.25">
      <c r="A758">
        <v>1</v>
      </c>
      <c r="B758" t="s">
        <v>1211</v>
      </c>
      <c r="C758">
        <v>79664</v>
      </c>
      <c r="D758">
        <v>504</v>
      </c>
      <c r="E758">
        <v>25661</v>
      </c>
    </row>
    <row r="759" spans="1:5" x14ac:dyDescent="0.25">
      <c r="A759">
        <v>1</v>
      </c>
      <c r="B759" t="s">
        <v>1211</v>
      </c>
      <c r="C759">
        <v>0</v>
      </c>
      <c r="D759">
        <v>4</v>
      </c>
      <c r="E759">
        <v>0</v>
      </c>
    </row>
    <row r="760" spans="1:5" x14ac:dyDescent="0.25">
      <c r="A760">
        <v>1</v>
      </c>
      <c r="B760" t="s">
        <v>1211</v>
      </c>
      <c r="C760">
        <v>0</v>
      </c>
      <c r="D760">
        <v>9</v>
      </c>
      <c r="E760">
        <v>0</v>
      </c>
    </row>
    <row r="761" spans="1:5" x14ac:dyDescent="0.25">
      <c r="A761">
        <v>1</v>
      </c>
      <c r="B761" t="s">
        <v>1211</v>
      </c>
      <c r="C761">
        <v>0</v>
      </c>
      <c r="D761">
        <v>3</v>
      </c>
      <c r="E761">
        <v>0</v>
      </c>
    </row>
  </sheetData>
  <autoFilter ref="A1:D48" xr:uid="{00000000-0009-0000-0000-000000000000}">
    <sortState xmlns:xlrd2="http://schemas.microsoft.com/office/spreadsheetml/2017/richdata2" ref="A2:D48">
      <sortCondition descending="1" ref="B1"/>
    </sortState>
  </autoFilter>
  <sortState xmlns:xlrd2="http://schemas.microsoft.com/office/spreadsheetml/2017/richdata2" ref="G21:M22">
    <sortCondition descending="1" ref="H21"/>
  </sortState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25B12-45A0-4311-9E1E-C7F948D20881}">
  <dimension ref="A1:O761"/>
  <sheetViews>
    <sheetView zoomScale="70" zoomScaleNormal="70" workbookViewId="0">
      <selection activeCell="G21" sqref="G21:J27"/>
    </sheetView>
  </sheetViews>
  <sheetFormatPr defaultRowHeight="15" x14ac:dyDescent="0.25"/>
  <cols>
    <col min="1" max="1" width="34.85546875" bestFit="1" customWidth="1"/>
    <col min="2" max="2" width="27.28515625" bestFit="1" customWidth="1"/>
    <col min="3" max="3" width="10.5703125" bestFit="1" customWidth="1"/>
    <col min="4" max="4" width="9.7109375" bestFit="1" customWidth="1"/>
    <col min="5" max="5" width="17.5703125" customWidth="1"/>
    <col min="7" max="7" width="16.42578125" bestFit="1" customWidth="1"/>
    <col min="8" max="8" width="21.7109375" bestFit="1" customWidth="1"/>
    <col min="9" max="9" width="20.28515625" bestFit="1" customWidth="1"/>
    <col min="10" max="11" width="25.85546875" bestFit="1" customWidth="1"/>
    <col min="12" max="12" width="12.85546875" customWidth="1"/>
  </cols>
  <sheetData>
    <row r="1" spans="1:10" x14ac:dyDescent="0.25">
      <c r="A1" t="s">
        <v>1045</v>
      </c>
      <c r="B1" t="s">
        <v>1210</v>
      </c>
      <c r="C1" t="s">
        <v>0</v>
      </c>
      <c r="D1" t="s">
        <v>545</v>
      </c>
      <c r="E1" t="s">
        <v>547</v>
      </c>
      <c r="G1" s="5" t="s">
        <v>1045</v>
      </c>
      <c r="H1" s="1">
        <v>1</v>
      </c>
    </row>
    <row r="2" spans="1:10" x14ac:dyDescent="0.25">
      <c r="A2">
        <v>1</v>
      </c>
      <c r="B2" t="s">
        <v>1212</v>
      </c>
      <c r="C2">
        <v>575</v>
      </c>
      <c r="D2">
        <v>194</v>
      </c>
      <c r="E2">
        <v>27</v>
      </c>
    </row>
    <row r="3" spans="1:10" x14ac:dyDescent="0.25">
      <c r="A3">
        <v>1</v>
      </c>
      <c r="B3" t="s">
        <v>1212</v>
      </c>
      <c r="C3">
        <v>584</v>
      </c>
      <c r="D3">
        <v>198</v>
      </c>
      <c r="E3">
        <v>26</v>
      </c>
      <c r="G3" s="5" t="s">
        <v>548</v>
      </c>
      <c r="H3" t="s">
        <v>549</v>
      </c>
      <c r="I3" t="s">
        <v>550</v>
      </c>
      <c r="J3" t="s">
        <v>552</v>
      </c>
    </row>
    <row r="4" spans="1:10" x14ac:dyDescent="0.25">
      <c r="A4">
        <v>1</v>
      </c>
      <c r="B4" t="s">
        <v>1212</v>
      </c>
      <c r="C4">
        <v>463</v>
      </c>
      <c r="D4">
        <v>192</v>
      </c>
      <c r="E4">
        <v>26</v>
      </c>
      <c r="G4" s="1" t="s">
        <v>1212</v>
      </c>
      <c r="H4" s="6">
        <v>216011975</v>
      </c>
      <c r="I4" s="6">
        <v>1702468</v>
      </c>
      <c r="J4" s="6">
        <v>94737911</v>
      </c>
    </row>
    <row r="5" spans="1:10" x14ac:dyDescent="0.25">
      <c r="A5">
        <v>1</v>
      </c>
      <c r="B5" t="s">
        <v>1212</v>
      </c>
      <c r="C5">
        <v>837</v>
      </c>
      <c r="D5">
        <v>282</v>
      </c>
      <c r="E5">
        <v>37</v>
      </c>
      <c r="G5" s="1" t="s">
        <v>1048</v>
      </c>
      <c r="H5" s="6">
        <v>27194016</v>
      </c>
      <c r="I5" s="6">
        <v>15</v>
      </c>
      <c r="J5" s="6">
        <v>26464477</v>
      </c>
    </row>
    <row r="6" spans="1:10" x14ac:dyDescent="0.25">
      <c r="A6">
        <v>1</v>
      </c>
      <c r="B6" t="s">
        <v>1212</v>
      </c>
      <c r="C6">
        <v>340</v>
      </c>
      <c r="D6">
        <v>119</v>
      </c>
      <c r="E6">
        <v>11</v>
      </c>
      <c r="G6" s="1" t="s">
        <v>1213</v>
      </c>
      <c r="H6" s="6">
        <v>7352851</v>
      </c>
      <c r="I6" s="6">
        <v>11118</v>
      </c>
      <c r="J6" s="6">
        <v>4656383</v>
      </c>
    </row>
    <row r="7" spans="1:10" x14ac:dyDescent="0.25">
      <c r="A7">
        <v>1</v>
      </c>
      <c r="B7" t="s">
        <v>1212</v>
      </c>
      <c r="C7">
        <v>375</v>
      </c>
      <c r="D7">
        <v>135</v>
      </c>
      <c r="E7">
        <v>22</v>
      </c>
      <c r="G7" s="1" t="s">
        <v>1214</v>
      </c>
      <c r="H7" s="6">
        <v>4406097</v>
      </c>
      <c r="I7" s="6">
        <v>59112</v>
      </c>
      <c r="J7" s="6">
        <v>672803</v>
      </c>
    </row>
    <row r="8" spans="1:10" x14ac:dyDescent="0.25">
      <c r="A8">
        <v>1</v>
      </c>
      <c r="B8" t="s">
        <v>1212</v>
      </c>
      <c r="C8">
        <v>492</v>
      </c>
      <c r="D8">
        <v>190</v>
      </c>
      <c r="E8">
        <v>21</v>
      </c>
      <c r="G8" s="1" t="s">
        <v>1215</v>
      </c>
      <c r="H8" s="6">
        <v>3016489</v>
      </c>
      <c r="I8" s="6">
        <v>475</v>
      </c>
      <c r="J8" s="6">
        <v>2832206</v>
      </c>
    </row>
    <row r="9" spans="1:10" x14ac:dyDescent="0.25">
      <c r="A9">
        <v>1</v>
      </c>
      <c r="B9" t="s">
        <v>1212</v>
      </c>
      <c r="C9">
        <v>1056</v>
      </c>
      <c r="D9">
        <v>334</v>
      </c>
      <c r="E9">
        <v>53</v>
      </c>
      <c r="G9" s="1" t="s">
        <v>1047</v>
      </c>
      <c r="H9" s="6">
        <v>261534252</v>
      </c>
      <c r="I9" s="6">
        <v>174736</v>
      </c>
      <c r="J9" s="6">
        <v>209939410</v>
      </c>
    </row>
    <row r="10" spans="1:10" x14ac:dyDescent="0.25">
      <c r="A10">
        <v>1</v>
      </c>
      <c r="B10" t="s">
        <v>1212</v>
      </c>
      <c r="C10">
        <v>355</v>
      </c>
      <c r="D10">
        <v>124</v>
      </c>
      <c r="E10">
        <v>23</v>
      </c>
      <c r="G10" s="1" t="s">
        <v>390</v>
      </c>
      <c r="H10" s="6">
        <v>498793073</v>
      </c>
      <c r="I10" s="6">
        <v>2317273</v>
      </c>
      <c r="J10" s="6">
        <v>217015921</v>
      </c>
    </row>
    <row r="11" spans="1:10" x14ac:dyDescent="0.25">
      <c r="A11">
        <v>1</v>
      </c>
      <c r="B11" t="s">
        <v>1212</v>
      </c>
      <c r="C11">
        <v>354</v>
      </c>
      <c r="D11">
        <v>136</v>
      </c>
      <c r="E11">
        <v>29</v>
      </c>
      <c r="G11" s="1" t="s">
        <v>553</v>
      </c>
      <c r="H11" s="6">
        <v>1018308753</v>
      </c>
      <c r="I11" s="6">
        <v>4265197</v>
      </c>
      <c r="J11" s="6">
        <v>556319111</v>
      </c>
    </row>
    <row r="12" spans="1:10" x14ac:dyDescent="0.25">
      <c r="A12">
        <v>1</v>
      </c>
      <c r="B12" t="s">
        <v>1212</v>
      </c>
      <c r="C12">
        <v>788</v>
      </c>
      <c r="D12">
        <v>301</v>
      </c>
      <c r="E12">
        <v>40</v>
      </c>
    </row>
    <row r="13" spans="1:10" x14ac:dyDescent="0.25">
      <c r="A13">
        <v>1</v>
      </c>
      <c r="B13" t="s">
        <v>1212</v>
      </c>
      <c r="C13">
        <v>584</v>
      </c>
      <c r="D13">
        <v>196</v>
      </c>
      <c r="E13">
        <v>21</v>
      </c>
    </row>
    <row r="14" spans="1:10" x14ac:dyDescent="0.25">
      <c r="A14">
        <v>1</v>
      </c>
      <c r="B14" t="s">
        <v>1212</v>
      </c>
      <c r="C14">
        <v>491</v>
      </c>
      <c r="D14">
        <v>160</v>
      </c>
      <c r="E14">
        <v>25</v>
      </c>
    </row>
    <row r="15" spans="1:10" x14ac:dyDescent="0.25">
      <c r="A15">
        <v>1</v>
      </c>
      <c r="B15" t="s">
        <v>1212</v>
      </c>
      <c r="C15">
        <v>596</v>
      </c>
      <c r="D15">
        <v>204</v>
      </c>
      <c r="E15">
        <v>16</v>
      </c>
    </row>
    <row r="16" spans="1:10" x14ac:dyDescent="0.25">
      <c r="A16">
        <v>1</v>
      </c>
      <c r="B16" t="s">
        <v>1212</v>
      </c>
      <c r="C16">
        <v>483</v>
      </c>
      <c r="D16">
        <v>187</v>
      </c>
      <c r="E16">
        <v>20</v>
      </c>
    </row>
    <row r="17" spans="1:15" x14ac:dyDescent="0.25">
      <c r="A17">
        <v>1</v>
      </c>
      <c r="B17" t="s">
        <v>1212</v>
      </c>
      <c r="C17">
        <v>831</v>
      </c>
      <c r="D17">
        <v>296</v>
      </c>
      <c r="E17">
        <v>31</v>
      </c>
    </row>
    <row r="18" spans="1:15" x14ac:dyDescent="0.25">
      <c r="A18">
        <v>1</v>
      </c>
      <c r="B18" t="s">
        <v>1212</v>
      </c>
      <c r="C18">
        <v>743</v>
      </c>
      <c r="D18">
        <v>282</v>
      </c>
      <c r="E18">
        <v>32</v>
      </c>
    </row>
    <row r="19" spans="1:15" x14ac:dyDescent="0.25">
      <c r="A19">
        <v>1</v>
      </c>
      <c r="B19" t="s">
        <v>1212</v>
      </c>
      <c r="C19">
        <v>4</v>
      </c>
      <c r="D19">
        <v>1</v>
      </c>
      <c r="E19">
        <v>0</v>
      </c>
    </row>
    <row r="20" spans="1:15" x14ac:dyDescent="0.25">
      <c r="A20">
        <v>1</v>
      </c>
      <c r="B20" t="s">
        <v>1212</v>
      </c>
      <c r="C20">
        <v>727</v>
      </c>
      <c r="D20">
        <v>282</v>
      </c>
      <c r="E20">
        <v>41</v>
      </c>
      <c r="G20" t="s">
        <v>1049</v>
      </c>
      <c r="H20" t="s">
        <v>0</v>
      </c>
      <c r="I20" t="s">
        <v>545</v>
      </c>
      <c r="J20" t="s">
        <v>555</v>
      </c>
      <c r="K20" t="s">
        <v>556</v>
      </c>
      <c r="L20" t="s">
        <v>558</v>
      </c>
      <c r="M20" t="s">
        <v>559</v>
      </c>
    </row>
    <row r="21" spans="1:15" x14ac:dyDescent="0.25">
      <c r="A21">
        <v>1</v>
      </c>
      <c r="B21" t="s">
        <v>1212</v>
      </c>
      <c r="C21">
        <v>34925</v>
      </c>
      <c r="D21">
        <v>4</v>
      </c>
      <c r="E21">
        <v>30736</v>
      </c>
      <c r="G21" t="s">
        <v>390</v>
      </c>
      <c r="H21">
        <v>498793073</v>
      </c>
      <c r="I21">
        <v>2317273</v>
      </c>
      <c r="J21">
        <v>217015921</v>
      </c>
      <c r="K21" s="2">
        <f>I21/H21</f>
        <v>4.6457601868099717E-3</v>
      </c>
      <c r="L21" s="3">
        <f t="shared" ref="L21:L27" si="0">H21/$H$34</f>
        <v>0.48982498827641913</v>
      </c>
      <c r="M21" s="3">
        <f t="shared" ref="M21:M27" si="1">J21/H21</f>
        <v>0.43508206658675869</v>
      </c>
    </row>
    <row r="22" spans="1:15" x14ac:dyDescent="0.25">
      <c r="A22">
        <v>1</v>
      </c>
      <c r="B22" t="s">
        <v>1047</v>
      </c>
      <c r="C22">
        <v>0</v>
      </c>
      <c r="D22">
        <v>1</v>
      </c>
      <c r="E22">
        <v>0</v>
      </c>
      <c r="G22" t="s">
        <v>1047</v>
      </c>
      <c r="H22">
        <v>261534252</v>
      </c>
      <c r="I22">
        <v>174736</v>
      </c>
      <c r="J22">
        <v>209939410</v>
      </c>
      <c r="K22" s="2">
        <f>I22/H22</f>
        <v>6.6811898886574904E-4</v>
      </c>
      <c r="L22" s="3">
        <f t="shared" si="0"/>
        <v>0.25683197873877062</v>
      </c>
      <c r="M22" s="3">
        <f t="shared" si="1"/>
        <v>0.80272242887711698</v>
      </c>
    </row>
    <row r="23" spans="1:15" x14ac:dyDescent="0.25">
      <c r="A23">
        <v>1</v>
      </c>
      <c r="B23" t="s">
        <v>1213</v>
      </c>
      <c r="C23">
        <v>15</v>
      </c>
      <c r="D23">
        <v>0</v>
      </c>
      <c r="E23">
        <v>2</v>
      </c>
      <c r="G23" t="s">
        <v>1212</v>
      </c>
      <c r="H23">
        <v>216011975</v>
      </c>
      <c r="I23">
        <v>1702468</v>
      </c>
      <c r="J23">
        <v>94737911</v>
      </c>
      <c r="K23" s="2">
        <f>I23/H23</f>
        <v>7.8813593551931554E-3</v>
      </c>
      <c r="L23" s="3">
        <f t="shared" si="0"/>
        <v>0.2121281726820235</v>
      </c>
      <c r="M23" s="3">
        <f t="shared" si="1"/>
        <v>0.4385771251802128</v>
      </c>
    </row>
    <row r="24" spans="1:15" x14ac:dyDescent="0.25">
      <c r="A24">
        <v>1</v>
      </c>
      <c r="B24" t="s">
        <v>1213</v>
      </c>
      <c r="C24">
        <v>7</v>
      </c>
      <c r="D24">
        <v>0</v>
      </c>
      <c r="E24">
        <v>0</v>
      </c>
      <c r="G24" t="s">
        <v>1048</v>
      </c>
      <c r="H24">
        <v>27194016</v>
      </c>
      <c r="I24">
        <v>15</v>
      </c>
      <c r="J24">
        <v>26464477</v>
      </c>
      <c r="K24" s="2">
        <v>0.02</v>
      </c>
      <c r="L24" s="3">
        <f t="shared" si="0"/>
        <v>2.6705079299264356E-2</v>
      </c>
      <c r="M24" s="3">
        <f t="shared" si="1"/>
        <v>0.97317281125376998</v>
      </c>
    </row>
    <row r="25" spans="1:15" x14ac:dyDescent="0.25">
      <c r="A25">
        <v>1</v>
      </c>
      <c r="B25" t="s">
        <v>1214</v>
      </c>
      <c r="C25">
        <v>4</v>
      </c>
      <c r="D25">
        <v>0</v>
      </c>
      <c r="E25">
        <v>0</v>
      </c>
      <c r="G25" t="s">
        <v>1213</v>
      </c>
      <c r="H25">
        <v>7352851</v>
      </c>
      <c r="I25">
        <v>11118</v>
      </c>
      <c r="J25">
        <v>4656383</v>
      </c>
      <c r="K25" s="2">
        <f>I25/H25</f>
        <v>1.5120665439840955E-3</v>
      </c>
      <c r="L25" s="3">
        <f t="shared" si="0"/>
        <v>7.2206499044008511E-3</v>
      </c>
      <c r="M25" s="3">
        <f t="shared" si="1"/>
        <v>0.6332758544950795</v>
      </c>
      <c r="N25" s="2"/>
      <c r="O25" s="3"/>
    </row>
    <row r="26" spans="1:15" x14ac:dyDescent="0.25">
      <c r="A26">
        <v>1</v>
      </c>
      <c r="B26" t="s">
        <v>1214</v>
      </c>
      <c r="C26">
        <v>9</v>
      </c>
      <c r="D26">
        <v>0</v>
      </c>
      <c r="E26">
        <v>2</v>
      </c>
      <c r="G26" t="s">
        <v>1214</v>
      </c>
      <c r="H26">
        <v>4406097</v>
      </c>
      <c r="I26">
        <v>59112</v>
      </c>
      <c r="J26">
        <v>672803</v>
      </c>
      <c r="K26" s="2">
        <f>I26/H26</f>
        <v>1.3415955209338333E-2</v>
      </c>
      <c r="L26" s="3">
        <f t="shared" si="0"/>
        <v>4.3268772727518721E-3</v>
      </c>
      <c r="M26" s="3">
        <f t="shared" si="1"/>
        <v>0.15269818163331403</v>
      </c>
      <c r="N26" s="3"/>
      <c r="O26" s="3"/>
    </row>
    <row r="27" spans="1:15" x14ac:dyDescent="0.25">
      <c r="A27">
        <v>1</v>
      </c>
      <c r="B27" t="s">
        <v>1213</v>
      </c>
      <c r="C27">
        <v>10</v>
      </c>
      <c r="D27">
        <v>0</v>
      </c>
      <c r="E27">
        <v>0</v>
      </c>
      <c r="G27" t="s">
        <v>1215</v>
      </c>
      <c r="H27">
        <v>3016489</v>
      </c>
      <c r="I27">
        <v>475</v>
      </c>
      <c r="J27">
        <v>2832206</v>
      </c>
      <c r="K27" s="2">
        <f>I27/H27</f>
        <v>1.5746783760855749E-4</v>
      </c>
      <c r="L27" s="3">
        <f t="shared" si="0"/>
        <v>2.9622538263696925E-3</v>
      </c>
      <c r="M27" s="3">
        <f t="shared" si="1"/>
        <v>0.93890811469890989</v>
      </c>
      <c r="N27" s="4"/>
      <c r="O27" s="3"/>
    </row>
    <row r="28" spans="1:15" x14ac:dyDescent="0.25">
      <c r="A28">
        <v>1</v>
      </c>
      <c r="B28" t="s">
        <v>1213</v>
      </c>
      <c r="C28">
        <v>11</v>
      </c>
      <c r="D28">
        <v>0</v>
      </c>
      <c r="E28">
        <v>2</v>
      </c>
      <c r="L28" s="2"/>
      <c r="M28" s="2"/>
      <c r="N28" s="3"/>
    </row>
    <row r="29" spans="1:15" x14ac:dyDescent="0.25">
      <c r="A29">
        <v>1</v>
      </c>
      <c r="B29" t="s">
        <v>1214</v>
      </c>
      <c r="C29">
        <v>6</v>
      </c>
      <c r="D29">
        <v>0</v>
      </c>
      <c r="E29">
        <v>0</v>
      </c>
      <c r="L29" s="2"/>
      <c r="M29" s="2"/>
      <c r="N29" s="3"/>
    </row>
    <row r="30" spans="1:15" x14ac:dyDescent="0.25">
      <c r="A30">
        <v>1</v>
      </c>
      <c r="B30" t="s">
        <v>1214</v>
      </c>
      <c r="C30">
        <v>13</v>
      </c>
      <c r="D30">
        <v>0</v>
      </c>
      <c r="E30">
        <v>2</v>
      </c>
      <c r="L30" s="2"/>
      <c r="M30" s="2"/>
      <c r="N30" s="2"/>
    </row>
    <row r="31" spans="1:15" x14ac:dyDescent="0.25">
      <c r="A31">
        <v>1</v>
      </c>
      <c r="B31" t="s">
        <v>1212</v>
      </c>
      <c r="C31">
        <v>2</v>
      </c>
      <c r="D31">
        <v>0</v>
      </c>
      <c r="E31">
        <v>2</v>
      </c>
      <c r="L31" s="2"/>
      <c r="M31" s="2"/>
      <c r="N31" s="2"/>
    </row>
    <row r="32" spans="1:15" x14ac:dyDescent="0.25">
      <c r="A32">
        <v>1</v>
      </c>
      <c r="B32" t="s">
        <v>1047</v>
      </c>
      <c r="C32">
        <v>0</v>
      </c>
      <c r="D32">
        <v>1</v>
      </c>
      <c r="E32">
        <v>0</v>
      </c>
      <c r="L32" s="2"/>
      <c r="M32" s="2"/>
      <c r="N32" s="3"/>
    </row>
    <row r="33" spans="1:12" x14ac:dyDescent="0.25">
      <c r="A33">
        <v>1</v>
      </c>
      <c r="B33" t="s">
        <v>1212</v>
      </c>
      <c r="C33">
        <v>1</v>
      </c>
      <c r="D33">
        <v>0</v>
      </c>
      <c r="E33">
        <v>0</v>
      </c>
      <c r="K33" s="2"/>
      <c r="L33" s="2"/>
    </row>
    <row r="34" spans="1:12" x14ac:dyDescent="0.25">
      <c r="A34">
        <v>1</v>
      </c>
      <c r="B34" t="s">
        <v>1212</v>
      </c>
      <c r="C34">
        <v>9</v>
      </c>
      <c r="D34">
        <v>1</v>
      </c>
      <c r="E34">
        <v>0</v>
      </c>
      <c r="H34">
        <f>SUM(H21:H27)</f>
        <v>1018308753</v>
      </c>
    </row>
    <row r="35" spans="1:12" x14ac:dyDescent="0.25">
      <c r="A35">
        <v>1</v>
      </c>
      <c r="B35" t="s">
        <v>1212</v>
      </c>
      <c r="C35">
        <v>18</v>
      </c>
      <c r="D35">
        <v>0</v>
      </c>
      <c r="E35">
        <v>2</v>
      </c>
    </row>
    <row r="36" spans="1:12" x14ac:dyDescent="0.25">
      <c r="A36">
        <v>1</v>
      </c>
      <c r="B36" t="s">
        <v>1212</v>
      </c>
      <c r="C36">
        <v>8</v>
      </c>
      <c r="D36">
        <v>1</v>
      </c>
      <c r="E36">
        <v>3</v>
      </c>
    </row>
    <row r="37" spans="1:12" x14ac:dyDescent="0.25">
      <c r="A37">
        <v>1</v>
      </c>
      <c r="B37" t="s">
        <v>1212</v>
      </c>
      <c r="C37">
        <v>4</v>
      </c>
      <c r="D37">
        <v>2</v>
      </c>
      <c r="E37">
        <v>0</v>
      </c>
    </row>
    <row r="38" spans="1:12" x14ac:dyDescent="0.25">
      <c r="A38">
        <v>1</v>
      </c>
      <c r="B38" t="s">
        <v>1212</v>
      </c>
      <c r="C38">
        <v>19099</v>
      </c>
      <c r="D38">
        <v>75</v>
      </c>
      <c r="E38">
        <v>7811</v>
      </c>
    </row>
    <row r="39" spans="1:12" x14ac:dyDescent="0.25">
      <c r="A39">
        <v>1</v>
      </c>
      <c r="B39" t="s">
        <v>1212</v>
      </c>
      <c r="C39">
        <v>219623</v>
      </c>
      <c r="D39">
        <v>1305</v>
      </c>
      <c r="E39">
        <v>28714</v>
      </c>
    </row>
    <row r="40" spans="1:12" x14ac:dyDescent="0.25">
      <c r="A40">
        <v>1</v>
      </c>
      <c r="B40" t="s">
        <v>1212</v>
      </c>
      <c r="C40">
        <v>1168924</v>
      </c>
      <c r="D40">
        <v>2575</v>
      </c>
      <c r="E40">
        <v>218399</v>
      </c>
    </row>
    <row r="41" spans="1:12" x14ac:dyDescent="0.25">
      <c r="A41">
        <v>1</v>
      </c>
      <c r="B41" t="s">
        <v>390</v>
      </c>
      <c r="C41">
        <v>12</v>
      </c>
      <c r="D41">
        <v>0</v>
      </c>
      <c r="E41">
        <v>0</v>
      </c>
    </row>
    <row r="42" spans="1:12" x14ac:dyDescent="0.25">
      <c r="A42">
        <v>1</v>
      </c>
      <c r="B42" t="s">
        <v>390</v>
      </c>
      <c r="C42">
        <v>15</v>
      </c>
      <c r="D42">
        <v>0</v>
      </c>
      <c r="E42">
        <v>0</v>
      </c>
    </row>
    <row r="43" spans="1:12" x14ac:dyDescent="0.25">
      <c r="A43">
        <v>1</v>
      </c>
      <c r="B43" t="s">
        <v>390</v>
      </c>
      <c r="C43">
        <v>3</v>
      </c>
      <c r="D43">
        <v>0</v>
      </c>
      <c r="E43">
        <v>2</v>
      </c>
    </row>
    <row r="44" spans="1:12" x14ac:dyDescent="0.25">
      <c r="A44">
        <v>1</v>
      </c>
      <c r="B44" t="s">
        <v>390</v>
      </c>
      <c r="C44">
        <v>2</v>
      </c>
      <c r="D44">
        <v>2</v>
      </c>
      <c r="E44">
        <v>2</v>
      </c>
    </row>
    <row r="45" spans="1:12" x14ac:dyDescent="0.25">
      <c r="A45">
        <v>1</v>
      </c>
      <c r="B45" t="s">
        <v>390</v>
      </c>
      <c r="C45">
        <v>8350259</v>
      </c>
      <c r="D45">
        <v>10033</v>
      </c>
      <c r="E45">
        <v>3034730</v>
      </c>
    </row>
    <row r="46" spans="1:12" x14ac:dyDescent="0.25">
      <c r="A46">
        <v>1</v>
      </c>
      <c r="B46" t="s">
        <v>390</v>
      </c>
      <c r="C46">
        <v>7921294</v>
      </c>
      <c r="D46">
        <v>15167</v>
      </c>
      <c r="E46">
        <v>1362779</v>
      </c>
    </row>
    <row r="47" spans="1:12" x14ac:dyDescent="0.25">
      <c r="A47">
        <v>1</v>
      </c>
      <c r="B47" t="s">
        <v>390</v>
      </c>
      <c r="C47">
        <v>6787334</v>
      </c>
      <c r="D47">
        <v>1</v>
      </c>
      <c r="E47">
        <v>2736226</v>
      </c>
    </row>
    <row r="48" spans="1:12" x14ac:dyDescent="0.25">
      <c r="A48">
        <v>1</v>
      </c>
      <c r="B48" t="s">
        <v>390</v>
      </c>
      <c r="C48">
        <v>1</v>
      </c>
      <c r="D48">
        <v>1</v>
      </c>
      <c r="E48">
        <v>1</v>
      </c>
    </row>
    <row r="49" spans="1:5" x14ac:dyDescent="0.25">
      <c r="A49">
        <v>1</v>
      </c>
      <c r="B49" t="s">
        <v>390</v>
      </c>
      <c r="C49">
        <v>120927</v>
      </c>
      <c r="D49">
        <v>225</v>
      </c>
      <c r="E49">
        <v>23106</v>
      </c>
    </row>
    <row r="50" spans="1:5" x14ac:dyDescent="0.25">
      <c r="A50">
        <v>1</v>
      </c>
      <c r="B50" t="s">
        <v>390</v>
      </c>
      <c r="C50">
        <v>245359</v>
      </c>
      <c r="D50">
        <v>301</v>
      </c>
      <c r="E50">
        <v>36905</v>
      </c>
    </row>
    <row r="51" spans="1:5" x14ac:dyDescent="0.25">
      <c r="A51">
        <v>1</v>
      </c>
      <c r="B51" t="s">
        <v>390</v>
      </c>
      <c r="C51">
        <v>54011</v>
      </c>
      <c r="D51">
        <v>1941</v>
      </c>
      <c r="E51">
        <v>5795</v>
      </c>
    </row>
    <row r="52" spans="1:5" x14ac:dyDescent="0.25">
      <c r="A52">
        <v>1</v>
      </c>
      <c r="B52" t="s">
        <v>390</v>
      </c>
      <c r="C52">
        <v>1</v>
      </c>
      <c r="D52">
        <v>1</v>
      </c>
      <c r="E52">
        <v>1</v>
      </c>
    </row>
    <row r="53" spans="1:5" x14ac:dyDescent="0.25">
      <c r="A53">
        <v>1</v>
      </c>
      <c r="B53" t="s">
        <v>390</v>
      </c>
      <c r="C53">
        <v>32583225</v>
      </c>
      <c r="D53">
        <v>6752</v>
      </c>
      <c r="E53">
        <v>13534207</v>
      </c>
    </row>
    <row r="54" spans="1:5" x14ac:dyDescent="0.25">
      <c r="A54">
        <v>1</v>
      </c>
      <c r="B54" t="s">
        <v>390</v>
      </c>
      <c r="C54">
        <v>269</v>
      </c>
      <c r="D54">
        <v>584</v>
      </c>
      <c r="E54">
        <v>198</v>
      </c>
    </row>
    <row r="55" spans="1:5" x14ac:dyDescent="0.25">
      <c r="A55">
        <v>1</v>
      </c>
      <c r="B55" t="s">
        <v>1213</v>
      </c>
      <c r="C55">
        <v>138304</v>
      </c>
      <c r="D55">
        <v>81</v>
      </c>
      <c r="E55">
        <v>81617</v>
      </c>
    </row>
    <row r="56" spans="1:5" x14ac:dyDescent="0.25">
      <c r="A56">
        <v>1</v>
      </c>
      <c r="B56" t="s">
        <v>1213</v>
      </c>
      <c r="C56">
        <v>732544</v>
      </c>
      <c r="D56">
        <v>963</v>
      </c>
      <c r="E56">
        <v>423770</v>
      </c>
    </row>
    <row r="57" spans="1:5" x14ac:dyDescent="0.25">
      <c r="A57">
        <v>1</v>
      </c>
      <c r="B57" t="s">
        <v>1213</v>
      </c>
      <c r="C57">
        <v>5584966</v>
      </c>
      <c r="D57">
        <v>8149</v>
      </c>
      <c r="E57">
        <v>3486776</v>
      </c>
    </row>
    <row r="58" spans="1:5" x14ac:dyDescent="0.25">
      <c r="A58">
        <v>1</v>
      </c>
      <c r="B58" t="s">
        <v>390</v>
      </c>
      <c r="C58">
        <v>23162</v>
      </c>
      <c r="D58">
        <v>541</v>
      </c>
      <c r="E58">
        <v>11401</v>
      </c>
    </row>
    <row r="59" spans="1:5" x14ac:dyDescent="0.25">
      <c r="A59">
        <v>1</v>
      </c>
      <c r="B59" t="s">
        <v>390</v>
      </c>
      <c r="C59">
        <v>16224</v>
      </c>
      <c r="D59">
        <v>288</v>
      </c>
      <c r="E59">
        <v>8260</v>
      </c>
    </row>
    <row r="60" spans="1:5" x14ac:dyDescent="0.25">
      <c r="A60">
        <v>1</v>
      </c>
      <c r="B60" t="s">
        <v>390</v>
      </c>
      <c r="C60">
        <v>274</v>
      </c>
      <c r="D60">
        <v>1</v>
      </c>
      <c r="E60">
        <v>159</v>
      </c>
    </row>
    <row r="61" spans="1:5" x14ac:dyDescent="0.25">
      <c r="A61">
        <v>1</v>
      </c>
      <c r="B61" t="s">
        <v>390</v>
      </c>
      <c r="C61">
        <v>1526713</v>
      </c>
      <c r="D61">
        <v>30958</v>
      </c>
      <c r="E61">
        <v>595268</v>
      </c>
    </row>
    <row r="62" spans="1:5" x14ac:dyDescent="0.25">
      <c r="A62">
        <v>1</v>
      </c>
      <c r="B62" t="s">
        <v>390</v>
      </c>
      <c r="C62">
        <v>1577524</v>
      </c>
      <c r="D62">
        <v>22238</v>
      </c>
      <c r="E62">
        <v>447910</v>
      </c>
    </row>
    <row r="63" spans="1:5" x14ac:dyDescent="0.25">
      <c r="A63">
        <v>1</v>
      </c>
      <c r="B63" t="s">
        <v>390</v>
      </c>
      <c r="C63">
        <v>250262</v>
      </c>
      <c r="D63">
        <v>2704</v>
      </c>
      <c r="E63">
        <v>169313</v>
      </c>
    </row>
    <row r="64" spans="1:5" x14ac:dyDescent="0.25">
      <c r="A64">
        <v>1</v>
      </c>
      <c r="B64" t="s">
        <v>1212</v>
      </c>
      <c r="C64">
        <v>884204</v>
      </c>
      <c r="D64">
        <v>58361</v>
      </c>
      <c r="E64">
        <v>340571</v>
      </c>
    </row>
    <row r="65" spans="1:5" x14ac:dyDescent="0.25">
      <c r="A65">
        <v>1</v>
      </c>
      <c r="B65" t="s">
        <v>390</v>
      </c>
      <c r="C65">
        <v>536278</v>
      </c>
      <c r="D65">
        <v>51707</v>
      </c>
      <c r="E65">
        <v>239492</v>
      </c>
    </row>
    <row r="66" spans="1:5" x14ac:dyDescent="0.25">
      <c r="A66">
        <v>1</v>
      </c>
      <c r="B66" t="s">
        <v>1212</v>
      </c>
      <c r="C66">
        <v>61757</v>
      </c>
      <c r="D66">
        <v>1577</v>
      </c>
      <c r="E66">
        <v>35368</v>
      </c>
    </row>
    <row r="67" spans="1:5" x14ac:dyDescent="0.25">
      <c r="A67">
        <v>1</v>
      </c>
      <c r="B67" t="s">
        <v>390</v>
      </c>
      <c r="C67">
        <v>2</v>
      </c>
      <c r="D67">
        <v>0</v>
      </c>
      <c r="E67">
        <v>1</v>
      </c>
    </row>
    <row r="68" spans="1:5" x14ac:dyDescent="0.25">
      <c r="A68">
        <v>1</v>
      </c>
      <c r="B68" t="s">
        <v>390</v>
      </c>
      <c r="C68">
        <v>12025</v>
      </c>
      <c r="D68">
        <v>262</v>
      </c>
      <c r="E68">
        <v>1363</v>
      </c>
    </row>
    <row r="69" spans="1:5" x14ac:dyDescent="0.25">
      <c r="A69">
        <v>1</v>
      </c>
      <c r="B69" t="s">
        <v>390</v>
      </c>
      <c r="C69">
        <v>3</v>
      </c>
      <c r="D69">
        <v>1</v>
      </c>
      <c r="E69">
        <v>1</v>
      </c>
    </row>
    <row r="70" spans="1:5" x14ac:dyDescent="0.25">
      <c r="A70">
        <v>1</v>
      </c>
      <c r="B70" t="s">
        <v>390</v>
      </c>
      <c r="C70">
        <v>11317</v>
      </c>
      <c r="D70">
        <v>97</v>
      </c>
      <c r="E70">
        <v>2949</v>
      </c>
    </row>
    <row r="71" spans="1:5" x14ac:dyDescent="0.25">
      <c r="A71">
        <v>1</v>
      </c>
      <c r="B71" t="s">
        <v>390</v>
      </c>
      <c r="C71">
        <v>130984</v>
      </c>
      <c r="D71">
        <v>3695</v>
      </c>
      <c r="E71">
        <v>15237</v>
      </c>
    </row>
    <row r="72" spans="1:5" x14ac:dyDescent="0.25">
      <c r="A72">
        <v>1</v>
      </c>
      <c r="B72" t="s">
        <v>390</v>
      </c>
      <c r="C72">
        <v>294759</v>
      </c>
      <c r="D72">
        <v>2245</v>
      </c>
      <c r="E72">
        <v>11492</v>
      </c>
    </row>
    <row r="73" spans="1:5" x14ac:dyDescent="0.25">
      <c r="A73">
        <v>1</v>
      </c>
      <c r="B73" t="s">
        <v>1213</v>
      </c>
      <c r="C73">
        <v>322104</v>
      </c>
      <c r="D73">
        <v>1721</v>
      </c>
      <c r="E73">
        <v>106304</v>
      </c>
    </row>
    <row r="74" spans="1:5" x14ac:dyDescent="0.25">
      <c r="A74">
        <v>1</v>
      </c>
      <c r="B74" t="s">
        <v>1214</v>
      </c>
      <c r="C74">
        <v>2580593</v>
      </c>
      <c r="D74">
        <v>18064</v>
      </c>
      <c r="E74">
        <v>87560</v>
      </c>
    </row>
    <row r="75" spans="1:5" x14ac:dyDescent="0.25">
      <c r="A75">
        <v>1</v>
      </c>
      <c r="B75" t="s">
        <v>390</v>
      </c>
      <c r="C75">
        <v>5909243</v>
      </c>
      <c r="D75">
        <v>10938</v>
      </c>
      <c r="E75">
        <v>3809438</v>
      </c>
    </row>
    <row r="76" spans="1:5" x14ac:dyDescent="0.25">
      <c r="A76">
        <v>1</v>
      </c>
      <c r="B76" t="s">
        <v>390</v>
      </c>
      <c r="C76">
        <v>5</v>
      </c>
      <c r="D76">
        <v>0</v>
      </c>
      <c r="E76">
        <v>1</v>
      </c>
    </row>
    <row r="77" spans="1:5" x14ac:dyDescent="0.25">
      <c r="A77">
        <v>1</v>
      </c>
      <c r="B77" t="s">
        <v>390</v>
      </c>
      <c r="C77">
        <v>18726</v>
      </c>
      <c r="D77">
        <v>90</v>
      </c>
      <c r="E77">
        <v>14472</v>
      </c>
    </row>
    <row r="78" spans="1:5" x14ac:dyDescent="0.25">
      <c r="A78">
        <v>1</v>
      </c>
      <c r="B78" t="s">
        <v>390</v>
      </c>
      <c r="C78">
        <v>43341216</v>
      </c>
      <c r="D78">
        <v>68404</v>
      </c>
      <c r="E78">
        <v>21666603</v>
      </c>
    </row>
    <row r="79" spans="1:5" x14ac:dyDescent="0.25">
      <c r="A79">
        <v>1</v>
      </c>
      <c r="B79" t="s">
        <v>390</v>
      </c>
      <c r="C79">
        <v>8154996</v>
      </c>
      <c r="D79">
        <v>4916</v>
      </c>
      <c r="E79">
        <v>5086732</v>
      </c>
    </row>
    <row r="80" spans="1:5" x14ac:dyDescent="0.25">
      <c r="A80">
        <v>1</v>
      </c>
      <c r="B80" t="s">
        <v>390</v>
      </c>
      <c r="C80">
        <v>5251481</v>
      </c>
      <c r="D80">
        <v>8603</v>
      </c>
      <c r="E80">
        <v>3306618</v>
      </c>
    </row>
    <row r="81" spans="1:5" x14ac:dyDescent="0.25">
      <c r="A81">
        <v>1</v>
      </c>
      <c r="B81" t="s">
        <v>390</v>
      </c>
      <c r="C81">
        <v>1</v>
      </c>
      <c r="D81">
        <v>1</v>
      </c>
      <c r="E81">
        <v>0</v>
      </c>
    </row>
    <row r="82" spans="1:5" x14ac:dyDescent="0.25">
      <c r="A82">
        <v>1</v>
      </c>
      <c r="B82" t="s">
        <v>390</v>
      </c>
      <c r="C82">
        <v>5217970</v>
      </c>
      <c r="D82">
        <v>38213</v>
      </c>
      <c r="E82">
        <v>2194321</v>
      </c>
    </row>
    <row r="83" spans="1:5" x14ac:dyDescent="0.25">
      <c r="A83">
        <v>1</v>
      </c>
      <c r="B83" t="s">
        <v>390</v>
      </c>
      <c r="C83">
        <v>16</v>
      </c>
      <c r="D83">
        <v>13</v>
      </c>
      <c r="E83">
        <v>5</v>
      </c>
    </row>
    <row r="84" spans="1:5" x14ac:dyDescent="0.25">
      <c r="A84">
        <v>1</v>
      </c>
      <c r="B84" t="s">
        <v>390</v>
      </c>
      <c r="C84">
        <v>57</v>
      </c>
      <c r="D84">
        <v>13</v>
      </c>
      <c r="E84">
        <v>11</v>
      </c>
    </row>
    <row r="85" spans="1:5" x14ac:dyDescent="0.25">
      <c r="A85">
        <v>1</v>
      </c>
      <c r="B85" t="s">
        <v>390</v>
      </c>
      <c r="C85">
        <v>4609277</v>
      </c>
      <c r="D85">
        <v>32046</v>
      </c>
      <c r="E85">
        <v>1882324</v>
      </c>
    </row>
    <row r="86" spans="1:5" x14ac:dyDescent="0.25">
      <c r="A86">
        <v>1</v>
      </c>
      <c r="B86" t="s">
        <v>390</v>
      </c>
      <c r="C86">
        <v>3249351</v>
      </c>
      <c r="D86">
        <v>29166</v>
      </c>
      <c r="E86">
        <v>1473563</v>
      </c>
    </row>
    <row r="87" spans="1:5" x14ac:dyDescent="0.25">
      <c r="A87">
        <v>1</v>
      </c>
      <c r="B87" t="s">
        <v>390</v>
      </c>
      <c r="C87">
        <v>2308441</v>
      </c>
      <c r="D87">
        <v>17709</v>
      </c>
      <c r="E87">
        <v>983247</v>
      </c>
    </row>
    <row r="88" spans="1:5" x14ac:dyDescent="0.25">
      <c r="A88">
        <v>1</v>
      </c>
      <c r="B88" t="s">
        <v>390</v>
      </c>
      <c r="C88">
        <v>155762</v>
      </c>
      <c r="D88">
        <v>1333</v>
      </c>
      <c r="E88">
        <v>49585</v>
      </c>
    </row>
    <row r="89" spans="1:5" x14ac:dyDescent="0.25">
      <c r="A89">
        <v>1</v>
      </c>
      <c r="B89" t="s">
        <v>390</v>
      </c>
      <c r="C89">
        <v>6668432</v>
      </c>
      <c r="D89">
        <v>36257</v>
      </c>
      <c r="E89">
        <v>3168878</v>
      </c>
    </row>
    <row r="90" spans="1:5" x14ac:dyDescent="0.25">
      <c r="A90">
        <v>1</v>
      </c>
      <c r="B90" t="s">
        <v>390</v>
      </c>
      <c r="C90">
        <v>255829</v>
      </c>
      <c r="D90">
        <v>2753</v>
      </c>
      <c r="E90">
        <v>87116</v>
      </c>
    </row>
    <row r="91" spans="1:5" x14ac:dyDescent="0.25">
      <c r="A91">
        <v>1</v>
      </c>
      <c r="B91" t="s">
        <v>390</v>
      </c>
      <c r="C91">
        <v>1083889</v>
      </c>
      <c r="D91">
        <v>7834</v>
      </c>
      <c r="E91">
        <v>480656</v>
      </c>
    </row>
    <row r="92" spans="1:5" x14ac:dyDescent="0.25">
      <c r="A92">
        <v>1</v>
      </c>
      <c r="B92" t="s">
        <v>390</v>
      </c>
      <c r="C92">
        <v>24</v>
      </c>
      <c r="D92">
        <v>12</v>
      </c>
      <c r="E92">
        <v>4</v>
      </c>
    </row>
    <row r="93" spans="1:5" x14ac:dyDescent="0.25">
      <c r="A93">
        <v>1</v>
      </c>
      <c r="B93" t="s">
        <v>390</v>
      </c>
      <c r="C93">
        <v>3962754</v>
      </c>
      <c r="D93">
        <v>31051</v>
      </c>
      <c r="E93">
        <v>1536765</v>
      </c>
    </row>
    <row r="94" spans="1:5" x14ac:dyDescent="0.25">
      <c r="A94">
        <v>1</v>
      </c>
      <c r="B94" t="s">
        <v>390</v>
      </c>
      <c r="C94">
        <v>1134867</v>
      </c>
      <c r="D94">
        <v>7501</v>
      </c>
      <c r="E94">
        <v>531211</v>
      </c>
    </row>
    <row r="95" spans="1:5" x14ac:dyDescent="0.25">
      <c r="A95">
        <v>1</v>
      </c>
      <c r="B95" t="s">
        <v>390</v>
      </c>
      <c r="C95">
        <v>3185885</v>
      </c>
      <c r="D95">
        <v>23627</v>
      </c>
      <c r="E95">
        <v>1006639</v>
      </c>
    </row>
    <row r="96" spans="1:5" x14ac:dyDescent="0.25">
      <c r="A96">
        <v>1</v>
      </c>
      <c r="B96" t="s">
        <v>390</v>
      </c>
      <c r="C96">
        <v>964078</v>
      </c>
      <c r="D96">
        <v>6702</v>
      </c>
      <c r="E96">
        <v>298823</v>
      </c>
    </row>
    <row r="97" spans="1:5" x14ac:dyDescent="0.25">
      <c r="A97">
        <v>1</v>
      </c>
      <c r="B97" t="s">
        <v>390</v>
      </c>
      <c r="C97">
        <v>3229396</v>
      </c>
      <c r="D97">
        <v>20127</v>
      </c>
      <c r="E97">
        <v>1438548</v>
      </c>
    </row>
    <row r="98" spans="1:5" x14ac:dyDescent="0.25">
      <c r="A98">
        <v>1</v>
      </c>
      <c r="B98" t="s">
        <v>390</v>
      </c>
      <c r="C98">
        <v>1780329</v>
      </c>
      <c r="D98">
        <v>11171</v>
      </c>
      <c r="E98">
        <v>757515</v>
      </c>
    </row>
    <row r="99" spans="1:5" x14ac:dyDescent="0.25">
      <c r="A99">
        <v>1</v>
      </c>
      <c r="B99" t="s">
        <v>390</v>
      </c>
      <c r="C99">
        <v>5925557</v>
      </c>
      <c r="D99">
        <v>36087</v>
      </c>
      <c r="E99">
        <v>2676076</v>
      </c>
    </row>
    <row r="100" spans="1:5" x14ac:dyDescent="0.25">
      <c r="A100">
        <v>1</v>
      </c>
      <c r="B100" t="s">
        <v>390</v>
      </c>
      <c r="C100">
        <v>3534578</v>
      </c>
      <c r="D100">
        <v>20904</v>
      </c>
      <c r="E100">
        <v>1263795</v>
      </c>
    </row>
    <row r="101" spans="1:5" x14ac:dyDescent="0.25">
      <c r="A101">
        <v>1</v>
      </c>
      <c r="B101" t="s">
        <v>390</v>
      </c>
      <c r="C101">
        <v>2121936</v>
      </c>
      <c r="D101">
        <v>14478</v>
      </c>
      <c r="E101">
        <v>944922</v>
      </c>
    </row>
    <row r="102" spans="1:5" x14ac:dyDescent="0.25">
      <c r="A102">
        <v>1</v>
      </c>
      <c r="B102" t="s">
        <v>390</v>
      </c>
      <c r="C102">
        <v>1075910</v>
      </c>
      <c r="D102">
        <v>7920</v>
      </c>
      <c r="E102">
        <v>512393</v>
      </c>
    </row>
    <row r="103" spans="1:5" x14ac:dyDescent="0.25">
      <c r="A103">
        <v>1</v>
      </c>
      <c r="B103" t="s">
        <v>390</v>
      </c>
      <c r="C103">
        <v>1745375</v>
      </c>
      <c r="D103">
        <v>14231</v>
      </c>
      <c r="E103">
        <v>645961</v>
      </c>
    </row>
    <row r="104" spans="1:5" x14ac:dyDescent="0.25">
      <c r="A104">
        <v>1</v>
      </c>
      <c r="B104" t="s">
        <v>390</v>
      </c>
      <c r="C104">
        <v>172</v>
      </c>
      <c r="D104">
        <v>65</v>
      </c>
      <c r="E104">
        <v>36</v>
      </c>
    </row>
    <row r="105" spans="1:5" x14ac:dyDescent="0.25">
      <c r="A105">
        <v>1</v>
      </c>
      <c r="B105" t="s">
        <v>390</v>
      </c>
      <c r="C105">
        <v>1404796</v>
      </c>
      <c r="D105">
        <v>11874</v>
      </c>
      <c r="E105">
        <v>608340</v>
      </c>
    </row>
    <row r="106" spans="1:5" x14ac:dyDescent="0.25">
      <c r="A106">
        <v>1</v>
      </c>
      <c r="B106" t="s">
        <v>390</v>
      </c>
      <c r="C106">
        <v>4756184</v>
      </c>
      <c r="D106">
        <v>22103</v>
      </c>
      <c r="E106">
        <v>2797790</v>
      </c>
    </row>
    <row r="107" spans="1:5" x14ac:dyDescent="0.25">
      <c r="A107">
        <v>1</v>
      </c>
      <c r="B107" t="s">
        <v>390</v>
      </c>
      <c r="C107">
        <v>18</v>
      </c>
      <c r="D107">
        <v>9</v>
      </c>
      <c r="E107">
        <v>6</v>
      </c>
    </row>
    <row r="108" spans="1:5" x14ac:dyDescent="0.25">
      <c r="A108">
        <v>1</v>
      </c>
      <c r="B108" t="s">
        <v>390</v>
      </c>
      <c r="C108">
        <v>7111809</v>
      </c>
      <c r="D108">
        <v>36793</v>
      </c>
      <c r="E108">
        <v>2423473</v>
      </c>
    </row>
    <row r="109" spans="1:5" x14ac:dyDescent="0.25">
      <c r="A109">
        <v>1</v>
      </c>
      <c r="B109" t="s">
        <v>390</v>
      </c>
      <c r="C109">
        <v>17</v>
      </c>
      <c r="D109">
        <v>13</v>
      </c>
      <c r="E109">
        <v>5</v>
      </c>
    </row>
    <row r="110" spans="1:5" x14ac:dyDescent="0.25">
      <c r="A110">
        <v>1</v>
      </c>
      <c r="B110" t="s">
        <v>390</v>
      </c>
      <c r="C110">
        <v>153</v>
      </c>
      <c r="D110">
        <v>49</v>
      </c>
      <c r="E110">
        <v>24</v>
      </c>
    </row>
    <row r="111" spans="1:5" x14ac:dyDescent="0.25">
      <c r="A111">
        <v>1</v>
      </c>
      <c r="B111" t="s">
        <v>390</v>
      </c>
      <c r="C111">
        <v>654940</v>
      </c>
      <c r="D111">
        <v>5590</v>
      </c>
      <c r="E111">
        <v>448088</v>
      </c>
    </row>
    <row r="112" spans="1:5" x14ac:dyDescent="0.25">
      <c r="A112">
        <v>1</v>
      </c>
      <c r="B112" t="s">
        <v>390</v>
      </c>
      <c r="C112">
        <v>2265228</v>
      </c>
      <c r="D112">
        <v>14168</v>
      </c>
      <c r="E112">
        <v>946462</v>
      </c>
    </row>
    <row r="113" spans="1:5" x14ac:dyDescent="0.25">
      <c r="A113">
        <v>1</v>
      </c>
      <c r="B113" t="s">
        <v>390</v>
      </c>
      <c r="C113">
        <v>942405</v>
      </c>
      <c r="D113">
        <v>4550</v>
      </c>
      <c r="E113">
        <v>545134</v>
      </c>
    </row>
    <row r="114" spans="1:5" x14ac:dyDescent="0.25">
      <c r="A114">
        <v>1</v>
      </c>
      <c r="B114" t="s">
        <v>390</v>
      </c>
      <c r="C114">
        <v>7594339</v>
      </c>
      <c r="D114">
        <v>45052</v>
      </c>
      <c r="E114">
        <v>3104728</v>
      </c>
    </row>
    <row r="115" spans="1:5" x14ac:dyDescent="0.25">
      <c r="A115">
        <v>1</v>
      </c>
      <c r="B115" t="s">
        <v>390</v>
      </c>
      <c r="C115">
        <v>999494</v>
      </c>
      <c r="D115">
        <v>7909</v>
      </c>
      <c r="E115">
        <v>635297</v>
      </c>
    </row>
    <row r="116" spans="1:5" x14ac:dyDescent="0.25">
      <c r="A116">
        <v>1</v>
      </c>
      <c r="B116" t="s">
        <v>390</v>
      </c>
      <c r="C116">
        <v>3855639</v>
      </c>
      <c r="D116">
        <v>24597</v>
      </c>
      <c r="E116">
        <v>1696479</v>
      </c>
    </row>
    <row r="117" spans="1:5" x14ac:dyDescent="0.25">
      <c r="A117">
        <v>1</v>
      </c>
      <c r="B117" t="s">
        <v>390</v>
      </c>
      <c r="C117">
        <v>924714</v>
      </c>
      <c r="D117">
        <v>4647</v>
      </c>
      <c r="E117">
        <v>302116</v>
      </c>
    </row>
    <row r="118" spans="1:5" x14ac:dyDescent="0.25">
      <c r="A118">
        <v>1</v>
      </c>
      <c r="B118" t="s">
        <v>390</v>
      </c>
      <c r="C118">
        <v>12</v>
      </c>
      <c r="D118">
        <v>7</v>
      </c>
      <c r="E118">
        <v>3</v>
      </c>
    </row>
    <row r="119" spans="1:5" x14ac:dyDescent="0.25">
      <c r="A119">
        <v>1</v>
      </c>
      <c r="B119" t="s">
        <v>390</v>
      </c>
      <c r="C119">
        <v>167081</v>
      </c>
      <c r="D119">
        <v>1331</v>
      </c>
      <c r="E119">
        <v>66525</v>
      </c>
    </row>
    <row r="120" spans="1:5" x14ac:dyDescent="0.25">
      <c r="A120">
        <v>1</v>
      </c>
      <c r="B120" t="s">
        <v>390</v>
      </c>
      <c r="C120">
        <v>637322</v>
      </c>
      <c r="D120">
        <v>4449</v>
      </c>
      <c r="E120">
        <v>409719</v>
      </c>
    </row>
    <row r="121" spans="1:5" x14ac:dyDescent="0.25">
      <c r="A121">
        <v>1</v>
      </c>
      <c r="B121" t="s">
        <v>390</v>
      </c>
      <c r="C121">
        <v>3658555</v>
      </c>
      <c r="D121">
        <v>21393</v>
      </c>
      <c r="E121">
        <v>1444047</v>
      </c>
    </row>
    <row r="122" spans="1:5" x14ac:dyDescent="0.25">
      <c r="A122">
        <v>1</v>
      </c>
      <c r="B122" t="s">
        <v>390</v>
      </c>
      <c r="C122">
        <v>591099</v>
      </c>
      <c r="D122">
        <v>4839</v>
      </c>
      <c r="E122">
        <v>395971</v>
      </c>
    </row>
    <row r="123" spans="1:5" x14ac:dyDescent="0.25">
      <c r="A123">
        <v>1</v>
      </c>
      <c r="B123" t="s">
        <v>390</v>
      </c>
      <c r="C123">
        <v>2044708</v>
      </c>
      <c r="D123">
        <v>16345</v>
      </c>
      <c r="E123">
        <v>878601</v>
      </c>
    </row>
    <row r="124" spans="1:5" x14ac:dyDescent="0.25">
      <c r="A124">
        <v>1</v>
      </c>
      <c r="B124" t="s">
        <v>390</v>
      </c>
      <c r="C124">
        <v>17</v>
      </c>
      <c r="D124">
        <v>4</v>
      </c>
      <c r="E124">
        <v>4</v>
      </c>
    </row>
    <row r="125" spans="1:5" x14ac:dyDescent="0.25">
      <c r="A125">
        <v>1</v>
      </c>
      <c r="B125" t="s">
        <v>390</v>
      </c>
      <c r="C125">
        <v>1004698</v>
      </c>
      <c r="D125">
        <v>8334</v>
      </c>
      <c r="E125">
        <v>427688</v>
      </c>
    </row>
    <row r="126" spans="1:5" x14ac:dyDescent="0.25">
      <c r="A126">
        <v>1</v>
      </c>
      <c r="B126" t="s">
        <v>390</v>
      </c>
      <c r="C126">
        <v>11</v>
      </c>
      <c r="D126">
        <v>4</v>
      </c>
      <c r="E126">
        <v>5</v>
      </c>
    </row>
    <row r="127" spans="1:5" x14ac:dyDescent="0.25">
      <c r="A127">
        <v>1</v>
      </c>
      <c r="B127" t="s">
        <v>390</v>
      </c>
      <c r="C127">
        <v>726444</v>
      </c>
      <c r="D127">
        <v>5359</v>
      </c>
      <c r="E127">
        <v>291087</v>
      </c>
    </row>
    <row r="128" spans="1:5" x14ac:dyDescent="0.25">
      <c r="A128">
        <v>1</v>
      </c>
      <c r="B128" t="s">
        <v>390</v>
      </c>
      <c r="C128">
        <v>24</v>
      </c>
      <c r="D128">
        <v>10</v>
      </c>
      <c r="E128">
        <v>6</v>
      </c>
    </row>
    <row r="129" spans="1:5" x14ac:dyDescent="0.25">
      <c r="A129">
        <v>1</v>
      </c>
      <c r="B129" t="s">
        <v>390</v>
      </c>
      <c r="C129">
        <v>2007854</v>
      </c>
      <c r="D129">
        <v>12086</v>
      </c>
      <c r="E129">
        <v>840838</v>
      </c>
    </row>
    <row r="130" spans="1:5" x14ac:dyDescent="0.25">
      <c r="A130">
        <v>1</v>
      </c>
      <c r="B130" t="s">
        <v>390</v>
      </c>
      <c r="C130">
        <v>23</v>
      </c>
      <c r="D130">
        <v>8</v>
      </c>
      <c r="E130">
        <v>6</v>
      </c>
    </row>
    <row r="131" spans="1:5" x14ac:dyDescent="0.25">
      <c r="A131">
        <v>1</v>
      </c>
      <c r="B131" t="s">
        <v>390</v>
      </c>
      <c r="C131">
        <v>3294659</v>
      </c>
      <c r="D131">
        <v>18668</v>
      </c>
      <c r="E131">
        <v>1314301</v>
      </c>
    </row>
    <row r="132" spans="1:5" x14ac:dyDescent="0.25">
      <c r="A132">
        <v>1</v>
      </c>
      <c r="B132" t="s">
        <v>390</v>
      </c>
      <c r="C132">
        <v>597769</v>
      </c>
      <c r="D132">
        <v>5125</v>
      </c>
      <c r="E132">
        <v>410511</v>
      </c>
    </row>
    <row r="133" spans="1:5" x14ac:dyDescent="0.25">
      <c r="A133">
        <v>1</v>
      </c>
      <c r="B133" t="s">
        <v>390</v>
      </c>
      <c r="C133">
        <v>6557077</v>
      </c>
      <c r="D133">
        <v>33871</v>
      </c>
      <c r="E133">
        <v>2626320</v>
      </c>
    </row>
    <row r="134" spans="1:5" x14ac:dyDescent="0.25">
      <c r="A134">
        <v>1</v>
      </c>
      <c r="B134" t="s">
        <v>390</v>
      </c>
      <c r="C134">
        <v>464935</v>
      </c>
      <c r="D134">
        <v>3798</v>
      </c>
      <c r="E134">
        <v>314050</v>
      </c>
    </row>
    <row r="135" spans="1:5" x14ac:dyDescent="0.25">
      <c r="A135">
        <v>1</v>
      </c>
      <c r="B135" t="s">
        <v>390</v>
      </c>
      <c r="C135">
        <v>2582797</v>
      </c>
      <c r="D135">
        <v>15655</v>
      </c>
      <c r="E135">
        <v>1046297</v>
      </c>
    </row>
    <row r="136" spans="1:5" x14ac:dyDescent="0.25">
      <c r="A136">
        <v>1</v>
      </c>
      <c r="B136" t="s">
        <v>390</v>
      </c>
      <c r="C136">
        <v>1958544</v>
      </c>
      <c r="D136">
        <v>16487</v>
      </c>
      <c r="E136">
        <v>1319005</v>
      </c>
    </row>
    <row r="137" spans="1:5" x14ac:dyDescent="0.25">
      <c r="A137">
        <v>1</v>
      </c>
      <c r="B137" t="s">
        <v>390</v>
      </c>
      <c r="C137">
        <v>5995582</v>
      </c>
      <c r="D137">
        <v>32522</v>
      </c>
      <c r="E137">
        <v>2206812</v>
      </c>
    </row>
    <row r="138" spans="1:5" x14ac:dyDescent="0.25">
      <c r="A138">
        <v>1</v>
      </c>
      <c r="B138" t="s">
        <v>390</v>
      </c>
      <c r="C138">
        <v>12</v>
      </c>
      <c r="D138">
        <v>1</v>
      </c>
      <c r="E138">
        <v>4</v>
      </c>
    </row>
    <row r="139" spans="1:5" x14ac:dyDescent="0.25">
      <c r="A139">
        <v>1</v>
      </c>
      <c r="B139" t="s">
        <v>390</v>
      </c>
      <c r="C139">
        <v>147835</v>
      </c>
      <c r="D139">
        <v>1676</v>
      </c>
      <c r="E139">
        <v>54550</v>
      </c>
    </row>
    <row r="140" spans="1:5" x14ac:dyDescent="0.25">
      <c r="A140">
        <v>1</v>
      </c>
      <c r="B140" t="s">
        <v>390</v>
      </c>
      <c r="C140">
        <v>739650</v>
      </c>
      <c r="D140">
        <v>5531</v>
      </c>
      <c r="E140">
        <v>476534</v>
      </c>
    </row>
    <row r="141" spans="1:5" x14ac:dyDescent="0.25">
      <c r="A141">
        <v>1</v>
      </c>
      <c r="B141" t="s">
        <v>390</v>
      </c>
      <c r="C141">
        <v>2318407</v>
      </c>
      <c r="D141">
        <v>13927</v>
      </c>
      <c r="E141">
        <v>929258</v>
      </c>
    </row>
    <row r="142" spans="1:5" x14ac:dyDescent="0.25">
      <c r="A142">
        <v>1</v>
      </c>
      <c r="B142" t="s">
        <v>390</v>
      </c>
      <c r="C142">
        <v>852686</v>
      </c>
      <c r="D142">
        <v>8107</v>
      </c>
      <c r="E142">
        <v>540433</v>
      </c>
    </row>
    <row r="143" spans="1:5" x14ac:dyDescent="0.25">
      <c r="A143">
        <v>1</v>
      </c>
      <c r="B143" t="s">
        <v>390</v>
      </c>
      <c r="C143">
        <v>3864013</v>
      </c>
      <c r="D143">
        <v>34151</v>
      </c>
      <c r="E143">
        <v>1566718</v>
      </c>
    </row>
    <row r="144" spans="1:5" x14ac:dyDescent="0.25">
      <c r="A144">
        <v>1</v>
      </c>
      <c r="B144" t="s">
        <v>390</v>
      </c>
      <c r="C144">
        <v>141399</v>
      </c>
      <c r="D144">
        <v>1509</v>
      </c>
      <c r="E144">
        <v>44917</v>
      </c>
    </row>
    <row r="145" spans="1:5" x14ac:dyDescent="0.25">
      <c r="A145">
        <v>1</v>
      </c>
      <c r="B145" t="s">
        <v>390</v>
      </c>
      <c r="C145">
        <v>912756</v>
      </c>
      <c r="D145">
        <v>3620</v>
      </c>
      <c r="E145">
        <v>336193</v>
      </c>
    </row>
    <row r="146" spans="1:5" x14ac:dyDescent="0.25">
      <c r="A146">
        <v>1</v>
      </c>
      <c r="B146" t="s">
        <v>390</v>
      </c>
      <c r="C146">
        <v>1572935</v>
      </c>
      <c r="D146">
        <v>6962</v>
      </c>
      <c r="E146">
        <v>519186</v>
      </c>
    </row>
    <row r="147" spans="1:5" x14ac:dyDescent="0.25">
      <c r="A147">
        <v>1</v>
      </c>
      <c r="B147" t="s">
        <v>390</v>
      </c>
      <c r="C147">
        <v>394756</v>
      </c>
      <c r="D147">
        <v>2359</v>
      </c>
      <c r="E147">
        <v>250672</v>
      </c>
    </row>
    <row r="148" spans="1:5" x14ac:dyDescent="0.25">
      <c r="A148">
        <v>1</v>
      </c>
      <c r="B148" t="s">
        <v>390</v>
      </c>
      <c r="C148">
        <v>1555834</v>
      </c>
      <c r="D148">
        <v>8371</v>
      </c>
      <c r="E148">
        <v>813497</v>
      </c>
    </row>
    <row r="149" spans="1:5" x14ac:dyDescent="0.25">
      <c r="A149">
        <v>1</v>
      </c>
      <c r="B149" t="s">
        <v>390</v>
      </c>
      <c r="C149">
        <v>34249</v>
      </c>
      <c r="D149">
        <v>176</v>
      </c>
      <c r="E149">
        <v>16320</v>
      </c>
    </row>
    <row r="150" spans="1:5" x14ac:dyDescent="0.25">
      <c r="A150">
        <v>1</v>
      </c>
      <c r="B150" t="s">
        <v>390</v>
      </c>
      <c r="C150">
        <v>793825</v>
      </c>
      <c r="D150">
        <v>3567</v>
      </c>
      <c r="E150">
        <v>462328</v>
      </c>
    </row>
    <row r="151" spans="1:5" x14ac:dyDescent="0.25">
      <c r="A151">
        <v>1</v>
      </c>
      <c r="B151" t="s">
        <v>390</v>
      </c>
      <c r="C151">
        <v>1099189</v>
      </c>
      <c r="D151">
        <v>6728</v>
      </c>
      <c r="E151">
        <v>387003</v>
      </c>
    </row>
    <row r="152" spans="1:5" x14ac:dyDescent="0.25">
      <c r="A152">
        <v>1</v>
      </c>
      <c r="B152" t="s">
        <v>390</v>
      </c>
      <c r="C152">
        <v>20</v>
      </c>
      <c r="D152">
        <v>12</v>
      </c>
      <c r="E152">
        <v>5</v>
      </c>
    </row>
    <row r="153" spans="1:5" x14ac:dyDescent="0.25">
      <c r="A153">
        <v>1</v>
      </c>
      <c r="B153" t="s">
        <v>390</v>
      </c>
      <c r="C153">
        <v>5940856</v>
      </c>
      <c r="D153">
        <v>34216</v>
      </c>
      <c r="E153">
        <v>2374590</v>
      </c>
    </row>
    <row r="154" spans="1:5" x14ac:dyDescent="0.25">
      <c r="A154">
        <v>1</v>
      </c>
      <c r="B154" t="s">
        <v>390</v>
      </c>
      <c r="C154">
        <v>1167595</v>
      </c>
      <c r="D154">
        <v>8691</v>
      </c>
      <c r="E154">
        <v>760723</v>
      </c>
    </row>
    <row r="155" spans="1:5" x14ac:dyDescent="0.25">
      <c r="A155">
        <v>1</v>
      </c>
      <c r="B155" t="s">
        <v>390</v>
      </c>
      <c r="C155">
        <v>6929776</v>
      </c>
      <c r="D155">
        <v>34890</v>
      </c>
      <c r="E155">
        <v>2496807</v>
      </c>
    </row>
    <row r="156" spans="1:5" x14ac:dyDescent="0.25">
      <c r="A156">
        <v>1</v>
      </c>
      <c r="B156" t="s">
        <v>390</v>
      </c>
      <c r="C156">
        <v>409542</v>
      </c>
      <c r="D156">
        <v>2572</v>
      </c>
      <c r="E156">
        <v>239212</v>
      </c>
    </row>
    <row r="157" spans="1:5" x14ac:dyDescent="0.25">
      <c r="A157">
        <v>1</v>
      </c>
      <c r="B157" t="s">
        <v>390</v>
      </c>
      <c r="C157">
        <v>3974271</v>
      </c>
      <c r="D157">
        <v>23620</v>
      </c>
      <c r="E157">
        <v>1528715</v>
      </c>
    </row>
    <row r="158" spans="1:5" x14ac:dyDescent="0.25">
      <c r="A158">
        <v>1</v>
      </c>
      <c r="B158" t="s">
        <v>390</v>
      </c>
      <c r="C158">
        <v>16</v>
      </c>
      <c r="D158">
        <v>11</v>
      </c>
      <c r="E158">
        <v>3</v>
      </c>
    </row>
    <row r="159" spans="1:5" x14ac:dyDescent="0.25">
      <c r="A159">
        <v>1</v>
      </c>
      <c r="B159" t="s">
        <v>390</v>
      </c>
      <c r="C159">
        <v>53</v>
      </c>
      <c r="D159">
        <v>10</v>
      </c>
      <c r="E159">
        <v>12</v>
      </c>
    </row>
    <row r="160" spans="1:5" x14ac:dyDescent="0.25">
      <c r="A160">
        <v>1</v>
      </c>
      <c r="B160" t="s">
        <v>390</v>
      </c>
      <c r="C160">
        <v>16</v>
      </c>
      <c r="D160">
        <v>5</v>
      </c>
      <c r="E160">
        <v>5</v>
      </c>
    </row>
    <row r="161" spans="1:5" x14ac:dyDescent="0.25">
      <c r="A161">
        <v>1</v>
      </c>
      <c r="B161" t="s">
        <v>390</v>
      </c>
      <c r="C161">
        <v>12538021</v>
      </c>
      <c r="D161">
        <v>72588</v>
      </c>
      <c r="E161">
        <v>5827934</v>
      </c>
    </row>
    <row r="162" spans="1:5" x14ac:dyDescent="0.25">
      <c r="A162">
        <v>1</v>
      </c>
      <c r="B162" t="s">
        <v>390</v>
      </c>
      <c r="C162">
        <v>16</v>
      </c>
      <c r="D162">
        <v>10</v>
      </c>
      <c r="E162">
        <v>5</v>
      </c>
    </row>
    <row r="163" spans="1:5" x14ac:dyDescent="0.25">
      <c r="A163">
        <v>1</v>
      </c>
      <c r="B163" t="s">
        <v>390</v>
      </c>
      <c r="C163">
        <v>12607341</v>
      </c>
      <c r="D163">
        <v>63193</v>
      </c>
      <c r="E163">
        <v>5445889</v>
      </c>
    </row>
    <row r="164" spans="1:5" x14ac:dyDescent="0.25">
      <c r="A164">
        <v>1</v>
      </c>
      <c r="B164" t="s">
        <v>390</v>
      </c>
      <c r="C164">
        <v>1227591</v>
      </c>
      <c r="D164">
        <v>8773</v>
      </c>
      <c r="E164">
        <v>753925</v>
      </c>
    </row>
    <row r="165" spans="1:5" x14ac:dyDescent="0.25">
      <c r="A165">
        <v>1</v>
      </c>
      <c r="B165" t="s">
        <v>390</v>
      </c>
      <c r="C165">
        <v>18999911</v>
      </c>
      <c r="D165">
        <v>76459</v>
      </c>
      <c r="E165">
        <v>8543978</v>
      </c>
    </row>
    <row r="166" spans="1:5" x14ac:dyDescent="0.25">
      <c r="A166">
        <v>1</v>
      </c>
      <c r="B166" t="s">
        <v>390</v>
      </c>
      <c r="C166">
        <v>17</v>
      </c>
      <c r="D166">
        <v>10</v>
      </c>
      <c r="E166">
        <v>7</v>
      </c>
    </row>
    <row r="167" spans="1:5" x14ac:dyDescent="0.25">
      <c r="A167">
        <v>1</v>
      </c>
      <c r="B167" t="s">
        <v>390</v>
      </c>
      <c r="C167">
        <v>678958</v>
      </c>
      <c r="D167">
        <v>3122</v>
      </c>
      <c r="E167">
        <v>247183</v>
      </c>
    </row>
    <row r="168" spans="1:5" x14ac:dyDescent="0.25">
      <c r="A168">
        <v>1</v>
      </c>
      <c r="B168" t="s">
        <v>390</v>
      </c>
      <c r="C168">
        <v>614451</v>
      </c>
      <c r="D168">
        <v>5434</v>
      </c>
      <c r="E168">
        <v>425970</v>
      </c>
    </row>
    <row r="169" spans="1:5" x14ac:dyDescent="0.25">
      <c r="A169">
        <v>1</v>
      </c>
      <c r="B169" t="s">
        <v>390</v>
      </c>
      <c r="C169">
        <v>1302160</v>
      </c>
      <c r="D169">
        <v>7752</v>
      </c>
      <c r="E169">
        <v>482268</v>
      </c>
    </row>
    <row r="170" spans="1:5" x14ac:dyDescent="0.25">
      <c r="A170">
        <v>1</v>
      </c>
      <c r="B170" t="s">
        <v>390</v>
      </c>
      <c r="C170">
        <v>21</v>
      </c>
      <c r="D170">
        <v>11</v>
      </c>
      <c r="E170">
        <v>6</v>
      </c>
    </row>
    <row r="171" spans="1:5" x14ac:dyDescent="0.25">
      <c r="A171">
        <v>1</v>
      </c>
      <c r="B171" t="s">
        <v>390</v>
      </c>
      <c r="C171">
        <v>76547</v>
      </c>
      <c r="D171">
        <v>32</v>
      </c>
      <c r="E171">
        <v>12452</v>
      </c>
    </row>
    <row r="172" spans="1:5" x14ac:dyDescent="0.25">
      <c r="A172">
        <v>1</v>
      </c>
      <c r="B172" t="s">
        <v>390</v>
      </c>
      <c r="C172">
        <v>12</v>
      </c>
      <c r="D172">
        <v>6</v>
      </c>
      <c r="E172">
        <v>4</v>
      </c>
    </row>
    <row r="173" spans="1:5" x14ac:dyDescent="0.25">
      <c r="A173">
        <v>1</v>
      </c>
      <c r="B173" t="s">
        <v>390</v>
      </c>
      <c r="C173">
        <v>3296608</v>
      </c>
      <c r="D173">
        <v>1760</v>
      </c>
      <c r="E173">
        <v>967645</v>
      </c>
    </row>
    <row r="174" spans="1:5" x14ac:dyDescent="0.25">
      <c r="A174">
        <v>1</v>
      </c>
      <c r="B174" t="s">
        <v>390</v>
      </c>
      <c r="C174">
        <v>2881649</v>
      </c>
      <c r="D174">
        <v>24279</v>
      </c>
      <c r="E174">
        <v>1730365</v>
      </c>
    </row>
    <row r="175" spans="1:5" x14ac:dyDescent="0.25">
      <c r="A175">
        <v>1</v>
      </c>
      <c r="B175" t="s">
        <v>390</v>
      </c>
      <c r="C175">
        <v>42033933</v>
      </c>
      <c r="D175">
        <v>235714</v>
      </c>
      <c r="E175">
        <v>15023127</v>
      </c>
    </row>
    <row r="176" spans="1:5" x14ac:dyDescent="0.25">
      <c r="A176">
        <v>1</v>
      </c>
      <c r="B176" t="s">
        <v>390</v>
      </c>
      <c r="C176">
        <v>13</v>
      </c>
      <c r="D176">
        <v>9</v>
      </c>
      <c r="E176">
        <v>3</v>
      </c>
    </row>
    <row r="177" spans="1:5" x14ac:dyDescent="0.25">
      <c r="A177">
        <v>1</v>
      </c>
      <c r="B177" t="s">
        <v>390</v>
      </c>
      <c r="C177">
        <v>28105549</v>
      </c>
      <c r="D177">
        <v>132378</v>
      </c>
      <c r="E177">
        <v>11197933</v>
      </c>
    </row>
    <row r="178" spans="1:5" x14ac:dyDescent="0.25">
      <c r="A178">
        <v>1</v>
      </c>
      <c r="B178" t="s">
        <v>390</v>
      </c>
      <c r="C178">
        <v>21</v>
      </c>
      <c r="D178">
        <v>14</v>
      </c>
      <c r="E178">
        <v>7</v>
      </c>
    </row>
    <row r="179" spans="1:5" x14ac:dyDescent="0.25">
      <c r="A179">
        <v>1</v>
      </c>
      <c r="B179" t="s">
        <v>390</v>
      </c>
      <c r="C179">
        <v>29791284</v>
      </c>
      <c r="D179">
        <v>110773</v>
      </c>
      <c r="E179">
        <v>11746591</v>
      </c>
    </row>
    <row r="180" spans="1:5" x14ac:dyDescent="0.25">
      <c r="A180">
        <v>1</v>
      </c>
      <c r="B180" t="s">
        <v>390</v>
      </c>
      <c r="C180">
        <v>166</v>
      </c>
      <c r="D180">
        <v>79</v>
      </c>
      <c r="E180">
        <v>31</v>
      </c>
    </row>
    <row r="181" spans="1:5" x14ac:dyDescent="0.25">
      <c r="A181">
        <v>1</v>
      </c>
      <c r="B181" t="s">
        <v>390</v>
      </c>
      <c r="C181">
        <v>30888838</v>
      </c>
      <c r="D181">
        <v>233753</v>
      </c>
      <c r="E181">
        <v>15548196</v>
      </c>
    </row>
    <row r="182" spans="1:5" x14ac:dyDescent="0.25">
      <c r="A182">
        <v>1</v>
      </c>
      <c r="B182" t="s">
        <v>390</v>
      </c>
      <c r="C182">
        <v>9385991</v>
      </c>
      <c r="D182">
        <v>74071</v>
      </c>
      <c r="E182">
        <v>4417780</v>
      </c>
    </row>
    <row r="183" spans="1:5" x14ac:dyDescent="0.25">
      <c r="A183">
        <v>1</v>
      </c>
      <c r="B183" t="s">
        <v>390</v>
      </c>
      <c r="C183">
        <v>26</v>
      </c>
      <c r="D183">
        <v>17</v>
      </c>
      <c r="E183">
        <v>6</v>
      </c>
    </row>
    <row r="184" spans="1:5" x14ac:dyDescent="0.25">
      <c r="A184">
        <v>1</v>
      </c>
      <c r="B184" t="s">
        <v>390</v>
      </c>
      <c r="C184">
        <v>11803155</v>
      </c>
      <c r="D184">
        <v>39365</v>
      </c>
      <c r="E184">
        <v>3924029</v>
      </c>
    </row>
    <row r="185" spans="1:5" x14ac:dyDescent="0.25">
      <c r="A185">
        <v>1</v>
      </c>
      <c r="B185" t="s">
        <v>390</v>
      </c>
      <c r="C185">
        <v>77619</v>
      </c>
      <c r="D185">
        <v>419</v>
      </c>
      <c r="E185">
        <v>32987</v>
      </c>
    </row>
    <row r="186" spans="1:5" x14ac:dyDescent="0.25">
      <c r="A186">
        <v>1</v>
      </c>
      <c r="B186" t="s">
        <v>390</v>
      </c>
      <c r="C186">
        <v>304220</v>
      </c>
      <c r="D186">
        <v>2476</v>
      </c>
      <c r="E186">
        <v>84905</v>
      </c>
    </row>
    <row r="187" spans="1:5" x14ac:dyDescent="0.25">
      <c r="A187">
        <v>1</v>
      </c>
      <c r="B187" t="s">
        <v>390</v>
      </c>
      <c r="C187">
        <v>104465</v>
      </c>
      <c r="D187">
        <v>1058</v>
      </c>
      <c r="E187">
        <v>46193</v>
      </c>
    </row>
    <row r="188" spans="1:5" x14ac:dyDescent="0.25">
      <c r="A188">
        <v>1</v>
      </c>
      <c r="B188" t="s">
        <v>390</v>
      </c>
      <c r="C188">
        <v>4</v>
      </c>
      <c r="D188">
        <v>2</v>
      </c>
      <c r="E188">
        <v>2</v>
      </c>
    </row>
    <row r="189" spans="1:5" x14ac:dyDescent="0.25">
      <c r="A189">
        <v>1</v>
      </c>
      <c r="B189" t="s">
        <v>390</v>
      </c>
      <c r="C189">
        <v>30394</v>
      </c>
      <c r="D189">
        <v>61</v>
      </c>
      <c r="E189">
        <v>9387</v>
      </c>
    </row>
    <row r="190" spans="1:5" x14ac:dyDescent="0.25">
      <c r="A190">
        <v>1</v>
      </c>
      <c r="B190" t="s">
        <v>390</v>
      </c>
      <c r="C190">
        <v>367085</v>
      </c>
      <c r="D190">
        <v>6717</v>
      </c>
      <c r="E190">
        <v>43427</v>
      </c>
    </row>
    <row r="191" spans="1:5" x14ac:dyDescent="0.25">
      <c r="A191">
        <v>1</v>
      </c>
      <c r="B191" t="s">
        <v>390</v>
      </c>
      <c r="C191">
        <v>4</v>
      </c>
      <c r="D191">
        <v>2</v>
      </c>
      <c r="E191">
        <v>2</v>
      </c>
    </row>
    <row r="192" spans="1:5" x14ac:dyDescent="0.25">
      <c r="A192">
        <v>1</v>
      </c>
      <c r="B192" t="s">
        <v>390</v>
      </c>
      <c r="C192">
        <v>7601</v>
      </c>
      <c r="D192">
        <v>51</v>
      </c>
      <c r="E192">
        <v>4686</v>
      </c>
    </row>
    <row r="193" spans="1:5" x14ac:dyDescent="0.25">
      <c r="A193">
        <v>1</v>
      </c>
      <c r="B193" t="s">
        <v>390</v>
      </c>
      <c r="C193">
        <v>132643</v>
      </c>
      <c r="D193">
        <v>3946</v>
      </c>
      <c r="E193">
        <v>78982</v>
      </c>
    </row>
    <row r="194" spans="1:5" x14ac:dyDescent="0.25">
      <c r="A194">
        <v>1</v>
      </c>
      <c r="B194" t="s">
        <v>390</v>
      </c>
      <c r="C194">
        <v>82493</v>
      </c>
      <c r="D194">
        <v>452</v>
      </c>
      <c r="E194">
        <v>18923</v>
      </c>
    </row>
    <row r="195" spans="1:5" x14ac:dyDescent="0.25">
      <c r="A195">
        <v>1</v>
      </c>
      <c r="B195" t="s">
        <v>390</v>
      </c>
      <c r="C195">
        <v>821860</v>
      </c>
      <c r="D195">
        <v>10427</v>
      </c>
      <c r="E195">
        <v>79454</v>
      </c>
    </row>
    <row r="196" spans="1:5" x14ac:dyDescent="0.25">
      <c r="A196">
        <v>1</v>
      </c>
      <c r="B196" t="s">
        <v>390</v>
      </c>
      <c r="C196">
        <v>2333410</v>
      </c>
      <c r="D196">
        <v>3361</v>
      </c>
      <c r="E196">
        <v>1210341</v>
      </c>
    </row>
    <row r="197" spans="1:5" x14ac:dyDescent="0.25">
      <c r="A197">
        <v>1</v>
      </c>
      <c r="B197" t="s">
        <v>390</v>
      </c>
      <c r="C197">
        <v>2336387</v>
      </c>
      <c r="D197">
        <v>3309</v>
      </c>
      <c r="E197">
        <v>1212375</v>
      </c>
    </row>
    <row r="198" spans="1:5" x14ac:dyDescent="0.25">
      <c r="A198">
        <v>1</v>
      </c>
      <c r="B198" t="s">
        <v>390</v>
      </c>
      <c r="C198">
        <v>1802505</v>
      </c>
      <c r="D198">
        <v>2645</v>
      </c>
      <c r="E198">
        <v>906749</v>
      </c>
    </row>
    <row r="199" spans="1:5" x14ac:dyDescent="0.25">
      <c r="A199">
        <v>1</v>
      </c>
      <c r="B199" t="s">
        <v>390</v>
      </c>
      <c r="C199">
        <v>1736625</v>
      </c>
      <c r="D199">
        <v>2666</v>
      </c>
      <c r="E199">
        <v>879641</v>
      </c>
    </row>
    <row r="200" spans="1:5" x14ac:dyDescent="0.25">
      <c r="A200">
        <v>1</v>
      </c>
      <c r="B200" t="s">
        <v>390</v>
      </c>
      <c r="C200">
        <v>951830</v>
      </c>
      <c r="D200">
        <v>1842</v>
      </c>
      <c r="E200">
        <v>462729</v>
      </c>
    </row>
    <row r="201" spans="1:5" x14ac:dyDescent="0.25">
      <c r="A201">
        <v>1</v>
      </c>
      <c r="B201" t="s">
        <v>390</v>
      </c>
      <c r="C201">
        <v>948357</v>
      </c>
      <c r="D201">
        <v>1796</v>
      </c>
      <c r="E201">
        <v>462509</v>
      </c>
    </row>
    <row r="202" spans="1:5" x14ac:dyDescent="0.25">
      <c r="A202">
        <v>1</v>
      </c>
      <c r="B202" t="s">
        <v>390</v>
      </c>
      <c r="C202">
        <v>4769127</v>
      </c>
      <c r="D202">
        <v>3031</v>
      </c>
      <c r="E202">
        <v>2916273</v>
      </c>
    </row>
    <row r="203" spans="1:5" x14ac:dyDescent="0.25">
      <c r="A203">
        <v>1</v>
      </c>
      <c r="B203" t="s">
        <v>390</v>
      </c>
      <c r="C203">
        <v>4777734</v>
      </c>
      <c r="D203">
        <v>3138</v>
      </c>
      <c r="E203">
        <v>2920543</v>
      </c>
    </row>
    <row r="204" spans="1:5" x14ac:dyDescent="0.25">
      <c r="A204">
        <v>1</v>
      </c>
      <c r="B204" t="s">
        <v>1047</v>
      </c>
      <c r="C204">
        <v>2662121</v>
      </c>
      <c r="D204">
        <v>0</v>
      </c>
      <c r="E204">
        <v>2495629</v>
      </c>
    </row>
    <row r="205" spans="1:5" x14ac:dyDescent="0.25">
      <c r="A205">
        <v>1</v>
      </c>
      <c r="B205" t="s">
        <v>1047</v>
      </c>
      <c r="C205">
        <v>3685012</v>
      </c>
      <c r="D205">
        <v>0</v>
      </c>
      <c r="E205">
        <v>3627064</v>
      </c>
    </row>
    <row r="206" spans="1:5" x14ac:dyDescent="0.25">
      <c r="A206">
        <v>1</v>
      </c>
      <c r="B206" t="s">
        <v>1047</v>
      </c>
      <c r="C206">
        <v>6850359</v>
      </c>
      <c r="D206">
        <v>0</v>
      </c>
      <c r="E206">
        <v>6732769</v>
      </c>
    </row>
    <row r="207" spans="1:5" x14ac:dyDescent="0.25">
      <c r="A207">
        <v>1</v>
      </c>
      <c r="B207" t="s">
        <v>1047</v>
      </c>
      <c r="C207">
        <v>1386228</v>
      </c>
      <c r="D207">
        <v>1600</v>
      </c>
      <c r="E207">
        <v>1350203</v>
      </c>
    </row>
    <row r="208" spans="1:5" x14ac:dyDescent="0.25">
      <c r="A208">
        <v>1</v>
      </c>
      <c r="B208" t="s">
        <v>1047</v>
      </c>
      <c r="C208">
        <v>2729</v>
      </c>
      <c r="D208">
        <v>58</v>
      </c>
      <c r="E208">
        <v>2670</v>
      </c>
    </row>
    <row r="209" spans="1:5" x14ac:dyDescent="0.25">
      <c r="A209">
        <v>1</v>
      </c>
      <c r="B209" t="s">
        <v>1047</v>
      </c>
      <c r="C209">
        <v>10005433</v>
      </c>
      <c r="D209">
        <v>0</v>
      </c>
      <c r="E209">
        <v>9530505</v>
      </c>
    </row>
    <row r="210" spans="1:5" x14ac:dyDescent="0.25">
      <c r="A210">
        <v>1</v>
      </c>
      <c r="B210" t="s">
        <v>1047</v>
      </c>
      <c r="C210">
        <v>398583</v>
      </c>
      <c r="D210">
        <v>58</v>
      </c>
      <c r="E210">
        <v>386818</v>
      </c>
    </row>
    <row r="211" spans="1:5" x14ac:dyDescent="0.25">
      <c r="A211">
        <v>1</v>
      </c>
      <c r="B211" t="s">
        <v>1047</v>
      </c>
      <c r="C211">
        <v>9904</v>
      </c>
      <c r="D211">
        <v>232</v>
      </c>
      <c r="E211">
        <v>9698</v>
      </c>
    </row>
    <row r="212" spans="1:5" x14ac:dyDescent="0.25">
      <c r="A212">
        <v>1</v>
      </c>
      <c r="B212" t="s">
        <v>1047</v>
      </c>
      <c r="C212">
        <v>8766941</v>
      </c>
      <c r="D212">
        <v>8069</v>
      </c>
      <c r="E212">
        <v>8640021</v>
      </c>
    </row>
    <row r="213" spans="1:5" x14ac:dyDescent="0.25">
      <c r="A213">
        <v>1</v>
      </c>
      <c r="B213" t="s">
        <v>1047</v>
      </c>
      <c r="C213">
        <v>68</v>
      </c>
      <c r="D213">
        <v>38</v>
      </c>
      <c r="E213">
        <v>3</v>
      </c>
    </row>
    <row r="214" spans="1:5" x14ac:dyDescent="0.25">
      <c r="A214">
        <v>1</v>
      </c>
      <c r="B214" t="s">
        <v>1047</v>
      </c>
      <c r="C214">
        <v>8185857</v>
      </c>
      <c r="D214">
        <v>23856</v>
      </c>
      <c r="E214">
        <v>6748655</v>
      </c>
    </row>
    <row r="215" spans="1:5" x14ac:dyDescent="0.25">
      <c r="A215">
        <v>1</v>
      </c>
      <c r="B215" t="s">
        <v>1047</v>
      </c>
      <c r="C215">
        <v>1976005</v>
      </c>
      <c r="D215">
        <v>0</v>
      </c>
      <c r="E215">
        <v>1962900</v>
      </c>
    </row>
    <row r="216" spans="1:5" x14ac:dyDescent="0.25">
      <c r="A216">
        <v>1</v>
      </c>
      <c r="B216" t="s">
        <v>1048</v>
      </c>
      <c r="C216">
        <v>2141554</v>
      </c>
      <c r="D216">
        <v>1</v>
      </c>
      <c r="E216">
        <v>2086133</v>
      </c>
    </row>
    <row r="217" spans="1:5" x14ac:dyDescent="0.25">
      <c r="A217">
        <v>1</v>
      </c>
      <c r="B217" t="s">
        <v>1213</v>
      </c>
      <c r="C217">
        <v>102154</v>
      </c>
      <c r="D217">
        <v>27</v>
      </c>
      <c r="E217">
        <v>99570</v>
      </c>
    </row>
    <row r="218" spans="1:5" x14ac:dyDescent="0.25">
      <c r="A218">
        <v>1</v>
      </c>
      <c r="B218" t="s">
        <v>1215</v>
      </c>
      <c r="C218">
        <v>587600</v>
      </c>
      <c r="D218">
        <v>95</v>
      </c>
      <c r="E218">
        <v>551055</v>
      </c>
    </row>
    <row r="219" spans="1:5" x14ac:dyDescent="0.25">
      <c r="A219">
        <v>1</v>
      </c>
      <c r="B219" t="s">
        <v>1047</v>
      </c>
      <c r="C219">
        <v>545259</v>
      </c>
      <c r="D219">
        <v>1067</v>
      </c>
      <c r="E219">
        <v>84381</v>
      </c>
    </row>
    <row r="220" spans="1:5" x14ac:dyDescent="0.25">
      <c r="A220">
        <v>1</v>
      </c>
      <c r="B220" t="s">
        <v>1047</v>
      </c>
      <c r="C220">
        <v>32374</v>
      </c>
      <c r="D220">
        <v>81</v>
      </c>
      <c r="E220">
        <v>4462</v>
      </c>
    </row>
    <row r="221" spans="1:5" x14ac:dyDescent="0.25">
      <c r="A221">
        <v>1</v>
      </c>
      <c r="B221" t="s">
        <v>1047</v>
      </c>
      <c r="C221">
        <v>137402</v>
      </c>
      <c r="D221">
        <v>363</v>
      </c>
      <c r="E221">
        <v>13691</v>
      </c>
    </row>
    <row r="222" spans="1:5" x14ac:dyDescent="0.25">
      <c r="A222">
        <v>1</v>
      </c>
      <c r="B222" t="s">
        <v>1048</v>
      </c>
      <c r="C222">
        <v>10347857</v>
      </c>
      <c r="D222">
        <v>2</v>
      </c>
      <c r="E222">
        <v>10047043</v>
      </c>
    </row>
    <row r="223" spans="1:5" x14ac:dyDescent="0.25">
      <c r="A223">
        <v>1</v>
      </c>
      <c r="B223" t="s">
        <v>1213</v>
      </c>
      <c r="C223">
        <v>143657</v>
      </c>
      <c r="D223">
        <v>88</v>
      </c>
      <c r="E223">
        <v>139696</v>
      </c>
    </row>
    <row r="224" spans="1:5" x14ac:dyDescent="0.25">
      <c r="A224">
        <v>1</v>
      </c>
      <c r="B224" t="s">
        <v>1215</v>
      </c>
      <c r="C224">
        <v>605071</v>
      </c>
      <c r="D224">
        <v>133</v>
      </c>
      <c r="E224">
        <v>567652</v>
      </c>
    </row>
    <row r="225" spans="1:5" x14ac:dyDescent="0.25">
      <c r="A225">
        <v>1</v>
      </c>
      <c r="B225" t="s">
        <v>1047</v>
      </c>
      <c r="C225">
        <v>2855153</v>
      </c>
      <c r="D225">
        <v>0</v>
      </c>
      <c r="E225">
        <v>0</v>
      </c>
    </row>
    <row r="226" spans="1:5" x14ac:dyDescent="0.25">
      <c r="A226">
        <v>1</v>
      </c>
      <c r="B226" t="s">
        <v>1047</v>
      </c>
      <c r="C226">
        <v>12419514</v>
      </c>
      <c r="D226">
        <v>1534</v>
      </c>
      <c r="E226">
        <v>12149409</v>
      </c>
    </row>
    <row r="227" spans="1:5" x14ac:dyDescent="0.25">
      <c r="A227">
        <v>1</v>
      </c>
      <c r="B227" t="s">
        <v>1047</v>
      </c>
      <c r="C227">
        <v>211076</v>
      </c>
      <c r="D227">
        <v>5488</v>
      </c>
      <c r="E227">
        <v>171010</v>
      </c>
    </row>
    <row r="228" spans="1:5" x14ac:dyDescent="0.25">
      <c r="A228">
        <v>1</v>
      </c>
      <c r="B228" t="s">
        <v>1047</v>
      </c>
      <c r="C228">
        <v>11553389</v>
      </c>
      <c r="D228">
        <v>0</v>
      </c>
      <c r="E228">
        <v>0</v>
      </c>
    </row>
    <row r="229" spans="1:5" x14ac:dyDescent="0.25">
      <c r="A229">
        <v>1</v>
      </c>
      <c r="B229" t="s">
        <v>1047</v>
      </c>
      <c r="C229">
        <v>55384</v>
      </c>
      <c r="D229">
        <v>0</v>
      </c>
      <c r="E229">
        <v>0</v>
      </c>
    </row>
    <row r="230" spans="1:5" x14ac:dyDescent="0.25">
      <c r="A230">
        <v>1</v>
      </c>
      <c r="B230" t="s">
        <v>1047</v>
      </c>
      <c r="C230">
        <v>104771</v>
      </c>
      <c r="D230">
        <v>0</v>
      </c>
      <c r="E230">
        <v>0</v>
      </c>
    </row>
    <row r="231" spans="1:5" x14ac:dyDescent="0.25">
      <c r="A231">
        <v>1</v>
      </c>
      <c r="B231" t="s">
        <v>1047</v>
      </c>
      <c r="C231">
        <v>2162260</v>
      </c>
      <c r="D231">
        <v>117</v>
      </c>
      <c r="E231">
        <v>2116855</v>
      </c>
    </row>
    <row r="232" spans="1:5" x14ac:dyDescent="0.25">
      <c r="A232">
        <v>1</v>
      </c>
      <c r="B232" t="s">
        <v>1047</v>
      </c>
      <c r="C232">
        <v>17416</v>
      </c>
      <c r="D232">
        <v>917</v>
      </c>
      <c r="E232">
        <v>13241</v>
      </c>
    </row>
    <row r="233" spans="1:5" x14ac:dyDescent="0.25">
      <c r="A233">
        <v>1</v>
      </c>
      <c r="B233" t="s">
        <v>1047</v>
      </c>
      <c r="C233">
        <v>2677338</v>
      </c>
      <c r="D233">
        <v>0</v>
      </c>
      <c r="E233">
        <v>0</v>
      </c>
    </row>
    <row r="234" spans="1:5" x14ac:dyDescent="0.25">
      <c r="A234">
        <v>1</v>
      </c>
      <c r="B234" t="s">
        <v>1047</v>
      </c>
      <c r="C234">
        <v>5588732</v>
      </c>
      <c r="D234">
        <v>135</v>
      </c>
      <c r="E234">
        <v>5492072</v>
      </c>
    </row>
    <row r="235" spans="1:5" x14ac:dyDescent="0.25">
      <c r="A235">
        <v>1</v>
      </c>
      <c r="B235" t="s">
        <v>1047</v>
      </c>
      <c r="C235">
        <v>148808</v>
      </c>
      <c r="D235">
        <v>5912</v>
      </c>
      <c r="E235">
        <v>122246</v>
      </c>
    </row>
    <row r="236" spans="1:5" x14ac:dyDescent="0.25">
      <c r="A236">
        <v>1</v>
      </c>
      <c r="B236" t="s">
        <v>1047</v>
      </c>
      <c r="C236">
        <v>686036</v>
      </c>
      <c r="D236">
        <v>12</v>
      </c>
      <c r="E236">
        <v>664536</v>
      </c>
    </row>
    <row r="237" spans="1:5" x14ac:dyDescent="0.25">
      <c r="A237">
        <v>1</v>
      </c>
      <c r="B237" t="s">
        <v>1047</v>
      </c>
      <c r="C237">
        <v>4929</v>
      </c>
      <c r="D237">
        <v>169</v>
      </c>
      <c r="E237">
        <v>3875</v>
      </c>
    </row>
    <row r="238" spans="1:5" x14ac:dyDescent="0.25">
      <c r="A238">
        <v>1</v>
      </c>
      <c r="B238" t="s">
        <v>1047</v>
      </c>
      <c r="C238">
        <v>5807043</v>
      </c>
      <c r="D238">
        <v>525</v>
      </c>
      <c r="E238">
        <v>5684545</v>
      </c>
    </row>
    <row r="239" spans="1:5" x14ac:dyDescent="0.25">
      <c r="A239">
        <v>1</v>
      </c>
      <c r="B239" t="s">
        <v>1047</v>
      </c>
      <c r="C239">
        <v>141593</v>
      </c>
      <c r="D239">
        <v>3173</v>
      </c>
      <c r="E239">
        <v>112486</v>
      </c>
    </row>
    <row r="240" spans="1:5" x14ac:dyDescent="0.25">
      <c r="A240">
        <v>1</v>
      </c>
      <c r="B240" t="s">
        <v>1047</v>
      </c>
      <c r="C240">
        <v>14996</v>
      </c>
      <c r="D240">
        <v>0</v>
      </c>
      <c r="E240">
        <v>12611</v>
      </c>
    </row>
    <row r="241" spans="1:5" x14ac:dyDescent="0.25">
      <c r="A241">
        <v>1</v>
      </c>
      <c r="B241" t="s">
        <v>1047</v>
      </c>
      <c r="C241">
        <v>705</v>
      </c>
      <c r="D241">
        <v>6076</v>
      </c>
      <c r="E241">
        <v>533</v>
      </c>
    </row>
    <row r="242" spans="1:5" x14ac:dyDescent="0.25">
      <c r="A242">
        <v>1</v>
      </c>
      <c r="B242" t="s">
        <v>1047</v>
      </c>
      <c r="C242">
        <v>2852429</v>
      </c>
      <c r="D242">
        <v>27</v>
      </c>
      <c r="E242">
        <v>2757245</v>
      </c>
    </row>
    <row r="243" spans="1:5" x14ac:dyDescent="0.25">
      <c r="A243">
        <v>1</v>
      </c>
      <c r="B243" t="s">
        <v>1047</v>
      </c>
      <c r="C243">
        <v>2858077</v>
      </c>
      <c r="D243">
        <v>3467</v>
      </c>
      <c r="E243">
        <v>2589339</v>
      </c>
    </row>
    <row r="244" spans="1:5" x14ac:dyDescent="0.25">
      <c r="A244">
        <v>1</v>
      </c>
      <c r="B244" t="s">
        <v>1047</v>
      </c>
      <c r="C244">
        <v>5655192</v>
      </c>
      <c r="D244">
        <v>4512</v>
      </c>
      <c r="E244">
        <v>4796507</v>
      </c>
    </row>
    <row r="245" spans="1:5" x14ac:dyDescent="0.25">
      <c r="A245">
        <v>1</v>
      </c>
      <c r="B245" t="s">
        <v>1047</v>
      </c>
      <c r="C245">
        <v>814050</v>
      </c>
      <c r="D245">
        <v>0</v>
      </c>
      <c r="E245">
        <v>803688</v>
      </c>
    </row>
    <row r="246" spans="1:5" x14ac:dyDescent="0.25">
      <c r="A246">
        <v>1</v>
      </c>
      <c r="B246" t="s">
        <v>1047</v>
      </c>
      <c r="C246">
        <v>10644382</v>
      </c>
      <c r="D246">
        <v>5421</v>
      </c>
      <c r="E246">
        <v>10275638</v>
      </c>
    </row>
    <row r="247" spans="1:5" x14ac:dyDescent="0.25">
      <c r="A247">
        <v>1</v>
      </c>
      <c r="B247" t="s">
        <v>1047</v>
      </c>
      <c r="C247">
        <v>238165</v>
      </c>
      <c r="D247">
        <v>5525</v>
      </c>
      <c r="E247">
        <v>227883</v>
      </c>
    </row>
    <row r="248" spans="1:5" x14ac:dyDescent="0.25">
      <c r="A248">
        <v>1</v>
      </c>
      <c r="B248" t="s">
        <v>1047</v>
      </c>
      <c r="C248">
        <v>3187273</v>
      </c>
      <c r="D248">
        <v>0</v>
      </c>
      <c r="E248">
        <v>3155337</v>
      </c>
    </row>
    <row r="249" spans="1:5" x14ac:dyDescent="0.25">
      <c r="A249">
        <v>1</v>
      </c>
      <c r="B249" t="s">
        <v>1047</v>
      </c>
      <c r="C249">
        <v>1693357</v>
      </c>
      <c r="D249">
        <v>963</v>
      </c>
      <c r="E249">
        <v>1628019</v>
      </c>
    </row>
    <row r="250" spans="1:5" x14ac:dyDescent="0.25">
      <c r="A250">
        <v>1</v>
      </c>
      <c r="B250" t="s">
        <v>1047</v>
      </c>
      <c r="C250">
        <v>28311</v>
      </c>
      <c r="D250">
        <v>681</v>
      </c>
      <c r="E250">
        <v>27089</v>
      </c>
    </row>
    <row r="251" spans="1:5" x14ac:dyDescent="0.25">
      <c r="A251">
        <v>1</v>
      </c>
      <c r="B251" t="s">
        <v>1048</v>
      </c>
      <c r="C251">
        <v>8628049</v>
      </c>
      <c r="D251">
        <v>0</v>
      </c>
      <c r="E251">
        <v>8407310</v>
      </c>
    </row>
    <row r="252" spans="1:5" x14ac:dyDescent="0.25">
      <c r="A252">
        <v>1</v>
      </c>
      <c r="B252" t="s">
        <v>1048</v>
      </c>
      <c r="C252">
        <v>766261</v>
      </c>
      <c r="D252">
        <v>0</v>
      </c>
      <c r="E252">
        <v>739673</v>
      </c>
    </row>
    <row r="253" spans="1:5" x14ac:dyDescent="0.25">
      <c r="A253">
        <v>1</v>
      </c>
      <c r="B253" t="s">
        <v>1047</v>
      </c>
      <c r="C253">
        <v>2160481</v>
      </c>
      <c r="D253">
        <v>0</v>
      </c>
      <c r="E253">
        <v>0</v>
      </c>
    </row>
    <row r="254" spans="1:5" x14ac:dyDescent="0.25">
      <c r="A254">
        <v>1</v>
      </c>
      <c r="B254" t="s">
        <v>1047</v>
      </c>
      <c r="C254">
        <v>9271154</v>
      </c>
      <c r="D254">
        <v>517</v>
      </c>
      <c r="E254">
        <v>9068866</v>
      </c>
    </row>
    <row r="255" spans="1:5" x14ac:dyDescent="0.25">
      <c r="A255">
        <v>1</v>
      </c>
      <c r="B255" t="s">
        <v>1047</v>
      </c>
      <c r="C255">
        <v>117556</v>
      </c>
      <c r="D255">
        <v>1872</v>
      </c>
      <c r="E255">
        <v>91503</v>
      </c>
    </row>
    <row r="256" spans="1:5" x14ac:dyDescent="0.25">
      <c r="A256">
        <v>1</v>
      </c>
      <c r="B256" t="s">
        <v>1047</v>
      </c>
      <c r="C256">
        <v>11158120</v>
      </c>
      <c r="D256">
        <v>0</v>
      </c>
      <c r="E256">
        <v>0</v>
      </c>
    </row>
    <row r="257" spans="1:5" x14ac:dyDescent="0.25">
      <c r="A257">
        <v>1</v>
      </c>
      <c r="B257" t="s">
        <v>1047</v>
      </c>
      <c r="C257">
        <v>4266208</v>
      </c>
      <c r="D257">
        <v>274</v>
      </c>
      <c r="E257">
        <v>4164883</v>
      </c>
    </row>
    <row r="258" spans="1:5" x14ac:dyDescent="0.25">
      <c r="A258">
        <v>1</v>
      </c>
      <c r="B258" t="s">
        <v>1047</v>
      </c>
      <c r="C258">
        <v>70769</v>
      </c>
      <c r="D258">
        <v>1054</v>
      </c>
      <c r="E258">
        <v>54345</v>
      </c>
    </row>
    <row r="259" spans="1:5" x14ac:dyDescent="0.25">
      <c r="A259">
        <v>1</v>
      </c>
      <c r="B259" t="s">
        <v>1047</v>
      </c>
      <c r="C259">
        <v>180375</v>
      </c>
      <c r="D259">
        <v>104</v>
      </c>
      <c r="E259">
        <v>177736</v>
      </c>
    </row>
    <row r="260" spans="1:5" x14ac:dyDescent="0.25">
      <c r="A260">
        <v>1</v>
      </c>
      <c r="B260" t="s">
        <v>1047</v>
      </c>
      <c r="C260">
        <v>394721</v>
      </c>
      <c r="D260">
        <v>129</v>
      </c>
      <c r="E260">
        <v>386202</v>
      </c>
    </row>
    <row r="261" spans="1:5" x14ac:dyDescent="0.25">
      <c r="A261">
        <v>1</v>
      </c>
      <c r="B261" t="s">
        <v>1047</v>
      </c>
      <c r="C261">
        <v>146259</v>
      </c>
      <c r="D261">
        <v>2486</v>
      </c>
      <c r="E261">
        <v>142775</v>
      </c>
    </row>
    <row r="262" spans="1:5" x14ac:dyDescent="0.25">
      <c r="A262">
        <v>1</v>
      </c>
      <c r="B262" t="s">
        <v>1047</v>
      </c>
      <c r="C262">
        <v>22270</v>
      </c>
      <c r="D262">
        <v>0</v>
      </c>
      <c r="E262">
        <v>21982</v>
      </c>
    </row>
    <row r="263" spans="1:5" x14ac:dyDescent="0.25">
      <c r="A263">
        <v>1</v>
      </c>
      <c r="B263" t="s">
        <v>1047</v>
      </c>
      <c r="C263">
        <v>814582</v>
      </c>
      <c r="D263">
        <v>431</v>
      </c>
      <c r="E263">
        <v>794393</v>
      </c>
    </row>
    <row r="264" spans="1:5" x14ac:dyDescent="0.25">
      <c r="A264">
        <v>1</v>
      </c>
      <c r="B264" t="s">
        <v>1047</v>
      </c>
      <c r="C264">
        <v>7587</v>
      </c>
      <c r="D264">
        <v>248</v>
      </c>
      <c r="E264">
        <v>7073</v>
      </c>
    </row>
    <row r="265" spans="1:5" x14ac:dyDescent="0.25">
      <c r="A265">
        <v>1</v>
      </c>
      <c r="B265" t="s">
        <v>1047</v>
      </c>
      <c r="C265">
        <v>17597</v>
      </c>
      <c r="D265">
        <v>0</v>
      </c>
      <c r="E265">
        <v>17476</v>
      </c>
    </row>
    <row r="266" spans="1:5" x14ac:dyDescent="0.25">
      <c r="A266">
        <v>1</v>
      </c>
      <c r="B266" t="s">
        <v>1047</v>
      </c>
      <c r="C266">
        <v>630985</v>
      </c>
      <c r="D266">
        <v>345</v>
      </c>
      <c r="E266">
        <v>615120</v>
      </c>
    </row>
    <row r="267" spans="1:5" x14ac:dyDescent="0.25">
      <c r="A267">
        <v>1</v>
      </c>
      <c r="B267" t="s">
        <v>1047</v>
      </c>
      <c r="C267">
        <v>4858</v>
      </c>
      <c r="D267">
        <v>183</v>
      </c>
      <c r="E267">
        <v>4533</v>
      </c>
    </row>
    <row r="268" spans="1:5" x14ac:dyDescent="0.25">
      <c r="A268">
        <v>1</v>
      </c>
      <c r="B268" t="s">
        <v>1047</v>
      </c>
      <c r="C268">
        <v>206238</v>
      </c>
      <c r="D268">
        <v>43</v>
      </c>
      <c r="E268">
        <v>203074</v>
      </c>
    </row>
    <row r="269" spans="1:5" x14ac:dyDescent="0.25">
      <c r="A269">
        <v>1</v>
      </c>
      <c r="B269" t="s">
        <v>1047</v>
      </c>
      <c r="C269">
        <v>371317</v>
      </c>
      <c r="D269">
        <v>87</v>
      </c>
      <c r="E269">
        <v>363020</v>
      </c>
    </row>
    <row r="270" spans="1:5" x14ac:dyDescent="0.25">
      <c r="A270">
        <v>1</v>
      </c>
      <c r="B270" t="s">
        <v>1047</v>
      </c>
      <c r="C270">
        <v>127987</v>
      </c>
      <c r="D270">
        <v>2027</v>
      </c>
      <c r="E270">
        <v>124906</v>
      </c>
    </row>
    <row r="271" spans="1:5" x14ac:dyDescent="0.25">
      <c r="A271">
        <v>1</v>
      </c>
      <c r="B271" t="s">
        <v>1047</v>
      </c>
      <c r="C271">
        <v>3376042</v>
      </c>
      <c r="D271">
        <v>0</v>
      </c>
      <c r="E271">
        <v>3297928</v>
      </c>
    </row>
    <row r="272" spans="1:5" x14ac:dyDescent="0.25">
      <c r="A272">
        <v>1</v>
      </c>
      <c r="B272" t="s">
        <v>1047</v>
      </c>
      <c r="C272">
        <v>5398614</v>
      </c>
      <c r="D272">
        <v>2892</v>
      </c>
      <c r="E272">
        <v>5013384</v>
      </c>
    </row>
    <row r="273" spans="1:5" x14ac:dyDescent="0.25">
      <c r="A273">
        <v>1</v>
      </c>
      <c r="B273" t="s">
        <v>1047</v>
      </c>
      <c r="C273">
        <v>159635</v>
      </c>
      <c r="D273">
        <v>3735</v>
      </c>
      <c r="E273">
        <v>134866</v>
      </c>
    </row>
    <row r="274" spans="1:5" x14ac:dyDescent="0.25">
      <c r="A274">
        <v>1</v>
      </c>
      <c r="B274" t="s">
        <v>1047</v>
      </c>
      <c r="C274">
        <v>5413328</v>
      </c>
      <c r="D274">
        <v>0</v>
      </c>
      <c r="E274">
        <v>4932169</v>
      </c>
    </row>
    <row r="275" spans="1:5" x14ac:dyDescent="0.25">
      <c r="A275">
        <v>1</v>
      </c>
      <c r="B275" t="s">
        <v>1047</v>
      </c>
      <c r="C275">
        <v>2155850</v>
      </c>
      <c r="D275">
        <v>739</v>
      </c>
      <c r="E275">
        <v>2036001</v>
      </c>
    </row>
    <row r="276" spans="1:5" x14ac:dyDescent="0.25">
      <c r="A276">
        <v>1</v>
      </c>
      <c r="B276" t="s">
        <v>1047</v>
      </c>
      <c r="C276">
        <v>49035</v>
      </c>
      <c r="D276">
        <v>1092</v>
      </c>
      <c r="E276">
        <v>42682</v>
      </c>
    </row>
    <row r="277" spans="1:5" x14ac:dyDescent="0.25">
      <c r="A277">
        <v>1</v>
      </c>
      <c r="B277" t="s">
        <v>1047</v>
      </c>
      <c r="C277">
        <v>70161</v>
      </c>
      <c r="D277">
        <v>114</v>
      </c>
      <c r="E277">
        <v>59711</v>
      </c>
    </row>
    <row r="278" spans="1:5" x14ac:dyDescent="0.25">
      <c r="A278">
        <v>1</v>
      </c>
      <c r="B278" t="s">
        <v>1047</v>
      </c>
      <c r="C278">
        <v>152906</v>
      </c>
      <c r="D278">
        <v>448</v>
      </c>
      <c r="E278">
        <v>131845</v>
      </c>
    </row>
    <row r="279" spans="1:5" x14ac:dyDescent="0.25">
      <c r="A279">
        <v>1</v>
      </c>
      <c r="B279" t="s">
        <v>1047</v>
      </c>
      <c r="C279">
        <v>3056151</v>
      </c>
      <c r="D279">
        <v>1278</v>
      </c>
      <c r="E279">
        <v>2740776</v>
      </c>
    </row>
    <row r="280" spans="1:5" x14ac:dyDescent="0.25">
      <c r="A280">
        <v>1</v>
      </c>
      <c r="B280" t="s">
        <v>1047</v>
      </c>
      <c r="C280">
        <v>1557010</v>
      </c>
      <c r="D280">
        <v>265</v>
      </c>
      <c r="E280">
        <v>1452284</v>
      </c>
    </row>
    <row r="281" spans="1:5" x14ac:dyDescent="0.25">
      <c r="A281">
        <v>1</v>
      </c>
      <c r="B281" t="s">
        <v>1212</v>
      </c>
      <c r="C281">
        <v>3</v>
      </c>
      <c r="D281">
        <v>3</v>
      </c>
      <c r="E281">
        <v>2</v>
      </c>
    </row>
    <row r="282" spans="1:5" x14ac:dyDescent="0.25">
      <c r="A282">
        <v>1</v>
      </c>
      <c r="B282" t="s">
        <v>1212</v>
      </c>
      <c r="C282">
        <v>1</v>
      </c>
      <c r="D282">
        <v>1</v>
      </c>
      <c r="E282">
        <v>0</v>
      </c>
    </row>
    <row r="283" spans="1:5" x14ac:dyDescent="0.25">
      <c r="A283">
        <v>1</v>
      </c>
      <c r="B283" t="s">
        <v>1212</v>
      </c>
      <c r="C283">
        <v>4</v>
      </c>
      <c r="D283">
        <v>1</v>
      </c>
      <c r="E283">
        <v>3</v>
      </c>
    </row>
    <row r="284" spans="1:5" x14ac:dyDescent="0.25">
      <c r="A284">
        <v>1</v>
      </c>
      <c r="B284" t="s">
        <v>1212</v>
      </c>
      <c r="C284">
        <v>2</v>
      </c>
      <c r="D284">
        <v>1</v>
      </c>
      <c r="E284">
        <v>1</v>
      </c>
    </row>
    <row r="285" spans="1:5" x14ac:dyDescent="0.25">
      <c r="A285">
        <v>1</v>
      </c>
      <c r="B285" t="s">
        <v>1212</v>
      </c>
      <c r="C285">
        <v>1</v>
      </c>
      <c r="D285">
        <v>1</v>
      </c>
      <c r="E285">
        <v>0</v>
      </c>
    </row>
    <row r="286" spans="1:5" x14ac:dyDescent="0.25">
      <c r="A286">
        <v>1</v>
      </c>
      <c r="B286" t="s">
        <v>1212</v>
      </c>
      <c r="C286">
        <v>1</v>
      </c>
      <c r="D286">
        <v>0</v>
      </c>
      <c r="E286">
        <v>1</v>
      </c>
    </row>
    <row r="287" spans="1:5" x14ac:dyDescent="0.25">
      <c r="A287">
        <v>1</v>
      </c>
      <c r="B287" t="s">
        <v>1212</v>
      </c>
      <c r="C287">
        <v>1</v>
      </c>
      <c r="D287">
        <v>1</v>
      </c>
      <c r="E287">
        <v>1</v>
      </c>
    </row>
    <row r="288" spans="1:5" x14ac:dyDescent="0.25">
      <c r="A288">
        <v>1</v>
      </c>
      <c r="B288" t="s">
        <v>1212</v>
      </c>
      <c r="C288">
        <v>2</v>
      </c>
      <c r="D288">
        <v>1</v>
      </c>
      <c r="E288">
        <v>2</v>
      </c>
    </row>
    <row r="289" spans="1:5" x14ac:dyDescent="0.25">
      <c r="A289">
        <v>1</v>
      </c>
      <c r="B289" t="s">
        <v>1212</v>
      </c>
      <c r="C289">
        <v>2</v>
      </c>
      <c r="D289">
        <v>1</v>
      </c>
      <c r="E289">
        <v>1</v>
      </c>
    </row>
    <row r="290" spans="1:5" x14ac:dyDescent="0.25">
      <c r="A290">
        <v>1</v>
      </c>
      <c r="B290" t="s">
        <v>1212</v>
      </c>
      <c r="C290">
        <v>4</v>
      </c>
      <c r="D290">
        <v>1</v>
      </c>
      <c r="E290">
        <v>3</v>
      </c>
    </row>
    <row r="291" spans="1:5" x14ac:dyDescent="0.25">
      <c r="A291">
        <v>1</v>
      </c>
      <c r="B291" t="s">
        <v>1212</v>
      </c>
      <c r="C291">
        <v>4</v>
      </c>
      <c r="D291">
        <v>1</v>
      </c>
      <c r="E291">
        <v>2</v>
      </c>
    </row>
    <row r="292" spans="1:5" x14ac:dyDescent="0.25">
      <c r="A292">
        <v>1</v>
      </c>
      <c r="B292" t="s">
        <v>1212</v>
      </c>
      <c r="C292">
        <v>1</v>
      </c>
      <c r="D292">
        <v>0</v>
      </c>
      <c r="E292">
        <v>1</v>
      </c>
    </row>
    <row r="293" spans="1:5" x14ac:dyDescent="0.25">
      <c r="A293">
        <v>1</v>
      </c>
      <c r="B293" t="s">
        <v>1212</v>
      </c>
      <c r="C293">
        <v>2</v>
      </c>
      <c r="D293">
        <v>1</v>
      </c>
      <c r="E293">
        <v>2</v>
      </c>
    </row>
    <row r="294" spans="1:5" x14ac:dyDescent="0.25">
      <c r="A294">
        <v>1</v>
      </c>
      <c r="B294" t="s">
        <v>1212</v>
      </c>
      <c r="C294">
        <v>2</v>
      </c>
      <c r="D294">
        <v>2</v>
      </c>
      <c r="E294">
        <v>1</v>
      </c>
    </row>
    <row r="295" spans="1:5" x14ac:dyDescent="0.25">
      <c r="A295">
        <v>1</v>
      </c>
      <c r="B295" t="s">
        <v>1212</v>
      </c>
      <c r="C295">
        <v>2</v>
      </c>
      <c r="D295">
        <v>2</v>
      </c>
      <c r="E295">
        <v>1</v>
      </c>
    </row>
    <row r="296" spans="1:5" x14ac:dyDescent="0.25">
      <c r="A296">
        <v>1</v>
      </c>
      <c r="B296" t="s">
        <v>1212</v>
      </c>
      <c r="C296">
        <v>3</v>
      </c>
      <c r="D296">
        <v>1</v>
      </c>
      <c r="E296">
        <v>2</v>
      </c>
    </row>
    <row r="297" spans="1:5" x14ac:dyDescent="0.25">
      <c r="A297">
        <v>1</v>
      </c>
      <c r="B297" t="s">
        <v>1212</v>
      </c>
      <c r="C297">
        <v>4</v>
      </c>
      <c r="D297">
        <v>2</v>
      </c>
      <c r="E297">
        <v>2</v>
      </c>
    </row>
    <row r="298" spans="1:5" x14ac:dyDescent="0.25">
      <c r="A298">
        <v>1</v>
      </c>
      <c r="B298" t="s">
        <v>1212</v>
      </c>
      <c r="C298">
        <v>2</v>
      </c>
      <c r="D298">
        <v>2</v>
      </c>
      <c r="E298">
        <v>1</v>
      </c>
    </row>
    <row r="299" spans="1:5" x14ac:dyDescent="0.25">
      <c r="A299">
        <v>1</v>
      </c>
      <c r="B299" t="s">
        <v>1212</v>
      </c>
      <c r="C299">
        <v>4</v>
      </c>
      <c r="D299">
        <v>1</v>
      </c>
      <c r="E299">
        <v>2</v>
      </c>
    </row>
    <row r="300" spans="1:5" x14ac:dyDescent="0.25">
      <c r="A300">
        <v>1</v>
      </c>
      <c r="B300" t="s">
        <v>1212</v>
      </c>
      <c r="C300">
        <v>4</v>
      </c>
      <c r="D300">
        <v>2</v>
      </c>
      <c r="E300">
        <v>2</v>
      </c>
    </row>
    <row r="301" spans="1:5" x14ac:dyDescent="0.25">
      <c r="A301">
        <v>1</v>
      </c>
      <c r="B301" t="s">
        <v>1212</v>
      </c>
      <c r="C301">
        <v>4</v>
      </c>
      <c r="D301">
        <v>1</v>
      </c>
      <c r="E301">
        <v>3</v>
      </c>
    </row>
    <row r="302" spans="1:5" x14ac:dyDescent="0.25">
      <c r="A302">
        <v>1</v>
      </c>
      <c r="B302" t="s">
        <v>1212</v>
      </c>
      <c r="C302">
        <v>3</v>
      </c>
      <c r="D302">
        <v>2</v>
      </c>
      <c r="E302">
        <v>2</v>
      </c>
    </row>
    <row r="303" spans="1:5" x14ac:dyDescent="0.25">
      <c r="A303">
        <v>1</v>
      </c>
      <c r="B303" t="s">
        <v>1212</v>
      </c>
      <c r="C303">
        <v>2</v>
      </c>
      <c r="D303">
        <v>2</v>
      </c>
      <c r="E303">
        <v>1</v>
      </c>
    </row>
    <row r="304" spans="1:5" x14ac:dyDescent="0.25">
      <c r="A304">
        <v>1</v>
      </c>
      <c r="B304" t="s">
        <v>1212</v>
      </c>
      <c r="C304">
        <v>2</v>
      </c>
      <c r="D304">
        <v>2</v>
      </c>
      <c r="E304">
        <v>1</v>
      </c>
    </row>
    <row r="305" spans="1:5" x14ac:dyDescent="0.25">
      <c r="A305">
        <v>1</v>
      </c>
      <c r="B305" t="s">
        <v>1212</v>
      </c>
      <c r="C305">
        <v>2</v>
      </c>
      <c r="D305">
        <v>1</v>
      </c>
      <c r="E305">
        <v>1</v>
      </c>
    </row>
    <row r="306" spans="1:5" x14ac:dyDescent="0.25">
      <c r="A306">
        <v>1</v>
      </c>
      <c r="B306" t="s">
        <v>1212</v>
      </c>
      <c r="C306">
        <v>1</v>
      </c>
      <c r="D306">
        <v>0</v>
      </c>
      <c r="E306">
        <v>1</v>
      </c>
    </row>
    <row r="307" spans="1:5" x14ac:dyDescent="0.25">
      <c r="A307">
        <v>1</v>
      </c>
      <c r="B307" t="s">
        <v>1212</v>
      </c>
      <c r="C307">
        <v>4</v>
      </c>
      <c r="D307">
        <v>1</v>
      </c>
      <c r="E307">
        <v>3</v>
      </c>
    </row>
    <row r="308" spans="1:5" x14ac:dyDescent="0.25">
      <c r="A308">
        <v>1</v>
      </c>
      <c r="B308" t="s">
        <v>1212</v>
      </c>
      <c r="C308">
        <v>6</v>
      </c>
      <c r="D308">
        <v>3</v>
      </c>
      <c r="E308">
        <v>4</v>
      </c>
    </row>
    <row r="309" spans="1:5" x14ac:dyDescent="0.25">
      <c r="A309">
        <v>1</v>
      </c>
      <c r="B309" t="s">
        <v>1212</v>
      </c>
      <c r="C309">
        <v>2</v>
      </c>
      <c r="D309">
        <v>0</v>
      </c>
      <c r="E309">
        <v>2</v>
      </c>
    </row>
    <row r="310" spans="1:5" x14ac:dyDescent="0.25">
      <c r="A310">
        <v>1</v>
      </c>
      <c r="B310" t="s">
        <v>1212</v>
      </c>
      <c r="C310">
        <v>3</v>
      </c>
      <c r="D310">
        <v>1</v>
      </c>
      <c r="E310">
        <v>2</v>
      </c>
    </row>
    <row r="311" spans="1:5" x14ac:dyDescent="0.25">
      <c r="A311">
        <v>1</v>
      </c>
      <c r="B311" t="s">
        <v>1212</v>
      </c>
      <c r="C311">
        <v>2</v>
      </c>
      <c r="D311">
        <v>1</v>
      </c>
      <c r="E311">
        <v>1</v>
      </c>
    </row>
    <row r="312" spans="1:5" x14ac:dyDescent="0.25">
      <c r="A312">
        <v>1</v>
      </c>
      <c r="B312" t="s">
        <v>1212</v>
      </c>
      <c r="C312">
        <v>1</v>
      </c>
      <c r="D312">
        <v>1</v>
      </c>
      <c r="E312">
        <v>0</v>
      </c>
    </row>
    <row r="313" spans="1:5" x14ac:dyDescent="0.25">
      <c r="A313">
        <v>1</v>
      </c>
      <c r="B313" t="s">
        <v>1212</v>
      </c>
      <c r="C313">
        <v>3</v>
      </c>
      <c r="D313">
        <v>1</v>
      </c>
      <c r="E313">
        <v>2</v>
      </c>
    </row>
    <row r="314" spans="1:5" x14ac:dyDescent="0.25">
      <c r="A314">
        <v>1</v>
      </c>
      <c r="B314" t="s">
        <v>1212</v>
      </c>
      <c r="C314">
        <v>3</v>
      </c>
      <c r="D314">
        <v>2</v>
      </c>
      <c r="E314">
        <v>1</v>
      </c>
    </row>
    <row r="315" spans="1:5" x14ac:dyDescent="0.25">
      <c r="A315">
        <v>1</v>
      </c>
      <c r="B315" t="s">
        <v>1212</v>
      </c>
      <c r="C315">
        <v>1</v>
      </c>
      <c r="D315">
        <v>1</v>
      </c>
      <c r="E315">
        <v>1</v>
      </c>
    </row>
    <row r="316" spans="1:5" x14ac:dyDescent="0.25">
      <c r="A316">
        <v>1</v>
      </c>
      <c r="B316" t="s">
        <v>1212</v>
      </c>
      <c r="C316">
        <v>1</v>
      </c>
      <c r="D316">
        <v>0</v>
      </c>
      <c r="E316">
        <v>0</v>
      </c>
    </row>
    <row r="317" spans="1:5" x14ac:dyDescent="0.25">
      <c r="A317">
        <v>1</v>
      </c>
      <c r="B317" t="s">
        <v>1212</v>
      </c>
      <c r="C317">
        <v>3</v>
      </c>
      <c r="D317">
        <v>2</v>
      </c>
      <c r="E317">
        <v>2</v>
      </c>
    </row>
    <row r="318" spans="1:5" x14ac:dyDescent="0.25">
      <c r="A318">
        <v>1</v>
      </c>
      <c r="B318" t="s">
        <v>1212</v>
      </c>
      <c r="C318">
        <v>12</v>
      </c>
      <c r="D318">
        <v>3</v>
      </c>
      <c r="E318">
        <v>8</v>
      </c>
    </row>
    <row r="319" spans="1:5" x14ac:dyDescent="0.25">
      <c r="A319">
        <v>1</v>
      </c>
      <c r="B319" t="s">
        <v>1212</v>
      </c>
      <c r="C319">
        <v>2</v>
      </c>
      <c r="D319">
        <v>1</v>
      </c>
      <c r="E319">
        <v>2</v>
      </c>
    </row>
    <row r="320" spans="1:5" x14ac:dyDescent="0.25">
      <c r="A320">
        <v>1</v>
      </c>
      <c r="B320" t="s">
        <v>1212</v>
      </c>
      <c r="C320">
        <v>3</v>
      </c>
      <c r="D320">
        <v>2</v>
      </c>
      <c r="E320">
        <v>1</v>
      </c>
    </row>
    <row r="321" spans="1:5" x14ac:dyDescent="0.25">
      <c r="A321">
        <v>1</v>
      </c>
      <c r="B321" t="s">
        <v>1212</v>
      </c>
      <c r="C321">
        <v>3</v>
      </c>
      <c r="D321">
        <v>3</v>
      </c>
      <c r="E321">
        <v>1</v>
      </c>
    </row>
    <row r="322" spans="1:5" x14ac:dyDescent="0.25">
      <c r="A322">
        <v>1</v>
      </c>
      <c r="B322" t="s">
        <v>1212</v>
      </c>
      <c r="C322">
        <v>3</v>
      </c>
      <c r="D322">
        <v>1</v>
      </c>
      <c r="E322">
        <v>2</v>
      </c>
    </row>
    <row r="323" spans="1:5" x14ac:dyDescent="0.25">
      <c r="A323">
        <v>1</v>
      </c>
      <c r="B323" t="s">
        <v>1212</v>
      </c>
      <c r="C323">
        <v>3</v>
      </c>
      <c r="D323">
        <v>2</v>
      </c>
      <c r="E323">
        <v>1</v>
      </c>
    </row>
    <row r="324" spans="1:5" x14ac:dyDescent="0.25">
      <c r="A324">
        <v>1</v>
      </c>
      <c r="B324" t="s">
        <v>1212</v>
      </c>
      <c r="C324">
        <v>5</v>
      </c>
      <c r="D324">
        <v>2</v>
      </c>
      <c r="E324">
        <v>3</v>
      </c>
    </row>
    <row r="325" spans="1:5" x14ac:dyDescent="0.25">
      <c r="A325">
        <v>1</v>
      </c>
      <c r="B325" t="s">
        <v>1212</v>
      </c>
      <c r="C325">
        <v>2</v>
      </c>
      <c r="D325">
        <v>1</v>
      </c>
      <c r="E325">
        <v>2</v>
      </c>
    </row>
    <row r="326" spans="1:5" x14ac:dyDescent="0.25">
      <c r="A326">
        <v>1</v>
      </c>
      <c r="B326" t="s">
        <v>1212</v>
      </c>
      <c r="C326">
        <v>1</v>
      </c>
      <c r="D326">
        <v>1</v>
      </c>
      <c r="E326">
        <v>1</v>
      </c>
    </row>
    <row r="327" spans="1:5" x14ac:dyDescent="0.25">
      <c r="A327">
        <v>1</v>
      </c>
      <c r="B327" t="s">
        <v>1212</v>
      </c>
      <c r="C327">
        <v>3</v>
      </c>
      <c r="D327">
        <v>2</v>
      </c>
      <c r="E327">
        <v>1</v>
      </c>
    </row>
    <row r="328" spans="1:5" x14ac:dyDescent="0.25">
      <c r="A328">
        <v>1</v>
      </c>
      <c r="B328" t="s">
        <v>1212</v>
      </c>
      <c r="C328">
        <v>2</v>
      </c>
      <c r="D328">
        <v>2</v>
      </c>
      <c r="E328">
        <v>1</v>
      </c>
    </row>
    <row r="329" spans="1:5" x14ac:dyDescent="0.25">
      <c r="A329">
        <v>1</v>
      </c>
      <c r="B329" t="s">
        <v>1212</v>
      </c>
      <c r="C329">
        <v>1</v>
      </c>
      <c r="D329">
        <v>1</v>
      </c>
      <c r="E329">
        <v>1</v>
      </c>
    </row>
    <row r="330" spans="1:5" x14ac:dyDescent="0.25">
      <c r="A330">
        <v>1</v>
      </c>
      <c r="B330" t="s">
        <v>1212</v>
      </c>
      <c r="C330">
        <v>1</v>
      </c>
      <c r="D330">
        <v>1</v>
      </c>
      <c r="E330">
        <v>0</v>
      </c>
    </row>
    <row r="331" spans="1:5" x14ac:dyDescent="0.25">
      <c r="A331">
        <v>1</v>
      </c>
      <c r="B331" t="s">
        <v>1212</v>
      </c>
      <c r="C331">
        <v>3</v>
      </c>
      <c r="D331">
        <v>3</v>
      </c>
      <c r="E331">
        <v>0</v>
      </c>
    </row>
    <row r="332" spans="1:5" x14ac:dyDescent="0.25">
      <c r="A332">
        <v>1</v>
      </c>
      <c r="B332" t="s">
        <v>1212</v>
      </c>
      <c r="C332">
        <v>2</v>
      </c>
      <c r="D332">
        <v>1</v>
      </c>
      <c r="E332">
        <v>1</v>
      </c>
    </row>
    <row r="333" spans="1:5" x14ac:dyDescent="0.25">
      <c r="A333">
        <v>1</v>
      </c>
      <c r="B333" t="s">
        <v>1212</v>
      </c>
      <c r="C333">
        <v>5</v>
      </c>
      <c r="D333">
        <v>1</v>
      </c>
      <c r="E333">
        <v>1</v>
      </c>
    </row>
    <row r="334" spans="1:5" x14ac:dyDescent="0.25">
      <c r="A334">
        <v>1</v>
      </c>
      <c r="B334" t="s">
        <v>1212</v>
      </c>
      <c r="C334">
        <v>2</v>
      </c>
      <c r="D334">
        <v>2</v>
      </c>
      <c r="E334">
        <v>1</v>
      </c>
    </row>
    <row r="335" spans="1:5" x14ac:dyDescent="0.25">
      <c r="A335">
        <v>1</v>
      </c>
      <c r="B335" t="s">
        <v>1212</v>
      </c>
      <c r="C335">
        <v>2</v>
      </c>
      <c r="D335">
        <v>1</v>
      </c>
      <c r="E335">
        <v>1</v>
      </c>
    </row>
    <row r="336" spans="1:5" x14ac:dyDescent="0.25">
      <c r="A336">
        <v>1</v>
      </c>
      <c r="B336" t="s">
        <v>1212</v>
      </c>
      <c r="C336">
        <v>1</v>
      </c>
      <c r="D336">
        <v>0</v>
      </c>
      <c r="E336">
        <v>1</v>
      </c>
    </row>
    <row r="337" spans="1:5" x14ac:dyDescent="0.25">
      <c r="A337">
        <v>1</v>
      </c>
      <c r="B337" t="s">
        <v>1212</v>
      </c>
      <c r="C337">
        <v>1</v>
      </c>
      <c r="D337">
        <v>1</v>
      </c>
      <c r="E337">
        <v>0</v>
      </c>
    </row>
    <row r="338" spans="1:5" x14ac:dyDescent="0.25">
      <c r="A338">
        <v>1</v>
      </c>
      <c r="B338" t="s">
        <v>1212</v>
      </c>
      <c r="C338">
        <v>2</v>
      </c>
      <c r="D338">
        <v>1</v>
      </c>
      <c r="E338">
        <v>1</v>
      </c>
    </row>
    <row r="339" spans="1:5" x14ac:dyDescent="0.25">
      <c r="A339">
        <v>1</v>
      </c>
      <c r="B339" t="s">
        <v>1212</v>
      </c>
      <c r="C339">
        <v>3</v>
      </c>
      <c r="D339">
        <v>1</v>
      </c>
      <c r="E339">
        <v>2</v>
      </c>
    </row>
    <row r="340" spans="1:5" x14ac:dyDescent="0.25">
      <c r="A340">
        <v>1</v>
      </c>
      <c r="B340" t="s">
        <v>1212</v>
      </c>
      <c r="C340">
        <v>4</v>
      </c>
      <c r="D340">
        <v>2</v>
      </c>
      <c r="E340">
        <v>2</v>
      </c>
    </row>
    <row r="341" spans="1:5" x14ac:dyDescent="0.25">
      <c r="A341">
        <v>1</v>
      </c>
      <c r="B341" t="s">
        <v>1212</v>
      </c>
      <c r="C341">
        <v>4</v>
      </c>
      <c r="D341">
        <v>2</v>
      </c>
      <c r="E341">
        <v>2</v>
      </c>
    </row>
    <row r="342" spans="1:5" x14ac:dyDescent="0.25">
      <c r="A342">
        <v>1</v>
      </c>
      <c r="B342" t="s">
        <v>1212</v>
      </c>
      <c r="C342">
        <v>4</v>
      </c>
      <c r="D342">
        <v>2</v>
      </c>
      <c r="E342">
        <v>3</v>
      </c>
    </row>
    <row r="343" spans="1:5" x14ac:dyDescent="0.25">
      <c r="A343">
        <v>1</v>
      </c>
      <c r="B343" t="s">
        <v>1212</v>
      </c>
      <c r="C343">
        <v>5</v>
      </c>
      <c r="D343">
        <v>2</v>
      </c>
      <c r="E343">
        <v>4</v>
      </c>
    </row>
    <row r="344" spans="1:5" x14ac:dyDescent="0.25">
      <c r="A344">
        <v>1</v>
      </c>
      <c r="B344" t="s">
        <v>1212</v>
      </c>
      <c r="C344">
        <v>4</v>
      </c>
      <c r="D344">
        <v>2</v>
      </c>
      <c r="E344">
        <v>2</v>
      </c>
    </row>
    <row r="345" spans="1:5" x14ac:dyDescent="0.25">
      <c r="A345">
        <v>1</v>
      </c>
      <c r="B345" t="s">
        <v>1212</v>
      </c>
      <c r="C345">
        <v>2</v>
      </c>
      <c r="D345">
        <v>1</v>
      </c>
      <c r="E345">
        <v>1</v>
      </c>
    </row>
    <row r="346" spans="1:5" x14ac:dyDescent="0.25">
      <c r="A346">
        <v>1</v>
      </c>
      <c r="B346" t="s">
        <v>1212</v>
      </c>
      <c r="C346">
        <v>5</v>
      </c>
      <c r="D346">
        <v>2</v>
      </c>
      <c r="E346">
        <v>3</v>
      </c>
    </row>
    <row r="347" spans="1:5" x14ac:dyDescent="0.25">
      <c r="A347">
        <v>1</v>
      </c>
      <c r="B347" t="s">
        <v>1212</v>
      </c>
      <c r="C347">
        <v>11</v>
      </c>
      <c r="D347">
        <v>5</v>
      </c>
      <c r="E347">
        <v>7</v>
      </c>
    </row>
    <row r="348" spans="1:5" x14ac:dyDescent="0.25">
      <c r="A348">
        <v>1</v>
      </c>
      <c r="B348" t="s">
        <v>1212</v>
      </c>
      <c r="C348">
        <v>6</v>
      </c>
      <c r="D348">
        <v>3</v>
      </c>
      <c r="E348">
        <v>4</v>
      </c>
    </row>
    <row r="349" spans="1:5" x14ac:dyDescent="0.25">
      <c r="A349">
        <v>1</v>
      </c>
      <c r="B349" t="s">
        <v>1214</v>
      </c>
      <c r="C349">
        <v>3</v>
      </c>
      <c r="D349">
        <v>1</v>
      </c>
      <c r="E349">
        <v>2</v>
      </c>
    </row>
    <row r="350" spans="1:5" x14ac:dyDescent="0.25">
      <c r="A350">
        <v>1</v>
      </c>
      <c r="B350" t="s">
        <v>1214</v>
      </c>
      <c r="C350">
        <v>5</v>
      </c>
      <c r="D350">
        <v>1</v>
      </c>
      <c r="E350">
        <v>2</v>
      </c>
    </row>
    <row r="351" spans="1:5" x14ac:dyDescent="0.25">
      <c r="A351">
        <v>1</v>
      </c>
      <c r="B351" t="s">
        <v>1214</v>
      </c>
      <c r="C351">
        <v>3</v>
      </c>
      <c r="D351">
        <v>1</v>
      </c>
      <c r="E351">
        <v>2</v>
      </c>
    </row>
    <row r="352" spans="1:5" x14ac:dyDescent="0.25">
      <c r="A352">
        <v>1</v>
      </c>
      <c r="B352" t="s">
        <v>1214</v>
      </c>
      <c r="C352">
        <v>3</v>
      </c>
      <c r="D352">
        <v>1</v>
      </c>
      <c r="E352">
        <v>2</v>
      </c>
    </row>
    <row r="353" spans="1:5" x14ac:dyDescent="0.25">
      <c r="A353">
        <v>1</v>
      </c>
      <c r="B353" t="s">
        <v>1214</v>
      </c>
      <c r="C353">
        <v>2</v>
      </c>
      <c r="D353">
        <v>1</v>
      </c>
      <c r="E353">
        <v>1</v>
      </c>
    </row>
    <row r="354" spans="1:5" x14ac:dyDescent="0.25">
      <c r="A354">
        <v>1</v>
      </c>
      <c r="B354" t="s">
        <v>1213</v>
      </c>
      <c r="C354">
        <v>1</v>
      </c>
      <c r="D354">
        <v>0</v>
      </c>
      <c r="E354">
        <v>1</v>
      </c>
    </row>
    <row r="355" spans="1:5" x14ac:dyDescent="0.25">
      <c r="A355">
        <v>1</v>
      </c>
      <c r="B355" t="s">
        <v>1213</v>
      </c>
      <c r="C355">
        <v>1</v>
      </c>
      <c r="D355">
        <v>0</v>
      </c>
      <c r="E355">
        <v>1</v>
      </c>
    </row>
    <row r="356" spans="1:5" x14ac:dyDescent="0.25">
      <c r="A356">
        <v>1</v>
      </c>
      <c r="B356" t="s">
        <v>1213</v>
      </c>
      <c r="C356">
        <v>2</v>
      </c>
      <c r="D356">
        <v>0</v>
      </c>
      <c r="E356">
        <v>1</v>
      </c>
    </row>
    <row r="357" spans="1:5" x14ac:dyDescent="0.25">
      <c r="A357">
        <v>1</v>
      </c>
      <c r="B357" t="s">
        <v>1214</v>
      </c>
      <c r="C357">
        <v>7</v>
      </c>
      <c r="D357">
        <v>4</v>
      </c>
      <c r="E357">
        <v>5</v>
      </c>
    </row>
    <row r="358" spans="1:5" x14ac:dyDescent="0.25">
      <c r="A358">
        <v>1</v>
      </c>
      <c r="B358" t="s">
        <v>1214</v>
      </c>
      <c r="C358">
        <v>2</v>
      </c>
      <c r="D358">
        <v>2</v>
      </c>
      <c r="E358">
        <v>2</v>
      </c>
    </row>
    <row r="359" spans="1:5" x14ac:dyDescent="0.25">
      <c r="A359">
        <v>1</v>
      </c>
      <c r="B359" t="s">
        <v>1214</v>
      </c>
      <c r="C359">
        <v>3</v>
      </c>
      <c r="D359">
        <v>1</v>
      </c>
      <c r="E359">
        <v>2</v>
      </c>
    </row>
    <row r="360" spans="1:5" x14ac:dyDescent="0.25">
      <c r="A360">
        <v>1</v>
      </c>
      <c r="B360" t="s">
        <v>1214</v>
      </c>
      <c r="C360">
        <v>5</v>
      </c>
      <c r="D360">
        <v>1</v>
      </c>
      <c r="E360">
        <v>4</v>
      </c>
    </row>
    <row r="361" spans="1:5" x14ac:dyDescent="0.25">
      <c r="A361">
        <v>1</v>
      </c>
      <c r="B361" t="s">
        <v>1214</v>
      </c>
      <c r="C361">
        <v>3</v>
      </c>
      <c r="D361">
        <v>1</v>
      </c>
      <c r="E361">
        <v>2</v>
      </c>
    </row>
    <row r="362" spans="1:5" x14ac:dyDescent="0.25">
      <c r="A362">
        <v>1</v>
      </c>
      <c r="B362" t="s">
        <v>1214</v>
      </c>
      <c r="C362">
        <v>0</v>
      </c>
      <c r="D362">
        <v>2</v>
      </c>
      <c r="E362">
        <v>0</v>
      </c>
    </row>
    <row r="363" spans="1:5" x14ac:dyDescent="0.25">
      <c r="A363">
        <v>1</v>
      </c>
      <c r="B363" t="s">
        <v>1212</v>
      </c>
      <c r="C363">
        <v>1</v>
      </c>
      <c r="D363">
        <v>1</v>
      </c>
      <c r="E363">
        <v>1</v>
      </c>
    </row>
    <row r="364" spans="1:5" x14ac:dyDescent="0.25">
      <c r="A364">
        <v>1</v>
      </c>
      <c r="B364" t="s">
        <v>1214</v>
      </c>
      <c r="C364">
        <v>0</v>
      </c>
      <c r="D364">
        <v>2</v>
      </c>
      <c r="E364">
        <v>0</v>
      </c>
    </row>
    <row r="365" spans="1:5" x14ac:dyDescent="0.25">
      <c r="A365">
        <v>1</v>
      </c>
      <c r="B365" t="s">
        <v>1214</v>
      </c>
      <c r="C365">
        <v>0</v>
      </c>
      <c r="D365">
        <v>6</v>
      </c>
      <c r="E365">
        <v>0</v>
      </c>
    </row>
    <row r="366" spans="1:5" x14ac:dyDescent="0.25">
      <c r="A366">
        <v>1</v>
      </c>
      <c r="B366" t="s">
        <v>1214</v>
      </c>
      <c r="C366">
        <v>1</v>
      </c>
      <c r="D366">
        <v>1</v>
      </c>
      <c r="E366">
        <v>0</v>
      </c>
    </row>
    <row r="367" spans="1:5" x14ac:dyDescent="0.25">
      <c r="A367">
        <v>1</v>
      </c>
      <c r="B367" t="s">
        <v>1212</v>
      </c>
      <c r="C367">
        <v>32</v>
      </c>
      <c r="D367">
        <v>2</v>
      </c>
      <c r="E367">
        <v>4</v>
      </c>
    </row>
    <row r="368" spans="1:5" x14ac:dyDescent="0.25">
      <c r="A368">
        <v>1</v>
      </c>
      <c r="B368" t="s">
        <v>1212</v>
      </c>
      <c r="C368">
        <v>4</v>
      </c>
      <c r="D368">
        <v>1</v>
      </c>
      <c r="E368">
        <v>0</v>
      </c>
    </row>
    <row r="369" spans="1:5" x14ac:dyDescent="0.25">
      <c r="A369">
        <v>1</v>
      </c>
      <c r="B369" t="s">
        <v>1212</v>
      </c>
      <c r="C369">
        <v>1</v>
      </c>
      <c r="D369">
        <v>0</v>
      </c>
      <c r="E369">
        <v>1</v>
      </c>
    </row>
    <row r="370" spans="1:5" x14ac:dyDescent="0.25">
      <c r="A370">
        <v>1</v>
      </c>
      <c r="B370" t="s">
        <v>1212</v>
      </c>
      <c r="C370">
        <v>22</v>
      </c>
      <c r="D370">
        <v>4</v>
      </c>
      <c r="E370">
        <v>1</v>
      </c>
    </row>
    <row r="371" spans="1:5" x14ac:dyDescent="0.25">
      <c r="A371">
        <v>1</v>
      </c>
      <c r="B371" t="s">
        <v>1212</v>
      </c>
      <c r="C371">
        <v>23</v>
      </c>
      <c r="D371">
        <v>9</v>
      </c>
      <c r="E371">
        <v>4</v>
      </c>
    </row>
    <row r="372" spans="1:5" x14ac:dyDescent="0.25">
      <c r="A372">
        <v>1</v>
      </c>
      <c r="B372" t="s">
        <v>1212</v>
      </c>
      <c r="C372">
        <v>25</v>
      </c>
      <c r="D372">
        <v>3</v>
      </c>
      <c r="E372">
        <v>4</v>
      </c>
    </row>
    <row r="373" spans="1:5" x14ac:dyDescent="0.25">
      <c r="A373">
        <v>1</v>
      </c>
      <c r="B373" t="s">
        <v>1212</v>
      </c>
      <c r="C373">
        <v>19</v>
      </c>
      <c r="D373">
        <v>3</v>
      </c>
      <c r="E373">
        <v>2</v>
      </c>
    </row>
    <row r="374" spans="1:5" x14ac:dyDescent="0.25">
      <c r="A374">
        <v>1</v>
      </c>
      <c r="B374" t="s">
        <v>1212</v>
      </c>
      <c r="C374">
        <v>1</v>
      </c>
      <c r="D374">
        <v>0</v>
      </c>
      <c r="E374">
        <v>1</v>
      </c>
    </row>
    <row r="375" spans="1:5" x14ac:dyDescent="0.25">
      <c r="A375">
        <v>1</v>
      </c>
      <c r="B375" t="s">
        <v>1212</v>
      </c>
      <c r="C375">
        <v>29</v>
      </c>
      <c r="D375">
        <v>7</v>
      </c>
      <c r="E375">
        <v>4</v>
      </c>
    </row>
    <row r="376" spans="1:5" x14ac:dyDescent="0.25">
      <c r="A376">
        <v>1</v>
      </c>
      <c r="B376" t="s">
        <v>1212</v>
      </c>
      <c r="C376">
        <v>22</v>
      </c>
      <c r="D376">
        <v>1</v>
      </c>
      <c r="E376">
        <v>5</v>
      </c>
    </row>
    <row r="377" spans="1:5" x14ac:dyDescent="0.25">
      <c r="A377">
        <v>1</v>
      </c>
      <c r="B377" t="s">
        <v>1212</v>
      </c>
      <c r="C377">
        <v>1</v>
      </c>
      <c r="D377">
        <v>1</v>
      </c>
      <c r="E377">
        <v>0</v>
      </c>
    </row>
    <row r="378" spans="1:5" x14ac:dyDescent="0.25">
      <c r="A378">
        <v>1</v>
      </c>
      <c r="B378" t="s">
        <v>1212</v>
      </c>
      <c r="C378">
        <v>1</v>
      </c>
      <c r="D378">
        <v>1</v>
      </c>
      <c r="E378">
        <v>0</v>
      </c>
    </row>
    <row r="379" spans="1:5" x14ac:dyDescent="0.25">
      <c r="A379">
        <v>1</v>
      </c>
      <c r="B379" t="s">
        <v>1212</v>
      </c>
      <c r="C379">
        <v>1</v>
      </c>
      <c r="D379">
        <v>1</v>
      </c>
      <c r="E379">
        <v>0</v>
      </c>
    </row>
    <row r="380" spans="1:5" x14ac:dyDescent="0.25">
      <c r="A380">
        <v>1</v>
      </c>
      <c r="B380" t="s">
        <v>1212</v>
      </c>
      <c r="C380">
        <v>26</v>
      </c>
      <c r="D380">
        <v>3</v>
      </c>
      <c r="E380">
        <v>5</v>
      </c>
    </row>
    <row r="381" spans="1:5" x14ac:dyDescent="0.25">
      <c r="A381">
        <v>1</v>
      </c>
      <c r="B381" t="s">
        <v>1212</v>
      </c>
      <c r="C381">
        <v>1</v>
      </c>
      <c r="D381">
        <v>0</v>
      </c>
      <c r="E381">
        <v>1</v>
      </c>
    </row>
    <row r="382" spans="1:5" x14ac:dyDescent="0.25">
      <c r="A382">
        <v>1</v>
      </c>
      <c r="B382" t="s">
        <v>1212</v>
      </c>
      <c r="C382">
        <v>1</v>
      </c>
      <c r="D382">
        <v>1</v>
      </c>
      <c r="E382">
        <v>0</v>
      </c>
    </row>
    <row r="383" spans="1:5" x14ac:dyDescent="0.25">
      <c r="A383">
        <v>1</v>
      </c>
      <c r="B383" t="s">
        <v>1212</v>
      </c>
      <c r="C383">
        <v>1</v>
      </c>
      <c r="D383">
        <v>1</v>
      </c>
      <c r="E383">
        <v>0</v>
      </c>
    </row>
    <row r="384" spans="1:5" x14ac:dyDescent="0.25">
      <c r="A384">
        <v>1</v>
      </c>
      <c r="B384" t="s">
        <v>1212</v>
      </c>
      <c r="C384">
        <v>31</v>
      </c>
      <c r="D384">
        <v>6</v>
      </c>
      <c r="E384">
        <v>9</v>
      </c>
    </row>
    <row r="385" spans="1:5" x14ac:dyDescent="0.25">
      <c r="A385">
        <v>1</v>
      </c>
      <c r="B385" t="s">
        <v>1212</v>
      </c>
      <c r="C385">
        <v>26</v>
      </c>
      <c r="D385">
        <v>3</v>
      </c>
      <c r="E385">
        <v>6</v>
      </c>
    </row>
    <row r="386" spans="1:5" x14ac:dyDescent="0.25">
      <c r="A386">
        <v>1</v>
      </c>
      <c r="B386" t="s">
        <v>1212</v>
      </c>
      <c r="C386">
        <v>2</v>
      </c>
      <c r="D386">
        <v>1</v>
      </c>
      <c r="E386">
        <v>0</v>
      </c>
    </row>
    <row r="387" spans="1:5" x14ac:dyDescent="0.25">
      <c r="A387">
        <v>1</v>
      </c>
      <c r="B387" t="s">
        <v>1212</v>
      </c>
      <c r="C387">
        <v>1</v>
      </c>
      <c r="D387">
        <v>1</v>
      </c>
      <c r="E387">
        <v>0</v>
      </c>
    </row>
    <row r="388" spans="1:5" x14ac:dyDescent="0.25">
      <c r="A388">
        <v>1</v>
      </c>
      <c r="B388" t="s">
        <v>1212</v>
      </c>
      <c r="C388">
        <v>1</v>
      </c>
      <c r="D388">
        <v>1</v>
      </c>
      <c r="E388">
        <v>0</v>
      </c>
    </row>
    <row r="389" spans="1:5" x14ac:dyDescent="0.25">
      <c r="A389">
        <v>1</v>
      </c>
      <c r="B389" t="s">
        <v>1212</v>
      </c>
      <c r="C389">
        <v>1</v>
      </c>
      <c r="D389">
        <v>1</v>
      </c>
      <c r="E389">
        <v>0</v>
      </c>
    </row>
    <row r="390" spans="1:5" x14ac:dyDescent="0.25">
      <c r="A390">
        <v>1</v>
      </c>
      <c r="B390" t="s">
        <v>1212</v>
      </c>
      <c r="C390">
        <v>1</v>
      </c>
      <c r="D390">
        <v>1</v>
      </c>
      <c r="E390">
        <v>0</v>
      </c>
    </row>
    <row r="391" spans="1:5" x14ac:dyDescent="0.25">
      <c r="A391">
        <v>1</v>
      </c>
      <c r="B391" t="s">
        <v>1212</v>
      </c>
      <c r="C391">
        <v>1</v>
      </c>
      <c r="D391">
        <v>1</v>
      </c>
      <c r="E391">
        <v>0</v>
      </c>
    </row>
    <row r="392" spans="1:5" x14ac:dyDescent="0.25">
      <c r="A392">
        <v>1</v>
      </c>
      <c r="B392" t="s">
        <v>1212</v>
      </c>
      <c r="C392">
        <v>24</v>
      </c>
      <c r="D392">
        <v>4</v>
      </c>
      <c r="E392">
        <v>2</v>
      </c>
    </row>
    <row r="393" spans="1:5" x14ac:dyDescent="0.25">
      <c r="A393">
        <v>1</v>
      </c>
      <c r="B393" t="s">
        <v>1212</v>
      </c>
      <c r="C393">
        <v>29</v>
      </c>
      <c r="D393">
        <v>7</v>
      </c>
      <c r="E393">
        <v>6</v>
      </c>
    </row>
    <row r="394" spans="1:5" x14ac:dyDescent="0.25">
      <c r="A394">
        <v>1</v>
      </c>
      <c r="B394" t="s">
        <v>1212</v>
      </c>
      <c r="C394">
        <v>1</v>
      </c>
      <c r="D394">
        <v>0</v>
      </c>
      <c r="E394">
        <v>1</v>
      </c>
    </row>
    <row r="395" spans="1:5" x14ac:dyDescent="0.25">
      <c r="A395">
        <v>1</v>
      </c>
      <c r="B395" t="s">
        <v>1212</v>
      </c>
      <c r="C395">
        <v>1</v>
      </c>
      <c r="D395">
        <v>1</v>
      </c>
      <c r="E395">
        <v>0</v>
      </c>
    </row>
    <row r="396" spans="1:5" x14ac:dyDescent="0.25">
      <c r="A396">
        <v>1</v>
      </c>
      <c r="B396" t="s">
        <v>1212</v>
      </c>
      <c r="C396">
        <v>1</v>
      </c>
      <c r="D396">
        <v>1</v>
      </c>
      <c r="E396">
        <v>0</v>
      </c>
    </row>
    <row r="397" spans="1:5" x14ac:dyDescent="0.25">
      <c r="A397">
        <v>1</v>
      </c>
      <c r="B397" t="s">
        <v>1212</v>
      </c>
      <c r="C397">
        <v>27</v>
      </c>
      <c r="D397">
        <v>5</v>
      </c>
      <c r="E397">
        <v>8</v>
      </c>
    </row>
    <row r="398" spans="1:5" x14ac:dyDescent="0.25">
      <c r="A398">
        <v>1</v>
      </c>
      <c r="B398" t="s">
        <v>1212</v>
      </c>
      <c r="C398">
        <v>15</v>
      </c>
      <c r="D398">
        <v>2</v>
      </c>
      <c r="E398">
        <v>0</v>
      </c>
    </row>
    <row r="399" spans="1:5" x14ac:dyDescent="0.25">
      <c r="A399">
        <v>1</v>
      </c>
      <c r="B399" t="s">
        <v>1212</v>
      </c>
      <c r="C399">
        <v>1</v>
      </c>
      <c r="D399">
        <v>1</v>
      </c>
      <c r="E399">
        <v>0</v>
      </c>
    </row>
    <row r="400" spans="1:5" x14ac:dyDescent="0.25">
      <c r="A400">
        <v>1</v>
      </c>
      <c r="B400" t="s">
        <v>1212</v>
      </c>
      <c r="C400">
        <v>1</v>
      </c>
      <c r="D400">
        <v>1</v>
      </c>
      <c r="E400">
        <v>0</v>
      </c>
    </row>
    <row r="401" spans="1:5" x14ac:dyDescent="0.25">
      <c r="A401">
        <v>1</v>
      </c>
      <c r="B401" t="s">
        <v>1212</v>
      </c>
      <c r="C401">
        <v>1</v>
      </c>
      <c r="D401">
        <v>0</v>
      </c>
      <c r="E401">
        <v>1</v>
      </c>
    </row>
    <row r="402" spans="1:5" x14ac:dyDescent="0.25">
      <c r="A402">
        <v>1</v>
      </c>
      <c r="B402" t="s">
        <v>1213</v>
      </c>
      <c r="C402">
        <v>1</v>
      </c>
      <c r="D402">
        <v>0</v>
      </c>
      <c r="E402">
        <v>1</v>
      </c>
    </row>
    <row r="403" spans="1:5" x14ac:dyDescent="0.25">
      <c r="A403">
        <v>1</v>
      </c>
      <c r="B403" t="s">
        <v>1213</v>
      </c>
      <c r="C403">
        <v>1</v>
      </c>
      <c r="D403">
        <v>1</v>
      </c>
      <c r="E403">
        <v>0</v>
      </c>
    </row>
    <row r="404" spans="1:5" x14ac:dyDescent="0.25">
      <c r="A404">
        <v>1</v>
      </c>
      <c r="B404" t="s">
        <v>1213</v>
      </c>
      <c r="C404">
        <v>1</v>
      </c>
      <c r="D404">
        <v>1</v>
      </c>
      <c r="E404">
        <v>0</v>
      </c>
    </row>
    <row r="405" spans="1:5" x14ac:dyDescent="0.25">
      <c r="A405">
        <v>1</v>
      </c>
      <c r="B405" t="s">
        <v>1213</v>
      </c>
      <c r="C405">
        <v>1</v>
      </c>
      <c r="D405">
        <v>1</v>
      </c>
      <c r="E405">
        <v>0</v>
      </c>
    </row>
    <row r="406" spans="1:5" x14ac:dyDescent="0.25">
      <c r="A406">
        <v>1</v>
      </c>
      <c r="B406" t="s">
        <v>1213</v>
      </c>
      <c r="C406">
        <v>0</v>
      </c>
      <c r="D406">
        <v>1</v>
      </c>
      <c r="E406">
        <v>0</v>
      </c>
    </row>
    <row r="407" spans="1:5" x14ac:dyDescent="0.25">
      <c r="A407">
        <v>1</v>
      </c>
      <c r="B407" t="s">
        <v>1215</v>
      </c>
      <c r="C407">
        <v>0</v>
      </c>
      <c r="D407">
        <v>1</v>
      </c>
      <c r="E407">
        <v>0</v>
      </c>
    </row>
    <row r="408" spans="1:5" x14ac:dyDescent="0.25">
      <c r="A408">
        <v>1</v>
      </c>
      <c r="B408" t="s">
        <v>1212</v>
      </c>
      <c r="C408">
        <v>1186816</v>
      </c>
      <c r="D408">
        <v>11270</v>
      </c>
      <c r="E408">
        <v>499330</v>
      </c>
    </row>
    <row r="409" spans="1:5" x14ac:dyDescent="0.25">
      <c r="A409">
        <v>1</v>
      </c>
      <c r="B409" t="s">
        <v>1212</v>
      </c>
      <c r="C409">
        <v>1429971</v>
      </c>
      <c r="D409">
        <v>10704</v>
      </c>
      <c r="E409">
        <v>532953</v>
      </c>
    </row>
    <row r="410" spans="1:5" x14ac:dyDescent="0.25">
      <c r="A410">
        <v>1</v>
      </c>
      <c r="B410" t="s">
        <v>1212</v>
      </c>
      <c r="C410">
        <v>325</v>
      </c>
      <c r="D410">
        <v>62</v>
      </c>
      <c r="E410">
        <v>124</v>
      </c>
    </row>
    <row r="411" spans="1:5" x14ac:dyDescent="0.25">
      <c r="A411">
        <v>1</v>
      </c>
      <c r="B411" t="s">
        <v>1212</v>
      </c>
      <c r="C411">
        <v>319</v>
      </c>
      <c r="D411">
        <v>34</v>
      </c>
      <c r="E411">
        <v>114</v>
      </c>
    </row>
    <row r="412" spans="1:5" x14ac:dyDescent="0.25">
      <c r="A412">
        <v>1</v>
      </c>
      <c r="B412" t="s">
        <v>1212</v>
      </c>
      <c r="C412">
        <v>1902254</v>
      </c>
      <c r="D412">
        <v>14187</v>
      </c>
      <c r="E412">
        <v>988047</v>
      </c>
    </row>
    <row r="413" spans="1:5" x14ac:dyDescent="0.25">
      <c r="A413">
        <v>1</v>
      </c>
      <c r="B413" t="s">
        <v>1212</v>
      </c>
      <c r="C413">
        <v>2236592</v>
      </c>
      <c r="D413">
        <v>12201</v>
      </c>
      <c r="E413">
        <v>1043137</v>
      </c>
    </row>
    <row r="414" spans="1:5" x14ac:dyDescent="0.25">
      <c r="A414">
        <v>1</v>
      </c>
      <c r="B414" t="s">
        <v>1212</v>
      </c>
      <c r="C414">
        <v>408714</v>
      </c>
      <c r="D414">
        <v>2676</v>
      </c>
      <c r="E414">
        <v>168086</v>
      </c>
    </row>
    <row r="415" spans="1:5" x14ac:dyDescent="0.25">
      <c r="A415">
        <v>1</v>
      </c>
      <c r="B415" t="s">
        <v>1212</v>
      </c>
      <c r="C415">
        <v>515165</v>
      </c>
      <c r="D415">
        <v>3410</v>
      </c>
      <c r="E415">
        <v>179098</v>
      </c>
    </row>
    <row r="416" spans="1:5" x14ac:dyDescent="0.25">
      <c r="A416">
        <v>1</v>
      </c>
      <c r="B416" t="s">
        <v>1212</v>
      </c>
      <c r="C416">
        <v>250968</v>
      </c>
      <c r="D416">
        <v>6269</v>
      </c>
      <c r="E416">
        <v>116558</v>
      </c>
    </row>
    <row r="417" spans="1:5" x14ac:dyDescent="0.25">
      <c r="A417">
        <v>1</v>
      </c>
      <c r="B417" t="s">
        <v>1212</v>
      </c>
      <c r="C417">
        <v>323991</v>
      </c>
      <c r="D417">
        <v>6275</v>
      </c>
      <c r="E417">
        <v>130824</v>
      </c>
    </row>
    <row r="418" spans="1:5" x14ac:dyDescent="0.25">
      <c r="A418">
        <v>1</v>
      </c>
      <c r="B418" t="s">
        <v>1212</v>
      </c>
      <c r="C418">
        <v>556469</v>
      </c>
      <c r="D418">
        <v>11205</v>
      </c>
      <c r="E418">
        <v>266060</v>
      </c>
    </row>
    <row r="419" spans="1:5" x14ac:dyDescent="0.25">
      <c r="A419">
        <v>1</v>
      </c>
      <c r="B419" t="s">
        <v>1212</v>
      </c>
      <c r="C419">
        <v>850114</v>
      </c>
      <c r="D419">
        <v>16044</v>
      </c>
      <c r="E419">
        <v>384111</v>
      </c>
    </row>
    <row r="420" spans="1:5" x14ac:dyDescent="0.25">
      <c r="A420">
        <v>1</v>
      </c>
      <c r="B420" t="s">
        <v>1212</v>
      </c>
      <c r="C420">
        <v>472874</v>
      </c>
      <c r="D420">
        <v>4329</v>
      </c>
      <c r="E420">
        <v>202507</v>
      </c>
    </row>
    <row r="421" spans="1:5" x14ac:dyDescent="0.25">
      <c r="A421">
        <v>1</v>
      </c>
      <c r="B421" t="s">
        <v>1212</v>
      </c>
      <c r="C421">
        <v>557246</v>
      </c>
      <c r="D421">
        <v>4091</v>
      </c>
      <c r="E421">
        <v>205165</v>
      </c>
    </row>
    <row r="422" spans="1:5" x14ac:dyDescent="0.25">
      <c r="A422">
        <v>1</v>
      </c>
      <c r="B422" t="s">
        <v>1212</v>
      </c>
      <c r="C422">
        <v>282341</v>
      </c>
      <c r="D422">
        <v>3576</v>
      </c>
      <c r="E422">
        <v>111009</v>
      </c>
    </row>
    <row r="423" spans="1:5" x14ac:dyDescent="0.25">
      <c r="A423">
        <v>1</v>
      </c>
      <c r="B423" t="s">
        <v>1212</v>
      </c>
      <c r="C423">
        <v>396371</v>
      </c>
      <c r="D423">
        <v>3441</v>
      </c>
      <c r="E423">
        <v>117539</v>
      </c>
    </row>
    <row r="424" spans="1:5" x14ac:dyDescent="0.25">
      <c r="A424">
        <v>1</v>
      </c>
      <c r="B424" t="s">
        <v>1212</v>
      </c>
      <c r="C424">
        <v>862552</v>
      </c>
      <c r="D424">
        <v>9825</v>
      </c>
      <c r="E424">
        <v>349687</v>
      </c>
    </row>
    <row r="425" spans="1:5" x14ac:dyDescent="0.25">
      <c r="A425">
        <v>1</v>
      </c>
      <c r="B425" t="s">
        <v>1212</v>
      </c>
      <c r="C425">
        <v>1074213</v>
      </c>
      <c r="D425">
        <v>10148</v>
      </c>
      <c r="E425">
        <v>399137</v>
      </c>
    </row>
    <row r="426" spans="1:5" x14ac:dyDescent="0.25">
      <c r="A426">
        <v>1</v>
      </c>
      <c r="B426" t="s">
        <v>1212</v>
      </c>
      <c r="C426">
        <v>602309</v>
      </c>
      <c r="D426">
        <v>6847</v>
      </c>
      <c r="E426">
        <v>250245</v>
      </c>
    </row>
    <row r="427" spans="1:5" x14ac:dyDescent="0.25">
      <c r="A427">
        <v>1</v>
      </c>
      <c r="B427" t="s">
        <v>1212</v>
      </c>
      <c r="C427">
        <v>754807</v>
      </c>
      <c r="D427">
        <v>6987</v>
      </c>
      <c r="E427">
        <v>277707</v>
      </c>
    </row>
    <row r="428" spans="1:5" x14ac:dyDescent="0.25">
      <c r="A428">
        <v>1</v>
      </c>
      <c r="B428" t="s">
        <v>1212</v>
      </c>
      <c r="C428">
        <v>373920</v>
      </c>
      <c r="D428">
        <v>3384</v>
      </c>
      <c r="E428">
        <v>161039</v>
      </c>
    </row>
    <row r="429" spans="1:5" x14ac:dyDescent="0.25">
      <c r="A429">
        <v>1</v>
      </c>
      <c r="B429" t="s">
        <v>1212</v>
      </c>
      <c r="C429">
        <v>527279</v>
      </c>
      <c r="D429">
        <v>5481</v>
      </c>
      <c r="E429">
        <v>204025</v>
      </c>
    </row>
    <row r="430" spans="1:5" x14ac:dyDescent="0.25">
      <c r="A430">
        <v>1</v>
      </c>
      <c r="B430" t="s">
        <v>1212</v>
      </c>
      <c r="C430">
        <v>679081</v>
      </c>
      <c r="D430">
        <v>11401</v>
      </c>
      <c r="E430">
        <v>342378</v>
      </c>
    </row>
    <row r="431" spans="1:5" x14ac:dyDescent="0.25">
      <c r="A431">
        <v>1</v>
      </c>
      <c r="B431" t="s">
        <v>1212</v>
      </c>
      <c r="C431">
        <v>924586</v>
      </c>
      <c r="D431">
        <v>13357</v>
      </c>
      <c r="E431">
        <v>414962</v>
      </c>
    </row>
    <row r="432" spans="1:5" x14ac:dyDescent="0.25">
      <c r="A432">
        <v>1</v>
      </c>
      <c r="B432" t="s">
        <v>1212</v>
      </c>
      <c r="C432">
        <v>485603</v>
      </c>
      <c r="D432">
        <v>5825</v>
      </c>
      <c r="E432">
        <v>204219</v>
      </c>
    </row>
    <row r="433" spans="1:5" x14ac:dyDescent="0.25">
      <c r="A433">
        <v>1</v>
      </c>
      <c r="B433" t="s">
        <v>1212</v>
      </c>
      <c r="C433">
        <v>623986</v>
      </c>
      <c r="D433">
        <v>5940</v>
      </c>
      <c r="E433">
        <v>214122</v>
      </c>
    </row>
    <row r="434" spans="1:5" x14ac:dyDescent="0.25">
      <c r="A434">
        <v>1</v>
      </c>
      <c r="B434" t="s">
        <v>1212</v>
      </c>
      <c r="C434">
        <v>796222</v>
      </c>
      <c r="D434">
        <v>8151</v>
      </c>
      <c r="E434">
        <v>377894</v>
      </c>
    </row>
    <row r="435" spans="1:5" x14ac:dyDescent="0.25">
      <c r="A435">
        <v>1</v>
      </c>
      <c r="B435" t="s">
        <v>1212</v>
      </c>
      <c r="C435">
        <v>983165</v>
      </c>
      <c r="D435">
        <v>8578</v>
      </c>
      <c r="E435">
        <v>395488</v>
      </c>
    </row>
    <row r="436" spans="1:5" x14ac:dyDescent="0.25">
      <c r="A436">
        <v>1</v>
      </c>
      <c r="B436" t="s">
        <v>1212</v>
      </c>
      <c r="C436">
        <v>14</v>
      </c>
      <c r="D436">
        <v>6</v>
      </c>
      <c r="E436">
        <v>0</v>
      </c>
    </row>
    <row r="437" spans="1:5" x14ac:dyDescent="0.25">
      <c r="A437">
        <v>1</v>
      </c>
      <c r="B437" t="s">
        <v>1212</v>
      </c>
      <c r="C437">
        <v>15</v>
      </c>
      <c r="D437">
        <v>2</v>
      </c>
      <c r="E437">
        <v>0</v>
      </c>
    </row>
    <row r="438" spans="1:5" x14ac:dyDescent="0.25">
      <c r="A438">
        <v>1</v>
      </c>
      <c r="B438" t="s">
        <v>1212</v>
      </c>
      <c r="C438">
        <v>948870</v>
      </c>
      <c r="D438">
        <v>9357</v>
      </c>
      <c r="E438">
        <v>399472</v>
      </c>
    </row>
    <row r="439" spans="1:5" x14ac:dyDescent="0.25">
      <c r="A439">
        <v>1</v>
      </c>
      <c r="B439" t="s">
        <v>1212</v>
      </c>
      <c r="C439">
        <v>1145025</v>
      </c>
      <c r="D439">
        <v>9941</v>
      </c>
      <c r="E439">
        <v>433365</v>
      </c>
    </row>
    <row r="440" spans="1:5" x14ac:dyDescent="0.25">
      <c r="A440">
        <v>1</v>
      </c>
      <c r="B440" t="s">
        <v>1212</v>
      </c>
      <c r="C440">
        <v>357252</v>
      </c>
      <c r="D440">
        <v>4679</v>
      </c>
      <c r="E440">
        <v>153413</v>
      </c>
    </row>
    <row r="441" spans="1:5" x14ac:dyDescent="0.25">
      <c r="A441">
        <v>1</v>
      </c>
      <c r="B441" t="s">
        <v>1212</v>
      </c>
      <c r="C441">
        <v>456187</v>
      </c>
      <c r="D441">
        <v>5224</v>
      </c>
      <c r="E441">
        <v>169340</v>
      </c>
    </row>
    <row r="442" spans="1:5" x14ac:dyDescent="0.25">
      <c r="A442">
        <v>1</v>
      </c>
      <c r="B442" t="s">
        <v>1212</v>
      </c>
      <c r="C442">
        <v>1103456</v>
      </c>
      <c r="D442">
        <v>6727</v>
      </c>
      <c r="E442">
        <v>592770</v>
      </c>
    </row>
    <row r="443" spans="1:5" x14ac:dyDescent="0.25">
      <c r="A443">
        <v>1</v>
      </c>
      <c r="B443" t="s">
        <v>1212</v>
      </c>
      <c r="C443">
        <v>1473426</v>
      </c>
      <c r="D443">
        <v>7142</v>
      </c>
      <c r="E443">
        <v>641988</v>
      </c>
    </row>
    <row r="444" spans="1:5" x14ac:dyDescent="0.25">
      <c r="A444">
        <v>1</v>
      </c>
      <c r="B444" t="s">
        <v>1212</v>
      </c>
      <c r="C444">
        <v>1370982</v>
      </c>
      <c r="D444">
        <v>8867</v>
      </c>
      <c r="E444">
        <v>626529</v>
      </c>
    </row>
    <row r="445" spans="1:5" x14ac:dyDescent="0.25">
      <c r="A445">
        <v>1</v>
      </c>
      <c r="B445" t="s">
        <v>1212</v>
      </c>
      <c r="C445">
        <v>1748187</v>
      </c>
      <c r="D445">
        <v>10195</v>
      </c>
      <c r="E445">
        <v>688320</v>
      </c>
    </row>
    <row r="446" spans="1:5" x14ac:dyDescent="0.25">
      <c r="A446">
        <v>1</v>
      </c>
      <c r="B446" t="s">
        <v>1212</v>
      </c>
      <c r="C446">
        <v>231809</v>
      </c>
      <c r="D446">
        <v>1788</v>
      </c>
      <c r="E446">
        <v>95975</v>
      </c>
    </row>
    <row r="447" spans="1:5" x14ac:dyDescent="0.25">
      <c r="A447">
        <v>1</v>
      </c>
      <c r="B447" t="s">
        <v>1212</v>
      </c>
      <c r="C447">
        <v>297051</v>
      </c>
      <c r="D447">
        <v>2259</v>
      </c>
      <c r="E447">
        <v>102404</v>
      </c>
    </row>
    <row r="448" spans="1:5" x14ac:dyDescent="0.25">
      <c r="A448">
        <v>1</v>
      </c>
      <c r="B448" t="s">
        <v>1212</v>
      </c>
      <c r="C448">
        <v>12011819</v>
      </c>
      <c r="D448">
        <v>128266</v>
      </c>
      <c r="E448">
        <v>5248822</v>
      </c>
    </row>
    <row r="449" spans="1:5" x14ac:dyDescent="0.25">
      <c r="A449">
        <v>1</v>
      </c>
      <c r="B449" t="s">
        <v>1212</v>
      </c>
      <c r="C449">
        <v>1797316</v>
      </c>
      <c r="D449">
        <v>28239</v>
      </c>
      <c r="E449">
        <v>897557</v>
      </c>
    </row>
    <row r="450" spans="1:5" x14ac:dyDescent="0.25">
      <c r="A450">
        <v>1</v>
      </c>
      <c r="B450" t="s">
        <v>1212</v>
      </c>
      <c r="C450">
        <v>2218934</v>
      </c>
      <c r="D450">
        <v>29953</v>
      </c>
      <c r="E450">
        <v>931128</v>
      </c>
    </row>
    <row r="451" spans="1:5" x14ac:dyDescent="0.25">
      <c r="A451">
        <v>1</v>
      </c>
      <c r="B451" t="s">
        <v>1212</v>
      </c>
      <c r="C451">
        <v>25169</v>
      </c>
      <c r="D451">
        <v>799</v>
      </c>
      <c r="E451">
        <v>10103</v>
      </c>
    </row>
    <row r="452" spans="1:5" x14ac:dyDescent="0.25">
      <c r="A452">
        <v>1</v>
      </c>
      <c r="B452" t="s">
        <v>1047</v>
      </c>
      <c r="C452">
        <v>1</v>
      </c>
      <c r="D452">
        <v>1</v>
      </c>
      <c r="E452">
        <v>0</v>
      </c>
    </row>
    <row r="453" spans="1:5" x14ac:dyDescent="0.25">
      <c r="A453">
        <v>1</v>
      </c>
      <c r="B453" t="s">
        <v>1047</v>
      </c>
      <c r="C453">
        <v>730506</v>
      </c>
      <c r="D453">
        <v>1432</v>
      </c>
      <c r="E453">
        <v>710329</v>
      </c>
    </row>
    <row r="454" spans="1:5" x14ac:dyDescent="0.25">
      <c r="A454">
        <v>1</v>
      </c>
      <c r="B454" t="s">
        <v>1047</v>
      </c>
      <c r="C454">
        <v>342781</v>
      </c>
      <c r="D454">
        <v>2982</v>
      </c>
      <c r="E454">
        <v>329059</v>
      </c>
    </row>
    <row r="455" spans="1:5" x14ac:dyDescent="0.25">
      <c r="A455">
        <v>1</v>
      </c>
      <c r="B455" t="s">
        <v>1047</v>
      </c>
      <c r="C455">
        <v>686975</v>
      </c>
      <c r="D455">
        <v>1333</v>
      </c>
      <c r="E455">
        <v>668474</v>
      </c>
    </row>
    <row r="456" spans="1:5" x14ac:dyDescent="0.25">
      <c r="A456">
        <v>1</v>
      </c>
      <c r="B456" t="s">
        <v>1047</v>
      </c>
      <c r="C456">
        <v>308587</v>
      </c>
      <c r="D456">
        <v>2273</v>
      </c>
      <c r="E456">
        <v>296106</v>
      </c>
    </row>
    <row r="457" spans="1:5" x14ac:dyDescent="0.25">
      <c r="A457">
        <v>1</v>
      </c>
      <c r="B457" t="s">
        <v>1047</v>
      </c>
      <c r="C457">
        <v>2</v>
      </c>
      <c r="D457">
        <v>2</v>
      </c>
      <c r="E457">
        <v>0</v>
      </c>
    </row>
    <row r="458" spans="1:5" x14ac:dyDescent="0.25">
      <c r="A458">
        <v>1</v>
      </c>
      <c r="B458" t="s">
        <v>1047</v>
      </c>
      <c r="C458">
        <v>1</v>
      </c>
      <c r="D458">
        <v>0</v>
      </c>
      <c r="E458">
        <v>0</v>
      </c>
    </row>
    <row r="459" spans="1:5" x14ac:dyDescent="0.25">
      <c r="A459">
        <v>1</v>
      </c>
      <c r="B459" t="s">
        <v>1047</v>
      </c>
      <c r="C459">
        <v>74204</v>
      </c>
      <c r="D459">
        <v>343</v>
      </c>
      <c r="E459">
        <v>58719</v>
      </c>
    </row>
    <row r="460" spans="1:5" x14ac:dyDescent="0.25">
      <c r="A460">
        <v>1</v>
      </c>
      <c r="B460" t="s">
        <v>1047</v>
      </c>
      <c r="C460">
        <v>74225</v>
      </c>
      <c r="D460">
        <v>344</v>
      </c>
      <c r="E460">
        <v>58716</v>
      </c>
    </row>
    <row r="461" spans="1:5" x14ac:dyDescent="0.25">
      <c r="A461">
        <v>1</v>
      </c>
      <c r="B461" t="s">
        <v>1047</v>
      </c>
      <c r="C461">
        <v>1686507</v>
      </c>
      <c r="D461">
        <v>1967</v>
      </c>
      <c r="E461">
        <v>1572763</v>
      </c>
    </row>
    <row r="462" spans="1:5" x14ac:dyDescent="0.25">
      <c r="A462">
        <v>1</v>
      </c>
      <c r="B462" t="s">
        <v>1047</v>
      </c>
      <c r="C462">
        <v>1684975</v>
      </c>
      <c r="D462">
        <v>1942</v>
      </c>
      <c r="E462">
        <v>1570742</v>
      </c>
    </row>
    <row r="463" spans="1:5" x14ac:dyDescent="0.25">
      <c r="A463">
        <v>1</v>
      </c>
      <c r="B463" t="s">
        <v>1212</v>
      </c>
      <c r="C463">
        <v>2</v>
      </c>
      <c r="D463">
        <v>0</v>
      </c>
      <c r="E463">
        <v>2</v>
      </c>
    </row>
    <row r="464" spans="1:5" x14ac:dyDescent="0.25">
      <c r="A464">
        <v>1</v>
      </c>
      <c r="B464" t="s">
        <v>1212</v>
      </c>
      <c r="C464">
        <v>608</v>
      </c>
      <c r="D464">
        <v>226</v>
      </c>
      <c r="E464">
        <v>30</v>
      </c>
    </row>
    <row r="465" spans="1:5" x14ac:dyDescent="0.25">
      <c r="A465">
        <v>1</v>
      </c>
      <c r="B465" t="s">
        <v>1212</v>
      </c>
      <c r="C465">
        <v>687</v>
      </c>
      <c r="D465">
        <v>532</v>
      </c>
      <c r="E465">
        <v>24</v>
      </c>
    </row>
    <row r="466" spans="1:5" x14ac:dyDescent="0.25">
      <c r="A466">
        <v>1</v>
      </c>
      <c r="B466" t="s">
        <v>1212</v>
      </c>
      <c r="C466">
        <v>982</v>
      </c>
      <c r="D466">
        <v>3</v>
      </c>
      <c r="E466">
        <v>76</v>
      </c>
    </row>
    <row r="467" spans="1:5" x14ac:dyDescent="0.25">
      <c r="A467">
        <v>1</v>
      </c>
      <c r="B467" t="s">
        <v>1212</v>
      </c>
      <c r="C467">
        <v>244</v>
      </c>
      <c r="D467">
        <v>84</v>
      </c>
      <c r="E467">
        <v>10</v>
      </c>
    </row>
    <row r="468" spans="1:5" x14ac:dyDescent="0.25">
      <c r="A468">
        <v>1</v>
      </c>
      <c r="B468" t="s">
        <v>1212</v>
      </c>
      <c r="C468">
        <v>5</v>
      </c>
      <c r="D468">
        <v>1</v>
      </c>
      <c r="E468">
        <v>2</v>
      </c>
    </row>
    <row r="469" spans="1:5" x14ac:dyDescent="0.25">
      <c r="A469">
        <v>1</v>
      </c>
      <c r="B469" t="s">
        <v>1212</v>
      </c>
      <c r="C469">
        <v>470</v>
      </c>
      <c r="D469">
        <v>2</v>
      </c>
      <c r="E469">
        <v>39</v>
      </c>
    </row>
    <row r="470" spans="1:5" x14ac:dyDescent="0.25">
      <c r="A470">
        <v>1</v>
      </c>
      <c r="B470" t="s">
        <v>1212</v>
      </c>
      <c r="C470">
        <v>504</v>
      </c>
      <c r="D470">
        <v>235</v>
      </c>
      <c r="E470">
        <v>20</v>
      </c>
    </row>
    <row r="471" spans="1:5" x14ac:dyDescent="0.25">
      <c r="A471">
        <v>1</v>
      </c>
      <c r="B471" t="s">
        <v>1212</v>
      </c>
      <c r="C471">
        <v>581</v>
      </c>
      <c r="D471">
        <v>430</v>
      </c>
      <c r="E471">
        <v>30</v>
      </c>
    </row>
    <row r="472" spans="1:5" x14ac:dyDescent="0.25">
      <c r="A472">
        <v>1</v>
      </c>
      <c r="B472" t="s">
        <v>1212</v>
      </c>
      <c r="C472">
        <v>4</v>
      </c>
      <c r="D472">
        <v>1</v>
      </c>
      <c r="E472">
        <v>3</v>
      </c>
    </row>
    <row r="473" spans="1:5" x14ac:dyDescent="0.25">
      <c r="A473">
        <v>1</v>
      </c>
      <c r="B473" t="s">
        <v>1212</v>
      </c>
      <c r="C473">
        <v>16</v>
      </c>
      <c r="D473">
        <v>6</v>
      </c>
      <c r="E473">
        <v>1</v>
      </c>
    </row>
    <row r="474" spans="1:5" x14ac:dyDescent="0.25">
      <c r="A474">
        <v>1</v>
      </c>
      <c r="B474" t="s">
        <v>1212</v>
      </c>
      <c r="C474">
        <v>635</v>
      </c>
      <c r="D474">
        <v>260</v>
      </c>
      <c r="E474">
        <v>31</v>
      </c>
    </row>
    <row r="475" spans="1:5" x14ac:dyDescent="0.25">
      <c r="A475">
        <v>1</v>
      </c>
      <c r="B475" t="s">
        <v>1212</v>
      </c>
      <c r="C475">
        <v>3</v>
      </c>
      <c r="D475">
        <v>0</v>
      </c>
      <c r="E475">
        <v>2</v>
      </c>
    </row>
    <row r="476" spans="1:5" x14ac:dyDescent="0.25">
      <c r="A476">
        <v>1</v>
      </c>
      <c r="B476" t="s">
        <v>1212</v>
      </c>
      <c r="C476">
        <v>10</v>
      </c>
      <c r="D476">
        <v>6</v>
      </c>
      <c r="E476">
        <v>0</v>
      </c>
    </row>
    <row r="477" spans="1:5" x14ac:dyDescent="0.25">
      <c r="A477">
        <v>1</v>
      </c>
      <c r="B477" t="s">
        <v>1212</v>
      </c>
      <c r="C477">
        <v>256</v>
      </c>
      <c r="D477">
        <v>2</v>
      </c>
      <c r="E477">
        <v>24</v>
      </c>
    </row>
    <row r="478" spans="1:5" x14ac:dyDescent="0.25">
      <c r="A478">
        <v>1</v>
      </c>
      <c r="B478" t="s">
        <v>1212</v>
      </c>
      <c r="C478">
        <v>373</v>
      </c>
      <c r="D478">
        <v>164</v>
      </c>
      <c r="E478">
        <v>21</v>
      </c>
    </row>
    <row r="479" spans="1:5" x14ac:dyDescent="0.25">
      <c r="A479">
        <v>1</v>
      </c>
      <c r="B479" t="s">
        <v>1212</v>
      </c>
      <c r="C479">
        <v>5</v>
      </c>
      <c r="D479">
        <v>0</v>
      </c>
      <c r="E479">
        <v>2</v>
      </c>
    </row>
    <row r="480" spans="1:5" x14ac:dyDescent="0.25">
      <c r="A480">
        <v>1</v>
      </c>
      <c r="B480" t="s">
        <v>1212</v>
      </c>
      <c r="C480">
        <v>359</v>
      </c>
      <c r="D480">
        <v>0</v>
      </c>
      <c r="E480">
        <v>23</v>
      </c>
    </row>
    <row r="481" spans="1:5" x14ac:dyDescent="0.25">
      <c r="A481">
        <v>1</v>
      </c>
      <c r="B481" t="s">
        <v>1212</v>
      </c>
      <c r="C481">
        <v>235</v>
      </c>
      <c r="D481">
        <v>91</v>
      </c>
      <c r="E481">
        <v>13</v>
      </c>
    </row>
    <row r="482" spans="1:5" x14ac:dyDescent="0.25">
      <c r="A482">
        <v>1</v>
      </c>
      <c r="B482" t="s">
        <v>1212</v>
      </c>
      <c r="C482">
        <v>587</v>
      </c>
      <c r="D482">
        <v>466</v>
      </c>
      <c r="E482">
        <v>10</v>
      </c>
    </row>
    <row r="483" spans="1:5" x14ac:dyDescent="0.25">
      <c r="A483">
        <v>1</v>
      </c>
      <c r="B483" t="s">
        <v>1212</v>
      </c>
      <c r="C483">
        <v>741</v>
      </c>
      <c r="D483">
        <v>0</v>
      </c>
      <c r="E483">
        <v>53</v>
      </c>
    </row>
    <row r="484" spans="1:5" x14ac:dyDescent="0.25">
      <c r="A484">
        <v>1</v>
      </c>
      <c r="B484" t="s">
        <v>1212</v>
      </c>
      <c r="C484">
        <v>27</v>
      </c>
      <c r="D484">
        <v>3</v>
      </c>
      <c r="E484">
        <v>4</v>
      </c>
    </row>
    <row r="485" spans="1:5" x14ac:dyDescent="0.25">
      <c r="A485">
        <v>1</v>
      </c>
      <c r="B485" t="s">
        <v>1212</v>
      </c>
      <c r="C485">
        <v>236</v>
      </c>
      <c r="D485">
        <v>68</v>
      </c>
      <c r="E485">
        <v>13</v>
      </c>
    </row>
    <row r="486" spans="1:5" x14ac:dyDescent="0.25">
      <c r="A486">
        <v>1</v>
      </c>
      <c r="B486" t="s">
        <v>1212</v>
      </c>
      <c r="C486">
        <v>232</v>
      </c>
      <c r="D486">
        <v>134</v>
      </c>
      <c r="E486">
        <v>11</v>
      </c>
    </row>
    <row r="487" spans="1:5" x14ac:dyDescent="0.25">
      <c r="A487">
        <v>1</v>
      </c>
      <c r="B487" t="s">
        <v>1212</v>
      </c>
      <c r="C487">
        <v>12</v>
      </c>
      <c r="D487">
        <v>8</v>
      </c>
      <c r="E487">
        <v>0</v>
      </c>
    </row>
    <row r="488" spans="1:5" x14ac:dyDescent="0.25">
      <c r="A488">
        <v>1</v>
      </c>
      <c r="B488" t="s">
        <v>1212</v>
      </c>
      <c r="C488">
        <v>517</v>
      </c>
      <c r="D488">
        <v>1</v>
      </c>
      <c r="E488">
        <v>33</v>
      </c>
    </row>
    <row r="489" spans="1:5" x14ac:dyDescent="0.25">
      <c r="A489">
        <v>1</v>
      </c>
      <c r="B489" t="s">
        <v>1212</v>
      </c>
      <c r="C489">
        <v>28</v>
      </c>
      <c r="D489">
        <v>2</v>
      </c>
      <c r="E489">
        <v>4</v>
      </c>
    </row>
    <row r="490" spans="1:5" x14ac:dyDescent="0.25">
      <c r="A490">
        <v>1</v>
      </c>
      <c r="B490" t="s">
        <v>1212</v>
      </c>
      <c r="C490">
        <v>622</v>
      </c>
      <c r="D490">
        <v>255</v>
      </c>
      <c r="E490">
        <v>29</v>
      </c>
    </row>
    <row r="491" spans="1:5" x14ac:dyDescent="0.25">
      <c r="A491">
        <v>1</v>
      </c>
      <c r="B491" t="s">
        <v>1212</v>
      </c>
      <c r="C491">
        <v>331</v>
      </c>
      <c r="D491">
        <v>236</v>
      </c>
      <c r="E491">
        <v>14</v>
      </c>
    </row>
    <row r="492" spans="1:5" x14ac:dyDescent="0.25">
      <c r="A492">
        <v>1</v>
      </c>
      <c r="B492" t="s">
        <v>1212</v>
      </c>
      <c r="C492">
        <v>6</v>
      </c>
      <c r="D492">
        <v>2</v>
      </c>
      <c r="E492">
        <v>1</v>
      </c>
    </row>
    <row r="493" spans="1:5" x14ac:dyDescent="0.25">
      <c r="A493">
        <v>1</v>
      </c>
      <c r="B493" t="s">
        <v>1212</v>
      </c>
      <c r="C493">
        <v>601</v>
      </c>
      <c r="D493">
        <v>0</v>
      </c>
      <c r="E493">
        <v>34</v>
      </c>
    </row>
    <row r="494" spans="1:5" x14ac:dyDescent="0.25">
      <c r="A494">
        <v>1</v>
      </c>
      <c r="B494" t="s">
        <v>1212</v>
      </c>
      <c r="C494">
        <v>699</v>
      </c>
      <c r="D494">
        <v>250</v>
      </c>
      <c r="E494">
        <v>38</v>
      </c>
    </row>
    <row r="495" spans="1:5" x14ac:dyDescent="0.25">
      <c r="A495">
        <v>1</v>
      </c>
      <c r="B495" t="s">
        <v>1212</v>
      </c>
      <c r="C495">
        <v>252</v>
      </c>
      <c r="D495">
        <v>210</v>
      </c>
      <c r="E495">
        <v>5</v>
      </c>
    </row>
    <row r="496" spans="1:5" x14ac:dyDescent="0.25">
      <c r="A496">
        <v>1</v>
      </c>
      <c r="B496" t="s">
        <v>1212</v>
      </c>
      <c r="C496">
        <v>121</v>
      </c>
      <c r="D496">
        <v>1</v>
      </c>
      <c r="E496">
        <v>12</v>
      </c>
    </row>
    <row r="497" spans="1:5" x14ac:dyDescent="0.25">
      <c r="A497">
        <v>1</v>
      </c>
      <c r="B497" t="s">
        <v>1212</v>
      </c>
      <c r="C497">
        <v>2</v>
      </c>
      <c r="D497">
        <v>1</v>
      </c>
      <c r="E497">
        <v>1</v>
      </c>
    </row>
    <row r="498" spans="1:5" x14ac:dyDescent="0.25">
      <c r="A498">
        <v>1</v>
      </c>
      <c r="B498" t="s">
        <v>1212</v>
      </c>
      <c r="C498">
        <v>565</v>
      </c>
      <c r="D498">
        <v>428</v>
      </c>
      <c r="E498">
        <v>18</v>
      </c>
    </row>
    <row r="499" spans="1:5" x14ac:dyDescent="0.25">
      <c r="A499">
        <v>1</v>
      </c>
      <c r="B499" t="s">
        <v>1212</v>
      </c>
      <c r="C499">
        <v>358</v>
      </c>
      <c r="D499">
        <v>0</v>
      </c>
      <c r="E499">
        <v>21</v>
      </c>
    </row>
    <row r="500" spans="1:5" x14ac:dyDescent="0.25">
      <c r="A500">
        <v>1</v>
      </c>
      <c r="B500" t="s">
        <v>1212</v>
      </c>
      <c r="C500">
        <v>467</v>
      </c>
      <c r="D500">
        <v>408</v>
      </c>
      <c r="E500">
        <v>17</v>
      </c>
    </row>
    <row r="501" spans="1:5" x14ac:dyDescent="0.25">
      <c r="A501">
        <v>1</v>
      </c>
      <c r="B501" t="s">
        <v>1212</v>
      </c>
      <c r="C501">
        <v>347</v>
      </c>
      <c r="D501">
        <v>0</v>
      </c>
      <c r="E501">
        <v>16</v>
      </c>
    </row>
    <row r="502" spans="1:5" x14ac:dyDescent="0.25">
      <c r="A502">
        <v>1</v>
      </c>
      <c r="B502" t="s">
        <v>1212</v>
      </c>
      <c r="C502">
        <v>212</v>
      </c>
      <c r="D502">
        <v>150</v>
      </c>
      <c r="E502">
        <v>4</v>
      </c>
    </row>
    <row r="503" spans="1:5" x14ac:dyDescent="0.25">
      <c r="A503">
        <v>1</v>
      </c>
      <c r="B503" t="s">
        <v>1212</v>
      </c>
      <c r="C503">
        <v>355</v>
      </c>
      <c r="D503">
        <v>0</v>
      </c>
      <c r="E503">
        <v>19</v>
      </c>
    </row>
    <row r="504" spans="1:5" x14ac:dyDescent="0.25">
      <c r="A504">
        <v>1</v>
      </c>
      <c r="B504" t="s">
        <v>1212</v>
      </c>
      <c r="C504">
        <v>241</v>
      </c>
      <c r="D504">
        <v>90</v>
      </c>
      <c r="E504">
        <v>15</v>
      </c>
    </row>
    <row r="505" spans="1:5" x14ac:dyDescent="0.25">
      <c r="A505">
        <v>1</v>
      </c>
      <c r="B505" t="s">
        <v>1212</v>
      </c>
      <c r="C505">
        <v>4</v>
      </c>
      <c r="D505">
        <v>1</v>
      </c>
      <c r="E505">
        <v>3</v>
      </c>
    </row>
    <row r="506" spans="1:5" x14ac:dyDescent="0.25">
      <c r="A506">
        <v>1</v>
      </c>
      <c r="B506" t="s">
        <v>1212</v>
      </c>
      <c r="C506">
        <v>25</v>
      </c>
      <c r="D506">
        <v>4</v>
      </c>
      <c r="E506">
        <v>7</v>
      </c>
    </row>
    <row r="507" spans="1:5" x14ac:dyDescent="0.25">
      <c r="A507">
        <v>1</v>
      </c>
      <c r="B507" t="s">
        <v>1212</v>
      </c>
      <c r="C507">
        <v>4</v>
      </c>
      <c r="D507">
        <v>1</v>
      </c>
      <c r="E507">
        <v>2</v>
      </c>
    </row>
    <row r="508" spans="1:5" x14ac:dyDescent="0.25">
      <c r="A508">
        <v>1</v>
      </c>
      <c r="B508" t="s">
        <v>1212</v>
      </c>
      <c r="C508">
        <v>7</v>
      </c>
      <c r="D508">
        <v>1</v>
      </c>
      <c r="E508">
        <v>3</v>
      </c>
    </row>
    <row r="509" spans="1:5" x14ac:dyDescent="0.25">
      <c r="A509">
        <v>1</v>
      </c>
      <c r="B509" t="s">
        <v>1212</v>
      </c>
      <c r="C509">
        <v>17</v>
      </c>
      <c r="D509">
        <v>13</v>
      </c>
      <c r="E509">
        <v>0</v>
      </c>
    </row>
    <row r="510" spans="1:5" x14ac:dyDescent="0.25">
      <c r="A510">
        <v>1</v>
      </c>
      <c r="B510" t="s">
        <v>1212</v>
      </c>
      <c r="C510">
        <v>612</v>
      </c>
      <c r="D510">
        <v>2</v>
      </c>
      <c r="E510">
        <v>38</v>
      </c>
    </row>
    <row r="511" spans="1:5" x14ac:dyDescent="0.25">
      <c r="A511">
        <v>1</v>
      </c>
      <c r="B511" t="s">
        <v>1212</v>
      </c>
      <c r="C511">
        <v>975</v>
      </c>
      <c r="D511">
        <v>404</v>
      </c>
      <c r="E511">
        <v>44</v>
      </c>
    </row>
    <row r="512" spans="1:5" x14ac:dyDescent="0.25">
      <c r="A512">
        <v>1</v>
      </c>
      <c r="B512" t="s">
        <v>1212</v>
      </c>
      <c r="C512">
        <v>848</v>
      </c>
      <c r="D512">
        <v>710</v>
      </c>
      <c r="E512">
        <v>34</v>
      </c>
    </row>
    <row r="513" spans="1:5" x14ac:dyDescent="0.25">
      <c r="A513">
        <v>1</v>
      </c>
      <c r="B513" t="s">
        <v>1212</v>
      </c>
      <c r="C513">
        <v>336</v>
      </c>
      <c r="D513">
        <v>0</v>
      </c>
      <c r="E513">
        <v>21</v>
      </c>
    </row>
    <row r="514" spans="1:5" x14ac:dyDescent="0.25">
      <c r="A514">
        <v>1</v>
      </c>
      <c r="B514" t="s">
        <v>1212</v>
      </c>
      <c r="C514">
        <v>25</v>
      </c>
      <c r="D514">
        <v>2</v>
      </c>
      <c r="E514">
        <v>6</v>
      </c>
    </row>
    <row r="515" spans="1:5" x14ac:dyDescent="0.25">
      <c r="A515">
        <v>1</v>
      </c>
      <c r="B515" t="s">
        <v>1212</v>
      </c>
      <c r="C515">
        <v>752</v>
      </c>
      <c r="D515">
        <v>274</v>
      </c>
      <c r="E515">
        <v>38</v>
      </c>
    </row>
    <row r="516" spans="1:5" x14ac:dyDescent="0.25">
      <c r="A516">
        <v>1</v>
      </c>
      <c r="B516" t="s">
        <v>1212</v>
      </c>
      <c r="C516">
        <v>7</v>
      </c>
      <c r="D516">
        <v>1</v>
      </c>
      <c r="E516">
        <v>2</v>
      </c>
    </row>
    <row r="517" spans="1:5" x14ac:dyDescent="0.25">
      <c r="A517">
        <v>1</v>
      </c>
      <c r="B517" t="s">
        <v>1212</v>
      </c>
      <c r="C517">
        <v>16</v>
      </c>
      <c r="D517">
        <v>14</v>
      </c>
      <c r="E517">
        <v>1</v>
      </c>
    </row>
    <row r="518" spans="1:5" x14ac:dyDescent="0.25">
      <c r="A518">
        <v>1</v>
      </c>
      <c r="B518" t="s">
        <v>1212</v>
      </c>
      <c r="C518">
        <v>859</v>
      </c>
      <c r="D518">
        <v>0</v>
      </c>
      <c r="E518">
        <v>58</v>
      </c>
    </row>
    <row r="519" spans="1:5" x14ac:dyDescent="0.25">
      <c r="A519">
        <v>1</v>
      </c>
      <c r="B519" t="s">
        <v>1212</v>
      </c>
      <c r="C519">
        <v>30</v>
      </c>
      <c r="D519">
        <v>4</v>
      </c>
      <c r="E519">
        <v>5</v>
      </c>
    </row>
    <row r="520" spans="1:5" x14ac:dyDescent="0.25">
      <c r="A520">
        <v>1</v>
      </c>
      <c r="B520" t="s">
        <v>1212</v>
      </c>
      <c r="C520">
        <v>585</v>
      </c>
      <c r="D520">
        <v>246</v>
      </c>
      <c r="E520">
        <v>31</v>
      </c>
    </row>
    <row r="521" spans="1:5" x14ac:dyDescent="0.25">
      <c r="A521">
        <v>1</v>
      </c>
      <c r="B521" t="s">
        <v>1212</v>
      </c>
      <c r="C521">
        <v>592</v>
      </c>
      <c r="D521">
        <v>503</v>
      </c>
      <c r="E521">
        <v>20</v>
      </c>
    </row>
    <row r="522" spans="1:5" x14ac:dyDescent="0.25">
      <c r="A522">
        <v>1</v>
      </c>
      <c r="B522" t="s">
        <v>1212</v>
      </c>
      <c r="C522">
        <v>12</v>
      </c>
      <c r="D522">
        <v>6</v>
      </c>
      <c r="E522">
        <v>1</v>
      </c>
    </row>
    <row r="523" spans="1:5" x14ac:dyDescent="0.25">
      <c r="A523">
        <v>1</v>
      </c>
      <c r="B523" t="s">
        <v>1212</v>
      </c>
      <c r="C523">
        <v>2</v>
      </c>
      <c r="D523">
        <v>0</v>
      </c>
      <c r="E523">
        <v>2</v>
      </c>
    </row>
    <row r="524" spans="1:5" x14ac:dyDescent="0.25">
      <c r="A524">
        <v>1</v>
      </c>
      <c r="B524" t="s">
        <v>1212</v>
      </c>
      <c r="C524">
        <v>613</v>
      </c>
      <c r="D524">
        <v>197</v>
      </c>
      <c r="E524">
        <v>36</v>
      </c>
    </row>
    <row r="525" spans="1:5" x14ac:dyDescent="0.25">
      <c r="A525">
        <v>1</v>
      </c>
      <c r="B525" t="s">
        <v>1212</v>
      </c>
      <c r="C525">
        <v>614</v>
      </c>
      <c r="D525">
        <v>460</v>
      </c>
      <c r="E525">
        <v>20</v>
      </c>
    </row>
    <row r="526" spans="1:5" x14ac:dyDescent="0.25">
      <c r="A526">
        <v>1</v>
      </c>
      <c r="B526" t="s">
        <v>1212</v>
      </c>
      <c r="C526">
        <v>837</v>
      </c>
      <c r="D526">
        <v>2</v>
      </c>
      <c r="E526">
        <v>48</v>
      </c>
    </row>
    <row r="527" spans="1:5" x14ac:dyDescent="0.25">
      <c r="A527">
        <v>1</v>
      </c>
      <c r="B527" t="s">
        <v>1212</v>
      </c>
      <c r="C527">
        <v>3</v>
      </c>
      <c r="D527">
        <v>0</v>
      </c>
      <c r="E527">
        <v>2</v>
      </c>
    </row>
    <row r="528" spans="1:5" x14ac:dyDescent="0.25">
      <c r="A528">
        <v>1</v>
      </c>
      <c r="B528" t="s">
        <v>1212</v>
      </c>
      <c r="C528">
        <v>574</v>
      </c>
      <c r="D528">
        <v>401</v>
      </c>
      <c r="E528">
        <v>21</v>
      </c>
    </row>
    <row r="529" spans="1:5" x14ac:dyDescent="0.25">
      <c r="A529">
        <v>1</v>
      </c>
      <c r="B529" t="s">
        <v>1212</v>
      </c>
      <c r="C529">
        <v>3</v>
      </c>
      <c r="D529">
        <v>0</v>
      </c>
      <c r="E529">
        <v>3</v>
      </c>
    </row>
    <row r="530" spans="1:5" x14ac:dyDescent="0.25">
      <c r="A530">
        <v>1</v>
      </c>
      <c r="B530" t="s">
        <v>1212</v>
      </c>
      <c r="C530">
        <v>31</v>
      </c>
      <c r="D530">
        <v>2</v>
      </c>
      <c r="E530">
        <v>6</v>
      </c>
    </row>
    <row r="531" spans="1:5" x14ac:dyDescent="0.25">
      <c r="A531">
        <v>1</v>
      </c>
      <c r="B531" t="s">
        <v>1212</v>
      </c>
      <c r="C531">
        <v>4</v>
      </c>
      <c r="D531">
        <v>1</v>
      </c>
      <c r="E531">
        <v>1</v>
      </c>
    </row>
    <row r="532" spans="1:5" x14ac:dyDescent="0.25">
      <c r="A532">
        <v>1</v>
      </c>
      <c r="B532" t="s">
        <v>1212</v>
      </c>
      <c r="C532">
        <v>481</v>
      </c>
      <c r="D532">
        <v>361</v>
      </c>
      <c r="E532">
        <v>15</v>
      </c>
    </row>
    <row r="533" spans="1:5" x14ac:dyDescent="0.25">
      <c r="A533">
        <v>1</v>
      </c>
      <c r="B533" t="s">
        <v>1212</v>
      </c>
      <c r="C533">
        <v>9</v>
      </c>
      <c r="D533">
        <v>1</v>
      </c>
      <c r="E533">
        <v>0</v>
      </c>
    </row>
    <row r="534" spans="1:5" x14ac:dyDescent="0.25">
      <c r="A534">
        <v>1</v>
      </c>
      <c r="B534" t="s">
        <v>1212</v>
      </c>
      <c r="C534">
        <v>6</v>
      </c>
      <c r="D534">
        <v>0</v>
      </c>
      <c r="E534">
        <v>1</v>
      </c>
    </row>
    <row r="535" spans="1:5" x14ac:dyDescent="0.25">
      <c r="A535">
        <v>1</v>
      </c>
      <c r="B535" t="s">
        <v>1212</v>
      </c>
      <c r="C535">
        <v>19</v>
      </c>
      <c r="D535">
        <v>6</v>
      </c>
      <c r="E535">
        <v>2</v>
      </c>
    </row>
    <row r="536" spans="1:5" x14ac:dyDescent="0.25">
      <c r="A536">
        <v>1</v>
      </c>
      <c r="B536" t="s">
        <v>1212</v>
      </c>
      <c r="C536">
        <v>717</v>
      </c>
      <c r="D536">
        <v>240</v>
      </c>
      <c r="E536">
        <v>41</v>
      </c>
    </row>
    <row r="537" spans="1:5" x14ac:dyDescent="0.25">
      <c r="A537">
        <v>1</v>
      </c>
      <c r="B537" t="s">
        <v>1212</v>
      </c>
      <c r="C537">
        <v>5</v>
      </c>
      <c r="D537">
        <v>0</v>
      </c>
      <c r="E537">
        <v>3</v>
      </c>
    </row>
    <row r="538" spans="1:5" x14ac:dyDescent="0.25">
      <c r="A538">
        <v>1</v>
      </c>
      <c r="B538" t="s">
        <v>1212</v>
      </c>
      <c r="C538">
        <v>17</v>
      </c>
      <c r="D538">
        <v>19</v>
      </c>
      <c r="E538">
        <v>1</v>
      </c>
    </row>
    <row r="539" spans="1:5" x14ac:dyDescent="0.25">
      <c r="A539">
        <v>1</v>
      </c>
      <c r="B539" t="s">
        <v>1212</v>
      </c>
      <c r="C539">
        <v>880</v>
      </c>
      <c r="D539">
        <v>5</v>
      </c>
      <c r="E539">
        <v>62</v>
      </c>
    </row>
    <row r="540" spans="1:5" x14ac:dyDescent="0.25">
      <c r="A540">
        <v>1</v>
      </c>
      <c r="B540" t="s">
        <v>1212</v>
      </c>
      <c r="C540">
        <v>23</v>
      </c>
      <c r="D540">
        <v>0</v>
      </c>
      <c r="E540">
        <v>1</v>
      </c>
    </row>
    <row r="541" spans="1:5" x14ac:dyDescent="0.25">
      <c r="A541">
        <v>1</v>
      </c>
      <c r="B541" t="s">
        <v>1212</v>
      </c>
      <c r="C541">
        <v>736</v>
      </c>
      <c r="D541">
        <v>342</v>
      </c>
      <c r="E541">
        <v>37</v>
      </c>
    </row>
    <row r="542" spans="1:5" x14ac:dyDescent="0.25">
      <c r="A542">
        <v>1</v>
      </c>
      <c r="B542" t="s">
        <v>1212</v>
      </c>
      <c r="C542">
        <v>505</v>
      </c>
      <c r="D542">
        <v>415</v>
      </c>
      <c r="E542">
        <v>23</v>
      </c>
    </row>
    <row r="543" spans="1:5" x14ac:dyDescent="0.25">
      <c r="A543">
        <v>1</v>
      </c>
      <c r="B543" t="s">
        <v>1212</v>
      </c>
      <c r="C543">
        <v>12</v>
      </c>
      <c r="D543">
        <v>6</v>
      </c>
      <c r="E543">
        <v>0</v>
      </c>
    </row>
    <row r="544" spans="1:5" x14ac:dyDescent="0.25">
      <c r="A544">
        <v>1</v>
      </c>
      <c r="B544" t="s">
        <v>1212</v>
      </c>
      <c r="C544">
        <v>244</v>
      </c>
      <c r="D544">
        <v>0</v>
      </c>
      <c r="E544">
        <v>17</v>
      </c>
    </row>
    <row r="545" spans="1:5" x14ac:dyDescent="0.25">
      <c r="A545">
        <v>1</v>
      </c>
      <c r="B545" t="s">
        <v>1212</v>
      </c>
      <c r="C545">
        <v>18</v>
      </c>
      <c r="D545">
        <v>3</v>
      </c>
      <c r="E545">
        <v>1</v>
      </c>
    </row>
    <row r="546" spans="1:5" x14ac:dyDescent="0.25">
      <c r="A546">
        <v>1</v>
      </c>
      <c r="B546" t="s">
        <v>1212</v>
      </c>
      <c r="C546">
        <v>1088</v>
      </c>
      <c r="D546">
        <v>386</v>
      </c>
      <c r="E546">
        <v>55</v>
      </c>
    </row>
    <row r="547" spans="1:5" x14ac:dyDescent="0.25">
      <c r="A547">
        <v>1</v>
      </c>
      <c r="B547" t="s">
        <v>1212</v>
      </c>
      <c r="C547">
        <v>346</v>
      </c>
      <c r="D547">
        <v>256</v>
      </c>
      <c r="E547">
        <v>17</v>
      </c>
    </row>
    <row r="548" spans="1:5" x14ac:dyDescent="0.25">
      <c r="A548">
        <v>1</v>
      </c>
      <c r="B548" t="s">
        <v>1212</v>
      </c>
      <c r="C548">
        <v>14</v>
      </c>
      <c r="D548">
        <v>5</v>
      </c>
      <c r="E548">
        <v>0</v>
      </c>
    </row>
    <row r="549" spans="1:5" x14ac:dyDescent="0.25">
      <c r="A549">
        <v>1</v>
      </c>
      <c r="B549" t="s">
        <v>1212</v>
      </c>
      <c r="C549">
        <v>755</v>
      </c>
      <c r="D549">
        <v>1</v>
      </c>
      <c r="E549">
        <v>43</v>
      </c>
    </row>
    <row r="550" spans="1:5" x14ac:dyDescent="0.25">
      <c r="A550">
        <v>1</v>
      </c>
      <c r="B550" t="s">
        <v>1212</v>
      </c>
      <c r="C550">
        <v>17</v>
      </c>
      <c r="D550">
        <v>0</v>
      </c>
      <c r="E550">
        <v>1</v>
      </c>
    </row>
    <row r="551" spans="1:5" x14ac:dyDescent="0.25">
      <c r="A551">
        <v>1</v>
      </c>
      <c r="B551" t="s">
        <v>1212</v>
      </c>
      <c r="C551">
        <v>1</v>
      </c>
      <c r="D551">
        <v>0</v>
      </c>
      <c r="E551">
        <v>1</v>
      </c>
    </row>
    <row r="552" spans="1:5" x14ac:dyDescent="0.25">
      <c r="A552">
        <v>1</v>
      </c>
      <c r="B552" t="s">
        <v>1212</v>
      </c>
      <c r="C552">
        <v>496</v>
      </c>
      <c r="D552">
        <v>466</v>
      </c>
      <c r="E552">
        <v>18</v>
      </c>
    </row>
    <row r="553" spans="1:5" x14ac:dyDescent="0.25">
      <c r="A553">
        <v>1</v>
      </c>
      <c r="B553" t="s">
        <v>1212</v>
      </c>
      <c r="C553">
        <v>13</v>
      </c>
      <c r="D553">
        <v>9</v>
      </c>
      <c r="E553">
        <v>0</v>
      </c>
    </row>
    <row r="554" spans="1:5" x14ac:dyDescent="0.25">
      <c r="A554">
        <v>1</v>
      </c>
      <c r="B554" t="s">
        <v>1212</v>
      </c>
      <c r="C554">
        <v>363</v>
      </c>
      <c r="D554">
        <v>0</v>
      </c>
      <c r="E554">
        <v>31</v>
      </c>
    </row>
    <row r="555" spans="1:5" x14ac:dyDescent="0.25">
      <c r="A555">
        <v>1</v>
      </c>
      <c r="B555" t="s">
        <v>1212</v>
      </c>
      <c r="C555">
        <v>6</v>
      </c>
      <c r="D555">
        <v>0</v>
      </c>
      <c r="E555">
        <v>3</v>
      </c>
    </row>
    <row r="556" spans="1:5" x14ac:dyDescent="0.25">
      <c r="A556">
        <v>1</v>
      </c>
      <c r="B556" t="s">
        <v>1212</v>
      </c>
      <c r="C556">
        <v>778</v>
      </c>
      <c r="D556">
        <v>551</v>
      </c>
      <c r="E556">
        <v>20</v>
      </c>
    </row>
    <row r="557" spans="1:5" x14ac:dyDescent="0.25">
      <c r="A557">
        <v>1</v>
      </c>
      <c r="B557" t="s">
        <v>1212</v>
      </c>
      <c r="C557">
        <v>1189</v>
      </c>
      <c r="D557">
        <v>0</v>
      </c>
      <c r="E557">
        <v>80</v>
      </c>
    </row>
    <row r="558" spans="1:5" x14ac:dyDescent="0.25">
      <c r="A558">
        <v>1</v>
      </c>
      <c r="B558" t="s">
        <v>1212</v>
      </c>
      <c r="C558">
        <v>19</v>
      </c>
      <c r="D558">
        <v>8</v>
      </c>
      <c r="E558">
        <v>0</v>
      </c>
    </row>
    <row r="559" spans="1:5" x14ac:dyDescent="0.25">
      <c r="A559">
        <v>1</v>
      </c>
      <c r="B559" t="s">
        <v>1212</v>
      </c>
      <c r="C559">
        <v>366</v>
      </c>
      <c r="D559">
        <v>156</v>
      </c>
      <c r="E559">
        <v>19</v>
      </c>
    </row>
    <row r="560" spans="1:5" x14ac:dyDescent="0.25">
      <c r="A560">
        <v>1</v>
      </c>
      <c r="B560" t="s">
        <v>1212</v>
      </c>
      <c r="C560">
        <v>17</v>
      </c>
      <c r="D560">
        <v>10</v>
      </c>
      <c r="E560">
        <v>1</v>
      </c>
    </row>
    <row r="561" spans="1:5" x14ac:dyDescent="0.25">
      <c r="A561">
        <v>1</v>
      </c>
      <c r="B561" t="s">
        <v>1212</v>
      </c>
      <c r="C561">
        <v>632</v>
      </c>
      <c r="D561">
        <v>0</v>
      </c>
      <c r="E561">
        <v>46</v>
      </c>
    </row>
    <row r="562" spans="1:5" x14ac:dyDescent="0.25">
      <c r="A562">
        <v>1</v>
      </c>
      <c r="B562" t="s">
        <v>1212</v>
      </c>
      <c r="C562">
        <v>482</v>
      </c>
      <c r="D562">
        <v>180</v>
      </c>
      <c r="E562">
        <v>25</v>
      </c>
    </row>
    <row r="563" spans="1:5" x14ac:dyDescent="0.25">
      <c r="A563">
        <v>1</v>
      </c>
      <c r="B563" t="s">
        <v>1212</v>
      </c>
      <c r="C563">
        <v>564</v>
      </c>
      <c r="D563">
        <v>410</v>
      </c>
      <c r="E563">
        <v>16</v>
      </c>
    </row>
    <row r="564" spans="1:5" x14ac:dyDescent="0.25">
      <c r="A564">
        <v>1</v>
      </c>
      <c r="B564" t="s">
        <v>1212</v>
      </c>
      <c r="C564">
        <v>1074</v>
      </c>
      <c r="D564">
        <v>0</v>
      </c>
      <c r="E564">
        <v>65</v>
      </c>
    </row>
    <row r="565" spans="1:5" x14ac:dyDescent="0.25">
      <c r="A565">
        <v>1</v>
      </c>
      <c r="B565" t="s">
        <v>1212</v>
      </c>
      <c r="C565">
        <v>3</v>
      </c>
      <c r="D565">
        <v>1</v>
      </c>
      <c r="E565">
        <v>2</v>
      </c>
    </row>
    <row r="566" spans="1:5" x14ac:dyDescent="0.25">
      <c r="A566">
        <v>1</v>
      </c>
      <c r="B566" t="s">
        <v>1212</v>
      </c>
      <c r="C566">
        <v>461</v>
      </c>
      <c r="D566">
        <v>366</v>
      </c>
      <c r="E566">
        <v>13</v>
      </c>
    </row>
    <row r="567" spans="1:5" x14ac:dyDescent="0.25">
      <c r="A567">
        <v>1</v>
      </c>
      <c r="B567" t="s">
        <v>1212</v>
      </c>
      <c r="C567">
        <v>239</v>
      </c>
      <c r="D567">
        <v>0</v>
      </c>
      <c r="E567">
        <v>17</v>
      </c>
    </row>
    <row r="568" spans="1:5" x14ac:dyDescent="0.25">
      <c r="A568">
        <v>1</v>
      </c>
      <c r="B568" t="s">
        <v>1212</v>
      </c>
      <c r="C568">
        <v>585</v>
      </c>
      <c r="D568">
        <v>224</v>
      </c>
      <c r="E568">
        <v>34</v>
      </c>
    </row>
    <row r="569" spans="1:5" x14ac:dyDescent="0.25">
      <c r="A569">
        <v>1</v>
      </c>
      <c r="B569" t="s">
        <v>1212</v>
      </c>
      <c r="C569">
        <v>695</v>
      </c>
      <c r="D569">
        <v>533</v>
      </c>
      <c r="E569">
        <v>24</v>
      </c>
    </row>
    <row r="570" spans="1:5" x14ac:dyDescent="0.25">
      <c r="A570">
        <v>1</v>
      </c>
      <c r="B570" t="s">
        <v>1212</v>
      </c>
      <c r="C570">
        <v>628</v>
      </c>
      <c r="D570">
        <v>0</v>
      </c>
      <c r="E570">
        <v>33</v>
      </c>
    </row>
    <row r="571" spans="1:5" x14ac:dyDescent="0.25">
      <c r="A571">
        <v>1</v>
      </c>
      <c r="B571" t="s">
        <v>1212</v>
      </c>
      <c r="C571">
        <v>839</v>
      </c>
      <c r="D571">
        <v>514</v>
      </c>
      <c r="E571">
        <v>27</v>
      </c>
    </row>
    <row r="572" spans="1:5" x14ac:dyDescent="0.25">
      <c r="A572">
        <v>1</v>
      </c>
      <c r="B572" t="s">
        <v>390</v>
      </c>
      <c r="C572">
        <v>1</v>
      </c>
      <c r="D572">
        <v>0</v>
      </c>
      <c r="E572">
        <v>0</v>
      </c>
    </row>
    <row r="573" spans="1:5" x14ac:dyDescent="0.25">
      <c r="A573">
        <v>1</v>
      </c>
      <c r="B573" t="s">
        <v>390</v>
      </c>
      <c r="C573">
        <v>0</v>
      </c>
      <c r="D573">
        <v>1</v>
      </c>
      <c r="E573">
        <v>0</v>
      </c>
    </row>
    <row r="574" spans="1:5" x14ac:dyDescent="0.25">
      <c r="A574">
        <v>1</v>
      </c>
      <c r="B574" t="s">
        <v>1212</v>
      </c>
      <c r="C574">
        <v>1</v>
      </c>
      <c r="D574">
        <v>0</v>
      </c>
      <c r="E574">
        <v>0</v>
      </c>
    </row>
    <row r="575" spans="1:5" x14ac:dyDescent="0.25">
      <c r="A575">
        <v>1</v>
      </c>
      <c r="B575" t="s">
        <v>1212</v>
      </c>
      <c r="C575">
        <v>2</v>
      </c>
      <c r="D575">
        <v>0</v>
      </c>
      <c r="E575">
        <v>0</v>
      </c>
    </row>
    <row r="576" spans="1:5" x14ac:dyDescent="0.25">
      <c r="A576">
        <v>1</v>
      </c>
      <c r="B576" t="s">
        <v>1212</v>
      </c>
      <c r="C576">
        <v>2</v>
      </c>
      <c r="D576">
        <v>0</v>
      </c>
      <c r="E576">
        <v>0</v>
      </c>
    </row>
    <row r="577" spans="1:5" x14ac:dyDescent="0.25">
      <c r="A577">
        <v>1</v>
      </c>
      <c r="B577" t="s">
        <v>1212</v>
      </c>
      <c r="C577">
        <v>1</v>
      </c>
      <c r="D577">
        <v>0</v>
      </c>
      <c r="E577">
        <v>1</v>
      </c>
    </row>
    <row r="578" spans="1:5" x14ac:dyDescent="0.25">
      <c r="A578">
        <v>1</v>
      </c>
      <c r="B578" t="s">
        <v>1212</v>
      </c>
      <c r="C578">
        <v>9</v>
      </c>
      <c r="D578">
        <v>0</v>
      </c>
      <c r="E578">
        <v>0</v>
      </c>
    </row>
    <row r="579" spans="1:5" x14ac:dyDescent="0.25">
      <c r="A579">
        <v>1</v>
      </c>
      <c r="B579" t="s">
        <v>1212</v>
      </c>
      <c r="C579">
        <v>5</v>
      </c>
      <c r="D579">
        <v>0</v>
      </c>
      <c r="E579">
        <v>0</v>
      </c>
    </row>
    <row r="580" spans="1:5" x14ac:dyDescent="0.25">
      <c r="A580">
        <v>1</v>
      </c>
      <c r="B580" t="s">
        <v>1212</v>
      </c>
      <c r="C580">
        <v>4</v>
      </c>
      <c r="D580">
        <v>0</v>
      </c>
      <c r="E580">
        <v>0</v>
      </c>
    </row>
    <row r="581" spans="1:5" x14ac:dyDescent="0.25">
      <c r="A581">
        <v>1</v>
      </c>
      <c r="B581" t="s">
        <v>1212</v>
      </c>
      <c r="C581">
        <v>12</v>
      </c>
      <c r="D581">
        <v>0</v>
      </c>
      <c r="E581">
        <v>0</v>
      </c>
    </row>
    <row r="582" spans="1:5" x14ac:dyDescent="0.25">
      <c r="A582">
        <v>1</v>
      </c>
      <c r="B582" t="s">
        <v>1212</v>
      </c>
      <c r="C582">
        <v>6</v>
      </c>
      <c r="D582">
        <v>0</v>
      </c>
      <c r="E582">
        <v>0</v>
      </c>
    </row>
    <row r="583" spans="1:5" x14ac:dyDescent="0.25">
      <c r="A583">
        <v>1</v>
      </c>
      <c r="B583" t="s">
        <v>1212</v>
      </c>
      <c r="C583">
        <v>5</v>
      </c>
      <c r="D583">
        <v>0</v>
      </c>
      <c r="E583">
        <v>0</v>
      </c>
    </row>
    <row r="584" spans="1:5" x14ac:dyDescent="0.25">
      <c r="A584">
        <v>1</v>
      </c>
      <c r="B584" t="s">
        <v>1212</v>
      </c>
      <c r="C584">
        <v>12</v>
      </c>
      <c r="D584">
        <v>0</v>
      </c>
      <c r="E584">
        <v>0</v>
      </c>
    </row>
    <row r="585" spans="1:5" x14ac:dyDescent="0.25">
      <c r="A585">
        <v>1</v>
      </c>
      <c r="B585" t="s">
        <v>1212</v>
      </c>
      <c r="C585">
        <v>10</v>
      </c>
      <c r="D585">
        <v>0</v>
      </c>
      <c r="E585">
        <v>0</v>
      </c>
    </row>
    <row r="586" spans="1:5" x14ac:dyDescent="0.25">
      <c r="A586">
        <v>1</v>
      </c>
      <c r="B586" t="s">
        <v>1212</v>
      </c>
      <c r="C586">
        <v>6</v>
      </c>
      <c r="D586">
        <v>0</v>
      </c>
      <c r="E586">
        <v>0</v>
      </c>
    </row>
    <row r="587" spans="1:5" x14ac:dyDescent="0.25">
      <c r="A587">
        <v>1</v>
      </c>
      <c r="B587" t="s">
        <v>1212</v>
      </c>
      <c r="C587">
        <v>2</v>
      </c>
      <c r="D587">
        <v>0</v>
      </c>
      <c r="E587">
        <v>0</v>
      </c>
    </row>
    <row r="588" spans="1:5" x14ac:dyDescent="0.25">
      <c r="A588">
        <v>1</v>
      </c>
      <c r="B588" t="s">
        <v>1212</v>
      </c>
      <c r="C588">
        <v>4</v>
      </c>
      <c r="D588">
        <v>0</v>
      </c>
      <c r="E588">
        <v>0</v>
      </c>
    </row>
    <row r="589" spans="1:5" x14ac:dyDescent="0.25">
      <c r="A589">
        <v>1</v>
      </c>
      <c r="B589" t="s">
        <v>1212</v>
      </c>
      <c r="C589">
        <v>4</v>
      </c>
      <c r="D589">
        <v>0</v>
      </c>
      <c r="E589">
        <v>0</v>
      </c>
    </row>
    <row r="590" spans="1:5" x14ac:dyDescent="0.25">
      <c r="A590">
        <v>1</v>
      </c>
      <c r="B590" t="s">
        <v>1047</v>
      </c>
      <c r="C590">
        <v>1</v>
      </c>
      <c r="D590">
        <v>0</v>
      </c>
      <c r="E590">
        <v>1</v>
      </c>
    </row>
    <row r="591" spans="1:5" x14ac:dyDescent="0.25">
      <c r="A591">
        <v>1</v>
      </c>
      <c r="B591" t="s">
        <v>1213</v>
      </c>
      <c r="C591">
        <v>0</v>
      </c>
      <c r="D591">
        <v>0</v>
      </c>
      <c r="E591">
        <v>0</v>
      </c>
    </row>
    <row r="592" spans="1:5" x14ac:dyDescent="0.25">
      <c r="A592">
        <v>1</v>
      </c>
      <c r="B592" t="s">
        <v>1215</v>
      </c>
      <c r="C592">
        <v>0</v>
      </c>
      <c r="D592">
        <v>2</v>
      </c>
      <c r="E592">
        <v>0</v>
      </c>
    </row>
    <row r="593" spans="1:5" x14ac:dyDescent="0.25">
      <c r="A593">
        <v>1</v>
      </c>
      <c r="B593" t="s">
        <v>1215</v>
      </c>
      <c r="C593">
        <v>0</v>
      </c>
      <c r="D593">
        <v>4</v>
      </c>
      <c r="E593">
        <v>0</v>
      </c>
    </row>
    <row r="594" spans="1:5" x14ac:dyDescent="0.25">
      <c r="A594">
        <v>1</v>
      </c>
      <c r="B594" t="s">
        <v>1047</v>
      </c>
      <c r="C594">
        <v>177107</v>
      </c>
      <c r="D594">
        <v>29</v>
      </c>
      <c r="E594">
        <v>172039</v>
      </c>
    </row>
    <row r="595" spans="1:5" x14ac:dyDescent="0.25">
      <c r="A595">
        <v>1</v>
      </c>
      <c r="B595" t="s">
        <v>1047</v>
      </c>
      <c r="C595">
        <v>1999300</v>
      </c>
      <c r="D595">
        <v>0</v>
      </c>
      <c r="E595">
        <v>1967802</v>
      </c>
    </row>
    <row r="596" spans="1:5" x14ac:dyDescent="0.25">
      <c r="A596">
        <v>1</v>
      </c>
      <c r="B596" t="s">
        <v>1047</v>
      </c>
      <c r="C596">
        <v>54431</v>
      </c>
      <c r="D596">
        <v>951</v>
      </c>
      <c r="E596">
        <v>53519</v>
      </c>
    </row>
    <row r="597" spans="1:5" x14ac:dyDescent="0.25">
      <c r="A597">
        <v>1</v>
      </c>
      <c r="B597" t="s">
        <v>1047</v>
      </c>
      <c r="C597">
        <v>3155567</v>
      </c>
      <c r="D597">
        <v>0</v>
      </c>
      <c r="E597">
        <v>3004766</v>
      </c>
    </row>
    <row r="598" spans="1:5" x14ac:dyDescent="0.25">
      <c r="A598">
        <v>1</v>
      </c>
      <c r="B598" t="s">
        <v>1212</v>
      </c>
      <c r="C598">
        <v>268335</v>
      </c>
      <c r="D598">
        <v>1516</v>
      </c>
      <c r="E598">
        <v>110702</v>
      </c>
    </row>
    <row r="599" spans="1:5" x14ac:dyDescent="0.25">
      <c r="A599">
        <v>1</v>
      </c>
      <c r="B599" t="s">
        <v>1212</v>
      </c>
      <c r="C599">
        <v>223453</v>
      </c>
      <c r="D599">
        <v>2087</v>
      </c>
      <c r="E599">
        <v>64689</v>
      </c>
    </row>
    <row r="600" spans="1:5" x14ac:dyDescent="0.25">
      <c r="A600">
        <v>1</v>
      </c>
      <c r="B600" t="s">
        <v>1212</v>
      </c>
      <c r="C600">
        <v>75823</v>
      </c>
      <c r="D600">
        <v>818</v>
      </c>
      <c r="E600">
        <v>14921</v>
      </c>
    </row>
    <row r="601" spans="1:5" x14ac:dyDescent="0.25">
      <c r="A601">
        <v>1</v>
      </c>
      <c r="B601" t="s">
        <v>1212</v>
      </c>
      <c r="C601">
        <v>9</v>
      </c>
      <c r="D601">
        <v>4</v>
      </c>
      <c r="E601">
        <v>0</v>
      </c>
    </row>
    <row r="602" spans="1:5" x14ac:dyDescent="0.25">
      <c r="A602">
        <v>1</v>
      </c>
      <c r="B602" t="s">
        <v>1212</v>
      </c>
      <c r="C602">
        <v>99</v>
      </c>
      <c r="D602">
        <v>37</v>
      </c>
      <c r="E602">
        <v>29</v>
      </c>
    </row>
    <row r="603" spans="1:5" x14ac:dyDescent="0.25">
      <c r="A603">
        <v>1</v>
      </c>
      <c r="B603" t="s">
        <v>1212</v>
      </c>
      <c r="C603">
        <v>20</v>
      </c>
      <c r="D603">
        <v>7</v>
      </c>
      <c r="E603">
        <v>1</v>
      </c>
    </row>
    <row r="604" spans="1:5" x14ac:dyDescent="0.25">
      <c r="A604">
        <v>1</v>
      </c>
      <c r="B604" t="s">
        <v>1212</v>
      </c>
      <c r="C604">
        <v>1021052</v>
      </c>
      <c r="D604">
        <v>12121</v>
      </c>
      <c r="E604">
        <v>576736</v>
      </c>
    </row>
    <row r="605" spans="1:5" x14ac:dyDescent="0.25">
      <c r="A605">
        <v>1</v>
      </c>
      <c r="B605" t="s">
        <v>1212</v>
      </c>
      <c r="C605">
        <v>2371361</v>
      </c>
      <c r="D605">
        <v>14237</v>
      </c>
      <c r="E605">
        <v>812149</v>
      </c>
    </row>
    <row r="606" spans="1:5" x14ac:dyDescent="0.25">
      <c r="A606">
        <v>1</v>
      </c>
      <c r="B606" t="s">
        <v>1212</v>
      </c>
      <c r="C606">
        <v>259081</v>
      </c>
      <c r="D606">
        <v>956</v>
      </c>
      <c r="E606">
        <v>59040</v>
      </c>
    </row>
    <row r="607" spans="1:5" x14ac:dyDescent="0.25">
      <c r="A607">
        <v>1</v>
      </c>
      <c r="B607" t="s">
        <v>1212</v>
      </c>
      <c r="C607">
        <v>15</v>
      </c>
      <c r="D607">
        <v>6</v>
      </c>
      <c r="E607">
        <v>3</v>
      </c>
    </row>
    <row r="608" spans="1:5" x14ac:dyDescent="0.25">
      <c r="A608">
        <v>1</v>
      </c>
      <c r="B608" t="s">
        <v>1212</v>
      </c>
      <c r="C608">
        <v>34</v>
      </c>
      <c r="D608">
        <v>16</v>
      </c>
      <c r="E608">
        <v>4</v>
      </c>
    </row>
    <row r="609" spans="1:5" x14ac:dyDescent="0.25">
      <c r="A609">
        <v>1</v>
      </c>
      <c r="B609" t="s">
        <v>1212</v>
      </c>
      <c r="C609">
        <v>670932</v>
      </c>
      <c r="D609">
        <v>7147</v>
      </c>
      <c r="E609">
        <v>341554</v>
      </c>
    </row>
    <row r="610" spans="1:5" x14ac:dyDescent="0.25">
      <c r="A610">
        <v>1</v>
      </c>
      <c r="B610" t="s">
        <v>1212</v>
      </c>
      <c r="C610">
        <v>2644715</v>
      </c>
      <c r="D610">
        <v>16372</v>
      </c>
      <c r="E610">
        <v>966906</v>
      </c>
    </row>
    <row r="611" spans="1:5" x14ac:dyDescent="0.25">
      <c r="A611">
        <v>1</v>
      </c>
      <c r="B611" t="s">
        <v>1212</v>
      </c>
      <c r="C611">
        <v>76839</v>
      </c>
      <c r="D611">
        <v>759</v>
      </c>
      <c r="E611">
        <v>24537</v>
      </c>
    </row>
    <row r="612" spans="1:5" x14ac:dyDescent="0.25">
      <c r="A612">
        <v>1</v>
      </c>
      <c r="B612" t="s">
        <v>1212</v>
      </c>
      <c r="C612">
        <v>10239526</v>
      </c>
      <c r="D612">
        <v>100613</v>
      </c>
      <c r="E612">
        <v>4842398</v>
      </c>
    </row>
    <row r="613" spans="1:5" x14ac:dyDescent="0.25">
      <c r="A613">
        <v>1</v>
      </c>
      <c r="B613" t="s">
        <v>1212</v>
      </c>
      <c r="C613">
        <v>10090399</v>
      </c>
      <c r="D613">
        <v>87814</v>
      </c>
      <c r="E613">
        <v>3516110</v>
      </c>
    </row>
    <row r="614" spans="1:5" x14ac:dyDescent="0.25">
      <c r="A614">
        <v>1</v>
      </c>
      <c r="B614" t="s">
        <v>1212</v>
      </c>
      <c r="C614">
        <v>478540</v>
      </c>
      <c r="D614">
        <v>6762</v>
      </c>
      <c r="E614">
        <v>90186</v>
      </c>
    </row>
    <row r="615" spans="1:5" x14ac:dyDescent="0.25">
      <c r="A615">
        <v>1</v>
      </c>
      <c r="B615" t="s">
        <v>1212</v>
      </c>
      <c r="C615">
        <v>2548514</v>
      </c>
      <c r="D615">
        <v>21737</v>
      </c>
      <c r="E615">
        <v>1148124</v>
      </c>
    </row>
    <row r="616" spans="1:5" x14ac:dyDescent="0.25">
      <c r="A616">
        <v>1</v>
      </c>
      <c r="B616" t="s">
        <v>1212</v>
      </c>
      <c r="C616">
        <v>2776593</v>
      </c>
      <c r="D616">
        <v>28185</v>
      </c>
      <c r="E616">
        <v>1163960</v>
      </c>
    </row>
    <row r="617" spans="1:5" x14ac:dyDescent="0.25">
      <c r="A617">
        <v>1</v>
      </c>
      <c r="B617" t="s">
        <v>1212</v>
      </c>
      <c r="C617">
        <v>211841</v>
      </c>
      <c r="D617">
        <v>4675</v>
      </c>
      <c r="E617">
        <v>49130</v>
      </c>
    </row>
    <row r="618" spans="1:5" x14ac:dyDescent="0.25">
      <c r="A618">
        <v>1</v>
      </c>
      <c r="B618" t="s">
        <v>1212</v>
      </c>
      <c r="C618">
        <v>446624</v>
      </c>
      <c r="D618">
        <v>6705</v>
      </c>
      <c r="E618">
        <v>238858</v>
      </c>
    </row>
    <row r="619" spans="1:5" x14ac:dyDescent="0.25">
      <c r="A619">
        <v>1</v>
      </c>
      <c r="B619" t="s">
        <v>1212</v>
      </c>
      <c r="C619">
        <v>1391659</v>
      </c>
      <c r="D619">
        <v>11830</v>
      </c>
      <c r="E619">
        <v>515120</v>
      </c>
    </row>
    <row r="620" spans="1:5" x14ac:dyDescent="0.25">
      <c r="A620">
        <v>1</v>
      </c>
      <c r="B620" t="s">
        <v>1212</v>
      </c>
      <c r="C620">
        <v>23105</v>
      </c>
      <c r="D620">
        <v>379</v>
      </c>
      <c r="E620">
        <v>6475</v>
      </c>
    </row>
    <row r="621" spans="1:5" x14ac:dyDescent="0.25">
      <c r="A621">
        <v>1</v>
      </c>
      <c r="B621" t="s">
        <v>1212</v>
      </c>
      <c r="C621">
        <v>590007</v>
      </c>
      <c r="D621">
        <v>5336</v>
      </c>
      <c r="E621">
        <v>292135</v>
      </c>
    </row>
    <row r="622" spans="1:5" x14ac:dyDescent="0.25">
      <c r="A622">
        <v>1</v>
      </c>
      <c r="B622" t="s">
        <v>1212</v>
      </c>
      <c r="C622">
        <v>2489306</v>
      </c>
      <c r="D622">
        <v>20048</v>
      </c>
      <c r="E622">
        <v>1100661</v>
      </c>
    </row>
    <row r="623" spans="1:5" x14ac:dyDescent="0.25">
      <c r="A623">
        <v>1</v>
      </c>
      <c r="B623" t="s">
        <v>1212</v>
      </c>
      <c r="C623">
        <v>93510</v>
      </c>
      <c r="D623">
        <v>1017</v>
      </c>
      <c r="E623">
        <v>26090</v>
      </c>
    </row>
    <row r="624" spans="1:5" x14ac:dyDescent="0.25">
      <c r="A624">
        <v>1</v>
      </c>
      <c r="B624" t="s">
        <v>1212</v>
      </c>
      <c r="C624">
        <v>641934</v>
      </c>
      <c r="D624">
        <v>6979</v>
      </c>
      <c r="E624">
        <v>303628</v>
      </c>
    </row>
    <row r="625" spans="1:5" x14ac:dyDescent="0.25">
      <c r="A625">
        <v>1</v>
      </c>
      <c r="B625" t="s">
        <v>1212</v>
      </c>
      <c r="C625">
        <v>1581685</v>
      </c>
      <c r="D625">
        <v>17321</v>
      </c>
      <c r="E625">
        <v>632662</v>
      </c>
    </row>
    <row r="626" spans="1:5" x14ac:dyDescent="0.25">
      <c r="A626">
        <v>1</v>
      </c>
      <c r="B626" t="s">
        <v>1212</v>
      </c>
      <c r="C626">
        <v>16591</v>
      </c>
      <c r="D626">
        <v>493</v>
      </c>
      <c r="E626">
        <v>2835</v>
      </c>
    </row>
    <row r="627" spans="1:5" x14ac:dyDescent="0.25">
      <c r="A627">
        <v>1</v>
      </c>
      <c r="B627" t="s">
        <v>1212</v>
      </c>
      <c r="C627">
        <v>385248</v>
      </c>
      <c r="D627">
        <v>7222</v>
      </c>
      <c r="E627">
        <v>253939</v>
      </c>
    </row>
    <row r="628" spans="1:5" x14ac:dyDescent="0.25">
      <c r="A628">
        <v>1</v>
      </c>
      <c r="B628" t="s">
        <v>1212</v>
      </c>
      <c r="C628">
        <v>1855514</v>
      </c>
      <c r="D628">
        <v>11038</v>
      </c>
      <c r="E628">
        <v>634489</v>
      </c>
    </row>
    <row r="629" spans="1:5" x14ac:dyDescent="0.25">
      <c r="A629">
        <v>1</v>
      </c>
      <c r="B629" t="s">
        <v>1212</v>
      </c>
      <c r="C629">
        <v>55934</v>
      </c>
      <c r="D629">
        <v>527</v>
      </c>
      <c r="E629">
        <v>16735</v>
      </c>
    </row>
    <row r="630" spans="1:5" x14ac:dyDescent="0.25">
      <c r="A630">
        <v>1</v>
      </c>
      <c r="B630" t="s">
        <v>1212</v>
      </c>
      <c r="C630">
        <v>481164</v>
      </c>
      <c r="D630">
        <v>8676</v>
      </c>
      <c r="E630">
        <v>314802</v>
      </c>
    </row>
    <row r="631" spans="1:5" x14ac:dyDescent="0.25">
      <c r="A631">
        <v>1</v>
      </c>
      <c r="B631" t="s">
        <v>1212</v>
      </c>
      <c r="C631">
        <v>2916894</v>
      </c>
      <c r="D631">
        <v>17393</v>
      </c>
      <c r="E631">
        <v>1031026</v>
      </c>
    </row>
    <row r="632" spans="1:5" x14ac:dyDescent="0.25">
      <c r="A632">
        <v>1</v>
      </c>
      <c r="B632" t="s">
        <v>1212</v>
      </c>
      <c r="C632">
        <v>60984</v>
      </c>
      <c r="D632">
        <v>672</v>
      </c>
      <c r="E632">
        <v>16499</v>
      </c>
    </row>
    <row r="633" spans="1:5" x14ac:dyDescent="0.25">
      <c r="A633">
        <v>1</v>
      </c>
      <c r="B633" t="s">
        <v>1212</v>
      </c>
      <c r="C633">
        <v>958295</v>
      </c>
      <c r="D633">
        <v>19388</v>
      </c>
      <c r="E633">
        <v>545903</v>
      </c>
    </row>
    <row r="634" spans="1:5" x14ac:dyDescent="0.25">
      <c r="A634">
        <v>1</v>
      </c>
      <c r="B634" t="s">
        <v>1212</v>
      </c>
      <c r="C634">
        <v>2807816</v>
      </c>
      <c r="D634">
        <v>19633</v>
      </c>
      <c r="E634">
        <v>1060126</v>
      </c>
    </row>
    <row r="635" spans="1:5" x14ac:dyDescent="0.25">
      <c r="A635">
        <v>1</v>
      </c>
      <c r="B635" t="s">
        <v>1212</v>
      </c>
      <c r="C635">
        <v>242623</v>
      </c>
      <c r="D635">
        <v>2810</v>
      </c>
      <c r="E635">
        <v>56417</v>
      </c>
    </row>
    <row r="636" spans="1:5" x14ac:dyDescent="0.25">
      <c r="A636">
        <v>1</v>
      </c>
      <c r="B636" t="s">
        <v>1212</v>
      </c>
      <c r="C636">
        <v>624779</v>
      </c>
      <c r="D636">
        <v>7693</v>
      </c>
      <c r="E636">
        <v>355089</v>
      </c>
    </row>
    <row r="637" spans="1:5" x14ac:dyDescent="0.25">
      <c r="A637">
        <v>1</v>
      </c>
      <c r="B637" t="s">
        <v>1212</v>
      </c>
      <c r="C637">
        <v>1561710</v>
      </c>
      <c r="D637">
        <v>10713</v>
      </c>
      <c r="E637">
        <v>543259</v>
      </c>
    </row>
    <row r="638" spans="1:5" x14ac:dyDescent="0.25">
      <c r="A638">
        <v>1</v>
      </c>
      <c r="B638" t="s">
        <v>1212</v>
      </c>
      <c r="C638">
        <v>109814</v>
      </c>
      <c r="D638">
        <v>1523</v>
      </c>
      <c r="E638">
        <v>20025</v>
      </c>
    </row>
    <row r="639" spans="1:5" x14ac:dyDescent="0.25">
      <c r="A639">
        <v>1</v>
      </c>
      <c r="B639" t="s">
        <v>1212</v>
      </c>
      <c r="C639">
        <v>3196357</v>
      </c>
      <c r="D639">
        <v>42010</v>
      </c>
      <c r="E639">
        <v>1550509</v>
      </c>
    </row>
    <row r="640" spans="1:5" x14ac:dyDescent="0.25">
      <c r="A640">
        <v>1</v>
      </c>
      <c r="B640" t="s">
        <v>1212</v>
      </c>
      <c r="C640">
        <v>3792815</v>
      </c>
      <c r="D640">
        <v>51162</v>
      </c>
      <c r="E640">
        <v>1356794</v>
      </c>
    </row>
    <row r="641" spans="1:5" x14ac:dyDescent="0.25">
      <c r="A641">
        <v>1</v>
      </c>
      <c r="B641" t="s">
        <v>1212</v>
      </c>
      <c r="C641">
        <v>573055</v>
      </c>
      <c r="D641">
        <v>7854</v>
      </c>
      <c r="E641">
        <v>110005</v>
      </c>
    </row>
    <row r="642" spans="1:5" x14ac:dyDescent="0.25">
      <c r="A642">
        <v>1</v>
      </c>
      <c r="B642" t="s">
        <v>1212</v>
      </c>
      <c r="C642">
        <v>443775</v>
      </c>
      <c r="D642">
        <v>10549</v>
      </c>
      <c r="E642">
        <v>271089</v>
      </c>
    </row>
    <row r="643" spans="1:5" x14ac:dyDescent="0.25">
      <c r="A643">
        <v>1</v>
      </c>
      <c r="B643" t="s">
        <v>1212</v>
      </c>
      <c r="C643">
        <v>49</v>
      </c>
      <c r="D643">
        <v>36</v>
      </c>
      <c r="E643">
        <v>8</v>
      </c>
    </row>
    <row r="644" spans="1:5" x14ac:dyDescent="0.25">
      <c r="A644">
        <v>1</v>
      </c>
      <c r="B644" t="s">
        <v>1212</v>
      </c>
      <c r="C644">
        <v>1470688</v>
      </c>
      <c r="D644">
        <v>12842</v>
      </c>
      <c r="E644">
        <v>554672</v>
      </c>
    </row>
    <row r="645" spans="1:5" x14ac:dyDescent="0.25">
      <c r="A645">
        <v>1</v>
      </c>
      <c r="B645" t="s">
        <v>1212</v>
      </c>
      <c r="C645">
        <v>930720</v>
      </c>
      <c r="D645">
        <v>473</v>
      </c>
      <c r="E645">
        <v>594481</v>
      </c>
    </row>
    <row r="646" spans="1:5" x14ac:dyDescent="0.25">
      <c r="A646">
        <v>1</v>
      </c>
      <c r="B646" t="s">
        <v>1212</v>
      </c>
      <c r="C646">
        <v>118553</v>
      </c>
      <c r="D646">
        <v>1421</v>
      </c>
      <c r="E646">
        <v>28701</v>
      </c>
    </row>
    <row r="647" spans="1:5" x14ac:dyDescent="0.25">
      <c r="A647">
        <v>1</v>
      </c>
      <c r="B647" t="s">
        <v>1212</v>
      </c>
      <c r="C647">
        <v>1008471</v>
      </c>
      <c r="D647">
        <v>19199</v>
      </c>
      <c r="E647">
        <v>570385</v>
      </c>
    </row>
    <row r="648" spans="1:5" x14ac:dyDescent="0.25">
      <c r="A648">
        <v>1</v>
      </c>
      <c r="B648" t="s">
        <v>1212</v>
      </c>
      <c r="C648">
        <v>44</v>
      </c>
      <c r="D648">
        <v>16</v>
      </c>
      <c r="E648">
        <v>3</v>
      </c>
    </row>
    <row r="649" spans="1:5" x14ac:dyDescent="0.25">
      <c r="A649">
        <v>1</v>
      </c>
      <c r="B649" t="s">
        <v>1212</v>
      </c>
      <c r="C649">
        <v>2694854</v>
      </c>
      <c r="D649">
        <v>42942</v>
      </c>
      <c r="E649">
        <v>982339</v>
      </c>
    </row>
    <row r="650" spans="1:5" x14ac:dyDescent="0.25">
      <c r="A650">
        <v>1</v>
      </c>
      <c r="B650" t="s">
        <v>1212</v>
      </c>
      <c r="C650">
        <v>30749652</v>
      </c>
      <c r="D650">
        <v>28004</v>
      </c>
      <c r="E650">
        <v>13458187</v>
      </c>
    </row>
    <row r="651" spans="1:5" x14ac:dyDescent="0.25">
      <c r="A651">
        <v>1</v>
      </c>
      <c r="B651" t="s">
        <v>1212</v>
      </c>
      <c r="C651">
        <v>134409</v>
      </c>
      <c r="D651">
        <v>1758</v>
      </c>
      <c r="E651">
        <v>43357</v>
      </c>
    </row>
    <row r="652" spans="1:5" x14ac:dyDescent="0.25">
      <c r="A652">
        <v>1</v>
      </c>
      <c r="B652" t="s">
        <v>1212</v>
      </c>
      <c r="C652">
        <v>47</v>
      </c>
      <c r="D652">
        <v>16</v>
      </c>
      <c r="E652">
        <v>7</v>
      </c>
    </row>
    <row r="653" spans="1:5" x14ac:dyDescent="0.25">
      <c r="A653">
        <v>1</v>
      </c>
      <c r="B653" t="s">
        <v>1212</v>
      </c>
      <c r="C653">
        <v>422337</v>
      </c>
      <c r="D653">
        <v>2076</v>
      </c>
      <c r="E653">
        <v>224128</v>
      </c>
    </row>
    <row r="654" spans="1:5" x14ac:dyDescent="0.25">
      <c r="A654">
        <v>1</v>
      </c>
      <c r="B654" t="s">
        <v>1212</v>
      </c>
      <c r="C654">
        <v>43</v>
      </c>
      <c r="D654">
        <v>11</v>
      </c>
      <c r="E654">
        <v>7</v>
      </c>
    </row>
    <row r="655" spans="1:5" x14ac:dyDescent="0.25">
      <c r="A655">
        <v>1</v>
      </c>
      <c r="B655" t="s">
        <v>1212</v>
      </c>
      <c r="C655">
        <v>401571</v>
      </c>
      <c r="D655">
        <v>2533</v>
      </c>
      <c r="E655">
        <v>207918</v>
      </c>
    </row>
    <row r="656" spans="1:5" x14ac:dyDescent="0.25">
      <c r="A656">
        <v>1</v>
      </c>
      <c r="B656" t="s">
        <v>1212</v>
      </c>
      <c r="C656">
        <v>12</v>
      </c>
      <c r="D656">
        <v>10</v>
      </c>
      <c r="E656">
        <v>2</v>
      </c>
    </row>
    <row r="657" spans="1:5" x14ac:dyDescent="0.25">
      <c r="A657">
        <v>1</v>
      </c>
      <c r="B657" t="s">
        <v>1212</v>
      </c>
      <c r="C657">
        <v>72</v>
      </c>
      <c r="D657">
        <v>21</v>
      </c>
      <c r="E657">
        <v>28</v>
      </c>
    </row>
    <row r="658" spans="1:5" x14ac:dyDescent="0.25">
      <c r="A658">
        <v>1</v>
      </c>
      <c r="B658" t="s">
        <v>1212</v>
      </c>
      <c r="C658">
        <v>1367871</v>
      </c>
      <c r="D658">
        <v>19189</v>
      </c>
      <c r="E658">
        <v>754687</v>
      </c>
    </row>
    <row r="659" spans="1:5" x14ac:dyDescent="0.25">
      <c r="A659">
        <v>1</v>
      </c>
      <c r="B659" t="s">
        <v>1212</v>
      </c>
      <c r="C659">
        <v>2849613</v>
      </c>
      <c r="D659">
        <v>21876</v>
      </c>
      <c r="E659">
        <v>1130827</v>
      </c>
    </row>
    <row r="660" spans="1:5" x14ac:dyDescent="0.25">
      <c r="A660">
        <v>1</v>
      </c>
      <c r="B660" t="s">
        <v>1212</v>
      </c>
      <c r="C660">
        <v>336571</v>
      </c>
      <c r="D660">
        <v>2998</v>
      </c>
      <c r="E660">
        <v>87092</v>
      </c>
    </row>
    <row r="661" spans="1:5" x14ac:dyDescent="0.25">
      <c r="A661">
        <v>1</v>
      </c>
      <c r="B661" t="s">
        <v>1212</v>
      </c>
      <c r="C661">
        <v>1206001</v>
      </c>
      <c r="D661">
        <v>20702</v>
      </c>
      <c r="E661">
        <v>685939</v>
      </c>
    </row>
    <row r="662" spans="1:5" x14ac:dyDescent="0.25">
      <c r="A662">
        <v>1</v>
      </c>
      <c r="B662" t="s">
        <v>1212</v>
      </c>
      <c r="C662">
        <v>2744792</v>
      </c>
      <c r="D662">
        <v>16610</v>
      </c>
      <c r="E662">
        <v>957088</v>
      </c>
    </row>
    <row r="663" spans="1:5" x14ac:dyDescent="0.25">
      <c r="A663">
        <v>1</v>
      </c>
      <c r="B663" t="s">
        <v>1212</v>
      </c>
      <c r="C663">
        <v>289907</v>
      </c>
      <c r="D663">
        <v>1544</v>
      </c>
      <c r="E663">
        <v>61410</v>
      </c>
    </row>
    <row r="664" spans="1:5" x14ac:dyDescent="0.25">
      <c r="A664">
        <v>1</v>
      </c>
      <c r="B664" t="s">
        <v>1212</v>
      </c>
      <c r="C664">
        <v>694709</v>
      </c>
      <c r="D664">
        <v>8668</v>
      </c>
      <c r="E664">
        <v>367070</v>
      </c>
    </row>
    <row r="665" spans="1:5" x14ac:dyDescent="0.25">
      <c r="A665">
        <v>1</v>
      </c>
      <c r="B665" t="s">
        <v>1212</v>
      </c>
      <c r="C665">
        <v>1968733</v>
      </c>
      <c r="D665">
        <v>13780</v>
      </c>
      <c r="E665">
        <v>718339</v>
      </c>
    </row>
    <row r="666" spans="1:5" x14ac:dyDescent="0.25">
      <c r="A666">
        <v>1</v>
      </c>
      <c r="B666" t="s">
        <v>1212</v>
      </c>
      <c r="C666">
        <v>141351</v>
      </c>
      <c r="D666">
        <v>1317</v>
      </c>
      <c r="E666">
        <v>37674</v>
      </c>
    </row>
    <row r="667" spans="1:5" x14ac:dyDescent="0.25">
      <c r="A667">
        <v>1</v>
      </c>
      <c r="B667" t="s">
        <v>1212</v>
      </c>
      <c r="C667">
        <v>1392328</v>
      </c>
      <c r="D667">
        <v>22705</v>
      </c>
      <c r="E667">
        <v>947287</v>
      </c>
    </row>
    <row r="668" spans="1:5" x14ac:dyDescent="0.25">
      <c r="A668">
        <v>1</v>
      </c>
      <c r="B668" t="s">
        <v>1212</v>
      </c>
      <c r="C668">
        <v>6005258</v>
      </c>
      <c r="D668">
        <v>32549</v>
      </c>
      <c r="E668">
        <v>3159715</v>
      </c>
    </row>
    <row r="669" spans="1:5" x14ac:dyDescent="0.25">
      <c r="A669">
        <v>1</v>
      </c>
      <c r="B669" t="s">
        <v>1212</v>
      </c>
      <c r="C669">
        <v>262429</v>
      </c>
      <c r="D669">
        <v>3414</v>
      </c>
      <c r="E669">
        <v>71143</v>
      </c>
    </row>
    <row r="670" spans="1:5" x14ac:dyDescent="0.25">
      <c r="A670">
        <v>1</v>
      </c>
      <c r="B670" t="s">
        <v>1212</v>
      </c>
      <c r="C670">
        <v>2322004</v>
      </c>
      <c r="D670">
        <v>27159</v>
      </c>
      <c r="E670">
        <v>1213160</v>
      </c>
    </row>
    <row r="671" spans="1:5" x14ac:dyDescent="0.25">
      <c r="A671">
        <v>1</v>
      </c>
      <c r="B671" t="s">
        <v>1212</v>
      </c>
      <c r="C671">
        <v>4570260</v>
      </c>
      <c r="D671">
        <v>32628</v>
      </c>
      <c r="E671">
        <v>1587311</v>
      </c>
    </row>
    <row r="672" spans="1:5" x14ac:dyDescent="0.25">
      <c r="A672">
        <v>1</v>
      </c>
      <c r="B672" t="s">
        <v>1212</v>
      </c>
      <c r="C672">
        <v>193256</v>
      </c>
      <c r="D672">
        <v>417</v>
      </c>
      <c r="E672">
        <v>34761</v>
      </c>
    </row>
    <row r="673" spans="1:5" x14ac:dyDescent="0.25">
      <c r="A673">
        <v>1</v>
      </c>
      <c r="B673" t="s">
        <v>1212</v>
      </c>
      <c r="C673">
        <v>687068</v>
      </c>
      <c r="D673">
        <v>6164</v>
      </c>
      <c r="E673">
        <v>325943</v>
      </c>
    </row>
    <row r="674" spans="1:5" x14ac:dyDescent="0.25">
      <c r="A674">
        <v>1</v>
      </c>
      <c r="B674" t="s">
        <v>1212</v>
      </c>
      <c r="C674">
        <v>480627</v>
      </c>
      <c r="D674">
        <v>2905</v>
      </c>
      <c r="E674">
        <v>165931</v>
      </c>
    </row>
    <row r="675" spans="1:5" x14ac:dyDescent="0.25">
      <c r="A675">
        <v>1</v>
      </c>
      <c r="B675" t="s">
        <v>1212</v>
      </c>
      <c r="C675">
        <v>93141</v>
      </c>
      <c r="D675">
        <v>481</v>
      </c>
      <c r="E675">
        <v>18325</v>
      </c>
    </row>
    <row r="676" spans="1:5" x14ac:dyDescent="0.25">
      <c r="A676">
        <v>1</v>
      </c>
      <c r="B676" t="s">
        <v>1212</v>
      </c>
      <c r="C676">
        <v>1483284</v>
      </c>
      <c r="D676">
        <v>20324</v>
      </c>
      <c r="E676">
        <v>690632</v>
      </c>
    </row>
    <row r="677" spans="1:5" x14ac:dyDescent="0.25">
      <c r="A677">
        <v>1</v>
      </c>
      <c r="B677" t="s">
        <v>1212</v>
      </c>
      <c r="C677">
        <v>2612152</v>
      </c>
      <c r="D677">
        <v>21124</v>
      </c>
      <c r="E677">
        <v>1179994</v>
      </c>
    </row>
    <row r="678" spans="1:5" x14ac:dyDescent="0.25">
      <c r="A678">
        <v>1</v>
      </c>
      <c r="B678" t="s">
        <v>1212</v>
      </c>
      <c r="C678">
        <v>77187</v>
      </c>
      <c r="D678">
        <v>1580</v>
      </c>
      <c r="E678">
        <v>31435</v>
      </c>
    </row>
    <row r="679" spans="1:5" x14ac:dyDescent="0.25">
      <c r="A679">
        <v>1</v>
      </c>
      <c r="B679" t="s">
        <v>1212</v>
      </c>
      <c r="C679">
        <v>1898184</v>
      </c>
      <c r="D679">
        <v>14720</v>
      </c>
      <c r="E679">
        <v>1056095</v>
      </c>
    </row>
    <row r="680" spans="1:5" x14ac:dyDescent="0.25">
      <c r="A680">
        <v>1</v>
      </c>
      <c r="B680" t="s">
        <v>1212</v>
      </c>
      <c r="C680">
        <v>2465372</v>
      </c>
      <c r="D680">
        <v>19979</v>
      </c>
      <c r="E680">
        <v>1215411</v>
      </c>
    </row>
    <row r="681" spans="1:5" x14ac:dyDescent="0.25">
      <c r="A681">
        <v>1</v>
      </c>
      <c r="B681" t="s">
        <v>1212</v>
      </c>
      <c r="C681">
        <v>2851</v>
      </c>
      <c r="D681">
        <v>85</v>
      </c>
      <c r="E681">
        <v>1542</v>
      </c>
    </row>
    <row r="682" spans="1:5" x14ac:dyDescent="0.25">
      <c r="A682">
        <v>1</v>
      </c>
      <c r="B682" t="s">
        <v>1212</v>
      </c>
      <c r="C682">
        <v>32</v>
      </c>
      <c r="D682">
        <v>16</v>
      </c>
      <c r="E682">
        <v>7</v>
      </c>
    </row>
    <row r="683" spans="1:5" x14ac:dyDescent="0.25">
      <c r="A683">
        <v>1</v>
      </c>
      <c r="B683" t="s">
        <v>1212</v>
      </c>
      <c r="C683">
        <v>14757296</v>
      </c>
      <c r="D683">
        <v>61270</v>
      </c>
      <c r="E683">
        <v>7206951</v>
      </c>
    </row>
    <row r="684" spans="1:5" x14ac:dyDescent="0.25">
      <c r="A684">
        <v>1</v>
      </c>
      <c r="B684" t="s">
        <v>1212</v>
      </c>
      <c r="C684">
        <v>134109</v>
      </c>
      <c r="D684">
        <v>669</v>
      </c>
      <c r="E684">
        <v>51814</v>
      </c>
    </row>
    <row r="685" spans="1:5" x14ac:dyDescent="0.25">
      <c r="A685">
        <v>1</v>
      </c>
      <c r="B685" t="s">
        <v>1212</v>
      </c>
      <c r="C685">
        <v>85714</v>
      </c>
      <c r="D685">
        <v>1248</v>
      </c>
      <c r="E685">
        <v>31196</v>
      </c>
    </row>
    <row r="686" spans="1:5" x14ac:dyDescent="0.25">
      <c r="A686">
        <v>1</v>
      </c>
      <c r="B686" t="s">
        <v>1212</v>
      </c>
      <c r="C686">
        <v>74769</v>
      </c>
      <c r="D686">
        <v>182</v>
      </c>
      <c r="E686">
        <v>22847</v>
      </c>
    </row>
    <row r="687" spans="1:5" x14ac:dyDescent="0.25">
      <c r="A687">
        <v>1</v>
      </c>
      <c r="B687" t="s">
        <v>1047</v>
      </c>
      <c r="C687">
        <v>5520185</v>
      </c>
      <c r="D687">
        <v>12763</v>
      </c>
      <c r="E687">
        <v>5356398</v>
      </c>
    </row>
    <row r="688" spans="1:5" x14ac:dyDescent="0.25">
      <c r="A688">
        <v>1</v>
      </c>
      <c r="B688" t="s">
        <v>1047</v>
      </c>
      <c r="C688">
        <v>1182683</v>
      </c>
      <c r="D688">
        <v>2</v>
      </c>
      <c r="E688">
        <v>0</v>
      </c>
    </row>
    <row r="689" spans="1:5" x14ac:dyDescent="0.25">
      <c r="A689">
        <v>1</v>
      </c>
      <c r="B689" t="s">
        <v>1212</v>
      </c>
      <c r="C689">
        <v>2357774</v>
      </c>
      <c r="D689">
        <v>1188</v>
      </c>
      <c r="E689">
        <v>1247547</v>
      </c>
    </row>
    <row r="690" spans="1:5" x14ac:dyDescent="0.25">
      <c r="A690">
        <v>1</v>
      </c>
      <c r="B690" t="s">
        <v>1212</v>
      </c>
      <c r="C690">
        <v>313</v>
      </c>
      <c r="D690">
        <v>148</v>
      </c>
      <c r="E690">
        <v>225</v>
      </c>
    </row>
    <row r="691" spans="1:5" x14ac:dyDescent="0.25">
      <c r="A691">
        <v>1</v>
      </c>
      <c r="B691" t="s">
        <v>1047</v>
      </c>
      <c r="C691">
        <v>953553</v>
      </c>
      <c r="D691">
        <v>0</v>
      </c>
      <c r="E691">
        <v>946772</v>
      </c>
    </row>
    <row r="692" spans="1:5" x14ac:dyDescent="0.25">
      <c r="A692">
        <v>1</v>
      </c>
      <c r="B692" t="s">
        <v>1048</v>
      </c>
      <c r="C692">
        <v>5310295</v>
      </c>
      <c r="D692">
        <v>12</v>
      </c>
      <c r="E692">
        <v>5184318</v>
      </c>
    </row>
    <row r="693" spans="1:5" x14ac:dyDescent="0.25">
      <c r="A693">
        <v>1</v>
      </c>
      <c r="B693" t="s">
        <v>1213</v>
      </c>
      <c r="C693">
        <v>329071</v>
      </c>
      <c r="D693">
        <v>85</v>
      </c>
      <c r="E693">
        <v>318642</v>
      </c>
    </row>
    <row r="694" spans="1:5" x14ac:dyDescent="0.25">
      <c r="A694">
        <v>1</v>
      </c>
      <c r="B694" t="s">
        <v>1215</v>
      </c>
      <c r="C694">
        <v>1823818</v>
      </c>
      <c r="D694">
        <v>240</v>
      </c>
      <c r="E694">
        <v>1713499</v>
      </c>
    </row>
    <row r="695" spans="1:5" x14ac:dyDescent="0.25">
      <c r="A695">
        <v>1</v>
      </c>
      <c r="B695" t="s">
        <v>1047</v>
      </c>
      <c r="C695">
        <v>9897716</v>
      </c>
      <c r="D695">
        <v>1223</v>
      </c>
      <c r="E695">
        <v>9703146</v>
      </c>
    </row>
    <row r="696" spans="1:5" x14ac:dyDescent="0.25">
      <c r="A696">
        <v>1</v>
      </c>
      <c r="B696" t="s">
        <v>1047</v>
      </c>
      <c r="C696">
        <v>735967</v>
      </c>
      <c r="D696">
        <v>15481</v>
      </c>
      <c r="E696">
        <v>537699</v>
      </c>
    </row>
    <row r="697" spans="1:5" x14ac:dyDescent="0.25">
      <c r="A697">
        <v>1</v>
      </c>
      <c r="B697" t="s">
        <v>1047</v>
      </c>
      <c r="C697">
        <v>5321799</v>
      </c>
      <c r="D697">
        <v>0</v>
      </c>
      <c r="E697">
        <v>0</v>
      </c>
    </row>
    <row r="698" spans="1:5" x14ac:dyDescent="0.25">
      <c r="A698">
        <v>1</v>
      </c>
      <c r="B698" t="s">
        <v>1047</v>
      </c>
      <c r="C698">
        <v>164</v>
      </c>
      <c r="D698">
        <v>3236</v>
      </c>
      <c r="E698">
        <v>138</v>
      </c>
    </row>
    <row r="699" spans="1:5" x14ac:dyDescent="0.25">
      <c r="A699">
        <v>1</v>
      </c>
      <c r="B699" t="s">
        <v>1212</v>
      </c>
      <c r="C699">
        <v>150715</v>
      </c>
      <c r="D699">
        <v>1339</v>
      </c>
      <c r="E699">
        <v>89445</v>
      </c>
    </row>
    <row r="700" spans="1:5" x14ac:dyDescent="0.25">
      <c r="A700">
        <v>1</v>
      </c>
      <c r="B700" t="s">
        <v>1212</v>
      </c>
      <c r="C700">
        <v>311894</v>
      </c>
      <c r="D700">
        <v>2169</v>
      </c>
      <c r="E700">
        <v>147313</v>
      </c>
    </row>
    <row r="701" spans="1:5" x14ac:dyDescent="0.25">
      <c r="A701">
        <v>1</v>
      </c>
      <c r="B701" t="s">
        <v>1212</v>
      </c>
      <c r="C701">
        <v>104031</v>
      </c>
      <c r="D701">
        <v>812</v>
      </c>
      <c r="E701">
        <v>702</v>
      </c>
    </row>
    <row r="702" spans="1:5" x14ac:dyDescent="0.25">
      <c r="A702">
        <v>1</v>
      </c>
      <c r="B702" t="s">
        <v>1212</v>
      </c>
      <c r="C702">
        <v>2</v>
      </c>
      <c r="D702">
        <v>0</v>
      </c>
      <c r="E702">
        <v>0</v>
      </c>
    </row>
    <row r="703" spans="1:5" x14ac:dyDescent="0.25">
      <c r="A703">
        <v>1</v>
      </c>
      <c r="B703" t="s">
        <v>1212</v>
      </c>
      <c r="C703">
        <v>22681</v>
      </c>
      <c r="D703">
        <v>190</v>
      </c>
      <c r="E703">
        <v>11846</v>
      </c>
    </row>
    <row r="704" spans="1:5" x14ac:dyDescent="0.25">
      <c r="A704">
        <v>1</v>
      </c>
      <c r="B704" t="s">
        <v>1212</v>
      </c>
      <c r="C704">
        <v>2</v>
      </c>
      <c r="D704">
        <v>0</v>
      </c>
      <c r="E704">
        <v>0</v>
      </c>
    </row>
    <row r="705" spans="1:5" x14ac:dyDescent="0.25">
      <c r="A705">
        <v>1</v>
      </c>
      <c r="B705" t="s">
        <v>1047</v>
      </c>
      <c r="C705">
        <v>5143648</v>
      </c>
      <c r="D705">
        <v>27</v>
      </c>
      <c r="E705">
        <v>5007476</v>
      </c>
    </row>
    <row r="706" spans="1:5" x14ac:dyDescent="0.25">
      <c r="A706">
        <v>1</v>
      </c>
      <c r="B706" t="s">
        <v>1047</v>
      </c>
      <c r="C706">
        <v>73140</v>
      </c>
      <c r="D706">
        <v>4</v>
      </c>
      <c r="E706">
        <v>2</v>
      </c>
    </row>
    <row r="707" spans="1:5" x14ac:dyDescent="0.25">
      <c r="A707">
        <v>1</v>
      </c>
      <c r="B707" t="s">
        <v>1212</v>
      </c>
      <c r="C707">
        <v>45952</v>
      </c>
      <c r="D707">
        <v>2484</v>
      </c>
      <c r="E707">
        <v>27217</v>
      </c>
    </row>
    <row r="708" spans="1:5" x14ac:dyDescent="0.25">
      <c r="A708">
        <v>1</v>
      </c>
      <c r="B708" t="s">
        <v>1212</v>
      </c>
      <c r="C708">
        <v>91202</v>
      </c>
      <c r="D708">
        <v>7353</v>
      </c>
      <c r="E708">
        <v>37803</v>
      </c>
    </row>
    <row r="709" spans="1:5" x14ac:dyDescent="0.25">
      <c r="A709">
        <v>1</v>
      </c>
      <c r="B709" t="s">
        <v>1212</v>
      </c>
      <c r="C709">
        <v>9292</v>
      </c>
      <c r="D709">
        <v>520</v>
      </c>
      <c r="E709">
        <v>2260</v>
      </c>
    </row>
    <row r="710" spans="1:5" x14ac:dyDescent="0.25">
      <c r="A710">
        <v>1</v>
      </c>
      <c r="B710" t="s">
        <v>1212</v>
      </c>
      <c r="C710">
        <v>56085</v>
      </c>
      <c r="D710">
        <v>4543</v>
      </c>
      <c r="E710">
        <v>29052</v>
      </c>
    </row>
    <row r="711" spans="1:5" x14ac:dyDescent="0.25">
      <c r="A711">
        <v>1</v>
      </c>
      <c r="B711" t="s">
        <v>1212</v>
      </c>
      <c r="C711">
        <v>20430</v>
      </c>
      <c r="D711">
        <v>496</v>
      </c>
      <c r="E711">
        <v>3334</v>
      </c>
    </row>
    <row r="712" spans="1:5" x14ac:dyDescent="0.25">
      <c r="A712">
        <v>1</v>
      </c>
      <c r="B712" t="s">
        <v>1212</v>
      </c>
      <c r="C712">
        <v>62582</v>
      </c>
      <c r="D712">
        <v>2620</v>
      </c>
      <c r="E712">
        <v>6158</v>
      </c>
    </row>
    <row r="713" spans="1:5" x14ac:dyDescent="0.25">
      <c r="A713">
        <v>1</v>
      </c>
      <c r="B713" t="s">
        <v>1212</v>
      </c>
      <c r="C713">
        <v>2422</v>
      </c>
      <c r="D713">
        <v>65</v>
      </c>
      <c r="E713">
        <v>117</v>
      </c>
    </row>
    <row r="714" spans="1:5" x14ac:dyDescent="0.25">
      <c r="A714">
        <v>1</v>
      </c>
      <c r="B714" t="s">
        <v>1212</v>
      </c>
      <c r="C714">
        <v>85990</v>
      </c>
      <c r="D714">
        <v>281</v>
      </c>
      <c r="E714">
        <v>2518</v>
      </c>
    </row>
    <row r="715" spans="1:5" x14ac:dyDescent="0.25">
      <c r="A715">
        <v>1</v>
      </c>
      <c r="B715" t="s">
        <v>1214</v>
      </c>
      <c r="C715">
        <v>1133429</v>
      </c>
      <c r="D715">
        <v>5958</v>
      </c>
      <c r="E715">
        <v>42109</v>
      </c>
    </row>
    <row r="716" spans="1:5" x14ac:dyDescent="0.25">
      <c r="A716">
        <v>1</v>
      </c>
      <c r="B716" t="s">
        <v>1212</v>
      </c>
      <c r="C716">
        <v>3472801</v>
      </c>
      <c r="D716">
        <v>10206</v>
      </c>
      <c r="E716">
        <v>2040368</v>
      </c>
    </row>
    <row r="717" spans="1:5" x14ac:dyDescent="0.25">
      <c r="A717">
        <v>1</v>
      </c>
      <c r="B717" t="s">
        <v>1212</v>
      </c>
      <c r="C717">
        <v>443158</v>
      </c>
      <c r="D717">
        <v>925</v>
      </c>
      <c r="E717">
        <v>215119</v>
      </c>
    </row>
    <row r="718" spans="1:5" x14ac:dyDescent="0.25">
      <c r="A718">
        <v>1</v>
      </c>
      <c r="B718" t="s">
        <v>1212</v>
      </c>
      <c r="C718">
        <v>7585697</v>
      </c>
      <c r="D718">
        <v>21182</v>
      </c>
      <c r="E718">
        <v>4190633</v>
      </c>
    </row>
    <row r="719" spans="1:5" x14ac:dyDescent="0.25">
      <c r="A719">
        <v>1</v>
      </c>
      <c r="B719" t="s">
        <v>1212</v>
      </c>
      <c r="C719">
        <v>927001</v>
      </c>
      <c r="D719">
        <v>3604</v>
      </c>
      <c r="E719">
        <v>599142</v>
      </c>
    </row>
    <row r="720" spans="1:5" x14ac:dyDescent="0.25">
      <c r="A720">
        <v>1</v>
      </c>
      <c r="B720" t="s">
        <v>1212</v>
      </c>
      <c r="C720">
        <v>0</v>
      </c>
      <c r="D720">
        <v>0</v>
      </c>
      <c r="E720">
        <v>1</v>
      </c>
    </row>
    <row r="721" spans="1:5" x14ac:dyDescent="0.25">
      <c r="A721">
        <v>1</v>
      </c>
      <c r="B721" t="s">
        <v>1047</v>
      </c>
      <c r="C721">
        <v>2</v>
      </c>
      <c r="D721">
        <v>2</v>
      </c>
      <c r="E721">
        <v>0</v>
      </c>
    </row>
    <row r="722" spans="1:5" x14ac:dyDescent="0.25">
      <c r="A722">
        <v>1</v>
      </c>
      <c r="B722" t="s">
        <v>1047</v>
      </c>
      <c r="C722">
        <v>105828</v>
      </c>
      <c r="D722">
        <v>6</v>
      </c>
      <c r="E722">
        <v>96766</v>
      </c>
    </row>
    <row r="723" spans="1:5" x14ac:dyDescent="0.25">
      <c r="A723">
        <v>1</v>
      </c>
      <c r="B723" t="s">
        <v>1047</v>
      </c>
      <c r="C723">
        <v>1290078</v>
      </c>
      <c r="D723">
        <v>457</v>
      </c>
      <c r="E723">
        <v>1256444</v>
      </c>
    </row>
    <row r="724" spans="1:5" x14ac:dyDescent="0.25">
      <c r="A724">
        <v>1</v>
      </c>
      <c r="B724" t="s">
        <v>1047</v>
      </c>
      <c r="C724">
        <v>541443</v>
      </c>
      <c r="D724">
        <v>269</v>
      </c>
      <c r="E724">
        <v>401872</v>
      </c>
    </row>
    <row r="725" spans="1:5" x14ac:dyDescent="0.25">
      <c r="A725">
        <v>1</v>
      </c>
      <c r="B725" t="s">
        <v>1047</v>
      </c>
      <c r="C725">
        <v>49928</v>
      </c>
      <c r="D725">
        <v>759</v>
      </c>
      <c r="E725">
        <v>48989</v>
      </c>
    </row>
    <row r="726" spans="1:5" x14ac:dyDescent="0.25">
      <c r="A726">
        <v>1</v>
      </c>
      <c r="B726" t="s">
        <v>1047</v>
      </c>
      <c r="C726">
        <v>3</v>
      </c>
      <c r="D726">
        <v>2</v>
      </c>
      <c r="E726">
        <v>0</v>
      </c>
    </row>
    <row r="727" spans="1:5" x14ac:dyDescent="0.25">
      <c r="A727">
        <v>1</v>
      </c>
      <c r="B727" t="s">
        <v>1047</v>
      </c>
      <c r="C727">
        <v>16924833</v>
      </c>
      <c r="D727">
        <v>8638</v>
      </c>
      <c r="E727">
        <v>16499226</v>
      </c>
    </row>
    <row r="728" spans="1:5" x14ac:dyDescent="0.25">
      <c r="A728">
        <v>1</v>
      </c>
      <c r="B728" t="s">
        <v>1047</v>
      </c>
      <c r="C728">
        <v>677357</v>
      </c>
      <c r="D728">
        <v>12235</v>
      </c>
      <c r="E728">
        <v>660210</v>
      </c>
    </row>
    <row r="729" spans="1:5" x14ac:dyDescent="0.25">
      <c r="A729">
        <v>1</v>
      </c>
      <c r="B729" t="s">
        <v>1047</v>
      </c>
      <c r="C729">
        <v>10339033</v>
      </c>
      <c r="D729">
        <v>0</v>
      </c>
      <c r="E729">
        <v>10175589</v>
      </c>
    </row>
    <row r="730" spans="1:5" x14ac:dyDescent="0.25">
      <c r="A730">
        <v>1</v>
      </c>
      <c r="B730" t="s">
        <v>1214</v>
      </c>
      <c r="C730">
        <v>79794</v>
      </c>
      <c r="D730">
        <v>3587</v>
      </c>
      <c r="E730">
        <v>62954</v>
      </c>
    </row>
    <row r="731" spans="1:5" x14ac:dyDescent="0.25">
      <c r="A731">
        <v>1</v>
      </c>
      <c r="B731" t="s">
        <v>1214</v>
      </c>
      <c r="C731">
        <v>9260</v>
      </c>
      <c r="D731">
        <v>991</v>
      </c>
      <c r="E731">
        <v>6951</v>
      </c>
    </row>
    <row r="732" spans="1:5" x14ac:dyDescent="0.25">
      <c r="A732">
        <v>1</v>
      </c>
      <c r="B732" t="s">
        <v>1214</v>
      </c>
      <c r="C732">
        <v>52691</v>
      </c>
      <c r="D732">
        <v>5806</v>
      </c>
      <c r="E732">
        <v>39402</v>
      </c>
    </row>
    <row r="733" spans="1:5" x14ac:dyDescent="0.25">
      <c r="A733">
        <v>1</v>
      </c>
      <c r="B733" t="s">
        <v>1214</v>
      </c>
      <c r="C733">
        <v>80126</v>
      </c>
      <c r="D733">
        <v>3586</v>
      </c>
      <c r="E733">
        <v>63049</v>
      </c>
    </row>
    <row r="734" spans="1:5" x14ac:dyDescent="0.25">
      <c r="A734">
        <v>1</v>
      </c>
      <c r="B734" t="s">
        <v>1214</v>
      </c>
      <c r="C734">
        <v>80380</v>
      </c>
      <c r="D734">
        <v>3568</v>
      </c>
      <c r="E734">
        <v>62959</v>
      </c>
    </row>
    <row r="735" spans="1:5" x14ac:dyDescent="0.25">
      <c r="A735">
        <v>1</v>
      </c>
      <c r="B735" t="s">
        <v>1214</v>
      </c>
      <c r="C735">
        <v>80489</v>
      </c>
      <c r="D735">
        <v>3573</v>
      </c>
      <c r="E735">
        <v>62998</v>
      </c>
    </row>
    <row r="736" spans="1:5" x14ac:dyDescent="0.25">
      <c r="A736">
        <v>1</v>
      </c>
      <c r="B736" t="s">
        <v>1214</v>
      </c>
      <c r="C736">
        <v>74019</v>
      </c>
      <c r="D736">
        <v>3401</v>
      </c>
      <c r="E736">
        <v>59036</v>
      </c>
    </row>
    <row r="737" spans="1:5" x14ac:dyDescent="0.25">
      <c r="A737">
        <v>1</v>
      </c>
      <c r="B737" t="s">
        <v>1214</v>
      </c>
      <c r="C737">
        <v>74247</v>
      </c>
      <c r="D737">
        <v>3398</v>
      </c>
      <c r="E737">
        <v>59139</v>
      </c>
    </row>
    <row r="738" spans="1:5" x14ac:dyDescent="0.25">
      <c r="A738">
        <v>1</v>
      </c>
      <c r="B738" t="s">
        <v>1214</v>
      </c>
      <c r="C738">
        <v>80593</v>
      </c>
      <c r="D738">
        <v>3627</v>
      </c>
      <c r="E738">
        <v>63237</v>
      </c>
    </row>
    <row r="739" spans="1:5" x14ac:dyDescent="0.25">
      <c r="A739">
        <v>1</v>
      </c>
      <c r="B739" t="s">
        <v>1214</v>
      </c>
      <c r="C739">
        <v>80407</v>
      </c>
      <c r="D739">
        <v>3528</v>
      </c>
      <c r="E739">
        <v>63381</v>
      </c>
    </row>
    <row r="740" spans="1:5" x14ac:dyDescent="0.25">
      <c r="A740">
        <v>1</v>
      </c>
      <c r="B740" t="s">
        <v>1047</v>
      </c>
      <c r="C740">
        <v>9947675</v>
      </c>
      <c r="D740">
        <v>962</v>
      </c>
      <c r="E740">
        <v>9720673</v>
      </c>
    </row>
    <row r="741" spans="1:5" x14ac:dyDescent="0.25">
      <c r="A741">
        <v>1</v>
      </c>
      <c r="B741" t="s">
        <v>1047</v>
      </c>
      <c r="C741">
        <v>154937</v>
      </c>
      <c r="D741">
        <v>2463</v>
      </c>
      <c r="E741">
        <v>107380</v>
      </c>
    </row>
    <row r="742" spans="1:5" x14ac:dyDescent="0.25">
      <c r="A742">
        <v>1</v>
      </c>
      <c r="B742" t="s">
        <v>1047</v>
      </c>
      <c r="C742">
        <v>4663177</v>
      </c>
      <c r="D742">
        <v>2</v>
      </c>
      <c r="E742">
        <v>2</v>
      </c>
    </row>
    <row r="743" spans="1:5" x14ac:dyDescent="0.25">
      <c r="A743">
        <v>1</v>
      </c>
      <c r="B743" t="s">
        <v>1212</v>
      </c>
      <c r="C743">
        <v>14570</v>
      </c>
      <c r="D743">
        <v>263</v>
      </c>
      <c r="E743">
        <v>7424</v>
      </c>
    </row>
    <row r="744" spans="1:5" x14ac:dyDescent="0.25">
      <c r="A744">
        <v>1</v>
      </c>
      <c r="B744" t="s">
        <v>1212</v>
      </c>
      <c r="C744">
        <v>110888</v>
      </c>
      <c r="D744">
        <v>3139</v>
      </c>
      <c r="E744">
        <v>62506</v>
      </c>
    </row>
    <row r="745" spans="1:5" x14ac:dyDescent="0.25">
      <c r="A745">
        <v>1</v>
      </c>
      <c r="B745" t="s">
        <v>1212</v>
      </c>
      <c r="C745">
        <v>2815</v>
      </c>
      <c r="D745">
        <v>58</v>
      </c>
      <c r="E745">
        <v>1111</v>
      </c>
    </row>
    <row r="746" spans="1:5" x14ac:dyDescent="0.25">
      <c r="A746">
        <v>1</v>
      </c>
      <c r="B746" t="s">
        <v>1212</v>
      </c>
      <c r="C746">
        <v>32466</v>
      </c>
      <c r="D746">
        <v>224</v>
      </c>
      <c r="E746">
        <v>10648</v>
      </c>
    </row>
    <row r="747" spans="1:5" x14ac:dyDescent="0.25">
      <c r="A747">
        <v>1</v>
      </c>
      <c r="B747" t="s">
        <v>1212</v>
      </c>
      <c r="C747">
        <v>343833</v>
      </c>
      <c r="D747">
        <v>2183</v>
      </c>
      <c r="E747">
        <v>55290</v>
      </c>
    </row>
    <row r="748" spans="1:5" x14ac:dyDescent="0.25">
      <c r="A748">
        <v>1</v>
      </c>
      <c r="B748" t="s">
        <v>1212</v>
      </c>
      <c r="C748">
        <v>11407</v>
      </c>
      <c r="D748">
        <v>167</v>
      </c>
      <c r="E748">
        <v>2498</v>
      </c>
    </row>
    <row r="749" spans="1:5" x14ac:dyDescent="0.25">
      <c r="A749">
        <v>1</v>
      </c>
      <c r="B749" t="s">
        <v>1047</v>
      </c>
      <c r="C749">
        <v>3057388</v>
      </c>
      <c r="D749">
        <v>788</v>
      </c>
      <c r="E749">
        <v>2938203</v>
      </c>
    </row>
    <row r="750" spans="1:5" x14ac:dyDescent="0.25">
      <c r="A750">
        <v>1</v>
      </c>
      <c r="B750" t="s">
        <v>1047</v>
      </c>
      <c r="C750">
        <v>688274</v>
      </c>
      <c r="D750">
        <v>1375</v>
      </c>
      <c r="E750">
        <v>672200</v>
      </c>
    </row>
    <row r="751" spans="1:5" x14ac:dyDescent="0.25">
      <c r="A751">
        <v>1</v>
      </c>
      <c r="B751" t="s">
        <v>1047</v>
      </c>
      <c r="C751">
        <v>873051</v>
      </c>
      <c r="D751">
        <v>0</v>
      </c>
      <c r="E751">
        <v>854277</v>
      </c>
    </row>
    <row r="752" spans="1:5" x14ac:dyDescent="0.25">
      <c r="A752">
        <v>1</v>
      </c>
      <c r="B752" t="s">
        <v>1047</v>
      </c>
      <c r="C752">
        <v>3994770</v>
      </c>
      <c r="D752">
        <v>2</v>
      </c>
      <c r="E752">
        <v>4019747</v>
      </c>
    </row>
    <row r="753" spans="1:5" x14ac:dyDescent="0.25">
      <c r="A753">
        <v>1</v>
      </c>
      <c r="B753" t="s">
        <v>1212</v>
      </c>
      <c r="C753">
        <v>204813</v>
      </c>
      <c r="D753">
        <v>6689</v>
      </c>
      <c r="E753">
        <v>42234</v>
      </c>
    </row>
    <row r="754" spans="1:5" x14ac:dyDescent="0.25">
      <c r="A754">
        <v>1</v>
      </c>
      <c r="B754" t="s">
        <v>1212</v>
      </c>
      <c r="C754">
        <v>521538</v>
      </c>
      <c r="D754">
        <v>1087</v>
      </c>
      <c r="E754">
        <v>20952</v>
      </c>
    </row>
    <row r="755" spans="1:5" x14ac:dyDescent="0.25">
      <c r="A755">
        <v>1</v>
      </c>
      <c r="B755" t="s">
        <v>1212</v>
      </c>
      <c r="C755">
        <v>72238</v>
      </c>
      <c r="D755">
        <v>561</v>
      </c>
      <c r="E755">
        <v>8411</v>
      </c>
    </row>
    <row r="756" spans="1:5" x14ac:dyDescent="0.25">
      <c r="A756">
        <v>1</v>
      </c>
      <c r="B756" t="s">
        <v>1212</v>
      </c>
      <c r="C756">
        <v>737568</v>
      </c>
      <c r="D756">
        <v>4322</v>
      </c>
      <c r="E756">
        <v>140522</v>
      </c>
    </row>
    <row r="757" spans="1:5" x14ac:dyDescent="0.25">
      <c r="A757">
        <v>1</v>
      </c>
      <c r="B757" t="s">
        <v>1212</v>
      </c>
      <c r="C757">
        <v>22437</v>
      </c>
      <c r="D757">
        <v>118</v>
      </c>
      <c r="E757">
        <v>6641</v>
      </c>
    </row>
    <row r="758" spans="1:5" x14ac:dyDescent="0.25">
      <c r="A758">
        <v>1</v>
      </c>
      <c r="B758" t="s">
        <v>1212</v>
      </c>
      <c r="C758">
        <v>79664</v>
      </c>
      <c r="D758">
        <v>504</v>
      </c>
      <c r="E758">
        <v>25661</v>
      </c>
    </row>
    <row r="759" spans="1:5" x14ac:dyDescent="0.25">
      <c r="A759">
        <v>1</v>
      </c>
      <c r="B759" t="s">
        <v>1212</v>
      </c>
      <c r="C759">
        <v>0</v>
      </c>
      <c r="D759">
        <v>4</v>
      </c>
      <c r="E759">
        <v>0</v>
      </c>
    </row>
    <row r="760" spans="1:5" x14ac:dyDescent="0.25">
      <c r="A760">
        <v>1</v>
      </c>
      <c r="B760" t="s">
        <v>1212</v>
      </c>
      <c r="C760">
        <v>0</v>
      </c>
      <c r="D760">
        <v>9</v>
      </c>
      <c r="E760">
        <v>0</v>
      </c>
    </row>
    <row r="761" spans="1:5" x14ac:dyDescent="0.25">
      <c r="A761">
        <v>1</v>
      </c>
      <c r="B761" t="s">
        <v>1212</v>
      </c>
      <c r="C761">
        <v>0</v>
      </c>
      <c r="D761">
        <v>3</v>
      </c>
      <c r="E761">
        <v>0</v>
      </c>
    </row>
  </sheetData>
  <autoFilter ref="A1:D48" xr:uid="{00000000-0009-0000-0000-000000000000}">
    <sortState xmlns:xlrd2="http://schemas.microsoft.com/office/spreadsheetml/2017/richdata2" ref="A2:D48">
      <sortCondition descending="1" ref="B1"/>
    </sortState>
  </autoFilter>
  <sortState xmlns:xlrd2="http://schemas.microsoft.com/office/spreadsheetml/2017/richdata2" ref="G21:M27">
    <sortCondition descending="1" ref="H20"/>
  </sortState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5876-CD39-4D05-B152-962F22C15FA4}">
  <dimension ref="A1:U1583"/>
  <sheetViews>
    <sheetView topLeftCell="H1" zoomScaleNormal="100" workbookViewId="0"/>
  </sheetViews>
  <sheetFormatPr defaultRowHeight="15" x14ac:dyDescent="0.25"/>
  <cols>
    <col min="1" max="1" width="34.85546875" bestFit="1" customWidth="1"/>
    <col min="2" max="2" width="27.28515625" bestFit="1" customWidth="1"/>
    <col min="3" max="3" width="10.5703125" bestFit="1" customWidth="1"/>
    <col min="4" max="4" width="9.7109375" bestFit="1" customWidth="1"/>
    <col min="5" max="5" width="17.5703125" customWidth="1"/>
    <col min="7" max="7" width="20.140625" bestFit="1" customWidth="1"/>
    <col min="8" max="8" width="18.5703125" bestFit="1" customWidth="1"/>
    <col min="9" max="9" width="17.28515625" bestFit="1" customWidth="1"/>
    <col min="10" max="10" width="22.42578125" bestFit="1" customWidth="1"/>
    <col min="11" max="11" width="25.85546875" bestFit="1" customWidth="1"/>
    <col min="12" max="12" width="12.85546875" customWidth="1"/>
    <col min="14" max="14" width="10" bestFit="1" customWidth="1"/>
  </cols>
  <sheetData>
    <row r="1" spans="1:10" x14ac:dyDescent="0.25">
      <c r="A1" t="s">
        <v>1045</v>
      </c>
      <c r="B1" t="s">
        <v>1050</v>
      </c>
      <c r="C1" t="s">
        <v>0</v>
      </c>
      <c r="D1" t="s">
        <v>545</v>
      </c>
      <c r="E1" t="s">
        <v>547</v>
      </c>
      <c r="G1" s="5" t="s">
        <v>1045</v>
      </c>
      <c r="H1" s="1">
        <v>1</v>
      </c>
    </row>
    <row r="2" spans="1:10" x14ac:dyDescent="0.25">
      <c r="A2">
        <v>0</v>
      </c>
      <c r="B2" t="s">
        <v>570</v>
      </c>
      <c r="C2">
        <v>2</v>
      </c>
      <c r="D2">
        <v>0</v>
      </c>
      <c r="E2">
        <v>1</v>
      </c>
    </row>
    <row r="3" spans="1:10" x14ac:dyDescent="0.25">
      <c r="A3">
        <v>0</v>
      </c>
      <c r="B3" t="s">
        <v>570</v>
      </c>
      <c r="C3">
        <v>4</v>
      </c>
      <c r="D3">
        <v>0</v>
      </c>
      <c r="E3">
        <v>0</v>
      </c>
      <c r="G3" s="5" t="s">
        <v>548</v>
      </c>
      <c r="H3" t="s">
        <v>549</v>
      </c>
      <c r="I3" t="s">
        <v>550</v>
      </c>
      <c r="J3" t="s">
        <v>552</v>
      </c>
    </row>
    <row r="4" spans="1:10" x14ac:dyDescent="0.25">
      <c r="A4">
        <v>0</v>
      </c>
      <c r="B4" t="s">
        <v>570</v>
      </c>
      <c r="C4">
        <v>1</v>
      </c>
      <c r="D4">
        <v>0</v>
      </c>
      <c r="E4">
        <v>0</v>
      </c>
      <c r="G4" s="1" t="s">
        <v>570</v>
      </c>
      <c r="H4" s="6">
        <v>71478185</v>
      </c>
      <c r="I4" s="6">
        <v>355859</v>
      </c>
      <c r="J4" s="6">
        <v>43099006</v>
      </c>
    </row>
    <row r="5" spans="1:10" x14ac:dyDescent="0.25">
      <c r="A5">
        <v>0</v>
      </c>
      <c r="B5" t="s">
        <v>570</v>
      </c>
      <c r="C5">
        <v>1</v>
      </c>
      <c r="D5">
        <v>1</v>
      </c>
      <c r="E5">
        <v>0</v>
      </c>
      <c r="G5" s="1" t="s">
        <v>1054</v>
      </c>
      <c r="H5" s="6">
        <v>49983687</v>
      </c>
      <c r="I5" s="6">
        <v>338828</v>
      </c>
      <c r="J5" s="6">
        <v>20252523</v>
      </c>
    </row>
    <row r="6" spans="1:10" x14ac:dyDescent="0.25">
      <c r="A6">
        <v>0</v>
      </c>
      <c r="B6" t="s">
        <v>570</v>
      </c>
      <c r="C6">
        <v>0</v>
      </c>
      <c r="D6">
        <v>1</v>
      </c>
      <c r="E6">
        <v>0</v>
      </c>
      <c r="G6" s="1" t="s">
        <v>1061</v>
      </c>
      <c r="H6" s="6">
        <v>40442420</v>
      </c>
      <c r="I6" s="6">
        <v>12711</v>
      </c>
      <c r="J6" s="6">
        <v>28073378</v>
      </c>
    </row>
    <row r="7" spans="1:10" x14ac:dyDescent="0.25">
      <c r="A7">
        <v>0</v>
      </c>
      <c r="B7" t="s">
        <v>570</v>
      </c>
      <c r="C7">
        <v>1</v>
      </c>
      <c r="D7">
        <v>0</v>
      </c>
      <c r="E7">
        <v>1</v>
      </c>
      <c r="G7" s="1" t="s">
        <v>1057</v>
      </c>
      <c r="H7" s="6">
        <v>33215034</v>
      </c>
      <c r="I7" s="6">
        <v>209973</v>
      </c>
      <c r="J7" s="6">
        <v>11820872</v>
      </c>
    </row>
    <row r="8" spans="1:10" x14ac:dyDescent="0.25">
      <c r="A8">
        <v>0</v>
      </c>
      <c r="B8" t="s">
        <v>1054</v>
      </c>
      <c r="C8">
        <v>10</v>
      </c>
      <c r="D8">
        <v>2</v>
      </c>
      <c r="E8">
        <v>3</v>
      </c>
      <c r="G8" s="1" t="s">
        <v>1059</v>
      </c>
      <c r="H8" s="6">
        <v>32115161</v>
      </c>
      <c r="I8" s="6">
        <v>49363</v>
      </c>
      <c r="J8" s="6">
        <v>17804902</v>
      </c>
    </row>
    <row r="9" spans="1:10" x14ac:dyDescent="0.25">
      <c r="A9">
        <v>0</v>
      </c>
      <c r="B9" t="s">
        <v>1054</v>
      </c>
      <c r="C9">
        <v>13</v>
      </c>
      <c r="D9">
        <v>6</v>
      </c>
      <c r="E9">
        <v>4</v>
      </c>
      <c r="G9" s="1" t="s">
        <v>1053</v>
      </c>
      <c r="H9" s="6">
        <v>21376583</v>
      </c>
      <c r="I9" s="6">
        <v>191914</v>
      </c>
      <c r="J9" s="6">
        <v>10012032</v>
      </c>
    </row>
    <row r="10" spans="1:10" x14ac:dyDescent="0.25">
      <c r="A10">
        <v>0</v>
      </c>
      <c r="B10" t="s">
        <v>1054</v>
      </c>
      <c r="C10">
        <v>60</v>
      </c>
      <c r="D10">
        <v>24</v>
      </c>
      <c r="E10">
        <v>5</v>
      </c>
      <c r="G10" s="1" t="s">
        <v>1052</v>
      </c>
      <c r="H10" s="6">
        <v>21327060</v>
      </c>
      <c r="I10" s="6">
        <v>88190</v>
      </c>
      <c r="J10" s="6">
        <v>8237941</v>
      </c>
    </row>
    <row r="11" spans="1:10" x14ac:dyDescent="0.25">
      <c r="A11">
        <v>0</v>
      </c>
      <c r="B11" t="s">
        <v>1054</v>
      </c>
      <c r="C11">
        <v>73</v>
      </c>
      <c r="D11">
        <v>50</v>
      </c>
      <c r="E11">
        <v>9</v>
      </c>
      <c r="G11" s="1" t="s">
        <v>1056</v>
      </c>
      <c r="H11" s="6">
        <v>20301566</v>
      </c>
      <c r="I11" s="6">
        <v>116677</v>
      </c>
      <c r="J11" s="6">
        <v>10024581</v>
      </c>
    </row>
    <row r="12" spans="1:10" x14ac:dyDescent="0.25">
      <c r="A12">
        <v>0</v>
      </c>
      <c r="B12" t="s">
        <v>1054</v>
      </c>
      <c r="C12">
        <v>12</v>
      </c>
      <c r="D12">
        <v>8</v>
      </c>
      <c r="E12">
        <v>3</v>
      </c>
      <c r="G12" s="1" t="s">
        <v>1058</v>
      </c>
      <c r="H12" s="6">
        <v>19125498</v>
      </c>
      <c r="I12" s="6">
        <v>94338</v>
      </c>
      <c r="J12" s="6">
        <v>7554248</v>
      </c>
    </row>
    <row r="13" spans="1:10" x14ac:dyDescent="0.25">
      <c r="A13">
        <v>0</v>
      </c>
      <c r="B13" t="s">
        <v>1054</v>
      </c>
      <c r="C13">
        <v>15</v>
      </c>
      <c r="D13">
        <v>4</v>
      </c>
      <c r="E13">
        <v>7</v>
      </c>
      <c r="G13" s="1" t="s">
        <v>1063</v>
      </c>
      <c r="H13" s="6">
        <v>18842882</v>
      </c>
      <c r="I13" s="6">
        <v>3102</v>
      </c>
      <c r="J13" s="6">
        <v>8306957</v>
      </c>
    </row>
    <row r="14" spans="1:10" x14ac:dyDescent="0.25">
      <c r="A14">
        <v>0</v>
      </c>
      <c r="B14" t="s">
        <v>1054</v>
      </c>
      <c r="C14">
        <v>85</v>
      </c>
      <c r="D14">
        <v>47</v>
      </c>
      <c r="E14">
        <v>11</v>
      </c>
      <c r="G14" s="1" t="s">
        <v>1066</v>
      </c>
      <c r="H14" s="6">
        <v>14751822</v>
      </c>
      <c r="I14" s="6">
        <v>5832</v>
      </c>
      <c r="J14" s="6">
        <v>5711379</v>
      </c>
    </row>
    <row r="15" spans="1:10" x14ac:dyDescent="0.25">
      <c r="A15">
        <v>0</v>
      </c>
      <c r="B15" t="s">
        <v>1054</v>
      </c>
      <c r="C15">
        <v>102</v>
      </c>
      <c r="D15">
        <v>36</v>
      </c>
      <c r="E15">
        <v>11</v>
      </c>
      <c r="G15" s="1" t="s">
        <v>1051</v>
      </c>
      <c r="H15" s="6">
        <v>13273630</v>
      </c>
      <c r="I15" s="6">
        <v>70264</v>
      </c>
      <c r="J15" s="6">
        <v>5889430</v>
      </c>
    </row>
    <row r="16" spans="1:10" x14ac:dyDescent="0.25">
      <c r="A16">
        <v>0</v>
      </c>
      <c r="B16" t="s">
        <v>1054</v>
      </c>
      <c r="C16">
        <v>86</v>
      </c>
      <c r="D16">
        <v>24</v>
      </c>
      <c r="E16">
        <v>14</v>
      </c>
      <c r="G16" s="1" t="s">
        <v>1055</v>
      </c>
      <c r="H16" s="6">
        <v>10015844</v>
      </c>
      <c r="I16" s="6">
        <v>83654</v>
      </c>
      <c r="J16" s="6">
        <v>4252710</v>
      </c>
    </row>
    <row r="17" spans="1:21" x14ac:dyDescent="0.25">
      <c r="A17">
        <v>0</v>
      </c>
      <c r="B17" t="s">
        <v>1054</v>
      </c>
      <c r="C17">
        <v>106</v>
      </c>
      <c r="D17">
        <v>48</v>
      </c>
      <c r="E17">
        <v>44</v>
      </c>
      <c r="G17" s="1" t="s">
        <v>1064</v>
      </c>
      <c r="H17" s="6">
        <v>8745560</v>
      </c>
      <c r="I17" s="6">
        <v>5393</v>
      </c>
      <c r="J17" s="6">
        <v>6545806</v>
      </c>
    </row>
    <row r="18" spans="1:21" x14ac:dyDescent="0.25">
      <c r="A18">
        <v>0</v>
      </c>
      <c r="B18" t="s">
        <v>1054</v>
      </c>
      <c r="C18">
        <v>90</v>
      </c>
      <c r="D18">
        <v>31</v>
      </c>
      <c r="E18">
        <v>12</v>
      </c>
      <c r="G18" s="1" t="s">
        <v>553</v>
      </c>
      <c r="H18" s="6">
        <v>374994932</v>
      </c>
      <c r="I18" s="6">
        <v>1626098</v>
      </c>
      <c r="J18" s="6">
        <v>187585765</v>
      </c>
    </row>
    <row r="19" spans="1:21" x14ac:dyDescent="0.25">
      <c r="A19">
        <v>0</v>
      </c>
      <c r="B19" t="s">
        <v>1054</v>
      </c>
      <c r="C19">
        <v>87</v>
      </c>
      <c r="D19">
        <v>50</v>
      </c>
      <c r="E19">
        <v>14</v>
      </c>
    </row>
    <row r="20" spans="1:21" x14ac:dyDescent="0.25">
      <c r="A20">
        <v>0</v>
      </c>
      <c r="B20" t="s">
        <v>1054</v>
      </c>
      <c r="C20">
        <v>100</v>
      </c>
      <c r="D20">
        <v>52</v>
      </c>
      <c r="E20">
        <v>21</v>
      </c>
      <c r="M20" t="s">
        <v>1050</v>
      </c>
      <c r="N20" t="s">
        <v>0</v>
      </c>
      <c r="O20" t="s">
        <v>545</v>
      </c>
      <c r="P20" t="s">
        <v>555</v>
      </c>
      <c r="Q20" t="s">
        <v>556</v>
      </c>
      <c r="R20" t="s">
        <v>558</v>
      </c>
      <c r="S20" t="s">
        <v>559</v>
      </c>
    </row>
    <row r="21" spans="1:21" x14ac:dyDescent="0.25">
      <c r="A21">
        <v>0</v>
      </c>
      <c r="B21" t="s">
        <v>1054</v>
      </c>
      <c r="C21">
        <v>94</v>
      </c>
      <c r="D21">
        <v>40</v>
      </c>
      <c r="E21">
        <v>16</v>
      </c>
      <c r="M21" t="s">
        <v>570</v>
      </c>
      <c r="N21">
        <v>71478185</v>
      </c>
      <c r="O21">
        <v>355859</v>
      </c>
      <c r="P21">
        <v>43099006</v>
      </c>
      <c r="Q21" s="2">
        <v>0.01</v>
      </c>
      <c r="R21" s="8">
        <f>N21/$N$42</f>
        <v>0.19516261450408712</v>
      </c>
      <c r="S21" s="3">
        <f>P21/N21</f>
        <v>0.60296726896464981</v>
      </c>
    </row>
    <row r="22" spans="1:21" x14ac:dyDescent="0.25">
      <c r="A22">
        <v>0</v>
      </c>
      <c r="B22" t="s">
        <v>1054</v>
      </c>
      <c r="C22">
        <v>76</v>
      </c>
      <c r="D22">
        <v>42</v>
      </c>
      <c r="E22">
        <v>9</v>
      </c>
      <c r="M22" t="s">
        <v>1054</v>
      </c>
      <c r="N22">
        <v>49983687</v>
      </c>
      <c r="O22">
        <v>338828</v>
      </c>
      <c r="P22">
        <v>20252523</v>
      </c>
      <c r="Q22" s="2">
        <f>O22/N22</f>
        <v>6.7787716420359308E-3</v>
      </c>
      <c r="R22" s="3">
        <f>N22/$N$42</f>
        <v>0.13647446472618116</v>
      </c>
      <c r="S22" s="3">
        <f>P22/N22</f>
        <v>0.40518265489298538</v>
      </c>
    </row>
    <row r="23" spans="1:21" x14ac:dyDescent="0.25">
      <c r="A23">
        <v>0</v>
      </c>
      <c r="B23" t="s">
        <v>1054</v>
      </c>
      <c r="C23">
        <v>78</v>
      </c>
      <c r="D23">
        <v>43</v>
      </c>
      <c r="E23">
        <v>15</v>
      </c>
      <c r="M23" t="s">
        <v>1061</v>
      </c>
      <c r="N23">
        <v>40442420</v>
      </c>
      <c r="O23">
        <v>12711</v>
      </c>
      <c r="P23">
        <v>28073378</v>
      </c>
      <c r="Q23" s="2">
        <f>O23/N23</f>
        <v>3.1429869923708817E-4</v>
      </c>
      <c r="R23" s="3">
        <f>N23/$N$42</f>
        <v>0.11042317910104157</v>
      </c>
      <c r="S23" s="3">
        <f>P23/N23</f>
        <v>0.69415672949343787</v>
      </c>
    </row>
    <row r="24" spans="1:21" x14ac:dyDescent="0.25">
      <c r="A24">
        <v>0</v>
      </c>
      <c r="B24" t="s">
        <v>570</v>
      </c>
      <c r="C24">
        <v>100</v>
      </c>
      <c r="D24">
        <v>48</v>
      </c>
      <c r="E24">
        <v>23</v>
      </c>
      <c r="M24" t="s">
        <v>1057</v>
      </c>
      <c r="N24">
        <v>33215034</v>
      </c>
      <c r="O24">
        <v>209973</v>
      </c>
      <c r="P24">
        <v>11820872</v>
      </c>
      <c r="Q24" s="2">
        <v>0.02</v>
      </c>
      <c r="R24" s="3">
        <f>N24/$N$42</f>
        <v>9.06896681313627E-2</v>
      </c>
      <c r="S24" s="3">
        <f>P24/N24</f>
        <v>0.35588920366602667</v>
      </c>
    </row>
    <row r="25" spans="1:21" x14ac:dyDescent="0.25">
      <c r="A25">
        <v>0</v>
      </c>
      <c r="B25" t="s">
        <v>570</v>
      </c>
      <c r="C25">
        <v>99</v>
      </c>
      <c r="D25">
        <v>40</v>
      </c>
      <c r="E25">
        <v>39</v>
      </c>
      <c r="M25" t="s">
        <v>1059</v>
      </c>
      <c r="N25">
        <v>32115161</v>
      </c>
      <c r="O25">
        <v>49363</v>
      </c>
      <c r="P25">
        <v>17804902</v>
      </c>
      <c r="Q25" s="2">
        <v>0.02</v>
      </c>
      <c r="R25" s="3">
        <f t="shared" ref="R25:R34" si="0">N25/$N$42</f>
        <v>8.7686596770464906E-2</v>
      </c>
      <c r="S25" s="3">
        <f t="shared" ref="S25:S34" si="1">P25/N25</f>
        <v>0.55440799440488564</v>
      </c>
      <c r="T25" s="2"/>
      <c r="U25" s="3"/>
    </row>
    <row r="26" spans="1:21" x14ac:dyDescent="0.25">
      <c r="A26">
        <v>0</v>
      </c>
      <c r="B26" t="s">
        <v>570</v>
      </c>
      <c r="C26">
        <v>41</v>
      </c>
      <c r="D26">
        <v>34</v>
      </c>
      <c r="E26">
        <v>2</v>
      </c>
      <c r="M26" t="s">
        <v>1053</v>
      </c>
      <c r="N26">
        <v>21376583</v>
      </c>
      <c r="O26">
        <v>191914</v>
      </c>
      <c r="P26">
        <v>10012032</v>
      </c>
      <c r="Q26" s="2">
        <v>0.02</v>
      </c>
      <c r="R26" s="3">
        <f t="shared" si="0"/>
        <v>5.8366197007431321E-2</v>
      </c>
      <c r="S26" s="3">
        <f t="shared" si="1"/>
        <v>0.46836447153410815</v>
      </c>
      <c r="T26" s="3"/>
      <c r="U26" s="3"/>
    </row>
    <row r="27" spans="1:21" x14ac:dyDescent="0.25">
      <c r="A27">
        <v>0</v>
      </c>
      <c r="B27" t="s">
        <v>570</v>
      </c>
      <c r="C27">
        <v>44</v>
      </c>
      <c r="D27">
        <v>36</v>
      </c>
      <c r="E27">
        <v>8</v>
      </c>
      <c r="M27" t="s">
        <v>1052</v>
      </c>
      <c r="N27">
        <v>21327060</v>
      </c>
      <c r="O27">
        <v>88190</v>
      </c>
      <c r="P27">
        <v>8237941</v>
      </c>
      <c r="Q27" s="2">
        <v>0.02</v>
      </c>
      <c r="R27" s="3">
        <f t="shared" si="0"/>
        <v>5.8230980393326109E-2</v>
      </c>
      <c r="S27" s="3">
        <f t="shared" si="1"/>
        <v>0.38626707103557639</v>
      </c>
      <c r="T27" s="4"/>
      <c r="U27" s="3"/>
    </row>
    <row r="28" spans="1:21" x14ac:dyDescent="0.25">
      <c r="A28">
        <v>0</v>
      </c>
      <c r="B28" t="s">
        <v>570</v>
      </c>
      <c r="C28">
        <v>11</v>
      </c>
      <c r="D28">
        <v>8</v>
      </c>
      <c r="E28">
        <v>2</v>
      </c>
      <c r="M28" t="s">
        <v>1056</v>
      </c>
      <c r="N28">
        <v>20301566</v>
      </c>
      <c r="O28">
        <v>116677</v>
      </c>
      <c r="P28">
        <v>10024581</v>
      </c>
      <c r="Q28" s="2">
        <v>0.02</v>
      </c>
      <c r="R28" s="3">
        <f t="shared" si="0"/>
        <v>5.5430991974506377E-2</v>
      </c>
      <c r="S28" s="3">
        <f t="shared" si="1"/>
        <v>0.49378363225772831</v>
      </c>
      <c r="T28" s="3"/>
    </row>
    <row r="29" spans="1:21" x14ac:dyDescent="0.25">
      <c r="A29">
        <v>0</v>
      </c>
      <c r="B29" t="s">
        <v>570</v>
      </c>
      <c r="C29">
        <v>8</v>
      </c>
      <c r="D29">
        <v>0</v>
      </c>
      <c r="E29">
        <v>1</v>
      </c>
      <c r="M29" t="s">
        <v>1058</v>
      </c>
      <c r="N29">
        <v>19125498</v>
      </c>
      <c r="O29">
        <v>94338</v>
      </c>
      <c r="P29">
        <v>7554248</v>
      </c>
      <c r="Q29" s="2">
        <v>0.02</v>
      </c>
      <c r="R29" s="3">
        <f t="shared" si="0"/>
        <v>5.221987930125379E-2</v>
      </c>
      <c r="S29" s="3">
        <f t="shared" si="1"/>
        <v>0.39498307442765673</v>
      </c>
      <c r="T29" s="3"/>
    </row>
    <row r="30" spans="1:21" x14ac:dyDescent="0.25">
      <c r="A30">
        <v>0</v>
      </c>
      <c r="B30" t="s">
        <v>570</v>
      </c>
      <c r="C30">
        <v>8</v>
      </c>
      <c r="D30">
        <v>4</v>
      </c>
      <c r="E30">
        <v>2</v>
      </c>
      <c r="M30" t="s">
        <v>1063</v>
      </c>
      <c r="N30">
        <v>18842882</v>
      </c>
      <c r="O30">
        <v>3102</v>
      </c>
      <c r="P30">
        <v>8306957</v>
      </c>
      <c r="Q30" s="2">
        <v>0.02</v>
      </c>
      <c r="R30" s="3">
        <f t="shared" si="0"/>
        <v>5.1448230196555804E-2</v>
      </c>
      <c r="S30" s="3">
        <f t="shared" si="1"/>
        <v>0.44085384603055944</v>
      </c>
      <c r="T30" s="2"/>
    </row>
    <row r="31" spans="1:21" x14ac:dyDescent="0.25">
      <c r="A31">
        <v>0</v>
      </c>
      <c r="B31" t="s">
        <v>570</v>
      </c>
      <c r="C31">
        <v>6</v>
      </c>
      <c r="D31">
        <v>2</v>
      </c>
      <c r="E31">
        <v>1</v>
      </c>
      <c r="M31" t="s">
        <v>1066</v>
      </c>
      <c r="N31">
        <v>14751822</v>
      </c>
      <c r="O31">
        <v>5832</v>
      </c>
      <c r="P31">
        <v>5711379</v>
      </c>
      <c r="Q31" s="2">
        <v>0.02</v>
      </c>
      <c r="R31" s="3">
        <f t="shared" si="0"/>
        <v>4.0278081350539487E-2</v>
      </c>
      <c r="S31" s="3">
        <f t="shared" si="1"/>
        <v>0.38716431095765663</v>
      </c>
      <c r="T31" s="2"/>
    </row>
    <row r="32" spans="1:21" x14ac:dyDescent="0.25">
      <c r="A32">
        <v>0</v>
      </c>
      <c r="B32" t="s">
        <v>570</v>
      </c>
      <c r="C32">
        <v>24</v>
      </c>
      <c r="D32">
        <v>4</v>
      </c>
      <c r="E32">
        <v>14</v>
      </c>
      <c r="M32" t="s">
        <v>1051</v>
      </c>
      <c r="N32">
        <v>13273630</v>
      </c>
      <c r="O32">
        <v>70264</v>
      </c>
      <c r="P32">
        <v>5889430</v>
      </c>
      <c r="Q32" s="2">
        <v>0.02</v>
      </c>
      <c r="R32" s="3">
        <f t="shared" si="0"/>
        <v>3.6242055317435469E-2</v>
      </c>
      <c r="S32" s="3">
        <f t="shared" si="1"/>
        <v>0.44369400081213656</v>
      </c>
      <c r="T32" s="3"/>
    </row>
    <row r="33" spans="1:19" x14ac:dyDescent="0.25">
      <c r="A33">
        <v>0</v>
      </c>
      <c r="B33" t="s">
        <v>570</v>
      </c>
      <c r="C33">
        <v>19</v>
      </c>
      <c r="D33">
        <v>10</v>
      </c>
      <c r="E33">
        <v>10</v>
      </c>
      <c r="M33" t="s">
        <v>1055</v>
      </c>
      <c r="N33">
        <v>10015844</v>
      </c>
      <c r="O33">
        <v>83654</v>
      </c>
      <c r="P33">
        <v>4252710</v>
      </c>
      <c r="Q33" s="2">
        <v>0.02</v>
      </c>
      <c r="R33" s="3">
        <f t="shared" si="0"/>
        <v>2.7347061225814196E-2</v>
      </c>
      <c r="S33" s="3">
        <f t="shared" si="1"/>
        <v>0.42459826650654703</v>
      </c>
    </row>
    <row r="34" spans="1:19" x14ac:dyDescent="0.25">
      <c r="A34">
        <v>0</v>
      </c>
      <c r="B34" t="s">
        <v>570</v>
      </c>
      <c r="C34">
        <v>8</v>
      </c>
      <c r="D34">
        <v>4</v>
      </c>
      <c r="E34">
        <v>1</v>
      </c>
      <c r="M34" t="s">
        <v>1064</v>
      </c>
      <c r="N34">
        <v>8745560</v>
      </c>
      <c r="O34">
        <v>5393</v>
      </c>
      <c r="P34">
        <v>6545806</v>
      </c>
      <c r="Q34" s="2">
        <v>0.02</v>
      </c>
      <c r="R34" s="3">
        <f t="shared" si="0"/>
        <v>2.3878703060274464E-2</v>
      </c>
      <c r="S34" s="3">
        <f t="shared" si="1"/>
        <v>0.74847191031792137</v>
      </c>
    </row>
    <row r="35" spans="1:19" x14ac:dyDescent="0.25">
      <c r="A35">
        <v>0</v>
      </c>
      <c r="B35" t="s">
        <v>570</v>
      </c>
      <c r="C35">
        <v>6</v>
      </c>
      <c r="D35">
        <v>6</v>
      </c>
      <c r="E35">
        <v>0</v>
      </c>
    </row>
    <row r="36" spans="1:19" x14ac:dyDescent="0.25">
      <c r="A36">
        <v>0</v>
      </c>
      <c r="B36" t="s">
        <v>570</v>
      </c>
      <c r="C36">
        <v>16</v>
      </c>
      <c r="D36">
        <v>6</v>
      </c>
      <c r="E36">
        <v>5</v>
      </c>
    </row>
    <row r="37" spans="1:19" x14ac:dyDescent="0.25">
      <c r="A37">
        <v>0</v>
      </c>
      <c r="B37" t="s">
        <v>570</v>
      </c>
      <c r="C37">
        <v>11</v>
      </c>
      <c r="D37">
        <v>6</v>
      </c>
      <c r="E37">
        <v>3</v>
      </c>
    </row>
    <row r="38" spans="1:19" x14ac:dyDescent="0.25">
      <c r="A38">
        <v>0</v>
      </c>
      <c r="B38" t="s">
        <v>570</v>
      </c>
      <c r="C38">
        <v>93</v>
      </c>
      <c r="D38">
        <v>45</v>
      </c>
      <c r="E38">
        <v>17</v>
      </c>
    </row>
    <row r="39" spans="1:19" x14ac:dyDescent="0.25">
      <c r="A39">
        <v>0</v>
      </c>
      <c r="B39" t="s">
        <v>570</v>
      </c>
      <c r="C39">
        <v>83</v>
      </c>
      <c r="D39">
        <v>47</v>
      </c>
      <c r="E39">
        <v>12</v>
      </c>
    </row>
    <row r="40" spans="1:19" x14ac:dyDescent="0.25">
      <c r="A40">
        <v>0</v>
      </c>
      <c r="B40" t="s">
        <v>1056</v>
      </c>
      <c r="C40">
        <v>9</v>
      </c>
      <c r="D40">
        <v>6</v>
      </c>
      <c r="E40">
        <v>1</v>
      </c>
    </row>
    <row r="41" spans="1:19" x14ac:dyDescent="0.25">
      <c r="A41">
        <v>0</v>
      </c>
      <c r="B41" t="s">
        <v>1056</v>
      </c>
      <c r="C41">
        <v>6</v>
      </c>
      <c r="D41">
        <v>6</v>
      </c>
      <c r="E41">
        <v>0</v>
      </c>
    </row>
    <row r="42" spans="1:19" x14ac:dyDescent="0.25">
      <c r="A42">
        <v>0</v>
      </c>
      <c r="B42" t="s">
        <v>1056</v>
      </c>
      <c r="C42">
        <v>6</v>
      </c>
      <c r="D42">
        <v>2</v>
      </c>
      <c r="E42">
        <v>0</v>
      </c>
      <c r="N42">
        <f>SUM(N21:N33)</f>
        <v>366249372</v>
      </c>
    </row>
    <row r="43" spans="1:19" x14ac:dyDescent="0.25">
      <c r="A43">
        <v>0</v>
      </c>
      <c r="B43" t="s">
        <v>1056</v>
      </c>
      <c r="C43">
        <v>6</v>
      </c>
      <c r="D43">
        <v>2</v>
      </c>
      <c r="E43">
        <v>0</v>
      </c>
    </row>
    <row r="44" spans="1:19" x14ac:dyDescent="0.25">
      <c r="A44">
        <v>0</v>
      </c>
      <c r="B44" t="s">
        <v>1056</v>
      </c>
      <c r="C44">
        <v>13</v>
      </c>
      <c r="D44">
        <v>4</v>
      </c>
      <c r="E44">
        <v>4</v>
      </c>
    </row>
    <row r="45" spans="1:19" x14ac:dyDescent="0.25">
      <c r="A45">
        <v>0</v>
      </c>
      <c r="B45" t="s">
        <v>1056</v>
      </c>
      <c r="C45">
        <v>18</v>
      </c>
      <c r="D45">
        <v>4</v>
      </c>
      <c r="E45">
        <v>9</v>
      </c>
    </row>
    <row r="46" spans="1:19" x14ac:dyDescent="0.25">
      <c r="A46">
        <v>0</v>
      </c>
      <c r="B46" t="s">
        <v>1056</v>
      </c>
      <c r="C46">
        <v>8</v>
      </c>
      <c r="D46">
        <v>2</v>
      </c>
      <c r="E46">
        <v>1</v>
      </c>
    </row>
    <row r="47" spans="1:19" x14ac:dyDescent="0.25">
      <c r="A47">
        <v>0</v>
      </c>
      <c r="B47" t="s">
        <v>1056</v>
      </c>
      <c r="C47">
        <v>8</v>
      </c>
      <c r="D47">
        <v>4</v>
      </c>
      <c r="E47">
        <v>0</v>
      </c>
    </row>
    <row r="48" spans="1:19" x14ac:dyDescent="0.25">
      <c r="A48">
        <v>0</v>
      </c>
      <c r="B48" t="s">
        <v>1056</v>
      </c>
      <c r="C48">
        <v>24</v>
      </c>
      <c r="D48">
        <v>0</v>
      </c>
      <c r="E48">
        <v>12</v>
      </c>
    </row>
    <row r="49" spans="1:5" x14ac:dyDescent="0.25">
      <c r="A49">
        <v>0</v>
      </c>
      <c r="B49" t="s">
        <v>1056</v>
      </c>
      <c r="C49">
        <v>14</v>
      </c>
      <c r="D49">
        <v>6</v>
      </c>
      <c r="E49">
        <v>3</v>
      </c>
    </row>
    <row r="50" spans="1:5" x14ac:dyDescent="0.25">
      <c r="A50">
        <v>0</v>
      </c>
      <c r="B50" t="s">
        <v>1056</v>
      </c>
      <c r="C50">
        <v>82</v>
      </c>
      <c r="D50">
        <v>35</v>
      </c>
      <c r="E50">
        <v>13</v>
      </c>
    </row>
    <row r="51" spans="1:5" x14ac:dyDescent="0.25">
      <c r="A51">
        <v>0</v>
      </c>
      <c r="B51" t="s">
        <v>1056</v>
      </c>
      <c r="C51">
        <v>96</v>
      </c>
      <c r="D51">
        <v>38</v>
      </c>
      <c r="E51">
        <v>13</v>
      </c>
    </row>
    <row r="52" spans="1:5" x14ac:dyDescent="0.25">
      <c r="A52">
        <v>0</v>
      </c>
      <c r="B52" t="s">
        <v>1056</v>
      </c>
      <c r="C52">
        <v>35</v>
      </c>
      <c r="D52">
        <v>2</v>
      </c>
      <c r="E52">
        <v>7</v>
      </c>
    </row>
    <row r="53" spans="1:5" x14ac:dyDescent="0.25">
      <c r="A53">
        <v>0</v>
      </c>
      <c r="B53" t="s">
        <v>1056</v>
      </c>
      <c r="C53">
        <v>49</v>
      </c>
      <c r="D53">
        <v>15</v>
      </c>
      <c r="E53">
        <v>12</v>
      </c>
    </row>
    <row r="54" spans="1:5" x14ac:dyDescent="0.25">
      <c r="A54">
        <v>0</v>
      </c>
      <c r="B54" t="s">
        <v>1051</v>
      </c>
      <c r="C54">
        <v>104</v>
      </c>
      <c r="D54">
        <v>48</v>
      </c>
      <c r="E54">
        <v>25</v>
      </c>
    </row>
    <row r="55" spans="1:5" x14ac:dyDescent="0.25">
      <c r="A55">
        <v>0</v>
      </c>
      <c r="B55" t="s">
        <v>1051</v>
      </c>
      <c r="C55">
        <v>93</v>
      </c>
      <c r="D55">
        <v>43</v>
      </c>
      <c r="E55">
        <v>24</v>
      </c>
    </row>
    <row r="56" spans="1:5" x14ac:dyDescent="0.25">
      <c r="A56">
        <v>0</v>
      </c>
      <c r="B56" t="s">
        <v>1051</v>
      </c>
      <c r="C56">
        <v>69</v>
      </c>
      <c r="D56">
        <v>27</v>
      </c>
      <c r="E56">
        <v>14</v>
      </c>
    </row>
    <row r="57" spans="1:5" x14ac:dyDescent="0.25">
      <c r="A57">
        <v>0</v>
      </c>
      <c r="B57" t="s">
        <v>1051</v>
      </c>
      <c r="C57">
        <v>112</v>
      </c>
      <c r="D57">
        <v>61</v>
      </c>
      <c r="E57">
        <v>42</v>
      </c>
    </row>
    <row r="58" spans="1:5" x14ac:dyDescent="0.25">
      <c r="A58">
        <v>0</v>
      </c>
      <c r="B58" t="s">
        <v>570</v>
      </c>
      <c r="C58">
        <v>21</v>
      </c>
      <c r="D58">
        <v>10</v>
      </c>
      <c r="E58">
        <v>10</v>
      </c>
    </row>
    <row r="59" spans="1:5" x14ac:dyDescent="0.25">
      <c r="A59">
        <v>0</v>
      </c>
      <c r="B59" t="s">
        <v>570</v>
      </c>
      <c r="C59">
        <v>19</v>
      </c>
      <c r="D59">
        <v>6</v>
      </c>
      <c r="E59">
        <v>7</v>
      </c>
    </row>
    <row r="60" spans="1:5" x14ac:dyDescent="0.25">
      <c r="A60">
        <v>0</v>
      </c>
      <c r="B60" t="s">
        <v>570</v>
      </c>
      <c r="C60">
        <v>74</v>
      </c>
      <c r="D60">
        <v>35</v>
      </c>
      <c r="E60">
        <v>11</v>
      </c>
    </row>
    <row r="61" spans="1:5" x14ac:dyDescent="0.25">
      <c r="A61">
        <v>0</v>
      </c>
      <c r="B61" t="s">
        <v>570</v>
      </c>
      <c r="C61">
        <v>92</v>
      </c>
      <c r="D61">
        <v>54</v>
      </c>
      <c r="E61">
        <v>16</v>
      </c>
    </row>
    <row r="62" spans="1:5" x14ac:dyDescent="0.25">
      <c r="A62">
        <v>0</v>
      </c>
      <c r="B62" t="s">
        <v>570</v>
      </c>
      <c r="C62">
        <v>19</v>
      </c>
      <c r="D62">
        <v>8</v>
      </c>
      <c r="E62">
        <v>10</v>
      </c>
    </row>
    <row r="63" spans="1:5" x14ac:dyDescent="0.25">
      <c r="A63">
        <v>0</v>
      </c>
      <c r="B63" t="s">
        <v>570</v>
      </c>
      <c r="C63">
        <v>7</v>
      </c>
      <c r="D63">
        <v>4</v>
      </c>
      <c r="E63">
        <v>1</v>
      </c>
    </row>
    <row r="64" spans="1:5" x14ac:dyDescent="0.25">
      <c r="A64">
        <v>0</v>
      </c>
      <c r="B64" t="s">
        <v>570</v>
      </c>
      <c r="C64">
        <v>80</v>
      </c>
      <c r="D64">
        <v>37</v>
      </c>
      <c r="E64">
        <v>13</v>
      </c>
    </row>
    <row r="65" spans="1:5" x14ac:dyDescent="0.25">
      <c r="A65">
        <v>0</v>
      </c>
      <c r="B65" t="s">
        <v>570</v>
      </c>
      <c r="C65">
        <v>66</v>
      </c>
      <c r="D65">
        <v>24</v>
      </c>
      <c r="E65">
        <v>5</v>
      </c>
    </row>
    <row r="66" spans="1:5" x14ac:dyDescent="0.25">
      <c r="A66">
        <v>0</v>
      </c>
      <c r="B66" t="s">
        <v>570</v>
      </c>
      <c r="C66">
        <v>11</v>
      </c>
      <c r="D66">
        <v>4</v>
      </c>
      <c r="E66">
        <v>2</v>
      </c>
    </row>
    <row r="67" spans="1:5" x14ac:dyDescent="0.25">
      <c r="A67">
        <v>0</v>
      </c>
      <c r="B67" t="s">
        <v>570</v>
      </c>
      <c r="C67">
        <v>13</v>
      </c>
      <c r="D67">
        <v>2</v>
      </c>
      <c r="E67">
        <v>6</v>
      </c>
    </row>
    <row r="68" spans="1:5" x14ac:dyDescent="0.25">
      <c r="A68">
        <v>0</v>
      </c>
      <c r="B68" t="s">
        <v>570</v>
      </c>
      <c r="C68">
        <v>69</v>
      </c>
      <c r="D68">
        <v>25</v>
      </c>
      <c r="E68">
        <v>7</v>
      </c>
    </row>
    <row r="69" spans="1:5" x14ac:dyDescent="0.25">
      <c r="A69">
        <v>0</v>
      </c>
      <c r="B69" t="s">
        <v>570</v>
      </c>
      <c r="C69">
        <v>84</v>
      </c>
      <c r="D69">
        <v>47</v>
      </c>
      <c r="E69">
        <v>18</v>
      </c>
    </row>
    <row r="70" spans="1:5" x14ac:dyDescent="0.25">
      <c r="A70">
        <v>0</v>
      </c>
      <c r="B70" t="s">
        <v>570</v>
      </c>
      <c r="C70">
        <v>11</v>
      </c>
      <c r="D70">
        <v>8</v>
      </c>
      <c r="E70">
        <v>3</v>
      </c>
    </row>
    <row r="71" spans="1:5" x14ac:dyDescent="0.25">
      <c r="A71">
        <v>0</v>
      </c>
      <c r="B71" t="s">
        <v>570</v>
      </c>
      <c r="C71">
        <v>11</v>
      </c>
      <c r="D71">
        <v>6</v>
      </c>
      <c r="E71">
        <v>3</v>
      </c>
    </row>
    <row r="72" spans="1:5" x14ac:dyDescent="0.25">
      <c r="A72">
        <v>0</v>
      </c>
      <c r="B72" t="s">
        <v>570</v>
      </c>
      <c r="C72">
        <v>61</v>
      </c>
      <c r="D72">
        <v>20</v>
      </c>
      <c r="E72">
        <v>6</v>
      </c>
    </row>
    <row r="73" spans="1:5" x14ac:dyDescent="0.25">
      <c r="A73">
        <v>0</v>
      </c>
      <c r="B73" t="s">
        <v>570</v>
      </c>
      <c r="C73">
        <v>99</v>
      </c>
      <c r="D73">
        <v>36</v>
      </c>
      <c r="E73">
        <v>26</v>
      </c>
    </row>
    <row r="74" spans="1:5" x14ac:dyDescent="0.25">
      <c r="A74">
        <v>0</v>
      </c>
      <c r="B74" t="s">
        <v>570</v>
      </c>
      <c r="C74">
        <v>10</v>
      </c>
      <c r="D74">
        <v>4</v>
      </c>
      <c r="E74">
        <v>3</v>
      </c>
    </row>
    <row r="75" spans="1:5" x14ac:dyDescent="0.25">
      <c r="A75">
        <v>0</v>
      </c>
      <c r="B75" t="s">
        <v>570</v>
      </c>
      <c r="C75">
        <v>10</v>
      </c>
      <c r="D75">
        <v>6</v>
      </c>
      <c r="E75">
        <v>2</v>
      </c>
    </row>
    <row r="76" spans="1:5" x14ac:dyDescent="0.25">
      <c r="A76">
        <v>0</v>
      </c>
      <c r="B76" t="s">
        <v>570</v>
      </c>
      <c r="C76">
        <v>70</v>
      </c>
      <c r="D76">
        <v>30</v>
      </c>
      <c r="E76">
        <v>9</v>
      </c>
    </row>
    <row r="77" spans="1:5" x14ac:dyDescent="0.25">
      <c r="A77">
        <v>0</v>
      </c>
      <c r="B77" t="s">
        <v>570</v>
      </c>
      <c r="C77">
        <v>86</v>
      </c>
      <c r="D77">
        <v>36</v>
      </c>
      <c r="E77">
        <v>16</v>
      </c>
    </row>
    <row r="78" spans="1:5" x14ac:dyDescent="0.25">
      <c r="A78">
        <v>0</v>
      </c>
      <c r="B78" t="s">
        <v>1052</v>
      </c>
      <c r="C78">
        <v>79</v>
      </c>
      <c r="D78">
        <v>34</v>
      </c>
      <c r="E78">
        <v>9</v>
      </c>
    </row>
    <row r="79" spans="1:5" x14ac:dyDescent="0.25">
      <c r="A79">
        <v>0</v>
      </c>
      <c r="B79" t="s">
        <v>1052</v>
      </c>
      <c r="C79">
        <v>126</v>
      </c>
      <c r="D79">
        <v>56</v>
      </c>
      <c r="E79">
        <v>41</v>
      </c>
    </row>
    <row r="80" spans="1:5" x14ac:dyDescent="0.25">
      <c r="A80">
        <v>0</v>
      </c>
      <c r="B80" t="s">
        <v>1052</v>
      </c>
      <c r="C80">
        <v>83</v>
      </c>
      <c r="D80">
        <v>31</v>
      </c>
      <c r="E80">
        <v>16</v>
      </c>
    </row>
    <row r="81" spans="1:5" x14ac:dyDescent="0.25">
      <c r="A81">
        <v>0</v>
      </c>
      <c r="B81" t="s">
        <v>1052</v>
      </c>
      <c r="C81">
        <v>108</v>
      </c>
      <c r="D81">
        <v>40</v>
      </c>
      <c r="E81">
        <v>26</v>
      </c>
    </row>
    <row r="82" spans="1:5" x14ac:dyDescent="0.25">
      <c r="A82">
        <v>0</v>
      </c>
      <c r="B82" t="s">
        <v>570</v>
      </c>
      <c r="C82">
        <v>5</v>
      </c>
      <c r="D82">
        <v>4</v>
      </c>
      <c r="E82">
        <v>0</v>
      </c>
    </row>
    <row r="83" spans="1:5" x14ac:dyDescent="0.25">
      <c r="A83">
        <v>0</v>
      </c>
      <c r="B83" t="s">
        <v>570</v>
      </c>
      <c r="C83">
        <v>7</v>
      </c>
      <c r="D83">
        <v>6</v>
      </c>
      <c r="E83">
        <v>2</v>
      </c>
    </row>
    <row r="84" spans="1:5" x14ac:dyDescent="0.25">
      <c r="A84">
        <v>0</v>
      </c>
      <c r="B84" t="s">
        <v>570</v>
      </c>
      <c r="C84">
        <v>84</v>
      </c>
      <c r="D84">
        <v>50</v>
      </c>
      <c r="E84">
        <v>13</v>
      </c>
    </row>
    <row r="85" spans="1:5" x14ac:dyDescent="0.25">
      <c r="A85">
        <v>0</v>
      </c>
      <c r="B85" t="s">
        <v>570</v>
      </c>
      <c r="C85">
        <v>87</v>
      </c>
      <c r="D85">
        <v>28</v>
      </c>
      <c r="E85">
        <v>16</v>
      </c>
    </row>
    <row r="86" spans="1:5" x14ac:dyDescent="0.25">
      <c r="A86">
        <v>0</v>
      </c>
      <c r="B86" t="s">
        <v>570</v>
      </c>
      <c r="C86">
        <v>72</v>
      </c>
      <c r="D86">
        <v>12</v>
      </c>
      <c r="E86">
        <v>39</v>
      </c>
    </row>
    <row r="87" spans="1:5" x14ac:dyDescent="0.25">
      <c r="A87">
        <v>0</v>
      </c>
      <c r="B87" t="s">
        <v>570</v>
      </c>
      <c r="C87">
        <v>54</v>
      </c>
      <c r="D87">
        <v>19</v>
      </c>
      <c r="E87">
        <v>12</v>
      </c>
    </row>
    <row r="88" spans="1:5" x14ac:dyDescent="0.25">
      <c r="A88">
        <v>0</v>
      </c>
      <c r="B88" t="s">
        <v>570</v>
      </c>
      <c r="C88">
        <v>78</v>
      </c>
      <c r="D88">
        <v>56</v>
      </c>
      <c r="E88">
        <v>12</v>
      </c>
    </row>
    <row r="89" spans="1:5" x14ac:dyDescent="0.25">
      <c r="A89">
        <v>0</v>
      </c>
      <c r="B89" t="s">
        <v>570</v>
      </c>
      <c r="C89">
        <v>102</v>
      </c>
      <c r="D89">
        <v>44</v>
      </c>
      <c r="E89">
        <v>34</v>
      </c>
    </row>
    <row r="90" spans="1:5" x14ac:dyDescent="0.25">
      <c r="A90">
        <v>0</v>
      </c>
      <c r="B90" t="s">
        <v>570</v>
      </c>
      <c r="C90">
        <v>90</v>
      </c>
      <c r="D90">
        <v>44</v>
      </c>
      <c r="E90">
        <v>14</v>
      </c>
    </row>
    <row r="91" spans="1:5" x14ac:dyDescent="0.25">
      <c r="A91">
        <v>0</v>
      </c>
      <c r="B91" t="s">
        <v>570</v>
      </c>
      <c r="C91">
        <v>96</v>
      </c>
      <c r="D91">
        <v>46</v>
      </c>
      <c r="E91">
        <v>21</v>
      </c>
    </row>
    <row r="92" spans="1:5" x14ac:dyDescent="0.25">
      <c r="A92">
        <v>0</v>
      </c>
      <c r="B92" t="s">
        <v>570</v>
      </c>
      <c r="C92">
        <v>14</v>
      </c>
      <c r="D92">
        <v>4</v>
      </c>
      <c r="E92">
        <v>5</v>
      </c>
    </row>
    <row r="93" spans="1:5" x14ac:dyDescent="0.25">
      <c r="A93">
        <v>0</v>
      </c>
      <c r="B93" t="s">
        <v>570</v>
      </c>
      <c r="C93">
        <v>8</v>
      </c>
      <c r="D93">
        <v>8</v>
      </c>
      <c r="E93">
        <v>4</v>
      </c>
    </row>
    <row r="94" spans="1:5" x14ac:dyDescent="0.25">
      <c r="A94">
        <v>0</v>
      </c>
      <c r="B94" t="s">
        <v>570</v>
      </c>
      <c r="C94">
        <v>77</v>
      </c>
      <c r="D94">
        <v>38</v>
      </c>
      <c r="E94">
        <v>12</v>
      </c>
    </row>
    <row r="95" spans="1:5" x14ac:dyDescent="0.25">
      <c r="A95">
        <v>0</v>
      </c>
      <c r="B95" t="s">
        <v>570</v>
      </c>
      <c r="C95">
        <v>70</v>
      </c>
      <c r="D95">
        <v>32</v>
      </c>
      <c r="E95">
        <v>0</v>
      </c>
    </row>
    <row r="96" spans="1:5" x14ac:dyDescent="0.25">
      <c r="A96">
        <v>0</v>
      </c>
      <c r="B96" t="s">
        <v>570</v>
      </c>
      <c r="C96">
        <v>7</v>
      </c>
      <c r="D96">
        <v>2</v>
      </c>
      <c r="E96">
        <v>2</v>
      </c>
    </row>
    <row r="97" spans="1:5" x14ac:dyDescent="0.25">
      <c r="A97">
        <v>0</v>
      </c>
      <c r="B97" t="s">
        <v>570</v>
      </c>
      <c r="C97">
        <v>10</v>
      </c>
      <c r="D97">
        <v>2</v>
      </c>
      <c r="E97">
        <v>1</v>
      </c>
    </row>
    <row r="98" spans="1:5" x14ac:dyDescent="0.25">
      <c r="A98">
        <v>0</v>
      </c>
      <c r="B98" t="s">
        <v>570</v>
      </c>
      <c r="C98">
        <v>73</v>
      </c>
      <c r="D98">
        <v>36</v>
      </c>
      <c r="E98">
        <v>10</v>
      </c>
    </row>
    <row r="99" spans="1:5" x14ac:dyDescent="0.25">
      <c r="A99">
        <v>0</v>
      </c>
      <c r="B99" t="s">
        <v>570</v>
      </c>
      <c r="C99">
        <v>108</v>
      </c>
      <c r="D99">
        <v>63</v>
      </c>
      <c r="E99">
        <v>26</v>
      </c>
    </row>
    <row r="100" spans="1:5" x14ac:dyDescent="0.25">
      <c r="A100">
        <v>0</v>
      </c>
      <c r="B100" t="s">
        <v>570</v>
      </c>
      <c r="C100">
        <v>12</v>
      </c>
      <c r="D100">
        <v>2</v>
      </c>
      <c r="E100">
        <v>5</v>
      </c>
    </row>
    <row r="101" spans="1:5" x14ac:dyDescent="0.25">
      <c r="A101">
        <v>0</v>
      </c>
      <c r="B101" t="s">
        <v>570</v>
      </c>
      <c r="C101">
        <v>16</v>
      </c>
      <c r="D101">
        <v>8</v>
      </c>
      <c r="E101">
        <v>7</v>
      </c>
    </row>
    <row r="102" spans="1:5" x14ac:dyDescent="0.25">
      <c r="A102">
        <v>0</v>
      </c>
      <c r="B102" t="s">
        <v>570</v>
      </c>
      <c r="C102">
        <v>61</v>
      </c>
      <c r="D102">
        <v>32</v>
      </c>
      <c r="E102">
        <v>11</v>
      </c>
    </row>
    <row r="103" spans="1:5" x14ac:dyDescent="0.25">
      <c r="A103">
        <v>0</v>
      </c>
      <c r="B103" t="s">
        <v>570</v>
      </c>
      <c r="C103">
        <v>73</v>
      </c>
      <c r="D103">
        <v>32</v>
      </c>
      <c r="E103">
        <v>13</v>
      </c>
    </row>
    <row r="104" spans="1:5" x14ac:dyDescent="0.25">
      <c r="A104">
        <v>0</v>
      </c>
      <c r="B104" t="s">
        <v>570</v>
      </c>
      <c r="C104">
        <v>89</v>
      </c>
      <c r="D104">
        <v>48</v>
      </c>
      <c r="E104">
        <v>15</v>
      </c>
    </row>
    <row r="105" spans="1:5" x14ac:dyDescent="0.25">
      <c r="A105">
        <v>0</v>
      </c>
      <c r="B105" t="s">
        <v>570</v>
      </c>
      <c r="C105">
        <v>120</v>
      </c>
      <c r="D105">
        <v>51</v>
      </c>
      <c r="E105">
        <v>30</v>
      </c>
    </row>
    <row r="106" spans="1:5" x14ac:dyDescent="0.25">
      <c r="A106">
        <v>0</v>
      </c>
      <c r="B106" t="s">
        <v>570</v>
      </c>
      <c r="C106">
        <v>39</v>
      </c>
      <c r="D106">
        <v>28</v>
      </c>
      <c r="E106">
        <v>3</v>
      </c>
    </row>
    <row r="107" spans="1:5" x14ac:dyDescent="0.25">
      <c r="A107">
        <v>0</v>
      </c>
      <c r="B107" t="s">
        <v>570</v>
      </c>
      <c r="C107">
        <v>35</v>
      </c>
      <c r="D107">
        <v>13</v>
      </c>
      <c r="E107">
        <v>5</v>
      </c>
    </row>
    <row r="108" spans="1:5" x14ac:dyDescent="0.25">
      <c r="A108">
        <v>0</v>
      </c>
      <c r="B108" t="s">
        <v>570</v>
      </c>
      <c r="C108">
        <v>83</v>
      </c>
      <c r="D108">
        <v>70</v>
      </c>
      <c r="E108">
        <v>16</v>
      </c>
    </row>
    <row r="109" spans="1:5" x14ac:dyDescent="0.25">
      <c r="A109">
        <v>0</v>
      </c>
      <c r="B109" t="s">
        <v>570</v>
      </c>
      <c r="C109">
        <v>108</v>
      </c>
      <c r="D109">
        <v>33</v>
      </c>
      <c r="E109">
        <v>38</v>
      </c>
    </row>
    <row r="110" spans="1:5" x14ac:dyDescent="0.25">
      <c r="A110">
        <v>0</v>
      </c>
      <c r="B110" t="s">
        <v>570</v>
      </c>
      <c r="C110">
        <v>80</v>
      </c>
      <c r="D110">
        <v>39</v>
      </c>
      <c r="E110">
        <v>11</v>
      </c>
    </row>
    <row r="111" spans="1:5" x14ac:dyDescent="0.25">
      <c r="A111">
        <v>0</v>
      </c>
      <c r="B111" t="s">
        <v>570</v>
      </c>
      <c r="C111">
        <v>83</v>
      </c>
      <c r="D111">
        <v>27</v>
      </c>
      <c r="E111">
        <v>19</v>
      </c>
    </row>
    <row r="112" spans="1:5" x14ac:dyDescent="0.25">
      <c r="A112">
        <v>0</v>
      </c>
      <c r="B112" t="s">
        <v>1053</v>
      </c>
      <c r="C112">
        <v>11</v>
      </c>
      <c r="D112">
        <v>2</v>
      </c>
      <c r="E112">
        <v>2</v>
      </c>
    </row>
    <row r="113" spans="1:5" x14ac:dyDescent="0.25">
      <c r="A113">
        <v>0</v>
      </c>
      <c r="B113" t="s">
        <v>1053</v>
      </c>
      <c r="C113">
        <v>16</v>
      </c>
      <c r="D113">
        <v>8</v>
      </c>
      <c r="E113">
        <v>9</v>
      </c>
    </row>
    <row r="114" spans="1:5" x14ac:dyDescent="0.25">
      <c r="A114">
        <v>0</v>
      </c>
      <c r="B114" t="s">
        <v>1053</v>
      </c>
      <c r="C114">
        <v>72</v>
      </c>
      <c r="D114">
        <v>18</v>
      </c>
      <c r="E114">
        <v>12</v>
      </c>
    </row>
    <row r="115" spans="1:5" x14ac:dyDescent="0.25">
      <c r="A115">
        <v>0</v>
      </c>
      <c r="B115" t="s">
        <v>1053</v>
      </c>
      <c r="C115">
        <v>96</v>
      </c>
      <c r="D115">
        <v>48</v>
      </c>
      <c r="E115">
        <v>23</v>
      </c>
    </row>
    <row r="116" spans="1:5" x14ac:dyDescent="0.25">
      <c r="A116">
        <v>0</v>
      </c>
      <c r="B116" t="s">
        <v>570</v>
      </c>
      <c r="C116">
        <v>2613</v>
      </c>
      <c r="D116">
        <v>1</v>
      </c>
      <c r="E116">
        <v>2038</v>
      </c>
    </row>
    <row r="117" spans="1:5" x14ac:dyDescent="0.25">
      <c r="A117">
        <v>0</v>
      </c>
      <c r="B117" t="s">
        <v>570</v>
      </c>
      <c r="C117">
        <v>46329</v>
      </c>
      <c r="D117">
        <v>15</v>
      </c>
      <c r="E117">
        <v>23521</v>
      </c>
    </row>
    <row r="118" spans="1:5" x14ac:dyDescent="0.25">
      <c r="A118">
        <v>0</v>
      </c>
      <c r="B118" t="s">
        <v>570</v>
      </c>
      <c r="C118">
        <v>2</v>
      </c>
      <c r="D118">
        <v>0</v>
      </c>
      <c r="E118">
        <v>2</v>
      </c>
    </row>
    <row r="119" spans="1:5" x14ac:dyDescent="0.25">
      <c r="A119">
        <v>0</v>
      </c>
      <c r="B119" t="s">
        <v>570</v>
      </c>
      <c r="C119">
        <v>0</v>
      </c>
      <c r="D119">
        <v>0</v>
      </c>
      <c r="E119">
        <v>1</v>
      </c>
    </row>
    <row r="120" spans="1:5" x14ac:dyDescent="0.25">
      <c r="A120">
        <v>0</v>
      </c>
      <c r="B120" t="s">
        <v>570</v>
      </c>
      <c r="C120">
        <v>4</v>
      </c>
      <c r="D120">
        <v>0</v>
      </c>
      <c r="E120">
        <v>1</v>
      </c>
    </row>
    <row r="121" spans="1:5" x14ac:dyDescent="0.25">
      <c r="A121">
        <v>0</v>
      </c>
      <c r="B121" t="s">
        <v>570</v>
      </c>
      <c r="C121">
        <v>4</v>
      </c>
      <c r="D121">
        <v>0</v>
      </c>
      <c r="E121">
        <v>0</v>
      </c>
    </row>
    <row r="122" spans="1:5" x14ac:dyDescent="0.25">
      <c r="A122">
        <v>0</v>
      </c>
      <c r="B122" t="s">
        <v>570</v>
      </c>
      <c r="C122">
        <v>1</v>
      </c>
      <c r="D122">
        <v>0</v>
      </c>
      <c r="E122">
        <v>0</v>
      </c>
    </row>
    <row r="123" spans="1:5" x14ac:dyDescent="0.25">
      <c r="A123">
        <v>0</v>
      </c>
      <c r="B123" t="s">
        <v>570</v>
      </c>
      <c r="C123">
        <v>4</v>
      </c>
      <c r="D123">
        <v>0</v>
      </c>
      <c r="E123">
        <v>0</v>
      </c>
    </row>
    <row r="124" spans="1:5" x14ac:dyDescent="0.25">
      <c r="A124">
        <v>0</v>
      </c>
      <c r="B124" t="s">
        <v>570</v>
      </c>
      <c r="C124">
        <v>4</v>
      </c>
      <c r="D124">
        <v>0</v>
      </c>
      <c r="E124">
        <v>5</v>
      </c>
    </row>
    <row r="125" spans="1:5" x14ac:dyDescent="0.25">
      <c r="A125">
        <v>0</v>
      </c>
      <c r="B125" t="s">
        <v>570</v>
      </c>
      <c r="C125">
        <v>1</v>
      </c>
      <c r="D125">
        <v>0</v>
      </c>
      <c r="E125">
        <v>0</v>
      </c>
    </row>
    <row r="126" spans="1:5" x14ac:dyDescent="0.25">
      <c r="A126">
        <v>0</v>
      </c>
      <c r="B126" t="s">
        <v>570</v>
      </c>
      <c r="C126">
        <v>20</v>
      </c>
      <c r="D126">
        <v>0</v>
      </c>
      <c r="E126">
        <v>32</v>
      </c>
    </row>
    <row r="127" spans="1:5" x14ac:dyDescent="0.25">
      <c r="A127">
        <v>0</v>
      </c>
      <c r="B127" t="s">
        <v>570</v>
      </c>
      <c r="C127">
        <v>19</v>
      </c>
      <c r="D127">
        <v>0</v>
      </c>
      <c r="E127">
        <v>1</v>
      </c>
    </row>
    <row r="128" spans="1:5" x14ac:dyDescent="0.25">
      <c r="A128">
        <v>0</v>
      </c>
      <c r="B128" t="s">
        <v>570</v>
      </c>
      <c r="C128">
        <v>0</v>
      </c>
      <c r="D128">
        <v>0</v>
      </c>
      <c r="E128">
        <v>1</v>
      </c>
    </row>
    <row r="129" spans="1:5" x14ac:dyDescent="0.25">
      <c r="A129">
        <v>0</v>
      </c>
      <c r="B129" t="s">
        <v>570</v>
      </c>
      <c r="C129">
        <v>0</v>
      </c>
      <c r="D129">
        <v>0</v>
      </c>
      <c r="E129">
        <v>3</v>
      </c>
    </row>
    <row r="130" spans="1:5" x14ac:dyDescent="0.25">
      <c r="A130">
        <v>0</v>
      </c>
      <c r="B130" t="s">
        <v>570</v>
      </c>
      <c r="C130">
        <v>0</v>
      </c>
      <c r="D130">
        <v>1</v>
      </c>
      <c r="E130">
        <v>0</v>
      </c>
    </row>
    <row r="131" spans="1:5" x14ac:dyDescent="0.25">
      <c r="A131">
        <v>0</v>
      </c>
      <c r="B131" t="s">
        <v>570</v>
      </c>
      <c r="C131">
        <v>1</v>
      </c>
      <c r="D131">
        <v>0</v>
      </c>
      <c r="E131">
        <v>1</v>
      </c>
    </row>
    <row r="132" spans="1:5" x14ac:dyDescent="0.25">
      <c r="A132">
        <v>0</v>
      </c>
      <c r="B132" t="s">
        <v>570</v>
      </c>
      <c r="C132">
        <v>4</v>
      </c>
      <c r="D132">
        <v>2</v>
      </c>
      <c r="E132">
        <v>3</v>
      </c>
    </row>
    <row r="133" spans="1:5" x14ac:dyDescent="0.25">
      <c r="A133">
        <v>0</v>
      </c>
      <c r="B133" t="s">
        <v>570</v>
      </c>
      <c r="C133">
        <v>1</v>
      </c>
      <c r="D133">
        <v>0</v>
      </c>
      <c r="E133">
        <v>1</v>
      </c>
    </row>
    <row r="134" spans="1:5" x14ac:dyDescent="0.25">
      <c r="A134">
        <v>0</v>
      </c>
      <c r="B134" t="s">
        <v>570</v>
      </c>
      <c r="C134">
        <v>2</v>
      </c>
      <c r="D134">
        <v>0</v>
      </c>
      <c r="E134">
        <v>2</v>
      </c>
    </row>
    <row r="135" spans="1:5" x14ac:dyDescent="0.25">
      <c r="A135">
        <v>0</v>
      </c>
      <c r="B135" t="s">
        <v>570</v>
      </c>
      <c r="C135">
        <v>1</v>
      </c>
      <c r="D135">
        <v>0</v>
      </c>
      <c r="E135">
        <v>1</v>
      </c>
    </row>
    <row r="136" spans="1:5" x14ac:dyDescent="0.25">
      <c r="A136">
        <v>0</v>
      </c>
      <c r="B136" t="s">
        <v>570</v>
      </c>
      <c r="C136">
        <v>1</v>
      </c>
      <c r="D136">
        <v>1</v>
      </c>
      <c r="E136">
        <v>1</v>
      </c>
    </row>
    <row r="137" spans="1:5" x14ac:dyDescent="0.25">
      <c r="A137">
        <v>0</v>
      </c>
      <c r="B137" t="s">
        <v>1054</v>
      </c>
      <c r="C137">
        <v>8</v>
      </c>
      <c r="D137">
        <v>1</v>
      </c>
      <c r="E137">
        <v>3</v>
      </c>
    </row>
    <row r="138" spans="1:5" x14ac:dyDescent="0.25">
      <c r="A138">
        <v>0</v>
      </c>
      <c r="B138" t="s">
        <v>1054</v>
      </c>
      <c r="C138">
        <v>1</v>
      </c>
      <c r="D138">
        <v>1</v>
      </c>
      <c r="E138">
        <v>1</v>
      </c>
    </row>
    <row r="139" spans="1:5" x14ac:dyDescent="0.25">
      <c r="A139">
        <v>0</v>
      </c>
      <c r="B139" t="s">
        <v>1054</v>
      </c>
      <c r="C139">
        <v>1</v>
      </c>
      <c r="D139">
        <v>0</v>
      </c>
      <c r="E139">
        <v>1</v>
      </c>
    </row>
    <row r="140" spans="1:5" x14ac:dyDescent="0.25">
      <c r="A140">
        <v>0</v>
      </c>
      <c r="B140" t="s">
        <v>1054</v>
      </c>
      <c r="C140">
        <v>5</v>
      </c>
      <c r="D140">
        <v>2</v>
      </c>
      <c r="E140">
        <v>4</v>
      </c>
    </row>
    <row r="141" spans="1:5" x14ac:dyDescent="0.25">
      <c r="A141">
        <v>0</v>
      </c>
      <c r="B141" t="s">
        <v>1054</v>
      </c>
      <c r="C141">
        <v>2</v>
      </c>
      <c r="D141">
        <v>2</v>
      </c>
      <c r="E141">
        <v>2</v>
      </c>
    </row>
    <row r="142" spans="1:5" x14ac:dyDescent="0.25">
      <c r="A142">
        <v>0</v>
      </c>
      <c r="B142" t="s">
        <v>1054</v>
      </c>
      <c r="C142">
        <v>6</v>
      </c>
      <c r="D142">
        <v>2</v>
      </c>
      <c r="E142">
        <v>3</v>
      </c>
    </row>
    <row r="143" spans="1:5" x14ac:dyDescent="0.25">
      <c r="A143">
        <v>0</v>
      </c>
      <c r="B143" t="s">
        <v>1054</v>
      </c>
      <c r="C143">
        <v>3</v>
      </c>
      <c r="D143">
        <v>1</v>
      </c>
      <c r="E143">
        <v>2</v>
      </c>
    </row>
    <row r="144" spans="1:5" x14ac:dyDescent="0.25">
      <c r="A144">
        <v>0</v>
      </c>
      <c r="B144" t="s">
        <v>570</v>
      </c>
      <c r="C144">
        <v>2</v>
      </c>
      <c r="D144">
        <v>1</v>
      </c>
      <c r="E144">
        <v>1</v>
      </c>
    </row>
    <row r="145" spans="1:5" x14ac:dyDescent="0.25">
      <c r="A145">
        <v>0</v>
      </c>
      <c r="B145" t="s">
        <v>570</v>
      </c>
      <c r="C145">
        <v>2</v>
      </c>
      <c r="D145">
        <v>1</v>
      </c>
      <c r="E145">
        <v>1</v>
      </c>
    </row>
    <row r="146" spans="1:5" x14ac:dyDescent="0.25">
      <c r="A146">
        <v>0</v>
      </c>
      <c r="B146" t="s">
        <v>570</v>
      </c>
      <c r="C146">
        <v>1</v>
      </c>
      <c r="D146">
        <v>0</v>
      </c>
      <c r="E146">
        <v>1</v>
      </c>
    </row>
    <row r="147" spans="1:5" x14ac:dyDescent="0.25">
      <c r="A147">
        <v>0</v>
      </c>
      <c r="B147" t="s">
        <v>570</v>
      </c>
      <c r="C147">
        <v>5</v>
      </c>
      <c r="D147">
        <v>1</v>
      </c>
      <c r="E147">
        <v>3</v>
      </c>
    </row>
    <row r="148" spans="1:5" x14ac:dyDescent="0.25">
      <c r="A148">
        <v>0</v>
      </c>
      <c r="B148" t="s">
        <v>570</v>
      </c>
      <c r="C148">
        <v>2</v>
      </c>
      <c r="D148">
        <v>0</v>
      </c>
      <c r="E148">
        <v>2</v>
      </c>
    </row>
    <row r="149" spans="1:5" x14ac:dyDescent="0.25">
      <c r="A149">
        <v>0</v>
      </c>
      <c r="B149" t="s">
        <v>1051</v>
      </c>
      <c r="C149">
        <v>3</v>
      </c>
      <c r="D149">
        <v>1</v>
      </c>
      <c r="E149">
        <v>2</v>
      </c>
    </row>
    <row r="150" spans="1:5" x14ac:dyDescent="0.25">
      <c r="A150">
        <v>0</v>
      </c>
      <c r="B150" t="s">
        <v>1051</v>
      </c>
      <c r="C150">
        <v>2</v>
      </c>
      <c r="D150">
        <v>0</v>
      </c>
      <c r="E150">
        <v>2</v>
      </c>
    </row>
    <row r="151" spans="1:5" x14ac:dyDescent="0.25">
      <c r="A151">
        <v>0</v>
      </c>
      <c r="B151" t="s">
        <v>570</v>
      </c>
      <c r="C151">
        <v>1</v>
      </c>
      <c r="D151">
        <v>1</v>
      </c>
      <c r="E151">
        <v>1</v>
      </c>
    </row>
    <row r="152" spans="1:5" x14ac:dyDescent="0.25">
      <c r="A152">
        <v>0</v>
      </c>
      <c r="B152" t="s">
        <v>570</v>
      </c>
      <c r="C152">
        <v>3</v>
      </c>
      <c r="D152">
        <v>1</v>
      </c>
      <c r="E152">
        <v>2</v>
      </c>
    </row>
    <row r="153" spans="1:5" x14ac:dyDescent="0.25">
      <c r="A153">
        <v>0</v>
      </c>
      <c r="B153" t="s">
        <v>570</v>
      </c>
      <c r="C153">
        <v>1</v>
      </c>
      <c r="D153">
        <v>1</v>
      </c>
      <c r="E153">
        <v>1</v>
      </c>
    </row>
    <row r="154" spans="1:5" x14ac:dyDescent="0.25">
      <c r="A154">
        <v>0</v>
      </c>
      <c r="B154" t="s">
        <v>570</v>
      </c>
      <c r="C154">
        <v>1</v>
      </c>
      <c r="D154">
        <v>0</v>
      </c>
      <c r="E154">
        <v>1</v>
      </c>
    </row>
    <row r="155" spans="1:5" x14ac:dyDescent="0.25">
      <c r="A155">
        <v>0</v>
      </c>
      <c r="B155" t="s">
        <v>570</v>
      </c>
      <c r="C155">
        <v>3</v>
      </c>
      <c r="D155">
        <v>0</v>
      </c>
      <c r="E155">
        <v>3</v>
      </c>
    </row>
    <row r="156" spans="1:5" x14ac:dyDescent="0.25">
      <c r="A156">
        <v>0</v>
      </c>
      <c r="B156" t="s">
        <v>570</v>
      </c>
      <c r="C156">
        <v>3</v>
      </c>
      <c r="D156">
        <v>1</v>
      </c>
      <c r="E156">
        <v>2</v>
      </c>
    </row>
    <row r="157" spans="1:5" x14ac:dyDescent="0.25">
      <c r="A157">
        <v>0</v>
      </c>
      <c r="B157" t="s">
        <v>570</v>
      </c>
      <c r="C157">
        <v>1</v>
      </c>
      <c r="D157">
        <v>1</v>
      </c>
      <c r="E157">
        <v>1</v>
      </c>
    </row>
    <row r="158" spans="1:5" x14ac:dyDescent="0.25">
      <c r="A158">
        <v>0</v>
      </c>
      <c r="B158" t="s">
        <v>570</v>
      </c>
      <c r="C158">
        <v>1</v>
      </c>
      <c r="D158">
        <v>1</v>
      </c>
      <c r="E158">
        <v>0</v>
      </c>
    </row>
    <row r="159" spans="1:5" x14ac:dyDescent="0.25">
      <c r="A159">
        <v>0</v>
      </c>
      <c r="B159" t="s">
        <v>570</v>
      </c>
      <c r="C159">
        <v>2</v>
      </c>
      <c r="D159">
        <v>1</v>
      </c>
      <c r="E159">
        <v>1</v>
      </c>
    </row>
    <row r="160" spans="1:5" x14ac:dyDescent="0.25">
      <c r="A160">
        <v>0</v>
      </c>
      <c r="B160" t="s">
        <v>570</v>
      </c>
      <c r="C160">
        <v>1</v>
      </c>
      <c r="D160">
        <v>1</v>
      </c>
      <c r="E160">
        <v>1</v>
      </c>
    </row>
    <row r="161" spans="1:5" x14ac:dyDescent="0.25">
      <c r="A161">
        <v>0</v>
      </c>
      <c r="B161" t="s">
        <v>570</v>
      </c>
      <c r="C161">
        <v>1</v>
      </c>
      <c r="D161">
        <v>0</v>
      </c>
      <c r="E161">
        <v>1</v>
      </c>
    </row>
    <row r="162" spans="1:5" x14ac:dyDescent="0.25">
      <c r="A162">
        <v>0</v>
      </c>
      <c r="B162" t="s">
        <v>1053</v>
      </c>
      <c r="C162">
        <v>1</v>
      </c>
      <c r="D162">
        <v>1</v>
      </c>
      <c r="E162">
        <v>1</v>
      </c>
    </row>
    <row r="163" spans="1:5" x14ac:dyDescent="0.25">
      <c r="A163">
        <v>0</v>
      </c>
      <c r="B163" t="s">
        <v>1053</v>
      </c>
      <c r="C163">
        <v>0</v>
      </c>
      <c r="D163">
        <v>1</v>
      </c>
      <c r="E163">
        <v>0</v>
      </c>
    </row>
    <row r="164" spans="1:5" x14ac:dyDescent="0.25">
      <c r="A164">
        <v>0</v>
      </c>
      <c r="B164" t="s">
        <v>1053</v>
      </c>
      <c r="C164">
        <v>1</v>
      </c>
      <c r="D164">
        <v>1</v>
      </c>
      <c r="E164">
        <v>0</v>
      </c>
    </row>
    <row r="165" spans="1:5" x14ac:dyDescent="0.25">
      <c r="A165">
        <v>0</v>
      </c>
      <c r="B165" t="s">
        <v>570</v>
      </c>
      <c r="C165">
        <v>3</v>
      </c>
      <c r="D165">
        <v>1</v>
      </c>
      <c r="E165">
        <v>2</v>
      </c>
    </row>
    <row r="166" spans="1:5" x14ac:dyDescent="0.25">
      <c r="A166">
        <v>0</v>
      </c>
      <c r="B166" t="s">
        <v>570</v>
      </c>
      <c r="C166">
        <v>4</v>
      </c>
      <c r="D166">
        <v>1</v>
      </c>
      <c r="E166">
        <v>3</v>
      </c>
    </row>
    <row r="167" spans="1:5" x14ac:dyDescent="0.25">
      <c r="A167">
        <v>0</v>
      </c>
      <c r="B167" t="s">
        <v>570</v>
      </c>
      <c r="C167">
        <v>1</v>
      </c>
      <c r="D167">
        <v>0</v>
      </c>
      <c r="E167">
        <v>1</v>
      </c>
    </row>
    <row r="168" spans="1:5" x14ac:dyDescent="0.25">
      <c r="A168">
        <v>0</v>
      </c>
      <c r="B168" t="s">
        <v>570</v>
      </c>
      <c r="C168">
        <v>0</v>
      </c>
      <c r="D168">
        <v>2</v>
      </c>
      <c r="E168">
        <v>0</v>
      </c>
    </row>
    <row r="169" spans="1:5" x14ac:dyDescent="0.25">
      <c r="A169">
        <v>0</v>
      </c>
      <c r="B169" t="s">
        <v>1055</v>
      </c>
      <c r="C169">
        <v>147</v>
      </c>
      <c r="D169">
        <v>39</v>
      </c>
      <c r="E169">
        <v>56</v>
      </c>
    </row>
    <row r="170" spans="1:5" x14ac:dyDescent="0.25">
      <c r="A170">
        <v>0</v>
      </c>
      <c r="B170" t="s">
        <v>570</v>
      </c>
      <c r="C170">
        <v>182</v>
      </c>
      <c r="D170">
        <v>45</v>
      </c>
      <c r="E170">
        <v>70</v>
      </c>
    </row>
    <row r="171" spans="1:5" x14ac:dyDescent="0.25">
      <c r="A171">
        <v>0</v>
      </c>
      <c r="B171" t="s">
        <v>570</v>
      </c>
      <c r="C171">
        <v>102</v>
      </c>
      <c r="D171">
        <v>40</v>
      </c>
      <c r="E171">
        <v>19</v>
      </c>
    </row>
    <row r="172" spans="1:5" x14ac:dyDescent="0.25">
      <c r="A172">
        <v>0</v>
      </c>
      <c r="B172" t="s">
        <v>1054</v>
      </c>
      <c r="C172">
        <v>93</v>
      </c>
      <c r="D172">
        <v>39</v>
      </c>
      <c r="E172">
        <v>26</v>
      </c>
    </row>
    <row r="173" spans="1:5" x14ac:dyDescent="0.25">
      <c r="A173">
        <v>0</v>
      </c>
      <c r="B173" t="s">
        <v>1054</v>
      </c>
      <c r="C173">
        <v>71</v>
      </c>
      <c r="D173">
        <v>46</v>
      </c>
      <c r="E173">
        <v>4</v>
      </c>
    </row>
    <row r="174" spans="1:5" x14ac:dyDescent="0.25">
      <c r="A174">
        <v>0</v>
      </c>
      <c r="B174" t="s">
        <v>1054</v>
      </c>
      <c r="C174">
        <v>5</v>
      </c>
      <c r="D174">
        <v>1</v>
      </c>
      <c r="E174">
        <v>5</v>
      </c>
    </row>
    <row r="175" spans="1:5" x14ac:dyDescent="0.25">
      <c r="A175">
        <v>0</v>
      </c>
      <c r="B175" t="s">
        <v>1054</v>
      </c>
      <c r="C175">
        <v>2</v>
      </c>
      <c r="D175">
        <v>0</v>
      </c>
      <c r="E175">
        <v>2</v>
      </c>
    </row>
    <row r="176" spans="1:5" x14ac:dyDescent="0.25">
      <c r="A176">
        <v>0</v>
      </c>
      <c r="B176" t="s">
        <v>1054</v>
      </c>
      <c r="C176">
        <v>87</v>
      </c>
      <c r="D176">
        <v>23</v>
      </c>
      <c r="E176">
        <v>12</v>
      </c>
    </row>
    <row r="177" spans="1:5" x14ac:dyDescent="0.25">
      <c r="A177">
        <v>0</v>
      </c>
      <c r="B177" t="s">
        <v>570</v>
      </c>
      <c r="C177">
        <v>80</v>
      </c>
      <c r="D177">
        <v>42</v>
      </c>
      <c r="E177">
        <v>11</v>
      </c>
    </row>
    <row r="178" spans="1:5" x14ac:dyDescent="0.25">
      <c r="A178">
        <v>0</v>
      </c>
      <c r="B178" t="s">
        <v>1054</v>
      </c>
      <c r="C178">
        <v>109</v>
      </c>
      <c r="D178">
        <v>36</v>
      </c>
      <c r="E178">
        <v>29</v>
      </c>
    </row>
    <row r="179" spans="1:5" x14ac:dyDescent="0.25">
      <c r="A179">
        <v>0</v>
      </c>
      <c r="B179" t="s">
        <v>1054</v>
      </c>
      <c r="C179">
        <v>89</v>
      </c>
      <c r="D179">
        <v>37</v>
      </c>
      <c r="E179">
        <v>20</v>
      </c>
    </row>
    <row r="180" spans="1:5" x14ac:dyDescent="0.25">
      <c r="A180">
        <v>0</v>
      </c>
      <c r="B180" t="s">
        <v>1054</v>
      </c>
      <c r="C180">
        <v>87</v>
      </c>
      <c r="D180">
        <v>41</v>
      </c>
      <c r="E180">
        <v>13</v>
      </c>
    </row>
    <row r="181" spans="1:5" x14ac:dyDescent="0.25">
      <c r="A181">
        <v>0</v>
      </c>
      <c r="B181" t="s">
        <v>1054</v>
      </c>
      <c r="C181">
        <v>87</v>
      </c>
      <c r="D181">
        <v>46</v>
      </c>
      <c r="E181">
        <v>17</v>
      </c>
    </row>
    <row r="182" spans="1:5" x14ac:dyDescent="0.25">
      <c r="A182">
        <v>0</v>
      </c>
      <c r="B182" t="s">
        <v>1055</v>
      </c>
      <c r="C182">
        <v>94</v>
      </c>
      <c r="D182">
        <v>44</v>
      </c>
      <c r="E182">
        <v>20</v>
      </c>
    </row>
    <row r="183" spans="1:5" x14ac:dyDescent="0.25">
      <c r="A183">
        <v>0</v>
      </c>
      <c r="B183" t="s">
        <v>570</v>
      </c>
      <c r="C183">
        <v>200</v>
      </c>
      <c r="D183">
        <v>53</v>
      </c>
      <c r="E183">
        <v>95</v>
      </c>
    </row>
    <row r="184" spans="1:5" x14ac:dyDescent="0.25">
      <c r="A184">
        <v>0</v>
      </c>
      <c r="B184" t="s">
        <v>570</v>
      </c>
      <c r="C184">
        <v>272</v>
      </c>
      <c r="D184">
        <v>36</v>
      </c>
      <c r="E184">
        <v>148</v>
      </c>
    </row>
    <row r="185" spans="1:5" x14ac:dyDescent="0.25">
      <c r="A185">
        <v>0</v>
      </c>
      <c r="B185" t="s">
        <v>1051</v>
      </c>
      <c r="C185">
        <v>115</v>
      </c>
      <c r="D185">
        <v>28</v>
      </c>
      <c r="E185">
        <v>24</v>
      </c>
    </row>
    <row r="186" spans="1:5" x14ac:dyDescent="0.25">
      <c r="A186">
        <v>0</v>
      </c>
      <c r="B186" t="s">
        <v>570</v>
      </c>
      <c r="C186">
        <v>157</v>
      </c>
      <c r="D186">
        <v>23</v>
      </c>
      <c r="E186">
        <v>80</v>
      </c>
    </row>
    <row r="187" spans="1:5" x14ac:dyDescent="0.25">
      <c r="A187">
        <v>0</v>
      </c>
      <c r="B187" t="s">
        <v>570</v>
      </c>
      <c r="C187">
        <v>223</v>
      </c>
      <c r="D187">
        <v>36</v>
      </c>
      <c r="E187">
        <v>105</v>
      </c>
    </row>
    <row r="188" spans="1:5" x14ac:dyDescent="0.25">
      <c r="A188">
        <v>0</v>
      </c>
      <c r="B188" t="s">
        <v>570</v>
      </c>
      <c r="C188">
        <v>160</v>
      </c>
      <c r="D188">
        <v>31</v>
      </c>
      <c r="E188">
        <v>76</v>
      </c>
    </row>
    <row r="189" spans="1:5" x14ac:dyDescent="0.25">
      <c r="A189">
        <v>0</v>
      </c>
      <c r="B189" t="s">
        <v>570</v>
      </c>
      <c r="C189">
        <v>0</v>
      </c>
      <c r="D189">
        <v>1</v>
      </c>
      <c r="E189">
        <v>0</v>
      </c>
    </row>
    <row r="190" spans="1:5" x14ac:dyDescent="0.25">
      <c r="A190">
        <v>0</v>
      </c>
      <c r="B190" t="s">
        <v>570</v>
      </c>
      <c r="C190">
        <v>4</v>
      </c>
      <c r="D190">
        <v>0</v>
      </c>
      <c r="E190">
        <v>4</v>
      </c>
    </row>
    <row r="191" spans="1:5" x14ac:dyDescent="0.25">
      <c r="A191">
        <v>0</v>
      </c>
      <c r="B191" t="s">
        <v>570</v>
      </c>
      <c r="C191">
        <v>1</v>
      </c>
      <c r="D191">
        <v>0</v>
      </c>
      <c r="E191">
        <v>0</v>
      </c>
    </row>
    <row r="192" spans="1:5" x14ac:dyDescent="0.25">
      <c r="A192">
        <v>0</v>
      </c>
      <c r="B192" t="s">
        <v>570</v>
      </c>
      <c r="C192">
        <v>6</v>
      </c>
      <c r="D192">
        <v>0</v>
      </c>
      <c r="E192">
        <v>0</v>
      </c>
    </row>
    <row r="193" spans="1:5" x14ac:dyDescent="0.25">
      <c r="A193">
        <v>0</v>
      </c>
      <c r="B193" t="s">
        <v>570</v>
      </c>
      <c r="C193">
        <v>6</v>
      </c>
      <c r="D193">
        <v>0</v>
      </c>
      <c r="E193">
        <v>1</v>
      </c>
    </row>
    <row r="194" spans="1:5" x14ac:dyDescent="0.25">
      <c r="A194">
        <v>0</v>
      </c>
      <c r="B194" t="s">
        <v>570</v>
      </c>
      <c r="C194">
        <v>3</v>
      </c>
      <c r="D194">
        <v>0</v>
      </c>
      <c r="E194">
        <v>1</v>
      </c>
    </row>
    <row r="195" spans="1:5" x14ac:dyDescent="0.25">
      <c r="A195">
        <v>0</v>
      </c>
      <c r="B195" t="s">
        <v>570</v>
      </c>
      <c r="C195">
        <v>2</v>
      </c>
      <c r="D195">
        <v>1</v>
      </c>
      <c r="E195">
        <v>0</v>
      </c>
    </row>
    <row r="196" spans="1:5" x14ac:dyDescent="0.25">
      <c r="A196">
        <v>0</v>
      </c>
      <c r="B196" t="s">
        <v>570</v>
      </c>
      <c r="C196">
        <v>23</v>
      </c>
      <c r="D196">
        <v>0</v>
      </c>
      <c r="E196">
        <v>10</v>
      </c>
    </row>
    <row r="197" spans="1:5" x14ac:dyDescent="0.25">
      <c r="A197">
        <v>0</v>
      </c>
      <c r="B197" t="s">
        <v>570</v>
      </c>
      <c r="C197">
        <v>327085</v>
      </c>
      <c r="D197">
        <v>574</v>
      </c>
      <c r="E197">
        <v>63639</v>
      </c>
    </row>
    <row r="198" spans="1:5" x14ac:dyDescent="0.25">
      <c r="A198">
        <v>0</v>
      </c>
      <c r="B198" t="s">
        <v>570</v>
      </c>
      <c r="C198">
        <v>3</v>
      </c>
      <c r="D198">
        <v>0</v>
      </c>
      <c r="E198">
        <v>2</v>
      </c>
    </row>
    <row r="199" spans="1:5" x14ac:dyDescent="0.25">
      <c r="A199">
        <v>0</v>
      </c>
      <c r="B199" t="s">
        <v>570</v>
      </c>
      <c r="C199">
        <v>1</v>
      </c>
      <c r="D199">
        <v>0</v>
      </c>
      <c r="E199">
        <v>1</v>
      </c>
    </row>
    <row r="200" spans="1:5" x14ac:dyDescent="0.25">
      <c r="A200">
        <v>0</v>
      </c>
      <c r="B200" t="s">
        <v>570</v>
      </c>
      <c r="C200">
        <v>1</v>
      </c>
      <c r="D200">
        <v>0</v>
      </c>
      <c r="E200">
        <v>0</v>
      </c>
    </row>
    <row r="201" spans="1:5" x14ac:dyDescent="0.25">
      <c r="A201">
        <v>0</v>
      </c>
      <c r="B201" t="s">
        <v>570</v>
      </c>
      <c r="C201">
        <v>1</v>
      </c>
      <c r="D201">
        <v>8</v>
      </c>
      <c r="E201">
        <v>2</v>
      </c>
    </row>
    <row r="202" spans="1:5" x14ac:dyDescent="0.25">
      <c r="A202">
        <v>0</v>
      </c>
      <c r="B202" t="s">
        <v>570</v>
      </c>
      <c r="C202">
        <v>16</v>
      </c>
      <c r="D202">
        <v>0</v>
      </c>
      <c r="E202">
        <v>14</v>
      </c>
    </row>
    <row r="203" spans="1:5" x14ac:dyDescent="0.25">
      <c r="A203">
        <v>0</v>
      </c>
      <c r="B203" t="s">
        <v>570</v>
      </c>
      <c r="C203">
        <v>1</v>
      </c>
      <c r="D203">
        <v>0</v>
      </c>
      <c r="E203">
        <v>0</v>
      </c>
    </row>
    <row r="204" spans="1:5" x14ac:dyDescent="0.25">
      <c r="A204">
        <v>0</v>
      </c>
      <c r="B204" t="s">
        <v>570</v>
      </c>
      <c r="C204">
        <v>2</v>
      </c>
      <c r="D204">
        <v>0</v>
      </c>
      <c r="E204">
        <v>0</v>
      </c>
    </row>
    <row r="205" spans="1:5" x14ac:dyDescent="0.25">
      <c r="A205">
        <v>0</v>
      </c>
      <c r="B205" t="s">
        <v>570</v>
      </c>
      <c r="C205">
        <v>18</v>
      </c>
      <c r="D205">
        <v>0</v>
      </c>
      <c r="E205">
        <v>4</v>
      </c>
    </row>
    <row r="206" spans="1:5" x14ac:dyDescent="0.25">
      <c r="A206">
        <v>0</v>
      </c>
      <c r="B206" t="s">
        <v>570</v>
      </c>
      <c r="C206">
        <v>1</v>
      </c>
      <c r="D206">
        <v>0</v>
      </c>
      <c r="E206">
        <v>1</v>
      </c>
    </row>
    <row r="207" spans="1:5" x14ac:dyDescent="0.25">
      <c r="A207">
        <v>0</v>
      </c>
      <c r="B207" t="s">
        <v>570</v>
      </c>
      <c r="C207">
        <v>4</v>
      </c>
      <c r="D207">
        <v>0</v>
      </c>
      <c r="E207">
        <v>3</v>
      </c>
    </row>
    <row r="208" spans="1:5" x14ac:dyDescent="0.25">
      <c r="A208">
        <v>0</v>
      </c>
      <c r="B208" t="s">
        <v>570</v>
      </c>
      <c r="C208">
        <v>3</v>
      </c>
      <c r="D208">
        <v>0</v>
      </c>
      <c r="E208">
        <v>3</v>
      </c>
    </row>
    <row r="209" spans="1:5" x14ac:dyDescent="0.25">
      <c r="A209">
        <v>0</v>
      </c>
      <c r="B209" t="s">
        <v>570</v>
      </c>
      <c r="C209">
        <v>7</v>
      </c>
      <c r="D209">
        <v>0</v>
      </c>
      <c r="E209">
        <v>3</v>
      </c>
    </row>
    <row r="210" spans="1:5" x14ac:dyDescent="0.25">
      <c r="A210">
        <v>0</v>
      </c>
      <c r="B210" t="s">
        <v>570</v>
      </c>
      <c r="C210">
        <v>10066259</v>
      </c>
      <c r="D210">
        <v>2685</v>
      </c>
      <c r="E210">
        <v>5292700</v>
      </c>
    </row>
    <row r="211" spans="1:5" x14ac:dyDescent="0.25">
      <c r="A211">
        <v>0</v>
      </c>
      <c r="B211" t="s">
        <v>570</v>
      </c>
      <c r="C211">
        <v>2855954</v>
      </c>
      <c r="D211">
        <v>6734</v>
      </c>
      <c r="E211">
        <v>2776197</v>
      </c>
    </row>
    <row r="212" spans="1:5" x14ac:dyDescent="0.25">
      <c r="A212">
        <v>0</v>
      </c>
      <c r="B212" t="s">
        <v>570</v>
      </c>
      <c r="C212">
        <v>614893</v>
      </c>
      <c r="D212">
        <v>481</v>
      </c>
      <c r="E212">
        <v>603608</v>
      </c>
    </row>
    <row r="213" spans="1:5" x14ac:dyDescent="0.25">
      <c r="A213">
        <v>0</v>
      </c>
      <c r="B213" t="s">
        <v>570</v>
      </c>
      <c r="C213">
        <v>84262</v>
      </c>
      <c r="D213">
        <v>3062</v>
      </c>
      <c r="E213">
        <v>53491</v>
      </c>
    </row>
    <row r="214" spans="1:5" x14ac:dyDescent="0.25">
      <c r="A214">
        <v>0</v>
      </c>
      <c r="B214" t="s">
        <v>570</v>
      </c>
      <c r="C214">
        <v>61913</v>
      </c>
      <c r="D214">
        <v>3156</v>
      </c>
      <c r="E214">
        <v>25697</v>
      </c>
    </row>
    <row r="215" spans="1:5" x14ac:dyDescent="0.25">
      <c r="A215">
        <v>0</v>
      </c>
      <c r="B215" t="s">
        <v>570</v>
      </c>
      <c r="C215">
        <v>84351</v>
      </c>
      <c r="D215">
        <v>1538</v>
      </c>
      <c r="E215">
        <v>8962</v>
      </c>
    </row>
    <row r="216" spans="1:5" x14ac:dyDescent="0.25">
      <c r="A216">
        <v>0</v>
      </c>
      <c r="B216" t="s">
        <v>570</v>
      </c>
      <c r="C216">
        <v>4338918</v>
      </c>
      <c r="D216">
        <v>5128</v>
      </c>
      <c r="E216">
        <v>3145019</v>
      </c>
    </row>
    <row r="217" spans="1:5" x14ac:dyDescent="0.25">
      <c r="A217">
        <v>0</v>
      </c>
      <c r="B217" t="s">
        <v>570</v>
      </c>
      <c r="C217">
        <v>4212483</v>
      </c>
      <c r="D217">
        <v>5727</v>
      </c>
      <c r="E217">
        <v>3086029</v>
      </c>
    </row>
    <row r="218" spans="1:5" x14ac:dyDescent="0.25">
      <c r="A218">
        <v>0</v>
      </c>
      <c r="B218" t="s">
        <v>570</v>
      </c>
      <c r="C218">
        <v>1846032</v>
      </c>
      <c r="D218">
        <v>682</v>
      </c>
      <c r="E218">
        <v>1807564</v>
      </c>
    </row>
    <row r="219" spans="1:5" x14ac:dyDescent="0.25">
      <c r="A219">
        <v>0</v>
      </c>
      <c r="B219" t="s">
        <v>570</v>
      </c>
      <c r="C219">
        <v>362126</v>
      </c>
      <c r="D219">
        <v>2090</v>
      </c>
      <c r="E219">
        <v>43069</v>
      </c>
    </row>
    <row r="220" spans="1:5" x14ac:dyDescent="0.25">
      <c r="A220">
        <v>0</v>
      </c>
      <c r="B220" t="s">
        <v>570</v>
      </c>
      <c r="C220">
        <v>50039</v>
      </c>
      <c r="D220">
        <v>742</v>
      </c>
      <c r="E220">
        <v>40062</v>
      </c>
    </row>
    <row r="221" spans="1:5" x14ac:dyDescent="0.25">
      <c r="A221">
        <v>0</v>
      </c>
      <c r="B221" t="s">
        <v>570</v>
      </c>
      <c r="C221">
        <v>1207719</v>
      </c>
      <c r="D221">
        <v>23534</v>
      </c>
      <c r="E221">
        <v>677842</v>
      </c>
    </row>
    <row r="222" spans="1:5" x14ac:dyDescent="0.25">
      <c r="A222">
        <v>0</v>
      </c>
      <c r="B222" t="s">
        <v>570</v>
      </c>
      <c r="C222">
        <v>585676</v>
      </c>
      <c r="D222">
        <v>10093</v>
      </c>
      <c r="E222">
        <v>356345</v>
      </c>
    </row>
    <row r="223" spans="1:5" x14ac:dyDescent="0.25">
      <c r="A223">
        <v>0</v>
      </c>
      <c r="B223" t="s">
        <v>570</v>
      </c>
      <c r="C223">
        <v>1003095</v>
      </c>
      <c r="D223">
        <v>16455</v>
      </c>
      <c r="E223">
        <v>619137</v>
      </c>
    </row>
    <row r="224" spans="1:5" x14ac:dyDescent="0.25">
      <c r="A224">
        <v>0</v>
      </c>
      <c r="B224" t="s">
        <v>570</v>
      </c>
      <c r="C224">
        <v>515788</v>
      </c>
      <c r="D224">
        <v>9062</v>
      </c>
      <c r="E224">
        <v>313202</v>
      </c>
    </row>
    <row r="225" spans="1:5" x14ac:dyDescent="0.25">
      <c r="A225">
        <v>0</v>
      </c>
      <c r="B225" t="s">
        <v>570</v>
      </c>
      <c r="C225">
        <v>8880712</v>
      </c>
      <c r="D225">
        <v>18646</v>
      </c>
      <c r="E225">
        <v>986354</v>
      </c>
    </row>
    <row r="226" spans="1:5" x14ac:dyDescent="0.25">
      <c r="A226">
        <v>0</v>
      </c>
      <c r="B226" t="s">
        <v>570</v>
      </c>
      <c r="C226">
        <v>4702404</v>
      </c>
      <c r="D226">
        <v>11083</v>
      </c>
      <c r="E226">
        <v>528224</v>
      </c>
    </row>
    <row r="227" spans="1:5" x14ac:dyDescent="0.25">
      <c r="A227">
        <v>0</v>
      </c>
      <c r="B227" t="s">
        <v>570</v>
      </c>
      <c r="C227">
        <v>9501972</v>
      </c>
      <c r="D227">
        <v>24435</v>
      </c>
      <c r="E227">
        <v>1057094</v>
      </c>
    </row>
    <row r="228" spans="1:5" x14ac:dyDescent="0.25">
      <c r="A228">
        <v>0</v>
      </c>
      <c r="B228" t="s">
        <v>570</v>
      </c>
      <c r="C228">
        <v>4181965</v>
      </c>
      <c r="D228">
        <v>11296</v>
      </c>
      <c r="E228">
        <v>456266</v>
      </c>
    </row>
    <row r="229" spans="1:5" x14ac:dyDescent="0.25">
      <c r="A229">
        <v>0</v>
      </c>
      <c r="B229" t="s">
        <v>570</v>
      </c>
      <c r="C229">
        <v>1555</v>
      </c>
      <c r="D229">
        <v>30</v>
      </c>
      <c r="E229">
        <v>1515</v>
      </c>
    </row>
    <row r="230" spans="1:5" x14ac:dyDescent="0.25">
      <c r="A230">
        <v>0</v>
      </c>
      <c r="B230" t="s">
        <v>570</v>
      </c>
      <c r="C230">
        <v>692715</v>
      </c>
      <c r="D230">
        <v>63</v>
      </c>
      <c r="E230">
        <v>683429</v>
      </c>
    </row>
    <row r="231" spans="1:5" x14ac:dyDescent="0.25">
      <c r="A231">
        <v>0</v>
      </c>
      <c r="B231" t="s">
        <v>570</v>
      </c>
      <c r="C231">
        <v>1447973</v>
      </c>
      <c r="D231">
        <v>81</v>
      </c>
      <c r="E231">
        <v>1428531</v>
      </c>
    </row>
    <row r="232" spans="1:5" x14ac:dyDescent="0.25">
      <c r="A232">
        <v>0</v>
      </c>
      <c r="B232" t="s">
        <v>570</v>
      </c>
      <c r="C232">
        <v>656321</v>
      </c>
      <c r="D232">
        <v>707</v>
      </c>
      <c r="E232">
        <v>52345</v>
      </c>
    </row>
    <row r="233" spans="1:5" x14ac:dyDescent="0.25">
      <c r="A233">
        <v>0</v>
      </c>
      <c r="B233" t="s">
        <v>570</v>
      </c>
      <c r="C233">
        <v>35694</v>
      </c>
      <c r="D233">
        <v>2290</v>
      </c>
      <c r="E233">
        <v>19320</v>
      </c>
    </row>
    <row r="234" spans="1:5" x14ac:dyDescent="0.25">
      <c r="A234">
        <v>0</v>
      </c>
      <c r="B234" t="s">
        <v>570</v>
      </c>
      <c r="C234">
        <v>34726</v>
      </c>
      <c r="D234">
        <v>2679</v>
      </c>
      <c r="E234">
        <v>16689</v>
      </c>
    </row>
    <row r="235" spans="1:5" x14ac:dyDescent="0.25">
      <c r="A235">
        <v>0</v>
      </c>
      <c r="B235" t="s">
        <v>570</v>
      </c>
      <c r="C235">
        <v>1691024</v>
      </c>
      <c r="D235">
        <v>3342</v>
      </c>
      <c r="E235">
        <v>978735</v>
      </c>
    </row>
    <row r="236" spans="1:5" x14ac:dyDescent="0.25">
      <c r="A236">
        <v>0</v>
      </c>
      <c r="B236" t="s">
        <v>570</v>
      </c>
      <c r="C236">
        <v>1690776</v>
      </c>
      <c r="D236">
        <v>3449</v>
      </c>
      <c r="E236">
        <v>908572</v>
      </c>
    </row>
    <row r="237" spans="1:5" x14ac:dyDescent="0.25">
      <c r="A237">
        <v>0</v>
      </c>
      <c r="B237" t="s">
        <v>570</v>
      </c>
      <c r="C237">
        <v>2774150</v>
      </c>
      <c r="D237">
        <v>13381</v>
      </c>
      <c r="E237">
        <v>981115</v>
      </c>
    </row>
    <row r="238" spans="1:5" x14ac:dyDescent="0.25">
      <c r="A238">
        <v>0</v>
      </c>
      <c r="B238" t="s">
        <v>570</v>
      </c>
      <c r="C238">
        <v>2771144</v>
      </c>
      <c r="D238">
        <v>14272</v>
      </c>
      <c r="E238">
        <v>796720</v>
      </c>
    </row>
    <row r="239" spans="1:5" x14ac:dyDescent="0.25">
      <c r="A239">
        <v>0</v>
      </c>
      <c r="B239" t="s">
        <v>570</v>
      </c>
      <c r="C239">
        <v>129912</v>
      </c>
      <c r="D239">
        <v>96</v>
      </c>
      <c r="E239">
        <v>126552</v>
      </c>
    </row>
    <row r="240" spans="1:5" x14ac:dyDescent="0.25">
      <c r="A240">
        <v>0</v>
      </c>
      <c r="B240" t="s">
        <v>1054</v>
      </c>
      <c r="C240">
        <v>127464</v>
      </c>
      <c r="D240">
        <v>75</v>
      </c>
      <c r="E240">
        <v>123985</v>
      </c>
    </row>
    <row r="241" spans="1:5" x14ac:dyDescent="0.25">
      <c r="A241">
        <v>0</v>
      </c>
      <c r="B241" t="s">
        <v>570</v>
      </c>
      <c r="C241">
        <v>2505</v>
      </c>
      <c r="D241">
        <v>52</v>
      </c>
      <c r="E241">
        <v>1896</v>
      </c>
    </row>
    <row r="242" spans="1:5" x14ac:dyDescent="0.25">
      <c r="A242">
        <v>0</v>
      </c>
      <c r="B242" t="s">
        <v>1054</v>
      </c>
      <c r="C242">
        <v>2321</v>
      </c>
      <c r="D242">
        <v>44</v>
      </c>
      <c r="E242">
        <v>1486</v>
      </c>
    </row>
    <row r="243" spans="1:5" x14ac:dyDescent="0.25">
      <c r="A243">
        <v>0</v>
      </c>
      <c r="B243" t="s">
        <v>570</v>
      </c>
      <c r="C243">
        <v>130145</v>
      </c>
      <c r="D243">
        <v>169</v>
      </c>
      <c r="E243">
        <v>67855</v>
      </c>
    </row>
    <row r="244" spans="1:5" x14ac:dyDescent="0.25">
      <c r="A244">
        <v>0</v>
      </c>
      <c r="B244" t="s">
        <v>1054</v>
      </c>
      <c r="C244">
        <v>77655</v>
      </c>
      <c r="D244">
        <v>172</v>
      </c>
      <c r="E244">
        <v>41915</v>
      </c>
    </row>
    <row r="245" spans="1:5" x14ac:dyDescent="0.25">
      <c r="A245">
        <v>0</v>
      </c>
      <c r="B245" t="s">
        <v>570</v>
      </c>
      <c r="C245">
        <v>134250</v>
      </c>
      <c r="D245">
        <v>0</v>
      </c>
      <c r="E245">
        <v>122022</v>
      </c>
    </row>
    <row r="246" spans="1:5" x14ac:dyDescent="0.25">
      <c r="A246">
        <v>0</v>
      </c>
      <c r="B246" t="s">
        <v>570</v>
      </c>
      <c r="C246">
        <v>121912</v>
      </c>
      <c r="D246">
        <v>0</v>
      </c>
      <c r="E246">
        <v>108940</v>
      </c>
    </row>
    <row r="247" spans="1:5" x14ac:dyDescent="0.25">
      <c r="A247">
        <v>0</v>
      </c>
      <c r="B247" t="s">
        <v>570</v>
      </c>
      <c r="C247">
        <v>125812</v>
      </c>
      <c r="D247">
        <v>0</v>
      </c>
      <c r="E247">
        <v>114793</v>
      </c>
    </row>
    <row r="248" spans="1:5" x14ac:dyDescent="0.25">
      <c r="A248">
        <v>0</v>
      </c>
      <c r="B248" t="s">
        <v>570</v>
      </c>
      <c r="C248">
        <v>115081</v>
      </c>
      <c r="D248">
        <v>0</v>
      </c>
      <c r="E248">
        <v>103009</v>
      </c>
    </row>
    <row r="249" spans="1:5" x14ac:dyDescent="0.25">
      <c r="A249">
        <v>0</v>
      </c>
      <c r="B249" t="s">
        <v>570</v>
      </c>
      <c r="C249">
        <v>156670</v>
      </c>
      <c r="D249">
        <v>0</v>
      </c>
      <c r="E249">
        <v>143932</v>
      </c>
    </row>
    <row r="250" spans="1:5" x14ac:dyDescent="0.25">
      <c r="A250">
        <v>0</v>
      </c>
      <c r="B250" t="s">
        <v>570</v>
      </c>
      <c r="C250">
        <v>142282</v>
      </c>
      <c r="D250">
        <v>0</v>
      </c>
      <c r="E250">
        <v>128641</v>
      </c>
    </row>
    <row r="251" spans="1:5" x14ac:dyDescent="0.25">
      <c r="A251">
        <v>0</v>
      </c>
      <c r="B251" t="s">
        <v>570</v>
      </c>
      <c r="C251">
        <v>778183</v>
      </c>
      <c r="D251">
        <v>0</v>
      </c>
      <c r="E251">
        <v>704724</v>
      </c>
    </row>
    <row r="252" spans="1:5" x14ac:dyDescent="0.25">
      <c r="A252">
        <v>0</v>
      </c>
      <c r="B252" t="s">
        <v>570</v>
      </c>
      <c r="C252">
        <v>445067</v>
      </c>
      <c r="D252">
        <v>0</v>
      </c>
      <c r="E252">
        <v>387967</v>
      </c>
    </row>
    <row r="253" spans="1:5" x14ac:dyDescent="0.25">
      <c r="A253">
        <v>0</v>
      </c>
      <c r="B253" t="s">
        <v>570</v>
      </c>
      <c r="C253">
        <v>221843</v>
      </c>
      <c r="D253">
        <v>0</v>
      </c>
      <c r="E253">
        <v>203214</v>
      </c>
    </row>
    <row r="254" spans="1:5" x14ac:dyDescent="0.25">
      <c r="A254">
        <v>0</v>
      </c>
      <c r="B254" t="s">
        <v>570</v>
      </c>
      <c r="C254">
        <v>202837</v>
      </c>
      <c r="D254">
        <v>0</v>
      </c>
      <c r="E254">
        <v>182888</v>
      </c>
    </row>
    <row r="255" spans="1:5" x14ac:dyDescent="0.25">
      <c r="A255">
        <v>0</v>
      </c>
      <c r="B255" t="s">
        <v>570</v>
      </c>
      <c r="C255">
        <v>706377</v>
      </c>
      <c r="D255">
        <v>0</v>
      </c>
      <c r="E255">
        <v>646312</v>
      </c>
    </row>
    <row r="256" spans="1:5" x14ac:dyDescent="0.25">
      <c r="A256">
        <v>0</v>
      </c>
      <c r="B256" t="s">
        <v>570</v>
      </c>
      <c r="C256">
        <v>657088</v>
      </c>
      <c r="D256">
        <v>0</v>
      </c>
      <c r="E256">
        <v>592514</v>
      </c>
    </row>
    <row r="257" spans="1:5" x14ac:dyDescent="0.25">
      <c r="A257">
        <v>0</v>
      </c>
      <c r="B257" t="s">
        <v>570</v>
      </c>
      <c r="C257">
        <v>139206</v>
      </c>
      <c r="D257">
        <v>0</v>
      </c>
      <c r="E257">
        <v>127844</v>
      </c>
    </row>
    <row r="258" spans="1:5" x14ac:dyDescent="0.25">
      <c r="A258">
        <v>0</v>
      </c>
      <c r="B258" t="s">
        <v>570</v>
      </c>
      <c r="C258">
        <v>130512</v>
      </c>
      <c r="D258">
        <v>0</v>
      </c>
      <c r="E258">
        <v>118835</v>
      </c>
    </row>
    <row r="259" spans="1:5" x14ac:dyDescent="0.25">
      <c r="A259">
        <v>0</v>
      </c>
      <c r="B259" t="s">
        <v>570</v>
      </c>
      <c r="C259">
        <v>165780</v>
      </c>
      <c r="D259">
        <v>0</v>
      </c>
      <c r="E259">
        <v>153990</v>
      </c>
    </row>
    <row r="260" spans="1:5" x14ac:dyDescent="0.25">
      <c r="A260">
        <v>0</v>
      </c>
      <c r="B260" t="s">
        <v>570</v>
      </c>
      <c r="C260">
        <v>154567</v>
      </c>
      <c r="D260">
        <v>0</v>
      </c>
      <c r="E260">
        <v>141969</v>
      </c>
    </row>
    <row r="261" spans="1:5" x14ac:dyDescent="0.25">
      <c r="A261">
        <v>0</v>
      </c>
      <c r="B261" t="s">
        <v>570</v>
      </c>
      <c r="C261">
        <v>136456</v>
      </c>
      <c r="D261">
        <v>0</v>
      </c>
      <c r="E261">
        <v>125443</v>
      </c>
    </row>
    <row r="262" spans="1:5" x14ac:dyDescent="0.25">
      <c r="A262">
        <v>0</v>
      </c>
      <c r="B262" t="s">
        <v>570</v>
      </c>
      <c r="C262">
        <v>123560</v>
      </c>
      <c r="D262">
        <v>0</v>
      </c>
      <c r="E262">
        <v>112056</v>
      </c>
    </row>
    <row r="263" spans="1:5" x14ac:dyDescent="0.25">
      <c r="A263">
        <v>0</v>
      </c>
      <c r="B263" t="s">
        <v>570</v>
      </c>
      <c r="C263">
        <v>102218</v>
      </c>
      <c r="D263">
        <v>0</v>
      </c>
      <c r="E263">
        <v>94477</v>
      </c>
    </row>
    <row r="264" spans="1:5" x14ac:dyDescent="0.25">
      <c r="A264">
        <v>0</v>
      </c>
      <c r="B264" t="s">
        <v>570</v>
      </c>
      <c r="C264">
        <v>93620</v>
      </c>
      <c r="D264">
        <v>0</v>
      </c>
      <c r="E264">
        <v>84994</v>
      </c>
    </row>
    <row r="265" spans="1:5" x14ac:dyDescent="0.25">
      <c r="A265">
        <v>0</v>
      </c>
      <c r="B265" t="s">
        <v>570</v>
      </c>
      <c r="C265">
        <v>510664</v>
      </c>
      <c r="D265">
        <v>0</v>
      </c>
      <c r="E265">
        <v>472066</v>
      </c>
    </row>
    <row r="266" spans="1:5" x14ac:dyDescent="0.25">
      <c r="A266">
        <v>0</v>
      </c>
      <c r="B266" t="s">
        <v>570</v>
      </c>
      <c r="C266">
        <v>469536</v>
      </c>
      <c r="D266">
        <v>0</v>
      </c>
      <c r="E266">
        <v>427479</v>
      </c>
    </row>
    <row r="267" spans="1:5" x14ac:dyDescent="0.25">
      <c r="A267">
        <v>0</v>
      </c>
      <c r="B267" t="s">
        <v>570</v>
      </c>
      <c r="C267">
        <v>226511</v>
      </c>
      <c r="D267">
        <v>0</v>
      </c>
      <c r="E267">
        <v>209982</v>
      </c>
    </row>
    <row r="268" spans="1:5" x14ac:dyDescent="0.25">
      <c r="A268">
        <v>0</v>
      </c>
      <c r="B268" t="s">
        <v>570</v>
      </c>
      <c r="C268">
        <v>210582</v>
      </c>
      <c r="D268">
        <v>0</v>
      </c>
      <c r="E268">
        <v>192825</v>
      </c>
    </row>
    <row r="269" spans="1:5" x14ac:dyDescent="0.25">
      <c r="A269">
        <v>0</v>
      </c>
      <c r="B269" t="s">
        <v>570</v>
      </c>
      <c r="C269">
        <v>254329</v>
      </c>
      <c r="D269">
        <v>0</v>
      </c>
      <c r="E269">
        <v>231789</v>
      </c>
    </row>
    <row r="270" spans="1:5" x14ac:dyDescent="0.25">
      <c r="A270">
        <v>0</v>
      </c>
      <c r="B270" t="s">
        <v>570</v>
      </c>
      <c r="C270">
        <v>236115</v>
      </c>
      <c r="D270">
        <v>0</v>
      </c>
      <c r="E270">
        <v>212099</v>
      </c>
    </row>
    <row r="271" spans="1:5" x14ac:dyDescent="0.25">
      <c r="A271">
        <v>0</v>
      </c>
      <c r="B271" t="s">
        <v>570</v>
      </c>
      <c r="C271">
        <v>98165</v>
      </c>
      <c r="D271">
        <v>0</v>
      </c>
      <c r="E271">
        <v>89437</v>
      </c>
    </row>
    <row r="272" spans="1:5" x14ac:dyDescent="0.25">
      <c r="A272">
        <v>0</v>
      </c>
      <c r="B272" t="s">
        <v>570</v>
      </c>
      <c r="C272">
        <v>90461</v>
      </c>
      <c r="D272">
        <v>2</v>
      </c>
      <c r="E272">
        <v>81325</v>
      </c>
    </row>
    <row r="273" spans="1:5" x14ac:dyDescent="0.25">
      <c r="A273">
        <v>0</v>
      </c>
      <c r="B273" t="s">
        <v>570</v>
      </c>
      <c r="C273">
        <v>86733</v>
      </c>
      <c r="D273">
        <v>0</v>
      </c>
      <c r="E273">
        <v>80028</v>
      </c>
    </row>
    <row r="274" spans="1:5" x14ac:dyDescent="0.25">
      <c r="A274">
        <v>0</v>
      </c>
      <c r="B274" t="s">
        <v>570</v>
      </c>
      <c r="C274">
        <v>79512</v>
      </c>
      <c r="D274">
        <v>0</v>
      </c>
      <c r="E274">
        <v>72159</v>
      </c>
    </row>
    <row r="275" spans="1:5" x14ac:dyDescent="0.25">
      <c r="A275">
        <v>0</v>
      </c>
      <c r="B275" t="s">
        <v>570</v>
      </c>
      <c r="C275">
        <v>197859</v>
      </c>
      <c r="D275">
        <v>0</v>
      </c>
      <c r="E275">
        <v>182792</v>
      </c>
    </row>
    <row r="276" spans="1:5" x14ac:dyDescent="0.25">
      <c r="A276">
        <v>0</v>
      </c>
      <c r="B276" t="s">
        <v>570</v>
      </c>
      <c r="C276">
        <v>180820</v>
      </c>
      <c r="D276">
        <v>0</v>
      </c>
      <c r="E276">
        <v>164781</v>
      </c>
    </row>
    <row r="277" spans="1:5" x14ac:dyDescent="0.25">
      <c r="A277">
        <v>0</v>
      </c>
      <c r="B277" t="s">
        <v>570</v>
      </c>
      <c r="C277">
        <v>158894</v>
      </c>
      <c r="D277">
        <v>0</v>
      </c>
      <c r="E277">
        <v>143550</v>
      </c>
    </row>
    <row r="278" spans="1:5" x14ac:dyDescent="0.25">
      <c r="A278">
        <v>0</v>
      </c>
      <c r="B278" t="s">
        <v>570</v>
      </c>
      <c r="C278">
        <v>146786</v>
      </c>
      <c r="D278">
        <v>0</v>
      </c>
      <c r="E278">
        <v>130362</v>
      </c>
    </row>
    <row r="279" spans="1:5" x14ac:dyDescent="0.25">
      <c r="A279">
        <v>0</v>
      </c>
      <c r="B279" t="s">
        <v>570</v>
      </c>
      <c r="C279">
        <v>104559</v>
      </c>
      <c r="D279">
        <v>0</v>
      </c>
      <c r="E279">
        <v>96288</v>
      </c>
    </row>
    <row r="280" spans="1:5" x14ac:dyDescent="0.25">
      <c r="A280">
        <v>0</v>
      </c>
      <c r="B280" t="s">
        <v>570</v>
      </c>
      <c r="C280">
        <v>96163</v>
      </c>
      <c r="D280">
        <v>0</v>
      </c>
      <c r="E280">
        <v>87298</v>
      </c>
    </row>
    <row r="281" spans="1:5" x14ac:dyDescent="0.25">
      <c r="A281">
        <v>0</v>
      </c>
      <c r="B281" t="s">
        <v>570</v>
      </c>
      <c r="C281">
        <v>116190</v>
      </c>
      <c r="D281">
        <v>0</v>
      </c>
      <c r="E281">
        <v>106181</v>
      </c>
    </row>
    <row r="282" spans="1:5" x14ac:dyDescent="0.25">
      <c r="A282">
        <v>0</v>
      </c>
      <c r="B282" t="s">
        <v>570</v>
      </c>
      <c r="C282">
        <v>105777</v>
      </c>
      <c r="D282">
        <v>0</v>
      </c>
      <c r="E282">
        <v>95072</v>
      </c>
    </row>
    <row r="283" spans="1:5" x14ac:dyDescent="0.25">
      <c r="A283">
        <v>0</v>
      </c>
      <c r="B283" t="s">
        <v>570</v>
      </c>
      <c r="C283">
        <v>101613</v>
      </c>
      <c r="D283">
        <v>0</v>
      </c>
      <c r="E283">
        <v>93774</v>
      </c>
    </row>
    <row r="284" spans="1:5" x14ac:dyDescent="0.25">
      <c r="A284">
        <v>0</v>
      </c>
      <c r="B284" t="s">
        <v>570</v>
      </c>
      <c r="C284">
        <v>92273</v>
      </c>
      <c r="D284">
        <v>0</v>
      </c>
      <c r="E284">
        <v>83730</v>
      </c>
    </row>
    <row r="285" spans="1:5" x14ac:dyDescent="0.25">
      <c r="A285">
        <v>0</v>
      </c>
      <c r="B285" t="s">
        <v>570</v>
      </c>
      <c r="C285">
        <v>95357</v>
      </c>
      <c r="D285">
        <v>0</v>
      </c>
      <c r="E285">
        <v>88337</v>
      </c>
    </row>
    <row r="286" spans="1:5" x14ac:dyDescent="0.25">
      <c r="A286">
        <v>0</v>
      </c>
      <c r="B286" t="s">
        <v>570</v>
      </c>
      <c r="C286">
        <v>86920</v>
      </c>
      <c r="D286">
        <v>0</v>
      </c>
      <c r="E286">
        <v>79534</v>
      </c>
    </row>
    <row r="287" spans="1:5" x14ac:dyDescent="0.25">
      <c r="A287">
        <v>0</v>
      </c>
      <c r="B287" t="s">
        <v>570</v>
      </c>
      <c r="C287">
        <v>347992</v>
      </c>
      <c r="D287">
        <v>0</v>
      </c>
      <c r="E287">
        <v>317250</v>
      </c>
    </row>
    <row r="288" spans="1:5" x14ac:dyDescent="0.25">
      <c r="A288">
        <v>0</v>
      </c>
      <c r="B288" t="s">
        <v>570</v>
      </c>
      <c r="C288">
        <v>325124</v>
      </c>
      <c r="D288">
        <v>0</v>
      </c>
      <c r="E288">
        <v>291251</v>
      </c>
    </row>
    <row r="289" spans="1:5" x14ac:dyDescent="0.25">
      <c r="A289">
        <v>0</v>
      </c>
      <c r="B289" t="s">
        <v>570</v>
      </c>
      <c r="C289">
        <v>196194</v>
      </c>
      <c r="D289">
        <v>0</v>
      </c>
      <c r="E289">
        <v>171816</v>
      </c>
    </row>
    <row r="290" spans="1:5" x14ac:dyDescent="0.25">
      <c r="A290">
        <v>0</v>
      </c>
      <c r="B290" t="s">
        <v>570</v>
      </c>
      <c r="C290">
        <v>184748</v>
      </c>
      <c r="D290">
        <v>0</v>
      </c>
      <c r="E290">
        <v>158280</v>
      </c>
    </row>
    <row r="291" spans="1:5" x14ac:dyDescent="0.25">
      <c r="A291">
        <v>0</v>
      </c>
      <c r="B291" t="s">
        <v>570</v>
      </c>
      <c r="C291">
        <v>133311</v>
      </c>
      <c r="D291">
        <v>0</v>
      </c>
      <c r="E291">
        <v>124224</v>
      </c>
    </row>
    <row r="292" spans="1:5" x14ac:dyDescent="0.25">
      <c r="A292">
        <v>0</v>
      </c>
      <c r="B292" t="s">
        <v>570</v>
      </c>
      <c r="C292">
        <v>122539</v>
      </c>
      <c r="D292">
        <v>0</v>
      </c>
      <c r="E292">
        <v>112600</v>
      </c>
    </row>
    <row r="293" spans="1:5" x14ac:dyDescent="0.25">
      <c r="A293">
        <v>0</v>
      </c>
      <c r="B293" t="s">
        <v>570</v>
      </c>
      <c r="C293">
        <v>174166</v>
      </c>
      <c r="D293">
        <v>0</v>
      </c>
      <c r="E293">
        <v>156862</v>
      </c>
    </row>
    <row r="294" spans="1:5" x14ac:dyDescent="0.25">
      <c r="A294">
        <v>0</v>
      </c>
      <c r="B294" t="s">
        <v>570</v>
      </c>
      <c r="C294">
        <v>160507</v>
      </c>
      <c r="D294">
        <v>0</v>
      </c>
      <c r="E294">
        <v>141886</v>
      </c>
    </row>
    <row r="295" spans="1:5" x14ac:dyDescent="0.25">
      <c r="A295">
        <v>0</v>
      </c>
      <c r="B295" t="s">
        <v>570</v>
      </c>
      <c r="C295">
        <v>152841</v>
      </c>
      <c r="D295">
        <v>0</v>
      </c>
      <c r="E295">
        <v>138771</v>
      </c>
    </row>
    <row r="296" spans="1:5" x14ac:dyDescent="0.25">
      <c r="A296">
        <v>0</v>
      </c>
      <c r="B296" t="s">
        <v>570</v>
      </c>
      <c r="C296">
        <v>137560</v>
      </c>
      <c r="D296">
        <v>0</v>
      </c>
      <c r="E296">
        <v>122641</v>
      </c>
    </row>
    <row r="297" spans="1:5" x14ac:dyDescent="0.25">
      <c r="A297">
        <v>0</v>
      </c>
      <c r="B297" t="s">
        <v>570</v>
      </c>
      <c r="C297">
        <v>450447</v>
      </c>
      <c r="D297">
        <v>0</v>
      </c>
      <c r="E297">
        <v>419064</v>
      </c>
    </row>
    <row r="298" spans="1:5" x14ac:dyDescent="0.25">
      <c r="A298">
        <v>0</v>
      </c>
      <c r="B298" t="s">
        <v>570</v>
      </c>
      <c r="C298">
        <v>422499</v>
      </c>
      <c r="D298">
        <v>0</v>
      </c>
      <c r="E298">
        <v>389173</v>
      </c>
    </row>
    <row r="299" spans="1:5" x14ac:dyDescent="0.25">
      <c r="A299">
        <v>0</v>
      </c>
      <c r="B299" t="s">
        <v>570</v>
      </c>
      <c r="C299">
        <v>287193</v>
      </c>
      <c r="D299">
        <v>0</v>
      </c>
      <c r="E299">
        <v>264699</v>
      </c>
    </row>
    <row r="300" spans="1:5" x14ac:dyDescent="0.25">
      <c r="A300">
        <v>0</v>
      </c>
      <c r="B300" t="s">
        <v>570</v>
      </c>
      <c r="C300">
        <v>262497</v>
      </c>
      <c r="D300">
        <v>0</v>
      </c>
      <c r="E300">
        <v>238700</v>
      </c>
    </row>
    <row r="301" spans="1:5" x14ac:dyDescent="0.25">
      <c r="A301">
        <v>0</v>
      </c>
      <c r="B301" t="s">
        <v>570</v>
      </c>
      <c r="C301">
        <v>659017</v>
      </c>
      <c r="D301">
        <v>1683</v>
      </c>
      <c r="E301">
        <v>564903</v>
      </c>
    </row>
    <row r="302" spans="1:5" x14ac:dyDescent="0.25">
      <c r="A302">
        <v>0</v>
      </c>
      <c r="B302" t="s">
        <v>570</v>
      </c>
      <c r="C302">
        <v>990826</v>
      </c>
      <c r="D302">
        <v>2562</v>
      </c>
      <c r="E302">
        <v>812209</v>
      </c>
    </row>
    <row r="303" spans="1:5" x14ac:dyDescent="0.25">
      <c r="A303">
        <v>0</v>
      </c>
      <c r="B303" t="s">
        <v>570</v>
      </c>
      <c r="C303">
        <v>1193056</v>
      </c>
      <c r="D303">
        <v>6249</v>
      </c>
      <c r="E303">
        <v>1014846</v>
      </c>
    </row>
    <row r="304" spans="1:5" x14ac:dyDescent="0.25">
      <c r="A304">
        <v>0</v>
      </c>
      <c r="B304" t="s">
        <v>570</v>
      </c>
      <c r="C304">
        <v>356596</v>
      </c>
      <c r="D304">
        <v>7247</v>
      </c>
      <c r="E304">
        <v>259978</v>
      </c>
    </row>
    <row r="305" spans="1:5" x14ac:dyDescent="0.25">
      <c r="A305">
        <v>0</v>
      </c>
      <c r="B305" t="s">
        <v>570</v>
      </c>
      <c r="C305">
        <v>780655</v>
      </c>
      <c r="D305">
        <v>10499</v>
      </c>
      <c r="E305">
        <v>607340</v>
      </c>
    </row>
    <row r="306" spans="1:5" x14ac:dyDescent="0.25">
      <c r="A306">
        <v>0</v>
      </c>
      <c r="B306" t="s">
        <v>570</v>
      </c>
      <c r="C306">
        <v>155538</v>
      </c>
      <c r="D306">
        <v>277</v>
      </c>
      <c r="E306">
        <v>49910</v>
      </c>
    </row>
    <row r="307" spans="1:5" x14ac:dyDescent="0.25">
      <c r="A307">
        <v>0</v>
      </c>
      <c r="B307" t="s">
        <v>570</v>
      </c>
      <c r="C307">
        <v>188647</v>
      </c>
      <c r="D307">
        <v>408</v>
      </c>
      <c r="E307">
        <v>70694</v>
      </c>
    </row>
    <row r="308" spans="1:5" x14ac:dyDescent="0.25">
      <c r="A308">
        <v>0</v>
      </c>
      <c r="B308" t="s">
        <v>570</v>
      </c>
      <c r="C308">
        <v>576734</v>
      </c>
      <c r="D308">
        <v>2244</v>
      </c>
      <c r="E308">
        <v>241929</v>
      </c>
    </row>
    <row r="309" spans="1:5" x14ac:dyDescent="0.25">
      <c r="A309">
        <v>0</v>
      </c>
      <c r="B309" t="s">
        <v>570</v>
      </c>
      <c r="C309">
        <v>421269</v>
      </c>
      <c r="D309">
        <v>2288</v>
      </c>
      <c r="E309">
        <v>163027</v>
      </c>
    </row>
    <row r="310" spans="1:5" x14ac:dyDescent="0.25">
      <c r="A310">
        <v>0</v>
      </c>
      <c r="B310" t="s">
        <v>570</v>
      </c>
      <c r="C310">
        <v>1600164</v>
      </c>
      <c r="D310">
        <v>5070</v>
      </c>
      <c r="E310">
        <v>657254</v>
      </c>
    </row>
    <row r="311" spans="1:5" x14ac:dyDescent="0.25">
      <c r="A311">
        <v>0</v>
      </c>
      <c r="B311" t="s">
        <v>570</v>
      </c>
      <c r="C311">
        <v>3593631</v>
      </c>
      <c r="D311">
        <v>1815</v>
      </c>
      <c r="E311">
        <v>1991807</v>
      </c>
    </row>
    <row r="312" spans="1:5" x14ac:dyDescent="0.25">
      <c r="A312">
        <v>0</v>
      </c>
      <c r="B312" t="s">
        <v>570</v>
      </c>
      <c r="C312">
        <v>1354370</v>
      </c>
      <c r="D312">
        <v>450</v>
      </c>
      <c r="E312">
        <v>739630</v>
      </c>
    </row>
    <row r="313" spans="1:5" x14ac:dyDescent="0.25">
      <c r="A313">
        <v>0</v>
      </c>
      <c r="B313" t="s">
        <v>570</v>
      </c>
      <c r="C313">
        <v>72097</v>
      </c>
      <c r="D313">
        <v>333</v>
      </c>
      <c r="E313">
        <v>24568</v>
      </c>
    </row>
    <row r="314" spans="1:5" x14ac:dyDescent="0.25">
      <c r="A314">
        <v>0</v>
      </c>
      <c r="B314" t="s">
        <v>570</v>
      </c>
      <c r="C314">
        <v>2044</v>
      </c>
      <c r="D314">
        <v>31</v>
      </c>
      <c r="E314">
        <v>1140</v>
      </c>
    </row>
    <row r="315" spans="1:5" x14ac:dyDescent="0.25">
      <c r="A315">
        <v>0</v>
      </c>
      <c r="B315" t="s">
        <v>570</v>
      </c>
      <c r="C315">
        <v>390588</v>
      </c>
      <c r="D315">
        <v>4843</v>
      </c>
      <c r="E315">
        <v>204979</v>
      </c>
    </row>
    <row r="316" spans="1:5" x14ac:dyDescent="0.25">
      <c r="A316">
        <v>0</v>
      </c>
      <c r="B316" t="s">
        <v>570</v>
      </c>
      <c r="C316">
        <v>83162</v>
      </c>
      <c r="D316">
        <v>4339</v>
      </c>
      <c r="E316">
        <v>43921</v>
      </c>
    </row>
    <row r="317" spans="1:5" x14ac:dyDescent="0.25">
      <c r="A317">
        <v>0</v>
      </c>
      <c r="B317" t="s">
        <v>570</v>
      </c>
      <c r="C317">
        <v>24175</v>
      </c>
      <c r="D317">
        <v>459</v>
      </c>
      <c r="E317">
        <v>2684</v>
      </c>
    </row>
    <row r="318" spans="1:5" x14ac:dyDescent="0.25">
      <c r="A318">
        <v>0</v>
      </c>
      <c r="B318" t="s">
        <v>570</v>
      </c>
      <c r="C318">
        <v>24028</v>
      </c>
      <c r="D318">
        <v>461</v>
      </c>
      <c r="E318">
        <v>2583</v>
      </c>
    </row>
    <row r="319" spans="1:5" x14ac:dyDescent="0.25">
      <c r="A319">
        <v>0</v>
      </c>
      <c r="B319" t="s">
        <v>570</v>
      </c>
      <c r="C319">
        <v>2035932</v>
      </c>
      <c r="D319">
        <v>4211</v>
      </c>
      <c r="E319">
        <v>1305030</v>
      </c>
    </row>
    <row r="320" spans="1:5" x14ac:dyDescent="0.25">
      <c r="A320">
        <v>0</v>
      </c>
      <c r="B320" t="s">
        <v>570</v>
      </c>
      <c r="C320">
        <v>2213338</v>
      </c>
      <c r="D320">
        <v>3029</v>
      </c>
      <c r="E320">
        <v>1676007</v>
      </c>
    </row>
    <row r="321" spans="1:5" x14ac:dyDescent="0.25">
      <c r="A321">
        <v>0</v>
      </c>
      <c r="B321" t="s">
        <v>570</v>
      </c>
      <c r="C321">
        <v>390941</v>
      </c>
      <c r="D321">
        <v>2324</v>
      </c>
      <c r="E321">
        <v>63280</v>
      </c>
    </row>
    <row r="322" spans="1:5" x14ac:dyDescent="0.25">
      <c r="A322">
        <v>0</v>
      </c>
      <c r="B322" t="s">
        <v>570</v>
      </c>
      <c r="C322">
        <v>64111</v>
      </c>
      <c r="D322">
        <v>974</v>
      </c>
      <c r="E322">
        <v>42556</v>
      </c>
    </row>
    <row r="323" spans="1:5" x14ac:dyDescent="0.25">
      <c r="A323">
        <v>0</v>
      </c>
      <c r="B323" t="s">
        <v>570</v>
      </c>
      <c r="C323">
        <v>208819</v>
      </c>
      <c r="D323">
        <v>411</v>
      </c>
      <c r="E323">
        <v>27428</v>
      </c>
    </row>
    <row r="324" spans="1:5" x14ac:dyDescent="0.25">
      <c r="A324">
        <v>0</v>
      </c>
      <c r="B324" t="s">
        <v>570</v>
      </c>
      <c r="C324">
        <v>99550</v>
      </c>
      <c r="D324">
        <v>124</v>
      </c>
      <c r="E324">
        <v>7495</v>
      </c>
    </row>
    <row r="325" spans="1:5" x14ac:dyDescent="0.25">
      <c r="A325">
        <v>0</v>
      </c>
      <c r="B325" t="s">
        <v>570</v>
      </c>
      <c r="C325">
        <v>2974996</v>
      </c>
      <c r="D325">
        <v>1769</v>
      </c>
      <c r="E325">
        <v>1645262</v>
      </c>
    </row>
    <row r="326" spans="1:5" x14ac:dyDescent="0.25">
      <c r="A326">
        <v>0</v>
      </c>
      <c r="B326" t="s">
        <v>570</v>
      </c>
      <c r="C326">
        <v>6583</v>
      </c>
      <c r="D326">
        <v>73</v>
      </c>
      <c r="E326">
        <v>4081</v>
      </c>
    </row>
    <row r="327" spans="1:5" x14ac:dyDescent="0.25">
      <c r="A327">
        <v>0</v>
      </c>
      <c r="B327" t="s">
        <v>570</v>
      </c>
      <c r="C327">
        <v>9288</v>
      </c>
      <c r="D327">
        <v>98</v>
      </c>
      <c r="E327">
        <v>5389</v>
      </c>
    </row>
    <row r="328" spans="1:5" x14ac:dyDescent="0.25">
      <c r="A328">
        <v>0</v>
      </c>
      <c r="B328" t="s">
        <v>570</v>
      </c>
      <c r="C328">
        <v>126478</v>
      </c>
      <c r="D328">
        <v>1089</v>
      </c>
      <c r="E328">
        <v>84897</v>
      </c>
    </row>
    <row r="329" spans="1:5" x14ac:dyDescent="0.25">
      <c r="A329">
        <v>0</v>
      </c>
      <c r="B329" t="s">
        <v>570</v>
      </c>
      <c r="C329">
        <v>217517</v>
      </c>
      <c r="D329">
        <v>2506</v>
      </c>
      <c r="E329">
        <v>103205</v>
      </c>
    </row>
    <row r="330" spans="1:5" x14ac:dyDescent="0.25">
      <c r="A330">
        <v>0</v>
      </c>
      <c r="B330" t="s">
        <v>570</v>
      </c>
      <c r="C330">
        <v>18291</v>
      </c>
      <c r="D330">
        <v>682</v>
      </c>
      <c r="E330">
        <v>11890</v>
      </c>
    </row>
    <row r="331" spans="1:5" x14ac:dyDescent="0.25">
      <c r="A331">
        <v>0</v>
      </c>
      <c r="B331" t="s">
        <v>570</v>
      </c>
      <c r="C331">
        <v>36607</v>
      </c>
      <c r="D331">
        <v>2307</v>
      </c>
      <c r="E331">
        <v>19930</v>
      </c>
    </row>
    <row r="332" spans="1:5" x14ac:dyDescent="0.25">
      <c r="A332">
        <v>0</v>
      </c>
      <c r="B332" t="s">
        <v>570</v>
      </c>
      <c r="C332">
        <v>1335230</v>
      </c>
      <c r="D332">
        <v>316</v>
      </c>
      <c r="E332">
        <v>1281003</v>
      </c>
    </row>
    <row r="333" spans="1:5" x14ac:dyDescent="0.25">
      <c r="A333">
        <v>0</v>
      </c>
      <c r="B333" t="s">
        <v>570</v>
      </c>
      <c r="C333">
        <v>829595</v>
      </c>
      <c r="D333">
        <v>349</v>
      </c>
      <c r="E333">
        <v>769982</v>
      </c>
    </row>
    <row r="334" spans="1:5" x14ac:dyDescent="0.25">
      <c r="A334">
        <v>0</v>
      </c>
      <c r="B334" t="s">
        <v>570</v>
      </c>
      <c r="C334">
        <v>1319422</v>
      </c>
      <c r="D334">
        <v>1466</v>
      </c>
      <c r="E334">
        <v>819341</v>
      </c>
    </row>
    <row r="335" spans="1:5" x14ac:dyDescent="0.25">
      <c r="A335">
        <v>0</v>
      </c>
      <c r="B335" t="s">
        <v>570</v>
      </c>
      <c r="C335">
        <v>1151187</v>
      </c>
      <c r="D335">
        <v>1469</v>
      </c>
      <c r="E335">
        <v>551881</v>
      </c>
    </row>
    <row r="336" spans="1:5" x14ac:dyDescent="0.25">
      <c r="A336">
        <v>0</v>
      </c>
      <c r="B336" t="s">
        <v>570</v>
      </c>
      <c r="C336">
        <v>41</v>
      </c>
      <c r="D336">
        <v>44</v>
      </c>
      <c r="E336">
        <v>30</v>
      </c>
    </row>
    <row r="337" spans="1:5" x14ac:dyDescent="0.25">
      <c r="A337">
        <v>0</v>
      </c>
      <c r="B337" t="s">
        <v>570</v>
      </c>
      <c r="C337">
        <v>33</v>
      </c>
      <c r="D337">
        <v>29</v>
      </c>
      <c r="E337">
        <v>23</v>
      </c>
    </row>
    <row r="338" spans="1:5" x14ac:dyDescent="0.25">
      <c r="A338">
        <v>0</v>
      </c>
      <c r="B338" t="s">
        <v>570</v>
      </c>
      <c r="C338">
        <v>2193</v>
      </c>
      <c r="D338">
        <v>57</v>
      </c>
      <c r="E338">
        <v>1070</v>
      </c>
    </row>
    <row r="339" spans="1:5" x14ac:dyDescent="0.25">
      <c r="A339">
        <v>0</v>
      </c>
      <c r="B339" t="s">
        <v>570</v>
      </c>
      <c r="C339">
        <v>88432</v>
      </c>
      <c r="D339">
        <v>435</v>
      </c>
      <c r="E339">
        <v>45299</v>
      </c>
    </row>
    <row r="340" spans="1:5" x14ac:dyDescent="0.25">
      <c r="A340">
        <v>0</v>
      </c>
      <c r="B340" t="s">
        <v>570</v>
      </c>
      <c r="C340">
        <v>2206</v>
      </c>
      <c r="D340">
        <v>50</v>
      </c>
      <c r="E340">
        <v>1021</v>
      </c>
    </row>
    <row r="341" spans="1:5" x14ac:dyDescent="0.25">
      <c r="A341">
        <v>0</v>
      </c>
      <c r="B341" t="s">
        <v>570</v>
      </c>
      <c r="C341">
        <v>75524</v>
      </c>
      <c r="D341">
        <v>337</v>
      </c>
      <c r="E341">
        <v>37515</v>
      </c>
    </row>
    <row r="342" spans="1:5" x14ac:dyDescent="0.25">
      <c r="A342">
        <v>0</v>
      </c>
      <c r="B342" t="s">
        <v>570</v>
      </c>
      <c r="C342">
        <v>2090</v>
      </c>
      <c r="D342">
        <v>24</v>
      </c>
      <c r="E342">
        <v>1316</v>
      </c>
    </row>
    <row r="343" spans="1:5" x14ac:dyDescent="0.25">
      <c r="A343">
        <v>0</v>
      </c>
      <c r="B343" t="s">
        <v>570</v>
      </c>
      <c r="C343">
        <v>183279</v>
      </c>
      <c r="D343">
        <v>2505</v>
      </c>
      <c r="E343">
        <v>129101</v>
      </c>
    </row>
    <row r="344" spans="1:5" x14ac:dyDescent="0.25">
      <c r="A344">
        <v>0</v>
      </c>
      <c r="B344" t="s">
        <v>570</v>
      </c>
      <c r="C344">
        <v>97360</v>
      </c>
      <c r="D344">
        <v>6101</v>
      </c>
      <c r="E344">
        <v>60890</v>
      </c>
    </row>
    <row r="345" spans="1:5" x14ac:dyDescent="0.25">
      <c r="A345">
        <v>0</v>
      </c>
      <c r="B345" t="s">
        <v>570</v>
      </c>
      <c r="C345">
        <v>54229</v>
      </c>
      <c r="D345">
        <v>3939</v>
      </c>
      <c r="E345">
        <v>22273</v>
      </c>
    </row>
    <row r="346" spans="1:5" x14ac:dyDescent="0.25">
      <c r="A346">
        <v>0</v>
      </c>
      <c r="B346" t="s">
        <v>570</v>
      </c>
      <c r="C346">
        <v>1782907</v>
      </c>
      <c r="D346">
        <v>25840</v>
      </c>
      <c r="E346">
        <v>1333010</v>
      </c>
    </row>
    <row r="347" spans="1:5" x14ac:dyDescent="0.25">
      <c r="A347">
        <v>0</v>
      </c>
      <c r="B347" t="s">
        <v>570</v>
      </c>
      <c r="C347">
        <v>1713006</v>
      </c>
      <c r="D347">
        <v>3289</v>
      </c>
      <c r="E347">
        <v>1037829</v>
      </c>
    </row>
    <row r="348" spans="1:5" x14ac:dyDescent="0.25">
      <c r="A348">
        <v>0</v>
      </c>
      <c r="B348" t="s">
        <v>570</v>
      </c>
      <c r="C348">
        <v>696256</v>
      </c>
      <c r="D348">
        <v>1238</v>
      </c>
      <c r="E348">
        <v>582091</v>
      </c>
    </row>
    <row r="349" spans="1:5" x14ac:dyDescent="0.25">
      <c r="A349">
        <v>0</v>
      </c>
      <c r="B349" t="s">
        <v>570</v>
      </c>
      <c r="C349">
        <v>1741242</v>
      </c>
      <c r="D349">
        <v>3325</v>
      </c>
      <c r="E349">
        <v>1090989</v>
      </c>
    </row>
    <row r="350" spans="1:5" x14ac:dyDescent="0.25">
      <c r="A350">
        <v>0</v>
      </c>
      <c r="B350" t="s">
        <v>570</v>
      </c>
      <c r="C350">
        <v>974221</v>
      </c>
      <c r="D350">
        <v>1078</v>
      </c>
      <c r="E350">
        <v>48103</v>
      </c>
    </row>
    <row r="351" spans="1:5" x14ac:dyDescent="0.25">
      <c r="A351">
        <v>0</v>
      </c>
      <c r="B351" t="s">
        <v>570</v>
      </c>
      <c r="C351">
        <v>679556</v>
      </c>
      <c r="D351">
        <v>986</v>
      </c>
      <c r="E351">
        <v>9553</v>
      </c>
    </row>
    <row r="352" spans="1:5" x14ac:dyDescent="0.25">
      <c r="A352">
        <v>0</v>
      </c>
      <c r="B352" t="s">
        <v>570</v>
      </c>
      <c r="C352">
        <v>1057952</v>
      </c>
      <c r="D352">
        <v>1235</v>
      </c>
      <c r="E352">
        <v>43589</v>
      </c>
    </row>
    <row r="353" spans="1:5" x14ac:dyDescent="0.25">
      <c r="A353">
        <v>0</v>
      </c>
      <c r="B353" t="s">
        <v>570</v>
      </c>
      <c r="C353">
        <v>576424</v>
      </c>
      <c r="D353">
        <v>738</v>
      </c>
      <c r="E353">
        <v>6648</v>
      </c>
    </row>
    <row r="354" spans="1:5" x14ac:dyDescent="0.25">
      <c r="A354">
        <v>0</v>
      </c>
      <c r="B354" t="s">
        <v>570</v>
      </c>
      <c r="C354">
        <v>1</v>
      </c>
      <c r="D354">
        <v>0</v>
      </c>
      <c r="E354">
        <v>0</v>
      </c>
    </row>
    <row r="355" spans="1:5" x14ac:dyDescent="0.25">
      <c r="A355">
        <v>0</v>
      </c>
      <c r="B355" t="s">
        <v>570</v>
      </c>
      <c r="C355">
        <v>0</v>
      </c>
      <c r="D355">
        <v>2</v>
      </c>
      <c r="E355">
        <v>0</v>
      </c>
    </row>
    <row r="356" spans="1:5" x14ac:dyDescent="0.25">
      <c r="A356">
        <v>0</v>
      </c>
      <c r="B356" t="s">
        <v>570</v>
      </c>
      <c r="C356">
        <v>0</v>
      </c>
      <c r="D356">
        <v>102</v>
      </c>
      <c r="E356">
        <v>0</v>
      </c>
    </row>
    <row r="357" spans="1:5" x14ac:dyDescent="0.25">
      <c r="A357">
        <v>0</v>
      </c>
      <c r="B357" t="s">
        <v>570</v>
      </c>
      <c r="C357">
        <v>0</v>
      </c>
      <c r="D357">
        <v>57</v>
      </c>
      <c r="E357">
        <v>0</v>
      </c>
    </row>
    <row r="358" spans="1:5" x14ac:dyDescent="0.25">
      <c r="A358">
        <v>0</v>
      </c>
      <c r="B358" t="s">
        <v>570</v>
      </c>
      <c r="C358">
        <v>0</v>
      </c>
      <c r="D358">
        <v>64</v>
      </c>
      <c r="E358">
        <v>0</v>
      </c>
    </row>
    <row r="359" spans="1:5" x14ac:dyDescent="0.25">
      <c r="A359">
        <v>0</v>
      </c>
      <c r="B359" t="s">
        <v>570</v>
      </c>
      <c r="C359">
        <v>0</v>
      </c>
      <c r="D359">
        <v>60</v>
      </c>
      <c r="E359">
        <v>0</v>
      </c>
    </row>
    <row r="360" spans="1:5" x14ac:dyDescent="0.25">
      <c r="A360">
        <v>0</v>
      </c>
      <c r="B360" t="s">
        <v>570</v>
      </c>
      <c r="C360">
        <v>4687</v>
      </c>
      <c r="D360">
        <v>90</v>
      </c>
      <c r="E360">
        <v>2355</v>
      </c>
    </row>
    <row r="361" spans="1:5" x14ac:dyDescent="0.25">
      <c r="A361">
        <v>0</v>
      </c>
      <c r="B361" t="s">
        <v>570</v>
      </c>
      <c r="C361">
        <v>93632</v>
      </c>
      <c r="D361">
        <v>1006</v>
      </c>
      <c r="E361">
        <v>47233</v>
      </c>
    </row>
    <row r="362" spans="1:5" x14ac:dyDescent="0.25">
      <c r="A362">
        <v>0</v>
      </c>
      <c r="B362" t="s">
        <v>570</v>
      </c>
      <c r="C362">
        <v>182976</v>
      </c>
      <c r="D362">
        <v>1582</v>
      </c>
      <c r="E362">
        <v>63177</v>
      </c>
    </row>
    <row r="363" spans="1:5" x14ac:dyDescent="0.25">
      <c r="A363">
        <v>0</v>
      </c>
      <c r="B363" t="s">
        <v>570</v>
      </c>
      <c r="C363">
        <v>4760</v>
      </c>
      <c r="D363">
        <v>86</v>
      </c>
      <c r="E363">
        <v>2310</v>
      </c>
    </row>
    <row r="364" spans="1:5" x14ac:dyDescent="0.25">
      <c r="A364">
        <v>0</v>
      </c>
      <c r="B364" t="s">
        <v>570</v>
      </c>
      <c r="C364">
        <v>17991</v>
      </c>
      <c r="D364">
        <v>985</v>
      </c>
      <c r="E364">
        <v>7781</v>
      </c>
    </row>
    <row r="365" spans="1:5" x14ac:dyDescent="0.25">
      <c r="A365">
        <v>0</v>
      </c>
      <c r="B365" t="s">
        <v>570</v>
      </c>
      <c r="C365">
        <v>132001</v>
      </c>
      <c r="D365">
        <v>7310</v>
      </c>
      <c r="E365">
        <v>59409</v>
      </c>
    </row>
    <row r="366" spans="1:5" x14ac:dyDescent="0.25">
      <c r="A366">
        <v>0</v>
      </c>
      <c r="B366" t="s">
        <v>570</v>
      </c>
      <c r="C366">
        <v>2160843</v>
      </c>
      <c r="D366">
        <v>3475</v>
      </c>
      <c r="E366">
        <v>1152079</v>
      </c>
    </row>
    <row r="367" spans="1:5" x14ac:dyDescent="0.25">
      <c r="A367">
        <v>0</v>
      </c>
      <c r="B367" t="s">
        <v>570</v>
      </c>
      <c r="C367">
        <v>353545</v>
      </c>
      <c r="D367">
        <v>539</v>
      </c>
      <c r="E367">
        <v>195762</v>
      </c>
    </row>
    <row r="368" spans="1:5" x14ac:dyDescent="0.25">
      <c r="A368">
        <v>0</v>
      </c>
      <c r="B368" t="s">
        <v>570</v>
      </c>
      <c r="C368">
        <v>4726</v>
      </c>
      <c r="D368">
        <v>70</v>
      </c>
      <c r="E368">
        <v>3248</v>
      </c>
    </row>
    <row r="369" spans="1:5" x14ac:dyDescent="0.25">
      <c r="A369">
        <v>0</v>
      </c>
      <c r="B369" t="s">
        <v>570</v>
      </c>
      <c r="C369">
        <v>148197</v>
      </c>
      <c r="D369">
        <v>1539</v>
      </c>
      <c r="E369">
        <v>70706</v>
      </c>
    </row>
    <row r="370" spans="1:5" x14ac:dyDescent="0.25">
      <c r="A370">
        <v>0</v>
      </c>
      <c r="B370" t="s">
        <v>570</v>
      </c>
      <c r="C370">
        <v>487535</v>
      </c>
      <c r="D370">
        <v>2645</v>
      </c>
      <c r="E370">
        <v>16777</v>
      </c>
    </row>
    <row r="371" spans="1:5" x14ac:dyDescent="0.25">
      <c r="A371">
        <v>0</v>
      </c>
      <c r="B371" t="s">
        <v>570</v>
      </c>
      <c r="C371">
        <v>211181</v>
      </c>
      <c r="D371">
        <v>12012</v>
      </c>
      <c r="E371">
        <v>114625</v>
      </c>
    </row>
    <row r="372" spans="1:5" x14ac:dyDescent="0.25">
      <c r="A372">
        <v>0</v>
      </c>
      <c r="B372" t="s">
        <v>570</v>
      </c>
      <c r="C372">
        <v>26999</v>
      </c>
      <c r="D372">
        <v>1429</v>
      </c>
      <c r="E372">
        <v>4614</v>
      </c>
    </row>
    <row r="373" spans="1:5" x14ac:dyDescent="0.25">
      <c r="A373">
        <v>0</v>
      </c>
      <c r="B373" t="s">
        <v>570</v>
      </c>
      <c r="C373">
        <v>221075</v>
      </c>
      <c r="D373">
        <v>5098</v>
      </c>
      <c r="E373">
        <v>212930</v>
      </c>
    </row>
    <row r="374" spans="1:5" x14ac:dyDescent="0.25">
      <c r="A374">
        <v>0</v>
      </c>
      <c r="B374" t="s">
        <v>570</v>
      </c>
      <c r="C374">
        <v>789322</v>
      </c>
      <c r="D374">
        <v>1504</v>
      </c>
      <c r="E374">
        <v>546307</v>
      </c>
    </row>
    <row r="375" spans="1:5" x14ac:dyDescent="0.25">
      <c r="A375">
        <v>0</v>
      </c>
      <c r="B375" t="s">
        <v>570</v>
      </c>
      <c r="C375">
        <v>777597</v>
      </c>
      <c r="D375">
        <v>1327</v>
      </c>
      <c r="E375">
        <v>547261</v>
      </c>
    </row>
    <row r="376" spans="1:5" x14ac:dyDescent="0.25">
      <c r="A376">
        <v>0</v>
      </c>
      <c r="B376" t="s">
        <v>570</v>
      </c>
      <c r="C376">
        <v>529848</v>
      </c>
      <c r="D376">
        <v>3538</v>
      </c>
      <c r="E376">
        <v>58840</v>
      </c>
    </row>
    <row r="377" spans="1:5" x14ac:dyDescent="0.25">
      <c r="A377">
        <v>0</v>
      </c>
      <c r="B377" t="s">
        <v>570</v>
      </c>
      <c r="C377">
        <v>45340</v>
      </c>
      <c r="D377">
        <v>1168</v>
      </c>
      <c r="E377">
        <v>26219</v>
      </c>
    </row>
    <row r="378" spans="1:5" x14ac:dyDescent="0.25">
      <c r="A378">
        <v>0</v>
      </c>
      <c r="B378" t="s">
        <v>570</v>
      </c>
      <c r="C378">
        <v>49350</v>
      </c>
      <c r="D378">
        <v>1053</v>
      </c>
      <c r="E378">
        <v>32538</v>
      </c>
    </row>
    <row r="379" spans="1:5" x14ac:dyDescent="0.25">
      <c r="A379">
        <v>0</v>
      </c>
      <c r="B379" t="s">
        <v>570</v>
      </c>
      <c r="C379">
        <v>38</v>
      </c>
      <c r="D379">
        <v>0</v>
      </c>
      <c r="E379">
        <v>3</v>
      </c>
    </row>
    <row r="380" spans="1:5" x14ac:dyDescent="0.25">
      <c r="A380">
        <v>0</v>
      </c>
      <c r="B380" t="s">
        <v>570</v>
      </c>
      <c r="C380">
        <v>44</v>
      </c>
      <c r="D380">
        <v>64</v>
      </c>
      <c r="E380">
        <v>1</v>
      </c>
    </row>
    <row r="381" spans="1:5" x14ac:dyDescent="0.25">
      <c r="A381">
        <v>0</v>
      </c>
      <c r="B381" t="s">
        <v>570</v>
      </c>
      <c r="C381">
        <v>43</v>
      </c>
      <c r="D381">
        <v>20</v>
      </c>
      <c r="E381">
        <v>1</v>
      </c>
    </row>
    <row r="382" spans="1:5" x14ac:dyDescent="0.25">
      <c r="A382">
        <v>0</v>
      </c>
      <c r="B382" t="s">
        <v>570</v>
      </c>
      <c r="C382">
        <v>39</v>
      </c>
      <c r="D382">
        <v>48</v>
      </c>
      <c r="E382">
        <v>1</v>
      </c>
    </row>
    <row r="383" spans="1:5" x14ac:dyDescent="0.25">
      <c r="A383">
        <v>0</v>
      </c>
      <c r="B383" t="s">
        <v>570</v>
      </c>
      <c r="C383">
        <v>3677874</v>
      </c>
      <c r="D383">
        <v>2</v>
      </c>
      <c r="E383">
        <v>3604460</v>
      </c>
    </row>
    <row r="384" spans="1:5" x14ac:dyDescent="0.25">
      <c r="A384">
        <v>0</v>
      </c>
      <c r="B384" t="s">
        <v>570</v>
      </c>
      <c r="C384">
        <v>101084</v>
      </c>
      <c r="D384">
        <v>96</v>
      </c>
      <c r="E384">
        <v>97783</v>
      </c>
    </row>
    <row r="385" spans="1:5" x14ac:dyDescent="0.25">
      <c r="A385">
        <v>0</v>
      </c>
      <c r="B385" t="s">
        <v>570</v>
      </c>
      <c r="C385">
        <v>537535</v>
      </c>
      <c r="D385">
        <v>235</v>
      </c>
      <c r="E385">
        <v>513498</v>
      </c>
    </row>
    <row r="386" spans="1:5" x14ac:dyDescent="0.25">
      <c r="A386">
        <v>0</v>
      </c>
      <c r="B386" t="s">
        <v>570</v>
      </c>
      <c r="C386">
        <v>2061184</v>
      </c>
      <c r="D386">
        <v>9050</v>
      </c>
      <c r="E386">
        <v>1061118</v>
      </c>
    </row>
    <row r="387" spans="1:5" x14ac:dyDescent="0.25">
      <c r="A387">
        <v>0</v>
      </c>
      <c r="B387" t="s">
        <v>570</v>
      </c>
      <c r="C387">
        <v>404424</v>
      </c>
      <c r="D387">
        <v>1987</v>
      </c>
      <c r="E387">
        <v>227946</v>
      </c>
    </row>
    <row r="388" spans="1:5" x14ac:dyDescent="0.25">
      <c r="A388">
        <v>0</v>
      </c>
      <c r="B388" t="s">
        <v>570</v>
      </c>
      <c r="C388">
        <v>1600989</v>
      </c>
      <c r="D388">
        <v>6282</v>
      </c>
      <c r="E388">
        <v>757439</v>
      </c>
    </row>
    <row r="389" spans="1:5" x14ac:dyDescent="0.25">
      <c r="A389">
        <v>0</v>
      </c>
      <c r="B389" t="s">
        <v>570</v>
      </c>
      <c r="C389">
        <v>41424</v>
      </c>
      <c r="D389">
        <v>791</v>
      </c>
      <c r="E389">
        <v>26140</v>
      </c>
    </row>
    <row r="390" spans="1:5" x14ac:dyDescent="0.25">
      <c r="A390">
        <v>0</v>
      </c>
      <c r="B390" t="s">
        <v>570</v>
      </c>
      <c r="C390">
        <v>13987</v>
      </c>
      <c r="D390">
        <v>209</v>
      </c>
      <c r="E390">
        <v>7239</v>
      </c>
    </row>
    <row r="391" spans="1:5" x14ac:dyDescent="0.25">
      <c r="A391">
        <v>0</v>
      </c>
      <c r="B391" t="s">
        <v>570</v>
      </c>
      <c r="C391">
        <v>104827</v>
      </c>
      <c r="D391">
        <v>776</v>
      </c>
      <c r="E391">
        <v>55553</v>
      </c>
    </row>
    <row r="392" spans="1:5" x14ac:dyDescent="0.25">
      <c r="A392">
        <v>0</v>
      </c>
      <c r="B392" t="s">
        <v>570</v>
      </c>
      <c r="C392">
        <v>62794</v>
      </c>
      <c r="D392">
        <v>693</v>
      </c>
      <c r="E392">
        <v>41000</v>
      </c>
    </row>
    <row r="393" spans="1:5" x14ac:dyDescent="0.25">
      <c r="A393">
        <v>0</v>
      </c>
      <c r="B393" t="s">
        <v>570</v>
      </c>
      <c r="C393">
        <v>1463</v>
      </c>
      <c r="D393">
        <v>57</v>
      </c>
      <c r="E393">
        <v>784</v>
      </c>
    </row>
    <row r="394" spans="1:5" x14ac:dyDescent="0.25">
      <c r="A394">
        <v>0</v>
      </c>
      <c r="B394" t="s">
        <v>570</v>
      </c>
      <c r="C394">
        <v>11985</v>
      </c>
      <c r="D394">
        <v>189</v>
      </c>
      <c r="E394">
        <v>6134</v>
      </c>
    </row>
    <row r="395" spans="1:5" x14ac:dyDescent="0.25">
      <c r="A395">
        <v>0</v>
      </c>
      <c r="B395" t="s">
        <v>570</v>
      </c>
      <c r="C395">
        <v>102637</v>
      </c>
      <c r="D395">
        <v>728</v>
      </c>
      <c r="E395">
        <v>54892</v>
      </c>
    </row>
    <row r="396" spans="1:5" x14ac:dyDescent="0.25">
      <c r="A396">
        <v>0</v>
      </c>
      <c r="B396" t="s">
        <v>570</v>
      </c>
      <c r="C396">
        <v>59379</v>
      </c>
      <c r="D396">
        <v>669</v>
      </c>
      <c r="E396">
        <v>36137</v>
      </c>
    </row>
    <row r="397" spans="1:5" x14ac:dyDescent="0.25">
      <c r="A397">
        <v>0</v>
      </c>
      <c r="B397" t="s">
        <v>570</v>
      </c>
      <c r="C397">
        <v>76958</v>
      </c>
      <c r="D397">
        <v>921</v>
      </c>
      <c r="E397">
        <v>47011</v>
      </c>
    </row>
    <row r="398" spans="1:5" x14ac:dyDescent="0.25">
      <c r="A398">
        <v>0</v>
      </c>
      <c r="B398" t="s">
        <v>570</v>
      </c>
      <c r="C398">
        <v>1616</v>
      </c>
      <c r="D398">
        <v>57</v>
      </c>
      <c r="E398">
        <v>842</v>
      </c>
    </row>
    <row r="399" spans="1:5" x14ac:dyDescent="0.25">
      <c r="A399">
        <v>0</v>
      </c>
      <c r="B399" t="s">
        <v>570</v>
      </c>
      <c r="C399">
        <v>49</v>
      </c>
      <c r="D399">
        <v>8</v>
      </c>
      <c r="E399">
        <v>14</v>
      </c>
    </row>
    <row r="400" spans="1:5" x14ac:dyDescent="0.25">
      <c r="A400">
        <v>0</v>
      </c>
      <c r="B400" t="s">
        <v>570</v>
      </c>
      <c r="C400">
        <v>47</v>
      </c>
      <c r="D400">
        <v>15</v>
      </c>
      <c r="E400">
        <v>14</v>
      </c>
    </row>
    <row r="401" spans="1:5" x14ac:dyDescent="0.25">
      <c r="A401">
        <v>0</v>
      </c>
      <c r="B401" t="s">
        <v>570</v>
      </c>
      <c r="C401">
        <v>23231</v>
      </c>
      <c r="D401">
        <v>835</v>
      </c>
      <c r="E401">
        <v>13394</v>
      </c>
    </row>
    <row r="402" spans="1:5" x14ac:dyDescent="0.25">
      <c r="A402">
        <v>0</v>
      </c>
      <c r="B402" t="s">
        <v>570</v>
      </c>
      <c r="C402">
        <v>1519713</v>
      </c>
      <c r="D402">
        <v>7224</v>
      </c>
      <c r="E402">
        <v>888248</v>
      </c>
    </row>
    <row r="403" spans="1:5" x14ac:dyDescent="0.25">
      <c r="A403">
        <v>0</v>
      </c>
      <c r="B403" t="s">
        <v>570</v>
      </c>
      <c r="C403">
        <v>878316</v>
      </c>
      <c r="D403">
        <v>4470</v>
      </c>
      <c r="E403">
        <v>516978</v>
      </c>
    </row>
    <row r="404" spans="1:5" x14ac:dyDescent="0.25">
      <c r="A404">
        <v>0</v>
      </c>
      <c r="B404" t="s">
        <v>570</v>
      </c>
      <c r="C404">
        <v>52</v>
      </c>
      <c r="D404">
        <v>16</v>
      </c>
      <c r="E404">
        <v>13</v>
      </c>
    </row>
    <row r="405" spans="1:5" x14ac:dyDescent="0.25">
      <c r="A405">
        <v>0</v>
      </c>
      <c r="B405" t="s">
        <v>570</v>
      </c>
      <c r="C405">
        <v>261363</v>
      </c>
      <c r="D405">
        <v>1314</v>
      </c>
      <c r="E405">
        <v>124916</v>
      </c>
    </row>
    <row r="406" spans="1:5" x14ac:dyDescent="0.25">
      <c r="A406">
        <v>0</v>
      </c>
      <c r="B406" t="s">
        <v>570</v>
      </c>
      <c r="C406">
        <v>123841</v>
      </c>
      <c r="D406">
        <v>834</v>
      </c>
      <c r="E406">
        <v>68398</v>
      </c>
    </row>
    <row r="407" spans="1:5" x14ac:dyDescent="0.25">
      <c r="A407">
        <v>0</v>
      </c>
      <c r="B407" t="s">
        <v>570</v>
      </c>
      <c r="C407">
        <v>4947499</v>
      </c>
      <c r="D407">
        <v>15999</v>
      </c>
      <c r="E407">
        <v>3101987</v>
      </c>
    </row>
    <row r="408" spans="1:5" x14ac:dyDescent="0.25">
      <c r="A408">
        <v>0</v>
      </c>
      <c r="B408" t="s">
        <v>570</v>
      </c>
      <c r="C408">
        <v>49138</v>
      </c>
      <c r="D408">
        <v>1630</v>
      </c>
      <c r="E408">
        <v>13862</v>
      </c>
    </row>
    <row r="409" spans="1:5" x14ac:dyDescent="0.25">
      <c r="A409">
        <v>0</v>
      </c>
      <c r="B409" t="s">
        <v>570</v>
      </c>
      <c r="C409">
        <v>12828229</v>
      </c>
      <c r="D409">
        <v>58705</v>
      </c>
      <c r="E409">
        <v>8388126</v>
      </c>
    </row>
    <row r="410" spans="1:5" x14ac:dyDescent="0.25">
      <c r="A410">
        <v>0</v>
      </c>
      <c r="B410" t="s">
        <v>570</v>
      </c>
      <c r="C410">
        <v>3442076</v>
      </c>
      <c r="D410">
        <v>14404</v>
      </c>
      <c r="E410">
        <v>1340139</v>
      </c>
    </row>
    <row r="411" spans="1:5" x14ac:dyDescent="0.25">
      <c r="A411">
        <v>0</v>
      </c>
      <c r="B411" t="s">
        <v>570</v>
      </c>
      <c r="C411">
        <v>3613744</v>
      </c>
      <c r="D411">
        <v>16788</v>
      </c>
      <c r="E411">
        <v>1140266</v>
      </c>
    </row>
    <row r="412" spans="1:5" x14ac:dyDescent="0.25">
      <c r="A412">
        <v>0</v>
      </c>
      <c r="B412" t="s">
        <v>570</v>
      </c>
      <c r="C412">
        <v>43451</v>
      </c>
      <c r="D412">
        <v>347</v>
      </c>
      <c r="E412">
        <v>14333</v>
      </c>
    </row>
    <row r="413" spans="1:5" x14ac:dyDescent="0.25">
      <c r="A413">
        <v>0</v>
      </c>
      <c r="B413" t="s">
        <v>570</v>
      </c>
      <c r="C413">
        <v>15703</v>
      </c>
      <c r="D413">
        <v>174</v>
      </c>
      <c r="E413">
        <v>4003</v>
      </c>
    </row>
    <row r="414" spans="1:5" x14ac:dyDescent="0.25">
      <c r="A414">
        <v>0</v>
      </c>
      <c r="B414" t="s">
        <v>570</v>
      </c>
      <c r="C414">
        <v>760284</v>
      </c>
      <c r="D414">
        <v>2592</v>
      </c>
      <c r="E414">
        <v>266471</v>
      </c>
    </row>
    <row r="415" spans="1:5" x14ac:dyDescent="0.25">
      <c r="A415">
        <v>0</v>
      </c>
      <c r="B415" t="s">
        <v>570</v>
      </c>
      <c r="C415">
        <v>531446</v>
      </c>
      <c r="D415">
        <v>1635</v>
      </c>
      <c r="E415">
        <v>142930</v>
      </c>
    </row>
    <row r="416" spans="1:5" x14ac:dyDescent="0.25">
      <c r="A416">
        <v>0</v>
      </c>
      <c r="B416" t="s">
        <v>570</v>
      </c>
      <c r="C416">
        <v>100478</v>
      </c>
      <c r="D416">
        <v>574</v>
      </c>
      <c r="E416">
        <v>34914</v>
      </c>
    </row>
    <row r="417" spans="1:5" x14ac:dyDescent="0.25">
      <c r="A417">
        <v>0</v>
      </c>
      <c r="B417" t="s">
        <v>570</v>
      </c>
      <c r="C417">
        <v>176268</v>
      </c>
      <c r="D417">
        <v>823</v>
      </c>
      <c r="E417">
        <v>43504</v>
      </c>
    </row>
    <row r="418" spans="1:5" x14ac:dyDescent="0.25">
      <c r="A418">
        <v>0</v>
      </c>
      <c r="B418" t="s">
        <v>570</v>
      </c>
      <c r="C418">
        <v>3275</v>
      </c>
      <c r="D418">
        <v>134</v>
      </c>
      <c r="E418">
        <v>1230</v>
      </c>
    </row>
    <row r="419" spans="1:5" x14ac:dyDescent="0.25">
      <c r="A419">
        <v>0</v>
      </c>
      <c r="B419" t="s">
        <v>570</v>
      </c>
      <c r="C419">
        <v>3768</v>
      </c>
      <c r="D419">
        <v>139</v>
      </c>
      <c r="E419">
        <v>1062</v>
      </c>
    </row>
    <row r="420" spans="1:5" x14ac:dyDescent="0.25">
      <c r="A420">
        <v>0</v>
      </c>
      <c r="B420" t="s">
        <v>570</v>
      </c>
      <c r="C420">
        <v>3916</v>
      </c>
      <c r="D420">
        <v>146</v>
      </c>
      <c r="E420">
        <v>1347</v>
      </c>
    </row>
    <row r="421" spans="1:5" x14ac:dyDescent="0.25">
      <c r="A421">
        <v>0</v>
      </c>
      <c r="B421" t="s">
        <v>570</v>
      </c>
      <c r="C421">
        <v>2888</v>
      </c>
      <c r="D421">
        <v>145</v>
      </c>
      <c r="E421">
        <v>871</v>
      </c>
    </row>
    <row r="422" spans="1:5" x14ac:dyDescent="0.25">
      <c r="A422">
        <v>0</v>
      </c>
      <c r="B422" t="s">
        <v>570</v>
      </c>
      <c r="C422">
        <v>32202</v>
      </c>
      <c r="D422">
        <v>272</v>
      </c>
      <c r="E422">
        <v>12073</v>
      </c>
    </row>
    <row r="423" spans="1:5" x14ac:dyDescent="0.25">
      <c r="A423">
        <v>0</v>
      </c>
      <c r="B423" t="s">
        <v>570</v>
      </c>
      <c r="C423">
        <v>11255</v>
      </c>
      <c r="D423">
        <v>167</v>
      </c>
      <c r="E423">
        <v>2746</v>
      </c>
    </row>
    <row r="424" spans="1:5" x14ac:dyDescent="0.25">
      <c r="A424">
        <v>0</v>
      </c>
      <c r="B424" t="s">
        <v>570</v>
      </c>
      <c r="C424">
        <v>8696</v>
      </c>
      <c r="D424">
        <v>148</v>
      </c>
      <c r="E424">
        <v>3198</v>
      </c>
    </row>
    <row r="425" spans="1:5" x14ac:dyDescent="0.25">
      <c r="A425">
        <v>0</v>
      </c>
      <c r="B425" t="s">
        <v>570</v>
      </c>
      <c r="C425">
        <v>5770</v>
      </c>
      <c r="D425">
        <v>131</v>
      </c>
      <c r="E425">
        <v>1597</v>
      </c>
    </row>
    <row r="426" spans="1:5" x14ac:dyDescent="0.25">
      <c r="A426">
        <v>0</v>
      </c>
      <c r="B426" t="s">
        <v>570</v>
      </c>
      <c r="C426">
        <v>6950</v>
      </c>
      <c r="D426">
        <v>135</v>
      </c>
      <c r="E426">
        <v>2451</v>
      </c>
    </row>
    <row r="427" spans="1:5" x14ac:dyDescent="0.25">
      <c r="A427">
        <v>0</v>
      </c>
      <c r="B427" t="s">
        <v>570</v>
      </c>
      <c r="C427">
        <v>6164</v>
      </c>
      <c r="D427">
        <v>129</v>
      </c>
      <c r="E427">
        <v>1622</v>
      </c>
    </row>
    <row r="428" spans="1:5" x14ac:dyDescent="0.25">
      <c r="A428">
        <v>0</v>
      </c>
      <c r="B428" t="s">
        <v>570</v>
      </c>
      <c r="C428">
        <v>2727</v>
      </c>
      <c r="D428">
        <v>129</v>
      </c>
      <c r="E428">
        <v>1009</v>
      </c>
    </row>
    <row r="429" spans="1:5" x14ac:dyDescent="0.25">
      <c r="A429">
        <v>0</v>
      </c>
      <c r="B429" t="s">
        <v>570</v>
      </c>
      <c r="C429">
        <v>2891</v>
      </c>
      <c r="D429">
        <v>155</v>
      </c>
      <c r="E429">
        <v>829</v>
      </c>
    </row>
    <row r="430" spans="1:5" x14ac:dyDescent="0.25">
      <c r="A430">
        <v>0</v>
      </c>
      <c r="B430" t="s">
        <v>570</v>
      </c>
      <c r="C430">
        <v>3023</v>
      </c>
      <c r="D430">
        <v>124</v>
      </c>
      <c r="E430">
        <v>1035</v>
      </c>
    </row>
    <row r="431" spans="1:5" x14ac:dyDescent="0.25">
      <c r="A431">
        <v>0</v>
      </c>
      <c r="B431" t="s">
        <v>570</v>
      </c>
      <c r="C431">
        <v>3147</v>
      </c>
      <c r="D431">
        <v>158</v>
      </c>
      <c r="E431">
        <v>907</v>
      </c>
    </row>
    <row r="432" spans="1:5" x14ac:dyDescent="0.25">
      <c r="A432">
        <v>0</v>
      </c>
      <c r="B432" t="s">
        <v>570</v>
      </c>
      <c r="C432">
        <v>5674</v>
      </c>
      <c r="D432">
        <v>164</v>
      </c>
      <c r="E432">
        <v>2062</v>
      </c>
    </row>
    <row r="433" spans="1:5" x14ac:dyDescent="0.25">
      <c r="A433">
        <v>0</v>
      </c>
      <c r="B433" t="s">
        <v>570</v>
      </c>
      <c r="C433">
        <v>5522</v>
      </c>
      <c r="D433">
        <v>150</v>
      </c>
      <c r="E433">
        <v>1468</v>
      </c>
    </row>
    <row r="434" spans="1:5" x14ac:dyDescent="0.25">
      <c r="A434">
        <v>0</v>
      </c>
      <c r="B434" t="s">
        <v>570</v>
      </c>
      <c r="C434">
        <v>3209</v>
      </c>
      <c r="D434">
        <v>151</v>
      </c>
      <c r="E434">
        <v>1116</v>
      </c>
    </row>
    <row r="435" spans="1:5" x14ac:dyDescent="0.25">
      <c r="A435">
        <v>0</v>
      </c>
      <c r="B435" t="s">
        <v>570</v>
      </c>
      <c r="C435">
        <v>3254</v>
      </c>
      <c r="D435">
        <v>148</v>
      </c>
      <c r="E435">
        <v>951</v>
      </c>
    </row>
    <row r="436" spans="1:5" x14ac:dyDescent="0.25">
      <c r="A436">
        <v>0</v>
      </c>
      <c r="B436" t="s">
        <v>570</v>
      </c>
      <c r="C436">
        <v>2938</v>
      </c>
      <c r="D436">
        <v>140</v>
      </c>
      <c r="E436">
        <v>1090</v>
      </c>
    </row>
    <row r="437" spans="1:5" x14ac:dyDescent="0.25">
      <c r="A437">
        <v>0</v>
      </c>
      <c r="B437" t="s">
        <v>570</v>
      </c>
      <c r="C437">
        <v>5470</v>
      </c>
      <c r="D437">
        <v>164</v>
      </c>
      <c r="E437">
        <v>1585</v>
      </c>
    </row>
    <row r="438" spans="1:5" x14ac:dyDescent="0.25">
      <c r="A438">
        <v>0</v>
      </c>
      <c r="B438" t="s">
        <v>570</v>
      </c>
      <c r="C438">
        <v>4124</v>
      </c>
      <c r="D438">
        <v>149</v>
      </c>
      <c r="E438">
        <v>1535</v>
      </c>
    </row>
    <row r="439" spans="1:5" x14ac:dyDescent="0.25">
      <c r="A439">
        <v>0</v>
      </c>
      <c r="B439" t="s">
        <v>570</v>
      </c>
      <c r="C439">
        <v>3881</v>
      </c>
      <c r="D439">
        <v>138</v>
      </c>
      <c r="E439">
        <v>1023</v>
      </c>
    </row>
    <row r="440" spans="1:5" x14ac:dyDescent="0.25">
      <c r="A440">
        <v>0</v>
      </c>
      <c r="B440" t="s">
        <v>570</v>
      </c>
      <c r="C440">
        <v>2614</v>
      </c>
      <c r="D440">
        <v>121</v>
      </c>
      <c r="E440">
        <v>1034</v>
      </c>
    </row>
    <row r="441" spans="1:5" x14ac:dyDescent="0.25">
      <c r="A441">
        <v>0</v>
      </c>
      <c r="B441" t="s">
        <v>570</v>
      </c>
      <c r="C441">
        <v>2847</v>
      </c>
      <c r="D441">
        <v>147</v>
      </c>
      <c r="E441">
        <v>870</v>
      </c>
    </row>
    <row r="442" spans="1:5" x14ac:dyDescent="0.25">
      <c r="A442">
        <v>0</v>
      </c>
      <c r="B442" t="s">
        <v>570</v>
      </c>
      <c r="C442">
        <v>2875</v>
      </c>
      <c r="D442">
        <v>138</v>
      </c>
      <c r="E442">
        <v>1017</v>
      </c>
    </row>
    <row r="443" spans="1:5" x14ac:dyDescent="0.25">
      <c r="A443">
        <v>0</v>
      </c>
      <c r="B443" t="s">
        <v>570</v>
      </c>
      <c r="C443">
        <v>2817</v>
      </c>
      <c r="D443">
        <v>135</v>
      </c>
      <c r="E443">
        <v>876</v>
      </c>
    </row>
    <row r="444" spans="1:5" x14ac:dyDescent="0.25">
      <c r="A444">
        <v>0</v>
      </c>
      <c r="B444" t="s">
        <v>570</v>
      </c>
      <c r="C444">
        <v>13560</v>
      </c>
      <c r="D444">
        <v>171</v>
      </c>
      <c r="E444">
        <v>4826</v>
      </c>
    </row>
    <row r="445" spans="1:5" x14ac:dyDescent="0.25">
      <c r="A445">
        <v>0</v>
      </c>
      <c r="B445" t="s">
        <v>570</v>
      </c>
      <c r="C445">
        <v>7983</v>
      </c>
      <c r="D445">
        <v>141</v>
      </c>
      <c r="E445">
        <v>2022</v>
      </c>
    </row>
    <row r="446" spans="1:5" x14ac:dyDescent="0.25">
      <c r="A446">
        <v>0</v>
      </c>
      <c r="B446" t="s">
        <v>570</v>
      </c>
      <c r="C446">
        <v>6050</v>
      </c>
      <c r="D446">
        <v>154</v>
      </c>
      <c r="E446">
        <v>2022</v>
      </c>
    </row>
    <row r="447" spans="1:5" x14ac:dyDescent="0.25">
      <c r="A447">
        <v>0</v>
      </c>
      <c r="B447" t="s">
        <v>570</v>
      </c>
      <c r="C447">
        <v>12517</v>
      </c>
      <c r="D447">
        <v>197</v>
      </c>
      <c r="E447">
        <v>3315</v>
      </c>
    </row>
    <row r="448" spans="1:5" x14ac:dyDescent="0.25">
      <c r="A448">
        <v>0</v>
      </c>
      <c r="B448" t="s">
        <v>570</v>
      </c>
      <c r="C448">
        <v>4212</v>
      </c>
      <c r="D448">
        <v>159</v>
      </c>
      <c r="E448">
        <v>1511</v>
      </c>
    </row>
    <row r="449" spans="1:5" x14ac:dyDescent="0.25">
      <c r="A449">
        <v>0</v>
      </c>
      <c r="B449" t="s">
        <v>570</v>
      </c>
      <c r="C449">
        <v>4233</v>
      </c>
      <c r="D449">
        <v>138</v>
      </c>
      <c r="E449">
        <v>1155</v>
      </c>
    </row>
    <row r="450" spans="1:5" x14ac:dyDescent="0.25">
      <c r="A450">
        <v>0</v>
      </c>
      <c r="B450" t="s">
        <v>570</v>
      </c>
      <c r="C450">
        <v>3959</v>
      </c>
      <c r="D450">
        <v>155</v>
      </c>
      <c r="E450">
        <v>1404</v>
      </c>
    </row>
    <row r="451" spans="1:5" x14ac:dyDescent="0.25">
      <c r="A451">
        <v>0</v>
      </c>
      <c r="B451" t="s">
        <v>570</v>
      </c>
      <c r="C451">
        <v>6717</v>
      </c>
      <c r="D451">
        <v>180</v>
      </c>
      <c r="E451">
        <v>1827</v>
      </c>
    </row>
    <row r="452" spans="1:5" x14ac:dyDescent="0.25">
      <c r="A452">
        <v>0</v>
      </c>
      <c r="B452" t="s">
        <v>570</v>
      </c>
      <c r="C452">
        <v>3460</v>
      </c>
      <c r="D452">
        <v>159</v>
      </c>
      <c r="E452">
        <v>1250</v>
      </c>
    </row>
    <row r="453" spans="1:5" x14ac:dyDescent="0.25">
      <c r="A453">
        <v>0</v>
      </c>
      <c r="B453" t="s">
        <v>570</v>
      </c>
      <c r="C453">
        <v>3495</v>
      </c>
      <c r="D453">
        <v>143</v>
      </c>
      <c r="E453">
        <v>1038</v>
      </c>
    </row>
    <row r="454" spans="1:5" x14ac:dyDescent="0.25">
      <c r="A454">
        <v>0</v>
      </c>
      <c r="B454" t="s">
        <v>570</v>
      </c>
      <c r="C454">
        <v>8017</v>
      </c>
      <c r="D454">
        <v>129</v>
      </c>
      <c r="E454">
        <v>2774</v>
      </c>
    </row>
    <row r="455" spans="1:5" x14ac:dyDescent="0.25">
      <c r="A455">
        <v>0</v>
      </c>
      <c r="B455" t="s">
        <v>570</v>
      </c>
      <c r="C455">
        <v>20071</v>
      </c>
      <c r="D455">
        <v>190</v>
      </c>
      <c r="E455">
        <v>5409</v>
      </c>
    </row>
    <row r="456" spans="1:5" x14ac:dyDescent="0.25">
      <c r="A456">
        <v>0</v>
      </c>
      <c r="B456" t="s">
        <v>570</v>
      </c>
      <c r="C456">
        <v>6495</v>
      </c>
      <c r="D456">
        <v>177</v>
      </c>
      <c r="E456">
        <v>2109</v>
      </c>
    </row>
    <row r="457" spans="1:5" x14ac:dyDescent="0.25">
      <c r="A457">
        <v>0</v>
      </c>
      <c r="B457" t="s">
        <v>570</v>
      </c>
      <c r="C457">
        <v>6307</v>
      </c>
      <c r="D457">
        <v>147</v>
      </c>
      <c r="E457">
        <v>1696</v>
      </c>
    </row>
    <row r="458" spans="1:5" x14ac:dyDescent="0.25">
      <c r="A458">
        <v>0</v>
      </c>
      <c r="B458" t="s">
        <v>570</v>
      </c>
      <c r="C458">
        <v>152</v>
      </c>
      <c r="D458">
        <v>42</v>
      </c>
      <c r="E458">
        <v>55</v>
      </c>
    </row>
    <row r="459" spans="1:5" x14ac:dyDescent="0.25">
      <c r="A459">
        <v>0</v>
      </c>
      <c r="B459" t="s">
        <v>570</v>
      </c>
      <c r="C459">
        <v>92</v>
      </c>
      <c r="D459">
        <v>24</v>
      </c>
      <c r="E459">
        <v>37</v>
      </c>
    </row>
    <row r="460" spans="1:5" x14ac:dyDescent="0.25">
      <c r="A460">
        <v>0</v>
      </c>
      <c r="B460" t="s">
        <v>570</v>
      </c>
      <c r="C460">
        <v>295</v>
      </c>
      <c r="D460">
        <v>42</v>
      </c>
      <c r="E460">
        <v>109</v>
      </c>
    </row>
    <row r="461" spans="1:5" x14ac:dyDescent="0.25">
      <c r="A461">
        <v>0</v>
      </c>
      <c r="B461" t="s">
        <v>570</v>
      </c>
      <c r="C461">
        <v>227</v>
      </c>
      <c r="D461">
        <v>62</v>
      </c>
      <c r="E461">
        <v>78</v>
      </c>
    </row>
    <row r="462" spans="1:5" x14ac:dyDescent="0.25">
      <c r="A462">
        <v>0</v>
      </c>
      <c r="B462" t="s">
        <v>570</v>
      </c>
      <c r="C462">
        <v>275</v>
      </c>
      <c r="D462">
        <v>47</v>
      </c>
      <c r="E462">
        <v>101</v>
      </c>
    </row>
    <row r="463" spans="1:5" x14ac:dyDescent="0.25">
      <c r="A463">
        <v>0</v>
      </c>
      <c r="B463" t="s">
        <v>570</v>
      </c>
      <c r="C463">
        <v>124</v>
      </c>
      <c r="D463">
        <v>26</v>
      </c>
      <c r="E463">
        <v>42</v>
      </c>
    </row>
    <row r="464" spans="1:5" x14ac:dyDescent="0.25">
      <c r="A464">
        <v>0</v>
      </c>
      <c r="B464" t="s">
        <v>570</v>
      </c>
      <c r="C464">
        <v>111</v>
      </c>
      <c r="D464">
        <v>28</v>
      </c>
      <c r="E464">
        <v>33</v>
      </c>
    </row>
    <row r="465" spans="1:5" x14ac:dyDescent="0.25">
      <c r="A465">
        <v>0</v>
      </c>
      <c r="B465" t="s">
        <v>570</v>
      </c>
      <c r="C465">
        <v>120</v>
      </c>
      <c r="D465">
        <v>37</v>
      </c>
      <c r="E465">
        <v>38</v>
      </c>
    </row>
    <row r="466" spans="1:5" x14ac:dyDescent="0.25">
      <c r="A466">
        <v>0</v>
      </c>
      <c r="B466" t="s">
        <v>570</v>
      </c>
      <c r="C466">
        <v>114</v>
      </c>
      <c r="D466">
        <v>34</v>
      </c>
      <c r="E466">
        <v>33</v>
      </c>
    </row>
    <row r="467" spans="1:5" x14ac:dyDescent="0.25">
      <c r="A467">
        <v>0</v>
      </c>
      <c r="B467" t="s">
        <v>570</v>
      </c>
      <c r="C467">
        <v>88</v>
      </c>
      <c r="D467">
        <v>30</v>
      </c>
      <c r="E467">
        <v>24</v>
      </c>
    </row>
    <row r="468" spans="1:5" x14ac:dyDescent="0.25">
      <c r="A468">
        <v>0</v>
      </c>
      <c r="B468" t="s">
        <v>570</v>
      </c>
      <c r="C468">
        <v>94</v>
      </c>
      <c r="D468">
        <v>17</v>
      </c>
      <c r="E468">
        <v>31</v>
      </c>
    </row>
    <row r="469" spans="1:5" x14ac:dyDescent="0.25">
      <c r="A469">
        <v>0</v>
      </c>
      <c r="B469" t="s">
        <v>570</v>
      </c>
      <c r="C469">
        <v>128</v>
      </c>
      <c r="D469">
        <v>31</v>
      </c>
      <c r="E469">
        <v>48</v>
      </c>
    </row>
    <row r="470" spans="1:5" x14ac:dyDescent="0.25">
      <c r="A470">
        <v>0</v>
      </c>
      <c r="B470" t="s">
        <v>570</v>
      </c>
      <c r="C470">
        <v>158</v>
      </c>
      <c r="D470">
        <v>41</v>
      </c>
      <c r="E470">
        <v>59</v>
      </c>
    </row>
    <row r="471" spans="1:5" x14ac:dyDescent="0.25">
      <c r="A471">
        <v>0</v>
      </c>
      <c r="B471" t="s">
        <v>570</v>
      </c>
      <c r="C471">
        <v>266</v>
      </c>
      <c r="D471">
        <v>51</v>
      </c>
      <c r="E471">
        <v>112</v>
      </c>
    </row>
    <row r="472" spans="1:5" x14ac:dyDescent="0.25">
      <c r="A472">
        <v>0</v>
      </c>
      <c r="B472" t="s">
        <v>570</v>
      </c>
      <c r="C472">
        <v>236</v>
      </c>
      <c r="D472">
        <v>48</v>
      </c>
      <c r="E472">
        <v>83</v>
      </c>
    </row>
    <row r="473" spans="1:5" x14ac:dyDescent="0.25">
      <c r="A473">
        <v>0</v>
      </c>
      <c r="B473" t="s">
        <v>570</v>
      </c>
      <c r="C473">
        <v>170</v>
      </c>
      <c r="D473">
        <v>28</v>
      </c>
      <c r="E473">
        <v>71</v>
      </c>
    </row>
    <row r="474" spans="1:5" x14ac:dyDescent="0.25">
      <c r="A474">
        <v>0</v>
      </c>
      <c r="B474" t="s">
        <v>570</v>
      </c>
      <c r="C474">
        <v>162</v>
      </c>
      <c r="D474">
        <v>36</v>
      </c>
      <c r="E474">
        <v>62</v>
      </c>
    </row>
    <row r="475" spans="1:5" x14ac:dyDescent="0.25">
      <c r="A475">
        <v>0</v>
      </c>
      <c r="B475" t="s">
        <v>570</v>
      </c>
      <c r="C475">
        <v>136</v>
      </c>
      <c r="D475">
        <v>44</v>
      </c>
      <c r="E475">
        <v>52</v>
      </c>
    </row>
    <row r="476" spans="1:5" x14ac:dyDescent="0.25">
      <c r="A476">
        <v>0</v>
      </c>
      <c r="B476" t="s">
        <v>570</v>
      </c>
      <c r="C476">
        <v>258</v>
      </c>
      <c r="D476">
        <v>57</v>
      </c>
      <c r="E476">
        <v>95</v>
      </c>
    </row>
    <row r="477" spans="1:5" x14ac:dyDescent="0.25">
      <c r="A477">
        <v>0</v>
      </c>
      <c r="B477" t="s">
        <v>570</v>
      </c>
      <c r="C477">
        <v>319</v>
      </c>
      <c r="D477">
        <v>43</v>
      </c>
      <c r="E477">
        <v>113</v>
      </c>
    </row>
    <row r="478" spans="1:5" x14ac:dyDescent="0.25">
      <c r="A478">
        <v>0</v>
      </c>
      <c r="B478" t="s">
        <v>570</v>
      </c>
      <c r="C478">
        <v>1445</v>
      </c>
      <c r="D478">
        <v>118</v>
      </c>
      <c r="E478">
        <v>517</v>
      </c>
    </row>
    <row r="479" spans="1:5" x14ac:dyDescent="0.25">
      <c r="A479">
        <v>0</v>
      </c>
      <c r="B479" t="s">
        <v>1054</v>
      </c>
      <c r="C479">
        <v>1227</v>
      </c>
      <c r="D479">
        <v>110</v>
      </c>
      <c r="E479">
        <v>373</v>
      </c>
    </row>
    <row r="480" spans="1:5" x14ac:dyDescent="0.25">
      <c r="A480">
        <v>0</v>
      </c>
      <c r="B480" t="s">
        <v>570</v>
      </c>
      <c r="C480">
        <v>5794</v>
      </c>
      <c r="D480">
        <v>191</v>
      </c>
      <c r="E480">
        <v>1811</v>
      </c>
    </row>
    <row r="481" spans="1:5" x14ac:dyDescent="0.25">
      <c r="A481">
        <v>0</v>
      </c>
      <c r="B481" t="s">
        <v>1054</v>
      </c>
      <c r="C481">
        <v>5344</v>
      </c>
      <c r="D481">
        <v>193</v>
      </c>
      <c r="E481">
        <v>1473</v>
      </c>
    </row>
    <row r="482" spans="1:5" x14ac:dyDescent="0.25">
      <c r="A482">
        <v>0</v>
      </c>
      <c r="B482" t="s">
        <v>570</v>
      </c>
      <c r="C482">
        <v>38</v>
      </c>
      <c r="D482">
        <v>17</v>
      </c>
      <c r="E482">
        <v>14</v>
      </c>
    </row>
    <row r="483" spans="1:5" x14ac:dyDescent="0.25">
      <c r="A483">
        <v>0</v>
      </c>
      <c r="B483" t="s">
        <v>1054</v>
      </c>
      <c r="C483">
        <v>39</v>
      </c>
      <c r="D483">
        <v>17</v>
      </c>
      <c r="E483">
        <v>11</v>
      </c>
    </row>
    <row r="484" spans="1:5" x14ac:dyDescent="0.25">
      <c r="A484">
        <v>0</v>
      </c>
      <c r="B484" t="s">
        <v>570</v>
      </c>
      <c r="C484">
        <v>2693</v>
      </c>
      <c r="D484">
        <v>134</v>
      </c>
      <c r="E484">
        <v>1000</v>
      </c>
    </row>
    <row r="485" spans="1:5" x14ac:dyDescent="0.25">
      <c r="A485">
        <v>0</v>
      </c>
      <c r="B485" t="s">
        <v>1054</v>
      </c>
      <c r="C485">
        <v>2090</v>
      </c>
      <c r="D485">
        <v>143</v>
      </c>
      <c r="E485">
        <v>578</v>
      </c>
    </row>
    <row r="486" spans="1:5" x14ac:dyDescent="0.25">
      <c r="A486">
        <v>0</v>
      </c>
      <c r="B486" t="s">
        <v>570</v>
      </c>
      <c r="C486">
        <v>29</v>
      </c>
      <c r="D486">
        <v>14</v>
      </c>
      <c r="E486">
        <v>8</v>
      </c>
    </row>
    <row r="487" spans="1:5" x14ac:dyDescent="0.25">
      <c r="A487">
        <v>0</v>
      </c>
      <c r="B487" t="s">
        <v>1054</v>
      </c>
      <c r="C487">
        <v>31</v>
      </c>
      <c r="D487">
        <v>10</v>
      </c>
      <c r="E487">
        <v>12</v>
      </c>
    </row>
    <row r="488" spans="1:5" x14ac:dyDescent="0.25">
      <c r="A488">
        <v>0</v>
      </c>
      <c r="B488" t="s">
        <v>570</v>
      </c>
      <c r="C488">
        <v>26</v>
      </c>
      <c r="D488">
        <v>6</v>
      </c>
      <c r="E488">
        <v>9</v>
      </c>
    </row>
    <row r="489" spans="1:5" x14ac:dyDescent="0.25">
      <c r="A489">
        <v>0</v>
      </c>
      <c r="B489" t="s">
        <v>1054</v>
      </c>
      <c r="C489">
        <v>32</v>
      </c>
      <c r="D489">
        <v>11</v>
      </c>
      <c r="E489">
        <v>12</v>
      </c>
    </row>
    <row r="490" spans="1:5" x14ac:dyDescent="0.25">
      <c r="A490">
        <v>0</v>
      </c>
      <c r="B490" t="s">
        <v>570</v>
      </c>
      <c r="C490">
        <v>32</v>
      </c>
      <c r="D490">
        <v>14</v>
      </c>
      <c r="E490">
        <v>10</v>
      </c>
    </row>
    <row r="491" spans="1:5" x14ac:dyDescent="0.25">
      <c r="A491">
        <v>0</v>
      </c>
      <c r="B491" t="s">
        <v>1054</v>
      </c>
      <c r="C491">
        <v>32</v>
      </c>
      <c r="D491">
        <v>14</v>
      </c>
      <c r="E491">
        <v>11</v>
      </c>
    </row>
    <row r="492" spans="1:5" x14ac:dyDescent="0.25">
      <c r="A492">
        <v>0</v>
      </c>
      <c r="B492" t="s">
        <v>1054</v>
      </c>
      <c r="C492">
        <v>140</v>
      </c>
      <c r="D492">
        <v>28</v>
      </c>
      <c r="E492">
        <v>32</v>
      </c>
    </row>
    <row r="493" spans="1:5" x14ac:dyDescent="0.25">
      <c r="A493">
        <v>0</v>
      </c>
      <c r="B493" t="s">
        <v>1054</v>
      </c>
      <c r="C493">
        <v>88</v>
      </c>
      <c r="D493">
        <v>30</v>
      </c>
      <c r="E493">
        <v>30</v>
      </c>
    </row>
    <row r="494" spans="1:5" x14ac:dyDescent="0.25">
      <c r="A494">
        <v>0</v>
      </c>
      <c r="B494" t="s">
        <v>1054</v>
      </c>
      <c r="C494">
        <v>301</v>
      </c>
      <c r="D494">
        <v>46</v>
      </c>
      <c r="E494">
        <v>95</v>
      </c>
    </row>
    <row r="495" spans="1:5" x14ac:dyDescent="0.25">
      <c r="A495">
        <v>0</v>
      </c>
      <c r="B495" t="s">
        <v>1054</v>
      </c>
      <c r="C495">
        <v>227</v>
      </c>
      <c r="D495">
        <v>58</v>
      </c>
      <c r="E495">
        <v>81</v>
      </c>
    </row>
    <row r="496" spans="1:5" x14ac:dyDescent="0.25">
      <c r="A496">
        <v>0</v>
      </c>
      <c r="B496" t="s">
        <v>1054</v>
      </c>
      <c r="C496">
        <v>208</v>
      </c>
      <c r="D496">
        <v>46</v>
      </c>
      <c r="E496">
        <v>64</v>
      </c>
    </row>
    <row r="497" spans="1:5" x14ac:dyDescent="0.25">
      <c r="A497">
        <v>0</v>
      </c>
      <c r="B497" t="s">
        <v>1054</v>
      </c>
      <c r="C497">
        <v>126</v>
      </c>
      <c r="D497">
        <v>40</v>
      </c>
      <c r="E497">
        <v>42</v>
      </c>
    </row>
    <row r="498" spans="1:5" x14ac:dyDescent="0.25">
      <c r="A498">
        <v>0</v>
      </c>
      <c r="B498" t="s">
        <v>1054</v>
      </c>
      <c r="C498">
        <v>93</v>
      </c>
      <c r="D498">
        <v>36</v>
      </c>
      <c r="E498">
        <v>28</v>
      </c>
    </row>
    <row r="499" spans="1:5" x14ac:dyDescent="0.25">
      <c r="A499">
        <v>0</v>
      </c>
      <c r="B499" t="s">
        <v>1054</v>
      </c>
      <c r="C499">
        <v>113</v>
      </c>
      <c r="D499">
        <v>32</v>
      </c>
      <c r="E499">
        <v>38</v>
      </c>
    </row>
    <row r="500" spans="1:5" x14ac:dyDescent="0.25">
      <c r="A500">
        <v>0</v>
      </c>
      <c r="B500" t="s">
        <v>1054</v>
      </c>
      <c r="C500">
        <v>89</v>
      </c>
      <c r="D500">
        <v>22</v>
      </c>
      <c r="E500">
        <v>29</v>
      </c>
    </row>
    <row r="501" spans="1:5" x14ac:dyDescent="0.25">
      <c r="A501">
        <v>0</v>
      </c>
      <c r="B501" t="s">
        <v>1054</v>
      </c>
      <c r="C501">
        <v>90</v>
      </c>
      <c r="D501">
        <v>16</v>
      </c>
      <c r="E501">
        <v>23</v>
      </c>
    </row>
    <row r="502" spans="1:5" x14ac:dyDescent="0.25">
      <c r="A502">
        <v>0</v>
      </c>
      <c r="B502" t="s">
        <v>1054</v>
      </c>
      <c r="C502">
        <v>84</v>
      </c>
      <c r="D502">
        <v>12</v>
      </c>
      <c r="E502">
        <v>26</v>
      </c>
    </row>
    <row r="503" spans="1:5" x14ac:dyDescent="0.25">
      <c r="A503">
        <v>0</v>
      </c>
      <c r="B503" t="s">
        <v>1054</v>
      </c>
      <c r="C503">
        <v>118</v>
      </c>
      <c r="D503">
        <v>35</v>
      </c>
      <c r="E503">
        <v>38</v>
      </c>
    </row>
    <row r="504" spans="1:5" x14ac:dyDescent="0.25">
      <c r="A504">
        <v>0</v>
      </c>
      <c r="B504" t="s">
        <v>1054</v>
      </c>
      <c r="C504">
        <v>136</v>
      </c>
      <c r="D504">
        <v>37</v>
      </c>
      <c r="E504">
        <v>52</v>
      </c>
    </row>
    <row r="505" spans="1:5" x14ac:dyDescent="0.25">
      <c r="A505">
        <v>0</v>
      </c>
      <c r="B505" t="s">
        <v>1054</v>
      </c>
      <c r="C505">
        <v>233</v>
      </c>
      <c r="D505">
        <v>47</v>
      </c>
      <c r="E505">
        <v>62</v>
      </c>
    </row>
    <row r="506" spans="1:5" x14ac:dyDescent="0.25">
      <c r="A506">
        <v>0</v>
      </c>
      <c r="B506" t="s">
        <v>1054</v>
      </c>
      <c r="C506">
        <v>198</v>
      </c>
      <c r="D506">
        <v>30</v>
      </c>
      <c r="E506">
        <v>52</v>
      </c>
    </row>
    <row r="507" spans="1:5" x14ac:dyDescent="0.25">
      <c r="A507">
        <v>0</v>
      </c>
      <c r="B507" t="s">
        <v>1054</v>
      </c>
      <c r="C507">
        <v>138</v>
      </c>
      <c r="D507">
        <v>46</v>
      </c>
      <c r="E507">
        <v>43</v>
      </c>
    </row>
    <row r="508" spans="1:5" x14ac:dyDescent="0.25">
      <c r="A508">
        <v>0</v>
      </c>
      <c r="B508" t="s">
        <v>1054</v>
      </c>
      <c r="C508">
        <v>152</v>
      </c>
      <c r="D508">
        <v>44</v>
      </c>
      <c r="E508">
        <v>53</v>
      </c>
    </row>
    <row r="509" spans="1:5" x14ac:dyDescent="0.25">
      <c r="A509">
        <v>0</v>
      </c>
      <c r="B509" t="s">
        <v>1054</v>
      </c>
      <c r="C509">
        <v>115</v>
      </c>
      <c r="D509">
        <v>60</v>
      </c>
      <c r="E509">
        <v>44</v>
      </c>
    </row>
    <row r="510" spans="1:5" x14ac:dyDescent="0.25">
      <c r="A510">
        <v>0</v>
      </c>
      <c r="B510" t="s">
        <v>1054</v>
      </c>
      <c r="C510">
        <v>283</v>
      </c>
      <c r="D510">
        <v>51</v>
      </c>
      <c r="E510">
        <v>85</v>
      </c>
    </row>
    <row r="511" spans="1:5" x14ac:dyDescent="0.25">
      <c r="A511">
        <v>0</v>
      </c>
      <c r="B511" t="s">
        <v>1054</v>
      </c>
      <c r="C511">
        <v>315</v>
      </c>
      <c r="D511">
        <v>42</v>
      </c>
      <c r="E511">
        <v>97</v>
      </c>
    </row>
    <row r="512" spans="1:5" x14ac:dyDescent="0.25">
      <c r="A512">
        <v>0</v>
      </c>
      <c r="B512" t="s">
        <v>570</v>
      </c>
      <c r="C512">
        <v>66</v>
      </c>
      <c r="D512">
        <v>22</v>
      </c>
      <c r="E512">
        <v>28</v>
      </c>
    </row>
    <row r="513" spans="1:5" x14ac:dyDescent="0.25">
      <c r="A513">
        <v>0</v>
      </c>
      <c r="B513" t="s">
        <v>1054</v>
      </c>
      <c r="C513">
        <v>30</v>
      </c>
      <c r="D513">
        <v>11</v>
      </c>
      <c r="E513">
        <v>11</v>
      </c>
    </row>
    <row r="514" spans="1:5" x14ac:dyDescent="0.25">
      <c r="A514">
        <v>0</v>
      </c>
      <c r="B514" t="s">
        <v>570</v>
      </c>
      <c r="C514">
        <v>32</v>
      </c>
      <c r="D514">
        <v>8</v>
      </c>
      <c r="E514">
        <v>11</v>
      </c>
    </row>
    <row r="515" spans="1:5" x14ac:dyDescent="0.25">
      <c r="A515">
        <v>0</v>
      </c>
      <c r="B515" t="s">
        <v>1054</v>
      </c>
      <c r="C515">
        <v>32</v>
      </c>
      <c r="D515">
        <v>13</v>
      </c>
      <c r="E515">
        <v>11</v>
      </c>
    </row>
    <row r="516" spans="1:5" x14ac:dyDescent="0.25">
      <c r="A516">
        <v>0</v>
      </c>
      <c r="B516" t="s">
        <v>570</v>
      </c>
      <c r="C516">
        <v>29</v>
      </c>
      <c r="D516">
        <v>16</v>
      </c>
      <c r="E516">
        <v>11</v>
      </c>
    </row>
    <row r="517" spans="1:5" x14ac:dyDescent="0.25">
      <c r="A517">
        <v>0</v>
      </c>
      <c r="B517" t="s">
        <v>1054</v>
      </c>
      <c r="C517">
        <v>43</v>
      </c>
      <c r="D517">
        <v>10</v>
      </c>
      <c r="E517">
        <v>12</v>
      </c>
    </row>
    <row r="518" spans="1:5" x14ac:dyDescent="0.25">
      <c r="A518">
        <v>0</v>
      </c>
      <c r="B518" t="s">
        <v>570</v>
      </c>
      <c r="C518">
        <v>32</v>
      </c>
      <c r="D518">
        <v>18</v>
      </c>
      <c r="E518">
        <v>12</v>
      </c>
    </row>
    <row r="519" spans="1:5" x14ac:dyDescent="0.25">
      <c r="A519">
        <v>0</v>
      </c>
      <c r="B519" t="s">
        <v>1054</v>
      </c>
      <c r="C519">
        <v>35</v>
      </c>
      <c r="D519">
        <v>13</v>
      </c>
      <c r="E519">
        <v>11</v>
      </c>
    </row>
    <row r="520" spans="1:5" x14ac:dyDescent="0.25">
      <c r="A520">
        <v>0</v>
      </c>
      <c r="B520" t="s">
        <v>570</v>
      </c>
      <c r="C520">
        <v>31</v>
      </c>
      <c r="D520">
        <v>18</v>
      </c>
      <c r="E520">
        <v>10</v>
      </c>
    </row>
    <row r="521" spans="1:5" x14ac:dyDescent="0.25">
      <c r="A521">
        <v>0</v>
      </c>
      <c r="B521" t="s">
        <v>1054</v>
      </c>
      <c r="C521">
        <v>31</v>
      </c>
      <c r="D521">
        <v>11</v>
      </c>
      <c r="E521">
        <v>12</v>
      </c>
    </row>
    <row r="522" spans="1:5" x14ac:dyDescent="0.25">
      <c r="A522">
        <v>0</v>
      </c>
      <c r="B522" t="s">
        <v>570</v>
      </c>
      <c r="C522">
        <v>33</v>
      </c>
      <c r="D522">
        <v>12</v>
      </c>
      <c r="E522">
        <v>10</v>
      </c>
    </row>
    <row r="523" spans="1:5" x14ac:dyDescent="0.25">
      <c r="A523">
        <v>0</v>
      </c>
      <c r="B523" t="s">
        <v>1054</v>
      </c>
      <c r="C523">
        <v>32</v>
      </c>
      <c r="D523">
        <v>5</v>
      </c>
      <c r="E523">
        <v>11</v>
      </c>
    </row>
    <row r="524" spans="1:5" x14ac:dyDescent="0.25">
      <c r="A524">
        <v>0</v>
      </c>
      <c r="B524" t="s">
        <v>570</v>
      </c>
      <c r="C524">
        <v>27</v>
      </c>
      <c r="D524">
        <v>8</v>
      </c>
      <c r="E524">
        <v>11</v>
      </c>
    </row>
    <row r="525" spans="1:5" x14ac:dyDescent="0.25">
      <c r="A525">
        <v>0</v>
      </c>
      <c r="B525" t="s">
        <v>1054</v>
      </c>
      <c r="C525">
        <v>29</v>
      </c>
      <c r="D525">
        <v>15</v>
      </c>
      <c r="E525">
        <v>11</v>
      </c>
    </row>
    <row r="526" spans="1:5" x14ac:dyDescent="0.25">
      <c r="A526">
        <v>0</v>
      </c>
      <c r="B526" t="s">
        <v>570</v>
      </c>
      <c r="C526">
        <v>38</v>
      </c>
      <c r="D526">
        <v>7</v>
      </c>
      <c r="E526">
        <v>11</v>
      </c>
    </row>
    <row r="527" spans="1:5" x14ac:dyDescent="0.25">
      <c r="A527">
        <v>0</v>
      </c>
      <c r="B527" t="s">
        <v>1054</v>
      </c>
      <c r="C527">
        <v>32</v>
      </c>
      <c r="D527">
        <v>9</v>
      </c>
      <c r="E527">
        <v>11</v>
      </c>
    </row>
    <row r="528" spans="1:5" x14ac:dyDescent="0.25">
      <c r="A528">
        <v>0</v>
      </c>
      <c r="B528" t="s">
        <v>570</v>
      </c>
      <c r="C528">
        <v>648</v>
      </c>
      <c r="D528">
        <v>82</v>
      </c>
      <c r="E528">
        <v>266</v>
      </c>
    </row>
    <row r="529" spans="1:5" x14ac:dyDescent="0.25">
      <c r="A529">
        <v>0</v>
      </c>
      <c r="B529" t="s">
        <v>1054</v>
      </c>
      <c r="C529">
        <v>524</v>
      </c>
      <c r="D529">
        <v>79</v>
      </c>
      <c r="E529">
        <v>176</v>
      </c>
    </row>
    <row r="530" spans="1:5" x14ac:dyDescent="0.25">
      <c r="A530">
        <v>0</v>
      </c>
      <c r="B530" t="s">
        <v>570</v>
      </c>
      <c r="C530">
        <v>441</v>
      </c>
      <c r="D530">
        <v>83</v>
      </c>
      <c r="E530">
        <v>164</v>
      </c>
    </row>
    <row r="531" spans="1:5" x14ac:dyDescent="0.25">
      <c r="A531">
        <v>0</v>
      </c>
      <c r="B531" t="s">
        <v>1054</v>
      </c>
      <c r="C531">
        <v>392</v>
      </c>
      <c r="D531">
        <v>98</v>
      </c>
      <c r="E531">
        <v>149</v>
      </c>
    </row>
    <row r="532" spans="1:5" x14ac:dyDescent="0.25">
      <c r="A532">
        <v>0</v>
      </c>
      <c r="B532" t="s">
        <v>570</v>
      </c>
      <c r="C532">
        <v>1646</v>
      </c>
      <c r="D532">
        <v>103</v>
      </c>
      <c r="E532">
        <v>639</v>
      </c>
    </row>
    <row r="533" spans="1:5" x14ac:dyDescent="0.25">
      <c r="A533">
        <v>0</v>
      </c>
      <c r="B533" t="s">
        <v>1054</v>
      </c>
      <c r="C533">
        <v>1286</v>
      </c>
      <c r="D533">
        <v>100</v>
      </c>
      <c r="E533">
        <v>388</v>
      </c>
    </row>
    <row r="534" spans="1:5" x14ac:dyDescent="0.25">
      <c r="A534">
        <v>0</v>
      </c>
      <c r="B534" t="s">
        <v>570</v>
      </c>
      <c r="C534">
        <v>1154</v>
      </c>
      <c r="D534">
        <v>117</v>
      </c>
      <c r="E534">
        <v>426</v>
      </c>
    </row>
    <row r="535" spans="1:5" x14ac:dyDescent="0.25">
      <c r="A535">
        <v>0</v>
      </c>
      <c r="B535" t="s">
        <v>1054</v>
      </c>
      <c r="C535">
        <v>1024</v>
      </c>
      <c r="D535">
        <v>112</v>
      </c>
      <c r="E535">
        <v>335</v>
      </c>
    </row>
    <row r="536" spans="1:5" x14ac:dyDescent="0.25">
      <c r="A536">
        <v>0</v>
      </c>
      <c r="B536" t="s">
        <v>570</v>
      </c>
      <c r="C536">
        <v>1202</v>
      </c>
      <c r="D536">
        <v>111</v>
      </c>
      <c r="E536">
        <v>397</v>
      </c>
    </row>
    <row r="537" spans="1:5" x14ac:dyDescent="0.25">
      <c r="A537">
        <v>0</v>
      </c>
      <c r="B537" t="s">
        <v>1054</v>
      </c>
      <c r="C537">
        <v>980</v>
      </c>
      <c r="D537">
        <v>99</v>
      </c>
      <c r="E537">
        <v>312</v>
      </c>
    </row>
    <row r="538" spans="1:5" x14ac:dyDescent="0.25">
      <c r="A538">
        <v>0</v>
      </c>
      <c r="B538" t="s">
        <v>570</v>
      </c>
      <c r="C538">
        <v>257</v>
      </c>
      <c r="D538">
        <v>54</v>
      </c>
      <c r="E538">
        <v>119</v>
      </c>
    </row>
    <row r="539" spans="1:5" x14ac:dyDescent="0.25">
      <c r="A539">
        <v>0</v>
      </c>
      <c r="B539" t="s">
        <v>1054</v>
      </c>
      <c r="C539">
        <v>436</v>
      </c>
      <c r="D539">
        <v>75</v>
      </c>
      <c r="E539">
        <v>131</v>
      </c>
    </row>
    <row r="540" spans="1:5" x14ac:dyDescent="0.25">
      <c r="A540">
        <v>0</v>
      </c>
      <c r="B540" t="s">
        <v>570</v>
      </c>
      <c r="C540">
        <v>487</v>
      </c>
      <c r="D540">
        <v>75</v>
      </c>
      <c r="E540">
        <v>168</v>
      </c>
    </row>
    <row r="541" spans="1:5" x14ac:dyDescent="0.25">
      <c r="A541">
        <v>0</v>
      </c>
      <c r="B541" t="s">
        <v>1054</v>
      </c>
      <c r="C541">
        <v>413</v>
      </c>
      <c r="D541">
        <v>68</v>
      </c>
      <c r="E541">
        <v>143</v>
      </c>
    </row>
    <row r="542" spans="1:5" x14ac:dyDescent="0.25">
      <c r="A542">
        <v>0</v>
      </c>
      <c r="B542" t="s">
        <v>570</v>
      </c>
      <c r="C542">
        <v>712</v>
      </c>
      <c r="D542">
        <v>83</v>
      </c>
      <c r="E542">
        <v>233</v>
      </c>
    </row>
    <row r="543" spans="1:5" x14ac:dyDescent="0.25">
      <c r="A543">
        <v>0</v>
      </c>
      <c r="B543" t="s">
        <v>1054</v>
      </c>
      <c r="C543">
        <v>602</v>
      </c>
      <c r="D543">
        <v>73</v>
      </c>
      <c r="E543">
        <v>190</v>
      </c>
    </row>
    <row r="544" spans="1:5" x14ac:dyDescent="0.25">
      <c r="A544">
        <v>0</v>
      </c>
      <c r="B544" t="s">
        <v>570</v>
      </c>
      <c r="C544">
        <v>505</v>
      </c>
      <c r="D544">
        <v>85</v>
      </c>
      <c r="E544">
        <v>168</v>
      </c>
    </row>
    <row r="545" spans="1:5" x14ac:dyDescent="0.25">
      <c r="A545">
        <v>0</v>
      </c>
      <c r="B545" t="s">
        <v>1054</v>
      </c>
      <c r="C545">
        <v>436</v>
      </c>
      <c r="D545">
        <v>75</v>
      </c>
      <c r="E545">
        <v>162</v>
      </c>
    </row>
    <row r="546" spans="1:5" x14ac:dyDescent="0.25">
      <c r="A546">
        <v>0</v>
      </c>
      <c r="B546" t="s">
        <v>570</v>
      </c>
      <c r="C546">
        <v>568</v>
      </c>
      <c r="D546">
        <v>88</v>
      </c>
      <c r="E546">
        <v>205</v>
      </c>
    </row>
    <row r="547" spans="1:5" x14ac:dyDescent="0.25">
      <c r="A547">
        <v>0</v>
      </c>
      <c r="B547" t="s">
        <v>1054</v>
      </c>
      <c r="C547">
        <v>530</v>
      </c>
      <c r="D547">
        <v>81</v>
      </c>
      <c r="E547">
        <v>186</v>
      </c>
    </row>
    <row r="548" spans="1:5" x14ac:dyDescent="0.25">
      <c r="A548">
        <v>0</v>
      </c>
      <c r="B548" t="s">
        <v>570</v>
      </c>
      <c r="C548">
        <v>656</v>
      </c>
      <c r="D548">
        <v>88</v>
      </c>
      <c r="E548">
        <v>222</v>
      </c>
    </row>
    <row r="549" spans="1:5" x14ac:dyDescent="0.25">
      <c r="A549">
        <v>0</v>
      </c>
      <c r="B549" t="s">
        <v>1054</v>
      </c>
      <c r="C549">
        <v>534</v>
      </c>
      <c r="D549">
        <v>95</v>
      </c>
      <c r="E549">
        <v>178</v>
      </c>
    </row>
    <row r="550" spans="1:5" x14ac:dyDescent="0.25">
      <c r="A550">
        <v>0</v>
      </c>
      <c r="B550" t="s">
        <v>570</v>
      </c>
      <c r="C550">
        <v>487</v>
      </c>
      <c r="D550">
        <v>67</v>
      </c>
      <c r="E550">
        <v>187</v>
      </c>
    </row>
    <row r="551" spans="1:5" x14ac:dyDescent="0.25">
      <c r="A551">
        <v>0</v>
      </c>
      <c r="B551" t="s">
        <v>1054</v>
      </c>
      <c r="C551">
        <v>467</v>
      </c>
      <c r="D551">
        <v>85</v>
      </c>
      <c r="E551">
        <v>178</v>
      </c>
    </row>
    <row r="552" spans="1:5" x14ac:dyDescent="0.25">
      <c r="A552">
        <v>0</v>
      </c>
      <c r="B552" t="s">
        <v>570</v>
      </c>
      <c r="C552">
        <v>479</v>
      </c>
      <c r="D552">
        <v>72</v>
      </c>
      <c r="E552">
        <v>202</v>
      </c>
    </row>
    <row r="553" spans="1:5" x14ac:dyDescent="0.25">
      <c r="A553">
        <v>0</v>
      </c>
      <c r="B553" t="s">
        <v>1054</v>
      </c>
      <c r="C553">
        <v>417</v>
      </c>
      <c r="D553">
        <v>67</v>
      </c>
      <c r="E553">
        <v>148</v>
      </c>
    </row>
    <row r="554" spans="1:5" x14ac:dyDescent="0.25">
      <c r="A554">
        <v>0</v>
      </c>
      <c r="B554" t="s">
        <v>570</v>
      </c>
      <c r="C554">
        <v>1213</v>
      </c>
      <c r="D554">
        <v>108</v>
      </c>
      <c r="E554">
        <v>423</v>
      </c>
    </row>
    <row r="555" spans="1:5" x14ac:dyDescent="0.25">
      <c r="A555">
        <v>0</v>
      </c>
      <c r="B555" t="s">
        <v>1054</v>
      </c>
      <c r="C555">
        <v>996</v>
      </c>
      <c r="D555">
        <v>91</v>
      </c>
      <c r="E555">
        <v>293</v>
      </c>
    </row>
    <row r="556" spans="1:5" x14ac:dyDescent="0.25">
      <c r="A556">
        <v>0</v>
      </c>
      <c r="B556" t="s">
        <v>570</v>
      </c>
      <c r="C556">
        <v>1277</v>
      </c>
      <c r="D556">
        <v>101</v>
      </c>
      <c r="E556">
        <v>454</v>
      </c>
    </row>
    <row r="557" spans="1:5" x14ac:dyDescent="0.25">
      <c r="A557">
        <v>0</v>
      </c>
      <c r="B557" t="s">
        <v>1054</v>
      </c>
      <c r="C557">
        <v>1134</v>
      </c>
      <c r="D557">
        <v>119</v>
      </c>
      <c r="E557">
        <v>369</v>
      </c>
    </row>
    <row r="558" spans="1:5" x14ac:dyDescent="0.25">
      <c r="A558">
        <v>0</v>
      </c>
      <c r="B558" t="s">
        <v>570</v>
      </c>
      <c r="C558">
        <v>841</v>
      </c>
      <c r="D558">
        <v>87</v>
      </c>
      <c r="E558">
        <v>303</v>
      </c>
    </row>
    <row r="559" spans="1:5" x14ac:dyDescent="0.25">
      <c r="A559">
        <v>0</v>
      </c>
      <c r="B559" t="s">
        <v>1054</v>
      </c>
      <c r="C559">
        <v>700</v>
      </c>
      <c r="D559">
        <v>96</v>
      </c>
      <c r="E559">
        <v>225</v>
      </c>
    </row>
    <row r="560" spans="1:5" x14ac:dyDescent="0.25">
      <c r="A560">
        <v>0</v>
      </c>
      <c r="B560" t="s">
        <v>570</v>
      </c>
      <c r="C560">
        <v>495</v>
      </c>
      <c r="D560">
        <v>69</v>
      </c>
      <c r="E560">
        <v>192</v>
      </c>
    </row>
    <row r="561" spans="1:5" x14ac:dyDescent="0.25">
      <c r="A561">
        <v>0</v>
      </c>
      <c r="B561" t="s">
        <v>1054</v>
      </c>
      <c r="C561">
        <v>469</v>
      </c>
      <c r="D561">
        <v>77</v>
      </c>
      <c r="E561">
        <v>165</v>
      </c>
    </row>
    <row r="562" spans="1:5" x14ac:dyDescent="0.25">
      <c r="A562">
        <v>0</v>
      </c>
      <c r="B562" t="s">
        <v>570</v>
      </c>
      <c r="C562">
        <v>439</v>
      </c>
      <c r="D562">
        <v>81</v>
      </c>
      <c r="E562">
        <v>166</v>
      </c>
    </row>
    <row r="563" spans="1:5" x14ac:dyDescent="0.25">
      <c r="A563">
        <v>0</v>
      </c>
      <c r="B563" t="s">
        <v>1054</v>
      </c>
      <c r="C563">
        <v>409</v>
      </c>
      <c r="D563">
        <v>73</v>
      </c>
      <c r="E563">
        <v>140</v>
      </c>
    </row>
    <row r="564" spans="1:5" x14ac:dyDescent="0.25">
      <c r="A564">
        <v>0</v>
      </c>
      <c r="B564" t="s">
        <v>570</v>
      </c>
      <c r="C564">
        <v>1379</v>
      </c>
      <c r="D564">
        <v>102</v>
      </c>
      <c r="E564">
        <v>508</v>
      </c>
    </row>
    <row r="565" spans="1:5" x14ac:dyDescent="0.25">
      <c r="A565">
        <v>0</v>
      </c>
      <c r="B565" t="s">
        <v>1054</v>
      </c>
      <c r="C565">
        <v>1108</v>
      </c>
      <c r="D565">
        <v>105</v>
      </c>
      <c r="E565">
        <v>366</v>
      </c>
    </row>
    <row r="566" spans="1:5" x14ac:dyDescent="0.25">
      <c r="A566">
        <v>0</v>
      </c>
      <c r="B566" t="s">
        <v>570</v>
      </c>
      <c r="C566">
        <v>1552</v>
      </c>
      <c r="D566">
        <v>142</v>
      </c>
      <c r="E566">
        <v>516</v>
      </c>
    </row>
    <row r="567" spans="1:5" x14ac:dyDescent="0.25">
      <c r="A567">
        <v>0</v>
      </c>
      <c r="B567" t="s">
        <v>1054</v>
      </c>
      <c r="C567">
        <v>1398</v>
      </c>
      <c r="D567">
        <v>148</v>
      </c>
      <c r="E567">
        <v>460</v>
      </c>
    </row>
    <row r="568" spans="1:5" x14ac:dyDescent="0.25">
      <c r="A568">
        <v>0</v>
      </c>
      <c r="B568" t="s">
        <v>570</v>
      </c>
      <c r="C568">
        <v>29</v>
      </c>
      <c r="D568">
        <v>12</v>
      </c>
      <c r="E568">
        <v>10</v>
      </c>
    </row>
    <row r="569" spans="1:5" x14ac:dyDescent="0.25">
      <c r="A569">
        <v>0</v>
      </c>
      <c r="B569" t="s">
        <v>1054</v>
      </c>
      <c r="C569">
        <v>36</v>
      </c>
      <c r="D569">
        <v>10</v>
      </c>
      <c r="E569">
        <v>11</v>
      </c>
    </row>
    <row r="570" spans="1:5" x14ac:dyDescent="0.25">
      <c r="A570">
        <v>0</v>
      </c>
      <c r="B570" t="s">
        <v>570</v>
      </c>
      <c r="C570">
        <v>34</v>
      </c>
      <c r="D570">
        <v>12</v>
      </c>
      <c r="E570">
        <v>11</v>
      </c>
    </row>
    <row r="571" spans="1:5" x14ac:dyDescent="0.25">
      <c r="A571">
        <v>0</v>
      </c>
      <c r="B571" t="s">
        <v>1054</v>
      </c>
      <c r="C571">
        <v>35</v>
      </c>
      <c r="D571">
        <v>13</v>
      </c>
      <c r="E571">
        <v>13</v>
      </c>
    </row>
    <row r="572" spans="1:5" x14ac:dyDescent="0.25">
      <c r="A572">
        <v>0</v>
      </c>
      <c r="B572" t="s">
        <v>570</v>
      </c>
      <c r="C572">
        <v>39</v>
      </c>
      <c r="D572">
        <v>19</v>
      </c>
      <c r="E572">
        <v>10</v>
      </c>
    </row>
    <row r="573" spans="1:5" x14ac:dyDescent="0.25">
      <c r="A573">
        <v>0</v>
      </c>
      <c r="B573" t="s">
        <v>1054</v>
      </c>
      <c r="C573">
        <v>28</v>
      </c>
      <c r="D573">
        <v>8</v>
      </c>
      <c r="E573">
        <v>11</v>
      </c>
    </row>
    <row r="574" spans="1:5" x14ac:dyDescent="0.25">
      <c r="A574">
        <v>0</v>
      </c>
      <c r="B574" t="s">
        <v>570</v>
      </c>
      <c r="C574">
        <v>31</v>
      </c>
      <c r="D574">
        <v>11</v>
      </c>
      <c r="E574">
        <v>11</v>
      </c>
    </row>
    <row r="575" spans="1:5" x14ac:dyDescent="0.25">
      <c r="A575">
        <v>0</v>
      </c>
      <c r="B575" t="s">
        <v>1054</v>
      </c>
      <c r="C575">
        <v>34</v>
      </c>
      <c r="D575">
        <v>16</v>
      </c>
      <c r="E575">
        <v>10</v>
      </c>
    </row>
    <row r="576" spans="1:5" x14ac:dyDescent="0.25">
      <c r="A576">
        <v>0</v>
      </c>
      <c r="B576" t="s">
        <v>570</v>
      </c>
      <c r="C576">
        <v>30</v>
      </c>
      <c r="D576">
        <v>10</v>
      </c>
      <c r="E576">
        <v>13</v>
      </c>
    </row>
    <row r="577" spans="1:5" x14ac:dyDescent="0.25">
      <c r="A577">
        <v>0</v>
      </c>
      <c r="B577" t="s">
        <v>1054</v>
      </c>
      <c r="C577">
        <v>34</v>
      </c>
      <c r="D577">
        <v>12</v>
      </c>
      <c r="E577">
        <v>13</v>
      </c>
    </row>
    <row r="578" spans="1:5" x14ac:dyDescent="0.25">
      <c r="A578">
        <v>0</v>
      </c>
      <c r="B578" t="s">
        <v>570</v>
      </c>
      <c r="C578">
        <v>38</v>
      </c>
      <c r="D578">
        <v>8</v>
      </c>
      <c r="E578">
        <v>11</v>
      </c>
    </row>
    <row r="579" spans="1:5" x14ac:dyDescent="0.25">
      <c r="A579">
        <v>0</v>
      </c>
      <c r="B579" t="s">
        <v>1054</v>
      </c>
      <c r="C579">
        <v>34</v>
      </c>
      <c r="D579">
        <v>18</v>
      </c>
      <c r="E579">
        <v>10</v>
      </c>
    </row>
    <row r="580" spans="1:5" x14ac:dyDescent="0.25">
      <c r="A580">
        <v>0</v>
      </c>
      <c r="B580" t="s">
        <v>570</v>
      </c>
      <c r="C580">
        <v>46</v>
      </c>
      <c r="D580">
        <v>14</v>
      </c>
      <c r="E580">
        <v>23</v>
      </c>
    </row>
    <row r="581" spans="1:5" x14ac:dyDescent="0.25">
      <c r="A581">
        <v>0</v>
      </c>
      <c r="B581" t="s">
        <v>1054</v>
      </c>
      <c r="C581">
        <v>32</v>
      </c>
      <c r="D581">
        <v>11</v>
      </c>
      <c r="E581">
        <v>12</v>
      </c>
    </row>
    <row r="582" spans="1:5" x14ac:dyDescent="0.25">
      <c r="A582">
        <v>0</v>
      </c>
      <c r="B582" t="s">
        <v>570</v>
      </c>
      <c r="C582">
        <v>32</v>
      </c>
      <c r="D582">
        <v>13</v>
      </c>
      <c r="E582">
        <v>11</v>
      </c>
    </row>
    <row r="583" spans="1:5" x14ac:dyDescent="0.25">
      <c r="A583">
        <v>0</v>
      </c>
      <c r="B583" t="s">
        <v>1054</v>
      </c>
      <c r="C583">
        <v>28</v>
      </c>
      <c r="D583">
        <v>7</v>
      </c>
      <c r="E583">
        <v>10</v>
      </c>
    </row>
    <row r="584" spans="1:5" x14ac:dyDescent="0.25">
      <c r="A584">
        <v>0</v>
      </c>
      <c r="B584" t="s">
        <v>570</v>
      </c>
      <c r="C584">
        <v>33</v>
      </c>
      <c r="D584">
        <v>19</v>
      </c>
      <c r="E584">
        <v>11</v>
      </c>
    </row>
    <row r="585" spans="1:5" x14ac:dyDescent="0.25">
      <c r="A585">
        <v>0</v>
      </c>
      <c r="B585" t="s">
        <v>1054</v>
      </c>
      <c r="C585">
        <v>31</v>
      </c>
      <c r="D585">
        <v>21</v>
      </c>
      <c r="E585">
        <v>9</v>
      </c>
    </row>
    <row r="586" spans="1:5" x14ac:dyDescent="0.25">
      <c r="A586">
        <v>0</v>
      </c>
      <c r="B586" t="s">
        <v>570</v>
      </c>
      <c r="C586">
        <v>203</v>
      </c>
      <c r="D586">
        <v>43</v>
      </c>
      <c r="E586">
        <v>76</v>
      </c>
    </row>
    <row r="587" spans="1:5" x14ac:dyDescent="0.25">
      <c r="A587">
        <v>0</v>
      </c>
      <c r="B587" t="s">
        <v>1054</v>
      </c>
      <c r="C587">
        <v>206</v>
      </c>
      <c r="D587">
        <v>38</v>
      </c>
      <c r="E587">
        <v>46</v>
      </c>
    </row>
    <row r="588" spans="1:5" x14ac:dyDescent="0.25">
      <c r="A588">
        <v>0</v>
      </c>
      <c r="B588" t="s">
        <v>570</v>
      </c>
      <c r="C588">
        <v>161</v>
      </c>
      <c r="D588">
        <v>42</v>
      </c>
      <c r="E588">
        <v>55</v>
      </c>
    </row>
    <row r="589" spans="1:5" x14ac:dyDescent="0.25">
      <c r="A589">
        <v>0</v>
      </c>
      <c r="B589" t="s">
        <v>1054</v>
      </c>
      <c r="C589">
        <v>145</v>
      </c>
      <c r="D589">
        <v>36</v>
      </c>
      <c r="E589">
        <v>49</v>
      </c>
    </row>
    <row r="590" spans="1:5" x14ac:dyDescent="0.25">
      <c r="A590">
        <v>0</v>
      </c>
      <c r="B590" t="s">
        <v>570</v>
      </c>
      <c r="C590">
        <v>650</v>
      </c>
      <c r="D590">
        <v>88</v>
      </c>
      <c r="E590">
        <v>258</v>
      </c>
    </row>
    <row r="591" spans="1:5" x14ac:dyDescent="0.25">
      <c r="A591">
        <v>0</v>
      </c>
      <c r="B591" t="s">
        <v>1054</v>
      </c>
      <c r="C591">
        <v>601</v>
      </c>
      <c r="D591">
        <v>82</v>
      </c>
      <c r="E591">
        <v>205</v>
      </c>
    </row>
    <row r="592" spans="1:5" x14ac:dyDescent="0.25">
      <c r="A592">
        <v>0</v>
      </c>
      <c r="B592" t="s">
        <v>570</v>
      </c>
      <c r="C592">
        <v>462</v>
      </c>
      <c r="D592">
        <v>65</v>
      </c>
      <c r="E592">
        <v>194</v>
      </c>
    </row>
    <row r="593" spans="1:5" x14ac:dyDescent="0.25">
      <c r="A593">
        <v>0</v>
      </c>
      <c r="B593" t="s">
        <v>1054</v>
      </c>
      <c r="C593">
        <v>421</v>
      </c>
      <c r="D593">
        <v>76</v>
      </c>
      <c r="E593">
        <v>153</v>
      </c>
    </row>
    <row r="594" spans="1:5" x14ac:dyDescent="0.25">
      <c r="A594">
        <v>0</v>
      </c>
      <c r="B594" t="s">
        <v>570</v>
      </c>
      <c r="C594">
        <v>477</v>
      </c>
      <c r="D594">
        <v>70</v>
      </c>
      <c r="E594">
        <v>188</v>
      </c>
    </row>
    <row r="595" spans="1:5" x14ac:dyDescent="0.25">
      <c r="A595">
        <v>0</v>
      </c>
      <c r="B595" t="s">
        <v>1054</v>
      </c>
      <c r="C595">
        <v>279</v>
      </c>
      <c r="D595">
        <v>31</v>
      </c>
      <c r="E595">
        <v>62</v>
      </c>
    </row>
    <row r="596" spans="1:5" x14ac:dyDescent="0.25">
      <c r="A596">
        <v>0</v>
      </c>
      <c r="B596" t="s">
        <v>570</v>
      </c>
      <c r="C596">
        <v>190</v>
      </c>
      <c r="D596">
        <v>60</v>
      </c>
      <c r="E596">
        <v>73</v>
      </c>
    </row>
    <row r="597" spans="1:5" x14ac:dyDescent="0.25">
      <c r="A597">
        <v>0</v>
      </c>
      <c r="B597" t="s">
        <v>1054</v>
      </c>
      <c r="C597">
        <v>155</v>
      </c>
      <c r="D597">
        <v>49</v>
      </c>
      <c r="E597">
        <v>56</v>
      </c>
    </row>
    <row r="598" spans="1:5" x14ac:dyDescent="0.25">
      <c r="A598">
        <v>0</v>
      </c>
      <c r="B598" t="s">
        <v>570</v>
      </c>
      <c r="C598">
        <v>180</v>
      </c>
      <c r="D598">
        <v>35</v>
      </c>
      <c r="E598">
        <v>57</v>
      </c>
    </row>
    <row r="599" spans="1:5" x14ac:dyDescent="0.25">
      <c r="A599">
        <v>0</v>
      </c>
      <c r="B599" t="s">
        <v>1054</v>
      </c>
      <c r="C599">
        <v>165</v>
      </c>
      <c r="D599">
        <v>57</v>
      </c>
      <c r="E599">
        <v>61</v>
      </c>
    </row>
    <row r="600" spans="1:5" x14ac:dyDescent="0.25">
      <c r="A600">
        <v>0</v>
      </c>
      <c r="B600" t="s">
        <v>570</v>
      </c>
      <c r="C600">
        <v>270</v>
      </c>
      <c r="D600">
        <v>49</v>
      </c>
      <c r="E600">
        <v>98</v>
      </c>
    </row>
    <row r="601" spans="1:5" x14ac:dyDescent="0.25">
      <c r="A601">
        <v>0</v>
      </c>
      <c r="B601" t="s">
        <v>1054</v>
      </c>
      <c r="C601">
        <v>228</v>
      </c>
      <c r="D601">
        <v>53</v>
      </c>
      <c r="E601">
        <v>79</v>
      </c>
    </row>
    <row r="602" spans="1:5" x14ac:dyDescent="0.25">
      <c r="A602">
        <v>0</v>
      </c>
      <c r="B602" t="s">
        <v>570</v>
      </c>
      <c r="C602">
        <v>179</v>
      </c>
      <c r="D602">
        <v>42</v>
      </c>
      <c r="E602">
        <v>71</v>
      </c>
    </row>
    <row r="603" spans="1:5" x14ac:dyDescent="0.25">
      <c r="A603">
        <v>0</v>
      </c>
      <c r="B603" t="s">
        <v>1054</v>
      </c>
      <c r="C603">
        <v>196</v>
      </c>
      <c r="D603">
        <v>46</v>
      </c>
      <c r="E603">
        <v>55</v>
      </c>
    </row>
    <row r="604" spans="1:5" x14ac:dyDescent="0.25">
      <c r="A604">
        <v>0</v>
      </c>
      <c r="B604" t="s">
        <v>570</v>
      </c>
      <c r="C604">
        <v>207</v>
      </c>
      <c r="D604">
        <v>55</v>
      </c>
      <c r="E604">
        <v>76</v>
      </c>
    </row>
    <row r="605" spans="1:5" x14ac:dyDescent="0.25">
      <c r="A605">
        <v>0</v>
      </c>
      <c r="B605" t="s">
        <v>1054</v>
      </c>
      <c r="C605">
        <v>184</v>
      </c>
      <c r="D605">
        <v>50</v>
      </c>
      <c r="E605">
        <v>61</v>
      </c>
    </row>
    <row r="606" spans="1:5" x14ac:dyDescent="0.25">
      <c r="A606">
        <v>0</v>
      </c>
      <c r="B606" t="s">
        <v>570</v>
      </c>
      <c r="C606">
        <v>212</v>
      </c>
      <c r="D606">
        <v>46</v>
      </c>
      <c r="E606">
        <v>87</v>
      </c>
    </row>
    <row r="607" spans="1:5" x14ac:dyDescent="0.25">
      <c r="A607">
        <v>0</v>
      </c>
      <c r="B607" t="s">
        <v>1054</v>
      </c>
      <c r="C607">
        <v>202</v>
      </c>
      <c r="D607">
        <v>53</v>
      </c>
      <c r="E607">
        <v>68</v>
      </c>
    </row>
    <row r="608" spans="1:5" x14ac:dyDescent="0.25">
      <c r="A608">
        <v>0</v>
      </c>
      <c r="B608" t="s">
        <v>570</v>
      </c>
      <c r="C608">
        <v>212</v>
      </c>
      <c r="D608">
        <v>57</v>
      </c>
      <c r="E608">
        <v>65</v>
      </c>
    </row>
    <row r="609" spans="1:5" x14ac:dyDescent="0.25">
      <c r="A609">
        <v>0</v>
      </c>
      <c r="B609" t="s">
        <v>1054</v>
      </c>
      <c r="C609">
        <v>173</v>
      </c>
      <c r="D609">
        <v>46</v>
      </c>
      <c r="E609">
        <v>60</v>
      </c>
    </row>
    <row r="610" spans="1:5" x14ac:dyDescent="0.25">
      <c r="A610">
        <v>0</v>
      </c>
      <c r="B610" t="s">
        <v>570</v>
      </c>
      <c r="C610">
        <v>213</v>
      </c>
      <c r="D610">
        <v>40</v>
      </c>
      <c r="E610">
        <v>77</v>
      </c>
    </row>
    <row r="611" spans="1:5" x14ac:dyDescent="0.25">
      <c r="A611">
        <v>0</v>
      </c>
      <c r="B611" t="s">
        <v>1054</v>
      </c>
      <c r="C611">
        <v>208</v>
      </c>
      <c r="D611">
        <v>53</v>
      </c>
      <c r="E611">
        <v>79</v>
      </c>
    </row>
    <row r="612" spans="1:5" x14ac:dyDescent="0.25">
      <c r="A612">
        <v>0</v>
      </c>
      <c r="B612" t="s">
        <v>570</v>
      </c>
      <c r="C612">
        <v>472</v>
      </c>
      <c r="D612">
        <v>55</v>
      </c>
      <c r="E612">
        <v>167</v>
      </c>
    </row>
    <row r="613" spans="1:5" x14ac:dyDescent="0.25">
      <c r="A613">
        <v>0</v>
      </c>
      <c r="B613" t="s">
        <v>1054</v>
      </c>
      <c r="C613">
        <v>432</v>
      </c>
      <c r="D613">
        <v>58</v>
      </c>
      <c r="E613">
        <v>130</v>
      </c>
    </row>
    <row r="614" spans="1:5" x14ac:dyDescent="0.25">
      <c r="A614">
        <v>0</v>
      </c>
      <c r="B614" t="s">
        <v>570</v>
      </c>
      <c r="C614">
        <v>498</v>
      </c>
      <c r="D614">
        <v>71</v>
      </c>
      <c r="E614">
        <v>166</v>
      </c>
    </row>
    <row r="615" spans="1:5" x14ac:dyDescent="0.25">
      <c r="A615">
        <v>0</v>
      </c>
      <c r="B615" t="s">
        <v>1054</v>
      </c>
      <c r="C615">
        <v>473</v>
      </c>
      <c r="D615">
        <v>65</v>
      </c>
      <c r="E615">
        <v>157</v>
      </c>
    </row>
    <row r="616" spans="1:5" x14ac:dyDescent="0.25">
      <c r="A616">
        <v>0</v>
      </c>
      <c r="B616" t="s">
        <v>570</v>
      </c>
      <c r="C616">
        <v>287</v>
      </c>
      <c r="D616">
        <v>62</v>
      </c>
      <c r="E616">
        <v>116</v>
      </c>
    </row>
    <row r="617" spans="1:5" x14ac:dyDescent="0.25">
      <c r="A617">
        <v>0</v>
      </c>
      <c r="B617" t="s">
        <v>1054</v>
      </c>
      <c r="C617">
        <v>268</v>
      </c>
      <c r="D617">
        <v>71</v>
      </c>
      <c r="E617">
        <v>84</v>
      </c>
    </row>
    <row r="618" spans="1:5" x14ac:dyDescent="0.25">
      <c r="A618">
        <v>0</v>
      </c>
      <c r="B618" t="s">
        <v>570</v>
      </c>
      <c r="C618">
        <v>281</v>
      </c>
      <c r="D618">
        <v>45</v>
      </c>
      <c r="E618">
        <v>104</v>
      </c>
    </row>
    <row r="619" spans="1:5" x14ac:dyDescent="0.25">
      <c r="A619">
        <v>0</v>
      </c>
      <c r="B619" t="s">
        <v>1054</v>
      </c>
      <c r="C619">
        <v>256</v>
      </c>
      <c r="D619">
        <v>47</v>
      </c>
      <c r="E619">
        <v>82</v>
      </c>
    </row>
    <row r="620" spans="1:5" x14ac:dyDescent="0.25">
      <c r="A620">
        <v>0</v>
      </c>
      <c r="B620" t="s">
        <v>570</v>
      </c>
      <c r="C620">
        <v>181</v>
      </c>
      <c r="D620">
        <v>45</v>
      </c>
      <c r="E620">
        <v>71</v>
      </c>
    </row>
    <row r="621" spans="1:5" x14ac:dyDescent="0.25">
      <c r="A621">
        <v>0</v>
      </c>
      <c r="B621" t="s">
        <v>1054</v>
      </c>
      <c r="C621">
        <v>195</v>
      </c>
      <c r="D621">
        <v>43</v>
      </c>
      <c r="E621">
        <v>78</v>
      </c>
    </row>
    <row r="622" spans="1:5" x14ac:dyDescent="0.25">
      <c r="A622">
        <v>0</v>
      </c>
      <c r="B622" t="s">
        <v>570</v>
      </c>
      <c r="C622">
        <v>661</v>
      </c>
      <c r="D622">
        <v>76</v>
      </c>
      <c r="E622">
        <v>233</v>
      </c>
    </row>
    <row r="623" spans="1:5" x14ac:dyDescent="0.25">
      <c r="A623">
        <v>0</v>
      </c>
      <c r="B623" t="s">
        <v>1054</v>
      </c>
      <c r="C623">
        <v>586</v>
      </c>
      <c r="D623">
        <v>80</v>
      </c>
      <c r="E623">
        <v>172</v>
      </c>
    </row>
    <row r="624" spans="1:5" x14ac:dyDescent="0.25">
      <c r="A624">
        <v>0</v>
      </c>
      <c r="B624" t="s">
        <v>570</v>
      </c>
      <c r="C624">
        <v>695</v>
      </c>
      <c r="D624">
        <v>80</v>
      </c>
      <c r="E624">
        <v>209</v>
      </c>
    </row>
    <row r="625" spans="1:5" x14ac:dyDescent="0.25">
      <c r="A625">
        <v>0</v>
      </c>
      <c r="B625" t="s">
        <v>1054</v>
      </c>
      <c r="C625">
        <v>627</v>
      </c>
      <c r="D625">
        <v>80</v>
      </c>
      <c r="E625">
        <v>194</v>
      </c>
    </row>
    <row r="626" spans="1:5" x14ac:dyDescent="0.25">
      <c r="A626">
        <v>0</v>
      </c>
      <c r="B626" t="s">
        <v>570</v>
      </c>
      <c r="C626">
        <v>86566</v>
      </c>
      <c r="D626">
        <v>560</v>
      </c>
      <c r="E626">
        <v>36116</v>
      </c>
    </row>
    <row r="627" spans="1:5" x14ac:dyDescent="0.25">
      <c r="A627">
        <v>0</v>
      </c>
      <c r="B627" t="s">
        <v>570</v>
      </c>
      <c r="C627">
        <v>81015</v>
      </c>
      <c r="D627">
        <v>580</v>
      </c>
      <c r="E627">
        <v>26304</v>
      </c>
    </row>
    <row r="628" spans="1:5" x14ac:dyDescent="0.25">
      <c r="A628">
        <v>0</v>
      </c>
      <c r="B628" t="s">
        <v>570</v>
      </c>
      <c r="C628">
        <v>77058</v>
      </c>
      <c r="D628">
        <v>571</v>
      </c>
      <c r="E628">
        <v>32362</v>
      </c>
    </row>
    <row r="629" spans="1:5" x14ac:dyDescent="0.25">
      <c r="A629">
        <v>0</v>
      </c>
      <c r="B629" t="s">
        <v>570</v>
      </c>
      <c r="C629">
        <v>78646</v>
      </c>
      <c r="D629">
        <v>677</v>
      </c>
      <c r="E629">
        <v>26113</v>
      </c>
    </row>
    <row r="630" spans="1:5" x14ac:dyDescent="0.25">
      <c r="A630">
        <v>0</v>
      </c>
      <c r="B630" t="s">
        <v>570</v>
      </c>
      <c r="C630">
        <v>414390</v>
      </c>
      <c r="D630">
        <v>1882</v>
      </c>
      <c r="E630">
        <v>171116</v>
      </c>
    </row>
    <row r="631" spans="1:5" x14ac:dyDescent="0.25">
      <c r="A631">
        <v>0</v>
      </c>
      <c r="B631" t="s">
        <v>570</v>
      </c>
      <c r="C631">
        <v>434754</v>
      </c>
      <c r="D631">
        <v>2243</v>
      </c>
      <c r="E631">
        <v>144263</v>
      </c>
    </row>
    <row r="632" spans="1:5" x14ac:dyDescent="0.25">
      <c r="A632">
        <v>0</v>
      </c>
      <c r="B632" t="s">
        <v>570</v>
      </c>
      <c r="C632">
        <v>191752</v>
      </c>
      <c r="D632">
        <v>936</v>
      </c>
      <c r="E632">
        <v>79899</v>
      </c>
    </row>
    <row r="633" spans="1:5" x14ac:dyDescent="0.25">
      <c r="A633">
        <v>0</v>
      </c>
      <c r="B633" t="s">
        <v>570</v>
      </c>
      <c r="C633">
        <v>195706</v>
      </c>
      <c r="D633">
        <v>1069</v>
      </c>
      <c r="E633">
        <v>65107</v>
      </c>
    </row>
    <row r="634" spans="1:5" x14ac:dyDescent="0.25">
      <c r="A634">
        <v>0</v>
      </c>
      <c r="B634" t="s">
        <v>570</v>
      </c>
      <c r="C634">
        <v>166642</v>
      </c>
      <c r="D634">
        <v>837</v>
      </c>
      <c r="E634">
        <v>72305</v>
      </c>
    </row>
    <row r="635" spans="1:5" x14ac:dyDescent="0.25">
      <c r="A635">
        <v>0</v>
      </c>
      <c r="B635" t="s">
        <v>570</v>
      </c>
      <c r="C635">
        <v>203713</v>
      </c>
      <c r="D635">
        <v>1243</v>
      </c>
      <c r="E635">
        <v>72462</v>
      </c>
    </row>
    <row r="636" spans="1:5" x14ac:dyDescent="0.25">
      <c r="A636">
        <v>0</v>
      </c>
      <c r="B636" t="s">
        <v>570</v>
      </c>
      <c r="C636">
        <v>64606</v>
      </c>
      <c r="D636">
        <v>509</v>
      </c>
      <c r="E636">
        <v>25534</v>
      </c>
    </row>
    <row r="637" spans="1:5" x14ac:dyDescent="0.25">
      <c r="A637">
        <v>0</v>
      </c>
      <c r="B637" t="s">
        <v>570</v>
      </c>
      <c r="C637">
        <v>69634</v>
      </c>
      <c r="D637">
        <v>687</v>
      </c>
      <c r="E637">
        <v>21849</v>
      </c>
    </row>
    <row r="638" spans="1:5" x14ac:dyDescent="0.25">
      <c r="A638">
        <v>0</v>
      </c>
      <c r="B638" t="s">
        <v>570</v>
      </c>
      <c r="C638">
        <v>68394</v>
      </c>
      <c r="D638">
        <v>558</v>
      </c>
      <c r="E638">
        <v>28628</v>
      </c>
    </row>
    <row r="639" spans="1:5" x14ac:dyDescent="0.25">
      <c r="A639">
        <v>0</v>
      </c>
      <c r="B639" t="s">
        <v>570</v>
      </c>
      <c r="C639">
        <v>68561</v>
      </c>
      <c r="D639">
        <v>603</v>
      </c>
      <c r="E639">
        <v>23208</v>
      </c>
    </row>
    <row r="640" spans="1:5" x14ac:dyDescent="0.25">
      <c r="A640">
        <v>0</v>
      </c>
      <c r="B640" t="s">
        <v>570</v>
      </c>
      <c r="C640">
        <v>122764</v>
      </c>
      <c r="D640">
        <v>721</v>
      </c>
      <c r="E640">
        <v>51929</v>
      </c>
    </row>
    <row r="641" spans="1:5" x14ac:dyDescent="0.25">
      <c r="A641">
        <v>0</v>
      </c>
      <c r="B641" t="s">
        <v>570</v>
      </c>
      <c r="C641">
        <v>123099</v>
      </c>
      <c r="D641">
        <v>779</v>
      </c>
      <c r="E641">
        <v>41415</v>
      </c>
    </row>
    <row r="642" spans="1:5" x14ac:dyDescent="0.25">
      <c r="A642">
        <v>0</v>
      </c>
      <c r="B642" t="s">
        <v>570</v>
      </c>
      <c r="C642">
        <v>94452</v>
      </c>
      <c r="D642">
        <v>709</v>
      </c>
      <c r="E642">
        <v>37611</v>
      </c>
    </row>
    <row r="643" spans="1:5" x14ac:dyDescent="0.25">
      <c r="A643">
        <v>0</v>
      </c>
      <c r="B643" t="s">
        <v>570</v>
      </c>
      <c r="C643">
        <v>102505</v>
      </c>
      <c r="D643">
        <v>875</v>
      </c>
      <c r="E643">
        <v>34268</v>
      </c>
    </row>
    <row r="644" spans="1:5" x14ac:dyDescent="0.25">
      <c r="A644">
        <v>0</v>
      </c>
      <c r="B644" t="s">
        <v>570</v>
      </c>
      <c r="C644">
        <v>71184</v>
      </c>
      <c r="D644">
        <v>486</v>
      </c>
      <c r="E644">
        <v>30250</v>
      </c>
    </row>
    <row r="645" spans="1:5" x14ac:dyDescent="0.25">
      <c r="A645">
        <v>0</v>
      </c>
      <c r="B645" t="s">
        <v>570</v>
      </c>
      <c r="C645">
        <v>62428</v>
      </c>
      <c r="D645">
        <v>490</v>
      </c>
      <c r="E645">
        <v>20836</v>
      </c>
    </row>
    <row r="646" spans="1:5" x14ac:dyDescent="0.25">
      <c r="A646">
        <v>0</v>
      </c>
      <c r="B646" t="s">
        <v>570</v>
      </c>
      <c r="C646">
        <v>93446</v>
      </c>
      <c r="D646">
        <v>641</v>
      </c>
      <c r="E646">
        <v>38231</v>
      </c>
    </row>
    <row r="647" spans="1:5" x14ac:dyDescent="0.25">
      <c r="A647">
        <v>0</v>
      </c>
      <c r="B647" t="s">
        <v>570</v>
      </c>
      <c r="C647">
        <v>93450</v>
      </c>
      <c r="D647">
        <v>689</v>
      </c>
      <c r="E647">
        <v>29825</v>
      </c>
    </row>
    <row r="648" spans="1:5" x14ac:dyDescent="0.25">
      <c r="A648">
        <v>0</v>
      </c>
      <c r="B648" t="s">
        <v>570</v>
      </c>
      <c r="C648">
        <v>76363</v>
      </c>
      <c r="D648">
        <v>558</v>
      </c>
      <c r="E648">
        <v>31549</v>
      </c>
    </row>
    <row r="649" spans="1:5" x14ac:dyDescent="0.25">
      <c r="A649">
        <v>0</v>
      </c>
      <c r="B649" t="s">
        <v>570</v>
      </c>
      <c r="C649">
        <v>76398</v>
      </c>
      <c r="D649">
        <v>557</v>
      </c>
      <c r="E649">
        <v>28251</v>
      </c>
    </row>
    <row r="650" spans="1:5" x14ac:dyDescent="0.25">
      <c r="A650">
        <v>0</v>
      </c>
      <c r="B650" t="s">
        <v>570</v>
      </c>
      <c r="C650">
        <v>80429</v>
      </c>
      <c r="D650">
        <v>568</v>
      </c>
      <c r="E650">
        <v>33180</v>
      </c>
    </row>
    <row r="651" spans="1:5" x14ac:dyDescent="0.25">
      <c r="A651">
        <v>0</v>
      </c>
      <c r="B651" t="s">
        <v>570</v>
      </c>
      <c r="C651">
        <v>80859</v>
      </c>
      <c r="D651">
        <v>603</v>
      </c>
      <c r="E651">
        <v>26473</v>
      </c>
    </row>
    <row r="652" spans="1:5" x14ac:dyDescent="0.25">
      <c r="A652">
        <v>0</v>
      </c>
      <c r="B652" t="s">
        <v>570</v>
      </c>
      <c r="C652">
        <v>279417</v>
      </c>
      <c r="D652">
        <v>1450</v>
      </c>
      <c r="E652">
        <v>118976</v>
      </c>
    </row>
    <row r="653" spans="1:5" x14ac:dyDescent="0.25">
      <c r="A653">
        <v>0</v>
      </c>
      <c r="B653" t="s">
        <v>570</v>
      </c>
      <c r="C653">
        <v>322613</v>
      </c>
      <c r="D653">
        <v>1903</v>
      </c>
      <c r="E653">
        <v>106630</v>
      </c>
    </row>
    <row r="654" spans="1:5" x14ac:dyDescent="0.25">
      <c r="A654">
        <v>0</v>
      </c>
      <c r="B654" t="s">
        <v>570</v>
      </c>
      <c r="C654">
        <v>222198</v>
      </c>
      <c r="D654">
        <v>1397</v>
      </c>
      <c r="E654">
        <v>90587</v>
      </c>
    </row>
    <row r="655" spans="1:5" x14ac:dyDescent="0.25">
      <c r="A655">
        <v>0</v>
      </c>
      <c r="B655" t="s">
        <v>570</v>
      </c>
      <c r="C655">
        <v>218796</v>
      </c>
      <c r="D655">
        <v>1374</v>
      </c>
      <c r="E655">
        <v>70616</v>
      </c>
    </row>
    <row r="656" spans="1:5" x14ac:dyDescent="0.25">
      <c r="A656">
        <v>0</v>
      </c>
      <c r="B656" t="s">
        <v>570</v>
      </c>
      <c r="C656">
        <v>110511</v>
      </c>
      <c r="D656">
        <v>688</v>
      </c>
      <c r="E656">
        <v>44963</v>
      </c>
    </row>
    <row r="657" spans="1:5" x14ac:dyDescent="0.25">
      <c r="A657">
        <v>0</v>
      </c>
      <c r="B657" t="s">
        <v>570</v>
      </c>
      <c r="C657">
        <v>111030</v>
      </c>
      <c r="D657">
        <v>678</v>
      </c>
      <c r="E657">
        <v>36161</v>
      </c>
    </row>
    <row r="658" spans="1:5" x14ac:dyDescent="0.25">
      <c r="A658">
        <v>0</v>
      </c>
      <c r="B658" t="s">
        <v>570</v>
      </c>
      <c r="C658">
        <v>122718</v>
      </c>
      <c r="D658">
        <v>809</v>
      </c>
      <c r="E658">
        <v>50684</v>
      </c>
    </row>
    <row r="659" spans="1:5" x14ac:dyDescent="0.25">
      <c r="A659">
        <v>0</v>
      </c>
      <c r="B659" t="s">
        <v>570</v>
      </c>
      <c r="C659">
        <v>120242</v>
      </c>
      <c r="D659">
        <v>769</v>
      </c>
      <c r="E659">
        <v>40052</v>
      </c>
    </row>
    <row r="660" spans="1:5" x14ac:dyDescent="0.25">
      <c r="A660">
        <v>0</v>
      </c>
      <c r="B660" t="s">
        <v>570</v>
      </c>
      <c r="C660">
        <v>123463</v>
      </c>
      <c r="D660">
        <v>833</v>
      </c>
      <c r="E660">
        <v>49190</v>
      </c>
    </row>
    <row r="661" spans="1:5" x14ac:dyDescent="0.25">
      <c r="A661">
        <v>0</v>
      </c>
      <c r="B661" t="s">
        <v>570</v>
      </c>
      <c r="C661">
        <v>105727</v>
      </c>
      <c r="D661">
        <v>818</v>
      </c>
      <c r="E661">
        <v>33426</v>
      </c>
    </row>
    <row r="662" spans="1:5" x14ac:dyDescent="0.25">
      <c r="A662">
        <v>0</v>
      </c>
      <c r="B662" t="s">
        <v>570</v>
      </c>
      <c r="C662">
        <v>317432</v>
      </c>
      <c r="D662">
        <v>1228</v>
      </c>
      <c r="E662">
        <v>130923</v>
      </c>
    </row>
    <row r="663" spans="1:5" x14ac:dyDescent="0.25">
      <c r="A663">
        <v>0</v>
      </c>
      <c r="B663" t="s">
        <v>570</v>
      </c>
      <c r="C663">
        <v>247800</v>
      </c>
      <c r="D663">
        <v>1025</v>
      </c>
      <c r="E663">
        <v>80960</v>
      </c>
    </row>
    <row r="664" spans="1:5" x14ac:dyDescent="0.25">
      <c r="A664">
        <v>0</v>
      </c>
      <c r="B664" t="s">
        <v>570</v>
      </c>
      <c r="C664">
        <v>212212</v>
      </c>
      <c r="D664">
        <v>1412</v>
      </c>
      <c r="E664">
        <v>89342</v>
      </c>
    </row>
    <row r="665" spans="1:5" x14ac:dyDescent="0.25">
      <c r="A665">
        <v>0</v>
      </c>
      <c r="B665" t="s">
        <v>570</v>
      </c>
      <c r="C665">
        <v>199727</v>
      </c>
      <c r="D665">
        <v>1156</v>
      </c>
      <c r="E665">
        <v>67934</v>
      </c>
    </row>
    <row r="666" spans="1:5" x14ac:dyDescent="0.25">
      <c r="A666">
        <v>0</v>
      </c>
      <c r="B666" t="s">
        <v>570</v>
      </c>
      <c r="C666">
        <v>2168</v>
      </c>
      <c r="D666">
        <v>118</v>
      </c>
      <c r="E666">
        <v>822</v>
      </c>
    </row>
    <row r="667" spans="1:5" x14ac:dyDescent="0.25">
      <c r="A667">
        <v>0</v>
      </c>
      <c r="B667" t="s">
        <v>570</v>
      </c>
      <c r="C667">
        <v>2129</v>
      </c>
      <c r="D667">
        <v>119</v>
      </c>
      <c r="E667">
        <v>623</v>
      </c>
    </row>
    <row r="668" spans="1:5" x14ac:dyDescent="0.25">
      <c r="A668">
        <v>0</v>
      </c>
      <c r="B668" t="s">
        <v>570</v>
      </c>
      <c r="C668">
        <v>1893</v>
      </c>
      <c r="D668">
        <v>138</v>
      </c>
      <c r="E668">
        <v>704</v>
      </c>
    </row>
    <row r="669" spans="1:5" x14ac:dyDescent="0.25">
      <c r="A669">
        <v>0</v>
      </c>
      <c r="B669" t="s">
        <v>570</v>
      </c>
      <c r="C669">
        <v>1440</v>
      </c>
      <c r="D669">
        <v>59</v>
      </c>
      <c r="E669">
        <v>403</v>
      </c>
    </row>
    <row r="670" spans="1:5" x14ac:dyDescent="0.25">
      <c r="A670">
        <v>0</v>
      </c>
      <c r="B670" t="s">
        <v>570</v>
      </c>
      <c r="C670">
        <v>7087</v>
      </c>
      <c r="D670">
        <v>154</v>
      </c>
      <c r="E670">
        <v>2909</v>
      </c>
    </row>
    <row r="671" spans="1:5" x14ac:dyDescent="0.25">
      <c r="A671">
        <v>0</v>
      </c>
      <c r="B671" t="s">
        <v>570</v>
      </c>
      <c r="C671">
        <v>7071</v>
      </c>
      <c r="D671">
        <v>164</v>
      </c>
      <c r="E671">
        <v>1883</v>
      </c>
    </row>
    <row r="672" spans="1:5" x14ac:dyDescent="0.25">
      <c r="A672">
        <v>0</v>
      </c>
      <c r="B672" t="s">
        <v>570</v>
      </c>
      <c r="C672">
        <v>3473</v>
      </c>
      <c r="D672">
        <v>155</v>
      </c>
      <c r="E672">
        <v>1252</v>
      </c>
    </row>
    <row r="673" spans="1:5" x14ac:dyDescent="0.25">
      <c r="A673">
        <v>0</v>
      </c>
      <c r="B673" t="s">
        <v>570</v>
      </c>
      <c r="C673">
        <v>3102</v>
      </c>
      <c r="D673">
        <v>130</v>
      </c>
      <c r="E673">
        <v>954</v>
      </c>
    </row>
    <row r="674" spans="1:5" x14ac:dyDescent="0.25">
      <c r="A674">
        <v>0</v>
      </c>
      <c r="B674" t="s">
        <v>570</v>
      </c>
      <c r="C674">
        <v>4028</v>
      </c>
      <c r="D674">
        <v>123</v>
      </c>
      <c r="E674">
        <v>1573</v>
      </c>
    </row>
    <row r="675" spans="1:5" x14ac:dyDescent="0.25">
      <c r="A675">
        <v>0</v>
      </c>
      <c r="B675" t="s">
        <v>570</v>
      </c>
      <c r="C675">
        <v>4141</v>
      </c>
      <c r="D675">
        <v>128</v>
      </c>
      <c r="E675">
        <v>1221</v>
      </c>
    </row>
    <row r="676" spans="1:5" x14ac:dyDescent="0.25">
      <c r="A676">
        <v>0</v>
      </c>
      <c r="B676" t="s">
        <v>570</v>
      </c>
      <c r="C676">
        <v>1770</v>
      </c>
      <c r="D676">
        <v>144</v>
      </c>
      <c r="E676">
        <v>629</v>
      </c>
    </row>
    <row r="677" spans="1:5" x14ac:dyDescent="0.25">
      <c r="A677">
        <v>0</v>
      </c>
      <c r="B677" t="s">
        <v>570</v>
      </c>
      <c r="C677">
        <v>1551</v>
      </c>
      <c r="D677">
        <v>123</v>
      </c>
      <c r="E677">
        <v>460</v>
      </c>
    </row>
    <row r="678" spans="1:5" x14ac:dyDescent="0.25">
      <c r="A678">
        <v>0</v>
      </c>
      <c r="B678" t="s">
        <v>570</v>
      </c>
      <c r="C678">
        <v>2233</v>
      </c>
      <c r="D678">
        <v>131</v>
      </c>
      <c r="E678">
        <v>799</v>
      </c>
    </row>
    <row r="679" spans="1:5" x14ac:dyDescent="0.25">
      <c r="A679">
        <v>0</v>
      </c>
      <c r="B679" t="s">
        <v>570</v>
      </c>
      <c r="C679">
        <v>2031</v>
      </c>
      <c r="D679">
        <v>138</v>
      </c>
      <c r="E679">
        <v>623</v>
      </c>
    </row>
    <row r="680" spans="1:5" x14ac:dyDescent="0.25">
      <c r="A680">
        <v>0</v>
      </c>
      <c r="B680" t="s">
        <v>570</v>
      </c>
      <c r="C680">
        <v>2812</v>
      </c>
      <c r="D680">
        <v>132</v>
      </c>
      <c r="E680">
        <v>960</v>
      </c>
    </row>
    <row r="681" spans="1:5" x14ac:dyDescent="0.25">
      <c r="A681">
        <v>0</v>
      </c>
      <c r="B681" t="s">
        <v>570</v>
      </c>
      <c r="C681">
        <v>2620</v>
      </c>
      <c r="D681">
        <v>129</v>
      </c>
      <c r="E681">
        <v>693</v>
      </c>
    </row>
    <row r="682" spans="1:5" x14ac:dyDescent="0.25">
      <c r="A682">
        <v>0</v>
      </c>
      <c r="B682" t="s">
        <v>570</v>
      </c>
      <c r="C682">
        <v>2006</v>
      </c>
      <c r="D682">
        <v>155</v>
      </c>
      <c r="E682">
        <v>662</v>
      </c>
    </row>
    <row r="683" spans="1:5" x14ac:dyDescent="0.25">
      <c r="A683">
        <v>0</v>
      </c>
      <c r="B683" t="s">
        <v>570</v>
      </c>
      <c r="C683">
        <v>1846</v>
      </c>
      <c r="D683">
        <v>144</v>
      </c>
      <c r="E683">
        <v>630</v>
      </c>
    </row>
    <row r="684" spans="1:5" x14ac:dyDescent="0.25">
      <c r="A684">
        <v>0</v>
      </c>
      <c r="B684" t="s">
        <v>570</v>
      </c>
      <c r="C684">
        <v>1871</v>
      </c>
      <c r="D684">
        <v>108</v>
      </c>
      <c r="E684">
        <v>759</v>
      </c>
    </row>
    <row r="685" spans="1:5" x14ac:dyDescent="0.25">
      <c r="A685">
        <v>0</v>
      </c>
      <c r="B685" t="s">
        <v>570</v>
      </c>
      <c r="C685">
        <v>1836</v>
      </c>
      <c r="D685">
        <v>135</v>
      </c>
      <c r="E685">
        <v>560</v>
      </c>
    </row>
    <row r="686" spans="1:5" x14ac:dyDescent="0.25">
      <c r="A686">
        <v>0</v>
      </c>
      <c r="B686" t="s">
        <v>570</v>
      </c>
      <c r="C686">
        <v>2732</v>
      </c>
      <c r="D686">
        <v>118</v>
      </c>
      <c r="E686">
        <v>1058</v>
      </c>
    </row>
    <row r="687" spans="1:5" x14ac:dyDescent="0.25">
      <c r="A687">
        <v>0</v>
      </c>
      <c r="B687" t="s">
        <v>570</v>
      </c>
      <c r="C687">
        <v>2491</v>
      </c>
      <c r="D687">
        <v>130</v>
      </c>
      <c r="E687">
        <v>644</v>
      </c>
    </row>
    <row r="688" spans="1:5" x14ac:dyDescent="0.25">
      <c r="A688">
        <v>0</v>
      </c>
      <c r="B688" t="s">
        <v>570</v>
      </c>
      <c r="C688">
        <v>1621</v>
      </c>
      <c r="D688">
        <v>124</v>
      </c>
      <c r="E688">
        <v>576</v>
      </c>
    </row>
    <row r="689" spans="1:5" x14ac:dyDescent="0.25">
      <c r="A689">
        <v>0</v>
      </c>
      <c r="B689" t="s">
        <v>570</v>
      </c>
      <c r="C689">
        <v>1541</v>
      </c>
      <c r="D689">
        <v>122</v>
      </c>
      <c r="E689">
        <v>441</v>
      </c>
    </row>
    <row r="690" spans="1:5" x14ac:dyDescent="0.25">
      <c r="A690">
        <v>0</v>
      </c>
      <c r="B690" t="s">
        <v>570</v>
      </c>
      <c r="C690">
        <v>1254</v>
      </c>
      <c r="D690">
        <v>62</v>
      </c>
      <c r="E690">
        <v>585</v>
      </c>
    </row>
    <row r="691" spans="1:5" x14ac:dyDescent="0.25">
      <c r="A691">
        <v>0</v>
      </c>
      <c r="B691" t="s">
        <v>570</v>
      </c>
      <c r="C691">
        <v>1297</v>
      </c>
      <c r="D691">
        <v>69</v>
      </c>
      <c r="E691">
        <v>434</v>
      </c>
    </row>
    <row r="692" spans="1:5" x14ac:dyDescent="0.25">
      <c r="A692">
        <v>0</v>
      </c>
      <c r="B692" t="s">
        <v>570</v>
      </c>
      <c r="C692">
        <v>3467</v>
      </c>
      <c r="D692">
        <v>71</v>
      </c>
      <c r="E692">
        <v>1625</v>
      </c>
    </row>
    <row r="693" spans="1:5" x14ac:dyDescent="0.25">
      <c r="A693">
        <v>0</v>
      </c>
      <c r="B693" t="s">
        <v>570</v>
      </c>
      <c r="C693">
        <v>4634</v>
      </c>
      <c r="D693">
        <v>133</v>
      </c>
      <c r="E693">
        <v>1139</v>
      </c>
    </row>
    <row r="694" spans="1:5" x14ac:dyDescent="0.25">
      <c r="A694">
        <v>0</v>
      </c>
      <c r="B694" t="s">
        <v>570</v>
      </c>
      <c r="C694">
        <v>3433</v>
      </c>
      <c r="D694">
        <v>136</v>
      </c>
      <c r="E694">
        <v>1075</v>
      </c>
    </row>
    <row r="695" spans="1:5" x14ac:dyDescent="0.25">
      <c r="A695">
        <v>0</v>
      </c>
      <c r="B695" t="s">
        <v>570</v>
      </c>
      <c r="C695">
        <v>3220</v>
      </c>
      <c r="D695">
        <v>167</v>
      </c>
      <c r="E695">
        <v>916</v>
      </c>
    </row>
    <row r="696" spans="1:5" x14ac:dyDescent="0.25">
      <c r="A696">
        <v>0</v>
      </c>
      <c r="B696" t="s">
        <v>570</v>
      </c>
      <c r="C696">
        <v>2798</v>
      </c>
      <c r="D696">
        <v>136</v>
      </c>
      <c r="E696">
        <v>908</v>
      </c>
    </row>
    <row r="697" spans="1:5" x14ac:dyDescent="0.25">
      <c r="A697">
        <v>0</v>
      </c>
      <c r="B697" t="s">
        <v>570</v>
      </c>
      <c r="C697">
        <v>2479</v>
      </c>
      <c r="D697">
        <v>148</v>
      </c>
      <c r="E697">
        <v>657</v>
      </c>
    </row>
    <row r="698" spans="1:5" x14ac:dyDescent="0.25">
      <c r="A698">
        <v>0</v>
      </c>
      <c r="B698" t="s">
        <v>570</v>
      </c>
      <c r="C698">
        <v>2602</v>
      </c>
      <c r="D698">
        <v>142</v>
      </c>
      <c r="E698">
        <v>835</v>
      </c>
    </row>
    <row r="699" spans="1:5" x14ac:dyDescent="0.25">
      <c r="A699">
        <v>0</v>
      </c>
      <c r="B699" t="s">
        <v>570</v>
      </c>
      <c r="C699">
        <v>2324</v>
      </c>
      <c r="D699">
        <v>128</v>
      </c>
      <c r="E699">
        <v>576</v>
      </c>
    </row>
    <row r="700" spans="1:5" x14ac:dyDescent="0.25">
      <c r="A700">
        <v>0</v>
      </c>
      <c r="B700" t="s">
        <v>570</v>
      </c>
      <c r="C700">
        <v>2143</v>
      </c>
      <c r="D700">
        <v>138</v>
      </c>
      <c r="E700">
        <v>703</v>
      </c>
    </row>
    <row r="701" spans="1:5" x14ac:dyDescent="0.25">
      <c r="A701">
        <v>0</v>
      </c>
      <c r="B701" t="s">
        <v>570</v>
      </c>
      <c r="C701">
        <v>1867</v>
      </c>
      <c r="D701">
        <v>119</v>
      </c>
      <c r="E701">
        <v>536</v>
      </c>
    </row>
    <row r="702" spans="1:5" x14ac:dyDescent="0.25">
      <c r="A702">
        <v>0</v>
      </c>
      <c r="B702" t="s">
        <v>570</v>
      </c>
      <c r="C702">
        <v>3899</v>
      </c>
      <c r="D702">
        <v>129</v>
      </c>
      <c r="E702">
        <v>1318</v>
      </c>
    </row>
    <row r="703" spans="1:5" x14ac:dyDescent="0.25">
      <c r="A703">
        <v>0</v>
      </c>
      <c r="B703" t="s">
        <v>570</v>
      </c>
      <c r="C703">
        <v>3581</v>
      </c>
      <c r="D703">
        <v>124</v>
      </c>
      <c r="E703">
        <v>1092</v>
      </c>
    </row>
    <row r="704" spans="1:5" x14ac:dyDescent="0.25">
      <c r="A704">
        <v>0</v>
      </c>
      <c r="B704" t="s">
        <v>570</v>
      </c>
      <c r="C704">
        <v>4071</v>
      </c>
      <c r="D704">
        <v>160</v>
      </c>
      <c r="E704">
        <v>1247</v>
      </c>
    </row>
    <row r="705" spans="1:5" x14ac:dyDescent="0.25">
      <c r="A705">
        <v>0</v>
      </c>
      <c r="B705" t="s">
        <v>570</v>
      </c>
      <c r="C705">
        <v>3695</v>
      </c>
      <c r="D705">
        <v>144</v>
      </c>
      <c r="E705">
        <v>1094</v>
      </c>
    </row>
    <row r="706" spans="1:5" x14ac:dyDescent="0.25">
      <c r="A706">
        <v>0</v>
      </c>
      <c r="B706" t="s">
        <v>570</v>
      </c>
      <c r="C706">
        <v>12721</v>
      </c>
      <c r="D706">
        <v>149</v>
      </c>
      <c r="E706">
        <v>4783</v>
      </c>
    </row>
    <row r="707" spans="1:5" x14ac:dyDescent="0.25">
      <c r="A707">
        <v>0</v>
      </c>
      <c r="B707" t="s">
        <v>570</v>
      </c>
      <c r="C707">
        <v>18576</v>
      </c>
      <c r="D707">
        <v>198</v>
      </c>
      <c r="E707">
        <v>4977</v>
      </c>
    </row>
    <row r="708" spans="1:5" x14ac:dyDescent="0.25">
      <c r="A708">
        <v>0</v>
      </c>
      <c r="B708" t="s">
        <v>570</v>
      </c>
      <c r="C708">
        <v>3559</v>
      </c>
      <c r="D708">
        <v>138</v>
      </c>
      <c r="E708">
        <v>1227</v>
      </c>
    </row>
    <row r="709" spans="1:5" x14ac:dyDescent="0.25">
      <c r="A709">
        <v>0</v>
      </c>
      <c r="B709" t="s">
        <v>570</v>
      </c>
      <c r="C709">
        <v>3362</v>
      </c>
      <c r="D709">
        <v>134</v>
      </c>
      <c r="E709">
        <v>1034</v>
      </c>
    </row>
    <row r="710" spans="1:5" x14ac:dyDescent="0.25">
      <c r="A710">
        <v>0</v>
      </c>
      <c r="B710" t="s">
        <v>570</v>
      </c>
      <c r="C710">
        <v>21428</v>
      </c>
      <c r="D710">
        <v>192</v>
      </c>
      <c r="E710">
        <v>7457</v>
      </c>
    </row>
    <row r="711" spans="1:5" x14ac:dyDescent="0.25">
      <c r="A711">
        <v>0</v>
      </c>
      <c r="B711" t="s">
        <v>570</v>
      </c>
      <c r="C711">
        <v>22878</v>
      </c>
      <c r="D711">
        <v>183</v>
      </c>
      <c r="E711">
        <v>5708</v>
      </c>
    </row>
    <row r="712" spans="1:5" x14ac:dyDescent="0.25">
      <c r="A712">
        <v>0</v>
      </c>
      <c r="B712" t="s">
        <v>570</v>
      </c>
      <c r="C712">
        <v>6310</v>
      </c>
      <c r="D712">
        <v>133</v>
      </c>
      <c r="E712">
        <v>2174</v>
      </c>
    </row>
    <row r="713" spans="1:5" x14ac:dyDescent="0.25">
      <c r="A713">
        <v>0</v>
      </c>
      <c r="B713" t="s">
        <v>570</v>
      </c>
      <c r="C713">
        <v>6293</v>
      </c>
      <c r="D713">
        <v>140</v>
      </c>
      <c r="E713">
        <v>1850</v>
      </c>
    </row>
    <row r="714" spans="1:5" x14ac:dyDescent="0.25">
      <c r="A714">
        <v>0</v>
      </c>
      <c r="B714" t="s">
        <v>570</v>
      </c>
      <c r="C714">
        <v>42428</v>
      </c>
      <c r="D714">
        <v>307</v>
      </c>
      <c r="E714">
        <v>15371</v>
      </c>
    </row>
    <row r="715" spans="1:5" x14ac:dyDescent="0.25">
      <c r="A715">
        <v>0</v>
      </c>
      <c r="B715" t="s">
        <v>570</v>
      </c>
      <c r="C715">
        <v>6536</v>
      </c>
      <c r="D715">
        <v>142</v>
      </c>
      <c r="E715">
        <v>1990</v>
      </c>
    </row>
    <row r="716" spans="1:5" x14ac:dyDescent="0.25">
      <c r="A716">
        <v>0</v>
      </c>
      <c r="B716" t="s">
        <v>570</v>
      </c>
      <c r="C716">
        <v>8005</v>
      </c>
      <c r="D716">
        <v>187</v>
      </c>
      <c r="E716">
        <v>2633</v>
      </c>
    </row>
    <row r="717" spans="1:5" x14ac:dyDescent="0.25">
      <c r="A717">
        <v>0</v>
      </c>
      <c r="B717" t="s">
        <v>570</v>
      </c>
      <c r="C717">
        <v>3208</v>
      </c>
      <c r="D717">
        <v>147</v>
      </c>
      <c r="E717">
        <v>922</v>
      </c>
    </row>
    <row r="718" spans="1:5" x14ac:dyDescent="0.25">
      <c r="A718">
        <v>0</v>
      </c>
      <c r="B718" t="s">
        <v>570</v>
      </c>
      <c r="C718">
        <v>3340</v>
      </c>
      <c r="D718">
        <v>152</v>
      </c>
      <c r="E718">
        <v>1218</v>
      </c>
    </row>
    <row r="719" spans="1:5" x14ac:dyDescent="0.25">
      <c r="A719">
        <v>0</v>
      </c>
      <c r="B719" t="s">
        <v>570</v>
      </c>
      <c r="C719">
        <v>3295</v>
      </c>
      <c r="D719">
        <v>165</v>
      </c>
      <c r="E719">
        <v>1014</v>
      </c>
    </row>
    <row r="720" spans="1:5" x14ac:dyDescent="0.25">
      <c r="A720">
        <v>0</v>
      </c>
      <c r="B720" t="s">
        <v>570</v>
      </c>
      <c r="C720">
        <v>5708</v>
      </c>
      <c r="D720">
        <v>165</v>
      </c>
      <c r="E720">
        <v>1958</v>
      </c>
    </row>
    <row r="721" spans="1:5" x14ac:dyDescent="0.25">
      <c r="A721">
        <v>0</v>
      </c>
      <c r="B721" t="s">
        <v>570</v>
      </c>
      <c r="C721">
        <v>5815</v>
      </c>
      <c r="D721">
        <v>165</v>
      </c>
      <c r="E721">
        <v>1583</v>
      </c>
    </row>
    <row r="722" spans="1:5" x14ac:dyDescent="0.25">
      <c r="A722">
        <v>0</v>
      </c>
      <c r="B722" t="s">
        <v>570</v>
      </c>
      <c r="C722">
        <v>12998</v>
      </c>
      <c r="D722">
        <v>223</v>
      </c>
      <c r="E722">
        <v>4540</v>
      </c>
    </row>
    <row r="723" spans="1:5" x14ac:dyDescent="0.25">
      <c r="A723">
        <v>0</v>
      </c>
      <c r="B723" t="s">
        <v>570</v>
      </c>
      <c r="C723">
        <v>5254</v>
      </c>
      <c r="D723">
        <v>144</v>
      </c>
      <c r="E723">
        <v>1462</v>
      </c>
    </row>
    <row r="724" spans="1:5" x14ac:dyDescent="0.25">
      <c r="A724">
        <v>0</v>
      </c>
      <c r="B724" t="s">
        <v>570</v>
      </c>
      <c r="C724">
        <v>5168</v>
      </c>
      <c r="D724">
        <v>147</v>
      </c>
      <c r="E724">
        <v>1983</v>
      </c>
    </row>
    <row r="725" spans="1:5" x14ac:dyDescent="0.25">
      <c r="A725">
        <v>0</v>
      </c>
      <c r="B725" t="s">
        <v>570</v>
      </c>
      <c r="C725">
        <v>11905</v>
      </c>
      <c r="D725">
        <v>169</v>
      </c>
      <c r="E725">
        <v>3232</v>
      </c>
    </row>
    <row r="726" spans="1:5" x14ac:dyDescent="0.25">
      <c r="A726">
        <v>0</v>
      </c>
      <c r="B726" t="s">
        <v>570</v>
      </c>
      <c r="C726">
        <v>4923</v>
      </c>
      <c r="D726">
        <v>146</v>
      </c>
      <c r="E726">
        <v>1828</v>
      </c>
    </row>
    <row r="727" spans="1:5" x14ac:dyDescent="0.25">
      <c r="A727">
        <v>0</v>
      </c>
      <c r="B727" t="s">
        <v>570</v>
      </c>
      <c r="C727">
        <v>5739</v>
      </c>
      <c r="D727">
        <v>215</v>
      </c>
      <c r="E727">
        <v>1648</v>
      </c>
    </row>
    <row r="728" spans="1:5" x14ac:dyDescent="0.25">
      <c r="A728">
        <v>0</v>
      </c>
      <c r="B728" t="s">
        <v>570</v>
      </c>
      <c r="C728">
        <v>3136</v>
      </c>
      <c r="D728">
        <v>123</v>
      </c>
      <c r="E728">
        <v>1164</v>
      </c>
    </row>
    <row r="729" spans="1:5" x14ac:dyDescent="0.25">
      <c r="A729">
        <v>0</v>
      </c>
      <c r="B729" t="s">
        <v>570</v>
      </c>
      <c r="C729">
        <v>2895</v>
      </c>
      <c r="D729">
        <v>142</v>
      </c>
      <c r="E729">
        <v>963</v>
      </c>
    </row>
    <row r="730" spans="1:5" x14ac:dyDescent="0.25">
      <c r="A730">
        <v>0</v>
      </c>
      <c r="B730" t="s">
        <v>570</v>
      </c>
      <c r="C730">
        <v>3353</v>
      </c>
      <c r="D730">
        <v>144</v>
      </c>
      <c r="E730">
        <v>1130</v>
      </c>
    </row>
    <row r="731" spans="1:5" x14ac:dyDescent="0.25">
      <c r="A731">
        <v>0</v>
      </c>
      <c r="B731" t="s">
        <v>570</v>
      </c>
      <c r="C731">
        <v>2975</v>
      </c>
      <c r="D731">
        <v>138</v>
      </c>
      <c r="E731">
        <v>920</v>
      </c>
    </row>
    <row r="732" spans="1:5" x14ac:dyDescent="0.25">
      <c r="A732">
        <v>0</v>
      </c>
      <c r="B732" t="s">
        <v>570</v>
      </c>
      <c r="C732">
        <v>72742</v>
      </c>
      <c r="D732">
        <v>425</v>
      </c>
      <c r="E732">
        <v>25561</v>
      </c>
    </row>
    <row r="733" spans="1:5" x14ac:dyDescent="0.25">
      <c r="A733">
        <v>0</v>
      </c>
      <c r="B733" t="s">
        <v>570</v>
      </c>
      <c r="C733">
        <v>33677</v>
      </c>
      <c r="D733">
        <v>239</v>
      </c>
      <c r="E733">
        <v>9339</v>
      </c>
    </row>
    <row r="734" spans="1:5" x14ac:dyDescent="0.25">
      <c r="A734">
        <v>0</v>
      </c>
      <c r="B734" t="s">
        <v>570</v>
      </c>
      <c r="C734">
        <v>22684</v>
      </c>
      <c r="D734">
        <v>183</v>
      </c>
      <c r="E734">
        <v>7519</v>
      </c>
    </row>
    <row r="735" spans="1:5" x14ac:dyDescent="0.25">
      <c r="A735">
        <v>0</v>
      </c>
      <c r="B735" t="s">
        <v>570</v>
      </c>
      <c r="C735">
        <v>20598</v>
      </c>
      <c r="D735">
        <v>207</v>
      </c>
      <c r="E735">
        <v>5388</v>
      </c>
    </row>
    <row r="736" spans="1:5" x14ac:dyDescent="0.25">
      <c r="A736">
        <v>0</v>
      </c>
      <c r="B736" t="s">
        <v>570</v>
      </c>
      <c r="C736">
        <v>4491</v>
      </c>
      <c r="D736">
        <v>204</v>
      </c>
      <c r="E736">
        <v>1598</v>
      </c>
    </row>
    <row r="737" spans="1:5" x14ac:dyDescent="0.25">
      <c r="A737">
        <v>0</v>
      </c>
      <c r="B737" t="s">
        <v>570</v>
      </c>
      <c r="C737">
        <v>4289</v>
      </c>
      <c r="D737">
        <v>145</v>
      </c>
      <c r="E737">
        <v>1311</v>
      </c>
    </row>
    <row r="738" spans="1:5" x14ac:dyDescent="0.25">
      <c r="A738">
        <v>0</v>
      </c>
      <c r="B738" t="s">
        <v>570</v>
      </c>
      <c r="C738">
        <v>7064</v>
      </c>
      <c r="D738">
        <v>132</v>
      </c>
      <c r="E738">
        <v>2427</v>
      </c>
    </row>
    <row r="739" spans="1:5" x14ac:dyDescent="0.25">
      <c r="A739">
        <v>0</v>
      </c>
      <c r="B739" t="s">
        <v>570</v>
      </c>
      <c r="C739">
        <v>6758</v>
      </c>
      <c r="D739">
        <v>151</v>
      </c>
      <c r="E739">
        <v>1918</v>
      </c>
    </row>
    <row r="740" spans="1:5" x14ac:dyDescent="0.25">
      <c r="A740">
        <v>0</v>
      </c>
      <c r="B740" t="s">
        <v>570</v>
      </c>
      <c r="C740">
        <v>6519</v>
      </c>
      <c r="D740">
        <v>153</v>
      </c>
      <c r="E740">
        <v>1963</v>
      </c>
    </row>
    <row r="741" spans="1:5" x14ac:dyDescent="0.25">
      <c r="A741">
        <v>0</v>
      </c>
      <c r="B741" t="s">
        <v>570</v>
      </c>
      <c r="C741">
        <v>24303</v>
      </c>
      <c r="D741">
        <v>239</v>
      </c>
      <c r="E741">
        <v>5739</v>
      </c>
    </row>
    <row r="742" spans="1:5" x14ac:dyDescent="0.25">
      <c r="A742">
        <v>0</v>
      </c>
      <c r="B742" t="s">
        <v>570</v>
      </c>
      <c r="C742">
        <v>26528</v>
      </c>
      <c r="D742">
        <v>169</v>
      </c>
      <c r="E742">
        <v>9855</v>
      </c>
    </row>
    <row r="743" spans="1:5" x14ac:dyDescent="0.25">
      <c r="A743">
        <v>0</v>
      </c>
      <c r="B743" t="s">
        <v>570</v>
      </c>
      <c r="C743">
        <v>85473</v>
      </c>
      <c r="D743">
        <v>402</v>
      </c>
      <c r="E743">
        <v>23636</v>
      </c>
    </row>
    <row r="744" spans="1:5" x14ac:dyDescent="0.25">
      <c r="A744">
        <v>0</v>
      </c>
      <c r="B744" t="s">
        <v>570</v>
      </c>
      <c r="C744">
        <v>13205</v>
      </c>
      <c r="D744">
        <v>171</v>
      </c>
      <c r="E744">
        <v>4846</v>
      </c>
    </row>
    <row r="745" spans="1:5" x14ac:dyDescent="0.25">
      <c r="A745">
        <v>0</v>
      </c>
      <c r="B745" t="s">
        <v>570</v>
      </c>
      <c r="C745">
        <v>26819</v>
      </c>
      <c r="D745">
        <v>201</v>
      </c>
      <c r="E745">
        <v>7327</v>
      </c>
    </row>
    <row r="746" spans="1:5" x14ac:dyDescent="0.25">
      <c r="A746">
        <v>0</v>
      </c>
      <c r="B746" t="s">
        <v>570</v>
      </c>
      <c r="C746">
        <v>58</v>
      </c>
      <c r="D746">
        <v>23</v>
      </c>
      <c r="E746">
        <v>27</v>
      </c>
    </row>
    <row r="747" spans="1:5" x14ac:dyDescent="0.25">
      <c r="A747">
        <v>0</v>
      </c>
      <c r="B747" t="s">
        <v>570</v>
      </c>
      <c r="C747">
        <v>40</v>
      </c>
      <c r="D747">
        <v>21</v>
      </c>
      <c r="E747">
        <v>11</v>
      </c>
    </row>
    <row r="748" spans="1:5" x14ac:dyDescent="0.25">
      <c r="A748">
        <v>0</v>
      </c>
      <c r="B748" t="s">
        <v>570</v>
      </c>
      <c r="C748">
        <v>29</v>
      </c>
      <c r="D748">
        <v>14</v>
      </c>
      <c r="E748">
        <v>11</v>
      </c>
    </row>
    <row r="749" spans="1:5" x14ac:dyDescent="0.25">
      <c r="A749">
        <v>0</v>
      </c>
      <c r="B749" t="s">
        <v>570</v>
      </c>
      <c r="C749">
        <v>29</v>
      </c>
      <c r="D749">
        <v>5</v>
      </c>
      <c r="E749">
        <v>11</v>
      </c>
    </row>
    <row r="750" spans="1:5" x14ac:dyDescent="0.25">
      <c r="A750">
        <v>0</v>
      </c>
      <c r="B750" t="s">
        <v>570</v>
      </c>
      <c r="C750">
        <v>33</v>
      </c>
      <c r="D750">
        <v>15</v>
      </c>
      <c r="E750">
        <v>9</v>
      </c>
    </row>
    <row r="751" spans="1:5" x14ac:dyDescent="0.25">
      <c r="A751">
        <v>0</v>
      </c>
      <c r="B751" t="s">
        <v>570</v>
      </c>
      <c r="C751">
        <v>32</v>
      </c>
      <c r="D751">
        <v>11</v>
      </c>
      <c r="E751">
        <v>12</v>
      </c>
    </row>
    <row r="752" spans="1:5" x14ac:dyDescent="0.25">
      <c r="A752">
        <v>0</v>
      </c>
      <c r="B752" t="s">
        <v>570</v>
      </c>
      <c r="C752">
        <v>59</v>
      </c>
      <c r="D752">
        <v>21</v>
      </c>
      <c r="E752">
        <v>28</v>
      </c>
    </row>
    <row r="753" spans="1:5" x14ac:dyDescent="0.25">
      <c r="A753">
        <v>0</v>
      </c>
      <c r="B753" t="s">
        <v>570</v>
      </c>
      <c r="C753">
        <v>29</v>
      </c>
      <c r="D753">
        <v>16</v>
      </c>
      <c r="E753">
        <v>9</v>
      </c>
    </row>
    <row r="754" spans="1:5" x14ac:dyDescent="0.25">
      <c r="A754">
        <v>0</v>
      </c>
      <c r="B754" t="s">
        <v>570</v>
      </c>
      <c r="C754">
        <v>25</v>
      </c>
      <c r="D754">
        <v>9</v>
      </c>
      <c r="E754">
        <v>11</v>
      </c>
    </row>
    <row r="755" spans="1:5" x14ac:dyDescent="0.25">
      <c r="A755">
        <v>0</v>
      </c>
      <c r="B755" t="s">
        <v>570</v>
      </c>
      <c r="C755">
        <v>28</v>
      </c>
      <c r="D755">
        <v>8</v>
      </c>
      <c r="E755">
        <v>10</v>
      </c>
    </row>
    <row r="756" spans="1:5" x14ac:dyDescent="0.25">
      <c r="A756">
        <v>0</v>
      </c>
      <c r="B756" t="s">
        <v>570</v>
      </c>
      <c r="C756">
        <v>28</v>
      </c>
      <c r="D756">
        <v>5</v>
      </c>
      <c r="E756">
        <v>10</v>
      </c>
    </row>
    <row r="757" spans="1:5" x14ac:dyDescent="0.25">
      <c r="A757">
        <v>0</v>
      </c>
      <c r="B757" t="s">
        <v>570</v>
      </c>
      <c r="C757">
        <v>36</v>
      </c>
      <c r="D757">
        <v>8</v>
      </c>
      <c r="E757">
        <v>10</v>
      </c>
    </row>
    <row r="758" spans="1:5" x14ac:dyDescent="0.25">
      <c r="A758">
        <v>0</v>
      </c>
      <c r="B758" t="s">
        <v>570</v>
      </c>
      <c r="C758">
        <v>33</v>
      </c>
      <c r="D758">
        <v>13</v>
      </c>
      <c r="E758">
        <v>13</v>
      </c>
    </row>
    <row r="759" spans="1:5" x14ac:dyDescent="0.25">
      <c r="A759">
        <v>0</v>
      </c>
      <c r="B759" t="s">
        <v>570</v>
      </c>
      <c r="C759">
        <v>28</v>
      </c>
      <c r="D759">
        <v>10</v>
      </c>
      <c r="E759">
        <v>11</v>
      </c>
    </row>
    <row r="760" spans="1:5" x14ac:dyDescent="0.25">
      <c r="A760">
        <v>0</v>
      </c>
      <c r="B760" t="s">
        <v>570</v>
      </c>
      <c r="C760">
        <v>33</v>
      </c>
      <c r="D760">
        <v>15</v>
      </c>
      <c r="E760">
        <v>10</v>
      </c>
    </row>
    <row r="761" spans="1:5" x14ac:dyDescent="0.25">
      <c r="A761">
        <v>0</v>
      </c>
      <c r="B761" t="s">
        <v>570</v>
      </c>
      <c r="C761">
        <v>26</v>
      </c>
      <c r="D761">
        <v>9</v>
      </c>
      <c r="E761">
        <v>10</v>
      </c>
    </row>
    <row r="762" spans="1:5" x14ac:dyDescent="0.25">
      <c r="A762">
        <v>0</v>
      </c>
      <c r="B762" t="s">
        <v>570</v>
      </c>
      <c r="C762">
        <v>40</v>
      </c>
      <c r="D762">
        <v>13</v>
      </c>
      <c r="E762">
        <v>13</v>
      </c>
    </row>
    <row r="763" spans="1:5" x14ac:dyDescent="0.25">
      <c r="A763">
        <v>0</v>
      </c>
      <c r="B763" t="s">
        <v>570</v>
      </c>
      <c r="C763">
        <v>37</v>
      </c>
      <c r="D763">
        <v>17</v>
      </c>
      <c r="E763">
        <v>12</v>
      </c>
    </row>
    <row r="764" spans="1:5" x14ac:dyDescent="0.25">
      <c r="A764">
        <v>0</v>
      </c>
      <c r="B764" t="s">
        <v>570</v>
      </c>
      <c r="C764">
        <v>28</v>
      </c>
      <c r="D764">
        <v>7</v>
      </c>
      <c r="E764">
        <v>10</v>
      </c>
    </row>
    <row r="765" spans="1:5" x14ac:dyDescent="0.25">
      <c r="A765">
        <v>0</v>
      </c>
      <c r="B765" t="s">
        <v>570</v>
      </c>
      <c r="C765">
        <v>36</v>
      </c>
      <c r="D765">
        <v>16</v>
      </c>
      <c r="E765">
        <v>9</v>
      </c>
    </row>
    <row r="766" spans="1:5" x14ac:dyDescent="0.25">
      <c r="A766">
        <v>0</v>
      </c>
      <c r="B766" t="s">
        <v>570</v>
      </c>
      <c r="C766">
        <v>30</v>
      </c>
      <c r="D766">
        <v>7</v>
      </c>
      <c r="E766">
        <v>11</v>
      </c>
    </row>
    <row r="767" spans="1:5" x14ac:dyDescent="0.25">
      <c r="A767">
        <v>0</v>
      </c>
      <c r="B767" t="s">
        <v>570</v>
      </c>
      <c r="C767">
        <v>29</v>
      </c>
      <c r="D767">
        <v>9</v>
      </c>
      <c r="E767">
        <v>10</v>
      </c>
    </row>
    <row r="768" spans="1:5" x14ac:dyDescent="0.25">
      <c r="A768">
        <v>0</v>
      </c>
      <c r="B768" t="s">
        <v>570</v>
      </c>
      <c r="C768">
        <v>36</v>
      </c>
      <c r="D768">
        <v>19</v>
      </c>
      <c r="E768">
        <v>13</v>
      </c>
    </row>
    <row r="769" spans="1:5" x14ac:dyDescent="0.25">
      <c r="A769">
        <v>0</v>
      </c>
      <c r="B769" t="s">
        <v>570</v>
      </c>
      <c r="C769">
        <v>56</v>
      </c>
      <c r="D769">
        <v>22</v>
      </c>
      <c r="E769">
        <v>29</v>
      </c>
    </row>
    <row r="770" spans="1:5" x14ac:dyDescent="0.25">
      <c r="A770">
        <v>0</v>
      </c>
      <c r="B770" t="s">
        <v>570</v>
      </c>
      <c r="C770">
        <v>37</v>
      </c>
      <c r="D770">
        <v>22</v>
      </c>
      <c r="E770">
        <v>13</v>
      </c>
    </row>
    <row r="771" spans="1:5" x14ac:dyDescent="0.25">
      <c r="A771">
        <v>0</v>
      </c>
      <c r="B771" t="s">
        <v>570</v>
      </c>
      <c r="C771">
        <v>28</v>
      </c>
      <c r="D771">
        <v>17</v>
      </c>
      <c r="E771">
        <v>12</v>
      </c>
    </row>
    <row r="772" spans="1:5" x14ac:dyDescent="0.25">
      <c r="A772">
        <v>0</v>
      </c>
      <c r="B772" t="s">
        <v>570</v>
      </c>
      <c r="C772">
        <v>37</v>
      </c>
      <c r="D772">
        <v>15</v>
      </c>
      <c r="E772">
        <v>13</v>
      </c>
    </row>
    <row r="773" spans="1:5" x14ac:dyDescent="0.25">
      <c r="A773">
        <v>0</v>
      </c>
      <c r="B773" t="s">
        <v>570</v>
      </c>
      <c r="C773">
        <v>39</v>
      </c>
      <c r="D773">
        <v>6</v>
      </c>
      <c r="E773">
        <v>23</v>
      </c>
    </row>
    <row r="774" spans="1:5" x14ac:dyDescent="0.25">
      <c r="A774">
        <v>0</v>
      </c>
      <c r="B774" t="s">
        <v>570</v>
      </c>
      <c r="C774">
        <v>43</v>
      </c>
      <c r="D774">
        <v>10</v>
      </c>
      <c r="E774">
        <v>13</v>
      </c>
    </row>
    <row r="775" spans="1:5" x14ac:dyDescent="0.25">
      <c r="A775">
        <v>0</v>
      </c>
      <c r="B775" t="s">
        <v>570</v>
      </c>
      <c r="C775">
        <v>33</v>
      </c>
      <c r="D775">
        <v>9</v>
      </c>
      <c r="E775">
        <v>11</v>
      </c>
    </row>
    <row r="776" spans="1:5" x14ac:dyDescent="0.25">
      <c r="A776">
        <v>0</v>
      </c>
      <c r="B776" t="s">
        <v>570</v>
      </c>
      <c r="C776">
        <v>36</v>
      </c>
      <c r="D776">
        <v>14</v>
      </c>
      <c r="E776">
        <v>11</v>
      </c>
    </row>
    <row r="777" spans="1:5" x14ac:dyDescent="0.25">
      <c r="A777">
        <v>0</v>
      </c>
      <c r="B777" t="s">
        <v>570</v>
      </c>
      <c r="C777">
        <v>36</v>
      </c>
      <c r="D777">
        <v>15</v>
      </c>
      <c r="E777">
        <v>10</v>
      </c>
    </row>
    <row r="778" spans="1:5" x14ac:dyDescent="0.25">
      <c r="A778">
        <v>0</v>
      </c>
      <c r="B778" t="s">
        <v>570</v>
      </c>
      <c r="C778">
        <v>30</v>
      </c>
      <c r="D778">
        <v>11</v>
      </c>
      <c r="E778">
        <v>12</v>
      </c>
    </row>
    <row r="779" spans="1:5" x14ac:dyDescent="0.25">
      <c r="A779">
        <v>0</v>
      </c>
      <c r="B779" t="s">
        <v>570</v>
      </c>
      <c r="C779">
        <v>31</v>
      </c>
      <c r="D779">
        <v>11</v>
      </c>
      <c r="E779">
        <v>10</v>
      </c>
    </row>
    <row r="780" spans="1:5" x14ac:dyDescent="0.25">
      <c r="A780">
        <v>0</v>
      </c>
      <c r="B780" t="s">
        <v>570</v>
      </c>
      <c r="C780">
        <v>33</v>
      </c>
      <c r="D780">
        <v>14</v>
      </c>
      <c r="E780">
        <v>10</v>
      </c>
    </row>
    <row r="781" spans="1:5" x14ac:dyDescent="0.25">
      <c r="A781">
        <v>0</v>
      </c>
      <c r="B781" t="s">
        <v>570</v>
      </c>
      <c r="C781">
        <v>34</v>
      </c>
      <c r="D781">
        <v>10</v>
      </c>
      <c r="E781">
        <v>10</v>
      </c>
    </row>
    <row r="782" spans="1:5" x14ac:dyDescent="0.25">
      <c r="A782">
        <v>0</v>
      </c>
      <c r="B782" t="s">
        <v>570</v>
      </c>
      <c r="C782">
        <v>31</v>
      </c>
      <c r="D782">
        <v>9</v>
      </c>
      <c r="E782">
        <v>10</v>
      </c>
    </row>
    <row r="783" spans="1:5" x14ac:dyDescent="0.25">
      <c r="A783">
        <v>0</v>
      </c>
      <c r="B783" t="s">
        <v>570</v>
      </c>
      <c r="C783">
        <v>34</v>
      </c>
      <c r="D783">
        <v>11</v>
      </c>
      <c r="E783">
        <v>9</v>
      </c>
    </row>
    <row r="784" spans="1:5" x14ac:dyDescent="0.25">
      <c r="A784">
        <v>0</v>
      </c>
      <c r="B784" t="s">
        <v>570</v>
      </c>
      <c r="C784">
        <v>30</v>
      </c>
      <c r="D784">
        <v>8</v>
      </c>
      <c r="E784">
        <v>13</v>
      </c>
    </row>
    <row r="785" spans="1:5" x14ac:dyDescent="0.25">
      <c r="A785">
        <v>0</v>
      </c>
      <c r="B785" t="s">
        <v>570</v>
      </c>
      <c r="C785">
        <v>26</v>
      </c>
      <c r="D785">
        <v>11</v>
      </c>
      <c r="E785">
        <v>9</v>
      </c>
    </row>
    <row r="786" spans="1:5" x14ac:dyDescent="0.25">
      <c r="A786">
        <v>0</v>
      </c>
      <c r="B786" t="s">
        <v>570</v>
      </c>
      <c r="C786">
        <v>30</v>
      </c>
      <c r="D786">
        <v>10</v>
      </c>
      <c r="E786">
        <v>11</v>
      </c>
    </row>
    <row r="787" spans="1:5" x14ac:dyDescent="0.25">
      <c r="A787">
        <v>0</v>
      </c>
      <c r="B787" t="s">
        <v>570</v>
      </c>
      <c r="C787">
        <v>33</v>
      </c>
      <c r="D787">
        <v>9</v>
      </c>
      <c r="E787">
        <v>9</v>
      </c>
    </row>
    <row r="788" spans="1:5" x14ac:dyDescent="0.25">
      <c r="A788">
        <v>0</v>
      </c>
      <c r="B788" t="s">
        <v>570</v>
      </c>
      <c r="C788">
        <v>414428</v>
      </c>
      <c r="D788">
        <v>266</v>
      </c>
      <c r="E788">
        <v>246859</v>
      </c>
    </row>
    <row r="789" spans="1:5" x14ac:dyDescent="0.25">
      <c r="A789">
        <v>0</v>
      </c>
      <c r="B789" t="s">
        <v>570</v>
      </c>
      <c r="C789">
        <v>673752</v>
      </c>
      <c r="D789">
        <v>6139</v>
      </c>
      <c r="E789">
        <v>318633</v>
      </c>
    </row>
    <row r="790" spans="1:5" x14ac:dyDescent="0.25">
      <c r="A790">
        <v>0</v>
      </c>
      <c r="B790" t="s">
        <v>570</v>
      </c>
      <c r="C790">
        <v>409806</v>
      </c>
      <c r="D790">
        <v>3779</v>
      </c>
      <c r="E790">
        <v>205722</v>
      </c>
    </row>
    <row r="791" spans="1:5" x14ac:dyDescent="0.25">
      <c r="A791">
        <v>0</v>
      </c>
      <c r="B791" t="s">
        <v>570</v>
      </c>
      <c r="C791">
        <v>774752</v>
      </c>
      <c r="D791">
        <v>3158</v>
      </c>
      <c r="E791">
        <v>249612</v>
      </c>
    </row>
    <row r="792" spans="1:5" x14ac:dyDescent="0.25">
      <c r="A792">
        <v>0</v>
      </c>
      <c r="B792" t="s">
        <v>570</v>
      </c>
      <c r="C792">
        <v>961270</v>
      </c>
      <c r="D792">
        <v>9093</v>
      </c>
      <c r="E792">
        <v>469150</v>
      </c>
    </row>
    <row r="793" spans="1:5" x14ac:dyDescent="0.25">
      <c r="A793">
        <v>0</v>
      </c>
      <c r="B793" t="s">
        <v>570</v>
      </c>
      <c r="C793">
        <v>4464299</v>
      </c>
      <c r="D793">
        <v>30033</v>
      </c>
      <c r="E793">
        <v>2088812</v>
      </c>
    </row>
    <row r="794" spans="1:5" x14ac:dyDescent="0.25">
      <c r="A794">
        <v>0</v>
      </c>
      <c r="B794" t="s">
        <v>570</v>
      </c>
      <c r="C794">
        <v>4793848</v>
      </c>
      <c r="D794">
        <v>52836</v>
      </c>
      <c r="E794">
        <v>2644863</v>
      </c>
    </row>
    <row r="795" spans="1:5" x14ac:dyDescent="0.25">
      <c r="A795">
        <v>0</v>
      </c>
      <c r="B795" t="s">
        <v>570</v>
      </c>
      <c r="C795">
        <v>1661954</v>
      </c>
      <c r="D795">
        <v>14096</v>
      </c>
      <c r="E795">
        <v>793788</v>
      </c>
    </row>
    <row r="796" spans="1:5" x14ac:dyDescent="0.25">
      <c r="A796">
        <v>0</v>
      </c>
      <c r="B796" t="s">
        <v>570</v>
      </c>
      <c r="C796">
        <v>1433935</v>
      </c>
      <c r="D796">
        <v>11127</v>
      </c>
      <c r="E796">
        <v>713057</v>
      </c>
    </row>
    <row r="797" spans="1:5" x14ac:dyDescent="0.25">
      <c r="A797">
        <v>0</v>
      </c>
      <c r="B797" t="s">
        <v>570</v>
      </c>
      <c r="C797">
        <v>1205474</v>
      </c>
      <c r="D797">
        <v>8830</v>
      </c>
      <c r="E797">
        <v>591774</v>
      </c>
    </row>
    <row r="798" spans="1:5" x14ac:dyDescent="0.25">
      <c r="A798">
        <v>0</v>
      </c>
      <c r="B798" t="s">
        <v>570</v>
      </c>
      <c r="C798">
        <v>1536719</v>
      </c>
      <c r="D798">
        <v>11019</v>
      </c>
      <c r="E798">
        <v>699888</v>
      </c>
    </row>
    <row r="799" spans="1:5" x14ac:dyDescent="0.25">
      <c r="A799">
        <v>0</v>
      </c>
      <c r="B799" t="s">
        <v>570</v>
      </c>
      <c r="C799">
        <v>1991793</v>
      </c>
      <c r="D799">
        <v>16430</v>
      </c>
      <c r="E799">
        <v>958037</v>
      </c>
    </row>
    <row r="800" spans="1:5" x14ac:dyDescent="0.25">
      <c r="A800">
        <v>0</v>
      </c>
      <c r="B800" t="s">
        <v>570</v>
      </c>
      <c r="C800">
        <v>23202</v>
      </c>
      <c r="D800">
        <v>685</v>
      </c>
      <c r="E800">
        <v>11540</v>
      </c>
    </row>
    <row r="801" spans="1:5" x14ac:dyDescent="0.25">
      <c r="A801">
        <v>0</v>
      </c>
      <c r="B801" t="s">
        <v>570</v>
      </c>
      <c r="C801">
        <v>126</v>
      </c>
      <c r="D801">
        <v>32</v>
      </c>
      <c r="E801">
        <v>33</v>
      </c>
    </row>
    <row r="802" spans="1:5" x14ac:dyDescent="0.25">
      <c r="A802">
        <v>0</v>
      </c>
      <c r="B802" t="s">
        <v>570</v>
      </c>
      <c r="C802">
        <v>5255</v>
      </c>
      <c r="D802">
        <v>160</v>
      </c>
      <c r="E802">
        <v>2359</v>
      </c>
    </row>
    <row r="803" spans="1:5" x14ac:dyDescent="0.25">
      <c r="A803">
        <v>0</v>
      </c>
      <c r="B803" t="s">
        <v>570</v>
      </c>
      <c r="C803">
        <v>79416</v>
      </c>
      <c r="D803">
        <v>2384</v>
      </c>
      <c r="E803">
        <v>40048</v>
      </c>
    </row>
    <row r="804" spans="1:5" x14ac:dyDescent="0.25">
      <c r="A804">
        <v>0</v>
      </c>
      <c r="B804" t="s">
        <v>570</v>
      </c>
      <c r="C804">
        <v>22311</v>
      </c>
      <c r="D804">
        <v>505</v>
      </c>
      <c r="E804">
        <v>11342</v>
      </c>
    </row>
    <row r="805" spans="1:5" x14ac:dyDescent="0.25">
      <c r="A805">
        <v>0</v>
      </c>
      <c r="B805" t="s">
        <v>570</v>
      </c>
      <c r="C805">
        <v>49</v>
      </c>
      <c r="D805">
        <v>18</v>
      </c>
      <c r="E805">
        <v>13</v>
      </c>
    </row>
    <row r="806" spans="1:5" x14ac:dyDescent="0.25">
      <c r="A806">
        <v>0</v>
      </c>
      <c r="B806" t="s">
        <v>570</v>
      </c>
      <c r="C806">
        <v>3591815</v>
      </c>
      <c r="D806">
        <v>39052</v>
      </c>
      <c r="E806">
        <v>2111309</v>
      </c>
    </row>
    <row r="807" spans="1:5" x14ac:dyDescent="0.25">
      <c r="A807">
        <v>0</v>
      </c>
      <c r="B807" t="s">
        <v>1054</v>
      </c>
      <c r="C807">
        <v>3351546</v>
      </c>
      <c r="D807">
        <v>13842</v>
      </c>
      <c r="E807">
        <v>1394031</v>
      </c>
    </row>
    <row r="808" spans="1:5" x14ac:dyDescent="0.25">
      <c r="A808">
        <v>0</v>
      </c>
      <c r="B808" t="s">
        <v>570</v>
      </c>
      <c r="C808">
        <v>3788228</v>
      </c>
      <c r="D808">
        <v>28019</v>
      </c>
      <c r="E808">
        <v>1469388</v>
      </c>
    </row>
    <row r="809" spans="1:5" x14ac:dyDescent="0.25">
      <c r="A809">
        <v>0</v>
      </c>
      <c r="B809" t="s">
        <v>1054</v>
      </c>
      <c r="C809">
        <v>3213543</v>
      </c>
      <c r="D809">
        <v>8100</v>
      </c>
      <c r="E809">
        <v>1267670</v>
      </c>
    </row>
    <row r="810" spans="1:5" x14ac:dyDescent="0.25">
      <c r="A810">
        <v>0</v>
      </c>
      <c r="B810" t="s">
        <v>570</v>
      </c>
      <c r="C810">
        <v>493601</v>
      </c>
      <c r="D810">
        <v>5561</v>
      </c>
      <c r="E810">
        <v>254959</v>
      </c>
    </row>
    <row r="811" spans="1:5" x14ac:dyDescent="0.25">
      <c r="A811">
        <v>0</v>
      </c>
      <c r="B811" t="s">
        <v>1054</v>
      </c>
      <c r="C811">
        <v>195370</v>
      </c>
      <c r="D811">
        <v>1403</v>
      </c>
      <c r="E811">
        <v>59571</v>
      </c>
    </row>
    <row r="812" spans="1:5" x14ac:dyDescent="0.25">
      <c r="A812">
        <v>0</v>
      </c>
      <c r="B812" t="s">
        <v>570</v>
      </c>
      <c r="C812">
        <v>838179</v>
      </c>
      <c r="D812">
        <v>7903</v>
      </c>
      <c r="E812">
        <v>413724</v>
      </c>
    </row>
    <row r="813" spans="1:5" x14ac:dyDescent="0.25">
      <c r="A813">
        <v>0</v>
      </c>
      <c r="B813" t="s">
        <v>1054</v>
      </c>
      <c r="C813">
        <v>400331</v>
      </c>
      <c r="D813">
        <v>2111</v>
      </c>
      <c r="E813">
        <v>105205</v>
      </c>
    </row>
    <row r="814" spans="1:5" x14ac:dyDescent="0.25">
      <c r="A814">
        <v>0</v>
      </c>
      <c r="B814" t="s">
        <v>570</v>
      </c>
      <c r="C814">
        <v>1660424</v>
      </c>
      <c r="D814">
        <v>26956</v>
      </c>
      <c r="E814">
        <v>1203415</v>
      </c>
    </row>
    <row r="815" spans="1:5" x14ac:dyDescent="0.25">
      <c r="A815">
        <v>0</v>
      </c>
      <c r="B815" t="s">
        <v>1054</v>
      </c>
      <c r="C815">
        <v>682160</v>
      </c>
      <c r="D815">
        <v>5816</v>
      </c>
      <c r="E815">
        <v>324189</v>
      </c>
    </row>
    <row r="816" spans="1:5" x14ac:dyDescent="0.25">
      <c r="A816">
        <v>0</v>
      </c>
      <c r="B816" t="s">
        <v>570</v>
      </c>
      <c r="C816">
        <v>1839013</v>
      </c>
      <c r="D816">
        <v>15218</v>
      </c>
      <c r="E816">
        <v>1192622</v>
      </c>
    </row>
    <row r="817" spans="1:5" x14ac:dyDescent="0.25">
      <c r="A817">
        <v>0</v>
      </c>
      <c r="B817" t="s">
        <v>1054</v>
      </c>
      <c r="C817">
        <v>1565394</v>
      </c>
      <c r="D817">
        <v>5500</v>
      </c>
      <c r="E817">
        <v>434607</v>
      </c>
    </row>
    <row r="818" spans="1:5" x14ac:dyDescent="0.25">
      <c r="A818">
        <v>0</v>
      </c>
      <c r="B818" t="s">
        <v>570</v>
      </c>
      <c r="C818">
        <v>1257617</v>
      </c>
      <c r="D818">
        <v>12024</v>
      </c>
      <c r="E818">
        <v>686204</v>
      </c>
    </row>
    <row r="819" spans="1:5" x14ac:dyDescent="0.25">
      <c r="A819">
        <v>0</v>
      </c>
      <c r="B819" t="s">
        <v>570</v>
      </c>
      <c r="C819">
        <v>539411</v>
      </c>
      <c r="D819">
        <v>1746</v>
      </c>
      <c r="E819">
        <v>143472</v>
      </c>
    </row>
    <row r="820" spans="1:5" x14ac:dyDescent="0.25">
      <c r="A820">
        <v>0</v>
      </c>
      <c r="B820" t="s">
        <v>570</v>
      </c>
      <c r="C820">
        <v>90</v>
      </c>
      <c r="D820">
        <v>34</v>
      </c>
      <c r="E820">
        <v>20</v>
      </c>
    </row>
    <row r="821" spans="1:5" x14ac:dyDescent="0.25">
      <c r="A821">
        <v>0</v>
      </c>
      <c r="B821" t="s">
        <v>570</v>
      </c>
      <c r="C821">
        <v>90</v>
      </c>
      <c r="D821">
        <v>52</v>
      </c>
      <c r="E821">
        <v>17</v>
      </c>
    </row>
    <row r="822" spans="1:5" x14ac:dyDescent="0.25">
      <c r="A822">
        <v>0</v>
      </c>
      <c r="B822" t="s">
        <v>570</v>
      </c>
      <c r="C822">
        <v>89</v>
      </c>
      <c r="D822">
        <v>36</v>
      </c>
      <c r="E822">
        <v>22</v>
      </c>
    </row>
    <row r="823" spans="1:5" x14ac:dyDescent="0.25">
      <c r="A823">
        <v>0</v>
      </c>
      <c r="B823" t="s">
        <v>570</v>
      </c>
      <c r="C823">
        <v>95</v>
      </c>
      <c r="D823">
        <v>20</v>
      </c>
      <c r="E823">
        <v>20</v>
      </c>
    </row>
    <row r="824" spans="1:5" x14ac:dyDescent="0.25">
      <c r="A824">
        <v>0</v>
      </c>
      <c r="B824" t="s">
        <v>570</v>
      </c>
      <c r="C824">
        <v>2217692</v>
      </c>
      <c r="D824">
        <v>19626</v>
      </c>
      <c r="E824">
        <v>1319598</v>
      </c>
    </row>
    <row r="825" spans="1:5" x14ac:dyDescent="0.25">
      <c r="A825">
        <v>0</v>
      </c>
      <c r="B825" t="s">
        <v>570</v>
      </c>
      <c r="C825">
        <v>1309548</v>
      </c>
      <c r="D825">
        <v>5854</v>
      </c>
      <c r="E825">
        <v>422495</v>
      </c>
    </row>
    <row r="826" spans="1:5" x14ac:dyDescent="0.25">
      <c r="A826">
        <v>0</v>
      </c>
      <c r="B826" t="s">
        <v>570</v>
      </c>
      <c r="C826">
        <v>91</v>
      </c>
      <c r="D826">
        <v>48</v>
      </c>
      <c r="E826">
        <v>16</v>
      </c>
    </row>
    <row r="827" spans="1:5" x14ac:dyDescent="0.25">
      <c r="A827">
        <v>0</v>
      </c>
      <c r="B827" t="s">
        <v>1056</v>
      </c>
      <c r="C827">
        <v>89</v>
      </c>
      <c r="D827">
        <v>28</v>
      </c>
      <c r="E827">
        <v>21</v>
      </c>
    </row>
    <row r="828" spans="1:5" x14ac:dyDescent="0.25">
      <c r="A828">
        <v>0</v>
      </c>
      <c r="B828" t="s">
        <v>570</v>
      </c>
      <c r="C828">
        <v>96</v>
      </c>
      <c r="D828">
        <v>34</v>
      </c>
      <c r="E828">
        <v>25</v>
      </c>
    </row>
    <row r="829" spans="1:5" x14ac:dyDescent="0.25">
      <c r="A829">
        <v>0</v>
      </c>
      <c r="B829" t="s">
        <v>1056</v>
      </c>
      <c r="C829">
        <v>93</v>
      </c>
      <c r="D829">
        <v>30</v>
      </c>
      <c r="E829">
        <v>18</v>
      </c>
    </row>
    <row r="830" spans="1:5" x14ac:dyDescent="0.25">
      <c r="A830">
        <v>0</v>
      </c>
      <c r="B830" t="s">
        <v>570</v>
      </c>
      <c r="C830">
        <v>3253126</v>
      </c>
      <c r="D830">
        <v>26553</v>
      </c>
      <c r="E830">
        <v>1725841</v>
      </c>
    </row>
    <row r="831" spans="1:5" x14ac:dyDescent="0.25">
      <c r="A831">
        <v>0</v>
      </c>
      <c r="B831" t="s">
        <v>1056</v>
      </c>
      <c r="C831">
        <v>3755934</v>
      </c>
      <c r="D831">
        <v>9194</v>
      </c>
      <c r="E831">
        <v>1050293</v>
      </c>
    </row>
    <row r="832" spans="1:5" x14ac:dyDescent="0.25">
      <c r="A832">
        <v>0</v>
      </c>
      <c r="B832" t="s">
        <v>570</v>
      </c>
      <c r="C832">
        <v>2569937</v>
      </c>
      <c r="D832">
        <v>22219</v>
      </c>
      <c r="E832">
        <v>1062386</v>
      </c>
    </row>
    <row r="833" spans="1:5" x14ac:dyDescent="0.25">
      <c r="A833">
        <v>0</v>
      </c>
      <c r="B833" t="s">
        <v>1051</v>
      </c>
      <c r="C833">
        <v>2424387</v>
      </c>
      <c r="D833">
        <v>10389</v>
      </c>
      <c r="E833">
        <v>696003</v>
      </c>
    </row>
    <row r="834" spans="1:5" x14ac:dyDescent="0.25">
      <c r="A834">
        <v>0</v>
      </c>
      <c r="B834" t="s">
        <v>570</v>
      </c>
      <c r="C834">
        <v>643702</v>
      </c>
      <c r="D834">
        <v>9213</v>
      </c>
      <c r="E834">
        <v>428047</v>
      </c>
    </row>
    <row r="835" spans="1:5" x14ac:dyDescent="0.25">
      <c r="A835">
        <v>0</v>
      </c>
      <c r="B835" t="s">
        <v>570</v>
      </c>
      <c r="C835">
        <v>262329</v>
      </c>
      <c r="D835">
        <v>2509</v>
      </c>
      <c r="E835">
        <v>99741</v>
      </c>
    </row>
    <row r="836" spans="1:5" x14ac:dyDescent="0.25">
      <c r="A836">
        <v>0</v>
      </c>
      <c r="B836" t="s">
        <v>570</v>
      </c>
      <c r="C836">
        <v>213467</v>
      </c>
      <c r="D836">
        <v>3512</v>
      </c>
      <c r="E836">
        <v>123246</v>
      </c>
    </row>
    <row r="837" spans="1:5" x14ac:dyDescent="0.25">
      <c r="A837">
        <v>0</v>
      </c>
      <c r="B837" t="s">
        <v>570</v>
      </c>
      <c r="C837">
        <v>83028</v>
      </c>
      <c r="D837">
        <v>1117</v>
      </c>
      <c r="E837">
        <v>37087</v>
      </c>
    </row>
    <row r="838" spans="1:5" x14ac:dyDescent="0.25">
      <c r="A838">
        <v>0</v>
      </c>
      <c r="B838" t="s">
        <v>570</v>
      </c>
      <c r="C838">
        <v>2748200</v>
      </c>
      <c r="D838">
        <v>28584</v>
      </c>
      <c r="E838">
        <v>1372060</v>
      </c>
    </row>
    <row r="839" spans="1:5" x14ac:dyDescent="0.25">
      <c r="A839">
        <v>0</v>
      </c>
      <c r="B839" t="s">
        <v>570</v>
      </c>
      <c r="C839">
        <v>3173548</v>
      </c>
      <c r="D839">
        <v>12621</v>
      </c>
      <c r="E839">
        <v>862395</v>
      </c>
    </row>
    <row r="840" spans="1:5" x14ac:dyDescent="0.25">
      <c r="A840">
        <v>0</v>
      </c>
      <c r="B840" t="s">
        <v>570</v>
      </c>
      <c r="C840">
        <v>2711180</v>
      </c>
      <c r="D840">
        <v>38145</v>
      </c>
      <c r="E840">
        <v>1837788</v>
      </c>
    </row>
    <row r="841" spans="1:5" x14ac:dyDescent="0.25">
      <c r="A841">
        <v>0</v>
      </c>
      <c r="B841" t="s">
        <v>570</v>
      </c>
      <c r="C841">
        <v>2133620</v>
      </c>
      <c r="D841">
        <v>10641</v>
      </c>
      <c r="E841">
        <v>884419</v>
      </c>
    </row>
    <row r="842" spans="1:5" x14ac:dyDescent="0.25">
      <c r="A842">
        <v>0</v>
      </c>
      <c r="B842" t="s">
        <v>570</v>
      </c>
      <c r="C842">
        <v>2300600</v>
      </c>
      <c r="D842">
        <v>38496</v>
      </c>
      <c r="E842">
        <v>1549231</v>
      </c>
    </row>
    <row r="843" spans="1:5" x14ac:dyDescent="0.25">
      <c r="A843">
        <v>0</v>
      </c>
      <c r="B843" t="s">
        <v>570</v>
      </c>
      <c r="C843">
        <v>1762989</v>
      </c>
      <c r="D843">
        <v>11035</v>
      </c>
      <c r="E843">
        <v>755789</v>
      </c>
    </row>
    <row r="844" spans="1:5" x14ac:dyDescent="0.25">
      <c r="A844">
        <v>0</v>
      </c>
      <c r="B844" t="s">
        <v>570</v>
      </c>
      <c r="C844">
        <v>3603555</v>
      </c>
      <c r="D844">
        <v>35307</v>
      </c>
      <c r="E844">
        <v>2618754</v>
      </c>
    </row>
    <row r="845" spans="1:5" x14ac:dyDescent="0.25">
      <c r="A845">
        <v>0</v>
      </c>
      <c r="B845" t="s">
        <v>1052</v>
      </c>
      <c r="C845">
        <v>4262242</v>
      </c>
      <c r="D845">
        <v>41031</v>
      </c>
      <c r="E845">
        <v>2012666</v>
      </c>
    </row>
    <row r="846" spans="1:5" x14ac:dyDescent="0.25">
      <c r="A846">
        <v>0</v>
      </c>
      <c r="B846" t="s">
        <v>570</v>
      </c>
      <c r="C846">
        <v>90</v>
      </c>
      <c r="D846">
        <v>30</v>
      </c>
      <c r="E846">
        <v>23</v>
      </c>
    </row>
    <row r="847" spans="1:5" x14ac:dyDescent="0.25">
      <c r="A847">
        <v>0</v>
      </c>
      <c r="B847" t="s">
        <v>570</v>
      </c>
      <c r="C847">
        <v>63625</v>
      </c>
      <c r="D847">
        <v>359</v>
      </c>
      <c r="E847">
        <v>31191</v>
      </c>
    </row>
    <row r="848" spans="1:5" x14ac:dyDescent="0.25">
      <c r="A848">
        <v>0</v>
      </c>
      <c r="B848" t="s">
        <v>570</v>
      </c>
      <c r="C848">
        <v>4168306</v>
      </c>
      <c r="D848">
        <v>49391</v>
      </c>
      <c r="E848">
        <v>3238022</v>
      </c>
    </row>
    <row r="849" spans="1:5" x14ac:dyDescent="0.25">
      <c r="A849">
        <v>0</v>
      </c>
      <c r="B849" t="s">
        <v>570</v>
      </c>
      <c r="C849">
        <v>4264474</v>
      </c>
      <c r="D849">
        <v>35357</v>
      </c>
      <c r="E849">
        <v>1984455</v>
      </c>
    </row>
    <row r="850" spans="1:5" x14ac:dyDescent="0.25">
      <c r="A850">
        <v>0</v>
      </c>
      <c r="B850" t="s">
        <v>570</v>
      </c>
      <c r="C850">
        <v>83</v>
      </c>
      <c r="D850">
        <v>28</v>
      </c>
      <c r="E850">
        <v>19</v>
      </c>
    </row>
    <row r="851" spans="1:5" x14ac:dyDescent="0.25">
      <c r="A851">
        <v>0</v>
      </c>
      <c r="B851" t="s">
        <v>570</v>
      </c>
      <c r="C851">
        <v>92</v>
      </c>
      <c r="D851">
        <v>48</v>
      </c>
      <c r="E851">
        <v>16</v>
      </c>
    </row>
    <row r="852" spans="1:5" x14ac:dyDescent="0.25">
      <c r="A852">
        <v>0</v>
      </c>
      <c r="B852" t="s">
        <v>570</v>
      </c>
      <c r="C852">
        <v>99</v>
      </c>
      <c r="D852">
        <v>32</v>
      </c>
      <c r="E852">
        <v>20</v>
      </c>
    </row>
    <row r="853" spans="1:5" x14ac:dyDescent="0.25">
      <c r="A853">
        <v>0</v>
      </c>
      <c r="B853" t="s">
        <v>570</v>
      </c>
      <c r="C853">
        <v>96</v>
      </c>
      <c r="D853">
        <v>28</v>
      </c>
      <c r="E853">
        <v>19</v>
      </c>
    </row>
    <row r="854" spans="1:5" x14ac:dyDescent="0.25">
      <c r="A854">
        <v>0</v>
      </c>
      <c r="B854" t="s">
        <v>570</v>
      </c>
      <c r="C854">
        <v>97</v>
      </c>
      <c r="D854">
        <v>48</v>
      </c>
      <c r="E854">
        <v>24</v>
      </c>
    </row>
    <row r="855" spans="1:5" x14ac:dyDescent="0.25">
      <c r="A855">
        <v>0</v>
      </c>
      <c r="B855" t="s">
        <v>570</v>
      </c>
      <c r="C855">
        <v>97</v>
      </c>
      <c r="D855">
        <v>42</v>
      </c>
      <c r="E855">
        <v>21</v>
      </c>
    </row>
    <row r="856" spans="1:5" x14ac:dyDescent="0.25">
      <c r="A856">
        <v>0</v>
      </c>
      <c r="B856" t="s">
        <v>570</v>
      </c>
      <c r="C856">
        <v>5325525</v>
      </c>
      <c r="D856">
        <v>87876</v>
      </c>
      <c r="E856">
        <v>3950631</v>
      </c>
    </row>
    <row r="857" spans="1:5" x14ac:dyDescent="0.25">
      <c r="A857">
        <v>0</v>
      </c>
      <c r="B857" t="s">
        <v>570</v>
      </c>
      <c r="C857">
        <v>7164511</v>
      </c>
      <c r="D857">
        <v>53656</v>
      </c>
      <c r="E857">
        <v>3913217</v>
      </c>
    </row>
    <row r="858" spans="1:5" x14ac:dyDescent="0.25">
      <c r="A858">
        <v>0</v>
      </c>
      <c r="B858" t="s">
        <v>570</v>
      </c>
      <c r="C858">
        <v>3464724</v>
      </c>
      <c r="D858">
        <v>61400</v>
      </c>
      <c r="E858">
        <v>2255927</v>
      </c>
    </row>
    <row r="859" spans="1:5" x14ac:dyDescent="0.25">
      <c r="A859">
        <v>0</v>
      </c>
      <c r="B859" t="s">
        <v>570</v>
      </c>
      <c r="C859">
        <v>3694952</v>
      </c>
      <c r="D859">
        <v>36315</v>
      </c>
      <c r="E859">
        <v>1644529</v>
      </c>
    </row>
    <row r="860" spans="1:5" x14ac:dyDescent="0.25">
      <c r="A860">
        <v>0</v>
      </c>
      <c r="B860" t="s">
        <v>570</v>
      </c>
      <c r="C860">
        <v>462168</v>
      </c>
      <c r="D860">
        <v>3931</v>
      </c>
      <c r="E860">
        <v>187170</v>
      </c>
    </row>
    <row r="861" spans="1:5" x14ac:dyDescent="0.25">
      <c r="A861">
        <v>0</v>
      </c>
      <c r="B861" t="s">
        <v>1053</v>
      </c>
      <c r="C861">
        <v>270759</v>
      </c>
      <c r="D861">
        <v>1727</v>
      </c>
      <c r="E861">
        <v>78222</v>
      </c>
    </row>
    <row r="862" spans="1:5" x14ac:dyDescent="0.25">
      <c r="A862">
        <v>0</v>
      </c>
      <c r="B862" t="s">
        <v>570</v>
      </c>
      <c r="C862">
        <v>470164</v>
      </c>
      <c r="D862">
        <v>1657</v>
      </c>
      <c r="E862">
        <v>74197</v>
      </c>
    </row>
    <row r="863" spans="1:5" x14ac:dyDescent="0.25">
      <c r="A863">
        <v>0</v>
      </c>
      <c r="B863" t="s">
        <v>570</v>
      </c>
      <c r="C863">
        <v>6</v>
      </c>
      <c r="D863">
        <v>0</v>
      </c>
      <c r="E863">
        <v>2</v>
      </c>
    </row>
    <row r="864" spans="1:5" x14ac:dyDescent="0.25">
      <c r="A864">
        <v>0</v>
      </c>
      <c r="B864" t="s">
        <v>570</v>
      </c>
      <c r="C864">
        <v>413143</v>
      </c>
      <c r="D864">
        <v>638</v>
      </c>
      <c r="E864">
        <v>13949</v>
      </c>
    </row>
    <row r="865" spans="1:5" x14ac:dyDescent="0.25">
      <c r="A865">
        <v>0</v>
      </c>
      <c r="B865" t="s">
        <v>570</v>
      </c>
      <c r="C865">
        <v>3187158</v>
      </c>
      <c r="D865">
        <v>12277</v>
      </c>
      <c r="E865">
        <v>1161655</v>
      </c>
    </row>
    <row r="866" spans="1:5" x14ac:dyDescent="0.25">
      <c r="A866">
        <v>0</v>
      </c>
      <c r="B866" t="s">
        <v>570</v>
      </c>
      <c r="C866">
        <v>6786</v>
      </c>
      <c r="D866">
        <v>44</v>
      </c>
      <c r="E866">
        <v>3620</v>
      </c>
    </row>
    <row r="867" spans="1:5" x14ac:dyDescent="0.25">
      <c r="A867">
        <v>0</v>
      </c>
      <c r="B867" t="s">
        <v>570</v>
      </c>
      <c r="C867">
        <v>66580</v>
      </c>
      <c r="D867">
        <v>423</v>
      </c>
      <c r="E867">
        <v>8624</v>
      </c>
    </row>
    <row r="868" spans="1:5" x14ac:dyDescent="0.25">
      <c r="A868">
        <v>0</v>
      </c>
      <c r="B868" t="s">
        <v>570</v>
      </c>
      <c r="C868">
        <v>65447</v>
      </c>
      <c r="D868">
        <v>484</v>
      </c>
      <c r="E868">
        <v>9045</v>
      </c>
    </row>
    <row r="869" spans="1:5" x14ac:dyDescent="0.25">
      <c r="A869">
        <v>0</v>
      </c>
      <c r="B869" t="s">
        <v>570</v>
      </c>
      <c r="C869">
        <v>144174</v>
      </c>
      <c r="D869">
        <v>1050</v>
      </c>
      <c r="E869">
        <v>27061</v>
      </c>
    </row>
    <row r="870" spans="1:5" x14ac:dyDescent="0.25">
      <c r="A870">
        <v>0</v>
      </c>
      <c r="B870" t="s">
        <v>570</v>
      </c>
      <c r="C870">
        <v>58952</v>
      </c>
      <c r="D870">
        <v>483</v>
      </c>
      <c r="E870">
        <v>7558</v>
      </c>
    </row>
    <row r="871" spans="1:5" x14ac:dyDescent="0.25">
      <c r="A871">
        <v>0</v>
      </c>
      <c r="B871" t="s">
        <v>570</v>
      </c>
      <c r="C871">
        <v>82</v>
      </c>
      <c r="D871">
        <v>7</v>
      </c>
      <c r="E871">
        <v>30</v>
      </c>
    </row>
    <row r="872" spans="1:5" x14ac:dyDescent="0.25">
      <c r="A872">
        <v>0</v>
      </c>
      <c r="B872" t="s">
        <v>570</v>
      </c>
      <c r="C872">
        <v>7</v>
      </c>
      <c r="D872">
        <v>0</v>
      </c>
      <c r="E872">
        <v>3</v>
      </c>
    </row>
    <row r="873" spans="1:5" x14ac:dyDescent="0.25">
      <c r="A873">
        <v>0</v>
      </c>
      <c r="B873" t="s">
        <v>570</v>
      </c>
      <c r="C873">
        <v>1081511</v>
      </c>
      <c r="D873">
        <v>0</v>
      </c>
      <c r="E873">
        <v>1066049</v>
      </c>
    </row>
    <row r="874" spans="1:5" x14ac:dyDescent="0.25">
      <c r="A874">
        <v>0</v>
      </c>
      <c r="B874" t="s">
        <v>570</v>
      </c>
      <c r="C874">
        <v>1</v>
      </c>
      <c r="D874">
        <v>1</v>
      </c>
      <c r="E874">
        <v>0</v>
      </c>
    </row>
    <row r="875" spans="1:5" x14ac:dyDescent="0.25">
      <c r="A875">
        <v>0</v>
      </c>
      <c r="B875" t="s">
        <v>570</v>
      </c>
      <c r="C875">
        <v>293540</v>
      </c>
      <c r="D875">
        <v>120</v>
      </c>
      <c r="E875">
        <v>283467</v>
      </c>
    </row>
    <row r="876" spans="1:5" x14ac:dyDescent="0.25">
      <c r="A876">
        <v>0</v>
      </c>
      <c r="B876" t="s">
        <v>570</v>
      </c>
      <c r="C876">
        <v>826227</v>
      </c>
      <c r="D876">
        <v>0</v>
      </c>
      <c r="E876">
        <v>767905</v>
      </c>
    </row>
    <row r="877" spans="1:5" x14ac:dyDescent="0.25">
      <c r="A877">
        <v>0</v>
      </c>
      <c r="B877" t="s">
        <v>570</v>
      </c>
      <c r="C877">
        <v>791285</v>
      </c>
      <c r="D877">
        <v>1</v>
      </c>
      <c r="E877">
        <v>779569</v>
      </c>
    </row>
    <row r="878" spans="1:5" x14ac:dyDescent="0.25">
      <c r="A878">
        <v>0</v>
      </c>
      <c r="B878" t="s">
        <v>570</v>
      </c>
      <c r="C878">
        <v>436574</v>
      </c>
      <c r="D878">
        <v>150</v>
      </c>
      <c r="E878">
        <v>427993</v>
      </c>
    </row>
    <row r="879" spans="1:5" x14ac:dyDescent="0.25">
      <c r="A879">
        <v>0</v>
      </c>
      <c r="B879" t="s">
        <v>1061</v>
      </c>
      <c r="C879">
        <v>1383026</v>
      </c>
      <c r="D879">
        <v>0</v>
      </c>
      <c r="E879">
        <v>1289238</v>
      </c>
    </row>
    <row r="880" spans="1:5" x14ac:dyDescent="0.25">
      <c r="A880">
        <v>0</v>
      </c>
      <c r="B880" t="s">
        <v>570</v>
      </c>
      <c r="C880">
        <v>1121323</v>
      </c>
      <c r="D880">
        <v>1527</v>
      </c>
      <c r="E880">
        <v>1105714</v>
      </c>
    </row>
    <row r="881" spans="1:5" x14ac:dyDescent="0.25">
      <c r="A881">
        <v>0</v>
      </c>
      <c r="B881" t="s">
        <v>570</v>
      </c>
      <c r="C881">
        <v>263124</v>
      </c>
      <c r="D881">
        <v>276</v>
      </c>
      <c r="E881">
        <v>54468</v>
      </c>
    </row>
    <row r="882" spans="1:5" x14ac:dyDescent="0.25">
      <c r="A882">
        <v>0</v>
      </c>
      <c r="B882" t="s">
        <v>570</v>
      </c>
      <c r="C882">
        <v>2</v>
      </c>
      <c r="D882">
        <v>1</v>
      </c>
      <c r="E882">
        <v>2</v>
      </c>
    </row>
    <row r="883" spans="1:5" x14ac:dyDescent="0.25">
      <c r="A883">
        <v>0</v>
      </c>
      <c r="B883" t="s">
        <v>570</v>
      </c>
      <c r="C883">
        <v>2975778</v>
      </c>
      <c r="D883">
        <v>1913</v>
      </c>
      <c r="E883">
        <v>2910523</v>
      </c>
    </row>
    <row r="884" spans="1:5" x14ac:dyDescent="0.25">
      <c r="A884">
        <v>0</v>
      </c>
      <c r="B884" t="s">
        <v>570</v>
      </c>
      <c r="C884">
        <v>1416022</v>
      </c>
      <c r="D884">
        <v>0</v>
      </c>
      <c r="E884">
        <v>0</v>
      </c>
    </row>
    <row r="885" spans="1:5" x14ac:dyDescent="0.25">
      <c r="A885">
        <v>0</v>
      </c>
      <c r="B885" t="s">
        <v>1061</v>
      </c>
      <c r="C885">
        <v>1211333</v>
      </c>
      <c r="D885">
        <v>0</v>
      </c>
      <c r="E885">
        <v>0</v>
      </c>
    </row>
    <row r="886" spans="1:5" x14ac:dyDescent="0.25">
      <c r="A886">
        <v>0</v>
      </c>
      <c r="B886" t="s">
        <v>570</v>
      </c>
      <c r="C886">
        <v>216</v>
      </c>
      <c r="D886">
        <v>1001</v>
      </c>
      <c r="E886">
        <v>166</v>
      </c>
    </row>
    <row r="887" spans="1:5" x14ac:dyDescent="0.25">
      <c r="A887">
        <v>0</v>
      </c>
      <c r="B887" t="s">
        <v>570</v>
      </c>
      <c r="C887">
        <v>737785</v>
      </c>
      <c r="D887">
        <v>881</v>
      </c>
      <c r="E887">
        <v>723470</v>
      </c>
    </row>
    <row r="888" spans="1:5" x14ac:dyDescent="0.25">
      <c r="A888">
        <v>0</v>
      </c>
      <c r="B888" t="s">
        <v>570</v>
      </c>
      <c r="C888">
        <v>1254507</v>
      </c>
      <c r="D888">
        <v>0</v>
      </c>
      <c r="E888">
        <v>0</v>
      </c>
    </row>
    <row r="889" spans="1:5" x14ac:dyDescent="0.25">
      <c r="A889">
        <v>0</v>
      </c>
      <c r="B889" t="s">
        <v>570</v>
      </c>
      <c r="C889">
        <v>3163487</v>
      </c>
      <c r="D889">
        <v>1291</v>
      </c>
      <c r="E889">
        <v>3084004</v>
      </c>
    </row>
    <row r="890" spans="1:5" x14ac:dyDescent="0.25">
      <c r="A890">
        <v>0</v>
      </c>
      <c r="B890" t="s">
        <v>570</v>
      </c>
      <c r="C890">
        <v>1303121</v>
      </c>
      <c r="D890">
        <v>0</v>
      </c>
      <c r="E890">
        <v>0</v>
      </c>
    </row>
    <row r="891" spans="1:5" x14ac:dyDescent="0.25">
      <c r="A891">
        <v>0</v>
      </c>
      <c r="B891" t="s">
        <v>1061</v>
      </c>
      <c r="C891">
        <v>2272476</v>
      </c>
      <c r="D891">
        <v>0</v>
      </c>
      <c r="E891">
        <v>0</v>
      </c>
    </row>
    <row r="892" spans="1:5" x14ac:dyDescent="0.25">
      <c r="A892">
        <v>0</v>
      </c>
      <c r="B892" t="s">
        <v>570</v>
      </c>
      <c r="C892">
        <v>2059633</v>
      </c>
      <c r="D892">
        <v>0</v>
      </c>
      <c r="E892">
        <v>1987958</v>
      </c>
    </row>
    <row r="893" spans="1:5" x14ac:dyDescent="0.25">
      <c r="A893">
        <v>0</v>
      </c>
      <c r="B893" t="s">
        <v>1061</v>
      </c>
      <c r="C893">
        <v>1619443</v>
      </c>
      <c r="D893">
        <v>0</v>
      </c>
      <c r="E893">
        <v>1550208</v>
      </c>
    </row>
    <row r="894" spans="1:5" x14ac:dyDescent="0.25">
      <c r="A894">
        <v>0</v>
      </c>
      <c r="B894" t="s">
        <v>570</v>
      </c>
      <c r="C894">
        <v>1042366</v>
      </c>
      <c r="D894">
        <v>0</v>
      </c>
      <c r="E894">
        <v>1005561</v>
      </c>
    </row>
    <row r="895" spans="1:5" x14ac:dyDescent="0.25">
      <c r="A895">
        <v>0</v>
      </c>
      <c r="B895" t="s">
        <v>570</v>
      </c>
      <c r="C895">
        <v>13492</v>
      </c>
      <c r="D895">
        <v>0</v>
      </c>
      <c r="E895">
        <v>0</v>
      </c>
    </row>
    <row r="896" spans="1:5" x14ac:dyDescent="0.25">
      <c r="A896">
        <v>0</v>
      </c>
      <c r="B896" t="s">
        <v>570</v>
      </c>
      <c r="C896">
        <v>3074072</v>
      </c>
      <c r="D896">
        <v>1497</v>
      </c>
      <c r="E896">
        <v>2965151</v>
      </c>
    </row>
    <row r="897" spans="1:5" x14ac:dyDescent="0.25">
      <c r="A897">
        <v>0</v>
      </c>
      <c r="B897" t="s">
        <v>570</v>
      </c>
      <c r="C897">
        <v>9251</v>
      </c>
      <c r="D897">
        <v>0</v>
      </c>
      <c r="E897">
        <v>0</v>
      </c>
    </row>
    <row r="898" spans="1:5" x14ac:dyDescent="0.25">
      <c r="A898">
        <v>0</v>
      </c>
      <c r="B898" t="s">
        <v>570</v>
      </c>
      <c r="C898">
        <v>73179</v>
      </c>
      <c r="D898">
        <v>2579</v>
      </c>
      <c r="E898">
        <v>71737</v>
      </c>
    </row>
    <row r="899" spans="1:5" x14ac:dyDescent="0.25">
      <c r="A899">
        <v>0</v>
      </c>
      <c r="B899" t="s">
        <v>570</v>
      </c>
      <c r="C899">
        <v>1348438</v>
      </c>
      <c r="D899">
        <v>2256</v>
      </c>
      <c r="E899">
        <v>1333378</v>
      </c>
    </row>
    <row r="900" spans="1:5" x14ac:dyDescent="0.25">
      <c r="A900">
        <v>0</v>
      </c>
      <c r="B900" t="s">
        <v>570</v>
      </c>
      <c r="C900">
        <v>519298</v>
      </c>
      <c r="D900">
        <v>1016</v>
      </c>
      <c r="E900">
        <v>122567</v>
      </c>
    </row>
    <row r="901" spans="1:5" x14ac:dyDescent="0.25">
      <c r="A901">
        <v>0</v>
      </c>
      <c r="B901" t="s">
        <v>570</v>
      </c>
      <c r="C901">
        <v>919478</v>
      </c>
      <c r="D901">
        <v>149</v>
      </c>
      <c r="E901">
        <v>905467</v>
      </c>
    </row>
    <row r="902" spans="1:5" x14ac:dyDescent="0.25">
      <c r="A902">
        <v>0</v>
      </c>
      <c r="B902" t="s">
        <v>570</v>
      </c>
      <c r="C902">
        <v>243591</v>
      </c>
      <c r="D902">
        <v>0</v>
      </c>
      <c r="E902">
        <v>236636</v>
      </c>
    </row>
    <row r="903" spans="1:5" x14ac:dyDescent="0.25">
      <c r="A903">
        <v>0</v>
      </c>
      <c r="B903" t="s">
        <v>570</v>
      </c>
      <c r="C903">
        <v>610646</v>
      </c>
      <c r="D903">
        <v>186</v>
      </c>
      <c r="E903">
        <v>592536</v>
      </c>
    </row>
    <row r="904" spans="1:5" x14ac:dyDescent="0.25">
      <c r="A904">
        <v>0</v>
      </c>
      <c r="B904" t="s">
        <v>570</v>
      </c>
      <c r="C904">
        <v>96024</v>
      </c>
      <c r="D904">
        <v>0</v>
      </c>
      <c r="E904">
        <v>97232</v>
      </c>
    </row>
    <row r="905" spans="1:5" x14ac:dyDescent="0.25">
      <c r="A905">
        <v>0</v>
      </c>
      <c r="B905" t="s">
        <v>570</v>
      </c>
      <c r="C905">
        <v>4528</v>
      </c>
      <c r="D905">
        <v>60</v>
      </c>
      <c r="E905">
        <v>4381</v>
      </c>
    </row>
    <row r="906" spans="1:5" x14ac:dyDescent="0.25">
      <c r="A906">
        <v>0</v>
      </c>
      <c r="B906" t="s">
        <v>570</v>
      </c>
      <c r="C906">
        <v>1327097</v>
      </c>
      <c r="D906">
        <v>0</v>
      </c>
      <c r="E906">
        <v>1299891</v>
      </c>
    </row>
    <row r="907" spans="1:5" x14ac:dyDescent="0.25">
      <c r="A907">
        <v>0</v>
      </c>
      <c r="B907" t="s">
        <v>570</v>
      </c>
      <c r="C907">
        <v>5414</v>
      </c>
      <c r="D907">
        <v>132</v>
      </c>
      <c r="E907">
        <v>4795</v>
      </c>
    </row>
    <row r="908" spans="1:5" x14ac:dyDescent="0.25">
      <c r="A908">
        <v>0</v>
      </c>
      <c r="B908" t="s">
        <v>570</v>
      </c>
      <c r="C908">
        <v>770001</v>
      </c>
      <c r="D908">
        <v>0</v>
      </c>
      <c r="E908">
        <v>770286</v>
      </c>
    </row>
    <row r="909" spans="1:5" x14ac:dyDescent="0.25">
      <c r="A909">
        <v>0</v>
      </c>
      <c r="B909" t="s">
        <v>570</v>
      </c>
      <c r="C909">
        <v>221077</v>
      </c>
      <c r="D909">
        <v>0</v>
      </c>
      <c r="E909">
        <v>192829</v>
      </c>
    </row>
    <row r="910" spans="1:5" x14ac:dyDescent="0.25">
      <c r="A910">
        <v>0</v>
      </c>
      <c r="B910" t="s">
        <v>570</v>
      </c>
      <c r="C910">
        <v>116817</v>
      </c>
      <c r="D910">
        <v>0</v>
      </c>
      <c r="E910">
        <v>110011</v>
      </c>
    </row>
    <row r="911" spans="1:5" x14ac:dyDescent="0.25">
      <c r="A911">
        <v>0</v>
      </c>
      <c r="B911" t="s">
        <v>570</v>
      </c>
      <c r="C911">
        <v>44505</v>
      </c>
      <c r="D911">
        <v>1</v>
      </c>
      <c r="E911">
        <v>43746</v>
      </c>
    </row>
    <row r="912" spans="1:5" x14ac:dyDescent="0.25">
      <c r="A912">
        <v>0</v>
      </c>
      <c r="B912" t="s">
        <v>570</v>
      </c>
      <c r="C912">
        <v>4895</v>
      </c>
      <c r="D912">
        <v>90</v>
      </c>
      <c r="E912">
        <v>4800</v>
      </c>
    </row>
    <row r="913" spans="1:5" x14ac:dyDescent="0.25">
      <c r="A913">
        <v>0</v>
      </c>
      <c r="B913" t="s">
        <v>570</v>
      </c>
      <c r="C913">
        <v>437647</v>
      </c>
      <c r="D913">
        <v>0</v>
      </c>
      <c r="E913">
        <v>417974</v>
      </c>
    </row>
    <row r="914" spans="1:5" x14ac:dyDescent="0.25">
      <c r="A914">
        <v>0</v>
      </c>
      <c r="B914" t="s">
        <v>570</v>
      </c>
      <c r="C914">
        <v>567255</v>
      </c>
      <c r="D914">
        <v>0</v>
      </c>
      <c r="E914">
        <v>558754</v>
      </c>
    </row>
    <row r="915" spans="1:5" x14ac:dyDescent="0.25">
      <c r="A915">
        <v>0</v>
      </c>
      <c r="B915" t="s">
        <v>570</v>
      </c>
      <c r="C915">
        <v>22786</v>
      </c>
      <c r="D915">
        <v>5</v>
      </c>
      <c r="E915">
        <v>21892</v>
      </c>
    </row>
    <row r="916" spans="1:5" x14ac:dyDescent="0.25">
      <c r="A916">
        <v>0</v>
      </c>
      <c r="B916" t="s">
        <v>570</v>
      </c>
      <c r="C916">
        <v>13296</v>
      </c>
      <c r="D916">
        <v>295</v>
      </c>
      <c r="E916">
        <v>13044</v>
      </c>
    </row>
    <row r="917" spans="1:5" x14ac:dyDescent="0.25">
      <c r="A917">
        <v>0</v>
      </c>
      <c r="B917" t="s">
        <v>570</v>
      </c>
      <c r="C917">
        <v>352680</v>
      </c>
      <c r="D917">
        <v>237</v>
      </c>
      <c r="E917">
        <v>349059</v>
      </c>
    </row>
    <row r="918" spans="1:5" x14ac:dyDescent="0.25">
      <c r="A918">
        <v>0</v>
      </c>
      <c r="B918" t="s">
        <v>570</v>
      </c>
      <c r="C918">
        <v>25</v>
      </c>
      <c r="D918">
        <v>0</v>
      </c>
      <c r="E918">
        <v>9</v>
      </c>
    </row>
    <row r="919" spans="1:5" x14ac:dyDescent="0.25">
      <c r="A919">
        <v>0</v>
      </c>
      <c r="B919" t="s">
        <v>570</v>
      </c>
      <c r="C919">
        <v>665209</v>
      </c>
      <c r="D919">
        <v>581</v>
      </c>
      <c r="E919">
        <v>654527</v>
      </c>
    </row>
    <row r="920" spans="1:5" x14ac:dyDescent="0.25">
      <c r="A920">
        <v>0</v>
      </c>
      <c r="B920" t="s">
        <v>570</v>
      </c>
      <c r="C920">
        <v>30</v>
      </c>
      <c r="D920">
        <v>18</v>
      </c>
      <c r="E920">
        <v>5</v>
      </c>
    </row>
    <row r="921" spans="1:5" x14ac:dyDescent="0.25">
      <c r="A921">
        <v>0</v>
      </c>
      <c r="B921" t="s">
        <v>570</v>
      </c>
      <c r="C921">
        <v>241966</v>
      </c>
      <c r="D921">
        <v>0</v>
      </c>
      <c r="E921">
        <v>0</v>
      </c>
    </row>
    <row r="922" spans="1:5" x14ac:dyDescent="0.25">
      <c r="A922">
        <v>0</v>
      </c>
      <c r="B922" t="s">
        <v>570</v>
      </c>
      <c r="C922">
        <v>761850</v>
      </c>
      <c r="D922">
        <v>0</v>
      </c>
      <c r="E922">
        <v>0</v>
      </c>
    </row>
    <row r="923" spans="1:5" x14ac:dyDescent="0.25">
      <c r="A923">
        <v>0</v>
      </c>
      <c r="B923" t="s">
        <v>570</v>
      </c>
      <c r="C923">
        <v>488863</v>
      </c>
      <c r="D923">
        <v>46</v>
      </c>
      <c r="E923">
        <v>483706</v>
      </c>
    </row>
    <row r="924" spans="1:5" x14ac:dyDescent="0.25">
      <c r="A924">
        <v>0</v>
      </c>
      <c r="B924" t="s">
        <v>570</v>
      </c>
      <c r="C924">
        <v>17249</v>
      </c>
      <c r="D924">
        <v>195</v>
      </c>
      <c r="E924">
        <v>16452</v>
      </c>
    </row>
    <row r="925" spans="1:5" x14ac:dyDescent="0.25">
      <c r="A925">
        <v>0</v>
      </c>
      <c r="B925" t="s">
        <v>570</v>
      </c>
      <c r="C925">
        <v>1657933</v>
      </c>
      <c r="D925">
        <v>117</v>
      </c>
      <c r="E925">
        <v>1629601</v>
      </c>
    </row>
    <row r="926" spans="1:5" x14ac:dyDescent="0.25">
      <c r="A926">
        <v>0</v>
      </c>
      <c r="B926" t="s">
        <v>570</v>
      </c>
      <c r="C926">
        <v>80715</v>
      </c>
      <c r="D926">
        <v>1316</v>
      </c>
      <c r="E926">
        <v>77154</v>
      </c>
    </row>
    <row r="927" spans="1:5" x14ac:dyDescent="0.25">
      <c r="A927">
        <v>0</v>
      </c>
      <c r="B927" t="s">
        <v>570</v>
      </c>
      <c r="C927">
        <v>85392</v>
      </c>
      <c r="D927">
        <v>0</v>
      </c>
      <c r="E927">
        <v>81423</v>
      </c>
    </row>
    <row r="928" spans="1:5" x14ac:dyDescent="0.25">
      <c r="A928">
        <v>0</v>
      </c>
      <c r="B928" t="s">
        <v>570</v>
      </c>
      <c r="C928">
        <v>265629</v>
      </c>
      <c r="D928">
        <v>0</v>
      </c>
      <c r="E928">
        <v>249039</v>
      </c>
    </row>
    <row r="929" spans="1:5" x14ac:dyDescent="0.25">
      <c r="A929">
        <v>0</v>
      </c>
      <c r="B929" t="s">
        <v>570</v>
      </c>
      <c r="C929">
        <v>475530</v>
      </c>
      <c r="D929">
        <v>0</v>
      </c>
      <c r="E929">
        <v>467733</v>
      </c>
    </row>
    <row r="930" spans="1:5" x14ac:dyDescent="0.25">
      <c r="A930">
        <v>0</v>
      </c>
      <c r="B930" t="s">
        <v>570</v>
      </c>
      <c r="C930">
        <v>290591</v>
      </c>
      <c r="D930">
        <v>31</v>
      </c>
      <c r="E930">
        <v>281808</v>
      </c>
    </row>
    <row r="931" spans="1:5" x14ac:dyDescent="0.25">
      <c r="A931">
        <v>0</v>
      </c>
      <c r="B931" t="s">
        <v>570</v>
      </c>
      <c r="C931">
        <v>2191</v>
      </c>
      <c r="D931">
        <v>26</v>
      </c>
      <c r="E931">
        <v>2140</v>
      </c>
    </row>
    <row r="932" spans="1:5" x14ac:dyDescent="0.25">
      <c r="A932">
        <v>0</v>
      </c>
      <c r="B932" t="s">
        <v>570</v>
      </c>
      <c r="C932">
        <v>602678</v>
      </c>
      <c r="D932">
        <v>75</v>
      </c>
      <c r="E932">
        <v>577533</v>
      </c>
    </row>
    <row r="933" spans="1:5" x14ac:dyDescent="0.25">
      <c r="A933">
        <v>0</v>
      </c>
      <c r="B933" t="s">
        <v>570</v>
      </c>
      <c r="C933">
        <v>11518</v>
      </c>
      <c r="D933">
        <v>112</v>
      </c>
      <c r="E933">
        <v>11137</v>
      </c>
    </row>
    <row r="934" spans="1:5" x14ac:dyDescent="0.25">
      <c r="A934">
        <v>0</v>
      </c>
      <c r="B934" t="s">
        <v>570</v>
      </c>
      <c r="C934">
        <v>73173</v>
      </c>
      <c r="D934">
        <v>0</v>
      </c>
      <c r="E934">
        <v>71249</v>
      </c>
    </row>
    <row r="935" spans="1:5" x14ac:dyDescent="0.25">
      <c r="A935">
        <v>0</v>
      </c>
      <c r="B935" t="s">
        <v>570</v>
      </c>
      <c r="C935">
        <v>224574</v>
      </c>
      <c r="D935">
        <v>0</v>
      </c>
      <c r="E935">
        <v>206090</v>
      </c>
    </row>
    <row r="936" spans="1:5" x14ac:dyDescent="0.25">
      <c r="A936">
        <v>0</v>
      </c>
      <c r="B936" t="s">
        <v>570</v>
      </c>
      <c r="C936">
        <v>403144</v>
      </c>
      <c r="D936">
        <v>0</v>
      </c>
      <c r="E936">
        <v>402670</v>
      </c>
    </row>
    <row r="937" spans="1:5" x14ac:dyDescent="0.25">
      <c r="A937">
        <v>0</v>
      </c>
      <c r="B937" t="s">
        <v>570</v>
      </c>
      <c r="C937">
        <v>204386</v>
      </c>
      <c r="D937">
        <v>36</v>
      </c>
      <c r="E937">
        <v>196869</v>
      </c>
    </row>
    <row r="938" spans="1:5" x14ac:dyDescent="0.25">
      <c r="A938">
        <v>0</v>
      </c>
      <c r="B938" t="s">
        <v>570</v>
      </c>
      <c r="C938">
        <v>1721</v>
      </c>
      <c r="D938">
        <v>26</v>
      </c>
      <c r="E938">
        <v>1673</v>
      </c>
    </row>
    <row r="939" spans="1:5" x14ac:dyDescent="0.25">
      <c r="A939">
        <v>0</v>
      </c>
      <c r="B939" t="s">
        <v>570</v>
      </c>
      <c r="C939">
        <v>423332</v>
      </c>
      <c r="D939">
        <v>139</v>
      </c>
      <c r="E939">
        <v>401115</v>
      </c>
    </row>
    <row r="940" spans="1:5" x14ac:dyDescent="0.25">
      <c r="A940">
        <v>0</v>
      </c>
      <c r="B940" t="s">
        <v>570</v>
      </c>
      <c r="C940">
        <v>12813</v>
      </c>
      <c r="D940">
        <v>272</v>
      </c>
      <c r="E940">
        <v>11852</v>
      </c>
    </row>
    <row r="941" spans="1:5" x14ac:dyDescent="0.25">
      <c r="A941">
        <v>0</v>
      </c>
      <c r="B941" t="s">
        <v>570</v>
      </c>
      <c r="C941">
        <v>189618</v>
      </c>
      <c r="D941">
        <v>30</v>
      </c>
      <c r="E941">
        <v>184437</v>
      </c>
    </row>
    <row r="942" spans="1:5" x14ac:dyDescent="0.25">
      <c r="A942">
        <v>0</v>
      </c>
      <c r="B942" t="s">
        <v>570</v>
      </c>
      <c r="C942">
        <v>13935</v>
      </c>
      <c r="D942">
        <v>290</v>
      </c>
      <c r="E942">
        <v>13664</v>
      </c>
    </row>
    <row r="943" spans="1:5" x14ac:dyDescent="0.25">
      <c r="A943">
        <v>0</v>
      </c>
      <c r="B943" t="s">
        <v>570</v>
      </c>
      <c r="C943">
        <v>1259353</v>
      </c>
      <c r="D943">
        <v>0</v>
      </c>
      <c r="E943">
        <v>1192511</v>
      </c>
    </row>
    <row r="944" spans="1:5" x14ac:dyDescent="0.25">
      <c r="A944">
        <v>0</v>
      </c>
      <c r="B944" t="s">
        <v>570</v>
      </c>
      <c r="C944">
        <v>1803401</v>
      </c>
      <c r="D944">
        <v>0</v>
      </c>
      <c r="E944">
        <v>1775841</v>
      </c>
    </row>
    <row r="945" spans="1:5" x14ac:dyDescent="0.25">
      <c r="A945">
        <v>0</v>
      </c>
      <c r="B945" t="s">
        <v>570</v>
      </c>
      <c r="C945">
        <v>2039521</v>
      </c>
      <c r="D945">
        <v>2764</v>
      </c>
      <c r="E945">
        <v>1942359</v>
      </c>
    </row>
    <row r="946" spans="1:5" x14ac:dyDescent="0.25">
      <c r="A946">
        <v>0</v>
      </c>
      <c r="B946" t="s">
        <v>570</v>
      </c>
      <c r="C946">
        <v>330383</v>
      </c>
      <c r="D946">
        <v>0</v>
      </c>
      <c r="E946">
        <v>82091</v>
      </c>
    </row>
    <row r="947" spans="1:5" x14ac:dyDescent="0.25">
      <c r="A947">
        <v>0</v>
      </c>
      <c r="B947" t="s">
        <v>570</v>
      </c>
      <c r="C947">
        <v>706912</v>
      </c>
      <c r="D947">
        <v>20</v>
      </c>
      <c r="E947">
        <v>655708</v>
      </c>
    </row>
    <row r="948" spans="1:5" x14ac:dyDescent="0.25">
      <c r="A948">
        <v>0</v>
      </c>
      <c r="B948" t="s">
        <v>570</v>
      </c>
      <c r="C948">
        <v>2603518</v>
      </c>
      <c r="D948">
        <v>0</v>
      </c>
      <c r="E948">
        <v>2499723</v>
      </c>
    </row>
    <row r="949" spans="1:5" x14ac:dyDescent="0.25">
      <c r="A949">
        <v>0</v>
      </c>
      <c r="B949" t="s">
        <v>570</v>
      </c>
      <c r="C949">
        <v>475</v>
      </c>
      <c r="D949">
        <v>2390</v>
      </c>
      <c r="E949">
        <v>359</v>
      </c>
    </row>
    <row r="950" spans="1:5" x14ac:dyDescent="0.25">
      <c r="A950">
        <v>0</v>
      </c>
      <c r="B950" t="s">
        <v>570</v>
      </c>
      <c r="C950">
        <v>0</v>
      </c>
      <c r="D950">
        <v>2</v>
      </c>
      <c r="E950">
        <v>0</v>
      </c>
    </row>
    <row r="951" spans="1:5" x14ac:dyDescent="0.25">
      <c r="A951">
        <v>0</v>
      </c>
      <c r="B951" t="s">
        <v>570</v>
      </c>
      <c r="C951">
        <v>341084</v>
      </c>
      <c r="D951">
        <v>0</v>
      </c>
      <c r="E951">
        <v>334195</v>
      </c>
    </row>
    <row r="952" spans="1:5" x14ac:dyDescent="0.25">
      <c r="A952">
        <v>0</v>
      </c>
      <c r="B952" t="s">
        <v>570</v>
      </c>
      <c r="C952">
        <v>1182416</v>
      </c>
      <c r="D952">
        <v>1</v>
      </c>
      <c r="E952">
        <v>1160535</v>
      </c>
    </row>
    <row r="953" spans="1:5" x14ac:dyDescent="0.25">
      <c r="A953">
        <v>0</v>
      </c>
      <c r="B953" t="s">
        <v>570</v>
      </c>
      <c r="C953">
        <v>31209</v>
      </c>
      <c r="D953">
        <v>13</v>
      </c>
      <c r="E953">
        <v>28171</v>
      </c>
    </row>
    <row r="954" spans="1:5" x14ac:dyDescent="0.25">
      <c r="A954">
        <v>0</v>
      </c>
      <c r="B954" t="s">
        <v>570</v>
      </c>
      <c r="C954">
        <v>727284</v>
      </c>
      <c r="D954">
        <v>3</v>
      </c>
      <c r="E954">
        <v>650777</v>
      </c>
    </row>
    <row r="955" spans="1:5" x14ac:dyDescent="0.25">
      <c r="A955">
        <v>0</v>
      </c>
      <c r="B955" t="s">
        <v>570</v>
      </c>
      <c r="C955">
        <v>477440</v>
      </c>
      <c r="D955">
        <v>0</v>
      </c>
      <c r="E955">
        <v>426522</v>
      </c>
    </row>
    <row r="956" spans="1:5" x14ac:dyDescent="0.25">
      <c r="A956">
        <v>0</v>
      </c>
      <c r="B956" t="s">
        <v>570</v>
      </c>
      <c r="C956">
        <v>248868</v>
      </c>
      <c r="D956">
        <v>63</v>
      </c>
      <c r="E956">
        <v>239621</v>
      </c>
    </row>
    <row r="957" spans="1:5" x14ac:dyDescent="0.25">
      <c r="A957">
        <v>0</v>
      </c>
      <c r="B957" t="s">
        <v>570</v>
      </c>
      <c r="C957">
        <v>585879</v>
      </c>
      <c r="D957">
        <v>0</v>
      </c>
      <c r="E957">
        <v>581461</v>
      </c>
    </row>
    <row r="958" spans="1:5" x14ac:dyDescent="0.25">
      <c r="A958">
        <v>0</v>
      </c>
      <c r="B958" t="s">
        <v>570</v>
      </c>
      <c r="C958">
        <v>1072146</v>
      </c>
      <c r="D958">
        <v>0</v>
      </c>
      <c r="E958">
        <v>1042580</v>
      </c>
    </row>
    <row r="959" spans="1:5" x14ac:dyDescent="0.25">
      <c r="A959">
        <v>0</v>
      </c>
      <c r="B959" t="s">
        <v>570</v>
      </c>
      <c r="C959">
        <v>69285</v>
      </c>
      <c r="D959">
        <v>38</v>
      </c>
      <c r="E959">
        <v>67655</v>
      </c>
    </row>
    <row r="960" spans="1:5" x14ac:dyDescent="0.25">
      <c r="A960">
        <v>0</v>
      </c>
      <c r="B960" t="s">
        <v>570</v>
      </c>
      <c r="C960">
        <v>407369</v>
      </c>
      <c r="D960">
        <v>105</v>
      </c>
      <c r="E960">
        <v>386909</v>
      </c>
    </row>
    <row r="961" spans="1:5" x14ac:dyDescent="0.25">
      <c r="A961">
        <v>0</v>
      </c>
      <c r="B961" t="s">
        <v>570</v>
      </c>
      <c r="C961">
        <v>39105</v>
      </c>
      <c r="D961">
        <v>935</v>
      </c>
      <c r="E961">
        <v>31596</v>
      </c>
    </row>
    <row r="962" spans="1:5" x14ac:dyDescent="0.25">
      <c r="A962">
        <v>0</v>
      </c>
      <c r="B962" t="s">
        <v>570</v>
      </c>
      <c r="C962">
        <v>867048</v>
      </c>
      <c r="D962">
        <v>0</v>
      </c>
      <c r="E962">
        <v>0</v>
      </c>
    </row>
    <row r="963" spans="1:5" x14ac:dyDescent="0.25">
      <c r="A963">
        <v>0</v>
      </c>
      <c r="B963" t="s">
        <v>570</v>
      </c>
      <c r="C963">
        <v>608333</v>
      </c>
      <c r="D963">
        <v>0</v>
      </c>
      <c r="E963">
        <v>0</v>
      </c>
    </row>
    <row r="964" spans="1:5" x14ac:dyDescent="0.25">
      <c r="A964">
        <v>0</v>
      </c>
      <c r="B964" t="s">
        <v>570</v>
      </c>
      <c r="C964">
        <v>3250731</v>
      </c>
      <c r="D964">
        <v>1633</v>
      </c>
      <c r="E964">
        <v>3163374</v>
      </c>
    </row>
    <row r="965" spans="1:5" x14ac:dyDescent="0.25">
      <c r="A965">
        <v>0</v>
      </c>
      <c r="B965" t="s">
        <v>570</v>
      </c>
      <c r="C965">
        <v>176</v>
      </c>
      <c r="D965">
        <v>1340</v>
      </c>
      <c r="E965">
        <v>135</v>
      </c>
    </row>
    <row r="966" spans="1:5" x14ac:dyDescent="0.25">
      <c r="A966">
        <v>0</v>
      </c>
      <c r="B966" t="s">
        <v>570</v>
      </c>
      <c r="C966">
        <v>22585</v>
      </c>
      <c r="D966">
        <v>383</v>
      </c>
      <c r="E966">
        <v>17392</v>
      </c>
    </row>
    <row r="967" spans="1:5" x14ac:dyDescent="0.25">
      <c r="A967">
        <v>0</v>
      </c>
      <c r="B967" t="s">
        <v>570</v>
      </c>
      <c r="C967">
        <v>717178</v>
      </c>
      <c r="D967">
        <v>0</v>
      </c>
      <c r="E967">
        <v>0</v>
      </c>
    </row>
    <row r="968" spans="1:5" x14ac:dyDescent="0.25">
      <c r="A968">
        <v>0</v>
      </c>
      <c r="B968" t="s">
        <v>570</v>
      </c>
      <c r="C968">
        <v>2771369</v>
      </c>
      <c r="D968">
        <v>1078</v>
      </c>
      <c r="E968">
        <v>2689526</v>
      </c>
    </row>
    <row r="969" spans="1:5" x14ac:dyDescent="0.25">
      <c r="A969">
        <v>0</v>
      </c>
      <c r="B969" t="s">
        <v>570</v>
      </c>
      <c r="C969">
        <v>537196</v>
      </c>
      <c r="D969">
        <v>0</v>
      </c>
      <c r="E969">
        <v>0</v>
      </c>
    </row>
    <row r="970" spans="1:5" x14ac:dyDescent="0.25">
      <c r="A970">
        <v>0</v>
      </c>
      <c r="B970" t="s">
        <v>570</v>
      </c>
      <c r="C970">
        <v>0</v>
      </c>
      <c r="D970">
        <v>2</v>
      </c>
      <c r="E970">
        <v>0</v>
      </c>
    </row>
    <row r="971" spans="1:5" x14ac:dyDescent="0.25">
      <c r="A971">
        <v>0</v>
      </c>
      <c r="B971" t="s">
        <v>570</v>
      </c>
      <c r="C971">
        <v>5</v>
      </c>
      <c r="D971">
        <v>1</v>
      </c>
      <c r="E971">
        <v>6</v>
      </c>
    </row>
    <row r="972" spans="1:5" x14ac:dyDescent="0.25">
      <c r="A972">
        <v>0</v>
      </c>
      <c r="B972" t="s">
        <v>570</v>
      </c>
      <c r="C972">
        <v>1</v>
      </c>
      <c r="D972">
        <v>0</v>
      </c>
      <c r="E972">
        <v>1</v>
      </c>
    </row>
    <row r="973" spans="1:5" x14ac:dyDescent="0.25">
      <c r="A973">
        <v>0</v>
      </c>
      <c r="B973" t="s">
        <v>570</v>
      </c>
      <c r="C973">
        <v>46</v>
      </c>
      <c r="D973">
        <v>46</v>
      </c>
      <c r="E973">
        <v>1</v>
      </c>
    </row>
    <row r="974" spans="1:5" x14ac:dyDescent="0.25">
      <c r="A974">
        <v>0</v>
      </c>
      <c r="B974" t="s">
        <v>1054</v>
      </c>
      <c r="C974">
        <v>37</v>
      </c>
      <c r="D974">
        <v>42</v>
      </c>
      <c r="E974">
        <v>5</v>
      </c>
    </row>
    <row r="975" spans="1:5" x14ac:dyDescent="0.25">
      <c r="A975">
        <v>0</v>
      </c>
      <c r="B975" t="s">
        <v>1054</v>
      </c>
      <c r="C975">
        <v>59</v>
      </c>
      <c r="D975">
        <v>36</v>
      </c>
      <c r="E975">
        <v>18</v>
      </c>
    </row>
    <row r="976" spans="1:5" x14ac:dyDescent="0.25">
      <c r="A976">
        <v>0</v>
      </c>
      <c r="B976" t="s">
        <v>1054</v>
      </c>
      <c r="C976">
        <v>34</v>
      </c>
      <c r="D976">
        <v>24</v>
      </c>
      <c r="E976">
        <v>2</v>
      </c>
    </row>
    <row r="977" spans="1:5" x14ac:dyDescent="0.25">
      <c r="A977">
        <v>0</v>
      </c>
      <c r="B977" t="s">
        <v>1054</v>
      </c>
      <c r="C977">
        <v>42</v>
      </c>
      <c r="D977">
        <v>32</v>
      </c>
      <c r="E977">
        <v>1</v>
      </c>
    </row>
    <row r="978" spans="1:5" x14ac:dyDescent="0.25">
      <c r="A978">
        <v>0</v>
      </c>
      <c r="B978" t="s">
        <v>1054</v>
      </c>
      <c r="C978">
        <v>35</v>
      </c>
      <c r="D978">
        <v>40</v>
      </c>
      <c r="E978">
        <v>2</v>
      </c>
    </row>
    <row r="979" spans="1:5" x14ac:dyDescent="0.25">
      <c r="A979">
        <v>0</v>
      </c>
      <c r="B979" t="s">
        <v>1054</v>
      </c>
      <c r="C979">
        <v>36</v>
      </c>
      <c r="D979">
        <v>38</v>
      </c>
      <c r="E979">
        <v>1</v>
      </c>
    </row>
    <row r="980" spans="1:5" x14ac:dyDescent="0.25">
      <c r="A980">
        <v>0</v>
      </c>
      <c r="B980" t="s">
        <v>1054</v>
      </c>
      <c r="C980">
        <v>43</v>
      </c>
      <c r="D980">
        <v>52</v>
      </c>
      <c r="E980">
        <v>3</v>
      </c>
    </row>
    <row r="981" spans="1:5" x14ac:dyDescent="0.25">
      <c r="A981">
        <v>0</v>
      </c>
      <c r="B981" t="s">
        <v>1054</v>
      </c>
      <c r="C981">
        <v>39</v>
      </c>
      <c r="D981">
        <v>46</v>
      </c>
      <c r="E981">
        <v>0</v>
      </c>
    </row>
    <row r="982" spans="1:5" x14ac:dyDescent="0.25">
      <c r="A982">
        <v>0</v>
      </c>
      <c r="B982" t="s">
        <v>1055</v>
      </c>
      <c r="C982">
        <v>42</v>
      </c>
      <c r="D982">
        <v>34</v>
      </c>
      <c r="E982">
        <v>3</v>
      </c>
    </row>
    <row r="983" spans="1:5" x14ac:dyDescent="0.25">
      <c r="A983">
        <v>0</v>
      </c>
      <c r="B983" t="s">
        <v>570</v>
      </c>
      <c r="C983">
        <v>115</v>
      </c>
      <c r="D983">
        <v>48</v>
      </c>
      <c r="E983">
        <v>19</v>
      </c>
    </row>
    <row r="984" spans="1:5" x14ac:dyDescent="0.25">
      <c r="A984">
        <v>0</v>
      </c>
      <c r="B984" t="s">
        <v>570</v>
      </c>
      <c r="C984">
        <v>45</v>
      </c>
      <c r="D984">
        <v>18</v>
      </c>
      <c r="E984">
        <v>8</v>
      </c>
    </row>
    <row r="985" spans="1:5" x14ac:dyDescent="0.25">
      <c r="A985">
        <v>0</v>
      </c>
      <c r="B985" t="s">
        <v>1051</v>
      </c>
      <c r="C985">
        <v>52</v>
      </c>
      <c r="D985">
        <v>44</v>
      </c>
      <c r="E985">
        <v>8</v>
      </c>
    </row>
    <row r="986" spans="1:5" x14ac:dyDescent="0.25">
      <c r="A986">
        <v>0</v>
      </c>
      <c r="B986" t="s">
        <v>570</v>
      </c>
      <c r="C986">
        <v>57</v>
      </c>
      <c r="D986">
        <v>60</v>
      </c>
      <c r="E986">
        <v>9</v>
      </c>
    </row>
    <row r="987" spans="1:5" x14ac:dyDescent="0.25">
      <c r="A987">
        <v>0</v>
      </c>
      <c r="B987" t="s">
        <v>570</v>
      </c>
      <c r="C987">
        <v>80</v>
      </c>
      <c r="D987">
        <v>52</v>
      </c>
      <c r="E987">
        <v>12</v>
      </c>
    </row>
    <row r="988" spans="1:5" x14ac:dyDescent="0.25">
      <c r="A988">
        <v>0</v>
      </c>
      <c r="B988" t="s">
        <v>570</v>
      </c>
      <c r="C988">
        <v>70</v>
      </c>
      <c r="D988">
        <v>38</v>
      </c>
      <c r="E988">
        <v>28</v>
      </c>
    </row>
    <row r="989" spans="1:5" x14ac:dyDescent="0.25">
      <c r="A989">
        <v>0</v>
      </c>
      <c r="B989" t="s">
        <v>1054</v>
      </c>
      <c r="C989">
        <v>3</v>
      </c>
      <c r="D989">
        <v>0</v>
      </c>
      <c r="E989">
        <v>1</v>
      </c>
    </row>
    <row r="990" spans="1:5" x14ac:dyDescent="0.25">
      <c r="A990">
        <v>0</v>
      </c>
      <c r="B990" t="s">
        <v>1054</v>
      </c>
      <c r="C990">
        <v>1</v>
      </c>
      <c r="D990">
        <v>0</v>
      </c>
      <c r="E990">
        <v>1</v>
      </c>
    </row>
    <row r="991" spans="1:5" x14ac:dyDescent="0.25">
      <c r="A991">
        <v>0</v>
      </c>
      <c r="B991" t="s">
        <v>1054</v>
      </c>
      <c r="C991">
        <v>1</v>
      </c>
      <c r="D991">
        <v>0</v>
      </c>
      <c r="E991">
        <v>0</v>
      </c>
    </row>
    <row r="992" spans="1:5" x14ac:dyDescent="0.25">
      <c r="A992">
        <v>0</v>
      </c>
      <c r="B992" t="s">
        <v>1054</v>
      </c>
      <c r="C992">
        <v>6</v>
      </c>
      <c r="D992">
        <v>0</v>
      </c>
      <c r="E992">
        <v>3</v>
      </c>
    </row>
    <row r="993" spans="1:5" x14ac:dyDescent="0.25">
      <c r="A993">
        <v>0</v>
      </c>
      <c r="B993" t="s">
        <v>570</v>
      </c>
      <c r="C993">
        <v>1</v>
      </c>
      <c r="D993">
        <v>1</v>
      </c>
      <c r="E993">
        <v>0</v>
      </c>
    </row>
    <row r="994" spans="1:5" x14ac:dyDescent="0.25">
      <c r="A994">
        <v>0</v>
      </c>
      <c r="B994" t="s">
        <v>1054</v>
      </c>
      <c r="C994">
        <v>1</v>
      </c>
      <c r="D994">
        <v>0</v>
      </c>
      <c r="E994">
        <v>1</v>
      </c>
    </row>
    <row r="995" spans="1:5" x14ac:dyDescent="0.25">
      <c r="A995">
        <v>0</v>
      </c>
      <c r="B995" t="s">
        <v>1054</v>
      </c>
      <c r="C995">
        <v>3</v>
      </c>
      <c r="D995">
        <v>1</v>
      </c>
      <c r="E995">
        <v>1</v>
      </c>
    </row>
    <row r="996" spans="1:5" x14ac:dyDescent="0.25">
      <c r="A996">
        <v>0</v>
      </c>
      <c r="B996" t="s">
        <v>570</v>
      </c>
      <c r="C996">
        <v>1</v>
      </c>
      <c r="D996">
        <v>0</v>
      </c>
      <c r="E996">
        <v>1</v>
      </c>
    </row>
    <row r="997" spans="1:5" x14ac:dyDescent="0.25">
      <c r="A997">
        <v>0</v>
      </c>
      <c r="B997" t="s">
        <v>570</v>
      </c>
      <c r="C997">
        <v>1</v>
      </c>
      <c r="D997">
        <v>0</v>
      </c>
      <c r="E997">
        <v>1</v>
      </c>
    </row>
    <row r="998" spans="1:5" x14ac:dyDescent="0.25">
      <c r="A998">
        <v>0</v>
      </c>
      <c r="B998" t="s">
        <v>570</v>
      </c>
      <c r="C998">
        <v>1</v>
      </c>
      <c r="D998">
        <v>1</v>
      </c>
      <c r="E998">
        <v>1</v>
      </c>
    </row>
    <row r="999" spans="1:5" x14ac:dyDescent="0.25">
      <c r="A999">
        <v>0</v>
      </c>
      <c r="B999" t="s">
        <v>570</v>
      </c>
      <c r="C999">
        <v>2</v>
      </c>
      <c r="D999">
        <v>0</v>
      </c>
      <c r="E999">
        <v>1</v>
      </c>
    </row>
    <row r="1000" spans="1:5" x14ac:dyDescent="0.25">
      <c r="A1000">
        <v>0</v>
      </c>
      <c r="B1000" t="s">
        <v>570</v>
      </c>
      <c r="C1000">
        <v>4</v>
      </c>
      <c r="D1000">
        <v>0</v>
      </c>
      <c r="E1000">
        <v>2</v>
      </c>
    </row>
    <row r="1001" spans="1:5" x14ac:dyDescent="0.25">
      <c r="A1001">
        <v>0</v>
      </c>
      <c r="B1001" t="s">
        <v>570</v>
      </c>
      <c r="C1001">
        <v>3</v>
      </c>
      <c r="D1001">
        <v>0</v>
      </c>
      <c r="E1001">
        <v>2</v>
      </c>
    </row>
    <row r="1002" spans="1:5" x14ac:dyDescent="0.25">
      <c r="A1002">
        <v>0</v>
      </c>
      <c r="B1002" t="s">
        <v>570</v>
      </c>
      <c r="C1002">
        <v>1</v>
      </c>
      <c r="D1002">
        <v>0</v>
      </c>
      <c r="E1002">
        <v>1</v>
      </c>
    </row>
    <row r="1003" spans="1:5" x14ac:dyDescent="0.25">
      <c r="A1003">
        <v>0</v>
      </c>
      <c r="B1003" t="s">
        <v>570</v>
      </c>
      <c r="C1003">
        <v>3</v>
      </c>
      <c r="D1003">
        <v>0</v>
      </c>
      <c r="E1003">
        <v>2</v>
      </c>
    </row>
    <row r="1004" spans="1:5" x14ac:dyDescent="0.25">
      <c r="A1004">
        <v>0</v>
      </c>
      <c r="B1004" t="s">
        <v>570</v>
      </c>
      <c r="C1004">
        <v>3</v>
      </c>
      <c r="D1004">
        <v>0</v>
      </c>
      <c r="E1004">
        <v>0</v>
      </c>
    </row>
    <row r="1005" spans="1:5" x14ac:dyDescent="0.25">
      <c r="A1005">
        <v>0</v>
      </c>
      <c r="B1005" t="s">
        <v>570</v>
      </c>
      <c r="C1005">
        <v>2</v>
      </c>
      <c r="D1005">
        <v>0</v>
      </c>
      <c r="E1005">
        <v>2</v>
      </c>
    </row>
    <row r="1006" spans="1:5" x14ac:dyDescent="0.25">
      <c r="A1006">
        <v>0</v>
      </c>
      <c r="B1006" t="s">
        <v>570</v>
      </c>
      <c r="C1006">
        <v>2</v>
      </c>
      <c r="D1006">
        <v>0</v>
      </c>
      <c r="E1006">
        <v>2</v>
      </c>
    </row>
    <row r="1007" spans="1:5" x14ac:dyDescent="0.25">
      <c r="A1007">
        <v>0</v>
      </c>
      <c r="B1007" t="s">
        <v>570</v>
      </c>
      <c r="C1007">
        <v>6</v>
      </c>
      <c r="D1007">
        <v>0</v>
      </c>
      <c r="E1007">
        <v>1</v>
      </c>
    </row>
    <row r="1008" spans="1:5" x14ac:dyDescent="0.25">
      <c r="A1008">
        <v>0</v>
      </c>
      <c r="B1008" t="s">
        <v>570</v>
      </c>
      <c r="C1008">
        <v>4</v>
      </c>
      <c r="D1008">
        <v>1</v>
      </c>
      <c r="E1008">
        <v>1</v>
      </c>
    </row>
    <row r="1009" spans="1:5" x14ac:dyDescent="0.25">
      <c r="A1009">
        <v>0</v>
      </c>
      <c r="B1009" t="s">
        <v>570</v>
      </c>
      <c r="C1009">
        <v>2</v>
      </c>
      <c r="D1009">
        <v>0</v>
      </c>
      <c r="E1009">
        <v>0</v>
      </c>
    </row>
    <row r="1010" spans="1:5" x14ac:dyDescent="0.25">
      <c r="A1010">
        <v>0</v>
      </c>
      <c r="B1010" t="s">
        <v>1055</v>
      </c>
      <c r="C1010">
        <v>73</v>
      </c>
      <c r="D1010">
        <v>42</v>
      </c>
      <c r="E1010">
        <v>1</v>
      </c>
    </row>
    <row r="1011" spans="1:5" x14ac:dyDescent="0.25">
      <c r="A1011">
        <v>0</v>
      </c>
      <c r="B1011" t="s">
        <v>570</v>
      </c>
      <c r="C1011">
        <v>1</v>
      </c>
      <c r="D1011">
        <v>0</v>
      </c>
      <c r="E1011">
        <v>2</v>
      </c>
    </row>
    <row r="1012" spans="1:5" x14ac:dyDescent="0.25">
      <c r="A1012">
        <v>0</v>
      </c>
      <c r="B1012" t="s">
        <v>570</v>
      </c>
      <c r="C1012">
        <v>2</v>
      </c>
      <c r="D1012">
        <v>0</v>
      </c>
      <c r="E1012">
        <v>0</v>
      </c>
    </row>
    <row r="1013" spans="1:5" x14ac:dyDescent="0.25">
      <c r="A1013">
        <v>0</v>
      </c>
      <c r="B1013" t="s">
        <v>570</v>
      </c>
      <c r="C1013">
        <v>56</v>
      </c>
      <c r="D1013">
        <v>0</v>
      </c>
      <c r="E1013">
        <v>36</v>
      </c>
    </row>
    <row r="1014" spans="1:5" x14ac:dyDescent="0.25">
      <c r="A1014">
        <v>0</v>
      </c>
      <c r="B1014" t="s">
        <v>570</v>
      </c>
      <c r="C1014">
        <v>2</v>
      </c>
      <c r="D1014">
        <v>0</v>
      </c>
      <c r="E1014">
        <v>2</v>
      </c>
    </row>
    <row r="1015" spans="1:5" x14ac:dyDescent="0.25">
      <c r="A1015">
        <v>0</v>
      </c>
      <c r="B1015" t="s">
        <v>570</v>
      </c>
      <c r="C1015">
        <v>11</v>
      </c>
      <c r="D1015">
        <v>0</v>
      </c>
      <c r="E1015">
        <v>2</v>
      </c>
    </row>
    <row r="1016" spans="1:5" x14ac:dyDescent="0.25">
      <c r="A1016">
        <v>0</v>
      </c>
      <c r="B1016" t="s">
        <v>570</v>
      </c>
      <c r="C1016">
        <v>436954</v>
      </c>
      <c r="D1016">
        <v>1552</v>
      </c>
      <c r="E1016">
        <v>115784</v>
      </c>
    </row>
    <row r="1017" spans="1:5" x14ac:dyDescent="0.25">
      <c r="A1017">
        <v>0</v>
      </c>
      <c r="B1017" t="s">
        <v>570</v>
      </c>
      <c r="C1017">
        <v>3</v>
      </c>
      <c r="D1017">
        <v>1</v>
      </c>
      <c r="E1017">
        <v>2</v>
      </c>
    </row>
    <row r="1018" spans="1:5" x14ac:dyDescent="0.25">
      <c r="A1018">
        <v>0</v>
      </c>
      <c r="B1018" t="s">
        <v>570</v>
      </c>
      <c r="C1018">
        <v>4</v>
      </c>
      <c r="D1018">
        <v>0</v>
      </c>
      <c r="E1018">
        <v>2</v>
      </c>
    </row>
    <row r="1019" spans="1:5" x14ac:dyDescent="0.25">
      <c r="A1019">
        <v>0</v>
      </c>
      <c r="B1019" t="s">
        <v>570</v>
      </c>
      <c r="C1019">
        <v>3</v>
      </c>
      <c r="D1019">
        <v>0</v>
      </c>
      <c r="E1019">
        <v>0</v>
      </c>
    </row>
    <row r="1020" spans="1:5" x14ac:dyDescent="0.25">
      <c r="A1020">
        <v>0</v>
      </c>
      <c r="B1020" t="s">
        <v>570</v>
      </c>
      <c r="C1020">
        <v>2</v>
      </c>
      <c r="D1020">
        <v>1</v>
      </c>
      <c r="E1020">
        <v>1</v>
      </c>
    </row>
    <row r="1021" spans="1:5" x14ac:dyDescent="0.25">
      <c r="A1021">
        <v>0</v>
      </c>
      <c r="B1021" t="s">
        <v>570</v>
      </c>
      <c r="C1021">
        <v>3</v>
      </c>
      <c r="D1021">
        <v>1</v>
      </c>
      <c r="E1021">
        <v>2</v>
      </c>
    </row>
    <row r="1022" spans="1:5" x14ac:dyDescent="0.25">
      <c r="A1022">
        <v>0</v>
      </c>
      <c r="B1022" t="s">
        <v>570</v>
      </c>
      <c r="C1022">
        <v>3</v>
      </c>
      <c r="D1022">
        <v>1</v>
      </c>
      <c r="E1022">
        <v>1</v>
      </c>
    </row>
    <row r="1023" spans="1:5" x14ac:dyDescent="0.25">
      <c r="A1023">
        <v>0</v>
      </c>
      <c r="B1023" t="s">
        <v>570</v>
      </c>
      <c r="C1023">
        <v>4</v>
      </c>
      <c r="D1023">
        <v>0</v>
      </c>
      <c r="E1023">
        <v>0</v>
      </c>
    </row>
    <row r="1024" spans="1:5" x14ac:dyDescent="0.25">
      <c r="A1024">
        <v>0</v>
      </c>
      <c r="B1024" t="s">
        <v>1054</v>
      </c>
      <c r="C1024">
        <v>5</v>
      </c>
      <c r="D1024">
        <v>1</v>
      </c>
      <c r="E1024">
        <v>4</v>
      </c>
    </row>
    <row r="1025" spans="1:5" x14ac:dyDescent="0.25">
      <c r="A1025">
        <v>0</v>
      </c>
      <c r="B1025" t="s">
        <v>1054</v>
      </c>
      <c r="C1025">
        <v>9</v>
      </c>
      <c r="D1025">
        <v>0</v>
      </c>
      <c r="E1025">
        <v>9</v>
      </c>
    </row>
    <row r="1026" spans="1:5" x14ac:dyDescent="0.25">
      <c r="A1026">
        <v>0</v>
      </c>
      <c r="B1026" t="s">
        <v>1054</v>
      </c>
      <c r="C1026">
        <v>2</v>
      </c>
      <c r="D1026">
        <v>1</v>
      </c>
      <c r="E1026">
        <v>0</v>
      </c>
    </row>
    <row r="1027" spans="1:5" x14ac:dyDescent="0.25">
      <c r="A1027">
        <v>0</v>
      </c>
      <c r="B1027" t="s">
        <v>1054</v>
      </c>
      <c r="C1027">
        <v>5</v>
      </c>
      <c r="D1027">
        <v>1</v>
      </c>
      <c r="E1027">
        <v>4</v>
      </c>
    </row>
    <row r="1028" spans="1:5" x14ac:dyDescent="0.25">
      <c r="A1028">
        <v>0</v>
      </c>
      <c r="B1028" t="s">
        <v>1054</v>
      </c>
      <c r="C1028">
        <v>4</v>
      </c>
      <c r="D1028">
        <v>2</v>
      </c>
      <c r="E1028">
        <v>2</v>
      </c>
    </row>
    <row r="1029" spans="1:5" x14ac:dyDescent="0.25">
      <c r="A1029">
        <v>0</v>
      </c>
      <c r="B1029" t="s">
        <v>1054</v>
      </c>
      <c r="C1029">
        <v>2</v>
      </c>
      <c r="D1029">
        <v>0</v>
      </c>
      <c r="E1029">
        <v>0</v>
      </c>
    </row>
    <row r="1030" spans="1:5" x14ac:dyDescent="0.25">
      <c r="A1030">
        <v>0</v>
      </c>
      <c r="B1030" t="s">
        <v>1054</v>
      </c>
      <c r="C1030">
        <v>8</v>
      </c>
      <c r="D1030">
        <v>2</v>
      </c>
      <c r="E1030">
        <v>6</v>
      </c>
    </row>
    <row r="1031" spans="1:5" x14ac:dyDescent="0.25">
      <c r="A1031">
        <v>0</v>
      </c>
      <c r="B1031" t="s">
        <v>1054</v>
      </c>
      <c r="C1031">
        <v>1</v>
      </c>
      <c r="D1031">
        <v>0</v>
      </c>
      <c r="E1031">
        <v>1</v>
      </c>
    </row>
    <row r="1032" spans="1:5" x14ac:dyDescent="0.25">
      <c r="A1032">
        <v>0</v>
      </c>
      <c r="B1032" t="s">
        <v>1054</v>
      </c>
      <c r="C1032">
        <v>2</v>
      </c>
      <c r="D1032">
        <v>0</v>
      </c>
      <c r="E1032">
        <v>2</v>
      </c>
    </row>
    <row r="1033" spans="1:5" x14ac:dyDescent="0.25">
      <c r="A1033">
        <v>0</v>
      </c>
      <c r="B1033" t="s">
        <v>1054</v>
      </c>
      <c r="C1033">
        <v>11</v>
      </c>
      <c r="D1033">
        <v>4</v>
      </c>
      <c r="E1033">
        <v>9</v>
      </c>
    </row>
    <row r="1034" spans="1:5" x14ac:dyDescent="0.25">
      <c r="A1034">
        <v>0</v>
      </c>
      <c r="B1034" t="s">
        <v>1054</v>
      </c>
      <c r="C1034">
        <v>5</v>
      </c>
      <c r="D1034">
        <v>1</v>
      </c>
      <c r="E1034">
        <v>4</v>
      </c>
    </row>
    <row r="1035" spans="1:5" x14ac:dyDescent="0.25">
      <c r="A1035">
        <v>0</v>
      </c>
      <c r="B1035" t="s">
        <v>1054</v>
      </c>
      <c r="C1035">
        <v>6</v>
      </c>
      <c r="D1035">
        <v>1</v>
      </c>
      <c r="E1035">
        <v>2</v>
      </c>
    </row>
    <row r="1036" spans="1:5" x14ac:dyDescent="0.25">
      <c r="A1036">
        <v>0</v>
      </c>
      <c r="B1036" t="s">
        <v>1054</v>
      </c>
      <c r="C1036">
        <v>5</v>
      </c>
      <c r="D1036">
        <v>1</v>
      </c>
      <c r="E1036">
        <v>4</v>
      </c>
    </row>
    <row r="1037" spans="1:5" x14ac:dyDescent="0.25">
      <c r="A1037">
        <v>0</v>
      </c>
      <c r="B1037" t="s">
        <v>1054</v>
      </c>
      <c r="C1037">
        <v>7</v>
      </c>
      <c r="D1037">
        <v>2</v>
      </c>
      <c r="E1037">
        <v>5</v>
      </c>
    </row>
    <row r="1038" spans="1:5" x14ac:dyDescent="0.25">
      <c r="A1038">
        <v>0</v>
      </c>
      <c r="B1038" t="s">
        <v>1054</v>
      </c>
      <c r="C1038">
        <v>6</v>
      </c>
      <c r="D1038">
        <v>0</v>
      </c>
      <c r="E1038">
        <v>4</v>
      </c>
    </row>
    <row r="1039" spans="1:5" x14ac:dyDescent="0.25">
      <c r="A1039">
        <v>0</v>
      </c>
      <c r="B1039" t="s">
        <v>570</v>
      </c>
      <c r="C1039">
        <v>5</v>
      </c>
      <c r="D1039">
        <v>2</v>
      </c>
      <c r="E1039">
        <v>4</v>
      </c>
    </row>
    <row r="1040" spans="1:5" x14ac:dyDescent="0.25">
      <c r="A1040">
        <v>0</v>
      </c>
      <c r="B1040" t="s">
        <v>570</v>
      </c>
      <c r="C1040">
        <v>2</v>
      </c>
      <c r="D1040">
        <v>1</v>
      </c>
      <c r="E1040">
        <v>1</v>
      </c>
    </row>
    <row r="1041" spans="1:5" x14ac:dyDescent="0.25">
      <c r="A1041">
        <v>0</v>
      </c>
      <c r="B1041" t="s">
        <v>570</v>
      </c>
      <c r="C1041">
        <v>2</v>
      </c>
      <c r="D1041">
        <v>0</v>
      </c>
      <c r="E1041">
        <v>1</v>
      </c>
    </row>
    <row r="1042" spans="1:5" x14ac:dyDescent="0.25">
      <c r="A1042">
        <v>0</v>
      </c>
      <c r="B1042" t="s">
        <v>570</v>
      </c>
      <c r="C1042">
        <v>5</v>
      </c>
      <c r="D1042">
        <v>1</v>
      </c>
      <c r="E1042">
        <v>2</v>
      </c>
    </row>
    <row r="1043" spans="1:5" x14ac:dyDescent="0.25">
      <c r="A1043">
        <v>0</v>
      </c>
      <c r="B1043" t="s">
        <v>570</v>
      </c>
      <c r="C1043">
        <v>4</v>
      </c>
      <c r="D1043">
        <v>0</v>
      </c>
      <c r="E1043">
        <v>0</v>
      </c>
    </row>
    <row r="1044" spans="1:5" x14ac:dyDescent="0.25">
      <c r="A1044">
        <v>0</v>
      </c>
      <c r="B1044" t="s">
        <v>570</v>
      </c>
      <c r="C1044">
        <v>3</v>
      </c>
      <c r="D1044">
        <v>1</v>
      </c>
      <c r="E1044">
        <v>3</v>
      </c>
    </row>
    <row r="1045" spans="1:5" x14ac:dyDescent="0.25">
      <c r="A1045">
        <v>0</v>
      </c>
      <c r="B1045" t="s">
        <v>570</v>
      </c>
      <c r="C1045">
        <v>4</v>
      </c>
      <c r="D1045">
        <v>1</v>
      </c>
      <c r="E1045">
        <v>3</v>
      </c>
    </row>
    <row r="1046" spans="1:5" x14ac:dyDescent="0.25">
      <c r="A1046">
        <v>0</v>
      </c>
      <c r="B1046" t="s">
        <v>570</v>
      </c>
      <c r="C1046">
        <v>3</v>
      </c>
      <c r="D1046">
        <v>1</v>
      </c>
      <c r="E1046">
        <v>2</v>
      </c>
    </row>
    <row r="1047" spans="1:5" x14ac:dyDescent="0.25">
      <c r="A1047">
        <v>0</v>
      </c>
      <c r="B1047" t="s">
        <v>570</v>
      </c>
      <c r="C1047">
        <v>3</v>
      </c>
      <c r="D1047">
        <v>1</v>
      </c>
      <c r="E1047">
        <v>2</v>
      </c>
    </row>
    <row r="1048" spans="1:5" x14ac:dyDescent="0.25">
      <c r="A1048">
        <v>0</v>
      </c>
      <c r="B1048" t="s">
        <v>570</v>
      </c>
      <c r="C1048">
        <v>1</v>
      </c>
      <c r="D1048">
        <v>0</v>
      </c>
      <c r="E1048">
        <v>0</v>
      </c>
    </row>
    <row r="1049" spans="1:5" x14ac:dyDescent="0.25">
      <c r="A1049">
        <v>0</v>
      </c>
      <c r="B1049" t="s">
        <v>570</v>
      </c>
      <c r="C1049">
        <v>4</v>
      </c>
      <c r="D1049">
        <v>1</v>
      </c>
      <c r="E1049">
        <v>3</v>
      </c>
    </row>
    <row r="1050" spans="1:5" x14ac:dyDescent="0.25">
      <c r="A1050">
        <v>0</v>
      </c>
      <c r="B1050" t="s">
        <v>570</v>
      </c>
      <c r="C1050">
        <v>2</v>
      </c>
      <c r="D1050">
        <v>0</v>
      </c>
      <c r="E1050">
        <v>1</v>
      </c>
    </row>
    <row r="1051" spans="1:5" x14ac:dyDescent="0.25">
      <c r="A1051">
        <v>0</v>
      </c>
      <c r="B1051" t="s">
        <v>570</v>
      </c>
      <c r="C1051">
        <v>0</v>
      </c>
      <c r="D1051">
        <v>1</v>
      </c>
      <c r="E1051">
        <v>0</v>
      </c>
    </row>
    <row r="1052" spans="1:5" x14ac:dyDescent="0.25">
      <c r="A1052">
        <v>0</v>
      </c>
      <c r="B1052" t="s">
        <v>570</v>
      </c>
      <c r="C1052">
        <v>0</v>
      </c>
      <c r="D1052">
        <v>1</v>
      </c>
      <c r="E1052">
        <v>0</v>
      </c>
    </row>
    <row r="1053" spans="1:5" x14ac:dyDescent="0.25">
      <c r="A1053">
        <v>0</v>
      </c>
      <c r="B1053" t="s">
        <v>570</v>
      </c>
      <c r="C1053">
        <v>4</v>
      </c>
      <c r="D1053">
        <v>0</v>
      </c>
      <c r="E1053">
        <v>0</v>
      </c>
    </row>
    <row r="1054" spans="1:5" x14ac:dyDescent="0.25">
      <c r="A1054">
        <v>0</v>
      </c>
      <c r="B1054" t="s">
        <v>570</v>
      </c>
      <c r="C1054">
        <v>1</v>
      </c>
      <c r="D1054">
        <v>0</v>
      </c>
      <c r="E1054">
        <v>1</v>
      </c>
    </row>
    <row r="1055" spans="1:5" x14ac:dyDescent="0.25">
      <c r="A1055">
        <v>0</v>
      </c>
      <c r="B1055" t="s">
        <v>570</v>
      </c>
      <c r="C1055">
        <v>2</v>
      </c>
      <c r="D1055">
        <v>0</v>
      </c>
      <c r="E1055">
        <v>0</v>
      </c>
    </row>
    <row r="1056" spans="1:5" x14ac:dyDescent="0.25">
      <c r="A1056">
        <v>0</v>
      </c>
      <c r="B1056" t="s">
        <v>570</v>
      </c>
      <c r="C1056">
        <v>3</v>
      </c>
      <c r="D1056">
        <v>0</v>
      </c>
      <c r="E1056">
        <v>0</v>
      </c>
    </row>
    <row r="1057" spans="1:5" x14ac:dyDescent="0.25">
      <c r="A1057">
        <v>0</v>
      </c>
      <c r="B1057" t="s">
        <v>570</v>
      </c>
      <c r="C1057">
        <v>2</v>
      </c>
      <c r="D1057">
        <v>0</v>
      </c>
      <c r="E1057">
        <v>0</v>
      </c>
    </row>
    <row r="1058" spans="1:5" x14ac:dyDescent="0.25">
      <c r="A1058">
        <v>0</v>
      </c>
      <c r="B1058" t="s">
        <v>570</v>
      </c>
      <c r="C1058">
        <v>2</v>
      </c>
      <c r="D1058">
        <v>0</v>
      </c>
      <c r="E1058">
        <v>0</v>
      </c>
    </row>
    <row r="1059" spans="1:5" x14ac:dyDescent="0.25">
      <c r="A1059">
        <v>0</v>
      </c>
      <c r="B1059" t="s">
        <v>570</v>
      </c>
      <c r="C1059">
        <v>27</v>
      </c>
      <c r="D1059">
        <v>20</v>
      </c>
      <c r="E1059">
        <v>6</v>
      </c>
    </row>
    <row r="1060" spans="1:5" x14ac:dyDescent="0.25">
      <c r="A1060">
        <v>0</v>
      </c>
      <c r="B1060" t="s">
        <v>570</v>
      </c>
      <c r="C1060">
        <v>3</v>
      </c>
      <c r="D1060">
        <v>0</v>
      </c>
      <c r="E1060">
        <v>0</v>
      </c>
    </row>
    <row r="1061" spans="1:5" x14ac:dyDescent="0.25">
      <c r="A1061">
        <v>0</v>
      </c>
      <c r="B1061" t="s">
        <v>570</v>
      </c>
      <c r="C1061">
        <v>55</v>
      </c>
      <c r="D1061">
        <v>28</v>
      </c>
      <c r="E1061">
        <v>15</v>
      </c>
    </row>
    <row r="1062" spans="1:5" x14ac:dyDescent="0.25">
      <c r="A1062">
        <v>0</v>
      </c>
      <c r="B1062" t="s">
        <v>570</v>
      </c>
      <c r="C1062">
        <v>1</v>
      </c>
      <c r="D1062">
        <v>0</v>
      </c>
      <c r="E1062">
        <v>0</v>
      </c>
    </row>
    <row r="1063" spans="1:5" x14ac:dyDescent="0.25">
      <c r="A1063">
        <v>0</v>
      </c>
      <c r="B1063" t="s">
        <v>1051</v>
      </c>
      <c r="C1063">
        <v>343</v>
      </c>
      <c r="D1063">
        <v>58</v>
      </c>
      <c r="E1063">
        <v>180</v>
      </c>
    </row>
    <row r="1064" spans="1:5" x14ac:dyDescent="0.25">
      <c r="A1064">
        <v>0</v>
      </c>
      <c r="B1064" t="s">
        <v>1051</v>
      </c>
      <c r="C1064">
        <v>9</v>
      </c>
      <c r="D1064">
        <v>1</v>
      </c>
      <c r="E1064">
        <v>3</v>
      </c>
    </row>
    <row r="1065" spans="1:5" x14ac:dyDescent="0.25">
      <c r="A1065">
        <v>0</v>
      </c>
      <c r="B1065" t="s">
        <v>1054</v>
      </c>
      <c r="C1065">
        <v>237</v>
      </c>
      <c r="D1065">
        <v>54</v>
      </c>
      <c r="E1065">
        <v>116</v>
      </c>
    </row>
    <row r="1066" spans="1:5" x14ac:dyDescent="0.25">
      <c r="A1066">
        <v>0</v>
      </c>
      <c r="B1066" t="s">
        <v>1054</v>
      </c>
      <c r="C1066">
        <v>2</v>
      </c>
      <c r="D1066">
        <v>0</v>
      </c>
      <c r="E1066">
        <v>0</v>
      </c>
    </row>
    <row r="1067" spans="1:5" x14ac:dyDescent="0.25">
      <c r="A1067">
        <v>0</v>
      </c>
      <c r="B1067" t="s">
        <v>1054</v>
      </c>
      <c r="C1067">
        <v>99</v>
      </c>
      <c r="D1067">
        <v>32</v>
      </c>
      <c r="E1067">
        <v>25</v>
      </c>
    </row>
    <row r="1068" spans="1:5" x14ac:dyDescent="0.25">
      <c r="A1068">
        <v>0</v>
      </c>
      <c r="B1068" t="s">
        <v>1054</v>
      </c>
      <c r="C1068">
        <v>4</v>
      </c>
      <c r="D1068">
        <v>0</v>
      </c>
      <c r="E1068">
        <v>2</v>
      </c>
    </row>
    <row r="1069" spans="1:5" x14ac:dyDescent="0.25">
      <c r="A1069">
        <v>0</v>
      </c>
      <c r="B1069" t="s">
        <v>1054</v>
      </c>
      <c r="C1069">
        <v>238</v>
      </c>
      <c r="D1069">
        <v>53</v>
      </c>
      <c r="E1069">
        <v>112</v>
      </c>
    </row>
    <row r="1070" spans="1:5" x14ac:dyDescent="0.25">
      <c r="A1070">
        <v>0</v>
      </c>
      <c r="B1070" t="s">
        <v>1054</v>
      </c>
      <c r="C1070">
        <v>6</v>
      </c>
      <c r="D1070">
        <v>1</v>
      </c>
      <c r="E1070">
        <v>2</v>
      </c>
    </row>
    <row r="1071" spans="1:5" x14ac:dyDescent="0.25">
      <c r="A1071">
        <v>0</v>
      </c>
      <c r="B1071" t="s">
        <v>1054</v>
      </c>
      <c r="C1071">
        <v>171</v>
      </c>
      <c r="D1071">
        <v>62</v>
      </c>
      <c r="E1071">
        <v>69</v>
      </c>
    </row>
    <row r="1072" spans="1:5" x14ac:dyDescent="0.25">
      <c r="A1072">
        <v>0</v>
      </c>
      <c r="B1072" t="s">
        <v>1054</v>
      </c>
      <c r="C1072">
        <v>242</v>
      </c>
      <c r="D1072">
        <v>41</v>
      </c>
      <c r="E1072">
        <v>128</v>
      </c>
    </row>
    <row r="1073" spans="1:5" x14ac:dyDescent="0.25">
      <c r="A1073">
        <v>0</v>
      </c>
      <c r="B1073" t="s">
        <v>1054</v>
      </c>
      <c r="C1073">
        <v>2</v>
      </c>
      <c r="D1073">
        <v>0</v>
      </c>
      <c r="E1073">
        <v>0</v>
      </c>
    </row>
    <row r="1074" spans="1:5" x14ac:dyDescent="0.25">
      <c r="A1074">
        <v>0</v>
      </c>
      <c r="B1074" t="s">
        <v>1054</v>
      </c>
      <c r="C1074">
        <v>244</v>
      </c>
      <c r="D1074">
        <v>58</v>
      </c>
      <c r="E1074">
        <v>127</v>
      </c>
    </row>
    <row r="1075" spans="1:5" x14ac:dyDescent="0.25">
      <c r="A1075">
        <v>0</v>
      </c>
      <c r="B1075" t="s">
        <v>1054</v>
      </c>
      <c r="C1075">
        <v>5</v>
      </c>
      <c r="D1075">
        <v>0</v>
      </c>
      <c r="E1075">
        <v>0</v>
      </c>
    </row>
    <row r="1076" spans="1:5" x14ac:dyDescent="0.25">
      <c r="A1076">
        <v>0</v>
      </c>
      <c r="B1076" t="s">
        <v>1054</v>
      </c>
      <c r="C1076">
        <v>207</v>
      </c>
      <c r="D1076">
        <v>62</v>
      </c>
      <c r="E1076">
        <v>97</v>
      </c>
    </row>
    <row r="1077" spans="1:5" x14ac:dyDescent="0.25">
      <c r="A1077">
        <v>0</v>
      </c>
      <c r="B1077" t="s">
        <v>1054</v>
      </c>
      <c r="C1077">
        <v>6</v>
      </c>
      <c r="D1077">
        <v>1</v>
      </c>
      <c r="E1077">
        <v>2</v>
      </c>
    </row>
    <row r="1078" spans="1:5" x14ac:dyDescent="0.25">
      <c r="A1078">
        <v>0</v>
      </c>
      <c r="B1078" t="s">
        <v>1054</v>
      </c>
      <c r="C1078">
        <v>195</v>
      </c>
      <c r="D1078">
        <v>44</v>
      </c>
      <c r="E1078">
        <v>92</v>
      </c>
    </row>
    <row r="1079" spans="1:5" x14ac:dyDescent="0.25">
      <c r="A1079">
        <v>0</v>
      </c>
      <c r="B1079" t="s">
        <v>1054</v>
      </c>
      <c r="C1079">
        <v>4</v>
      </c>
      <c r="D1079">
        <v>0</v>
      </c>
      <c r="E1079">
        <v>0</v>
      </c>
    </row>
    <row r="1080" spans="1:5" x14ac:dyDescent="0.25">
      <c r="A1080">
        <v>0</v>
      </c>
      <c r="B1080" t="s">
        <v>570</v>
      </c>
      <c r="C1080">
        <v>315</v>
      </c>
      <c r="D1080">
        <v>73</v>
      </c>
      <c r="E1080">
        <v>152</v>
      </c>
    </row>
    <row r="1081" spans="1:5" x14ac:dyDescent="0.25">
      <c r="A1081">
        <v>0</v>
      </c>
      <c r="B1081" t="s">
        <v>570</v>
      </c>
      <c r="C1081">
        <v>290</v>
      </c>
      <c r="D1081">
        <v>55</v>
      </c>
      <c r="E1081">
        <v>128</v>
      </c>
    </row>
    <row r="1082" spans="1:5" x14ac:dyDescent="0.25">
      <c r="A1082">
        <v>0</v>
      </c>
      <c r="B1082" t="s">
        <v>570</v>
      </c>
      <c r="C1082">
        <v>18</v>
      </c>
      <c r="D1082">
        <v>10</v>
      </c>
      <c r="E1082">
        <v>5</v>
      </c>
    </row>
    <row r="1083" spans="1:5" x14ac:dyDescent="0.25">
      <c r="A1083">
        <v>0</v>
      </c>
      <c r="B1083" t="s">
        <v>570</v>
      </c>
      <c r="C1083">
        <v>4</v>
      </c>
      <c r="D1083">
        <v>0</v>
      </c>
      <c r="E1083">
        <v>0</v>
      </c>
    </row>
    <row r="1084" spans="1:5" x14ac:dyDescent="0.25">
      <c r="A1084">
        <v>0</v>
      </c>
      <c r="B1084" t="s">
        <v>570</v>
      </c>
      <c r="C1084">
        <v>2</v>
      </c>
      <c r="D1084">
        <v>0</v>
      </c>
      <c r="E1084">
        <v>0</v>
      </c>
    </row>
    <row r="1085" spans="1:5" x14ac:dyDescent="0.25">
      <c r="A1085">
        <v>0</v>
      </c>
      <c r="B1085" t="s">
        <v>570</v>
      </c>
      <c r="C1085">
        <v>2</v>
      </c>
      <c r="D1085">
        <v>0</v>
      </c>
      <c r="E1085">
        <v>0</v>
      </c>
    </row>
    <row r="1086" spans="1:5" x14ac:dyDescent="0.25">
      <c r="A1086">
        <v>0</v>
      </c>
      <c r="B1086" t="s">
        <v>570</v>
      </c>
      <c r="C1086">
        <v>50</v>
      </c>
      <c r="D1086">
        <v>24</v>
      </c>
      <c r="E1086">
        <v>14</v>
      </c>
    </row>
    <row r="1087" spans="1:5" x14ac:dyDescent="0.25">
      <c r="A1087">
        <v>0</v>
      </c>
      <c r="B1087" t="s">
        <v>570</v>
      </c>
      <c r="C1087">
        <v>5</v>
      </c>
      <c r="D1087">
        <v>0</v>
      </c>
      <c r="E1087">
        <v>2</v>
      </c>
    </row>
    <row r="1088" spans="1:5" x14ac:dyDescent="0.25">
      <c r="A1088">
        <v>0</v>
      </c>
      <c r="B1088" t="s">
        <v>570</v>
      </c>
      <c r="C1088">
        <v>40</v>
      </c>
      <c r="D1088">
        <v>22</v>
      </c>
      <c r="E1088">
        <v>4</v>
      </c>
    </row>
    <row r="1089" spans="1:5" x14ac:dyDescent="0.25">
      <c r="A1089">
        <v>0</v>
      </c>
      <c r="B1089" t="s">
        <v>570</v>
      </c>
      <c r="C1089">
        <v>10</v>
      </c>
      <c r="D1089">
        <v>0</v>
      </c>
      <c r="E1089">
        <v>6</v>
      </c>
    </row>
    <row r="1090" spans="1:5" x14ac:dyDescent="0.25">
      <c r="A1090">
        <v>0</v>
      </c>
      <c r="B1090" t="s">
        <v>570</v>
      </c>
      <c r="C1090">
        <v>57</v>
      </c>
      <c r="D1090">
        <v>54</v>
      </c>
      <c r="E1090">
        <v>16</v>
      </c>
    </row>
    <row r="1091" spans="1:5" x14ac:dyDescent="0.25">
      <c r="A1091">
        <v>0</v>
      </c>
      <c r="B1091" t="s">
        <v>570</v>
      </c>
      <c r="C1091">
        <v>6</v>
      </c>
      <c r="D1091">
        <v>1</v>
      </c>
      <c r="E1091">
        <v>3</v>
      </c>
    </row>
    <row r="1092" spans="1:5" x14ac:dyDescent="0.25">
      <c r="A1092">
        <v>0</v>
      </c>
      <c r="B1092" t="s">
        <v>570</v>
      </c>
      <c r="C1092">
        <v>55</v>
      </c>
      <c r="D1092">
        <v>42</v>
      </c>
      <c r="E1092">
        <v>11</v>
      </c>
    </row>
    <row r="1093" spans="1:5" x14ac:dyDescent="0.25">
      <c r="A1093">
        <v>0</v>
      </c>
      <c r="B1093" t="s">
        <v>570</v>
      </c>
      <c r="C1093">
        <v>4</v>
      </c>
      <c r="D1093">
        <v>0</v>
      </c>
      <c r="E1093">
        <v>0</v>
      </c>
    </row>
    <row r="1094" spans="1:5" x14ac:dyDescent="0.25">
      <c r="A1094">
        <v>0</v>
      </c>
      <c r="B1094" t="s">
        <v>570</v>
      </c>
      <c r="C1094">
        <v>17</v>
      </c>
      <c r="D1094">
        <v>16</v>
      </c>
      <c r="E1094">
        <v>0</v>
      </c>
    </row>
    <row r="1095" spans="1:5" x14ac:dyDescent="0.25">
      <c r="A1095">
        <v>0</v>
      </c>
      <c r="B1095" t="s">
        <v>570</v>
      </c>
      <c r="C1095">
        <v>3</v>
      </c>
      <c r="D1095">
        <v>0</v>
      </c>
      <c r="E1095">
        <v>0</v>
      </c>
    </row>
    <row r="1096" spans="1:5" x14ac:dyDescent="0.25">
      <c r="A1096">
        <v>0</v>
      </c>
      <c r="B1096" t="s">
        <v>570</v>
      </c>
      <c r="C1096">
        <v>2</v>
      </c>
      <c r="D1096">
        <v>0</v>
      </c>
      <c r="E1096">
        <v>0</v>
      </c>
    </row>
    <row r="1097" spans="1:5" x14ac:dyDescent="0.25">
      <c r="A1097">
        <v>0</v>
      </c>
      <c r="B1097" t="s">
        <v>570</v>
      </c>
      <c r="C1097">
        <v>2</v>
      </c>
      <c r="D1097">
        <v>0</v>
      </c>
      <c r="E1097">
        <v>0</v>
      </c>
    </row>
    <row r="1098" spans="1:5" x14ac:dyDescent="0.25">
      <c r="A1098">
        <v>0</v>
      </c>
      <c r="B1098" t="s">
        <v>570</v>
      </c>
      <c r="C1098">
        <v>1</v>
      </c>
      <c r="D1098">
        <v>0</v>
      </c>
      <c r="E1098">
        <v>1</v>
      </c>
    </row>
    <row r="1099" spans="1:5" x14ac:dyDescent="0.25">
      <c r="A1099">
        <v>0</v>
      </c>
      <c r="B1099" t="s">
        <v>570</v>
      </c>
      <c r="C1099">
        <v>22</v>
      </c>
      <c r="D1099">
        <v>1</v>
      </c>
      <c r="E1099">
        <v>21</v>
      </c>
    </row>
    <row r="1100" spans="1:5" x14ac:dyDescent="0.25">
      <c r="A1100">
        <v>0</v>
      </c>
      <c r="B1100" t="s">
        <v>570</v>
      </c>
      <c r="C1100">
        <v>9</v>
      </c>
      <c r="D1100">
        <v>0</v>
      </c>
      <c r="E1100">
        <v>9</v>
      </c>
    </row>
    <row r="1101" spans="1:5" x14ac:dyDescent="0.25">
      <c r="A1101">
        <v>0</v>
      </c>
      <c r="B1101" t="s">
        <v>570</v>
      </c>
      <c r="C1101">
        <v>3</v>
      </c>
      <c r="D1101">
        <v>0</v>
      </c>
      <c r="E1101">
        <v>2</v>
      </c>
    </row>
    <row r="1102" spans="1:5" x14ac:dyDescent="0.25">
      <c r="A1102">
        <v>0</v>
      </c>
      <c r="B1102" t="s">
        <v>570</v>
      </c>
      <c r="C1102">
        <v>1</v>
      </c>
      <c r="D1102">
        <v>0</v>
      </c>
      <c r="E1102">
        <v>0</v>
      </c>
    </row>
    <row r="1103" spans="1:5" x14ac:dyDescent="0.25">
      <c r="A1103">
        <v>0</v>
      </c>
      <c r="B1103" t="s">
        <v>570</v>
      </c>
      <c r="C1103">
        <v>4</v>
      </c>
      <c r="D1103">
        <v>0</v>
      </c>
      <c r="E1103">
        <v>1</v>
      </c>
    </row>
    <row r="1104" spans="1:5" x14ac:dyDescent="0.25">
      <c r="A1104">
        <v>0</v>
      </c>
      <c r="B1104" t="s">
        <v>570</v>
      </c>
      <c r="C1104">
        <v>2</v>
      </c>
      <c r="D1104">
        <v>0</v>
      </c>
      <c r="E1104">
        <v>0</v>
      </c>
    </row>
    <row r="1105" spans="1:5" x14ac:dyDescent="0.25">
      <c r="A1105">
        <v>0</v>
      </c>
      <c r="B1105" t="s">
        <v>570</v>
      </c>
      <c r="C1105">
        <v>3</v>
      </c>
      <c r="D1105">
        <v>0</v>
      </c>
      <c r="E1105">
        <v>2</v>
      </c>
    </row>
    <row r="1106" spans="1:5" x14ac:dyDescent="0.25">
      <c r="A1106">
        <v>0</v>
      </c>
      <c r="B1106" t="s">
        <v>570</v>
      </c>
      <c r="C1106">
        <v>3</v>
      </c>
      <c r="D1106">
        <v>0</v>
      </c>
      <c r="E1106">
        <v>1</v>
      </c>
    </row>
    <row r="1107" spans="1:5" x14ac:dyDescent="0.25">
      <c r="A1107">
        <v>0</v>
      </c>
      <c r="B1107" t="s">
        <v>570</v>
      </c>
      <c r="C1107">
        <v>0</v>
      </c>
      <c r="D1107">
        <v>0</v>
      </c>
      <c r="E1107">
        <v>1</v>
      </c>
    </row>
    <row r="1108" spans="1:5" x14ac:dyDescent="0.25">
      <c r="A1108">
        <v>0</v>
      </c>
      <c r="B1108" t="s">
        <v>570</v>
      </c>
      <c r="C1108">
        <v>25454</v>
      </c>
      <c r="D1108">
        <v>23</v>
      </c>
      <c r="E1108">
        <v>2373</v>
      </c>
    </row>
    <row r="1109" spans="1:5" x14ac:dyDescent="0.25">
      <c r="A1109">
        <v>1</v>
      </c>
      <c r="B1109" t="s">
        <v>570</v>
      </c>
      <c r="C1109">
        <v>166</v>
      </c>
      <c r="D1109">
        <v>56</v>
      </c>
      <c r="E1109">
        <v>7</v>
      </c>
    </row>
    <row r="1110" spans="1:5" x14ac:dyDescent="0.25">
      <c r="A1110">
        <v>1</v>
      </c>
      <c r="B1110" t="s">
        <v>570</v>
      </c>
      <c r="C1110">
        <v>160</v>
      </c>
      <c r="D1110">
        <v>58</v>
      </c>
      <c r="E1110">
        <v>8</v>
      </c>
    </row>
    <row r="1111" spans="1:5" x14ac:dyDescent="0.25">
      <c r="A1111">
        <v>1</v>
      </c>
      <c r="B1111" t="s">
        <v>570</v>
      </c>
      <c r="C1111">
        <v>128</v>
      </c>
      <c r="D1111">
        <v>63</v>
      </c>
      <c r="E1111">
        <v>8</v>
      </c>
    </row>
    <row r="1112" spans="1:5" x14ac:dyDescent="0.25">
      <c r="A1112">
        <v>1</v>
      </c>
      <c r="B1112" t="s">
        <v>570</v>
      </c>
      <c r="C1112">
        <v>244</v>
      </c>
      <c r="D1112">
        <v>88</v>
      </c>
      <c r="E1112">
        <v>13</v>
      </c>
    </row>
    <row r="1113" spans="1:5" x14ac:dyDescent="0.25">
      <c r="A1113">
        <v>1</v>
      </c>
      <c r="B1113" t="s">
        <v>570</v>
      </c>
      <c r="C1113">
        <v>95</v>
      </c>
      <c r="D1113">
        <v>28</v>
      </c>
      <c r="E1113">
        <v>4</v>
      </c>
    </row>
    <row r="1114" spans="1:5" x14ac:dyDescent="0.25">
      <c r="A1114">
        <v>1</v>
      </c>
      <c r="B1114" t="s">
        <v>570</v>
      </c>
      <c r="C1114">
        <v>106</v>
      </c>
      <c r="D1114">
        <v>35</v>
      </c>
      <c r="E1114">
        <v>8</v>
      </c>
    </row>
    <row r="1115" spans="1:5" x14ac:dyDescent="0.25">
      <c r="A1115">
        <v>1</v>
      </c>
      <c r="B1115" t="s">
        <v>570</v>
      </c>
      <c r="C1115">
        <v>146</v>
      </c>
      <c r="D1115">
        <v>77</v>
      </c>
      <c r="E1115">
        <v>5</v>
      </c>
    </row>
    <row r="1116" spans="1:5" x14ac:dyDescent="0.25">
      <c r="A1116">
        <v>1</v>
      </c>
      <c r="B1116" t="s">
        <v>570</v>
      </c>
      <c r="C1116">
        <v>313</v>
      </c>
      <c r="D1116">
        <v>86</v>
      </c>
      <c r="E1116">
        <v>16</v>
      </c>
    </row>
    <row r="1117" spans="1:5" x14ac:dyDescent="0.25">
      <c r="A1117">
        <v>1</v>
      </c>
      <c r="B1117" t="s">
        <v>570</v>
      </c>
      <c r="C1117">
        <v>102</v>
      </c>
      <c r="D1117">
        <v>31</v>
      </c>
      <c r="E1117">
        <v>8</v>
      </c>
    </row>
    <row r="1118" spans="1:5" x14ac:dyDescent="0.25">
      <c r="A1118">
        <v>1</v>
      </c>
      <c r="B1118" t="s">
        <v>570</v>
      </c>
      <c r="C1118">
        <v>102</v>
      </c>
      <c r="D1118">
        <v>37</v>
      </c>
      <c r="E1118">
        <v>9</v>
      </c>
    </row>
    <row r="1119" spans="1:5" x14ac:dyDescent="0.25">
      <c r="A1119">
        <v>1</v>
      </c>
      <c r="B1119" t="s">
        <v>570</v>
      </c>
      <c r="C1119">
        <v>240</v>
      </c>
      <c r="D1119">
        <v>96</v>
      </c>
      <c r="E1119">
        <v>15</v>
      </c>
    </row>
    <row r="1120" spans="1:5" x14ac:dyDescent="0.25">
      <c r="A1120">
        <v>1</v>
      </c>
      <c r="B1120" t="s">
        <v>570</v>
      </c>
      <c r="C1120">
        <v>169</v>
      </c>
      <c r="D1120">
        <v>50</v>
      </c>
      <c r="E1120">
        <v>6</v>
      </c>
    </row>
    <row r="1121" spans="1:5" x14ac:dyDescent="0.25">
      <c r="A1121">
        <v>1</v>
      </c>
      <c r="B1121" t="s">
        <v>570</v>
      </c>
      <c r="C1121">
        <v>149</v>
      </c>
      <c r="D1121">
        <v>56</v>
      </c>
      <c r="E1121">
        <v>3</v>
      </c>
    </row>
    <row r="1122" spans="1:5" x14ac:dyDescent="0.25">
      <c r="A1122">
        <v>1</v>
      </c>
      <c r="B1122" t="s">
        <v>570</v>
      </c>
      <c r="C1122">
        <v>176</v>
      </c>
      <c r="D1122">
        <v>51</v>
      </c>
      <c r="E1122">
        <v>3</v>
      </c>
    </row>
    <row r="1123" spans="1:5" x14ac:dyDescent="0.25">
      <c r="A1123">
        <v>1</v>
      </c>
      <c r="B1123" t="s">
        <v>570</v>
      </c>
      <c r="C1123">
        <v>140</v>
      </c>
      <c r="D1123">
        <v>59</v>
      </c>
      <c r="E1123">
        <v>5</v>
      </c>
    </row>
    <row r="1124" spans="1:5" x14ac:dyDescent="0.25">
      <c r="A1124">
        <v>1</v>
      </c>
      <c r="B1124" t="s">
        <v>570</v>
      </c>
      <c r="C1124">
        <v>249</v>
      </c>
      <c r="D1124">
        <v>94</v>
      </c>
      <c r="E1124">
        <v>13</v>
      </c>
    </row>
    <row r="1125" spans="1:5" x14ac:dyDescent="0.25">
      <c r="A1125">
        <v>1</v>
      </c>
      <c r="B1125" t="s">
        <v>570</v>
      </c>
      <c r="C1125">
        <v>220</v>
      </c>
      <c r="D1125">
        <v>99</v>
      </c>
      <c r="E1125">
        <v>5</v>
      </c>
    </row>
    <row r="1126" spans="1:5" x14ac:dyDescent="0.25">
      <c r="A1126">
        <v>1</v>
      </c>
      <c r="B1126" t="s">
        <v>570</v>
      </c>
      <c r="C1126">
        <v>213</v>
      </c>
      <c r="D1126">
        <v>82</v>
      </c>
      <c r="E1126">
        <v>16</v>
      </c>
    </row>
    <row r="1127" spans="1:5" x14ac:dyDescent="0.25">
      <c r="A1127">
        <v>1</v>
      </c>
      <c r="B1127" t="s">
        <v>570</v>
      </c>
      <c r="C1127">
        <v>4308</v>
      </c>
      <c r="D1127">
        <v>1</v>
      </c>
      <c r="E1127">
        <v>3695</v>
      </c>
    </row>
    <row r="1128" spans="1:5" x14ac:dyDescent="0.25">
      <c r="A1128">
        <v>1</v>
      </c>
      <c r="B1128" t="s">
        <v>570</v>
      </c>
      <c r="C1128">
        <v>1</v>
      </c>
      <c r="D1128">
        <v>0</v>
      </c>
      <c r="E1128">
        <v>0</v>
      </c>
    </row>
    <row r="1129" spans="1:5" x14ac:dyDescent="0.25">
      <c r="A1129">
        <v>1</v>
      </c>
      <c r="B1129" t="s">
        <v>570</v>
      </c>
      <c r="C1129">
        <v>1</v>
      </c>
      <c r="D1129">
        <v>0</v>
      </c>
      <c r="E1129">
        <v>1</v>
      </c>
    </row>
    <row r="1130" spans="1:5" x14ac:dyDescent="0.25">
      <c r="A1130">
        <v>1</v>
      </c>
      <c r="B1130" t="s">
        <v>570</v>
      </c>
      <c r="C1130">
        <v>2</v>
      </c>
      <c r="D1130">
        <v>1</v>
      </c>
      <c r="E1130">
        <v>2</v>
      </c>
    </row>
    <row r="1131" spans="1:5" x14ac:dyDescent="0.25">
      <c r="A1131">
        <v>1</v>
      </c>
      <c r="B1131" t="s">
        <v>570</v>
      </c>
      <c r="C1131">
        <v>2</v>
      </c>
      <c r="D1131">
        <v>0</v>
      </c>
      <c r="E1131">
        <v>0</v>
      </c>
    </row>
    <row r="1132" spans="1:5" x14ac:dyDescent="0.25">
      <c r="A1132">
        <v>1</v>
      </c>
      <c r="B1132" t="s">
        <v>570</v>
      </c>
      <c r="C1132">
        <v>4</v>
      </c>
      <c r="D1132">
        <v>0</v>
      </c>
      <c r="E1132">
        <v>0</v>
      </c>
    </row>
    <row r="1133" spans="1:5" x14ac:dyDescent="0.25">
      <c r="A1133">
        <v>1</v>
      </c>
      <c r="B1133" t="s">
        <v>1066</v>
      </c>
      <c r="C1133">
        <v>4841624</v>
      </c>
      <c r="D1133">
        <v>3230</v>
      </c>
      <c r="E1133">
        <v>2028058</v>
      </c>
    </row>
    <row r="1134" spans="1:5" x14ac:dyDescent="0.25">
      <c r="A1134">
        <v>1</v>
      </c>
      <c r="B1134" t="s">
        <v>1066</v>
      </c>
      <c r="C1134">
        <v>3122868</v>
      </c>
      <c r="D1134">
        <v>2600</v>
      </c>
      <c r="E1134">
        <v>947102</v>
      </c>
    </row>
    <row r="1135" spans="1:5" x14ac:dyDescent="0.25">
      <c r="A1135">
        <v>1</v>
      </c>
      <c r="B1135" t="s">
        <v>1066</v>
      </c>
      <c r="C1135">
        <v>6787329</v>
      </c>
      <c r="D1135">
        <v>1</v>
      </c>
      <c r="E1135">
        <v>2736218</v>
      </c>
    </row>
    <row r="1136" spans="1:5" x14ac:dyDescent="0.25">
      <c r="A1136">
        <v>1</v>
      </c>
      <c r="B1136" t="s">
        <v>1066</v>
      </c>
      <c r="C1136">
        <v>1</v>
      </c>
      <c r="D1136">
        <v>1</v>
      </c>
      <c r="E1136">
        <v>1</v>
      </c>
    </row>
    <row r="1137" spans="1:5" x14ac:dyDescent="0.25">
      <c r="A1137">
        <v>1</v>
      </c>
      <c r="B1137" t="s">
        <v>570</v>
      </c>
      <c r="C1137">
        <v>108910</v>
      </c>
      <c r="D1137">
        <v>124</v>
      </c>
      <c r="E1137">
        <v>14358</v>
      </c>
    </row>
    <row r="1138" spans="1:5" x14ac:dyDescent="0.25">
      <c r="A1138">
        <v>1</v>
      </c>
      <c r="B1138" t="s">
        <v>570</v>
      </c>
      <c r="C1138">
        <v>46846</v>
      </c>
      <c r="D1138">
        <v>690</v>
      </c>
      <c r="E1138">
        <v>5224</v>
      </c>
    </row>
    <row r="1139" spans="1:5" x14ac:dyDescent="0.25">
      <c r="A1139">
        <v>1</v>
      </c>
      <c r="B1139" t="s">
        <v>570</v>
      </c>
      <c r="C1139">
        <v>1</v>
      </c>
      <c r="D1139">
        <v>1</v>
      </c>
      <c r="E1139">
        <v>1</v>
      </c>
    </row>
    <row r="1140" spans="1:5" x14ac:dyDescent="0.25">
      <c r="A1140">
        <v>1</v>
      </c>
      <c r="B1140" t="s">
        <v>1063</v>
      </c>
      <c r="C1140">
        <v>18842882</v>
      </c>
      <c r="D1140">
        <v>3102</v>
      </c>
      <c r="E1140">
        <v>8306957</v>
      </c>
    </row>
    <row r="1141" spans="1:5" x14ac:dyDescent="0.25">
      <c r="A1141">
        <v>1</v>
      </c>
      <c r="B1141" t="s">
        <v>570</v>
      </c>
      <c r="C1141">
        <v>104</v>
      </c>
      <c r="D1141">
        <v>193</v>
      </c>
      <c r="E1141">
        <v>68</v>
      </c>
    </row>
    <row r="1142" spans="1:5" x14ac:dyDescent="0.25">
      <c r="A1142">
        <v>1</v>
      </c>
      <c r="B1142" t="s">
        <v>570</v>
      </c>
      <c r="C1142">
        <v>3812371</v>
      </c>
      <c r="D1142">
        <v>4999</v>
      </c>
      <c r="E1142">
        <v>2393991</v>
      </c>
    </row>
    <row r="1143" spans="1:5" x14ac:dyDescent="0.25">
      <c r="A1143">
        <v>1</v>
      </c>
      <c r="B1143" t="s">
        <v>570</v>
      </c>
      <c r="C1143">
        <v>11870</v>
      </c>
      <c r="D1143">
        <v>276</v>
      </c>
      <c r="E1143">
        <v>6000</v>
      </c>
    </row>
    <row r="1144" spans="1:5" x14ac:dyDescent="0.25">
      <c r="A1144">
        <v>1</v>
      </c>
      <c r="B1144" t="s">
        <v>570</v>
      </c>
      <c r="C1144">
        <v>11964</v>
      </c>
      <c r="D1144">
        <v>214</v>
      </c>
      <c r="E1144">
        <v>6224</v>
      </c>
    </row>
    <row r="1145" spans="1:5" x14ac:dyDescent="0.25">
      <c r="A1145">
        <v>1</v>
      </c>
      <c r="B1145" t="s">
        <v>570</v>
      </c>
      <c r="C1145">
        <v>560399</v>
      </c>
      <c r="D1145">
        <v>14527</v>
      </c>
      <c r="E1145">
        <v>283215</v>
      </c>
    </row>
    <row r="1146" spans="1:5" x14ac:dyDescent="0.25">
      <c r="A1146">
        <v>1</v>
      </c>
      <c r="B1146" t="s">
        <v>570</v>
      </c>
      <c r="C1146">
        <v>1464190</v>
      </c>
      <c r="D1146">
        <v>20695</v>
      </c>
      <c r="E1146">
        <v>411899</v>
      </c>
    </row>
    <row r="1147" spans="1:5" x14ac:dyDescent="0.25">
      <c r="A1147">
        <v>1</v>
      </c>
      <c r="B1147" t="s">
        <v>570</v>
      </c>
      <c r="C1147">
        <v>589651</v>
      </c>
      <c r="D1147">
        <v>39935</v>
      </c>
      <c r="E1147">
        <v>230674</v>
      </c>
    </row>
    <row r="1148" spans="1:5" x14ac:dyDescent="0.25">
      <c r="A1148">
        <v>1</v>
      </c>
      <c r="B1148" t="s">
        <v>570</v>
      </c>
      <c r="C1148">
        <v>307697</v>
      </c>
      <c r="D1148">
        <v>28191</v>
      </c>
      <c r="E1148">
        <v>142212</v>
      </c>
    </row>
    <row r="1149" spans="1:5" x14ac:dyDescent="0.25">
      <c r="A1149">
        <v>1</v>
      </c>
      <c r="B1149" t="s">
        <v>570</v>
      </c>
      <c r="C1149">
        <v>1</v>
      </c>
      <c r="D1149">
        <v>0</v>
      </c>
      <c r="E1149">
        <v>0</v>
      </c>
    </row>
    <row r="1150" spans="1:5" x14ac:dyDescent="0.25">
      <c r="A1150">
        <v>1</v>
      </c>
      <c r="B1150" t="s">
        <v>570</v>
      </c>
      <c r="C1150">
        <v>1</v>
      </c>
      <c r="D1150">
        <v>1</v>
      </c>
      <c r="E1150">
        <v>1</v>
      </c>
    </row>
    <row r="1151" spans="1:5" x14ac:dyDescent="0.25">
      <c r="A1151">
        <v>1</v>
      </c>
      <c r="B1151" t="s">
        <v>570</v>
      </c>
      <c r="C1151">
        <v>94772</v>
      </c>
      <c r="D1151">
        <v>2376</v>
      </c>
      <c r="E1151">
        <v>9644</v>
      </c>
    </row>
    <row r="1152" spans="1:5" x14ac:dyDescent="0.25">
      <c r="A1152">
        <v>1</v>
      </c>
      <c r="B1152" t="s">
        <v>570</v>
      </c>
      <c r="C1152">
        <v>171798</v>
      </c>
      <c r="D1152">
        <v>1451</v>
      </c>
      <c r="E1152">
        <v>7598</v>
      </c>
    </row>
    <row r="1153" spans="1:5" x14ac:dyDescent="0.25">
      <c r="A1153">
        <v>1</v>
      </c>
      <c r="B1153" t="s">
        <v>570</v>
      </c>
      <c r="C1153">
        <v>175066</v>
      </c>
      <c r="D1153">
        <v>865</v>
      </c>
      <c r="E1153">
        <v>56685</v>
      </c>
    </row>
    <row r="1154" spans="1:5" x14ac:dyDescent="0.25">
      <c r="A1154">
        <v>1</v>
      </c>
      <c r="B1154" t="s">
        <v>570</v>
      </c>
      <c r="C1154">
        <v>1547127</v>
      </c>
      <c r="D1154">
        <v>10980</v>
      </c>
      <c r="E1154">
        <v>54257</v>
      </c>
    </row>
    <row r="1155" spans="1:5" x14ac:dyDescent="0.25">
      <c r="A1155">
        <v>1</v>
      </c>
      <c r="B1155" t="s">
        <v>1059</v>
      </c>
      <c r="C1155">
        <v>3475170</v>
      </c>
      <c r="D1155">
        <v>4624</v>
      </c>
      <c r="E1155">
        <v>2471268</v>
      </c>
    </row>
    <row r="1156" spans="1:5" x14ac:dyDescent="0.25">
      <c r="A1156">
        <v>1</v>
      </c>
      <c r="B1156" t="s">
        <v>1059</v>
      </c>
      <c r="C1156">
        <v>28639991</v>
      </c>
      <c r="D1156">
        <v>44739</v>
      </c>
      <c r="E1156">
        <v>15333634</v>
      </c>
    </row>
    <row r="1157" spans="1:5" x14ac:dyDescent="0.25">
      <c r="A1157">
        <v>1</v>
      </c>
      <c r="B1157" t="s">
        <v>570</v>
      </c>
      <c r="C1157">
        <v>3305700</v>
      </c>
      <c r="D1157">
        <v>5376</v>
      </c>
      <c r="E1157">
        <v>2102353</v>
      </c>
    </row>
    <row r="1158" spans="1:5" x14ac:dyDescent="0.25">
      <c r="A1158">
        <v>1</v>
      </c>
      <c r="B1158" t="s">
        <v>570</v>
      </c>
      <c r="C1158">
        <v>3259432</v>
      </c>
      <c r="D1158">
        <v>28435</v>
      </c>
      <c r="E1158">
        <v>1362626</v>
      </c>
    </row>
    <row r="1159" spans="1:5" x14ac:dyDescent="0.25">
      <c r="A1159">
        <v>1</v>
      </c>
      <c r="B1159" t="s">
        <v>570</v>
      </c>
      <c r="C1159">
        <v>27</v>
      </c>
      <c r="D1159">
        <v>5</v>
      </c>
      <c r="E1159">
        <v>9</v>
      </c>
    </row>
    <row r="1160" spans="1:5" x14ac:dyDescent="0.25">
      <c r="A1160">
        <v>1</v>
      </c>
      <c r="B1160" t="s">
        <v>1055</v>
      </c>
      <c r="C1160">
        <v>3140945</v>
      </c>
      <c r="D1160">
        <v>23727</v>
      </c>
      <c r="E1160">
        <v>1279607</v>
      </c>
    </row>
    <row r="1161" spans="1:5" x14ac:dyDescent="0.25">
      <c r="A1161">
        <v>1</v>
      </c>
      <c r="B1161" t="s">
        <v>1055</v>
      </c>
      <c r="C1161">
        <v>2197705</v>
      </c>
      <c r="D1161">
        <v>21011</v>
      </c>
      <c r="E1161">
        <v>1006578</v>
      </c>
    </row>
    <row r="1162" spans="1:5" x14ac:dyDescent="0.25">
      <c r="A1162">
        <v>1</v>
      </c>
      <c r="B1162" t="s">
        <v>570</v>
      </c>
      <c r="C1162">
        <v>1592181</v>
      </c>
      <c r="D1162">
        <v>13538</v>
      </c>
      <c r="E1162">
        <v>683245</v>
      </c>
    </row>
    <row r="1163" spans="1:5" x14ac:dyDescent="0.25">
      <c r="A1163">
        <v>1</v>
      </c>
      <c r="B1163" t="s">
        <v>1054</v>
      </c>
      <c r="C1163">
        <v>98368</v>
      </c>
      <c r="D1163">
        <v>820</v>
      </c>
      <c r="E1163">
        <v>31256</v>
      </c>
    </row>
    <row r="1164" spans="1:5" x14ac:dyDescent="0.25">
      <c r="A1164">
        <v>1</v>
      </c>
      <c r="B1164" t="s">
        <v>1051</v>
      </c>
      <c r="C1164">
        <v>3065816</v>
      </c>
      <c r="D1164">
        <v>18587</v>
      </c>
      <c r="E1164">
        <v>1471830</v>
      </c>
    </row>
    <row r="1165" spans="1:5" x14ac:dyDescent="0.25">
      <c r="A1165">
        <v>1</v>
      </c>
      <c r="B1165" t="s">
        <v>1054</v>
      </c>
      <c r="C1165">
        <v>95430</v>
      </c>
      <c r="D1165">
        <v>1641</v>
      </c>
      <c r="E1165">
        <v>46847</v>
      </c>
    </row>
    <row r="1166" spans="1:5" x14ac:dyDescent="0.25">
      <c r="A1166">
        <v>1</v>
      </c>
      <c r="B1166" t="s">
        <v>570</v>
      </c>
      <c r="C1166">
        <v>884347</v>
      </c>
      <c r="D1166">
        <v>6304</v>
      </c>
      <c r="E1166">
        <v>399137</v>
      </c>
    </row>
    <row r="1167" spans="1:5" x14ac:dyDescent="0.25">
      <c r="A1167">
        <v>1</v>
      </c>
      <c r="B1167" t="s">
        <v>1054</v>
      </c>
      <c r="C1167">
        <v>2971897</v>
      </c>
      <c r="D1167">
        <v>24883</v>
      </c>
      <c r="E1167">
        <v>1202510</v>
      </c>
    </row>
    <row r="1168" spans="1:5" x14ac:dyDescent="0.25">
      <c r="A1168">
        <v>1</v>
      </c>
      <c r="B1168" t="s">
        <v>1054</v>
      </c>
      <c r="C1168">
        <v>681896</v>
      </c>
      <c r="D1168">
        <v>4438</v>
      </c>
      <c r="E1168">
        <v>339890</v>
      </c>
    </row>
    <row r="1169" spans="1:5" x14ac:dyDescent="0.25">
      <c r="A1169">
        <v>1</v>
      </c>
      <c r="B1169" t="s">
        <v>1054</v>
      </c>
      <c r="C1169">
        <v>2498733</v>
      </c>
      <c r="D1169">
        <v>17616</v>
      </c>
      <c r="E1169">
        <v>749215</v>
      </c>
    </row>
    <row r="1170" spans="1:5" x14ac:dyDescent="0.25">
      <c r="A1170">
        <v>1</v>
      </c>
      <c r="B1170" t="s">
        <v>1054</v>
      </c>
      <c r="C1170">
        <v>717253</v>
      </c>
      <c r="D1170">
        <v>4610</v>
      </c>
      <c r="E1170">
        <v>205953</v>
      </c>
    </row>
    <row r="1171" spans="1:5" x14ac:dyDescent="0.25">
      <c r="A1171">
        <v>1</v>
      </c>
      <c r="B1171" t="s">
        <v>1054</v>
      </c>
      <c r="C1171">
        <v>2024907</v>
      </c>
      <c r="D1171">
        <v>13402</v>
      </c>
      <c r="E1171">
        <v>894202</v>
      </c>
    </row>
    <row r="1172" spans="1:5" x14ac:dyDescent="0.25">
      <c r="A1172">
        <v>1</v>
      </c>
      <c r="B1172" t="s">
        <v>1054</v>
      </c>
      <c r="C1172">
        <v>1105043</v>
      </c>
      <c r="D1172">
        <v>7391</v>
      </c>
      <c r="E1172">
        <v>450717</v>
      </c>
    </row>
    <row r="1173" spans="1:5" x14ac:dyDescent="0.25">
      <c r="A1173">
        <v>1</v>
      </c>
      <c r="B1173" t="s">
        <v>1054</v>
      </c>
      <c r="C1173">
        <v>3296916</v>
      </c>
      <c r="D1173">
        <v>21431</v>
      </c>
      <c r="E1173">
        <v>1516293</v>
      </c>
    </row>
    <row r="1174" spans="1:5" x14ac:dyDescent="0.25">
      <c r="A1174">
        <v>1</v>
      </c>
      <c r="B1174" t="s">
        <v>1054</v>
      </c>
      <c r="C1174">
        <v>2359568</v>
      </c>
      <c r="D1174">
        <v>13720</v>
      </c>
      <c r="E1174">
        <v>781887</v>
      </c>
    </row>
    <row r="1175" spans="1:5" x14ac:dyDescent="0.25">
      <c r="A1175">
        <v>1</v>
      </c>
      <c r="B1175" t="s">
        <v>1054</v>
      </c>
      <c r="C1175">
        <v>1402700</v>
      </c>
      <c r="D1175">
        <v>10293</v>
      </c>
      <c r="E1175">
        <v>623245</v>
      </c>
    </row>
    <row r="1176" spans="1:5" x14ac:dyDescent="0.25">
      <c r="A1176">
        <v>1</v>
      </c>
      <c r="B1176" t="s">
        <v>1054</v>
      </c>
      <c r="C1176">
        <v>671713</v>
      </c>
      <c r="D1176">
        <v>5285</v>
      </c>
      <c r="E1176">
        <v>338029</v>
      </c>
    </row>
    <row r="1177" spans="1:5" x14ac:dyDescent="0.25">
      <c r="A1177">
        <v>1</v>
      </c>
      <c r="B1177" t="s">
        <v>1054</v>
      </c>
      <c r="C1177">
        <v>1039009</v>
      </c>
      <c r="D1177">
        <v>9491</v>
      </c>
      <c r="E1177">
        <v>386742</v>
      </c>
    </row>
    <row r="1178" spans="1:5" x14ac:dyDescent="0.25">
      <c r="A1178">
        <v>1</v>
      </c>
      <c r="B1178" t="s">
        <v>570</v>
      </c>
      <c r="C1178">
        <v>94</v>
      </c>
      <c r="D1178">
        <v>42</v>
      </c>
      <c r="E1178">
        <v>17</v>
      </c>
    </row>
    <row r="1179" spans="1:5" x14ac:dyDescent="0.25">
      <c r="A1179">
        <v>1</v>
      </c>
      <c r="B1179" t="s">
        <v>570</v>
      </c>
      <c r="C1179">
        <v>836909</v>
      </c>
      <c r="D1179">
        <v>7605</v>
      </c>
      <c r="E1179">
        <v>363440</v>
      </c>
    </row>
    <row r="1180" spans="1:5" x14ac:dyDescent="0.25">
      <c r="A1180">
        <v>1</v>
      </c>
      <c r="B1180" t="s">
        <v>1056</v>
      </c>
      <c r="C1180">
        <v>2436312</v>
      </c>
      <c r="D1180">
        <v>13079</v>
      </c>
      <c r="E1180">
        <v>1492358</v>
      </c>
    </row>
    <row r="1181" spans="1:5" x14ac:dyDescent="0.25">
      <c r="A1181">
        <v>1</v>
      </c>
      <c r="B1181" t="s">
        <v>1054</v>
      </c>
      <c r="C1181">
        <v>3886915</v>
      </c>
      <c r="D1181">
        <v>21439</v>
      </c>
      <c r="E1181">
        <v>1402997</v>
      </c>
    </row>
    <row r="1182" spans="1:5" x14ac:dyDescent="0.25">
      <c r="A1182">
        <v>1</v>
      </c>
      <c r="B1182" t="s">
        <v>1054</v>
      </c>
      <c r="C1182">
        <v>76</v>
      </c>
      <c r="D1182">
        <v>18</v>
      </c>
      <c r="E1182">
        <v>11</v>
      </c>
    </row>
    <row r="1183" spans="1:5" x14ac:dyDescent="0.25">
      <c r="A1183">
        <v>1</v>
      </c>
      <c r="B1183" t="s">
        <v>1054</v>
      </c>
      <c r="C1183">
        <v>1543247</v>
      </c>
      <c r="D1183">
        <v>10412</v>
      </c>
      <c r="E1183">
        <v>667807</v>
      </c>
    </row>
    <row r="1184" spans="1:5" x14ac:dyDescent="0.25">
      <c r="A1184">
        <v>1</v>
      </c>
      <c r="B1184" t="s">
        <v>1054</v>
      </c>
      <c r="C1184">
        <v>4661153</v>
      </c>
      <c r="D1184">
        <v>30675</v>
      </c>
      <c r="E1184">
        <v>1937703</v>
      </c>
    </row>
    <row r="1185" spans="1:5" x14ac:dyDescent="0.25">
      <c r="A1185">
        <v>1</v>
      </c>
      <c r="B1185" t="s">
        <v>1054</v>
      </c>
      <c r="C1185">
        <v>2076139</v>
      </c>
      <c r="D1185">
        <v>16290</v>
      </c>
      <c r="E1185">
        <v>997859</v>
      </c>
    </row>
    <row r="1186" spans="1:5" x14ac:dyDescent="0.25">
      <c r="A1186">
        <v>1</v>
      </c>
      <c r="B1186" t="s">
        <v>1054</v>
      </c>
      <c r="C1186">
        <v>585273</v>
      </c>
      <c r="D1186">
        <v>3013</v>
      </c>
      <c r="E1186">
        <v>191630</v>
      </c>
    </row>
    <row r="1187" spans="1:5" x14ac:dyDescent="0.25">
      <c r="A1187">
        <v>1</v>
      </c>
      <c r="B1187" t="s">
        <v>1054</v>
      </c>
      <c r="C1187">
        <v>80783</v>
      </c>
      <c r="D1187">
        <v>843</v>
      </c>
      <c r="E1187">
        <v>33687</v>
      </c>
    </row>
    <row r="1188" spans="1:5" x14ac:dyDescent="0.25">
      <c r="A1188">
        <v>1</v>
      </c>
      <c r="B1188" t="s">
        <v>1054</v>
      </c>
      <c r="C1188">
        <v>2500164</v>
      </c>
      <c r="D1188">
        <v>15869</v>
      </c>
      <c r="E1188">
        <v>1014157</v>
      </c>
    </row>
    <row r="1189" spans="1:5" x14ac:dyDescent="0.25">
      <c r="A1189">
        <v>1</v>
      </c>
      <c r="B1189" t="s">
        <v>1054</v>
      </c>
      <c r="C1189">
        <v>1436059</v>
      </c>
      <c r="D1189">
        <v>13002</v>
      </c>
      <c r="E1189">
        <v>646815</v>
      </c>
    </row>
    <row r="1190" spans="1:5" x14ac:dyDescent="0.25">
      <c r="A1190">
        <v>1</v>
      </c>
      <c r="B1190" t="s">
        <v>1054</v>
      </c>
      <c r="C1190">
        <v>523549</v>
      </c>
      <c r="D1190">
        <v>5519</v>
      </c>
      <c r="E1190">
        <v>240580</v>
      </c>
    </row>
    <row r="1191" spans="1:5" x14ac:dyDescent="0.25">
      <c r="A1191">
        <v>1</v>
      </c>
      <c r="B1191" t="s">
        <v>1054</v>
      </c>
      <c r="C1191">
        <v>442048</v>
      </c>
      <c r="D1191">
        <v>3848</v>
      </c>
      <c r="E1191">
        <v>181065</v>
      </c>
    </row>
    <row r="1192" spans="1:5" x14ac:dyDescent="0.25">
      <c r="A1192">
        <v>1</v>
      </c>
      <c r="B1192" t="s">
        <v>1054</v>
      </c>
      <c r="C1192">
        <v>1420399</v>
      </c>
      <c r="D1192">
        <v>9131</v>
      </c>
      <c r="E1192">
        <v>610318</v>
      </c>
    </row>
    <row r="1193" spans="1:5" x14ac:dyDescent="0.25">
      <c r="A1193">
        <v>1</v>
      </c>
      <c r="B1193" t="s">
        <v>1054</v>
      </c>
      <c r="C1193">
        <v>2277421</v>
      </c>
      <c r="D1193">
        <v>14050</v>
      </c>
      <c r="E1193">
        <v>915206</v>
      </c>
    </row>
    <row r="1194" spans="1:5" x14ac:dyDescent="0.25">
      <c r="A1194">
        <v>1</v>
      </c>
      <c r="B1194" t="s">
        <v>1054</v>
      </c>
      <c r="C1194">
        <v>4445767</v>
      </c>
      <c r="D1194">
        <v>24839</v>
      </c>
      <c r="E1194">
        <v>1815717</v>
      </c>
    </row>
    <row r="1195" spans="1:5" x14ac:dyDescent="0.25">
      <c r="A1195">
        <v>1</v>
      </c>
      <c r="B1195" t="s">
        <v>1054</v>
      </c>
      <c r="C1195">
        <v>1644837</v>
      </c>
      <c r="D1195">
        <v>10957</v>
      </c>
      <c r="E1195">
        <v>705703</v>
      </c>
    </row>
    <row r="1196" spans="1:5" x14ac:dyDescent="0.25">
      <c r="A1196">
        <v>1</v>
      </c>
      <c r="B1196" t="s">
        <v>1054</v>
      </c>
      <c r="C1196">
        <v>3489069</v>
      </c>
      <c r="D1196">
        <v>21084</v>
      </c>
      <c r="E1196">
        <v>1322983</v>
      </c>
    </row>
    <row r="1197" spans="1:5" x14ac:dyDescent="0.25">
      <c r="A1197">
        <v>1</v>
      </c>
      <c r="B1197" t="s">
        <v>1055</v>
      </c>
      <c r="C1197">
        <v>77464</v>
      </c>
      <c r="D1197">
        <v>1137</v>
      </c>
      <c r="E1197">
        <v>29443</v>
      </c>
    </row>
    <row r="1198" spans="1:5" x14ac:dyDescent="0.25">
      <c r="A1198">
        <v>1</v>
      </c>
      <c r="B1198" t="s">
        <v>1055</v>
      </c>
      <c r="C1198">
        <v>1527742</v>
      </c>
      <c r="D1198">
        <v>10090</v>
      </c>
      <c r="E1198">
        <v>632832</v>
      </c>
    </row>
    <row r="1199" spans="1:5" x14ac:dyDescent="0.25">
      <c r="A1199">
        <v>1</v>
      </c>
      <c r="B1199" t="s">
        <v>1055</v>
      </c>
      <c r="C1199">
        <v>2491099</v>
      </c>
      <c r="D1199">
        <v>26718</v>
      </c>
      <c r="E1199">
        <v>1071406</v>
      </c>
    </row>
    <row r="1200" spans="1:5" x14ac:dyDescent="0.25">
      <c r="A1200">
        <v>1</v>
      </c>
      <c r="B1200" t="s">
        <v>570</v>
      </c>
      <c r="C1200">
        <v>91524</v>
      </c>
      <c r="D1200">
        <v>914</v>
      </c>
      <c r="E1200">
        <v>28964</v>
      </c>
    </row>
    <row r="1201" spans="1:5" x14ac:dyDescent="0.25">
      <c r="A1201">
        <v>1</v>
      </c>
      <c r="B1201" t="s">
        <v>570</v>
      </c>
      <c r="C1201">
        <v>644263</v>
      </c>
      <c r="D1201">
        <v>2386</v>
      </c>
      <c r="E1201">
        <v>227365</v>
      </c>
    </row>
    <row r="1202" spans="1:5" x14ac:dyDescent="0.25">
      <c r="A1202">
        <v>1</v>
      </c>
      <c r="B1202" t="s">
        <v>570</v>
      </c>
      <c r="C1202">
        <v>1000414</v>
      </c>
      <c r="D1202">
        <v>4421</v>
      </c>
      <c r="E1202">
        <v>334101</v>
      </c>
    </row>
    <row r="1203" spans="1:5" x14ac:dyDescent="0.25">
      <c r="A1203">
        <v>1</v>
      </c>
      <c r="B1203" t="s">
        <v>570</v>
      </c>
      <c r="C1203">
        <v>1075825</v>
      </c>
      <c r="D1203">
        <v>6514</v>
      </c>
      <c r="E1203">
        <v>593647</v>
      </c>
    </row>
    <row r="1204" spans="1:5" x14ac:dyDescent="0.25">
      <c r="A1204">
        <v>1</v>
      </c>
      <c r="B1204" t="s">
        <v>570</v>
      </c>
      <c r="C1204">
        <v>543397</v>
      </c>
      <c r="D1204">
        <v>2489</v>
      </c>
      <c r="E1204">
        <v>335959</v>
      </c>
    </row>
    <row r="1205" spans="1:5" x14ac:dyDescent="0.25">
      <c r="A1205">
        <v>1</v>
      </c>
      <c r="B1205" t="s">
        <v>570</v>
      </c>
      <c r="C1205">
        <v>608176</v>
      </c>
      <c r="D1205">
        <v>3799</v>
      </c>
      <c r="E1205">
        <v>232853</v>
      </c>
    </row>
    <row r="1206" spans="1:5" x14ac:dyDescent="0.25">
      <c r="A1206">
        <v>1</v>
      </c>
      <c r="B1206" t="s">
        <v>570</v>
      </c>
      <c r="C1206">
        <v>3868755</v>
      </c>
      <c r="D1206">
        <v>24643</v>
      </c>
      <c r="E1206">
        <v>1606869</v>
      </c>
    </row>
    <row r="1207" spans="1:5" x14ac:dyDescent="0.25">
      <c r="A1207">
        <v>1</v>
      </c>
      <c r="B1207" t="s">
        <v>570</v>
      </c>
      <c r="C1207">
        <v>4157124</v>
      </c>
      <c r="D1207">
        <v>22778</v>
      </c>
      <c r="E1207">
        <v>1525969</v>
      </c>
    </row>
    <row r="1208" spans="1:5" x14ac:dyDescent="0.25">
      <c r="A1208">
        <v>1</v>
      </c>
      <c r="B1208" t="s">
        <v>1056</v>
      </c>
      <c r="C1208">
        <v>2749004</v>
      </c>
      <c r="D1208">
        <v>17519</v>
      </c>
      <c r="E1208">
        <v>1099883</v>
      </c>
    </row>
    <row r="1209" spans="1:5" x14ac:dyDescent="0.25">
      <c r="A1209">
        <v>1</v>
      </c>
      <c r="B1209" t="s">
        <v>1056</v>
      </c>
      <c r="C1209">
        <v>26</v>
      </c>
      <c r="D1209">
        <v>4</v>
      </c>
      <c r="E1209">
        <v>8</v>
      </c>
    </row>
    <row r="1210" spans="1:5" x14ac:dyDescent="0.25">
      <c r="A1210">
        <v>1</v>
      </c>
      <c r="B1210" t="s">
        <v>1056</v>
      </c>
      <c r="C1210">
        <v>7913071</v>
      </c>
      <c r="D1210">
        <v>48520</v>
      </c>
      <c r="E1210">
        <v>4040971</v>
      </c>
    </row>
    <row r="1211" spans="1:5" x14ac:dyDescent="0.25">
      <c r="A1211">
        <v>1</v>
      </c>
      <c r="B1211" t="s">
        <v>1056</v>
      </c>
      <c r="C1211">
        <v>7202503</v>
      </c>
      <c r="D1211">
        <v>37326</v>
      </c>
      <c r="E1211">
        <v>3390905</v>
      </c>
    </row>
    <row r="1212" spans="1:5" x14ac:dyDescent="0.25">
      <c r="A1212">
        <v>1</v>
      </c>
      <c r="B1212" t="s">
        <v>1051</v>
      </c>
      <c r="C1212">
        <v>10206562</v>
      </c>
      <c r="D1212">
        <v>51179</v>
      </c>
      <c r="E1212">
        <v>4417273</v>
      </c>
    </row>
    <row r="1213" spans="1:5" x14ac:dyDescent="0.25">
      <c r="A1213">
        <v>1</v>
      </c>
      <c r="B1213" t="s">
        <v>570</v>
      </c>
      <c r="C1213">
        <v>154244</v>
      </c>
      <c r="D1213">
        <v>805</v>
      </c>
      <c r="E1213">
        <v>53866</v>
      </c>
    </row>
    <row r="1214" spans="1:5" x14ac:dyDescent="0.25">
      <c r="A1214">
        <v>1</v>
      </c>
      <c r="B1214" t="s">
        <v>570</v>
      </c>
      <c r="C1214">
        <v>861742</v>
      </c>
      <c r="D1214">
        <v>5035</v>
      </c>
      <c r="E1214">
        <v>331144</v>
      </c>
    </row>
    <row r="1215" spans="1:5" x14ac:dyDescent="0.25">
      <c r="A1215">
        <v>1</v>
      </c>
      <c r="B1215" t="s">
        <v>1055</v>
      </c>
      <c r="C1215">
        <v>7818</v>
      </c>
      <c r="D1215">
        <v>7</v>
      </c>
      <c r="E1215">
        <v>2832</v>
      </c>
    </row>
    <row r="1216" spans="1:5" x14ac:dyDescent="0.25">
      <c r="A1216">
        <v>1</v>
      </c>
      <c r="B1216" t="s">
        <v>1055</v>
      </c>
      <c r="C1216">
        <v>571286</v>
      </c>
      <c r="D1216">
        <v>517</v>
      </c>
      <c r="E1216">
        <v>228924</v>
      </c>
    </row>
    <row r="1217" spans="1:5" x14ac:dyDescent="0.25">
      <c r="A1217">
        <v>1</v>
      </c>
      <c r="B1217" t="s">
        <v>1057</v>
      </c>
      <c r="C1217">
        <v>33213882</v>
      </c>
      <c r="D1217">
        <v>209654</v>
      </c>
      <c r="E1217">
        <v>11820399</v>
      </c>
    </row>
    <row r="1218" spans="1:5" x14ac:dyDescent="0.25">
      <c r="A1218">
        <v>1</v>
      </c>
      <c r="B1218" t="s">
        <v>1058</v>
      </c>
      <c r="C1218">
        <v>19125136</v>
      </c>
      <c r="D1218">
        <v>94183</v>
      </c>
      <c r="E1218">
        <v>7554232</v>
      </c>
    </row>
    <row r="1219" spans="1:5" x14ac:dyDescent="0.25">
      <c r="A1219">
        <v>1</v>
      </c>
      <c r="B1219" t="s">
        <v>1052</v>
      </c>
      <c r="C1219">
        <v>21326261</v>
      </c>
      <c r="D1219">
        <v>87923</v>
      </c>
      <c r="E1219">
        <v>8237678</v>
      </c>
    </row>
    <row r="1220" spans="1:5" x14ac:dyDescent="0.25">
      <c r="A1220">
        <v>1</v>
      </c>
      <c r="B1220" t="s">
        <v>570</v>
      </c>
      <c r="C1220">
        <v>84</v>
      </c>
      <c r="D1220">
        <v>44</v>
      </c>
      <c r="E1220">
        <v>15</v>
      </c>
    </row>
    <row r="1221" spans="1:5" x14ac:dyDescent="0.25">
      <c r="A1221">
        <v>1</v>
      </c>
      <c r="B1221" t="s">
        <v>1053</v>
      </c>
      <c r="C1221">
        <v>21172158</v>
      </c>
      <c r="D1221">
        <v>189664</v>
      </c>
      <c r="E1221">
        <v>9944689</v>
      </c>
    </row>
    <row r="1222" spans="1:5" x14ac:dyDescent="0.25">
      <c r="A1222">
        <v>1</v>
      </c>
      <c r="B1222" t="s">
        <v>570</v>
      </c>
      <c r="C1222">
        <v>4320849</v>
      </c>
      <c r="D1222">
        <v>41160</v>
      </c>
      <c r="E1222">
        <v>2133038</v>
      </c>
    </row>
    <row r="1223" spans="1:5" x14ac:dyDescent="0.25">
      <c r="A1223">
        <v>1</v>
      </c>
      <c r="B1223" t="s">
        <v>570</v>
      </c>
      <c r="C1223">
        <v>5279137</v>
      </c>
      <c r="D1223">
        <v>16075</v>
      </c>
      <c r="E1223">
        <v>1692111</v>
      </c>
    </row>
    <row r="1224" spans="1:5" x14ac:dyDescent="0.25">
      <c r="A1224">
        <v>1</v>
      </c>
      <c r="B1224" t="s">
        <v>1053</v>
      </c>
      <c r="C1224">
        <v>148415</v>
      </c>
      <c r="D1224">
        <v>1439</v>
      </c>
      <c r="E1224">
        <v>42575</v>
      </c>
    </row>
    <row r="1225" spans="1:5" x14ac:dyDescent="0.25">
      <c r="A1225">
        <v>1</v>
      </c>
      <c r="B1225" t="s">
        <v>1053</v>
      </c>
      <c r="C1225">
        <v>54290</v>
      </c>
      <c r="D1225">
        <v>602</v>
      </c>
      <c r="E1225">
        <v>23781</v>
      </c>
    </row>
    <row r="1226" spans="1:5" x14ac:dyDescent="0.25">
      <c r="A1226">
        <v>1</v>
      </c>
      <c r="B1226" t="s">
        <v>570</v>
      </c>
      <c r="C1226">
        <v>231371</v>
      </c>
      <c r="D1226">
        <v>2843</v>
      </c>
      <c r="E1226">
        <v>32156</v>
      </c>
    </row>
    <row r="1227" spans="1:5" x14ac:dyDescent="0.25">
      <c r="A1227">
        <v>1</v>
      </c>
      <c r="B1227" t="s">
        <v>570</v>
      </c>
      <c r="C1227">
        <v>88698</v>
      </c>
      <c r="D1227">
        <v>2676</v>
      </c>
      <c r="E1227">
        <v>53483</v>
      </c>
    </row>
    <row r="1228" spans="1:5" x14ac:dyDescent="0.25">
      <c r="A1228">
        <v>1</v>
      </c>
      <c r="B1228" t="s">
        <v>570</v>
      </c>
      <c r="C1228">
        <v>517305</v>
      </c>
      <c r="D1228">
        <v>6981</v>
      </c>
      <c r="E1228">
        <v>46620</v>
      </c>
    </row>
    <row r="1229" spans="1:5" x14ac:dyDescent="0.25">
      <c r="A1229">
        <v>1</v>
      </c>
      <c r="B1229" t="s">
        <v>570</v>
      </c>
      <c r="C1229">
        <v>28</v>
      </c>
      <c r="D1229">
        <v>14</v>
      </c>
      <c r="E1229">
        <v>6</v>
      </c>
    </row>
    <row r="1230" spans="1:5" x14ac:dyDescent="0.25">
      <c r="A1230">
        <v>1</v>
      </c>
      <c r="B1230" t="s">
        <v>570</v>
      </c>
      <c r="C1230">
        <v>60</v>
      </c>
      <c r="D1230">
        <v>44</v>
      </c>
      <c r="E1230">
        <v>16</v>
      </c>
    </row>
    <row r="1231" spans="1:5" x14ac:dyDescent="0.25">
      <c r="A1231">
        <v>1</v>
      </c>
      <c r="B1231" t="s">
        <v>570</v>
      </c>
      <c r="C1231">
        <v>17</v>
      </c>
      <c r="D1231">
        <v>6</v>
      </c>
      <c r="E1231">
        <v>6</v>
      </c>
    </row>
    <row r="1232" spans="1:5" x14ac:dyDescent="0.25">
      <c r="A1232">
        <v>1</v>
      </c>
      <c r="B1232" t="s">
        <v>570</v>
      </c>
      <c r="C1232">
        <v>36</v>
      </c>
      <c r="D1232">
        <v>13</v>
      </c>
      <c r="E1232">
        <v>5</v>
      </c>
    </row>
    <row r="1233" spans="1:5" x14ac:dyDescent="0.25">
      <c r="A1233">
        <v>1</v>
      </c>
      <c r="B1233" t="s">
        <v>570</v>
      </c>
      <c r="C1233">
        <v>44</v>
      </c>
      <c r="D1233">
        <v>29</v>
      </c>
      <c r="E1233">
        <v>11</v>
      </c>
    </row>
    <row r="1234" spans="1:5" x14ac:dyDescent="0.25">
      <c r="A1234">
        <v>1</v>
      </c>
      <c r="B1234" t="s">
        <v>570</v>
      </c>
      <c r="C1234">
        <v>34</v>
      </c>
      <c r="D1234">
        <v>21</v>
      </c>
      <c r="E1234">
        <v>13</v>
      </c>
    </row>
    <row r="1235" spans="1:5" x14ac:dyDescent="0.25">
      <c r="A1235">
        <v>1</v>
      </c>
      <c r="B1235" t="s">
        <v>570</v>
      </c>
      <c r="C1235">
        <v>42</v>
      </c>
      <c r="D1235">
        <v>23</v>
      </c>
      <c r="E1235">
        <v>12</v>
      </c>
    </row>
    <row r="1236" spans="1:5" x14ac:dyDescent="0.25">
      <c r="A1236">
        <v>1</v>
      </c>
      <c r="B1236" t="s">
        <v>570</v>
      </c>
      <c r="C1236">
        <v>27</v>
      </c>
      <c r="D1236">
        <v>13</v>
      </c>
      <c r="E1236">
        <v>8</v>
      </c>
    </row>
    <row r="1237" spans="1:5" x14ac:dyDescent="0.25">
      <c r="A1237">
        <v>1</v>
      </c>
      <c r="B1237" t="s">
        <v>570</v>
      </c>
      <c r="C1237">
        <v>1677429</v>
      </c>
      <c r="D1237">
        <v>0</v>
      </c>
      <c r="E1237">
        <v>1545789</v>
      </c>
    </row>
    <row r="1238" spans="1:5" x14ac:dyDescent="0.25">
      <c r="A1238">
        <v>1</v>
      </c>
      <c r="B1238" t="s">
        <v>570</v>
      </c>
      <c r="C1238">
        <v>2389728</v>
      </c>
      <c r="D1238">
        <v>0</v>
      </c>
      <c r="E1238">
        <v>2351558</v>
      </c>
    </row>
    <row r="1239" spans="1:5" x14ac:dyDescent="0.25">
      <c r="A1239">
        <v>1</v>
      </c>
      <c r="B1239" t="s">
        <v>1061</v>
      </c>
      <c r="C1239">
        <v>2868299</v>
      </c>
      <c r="D1239">
        <v>0</v>
      </c>
      <c r="E1239">
        <v>2816460</v>
      </c>
    </row>
    <row r="1240" spans="1:5" x14ac:dyDescent="0.25">
      <c r="A1240">
        <v>1</v>
      </c>
      <c r="B1240" t="s">
        <v>1061</v>
      </c>
      <c r="C1240">
        <v>231569</v>
      </c>
      <c r="D1240">
        <v>44</v>
      </c>
      <c r="E1240">
        <v>224527</v>
      </c>
    </row>
    <row r="1241" spans="1:5" x14ac:dyDescent="0.25">
      <c r="A1241">
        <v>1</v>
      </c>
      <c r="B1241" t="s">
        <v>1061</v>
      </c>
      <c r="C1241">
        <v>662</v>
      </c>
      <c r="D1241">
        <v>17</v>
      </c>
      <c r="E1241">
        <v>640</v>
      </c>
    </row>
    <row r="1242" spans="1:5" x14ac:dyDescent="0.25">
      <c r="A1242">
        <v>1</v>
      </c>
      <c r="B1242" t="s">
        <v>1061</v>
      </c>
      <c r="C1242">
        <v>3963760</v>
      </c>
      <c r="D1242">
        <v>0</v>
      </c>
      <c r="E1242">
        <v>3666959</v>
      </c>
    </row>
    <row r="1243" spans="1:5" x14ac:dyDescent="0.25">
      <c r="A1243">
        <v>1</v>
      </c>
      <c r="B1243" t="s">
        <v>570</v>
      </c>
      <c r="C1243">
        <v>132262</v>
      </c>
      <c r="D1243">
        <v>31</v>
      </c>
      <c r="E1243">
        <v>127103</v>
      </c>
    </row>
    <row r="1244" spans="1:5" x14ac:dyDescent="0.25">
      <c r="A1244">
        <v>1</v>
      </c>
      <c r="B1244" t="s">
        <v>570</v>
      </c>
      <c r="C1244">
        <v>6977</v>
      </c>
      <c r="D1244">
        <v>165</v>
      </c>
      <c r="E1244">
        <v>6829</v>
      </c>
    </row>
    <row r="1245" spans="1:5" x14ac:dyDescent="0.25">
      <c r="A1245">
        <v>1</v>
      </c>
      <c r="B1245" t="s">
        <v>570</v>
      </c>
      <c r="C1245">
        <v>5760464</v>
      </c>
      <c r="D1245">
        <v>5524</v>
      </c>
      <c r="E1245">
        <v>5671619</v>
      </c>
    </row>
    <row r="1246" spans="1:5" x14ac:dyDescent="0.25">
      <c r="A1246">
        <v>1</v>
      </c>
      <c r="B1246" t="s">
        <v>570</v>
      </c>
      <c r="C1246">
        <v>37</v>
      </c>
      <c r="D1246">
        <v>16</v>
      </c>
      <c r="E1246">
        <v>3</v>
      </c>
    </row>
    <row r="1247" spans="1:5" x14ac:dyDescent="0.25">
      <c r="A1247">
        <v>1</v>
      </c>
      <c r="B1247" t="s">
        <v>1061</v>
      </c>
      <c r="C1247">
        <v>1910438</v>
      </c>
      <c r="D1247">
        <v>3322</v>
      </c>
      <c r="E1247">
        <v>1882939</v>
      </c>
    </row>
    <row r="1248" spans="1:5" x14ac:dyDescent="0.25">
      <c r="A1248">
        <v>1</v>
      </c>
      <c r="B1248" t="s">
        <v>570</v>
      </c>
      <c r="C1248">
        <v>1181236</v>
      </c>
      <c r="D1248">
        <v>0</v>
      </c>
      <c r="E1248">
        <v>1172597</v>
      </c>
    </row>
    <row r="1249" spans="1:5" x14ac:dyDescent="0.25">
      <c r="A1249">
        <v>1</v>
      </c>
      <c r="B1249" t="s">
        <v>570</v>
      </c>
      <c r="C1249">
        <v>1118585</v>
      </c>
      <c r="D1249">
        <v>1</v>
      </c>
      <c r="E1249">
        <v>1090939</v>
      </c>
    </row>
    <row r="1250" spans="1:5" x14ac:dyDescent="0.25">
      <c r="A1250">
        <v>1</v>
      </c>
      <c r="B1250" t="s">
        <v>570</v>
      </c>
      <c r="C1250">
        <v>54924</v>
      </c>
      <c r="D1250">
        <v>18</v>
      </c>
      <c r="E1250">
        <v>53688</v>
      </c>
    </row>
    <row r="1251" spans="1:5" x14ac:dyDescent="0.25">
      <c r="A1251">
        <v>1</v>
      </c>
      <c r="B1251" t="s">
        <v>570</v>
      </c>
      <c r="C1251">
        <v>362260</v>
      </c>
      <c r="D1251">
        <v>50</v>
      </c>
      <c r="E1251">
        <v>341413</v>
      </c>
    </row>
    <row r="1252" spans="1:5" x14ac:dyDescent="0.25">
      <c r="A1252">
        <v>1</v>
      </c>
      <c r="B1252" t="s">
        <v>570</v>
      </c>
      <c r="C1252">
        <v>211991</v>
      </c>
      <c r="D1252">
        <v>609</v>
      </c>
      <c r="E1252">
        <v>37553</v>
      </c>
    </row>
    <row r="1253" spans="1:5" x14ac:dyDescent="0.25">
      <c r="A1253">
        <v>1</v>
      </c>
      <c r="B1253" t="s">
        <v>570</v>
      </c>
      <c r="C1253">
        <v>32372</v>
      </c>
      <c r="D1253">
        <v>80</v>
      </c>
      <c r="E1253">
        <v>4462</v>
      </c>
    </row>
    <row r="1254" spans="1:5" x14ac:dyDescent="0.25">
      <c r="A1254">
        <v>1</v>
      </c>
      <c r="B1254" t="s">
        <v>570</v>
      </c>
      <c r="C1254">
        <v>137402</v>
      </c>
      <c r="D1254">
        <v>363</v>
      </c>
      <c r="E1254">
        <v>13691</v>
      </c>
    </row>
    <row r="1255" spans="1:5" x14ac:dyDescent="0.25">
      <c r="A1255">
        <v>1</v>
      </c>
      <c r="B1255" t="s">
        <v>1061</v>
      </c>
      <c r="C1255">
        <v>3262526</v>
      </c>
      <c r="D1255">
        <v>1</v>
      </c>
      <c r="E1255">
        <v>3169644</v>
      </c>
    </row>
    <row r="1256" spans="1:5" x14ac:dyDescent="0.25">
      <c r="A1256">
        <v>1</v>
      </c>
      <c r="B1256" t="s">
        <v>1061</v>
      </c>
      <c r="C1256">
        <v>59460</v>
      </c>
      <c r="D1256">
        <v>37</v>
      </c>
      <c r="E1256">
        <v>57937</v>
      </c>
    </row>
    <row r="1257" spans="1:5" x14ac:dyDescent="0.25">
      <c r="A1257">
        <v>1</v>
      </c>
      <c r="B1257" t="s">
        <v>1061</v>
      </c>
      <c r="C1257">
        <v>193427</v>
      </c>
      <c r="D1257">
        <v>47</v>
      </c>
      <c r="E1257">
        <v>181346</v>
      </c>
    </row>
    <row r="1258" spans="1:5" x14ac:dyDescent="0.25">
      <c r="A1258">
        <v>1</v>
      </c>
      <c r="B1258" t="s">
        <v>570</v>
      </c>
      <c r="C1258">
        <v>1626809</v>
      </c>
      <c r="D1258">
        <v>0</v>
      </c>
      <c r="E1258">
        <v>0</v>
      </c>
    </row>
    <row r="1259" spans="1:5" x14ac:dyDescent="0.25">
      <c r="A1259">
        <v>1</v>
      </c>
      <c r="B1259" t="s">
        <v>1061</v>
      </c>
      <c r="C1259">
        <v>6003798</v>
      </c>
      <c r="D1259">
        <v>980</v>
      </c>
      <c r="E1259">
        <v>5866748</v>
      </c>
    </row>
    <row r="1260" spans="1:5" x14ac:dyDescent="0.25">
      <c r="A1260">
        <v>1</v>
      </c>
      <c r="B1260" t="s">
        <v>1061</v>
      </c>
      <c r="C1260">
        <v>115311</v>
      </c>
      <c r="D1260">
        <v>3575</v>
      </c>
      <c r="E1260">
        <v>92260</v>
      </c>
    </row>
    <row r="1261" spans="1:5" x14ac:dyDescent="0.25">
      <c r="A1261">
        <v>1</v>
      </c>
      <c r="B1261" t="s">
        <v>1061</v>
      </c>
      <c r="C1261">
        <v>5840404</v>
      </c>
      <c r="D1261">
        <v>0</v>
      </c>
      <c r="E1261">
        <v>0</v>
      </c>
    </row>
    <row r="1262" spans="1:5" x14ac:dyDescent="0.25">
      <c r="A1262">
        <v>1</v>
      </c>
      <c r="B1262" t="s">
        <v>1064</v>
      </c>
      <c r="C1262">
        <v>2490</v>
      </c>
      <c r="D1262">
        <v>0</v>
      </c>
      <c r="E1262">
        <v>0</v>
      </c>
    </row>
    <row r="1263" spans="1:5" x14ac:dyDescent="0.25">
      <c r="A1263">
        <v>1</v>
      </c>
      <c r="B1263" t="s">
        <v>1064</v>
      </c>
      <c r="C1263">
        <v>4790</v>
      </c>
      <c r="D1263">
        <v>0</v>
      </c>
      <c r="E1263">
        <v>0</v>
      </c>
    </row>
    <row r="1264" spans="1:5" x14ac:dyDescent="0.25">
      <c r="A1264">
        <v>1</v>
      </c>
      <c r="B1264" t="s">
        <v>1064</v>
      </c>
      <c r="C1264">
        <v>79916</v>
      </c>
      <c r="D1264">
        <v>0</v>
      </c>
      <c r="E1264">
        <v>0</v>
      </c>
    </row>
    <row r="1265" spans="1:5" x14ac:dyDescent="0.25">
      <c r="A1265">
        <v>1</v>
      </c>
      <c r="B1265" t="s">
        <v>1064</v>
      </c>
      <c r="C1265">
        <v>2078806</v>
      </c>
      <c r="D1265">
        <v>97</v>
      </c>
      <c r="E1265">
        <v>2036642</v>
      </c>
    </row>
    <row r="1266" spans="1:5" x14ac:dyDescent="0.25">
      <c r="A1266">
        <v>1</v>
      </c>
      <c r="B1266" t="s">
        <v>1064</v>
      </c>
      <c r="C1266">
        <v>16425</v>
      </c>
      <c r="D1266">
        <v>869</v>
      </c>
      <c r="E1266">
        <v>12437</v>
      </c>
    </row>
    <row r="1267" spans="1:5" x14ac:dyDescent="0.25">
      <c r="A1267">
        <v>1</v>
      </c>
      <c r="B1267" t="s">
        <v>1064</v>
      </c>
      <c r="C1267">
        <v>1930921</v>
      </c>
      <c r="D1267">
        <v>0</v>
      </c>
      <c r="E1267">
        <v>0</v>
      </c>
    </row>
    <row r="1268" spans="1:5" x14ac:dyDescent="0.25">
      <c r="A1268">
        <v>1</v>
      </c>
      <c r="B1268" t="s">
        <v>1064</v>
      </c>
      <c r="C1268">
        <v>3826919</v>
      </c>
      <c r="D1268">
        <v>62</v>
      </c>
      <c r="E1268">
        <v>3773437</v>
      </c>
    </row>
    <row r="1269" spans="1:5" x14ac:dyDescent="0.25">
      <c r="A1269">
        <v>1</v>
      </c>
      <c r="B1269" t="s">
        <v>1064</v>
      </c>
      <c r="C1269">
        <v>99736</v>
      </c>
      <c r="D1269">
        <v>4185</v>
      </c>
      <c r="E1269">
        <v>82155</v>
      </c>
    </row>
    <row r="1270" spans="1:5" x14ac:dyDescent="0.25">
      <c r="A1270">
        <v>1</v>
      </c>
      <c r="B1270" t="s">
        <v>1064</v>
      </c>
      <c r="C1270">
        <v>42300</v>
      </c>
      <c r="D1270">
        <v>0</v>
      </c>
      <c r="E1270">
        <v>0</v>
      </c>
    </row>
    <row r="1271" spans="1:5" x14ac:dyDescent="0.25">
      <c r="A1271">
        <v>1</v>
      </c>
      <c r="B1271" t="s">
        <v>1064</v>
      </c>
      <c r="C1271">
        <v>658336</v>
      </c>
      <c r="D1271">
        <v>11</v>
      </c>
      <c r="E1271">
        <v>637268</v>
      </c>
    </row>
    <row r="1272" spans="1:5" x14ac:dyDescent="0.25">
      <c r="A1272">
        <v>1</v>
      </c>
      <c r="B1272" t="s">
        <v>1064</v>
      </c>
      <c r="C1272">
        <v>4921</v>
      </c>
      <c r="D1272">
        <v>169</v>
      </c>
      <c r="E1272">
        <v>3867</v>
      </c>
    </row>
    <row r="1273" spans="1:5" x14ac:dyDescent="0.25">
      <c r="A1273">
        <v>1</v>
      </c>
      <c r="B1273" t="s">
        <v>570</v>
      </c>
      <c r="C1273">
        <v>3512550</v>
      </c>
      <c r="D1273">
        <v>289</v>
      </c>
      <c r="E1273">
        <v>3446087</v>
      </c>
    </row>
    <row r="1274" spans="1:5" x14ac:dyDescent="0.25">
      <c r="A1274">
        <v>1</v>
      </c>
      <c r="B1274" t="s">
        <v>570</v>
      </c>
      <c r="C1274">
        <v>124582</v>
      </c>
      <c r="D1274">
        <v>2856</v>
      </c>
      <c r="E1274">
        <v>98901</v>
      </c>
    </row>
    <row r="1275" spans="1:5" x14ac:dyDescent="0.25">
      <c r="A1275">
        <v>1</v>
      </c>
      <c r="B1275" t="s">
        <v>570</v>
      </c>
      <c r="C1275">
        <v>550</v>
      </c>
      <c r="D1275">
        <v>4655</v>
      </c>
      <c r="E1275">
        <v>406</v>
      </c>
    </row>
    <row r="1276" spans="1:5" x14ac:dyDescent="0.25">
      <c r="A1276">
        <v>1</v>
      </c>
      <c r="B1276" t="s">
        <v>570</v>
      </c>
      <c r="C1276">
        <v>1218410</v>
      </c>
      <c r="D1276">
        <v>0</v>
      </c>
      <c r="E1276">
        <v>0</v>
      </c>
    </row>
    <row r="1277" spans="1:5" x14ac:dyDescent="0.25">
      <c r="A1277">
        <v>1</v>
      </c>
      <c r="B1277" t="s">
        <v>1061</v>
      </c>
      <c r="C1277">
        <v>4685867</v>
      </c>
      <c r="D1277">
        <v>350</v>
      </c>
      <c r="E1277">
        <v>4577926</v>
      </c>
    </row>
    <row r="1278" spans="1:5" x14ac:dyDescent="0.25">
      <c r="A1278">
        <v>1</v>
      </c>
      <c r="B1278" t="s">
        <v>1061</v>
      </c>
      <c r="C1278">
        <v>80719</v>
      </c>
      <c r="D1278">
        <v>1348</v>
      </c>
      <c r="E1278">
        <v>62736</v>
      </c>
    </row>
    <row r="1279" spans="1:5" x14ac:dyDescent="0.25">
      <c r="A1279">
        <v>1</v>
      </c>
      <c r="B1279" t="s">
        <v>1061</v>
      </c>
      <c r="C1279">
        <v>5306133</v>
      </c>
      <c r="D1279">
        <v>0</v>
      </c>
      <c r="E1279">
        <v>0</v>
      </c>
    </row>
    <row r="1280" spans="1:5" x14ac:dyDescent="0.25">
      <c r="A1280">
        <v>1</v>
      </c>
      <c r="B1280" t="s">
        <v>570</v>
      </c>
      <c r="C1280">
        <v>2618787</v>
      </c>
      <c r="D1280">
        <v>163</v>
      </c>
      <c r="E1280">
        <v>2558665</v>
      </c>
    </row>
    <row r="1281" spans="1:5" x14ac:dyDescent="0.25">
      <c r="A1281">
        <v>1</v>
      </c>
      <c r="B1281" t="s">
        <v>570</v>
      </c>
      <c r="C1281">
        <v>69451</v>
      </c>
      <c r="D1281">
        <v>1041</v>
      </c>
      <c r="E1281">
        <v>53351</v>
      </c>
    </row>
    <row r="1282" spans="1:5" x14ac:dyDescent="0.25">
      <c r="A1282">
        <v>1</v>
      </c>
      <c r="B1282" t="s">
        <v>570</v>
      </c>
      <c r="C1282">
        <v>180375</v>
      </c>
      <c r="D1282">
        <v>104</v>
      </c>
      <c r="E1282">
        <v>177736</v>
      </c>
    </row>
    <row r="1283" spans="1:5" x14ac:dyDescent="0.25">
      <c r="A1283">
        <v>1</v>
      </c>
      <c r="B1283" t="s">
        <v>570</v>
      </c>
      <c r="C1283">
        <v>267955</v>
      </c>
      <c r="D1283">
        <v>82</v>
      </c>
      <c r="E1283">
        <v>262225</v>
      </c>
    </row>
    <row r="1284" spans="1:5" x14ac:dyDescent="0.25">
      <c r="A1284">
        <v>1</v>
      </c>
      <c r="B1284" t="s">
        <v>570</v>
      </c>
      <c r="C1284">
        <v>107141</v>
      </c>
      <c r="D1284">
        <v>1910</v>
      </c>
      <c r="E1284">
        <v>104436</v>
      </c>
    </row>
    <row r="1285" spans="1:5" x14ac:dyDescent="0.25">
      <c r="A1285">
        <v>1</v>
      </c>
      <c r="B1285" t="s">
        <v>570</v>
      </c>
      <c r="C1285">
        <v>154345</v>
      </c>
      <c r="D1285">
        <v>43</v>
      </c>
      <c r="E1285">
        <v>152479</v>
      </c>
    </row>
    <row r="1286" spans="1:5" x14ac:dyDescent="0.25">
      <c r="A1286">
        <v>1</v>
      </c>
      <c r="B1286" t="s">
        <v>570</v>
      </c>
      <c r="C1286">
        <v>247179</v>
      </c>
      <c r="D1286">
        <v>59</v>
      </c>
      <c r="E1286">
        <v>241708</v>
      </c>
    </row>
    <row r="1287" spans="1:5" x14ac:dyDescent="0.25">
      <c r="A1287">
        <v>1</v>
      </c>
      <c r="B1287" t="s">
        <v>570</v>
      </c>
      <c r="C1287">
        <v>89268</v>
      </c>
      <c r="D1287">
        <v>1447</v>
      </c>
      <c r="E1287">
        <v>86911</v>
      </c>
    </row>
    <row r="1288" spans="1:5" x14ac:dyDescent="0.25">
      <c r="A1288">
        <v>1</v>
      </c>
      <c r="B1288" t="s">
        <v>570</v>
      </c>
      <c r="C1288">
        <v>570597</v>
      </c>
      <c r="D1288">
        <v>363</v>
      </c>
      <c r="E1288">
        <v>555919</v>
      </c>
    </row>
    <row r="1289" spans="1:5" x14ac:dyDescent="0.25">
      <c r="A1289">
        <v>1</v>
      </c>
      <c r="B1289" t="s">
        <v>570</v>
      </c>
      <c r="C1289">
        <v>5298</v>
      </c>
      <c r="D1289">
        <v>165</v>
      </c>
      <c r="E1289">
        <v>4912</v>
      </c>
    </row>
    <row r="1290" spans="1:5" x14ac:dyDescent="0.25">
      <c r="A1290">
        <v>1</v>
      </c>
      <c r="B1290" t="s">
        <v>570</v>
      </c>
      <c r="C1290">
        <v>440329</v>
      </c>
      <c r="D1290">
        <v>278</v>
      </c>
      <c r="E1290">
        <v>428708</v>
      </c>
    </row>
    <row r="1291" spans="1:5" x14ac:dyDescent="0.25">
      <c r="A1291">
        <v>1</v>
      </c>
      <c r="B1291" t="s">
        <v>570</v>
      </c>
      <c r="C1291">
        <v>3563</v>
      </c>
      <c r="D1291">
        <v>139</v>
      </c>
      <c r="E1291">
        <v>3317</v>
      </c>
    </row>
    <row r="1292" spans="1:5" x14ac:dyDescent="0.25">
      <c r="A1292">
        <v>1</v>
      </c>
      <c r="B1292" t="s">
        <v>570</v>
      </c>
      <c r="C1292">
        <v>2351672</v>
      </c>
      <c r="D1292">
        <v>0</v>
      </c>
      <c r="E1292">
        <v>2325497</v>
      </c>
    </row>
    <row r="1293" spans="1:5" x14ac:dyDescent="0.25">
      <c r="A1293">
        <v>1</v>
      </c>
      <c r="B1293" t="s">
        <v>1061</v>
      </c>
      <c r="C1293">
        <v>2731885</v>
      </c>
      <c r="D1293">
        <v>1242</v>
      </c>
      <c r="E1293">
        <v>2540704</v>
      </c>
    </row>
    <row r="1294" spans="1:5" x14ac:dyDescent="0.25">
      <c r="A1294">
        <v>1</v>
      </c>
      <c r="B1294" t="s">
        <v>1061</v>
      </c>
      <c r="C1294">
        <v>54417</v>
      </c>
      <c r="D1294">
        <v>1748</v>
      </c>
      <c r="E1294">
        <v>45140</v>
      </c>
    </row>
    <row r="1295" spans="1:5" x14ac:dyDescent="0.25">
      <c r="A1295">
        <v>1</v>
      </c>
      <c r="B1295" t="s">
        <v>1061</v>
      </c>
      <c r="C1295">
        <v>3133745</v>
      </c>
      <c r="D1295">
        <v>0</v>
      </c>
      <c r="E1295">
        <v>2887412</v>
      </c>
    </row>
    <row r="1296" spans="1:5" x14ac:dyDescent="0.25">
      <c r="A1296">
        <v>1</v>
      </c>
      <c r="B1296" t="s">
        <v>570</v>
      </c>
      <c r="C1296">
        <v>1318999</v>
      </c>
      <c r="D1296">
        <v>387</v>
      </c>
      <c r="E1296">
        <v>1246200</v>
      </c>
    </row>
    <row r="1297" spans="1:5" x14ac:dyDescent="0.25">
      <c r="A1297">
        <v>1</v>
      </c>
      <c r="B1297" t="s">
        <v>570</v>
      </c>
      <c r="C1297">
        <v>28256</v>
      </c>
      <c r="D1297">
        <v>568</v>
      </c>
      <c r="E1297">
        <v>25098</v>
      </c>
    </row>
    <row r="1298" spans="1:5" x14ac:dyDescent="0.25">
      <c r="A1298">
        <v>1</v>
      </c>
      <c r="B1298" t="s">
        <v>570</v>
      </c>
      <c r="C1298">
        <v>217367</v>
      </c>
      <c r="D1298">
        <v>105</v>
      </c>
      <c r="E1298">
        <v>191657</v>
      </c>
    </row>
    <row r="1299" spans="1:5" x14ac:dyDescent="0.25">
      <c r="A1299">
        <v>1</v>
      </c>
      <c r="B1299" t="s">
        <v>570</v>
      </c>
      <c r="C1299">
        <v>32687</v>
      </c>
      <c r="D1299">
        <v>72</v>
      </c>
      <c r="E1299">
        <v>27881</v>
      </c>
    </row>
    <row r="1300" spans="1:5" x14ac:dyDescent="0.25">
      <c r="A1300">
        <v>1</v>
      </c>
      <c r="B1300" t="s">
        <v>570</v>
      </c>
      <c r="C1300">
        <v>982905</v>
      </c>
      <c r="D1300">
        <v>181</v>
      </c>
      <c r="E1300">
        <v>919352</v>
      </c>
    </row>
    <row r="1301" spans="1:5" x14ac:dyDescent="0.25">
      <c r="A1301">
        <v>1</v>
      </c>
      <c r="B1301" t="s">
        <v>570</v>
      </c>
      <c r="C1301">
        <v>4707</v>
      </c>
      <c r="D1301">
        <v>13</v>
      </c>
      <c r="E1301">
        <v>3948</v>
      </c>
    </row>
    <row r="1302" spans="1:5" x14ac:dyDescent="0.25">
      <c r="A1302">
        <v>1</v>
      </c>
      <c r="B1302" t="s">
        <v>570</v>
      </c>
      <c r="C1302">
        <v>4</v>
      </c>
      <c r="D1302">
        <v>1</v>
      </c>
      <c r="E1302">
        <v>3</v>
      </c>
    </row>
    <row r="1303" spans="1:5" x14ac:dyDescent="0.25">
      <c r="A1303">
        <v>1</v>
      </c>
      <c r="B1303" t="s">
        <v>1054</v>
      </c>
      <c r="C1303">
        <v>1</v>
      </c>
      <c r="D1303">
        <v>0</v>
      </c>
      <c r="E1303">
        <v>1</v>
      </c>
    </row>
    <row r="1304" spans="1:5" x14ac:dyDescent="0.25">
      <c r="A1304">
        <v>1</v>
      </c>
      <c r="B1304" t="s">
        <v>1054</v>
      </c>
      <c r="C1304">
        <v>1</v>
      </c>
      <c r="D1304">
        <v>0</v>
      </c>
      <c r="E1304">
        <v>1</v>
      </c>
    </row>
    <row r="1305" spans="1:5" x14ac:dyDescent="0.25">
      <c r="A1305">
        <v>1</v>
      </c>
      <c r="B1305" t="s">
        <v>1054</v>
      </c>
      <c r="C1305">
        <v>1</v>
      </c>
      <c r="D1305">
        <v>0</v>
      </c>
      <c r="E1305">
        <v>1</v>
      </c>
    </row>
    <row r="1306" spans="1:5" x14ac:dyDescent="0.25">
      <c r="A1306">
        <v>1</v>
      </c>
      <c r="B1306" t="s">
        <v>1054</v>
      </c>
      <c r="C1306">
        <v>1</v>
      </c>
      <c r="D1306">
        <v>1</v>
      </c>
      <c r="E1306">
        <v>1</v>
      </c>
    </row>
    <row r="1307" spans="1:5" x14ac:dyDescent="0.25">
      <c r="A1307">
        <v>1</v>
      </c>
      <c r="B1307" t="s">
        <v>1054</v>
      </c>
      <c r="C1307">
        <v>2</v>
      </c>
      <c r="D1307">
        <v>2</v>
      </c>
      <c r="E1307">
        <v>1</v>
      </c>
    </row>
    <row r="1308" spans="1:5" x14ac:dyDescent="0.25">
      <c r="A1308">
        <v>1</v>
      </c>
      <c r="B1308" t="s">
        <v>1054</v>
      </c>
      <c r="C1308">
        <v>3</v>
      </c>
      <c r="D1308">
        <v>1</v>
      </c>
      <c r="E1308">
        <v>2</v>
      </c>
    </row>
    <row r="1309" spans="1:5" x14ac:dyDescent="0.25">
      <c r="A1309">
        <v>1</v>
      </c>
      <c r="B1309" t="s">
        <v>1054</v>
      </c>
      <c r="C1309">
        <v>3</v>
      </c>
      <c r="D1309">
        <v>1</v>
      </c>
      <c r="E1309">
        <v>2</v>
      </c>
    </row>
    <row r="1310" spans="1:5" x14ac:dyDescent="0.25">
      <c r="A1310">
        <v>1</v>
      </c>
      <c r="B1310" t="s">
        <v>1054</v>
      </c>
      <c r="C1310">
        <v>1</v>
      </c>
      <c r="D1310">
        <v>1</v>
      </c>
      <c r="E1310">
        <v>0</v>
      </c>
    </row>
    <row r="1311" spans="1:5" x14ac:dyDescent="0.25">
      <c r="A1311">
        <v>1</v>
      </c>
      <c r="B1311" t="s">
        <v>1054</v>
      </c>
      <c r="C1311">
        <v>3</v>
      </c>
      <c r="D1311">
        <v>0</v>
      </c>
      <c r="E1311">
        <v>2</v>
      </c>
    </row>
    <row r="1312" spans="1:5" x14ac:dyDescent="0.25">
      <c r="A1312">
        <v>1</v>
      </c>
      <c r="B1312" t="s">
        <v>1054</v>
      </c>
      <c r="C1312">
        <v>1</v>
      </c>
      <c r="D1312">
        <v>1</v>
      </c>
      <c r="E1312">
        <v>0</v>
      </c>
    </row>
    <row r="1313" spans="1:5" x14ac:dyDescent="0.25">
      <c r="A1313">
        <v>1</v>
      </c>
      <c r="B1313" t="s">
        <v>1054</v>
      </c>
      <c r="C1313">
        <v>2</v>
      </c>
      <c r="D1313">
        <v>1</v>
      </c>
      <c r="E1313">
        <v>1</v>
      </c>
    </row>
    <row r="1314" spans="1:5" x14ac:dyDescent="0.25">
      <c r="A1314">
        <v>1</v>
      </c>
      <c r="B1314" t="s">
        <v>1054</v>
      </c>
      <c r="C1314">
        <v>1</v>
      </c>
      <c r="D1314">
        <v>0</v>
      </c>
      <c r="E1314">
        <v>1</v>
      </c>
    </row>
    <row r="1315" spans="1:5" x14ac:dyDescent="0.25">
      <c r="A1315">
        <v>1</v>
      </c>
      <c r="B1315" t="s">
        <v>1054</v>
      </c>
      <c r="C1315">
        <v>4</v>
      </c>
      <c r="D1315">
        <v>1</v>
      </c>
      <c r="E1315">
        <v>3</v>
      </c>
    </row>
    <row r="1316" spans="1:5" x14ac:dyDescent="0.25">
      <c r="A1316">
        <v>1</v>
      </c>
      <c r="B1316" t="s">
        <v>1054</v>
      </c>
      <c r="C1316">
        <v>5</v>
      </c>
      <c r="D1316">
        <v>2</v>
      </c>
      <c r="E1316">
        <v>3</v>
      </c>
    </row>
    <row r="1317" spans="1:5" x14ac:dyDescent="0.25">
      <c r="A1317">
        <v>1</v>
      </c>
      <c r="B1317" t="s">
        <v>1054</v>
      </c>
      <c r="C1317">
        <v>2</v>
      </c>
      <c r="D1317">
        <v>0</v>
      </c>
      <c r="E1317">
        <v>2</v>
      </c>
    </row>
    <row r="1318" spans="1:5" x14ac:dyDescent="0.25">
      <c r="A1318">
        <v>1</v>
      </c>
      <c r="B1318" t="s">
        <v>1054</v>
      </c>
      <c r="C1318">
        <v>2</v>
      </c>
      <c r="D1318">
        <v>1</v>
      </c>
      <c r="E1318">
        <v>1</v>
      </c>
    </row>
    <row r="1319" spans="1:5" x14ac:dyDescent="0.25">
      <c r="A1319">
        <v>1</v>
      </c>
      <c r="B1319" t="s">
        <v>1054</v>
      </c>
      <c r="C1319">
        <v>1</v>
      </c>
      <c r="D1319">
        <v>1</v>
      </c>
      <c r="E1319">
        <v>0</v>
      </c>
    </row>
    <row r="1320" spans="1:5" x14ac:dyDescent="0.25">
      <c r="A1320">
        <v>1</v>
      </c>
      <c r="B1320" t="s">
        <v>1054</v>
      </c>
      <c r="C1320">
        <v>1</v>
      </c>
      <c r="D1320">
        <v>1</v>
      </c>
      <c r="E1320">
        <v>0</v>
      </c>
    </row>
    <row r="1321" spans="1:5" x14ac:dyDescent="0.25">
      <c r="A1321">
        <v>1</v>
      </c>
      <c r="B1321" t="s">
        <v>570</v>
      </c>
      <c r="C1321">
        <v>1</v>
      </c>
      <c r="D1321">
        <v>0</v>
      </c>
      <c r="E1321">
        <v>0</v>
      </c>
    </row>
    <row r="1322" spans="1:5" x14ac:dyDescent="0.25">
      <c r="A1322">
        <v>1</v>
      </c>
      <c r="B1322" t="s">
        <v>570</v>
      </c>
      <c r="C1322">
        <v>1</v>
      </c>
      <c r="D1322">
        <v>1</v>
      </c>
      <c r="E1322">
        <v>1</v>
      </c>
    </row>
    <row r="1323" spans="1:5" x14ac:dyDescent="0.25">
      <c r="A1323">
        <v>1</v>
      </c>
      <c r="B1323" t="s">
        <v>570</v>
      </c>
      <c r="C1323">
        <v>4</v>
      </c>
      <c r="D1323">
        <v>1</v>
      </c>
      <c r="E1323">
        <v>3</v>
      </c>
    </row>
    <row r="1324" spans="1:5" x14ac:dyDescent="0.25">
      <c r="A1324">
        <v>1</v>
      </c>
      <c r="B1324" t="s">
        <v>570</v>
      </c>
      <c r="C1324">
        <v>1</v>
      </c>
      <c r="D1324">
        <v>0</v>
      </c>
      <c r="E1324">
        <v>1</v>
      </c>
    </row>
    <row r="1325" spans="1:5" x14ac:dyDescent="0.25">
      <c r="A1325">
        <v>1</v>
      </c>
      <c r="B1325" t="s">
        <v>570</v>
      </c>
      <c r="C1325">
        <v>1</v>
      </c>
      <c r="D1325">
        <v>1</v>
      </c>
      <c r="E1325">
        <v>0</v>
      </c>
    </row>
    <row r="1326" spans="1:5" x14ac:dyDescent="0.25">
      <c r="A1326">
        <v>1</v>
      </c>
      <c r="B1326" t="s">
        <v>570</v>
      </c>
      <c r="C1326">
        <v>1</v>
      </c>
      <c r="D1326">
        <v>1</v>
      </c>
      <c r="E1326">
        <v>0</v>
      </c>
    </row>
    <row r="1327" spans="1:5" x14ac:dyDescent="0.25">
      <c r="A1327">
        <v>1</v>
      </c>
      <c r="B1327" t="s">
        <v>570</v>
      </c>
      <c r="C1327">
        <v>4</v>
      </c>
      <c r="D1327">
        <v>1</v>
      </c>
      <c r="E1327">
        <v>3</v>
      </c>
    </row>
    <row r="1328" spans="1:5" x14ac:dyDescent="0.25">
      <c r="A1328">
        <v>1</v>
      </c>
      <c r="B1328" t="s">
        <v>1054</v>
      </c>
      <c r="C1328">
        <v>1</v>
      </c>
      <c r="D1328">
        <v>1</v>
      </c>
      <c r="E1328">
        <v>0</v>
      </c>
    </row>
    <row r="1329" spans="1:5" x14ac:dyDescent="0.25">
      <c r="A1329">
        <v>1</v>
      </c>
      <c r="B1329" t="s">
        <v>1055</v>
      </c>
      <c r="C1329">
        <v>3</v>
      </c>
      <c r="D1329">
        <v>3</v>
      </c>
      <c r="E1329">
        <v>0</v>
      </c>
    </row>
    <row r="1330" spans="1:5" x14ac:dyDescent="0.25">
      <c r="A1330">
        <v>1</v>
      </c>
      <c r="B1330" t="s">
        <v>1055</v>
      </c>
      <c r="C1330">
        <v>1</v>
      </c>
      <c r="D1330">
        <v>1</v>
      </c>
      <c r="E1330">
        <v>1</v>
      </c>
    </row>
    <row r="1331" spans="1:5" x14ac:dyDescent="0.25">
      <c r="A1331">
        <v>1</v>
      </c>
      <c r="B1331" t="s">
        <v>570</v>
      </c>
      <c r="C1331">
        <v>1</v>
      </c>
      <c r="D1331">
        <v>0</v>
      </c>
      <c r="E1331">
        <v>1</v>
      </c>
    </row>
    <row r="1332" spans="1:5" x14ac:dyDescent="0.25">
      <c r="A1332">
        <v>1</v>
      </c>
      <c r="B1332" t="s">
        <v>570</v>
      </c>
      <c r="C1332">
        <v>1</v>
      </c>
      <c r="D1332">
        <v>1</v>
      </c>
      <c r="E1332">
        <v>0</v>
      </c>
    </row>
    <row r="1333" spans="1:5" x14ac:dyDescent="0.25">
      <c r="A1333">
        <v>1</v>
      </c>
      <c r="B1333" t="s">
        <v>1053</v>
      </c>
      <c r="C1333">
        <v>2</v>
      </c>
      <c r="D1333">
        <v>0</v>
      </c>
      <c r="E1333">
        <v>2</v>
      </c>
    </row>
    <row r="1334" spans="1:5" x14ac:dyDescent="0.25">
      <c r="A1334">
        <v>1</v>
      </c>
      <c r="B1334" t="s">
        <v>1053</v>
      </c>
      <c r="C1334">
        <v>1</v>
      </c>
      <c r="D1334">
        <v>0</v>
      </c>
      <c r="E1334">
        <v>1</v>
      </c>
    </row>
    <row r="1335" spans="1:5" x14ac:dyDescent="0.25">
      <c r="A1335">
        <v>1</v>
      </c>
      <c r="B1335" t="s">
        <v>1053</v>
      </c>
      <c r="C1335">
        <v>4</v>
      </c>
      <c r="D1335">
        <v>2</v>
      </c>
      <c r="E1335">
        <v>2</v>
      </c>
    </row>
    <row r="1336" spans="1:5" x14ac:dyDescent="0.25">
      <c r="A1336">
        <v>1</v>
      </c>
      <c r="B1336" t="s">
        <v>1053</v>
      </c>
      <c r="C1336">
        <v>4</v>
      </c>
      <c r="D1336">
        <v>1</v>
      </c>
      <c r="E1336">
        <v>3</v>
      </c>
    </row>
    <row r="1337" spans="1:5" x14ac:dyDescent="0.25">
      <c r="A1337">
        <v>1</v>
      </c>
      <c r="B1337" t="s">
        <v>1053</v>
      </c>
      <c r="C1337">
        <v>5</v>
      </c>
      <c r="D1337">
        <v>2</v>
      </c>
      <c r="E1337">
        <v>3</v>
      </c>
    </row>
    <row r="1338" spans="1:5" x14ac:dyDescent="0.25">
      <c r="A1338">
        <v>1</v>
      </c>
      <c r="B1338" t="s">
        <v>570</v>
      </c>
      <c r="C1338">
        <v>3</v>
      </c>
      <c r="D1338">
        <v>1</v>
      </c>
      <c r="E1338">
        <v>2</v>
      </c>
    </row>
    <row r="1339" spans="1:5" x14ac:dyDescent="0.25">
      <c r="A1339">
        <v>1</v>
      </c>
      <c r="B1339" t="s">
        <v>570</v>
      </c>
      <c r="C1339">
        <v>1</v>
      </c>
      <c r="D1339">
        <v>2</v>
      </c>
      <c r="E1339">
        <v>1</v>
      </c>
    </row>
    <row r="1340" spans="1:5" x14ac:dyDescent="0.25">
      <c r="A1340">
        <v>1</v>
      </c>
      <c r="B1340" t="s">
        <v>570</v>
      </c>
      <c r="C1340">
        <v>3</v>
      </c>
      <c r="D1340">
        <v>1</v>
      </c>
      <c r="E1340">
        <v>2</v>
      </c>
    </row>
    <row r="1341" spans="1:5" x14ac:dyDescent="0.25">
      <c r="A1341">
        <v>1</v>
      </c>
      <c r="B1341" t="s">
        <v>570</v>
      </c>
      <c r="C1341">
        <v>0</v>
      </c>
      <c r="D1341">
        <v>2</v>
      </c>
      <c r="E1341">
        <v>0</v>
      </c>
    </row>
    <row r="1342" spans="1:5" x14ac:dyDescent="0.25">
      <c r="A1342">
        <v>1</v>
      </c>
      <c r="B1342" t="s">
        <v>570</v>
      </c>
      <c r="C1342">
        <v>1</v>
      </c>
      <c r="D1342">
        <v>0</v>
      </c>
      <c r="E1342">
        <v>0</v>
      </c>
    </row>
    <row r="1343" spans="1:5" x14ac:dyDescent="0.25">
      <c r="A1343">
        <v>1</v>
      </c>
      <c r="B1343" t="s">
        <v>570</v>
      </c>
      <c r="C1343">
        <v>1</v>
      </c>
      <c r="D1343">
        <v>0</v>
      </c>
      <c r="E1343">
        <v>1</v>
      </c>
    </row>
    <row r="1344" spans="1:5" x14ac:dyDescent="0.25">
      <c r="A1344">
        <v>1</v>
      </c>
      <c r="B1344" t="s">
        <v>570</v>
      </c>
      <c r="C1344">
        <v>4</v>
      </c>
      <c r="D1344">
        <v>1</v>
      </c>
      <c r="E1344">
        <v>3</v>
      </c>
    </row>
    <row r="1345" spans="1:5" x14ac:dyDescent="0.25">
      <c r="A1345">
        <v>1</v>
      </c>
      <c r="B1345" t="s">
        <v>570</v>
      </c>
      <c r="C1345">
        <v>1</v>
      </c>
      <c r="D1345">
        <v>1</v>
      </c>
      <c r="E1345">
        <v>0</v>
      </c>
    </row>
    <row r="1346" spans="1:5" x14ac:dyDescent="0.25">
      <c r="A1346">
        <v>1</v>
      </c>
      <c r="B1346" t="s">
        <v>1054</v>
      </c>
      <c r="C1346">
        <v>1</v>
      </c>
      <c r="D1346">
        <v>0</v>
      </c>
      <c r="E1346">
        <v>1</v>
      </c>
    </row>
    <row r="1347" spans="1:5" x14ac:dyDescent="0.25">
      <c r="A1347">
        <v>1</v>
      </c>
      <c r="B1347" t="s">
        <v>1054</v>
      </c>
      <c r="C1347">
        <v>1</v>
      </c>
      <c r="D1347">
        <v>0</v>
      </c>
      <c r="E1347">
        <v>1</v>
      </c>
    </row>
    <row r="1348" spans="1:5" x14ac:dyDescent="0.25">
      <c r="A1348">
        <v>1</v>
      </c>
      <c r="B1348" t="s">
        <v>1054</v>
      </c>
      <c r="C1348">
        <v>1</v>
      </c>
      <c r="D1348">
        <v>1</v>
      </c>
      <c r="E1348">
        <v>0</v>
      </c>
    </row>
    <row r="1349" spans="1:5" x14ac:dyDescent="0.25">
      <c r="A1349">
        <v>1</v>
      </c>
      <c r="B1349" t="s">
        <v>1054</v>
      </c>
      <c r="C1349">
        <v>1</v>
      </c>
      <c r="D1349">
        <v>1</v>
      </c>
      <c r="E1349">
        <v>0</v>
      </c>
    </row>
    <row r="1350" spans="1:5" x14ac:dyDescent="0.25">
      <c r="A1350">
        <v>1</v>
      </c>
      <c r="B1350" t="s">
        <v>1055</v>
      </c>
      <c r="C1350">
        <v>1</v>
      </c>
      <c r="D1350">
        <v>0</v>
      </c>
      <c r="E1350">
        <v>1</v>
      </c>
    </row>
    <row r="1351" spans="1:5" x14ac:dyDescent="0.25">
      <c r="A1351">
        <v>1</v>
      </c>
      <c r="B1351" t="s">
        <v>570</v>
      </c>
      <c r="C1351">
        <v>2</v>
      </c>
      <c r="D1351">
        <v>1</v>
      </c>
      <c r="E1351">
        <v>0</v>
      </c>
    </row>
    <row r="1352" spans="1:5" x14ac:dyDescent="0.25">
      <c r="A1352">
        <v>1</v>
      </c>
      <c r="B1352" t="s">
        <v>570</v>
      </c>
      <c r="C1352">
        <v>1</v>
      </c>
      <c r="D1352">
        <v>1</v>
      </c>
      <c r="E1352">
        <v>0</v>
      </c>
    </row>
    <row r="1353" spans="1:5" x14ac:dyDescent="0.25">
      <c r="A1353">
        <v>1</v>
      </c>
      <c r="B1353" t="s">
        <v>1053</v>
      </c>
      <c r="C1353">
        <v>4</v>
      </c>
      <c r="D1353">
        <v>1</v>
      </c>
      <c r="E1353">
        <v>3</v>
      </c>
    </row>
    <row r="1354" spans="1:5" x14ac:dyDescent="0.25">
      <c r="A1354">
        <v>1</v>
      </c>
      <c r="B1354" t="s">
        <v>1053</v>
      </c>
      <c r="C1354">
        <v>1</v>
      </c>
      <c r="D1354">
        <v>1</v>
      </c>
      <c r="E1354">
        <v>0</v>
      </c>
    </row>
    <row r="1355" spans="1:5" x14ac:dyDescent="0.25">
      <c r="A1355">
        <v>1</v>
      </c>
      <c r="B1355" t="s">
        <v>570</v>
      </c>
      <c r="C1355">
        <v>1</v>
      </c>
      <c r="D1355">
        <v>0</v>
      </c>
      <c r="E1355">
        <v>1</v>
      </c>
    </row>
    <row r="1356" spans="1:5" x14ac:dyDescent="0.25">
      <c r="A1356">
        <v>1</v>
      </c>
      <c r="B1356" t="s">
        <v>570</v>
      </c>
      <c r="C1356">
        <v>1</v>
      </c>
      <c r="D1356">
        <v>1</v>
      </c>
      <c r="E1356">
        <v>0</v>
      </c>
    </row>
    <row r="1357" spans="1:5" x14ac:dyDescent="0.25">
      <c r="A1357">
        <v>1</v>
      </c>
      <c r="B1357" t="s">
        <v>570</v>
      </c>
      <c r="C1357">
        <v>1</v>
      </c>
      <c r="D1357">
        <v>1</v>
      </c>
      <c r="E1357">
        <v>0</v>
      </c>
    </row>
    <row r="1358" spans="1:5" x14ac:dyDescent="0.25">
      <c r="A1358">
        <v>1</v>
      </c>
      <c r="B1358" t="s">
        <v>570</v>
      </c>
      <c r="C1358">
        <v>1</v>
      </c>
      <c r="D1358">
        <v>1</v>
      </c>
      <c r="E1358">
        <v>0</v>
      </c>
    </row>
    <row r="1359" spans="1:5" x14ac:dyDescent="0.25">
      <c r="A1359">
        <v>1</v>
      </c>
      <c r="B1359" t="s">
        <v>570</v>
      </c>
      <c r="C1359">
        <v>0</v>
      </c>
      <c r="D1359">
        <v>1</v>
      </c>
      <c r="E1359">
        <v>0</v>
      </c>
    </row>
    <row r="1360" spans="1:5" x14ac:dyDescent="0.25">
      <c r="A1360">
        <v>1</v>
      </c>
      <c r="B1360" t="s">
        <v>570</v>
      </c>
      <c r="C1360">
        <v>55</v>
      </c>
      <c r="D1360">
        <v>25</v>
      </c>
      <c r="E1360">
        <v>21</v>
      </c>
    </row>
    <row r="1361" spans="1:5" x14ac:dyDescent="0.25">
      <c r="A1361">
        <v>1</v>
      </c>
      <c r="B1361" t="s">
        <v>570</v>
      </c>
      <c r="C1361">
        <v>199</v>
      </c>
      <c r="D1361">
        <v>54</v>
      </c>
      <c r="E1361">
        <v>98</v>
      </c>
    </row>
    <row r="1362" spans="1:5" x14ac:dyDescent="0.25">
      <c r="A1362">
        <v>1</v>
      </c>
      <c r="B1362" t="s">
        <v>1054</v>
      </c>
      <c r="C1362">
        <v>33</v>
      </c>
      <c r="D1362">
        <v>30</v>
      </c>
      <c r="E1362">
        <v>1</v>
      </c>
    </row>
    <row r="1363" spans="1:5" x14ac:dyDescent="0.25">
      <c r="A1363">
        <v>1</v>
      </c>
      <c r="B1363" t="s">
        <v>1054</v>
      </c>
      <c r="C1363">
        <v>36</v>
      </c>
      <c r="D1363">
        <v>10</v>
      </c>
      <c r="E1363">
        <v>3</v>
      </c>
    </row>
    <row r="1364" spans="1:5" x14ac:dyDescent="0.25">
      <c r="A1364">
        <v>1</v>
      </c>
      <c r="B1364" t="s">
        <v>1054</v>
      </c>
      <c r="C1364">
        <v>68</v>
      </c>
      <c r="D1364">
        <v>34</v>
      </c>
      <c r="E1364">
        <v>30</v>
      </c>
    </row>
    <row r="1365" spans="1:5" x14ac:dyDescent="0.25">
      <c r="A1365">
        <v>1</v>
      </c>
      <c r="B1365" t="s">
        <v>1054</v>
      </c>
      <c r="C1365">
        <v>124</v>
      </c>
      <c r="D1365">
        <v>11</v>
      </c>
      <c r="E1365">
        <v>67</v>
      </c>
    </row>
    <row r="1366" spans="1:5" x14ac:dyDescent="0.25">
      <c r="A1366">
        <v>1</v>
      </c>
      <c r="B1366" t="s">
        <v>1054</v>
      </c>
      <c r="C1366">
        <v>53</v>
      </c>
      <c r="D1366">
        <v>32</v>
      </c>
      <c r="E1366">
        <v>8</v>
      </c>
    </row>
    <row r="1367" spans="1:5" x14ac:dyDescent="0.25">
      <c r="A1367">
        <v>1</v>
      </c>
      <c r="B1367" t="s">
        <v>1054</v>
      </c>
      <c r="C1367">
        <v>64</v>
      </c>
      <c r="D1367">
        <v>16</v>
      </c>
      <c r="E1367">
        <v>22</v>
      </c>
    </row>
    <row r="1368" spans="1:5" x14ac:dyDescent="0.25">
      <c r="A1368">
        <v>1</v>
      </c>
      <c r="B1368" t="s">
        <v>1054</v>
      </c>
      <c r="C1368">
        <v>55</v>
      </c>
      <c r="D1368">
        <v>38</v>
      </c>
      <c r="E1368">
        <v>15</v>
      </c>
    </row>
    <row r="1369" spans="1:5" x14ac:dyDescent="0.25">
      <c r="A1369">
        <v>1</v>
      </c>
      <c r="B1369" t="s">
        <v>1054</v>
      </c>
      <c r="C1369">
        <v>79</v>
      </c>
      <c r="D1369">
        <v>14</v>
      </c>
      <c r="E1369">
        <v>37</v>
      </c>
    </row>
    <row r="1370" spans="1:5" x14ac:dyDescent="0.25">
      <c r="A1370">
        <v>1</v>
      </c>
      <c r="B1370" t="s">
        <v>1054</v>
      </c>
      <c r="C1370">
        <v>46</v>
      </c>
      <c r="D1370">
        <v>32</v>
      </c>
      <c r="E1370">
        <v>8</v>
      </c>
    </row>
    <row r="1371" spans="1:5" x14ac:dyDescent="0.25">
      <c r="A1371">
        <v>1</v>
      </c>
      <c r="B1371" t="s">
        <v>1054</v>
      </c>
      <c r="C1371">
        <v>60</v>
      </c>
      <c r="D1371">
        <v>14</v>
      </c>
      <c r="E1371">
        <v>17</v>
      </c>
    </row>
    <row r="1372" spans="1:5" x14ac:dyDescent="0.25">
      <c r="A1372">
        <v>1</v>
      </c>
      <c r="B1372" t="s">
        <v>1054</v>
      </c>
      <c r="C1372">
        <v>57</v>
      </c>
      <c r="D1372">
        <v>28</v>
      </c>
      <c r="E1372">
        <v>28</v>
      </c>
    </row>
    <row r="1373" spans="1:5" x14ac:dyDescent="0.25">
      <c r="A1373">
        <v>1</v>
      </c>
      <c r="B1373" t="s">
        <v>1054</v>
      </c>
      <c r="C1373">
        <v>121</v>
      </c>
      <c r="D1373">
        <v>29</v>
      </c>
      <c r="E1373">
        <v>61</v>
      </c>
    </row>
    <row r="1374" spans="1:5" x14ac:dyDescent="0.25">
      <c r="A1374">
        <v>1</v>
      </c>
      <c r="B1374" t="s">
        <v>1054</v>
      </c>
      <c r="C1374">
        <v>40</v>
      </c>
      <c r="D1374">
        <v>26</v>
      </c>
      <c r="E1374">
        <v>4</v>
      </c>
    </row>
    <row r="1375" spans="1:5" x14ac:dyDescent="0.25">
      <c r="A1375">
        <v>1</v>
      </c>
      <c r="B1375" t="s">
        <v>1054</v>
      </c>
      <c r="C1375">
        <v>72</v>
      </c>
      <c r="D1375">
        <v>17</v>
      </c>
      <c r="E1375">
        <v>21</v>
      </c>
    </row>
    <row r="1376" spans="1:5" x14ac:dyDescent="0.25">
      <c r="A1376">
        <v>1</v>
      </c>
      <c r="B1376" t="s">
        <v>1054</v>
      </c>
      <c r="C1376">
        <v>78</v>
      </c>
      <c r="D1376">
        <v>42</v>
      </c>
      <c r="E1376">
        <v>19</v>
      </c>
    </row>
    <row r="1377" spans="1:5" x14ac:dyDescent="0.25">
      <c r="A1377">
        <v>1</v>
      </c>
      <c r="B1377" t="s">
        <v>1054</v>
      </c>
      <c r="C1377">
        <v>86</v>
      </c>
      <c r="D1377">
        <v>11</v>
      </c>
      <c r="E1377">
        <v>51</v>
      </c>
    </row>
    <row r="1378" spans="1:5" x14ac:dyDescent="0.25">
      <c r="A1378">
        <v>1</v>
      </c>
      <c r="B1378" t="s">
        <v>1054</v>
      </c>
      <c r="C1378">
        <v>42</v>
      </c>
      <c r="D1378">
        <v>24</v>
      </c>
      <c r="E1378">
        <v>4</v>
      </c>
    </row>
    <row r="1379" spans="1:5" x14ac:dyDescent="0.25">
      <c r="A1379">
        <v>1</v>
      </c>
      <c r="B1379" t="s">
        <v>1054</v>
      </c>
      <c r="C1379">
        <v>64</v>
      </c>
      <c r="D1379">
        <v>20</v>
      </c>
      <c r="E1379">
        <v>22</v>
      </c>
    </row>
    <row r="1380" spans="1:5" x14ac:dyDescent="0.25">
      <c r="A1380">
        <v>1</v>
      </c>
      <c r="B1380" t="s">
        <v>1054</v>
      </c>
      <c r="C1380">
        <v>41</v>
      </c>
      <c r="D1380">
        <v>0</v>
      </c>
      <c r="E1380">
        <v>8</v>
      </c>
    </row>
    <row r="1381" spans="1:5" x14ac:dyDescent="0.25">
      <c r="A1381">
        <v>1</v>
      </c>
      <c r="B1381" t="s">
        <v>1054</v>
      </c>
      <c r="C1381">
        <v>76</v>
      </c>
      <c r="D1381">
        <v>20</v>
      </c>
      <c r="E1381">
        <v>34</v>
      </c>
    </row>
    <row r="1382" spans="1:5" x14ac:dyDescent="0.25">
      <c r="A1382">
        <v>1</v>
      </c>
      <c r="B1382" t="s">
        <v>1054</v>
      </c>
      <c r="C1382">
        <v>44</v>
      </c>
      <c r="D1382">
        <v>28</v>
      </c>
      <c r="E1382">
        <v>7</v>
      </c>
    </row>
    <row r="1383" spans="1:5" x14ac:dyDescent="0.25">
      <c r="A1383">
        <v>1</v>
      </c>
      <c r="B1383" t="s">
        <v>1054</v>
      </c>
      <c r="C1383">
        <v>60</v>
      </c>
      <c r="D1383">
        <v>16</v>
      </c>
      <c r="E1383">
        <v>15</v>
      </c>
    </row>
    <row r="1384" spans="1:5" x14ac:dyDescent="0.25">
      <c r="A1384">
        <v>1</v>
      </c>
      <c r="B1384" t="s">
        <v>1055</v>
      </c>
      <c r="C1384">
        <v>59</v>
      </c>
      <c r="D1384">
        <v>26</v>
      </c>
      <c r="E1384">
        <v>30</v>
      </c>
    </row>
    <row r="1385" spans="1:5" x14ac:dyDescent="0.25">
      <c r="A1385">
        <v>1</v>
      </c>
      <c r="B1385" t="s">
        <v>1055</v>
      </c>
      <c r="C1385">
        <v>137</v>
      </c>
      <c r="D1385">
        <v>12</v>
      </c>
      <c r="E1385">
        <v>77</v>
      </c>
    </row>
    <row r="1386" spans="1:5" x14ac:dyDescent="0.25">
      <c r="A1386">
        <v>1</v>
      </c>
      <c r="B1386" t="s">
        <v>1055</v>
      </c>
      <c r="C1386">
        <v>60</v>
      </c>
      <c r="D1386">
        <v>41</v>
      </c>
      <c r="E1386">
        <v>30</v>
      </c>
    </row>
    <row r="1387" spans="1:5" x14ac:dyDescent="0.25">
      <c r="A1387">
        <v>1</v>
      </c>
      <c r="B1387" t="s">
        <v>1055</v>
      </c>
      <c r="C1387">
        <v>120</v>
      </c>
      <c r="D1387">
        <v>17</v>
      </c>
      <c r="E1387">
        <v>67</v>
      </c>
    </row>
    <row r="1388" spans="1:5" x14ac:dyDescent="0.25">
      <c r="A1388">
        <v>1</v>
      </c>
      <c r="B1388" t="s">
        <v>570</v>
      </c>
      <c r="C1388">
        <v>6</v>
      </c>
      <c r="D1388">
        <v>4</v>
      </c>
      <c r="E1388">
        <v>0</v>
      </c>
    </row>
    <row r="1389" spans="1:5" x14ac:dyDescent="0.25">
      <c r="A1389">
        <v>1</v>
      </c>
      <c r="B1389" t="s">
        <v>570</v>
      </c>
      <c r="C1389">
        <v>6</v>
      </c>
      <c r="D1389">
        <v>0</v>
      </c>
      <c r="E1389">
        <v>0</v>
      </c>
    </row>
    <row r="1390" spans="1:5" x14ac:dyDescent="0.25">
      <c r="A1390">
        <v>1</v>
      </c>
      <c r="B1390" t="s">
        <v>570</v>
      </c>
      <c r="C1390">
        <v>51</v>
      </c>
      <c r="D1390">
        <v>27</v>
      </c>
      <c r="E1390">
        <v>17</v>
      </c>
    </row>
    <row r="1391" spans="1:5" x14ac:dyDescent="0.25">
      <c r="A1391">
        <v>1</v>
      </c>
      <c r="B1391" t="s">
        <v>570</v>
      </c>
      <c r="C1391">
        <v>76</v>
      </c>
      <c r="D1391">
        <v>26</v>
      </c>
      <c r="E1391">
        <v>35</v>
      </c>
    </row>
    <row r="1392" spans="1:5" x14ac:dyDescent="0.25">
      <c r="A1392">
        <v>1</v>
      </c>
      <c r="B1392" t="s">
        <v>570</v>
      </c>
      <c r="C1392">
        <v>40</v>
      </c>
      <c r="D1392">
        <v>36</v>
      </c>
      <c r="E1392">
        <v>7</v>
      </c>
    </row>
    <row r="1393" spans="1:5" x14ac:dyDescent="0.25">
      <c r="A1393">
        <v>1</v>
      </c>
      <c r="B1393" t="s">
        <v>570</v>
      </c>
      <c r="C1393">
        <v>60</v>
      </c>
      <c r="D1393">
        <v>17</v>
      </c>
      <c r="E1393">
        <v>21</v>
      </c>
    </row>
    <row r="1394" spans="1:5" x14ac:dyDescent="0.25">
      <c r="A1394">
        <v>1</v>
      </c>
      <c r="B1394" t="s">
        <v>1056</v>
      </c>
      <c r="C1394">
        <v>56</v>
      </c>
      <c r="D1394">
        <v>24</v>
      </c>
      <c r="E1394">
        <v>34</v>
      </c>
    </row>
    <row r="1395" spans="1:5" x14ac:dyDescent="0.25">
      <c r="A1395">
        <v>1</v>
      </c>
      <c r="B1395" t="s">
        <v>1056</v>
      </c>
      <c r="C1395">
        <v>124</v>
      </c>
      <c r="D1395">
        <v>14</v>
      </c>
      <c r="E1395">
        <v>81</v>
      </c>
    </row>
    <row r="1396" spans="1:5" x14ac:dyDescent="0.25">
      <c r="A1396">
        <v>1</v>
      </c>
      <c r="B1396" t="s">
        <v>1051</v>
      </c>
      <c r="C1396">
        <v>81</v>
      </c>
      <c r="D1396">
        <v>56</v>
      </c>
      <c r="E1396">
        <v>26</v>
      </c>
    </row>
    <row r="1397" spans="1:5" x14ac:dyDescent="0.25">
      <c r="A1397">
        <v>1</v>
      </c>
      <c r="B1397" t="s">
        <v>1051</v>
      </c>
      <c r="C1397">
        <v>159</v>
      </c>
      <c r="D1397">
        <v>11</v>
      </c>
      <c r="E1397">
        <v>92</v>
      </c>
    </row>
    <row r="1398" spans="1:5" x14ac:dyDescent="0.25">
      <c r="A1398">
        <v>1</v>
      </c>
      <c r="B1398" t="s">
        <v>570</v>
      </c>
      <c r="C1398">
        <v>50</v>
      </c>
      <c r="D1398">
        <v>32</v>
      </c>
      <c r="E1398">
        <v>5</v>
      </c>
    </row>
    <row r="1399" spans="1:5" x14ac:dyDescent="0.25">
      <c r="A1399">
        <v>1</v>
      </c>
      <c r="B1399" t="s">
        <v>570</v>
      </c>
      <c r="C1399">
        <v>67</v>
      </c>
      <c r="D1399">
        <v>16</v>
      </c>
      <c r="E1399">
        <v>24</v>
      </c>
    </row>
    <row r="1400" spans="1:5" x14ac:dyDescent="0.25">
      <c r="A1400">
        <v>1</v>
      </c>
      <c r="B1400" t="s">
        <v>1053</v>
      </c>
      <c r="C1400">
        <v>1049</v>
      </c>
      <c r="D1400">
        <v>72</v>
      </c>
      <c r="E1400">
        <v>907</v>
      </c>
    </row>
    <row r="1401" spans="1:5" x14ac:dyDescent="0.25">
      <c r="A1401">
        <v>1</v>
      </c>
      <c r="B1401" t="s">
        <v>570</v>
      </c>
      <c r="C1401">
        <v>115</v>
      </c>
      <c r="D1401">
        <v>33</v>
      </c>
      <c r="E1401">
        <v>83</v>
      </c>
    </row>
    <row r="1402" spans="1:5" x14ac:dyDescent="0.25">
      <c r="A1402">
        <v>1</v>
      </c>
      <c r="B1402" t="s">
        <v>570</v>
      </c>
      <c r="C1402">
        <v>209</v>
      </c>
      <c r="D1402">
        <v>13</v>
      </c>
      <c r="E1402">
        <v>161</v>
      </c>
    </row>
    <row r="1403" spans="1:5" x14ac:dyDescent="0.25">
      <c r="A1403">
        <v>1</v>
      </c>
      <c r="B1403" t="s">
        <v>1053</v>
      </c>
      <c r="C1403">
        <v>81</v>
      </c>
      <c r="D1403">
        <v>18</v>
      </c>
      <c r="E1403">
        <v>16</v>
      </c>
    </row>
    <row r="1404" spans="1:5" x14ac:dyDescent="0.25">
      <c r="A1404">
        <v>1</v>
      </c>
      <c r="B1404" t="s">
        <v>570</v>
      </c>
      <c r="C1404">
        <v>1</v>
      </c>
      <c r="D1404">
        <v>0</v>
      </c>
      <c r="E1404">
        <v>1</v>
      </c>
    </row>
    <row r="1405" spans="1:5" x14ac:dyDescent="0.25">
      <c r="A1405">
        <v>1</v>
      </c>
      <c r="B1405" t="s">
        <v>570</v>
      </c>
      <c r="C1405">
        <v>1</v>
      </c>
      <c r="D1405">
        <v>0</v>
      </c>
      <c r="E1405">
        <v>1</v>
      </c>
    </row>
    <row r="1406" spans="1:5" x14ac:dyDescent="0.25">
      <c r="A1406">
        <v>1</v>
      </c>
      <c r="B1406" t="s">
        <v>570</v>
      </c>
      <c r="C1406">
        <v>175</v>
      </c>
      <c r="D1406">
        <v>54</v>
      </c>
      <c r="E1406">
        <v>8</v>
      </c>
    </row>
    <row r="1407" spans="1:5" x14ac:dyDescent="0.25">
      <c r="A1407">
        <v>1</v>
      </c>
      <c r="B1407" t="s">
        <v>570</v>
      </c>
      <c r="C1407">
        <v>189</v>
      </c>
      <c r="D1407">
        <v>140</v>
      </c>
      <c r="E1407">
        <v>12</v>
      </c>
    </row>
    <row r="1408" spans="1:5" x14ac:dyDescent="0.25">
      <c r="A1408">
        <v>1</v>
      </c>
      <c r="B1408" t="s">
        <v>570</v>
      </c>
      <c r="C1408">
        <v>286</v>
      </c>
      <c r="D1408">
        <v>0</v>
      </c>
      <c r="E1408">
        <v>19</v>
      </c>
    </row>
    <row r="1409" spans="1:5" x14ac:dyDescent="0.25">
      <c r="A1409">
        <v>1</v>
      </c>
      <c r="B1409" t="s">
        <v>570</v>
      </c>
      <c r="C1409">
        <v>71</v>
      </c>
      <c r="D1409">
        <v>22</v>
      </c>
      <c r="E1409">
        <v>4</v>
      </c>
    </row>
    <row r="1410" spans="1:5" x14ac:dyDescent="0.25">
      <c r="A1410">
        <v>1</v>
      </c>
      <c r="B1410" t="s">
        <v>570</v>
      </c>
      <c r="C1410">
        <v>4</v>
      </c>
      <c r="D1410">
        <v>1</v>
      </c>
      <c r="E1410">
        <v>1</v>
      </c>
    </row>
    <row r="1411" spans="1:5" x14ac:dyDescent="0.25">
      <c r="A1411">
        <v>1</v>
      </c>
      <c r="B1411" t="s">
        <v>570</v>
      </c>
      <c r="C1411">
        <v>126</v>
      </c>
      <c r="D1411">
        <v>0</v>
      </c>
      <c r="E1411">
        <v>12</v>
      </c>
    </row>
    <row r="1412" spans="1:5" x14ac:dyDescent="0.25">
      <c r="A1412">
        <v>1</v>
      </c>
      <c r="B1412" t="s">
        <v>570</v>
      </c>
      <c r="C1412">
        <v>149</v>
      </c>
      <c r="D1412">
        <v>84</v>
      </c>
      <c r="E1412">
        <v>4</v>
      </c>
    </row>
    <row r="1413" spans="1:5" x14ac:dyDescent="0.25">
      <c r="A1413">
        <v>1</v>
      </c>
      <c r="B1413" t="s">
        <v>570</v>
      </c>
      <c r="C1413">
        <v>188</v>
      </c>
      <c r="D1413">
        <v>125</v>
      </c>
      <c r="E1413">
        <v>15</v>
      </c>
    </row>
    <row r="1414" spans="1:5" x14ac:dyDescent="0.25">
      <c r="A1414">
        <v>1</v>
      </c>
      <c r="B1414" t="s">
        <v>570</v>
      </c>
      <c r="C1414">
        <v>186</v>
      </c>
      <c r="D1414">
        <v>86</v>
      </c>
      <c r="E1414">
        <v>8</v>
      </c>
    </row>
    <row r="1415" spans="1:5" x14ac:dyDescent="0.25">
      <c r="A1415">
        <v>1</v>
      </c>
      <c r="B1415" t="s">
        <v>1054</v>
      </c>
      <c r="C1415">
        <v>68</v>
      </c>
      <c r="D1415">
        <v>0</v>
      </c>
      <c r="E1415">
        <v>6</v>
      </c>
    </row>
    <row r="1416" spans="1:5" x14ac:dyDescent="0.25">
      <c r="A1416">
        <v>1</v>
      </c>
      <c r="B1416" t="s">
        <v>1054</v>
      </c>
      <c r="C1416">
        <v>109</v>
      </c>
      <c r="D1416">
        <v>58</v>
      </c>
      <c r="E1416">
        <v>4</v>
      </c>
    </row>
    <row r="1417" spans="1:5" x14ac:dyDescent="0.25">
      <c r="A1417">
        <v>1</v>
      </c>
      <c r="B1417" t="s">
        <v>1054</v>
      </c>
      <c r="C1417">
        <v>4</v>
      </c>
      <c r="D1417">
        <v>0</v>
      </c>
      <c r="E1417">
        <v>1</v>
      </c>
    </row>
    <row r="1418" spans="1:5" x14ac:dyDescent="0.25">
      <c r="A1418">
        <v>1</v>
      </c>
      <c r="B1418" t="s">
        <v>1054</v>
      </c>
      <c r="C1418">
        <v>112</v>
      </c>
      <c r="D1418">
        <v>0</v>
      </c>
      <c r="E1418">
        <v>7</v>
      </c>
    </row>
    <row r="1419" spans="1:5" x14ac:dyDescent="0.25">
      <c r="A1419">
        <v>1</v>
      </c>
      <c r="B1419" t="s">
        <v>1054</v>
      </c>
      <c r="C1419">
        <v>68</v>
      </c>
      <c r="D1419">
        <v>20</v>
      </c>
      <c r="E1419">
        <v>4</v>
      </c>
    </row>
    <row r="1420" spans="1:5" x14ac:dyDescent="0.25">
      <c r="A1420">
        <v>1</v>
      </c>
      <c r="B1420" t="s">
        <v>1054</v>
      </c>
      <c r="C1420">
        <v>157</v>
      </c>
      <c r="D1420">
        <v>136</v>
      </c>
      <c r="E1420">
        <v>0</v>
      </c>
    </row>
    <row r="1421" spans="1:5" x14ac:dyDescent="0.25">
      <c r="A1421">
        <v>1</v>
      </c>
      <c r="B1421" t="s">
        <v>1054</v>
      </c>
      <c r="C1421">
        <v>225</v>
      </c>
      <c r="D1421">
        <v>0</v>
      </c>
      <c r="E1421">
        <v>23</v>
      </c>
    </row>
    <row r="1422" spans="1:5" x14ac:dyDescent="0.25">
      <c r="A1422">
        <v>1</v>
      </c>
      <c r="B1422" t="s">
        <v>1054</v>
      </c>
      <c r="C1422">
        <v>2</v>
      </c>
      <c r="D1422">
        <v>0</v>
      </c>
      <c r="E1422">
        <v>2</v>
      </c>
    </row>
    <row r="1423" spans="1:5" x14ac:dyDescent="0.25">
      <c r="A1423">
        <v>1</v>
      </c>
      <c r="B1423" t="s">
        <v>1054</v>
      </c>
      <c r="C1423">
        <v>70</v>
      </c>
      <c r="D1423">
        <v>28</v>
      </c>
      <c r="E1423">
        <v>4</v>
      </c>
    </row>
    <row r="1424" spans="1:5" x14ac:dyDescent="0.25">
      <c r="A1424">
        <v>1</v>
      </c>
      <c r="B1424" t="s">
        <v>1054</v>
      </c>
      <c r="C1424">
        <v>70</v>
      </c>
      <c r="D1424">
        <v>38</v>
      </c>
      <c r="E1424">
        <v>6</v>
      </c>
    </row>
    <row r="1425" spans="1:5" x14ac:dyDescent="0.25">
      <c r="A1425">
        <v>1</v>
      </c>
      <c r="B1425" t="s">
        <v>1054</v>
      </c>
      <c r="C1425">
        <v>139</v>
      </c>
      <c r="D1425">
        <v>0</v>
      </c>
      <c r="E1425">
        <v>6</v>
      </c>
    </row>
    <row r="1426" spans="1:5" x14ac:dyDescent="0.25">
      <c r="A1426">
        <v>1</v>
      </c>
      <c r="B1426" t="s">
        <v>1054</v>
      </c>
      <c r="C1426">
        <v>1</v>
      </c>
      <c r="D1426">
        <v>0</v>
      </c>
      <c r="E1426">
        <v>1</v>
      </c>
    </row>
    <row r="1427" spans="1:5" x14ac:dyDescent="0.25">
      <c r="A1427">
        <v>1</v>
      </c>
      <c r="B1427" t="s">
        <v>1054</v>
      </c>
      <c r="C1427">
        <v>171</v>
      </c>
      <c r="D1427">
        <v>64</v>
      </c>
      <c r="E1427">
        <v>7</v>
      </c>
    </row>
    <row r="1428" spans="1:5" x14ac:dyDescent="0.25">
      <c r="A1428">
        <v>1</v>
      </c>
      <c r="B1428" t="s">
        <v>1054</v>
      </c>
      <c r="C1428">
        <v>92</v>
      </c>
      <c r="D1428">
        <v>62</v>
      </c>
      <c r="E1428">
        <v>8</v>
      </c>
    </row>
    <row r="1429" spans="1:5" x14ac:dyDescent="0.25">
      <c r="A1429">
        <v>1</v>
      </c>
      <c r="B1429" t="s">
        <v>1054</v>
      </c>
      <c r="C1429">
        <v>173</v>
      </c>
      <c r="D1429">
        <v>0</v>
      </c>
      <c r="E1429">
        <v>8</v>
      </c>
    </row>
    <row r="1430" spans="1:5" x14ac:dyDescent="0.25">
      <c r="A1430">
        <v>1</v>
      </c>
      <c r="B1430" t="s">
        <v>1054</v>
      </c>
      <c r="C1430">
        <v>197</v>
      </c>
      <c r="D1430">
        <v>66</v>
      </c>
      <c r="E1430">
        <v>15</v>
      </c>
    </row>
    <row r="1431" spans="1:5" x14ac:dyDescent="0.25">
      <c r="A1431">
        <v>1</v>
      </c>
      <c r="B1431" t="s">
        <v>1054</v>
      </c>
      <c r="C1431">
        <v>64</v>
      </c>
      <c r="D1431">
        <v>48</v>
      </c>
      <c r="E1431">
        <v>2</v>
      </c>
    </row>
    <row r="1432" spans="1:5" x14ac:dyDescent="0.25">
      <c r="A1432">
        <v>1</v>
      </c>
      <c r="B1432" t="s">
        <v>1055</v>
      </c>
      <c r="C1432">
        <v>32</v>
      </c>
      <c r="D1432">
        <v>0</v>
      </c>
      <c r="E1432">
        <v>3</v>
      </c>
    </row>
    <row r="1433" spans="1:5" x14ac:dyDescent="0.25">
      <c r="A1433">
        <v>1</v>
      </c>
      <c r="B1433" t="s">
        <v>1055</v>
      </c>
      <c r="C1433">
        <v>1</v>
      </c>
      <c r="D1433">
        <v>0</v>
      </c>
      <c r="E1433">
        <v>1</v>
      </c>
    </row>
    <row r="1434" spans="1:5" x14ac:dyDescent="0.25">
      <c r="A1434">
        <v>1</v>
      </c>
      <c r="B1434" t="s">
        <v>1055</v>
      </c>
      <c r="C1434">
        <v>170</v>
      </c>
      <c r="D1434">
        <v>122</v>
      </c>
      <c r="E1434">
        <v>8</v>
      </c>
    </row>
    <row r="1435" spans="1:5" x14ac:dyDescent="0.25">
      <c r="A1435">
        <v>1</v>
      </c>
      <c r="B1435" t="s">
        <v>570</v>
      </c>
      <c r="C1435">
        <v>107</v>
      </c>
      <c r="D1435">
        <v>0</v>
      </c>
      <c r="E1435">
        <v>7</v>
      </c>
    </row>
    <row r="1436" spans="1:5" x14ac:dyDescent="0.25">
      <c r="A1436">
        <v>1</v>
      </c>
      <c r="B1436" t="s">
        <v>570</v>
      </c>
      <c r="C1436">
        <v>128</v>
      </c>
      <c r="D1436">
        <v>88</v>
      </c>
      <c r="E1436">
        <v>6</v>
      </c>
    </row>
    <row r="1437" spans="1:5" x14ac:dyDescent="0.25">
      <c r="A1437">
        <v>1</v>
      </c>
      <c r="B1437" t="s">
        <v>570</v>
      </c>
      <c r="C1437">
        <v>103</v>
      </c>
      <c r="D1437">
        <v>0</v>
      </c>
      <c r="E1437">
        <v>3</v>
      </c>
    </row>
    <row r="1438" spans="1:5" x14ac:dyDescent="0.25">
      <c r="A1438">
        <v>1</v>
      </c>
      <c r="B1438" t="s">
        <v>570</v>
      </c>
      <c r="C1438">
        <v>66</v>
      </c>
      <c r="D1438">
        <v>38</v>
      </c>
      <c r="E1438">
        <v>1</v>
      </c>
    </row>
    <row r="1439" spans="1:5" x14ac:dyDescent="0.25">
      <c r="A1439">
        <v>1</v>
      </c>
      <c r="B1439" t="s">
        <v>570</v>
      </c>
      <c r="C1439">
        <v>101</v>
      </c>
      <c r="D1439">
        <v>0</v>
      </c>
      <c r="E1439">
        <v>4</v>
      </c>
    </row>
    <row r="1440" spans="1:5" x14ac:dyDescent="0.25">
      <c r="A1440">
        <v>1</v>
      </c>
      <c r="B1440" t="s">
        <v>570</v>
      </c>
      <c r="C1440">
        <v>68</v>
      </c>
      <c r="D1440">
        <v>28</v>
      </c>
      <c r="E1440">
        <v>2</v>
      </c>
    </row>
    <row r="1441" spans="1:5" x14ac:dyDescent="0.25">
      <c r="A1441">
        <v>1</v>
      </c>
      <c r="B1441" t="s">
        <v>570</v>
      </c>
      <c r="C1441">
        <v>1</v>
      </c>
      <c r="D1441">
        <v>1</v>
      </c>
      <c r="E1441">
        <v>0</v>
      </c>
    </row>
    <row r="1442" spans="1:5" x14ac:dyDescent="0.25">
      <c r="A1442">
        <v>1</v>
      </c>
      <c r="B1442" t="s">
        <v>570</v>
      </c>
      <c r="C1442">
        <v>2</v>
      </c>
      <c r="D1442">
        <v>0</v>
      </c>
      <c r="E1442">
        <v>2</v>
      </c>
    </row>
    <row r="1443" spans="1:5" x14ac:dyDescent="0.25">
      <c r="A1443">
        <v>1</v>
      </c>
      <c r="B1443" t="s">
        <v>570</v>
      </c>
      <c r="C1443">
        <v>2</v>
      </c>
      <c r="D1443">
        <v>0</v>
      </c>
      <c r="E1443">
        <v>1</v>
      </c>
    </row>
    <row r="1444" spans="1:5" x14ac:dyDescent="0.25">
      <c r="A1444">
        <v>1</v>
      </c>
      <c r="B1444" t="s">
        <v>570</v>
      </c>
      <c r="C1444">
        <v>1</v>
      </c>
      <c r="D1444">
        <v>0</v>
      </c>
      <c r="E1444">
        <v>1</v>
      </c>
    </row>
    <row r="1445" spans="1:5" x14ac:dyDescent="0.25">
      <c r="A1445">
        <v>1</v>
      </c>
      <c r="B1445" t="s">
        <v>1051</v>
      </c>
      <c r="C1445">
        <v>172</v>
      </c>
      <c r="D1445">
        <v>0</v>
      </c>
      <c r="E1445">
        <v>15</v>
      </c>
    </row>
    <row r="1446" spans="1:5" x14ac:dyDescent="0.25">
      <c r="A1446">
        <v>1</v>
      </c>
      <c r="B1446" t="s">
        <v>1051</v>
      </c>
      <c r="C1446">
        <v>280</v>
      </c>
      <c r="D1446">
        <v>138</v>
      </c>
      <c r="E1446">
        <v>11</v>
      </c>
    </row>
    <row r="1447" spans="1:5" x14ac:dyDescent="0.25">
      <c r="A1447">
        <v>1</v>
      </c>
      <c r="B1447" t="s">
        <v>1051</v>
      </c>
      <c r="C1447">
        <v>246</v>
      </c>
      <c r="D1447">
        <v>211</v>
      </c>
      <c r="E1447">
        <v>10</v>
      </c>
    </row>
    <row r="1448" spans="1:5" x14ac:dyDescent="0.25">
      <c r="A1448">
        <v>1</v>
      </c>
      <c r="B1448" t="s">
        <v>570</v>
      </c>
      <c r="C1448">
        <v>100</v>
      </c>
      <c r="D1448">
        <v>0</v>
      </c>
      <c r="E1448">
        <v>6</v>
      </c>
    </row>
    <row r="1449" spans="1:5" x14ac:dyDescent="0.25">
      <c r="A1449">
        <v>1</v>
      </c>
      <c r="B1449" t="s">
        <v>570</v>
      </c>
      <c r="C1449">
        <v>2</v>
      </c>
      <c r="D1449">
        <v>1</v>
      </c>
      <c r="E1449">
        <v>2</v>
      </c>
    </row>
    <row r="1450" spans="1:5" x14ac:dyDescent="0.25">
      <c r="A1450">
        <v>1</v>
      </c>
      <c r="B1450" t="s">
        <v>570</v>
      </c>
      <c r="C1450">
        <v>199</v>
      </c>
      <c r="D1450">
        <v>78</v>
      </c>
      <c r="E1450">
        <v>9</v>
      </c>
    </row>
    <row r="1451" spans="1:5" x14ac:dyDescent="0.25">
      <c r="A1451">
        <v>1</v>
      </c>
      <c r="B1451" t="s">
        <v>570</v>
      </c>
      <c r="C1451">
        <v>5</v>
      </c>
      <c r="D1451">
        <v>1</v>
      </c>
      <c r="E1451">
        <v>0</v>
      </c>
    </row>
    <row r="1452" spans="1:5" x14ac:dyDescent="0.25">
      <c r="A1452">
        <v>1</v>
      </c>
      <c r="B1452" t="s">
        <v>570</v>
      </c>
      <c r="C1452">
        <v>1</v>
      </c>
      <c r="D1452">
        <v>0</v>
      </c>
      <c r="E1452">
        <v>0</v>
      </c>
    </row>
    <row r="1453" spans="1:5" x14ac:dyDescent="0.25">
      <c r="A1453">
        <v>1</v>
      </c>
      <c r="B1453" t="s">
        <v>570</v>
      </c>
      <c r="C1453">
        <v>244</v>
      </c>
      <c r="D1453">
        <v>0</v>
      </c>
      <c r="E1453">
        <v>19</v>
      </c>
    </row>
    <row r="1454" spans="1:5" x14ac:dyDescent="0.25">
      <c r="A1454">
        <v>1</v>
      </c>
      <c r="B1454" t="s">
        <v>570</v>
      </c>
      <c r="C1454">
        <v>155</v>
      </c>
      <c r="D1454">
        <v>68</v>
      </c>
      <c r="E1454">
        <v>10</v>
      </c>
    </row>
    <row r="1455" spans="1:5" x14ac:dyDescent="0.25">
      <c r="A1455">
        <v>1</v>
      </c>
      <c r="B1455" t="s">
        <v>570</v>
      </c>
      <c r="C1455">
        <v>173</v>
      </c>
      <c r="D1455">
        <v>158</v>
      </c>
      <c r="E1455">
        <v>7</v>
      </c>
    </row>
    <row r="1456" spans="1:5" x14ac:dyDescent="0.25">
      <c r="A1456">
        <v>1</v>
      </c>
      <c r="B1456" t="s">
        <v>570</v>
      </c>
      <c r="C1456">
        <v>1</v>
      </c>
      <c r="D1456">
        <v>0</v>
      </c>
      <c r="E1456">
        <v>0</v>
      </c>
    </row>
    <row r="1457" spans="1:5" x14ac:dyDescent="0.25">
      <c r="A1457">
        <v>1</v>
      </c>
      <c r="B1457" t="s">
        <v>570</v>
      </c>
      <c r="C1457">
        <v>1</v>
      </c>
      <c r="D1457">
        <v>0</v>
      </c>
      <c r="E1457">
        <v>1</v>
      </c>
    </row>
    <row r="1458" spans="1:5" x14ac:dyDescent="0.25">
      <c r="A1458">
        <v>1</v>
      </c>
      <c r="B1458" t="s">
        <v>570</v>
      </c>
      <c r="C1458">
        <v>180</v>
      </c>
      <c r="D1458">
        <v>58</v>
      </c>
      <c r="E1458">
        <v>9</v>
      </c>
    </row>
    <row r="1459" spans="1:5" x14ac:dyDescent="0.25">
      <c r="A1459">
        <v>1</v>
      </c>
      <c r="B1459" t="s">
        <v>570</v>
      </c>
      <c r="C1459">
        <v>179</v>
      </c>
      <c r="D1459">
        <v>141</v>
      </c>
      <c r="E1459">
        <v>5</v>
      </c>
    </row>
    <row r="1460" spans="1:5" x14ac:dyDescent="0.25">
      <c r="A1460">
        <v>1</v>
      </c>
      <c r="B1460" t="s">
        <v>570</v>
      </c>
      <c r="C1460">
        <v>228</v>
      </c>
      <c r="D1460">
        <v>2</v>
      </c>
      <c r="E1460">
        <v>11</v>
      </c>
    </row>
    <row r="1461" spans="1:5" x14ac:dyDescent="0.25">
      <c r="A1461">
        <v>1</v>
      </c>
      <c r="B1461" t="s">
        <v>570</v>
      </c>
      <c r="C1461">
        <v>174</v>
      </c>
      <c r="D1461">
        <v>118</v>
      </c>
      <c r="E1461">
        <v>5</v>
      </c>
    </row>
    <row r="1462" spans="1:5" x14ac:dyDescent="0.25">
      <c r="A1462">
        <v>1</v>
      </c>
      <c r="B1462" t="s">
        <v>570</v>
      </c>
      <c r="C1462">
        <v>3</v>
      </c>
      <c r="D1462">
        <v>0</v>
      </c>
      <c r="E1462">
        <v>3</v>
      </c>
    </row>
    <row r="1463" spans="1:5" x14ac:dyDescent="0.25">
      <c r="A1463">
        <v>1</v>
      </c>
      <c r="B1463" t="s">
        <v>570</v>
      </c>
      <c r="C1463">
        <v>147</v>
      </c>
      <c r="D1463">
        <v>122</v>
      </c>
      <c r="E1463">
        <v>4</v>
      </c>
    </row>
    <row r="1464" spans="1:5" x14ac:dyDescent="0.25">
      <c r="A1464">
        <v>1</v>
      </c>
      <c r="B1464" t="s">
        <v>570</v>
      </c>
      <c r="C1464">
        <v>2</v>
      </c>
      <c r="D1464">
        <v>1</v>
      </c>
      <c r="E1464">
        <v>0</v>
      </c>
    </row>
    <row r="1465" spans="1:5" x14ac:dyDescent="0.25">
      <c r="A1465">
        <v>1</v>
      </c>
      <c r="B1465" t="s">
        <v>570</v>
      </c>
      <c r="C1465">
        <v>208</v>
      </c>
      <c r="D1465">
        <v>78</v>
      </c>
      <c r="E1465">
        <v>11</v>
      </c>
    </row>
    <row r="1466" spans="1:5" x14ac:dyDescent="0.25">
      <c r="A1466">
        <v>1</v>
      </c>
      <c r="B1466" t="s">
        <v>570</v>
      </c>
      <c r="C1466">
        <v>269</v>
      </c>
      <c r="D1466">
        <v>0</v>
      </c>
      <c r="E1466">
        <v>19</v>
      </c>
    </row>
    <row r="1467" spans="1:5" x14ac:dyDescent="0.25">
      <c r="A1467">
        <v>1</v>
      </c>
      <c r="B1467" t="s">
        <v>570</v>
      </c>
      <c r="C1467">
        <v>211</v>
      </c>
      <c r="D1467">
        <v>92</v>
      </c>
      <c r="E1467">
        <v>19</v>
      </c>
    </row>
    <row r="1468" spans="1:5" x14ac:dyDescent="0.25">
      <c r="A1468">
        <v>1</v>
      </c>
      <c r="B1468" t="s">
        <v>570</v>
      </c>
      <c r="C1468">
        <v>129</v>
      </c>
      <c r="D1468">
        <v>104</v>
      </c>
      <c r="E1468">
        <v>5</v>
      </c>
    </row>
    <row r="1469" spans="1:5" x14ac:dyDescent="0.25">
      <c r="A1469">
        <v>1</v>
      </c>
      <c r="B1469" t="s">
        <v>1057</v>
      </c>
      <c r="C1469">
        <v>73</v>
      </c>
      <c r="D1469">
        <v>0</v>
      </c>
      <c r="E1469">
        <v>3</v>
      </c>
    </row>
    <row r="1470" spans="1:5" x14ac:dyDescent="0.25">
      <c r="A1470">
        <v>1</v>
      </c>
      <c r="B1470" t="s">
        <v>1057</v>
      </c>
      <c r="C1470">
        <v>1</v>
      </c>
      <c r="D1470">
        <v>1</v>
      </c>
      <c r="E1470">
        <v>1</v>
      </c>
    </row>
    <row r="1471" spans="1:5" x14ac:dyDescent="0.25">
      <c r="A1471">
        <v>1</v>
      </c>
      <c r="B1471" t="s">
        <v>1057</v>
      </c>
      <c r="C1471">
        <v>332</v>
      </c>
      <c r="D1471">
        <v>140</v>
      </c>
      <c r="E1471">
        <v>16</v>
      </c>
    </row>
    <row r="1472" spans="1:5" x14ac:dyDescent="0.25">
      <c r="A1472">
        <v>1</v>
      </c>
      <c r="B1472" t="s">
        <v>1057</v>
      </c>
      <c r="C1472">
        <v>111</v>
      </c>
      <c r="D1472">
        <v>82</v>
      </c>
      <c r="E1472">
        <v>3</v>
      </c>
    </row>
    <row r="1473" spans="1:5" x14ac:dyDescent="0.25">
      <c r="A1473">
        <v>1</v>
      </c>
      <c r="B1473" t="s">
        <v>1058</v>
      </c>
      <c r="C1473">
        <v>214</v>
      </c>
      <c r="D1473">
        <v>1</v>
      </c>
      <c r="E1473">
        <v>11</v>
      </c>
    </row>
    <row r="1474" spans="1:5" x14ac:dyDescent="0.25">
      <c r="A1474">
        <v>1</v>
      </c>
      <c r="B1474" t="s">
        <v>1058</v>
      </c>
      <c r="C1474">
        <v>1</v>
      </c>
      <c r="D1474">
        <v>0</v>
      </c>
      <c r="E1474">
        <v>1</v>
      </c>
    </row>
    <row r="1475" spans="1:5" x14ac:dyDescent="0.25">
      <c r="A1475">
        <v>1</v>
      </c>
      <c r="B1475" t="s">
        <v>1058</v>
      </c>
      <c r="C1475">
        <v>147</v>
      </c>
      <c r="D1475">
        <v>154</v>
      </c>
      <c r="E1475">
        <v>4</v>
      </c>
    </row>
    <row r="1476" spans="1:5" x14ac:dyDescent="0.25">
      <c r="A1476">
        <v>1</v>
      </c>
      <c r="B1476" t="s">
        <v>1052</v>
      </c>
      <c r="C1476">
        <v>111</v>
      </c>
      <c r="D1476">
        <v>0</v>
      </c>
      <c r="E1476">
        <v>9</v>
      </c>
    </row>
    <row r="1477" spans="1:5" x14ac:dyDescent="0.25">
      <c r="A1477">
        <v>1</v>
      </c>
      <c r="B1477" t="s">
        <v>1052</v>
      </c>
      <c r="C1477">
        <v>2</v>
      </c>
      <c r="D1477">
        <v>0</v>
      </c>
      <c r="E1477">
        <v>1</v>
      </c>
    </row>
    <row r="1478" spans="1:5" x14ac:dyDescent="0.25">
      <c r="A1478">
        <v>1</v>
      </c>
      <c r="B1478" t="s">
        <v>1052</v>
      </c>
      <c r="C1478">
        <v>237</v>
      </c>
      <c r="D1478">
        <v>166</v>
      </c>
      <c r="E1478">
        <v>5</v>
      </c>
    </row>
    <row r="1479" spans="1:5" x14ac:dyDescent="0.25">
      <c r="A1479">
        <v>1</v>
      </c>
      <c r="B1479" t="s">
        <v>1053</v>
      </c>
      <c r="C1479">
        <v>339</v>
      </c>
      <c r="D1479">
        <v>0</v>
      </c>
      <c r="E1479">
        <v>31</v>
      </c>
    </row>
    <row r="1480" spans="1:5" x14ac:dyDescent="0.25">
      <c r="A1480">
        <v>1</v>
      </c>
      <c r="B1480" t="s">
        <v>1053</v>
      </c>
      <c r="C1480">
        <v>100</v>
      </c>
      <c r="D1480">
        <v>38</v>
      </c>
      <c r="E1480">
        <v>4</v>
      </c>
    </row>
    <row r="1481" spans="1:5" x14ac:dyDescent="0.25">
      <c r="A1481">
        <v>1</v>
      </c>
      <c r="B1481" t="s">
        <v>1053</v>
      </c>
      <c r="C1481">
        <v>4</v>
      </c>
      <c r="D1481">
        <v>0</v>
      </c>
      <c r="E1481">
        <v>1</v>
      </c>
    </row>
    <row r="1482" spans="1:5" x14ac:dyDescent="0.25">
      <c r="A1482">
        <v>1</v>
      </c>
      <c r="B1482" t="s">
        <v>1054</v>
      </c>
      <c r="C1482">
        <v>167</v>
      </c>
      <c r="D1482">
        <v>0</v>
      </c>
      <c r="E1482">
        <v>16</v>
      </c>
    </row>
    <row r="1483" spans="1:5" x14ac:dyDescent="0.25">
      <c r="A1483">
        <v>1</v>
      </c>
      <c r="B1483" t="s">
        <v>1054</v>
      </c>
      <c r="C1483">
        <v>143</v>
      </c>
      <c r="D1483">
        <v>38</v>
      </c>
      <c r="E1483">
        <v>6</v>
      </c>
    </row>
    <row r="1484" spans="1:5" x14ac:dyDescent="0.25">
      <c r="A1484">
        <v>1</v>
      </c>
      <c r="B1484" t="s">
        <v>1054</v>
      </c>
      <c r="C1484">
        <v>172</v>
      </c>
      <c r="D1484">
        <v>134</v>
      </c>
      <c r="E1484">
        <v>4</v>
      </c>
    </row>
    <row r="1485" spans="1:5" x14ac:dyDescent="0.25">
      <c r="A1485">
        <v>1</v>
      </c>
      <c r="B1485" t="s">
        <v>1054</v>
      </c>
      <c r="C1485">
        <v>301</v>
      </c>
      <c r="D1485">
        <v>0</v>
      </c>
      <c r="E1485">
        <v>15</v>
      </c>
    </row>
    <row r="1486" spans="1:5" x14ac:dyDescent="0.25">
      <c r="A1486">
        <v>1</v>
      </c>
      <c r="B1486" t="s">
        <v>1054</v>
      </c>
      <c r="C1486">
        <v>127</v>
      </c>
      <c r="D1486">
        <v>100</v>
      </c>
      <c r="E1486">
        <v>2</v>
      </c>
    </row>
    <row r="1487" spans="1:5" x14ac:dyDescent="0.25">
      <c r="A1487">
        <v>1</v>
      </c>
      <c r="B1487" t="s">
        <v>1054</v>
      </c>
      <c r="C1487">
        <v>78</v>
      </c>
      <c r="D1487">
        <v>0</v>
      </c>
      <c r="E1487">
        <v>5</v>
      </c>
    </row>
    <row r="1488" spans="1:5" x14ac:dyDescent="0.25">
      <c r="A1488">
        <v>1</v>
      </c>
      <c r="B1488" t="s">
        <v>1054</v>
      </c>
      <c r="C1488">
        <v>162</v>
      </c>
      <c r="D1488">
        <v>60</v>
      </c>
      <c r="E1488">
        <v>9</v>
      </c>
    </row>
    <row r="1489" spans="1:5" x14ac:dyDescent="0.25">
      <c r="A1489">
        <v>1</v>
      </c>
      <c r="B1489" t="s">
        <v>1054</v>
      </c>
      <c r="C1489">
        <v>202</v>
      </c>
      <c r="D1489">
        <v>143</v>
      </c>
      <c r="E1489">
        <v>7</v>
      </c>
    </row>
    <row r="1490" spans="1:5" x14ac:dyDescent="0.25">
      <c r="A1490">
        <v>1</v>
      </c>
      <c r="B1490" t="s">
        <v>1054</v>
      </c>
      <c r="C1490">
        <v>187</v>
      </c>
      <c r="D1490">
        <v>0</v>
      </c>
      <c r="E1490">
        <v>6</v>
      </c>
    </row>
    <row r="1491" spans="1:5" x14ac:dyDescent="0.25">
      <c r="A1491">
        <v>1</v>
      </c>
      <c r="B1491" t="s">
        <v>1054</v>
      </c>
      <c r="C1491">
        <v>231</v>
      </c>
      <c r="D1491">
        <v>164</v>
      </c>
      <c r="E1491">
        <v>11</v>
      </c>
    </row>
    <row r="1492" spans="1:5" x14ac:dyDescent="0.25">
      <c r="A1492">
        <v>1</v>
      </c>
      <c r="B1492" t="s">
        <v>570</v>
      </c>
      <c r="C1492">
        <v>5</v>
      </c>
      <c r="D1492">
        <v>0</v>
      </c>
      <c r="E1492">
        <v>0</v>
      </c>
    </row>
    <row r="1493" spans="1:5" x14ac:dyDescent="0.25">
      <c r="A1493">
        <v>1</v>
      </c>
      <c r="B1493" t="s">
        <v>570</v>
      </c>
      <c r="C1493">
        <v>4</v>
      </c>
      <c r="D1493">
        <v>0</v>
      </c>
      <c r="E1493">
        <v>0</v>
      </c>
    </row>
    <row r="1494" spans="1:5" x14ac:dyDescent="0.25">
      <c r="A1494">
        <v>1</v>
      </c>
      <c r="B1494" t="s">
        <v>1054</v>
      </c>
      <c r="C1494">
        <v>5</v>
      </c>
      <c r="D1494">
        <v>4</v>
      </c>
      <c r="E1494">
        <v>1</v>
      </c>
    </row>
    <row r="1495" spans="1:5" x14ac:dyDescent="0.25">
      <c r="A1495">
        <v>1</v>
      </c>
      <c r="B1495" t="s">
        <v>1054</v>
      </c>
      <c r="C1495">
        <v>39</v>
      </c>
      <c r="D1495">
        <v>19</v>
      </c>
      <c r="E1495">
        <v>10</v>
      </c>
    </row>
    <row r="1496" spans="1:5" x14ac:dyDescent="0.25">
      <c r="A1496">
        <v>1</v>
      </c>
      <c r="B1496" t="s">
        <v>1054</v>
      </c>
      <c r="C1496">
        <v>2</v>
      </c>
      <c r="D1496">
        <v>2</v>
      </c>
      <c r="E1496">
        <v>0</v>
      </c>
    </row>
    <row r="1497" spans="1:5" x14ac:dyDescent="0.25">
      <c r="A1497">
        <v>1</v>
      </c>
      <c r="B1497" t="s">
        <v>1054</v>
      </c>
      <c r="C1497">
        <v>13</v>
      </c>
      <c r="D1497">
        <v>4</v>
      </c>
      <c r="E1497">
        <v>1</v>
      </c>
    </row>
    <row r="1498" spans="1:5" x14ac:dyDescent="0.25">
      <c r="A1498">
        <v>1</v>
      </c>
      <c r="B1498" t="s">
        <v>1054</v>
      </c>
      <c r="C1498">
        <v>42</v>
      </c>
      <c r="D1498">
        <v>25</v>
      </c>
      <c r="E1498">
        <v>4</v>
      </c>
    </row>
    <row r="1499" spans="1:5" x14ac:dyDescent="0.25">
      <c r="A1499">
        <v>1</v>
      </c>
      <c r="B1499" t="s">
        <v>1054</v>
      </c>
      <c r="C1499">
        <v>164</v>
      </c>
      <c r="D1499">
        <v>69</v>
      </c>
      <c r="E1499">
        <v>50</v>
      </c>
    </row>
    <row r="1500" spans="1:5" x14ac:dyDescent="0.25">
      <c r="A1500">
        <v>1</v>
      </c>
      <c r="B1500" t="s">
        <v>1054</v>
      </c>
      <c r="C1500">
        <v>9</v>
      </c>
      <c r="D1500">
        <v>4</v>
      </c>
      <c r="E1500">
        <v>2</v>
      </c>
    </row>
    <row r="1501" spans="1:5" x14ac:dyDescent="0.25">
      <c r="A1501">
        <v>1</v>
      </c>
      <c r="B1501" t="s">
        <v>1054</v>
      </c>
      <c r="C1501">
        <v>6</v>
      </c>
      <c r="D1501">
        <v>6</v>
      </c>
      <c r="E1501">
        <v>0</v>
      </c>
    </row>
    <row r="1502" spans="1:5" x14ac:dyDescent="0.25">
      <c r="A1502">
        <v>1</v>
      </c>
      <c r="B1502" t="s">
        <v>1054</v>
      </c>
      <c r="C1502">
        <v>29</v>
      </c>
      <c r="D1502">
        <v>20</v>
      </c>
      <c r="E1502">
        <v>2</v>
      </c>
    </row>
    <row r="1503" spans="1:5" x14ac:dyDescent="0.25">
      <c r="A1503">
        <v>1</v>
      </c>
      <c r="B1503" t="s">
        <v>1054</v>
      </c>
      <c r="C1503">
        <v>256</v>
      </c>
      <c r="D1503">
        <v>98</v>
      </c>
      <c r="E1503">
        <v>84</v>
      </c>
    </row>
    <row r="1504" spans="1:5" x14ac:dyDescent="0.25">
      <c r="A1504">
        <v>1</v>
      </c>
      <c r="B1504" t="s">
        <v>1054</v>
      </c>
      <c r="C1504">
        <v>2</v>
      </c>
      <c r="D1504">
        <v>0</v>
      </c>
      <c r="E1504">
        <v>0</v>
      </c>
    </row>
    <row r="1505" spans="1:5" x14ac:dyDescent="0.25">
      <c r="A1505">
        <v>1</v>
      </c>
      <c r="B1505" t="s">
        <v>1054</v>
      </c>
      <c r="C1505">
        <v>40</v>
      </c>
      <c r="D1505">
        <v>26</v>
      </c>
      <c r="E1505">
        <v>5</v>
      </c>
    </row>
    <row r="1506" spans="1:5" x14ac:dyDescent="0.25">
      <c r="A1506">
        <v>1</v>
      </c>
      <c r="B1506" t="s">
        <v>1054</v>
      </c>
      <c r="C1506">
        <v>181</v>
      </c>
      <c r="D1506">
        <v>80</v>
      </c>
      <c r="E1506">
        <v>81</v>
      </c>
    </row>
    <row r="1507" spans="1:5" x14ac:dyDescent="0.25">
      <c r="A1507">
        <v>1</v>
      </c>
      <c r="B1507" t="s">
        <v>1054</v>
      </c>
      <c r="C1507">
        <v>2</v>
      </c>
      <c r="D1507">
        <v>0</v>
      </c>
      <c r="E1507">
        <v>0</v>
      </c>
    </row>
    <row r="1508" spans="1:5" x14ac:dyDescent="0.25">
      <c r="A1508">
        <v>1</v>
      </c>
      <c r="B1508" t="s">
        <v>1054</v>
      </c>
      <c r="C1508">
        <v>32</v>
      </c>
      <c r="D1508">
        <v>20</v>
      </c>
      <c r="E1508">
        <v>2</v>
      </c>
    </row>
    <row r="1509" spans="1:5" x14ac:dyDescent="0.25">
      <c r="A1509">
        <v>1</v>
      </c>
      <c r="B1509" t="s">
        <v>1054</v>
      </c>
      <c r="C1509">
        <v>131</v>
      </c>
      <c r="D1509">
        <v>149</v>
      </c>
      <c r="E1509">
        <v>51</v>
      </c>
    </row>
    <row r="1510" spans="1:5" x14ac:dyDescent="0.25">
      <c r="A1510">
        <v>1</v>
      </c>
      <c r="B1510" t="s">
        <v>1054</v>
      </c>
      <c r="C1510">
        <v>40</v>
      </c>
      <c r="D1510">
        <v>13</v>
      </c>
      <c r="E1510">
        <v>4</v>
      </c>
    </row>
    <row r="1511" spans="1:5" x14ac:dyDescent="0.25">
      <c r="A1511">
        <v>1</v>
      </c>
      <c r="B1511" t="s">
        <v>1054</v>
      </c>
      <c r="C1511">
        <v>228</v>
      </c>
      <c r="D1511">
        <v>63</v>
      </c>
      <c r="E1511">
        <v>120</v>
      </c>
    </row>
    <row r="1512" spans="1:5" x14ac:dyDescent="0.25">
      <c r="A1512">
        <v>1</v>
      </c>
      <c r="B1512" t="s">
        <v>1054</v>
      </c>
      <c r="C1512">
        <v>4</v>
      </c>
      <c r="D1512">
        <v>0</v>
      </c>
      <c r="E1512">
        <v>1</v>
      </c>
    </row>
    <row r="1513" spans="1:5" x14ac:dyDescent="0.25">
      <c r="A1513">
        <v>1</v>
      </c>
      <c r="B1513" t="s">
        <v>1054</v>
      </c>
      <c r="C1513">
        <v>35</v>
      </c>
      <c r="D1513">
        <v>22</v>
      </c>
      <c r="E1513">
        <v>1</v>
      </c>
    </row>
    <row r="1514" spans="1:5" x14ac:dyDescent="0.25">
      <c r="A1514">
        <v>1</v>
      </c>
      <c r="B1514" t="s">
        <v>1054</v>
      </c>
      <c r="C1514">
        <v>77</v>
      </c>
      <c r="D1514">
        <v>22</v>
      </c>
      <c r="E1514">
        <v>57</v>
      </c>
    </row>
    <row r="1515" spans="1:5" x14ac:dyDescent="0.25">
      <c r="A1515">
        <v>1</v>
      </c>
      <c r="B1515" t="s">
        <v>1054</v>
      </c>
      <c r="C1515">
        <v>1</v>
      </c>
      <c r="D1515">
        <v>0</v>
      </c>
      <c r="E1515">
        <v>0</v>
      </c>
    </row>
    <row r="1516" spans="1:5" x14ac:dyDescent="0.25">
      <c r="A1516">
        <v>1</v>
      </c>
      <c r="B1516" t="s">
        <v>1054</v>
      </c>
      <c r="C1516">
        <v>41</v>
      </c>
      <c r="D1516">
        <v>16</v>
      </c>
      <c r="E1516">
        <v>4</v>
      </c>
    </row>
    <row r="1517" spans="1:5" x14ac:dyDescent="0.25">
      <c r="A1517">
        <v>1</v>
      </c>
      <c r="B1517" t="s">
        <v>1054</v>
      </c>
      <c r="C1517">
        <v>110</v>
      </c>
      <c r="D1517">
        <v>40</v>
      </c>
      <c r="E1517">
        <v>41</v>
      </c>
    </row>
    <row r="1518" spans="1:5" x14ac:dyDescent="0.25">
      <c r="A1518">
        <v>1</v>
      </c>
      <c r="B1518" t="s">
        <v>1054</v>
      </c>
      <c r="C1518">
        <v>38</v>
      </c>
      <c r="D1518">
        <v>20</v>
      </c>
      <c r="E1518">
        <v>3</v>
      </c>
    </row>
    <row r="1519" spans="1:5" x14ac:dyDescent="0.25">
      <c r="A1519">
        <v>1</v>
      </c>
      <c r="B1519" t="s">
        <v>1054</v>
      </c>
      <c r="C1519">
        <v>149</v>
      </c>
      <c r="D1519">
        <v>32</v>
      </c>
      <c r="E1519">
        <v>49</v>
      </c>
    </row>
    <row r="1520" spans="1:5" x14ac:dyDescent="0.25">
      <c r="A1520">
        <v>1</v>
      </c>
      <c r="B1520" t="s">
        <v>1054</v>
      </c>
      <c r="C1520">
        <v>5</v>
      </c>
      <c r="D1520">
        <v>0</v>
      </c>
      <c r="E1520">
        <v>2</v>
      </c>
    </row>
    <row r="1521" spans="1:5" x14ac:dyDescent="0.25">
      <c r="A1521">
        <v>1</v>
      </c>
      <c r="B1521" t="s">
        <v>1054</v>
      </c>
      <c r="C1521">
        <v>33</v>
      </c>
      <c r="D1521">
        <v>32</v>
      </c>
      <c r="E1521">
        <v>1</v>
      </c>
    </row>
    <row r="1522" spans="1:5" x14ac:dyDescent="0.25">
      <c r="A1522">
        <v>1</v>
      </c>
      <c r="B1522" t="s">
        <v>1054</v>
      </c>
      <c r="C1522">
        <v>178</v>
      </c>
      <c r="D1522">
        <v>40</v>
      </c>
      <c r="E1522">
        <v>79</v>
      </c>
    </row>
    <row r="1523" spans="1:5" x14ac:dyDescent="0.25">
      <c r="A1523">
        <v>1</v>
      </c>
      <c r="B1523" t="s">
        <v>1054</v>
      </c>
      <c r="C1523">
        <v>27</v>
      </c>
      <c r="D1523">
        <v>12</v>
      </c>
      <c r="E1523">
        <v>2</v>
      </c>
    </row>
    <row r="1524" spans="1:5" x14ac:dyDescent="0.25">
      <c r="A1524">
        <v>1</v>
      </c>
      <c r="B1524" t="s">
        <v>1054</v>
      </c>
      <c r="C1524">
        <v>187</v>
      </c>
      <c r="D1524">
        <v>81</v>
      </c>
      <c r="E1524">
        <v>85</v>
      </c>
    </row>
    <row r="1525" spans="1:5" x14ac:dyDescent="0.25">
      <c r="A1525">
        <v>1</v>
      </c>
      <c r="B1525" t="s">
        <v>1054</v>
      </c>
      <c r="C1525">
        <v>1</v>
      </c>
      <c r="D1525">
        <v>0</v>
      </c>
      <c r="E1525">
        <v>0</v>
      </c>
    </row>
    <row r="1526" spans="1:5" x14ac:dyDescent="0.25">
      <c r="A1526">
        <v>1</v>
      </c>
      <c r="B1526" t="s">
        <v>1054</v>
      </c>
      <c r="C1526">
        <v>30</v>
      </c>
      <c r="D1526">
        <v>16</v>
      </c>
      <c r="E1526">
        <v>0</v>
      </c>
    </row>
    <row r="1527" spans="1:5" x14ac:dyDescent="0.25">
      <c r="A1527">
        <v>1</v>
      </c>
      <c r="B1527" t="s">
        <v>1054</v>
      </c>
      <c r="C1527">
        <v>108</v>
      </c>
      <c r="D1527">
        <v>60</v>
      </c>
      <c r="E1527">
        <v>34</v>
      </c>
    </row>
    <row r="1528" spans="1:5" x14ac:dyDescent="0.25">
      <c r="A1528">
        <v>1</v>
      </c>
      <c r="B1528" t="s">
        <v>1054</v>
      </c>
      <c r="C1528">
        <v>1</v>
      </c>
      <c r="D1528">
        <v>0</v>
      </c>
      <c r="E1528">
        <v>0</v>
      </c>
    </row>
    <row r="1529" spans="1:5" x14ac:dyDescent="0.25">
      <c r="A1529">
        <v>1</v>
      </c>
      <c r="B1529" t="s">
        <v>1054</v>
      </c>
      <c r="C1529">
        <v>40</v>
      </c>
      <c r="D1529">
        <v>26</v>
      </c>
      <c r="E1529">
        <v>3</v>
      </c>
    </row>
    <row r="1530" spans="1:5" x14ac:dyDescent="0.25">
      <c r="A1530">
        <v>1</v>
      </c>
      <c r="B1530" t="s">
        <v>1054</v>
      </c>
      <c r="C1530">
        <v>130</v>
      </c>
      <c r="D1530">
        <v>129</v>
      </c>
      <c r="E1530">
        <v>27</v>
      </c>
    </row>
    <row r="1531" spans="1:5" x14ac:dyDescent="0.25">
      <c r="A1531">
        <v>1</v>
      </c>
      <c r="B1531" t="s">
        <v>1054</v>
      </c>
      <c r="C1531">
        <v>8</v>
      </c>
      <c r="D1531">
        <v>0</v>
      </c>
      <c r="E1531">
        <v>2</v>
      </c>
    </row>
    <row r="1532" spans="1:5" x14ac:dyDescent="0.25">
      <c r="A1532">
        <v>1</v>
      </c>
      <c r="B1532" t="s">
        <v>1055</v>
      </c>
      <c r="C1532">
        <v>36</v>
      </c>
      <c r="D1532">
        <v>15</v>
      </c>
      <c r="E1532">
        <v>4</v>
      </c>
    </row>
    <row r="1533" spans="1:5" x14ac:dyDescent="0.25">
      <c r="A1533">
        <v>1</v>
      </c>
      <c r="B1533" t="s">
        <v>1055</v>
      </c>
      <c r="C1533">
        <v>7</v>
      </c>
      <c r="D1533">
        <v>6</v>
      </c>
      <c r="E1533">
        <v>1</v>
      </c>
    </row>
    <row r="1534" spans="1:5" x14ac:dyDescent="0.25">
      <c r="A1534">
        <v>1</v>
      </c>
      <c r="B1534" t="s">
        <v>1055</v>
      </c>
      <c r="C1534">
        <v>119</v>
      </c>
      <c r="D1534">
        <v>55</v>
      </c>
      <c r="E1534">
        <v>24</v>
      </c>
    </row>
    <row r="1535" spans="1:5" x14ac:dyDescent="0.25">
      <c r="A1535">
        <v>1</v>
      </c>
      <c r="B1535" t="s">
        <v>1055</v>
      </c>
      <c r="C1535">
        <v>73</v>
      </c>
      <c r="D1535">
        <v>38</v>
      </c>
      <c r="E1535">
        <v>14</v>
      </c>
    </row>
    <row r="1536" spans="1:5" x14ac:dyDescent="0.25">
      <c r="A1536">
        <v>1</v>
      </c>
      <c r="B1536" t="s">
        <v>1055</v>
      </c>
      <c r="C1536">
        <v>29</v>
      </c>
      <c r="D1536">
        <v>26</v>
      </c>
      <c r="E1536">
        <v>0</v>
      </c>
    </row>
    <row r="1537" spans="1:5" x14ac:dyDescent="0.25">
      <c r="A1537">
        <v>1</v>
      </c>
      <c r="B1537" t="s">
        <v>1055</v>
      </c>
      <c r="C1537">
        <v>6</v>
      </c>
      <c r="D1537">
        <v>2</v>
      </c>
      <c r="E1537">
        <v>0</v>
      </c>
    </row>
    <row r="1538" spans="1:5" x14ac:dyDescent="0.25">
      <c r="A1538">
        <v>1</v>
      </c>
      <c r="B1538" t="s">
        <v>1055</v>
      </c>
      <c r="C1538">
        <v>157</v>
      </c>
      <c r="D1538">
        <v>40</v>
      </c>
      <c r="E1538">
        <v>83</v>
      </c>
    </row>
    <row r="1539" spans="1:5" x14ac:dyDescent="0.25">
      <c r="A1539">
        <v>1</v>
      </c>
      <c r="B1539" t="s">
        <v>1055</v>
      </c>
      <c r="C1539">
        <v>772</v>
      </c>
      <c r="D1539">
        <v>43</v>
      </c>
      <c r="E1539">
        <v>744</v>
      </c>
    </row>
    <row r="1540" spans="1:5" x14ac:dyDescent="0.25">
      <c r="A1540">
        <v>1</v>
      </c>
      <c r="B1540" t="s">
        <v>1055</v>
      </c>
      <c r="C1540">
        <v>2</v>
      </c>
      <c r="D1540">
        <v>0</v>
      </c>
      <c r="E1540">
        <v>0</v>
      </c>
    </row>
    <row r="1541" spans="1:5" x14ac:dyDescent="0.25">
      <c r="A1541">
        <v>1</v>
      </c>
      <c r="B1541" t="s">
        <v>570</v>
      </c>
      <c r="C1541">
        <v>7</v>
      </c>
      <c r="D1541">
        <v>8</v>
      </c>
      <c r="E1541">
        <v>0</v>
      </c>
    </row>
    <row r="1542" spans="1:5" x14ac:dyDescent="0.25">
      <c r="A1542">
        <v>1</v>
      </c>
      <c r="B1542" t="s">
        <v>570</v>
      </c>
      <c r="C1542">
        <v>104</v>
      </c>
      <c r="D1542">
        <v>50</v>
      </c>
      <c r="E1542">
        <v>24</v>
      </c>
    </row>
    <row r="1543" spans="1:5" x14ac:dyDescent="0.25">
      <c r="A1543">
        <v>1</v>
      </c>
      <c r="B1543" t="s">
        <v>570</v>
      </c>
      <c r="C1543">
        <v>8</v>
      </c>
      <c r="D1543">
        <v>1</v>
      </c>
      <c r="E1543">
        <v>2</v>
      </c>
    </row>
    <row r="1544" spans="1:5" x14ac:dyDescent="0.25">
      <c r="A1544">
        <v>1</v>
      </c>
      <c r="B1544" t="s">
        <v>570</v>
      </c>
      <c r="C1544">
        <v>102</v>
      </c>
      <c r="D1544">
        <v>38</v>
      </c>
      <c r="E1544">
        <v>33</v>
      </c>
    </row>
    <row r="1545" spans="1:5" x14ac:dyDescent="0.25">
      <c r="A1545">
        <v>1</v>
      </c>
      <c r="B1545" t="s">
        <v>570</v>
      </c>
      <c r="C1545">
        <v>7</v>
      </c>
      <c r="D1545">
        <v>8</v>
      </c>
      <c r="E1545">
        <v>0</v>
      </c>
    </row>
    <row r="1546" spans="1:5" x14ac:dyDescent="0.25">
      <c r="A1546">
        <v>1</v>
      </c>
      <c r="B1546" t="s">
        <v>570</v>
      </c>
      <c r="C1546">
        <v>13</v>
      </c>
      <c r="D1546">
        <v>6</v>
      </c>
      <c r="E1546">
        <v>3</v>
      </c>
    </row>
    <row r="1547" spans="1:5" x14ac:dyDescent="0.25">
      <c r="A1547">
        <v>1</v>
      </c>
      <c r="B1547" t="s">
        <v>570</v>
      </c>
      <c r="C1547">
        <v>29</v>
      </c>
      <c r="D1547">
        <v>31</v>
      </c>
      <c r="E1547">
        <v>4</v>
      </c>
    </row>
    <row r="1548" spans="1:5" x14ac:dyDescent="0.25">
      <c r="A1548">
        <v>1</v>
      </c>
      <c r="B1548" t="s">
        <v>570</v>
      </c>
      <c r="C1548">
        <v>135</v>
      </c>
      <c r="D1548">
        <v>59</v>
      </c>
      <c r="E1548">
        <v>58</v>
      </c>
    </row>
    <row r="1549" spans="1:5" x14ac:dyDescent="0.25">
      <c r="A1549">
        <v>1</v>
      </c>
      <c r="B1549" t="s">
        <v>570</v>
      </c>
      <c r="C1549">
        <v>6</v>
      </c>
      <c r="D1549">
        <v>0</v>
      </c>
      <c r="E1549">
        <v>0</v>
      </c>
    </row>
    <row r="1550" spans="1:5" x14ac:dyDescent="0.25">
      <c r="A1550">
        <v>1</v>
      </c>
      <c r="B1550" t="s">
        <v>570</v>
      </c>
      <c r="C1550">
        <v>28</v>
      </c>
      <c r="D1550">
        <v>19</v>
      </c>
      <c r="E1550">
        <v>4</v>
      </c>
    </row>
    <row r="1551" spans="1:5" x14ac:dyDescent="0.25">
      <c r="A1551">
        <v>1</v>
      </c>
      <c r="B1551" t="s">
        <v>570</v>
      </c>
      <c r="C1551">
        <v>135</v>
      </c>
      <c r="D1551">
        <v>42</v>
      </c>
      <c r="E1551">
        <v>51</v>
      </c>
    </row>
    <row r="1552" spans="1:5" x14ac:dyDescent="0.25">
      <c r="A1552">
        <v>1</v>
      </c>
      <c r="B1552" t="s">
        <v>570</v>
      </c>
      <c r="C1552">
        <v>0</v>
      </c>
      <c r="D1552">
        <v>0</v>
      </c>
      <c r="E1552">
        <v>1</v>
      </c>
    </row>
    <row r="1553" spans="1:5" x14ac:dyDescent="0.25">
      <c r="A1553">
        <v>1</v>
      </c>
      <c r="B1553" t="s">
        <v>1056</v>
      </c>
      <c r="C1553">
        <v>38</v>
      </c>
      <c r="D1553">
        <v>28</v>
      </c>
      <c r="E1553">
        <v>5</v>
      </c>
    </row>
    <row r="1554" spans="1:5" x14ac:dyDescent="0.25">
      <c r="A1554">
        <v>1</v>
      </c>
      <c r="B1554" t="s">
        <v>1056</v>
      </c>
      <c r="C1554">
        <v>191</v>
      </c>
      <c r="D1554">
        <v>34</v>
      </c>
      <c r="E1554">
        <v>96</v>
      </c>
    </row>
    <row r="1555" spans="1:5" x14ac:dyDescent="0.25">
      <c r="A1555">
        <v>1</v>
      </c>
      <c r="B1555" t="s">
        <v>1056</v>
      </c>
      <c r="C1555">
        <v>36</v>
      </c>
      <c r="D1555">
        <v>18</v>
      </c>
      <c r="E1555">
        <v>2</v>
      </c>
    </row>
    <row r="1556" spans="1:5" x14ac:dyDescent="0.25">
      <c r="A1556">
        <v>1</v>
      </c>
      <c r="B1556" t="s">
        <v>1056</v>
      </c>
      <c r="C1556">
        <v>205</v>
      </c>
      <c r="D1556">
        <v>111</v>
      </c>
      <c r="E1556">
        <v>238</v>
      </c>
    </row>
    <row r="1557" spans="1:5" x14ac:dyDescent="0.25">
      <c r="A1557">
        <v>1</v>
      </c>
      <c r="B1557" t="s">
        <v>1051</v>
      </c>
      <c r="C1557">
        <v>26</v>
      </c>
      <c r="D1557">
        <v>18</v>
      </c>
      <c r="E1557">
        <v>1</v>
      </c>
    </row>
    <row r="1558" spans="1:5" x14ac:dyDescent="0.25">
      <c r="A1558">
        <v>1</v>
      </c>
      <c r="B1558" t="s">
        <v>1051</v>
      </c>
      <c r="C1558">
        <v>287</v>
      </c>
      <c r="D1558">
        <v>64</v>
      </c>
      <c r="E1558">
        <v>172</v>
      </c>
    </row>
    <row r="1559" spans="1:5" x14ac:dyDescent="0.25">
      <c r="A1559">
        <v>1</v>
      </c>
      <c r="B1559" t="s">
        <v>1051</v>
      </c>
      <c r="C1559">
        <v>1</v>
      </c>
      <c r="D1559">
        <v>0</v>
      </c>
      <c r="E1559">
        <v>0</v>
      </c>
    </row>
    <row r="1560" spans="1:5" x14ac:dyDescent="0.25">
      <c r="A1560">
        <v>1</v>
      </c>
      <c r="B1560" t="s">
        <v>570</v>
      </c>
      <c r="C1560">
        <v>27</v>
      </c>
      <c r="D1560">
        <v>16</v>
      </c>
      <c r="E1560">
        <v>1</v>
      </c>
    </row>
    <row r="1561" spans="1:5" x14ac:dyDescent="0.25">
      <c r="A1561">
        <v>1</v>
      </c>
      <c r="B1561" t="s">
        <v>570</v>
      </c>
      <c r="C1561">
        <v>67</v>
      </c>
      <c r="D1561">
        <v>36</v>
      </c>
      <c r="E1561">
        <v>11</v>
      </c>
    </row>
    <row r="1562" spans="1:5" x14ac:dyDescent="0.25">
      <c r="A1562">
        <v>1</v>
      </c>
      <c r="B1562" t="s">
        <v>570</v>
      </c>
      <c r="C1562">
        <v>3</v>
      </c>
      <c r="D1562">
        <v>0</v>
      </c>
      <c r="E1562">
        <v>0</v>
      </c>
    </row>
    <row r="1563" spans="1:5" x14ac:dyDescent="0.25">
      <c r="A1563">
        <v>1</v>
      </c>
      <c r="B1563" t="s">
        <v>1057</v>
      </c>
      <c r="C1563">
        <v>35</v>
      </c>
      <c r="D1563">
        <v>54</v>
      </c>
      <c r="E1563">
        <v>1</v>
      </c>
    </row>
    <row r="1564" spans="1:5" x14ac:dyDescent="0.25">
      <c r="A1564">
        <v>1</v>
      </c>
      <c r="B1564" t="s">
        <v>1057</v>
      </c>
      <c r="C1564">
        <v>600</v>
      </c>
      <c r="D1564">
        <v>42</v>
      </c>
      <c r="E1564">
        <v>449</v>
      </c>
    </row>
    <row r="1565" spans="1:5" x14ac:dyDescent="0.25">
      <c r="A1565">
        <v>1</v>
      </c>
      <c r="B1565" t="s">
        <v>1052</v>
      </c>
      <c r="C1565">
        <v>36</v>
      </c>
      <c r="D1565">
        <v>36</v>
      </c>
      <c r="E1565">
        <v>2</v>
      </c>
    </row>
    <row r="1566" spans="1:5" x14ac:dyDescent="0.25">
      <c r="A1566">
        <v>1</v>
      </c>
      <c r="B1566" t="s">
        <v>1052</v>
      </c>
      <c r="C1566">
        <v>413</v>
      </c>
      <c r="D1566">
        <v>65</v>
      </c>
      <c r="E1566">
        <v>246</v>
      </c>
    </row>
    <row r="1567" spans="1:5" x14ac:dyDescent="0.25">
      <c r="A1567">
        <v>1</v>
      </c>
      <c r="B1567" t="s">
        <v>570</v>
      </c>
      <c r="C1567">
        <v>1</v>
      </c>
      <c r="D1567">
        <v>2</v>
      </c>
      <c r="E1567">
        <v>0</v>
      </c>
    </row>
    <row r="1568" spans="1:5" x14ac:dyDescent="0.25">
      <c r="A1568">
        <v>1</v>
      </c>
      <c r="B1568" t="s">
        <v>570</v>
      </c>
      <c r="C1568">
        <v>333</v>
      </c>
      <c r="D1568">
        <v>74</v>
      </c>
      <c r="E1568">
        <v>407</v>
      </c>
    </row>
    <row r="1569" spans="1:5" x14ac:dyDescent="0.25">
      <c r="A1569">
        <v>1</v>
      </c>
      <c r="B1569" t="s">
        <v>1053</v>
      </c>
      <c r="C1569">
        <v>39</v>
      </c>
      <c r="D1569">
        <v>23</v>
      </c>
      <c r="E1569">
        <v>3</v>
      </c>
    </row>
    <row r="1570" spans="1:5" x14ac:dyDescent="0.25">
      <c r="A1570">
        <v>1</v>
      </c>
      <c r="B1570" t="s">
        <v>1053</v>
      </c>
      <c r="C1570">
        <v>86</v>
      </c>
      <c r="D1570">
        <v>51</v>
      </c>
      <c r="E1570">
        <v>11</v>
      </c>
    </row>
    <row r="1571" spans="1:5" x14ac:dyDescent="0.25">
      <c r="A1571">
        <v>1</v>
      </c>
      <c r="B1571" t="s">
        <v>1053</v>
      </c>
      <c r="C1571">
        <v>1</v>
      </c>
      <c r="D1571">
        <v>0</v>
      </c>
      <c r="E1571">
        <v>0</v>
      </c>
    </row>
    <row r="1572" spans="1:5" x14ac:dyDescent="0.25">
      <c r="A1572">
        <v>1</v>
      </c>
      <c r="B1572" t="s">
        <v>570</v>
      </c>
      <c r="C1572">
        <v>12</v>
      </c>
      <c r="D1572">
        <v>0</v>
      </c>
      <c r="E1572">
        <v>9</v>
      </c>
    </row>
    <row r="1573" spans="1:5" x14ac:dyDescent="0.25">
      <c r="A1573">
        <v>1</v>
      </c>
      <c r="B1573" t="s">
        <v>570</v>
      </c>
      <c r="C1573">
        <v>4</v>
      </c>
      <c r="D1573">
        <v>0</v>
      </c>
      <c r="E1573">
        <v>2</v>
      </c>
    </row>
    <row r="1574" spans="1:5" x14ac:dyDescent="0.25">
      <c r="A1574">
        <v>1</v>
      </c>
      <c r="B1574" t="s">
        <v>570</v>
      </c>
      <c r="C1574">
        <v>5</v>
      </c>
      <c r="D1574">
        <v>0</v>
      </c>
      <c r="E1574">
        <v>3</v>
      </c>
    </row>
    <row r="1575" spans="1:5" x14ac:dyDescent="0.25">
      <c r="A1575">
        <v>1</v>
      </c>
      <c r="B1575" t="s">
        <v>570</v>
      </c>
      <c r="C1575">
        <v>3</v>
      </c>
      <c r="D1575">
        <v>0</v>
      </c>
      <c r="E1575">
        <v>2</v>
      </c>
    </row>
    <row r="1576" spans="1:5" x14ac:dyDescent="0.25">
      <c r="A1576">
        <v>1</v>
      </c>
      <c r="B1576" t="s">
        <v>570</v>
      </c>
      <c r="C1576">
        <v>36</v>
      </c>
      <c r="D1576">
        <v>1</v>
      </c>
      <c r="E1576">
        <v>25</v>
      </c>
    </row>
    <row r="1577" spans="1:5" x14ac:dyDescent="0.25">
      <c r="A1577">
        <v>1</v>
      </c>
      <c r="B1577" t="s">
        <v>570</v>
      </c>
      <c r="C1577">
        <v>2</v>
      </c>
      <c r="D1577">
        <v>0</v>
      </c>
      <c r="E1577">
        <v>0</v>
      </c>
    </row>
    <row r="1578" spans="1:5" x14ac:dyDescent="0.25">
      <c r="A1578">
        <v>1</v>
      </c>
      <c r="B1578" t="s">
        <v>570</v>
      </c>
      <c r="C1578">
        <v>0</v>
      </c>
      <c r="D1578">
        <v>1</v>
      </c>
      <c r="E1578">
        <v>0</v>
      </c>
    </row>
    <row r="1579" spans="1:5" x14ac:dyDescent="0.25">
      <c r="A1579">
        <v>1</v>
      </c>
      <c r="B1579" t="s">
        <v>570</v>
      </c>
      <c r="C1579">
        <v>1</v>
      </c>
      <c r="D1579">
        <v>0</v>
      </c>
      <c r="E1579">
        <v>1</v>
      </c>
    </row>
    <row r="1580" spans="1:5" x14ac:dyDescent="0.25">
      <c r="A1580">
        <v>1</v>
      </c>
      <c r="B1580" t="s">
        <v>570</v>
      </c>
      <c r="C1580">
        <v>3</v>
      </c>
      <c r="D1580">
        <v>0</v>
      </c>
      <c r="E1580">
        <v>3</v>
      </c>
    </row>
    <row r="1581" spans="1:5" x14ac:dyDescent="0.25">
      <c r="A1581">
        <v>1</v>
      </c>
      <c r="B1581" t="s">
        <v>570</v>
      </c>
      <c r="C1581">
        <v>2</v>
      </c>
      <c r="D1581">
        <v>0</v>
      </c>
      <c r="E1581">
        <v>2</v>
      </c>
    </row>
    <row r="1582" spans="1:5" x14ac:dyDescent="0.25">
      <c r="A1582">
        <v>1</v>
      </c>
      <c r="B1582" t="s">
        <v>570</v>
      </c>
      <c r="C1582">
        <v>2</v>
      </c>
      <c r="D1582">
        <v>0</v>
      </c>
      <c r="E1582">
        <v>0</v>
      </c>
    </row>
    <row r="1583" spans="1:5" x14ac:dyDescent="0.25">
      <c r="A1583">
        <v>1</v>
      </c>
      <c r="B1583" t="s">
        <v>570</v>
      </c>
      <c r="C1583">
        <v>22</v>
      </c>
      <c r="D1583">
        <v>0</v>
      </c>
      <c r="E1583">
        <v>6</v>
      </c>
    </row>
  </sheetData>
  <autoFilter ref="A1:D48" xr:uid="{00000000-0009-0000-0000-000000000000}">
    <sortState xmlns:xlrd2="http://schemas.microsoft.com/office/spreadsheetml/2017/richdata2" ref="A2:D48">
      <sortCondition descending="1" ref="B1"/>
    </sortState>
  </autoFilter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ADE23-015C-4D5B-9FFF-2711E013350B}">
  <dimension ref="A1:R239"/>
  <sheetViews>
    <sheetView topLeftCell="A205" zoomScale="85" zoomScaleNormal="85" workbookViewId="0">
      <selection activeCell="B1" sqref="B1:D239"/>
    </sheetView>
  </sheetViews>
  <sheetFormatPr defaultRowHeight="15" x14ac:dyDescent="0.25"/>
  <cols>
    <col min="2" max="2" width="74.140625" bestFit="1" customWidth="1"/>
    <col min="3" max="3" width="74.140625" customWidth="1"/>
    <col min="4" max="4" width="33.42578125" bestFit="1" customWidth="1"/>
    <col min="5" max="5" width="10.5703125" bestFit="1" customWidth="1"/>
    <col min="6" max="6" width="9.7109375" bestFit="1" customWidth="1"/>
    <col min="7" max="7" width="17.5703125" bestFit="1" customWidth="1"/>
    <col min="8" max="8" width="17.5703125" customWidth="1"/>
    <col min="10" max="10" width="27.42578125" bestFit="1" customWidth="1"/>
    <col min="11" max="11" width="19" bestFit="1" customWidth="1"/>
    <col min="12" max="12" width="17.28515625" bestFit="1" customWidth="1"/>
    <col min="13" max="13" width="26.28515625" bestFit="1" customWidth="1"/>
    <col min="14" max="14" width="22.42578125" bestFit="1" customWidth="1"/>
  </cols>
  <sheetData>
    <row r="1" spans="1:14" x14ac:dyDescent="0.25">
      <c r="A1" t="s">
        <v>395</v>
      </c>
      <c r="B1" t="s">
        <v>560</v>
      </c>
      <c r="C1" t="s">
        <v>577</v>
      </c>
      <c r="D1" t="s">
        <v>561</v>
      </c>
      <c r="E1" t="s">
        <v>0</v>
      </c>
      <c r="F1" t="s">
        <v>545</v>
      </c>
      <c r="G1" t="s">
        <v>546</v>
      </c>
      <c r="H1" t="s">
        <v>547</v>
      </c>
      <c r="J1" s="5" t="s">
        <v>395</v>
      </c>
      <c r="K1" t="s">
        <v>579</v>
      </c>
    </row>
    <row r="2" spans="1:14" x14ac:dyDescent="0.25">
      <c r="A2" t="s">
        <v>375</v>
      </c>
      <c r="B2" t="s">
        <v>111</v>
      </c>
      <c r="C2" t="s">
        <v>445</v>
      </c>
      <c r="D2" t="s">
        <v>437</v>
      </c>
      <c r="E2">
        <v>4</v>
      </c>
      <c r="F2">
        <v>2</v>
      </c>
      <c r="H2">
        <v>3</v>
      </c>
    </row>
    <row r="3" spans="1:14" x14ac:dyDescent="0.25">
      <c r="A3" t="s">
        <v>375</v>
      </c>
      <c r="B3" t="s">
        <v>112</v>
      </c>
      <c r="C3" t="s">
        <v>441</v>
      </c>
      <c r="D3" t="s">
        <v>437</v>
      </c>
      <c r="E3">
        <v>41</v>
      </c>
      <c r="F3">
        <v>14</v>
      </c>
      <c r="H3">
        <v>29</v>
      </c>
      <c r="J3" s="5" t="s">
        <v>548</v>
      </c>
      <c r="K3" t="s">
        <v>549</v>
      </c>
      <c r="L3" t="s">
        <v>550</v>
      </c>
      <c r="M3" t="s">
        <v>551</v>
      </c>
      <c r="N3" t="s">
        <v>552</v>
      </c>
    </row>
    <row r="4" spans="1:14" x14ac:dyDescent="0.25">
      <c r="A4" t="s">
        <v>375</v>
      </c>
      <c r="B4" t="s">
        <v>114</v>
      </c>
      <c r="C4" t="s">
        <v>437</v>
      </c>
      <c r="D4" t="s">
        <v>437</v>
      </c>
      <c r="E4">
        <v>3</v>
      </c>
      <c r="F4">
        <v>0</v>
      </c>
      <c r="H4">
        <v>0</v>
      </c>
      <c r="J4" s="1" t="s">
        <v>541</v>
      </c>
      <c r="K4" s="6">
        <v>67838036</v>
      </c>
      <c r="L4" s="6">
        <v>524636</v>
      </c>
      <c r="M4" s="6"/>
      <c r="N4" s="6">
        <v>32388528</v>
      </c>
    </row>
    <row r="5" spans="1:14" x14ac:dyDescent="0.25">
      <c r="A5" t="s">
        <v>375</v>
      </c>
      <c r="B5" t="s">
        <v>116</v>
      </c>
      <c r="C5" t="s">
        <v>437</v>
      </c>
      <c r="D5" t="s">
        <v>437</v>
      </c>
      <c r="E5">
        <v>1</v>
      </c>
      <c r="F5">
        <v>0</v>
      </c>
      <c r="H5">
        <v>1</v>
      </c>
      <c r="J5" s="1" t="s">
        <v>417</v>
      </c>
      <c r="K5" s="6">
        <v>236312646</v>
      </c>
      <c r="L5" s="6">
        <v>687198</v>
      </c>
      <c r="M5" s="6"/>
      <c r="N5" s="6">
        <v>126741030</v>
      </c>
    </row>
    <row r="6" spans="1:14" x14ac:dyDescent="0.25">
      <c r="A6" t="s">
        <v>375</v>
      </c>
      <c r="B6" t="s">
        <v>114</v>
      </c>
      <c r="C6" t="s">
        <v>437</v>
      </c>
      <c r="D6" t="s">
        <v>437</v>
      </c>
      <c r="E6">
        <v>1</v>
      </c>
      <c r="F6">
        <v>0</v>
      </c>
      <c r="H6">
        <v>0</v>
      </c>
      <c r="J6" s="1" t="s">
        <v>437</v>
      </c>
      <c r="K6" s="6">
        <v>13679</v>
      </c>
      <c r="L6" s="6">
        <v>6544</v>
      </c>
      <c r="M6" s="6"/>
      <c r="N6" s="6">
        <v>4557</v>
      </c>
    </row>
    <row r="7" spans="1:14" x14ac:dyDescent="0.25">
      <c r="A7" t="s">
        <v>375</v>
      </c>
      <c r="B7" t="s">
        <v>117</v>
      </c>
      <c r="C7" t="s">
        <v>407</v>
      </c>
      <c r="D7" t="s">
        <v>437</v>
      </c>
      <c r="E7">
        <v>3</v>
      </c>
      <c r="F7">
        <v>0</v>
      </c>
      <c r="H7">
        <v>1</v>
      </c>
      <c r="J7" s="1" t="s">
        <v>578</v>
      </c>
      <c r="K7" s="6">
        <v>32582965</v>
      </c>
      <c r="L7" s="6">
        <v>227506</v>
      </c>
      <c r="M7" s="6"/>
      <c r="N7" s="6">
        <v>13169540</v>
      </c>
    </row>
    <row r="8" spans="1:14" x14ac:dyDescent="0.25">
      <c r="A8" t="s">
        <v>375</v>
      </c>
      <c r="B8" t="s">
        <v>119</v>
      </c>
      <c r="C8" t="s">
        <v>407</v>
      </c>
      <c r="D8" t="s">
        <v>437</v>
      </c>
      <c r="E8">
        <v>7</v>
      </c>
      <c r="F8">
        <v>1</v>
      </c>
      <c r="H8">
        <v>5</v>
      </c>
      <c r="J8" s="1" t="s">
        <v>540</v>
      </c>
      <c r="K8" s="6">
        <v>38247647</v>
      </c>
      <c r="L8" s="6">
        <v>180214</v>
      </c>
      <c r="M8" s="6"/>
      <c r="N8" s="6">
        <v>15282115</v>
      </c>
    </row>
    <row r="9" spans="1:14" x14ac:dyDescent="0.25">
      <c r="A9" t="s">
        <v>375</v>
      </c>
      <c r="B9" t="s">
        <v>120</v>
      </c>
      <c r="C9" t="s">
        <v>407</v>
      </c>
      <c r="D9" t="s">
        <v>437</v>
      </c>
      <c r="E9">
        <v>11</v>
      </c>
      <c r="F9">
        <v>0</v>
      </c>
      <c r="H9">
        <v>7</v>
      </c>
      <c r="J9" s="1" t="s">
        <v>553</v>
      </c>
      <c r="K9" s="6">
        <v>374994973</v>
      </c>
      <c r="L9" s="6">
        <v>1626098</v>
      </c>
      <c r="M9" s="6"/>
      <c r="N9" s="6">
        <v>187585770</v>
      </c>
    </row>
    <row r="10" spans="1:14" x14ac:dyDescent="0.25">
      <c r="A10" t="s">
        <v>375</v>
      </c>
      <c r="B10" t="s">
        <v>122</v>
      </c>
      <c r="C10" t="s">
        <v>504</v>
      </c>
      <c r="D10" t="s">
        <v>504</v>
      </c>
      <c r="E10">
        <v>263126</v>
      </c>
      <c r="F10">
        <v>277</v>
      </c>
      <c r="H10">
        <v>54470</v>
      </c>
    </row>
    <row r="11" spans="1:14" x14ac:dyDescent="0.25">
      <c r="A11" t="s">
        <v>375</v>
      </c>
      <c r="B11" t="s">
        <v>124</v>
      </c>
      <c r="C11" t="s">
        <v>437</v>
      </c>
      <c r="D11" t="s">
        <v>437</v>
      </c>
      <c r="E11">
        <v>2733</v>
      </c>
      <c r="F11">
        <v>114</v>
      </c>
      <c r="H11">
        <v>1715</v>
      </c>
    </row>
    <row r="12" spans="1:14" x14ac:dyDescent="0.25">
      <c r="A12" t="s">
        <v>375</v>
      </c>
      <c r="B12" t="s">
        <v>125</v>
      </c>
      <c r="C12" t="s">
        <v>437</v>
      </c>
      <c r="D12" t="s">
        <v>437</v>
      </c>
      <c r="E12">
        <v>1982</v>
      </c>
      <c r="F12">
        <v>615</v>
      </c>
      <c r="H12">
        <v>484</v>
      </c>
    </row>
    <row r="13" spans="1:14" x14ac:dyDescent="0.25">
      <c r="A13" t="s">
        <v>375</v>
      </c>
      <c r="B13" t="s">
        <v>126</v>
      </c>
      <c r="C13" t="s">
        <v>437</v>
      </c>
      <c r="D13" t="s">
        <v>437</v>
      </c>
      <c r="E13">
        <v>1592</v>
      </c>
      <c r="F13">
        <v>983</v>
      </c>
      <c r="H13">
        <v>157</v>
      </c>
    </row>
    <row r="14" spans="1:14" x14ac:dyDescent="0.25">
      <c r="A14" t="s">
        <v>375</v>
      </c>
      <c r="B14" t="s">
        <v>127</v>
      </c>
      <c r="C14" t="s">
        <v>437</v>
      </c>
      <c r="D14" t="s">
        <v>437</v>
      </c>
      <c r="E14">
        <v>1186</v>
      </c>
      <c r="F14">
        <v>317</v>
      </c>
      <c r="H14">
        <v>457</v>
      </c>
    </row>
    <row r="15" spans="1:14" x14ac:dyDescent="0.25">
      <c r="A15" t="s">
        <v>375</v>
      </c>
      <c r="B15" t="s">
        <v>128</v>
      </c>
      <c r="C15" t="s">
        <v>437</v>
      </c>
      <c r="D15" t="s">
        <v>437</v>
      </c>
      <c r="E15">
        <v>842</v>
      </c>
      <c r="F15">
        <v>602</v>
      </c>
      <c r="H15">
        <v>109</v>
      </c>
    </row>
    <row r="16" spans="1:14" x14ac:dyDescent="0.25">
      <c r="A16" t="s">
        <v>375</v>
      </c>
      <c r="B16" t="s">
        <v>129</v>
      </c>
      <c r="C16" t="s">
        <v>437</v>
      </c>
      <c r="D16" t="s">
        <v>437</v>
      </c>
      <c r="E16">
        <v>43785</v>
      </c>
      <c r="F16">
        <v>12</v>
      </c>
      <c r="H16">
        <v>21832</v>
      </c>
    </row>
    <row r="17" spans="1:18" x14ac:dyDescent="0.25">
      <c r="A17" t="s">
        <v>375</v>
      </c>
      <c r="B17" t="s">
        <v>130</v>
      </c>
      <c r="C17" t="s">
        <v>437</v>
      </c>
      <c r="D17" t="s">
        <v>437</v>
      </c>
      <c r="E17">
        <v>0</v>
      </c>
      <c r="F17">
        <v>0</v>
      </c>
      <c r="H17">
        <v>1</v>
      </c>
    </row>
    <row r="18" spans="1:18" x14ac:dyDescent="0.25">
      <c r="A18" t="s">
        <v>375</v>
      </c>
      <c r="B18" t="s">
        <v>131</v>
      </c>
      <c r="C18" t="s">
        <v>437</v>
      </c>
      <c r="D18" t="s">
        <v>437</v>
      </c>
      <c r="E18">
        <v>2642</v>
      </c>
      <c r="F18">
        <v>1</v>
      </c>
      <c r="H18">
        <v>2076</v>
      </c>
    </row>
    <row r="19" spans="1:18" x14ac:dyDescent="0.25">
      <c r="A19" t="s">
        <v>369</v>
      </c>
      <c r="B19" t="s">
        <v>133</v>
      </c>
      <c r="C19" t="s">
        <v>434</v>
      </c>
      <c r="D19" t="s">
        <v>437</v>
      </c>
      <c r="E19">
        <v>0</v>
      </c>
      <c r="F19">
        <v>0</v>
      </c>
      <c r="H19">
        <v>0</v>
      </c>
    </row>
    <row r="20" spans="1:18" x14ac:dyDescent="0.25">
      <c r="A20" t="s">
        <v>369</v>
      </c>
      <c r="B20" t="s">
        <v>134</v>
      </c>
      <c r="C20" t="s">
        <v>433</v>
      </c>
      <c r="D20" t="s">
        <v>437</v>
      </c>
      <c r="E20">
        <v>840</v>
      </c>
      <c r="F20">
        <v>569</v>
      </c>
      <c r="H20">
        <v>64</v>
      </c>
    </row>
    <row r="21" spans="1:18" x14ac:dyDescent="0.25">
      <c r="A21" t="s">
        <v>369</v>
      </c>
      <c r="B21" t="s">
        <v>135</v>
      </c>
      <c r="C21" t="s">
        <v>540</v>
      </c>
      <c r="D21" t="s">
        <v>540</v>
      </c>
      <c r="E21">
        <v>676</v>
      </c>
      <c r="F21">
        <v>110</v>
      </c>
      <c r="H21">
        <v>412</v>
      </c>
      <c r="J21" t="s">
        <v>562</v>
      </c>
      <c r="K21" t="s">
        <v>563</v>
      </c>
      <c r="L21" t="s">
        <v>550</v>
      </c>
      <c r="M21" t="s">
        <v>551</v>
      </c>
      <c r="N21" t="s">
        <v>555</v>
      </c>
      <c r="O21" t="s">
        <v>556</v>
      </c>
      <c r="P21" t="s">
        <v>557</v>
      </c>
      <c r="Q21" t="s">
        <v>558</v>
      </c>
      <c r="R21" t="s">
        <v>559</v>
      </c>
    </row>
    <row r="22" spans="1:18" x14ac:dyDescent="0.25">
      <c r="A22" t="s">
        <v>369</v>
      </c>
      <c r="B22" t="s">
        <v>136</v>
      </c>
      <c r="C22" t="s">
        <v>540</v>
      </c>
      <c r="D22" t="s">
        <v>540</v>
      </c>
      <c r="E22">
        <v>431</v>
      </c>
      <c r="F22">
        <v>180</v>
      </c>
      <c r="H22">
        <v>228</v>
      </c>
      <c r="J22" t="s">
        <v>417</v>
      </c>
      <c r="K22">
        <v>236312646</v>
      </c>
      <c r="L22">
        <v>687198</v>
      </c>
      <c r="N22">
        <v>126741030</v>
      </c>
      <c r="O22" s="2">
        <f>L22/K22</f>
        <v>2.9080034929658397E-3</v>
      </c>
      <c r="P22" s="3">
        <f>M22/K22</f>
        <v>0</v>
      </c>
      <c r="Q22" s="3">
        <f>K22/$K$30</f>
        <v>0.63017550371268582</v>
      </c>
      <c r="R22" s="3">
        <f>N22/K22</f>
        <v>0.53632775116063824</v>
      </c>
    </row>
    <row r="23" spans="1:18" x14ac:dyDescent="0.25">
      <c r="A23" t="s">
        <v>369</v>
      </c>
      <c r="B23" t="s">
        <v>137</v>
      </c>
      <c r="C23" t="s">
        <v>540</v>
      </c>
      <c r="D23" t="s">
        <v>540</v>
      </c>
      <c r="E23">
        <v>10</v>
      </c>
      <c r="F23">
        <v>0</v>
      </c>
      <c r="H23">
        <v>6</v>
      </c>
      <c r="J23" t="s">
        <v>541</v>
      </c>
      <c r="K23">
        <v>67838036</v>
      </c>
      <c r="L23">
        <v>524636</v>
      </c>
      <c r="N23">
        <v>32388528</v>
      </c>
      <c r="O23" s="2">
        <f>L23/K23</f>
        <v>7.7336554967481668E-3</v>
      </c>
      <c r="P23" s="3">
        <f>M23/K23</f>
        <v>0</v>
      </c>
      <c r="Q23" s="3">
        <f>K23/$K$30</f>
        <v>0.18090385440980297</v>
      </c>
      <c r="R23" s="3">
        <f>N23/K23</f>
        <v>0.47743905793499092</v>
      </c>
    </row>
    <row r="24" spans="1:18" x14ac:dyDescent="0.25">
      <c r="A24" t="s">
        <v>369</v>
      </c>
      <c r="B24" t="s">
        <v>138</v>
      </c>
      <c r="C24" t="s">
        <v>540</v>
      </c>
      <c r="D24" t="s">
        <v>540</v>
      </c>
      <c r="E24">
        <v>6</v>
      </c>
      <c r="F24">
        <v>0</v>
      </c>
      <c r="H24">
        <v>3</v>
      </c>
      <c r="J24" t="s">
        <v>540</v>
      </c>
      <c r="K24">
        <v>38247647</v>
      </c>
      <c r="L24">
        <v>180214</v>
      </c>
      <c r="N24">
        <v>15282115</v>
      </c>
      <c r="O24" s="2">
        <f>L24/K24</f>
        <v>4.7117669748416155E-3</v>
      </c>
      <c r="P24" s="3">
        <f>M24/K24</f>
        <v>0</v>
      </c>
      <c r="Q24" s="3">
        <f>K24/$K$30</f>
        <v>0.10199509261154815</v>
      </c>
      <c r="R24" s="3">
        <f>N24/K24</f>
        <v>0.39955699758471419</v>
      </c>
    </row>
    <row r="25" spans="1:18" x14ac:dyDescent="0.25">
      <c r="A25" t="s">
        <v>369</v>
      </c>
      <c r="B25" t="s">
        <v>139</v>
      </c>
      <c r="C25" t="s">
        <v>408</v>
      </c>
      <c r="D25" t="s">
        <v>437</v>
      </c>
      <c r="E25">
        <v>0</v>
      </c>
      <c r="F25">
        <v>105</v>
      </c>
      <c r="H25">
        <v>0</v>
      </c>
      <c r="J25" t="s">
        <v>578</v>
      </c>
      <c r="K25">
        <v>32582965</v>
      </c>
      <c r="L25">
        <v>227506</v>
      </c>
      <c r="N25">
        <v>13169540</v>
      </c>
      <c r="O25" s="2">
        <f>L25/K25</f>
        <v>6.9823602609523109E-3</v>
      </c>
      <c r="P25" s="3">
        <f>M25/K25</f>
        <v>0</v>
      </c>
      <c r="Q25" s="3">
        <f>K25/$K$30</f>
        <v>8.6889071443632393E-2</v>
      </c>
      <c r="R25" s="3">
        <f>N25/K25</f>
        <v>0.40418482480032125</v>
      </c>
    </row>
    <row r="26" spans="1:18" x14ac:dyDescent="0.25">
      <c r="A26" t="s">
        <v>369</v>
      </c>
      <c r="B26" t="s">
        <v>140</v>
      </c>
      <c r="C26" t="s">
        <v>417</v>
      </c>
      <c r="D26" t="s">
        <v>417</v>
      </c>
      <c r="E26">
        <v>0</v>
      </c>
      <c r="F26">
        <v>0</v>
      </c>
      <c r="H26">
        <v>1</v>
      </c>
      <c r="J26" t="s">
        <v>437</v>
      </c>
      <c r="K26">
        <v>13679</v>
      </c>
      <c r="L26">
        <v>6544</v>
      </c>
      <c r="N26">
        <v>4557</v>
      </c>
      <c r="O26" s="2">
        <v>0.01</v>
      </c>
      <c r="P26" s="3">
        <f>M26/K26</f>
        <v>0</v>
      </c>
      <c r="Q26" s="3">
        <f>K26/$K$30</f>
        <v>3.6477822330700953E-5</v>
      </c>
      <c r="R26" s="3">
        <f>N26/K26</f>
        <v>0.33313838730901379</v>
      </c>
    </row>
    <row r="27" spans="1:18" x14ac:dyDescent="0.25">
      <c r="A27" t="s">
        <v>369</v>
      </c>
      <c r="B27" t="s">
        <v>141</v>
      </c>
      <c r="C27" t="s">
        <v>417</v>
      </c>
      <c r="D27" t="s">
        <v>417</v>
      </c>
      <c r="E27">
        <v>1</v>
      </c>
      <c r="F27">
        <v>0</v>
      </c>
      <c r="H27">
        <v>2</v>
      </c>
      <c r="O27" s="3"/>
      <c r="P27" s="3"/>
      <c r="Q27" s="3"/>
      <c r="R27" s="3"/>
    </row>
    <row r="28" spans="1:18" x14ac:dyDescent="0.25">
      <c r="A28" t="s">
        <v>369</v>
      </c>
      <c r="B28" t="s">
        <v>142</v>
      </c>
      <c r="C28" t="s">
        <v>417</v>
      </c>
      <c r="D28" t="s">
        <v>417</v>
      </c>
      <c r="E28">
        <v>2101</v>
      </c>
      <c r="F28">
        <v>344</v>
      </c>
      <c r="H28">
        <v>1310</v>
      </c>
      <c r="O28" s="3"/>
      <c r="P28" s="3"/>
      <c r="Q28" s="3"/>
      <c r="R28" s="3"/>
    </row>
    <row r="29" spans="1:18" x14ac:dyDescent="0.25">
      <c r="A29" t="s">
        <v>369</v>
      </c>
      <c r="B29" t="s">
        <v>143</v>
      </c>
      <c r="C29" t="s">
        <v>417</v>
      </c>
      <c r="D29" t="s">
        <v>417</v>
      </c>
      <c r="E29">
        <v>1399</v>
      </c>
      <c r="F29">
        <v>564</v>
      </c>
      <c r="H29">
        <v>786</v>
      </c>
      <c r="O29" s="3"/>
      <c r="P29" s="3"/>
      <c r="Q29" s="3"/>
    </row>
    <row r="30" spans="1:18" x14ac:dyDescent="0.25">
      <c r="A30" t="s">
        <v>369</v>
      </c>
      <c r="B30" t="s">
        <v>144</v>
      </c>
      <c r="C30" t="s">
        <v>417</v>
      </c>
      <c r="D30" t="s">
        <v>417</v>
      </c>
      <c r="E30">
        <v>34</v>
      </c>
      <c r="F30">
        <v>1</v>
      </c>
      <c r="H30">
        <v>25</v>
      </c>
      <c r="K30">
        <f>SUM(K22:K26)</f>
        <v>374994973</v>
      </c>
      <c r="O30" s="3"/>
      <c r="P30" s="3"/>
      <c r="Q30" s="3"/>
    </row>
    <row r="31" spans="1:18" x14ac:dyDescent="0.25">
      <c r="A31" t="s">
        <v>369</v>
      </c>
      <c r="B31" t="s">
        <v>145</v>
      </c>
      <c r="C31" t="s">
        <v>417</v>
      </c>
      <c r="D31" t="s">
        <v>417</v>
      </c>
      <c r="E31">
        <v>19</v>
      </c>
      <c r="F31">
        <v>0</v>
      </c>
      <c r="H31">
        <v>8</v>
      </c>
      <c r="O31" s="3"/>
      <c r="P31" s="3"/>
      <c r="Q31" s="3"/>
    </row>
    <row r="32" spans="1:18" x14ac:dyDescent="0.25">
      <c r="A32" t="s">
        <v>369</v>
      </c>
      <c r="B32" t="s">
        <v>146</v>
      </c>
      <c r="C32" t="s">
        <v>406</v>
      </c>
      <c r="D32" t="s">
        <v>578</v>
      </c>
      <c r="E32">
        <v>719</v>
      </c>
      <c r="F32">
        <v>261</v>
      </c>
      <c r="H32">
        <v>435</v>
      </c>
      <c r="O32" s="3"/>
      <c r="P32" s="3"/>
      <c r="Q32" s="3"/>
    </row>
    <row r="33" spans="1:17" x14ac:dyDescent="0.25">
      <c r="A33" t="s">
        <v>369</v>
      </c>
      <c r="B33" t="s">
        <v>147</v>
      </c>
      <c r="C33" t="s">
        <v>406</v>
      </c>
      <c r="D33" t="s">
        <v>578</v>
      </c>
      <c r="E33">
        <v>422</v>
      </c>
      <c r="F33">
        <v>172</v>
      </c>
      <c r="H33">
        <v>259</v>
      </c>
      <c r="O33" s="3"/>
      <c r="P33" s="3"/>
      <c r="Q33" s="3"/>
    </row>
    <row r="34" spans="1:17" x14ac:dyDescent="0.25">
      <c r="A34" t="s">
        <v>369</v>
      </c>
      <c r="B34" t="s">
        <v>148</v>
      </c>
      <c r="C34" t="s">
        <v>406</v>
      </c>
      <c r="D34" t="s">
        <v>578</v>
      </c>
      <c r="E34">
        <v>2</v>
      </c>
      <c r="F34">
        <v>4</v>
      </c>
      <c r="H34">
        <v>1</v>
      </c>
      <c r="O34" s="3"/>
      <c r="P34" s="3"/>
      <c r="Q34" s="3"/>
    </row>
    <row r="35" spans="1:17" x14ac:dyDescent="0.25">
      <c r="A35" t="s">
        <v>369</v>
      </c>
      <c r="B35" t="s">
        <v>149</v>
      </c>
      <c r="C35" t="s">
        <v>406</v>
      </c>
      <c r="D35" t="s">
        <v>578</v>
      </c>
      <c r="E35">
        <v>4</v>
      </c>
      <c r="F35">
        <v>0</v>
      </c>
      <c r="H35">
        <v>0</v>
      </c>
      <c r="O35" s="3"/>
      <c r="P35" s="3"/>
      <c r="Q35" s="3"/>
    </row>
    <row r="36" spans="1:17" x14ac:dyDescent="0.25">
      <c r="A36" t="s">
        <v>369</v>
      </c>
      <c r="B36" t="s">
        <v>150</v>
      </c>
      <c r="C36" t="s">
        <v>408</v>
      </c>
      <c r="D36" t="s">
        <v>437</v>
      </c>
      <c r="E36">
        <v>37</v>
      </c>
      <c r="F36">
        <v>0</v>
      </c>
      <c r="H36">
        <v>6</v>
      </c>
      <c r="O36" s="3"/>
      <c r="P36" s="3"/>
      <c r="Q36" s="3"/>
    </row>
    <row r="37" spans="1:17" x14ac:dyDescent="0.25">
      <c r="A37" t="s">
        <v>370</v>
      </c>
      <c r="B37" t="s">
        <v>139</v>
      </c>
      <c r="C37" t="s">
        <v>408</v>
      </c>
      <c r="D37" t="s">
        <v>437</v>
      </c>
      <c r="E37">
        <v>1090</v>
      </c>
      <c r="F37">
        <v>618</v>
      </c>
      <c r="H37">
        <v>377</v>
      </c>
      <c r="O37" s="3"/>
      <c r="P37" s="3"/>
      <c r="Q37" s="3"/>
    </row>
    <row r="38" spans="1:17" x14ac:dyDescent="0.25">
      <c r="A38" t="s">
        <v>370</v>
      </c>
      <c r="B38" t="s">
        <v>152</v>
      </c>
      <c r="C38" t="s">
        <v>541</v>
      </c>
      <c r="D38" t="s">
        <v>541</v>
      </c>
      <c r="E38">
        <v>2758</v>
      </c>
      <c r="F38">
        <v>390</v>
      </c>
      <c r="H38">
        <v>1521</v>
      </c>
      <c r="O38" s="3"/>
      <c r="P38" s="3"/>
      <c r="Q38" s="3"/>
    </row>
    <row r="39" spans="1:17" x14ac:dyDescent="0.25">
      <c r="A39" t="s">
        <v>370</v>
      </c>
      <c r="B39" t="s">
        <v>153</v>
      </c>
      <c r="C39" t="s">
        <v>541</v>
      </c>
      <c r="D39" t="s">
        <v>541</v>
      </c>
      <c r="E39">
        <v>411</v>
      </c>
      <c r="F39">
        <v>58</v>
      </c>
      <c r="H39">
        <v>416</v>
      </c>
      <c r="O39" s="3"/>
      <c r="P39" s="3"/>
      <c r="Q39" s="3"/>
    </row>
    <row r="40" spans="1:17" x14ac:dyDescent="0.25">
      <c r="A40" t="s">
        <v>370</v>
      </c>
      <c r="B40" t="s">
        <v>154</v>
      </c>
      <c r="C40" t="s">
        <v>541</v>
      </c>
      <c r="D40" t="s">
        <v>541</v>
      </c>
      <c r="E40">
        <v>2</v>
      </c>
      <c r="F40">
        <v>0</v>
      </c>
      <c r="H40">
        <v>0</v>
      </c>
      <c r="O40" s="3"/>
      <c r="P40" s="3"/>
      <c r="Q40" s="3"/>
    </row>
    <row r="41" spans="1:17" x14ac:dyDescent="0.25">
      <c r="A41" t="s">
        <v>375</v>
      </c>
      <c r="B41" t="s">
        <v>156</v>
      </c>
      <c r="C41" t="s">
        <v>437</v>
      </c>
      <c r="D41" t="s">
        <v>437</v>
      </c>
      <c r="E41">
        <v>436954</v>
      </c>
      <c r="F41">
        <v>1552</v>
      </c>
      <c r="H41">
        <v>115784</v>
      </c>
      <c r="O41" s="3"/>
      <c r="P41" s="3"/>
      <c r="Q41" s="3"/>
    </row>
    <row r="42" spans="1:17" x14ac:dyDescent="0.25">
      <c r="A42" t="s">
        <v>375</v>
      </c>
      <c r="B42" t="s">
        <v>158</v>
      </c>
      <c r="C42" t="s">
        <v>437</v>
      </c>
      <c r="D42" t="s">
        <v>437</v>
      </c>
      <c r="E42">
        <v>8</v>
      </c>
      <c r="F42">
        <v>4</v>
      </c>
      <c r="H42">
        <v>8</v>
      </c>
      <c r="O42" s="3"/>
      <c r="P42" s="3"/>
      <c r="Q42" s="3"/>
    </row>
    <row r="43" spans="1:17" x14ac:dyDescent="0.25">
      <c r="A43" t="s">
        <v>375</v>
      </c>
      <c r="B43" t="s">
        <v>159</v>
      </c>
      <c r="C43" t="s">
        <v>437</v>
      </c>
      <c r="D43" t="s">
        <v>437</v>
      </c>
      <c r="E43">
        <v>0</v>
      </c>
      <c r="F43">
        <v>1</v>
      </c>
      <c r="H43">
        <v>0</v>
      </c>
      <c r="N43" s="3"/>
      <c r="O43" s="3"/>
    </row>
    <row r="44" spans="1:17" x14ac:dyDescent="0.25">
      <c r="A44" t="s">
        <v>375</v>
      </c>
      <c r="B44" t="s">
        <v>160</v>
      </c>
      <c r="C44" t="s">
        <v>437</v>
      </c>
      <c r="D44" t="s">
        <v>437</v>
      </c>
      <c r="E44">
        <v>11</v>
      </c>
      <c r="F44">
        <v>3</v>
      </c>
      <c r="H44">
        <v>9</v>
      </c>
    </row>
    <row r="45" spans="1:17" x14ac:dyDescent="0.25">
      <c r="A45" t="s">
        <v>364</v>
      </c>
      <c r="B45" t="s">
        <v>162</v>
      </c>
      <c r="C45" t="s">
        <v>417</v>
      </c>
      <c r="D45" t="s">
        <v>417</v>
      </c>
      <c r="E45">
        <v>2</v>
      </c>
      <c r="F45">
        <v>1</v>
      </c>
      <c r="H45">
        <v>2</v>
      </c>
    </row>
    <row r="46" spans="1:17" x14ac:dyDescent="0.25">
      <c r="A46" t="s">
        <v>364</v>
      </c>
      <c r="B46" t="s">
        <v>164</v>
      </c>
      <c r="C46" t="s">
        <v>417</v>
      </c>
      <c r="D46" t="s">
        <v>417</v>
      </c>
      <c r="E46">
        <v>0</v>
      </c>
      <c r="F46">
        <v>1</v>
      </c>
      <c r="H46">
        <v>0</v>
      </c>
    </row>
    <row r="47" spans="1:17" x14ac:dyDescent="0.25">
      <c r="A47" t="s">
        <v>364</v>
      </c>
      <c r="B47" t="s">
        <v>162</v>
      </c>
      <c r="C47" t="s">
        <v>417</v>
      </c>
      <c r="D47" t="s">
        <v>417</v>
      </c>
      <c r="E47">
        <v>13</v>
      </c>
      <c r="F47">
        <v>0</v>
      </c>
      <c r="H47">
        <v>10</v>
      </c>
    </row>
    <row r="48" spans="1:17" x14ac:dyDescent="0.25">
      <c r="A48" t="s">
        <v>399</v>
      </c>
      <c r="B48" t="s">
        <v>166</v>
      </c>
      <c r="C48" t="s">
        <v>541</v>
      </c>
      <c r="D48" t="s">
        <v>541</v>
      </c>
      <c r="E48">
        <v>1</v>
      </c>
      <c r="F48">
        <v>0</v>
      </c>
      <c r="H48">
        <v>1</v>
      </c>
    </row>
    <row r="49" spans="1:8" x14ac:dyDescent="0.25">
      <c r="A49" t="s">
        <v>375</v>
      </c>
      <c r="B49" t="s">
        <v>168</v>
      </c>
      <c r="C49" t="s">
        <v>504</v>
      </c>
      <c r="D49" t="s">
        <v>504</v>
      </c>
      <c r="E49">
        <v>327085</v>
      </c>
      <c r="F49">
        <v>574</v>
      </c>
      <c r="H49">
        <v>63639</v>
      </c>
    </row>
    <row r="50" spans="1:8" x14ac:dyDescent="0.25">
      <c r="A50" t="s">
        <v>375</v>
      </c>
      <c r="B50" t="s">
        <v>170</v>
      </c>
      <c r="C50" t="s">
        <v>504</v>
      </c>
      <c r="D50" t="s">
        <v>504</v>
      </c>
      <c r="E50">
        <v>0</v>
      </c>
      <c r="F50">
        <v>2</v>
      </c>
      <c r="H50">
        <v>0</v>
      </c>
    </row>
    <row r="51" spans="1:8" x14ac:dyDescent="0.25">
      <c r="A51" t="s">
        <v>375</v>
      </c>
      <c r="B51" t="s">
        <v>171</v>
      </c>
      <c r="C51" t="s">
        <v>504</v>
      </c>
      <c r="D51" t="s">
        <v>504</v>
      </c>
      <c r="E51">
        <v>1</v>
      </c>
      <c r="F51">
        <v>0</v>
      </c>
      <c r="H51">
        <v>1</v>
      </c>
    </row>
    <row r="52" spans="1:8" x14ac:dyDescent="0.25">
      <c r="A52" t="s">
        <v>375</v>
      </c>
      <c r="B52" t="s">
        <v>122</v>
      </c>
      <c r="C52" t="s">
        <v>504</v>
      </c>
      <c r="D52" t="s">
        <v>504</v>
      </c>
      <c r="E52">
        <v>6</v>
      </c>
      <c r="F52">
        <v>1</v>
      </c>
      <c r="H52">
        <v>4</v>
      </c>
    </row>
    <row r="53" spans="1:8" x14ac:dyDescent="0.25">
      <c r="A53" t="s">
        <v>375</v>
      </c>
      <c r="B53" t="s">
        <v>173</v>
      </c>
      <c r="C53" t="s">
        <v>437</v>
      </c>
      <c r="D53" t="s">
        <v>437</v>
      </c>
      <c r="E53">
        <v>1</v>
      </c>
      <c r="F53">
        <v>0</v>
      </c>
      <c r="H53">
        <v>1</v>
      </c>
    </row>
    <row r="54" spans="1:8" x14ac:dyDescent="0.25">
      <c r="A54" t="s">
        <v>375</v>
      </c>
      <c r="B54" t="s">
        <v>175</v>
      </c>
      <c r="C54" t="s">
        <v>437</v>
      </c>
      <c r="D54" t="s">
        <v>437</v>
      </c>
      <c r="E54">
        <v>0</v>
      </c>
      <c r="F54">
        <v>1</v>
      </c>
      <c r="H54">
        <v>0</v>
      </c>
    </row>
    <row r="55" spans="1:8" x14ac:dyDescent="0.25">
      <c r="A55" t="s">
        <v>375</v>
      </c>
      <c r="B55" t="s">
        <v>156</v>
      </c>
      <c r="C55" t="s">
        <v>437</v>
      </c>
      <c r="D55" t="s">
        <v>437</v>
      </c>
      <c r="E55">
        <v>6</v>
      </c>
      <c r="F55">
        <v>2</v>
      </c>
      <c r="H55">
        <v>7</v>
      </c>
    </row>
    <row r="56" spans="1:8" x14ac:dyDescent="0.25">
      <c r="A56" t="s">
        <v>375</v>
      </c>
      <c r="B56" t="s">
        <v>177</v>
      </c>
      <c r="C56" t="s">
        <v>437</v>
      </c>
      <c r="D56" t="s">
        <v>437</v>
      </c>
      <c r="E56">
        <v>30</v>
      </c>
      <c r="F56">
        <v>1</v>
      </c>
      <c r="H56">
        <v>28</v>
      </c>
    </row>
    <row r="57" spans="1:8" x14ac:dyDescent="0.25">
      <c r="A57" t="s">
        <v>375</v>
      </c>
      <c r="B57" t="s">
        <v>178</v>
      </c>
      <c r="C57" t="s">
        <v>437</v>
      </c>
      <c r="D57" t="s">
        <v>437</v>
      </c>
      <c r="E57">
        <v>6</v>
      </c>
      <c r="F57">
        <v>0</v>
      </c>
      <c r="H57">
        <v>6</v>
      </c>
    </row>
    <row r="58" spans="1:8" x14ac:dyDescent="0.25">
      <c r="A58" t="s">
        <v>375</v>
      </c>
      <c r="B58" t="s">
        <v>180</v>
      </c>
      <c r="C58" t="s">
        <v>437</v>
      </c>
      <c r="D58" t="s">
        <v>437</v>
      </c>
      <c r="E58">
        <v>1</v>
      </c>
      <c r="F58">
        <v>0</v>
      </c>
      <c r="H58">
        <v>0</v>
      </c>
    </row>
    <row r="59" spans="1:8" x14ac:dyDescent="0.25">
      <c r="A59" t="s">
        <v>375</v>
      </c>
      <c r="B59" t="s">
        <v>158</v>
      </c>
      <c r="C59" t="s">
        <v>437</v>
      </c>
      <c r="D59" t="s">
        <v>437</v>
      </c>
      <c r="E59">
        <v>1</v>
      </c>
      <c r="F59">
        <v>0</v>
      </c>
      <c r="H59">
        <v>0</v>
      </c>
    </row>
    <row r="60" spans="1:8" x14ac:dyDescent="0.25">
      <c r="A60" t="s">
        <v>375</v>
      </c>
      <c r="B60" t="s">
        <v>181</v>
      </c>
      <c r="C60" t="s">
        <v>437</v>
      </c>
      <c r="D60" t="s">
        <v>437</v>
      </c>
      <c r="E60">
        <v>6</v>
      </c>
      <c r="F60">
        <v>0</v>
      </c>
      <c r="H60">
        <v>6</v>
      </c>
    </row>
    <row r="61" spans="1:8" x14ac:dyDescent="0.25">
      <c r="A61" t="s">
        <v>375</v>
      </c>
      <c r="B61" t="s">
        <v>182</v>
      </c>
      <c r="C61" t="s">
        <v>437</v>
      </c>
      <c r="D61" t="s">
        <v>437</v>
      </c>
      <c r="E61">
        <v>2</v>
      </c>
      <c r="F61">
        <v>0</v>
      </c>
      <c r="H61">
        <v>2</v>
      </c>
    </row>
    <row r="62" spans="1:8" x14ac:dyDescent="0.25">
      <c r="A62" t="s">
        <v>375</v>
      </c>
      <c r="B62" t="s">
        <v>183</v>
      </c>
      <c r="C62" t="s">
        <v>437</v>
      </c>
      <c r="D62" t="s">
        <v>437</v>
      </c>
      <c r="E62">
        <v>26</v>
      </c>
      <c r="F62">
        <v>0</v>
      </c>
      <c r="H62">
        <v>6</v>
      </c>
    </row>
    <row r="63" spans="1:8" x14ac:dyDescent="0.25">
      <c r="A63" t="s">
        <v>375</v>
      </c>
      <c r="B63" t="s">
        <v>117</v>
      </c>
      <c r="C63" t="s">
        <v>407</v>
      </c>
      <c r="D63" t="s">
        <v>437</v>
      </c>
      <c r="E63">
        <v>2400</v>
      </c>
      <c r="F63">
        <v>687</v>
      </c>
      <c r="H63">
        <v>843</v>
      </c>
    </row>
    <row r="64" spans="1:8" x14ac:dyDescent="0.25">
      <c r="A64" t="s">
        <v>375</v>
      </c>
      <c r="B64" t="s">
        <v>178</v>
      </c>
      <c r="C64" t="s">
        <v>437</v>
      </c>
      <c r="D64" t="s">
        <v>437</v>
      </c>
      <c r="E64">
        <v>5149</v>
      </c>
      <c r="F64">
        <v>20</v>
      </c>
      <c r="H64">
        <v>686</v>
      </c>
    </row>
    <row r="65" spans="1:8" x14ac:dyDescent="0.25">
      <c r="A65" t="s">
        <v>375</v>
      </c>
      <c r="B65" t="s">
        <v>186</v>
      </c>
      <c r="C65" t="s">
        <v>437</v>
      </c>
      <c r="D65" t="s">
        <v>437</v>
      </c>
      <c r="E65">
        <v>183</v>
      </c>
      <c r="F65">
        <v>117</v>
      </c>
      <c r="H65">
        <v>20</v>
      </c>
    </row>
    <row r="66" spans="1:8" x14ac:dyDescent="0.25">
      <c r="A66" t="s">
        <v>375</v>
      </c>
      <c r="B66" t="s">
        <v>187</v>
      </c>
      <c r="C66" t="s">
        <v>437</v>
      </c>
      <c r="D66" t="s">
        <v>437</v>
      </c>
      <c r="E66">
        <v>22195</v>
      </c>
      <c r="F66">
        <v>98</v>
      </c>
      <c r="H66">
        <v>2902</v>
      </c>
    </row>
    <row r="67" spans="1:8" x14ac:dyDescent="0.25">
      <c r="A67" t="s">
        <v>375</v>
      </c>
      <c r="B67" t="s">
        <v>188</v>
      </c>
      <c r="C67" t="s">
        <v>437</v>
      </c>
      <c r="D67" t="s">
        <v>437</v>
      </c>
      <c r="E67">
        <v>848</v>
      </c>
      <c r="F67">
        <v>596</v>
      </c>
      <c r="H67">
        <v>66</v>
      </c>
    </row>
    <row r="68" spans="1:8" x14ac:dyDescent="0.25">
      <c r="A68" t="s">
        <v>375</v>
      </c>
      <c r="B68" t="s">
        <v>189</v>
      </c>
      <c r="C68" t="s">
        <v>407</v>
      </c>
      <c r="D68" t="s">
        <v>437</v>
      </c>
      <c r="E68">
        <v>83</v>
      </c>
      <c r="F68">
        <v>4</v>
      </c>
      <c r="H68">
        <v>21</v>
      </c>
    </row>
    <row r="69" spans="1:8" x14ac:dyDescent="0.25">
      <c r="A69" t="s">
        <v>375</v>
      </c>
      <c r="B69" t="s">
        <v>191</v>
      </c>
      <c r="C69" t="s">
        <v>437</v>
      </c>
      <c r="D69" t="s">
        <v>437</v>
      </c>
      <c r="E69">
        <v>10969517</v>
      </c>
      <c r="F69">
        <v>40325</v>
      </c>
      <c r="H69">
        <v>6456198</v>
      </c>
    </row>
    <row r="70" spans="1:8" x14ac:dyDescent="0.25">
      <c r="A70" t="s">
        <v>375</v>
      </c>
      <c r="B70" t="s">
        <v>192</v>
      </c>
      <c r="C70" t="s">
        <v>437</v>
      </c>
      <c r="D70" t="s">
        <v>437</v>
      </c>
      <c r="E70">
        <v>6437674</v>
      </c>
      <c r="F70">
        <v>21673</v>
      </c>
      <c r="H70">
        <v>4094432</v>
      </c>
    </row>
    <row r="71" spans="1:8" x14ac:dyDescent="0.25">
      <c r="A71" t="s">
        <v>375</v>
      </c>
      <c r="B71" t="s">
        <v>193</v>
      </c>
      <c r="C71" t="s">
        <v>437</v>
      </c>
      <c r="D71" t="s">
        <v>437</v>
      </c>
      <c r="E71">
        <v>7654506</v>
      </c>
      <c r="F71">
        <v>48668</v>
      </c>
      <c r="H71">
        <v>3360921</v>
      </c>
    </row>
    <row r="72" spans="1:8" x14ac:dyDescent="0.25">
      <c r="A72" t="s">
        <v>375</v>
      </c>
      <c r="B72" t="s">
        <v>194</v>
      </c>
      <c r="C72" t="s">
        <v>437</v>
      </c>
      <c r="D72" t="s">
        <v>437</v>
      </c>
      <c r="E72">
        <v>12797883</v>
      </c>
      <c r="F72">
        <v>121922</v>
      </c>
      <c r="H72">
        <v>6684609</v>
      </c>
    </row>
    <row r="73" spans="1:8" x14ac:dyDescent="0.25">
      <c r="A73" t="s">
        <v>375</v>
      </c>
      <c r="B73" t="s">
        <v>196</v>
      </c>
      <c r="C73" t="s">
        <v>437</v>
      </c>
      <c r="D73" t="s">
        <v>437</v>
      </c>
      <c r="E73">
        <v>2303822</v>
      </c>
      <c r="F73">
        <v>1222</v>
      </c>
      <c r="H73">
        <v>1203194</v>
      </c>
    </row>
    <row r="74" spans="1:8" x14ac:dyDescent="0.25">
      <c r="A74" t="s">
        <v>375</v>
      </c>
      <c r="B74" t="s">
        <v>197</v>
      </c>
      <c r="C74" t="s">
        <v>437</v>
      </c>
      <c r="D74" t="s">
        <v>437</v>
      </c>
      <c r="E74">
        <v>934586</v>
      </c>
      <c r="F74">
        <v>5458</v>
      </c>
      <c r="H74">
        <v>570592</v>
      </c>
    </row>
    <row r="75" spans="1:8" x14ac:dyDescent="0.25">
      <c r="A75" t="s">
        <v>375</v>
      </c>
      <c r="B75" t="s">
        <v>198</v>
      </c>
      <c r="C75" t="s">
        <v>437</v>
      </c>
      <c r="D75" t="s">
        <v>437</v>
      </c>
      <c r="E75">
        <v>151352</v>
      </c>
      <c r="F75">
        <v>1844</v>
      </c>
      <c r="H75">
        <v>100868</v>
      </c>
    </row>
    <row r="76" spans="1:8" x14ac:dyDescent="0.25">
      <c r="A76" t="s">
        <v>375</v>
      </c>
      <c r="B76" t="s">
        <v>200</v>
      </c>
      <c r="C76" t="s">
        <v>437</v>
      </c>
      <c r="D76" t="s">
        <v>437</v>
      </c>
      <c r="E76">
        <v>1481</v>
      </c>
      <c r="F76">
        <v>36</v>
      </c>
      <c r="H76">
        <v>723</v>
      </c>
    </row>
    <row r="77" spans="1:8" x14ac:dyDescent="0.25">
      <c r="A77" t="s">
        <v>375</v>
      </c>
      <c r="B77" t="s">
        <v>201</v>
      </c>
      <c r="C77" t="s">
        <v>437</v>
      </c>
      <c r="D77" t="s">
        <v>437</v>
      </c>
      <c r="E77">
        <v>712</v>
      </c>
      <c r="F77">
        <v>21</v>
      </c>
      <c r="H77">
        <v>347</v>
      </c>
    </row>
    <row r="78" spans="1:8" x14ac:dyDescent="0.25">
      <c r="A78" t="s">
        <v>375</v>
      </c>
      <c r="B78" t="s">
        <v>202</v>
      </c>
      <c r="C78" t="s">
        <v>437</v>
      </c>
      <c r="D78" t="s">
        <v>437</v>
      </c>
      <c r="E78">
        <v>1573</v>
      </c>
      <c r="F78">
        <v>35</v>
      </c>
      <c r="H78">
        <v>723</v>
      </c>
    </row>
    <row r="79" spans="1:8" x14ac:dyDescent="0.25">
      <c r="A79" t="s">
        <v>375</v>
      </c>
      <c r="B79" t="s">
        <v>203</v>
      </c>
      <c r="C79" t="s">
        <v>437</v>
      </c>
      <c r="D79" t="s">
        <v>437</v>
      </c>
      <c r="E79">
        <v>633</v>
      </c>
      <c r="F79">
        <v>15</v>
      </c>
      <c r="H79">
        <v>298</v>
      </c>
    </row>
    <row r="80" spans="1:8" x14ac:dyDescent="0.25">
      <c r="A80" t="s">
        <v>375</v>
      </c>
      <c r="B80" t="s">
        <v>204</v>
      </c>
      <c r="C80" t="s">
        <v>437</v>
      </c>
      <c r="D80" t="s">
        <v>437</v>
      </c>
      <c r="E80">
        <v>3950704</v>
      </c>
      <c r="F80">
        <v>6156</v>
      </c>
      <c r="H80">
        <v>2027158</v>
      </c>
    </row>
    <row r="81" spans="1:8" x14ac:dyDescent="0.25">
      <c r="A81" t="s">
        <v>375</v>
      </c>
      <c r="B81" t="s">
        <v>205</v>
      </c>
      <c r="C81" t="s">
        <v>437</v>
      </c>
      <c r="D81" t="s">
        <v>437</v>
      </c>
      <c r="E81">
        <v>44452</v>
      </c>
      <c r="F81">
        <v>3253</v>
      </c>
      <c r="H81">
        <v>18332</v>
      </c>
    </row>
    <row r="82" spans="1:8" x14ac:dyDescent="0.25">
      <c r="A82" t="s">
        <v>375</v>
      </c>
      <c r="B82" t="s">
        <v>206</v>
      </c>
      <c r="C82" t="s">
        <v>437</v>
      </c>
      <c r="D82" t="s">
        <v>437</v>
      </c>
      <c r="E82">
        <v>14663242</v>
      </c>
      <c r="F82">
        <v>93282</v>
      </c>
      <c r="H82">
        <v>5510539</v>
      </c>
    </row>
    <row r="83" spans="1:8" x14ac:dyDescent="0.25">
      <c r="A83" t="s">
        <v>375</v>
      </c>
      <c r="B83" t="s">
        <v>207</v>
      </c>
      <c r="C83" t="s">
        <v>437</v>
      </c>
      <c r="D83" t="s">
        <v>437</v>
      </c>
      <c r="E83">
        <v>15600900</v>
      </c>
      <c r="F83">
        <v>107168</v>
      </c>
      <c r="H83">
        <v>6810030</v>
      </c>
    </row>
    <row r="84" spans="1:8" x14ac:dyDescent="0.25">
      <c r="A84" t="s">
        <v>375</v>
      </c>
      <c r="B84" t="s">
        <v>208</v>
      </c>
      <c r="C84" t="s">
        <v>437</v>
      </c>
      <c r="D84" t="s">
        <v>437</v>
      </c>
      <c r="E84">
        <v>2905360</v>
      </c>
      <c r="F84">
        <v>5001</v>
      </c>
      <c r="H84">
        <v>1522980</v>
      </c>
    </row>
    <row r="85" spans="1:8" x14ac:dyDescent="0.25">
      <c r="A85" t="s">
        <v>375</v>
      </c>
      <c r="B85" t="s">
        <v>209</v>
      </c>
      <c r="C85" t="s">
        <v>437</v>
      </c>
      <c r="D85" t="s">
        <v>437</v>
      </c>
      <c r="E85">
        <v>8712</v>
      </c>
      <c r="F85">
        <v>609</v>
      </c>
      <c r="H85">
        <v>3522</v>
      </c>
    </row>
    <row r="86" spans="1:8" x14ac:dyDescent="0.25">
      <c r="A86" t="s">
        <v>375</v>
      </c>
      <c r="B86" t="s">
        <v>210</v>
      </c>
      <c r="C86" t="s">
        <v>437</v>
      </c>
      <c r="D86" t="s">
        <v>437</v>
      </c>
      <c r="E86">
        <v>7050890</v>
      </c>
      <c r="F86">
        <v>30087</v>
      </c>
      <c r="H86">
        <v>2573197</v>
      </c>
    </row>
    <row r="87" spans="1:8" x14ac:dyDescent="0.25">
      <c r="A87" t="s">
        <v>375</v>
      </c>
      <c r="B87" t="s">
        <v>211</v>
      </c>
      <c r="C87" t="s">
        <v>437</v>
      </c>
      <c r="D87" t="s">
        <v>437</v>
      </c>
      <c r="E87">
        <v>7259321</v>
      </c>
      <c r="F87">
        <v>40034</v>
      </c>
      <c r="H87">
        <v>3307613</v>
      </c>
    </row>
    <row r="88" spans="1:8" x14ac:dyDescent="0.25">
      <c r="A88" t="s">
        <v>375</v>
      </c>
      <c r="B88" t="s">
        <v>212</v>
      </c>
      <c r="C88" t="s">
        <v>437</v>
      </c>
      <c r="D88" t="s">
        <v>437</v>
      </c>
      <c r="E88">
        <v>3758771</v>
      </c>
      <c r="F88">
        <v>19822</v>
      </c>
      <c r="H88">
        <v>2220697</v>
      </c>
    </row>
    <row r="89" spans="1:8" x14ac:dyDescent="0.25">
      <c r="A89" t="s">
        <v>375</v>
      </c>
      <c r="B89" t="s">
        <v>213</v>
      </c>
      <c r="C89" t="s">
        <v>437</v>
      </c>
      <c r="D89" t="s">
        <v>437</v>
      </c>
      <c r="E89">
        <v>218222</v>
      </c>
      <c r="F89">
        <v>6574</v>
      </c>
      <c r="H89">
        <v>147241</v>
      </c>
    </row>
    <row r="90" spans="1:8" x14ac:dyDescent="0.25">
      <c r="A90" t="s">
        <v>375</v>
      </c>
      <c r="B90" t="s">
        <v>214</v>
      </c>
      <c r="C90" t="s">
        <v>437</v>
      </c>
      <c r="D90" t="s">
        <v>437</v>
      </c>
      <c r="E90">
        <v>10799570</v>
      </c>
      <c r="F90">
        <v>106689</v>
      </c>
      <c r="H90">
        <v>5427306</v>
      </c>
    </row>
    <row r="91" spans="1:8" x14ac:dyDescent="0.25">
      <c r="A91" t="s">
        <v>375</v>
      </c>
      <c r="B91" t="s">
        <v>215</v>
      </c>
      <c r="C91" t="s">
        <v>437</v>
      </c>
      <c r="D91" t="s">
        <v>437</v>
      </c>
      <c r="E91">
        <v>18076617</v>
      </c>
      <c r="F91">
        <v>230869</v>
      </c>
      <c r="H91">
        <v>11904281</v>
      </c>
    </row>
    <row r="92" spans="1:8" x14ac:dyDescent="0.25">
      <c r="A92" t="s">
        <v>375</v>
      </c>
      <c r="B92" t="s">
        <v>216</v>
      </c>
      <c r="C92" t="s">
        <v>437</v>
      </c>
      <c r="D92" t="s">
        <v>437</v>
      </c>
      <c r="E92">
        <v>3407259</v>
      </c>
      <c r="F92">
        <v>11557</v>
      </c>
      <c r="H92">
        <v>1886470</v>
      </c>
    </row>
    <row r="93" spans="1:8" x14ac:dyDescent="0.25">
      <c r="A93" t="s">
        <v>375</v>
      </c>
      <c r="B93" t="s">
        <v>217</v>
      </c>
      <c r="C93" t="s">
        <v>437</v>
      </c>
      <c r="D93" t="s">
        <v>437</v>
      </c>
      <c r="E93">
        <v>58636</v>
      </c>
      <c r="F93">
        <v>1820</v>
      </c>
      <c r="H93">
        <v>40305</v>
      </c>
    </row>
    <row r="94" spans="1:8" x14ac:dyDescent="0.25">
      <c r="A94" t="s">
        <v>375</v>
      </c>
      <c r="B94" t="s">
        <v>218</v>
      </c>
      <c r="C94" t="s">
        <v>437</v>
      </c>
      <c r="D94" t="s">
        <v>437</v>
      </c>
      <c r="E94">
        <v>6505406</v>
      </c>
      <c r="F94">
        <v>60706</v>
      </c>
      <c r="H94">
        <v>3294614</v>
      </c>
    </row>
    <row r="95" spans="1:8" x14ac:dyDescent="0.25">
      <c r="A95" t="s">
        <v>375</v>
      </c>
      <c r="B95" t="s">
        <v>219</v>
      </c>
      <c r="C95" t="s">
        <v>437</v>
      </c>
      <c r="D95" t="s">
        <v>437</v>
      </c>
      <c r="E95">
        <v>11776072</v>
      </c>
      <c r="F95">
        <v>161248</v>
      </c>
      <c r="H95">
        <v>8378051</v>
      </c>
    </row>
    <row r="96" spans="1:8" x14ac:dyDescent="0.25">
      <c r="A96" t="s">
        <v>400</v>
      </c>
      <c r="B96" t="s">
        <v>221</v>
      </c>
      <c r="C96" t="s">
        <v>540</v>
      </c>
      <c r="D96" t="s">
        <v>540</v>
      </c>
      <c r="E96">
        <v>16530744</v>
      </c>
      <c r="F96">
        <v>64827</v>
      </c>
      <c r="H96">
        <v>5608133</v>
      </c>
    </row>
    <row r="97" spans="1:8" x14ac:dyDescent="0.25">
      <c r="A97" t="s">
        <v>400</v>
      </c>
      <c r="B97" t="s">
        <v>222</v>
      </c>
      <c r="C97" t="s">
        <v>540</v>
      </c>
      <c r="D97" t="s">
        <v>540</v>
      </c>
      <c r="E97">
        <v>16786863</v>
      </c>
      <c r="F97">
        <v>102905</v>
      </c>
      <c r="H97">
        <v>7707010</v>
      </c>
    </row>
    <row r="98" spans="1:8" x14ac:dyDescent="0.25">
      <c r="A98" t="s">
        <v>400</v>
      </c>
      <c r="B98" t="s">
        <v>223</v>
      </c>
      <c r="C98" t="s">
        <v>540</v>
      </c>
      <c r="D98" t="s">
        <v>540</v>
      </c>
      <c r="E98">
        <v>3122869</v>
      </c>
      <c r="F98">
        <v>2601</v>
      </c>
      <c r="H98">
        <v>947103</v>
      </c>
    </row>
    <row r="99" spans="1:8" x14ac:dyDescent="0.25">
      <c r="A99" t="s">
        <v>400</v>
      </c>
      <c r="B99" t="s">
        <v>224</v>
      </c>
      <c r="C99" t="s">
        <v>540</v>
      </c>
      <c r="D99" t="s">
        <v>540</v>
      </c>
      <c r="E99">
        <v>1806048</v>
      </c>
      <c r="F99">
        <v>9591</v>
      </c>
      <c r="H99">
        <v>1019220</v>
      </c>
    </row>
    <row r="100" spans="1:8" x14ac:dyDescent="0.25">
      <c r="A100" t="s">
        <v>400</v>
      </c>
      <c r="B100" t="s">
        <v>225</v>
      </c>
      <c r="C100" t="s">
        <v>417</v>
      </c>
      <c r="D100" t="s">
        <v>417</v>
      </c>
      <c r="E100">
        <v>885770</v>
      </c>
      <c r="F100">
        <v>12189</v>
      </c>
      <c r="H100">
        <v>250738</v>
      </c>
    </row>
    <row r="101" spans="1:8" x14ac:dyDescent="0.25">
      <c r="A101" t="s">
        <v>400</v>
      </c>
      <c r="B101" t="s">
        <v>226</v>
      </c>
      <c r="C101" t="s">
        <v>417</v>
      </c>
      <c r="D101" t="s">
        <v>417</v>
      </c>
      <c r="E101">
        <v>379862</v>
      </c>
      <c r="F101">
        <v>9919</v>
      </c>
      <c r="H101">
        <v>184520</v>
      </c>
    </row>
    <row r="102" spans="1:8" x14ac:dyDescent="0.25">
      <c r="A102" t="s">
        <v>400</v>
      </c>
      <c r="B102" t="s">
        <v>227</v>
      </c>
      <c r="C102" t="s">
        <v>542</v>
      </c>
      <c r="D102" t="s">
        <v>578</v>
      </c>
      <c r="E102">
        <v>280046</v>
      </c>
      <c r="F102">
        <v>5008</v>
      </c>
      <c r="H102">
        <v>79001</v>
      </c>
    </row>
    <row r="103" spans="1:8" x14ac:dyDescent="0.25">
      <c r="A103" t="s">
        <v>400</v>
      </c>
      <c r="B103" t="s">
        <v>228</v>
      </c>
      <c r="C103" t="s">
        <v>542</v>
      </c>
      <c r="D103" t="s">
        <v>578</v>
      </c>
      <c r="E103">
        <v>120002</v>
      </c>
      <c r="F103">
        <v>3957</v>
      </c>
      <c r="H103">
        <v>57627</v>
      </c>
    </row>
    <row r="104" spans="1:8" x14ac:dyDescent="0.25">
      <c r="A104" t="s">
        <v>400</v>
      </c>
      <c r="B104" t="s">
        <v>229</v>
      </c>
      <c r="C104" t="s">
        <v>542</v>
      </c>
      <c r="D104" t="s">
        <v>578</v>
      </c>
      <c r="E104">
        <v>310338</v>
      </c>
      <c r="F104">
        <v>3712</v>
      </c>
      <c r="H104">
        <v>88384</v>
      </c>
    </row>
    <row r="105" spans="1:8" x14ac:dyDescent="0.25">
      <c r="A105" t="s">
        <v>400</v>
      </c>
      <c r="B105" t="s">
        <v>230</v>
      </c>
      <c r="C105" t="s">
        <v>542</v>
      </c>
      <c r="D105" t="s">
        <v>578</v>
      </c>
      <c r="E105">
        <v>133252</v>
      </c>
      <c r="F105">
        <v>3316</v>
      </c>
      <c r="H105">
        <v>64590</v>
      </c>
    </row>
    <row r="106" spans="1:8" x14ac:dyDescent="0.25">
      <c r="A106" t="s">
        <v>400</v>
      </c>
      <c r="B106" t="s">
        <v>142</v>
      </c>
      <c r="C106" t="s">
        <v>417</v>
      </c>
      <c r="D106" t="s">
        <v>417</v>
      </c>
      <c r="E106">
        <v>47372009</v>
      </c>
      <c r="F106">
        <v>202343</v>
      </c>
      <c r="H106">
        <v>16112705</v>
      </c>
    </row>
    <row r="107" spans="1:8" x14ac:dyDescent="0.25">
      <c r="A107" t="s">
        <v>400</v>
      </c>
      <c r="B107" t="s">
        <v>143</v>
      </c>
      <c r="C107" t="s">
        <v>417</v>
      </c>
      <c r="D107" t="s">
        <v>417</v>
      </c>
      <c r="E107">
        <v>48129038</v>
      </c>
      <c r="F107">
        <v>337430</v>
      </c>
      <c r="H107">
        <v>22063588</v>
      </c>
    </row>
    <row r="108" spans="1:8" x14ac:dyDescent="0.25">
      <c r="A108" t="s">
        <v>400</v>
      </c>
      <c r="B108" t="s">
        <v>144</v>
      </c>
      <c r="C108" t="s">
        <v>417</v>
      </c>
      <c r="D108" t="s">
        <v>417</v>
      </c>
      <c r="E108">
        <v>30627697</v>
      </c>
      <c r="F108">
        <v>7342</v>
      </c>
      <c r="H108">
        <v>13090885</v>
      </c>
    </row>
    <row r="109" spans="1:8" x14ac:dyDescent="0.25">
      <c r="A109" t="s">
        <v>400</v>
      </c>
      <c r="B109" t="s">
        <v>145</v>
      </c>
      <c r="C109" t="s">
        <v>417</v>
      </c>
      <c r="D109" t="s">
        <v>417</v>
      </c>
      <c r="E109">
        <v>33790988</v>
      </c>
      <c r="F109">
        <v>82144</v>
      </c>
      <c r="H109">
        <v>18245817</v>
      </c>
    </row>
    <row r="110" spans="1:8" x14ac:dyDescent="0.25">
      <c r="A110" t="s">
        <v>400</v>
      </c>
      <c r="B110" t="s">
        <v>146</v>
      </c>
      <c r="C110" t="s">
        <v>406</v>
      </c>
      <c r="D110" t="s">
        <v>578</v>
      </c>
      <c r="E110">
        <v>14951841</v>
      </c>
      <c r="F110">
        <v>73855</v>
      </c>
      <c r="H110">
        <v>5055666</v>
      </c>
    </row>
    <row r="111" spans="1:8" x14ac:dyDescent="0.25">
      <c r="A111" t="s">
        <v>400</v>
      </c>
      <c r="B111" t="s">
        <v>147</v>
      </c>
      <c r="C111" t="s">
        <v>406</v>
      </c>
      <c r="D111" t="s">
        <v>578</v>
      </c>
      <c r="E111">
        <v>15157566</v>
      </c>
      <c r="F111">
        <v>121412</v>
      </c>
      <c r="H111">
        <v>6903120</v>
      </c>
    </row>
    <row r="112" spans="1:8" x14ac:dyDescent="0.25">
      <c r="A112" t="s">
        <v>400</v>
      </c>
      <c r="B112" t="s">
        <v>149</v>
      </c>
      <c r="C112" t="s">
        <v>406</v>
      </c>
      <c r="D112" t="s">
        <v>578</v>
      </c>
      <c r="E112">
        <v>1621977</v>
      </c>
      <c r="F112">
        <v>15801</v>
      </c>
      <c r="H112">
        <v>919996</v>
      </c>
    </row>
    <row r="113" spans="1:8" x14ac:dyDescent="0.25">
      <c r="A113" t="s">
        <v>401</v>
      </c>
      <c r="B113" t="s">
        <v>152</v>
      </c>
      <c r="C113" t="s">
        <v>541</v>
      </c>
      <c r="D113" t="s">
        <v>541</v>
      </c>
      <c r="E113">
        <v>22302621</v>
      </c>
      <c r="F113">
        <v>172096</v>
      </c>
      <c r="H113">
        <v>9526851</v>
      </c>
    </row>
    <row r="114" spans="1:8" x14ac:dyDescent="0.25">
      <c r="A114" t="s">
        <v>401</v>
      </c>
      <c r="B114" t="s">
        <v>153</v>
      </c>
      <c r="C114" t="s">
        <v>541</v>
      </c>
      <c r="D114" t="s">
        <v>541</v>
      </c>
      <c r="E114">
        <v>36551669</v>
      </c>
      <c r="F114">
        <v>301020</v>
      </c>
      <c r="H114">
        <v>16966530</v>
      </c>
    </row>
    <row r="115" spans="1:8" x14ac:dyDescent="0.25">
      <c r="A115" t="s">
        <v>401</v>
      </c>
      <c r="B115" t="s">
        <v>232</v>
      </c>
      <c r="C115" t="s">
        <v>541</v>
      </c>
      <c r="D115" t="s">
        <v>541</v>
      </c>
      <c r="E115">
        <v>1893991</v>
      </c>
      <c r="F115">
        <v>13296</v>
      </c>
      <c r="H115">
        <v>118540</v>
      </c>
    </row>
    <row r="116" spans="1:8" x14ac:dyDescent="0.25">
      <c r="A116" t="s">
        <v>401</v>
      </c>
      <c r="B116" t="s">
        <v>154</v>
      </c>
      <c r="C116" t="s">
        <v>541</v>
      </c>
      <c r="D116" t="s">
        <v>541</v>
      </c>
      <c r="E116">
        <v>3782867</v>
      </c>
      <c r="F116">
        <v>32815</v>
      </c>
      <c r="H116">
        <v>2613480</v>
      </c>
    </row>
    <row r="117" spans="1:8" x14ac:dyDescent="0.25">
      <c r="A117" t="s">
        <v>402</v>
      </c>
      <c r="B117" t="s">
        <v>234</v>
      </c>
      <c r="C117" t="s">
        <v>543</v>
      </c>
      <c r="D117" t="s">
        <v>437</v>
      </c>
      <c r="E117">
        <v>6</v>
      </c>
      <c r="F117">
        <v>7</v>
      </c>
      <c r="H117">
        <v>0</v>
      </c>
    </row>
    <row r="118" spans="1:8" x14ac:dyDescent="0.25">
      <c r="A118" t="s">
        <v>402</v>
      </c>
      <c r="B118" t="s">
        <v>235</v>
      </c>
      <c r="C118" t="s">
        <v>543</v>
      </c>
      <c r="D118" t="s">
        <v>437</v>
      </c>
      <c r="E118">
        <v>3</v>
      </c>
      <c r="F118">
        <v>4</v>
      </c>
      <c r="H118">
        <v>0</v>
      </c>
    </row>
    <row r="119" spans="1:8" x14ac:dyDescent="0.25">
      <c r="A119" t="s">
        <v>402</v>
      </c>
      <c r="B119" t="s">
        <v>236</v>
      </c>
      <c r="C119" t="s">
        <v>543</v>
      </c>
      <c r="D119" t="s">
        <v>437</v>
      </c>
      <c r="E119">
        <v>8</v>
      </c>
      <c r="F119">
        <v>4</v>
      </c>
      <c r="H119">
        <v>2</v>
      </c>
    </row>
    <row r="120" spans="1:8" x14ac:dyDescent="0.25">
      <c r="A120" t="s">
        <v>402</v>
      </c>
      <c r="B120" t="s">
        <v>237</v>
      </c>
      <c r="C120" t="s">
        <v>543</v>
      </c>
      <c r="D120" t="s">
        <v>437</v>
      </c>
      <c r="E120">
        <v>14</v>
      </c>
      <c r="F120">
        <v>11</v>
      </c>
      <c r="H120">
        <v>3</v>
      </c>
    </row>
    <row r="121" spans="1:8" x14ac:dyDescent="0.25">
      <c r="A121" t="s">
        <v>402</v>
      </c>
      <c r="B121" t="s">
        <v>238</v>
      </c>
      <c r="C121" t="s">
        <v>543</v>
      </c>
      <c r="D121" t="s">
        <v>437</v>
      </c>
      <c r="E121">
        <v>12</v>
      </c>
      <c r="F121">
        <v>9</v>
      </c>
      <c r="H121">
        <v>3</v>
      </c>
    </row>
    <row r="122" spans="1:8" x14ac:dyDescent="0.25">
      <c r="A122" t="s">
        <v>402</v>
      </c>
      <c r="B122" t="s">
        <v>239</v>
      </c>
      <c r="C122" t="s">
        <v>543</v>
      </c>
      <c r="D122" t="s">
        <v>437</v>
      </c>
      <c r="E122">
        <v>8</v>
      </c>
      <c r="F122">
        <v>2</v>
      </c>
      <c r="H122">
        <v>0</v>
      </c>
    </row>
    <row r="123" spans="1:8" x14ac:dyDescent="0.25">
      <c r="A123" t="s">
        <v>402</v>
      </c>
      <c r="B123" t="s">
        <v>240</v>
      </c>
      <c r="C123" t="s">
        <v>543</v>
      </c>
      <c r="D123" t="s">
        <v>437</v>
      </c>
      <c r="E123">
        <v>10</v>
      </c>
      <c r="F123">
        <v>6</v>
      </c>
      <c r="H123">
        <v>0</v>
      </c>
    </row>
    <row r="124" spans="1:8" x14ac:dyDescent="0.25">
      <c r="A124" t="s">
        <v>402</v>
      </c>
      <c r="B124" t="s">
        <v>241</v>
      </c>
      <c r="C124" t="s">
        <v>543</v>
      </c>
      <c r="D124" t="s">
        <v>437</v>
      </c>
      <c r="E124">
        <v>11</v>
      </c>
      <c r="F124">
        <v>6</v>
      </c>
      <c r="H124">
        <v>2</v>
      </c>
    </row>
    <row r="125" spans="1:8" x14ac:dyDescent="0.25">
      <c r="A125" t="s">
        <v>402</v>
      </c>
      <c r="B125" t="s">
        <v>242</v>
      </c>
      <c r="C125" t="s">
        <v>543</v>
      </c>
      <c r="D125" t="s">
        <v>437</v>
      </c>
      <c r="E125">
        <v>10</v>
      </c>
      <c r="F125">
        <v>3</v>
      </c>
      <c r="H125">
        <v>4</v>
      </c>
    </row>
    <row r="126" spans="1:8" x14ac:dyDescent="0.25">
      <c r="A126" t="s">
        <v>402</v>
      </c>
      <c r="B126" t="s">
        <v>243</v>
      </c>
      <c r="C126" t="s">
        <v>543</v>
      </c>
      <c r="D126" t="s">
        <v>437</v>
      </c>
      <c r="E126">
        <v>13</v>
      </c>
      <c r="F126">
        <v>8</v>
      </c>
      <c r="H126">
        <v>6</v>
      </c>
    </row>
    <row r="127" spans="1:8" x14ac:dyDescent="0.25">
      <c r="A127" t="s">
        <v>402</v>
      </c>
      <c r="B127" t="s">
        <v>244</v>
      </c>
      <c r="C127" t="s">
        <v>543</v>
      </c>
      <c r="D127" t="s">
        <v>437</v>
      </c>
      <c r="E127">
        <v>7</v>
      </c>
      <c r="F127">
        <v>4</v>
      </c>
      <c r="H127">
        <v>2</v>
      </c>
    </row>
    <row r="128" spans="1:8" x14ac:dyDescent="0.25">
      <c r="A128" t="s">
        <v>402</v>
      </c>
      <c r="B128" t="s">
        <v>245</v>
      </c>
      <c r="C128" t="s">
        <v>543</v>
      </c>
      <c r="D128" t="s">
        <v>437</v>
      </c>
      <c r="E128">
        <v>3</v>
      </c>
      <c r="F128">
        <v>1</v>
      </c>
      <c r="H128">
        <v>2</v>
      </c>
    </row>
    <row r="129" spans="1:8" x14ac:dyDescent="0.25">
      <c r="A129" t="s">
        <v>402</v>
      </c>
      <c r="B129" t="s">
        <v>246</v>
      </c>
      <c r="C129" t="s">
        <v>543</v>
      </c>
      <c r="D129" t="s">
        <v>437</v>
      </c>
      <c r="E129">
        <v>7</v>
      </c>
      <c r="F129">
        <v>3</v>
      </c>
      <c r="H129">
        <v>3</v>
      </c>
    </row>
    <row r="130" spans="1:8" x14ac:dyDescent="0.25">
      <c r="A130" t="s">
        <v>402</v>
      </c>
      <c r="B130" t="s">
        <v>247</v>
      </c>
      <c r="C130" t="s">
        <v>543</v>
      </c>
      <c r="D130" t="s">
        <v>437</v>
      </c>
      <c r="E130">
        <v>8</v>
      </c>
      <c r="F130">
        <v>0</v>
      </c>
      <c r="H130">
        <v>3</v>
      </c>
    </row>
    <row r="131" spans="1:8" x14ac:dyDescent="0.25">
      <c r="A131" t="s">
        <v>402</v>
      </c>
      <c r="B131" t="s">
        <v>248</v>
      </c>
      <c r="C131" t="s">
        <v>543</v>
      </c>
      <c r="D131" t="s">
        <v>437</v>
      </c>
      <c r="E131">
        <v>3</v>
      </c>
      <c r="F131">
        <v>3</v>
      </c>
      <c r="H131">
        <v>1</v>
      </c>
    </row>
    <row r="132" spans="1:8" x14ac:dyDescent="0.25">
      <c r="A132" t="s">
        <v>402</v>
      </c>
      <c r="B132" t="s">
        <v>249</v>
      </c>
      <c r="C132" t="s">
        <v>543</v>
      </c>
      <c r="D132" t="s">
        <v>437</v>
      </c>
      <c r="E132">
        <v>8</v>
      </c>
      <c r="F132">
        <v>1</v>
      </c>
      <c r="H132">
        <v>4</v>
      </c>
    </row>
    <row r="133" spans="1:8" x14ac:dyDescent="0.25">
      <c r="A133" t="s">
        <v>402</v>
      </c>
      <c r="B133" t="s">
        <v>250</v>
      </c>
      <c r="C133" t="s">
        <v>543</v>
      </c>
      <c r="D133" t="s">
        <v>437</v>
      </c>
      <c r="E133">
        <v>9</v>
      </c>
      <c r="F133">
        <v>4</v>
      </c>
      <c r="H133">
        <v>4</v>
      </c>
    </row>
    <row r="134" spans="1:8" x14ac:dyDescent="0.25">
      <c r="A134" t="s">
        <v>402</v>
      </c>
      <c r="B134" t="s">
        <v>251</v>
      </c>
      <c r="C134" t="s">
        <v>543</v>
      </c>
      <c r="D134" t="s">
        <v>437</v>
      </c>
      <c r="E134">
        <v>9</v>
      </c>
      <c r="F134">
        <v>5</v>
      </c>
      <c r="H134">
        <v>0</v>
      </c>
    </row>
    <row r="135" spans="1:8" x14ac:dyDescent="0.25">
      <c r="A135" t="s">
        <v>402</v>
      </c>
      <c r="B135" t="s">
        <v>252</v>
      </c>
      <c r="C135" t="s">
        <v>543</v>
      </c>
      <c r="D135" t="s">
        <v>437</v>
      </c>
      <c r="E135">
        <v>12</v>
      </c>
      <c r="F135">
        <v>9</v>
      </c>
      <c r="H135">
        <v>2</v>
      </c>
    </row>
    <row r="136" spans="1:8" x14ac:dyDescent="0.25">
      <c r="A136" t="s">
        <v>402</v>
      </c>
      <c r="B136" t="s">
        <v>253</v>
      </c>
      <c r="C136" t="s">
        <v>543</v>
      </c>
      <c r="D136" t="s">
        <v>437</v>
      </c>
      <c r="E136">
        <v>6</v>
      </c>
      <c r="F136">
        <v>4</v>
      </c>
      <c r="H136">
        <v>3</v>
      </c>
    </row>
    <row r="137" spans="1:8" x14ac:dyDescent="0.25">
      <c r="A137" t="s">
        <v>402</v>
      </c>
      <c r="B137" t="s">
        <v>254</v>
      </c>
      <c r="C137" t="s">
        <v>543</v>
      </c>
      <c r="D137" t="s">
        <v>437</v>
      </c>
      <c r="E137">
        <v>8</v>
      </c>
      <c r="F137">
        <v>3</v>
      </c>
      <c r="H137">
        <v>3</v>
      </c>
    </row>
    <row r="138" spans="1:8" x14ac:dyDescent="0.25">
      <c r="A138" t="s">
        <v>402</v>
      </c>
      <c r="B138" t="s">
        <v>255</v>
      </c>
      <c r="C138" t="s">
        <v>543</v>
      </c>
      <c r="D138" t="s">
        <v>437</v>
      </c>
      <c r="E138">
        <v>14</v>
      </c>
      <c r="F138">
        <v>12</v>
      </c>
      <c r="H138">
        <v>4</v>
      </c>
    </row>
    <row r="139" spans="1:8" x14ac:dyDescent="0.25">
      <c r="A139" t="s">
        <v>402</v>
      </c>
      <c r="B139" t="s">
        <v>256</v>
      </c>
      <c r="C139" t="s">
        <v>543</v>
      </c>
      <c r="D139" t="s">
        <v>437</v>
      </c>
      <c r="E139">
        <v>8</v>
      </c>
      <c r="F139">
        <v>8</v>
      </c>
      <c r="H139">
        <v>1</v>
      </c>
    </row>
    <row r="140" spans="1:8" x14ac:dyDescent="0.25">
      <c r="A140" t="s">
        <v>402</v>
      </c>
      <c r="B140" t="s">
        <v>257</v>
      </c>
      <c r="C140" t="s">
        <v>543</v>
      </c>
      <c r="D140" t="s">
        <v>437</v>
      </c>
      <c r="E140">
        <v>10</v>
      </c>
      <c r="F140">
        <v>5</v>
      </c>
      <c r="H140">
        <v>0</v>
      </c>
    </row>
    <row r="141" spans="1:8" x14ac:dyDescent="0.25">
      <c r="A141" t="s">
        <v>402</v>
      </c>
      <c r="B141" t="s">
        <v>258</v>
      </c>
      <c r="C141" t="s">
        <v>543</v>
      </c>
      <c r="D141" t="s">
        <v>437</v>
      </c>
      <c r="E141">
        <v>12</v>
      </c>
      <c r="F141">
        <v>6</v>
      </c>
      <c r="H141">
        <v>3</v>
      </c>
    </row>
    <row r="142" spans="1:8" x14ac:dyDescent="0.25">
      <c r="A142" t="s">
        <v>402</v>
      </c>
      <c r="B142" t="s">
        <v>259</v>
      </c>
      <c r="C142" t="s">
        <v>543</v>
      </c>
      <c r="D142" t="s">
        <v>437</v>
      </c>
      <c r="E142">
        <v>12</v>
      </c>
      <c r="F142">
        <v>4</v>
      </c>
      <c r="H142">
        <v>4</v>
      </c>
    </row>
    <row r="143" spans="1:8" x14ac:dyDescent="0.25">
      <c r="A143" t="s">
        <v>402</v>
      </c>
      <c r="B143" t="s">
        <v>260</v>
      </c>
      <c r="C143" t="s">
        <v>543</v>
      </c>
      <c r="D143" t="s">
        <v>437</v>
      </c>
      <c r="E143">
        <v>17</v>
      </c>
      <c r="F143">
        <v>16</v>
      </c>
      <c r="H143">
        <v>6</v>
      </c>
    </row>
    <row r="144" spans="1:8" x14ac:dyDescent="0.25">
      <c r="A144" t="s">
        <v>402</v>
      </c>
      <c r="B144" t="s">
        <v>261</v>
      </c>
      <c r="C144" t="s">
        <v>543</v>
      </c>
      <c r="D144" t="s">
        <v>437</v>
      </c>
      <c r="E144">
        <v>7</v>
      </c>
      <c r="F144">
        <v>6</v>
      </c>
      <c r="H144">
        <v>0</v>
      </c>
    </row>
    <row r="145" spans="1:8" x14ac:dyDescent="0.25">
      <c r="A145" t="s">
        <v>402</v>
      </c>
      <c r="B145" t="s">
        <v>262</v>
      </c>
      <c r="C145" t="s">
        <v>543</v>
      </c>
      <c r="D145" t="s">
        <v>437</v>
      </c>
      <c r="E145">
        <v>10</v>
      </c>
      <c r="F145">
        <v>3</v>
      </c>
      <c r="H145">
        <v>4</v>
      </c>
    </row>
    <row r="146" spans="1:8" x14ac:dyDescent="0.25">
      <c r="A146" t="s">
        <v>402</v>
      </c>
      <c r="B146" t="s">
        <v>263</v>
      </c>
      <c r="C146" t="s">
        <v>543</v>
      </c>
      <c r="D146" t="s">
        <v>437</v>
      </c>
      <c r="E146">
        <v>6</v>
      </c>
      <c r="F146">
        <v>0</v>
      </c>
      <c r="H146">
        <v>3</v>
      </c>
    </row>
    <row r="147" spans="1:8" x14ac:dyDescent="0.25">
      <c r="A147" t="s">
        <v>402</v>
      </c>
      <c r="B147" t="s">
        <v>264</v>
      </c>
      <c r="C147" t="s">
        <v>543</v>
      </c>
      <c r="D147" t="s">
        <v>437</v>
      </c>
      <c r="E147">
        <v>10</v>
      </c>
      <c r="F147">
        <v>5</v>
      </c>
      <c r="H147">
        <v>3</v>
      </c>
    </row>
    <row r="148" spans="1:8" x14ac:dyDescent="0.25">
      <c r="A148" t="s">
        <v>402</v>
      </c>
      <c r="B148" t="s">
        <v>265</v>
      </c>
      <c r="C148" t="s">
        <v>543</v>
      </c>
      <c r="D148" t="s">
        <v>437</v>
      </c>
      <c r="E148">
        <v>7</v>
      </c>
      <c r="F148">
        <v>1</v>
      </c>
      <c r="H148">
        <v>2</v>
      </c>
    </row>
    <row r="149" spans="1:8" x14ac:dyDescent="0.25">
      <c r="A149" t="s">
        <v>375</v>
      </c>
      <c r="B149" t="s">
        <v>267</v>
      </c>
      <c r="C149" t="s">
        <v>504</v>
      </c>
      <c r="D149" t="s">
        <v>504</v>
      </c>
      <c r="E149">
        <v>3312272</v>
      </c>
      <c r="F149">
        <v>59144</v>
      </c>
      <c r="H149">
        <v>1966524</v>
      </c>
    </row>
    <row r="150" spans="1:8" x14ac:dyDescent="0.25">
      <c r="A150" t="s">
        <v>375</v>
      </c>
      <c r="B150" t="s">
        <v>268</v>
      </c>
      <c r="C150" t="s">
        <v>504</v>
      </c>
      <c r="D150" t="s">
        <v>504</v>
      </c>
      <c r="E150">
        <v>12190109</v>
      </c>
      <c r="F150">
        <v>47152</v>
      </c>
      <c r="H150">
        <v>6962223</v>
      </c>
    </row>
    <row r="151" spans="1:8" x14ac:dyDescent="0.25">
      <c r="A151" t="s">
        <v>375</v>
      </c>
      <c r="B151" t="s">
        <v>269</v>
      </c>
      <c r="C151" t="s">
        <v>504</v>
      </c>
      <c r="D151" t="s">
        <v>504</v>
      </c>
      <c r="E151">
        <v>12985036</v>
      </c>
      <c r="F151">
        <v>66307</v>
      </c>
      <c r="H151">
        <v>8475962</v>
      </c>
    </row>
    <row r="152" spans="1:8" x14ac:dyDescent="0.25">
      <c r="A152" t="s">
        <v>375</v>
      </c>
      <c r="B152" t="s">
        <v>270</v>
      </c>
      <c r="C152" t="s">
        <v>504</v>
      </c>
      <c r="D152" t="s">
        <v>504</v>
      </c>
      <c r="E152">
        <v>35734193</v>
      </c>
      <c r="F152">
        <v>67327</v>
      </c>
      <c r="H152">
        <v>6929291</v>
      </c>
    </row>
    <row r="153" spans="1:8" x14ac:dyDescent="0.25">
      <c r="A153" t="s">
        <v>375</v>
      </c>
      <c r="B153" t="s">
        <v>271</v>
      </c>
      <c r="C153" t="s">
        <v>504</v>
      </c>
      <c r="D153" t="s">
        <v>504</v>
      </c>
      <c r="E153">
        <v>11449538</v>
      </c>
      <c r="F153">
        <v>22968</v>
      </c>
      <c r="H153">
        <v>7846023</v>
      </c>
    </row>
    <row r="154" spans="1:8" x14ac:dyDescent="0.25">
      <c r="A154" t="s">
        <v>375</v>
      </c>
      <c r="B154" t="s">
        <v>273</v>
      </c>
      <c r="C154" t="s">
        <v>437</v>
      </c>
      <c r="D154" t="s">
        <v>437</v>
      </c>
      <c r="E154">
        <v>3237102</v>
      </c>
      <c r="F154">
        <v>23339</v>
      </c>
      <c r="H154">
        <v>828502</v>
      </c>
    </row>
    <row r="155" spans="1:8" x14ac:dyDescent="0.25">
      <c r="A155" t="s">
        <v>375</v>
      </c>
      <c r="B155" t="s">
        <v>274</v>
      </c>
      <c r="C155" t="s">
        <v>437</v>
      </c>
      <c r="D155" t="s">
        <v>437</v>
      </c>
      <c r="E155">
        <v>4606856</v>
      </c>
      <c r="F155">
        <v>28800</v>
      </c>
      <c r="H155">
        <v>1639308</v>
      </c>
    </row>
    <row r="156" spans="1:8" x14ac:dyDescent="0.25">
      <c r="A156" t="s">
        <v>375</v>
      </c>
      <c r="B156" t="s">
        <v>275</v>
      </c>
      <c r="C156" t="s">
        <v>437</v>
      </c>
      <c r="D156" t="s">
        <v>437</v>
      </c>
      <c r="E156">
        <v>3207722</v>
      </c>
      <c r="F156">
        <v>22155</v>
      </c>
      <c r="H156">
        <v>982537</v>
      </c>
    </row>
    <row r="157" spans="1:8" x14ac:dyDescent="0.25">
      <c r="A157" t="s">
        <v>375</v>
      </c>
      <c r="B157" t="s">
        <v>276</v>
      </c>
      <c r="C157" t="s">
        <v>437</v>
      </c>
      <c r="D157" t="s">
        <v>437</v>
      </c>
      <c r="E157">
        <v>4644261</v>
      </c>
      <c r="F157">
        <v>27074</v>
      </c>
      <c r="H157">
        <v>2098553</v>
      </c>
    </row>
    <row r="158" spans="1:8" x14ac:dyDescent="0.25">
      <c r="A158" t="s">
        <v>375</v>
      </c>
      <c r="B158" t="s">
        <v>277</v>
      </c>
      <c r="C158" t="s">
        <v>437</v>
      </c>
      <c r="D158" t="s">
        <v>437</v>
      </c>
      <c r="E158">
        <v>5802064</v>
      </c>
      <c r="F158">
        <v>249</v>
      </c>
      <c r="H158">
        <v>5208908</v>
      </c>
    </row>
    <row r="159" spans="1:8" x14ac:dyDescent="0.25">
      <c r="A159" t="s">
        <v>375</v>
      </c>
      <c r="B159" t="s">
        <v>278</v>
      </c>
      <c r="C159" t="s">
        <v>437</v>
      </c>
      <c r="D159" t="s">
        <v>437</v>
      </c>
      <c r="E159">
        <v>4498967</v>
      </c>
      <c r="F159">
        <v>20444</v>
      </c>
      <c r="H159">
        <v>1723467</v>
      </c>
    </row>
    <row r="160" spans="1:8" x14ac:dyDescent="0.25">
      <c r="A160" t="s">
        <v>375</v>
      </c>
      <c r="B160" t="s">
        <v>279</v>
      </c>
      <c r="C160" t="s">
        <v>437</v>
      </c>
      <c r="D160" t="s">
        <v>437</v>
      </c>
      <c r="E160">
        <v>6619870</v>
      </c>
      <c r="F160">
        <v>265</v>
      </c>
      <c r="H160">
        <v>6018068</v>
      </c>
    </row>
    <row r="161" spans="1:8" x14ac:dyDescent="0.25">
      <c r="A161" t="s">
        <v>375</v>
      </c>
      <c r="B161" t="s">
        <v>280</v>
      </c>
      <c r="C161" t="s">
        <v>437</v>
      </c>
      <c r="D161" t="s">
        <v>437</v>
      </c>
      <c r="E161">
        <v>4503373</v>
      </c>
      <c r="F161">
        <v>19065</v>
      </c>
      <c r="H161">
        <v>1981066</v>
      </c>
    </row>
    <row r="162" spans="1:8" x14ac:dyDescent="0.25">
      <c r="A162" t="s">
        <v>375</v>
      </c>
      <c r="B162" t="s">
        <v>282</v>
      </c>
      <c r="C162" t="s">
        <v>437</v>
      </c>
      <c r="D162" t="s">
        <v>437</v>
      </c>
      <c r="E162">
        <v>2991449</v>
      </c>
      <c r="F162">
        <v>1327</v>
      </c>
      <c r="H162">
        <v>2398184</v>
      </c>
    </row>
    <row r="163" spans="1:8" x14ac:dyDescent="0.25">
      <c r="A163" t="s">
        <v>375</v>
      </c>
      <c r="B163" t="s">
        <v>283</v>
      </c>
      <c r="C163" t="s">
        <v>437</v>
      </c>
      <c r="D163" t="s">
        <v>437</v>
      </c>
      <c r="E163">
        <v>2983195</v>
      </c>
      <c r="F163">
        <v>1496</v>
      </c>
      <c r="H163">
        <v>2692741</v>
      </c>
    </row>
    <row r="164" spans="1:8" x14ac:dyDescent="0.25">
      <c r="A164" t="s">
        <v>375</v>
      </c>
      <c r="B164" t="s">
        <v>284</v>
      </c>
      <c r="C164" t="s">
        <v>437</v>
      </c>
      <c r="D164" t="s">
        <v>437</v>
      </c>
      <c r="E164">
        <v>1673051</v>
      </c>
      <c r="F164">
        <v>535</v>
      </c>
      <c r="H164">
        <v>1476065</v>
      </c>
    </row>
    <row r="165" spans="1:8" x14ac:dyDescent="0.25">
      <c r="A165" t="s">
        <v>375</v>
      </c>
      <c r="B165" t="s">
        <v>285</v>
      </c>
      <c r="C165" t="s">
        <v>437</v>
      </c>
      <c r="D165" t="s">
        <v>437</v>
      </c>
      <c r="E165">
        <v>485982</v>
      </c>
      <c r="F165">
        <v>120</v>
      </c>
      <c r="H165">
        <v>361241</v>
      </c>
    </row>
    <row r="166" spans="1:8" x14ac:dyDescent="0.25">
      <c r="A166" t="s">
        <v>375</v>
      </c>
      <c r="B166" t="s">
        <v>287</v>
      </c>
      <c r="C166" t="s">
        <v>437</v>
      </c>
      <c r="D166" t="s">
        <v>437</v>
      </c>
      <c r="E166">
        <v>30718</v>
      </c>
      <c r="F166">
        <v>425</v>
      </c>
      <c r="H166">
        <v>8385</v>
      </c>
    </row>
    <row r="167" spans="1:8" x14ac:dyDescent="0.25">
      <c r="A167" t="s">
        <v>375</v>
      </c>
      <c r="B167" t="s">
        <v>288</v>
      </c>
      <c r="C167" t="s">
        <v>437</v>
      </c>
      <c r="D167" t="s">
        <v>437</v>
      </c>
      <c r="E167">
        <v>34635</v>
      </c>
      <c r="F167">
        <v>480</v>
      </c>
      <c r="H167">
        <v>9372</v>
      </c>
    </row>
    <row r="168" spans="1:8" x14ac:dyDescent="0.25">
      <c r="A168" t="s">
        <v>375</v>
      </c>
      <c r="B168" t="s">
        <v>289</v>
      </c>
      <c r="C168" t="s">
        <v>437</v>
      </c>
      <c r="D168" t="s">
        <v>437</v>
      </c>
      <c r="E168">
        <v>10651</v>
      </c>
      <c r="F168">
        <v>285</v>
      </c>
      <c r="H168">
        <v>5464</v>
      </c>
    </row>
    <row r="169" spans="1:8" x14ac:dyDescent="0.25">
      <c r="A169" t="s">
        <v>375</v>
      </c>
      <c r="B169" t="s">
        <v>290</v>
      </c>
      <c r="C169" t="s">
        <v>437</v>
      </c>
      <c r="D169" t="s">
        <v>437</v>
      </c>
      <c r="E169">
        <v>12054</v>
      </c>
      <c r="F169">
        <v>273</v>
      </c>
      <c r="H169">
        <v>6186</v>
      </c>
    </row>
    <row r="170" spans="1:8" x14ac:dyDescent="0.25">
      <c r="A170" t="s">
        <v>375</v>
      </c>
      <c r="B170" t="s">
        <v>291</v>
      </c>
      <c r="C170" t="s">
        <v>437</v>
      </c>
      <c r="D170" t="s">
        <v>437</v>
      </c>
      <c r="E170">
        <v>33513</v>
      </c>
      <c r="F170">
        <v>432</v>
      </c>
      <c r="H170">
        <v>9100</v>
      </c>
    </row>
    <row r="171" spans="1:8" x14ac:dyDescent="0.25">
      <c r="A171" t="s">
        <v>375</v>
      </c>
      <c r="B171" t="s">
        <v>292</v>
      </c>
      <c r="C171" t="s">
        <v>437</v>
      </c>
      <c r="D171" t="s">
        <v>437</v>
      </c>
      <c r="E171">
        <v>11757</v>
      </c>
      <c r="F171">
        <v>287</v>
      </c>
      <c r="H171">
        <v>6043</v>
      </c>
    </row>
    <row r="172" spans="1:8" x14ac:dyDescent="0.25">
      <c r="A172" t="s">
        <v>375</v>
      </c>
      <c r="B172" t="s">
        <v>158</v>
      </c>
      <c r="C172" t="s">
        <v>437</v>
      </c>
      <c r="D172" t="s">
        <v>437</v>
      </c>
      <c r="E172">
        <v>109603</v>
      </c>
      <c r="F172">
        <v>350</v>
      </c>
      <c r="H172">
        <v>23912</v>
      </c>
    </row>
    <row r="173" spans="1:8" x14ac:dyDescent="0.25">
      <c r="A173" t="s">
        <v>375</v>
      </c>
      <c r="B173" t="s">
        <v>181</v>
      </c>
      <c r="C173" t="s">
        <v>437</v>
      </c>
      <c r="D173" t="s">
        <v>437</v>
      </c>
      <c r="E173">
        <v>962940</v>
      </c>
      <c r="F173">
        <v>5004</v>
      </c>
      <c r="H173">
        <v>465035</v>
      </c>
    </row>
    <row r="174" spans="1:8" x14ac:dyDescent="0.25">
      <c r="A174" t="s">
        <v>375</v>
      </c>
      <c r="B174" t="s">
        <v>182</v>
      </c>
      <c r="C174" t="s">
        <v>437</v>
      </c>
      <c r="D174" t="s">
        <v>437</v>
      </c>
      <c r="E174">
        <v>150152</v>
      </c>
      <c r="F174">
        <v>432</v>
      </c>
      <c r="H174">
        <v>29593</v>
      </c>
    </row>
    <row r="175" spans="1:8" x14ac:dyDescent="0.25">
      <c r="A175" t="s">
        <v>375</v>
      </c>
      <c r="B175" t="s">
        <v>183</v>
      </c>
      <c r="C175" t="s">
        <v>437</v>
      </c>
      <c r="D175" t="s">
        <v>437</v>
      </c>
      <c r="E175">
        <v>1172777</v>
      </c>
      <c r="F175">
        <v>6030</v>
      </c>
      <c r="H175">
        <v>547446</v>
      </c>
    </row>
    <row r="176" spans="1:8" x14ac:dyDescent="0.25">
      <c r="A176" t="s">
        <v>375</v>
      </c>
      <c r="B176" t="s">
        <v>293</v>
      </c>
      <c r="C176" t="s">
        <v>437</v>
      </c>
      <c r="D176" t="s">
        <v>437</v>
      </c>
      <c r="E176">
        <v>92527</v>
      </c>
      <c r="F176">
        <v>273</v>
      </c>
      <c r="H176">
        <v>23095</v>
      </c>
    </row>
    <row r="177" spans="1:8" x14ac:dyDescent="0.25">
      <c r="A177" t="s">
        <v>375</v>
      </c>
      <c r="B177" t="s">
        <v>294</v>
      </c>
      <c r="C177" t="s">
        <v>437</v>
      </c>
      <c r="D177" t="s">
        <v>437</v>
      </c>
      <c r="E177">
        <v>969566</v>
      </c>
      <c r="F177">
        <v>5056</v>
      </c>
      <c r="H177">
        <v>487206</v>
      </c>
    </row>
    <row r="178" spans="1:8" x14ac:dyDescent="0.25">
      <c r="A178" t="s">
        <v>400</v>
      </c>
      <c r="B178" t="s">
        <v>162</v>
      </c>
      <c r="C178" t="s">
        <v>417</v>
      </c>
      <c r="D178" t="s">
        <v>417</v>
      </c>
      <c r="E178">
        <v>34299528</v>
      </c>
      <c r="F178">
        <v>21157</v>
      </c>
      <c r="H178">
        <v>28661549</v>
      </c>
    </row>
    <row r="179" spans="1:8" x14ac:dyDescent="0.25">
      <c r="A179" t="s">
        <v>400</v>
      </c>
      <c r="B179" t="s">
        <v>162</v>
      </c>
      <c r="C179" t="s">
        <v>417</v>
      </c>
      <c r="D179" t="s">
        <v>417</v>
      </c>
      <c r="E179">
        <v>244363</v>
      </c>
      <c r="F179">
        <v>689</v>
      </c>
      <c r="H179">
        <v>42015</v>
      </c>
    </row>
    <row r="180" spans="1:8" x14ac:dyDescent="0.25">
      <c r="A180" t="s">
        <v>400</v>
      </c>
      <c r="B180" t="s">
        <v>297</v>
      </c>
      <c r="C180" t="s">
        <v>417</v>
      </c>
      <c r="D180" t="s">
        <v>417</v>
      </c>
      <c r="E180">
        <v>137402</v>
      </c>
      <c r="F180">
        <v>363</v>
      </c>
      <c r="H180">
        <v>13691</v>
      </c>
    </row>
    <row r="181" spans="1:8" x14ac:dyDescent="0.25">
      <c r="A181" t="s">
        <v>401</v>
      </c>
      <c r="B181" t="s">
        <v>299</v>
      </c>
      <c r="C181" t="s">
        <v>541</v>
      </c>
      <c r="D181" t="s">
        <v>541</v>
      </c>
      <c r="E181">
        <v>1865446</v>
      </c>
      <c r="F181">
        <v>541</v>
      </c>
      <c r="H181">
        <v>1781381</v>
      </c>
    </row>
    <row r="182" spans="1:8" x14ac:dyDescent="0.25">
      <c r="A182" t="s">
        <v>401</v>
      </c>
      <c r="B182" t="s">
        <v>166</v>
      </c>
      <c r="C182" t="s">
        <v>541</v>
      </c>
      <c r="D182" t="s">
        <v>541</v>
      </c>
      <c r="E182">
        <v>196409</v>
      </c>
      <c r="F182">
        <v>3357</v>
      </c>
      <c r="H182">
        <v>191347</v>
      </c>
    </row>
    <row r="183" spans="1:8" x14ac:dyDescent="0.25">
      <c r="A183" t="s">
        <v>375</v>
      </c>
      <c r="B183" t="s">
        <v>301</v>
      </c>
      <c r="C183" t="s">
        <v>437</v>
      </c>
      <c r="D183" t="s">
        <v>437</v>
      </c>
      <c r="E183">
        <v>642433</v>
      </c>
      <c r="F183">
        <v>2397</v>
      </c>
      <c r="H183">
        <v>156303</v>
      </c>
    </row>
    <row r="184" spans="1:8" x14ac:dyDescent="0.25">
      <c r="A184" t="s">
        <v>375</v>
      </c>
      <c r="B184" t="s">
        <v>302</v>
      </c>
      <c r="C184" t="s">
        <v>437</v>
      </c>
      <c r="D184" t="s">
        <v>437</v>
      </c>
      <c r="E184">
        <v>289447</v>
      </c>
      <c r="F184">
        <v>1112</v>
      </c>
      <c r="H184">
        <v>119017</v>
      </c>
    </row>
    <row r="185" spans="1:8" x14ac:dyDescent="0.25">
      <c r="A185" t="s">
        <v>375</v>
      </c>
      <c r="B185" t="s">
        <v>303</v>
      </c>
      <c r="C185" t="s">
        <v>437</v>
      </c>
      <c r="D185" t="s">
        <v>437</v>
      </c>
      <c r="E185">
        <v>2393310</v>
      </c>
      <c r="F185">
        <v>9371</v>
      </c>
      <c r="H185">
        <v>584716</v>
      </c>
    </row>
    <row r="186" spans="1:8" x14ac:dyDescent="0.25">
      <c r="A186" t="s">
        <v>375</v>
      </c>
      <c r="B186" t="s">
        <v>304</v>
      </c>
      <c r="C186" t="s">
        <v>437</v>
      </c>
      <c r="D186" t="s">
        <v>437</v>
      </c>
      <c r="E186">
        <v>1087309</v>
      </c>
      <c r="F186">
        <v>4183</v>
      </c>
      <c r="H186">
        <v>445708</v>
      </c>
    </row>
    <row r="187" spans="1:8" x14ac:dyDescent="0.25">
      <c r="A187" t="s">
        <v>375</v>
      </c>
      <c r="B187" t="s">
        <v>305</v>
      </c>
      <c r="C187" t="s">
        <v>437</v>
      </c>
      <c r="D187" t="s">
        <v>437</v>
      </c>
      <c r="E187">
        <v>57206</v>
      </c>
      <c r="F187">
        <v>1140</v>
      </c>
      <c r="H187">
        <v>55231</v>
      </c>
    </row>
    <row r="188" spans="1:8" x14ac:dyDescent="0.25">
      <c r="A188" t="s">
        <v>375</v>
      </c>
      <c r="B188" t="s">
        <v>306</v>
      </c>
      <c r="C188" t="s">
        <v>437</v>
      </c>
      <c r="D188" t="s">
        <v>437</v>
      </c>
      <c r="E188">
        <v>510821</v>
      </c>
      <c r="F188">
        <v>4280</v>
      </c>
      <c r="H188">
        <v>279386</v>
      </c>
    </row>
    <row r="189" spans="1:8" x14ac:dyDescent="0.25">
      <c r="A189" t="s">
        <v>375</v>
      </c>
      <c r="B189" t="s">
        <v>307</v>
      </c>
      <c r="C189" t="s">
        <v>437</v>
      </c>
      <c r="D189" t="s">
        <v>437</v>
      </c>
      <c r="E189">
        <v>165354</v>
      </c>
      <c r="F189">
        <v>3993</v>
      </c>
      <c r="H189">
        <v>158540</v>
      </c>
    </row>
    <row r="190" spans="1:8" x14ac:dyDescent="0.25">
      <c r="A190" t="s">
        <v>375</v>
      </c>
      <c r="B190" t="s">
        <v>308</v>
      </c>
      <c r="C190" t="s">
        <v>437</v>
      </c>
      <c r="D190" t="s">
        <v>437</v>
      </c>
      <c r="E190">
        <v>1917331</v>
      </c>
      <c r="F190">
        <v>17716</v>
      </c>
      <c r="H190">
        <v>1050177</v>
      </c>
    </row>
    <row r="191" spans="1:8" x14ac:dyDescent="0.25">
      <c r="A191" t="s">
        <v>375</v>
      </c>
      <c r="B191" t="s">
        <v>177</v>
      </c>
      <c r="C191" t="s">
        <v>437</v>
      </c>
      <c r="D191" t="s">
        <v>437</v>
      </c>
      <c r="E191">
        <v>10616588</v>
      </c>
      <c r="F191">
        <v>4409</v>
      </c>
      <c r="H191">
        <v>8267802</v>
      </c>
    </row>
    <row r="192" spans="1:8" x14ac:dyDescent="0.25">
      <c r="A192" t="s">
        <v>375</v>
      </c>
      <c r="B192" t="s">
        <v>178</v>
      </c>
      <c r="C192" t="s">
        <v>437</v>
      </c>
      <c r="D192" t="s">
        <v>437</v>
      </c>
      <c r="E192">
        <v>3340113</v>
      </c>
      <c r="F192">
        <v>1183</v>
      </c>
      <c r="H192">
        <v>2552647</v>
      </c>
    </row>
    <row r="193" spans="1:8" x14ac:dyDescent="0.25">
      <c r="A193" t="s">
        <v>375</v>
      </c>
      <c r="B193" t="s">
        <v>122</v>
      </c>
      <c r="C193" t="s">
        <v>504</v>
      </c>
      <c r="D193" t="s">
        <v>504</v>
      </c>
      <c r="E193">
        <v>23041538</v>
      </c>
      <c r="F193">
        <v>7178</v>
      </c>
      <c r="H193">
        <v>18580604</v>
      </c>
    </row>
    <row r="194" spans="1:8" x14ac:dyDescent="0.25">
      <c r="A194" t="s">
        <v>375</v>
      </c>
      <c r="B194" t="s">
        <v>122</v>
      </c>
      <c r="C194" t="s">
        <v>504</v>
      </c>
      <c r="D194" t="s">
        <v>504</v>
      </c>
      <c r="E194">
        <v>13723731</v>
      </c>
      <c r="F194">
        <v>8111</v>
      </c>
      <c r="H194">
        <v>9917806</v>
      </c>
    </row>
    <row r="195" spans="1:8" x14ac:dyDescent="0.25">
      <c r="A195" t="s">
        <v>375</v>
      </c>
      <c r="B195" t="s">
        <v>156</v>
      </c>
      <c r="C195" t="s">
        <v>437</v>
      </c>
      <c r="D195" t="s">
        <v>437</v>
      </c>
      <c r="E195">
        <v>8495211</v>
      </c>
      <c r="F195">
        <v>6859</v>
      </c>
      <c r="H195">
        <v>8281490</v>
      </c>
    </row>
    <row r="196" spans="1:8" x14ac:dyDescent="0.25">
      <c r="A196" t="s">
        <v>375</v>
      </c>
      <c r="B196" t="s">
        <v>156</v>
      </c>
      <c r="C196" t="s">
        <v>437</v>
      </c>
      <c r="D196" t="s">
        <v>437</v>
      </c>
      <c r="E196">
        <v>591395</v>
      </c>
      <c r="F196">
        <v>1349</v>
      </c>
      <c r="H196">
        <v>147135</v>
      </c>
    </row>
    <row r="197" spans="1:8" x14ac:dyDescent="0.25">
      <c r="A197" t="s">
        <v>375</v>
      </c>
      <c r="B197" t="s">
        <v>173</v>
      </c>
      <c r="C197" t="s">
        <v>437</v>
      </c>
      <c r="D197" t="s">
        <v>437</v>
      </c>
      <c r="E197">
        <v>98184</v>
      </c>
      <c r="F197">
        <v>54</v>
      </c>
      <c r="H197">
        <v>93952</v>
      </c>
    </row>
    <row r="198" spans="1:8" x14ac:dyDescent="0.25">
      <c r="A198" t="s">
        <v>375</v>
      </c>
      <c r="B198" t="s">
        <v>283</v>
      </c>
      <c r="C198" t="s">
        <v>437</v>
      </c>
      <c r="D198" t="s">
        <v>437</v>
      </c>
      <c r="E198">
        <v>221473</v>
      </c>
      <c r="F198">
        <v>53</v>
      </c>
      <c r="H198">
        <v>212786</v>
      </c>
    </row>
    <row r="199" spans="1:8" x14ac:dyDescent="0.25">
      <c r="A199" t="s">
        <v>375</v>
      </c>
      <c r="B199" t="s">
        <v>284</v>
      </c>
      <c r="C199" t="s">
        <v>437</v>
      </c>
      <c r="D199" t="s">
        <v>437</v>
      </c>
      <c r="E199">
        <v>208091</v>
      </c>
      <c r="F199">
        <v>30</v>
      </c>
      <c r="H199">
        <v>197712</v>
      </c>
    </row>
    <row r="200" spans="1:8" x14ac:dyDescent="0.25">
      <c r="A200" t="s">
        <v>375</v>
      </c>
      <c r="B200" t="s">
        <v>285</v>
      </c>
      <c r="C200" t="s">
        <v>437</v>
      </c>
      <c r="D200" t="s">
        <v>437</v>
      </c>
      <c r="E200">
        <v>110045</v>
      </c>
      <c r="F200">
        <v>3</v>
      </c>
      <c r="H200">
        <v>103213</v>
      </c>
    </row>
    <row r="201" spans="1:8" x14ac:dyDescent="0.25">
      <c r="A201" t="s">
        <v>375</v>
      </c>
      <c r="B201" t="s">
        <v>158</v>
      </c>
      <c r="C201" t="s">
        <v>437</v>
      </c>
      <c r="D201" t="s">
        <v>437</v>
      </c>
      <c r="E201">
        <v>2641423</v>
      </c>
      <c r="F201">
        <v>1577</v>
      </c>
      <c r="H201">
        <v>2455938</v>
      </c>
    </row>
    <row r="202" spans="1:8" x14ac:dyDescent="0.25">
      <c r="A202" t="s">
        <v>375</v>
      </c>
      <c r="B202" t="s">
        <v>160</v>
      </c>
      <c r="C202" t="s">
        <v>437</v>
      </c>
      <c r="D202" t="s">
        <v>437</v>
      </c>
      <c r="E202">
        <v>3220779</v>
      </c>
      <c r="F202">
        <v>1981</v>
      </c>
      <c r="H202">
        <v>3009021</v>
      </c>
    </row>
    <row r="203" spans="1:8" x14ac:dyDescent="0.25">
      <c r="A203" t="s">
        <v>375</v>
      </c>
      <c r="B203" t="s">
        <v>316</v>
      </c>
      <c r="C203" t="s">
        <v>437</v>
      </c>
      <c r="D203" t="s">
        <v>437</v>
      </c>
      <c r="E203">
        <v>3084914</v>
      </c>
      <c r="F203">
        <v>1936</v>
      </c>
      <c r="H203">
        <v>2881734</v>
      </c>
    </row>
    <row r="204" spans="1:8" x14ac:dyDescent="0.25">
      <c r="A204" t="s">
        <v>375</v>
      </c>
      <c r="B204" t="s">
        <v>318</v>
      </c>
      <c r="C204" t="s">
        <v>437</v>
      </c>
      <c r="D204" t="s">
        <v>437</v>
      </c>
      <c r="E204">
        <v>0</v>
      </c>
      <c r="F204">
        <v>2</v>
      </c>
      <c r="H204">
        <v>0</v>
      </c>
    </row>
    <row r="205" spans="1:8" x14ac:dyDescent="0.25">
      <c r="A205" t="s">
        <v>400</v>
      </c>
      <c r="B205" t="s">
        <v>162</v>
      </c>
      <c r="C205" t="s">
        <v>417</v>
      </c>
      <c r="D205" t="s">
        <v>417</v>
      </c>
      <c r="E205">
        <v>40442420</v>
      </c>
      <c r="F205">
        <v>12711</v>
      </c>
      <c r="H205">
        <v>28073378</v>
      </c>
    </row>
    <row r="206" spans="1:8" x14ac:dyDescent="0.25">
      <c r="A206" t="s">
        <v>401</v>
      </c>
      <c r="B206" t="s">
        <v>299</v>
      </c>
      <c r="C206" t="s">
        <v>541</v>
      </c>
      <c r="D206" t="s">
        <v>541</v>
      </c>
      <c r="E206">
        <v>1233000</v>
      </c>
      <c r="F206">
        <v>759</v>
      </c>
      <c r="H206">
        <v>1180232</v>
      </c>
    </row>
    <row r="207" spans="1:8" x14ac:dyDescent="0.25">
      <c r="A207" t="s">
        <v>401</v>
      </c>
      <c r="B207" t="s">
        <v>166</v>
      </c>
      <c r="C207" t="s">
        <v>541</v>
      </c>
      <c r="D207" t="s">
        <v>541</v>
      </c>
      <c r="E207">
        <v>8861</v>
      </c>
      <c r="F207">
        <v>304</v>
      </c>
      <c r="H207">
        <v>8229</v>
      </c>
    </row>
    <row r="208" spans="1:8" x14ac:dyDescent="0.25">
      <c r="A208" t="s">
        <v>390</v>
      </c>
      <c r="B208" t="s">
        <v>322</v>
      </c>
      <c r="C208" t="s">
        <v>437</v>
      </c>
      <c r="D208" t="s">
        <v>437</v>
      </c>
      <c r="E208">
        <v>11</v>
      </c>
      <c r="F208">
        <v>0</v>
      </c>
      <c r="H208">
        <v>2</v>
      </c>
    </row>
    <row r="209" spans="1:8" x14ac:dyDescent="0.25">
      <c r="A209" t="s">
        <v>390</v>
      </c>
      <c r="B209" t="s">
        <v>323</v>
      </c>
      <c r="C209" t="s">
        <v>437</v>
      </c>
      <c r="D209" t="s">
        <v>437</v>
      </c>
      <c r="E209">
        <v>6</v>
      </c>
      <c r="F209">
        <v>0</v>
      </c>
      <c r="H209">
        <v>0</v>
      </c>
    </row>
    <row r="210" spans="1:8" x14ac:dyDescent="0.25">
      <c r="A210" t="s">
        <v>390</v>
      </c>
      <c r="B210" t="s">
        <v>324</v>
      </c>
      <c r="C210" t="s">
        <v>437</v>
      </c>
      <c r="D210" t="s">
        <v>437</v>
      </c>
      <c r="E210">
        <v>10</v>
      </c>
      <c r="F210">
        <v>0</v>
      </c>
      <c r="H210">
        <v>0</v>
      </c>
    </row>
    <row r="211" spans="1:8" x14ac:dyDescent="0.25">
      <c r="A211" t="s">
        <v>390</v>
      </c>
      <c r="B211" t="s">
        <v>325</v>
      </c>
      <c r="C211" t="s">
        <v>437</v>
      </c>
      <c r="D211" t="s">
        <v>437</v>
      </c>
      <c r="E211">
        <v>11</v>
      </c>
      <c r="F211">
        <v>0</v>
      </c>
      <c r="H211">
        <v>1</v>
      </c>
    </row>
    <row r="212" spans="1:8" x14ac:dyDescent="0.25">
      <c r="A212" t="s">
        <v>389</v>
      </c>
      <c r="B212" t="s">
        <v>327</v>
      </c>
      <c r="C212" t="s">
        <v>405</v>
      </c>
      <c r="D212" t="s">
        <v>437</v>
      </c>
      <c r="E212">
        <v>597</v>
      </c>
      <c r="F212">
        <v>367</v>
      </c>
      <c r="H212">
        <v>19</v>
      </c>
    </row>
    <row r="213" spans="1:8" x14ac:dyDescent="0.25">
      <c r="A213" t="s">
        <v>389</v>
      </c>
      <c r="B213" t="s">
        <v>328</v>
      </c>
      <c r="C213" t="s">
        <v>406</v>
      </c>
      <c r="D213" t="s">
        <v>578</v>
      </c>
      <c r="E213">
        <v>1261</v>
      </c>
      <c r="F213">
        <v>2</v>
      </c>
      <c r="H213">
        <v>90</v>
      </c>
    </row>
    <row r="214" spans="1:8" x14ac:dyDescent="0.25">
      <c r="A214" t="s">
        <v>389</v>
      </c>
      <c r="B214" t="s">
        <v>329</v>
      </c>
      <c r="C214" t="s">
        <v>405</v>
      </c>
      <c r="D214" t="s">
        <v>437</v>
      </c>
      <c r="E214">
        <v>655</v>
      </c>
      <c r="F214">
        <v>399</v>
      </c>
      <c r="H214">
        <v>22</v>
      </c>
    </row>
    <row r="215" spans="1:8" x14ac:dyDescent="0.25">
      <c r="A215" t="s">
        <v>389</v>
      </c>
      <c r="B215" t="s">
        <v>330</v>
      </c>
      <c r="C215" t="s">
        <v>405</v>
      </c>
      <c r="D215" t="s">
        <v>437</v>
      </c>
      <c r="E215">
        <v>605</v>
      </c>
      <c r="F215">
        <v>378</v>
      </c>
      <c r="H215">
        <v>21</v>
      </c>
    </row>
    <row r="216" spans="1:8" x14ac:dyDescent="0.25">
      <c r="A216" t="s">
        <v>375</v>
      </c>
      <c r="B216" t="s">
        <v>332</v>
      </c>
      <c r="C216" t="s">
        <v>437</v>
      </c>
      <c r="D216" t="s">
        <v>437</v>
      </c>
      <c r="E216">
        <v>126</v>
      </c>
      <c r="F216">
        <v>132</v>
      </c>
      <c r="H216">
        <v>3</v>
      </c>
    </row>
    <row r="217" spans="1:8" x14ac:dyDescent="0.25">
      <c r="A217" t="s">
        <v>375</v>
      </c>
      <c r="B217" t="s">
        <v>334</v>
      </c>
      <c r="C217" t="s">
        <v>445</v>
      </c>
      <c r="D217" t="s">
        <v>437</v>
      </c>
      <c r="E217">
        <v>10</v>
      </c>
      <c r="F217">
        <v>4</v>
      </c>
      <c r="H217">
        <v>7</v>
      </c>
    </row>
    <row r="218" spans="1:8" x14ac:dyDescent="0.25">
      <c r="A218" t="s">
        <v>375</v>
      </c>
      <c r="B218" t="s">
        <v>335</v>
      </c>
      <c r="C218" t="s">
        <v>407</v>
      </c>
      <c r="D218" t="s">
        <v>437</v>
      </c>
      <c r="E218">
        <v>10</v>
      </c>
      <c r="F218">
        <v>2</v>
      </c>
      <c r="H218">
        <v>8</v>
      </c>
    </row>
    <row r="219" spans="1:8" x14ac:dyDescent="0.25">
      <c r="A219" t="s">
        <v>375</v>
      </c>
      <c r="B219" t="s">
        <v>336</v>
      </c>
      <c r="C219" t="s">
        <v>407</v>
      </c>
      <c r="D219" t="s">
        <v>437</v>
      </c>
      <c r="E219">
        <v>22</v>
      </c>
      <c r="F219">
        <v>8</v>
      </c>
      <c r="H219">
        <v>11</v>
      </c>
    </row>
    <row r="220" spans="1:8" x14ac:dyDescent="0.25">
      <c r="A220" t="s">
        <v>375</v>
      </c>
      <c r="B220" t="s">
        <v>338</v>
      </c>
      <c r="C220" t="s">
        <v>441</v>
      </c>
      <c r="D220" t="s">
        <v>437</v>
      </c>
      <c r="E220">
        <v>0</v>
      </c>
      <c r="F220">
        <v>1</v>
      </c>
      <c r="H220">
        <v>0</v>
      </c>
    </row>
    <row r="221" spans="1:8" x14ac:dyDescent="0.25">
      <c r="A221" t="s">
        <v>390</v>
      </c>
      <c r="B221" t="s">
        <v>340</v>
      </c>
      <c r="C221" t="s">
        <v>437</v>
      </c>
      <c r="D221" t="s">
        <v>437</v>
      </c>
      <c r="E221">
        <v>3</v>
      </c>
      <c r="F221">
        <v>0</v>
      </c>
      <c r="H221">
        <v>2</v>
      </c>
    </row>
    <row r="222" spans="1:8" x14ac:dyDescent="0.25">
      <c r="A222" t="s">
        <v>375</v>
      </c>
      <c r="B222" t="s">
        <v>336</v>
      </c>
      <c r="C222" t="s">
        <v>407</v>
      </c>
      <c r="D222" t="s">
        <v>437</v>
      </c>
      <c r="E222">
        <v>6</v>
      </c>
      <c r="F222">
        <v>1</v>
      </c>
      <c r="H222">
        <v>4</v>
      </c>
    </row>
    <row r="223" spans="1:8" x14ac:dyDescent="0.25">
      <c r="A223" t="s">
        <v>375</v>
      </c>
      <c r="B223" t="s">
        <v>342</v>
      </c>
      <c r="C223" t="s">
        <v>407</v>
      </c>
      <c r="D223" t="s">
        <v>437</v>
      </c>
      <c r="E223">
        <v>7</v>
      </c>
      <c r="F223">
        <v>1</v>
      </c>
      <c r="H223">
        <v>4</v>
      </c>
    </row>
    <row r="224" spans="1:8" x14ac:dyDescent="0.25">
      <c r="A224" t="s">
        <v>375</v>
      </c>
      <c r="B224" t="s">
        <v>117</v>
      </c>
      <c r="C224" t="s">
        <v>407</v>
      </c>
      <c r="D224" t="s">
        <v>437</v>
      </c>
      <c r="E224">
        <v>989</v>
      </c>
      <c r="F224">
        <v>693</v>
      </c>
      <c r="H224">
        <v>165</v>
      </c>
    </row>
    <row r="225" spans="1:8" x14ac:dyDescent="0.25">
      <c r="A225" t="s">
        <v>371</v>
      </c>
      <c r="B225" t="s">
        <v>139</v>
      </c>
      <c r="C225" t="s">
        <v>408</v>
      </c>
      <c r="D225" t="s">
        <v>437</v>
      </c>
      <c r="E225">
        <v>106</v>
      </c>
      <c r="F225">
        <v>48</v>
      </c>
      <c r="H225">
        <v>62</v>
      </c>
    </row>
    <row r="226" spans="1:8" x14ac:dyDescent="0.25">
      <c r="A226" t="s">
        <v>372</v>
      </c>
      <c r="B226" t="s">
        <v>346</v>
      </c>
      <c r="C226" t="s">
        <v>407</v>
      </c>
      <c r="D226" t="s">
        <v>437</v>
      </c>
      <c r="E226">
        <v>0</v>
      </c>
      <c r="F226">
        <v>1</v>
      </c>
      <c r="H226">
        <v>0</v>
      </c>
    </row>
    <row r="227" spans="1:8" x14ac:dyDescent="0.25">
      <c r="A227" t="s">
        <v>393</v>
      </c>
      <c r="B227" t="s">
        <v>327</v>
      </c>
      <c r="C227" t="s">
        <v>405</v>
      </c>
      <c r="D227" t="s">
        <v>437</v>
      </c>
      <c r="E227">
        <v>855</v>
      </c>
      <c r="F227">
        <v>614</v>
      </c>
      <c r="H227">
        <v>34</v>
      </c>
    </row>
    <row r="228" spans="1:8" x14ac:dyDescent="0.25">
      <c r="A228" t="s">
        <v>393</v>
      </c>
      <c r="B228" t="s">
        <v>348</v>
      </c>
      <c r="C228" t="s">
        <v>405</v>
      </c>
      <c r="D228" t="s">
        <v>437</v>
      </c>
      <c r="E228">
        <v>1126</v>
      </c>
      <c r="F228">
        <v>848</v>
      </c>
      <c r="H228">
        <v>50</v>
      </c>
    </row>
    <row r="229" spans="1:8" x14ac:dyDescent="0.25">
      <c r="A229" t="s">
        <v>393</v>
      </c>
      <c r="B229" t="s">
        <v>349</v>
      </c>
      <c r="C229" t="s">
        <v>406</v>
      </c>
      <c r="D229" t="s">
        <v>578</v>
      </c>
      <c r="E229">
        <v>5535</v>
      </c>
      <c r="F229">
        <v>6</v>
      </c>
      <c r="H229">
        <v>371</v>
      </c>
    </row>
    <row r="230" spans="1:8" x14ac:dyDescent="0.25">
      <c r="A230" t="s">
        <v>393</v>
      </c>
      <c r="B230" t="s">
        <v>350</v>
      </c>
      <c r="C230" t="s">
        <v>405</v>
      </c>
      <c r="D230" t="s">
        <v>437</v>
      </c>
      <c r="E230">
        <v>1101</v>
      </c>
      <c r="F230">
        <v>843</v>
      </c>
      <c r="H230">
        <v>38</v>
      </c>
    </row>
    <row r="231" spans="1:8" x14ac:dyDescent="0.25">
      <c r="A231" t="s">
        <v>393</v>
      </c>
      <c r="B231" t="s">
        <v>150</v>
      </c>
      <c r="C231" t="s">
        <v>408</v>
      </c>
      <c r="D231" t="s">
        <v>437</v>
      </c>
      <c r="E231">
        <v>2010</v>
      </c>
      <c r="F231">
        <v>1590</v>
      </c>
      <c r="H231">
        <v>67</v>
      </c>
    </row>
    <row r="232" spans="1:8" x14ac:dyDescent="0.25">
      <c r="A232" t="s">
        <v>394</v>
      </c>
      <c r="B232" t="s">
        <v>346</v>
      </c>
      <c r="C232" t="s">
        <v>407</v>
      </c>
      <c r="D232" t="s">
        <v>437</v>
      </c>
      <c r="E232">
        <v>4308</v>
      </c>
      <c r="F232">
        <v>1</v>
      </c>
      <c r="H232">
        <v>3695</v>
      </c>
    </row>
    <row r="233" spans="1:8" x14ac:dyDescent="0.25">
      <c r="A233" t="s">
        <v>394</v>
      </c>
      <c r="B233" t="s">
        <v>352</v>
      </c>
      <c r="C233" t="s">
        <v>407</v>
      </c>
      <c r="D233" t="s">
        <v>437</v>
      </c>
      <c r="E233">
        <v>20</v>
      </c>
      <c r="F233">
        <v>0</v>
      </c>
      <c r="H233">
        <v>20</v>
      </c>
    </row>
    <row r="234" spans="1:8" x14ac:dyDescent="0.25">
      <c r="A234" t="s">
        <v>375</v>
      </c>
      <c r="B234" t="s">
        <v>354</v>
      </c>
      <c r="C234" t="s">
        <v>407</v>
      </c>
      <c r="D234" t="s">
        <v>437</v>
      </c>
      <c r="E234">
        <v>52</v>
      </c>
      <c r="F234">
        <v>10</v>
      </c>
      <c r="H234">
        <v>34</v>
      </c>
    </row>
    <row r="235" spans="1:8" x14ac:dyDescent="0.25">
      <c r="A235" t="s">
        <v>375</v>
      </c>
      <c r="B235" t="s">
        <v>355</v>
      </c>
      <c r="C235" t="s">
        <v>407</v>
      </c>
      <c r="D235" t="s">
        <v>437</v>
      </c>
      <c r="E235">
        <v>38</v>
      </c>
      <c r="F235">
        <v>5</v>
      </c>
      <c r="H235">
        <v>12</v>
      </c>
    </row>
    <row r="236" spans="1:8" x14ac:dyDescent="0.25">
      <c r="A236" t="s">
        <v>375</v>
      </c>
      <c r="B236" t="s">
        <v>356</v>
      </c>
      <c r="C236" t="s">
        <v>437</v>
      </c>
      <c r="D236" t="s">
        <v>437</v>
      </c>
      <c r="E236">
        <v>52</v>
      </c>
      <c r="F236">
        <v>16</v>
      </c>
      <c r="H236">
        <v>40</v>
      </c>
    </row>
    <row r="237" spans="1:8" x14ac:dyDescent="0.25">
      <c r="A237" t="s">
        <v>375</v>
      </c>
      <c r="B237" t="s">
        <v>358</v>
      </c>
      <c r="C237" t="s">
        <v>437</v>
      </c>
      <c r="D237" t="s">
        <v>437</v>
      </c>
      <c r="E237">
        <v>1</v>
      </c>
      <c r="F237">
        <v>0</v>
      </c>
      <c r="H237">
        <v>1</v>
      </c>
    </row>
    <row r="238" spans="1:8" x14ac:dyDescent="0.25">
      <c r="A238" t="s">
        <v>375</v>
      </c>
      <c r="B238" t="s">
        <v>359</v>
      </c>
      <c r="C238" t="s">
        <v>437</v>
      </c>
      <c r="D238" t="s">
        <v>437</v>
      </c>
      <c r="E238">
        <v>1</v>
      </c>
      <c r="F238">
        <v>0</v>
      </c>
      <c r="H238">
        <v>0</v>
      </c>
    </row>
    <row r="239" spans="1:8" x14ac:dyDescent="0.25">
      <c r="A239" t="s">
        <v>375</v>
      </c>
      <c r="B239" t="s">
        <v>189</v>
      </c>
      <c r="C239" t="s">
        <v>407</v>
      </c>
      <c r="D239" t="s">
        <v>437</v>
      </c>
      <c r="E239">
        <v>0</v>
      </c>
      <c r="F239">
        <v>1</v>
      </c>
      <c r="H239">
        <v>0</v>
      </c>
    </row>
  </sheetData>
  <autoFilter ref="B1:G147" xr:uid="{00000000-0009-0000-0000-000001000000}">
    <sortState xmlns:xlrd2="http://schemas.microsoft.com/office/spreadsheetml/2017/richdata2" ref="B2:G179">
      <sortCondition ref="D1:D179"/>
    </sortState>
  </autoFilter>
  <sortState xmlns:xlrd2="http://schemas.microsoft.com/office/spreadsheetml/2017/richdata2" ref="J22:R26">
    <sortCondition descending="1" ref="K21"/>
  </sortState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CCF8B-20C7-4BDF-8470-7E7322AED2D1}">
  <dimension ref="A1:N75"/>
  <sheetViews>
    <sheetView topLeftCell="G45" workbookViewId="0">
      <selection activeCell="K52" sqref="K52:K75"/>
    </sheetView>
  </sheetViews>
  <sheetFormatPr defaultRowHeight="15" x14ac:dyDescent="0.25"/>
  <cols>
    <col min="7" max="7" width="19.5703125" bestFit="1" customWidth="1"/>
    <col min="8" max="8" width="18.5703125" bestFit="1" customWidth="1"/>
    <col min="9" max="9" width="17.28515625" bestFit="1" customWidth="1"/>
    <col min="10" max="11" width="22.42578125" bestFit="1" customWidth="1"/>
  </cols>
  <sheetData>
    <row r="1" spans="1:10" x14ac:dyDescent="0.25">
      <c r="A1" t="s">
        <v>564</v>
      </c>
      <c r="B1" t="s">
        <v>0</v>
      </c>
      <c r="C1" t="s">
        <v>545</v>
      </c>
      <c r="D1" t="s">
        <v>547</v>
      </c>
      <c r="E1" t="s">
        <v>397</v>
      </c>
      <c r="G1" s="5" t="s">
        <v>548</v>
      </c>
      <c r="H1" t="s">
        <v>549</v>
      </c>
      <c r="I1" t="s">
        <v>550</v>
      </c>
      <c r="J1" t="s">
        <v>552</v>
      </c>
    </row>
    <row r="2" spans="1:10" x14ac:dyDescent="0.25">
      <c r="A2" t="s">
        <v>1069</v>
      </c>
      <c r="B2">
        <v>16657090</v>
      </c>
      <c r="C2">
        <v>1237</v>
      </c>
      <c r="D2">
        <v>15937990</v>
      </c>
      <c r="E2">
        <v>24415</v>
      </c>
      <c r="G2" s="1" t="s">
        <v>569</v>
      </c>
      <c r="H2" s="6">
        <v>399780896</v>
      </c>
      <c r="I2" s="6">
        <v>2823904</v>
      </c>
      <c r="J2" s="6">
        <v>172201829</v>
      </c>
    </row>
    <row r="3" spans="1:10" x14ac:dyDescent="0.25">
      <c r="A3" t="s">
        <v>566</v>
      </c>
      <c r="B3">
        <v>35001</v>
      </c>
      <c r="C3">
        <v>13122</v>
      </c>
      <c r="D3">
        <v>1766</v>
      </c>
      <c r="E3">
        <v>8848</v>
      </c>
      <c r="G3" s="1" t="s">
        <v>568</v>
      </c>
      <c r="H3" s="6">
        <v>70397307</v>
      </c>
      <c r="I3" s="6">
        <v>36054</v>
      </c>
      <c r="J3" s="6">
        <v>43160726</v>
      </c>
    </row>
    <row r="4" spans="1:10" x14ac:dyDescent="0.25">
      <c r="A4" t="s">
        <v>1091</v>
      </c>
      <c r="B4">
        <v>13918607</v>
      </c>
      <c r="C4">
        <v>5718</v>
      </c>
      <c r="D4">
        <v>5444527</v>
      </c>
      <c r="E4">
        <v>0</v>
      </c>
      <c r="G4" s="1" t="s">
        <v>1082</v>
      </c>
      <c r="H4" s="6">
        <v>43613284</v>
      </c>
      <c r="I4" s="6">
        <v>79705</v>
      </c>
      <c r="J4" s="6">
        <v>24734233</v>
      </c>
    </row>
    <row r="5" spans="1:10" x14ac:dyDescent="0.25">
      <c r="A5" t="s">
        <v>1073</v>
      </c>
      <c r="B5">
        <v>6702868</v>
      </c>
      <c r="C5">
        <v>12766</v>
      </c>
      <c r="D5">
        <v>5356398</v>
      </c>
      <c r="E5">
        <v>0</v>
      </c>
      <c r="G5" s="1" t="s">
        <v>565</v>
      </c>
      <c r="H5" s="6">
        <v>40508990</v>
      </c>
      <c r="I5" s="6">
        <v>27785</v>
      </c>
      <c r="J5" s="6">
        <v>39554176</v>
      </c>
    </row>
    <row r="6" spans="1:10" x14ac:dyDescent="0.25">
      <c r="A6" t="s">
        <v>567</v>
      </c>
      <c r="B6">
        <v>22849868</v>
      </c>
      <c r="C6">
        <v>8192</v>
      </c>
      <c r="D6">
        <v>10942236</v>
      </c>
      <c r="E6">
        <v>132955</v>
      </c>
      <c r="G6" s="1" t="s">
        <v>567</v>
      </c>
      <c r="H6" s="6">
        <v>22849868</v>
      </c>
      <c r="I6" s="6">
        <v>8192</v>
      </c>
      <c r="J6" s="6">
        <v>10942236</v>
      </c>
    </row>
    <row r="7" spans="1:10" x14ac:dyDescent="0.25">
      <c r="A7" t="s">
        <v>1074</v>
      </c>
      <c r="B7">
        <v>4045208</v>
      </c>
      <c r="C7">
        <v>3320</v>
      </c>
      <c r="D7">
        <v>4002288</v>
      </c>
      <c r="E7">
        <v>0</v>
      </c>
      <c r="G7" s="1" t="s">
        <v>1086</v>
      </c>
      <c r="H7" s="6">
        <v>18232453</v>
      </c>
      <c r="I7" s="6">
        <v>6108</v>
      </c>
      <c r="J7" s="6">
        <v>17554474</v>
      </c>
    </row>
    <row r="8" spans="1:10" x14ac:dyDescent="0.25">
      <c r="A8" t="s">
        <v>1092</v>
      </c>
      <c r="B8">
        <v>30885</v>
      </c>
      <c r="C8">
        <v>4</v>
      </c>
      <c r="D8">
        <v>27312</v>
      </c>
      <c r="E8">
        <v>0</v>
      </c>
      <c r="G8" s="1" t="s">
        <v>1069</v>
      </c>
      <c r="H8" s="6">
        <v>16657090</v>
      </c>
      <c r="I8" s="6">
        <v>1237</v>
      </c>
      <c r="J8" s="6">
        <v>15937990</v>
      </c>
    </row>
    <row r="9" spans="1:10" x14ac:dyDescent="0.25">
      <c r="A9" t="s">
        <v>1075</v>
      </c>
      <c r="B9">
        <v>12870195</v>
      </c>
      <c r="C9">
        <v>1428</v>
      </c>
      <c r="D9">
        <v>12164323</v>
      </c>
      <c r="E9">
        <v>6174</v>
      </c>
      <c r="G9" s="1" t="s">
        <v>1091</v>
      </c>
      <c r="H9" s="6">
        <v>13918607</v>
      </c>
      <c r="I9" s="6">
        <v>5718</v>
      </c>
      <c r="J9" s="6">
        <v>5444527</v>
      </c>
    </row>
    <row r="10" spans="1:10" x14ac:dyDescent="0.25">
      <c r="A10" t="s">
        <v>568</v>
      </c>
      <c r="B10">
        <v>70397307</v>
      </c>
      <c r="C10">
        <v>36054</v>
      </c>
      <c r="D10">
        <v>43160726</v>
      </c>
      <c r="E10">
        <v>835390</v>
      </c>
      <c r="G10" s="1" t="s">
        <v>1075</v>
      </c>
      <c r="H10" s="6">
        <v>12870195</v>
      </c>
      <c r="I10" s="6">
        <v>1428</v>
      </c>
      <c r="J10" s="6">
        <v>12164323</v>
      </c>
    </row>
    <row r="11" spans="1:10" x14ac:dyDescent="0.25">
      <c r="A11" t="s">
        <v>1076</v>
      </c>
      <c r="B11">
        <v>708</v>
      </c>
      <c r="C11">
        <v>7891</v>
      </c>
      <c r="D11">
        <v>539</v>
      </c>
      <c r="E11">
        <v>0</v>
      </c>
      <c r="G11" s="1" t="s">
        <v>1120</v>
      </c>
      <c r="H11" s="6">
        <v>6743930</v>
      </c>
      <c r="I11" s="6">
        <v>42</v>
      </c>
      <c r="J11" s="6">
        <v>6503641</v>
      </c>
    </row>
    <row r="12" spans="1:10" x14ac:dyDescent="0.25">
      <c r="A12" t="s">
        <v>1077</v>
      </c>
      <c r="B12">
        <v>2467242</v>
      </c>
      <c r="C12">
        <v>37778</v>
      </c>
      <c r="D12">
        <v>900494</v>
      </c>
      <c r="E12">
        <v>72155</v>
      </c>
      <c r="G12" s="1" t="s">
        <v>1073</v>
      </c>
      <c r="H12" s="6">
        <v>6702868</v>
      </c>
      <c r="I12" s="6">
        <v>12766</v>
      </c>
      <c r="J12" s="6">
        <v>5356398</v>
      </c>
    </row>
    <row r="13" spans="1:10" x14ac:dyDescent="0.25">
      <c r="A13" t="s">
        <v>1120</v>
      </c>
      <c r="B13">
        <v>6743930</v>
      </c>
      <c r="C13">
        <v>42</v>
      </c>
      <c r="D13">
        <v>6503641</v>
      </c>
      <c r="E13">
        <v>0</v>
      </c>
      <c r="G13" s="1" t="s">
        <v>1121</v>
      </c>
      <c r="H13" s="6">
        <v>6119250</v>
      </c>
      <c r="I13" s="6">
        <v>4632</v>
      </c>
      <c r="J13" s="6">
        <v>5054881</v>
      </c>
    </row>
    <row r="14" spans="1:10" x14ac:dyDescent="0.25">
      <c r="A14" t="s">
        <v>1093</v>
      </c>
      <c r="B14">
        <v>86</v>
      </c>
      <c r="C14">
        <v>8</v>
      </c>
      <c r="D14">
        <v>13</v>
      </c>
      <c r="E14">
        <v>3</v>
      </c>
      <c r="G14" s="1" t="s">
        <v>1096</v>
      </c>
      <c r="H14" s="6">
        <v>4678990</v>
      </c>
      <c r="I14" s="6">
        <v>4939</v>
      </c>
      <c r="J14" s="6">
        <v>4333842</v>
      </c>
    </row>
    <row r="15" spans="1:10" x14ac:dyDescent="0.25">
      <c r="A15" t="s">
        <v>1079</v>
      </c>
      <c r="B15">
        <v>1011681</v>
      </c>
      <c r="C15">
        <v>75752</v>
      </c>
      <c r="D15">
        <v>435422</v>
      </c>
      <c r="E15">
        <v>44704</v>
      </c>
      <c r="G15" s="1" t="s">
        <v>1095</v>
      </c>
      <c r="H15" s="6">
        <v>4134895</v>
      </c>
      <c r="I15" s="6">
        <v>12622</v>
      </c>
      <c r="J15" s="6">
        <v>4022309</v>
      </c>
    </row>
    <row r="16" spans="1:10" x14ac:dyDescent="0.25">
      <c r="A16" t="s">
        <v>1080</v>
      </c>
      <c r="B16">
        <v>171063</v>
      </c>
      <c r="C16">
        <v>5233</v>
      </c>
      <c r="D16">
        <v>17894</v>
      </c>
      <c r="E16">
        <v>2207</v>
      </c>
      <c r="G16" s="1" t="s">
        <v>1074</v>
      </c>
      <c r="H16" s="6">
        <v>4045208</v>
      </c>
      <c r="I16" s="6">
        <v>3320</v>
      </c>
      <c r="J16" s="6">
        <v>4002288</v>
      </c>
    </row>
    <row r="17" spans="1:10" x14ac:dyDescent="0.25">
      <c r="A17" t="s">
        <v>1094</v>
      </c>
      <c r="B17">
        <v>2879519</v>
      </c>
      <c r="C17">
        <v>17817</v>
      </c>
      <c r="D17">
        <v>148710</v>
      </c>
      <c r="E17">
        <v>18424</v>
      </c>
      <c r="G17" s="1" t="s">
        <v>1094</v>
      </c>
      <c r="H17" s="6">
        <v>2879519</v>
      </c>
      <c r="I17" s="6">
        <v>17817</v>
      </c>
      <c r="J17" s="6">
        <v>148710</v>
      </c>
    </row>
    <row r="18" spans="1:10" x14ac:dyDescent="0.25">
      <c r="A18" t="s">
        <v>1081</v>
      </c>
      <c r="B18">
        <v>17</v>
      </c>
      <c r="C18">
        <v>0</v>
      </c>
      <c r="D18">
        <v>1</v>
      </c>
      <c r="E18">
        <v>5</v>
      </c>
      <c r="G18" s="1" t="s">
        <v>1077</v>
      </c>
      <c r="H18" s="6">
        <v>2467242</v>
      </c>
      <c r="I18" s="6">
        <v>37778</v>
      </c>
      <c r="J18" s="6">
        <v>900494</v>
      </c>
    </row>
    <row r="19" spans="1:10" x14ac:dyDescent="0.25">
      <c r="A19" t="s">
        <v>1082</v>
      </c>
      <c r="B19">
        <v>43613284</v>
      </c>
      <c r="C19">
        <v>79705</v>
      </c>
      <c r="D19">
        <v>24734233</v>
      </c>
      <c r="E19">
        <v>867172</v>
      </c>
      <c r="G19" s="1" t="s">
        <v>1089</v>
      </c>
      <c r="H19" s="6">
        <v>2247315</v>
      </c>
      <c r="I19" s="6">
        <v>8899</v>
      </c>
      <c r="J19" s="6">
        <v>427748</v>
      </c>
    </row>
    <row r="20" spans="1:10" x14ac:dyDescent="0.25">
      <c r="A20" t="s">
        <v>565</v>
      </c>
      <c r="B20">
        <v>40508990</v>
      </c>
      <c r="C20">
        <v>27785</v>
      </c>
      <c r="D20">
        <v>39554176</v>
      </c>
      <c r="E20">
        <v>165826</v>
      </c>
      <c r="G20" s="1" t="s">
        <v>1088</v>
      </c>
      <c r="H20" s="6">
        <v>1314321</v>
      </c>
      <c r="I20" s="6">
        <v>15308</v>
      </c>
      <c r="J20" s="6">
        <v>118142</v>
      </c>
    </row>
    <row r="21" spans="1:10" x14ac:dyDescent="0.25">
      <c r="A21" t="s">
        <v>1121</v>
      </c>
      <c r="B21">
        <v>6119250</v>
      </c>
      <c r="C21">
        <v>4632</v>
      </c>
      <c r="D21">
        <v>5054881</v>
      </c>
      <c r="E21">
        <v>10760</v>
      </c>
      <c r="G21" s="1" t="s">
        <v>1079</v>
      </c>
      <c r="H21" s="6">
        <v>1011681</v>
      </c>
      <c r="I21" s="6">
        <v>75752</v>
      </c>
      <c r="J21" s="6">
        <v>435422</v>
      </c>
    </row>
    <row r="22" spans="1:10" x14ac:dyDescent="0.25">
      <c r="A22" t="s">
        <v>1083</v>
      </c>
      <c r="B22">
        <v>692006</v>
      </c>
      <c r="C22">
        <v>35067</v>
      </c>
      <c r="D22">
        <v>543106</v>
      </c>
      <c r="E22">
        <v>0</v>
      </c>
      <c r="G22" s="1" t="s">
        <v>1085</v>
      </c>
      <c r="H22" s="6">
        <v>816310</v>
      </c>
      <c r="I22" s="6">
        <v>10720</v>
      </c>
      <c r="J22" s="6">
        <v>221797</v>
      </c>
    </row>
    <row r="23" spans="1:10" x14ac:dyDescent="0.25">
      <c r="A23" t="s">
        <v>1084</v>
      </c>
      <c r="B23">
        <v>0</v>
      </c>
      <c r="C23">
        <v>1</v>
      </c>
      <c r="D23">
        <v>0</v>
      </c>
      <c r="E23">
        <v>0</v>
      </c>
      <c r="G23" s="1" t="s">
        <v>1083</v>
      </c>
      <c r="H23" s="6">
        <v>692006</v>
      </c>
      <c r="I23" s="6">
        <v>35067</v>
      </c>
      <c r="J23" s="6">
        <v>543106</v>
      </c>
    </row>
    <row r="24" spans="1:10" x14ac:dyDescent="0.25">
      <c r="A24" t="s">
        <v>1085</v>
      </c>
      <c r="B24">
        <v>816310</v>
      </c>
      <c r="C24">
        <v>10720</v>
      </c>
      <c r="D24">
        <v>221797</v>
      </c>
      <c r="E24">
        <v>60705</v>
      </c>
      <c r="G24" s="1" t="s">
        <v>1080</v>
      </c>
      <c r="H24" s="6">
        <v>171063</v>
      </c>
      <c r="I24" s="6">
        <v>5233</v>
      </c>
      <c r="J24" s="6">
        <v>17894</v>
      </c>
    </row>
    <row r="25" spans="1:10" x14ac:dyDescent="0.25">
      <c r="A25" t="s">
        <v>1095</v>
      </c>
      <c r="B25">
        <v>4134895</v>
      </c>
      <c r="C25">
        <v>12622</v>
      </c>
      <c r="D25">
        <v>4022309</v>
      </c>
      <c r="E25">
        <v>101207</v>
      </c>
      <c r="G25" s="1" t="s">
        <v>566</v>
      </c>
      <c r="H25" s="6">
        <v>35001</v>
      </c>
      <c r="I25" s="6">
        <v>13122</v>
      </c>
      <c r="J25" s="6">
        <v>1766</v>
      </c>
    </row>
    <row r="26" spans="1:10" x14ac:dyDescent="0.25">
      <c r="A26" t="s">
        <v>569</v>
      </c>
      <c r="B26">
        <v>399780896</v>
      </c>
      <c r="C26">
        <v>2823904</v>
      </c>
      <c r="D26">
        <v>172201829</v>
      </c>
      <c r="E26">
        <v>19219818</v>
      </c>
      <c r="G26" s="1" t="s">
        <v>1092</v>
      </c>
      <c r="H26" s="6">
        <v>30885</v>
      </c>
      <c r="I26" s="6">
        <v>4</v>
      </c>
      <c r="J26" s="6">
        <v>27312</v>
      </c>
    </row>
    <row r="27" spans="1:10" x14ac:dyDescent="0.25">
      <c r="A27" t="s">
        <v>1086</v>
      </c>
      <c r="B27">
        <v>18232453</v>
      </c>
      <c r="C27">
        <v>6108</v>
      </c>
      <c r="D27">
        <v>17554474</v>
      </c>
      <c r="E27">
        <v>61517</v>
      </c>
      <c r="G27" s="1" t="s">
        <v>1076</v>
      </c>
      <c r="H27" s="6">
        <v>708</v>
      </c>
      <c r="I27" s="6">
        <v>7891</v>
      </c>
      <c r="J27" s="6">
        <v>539</v>
      </c>
    </row>
    <row r="28" spans="1:10" x14ac:dyDescent="0.25">
      <c r="A28" t="s">
        <v>1096</v>
      </c>
      <c r="B28">
        <v>4678990</v>
      </c>
      <c r="C28">
        <v>4939</v>
      </c>
      <c r="D28">
        <v>4333842</v>
      </c>
      <c r="E28">
        <v>0</v>
      </c>
      <c r="G28" s="1" t="s">
        <v>1093</v>
      </c>
      <c r="H28" s="6">
        <v>86</v>
      </c>
      <c r="I28" s="6">
        <v>8</v>
      </c>
      <c r="J28" s="6">
        <v>13</v>
      </c>
    </row>
    <row r="29" spans="1:10" x14ac:dyDescent="0.25">
      <c r="A29" t="s">
        <v>1087</v>
      </c>
      <c r="B29">
        <v>20</v>
      </c>
      <c r="C29">
        <v>3</v>
      </c>
      <c r="D29">
        <v>3</v>
      </c>
      <c r="E29">
        <v>13</v>
      </c>
      <c r="G29" s="1" t="s">
        <v>1087</v>
      </c>
      <c r="H29" s="6">
        <v>20</v>
      </c>
      <c r="I29" s="6">
        <v>3</v>
      </c>
      <c r="J29" s="6">
        <v>3</v>
      </c>
    </row>
    <row r="30" spans="1:10" x14ac:dyDescent="0.25">
      <c r="A30" t="s">
        <v>1088</v>
      </c>
      <c r="B30">
        <v>1314321</v>
      </c>
      <c r="C30">
        <v>15308</v>
      </c>
      <c r="D30">
        <v>118142</v>
      </c>
      <c r="E30">
        <v>94478</v>
      </c>
      <c r="G30" s="1" t="s">
        <v>1081</v>
      </c>
      <c r="H30" s="6">
        <v>17</v>
      </c>
      <c r="I30" s="6">
        <v>0</v>
      </c>
      <c r="J30" s="6">
        <v>1</v>
      </c>
    </row>
    <row r="31" spans="1:10" x14ac:dyDescent="0.25">
      <c r="A31" t="s">
        <v>1089</v>
      </c>
      <c r="B31">
        <v>2247315</v>
      </c>
      <c r="C31">
        <v>8899</v>
      </c>
      <c r="D31">
        <v>427748</v>
      </c>
      <c r="E31">
        <v>21487</v>
      </c>
      <c r="G31" s="1" t="s">
        <v>1090</v>
      </c>
      <c r="H31" s="6">
        <v>0</v>
      </c>
      <c r="I31" s="6">
        <v>16</v>
      </c>
      <c r="J31" s="6">
        <v>0</v>
      </c>
    </row>
    <row r="32" spans="1:10" x14ac:dyDescent="0.25">
      <c r="A32" t="s">
        <v>1090</v>
      </c>
      <c r="B32">
        <v>0</v>
      </c>
      <c r="C32">
        <v>16</v>
      </c>
      <c r="D32">
        <v>0</v>
      </c>
      <c r="E32">
        <v>0</v>
      </c>
      <c r="G32" s="1" t="s">
        <v>1084</v>
      </c>
      <c r="H32" s="6">
        <v>0</v>
      </c>
      <c r="I32" s="6">
        <v>1</v>
      </c>
      <c r="J32" s="6">
        <v>0</v>
      </c>
    </row>
    <row r="33" spans="7:14" x14ac:dyDescent="0.25">
      <c r="G33" s="1" t="s">
        <v>553</v>
      </c>
      <c r="H33" s="6">
        <v>682920005</v>
      </c>
      <c r="I33" s="6">
        <v>3256071</v>
      </c>
      <c r="J33" s="6">
        <v>373810820</v>
      </c>
    </row>
    <row r="37" spans="7:14" x14ac:dyDescent="0.25">
      <c r="G37" t="s">
        <v>571</v>
      </c>
      <c r="H37" t="s">
        <v>563</v>
      </c>
      <c r="I37" t="s">
        <v>572</v>
      </c>
      <c r="K37" t="s">
        <v>573</v>
      </c>
      <c r="L37" t="s">
        <v>556</v>
      </c>
      <c r="N37" t="s">
        <v>559</v>
      </c>
    </row>
    <row r="38" spans="7:14" x14ac:dyDescent="0.25">
      <c r="G38" t="s">
        <v>569</v>
      </c>
      <c r="H38">
        <v>399780896</v>
      </c>
      <c r="I38">
        <v>2823904</v>
      </c>
      <c r="K38">
        <v>172201829</v>
      </c>
      <c r="L38" s="3">
        <f t="shared" ref="L38:L48" si="0">I38/H38</f>
        <v>7.0636291735160853E-3</v>
      </c>
      <c r="M38" s="3"/>
      <c r="N38" s="3">
        <f t="shared" ref="N38:N48" si="1">K38/H38</f>
        <v>0.43074051492445503</v>
      </c>
    </row>
    <row r="39" spans="7:14" x14ac:dyDescent="0.25">
      <c r="G39" t="s">
        <v>568</v>
      </c>
      <c r="H39">
        <v>70397307</v>
      </c>
      <c r="I39">
        <v>36054</v>
      </c>
      <c r="K39">
        <v>43160726</v>
      </c>
      <c r="L39" s="3">
        <f t="shared" si="0"/>
        <v>5.1215027302109722E-4</v>
      </c>
      <c r="M39" s="3"/>
      <c r="N39" s="3">
        <f t="shared" si="1"/>
        <v>0.61310194720942945</v>
      </c>
    </row>
    <row r="40" spans="7:14" x14ac:dyDescent="0.25">
      <c r="G40" t="s">
        <v>1082</v>
      </c>
      <c r="H40">
        <v>43613284</v>
      </c>
      <c r="I40">
        <v>79705</v>
      </c>
      <c r="K40">
        <v>24734233</v>
      </c>
      <c r="L40" s="3">
        <f t="shared" si="0"/>
        <v>1.8275395175469933E-3</v>
      </c>
      <c r="M40" s="3"/>
      <c r="N40" s="3">
        <f t="shared" si="1"/>
        <v>0.56712613065322026</v>
      </c>
    </row>
    <row r="41" spans="7:14" x14ac:dyDescent="0.25">
      <c r="G41" t="s">
        <v>565</v>
      </c>
      <c r="H41">
        <v>40508990</v>
      </c>
      <c r="I41">
        <v>27785</v>
      </c>
      <c r="K41">
        <v>39554176</v>
      </c>
      <c r="L41" s="3">
        <f t="shared" si="0"/>
        <v>6.8589713048881245E-4</v>
      </c>
      <c r="M41" s="3"/>
      <c r="N41" s="3">
        <f t="shared" si="1"/>
        <v>0.97642957773077033</v>
      </c>
    </row>
    <row r="42" spans="7:14" x14ac:dyDescent="0.25">
      <c r="G42" t="s">
        <v>567</v>
      </c>
      <c r="H42">
        <v>22849868</v>
      </c>
      <c r="I42">
        <v>8192</v>
      </c>
      <c r="K42">
        <v>10942236</v>
      </c>
      <c r="L42" s="3">
        <f t="shared" si="0"/>
        <v>3.5851410607711171E-4</v>
      </c>
      <c r="M42" s="3"/>
      <c r="N42" s="3">
        <f t="shared" si="1"/>
        <v>0.47887523901669804</v>
      </c>
    </row>
    <row r="43" spans="7:14" x14ac:dyDescent="0.25">
      <c r="G43" t="s">
        <v>1086</v>
      </c>
      <c r="H43">
        <v>18232453</v>
      </c>
      <c r="I43">
        <v>6108</v>
      </c>
      <c r="K43">
        <v>17554474</v>
      </c>
      <c r="L43" s="3">
        <f t="shared" si="0"/>
        <v>3.3500703388622473E-4</v>
      </c>
      <c r="M43" s="3"/>
      <c r="N43" s="3">
        <f t="shared" si="1"/>
        <v>0.96281471286392462</v>
      </c>
    </row>
    <row r="44" spans="7:14" x14ac:dyDescent="0.25">
      <c r="G44" t="s">
        <v>1069</v>
      </c>
      <c r="H44">
        <v>16657090</v>
      </c>
      <c r="I44">
        <v>1237</v>
      </c>
      <c r="K44">
        <v>15937990</v>
      </c>
      <c r="L44" s="3">
        <f t="shared" si="0"/>
        <v>7.4262671330946767E-5</v>
      </c>
      <c r="M44" s="3"/>
      <c r="N44" s="3">
        <f t="shared" si="1"/>
        <v>0.95682919405490396</v>
      </c>
    </row>
    <row r="45" spans="7:14" x14ac:dyDescent="0.25">
      <c r="G45" t="s">
        <v>1091</v>
      </c>
      <c r="H45">
        <v>13918607</v>
      </c>
      <c r="I45">
        <v>5718</v>
      </c>
      <c r="K45">
        <v>5444527</v>
      </c>
      <c r="L45" s="3">
        <f t="shared" si="0"/>
        <v>4.1081697327900702E-4</v>
      </c>
      <c r="M45" s="3"/>
      <c r="N45" s="3">
        <f t="shared" si="1"/>
        <v>0.39116895821543063</v>
      </c>
    </row>
    <row r="46" spans="7:14" x14ac:dyDescent="0.25">
      <c r="G46" t="s">
        <v>1075</v>
      </c>
      <c r="H46">
        <v>12870195</v>
      </c>
      <c r="I46">
        <v>1428</v>
      </c>
      <c r="K46">
        <v>12164323</v>
      </c>
      <c r="L46" s="3">
        <f t="shared" si="0"/>
        <v>1.1095402983404681E-4</v>
      </c>
      <c r="M46" s="3"/>
      <c r="N46" s="3">
        <f t="shared" si="1"/>
        <v>0.94515452174578551</v>
      </c>
    </row>
    <row r="47" spans="7:14" x14ac:dyDescent="0.25">
      <c r="G47" t="s">
        <v>1120</v>
      </c>
      <c r="H47">
        <v>6743930</v>
      </c>
      <c r="I47">
        <v>42</v>
      </c>
      <c r="K47">
        <v>6503641</v>
      </c>
      <c r="L47" s="3">
        <f t="shared" si="0"/>
        <v>6.2278226494047236E-6</v>
      </c>
      <c r="M47" s="3"/>
      <c r="N47" s="3">
        <f t="shared" si="1"/>
        <v>0.96436958865231404</v>
      </c>
    </row>
    <row r="48" spans="7:14" x14ac:dyDescent="0.25">
      <c r="G48" t="s">
        <v>570</v>
      </c>
      <c r="H48">
        <v>37347385</v>
      </c>
      <c r="I48">
        <v>265898</v>
      </c>
      <c r="K48">
        <v>25612665</v>
      </c>
      <c r="L48" s="3">
        <f t="shared" si="0"/>
        <v>7.1195881585819198E-3</v>
      </c>
      <c r="M48" s="3"/>
      <c r="N48" s="3">
        <f t="shared" si="1"/>
        <v>0.68579540441720355</v>
      </c>
    </row>
    <row r="51" spans="7:14" x14ac:dyDescent="0.25">
      <c r="G51" t="s">
        <v>571</v>
      </c>
      <c r="H51" t="s">
        <v>563</v>
      </c>
      <c r="I51" t="s">
        <v>572</v>
      </c>
      <c r="K51" t="s">
        <v>573</v>
      </c>
      <c r="L51" t="s">
        <v>556</v>
      </c>
      <c r="N51" t="s">
        <v>559</v>
      </c>
    </row>
    <row r="52" spans="7:14" x14ac:dyDescent="0.25">
      <c r="G52" t="s">
        <v>569</v>
      </c>
      <c r="H52">
        <v>399780896</v>
      </c>
      <c r="I52">
        <v>2823904</v>
      </c>
      <c r="K52">
        <v>172201829</v>
      </c>
      <c r="L52" s="3">
        <f t="shared" ref="L52:L62" si="2">I52/H52</f>
        <v>7.0636291735160853E-3</v>
      </c>
      <c r="M52" s="3"/>
      <c r="N52" s="3">
        <f t="shared" ref="N52:N62" si="3">K52/H52</f>
        <v>0.43074051492445503</v>
      </c>
    </row>
    <row r="53" spans="7:14" x14ac:dyDescent="0.25">
      <c r="G53" t="s">
        <v>568</v>
      </c>
      <c r="H53">
        <v>70397307</v>
      </c>
      <c r="I53">
        <v>36054</v>
      </c>
      <c r="K53">
        <v>43160726</v>
      </c>
      <c r="L53" s="3">
        <f t="shared" si="2"/>
        <v>5.1215027302109722E-4</v>
      </c>
      <c r="M53" s="3"/>
      <c r="N53" s="3">
        <f t="shared" si="3"/>
        <v>0.61310194720942945</v>
      </c>
    </row>
    <row r="54" spans="7:14" x14ac:dyDescent="0.25">
      <c r="G54" t="s">
        <v>1082</v>
      </c>
      <c r="H54">
        <v>43613284</v>
      </c>
      <c r="I54">
        <v>79705</v>
      </c>
      <c r="K54">
        <v>24734233</v>
      </c>
      <c r="L54" s="3">
        <f t="shared" si="2"/>
        <v>1.8275395175469933E-3</v>
      </c>
      <c r="M54" s="3"/>
      <c r="N54" s="3">
        <f t="shared" si="3"/>
        <v>0.56712613065322026</v>
      </c>
    </row>
    <row r="55" spans="7:14" x14ac:dyDescent="0.25">
      <c r="G55" t="s">
        <v>565</v>
      </c>
      <c r="H55">
        <v>40508990</v>
      </c>
      <c r="I55">
        <v>27785</v>
      </c>
      <c r="K55">
        <v>39554176</v>
      </c>
      <c r="L55" s="3">
        <f t="shared" si="2"/>
        <v>6.8589713048881245E-4</v>
      </c>
      <c r="M55" s="3"/>
      <c r="N55" s="3">
        <f t="shared" si="3"/>
        <v>0.97642957773077033</v>
      </c>
    </row>
    <row r="56" spans="7:14" x14ac:dyDescent="0.25">
      <c r="G56" t="s">
        <v>567</v>
      </c>
      <c r="H56">
        <v>22849868</v>
      </c>
      <c r="I56">
        <v>8192</v>
      </c>
      <c r="K56">
        <v>10942236</v>
      </c>
      <c r="L56" s="3">
        <f t="shared" si="2"/>
        <v>3.5851410607711171E-4</v>
      </c>
      <c r="M56" s="3"/>
      <c r="N56" s="3">
        <f t="shared" si="3"/>
        <v>0.47887523901669804</v>
      </c>
    </row>
    <row r="57" spans="7:14" x14ac:dyDescent="0.25">
      <c r="G57" t="s">
        <v>1086</v>
      </c>
      <c r="H57">
        <v>18232453</v>
      </c>
      <c r="I57">
        <v>6108</v>
      </c>
      <c r="K57">
        <v>17554474</v>
      </c>
      <c r="L57" s="3">
        <f t="shared" si="2"/>
        <v>3.3500703388622473E-4</v>
      </c>
      <c r="M57" s="3"/>
      <c r="N57" s="3">
        <f t="shared" si="3"/>
        <v>0.96281471286392462</v>
      </c>
    </row>
    <row r="58" spans="7:14" x14ac:dyDescent="0.25">
      <c r="G58" t="s">
        <v>1069</v>
      </c>
      <c r="H58">
        <v>16657090</v>
      </c>
      <c r="I58">
        <v>1237</v>
      </c>
      <c r="K58">
        <v>15937990</v>
      </c>
      <c r="L58" s="3">
        <f t="shared" si="2"/>
        <v>7.4262671330946767E-5</v>
      </c>
      <c r="M58" s="3"/>
      <c r="N58" s="3">
        <f t="shared" si="3"/>
        <v>0.95682919405490396</v>
      </c>
    </row>
    <row r="59" spans="7:14" x14ac:dyDescent="0.25">
      <c r="G59" t="s">
        <v>1091</v>
      </c>
      <c r="H59">
        <v>13918607</v>
      </c>
      <c r="I59">
        <v>5718</v>
      </c>
      <c r="K59">
        <v>5444527</v>
      </c>
      <c r="L59" s="3">
        <f t="shared" si="2"/>
        <v>4.1081697327900702E-4</v>
      </c>
      <c r="M59" s="3"/>
      <c r="N59" s="3">
        <f t="shared" si="3"/>
        <v>0.39116895821543063</v>
      </c>
    </row>
    <row r="60" spans="7:14" x14ac:dyDescent="0.25">
      <c r="G60" t="s">
        <v>1075</v>
      </c>
      <c r="H60">
        <v>12870195</v>
      </c>
      <c r="I60">
        <v>1428</v>
      </c>
      <c r="K60">
        <v>12164323</v>
      </c>
      <c r="L60" s="3">
        <f t="shared" si="2"/>
        <v>1.1095402983404681E-4</v>
      </c>
      <c r="M60" s="3"/>
      <c r="N60" s="3">
        <f t="shared" si="3"/>
        <v>0.94515452174578551</v>
      </c>
    </row>
    <row r="61" spans="7:14" x14ac:dyDescent="0.25">
      <c r="G61" t="s">
        <v>1120</v>
      </c>
      <c r="H61">
        <v>6743930</v>
      </c>
      <c r="I61">
        <v>42</v>
      </c>
      <c r="K61">
        <v>6503641</v>
      </c>
      <c r="L61" s="3">
        <f t="shared" si="2"/>
        <v>6.2278226494047236E-6</v>
      </c>
      <c r="M61" s="3"/>
      <c r="N61" s="3">
        <f t="shared" si="3"/>
        <v>0.96436958865231404</v>
      </c>
    </row>
    <row r="62" spans="7:14" x14ac:dyDescent="0.25">
      <c r="G62" s="1" t="s">
        <v>1073</v>
      </c>
      <c r="H62" s="6">
        <v>6702868</v>
      </c>
      <c r="I62" s="6">
        <v>12766</v>
      </c>
      <c r="K62" s="6">
        <v>5356398</v>
      </c>
      <c r="L62" s="3">
        <f t="shared" si="2"/>
        <v>1.9045578698551127E-3</v>
      </c>
      <c r="M62" s="3"/>
      <c r="N62" s="3">
        <f t="shared" si="3"/>
        <v>0.79912031685541174</v>
      </c>
    </row>
    <row r="63" spans="7:14" x14ac:dyDescent="0.25">
      <c r="G63" s="1" t="s">
        <v>1121</v>
      </c>
      <c r="H63" s="6">
        <v>6119250</v>
      </c>
      <c r="I63" s="6">
        <v>4632</v>
      </c>
      <c r="K63" s="6">
        <v>5054881</v>
      </c>
      <c r="L63" s="3">
        <f t="shared" ref="L63:L74" si="4">I63/H63</f>
        <v>7.5695550925358496E-4</v>
      </c>
      <c r="M63" s="3"/>
      <c r="N63" s="3">
        <f t="shared" ref="N63:N75" si="5">K63/H63</f>
        <v>0.82606218082281324</v>
      </c>
    </row>
    <row r="64" spans="7:14" x14ac:dyDescent="0.25">
      <c r="G64" s="1" t="s">
        <v>1096</v>
      </c>
      <c r="H64" s="6">
        <v>4678990</v>
      </c>
      <c r="I64" s="6">
        <v>4939</v>
      </c>
      <c r="K64" s="6">
        <v>4333842</v>
      </c>
      <c r="L64" s="3">
        <f t="shared" si="4"/>
        <v>1.0555696849106325E-3</v>
      </c>
      <c r="M64" s="3"/>
      <c r="N64" s="3">
        <f t="shared" si="5"/>
        <v>0.92623450787456263</v>
      </c>
    </row>
    <row r="65" spans="7:14" x14ac:dyDescent="0.25">
      <c r="G65" s="1" t="s">
        <v>1095</v>
      </c>
      <c r="H65" s="6">
        <v>4134895</v>
      </c>
      <c r="I65" s="6">
        <v>12622</v>
      </c>
      <c r="K65" s="6">
        <v>4022309</v>
      </c>
      <c r="L65" s="3">
        <f t="shared" si="4"/>
        <v>3.0525563527006127E-3</v>
      </c>
      <c r="M65" s="3"/>
      <c r="N65" s="3">
        <f t="shared" si="5"/>
        <v>0.97277173906471626</v>
      </c>
    </row>
    <row r="66" spans="7:14" x14ac:dyDescent="0.25">
      <c r="G66" s="1" t="s">
        <v>1074</v>
      </c>
      <c r="H66" s="6">
        <v>4045208</v>
      </c>
      <c r="I66" s="6">
        <v>3320</v>
      </c>
      <c r="K66" s="6">
        <v>4002288</v>
      </c>
      <c r="L66" s="3">
        <f t="shared" si="4"/>
        <v>8.2072417536996865E-4</v>
      </c>
      <c r="M66" s="3"/>
      <c r="N66" s="3">
        <f t="shared" si="5"/>
        <v>0.98938991517865094</v>
      </c>
    </row>
    <row r="67" spans="7:14" x14ac:dyDescent="0.25">
      <c r="G67" s="1" t="s">
        <v>1094</v>
      </c>
      <c r="H67" s="6">
        <v>2879519</v>
      </c>
      <c r="I67" s="6">
        <v>17817</v>
      </c>
      <c r="K67" s="6">
        <v>148710</v>
      </c>
      <c r="L67" s="3">
        <f t="shared" si="4"/>
        <v>6.1874917303896939E-3</v>
      </c>
      <c r="M67" s="3"/>
      <c r="N67" s="3">
        <f t="shared" si="5"/>
        <v>5.164404193894883E-2</v>
      </c>
    </row>
    <row r="68" spans="7:14" x14ac:dyDescent="0.25">
      <c r="G68" s="1" t="s">
        <v>1077</v>
      </c>
      <c r="H68" s="6">
        <v>2467242</v>
      </c>
      <c r="I68" s="6">
        <v>37778</v>
      </c>
      <c r="K68" s="6">
        <v>900494</v>
      </c>
      <c r="L68" s="3">
        <f t="shared" si="4"/>
        <v>1.5311834023577744E-2</v>
      </c>
      <c r="M68" s="3"/>
      <c r="N68" s="3">
        <f t="shared" si="5"/>
        <v>0.36498000601481329</v>
      </c>
    </row>
    <row r="69" spans="7:14" x14ac:dyDescent="0.25">
      <c r="G69" s="1" t="s">
        <v>1089</v>
      </c>
      <c r="H69" s="6">
        <v>2247315</v>
      </c>
      <c r="I69" s="6">
        <v>8899</v>
      </c>
      <c r="K69" s="6">
        <v>427748</v>
      </c>
      <c r="L69" s="3">
        <f t="shared" si="4"/>
        <v>3.9598365160202287E-3</v>
      </c>
      <c r="M69" s="3"/>
      <c r="N69" s="3">
        <f t="shared" si="5"/>
        <v>0.19033735813626484</v>
      </c>
    </row>
    <row r="70" spans="7:14" x14ac:dyDescent="0.25">
      <c r="G70" s="1" t="s">
        <v>1088</v>
      </c>
      <c r="H70" s="6">
        <v>1314321</v>
      </c>
      <c r="I70" s="6">
        <v>15308</v>
      </c>
      <c r="K70" s="6">
        <v>118142</v>
      </c>
      <c r="L70" s="3">
        <f t="shared" si="4"/>
        <v>1.1647078605607002E-2</v>
      </c>
      <c r="M70" s="3"/>
      <c r="N70" s="3">
        <f t="shared" si="5"/>
        <v>8.9888238870108592E-2</v>
      </c>
    </row>
    <row r="71" spans="7:14" x14ac:dyDescent="0.25">
      <c r="G71" s="1" t="s">
        <v>1079</v>
      </c>
      <c r="H71" s="6">
        <v>1011681</v>
      </c>
      <c r="I71" s="6">
        <v>75752</v>
      </c>
      <c r="K71" s="6">
        <v>435422</v>
      </c>
      <c r="L71" s="3">
        <f t="shared" si="4"/>
        <v>7.4877357586037502E-2</v>
      </c>
      <c r="M71" s="3"/>
      <c r="N71" s="3">
        <f t="shared" si="5"/>
        <v>0.43039456113142383</v>
      </c>
    </row>
    <row r="72" spans="7:14" x14ac:dyDescent="0.25">
      <c r="G72" s="1" t="s">
        <v>1085</v>
      </c>
      <c r="H72" s="6">
        <v>816310</v>
      </c>
      <c r="I72" s="6">
        <v>10720</v>
      </c>
      <c r="K72" s="6">
        <v>221797</v>
      </c>
      <c r="L72" s="3">
        <f t="shared" si="4"/>
        <v>1.313226592838505E-2</v>
      </c>
      <c r="M72" s="3"/>
      <c r="N72" s="3">
        <f t="shared" si="5"/>
        <v>0.27170682706324806</v>
      </c>
    </row>
    <row r="73" spans="7:14" x14ac:dyDescent="0.25">
      <c r="G73" s="1" t="s">
        <v>1083</v>
      </c>
      <c r="H73" s="6">
        <v>692006</v>
      </c>
      <c r="I73" s="6">
        <v>35067</v>
      </c>
      <c r="K73" s="6">
        <v>543106</v>
      </c>
      <c r="L73" s="3">
        <f t="shared" si="4"/>
        <v>5.0674416117779328E-2</v>
      </c>
      <c r="M73" s="3"/>
      <c r="N73" s="3">
        <f t="shared" si="5"/>
        <v>0.78482845524460776</v>
      </c>
    </row>
    <row r="74" spans="7:14" x14ac:dyDescent="0.25">
      <c r="G74" s="1" t="s">
        <v>1080</v>
      </c>
      <c r="H74" s="6">
        <v>171063</v>
      </c>
      <c r="I74" s="6">
        <v>5233</v>
      </c>
      <c r="K74" s="6">
        <v>17894</v>
      </c>
      <c r="L74" s="3">
        <f t="shared" si="4"/>
        <v>3.0591068787522727E-2</v>
      </c>
      <c r="M74" s="3"/>
      <c r="N74" s="3">
        <f t="shared" si="5"/>
        <v>0.10460473626675552</v>
      </c>
    </row>
    <row r="75" spans="7:14" x14ac:dyDescent="0.25">
      <c r="G75" s="1" t="s">
        <v>566</v>
      </c>
      <c r="H75" s="6">
        <v>35001</v>
      </c>
      <c r="I75" s="6">
        <v>13122</v>
      </c>
      <c r="K75" s="6">
        <v>1766</v>
      </c>
      <c r="L75" s="3">
        <v>0.01</v>
      </c>
      <c r="M75" s="3"/>
      <c r="N75" s="3">
        <f t="shared" si="5"/>
        <v>5.0455701265678124E-2</v>
      </c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003F3-7BD9-4757-AE91-A1029E453717}">
  <dimension ref="A1:I8"/>
  <sheetViews>
    <sheetView zoomScale="85" zoomScaleNormal="85" workbookViewId="0">
      <selection activeCell="A2" sqref="A2:E5"/>
    </sheetView>
  </sheetViews>
  <sheetFormatPr defaultRowHeight="15" x14ac:dyDescent="0.25"/>
  <cols>
    <col min="1" max="1" width="11.7109375" bestFit="1" customWidth="1"/>
    <col min="2" max="2" width="11.28515625" bestFit="1" customWidth="1"/>
    <col min="3" max="3" width="10" bestFit="1" customWidth="1"/>
    <col min="4" max="4" width="18.42578125" bestFit="1" customWidth="1"/>
    <col min="5" max="5" width="18.42578125" customWidth="1"/>
    <col min="6" max="6" width="11.7109375" bestFit="1" customWidth="1"/>
    <col min="7" max="7" width="14.140625" bestFit="1" customWidth="1"/>
    <col min="8" max="9" width="18.28515625" bestFit="1" customWidth="1"/>
    <col min="10" max="10" width="5.140625" bestFit="1" customWidth="1"/>
    <col min="11" max="11" width="12.42578125" bestFit="1" customWidth="1"/>
  </cols>
  <sheetData>
    <row r="1" spans="1:9" x14ac:dyDescent="0.25">
      <c r="A1" t="s">
        <v>574</v>
      </c>
      <c r="B1" t="s">
        <v>0</v>
      </c>
      <c r="C1" t="s">
        <v>545</v>
      </c>
      <c r="D1" t="s">
        <v>547</v>
      </c>
      <c r="E1" t="s">
        <v>397</v>
      </c>
      <c r="F1" t="s">
        <v>556</v>
      </c>
      <c r="G1" t="s">
        <v>559</v>
      </c>
    </row>
    <row r="2" spans="1:9" x14ac:dyDescent="0.25">
      <c r="A2" t="s">
        <v>1070</v>
      </c>
      <c r="B2">
        <v>423522928</v>
      </c>
      <c r="C2">
        <v>1278338</v>
      </c>
      <c r="D2">
        <v>250941844</v>
      </c>
      <c r="E2">
        <v>1637907</v>
      </c>
      <c r="F2" s="3">
        <f>C2/B2</f>
        <v>3.0183442630525069E-3</v>
      </c>
      <c r="G2" s="3">
        <f>D2/B2</f>
        <v>0.59251064679076837</v>
      </c>
    </row>
    <row r="3" spans="1:9" x14ac:dyDescent="0.25">
      <c r="A3" t="s">
        <v>1072</v>
      </c>
      <c r="B3">
        <v>218076569</v>
      </c>
      <c r="C3">
        <v>1454429</v>
      </c>
      <c r="D3">
        <v>103267963</v>
      </c>
      <c r="E3">
        <v>12280959</v>
      </c>
      <c r="F3" s="3">
        <f>C3/B3</f>
        <v>6.669350158384049E-3</v>
      </c>
      <c r="G3" s="3">
        <f>D3/B3</f>
        <v>0.47353992899622332</v>
      </c>
    </row>
    <row r="4" spans="1:9" x14ac:dyDescent="0.25">
      <c r="A4" t="s">
        <v>1071</v>
      </c>
      <c r="B4">
        <v>39401511</v>
      </c>
      <c r="C4">
        <v>488485</v>
      </c>
      <c r="D4">
        <v>18935627</v>
      </c>
      <c r="E4">
        <v>7766970</v>
      </c>
      <c r="F4" s="3">
        <f>C4/B4</f>
        <v>1.2397620994788753E-2</v>
      </c>
      <c r="G4" s="3">
        <f>D4/B4</f>
        <v>0.48058123963824634</v>
      </c>
      <c r="H4" s="3"/>
      <c r="I4" s="3"/>
    </row>
    <row r="5" spans="1:9" x14ac:dyDescent="0.25">
      <c r="A5" t="s">
        <v>1078</v>
      </c>
      <c r="B5">
        <v>1918997</v>
      </c>
      <c r="C5">
        <v>34819</v>
      </c>
      <c r="D5">
        <v>665386</v>
      </c>
      <c r="E5">
        <v>62427</v>
      </c>
      <c r="F5" s="3">
        <f>C5/B5</f>
        <v>1.8144374378907313E-2</v>
      </c>
      <c r="G5" s="3">
        <f>D5/B5</f>
        <v>0.34673634195363517</v>
      </c>
    </row>
    <row r="8" spans="1:9" x14ac:dyDescent="0.25">
      <c r="B8">
        <f>SUM(B2:B5)</f>
        <v>682920005</v>
      </c>
    </row>
  </sheetData>
  <sortState xmlns:xlrd2="http://schemas.microsoft.com/office/spreadsheetml/2017/richdata2" ref="A2:G5">
    <sortCondition descending="1" ref="B1"/>
  </sortState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759C-C284-48A6-90E6-9B0DC318E517}">
  <dimension ref="A1:O42"/>
  <sheetViews>
    <sheetView topLeftCell="A14" zoomScale="85" zoomScaleNormal="85" workbookViewId="0">
      <selection activeCell="J22" sqref="J22:J24"/>
    </sheetView>
  </sheetViews>
  <sheetFormatPr defaultRowHeight="15" x14ac:dyDescent="0.25"/>
  <cols>
    <col min="1" max="1" width="33.42578125" bestFit="1" customWidth="1"/>
    <col min="2" max="2" width="10.5703125" bestFit="1" customWidth="1"/>
    <col min="3" max="3" width="9.7109375" bestFit="1" customWidth="1"/>
    <col min="4" max="4" width="17.5703125" bestFit="1" customWidth="1"/>
    <col min="5" max="5" width="17.5703125" customWidth="1"/>
    <col min="7" max="7" width="13.28515625" bestFit="1" customWidth="1"/>
    <col min="8" max="8" width="18.5703125" bestFit="1" customWidth="1"/>
    <col min="9" max="9" width="17.28515625" bestFit="1" customWidth="1"/>
    <col min="10" max="10" width="22.42578125" bestFit="1" customWidth="1"/>
    <col min="11" max="11" width="22.5703125" bestFit="1" customWidth="1"/>
  </cols>
  <sheetData>
    <row r="1" spans="1:10" x14ac:dyDescent="0.25">
      <c r="A1" t="s">
        <v>575</v>
      </c>
      <c r="B1" t="s">
        <v>0</v>
      </c>
      <c r="C1" t="s">
        <v>545</v>
      </c>
      <c r="D1" t="s">
        <v>547</v>
      </c>
      <c r="E1" t="s">
        <v>397</v>
      </c>
    </row>
    <row r="2" spans="1:10" x14ac:dyDescent="0.25">
      <c r="A2">
        <v>30</v>
      </c>
      <c r="B2">
        <v>35236244</v>
      </c>
      <c r="C2">
        <v>429340</v>
      </c>
      <c r="D2">
        <v>17996960</v>
      </c>
      <c r="E2">
        <v>7146973</v>
      </c>
      <c r="G2" s="5" t="s">
        <v>548</v>
      </c>
      <c r="H2" t="s">
        <v>549</v>
      </c>
      <c r="I2" t="s">
        <v>550</v>
      </c>
      <c r="J2" t="s">
        <v>552</v>
      </c>
    </row>
    <row r="3" spans="1:10" x14ac:dyDescent="0.25">
      <c r="A3">
        <v>60</v>
      </c>
      <c r="B3">
        <v>643518463</v>
      </c>
      <c r="C3">
        <v>2767582</v>
      </c>
      <c r="D3">
        <v>354875169</v>
      </c>
      <c r="E3">
        <v>13981293</v>
      </c>
      <c r="G3" s="1">
        <v>90</v>
      </c>
      <c r="H3" s="6">
        <v>4165298</v>
      </c>
      <c r="I3" s="6">
        <v>59149</v>
      </c>
      <c r="J3" s="6">
        <v>938691</v>
      </c>
    </row>
    <row r="4" spans="1:10" x14ac:dyDescent="0.25">
      <c r="A4">
        <v>90</v>
      </c>
      <c r="B4">
        <v>23</v>
      </c>
      <c r="C4">
        <v>2</v>
      </c>
      <c r="D4">
        <v>22</v>
      </c>
      <c r="E4">
        <v>0</v>
      </c>
      <c r="G4" s="1">
        <v>60</v>
      </c>
      <c r="H4" s="6">
        <v>643518463</v>
      </c>
      <c r="I4" s="6">
        <v>2767582</v>
      </c>
      <c r="J4" s="6">
        <v>354875169</v>
      </c>
    </row>
    <row r="5" spans="1:10" x14ac:dyDescent="0.25">
      <c r="A5">
        <v>90</v>
      </c>
      <c r="B5">
        <v>4165273</v>
      </c>
      <c r="C5">
        <v>59145</v>
      </c>
      <c r="D5">
        <v>938667</v>
      </c>
      <c r="E5">
        <v>619997</v>
      </c>
      <c r="G5" s="1">
        <v>30</v>
      </c>
      <c r="H5" s="6">
        <v>35236244</v>
      </c>
      <c r="I5" s="6">
        <v>429340</v>
      </c>
      <c r="J5" s="6">
        <v>17996960</v>
      </c>
    </row>
    <row r="6" spans="1:10" x14ac:dyDescent="0.25">
      <c r="A6">
        <v>90</v>
      </c>
      <c r="B6">
        <v>2</v>
      </c>
      <c r="C6">
        <v>2</v>
      </c>
      <c r="D6">
        <v>2</v>
      </c>
      <c r="E6">
        <v>0</v>
      </c>
      <c r="G6" s="1" t="s">
        <v>553</v>
      </c>
      <c r="H6" s="6">
        <v>682920005</v>
      </c>
      <c r="I6" s="6">
        <v>3256071</v>
      </c>
      <c r="J6" s="6">
        <v>373810820</v>
      </c>
    </row>
    <row r="9" spans="1:10" x14ac:dyDescent="0.25">
      <c r="A9">
        <v>30</v>
      </c>
      <c r="B9">
        <v>35236244</v>
      </c>
      <c r="C9">
        <v>429340</v>
      </c>
      <c r="D9">
        <v>17996960</v>
      </c>
      <c r="E9">
        <v>7146973</v>
      </c>
    </row>
    <row r="10" spans="1:10" x14ac:dyDescent="0.25">
      <c r="A10">
        <v>60</v>
      </c>
      <c r="B10">
        <v>643518463</v>
      </c>
      <c r="C10">
        <v>2767582</v>
      </c>
      <c r="D10">
        <v>354875169</v>
      </c>
      <c r="E10">
        <v>13981293</v>
      </c>
    </row>
    <row r="11" spans="1:10" x14ac:dyDescent="0.25">
      <c r="A11">
        <v>90</v>
      </c>
      <c r="B11">
        <v>23</v>
      </c>
      <c r="C11">
        <v>2</v>
      </c>
      <c r="D11">
        <v>22</v>
      </c>
      <c r="E11">
        <v>0</v>
      </c>
    </row>
    <row r="12" spans="1:10" x14ac:dyDescent="0.25">
      <c r="A12">
        <v>90</v>
      </c>
      <c r="B12">
        <v>4165273</v>
      </c>
      <c r="C12">
        <v>59145</v>
      </c>
      <c r="D12">
        <v>938667</v>
      </c>
      <c r="E12">
        <v>619997</v>
      </c>
    </row>
    <row r="13" spans="1:10" x14ac:dyDescent="0.25">
      <c r="A13">
        <v>90</v>
      </c>
      <c r="B13">
        <v>2</v>
      </c>
      <c r="C13">
        <v>2</v>
      </c>
      <c r="D13">
        <v>2</v>
      </c>
      <c r="E13">
        <v>0</v>
      </c>
    </row>
    <row r="21" spans="7:15" x14ac:dyDescent="0.25">
      <c r="G21" t="s">
        <v>562</v>
      </c>
      <c r="H21" t="s">
        <v>563</v>
      </c>
      <c r="I21" t="s">
        <v>550</v>
      </c>
      <c r="J21" t="s">
        <v>555</v>
      </c>
      <c r="K21" t="s">
        <v>556</v>
      </c>
      <c r="L21" t="s">
        <v>559</v>
      </c>
    </row>
    <row r="22" spans="7:15" x14ac:dyDescent="0.25">
      <c r="G22">
        <v>60</v>
      </c>
      <c r="H22">
        <v>643518463</v>
      </c>
      <c r="I22">
        <v>2767582</v>
      </c>
      <c r="J22">
        <v>354875169</v>
      </c>
      <c r="K22" s="2">
        <f>I22/H22</f>
        <v>4.3007033350649961E-3</v>
      </c>
      <c r="L22" s="3">
        <f>J22/H22</f>
        <v>0.55146074184976412</v>
      </c>
    </row>
    <row r="23" spans="7:15" x14ac:dyDescent="0.25">
      <c r="G23">
        <v>30</v>
      </c>
      <c r="H23">
        <v>35236244</v>
      </c>
      <c r="I23">
        <v>429340</v>
      </c>
      <c r="J23">
        <v>17996960</v>
      </c>
      <c r="K23" s="3">
        <v>0.01</v>
      </c>
      <c r="L23" s="3">
        <f>J23/H23</f>
        <v>0.51075137293293804</v>
      </c>
    </row>
    <row r="24" spans="7:15" x14ac:dyDescent="0.25">
      <c r="G24">
        <v>90</v>
      </c>
      <c r="H24">
        <v>4165298</v>
      </c>
      <c r="I24">
        <v>59149</v>
      </c>
      <c r="J24">
        <v>938691</v>
      </c>
      <c r="K24" s="2">
        <f>I24/H24</f>
        <v>1.4200424555457976E-2</v>
      </c>
      <c r="L24" s="3">
        <f>J24/H24</f>
        <v>0.22535986620885229</v>
      </c>
      <c r="M24" s="3"/>
      <c r="N24" s="3"/>
      <c r="O24" s="3"/>
    </row>
    <row r="25" spans="7:15" x14ac:dyDescent="0.25">
      <c r="K25" s="3"/>
      <c r="L25" s="3"/>
      <c r="M25" s="3"/>
      <c r="N25" s="3"/>
      <c r="O25" s="3"/>
    </row>
    <row r="26" spans="7:15" x14ac:dyDescent="0.25">
      <c r="L26" s="3"/>
      <c r="M26" s="3"/>
      <c r="N26" s="3"/>
      <c r="O26" s="3"/>
    </row>
    <row r="27" spans="7:15" x14ac:dyDescent="0.25">
      <c r="L27" s="3"/>
      <c r="M27" s="3"/>
      <c r="N27" s="3"/>
      <c r="O27" s="3"/>
    </row>
    <row r="28" spans="7:15" x14ac:dyDescent="0.25">
      <c r="L28" s="3"/>
      <c r="M28" s="3"/>
      <c r="N28" s="3"/>
    </row>
    <row r="29" spans="7:15" x14ac:dyDescent="0.25">
      <c r="L29" s="3"/>
      <c r="M29" s="3"/>
      <c r="N29" s="3"/>
    </row>
    <row r="30" spans="7:15" x14ac:dyDescent="0.25">
      <c r="L30" s="3"/>
      <c r="M30" s="3"/>
      <c r="N30" s="3"/>
    </row>
    <row r="31" spans="7:15" x14ac:dyDescent="0.25">
      <c r="L31" s="3"/>
      <c r="M31" s="3"/>
      <c r="N31" s="3"/>
    </row>
    <row r="32" spans="7:15" x14ac:dyDescent="0.25">
      <c r="L32" s="3"/>
      <c r="M32" s="3"/>
      <c r="N32" s="3"/>
    </row>
    <row r="33" spans="11:14" x14ac:dyDescent="0.25">
      <c r="L33" s="3"/>
      <c r="M33" s="3"/>
      <c r="N33" s="3"/>
    </row>
    <row r="34" spans="11:14" x14ac:dyDescent="0.25">
      <c r="L34" s="3"/>
      <c r="M34" s="3"/>
      <c r="N34" s="3"/>
    </row>
    <row r="35" spans="11:14" x14ac:dyDescent="0.25">
      <c r="L35" s="3"/>
      <c r="M35" s="3"/>
      <c r="N35" s="3"/>
    </row>
    <row r="36" spans="11:14" x14ac:dyDescent="0.25">
      <c r="L36" s="3"/>
      <c r="M36" s="3"/>
      <c r="N36" s="3"/>
    </row>
    <row r="37" spans="11:14" x14ac:dyDescent="0.25">
      <c r="L37" s="3"/>
      <c r="M37" s="3"/>
      <c r="N37" s="3"/>
    </row>
    <row r="38" spans="11:14" x14ac:dyDescent="0.25">
      <c r="L38" s="3"/>
      <c r="M38" s="3"/>
      <c r="N38" s="3"/>
    </row>
    <row r="39" spans="11:14" x14ac:dyDescent="0.25">
      <c r="L39" s="3"/>
      <c r="M39" s="3"/>
      <c r="N39" s="3"/>
    </row>
    <row r="40" spans="11:14" x14ac:dyDescent="0.25">
      <c r="L40" s="3"/>
      <c r="M40" s="3"/>
      <c r="N40" s="3"/>
    </row>
    <row r="41" spans="11:14" x14ac:dyDescent="0.25">
      <c r="L41" s="3"/>
      <c r="M41" s="3"/>
      <c r="N41" s="3"/>
    </row>
    <row r="42" spans="11:14" x14ac:dyDescent="0.25">
      <c r="K42" s="3"/>
      <c r="L42" s="3"/>
    </row>
  </sheetData>
  <autoFilter ref="A1:D149" xr:uid="{00000000-0009-0000-0000-000004000000}">
    <sortState xmlns:xlrd2="http://schemas.microsoft.com/office/spreadsheetml/2017/richdata2" ref="A2:E176">
      <sortCondition ref="A1:A176"/>
    </sortState>
  </autoFilter>
  <sortState xmlns:xlrd2="http://schemas.microsoft.com/office/spreadsheetml/2017/richdata2" ref="G22:L24">
    <sortCondition descending="1" ref="H21"/>
  </sortState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EE917-241F-47D0-9DA0-6983D9E4F5BC}">
  <dimension ref="A1:N66"/>
  <sheetViews>
    <sheetView topLeftCell="A6" workbookViewId="0">
      <selection activeCell="K37" sqref="K37"/>
    </sheetView>
  </sheetViews>
  <sheetFormatPr defaultRowHeight="15" x14ac:dyDescent="0.25"/>
  <cols>
    <col min="10" max="10" width="19.5703125" bestFit="1" customWidth="1"/>
    <col min="11" max="11" width="18.5703125" bestFit="1" customWidth="1"/>
    <col min="12" max="12" width="19.5703125" bestFit="1" customWidth="1"/>
    <col min="13" max="13" width="21" bestFit="1" customWidth="1"/>
    <col min="14" max="14" width="19" bestFit="1" customWidth="1"/>
  </cols>
  <sheetData>
    <row r="1" spans="1:14" x14ac:dyDescent="0.25">
      <c r="A1" t="s">
        <v>1045</v>
      </c>
      <c r="B1" t="s">
        <v>564</v>
      </c>
      <c r="C1" t="s">
        <v>1068</v>
      </c>
      <c r="D1" t="s">
        <v>575</v>
      </c>
      <c r="E1" t="s">
        <v>0</v>
      </c>
      <c r="F1" t="s">
        <v>1</v>
      </c>
      <c r="G1" t="s">
        <v>396</v>
      </c>
      <c r="H1" t="s">
        <v>590</v>
      </c>
      <c r="J1" s="5" t="s">
        <v>1045</v>
      </c>
      <c r="K1" s="1">
        <v>1</v>
      </c>
    </row>
    <row r="2" spans="1:14" x14ac:dyDescent="0.25">
      <c r="A2">
        <v>1</v>
      </c>
      <c r="B2" t="s">
        <v>1069</v>
      </c>
      <c r="C2" t="s">
        <v>1070</v>
      </c>
      <c r="D2">
        <v>60</v>
      </c>
      <c r="E2">
        <v>16657090</v>
      </c>
      <c r="F2">
        <v>1237</v>
      </c>
      <c r="G2">
        <v>15937990</v>
      </c>
      <c r="H2">
        <v>24415</v>
      </c>
    </row>
    <row r="3" spans="1:14" x14ac:dyDescent="0.25">
      <c r="A3">
        <v>1</v>
      </c>
      <c r="B3" t="s">
        <v>566</v>
      </c>
      <c r="C3" t="s">
        <v>1071</v>
      </c>
      <c r="D3">
        <v>90</v>
      </c>
      <c r="E3">
        <v>17477</v>
      </c>
      <c r="F3">
        <v>13060</v>
      </c>
      <c r="G3">
        <v>565</v>
      </c>
      <c r="H3">
        <v>7959</v>
      </c>
      <c r="J3" s="5" t="s">
        <v>548</v>
      </c>
      <c r="K3" t="s">
        <v>549</v>
      </c>
      <c r="L3" t="s">
        <v>1097</v>
      </c>
      <c r="M3" t="s">
        <v>1098</v>
      </c>
      <c r="N3" t="s">
        <v>1099</v>
      </c>
    </row>
    <row r="4" spans="1:14" x14ac:dyDescent="0.25">
      <c r="A4">
        <v>1</v>
      </c>
      <c r="B4" t="s">
        <v>566</v>
      </c>
      <c r="C4" t="s">
        <v>1070</v>
      </c>
      <c r="D4">
        <v>60</v>
      </c>
      <c r="E4">
        <v>17504</v>
      </c>
      <c r="F4">
        <v>62</v>
      </c>
      <c r="G4">
        <v>1181</v>
      </c>
      <c r="H4">
        <v>889</v>
      </c>
      <c r="J4" s="1" t="s">
        <v>1069</v>
      </c>
      <c r="K4" s="6">
        <v>16657090</v>
      </c>
      <c r="L4" s="6">
        <v>1237</v>
      </c>
      <c r="M4" s="6">
        <v>15937990</v>
      </c>
      <c r="N4" s="6">
        <v>24415</v>
      </c>
    </row>
    <row r="5" spans="1:14" x14ac:dyDescent="0.25">
      <c r="A5">
        <v>1</v>
      </c>
      <c r="B5" t="s">
        <v>566</v>
      </c>
      <c r="C5" t="s">
        <v>1070</v>
      </c>
      <c r="D5">
        <v>75</v>
      </c>
      <c r="E5">
        <v>20</v>
      </c>
      <c r="F5">
        <v>0</v>
      </c>
      <c r="G5">
        <v>20</v>
      </c>
      <c r="H5">
        <v>0</v>
      </c>
      <c r="J5" s="1" t="s">
        <v>566</v>
      </c>
      <c r="K5" s="6">
        <v>35001</v>
      </c>
      <c r="L5" s="6">
        <v>13122</v>
      </c>
      <c r="M5" s="6">
        <v>1766</v>
      </c>
      <c r="N5" s="6">
        <v>8848</v>
      </c>
    </row>
    <row r="6" spans="1:14" x14ac:dyDescent="0.25">
      <c r="A6">
        <v>1</v>
      </c>
      <c r="B6" t="s">
        <v>1091</v>
      </c>
      <c r="C6" t="s">
        <v>1070</v>
      </c>
      <c r="D6">
        <v>60</v>
      </c>
      <c r="E6">
        <v>13918607</v>
      </c>
      <c r="F6">
        <v>5718</v>
      </c>
      <c r="G6">
        <v>5444527</v>
      </c>
      <c r="H6">
        <v>0</v>
      </c>
      <c r="J6" s="1" t="s">
        <v>1091</v>
      </c>
      <c r="K6" s="6">
        <v>13918607</v>
      </c>
      <c r="L6" s="6">
        <v>5718</v>
      </c>
      <c r="M6" s="6">
        <v>5444527</v>
      </c>
      <c r="N6" s="6">
        <v>0</v>
      </c>
    </row>
    <row r="7" spans="1:14" x14ac:dyDescent="0.25">
      <c r="A7">
        <v>1</v>
      </c>
      <c r="B7" t="s">
        <v>1073</v>
      </c>
      <c r="C7" t="s">
        <v>1070</v>
      </c>
      <c r="D7">
        <v>60</v>
      </c>
      <c r="E7">
        <v>6702868</v>
      </c>
      <c r="F7">
        <v>12765</v>
      </c>
      <c r="G7">
        <v>5356398</v>
      </c>
      <c r="H7">
        <v>0</v>
      </c>
      <c r="J7" s="1" t="s">
        <v>1073</v>
      </c>
      <c r="K7" s="6">
        <v>6702868</v>
      </c>
      <c r="L7" s="6">
        <v>12766</v>
      </c>
      <c r="M7" s="6">
        <v>5356398</v>
      </c>
      <c r="N7" s="6">
        <v>0</v>
      </c>
    </row>
    <row r="8" spans="1:14" x14ac:dyDescent="0.25">
      <c r="A8">
        <v>1</v>
      </c>
      <c r="B8" t="s">
        <v>1073</v>
      </c>
      <c r="C8" t="s">
        <v>1070</v>
      </c>
      <c r="D8">
        <v>75</v>
      </c>
      <c r="E8">
        <v>0</v>
      </c>
      <c r="F8">
        <v>1</v>
      </c>
      <c r="G8">
        <v>0</v>
      </c>
      <c r="H8">
        <v>0</v>
      </c>
      <c r="J8" s="1" t="s">
        <v>567</v>
      </c>
      <c r="K8" s="6">
        <v>22849868</v>
      </c>
      <c r="L8" s="6">
        <v>8192</v>
      </c>
      <c r="M8" s="6">
        <v>10942236</v>
      </c>
      <c r="N8" s="6">
        <v>132955</v>
      </c>
    </row>
    <row r="9" spans="1:14" x14ac:dyDescent="0.25">
      <c r="A9">
        <v>1</v>
      </c>
      <c r="B9" t="s">
        <v>567</v>
      </c>
      <c r="C9" t="s">
        <v>1070</v>
      </c>
      <c r="D9">
        <v>60</v>
      </c>
      <c r="E9">
        <v>18813864</v>
      </c>
      <c r="F9">
        <v>3020</v>
      </c>
      <c r="G9">
        <v>8359584</v>
      </c>
      <c r="H9">
        <v>0</v>
      </c>
      <c r="J9" s="1" t="s">
        <v>1074</v>
      </c>
      <c r="K9" s="6">
        <v>4045208</v>
      </c>
      <c r="L9" s="6">
        <v>3320</v>
      </c>
      <c r="M9" s="6">
        <v>4002288</v>
      </c>
      <c r="N9" s="6">
        <v>0</v>
      </c>
    </row>
    <row r="10" spans="1:14" x14ac:dyDescent="0.25">
      <c r="A10">
        <v>1</v>
      </c>
      <c r="B10" t="s">
        <v>567</v>
      </c>
      <c r="C10" t="s">
        <v>1072</v>
      </c>
      <c r="D10">
        <v>60</v>
      </c>
      <c r="E10">
        <v>4036004</v>
      </c>
      <c r="F10">
        <v>5172</v>
      </c>
      <c r="G10">
        <v>2582652</v>
      </c>
      <c r="H10">
        <v>132955</v>
      </c>
      <c r="J10" s="1" t="s">
        <v>1092</v>
      </c>
      <c r="K10" s="6">
        <v>30885</v>
      </c>
      <c r="L10" s="6">
        <v>4</v>
      </c>
      <c r="M10" s="6">
        <v>27312</v>
      </c>
      <c r="N10" s="6">
        <v>0</v>
      </c>
    </row>
    <row r="11" spans="1:14" x14ac:dyDescent="0.25">
      <c r="A11">
        <v>1</v>
      </c>
      <c r="B11" t="s">
        <v>1074</v>
      </c>
      <c r="C11" t="s">
        <v>1070</v>
      </c>
      <c r="D11">
        <v>60</v>
      </c>
      <c r="E11">
        <v>4045208</v>
      </c>
      <c r="F11">
        <v>3320</v>
      </c>
      <c r="G11">
        <v>4002288</v>
      </c>
      <c r="H11">
        <v>0</v>
      </c>
      <c r="J11" s="1" t="s">
        <v>1075</v>
      </c>
      <c r="K11" s="6">
        <v>12870195</v>
      </c>
      <c r="L11" s="6">
        <v>1428</v>
      </c>
      <c r="M11" s="6">
        <v>12164323</v>
      </c>
      <c r="N11" s="6">
        <v>6174</v>
      </c>
    </row>
    <row r="12" spans="1:14" x14ac:dyDescent="0.25">
      <c r="A12">
        <v>1</v>
      </c>
      <c r="B12" t="s">
        <v>1092</v>
      </c>
      <c r="C12" t="s">
        <v>1070</v>
      </c>
      <c r="D12">
        <v>60</v>
      </c>
      <c r="E12">
        <v>30885</v>
      </c>
      <c r="F12">
        <v>4</v>
      </c>
      <c r="G12">
        <v>27312</v>
      </c>
      <c r="H12">
        <v>0</v>
      </c>
      <c r="J12" s="1" t="s">
        <v>568</v>
      </c>
      <c r="K12" s="6">
        <v>70397307</v>
      </c>
      <c r="L12" s="6">
        <v>36054</v>
      </c>
      <c r="M12" s="6">
        <v>43160726</v>
      </c>
      <c r="N12" s="6">
        <v>835390</v>
      </c>
    </row>
    <row r="13" spans="1:14" x14ac:dyDescent="0.25">
      <c r="A13">
        <v>1</v>
      </c>
      <c r="B13" t="s">
        <v>1075</v>
      </c>
      <c r="C13" t="s">
        <v>1070</v>
      </c>
      <c r="D13">
        <v>60</v>
      </c>
      <c r="E13">
        <v>12732793</v>
      </c>
      <c r="F13">
        <v>1065</v>
      </c>
      <c r="G13">
        <v>12150632</v>
      </c>
      <c r="H13">
        <v>0</v>
      </c>
      <c r="J13" s="1" t="s">
        <v>1076</v>
      </c>
      <c r="K13" s="6">
        <v>708</v>
      </c>
      <c r="L13" s="6">
        <v>7891</v>
      </c>
      <c r="M13" s="6">
        <v>539</v>
      </c>
      <c r="N13" s="6">
        <v>0</v>
      </c>
    </row>
    <row r="14" spans="1:14" x14ac:dyDescent="0.25">
      <c r="A14">
        <v>1</v>
      </c>
      <c r="B14" t="s">
        <v>1075</v>
      </c>
      <c r="C14" t="s">
        <v>1072</v>
      </c>
      <c r="D14">
        <v>60</v>
      </c>
      <c r="E14">
        <v>137402</v>
      </c>
      <c r="F14">
        <v>363</v>
      </c>
      <c r="G14">
        <v>13691</v>
      </c>
      <c r="H14">
        <v>6174</v>
      </c>
      <c r="J14" s="1" t="s">
        <v>1077</v>
      </c>
      <c r="K14" s="6">
        <v>2467242</v>
      </c>
      <c r="L14" s="6">
        <v>37778</v>
      </c>
      <c r="M14" s="6">
        <v>900494</v>
      </c>
      <c r="N14" s="6">
        <v>72155</v>
      </c>
    </row>
    <row r="15" spans="1:14" x14ac:dyDescent="0.25">
      <c r="A15">
        <v>1</v>
      </c>
      <c r="B15" t="s">
        <v>568</v>
      </c>
      <c r="C15" t="s">
        <v>1070</v>
      </c>
      <c r="D15">
        <v>60</v>
      </c>
      <c r="E15">
        <v>70397307</v>
      </c>
      <c r="F15">
        <v>36054</v>
      </c>
      <c r="G15">
        <v>43160726</v>
      </c>
      <c r="H15">
        <v>835390</v>
      </c>
      <c r="J15" s="1" t="s">
        <v>1120</v>
      </c>
      <c r="K15" s="6">
        <v>6743930</v>
      </c>
      <c r="L15" s="6">
        <v>42</v>
      </c>
      <c r="M15" s="6">
        <v>6503641</v>
      </c>
      <c r="N15" s="6">
        <v>0</v>
      </c>
    </row>
    <row r="16" spans="1:14" x14ac:dyDescent="0.25">
      <c r="A16">
        <v>1</v>
      </c>
      <c r="B16" t="s">
        <v>1076</v>
      </c>
      <c r="C16" t="s">
        <v>1070</v>
      </c>
      <c r="D16">
        <v>60</v>
      </c>
      <c r="E16">
        <v>708</v>
      </c>
      <c r="F16">
        <v>7891</v>
      </c>
      <c r="G16">
        <v>539</v>
      </c>
      <c r="H16">
        <v>0</v>
      </c>
      <c r="J16" s="1" t="s">
        <v>1093</v>
      </c>
      <c r="K16" s="6">
        <v>86</v>
      </c>
      <c r="L16" s="6">
        <v>8</v>
      </c>
      <c r="M16" s="6">
        <v>13</v>
      </c>
      <c r="N16" s="6">
        <v>3</v>
      </c>
    </row>
    <row r="17" spans="1:14" x14ac:dyDescent="0.25">
      <c r="A17">
        <v>1</v>
      </c>
      <c r="B17" t="s">
        <v>1077</v>
      </c>
      <c r="C17" t="s">
        <v>1071</v>
      </c>
      <c r="D17">
        <v>30</v>
      </c>
      <c r="E17">
        <v>150717</v>
      </c>
      <c r="F17">
        <v>1339</v>
      </c>
      <c r="G17">
        <v>89445</v>
      </c>
      <c r="H17">
        <v>1236</v>
      </c>
      <c r="J17" s="1" t="s">
        <v>1079</v>
      </c>
      <c r="K17" s="6">
        <v>1011681</v>
      </c>
      <c r="L17" s="6">
        <v>75752</v>
      </c>
      <c r="M17" s="6">
        <v>435422</v>
      </c>
      <c r="N17" s="6">
        <v>44704</v>
      </c>
    </row>
    <row r="18" spans="1:14" x14ac:dyDescent="0.25">
      <c r="A18">
        <v>1</v>
      </c>
      <c r="B18" t="s">
        <v>1077</v>
      </c>
      <c r="C18" t="s">
        <v>1071</v>
      </c>
      <c r="D18">
        <v>90</v>
      </c>
      <c r="E18">
        <v>104056</v>
      </c>
      <c r="F18">
        <v>812</v>
      </c>
      <c r="G18">
        <v>702</v>
      </c>
      <c r="H18">
        <v>2172</v>
      </c>
      <c r="J18" s="1" t="s">
        <v>1080</v>
      </c>
      <c r="K18" s="6">
        <v>171063</v>
      </c>
      <c r="L18" s="6">
        <v>5233</v>
      </c>
      <c r="M18" s="6">
        <v>17894</v>
      </c>
      <c r="N18" s="6">
        <v>2207</v>
      </c>
    </row>
    <row r="19" spans="1:14" x14ac:dyDescent="0.25">
      <c r="A19">
        <v>1</v>
      </c>
      <c r="B19" t="s">
        <v>1077</v>
      </c>
      <c r="C19" t="s">
        <v>1078</v>
      </c>
      <c r="D19">
        <v>60</v>
      </c>
      <c r="E19">
        <v>1877894</v>
      </c>
      <c r="F19">
        <v>33268</v>
      </c>
      <c r="G19">
        <v>651188</v>
      </c>
      <c r="H19">
        <v>58814</v>
      </c>
      <c r="J19" s="1" t="s">
        <v>1094</v>
      </c>
      <c r="K19" s="6">
        <v>2879519</v>
      </c>
      <c r="L19" s="6">
        <v>17817</v>
      </c>
      <c r="M19" s="6">
        <v>148710</v>
      </c>
      <c r="N19" s="6">
        <v>18424</v>
      </c>
    </row>
    <row r="20" spans="1:14" x14ac:dyDescent="0.25">
      <c r="A20">
        <v>1</v>
      </c>
      <c r="B20" t="s">
        <v>1077</v>
      </c>
      <c r="C20" t="s">
        <v>1070</v>
      </c>
      <c r="D20">
        <v>60</v>
      </c>
      <c r="E20">
        <v>96288</v>
      </c>
      <c r="F20">
        <v>196</v>
      </c>
      <c r="G20">
        <v>50600</v>
      </c>
      <c r="H20">
        <v>0</v>
      </c>
      <c r="J20" s="1" t="s">
        <v>1081</v>
      </c>
      <c r="K20" s="6">
        <v>17</v>
      </c>
      <c r="L20" s="6">
        <v>0</v>
      </c>
      <c r="M20" s="6">
        <v>1</v>
      </c>
      <c r="N20" s="6">
        <v>5</v>
      </c>
    </row>
    <row r="21" spans="1:14" x14ac:dyDescent="0.25">
      <c r="A21">
        <v>1</v>
      </c>
      <c r="B21" t="s">
        <v>1077</v>
      </c>
      <c r="C21" t="s">
        <v>1072</v>
      </c>
      <c r="D21">
        <v>60</v>
      </c>
      <c r="E21">
        <v>238287</v>
      </c>
      <c r="F21">
        <v>2163</v>
      </c>
      <c r="G21">
        <v>108559</v>
      </c>
      <c r="H21">
        <v>9933</v>
      </c>
      <c r="J21" s="1" t="s">
        <v>1082</v>
      </c>
      <c r="K21" s="6">
        <v>43613284</v>
      </c>
      <c r="L21" s="6">
        <v>79705</v>
      </c>
      <c r="M21" s="6">
        <v>24734233</v>
      </c>
      <c r="N21" s="6">
        <v>867172</v>
      </c>
    </row>
    <row r="22" spans="1:14" x14ac:dyDescent="0.25">
      <c r="A22">
        <v>1</v>
      </c>
      <c r="B22" t="s">
        <v>1120</v>
      </c>
      <c r="C22" t="s">
        <v>1070</v>
      </c>
      <c r="D22">
        <v>60</v>
      </c>
      <c r="E22">
        <v>6743930</v>
      </c>
      <c r="F22">
        <v>42</v>
      </c>
      <c r="G22">
        <v>6503641</v>
      </c>
      <c r="H22">
        <v>0</v>
      </c>
      <c r="J22" s="1" t="s">
        <v>565</v>
      </c>
      <c r="K22" s="6">
        <v>40508990</v>
      </c>
      <c r="L22" s="6">
        <v>27785</v>
      </c>
      <c r="M22" s="6">
        <v>39554176</v>
      </c>
      <c r="N22" s="6">
        <v>165826</v>
      </c>
    </row>
    <row r="23" spans="1:14" x14ac:dyDescent="0.25">
      <c r="A23">
        <v>1</v>
      </c>
      <c r="B23" t="s">
        <v>1093</v>
      </c>
      <c r="C23" t="s">
        <v>1070</v>
      </c>
      <c r="D23">
        <v>60</v>
      </c>
      <c r="E23">
        <v>86</v>
      </c>
      <c r="F23">
        <v>8</v>
      </c>
      <c r="G23">
        <v>13</v>
      </c>
      <c r="H23">
        <v>3</v>
      </c>
      <c r="J23" s="1" t="s">
        <v>1121</v>
      </c>
      <c r="K23" s="6">
        <v>6119250</v>
      </c>
      <c r="L23" s="6">
        <v>4632</v>
      </c>
      <c r="M23" s="6">
        <v>5054881</v>
      </c>
      <c r="N23" s="6">
        <v>10760</v>
      </c>
    </row>
    <row r="24" spans="1:14" x14ac:dyDescent="0.25">
      <c r="A24">
        <v>1</v>
      </c>
      <c r="B24" t="s">
        <v>1079</v>
      </c>
      <c r="C24" t="s">
        <v>1071</v>
      </c>
      <c r="D24">
        <v>30</v>
      </c>
      <c r="E24">
        <v>45952</v>
      </c>
      <c r="F24">
        <v>2484</v>
      </c>
      <c r="G24">
        <v>27217</v>
      </c>
      <c r="H24">
        <v>1591</v>
      </c>
      <c r="J24" s="1" t="s">
        <v>1083</v>
      </c>
      <c r="K24" s="6">
        <v>692006</v>
      </c>
      <c r="L24" s="6">
        <v>35067</v>
      </c>
      <c r="M24" s="6">
        <v>543106</v>
      </c>
      <c r="N24" s="6">
        <v>0</v>
      </c>
    </row>
    <row r="25" spans="1:14" x14ac:dyDescent="0.25">
      <c r="A25">
        <v>1</v>
      </c>
      <c r="B25" t="s">
        <v>1079</v>
      </c>
      <c r="C25" t="s">
        <v>1071</v>
      </c>
      <c r="D25">
        <v>90</v>
      </c>
      <c r="E25">
        <v>9292</v>
      </c>
      <c r="F25">
        <v>520</v>
      </c>
      <c r="G25">
        <v>2260</v>
      </c>
      <c r="H25">
        <v>319</v>
      </c>
      <c r="J25" s="1" t="s">
        <v>1084</v>
      </c>
      <c r="K25" s="6">
        <v>0</v>
      </c>
      <c r="L25" s="6">
        <v>1</v>
      </c>
      <c r="M25" s="6">
        <v>0</v>
      </c>
      <c r="N25" s="6">
        <v>0</v>
      </c>
    </row>
    <row r="26" spans="1:14" x14ac:dyDescent="0.25">
      <c r="A26">
        <v>1</v>
      </c>
      <c r="B26" t="s">
        <v>1079</v>
      </c>
      <c r="C26" t="s">
        <v>1072</v>
      </c>
      <c r="D26">
        <v>60</v>
      </c>
      <c r="E26">
        <v>956437</v>
      </c>
      <c r="F26">
        <v>72748</v>
      </c>
      <c r="G26">
        <v>405945</v>
      </c>
      <c r="H26">
        <v>42794</v>
      </c>
      <c r="J26" s="1" t="s">
        <v>1085</v>
      </c>
      <c r="K26" s="6">
        <v>816310</v>
      </c>
      <c r="L26" s="6">
        <v>10720</v>
      </c>
      <c r="M26" s="6">
        <v>221797</v>
      </c>
      <c r="N26" s="6">
        <v>60705</v>
      </c>
    </row>
    <row r="27" spans="1:14" x14ac:dyDescent="0.25">
      <c r="A27">
        <v>1</v>
      </c>
      <c r="B27" t="s">
        <v>1080</v>
      </c>
      <c r="C27" t="s">
        <v>1071</v>
      </c>
      <c r="D27">
        <v>30</v>
      </c>
      <c r="E27">
        <v>20430</v>
      </c>
      <c r="F27">
        <v>496</v>
      </c>
      <c r="G27">
        <v>3334</v>
      </c>
      <c r="H27">
        <v>313</v>
      </c>
      <c r="J27" s="1" t="s">
        <v>1095</v>
      </c>
      <c r="K27" s="6">
        <v>4134895</v>
      </c>
      <c r="L27" s="6">
        <v>12622</v>
      </c>
      <c r="M27" s="6">
        <v>4022309</v>
      </c>
      <c r="N27" s="6">
        <v>101207</v>
      </c>
    </row>
    <row r="28" spans="1:14" x14ac:dyDescent="0.25">
      <c r="A28">
        <v>1</v>
      </c>
      <c r="B28" t="s">
        <v>1080</v>
      </c>
      <c r="C28" t="s">
        <v>1071</v>
      </c>
      <c r="D28">
        <v>90</v>
      </c>
      <c r="E28">
        <v>2422</v>
      </c>
      <c r="F28">
        <v>65</v>
      </c>
      <c r="G28">
        <v>117</v>
      </c>
      <c r="H28">
        <v>24</v>
      </c>
      <c r="J28" s="1" t="s">
        <v>569</v>
      </c>
      <c r="K28" s="6">
        <v>399780896</v>
      </c>
      <c r="L28" s="6">
        <v>2823904</v>
      </c>
      <c r="M28" s="6">
        <v>172201829</v>
      </c>
      <c r="N28" s="6">
        <v>19219818</v>
      </c>
    </row>
    <row r="29" spans="1:14" x14ac:dyDescent="0.25">
      <c r="A29">
        <v>1</v>
      </c>
      <c r="B29" t="s">
        <v>1080</v>
      </c>
      <c r="C29" t="s">
        <v>1072</v>
      </c>
      <c r="D29">
        <v>60</v>
      </c>
      <c r="E29">
        <v>148211</v>
      </c>
      <c r="F29">
        <v>4672</v>
      </c>
      <c r="G29">
        <v>14443</v>
      </c>
      <c r="H29">
        <v>1870</v>
      </c>
      <c r="J29" s="1" t="s">
        <v>1086</v>
      </c>
      <c r="K29" s="6">
        <v>18232453</v>
      </c>
      <c r="L29" s="6">
        <v>6108</v>
      </c>
      <c r="M29" s="6">
        <v>17554474</v>
      </c>
      <c r="N29" s="6">
        <v>61517</v>
      </c>
    </row>
    <row r="30" spans="1:14" x14ac:dyDescent="0.25">
      <c r="A30">
        <v>1</v>
      </c>
      <c r="B30" t="s">
        <v>1094</v>
      </c>
      <c r="C30" t="s">
        <v>1070</v>
      </c>
      <c r="D30">
        <v>60</v>
      </c>
      <c r="E30">
        <v>1746090</v>
      </c>
      <c r="F30">
        <v>11859</v>
      </c>
      <c r="G30">
        <v>106601</v>
      </c>
      <c r="H30">
        <v>0</v>
      </c>
      <c r="J30" s="1" t="s">
        <v>1096</v>
      </c>
      <c r="K30" s="6">
        <v>4678990</v>
      </c>
      <c r="L30" s="6">
        <v>4939</v>
      </c>
      <c r="M30" s="6">
        <v>4333842</v>
      </c>
      <c r="N30" s="6">
        <v>0</v>
      </c>
    </row>
    <row r="31" spans="1:14" x14ac:dyDescent="0.25">
      <c r="A31">
        <v>1</v>
      </c>
      <c r="B31" t="s">
        <v>1094</v>
      </c>
      <c r="C31" t="s">
        <v>1072</v>
      </c>
      <c r="D31">
        <v>60</v>
      </c>
      <c r="E31">
        <v>1133429</v>
      </c>
      <c r="F31">
        <v>5958</v>
      </c>
      <c r="G31">
        <v>42109</v>
      </c>
      <c r="H31">
        <v>18424</v>
      </c>
      <c r="J31" s="1" t="s">
        <v>1087</v>
      </c>
      <c r="K31" s="6">
        <v>20</v>
      </c>
      <c r="L31" s="6">
        <v>3</v>
      </c>
      <c r="M31" s="6">
        <v>3</v>
      </c>
      <c r="N31" s="6">
        <v>13</v>
      </c>
    </row>
    <row r="32" spans="1:14" x14ac:dyDescent="0.25">
      <c r="A32">
        <v>1</v>
      </c>
      <c r="B32" t="s">
        <v>1081</v>
      </c>
      <c r="C32" t="s">
        <v>1071</v>
      </c>
      <c r="D32">
        <v>90</v>
      </c>
      <c r="E32">
        <v>6</v>
      </c>
      <c r="F32">
        <v>0</v>
      </c>
      <c r="G32">
        <v>1</v>
      </c>
      <c r="H32">
        <v>5</v>
      </c>
      <c r="J32" s="1" t="s">
        <v>1088</v>
      </c>
      <c r="K32" s="6">
        <v>1314321</v>
      </c>
      <c r="L32" s="6">
        <v>15308</v>
      </c>
      <c r="M32" s="6">
        <v>118142</v>
      </c>
      <c r="N32" s="6">
        <v>94478</v>
      </c>
    </row>
    <row r="33" spans="1:14" x14ac:dyDescent="0.25">
      <c r="A33">
        <v>1</v>
      </c>
      <c r="B33" t="s">
        <v>1081</v>
      </c>
      <c r="C33" t="s">
        <v>1070</v>
      </c>
      <c r="D33">
        <v>60</v>
      </c>
      <c r="E33">
        <v>5</v>
      </c>
      <c r="F33">
        <v>0</v>
      </c>
      <c r="G33">
        <v>0</v>
      </c>
      <c r="H33">
        <v>0</v>
      </c>
      <c r="J33" s="1" t="s">
        <v>1089</v>
      </c>
      <c r="K33" s="6">
        <v>2247315</v>
      </c>
      <c r="L33" s="6">
        <v>8899</v>
      </c>
      <c r="M33" s="6">
        <v>427748</v>
      </c>
      <c r="N33" s="6">
        <v>21487</v>
      </c>
    </row>
    <row r="34" spans="1:14" x14ac:dyDescent="0.25">
      <c r="A34">
        <v>1</v>
      </c>
      <c r="B34" t="s">
        <v>1081</v>
      </c>
      <c r="C34" t="s">
        <v>1070</v>
      </c>
      <c r="D34">
        <v>90</v>
      </c>
      <c r="E34">
        <v>6</v>
      </c>
      <c r="F34">
        <v>0</v>
      </c>
      <c r="G34">
        <v>0</v>
      </c>
      <c r="H34">
        <v>0</v>
      </c>
      <c r="J34" s="1" t="s">
        <v>1090</v>
      </c>
      <c r="K34" s="6">
        <v>0</v>
      </c>
      <c r="L34" s="6">
        <v>16</v>
      </c>
      <c r="M34" s="6">
        <v>0</v>
      </c>
      <c r="N34" s="6">
        <v>0</v>
      </c>
    </row>
    <row r="35" spans="1:14" x14ac:dyDescent="0.25">
      <c r="A35">
        <v>1</v>
      </c>
      <c r="B35" t="s">
        <v>1082</v>
      </c>
      <c r="C35" t="s">
        <v>1070</v>
      </c>
      <c r="D35">
        <v>60</v>
      </c>
      <c r="E35">
        <v>8370204</v>
      </c>
      <c r="F35">
        <v>22744</v>
      </c>
      <c r="G35">
        <v>4560878</v>
      </c>
      <c r="H35">
        <v>0</v>
      </c>
      <c r="J35" s="1" t="s">
        <v>553</v>
      </c>
      <c r="K35" s="6">
        <v>682920005</v>
      </c>
      <c r="L35" s="6">
        <v>3256071</v>
      </c>
      <c r="M35" s="6">
        <v>373810820</v>
      </c>
      <c r="N35" s="6">
        <v>21748263</v>
      </c>
    </row>
    <row r="36" spans="1:14" x14ac:dyDescent="0.25">
      <c r="A36">
        <v>1</v>
      </c>
      <c r="B36" t="s">
        <v>1082</v>
      </c>
      <c r="C36" t="s">
        <v>1072</v>
      </c>
      <c r="D36">
        <v>60</v>
      </c>
      <c r="E36">
        <v>35243080</v>
      </c>
      <c r="F36">
        <v>56961</v>
      </c>
      <c r="G36">
        <v>20173355</v>
      </c>
      <c r="H36">
        <v>867172</v>
      </c>
    </row>
    <row r="37" spans="1:14" x14ac:dyDescent="0.25">
      <c r="A37">
        <v>1</v>
      </c>
      <c r="B37" t="s">
        <v>565</v>
      </c>
      <c r="C37" t="s">
        <v>1070</v>
      </c>
      <c r="D37">
        <v>60</v>
      </c>
      <c r="E37">
        <v>40508990</v>
      </c>
      <c r="F37">
        <v>27785</v>
      </c>
      <c r="G37">
        <v>39554176</v>
      </c>
      <c r="H37">
        <v>165826</v>
      </c>
    </row>
    <row r="38" spans="1:14" x14ac:dyDescent="0.25">
      <c r="A38">
        <v>1</v>
      </c>
      <c r="B38" t="s">
        <v>1121</v>
      </c>
      <c r="C38" t="s">
        <v>1070</v>
      </c>
      <c r="D38">
        <v>60</v>
      </c>
      <c r="E38">
        <v>6119245</v>
      </c>
      <c r="F38">
        <v>4630</v>
      </c>
      <c r="G38">
        <v>5054877</v>
      </c>
      <c r="H38">
        <v>10760</v>
      </c>
    </row>
    <row r="39" spans="1:14" x14ac:dyDescent="0.25">
      <c r="A39">
        <v>1</v>
      </c>
      <c r="B39" t="s">
        <v>1121</v>
      </c>
      <c r="C39" t="s">
        <v>1070</v>
      </c>
      <c r="D39">
        <v>74</v>
      </c>
      <c r="E39">
        <v>2</v>
      </c>
      <c r="F39">
        <v>2</v>
      </c>
      <c r="G39">
        <v>2</v>
      </c>
      <c r="H39">
        <v>0</v>
      </c>
    </row>
    <row r="40" spans="1:14" x14ac:dyDescent="0.25">
      <c r="A40">
        <v>1</v>
      </c>
      <c r="B40" t="s">
        <v>1121</v>
      </c>
      <c r="C40" t="s">
        <v>1070</v>
      </c>
      <c r="D40">
        <v>75</v>
      </c>
      <c r="E40">
        <v>3</v>
      </c>
      <c r="F40">
        <v>0</v>
      </c>
      <c r="G40">
        <v>2</v>
      </c>
      <c r="H40">
        <v>0</v>
      </c>
    </row>
    <row r="41" spans="1:14" x14ac:dyDescent="0.25">
      <c r="A41">
        <v>1</v>
      </c>
      <c r="B41" t="s">
        <v>1121</v>
      </c>
      <c r="C41" t="s">
        <v>1070</v>
      </c>
      <c r="D41">
        <v>90</v>
      </c>
      <c r="E41">
        <v>0</v>
      </c>
      <c r="F41">
        <v>0</v>
      </c>
      <c r="G41">
        <v>0</v>
      </c>
      <c r="H41">
        <v>0</v>
      </c>
    </row>
    <row r="42" spans="1:14" x14ac:dyDescent="0.25">
      <c r="A42">
        <v>1</v>
      </c>
      <c r="B42" t="s">
        <v>1083</v>
      </c>
      <c r="C42" t="s">
        <v>1070</v>
      </c>
      <c r="D42">
        <v>60</v>
      </c>
      <c r="E42">
        <v>692006</v>
      </c>
      <c r="F42">
        <v>35067</v>
      </c>
      <c r="G42">
        <v>543106</v>
      </c>
      <c r="H42">
        <v>0</v>
      </c>
    </row>
    <row r="43" spans="1:14" x14ac:dyDescent="0.25">
      <c r="A43">
        <v>1</v>
      </c>
      <c r="B43" t="s">
        <v>1084</v>
      </c>
      <c r="C43" t="s">
        <v>1070</v>
      </c>
      <c r="D43">
        <v>75</v>
      </c>
      <c r="E43">
        <v>0</v>
      </c>
      <c r="F43">
        <v>1</v>
      </c>
      <c r="G43">
        <v>0</v>
      </c>
      <c r="H43">
        <v>0</v>
      </c>
    </row>
    <row r="44" spans="1:14" x14ac:dyDescent="0.25">
      <c r="A44">
        <v>1</v>
      </c>
      <c r="B44" t="s">
        <v>1085</v>
      </c>
      <c r="C44" t="s">
        <v>1071</v>
      </c>
      <c r="D44">
        <v>30</v>
      </c>
      <c r="E44">
        <v>47036</v>
      </c>
      <c r="F44">
        <v>487</v>
      </c>
      <c r="G44">
        <v>18072</v>
      </c>
      <c r="H44">
        <v>4720</v>
      </c>
    </row>
    <row r="45" spans="1:14" x14ac:dyDescent="0.25">
      <c r="A45">
        <v>1</v>
      </c>
      <c r="B45" t="s">
        <v>1085</v>
      </c>
      <c r="C45" t="s">
        <v>1071</v>
      </c>
      <c r="D45">
        <v>90</v>
      </c>
      <c r="E45">
        <v>14222</v>
      </c>
      <c r="F45">
        <v>225</v>
      </c>
      <c r="G45">
        <v>3609</v>
      </c>
      <c r="H45">
        <v>1881</v>
      </c>
    </row>
    <row r="46" spans="1:14" x14ac:dyDescent="0.25">
      <c r="A46">
        <v>1</v>
      </c>
      <c r="B46" t="s">
        <v>1085</v>
      </c>
      <c r="C46" t="s">
        <v>1078</v>
      </c>
      <c r="D46">
        <v>60</v>
      </c>
      <c r="E46">
        <v>41095</v>
      </c>
      <c r="F46">
        <v>1549</v>
      </c>
      <c r="G46">
        <v>14197</v>
      </c>
      <c r="H46">
        <v>3613</v>
      </c>
    </row>
    <row r="47" spans="1:14" x14ac:dyDescent="0.25">
      <c r="A47">
        <v>1</v>
      </c>
      <c r="B47" t="s">
        <v>1085</v>
      </c>
      <c r="C47" t="s">
        <v>1070</v>
      </c>
      <c r="D47">
        <v>60</v>
      </c>
      <c r="E47">
        <v>153872</v>
      </c>
      <c r="F47">
        <v>949</v>
      </c>
      <c r="G47">
        <v>42091</v>
      </c>
      <c r="H47">
        <v>0</v>
      </c>
    </row>
    <row r="48" spans="1:14" x14ac:dyDescent="0.25">
      <c r="A48">
        <v>1</v>
      </c>
      <c r="B48" t="s">
        <v>1085</v>
      </c>
      <c r="C48" t="s">
        <v>1072</v>
      </c>
      <c r="D48">
        <v>60</v>
      </c>
      <c r="E48">
        <v>560085</v>
      </c>
      <c r="F48">
        <v>7510</v>
      </c>
      <c r="G48">
        <v>143828</v>
      </c>
      <c r="H48">
        <v>50491</v>
      </c>
    </row>
    <row r="49" spans="1:8" x14ac:dyDescent="0.25">
      <c r="A49">
        <v>1</v>
      </c>
      <c r="B49" t="s">
        <v>1095</v>
      </c>
      <c r="C49" t="s">
        <v>1070</v>
      </c>
      <c r="D49">
        <v>60</v>
      </c>
      <c r="E49">
        <v>3666089</v>
      </c>
      <c r="F49">
        <v>4037</v>
      </c>
      <c r="G49">
        <v>3573430</v>
      </c>
      <c r="H49">
        <v>15973</v>
      </c>
    </row>
    <row r="50" spans="1:8" x14ac:dyDescent="0.25">
      <c r="A50">
        <v>1</v>
      </c>
      <c r="B50" t="s">
        <v>1095</v>
      </c>
      <c r="C50" t="s">
        <v>1072</v>
      </c>
      <c r="D50">
        <v>60</v>
      </c>
      <c r="E50">
        <v>468806</v>
      </c>
      <c r="F50">
        <v>8585</v>
      </c>
      <c r="G50">
        <v>448879</v>
      </c>
      <c r="H50">
        <v>85234</v>
      </c>
    </row>
    <row r="51" spans="1:8" x14ac:dyDescent="0.25">
      <c r="A51">
        <v>1</v>
      </c>
      <c r="B51" t="s">
        <v>569</v>
      </c>
      <c r="C51" t="s">
        <v>1071</v>
      </c>
      <c r="D51">
        <v>30</v>
      </c>
      <c r="E51">
        <v>34710731</v>
      </c>
      <c r="F51">
        <v>417297</v>
      </c>
      <c r="G51">
        <v>17808484</v>
      </c>
      <c r="H51">
        <v>7115710</v>
      </c>
    </row>
    <row r="52" spans="1:8" x14ac:dyDescent="0.25">
      <c r="A52">
        <v>1</v>
      </c>
      <c r="B52" t="s">
        <v>569</v>
      </c>
      <c r="C52" t="s">
        <v>1071</v>
      </c>
      <c r="D52">
        <v>90</v>
      </c>
      <c r="E52">
        <v>4002106</v>
      </c>
      <c r="F52">
        <v>44447</v>
      </c>
      <c r="G52">
        <v>931174</v>
      </c>
      <c r="H52">
        <v>606493</v>
      </c>
    </row>
    <row r="53" spans="1:8" x14ac:dyDescent="0.25">
      <c r="A53">
        <v>1</v>
      </c>
      <c r="B53" t="s">
        <v>569</v>
      </c>
      <c r="C53" t="s">
        <v>1078</v>
      </c>
      <c r="D53">
        <v>60</v>
      </c>
      <c r="E53">
        <v>8</v>
      </c>
      <c r="F53">
        <v>2</v>
      </c>
      <c r="G53">
        <v>1</v>
      </c>
      <c r="H53">
        <v>0</v>
      </c>
    </row>
    <row r="54" spans="1:8" x14ac:dyDescent="0.25">
      <c r="A54">
        <v>1</v>
      </c>
      <c r="B54" t="s">
        <v>569</v>
      </c>
      <c r="C54" t="s">
        <v>1070</v>
      </c>
      <c r="D54">
        <v>60</v>
      </c>
      <c r="E54">
        <v>187731580</v>
      </c>
      <c r="F54">
        <v>1084838</v>
      </c>
      <c r="G54">
        <v>74329321</v>
      </c>
      <c r="H54">
        <v>523065</v>
      </c>
    </row>
    <row r="55" spans="1:8" x14ac:dyDescent="0.25">
      <c r="A55">
        <v>1</v>
      </c>
      <c r="B55" t="s">
        <v>569</v>
      </c>
      <c r="C55" t="s">
        <v>1072</v>
      </c>
      <c r="D55">
        <v>60</v>
      </c>
      <c r="E55">
        <v>173336471</v>
      </c>
      <c r="F55">
        <v>1277320</v>
      </c>
      <c r="G55">
        <v>79132849</v>
      </c>
      <c r="H55">
        <v>10974550</v>
      </c>
    </row>
    <row r="56" spans="1:8" x14ac:dyDescent="0.25">
      <c r="A56">
        <v>1</v>
      </c>
      <c r="B56" t="s">
        <v>1086</v>
      </c>
      <c r="C56" t="s">
        <v>1070</v>
      </c>
      <c r="D56">
        <v>60</v>
      </c>
      <c r="E56">
        <v>18232453</v>
      </c>
      <c r="F56">
        <v>6108</v>
      </c>
      <c r="G56">
        <v>17554474</v>
      </c>
      <c r="H56">
        <v>61517</v>
      </c>
    </row>
    <row r="57" spans="1:8" x14ac:dyDescent="0.25">
      <c r="A57">
        <v>1</v>
      </c>
      <c r="B57" t="s">
        <v>1096</v>
      </c>
      <c r="C57" t="s">
        <v>1070</v>
      </c>
      <c r="D57">
        <v>60</v>
      </c>
      <c r="E57">
        <v>4678990</v>
      </c>
      <c r="F57">
        <v>4939</v>
      </c>
      <c r="G57">
        <v>4333842</v>
      </c>
      <c r="H57">
        <v>0</v>
      </c>
    </row>
    <row r="58" spans="1:8" x14ac:dyDescent="0.25">
      <c r="A58">
        <v>1</v>
      </c>
      <c r="B58" t="s">
        <v>1087</v>
      </c>
      <c r="C58" t="s">
        <v>1071</v>
      </c>
      <c r="D58">
        <v>90</v>
      </c>
      <c r="E58">
        <v>13</v>
      </c>
      <c r="F58">
        <v>3</v>
      </c>
      <c r="G58">
        <v>2</v>
      </c>
      <c r="H58">
        <v>9</v>
      </c>
    </row>
    <row r="59" spans="1:8" x14ac:dyDescent="0.25">
      <c r="A59">
        <v>1</v>
      </c>
      <c r="B59" t="s">
        <v>1087</v>
      </c>
      <c r="C59" t="s">
        <v>1070</v>
      </c>
      <c r="D59">
        <v>60</v>
      </c>
      <c r="E59">
        <v>7</v>
      </c>
      <c r="F59">
        <v>0</v>
      </c>
      <c r="G59">
        <v>1</v>
      </c>
      <c r="H59">
        <v>4</v>
      </c>
    </row>
    <row r="60" spans="1:8" x14ac:dyDescent="0.25">
      <c r="A60">
        <v>1</v>
      </c>
      <c r="B60" t="s">
        <v>1088</v>
      </c>
      <c r="C60" t="s">
        <v>1071</v>
      </c>
      <c r="D60">
        <v>30</v>
      </c>
      <c r="E60">
        <v>261378</v>
      </c>
      <c r="F60">
        <v>7237</v>
      </c>
      <c r="G60">
        <v>50408</v>
      </c>
      <c r="H60">
        <v>23403</v>
      </c>
    </row>
    <row r="61" spans="1:8" x14ac:dyDescent="0.25">
      <c r="A61">
        <v>1</v>
      </c>
      <c r="B61" t="s">
        <v>1088</v>
      </c>
      <c r="C61" t="s">
        <v>1071</v>
      </c>
      <c r="D61">
        <v>90</v>
      </c>
      <c r="E61">
        <v>15673</v>
      </c>
      <c r="F61">
        <v>13</v>
      </c>
      <c r="G61">
        <v>237</v>
      </c>
      <c r="H61">
        <v>1135</v>
      </c>
    </row>
    <row r="62" spans="1:8" x14ac:dyDescent="0.25">
      <c r="A62">
        <v>1</v>
      </c>
      <c r="B62" t="s">
        <v>1088</v>
      </c>
      <c r="C62" t="s">
        <v>1070</v>
      </c>
      <c r="D62">
        <v>60</v>
      </c>
      <c r="E62">
        <v>22395</v>
      </c>
      <c r="F62">
        <v>190</v>
      </c>
      <c r="G62">
        <v>6745</v>
      </c>
      <c r="H62">
        <v>0</v>
      </c>
    </row>
    <row r="63" spans="1:8" x14ac:dyDescent="0.25">
      <c r="A63">
        <v>1</v>
      </c>
      <c r="B63" t="s">
        <v>1088</v>
      </c>
      <c r="C63" t="s">
        <v>1072</v>
      </c>
      <c r="D63">
        <v>60</v>
      </c>
      <c r="E63">
        <v>1014875</v>
      </c>
      <c r="F63">
        <v>7868</v>
      </c>
      <c r="G63">
        <v>60752</v>
      </c>
      <c r="H63">
        <v>69940</v>
      </c>
    </row>
    <row r="64" spans="1:8" x14ac:dyDescent="0.25">
      <c r="A64">
        <v>1</v>
      </c>
      <c r="B64" t="s">
        <v>1089</v>
      </c>
      <c r="C64" t="s">
        <v>1070</v>
      </c>
      <c r="D64">
        <v>60</v>
      </c>
      <c r="E64">
        <v>1443833</v>
      </c>
      <c r="F64">
        <v>3790</v>
      </c>
      <c r="G64">
        <v>286847</v>
      </c>
      <c r="H64">
        <v>65</v>
      </c>
    </row>
    <row r="65" spans="1:8" x14ac:dyDescent="0.25">
      <c r="A65">
        <v>1</v>
      </c>
      <c r="B65" t="s">
        <v>1089</v>
      </c>
      <c r="C65" t="s">
        <v>1072</v>
      </c>
      <c r="D65">
        <v>60</v>
      </c>
      <c r="E65">
        <v>803482</v>
      </c>
      <c r="F65">
        <v>5109</v>
      </c>
      <c r="G65">
        <v>140901</v>
      </c>
      <c r="H65">
        <v>21422</v>
      </c>
    </row>
    <row r="66" spans="1:8" x14ac:dyDescent="0.25">
      <c r="A66">
        <v>1</v>
      </c>
      <c r="B66" t="s">
        <v>1090</v>
      </c>
      <c r="C66" t="s">
        <v>1070</v>
      </c>
      <c r="D66">
        <v>60</v>
      </c>
      <c r="E66">
        <v>0</v>
      </c>
      <c r="F66">
        <v>16</v>
      </c>
      <c r="G66">
        <v>0</v>
      </c>
      <c r="H6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B0740-D787-480D-9504-E8F03A75F9A6}">
  <dimension ref="A1:N761"/>
  <sheetViews>
    <sheetView tabSelected="1" topLeftCell="E1" workbookViewId="0">
      <selection activeCell="I1" sqref="I1"/>
    </sheetView>
  </sheetViews>
  <sheetFormatPr defaultRowHeight="15" x14ac:dyDescent="0.25"/>
  <cols>
    <col min="2" max="2" width="143.7109375" customWidth="1"/>
    <col min="3" max="3" width="19" customWidth="1"/>
    <col min="4" max="4" width="15.7109375" bestFit="1" customWidth="1"/>
    <col min="5" max="5" width="44.28515625" bestFit="1" customWidth="1"/>
    <col min="6" max="10" width="44.28515625" customWidth="1"/>
  </cols>
  <sheetData>
    <row r="1" spans="1:14" x14ac:dyDescent="0.25">
      <c r="A1" t="s">
        <v>1045</v>
      </c>
      <c r="B1" t="s">
        <v>589</v>
      </c>
      <c r="C1" t="s">
        <v>1210</v>
      </c>
      <c r="D1" t="s">
        <v>1049</v>
      </c>
      <c r="E1" t="s">
        <v>1050</v>
      </c>
      <c r="F1" t="s">
        <v>1060</v>
      </c>
      <c r="G1" t="s">
        <v>1062</v>
      </c>
      <c r="H1" t="s">
        <v>1065</v>
      </c>
      <c r="I1" t="s">
        <v>1067</v>
      </c>
      <c r="J1" t="s">
        <v>1464</v>
      </c>
      <c r="K1" t="s">
        <v>0</v>
      </c>
      <c r="L1" t="s">
        <v>1</v>
      </c>
      <c r="M1" t="s">
        <v>396</v>
      </c>
      <c r="N1" t="s">
        <v>590</v>
      </c>
    </row>
    <row r="2" spans="1:14" x14ac:dyDescent="0.25">
      <c r="A2">
        <v>1</v>
      </c>
      <c r="B2" t="s">
        <v>591</v>
      </c>
      <c r="C2" t="str">
        <f>IF(OR(NOT(ISERR(FIND("tablet",LOWER(B2)))),NOT(ISERR(FIND("mobtab",LOWER(B2)))),NOT(ISERR(FIND("tablet",LOWER(B2))))),"Tablet",IF(OR(NOT(ISERR(FIND("desktop",LOWER(B2)))),NOT(ISERR(FIND("dsk",LOWER(B2))))),"Desktop",IF(OR(NOT(ISERR(FIND("mobile",LOWER(B2)))),NOT(ISERR(FIND("mob",LOWER(B2))))),"Mobile",IF(NOT(ISERR(FIND("ctv",LOWER(B2)))),"CTV",IF(OR(NOT(ISERR(FIND("TV Online",B2))),NOT(ISERR(FIND("TVO",B2)))),"TV Online",IF(NOT(ISERR(FIND("OTT",B2))),"OTT",IF(NOT(ISERR(FIND("cross device",LOWER(B2)))),"Cross Device","Unknown")))))))</f>
        <v>Cross Device</v>
      </c>
      <c r="D2" t="str">
        <f>IF(OR(NOT(ISERR(FIND("programmatic",LOWER(B2)))),NOT(ISERR(FIND("PRGV",B2))),NOT(ISERR(FIND("PRGV",B2)))),"Programmatic",IF(ISBLANK(B2),"Unknown","Non-Programmatic"))</f>
        <v>Programmatic</v>
      </c>
      <c r="E2" t="str">
        <f>IF(NOT(ISERR(FIND("ad network",LOWER(B2)))),"Ad Networks",IF(NOT(ISERR(FIND("lifestyle",LOWER(B2)))),"Lifestyle",TRIM(MID(SUBSTITUTE(B2,"_",REPT(" ",LEN(B2))), (11-1)*LEN(B2)+1, LEN(B2)))))</f>
        <v>BHV</v>
      </c>
      <c r="F2" t="str">
        <f>IF(NOT(ISERR(FIND("ad network",LOWER(B2)))),"Ad Networks",IF(NOT(ISERR(FIND("lifestyle",LOWER(B2)))),"Lifestyle",TRIM(MID(SUBSTITUTE(B2,"_",REPT(" ",LEN(B2))), (IF(OR(E2=":60",E2="NA"),10,IF(E2="1x1",9,11))-1)*LEN(B2)+1, LEN(B2)))))</f>
        <v>BHV</v>
      </c>
      <c r="G2" t="str">
        <f>IF(OR(F2="PRE", F2="PRO", F2="FEP", F2="VOD"),TRIM(MID(SUBSTITUTE(B2,"_",REPT(" ",LEN(B2))), (9-1)*LEN(B2)+1, LEN(B2))),F2)</f>
        <v>BHV</v>
      </c>
      <c r="H2" t="str">
        <f>IF(NOT(ISERR(FIND("ACA",G2))),"ACA",IF(NOT(ISERR(FIND("Fluent",G2))),"Fluent",IF(NOT(ISERR(FIND("Shark Week",G2))),"Shark Week",IF(NOT(ISERR(FIND("O&amp;O Pre-Roll Playlist",G2))),"O&amp;O Pre-Roll Playlist",IF(NOT(ISERR(FIND("IQVIA",G2))),"IQVIA",IF(NOT(ISERR(FIND("Kantar MARS T2D Diagnosed 10+ Yrs",G2))),"Kantar MARS T2D Diagnosed 10+ Yrs",IF(NOT(ISERR(FIND("SCA",G2))),"SCA",IF(NOT(ISERR(FIND("Type 2 Diabete",G2))),"Type 2 Diabete",IF(NOT(ISERR(FIND("Symphony Health",G2))),"Symphony Health",IF(NOT(ISERR(FIND("Sharethis",G2))),"Sharethis",IF(NOT(ISERR(FIND("Crossix",G2))),"Crossix",IF(NOT(ISERR(FIND("OMNET",G2))),"OMNET",IF(NOT(ISERR(FIND("Crossix",G2))),"Crossix",G2)))))))))))))</f>
        <v>BHV</v>
      </c>
      <c r="I2" t="str">
        <f>IF(OR(H2="Crossix",H2="OMNET",H2="About Page Scrolls",H2="Audience Targeting",H2="Site Visits",H2="Deep Page Visits",H2="SCA",H2="Action Buttons/Clicks",H2="Conde Nast O&amp;O",H2="O&amp;O Pre-Roll Playlist",H2="Sharethis",H2="Fluent",H2="Shark Week"),H2,"Others")</f>
        <v>Others</v>
      </c>
      <c r="J2" t="str">
        <f>IF(ISERR(FIND("ad network",LOWER(B2))),"crossix","Test")</f>
        <v>crossix</v>
      </c>
      <c r="K2">
        <v>575</v>
      </c>
      <c r="L2">
        <v>194</v>
      </c>
      <c r="M2">
        <v>27</v>
      </c>
      <c r="N2">
        <v>164</v>
      </c>
    </row>
    <row r="3" spans="1:14" x14ac:dyDescent="0.25">
      <c r="A3">
        <v>1</v>
      </c>
      <c r="B3" t="s">
        <v>592</v>
      </c>
      <c r="C3" t="str">
        <f t="shared" ref="C3:C66" si="0">IF(OR(NOT(ISERR(FIND("tablet",LOWER(B3)))),NOT(ISERR(FIND("mobtab",LOWER(B3)))),NOT(ISERR(FIND("tablet",LOWER(B3))))),"Tablet",IF(OR(NOT(ISERR(FIND("desktop",LOWER(B3)))),NOT(ISERR(FIND("dsk",LOWER(B3))))),"Desktop",IF(OR(NOT(ISERR(FIND("mobile",LOWER(B3)))),NOT(ISERR(FIND("mob",LOWER(B3))))),"Mobile",IF(NOT(ISERR(FIND("ctv",LOWER(B3)))),"CTV",IF(OR(NOT(ISERR(FIND("TV Online",B3))),NOT(ISERR(FIND("TVO",B3)))),"TV Online",IF(NOT(ISERR(FIND("OTT",B3))),"OTT",IF(NOT(ISERR(FIND("cross device",LOWER(B3)))),"Cross Device","Unknown")))))))</f>
        <v>Cross Device</v>
      </c>
      <c r="D3" t="str">
        <f t="shared" ref="D3:D66" si="1">IF(OR(NOT(ISERR(FIND("programmatic",LOWER(B3)))),NOT(ISERR(FIND("PRGV",B3))),NOT(ISERR(FIND("PRGV",B3)))),"Programmatic",IF(ISBLANK(B3),"Unknown","Non-Programmatic"))</f>
        <v>Programmatic</v>
      </c>
      <c r="E3" t="str">
        <f t="shared" ref="E3:E66" si="2">IF(NOT(ISERR(FIND("ad network",LOWER(B3)))),"Ad Networks",IF(NOT(ISERR(FIND("lifestyle",LOWER(B3)))),"Lifestyle",TRIM(MID(SUBSTITUTE(B3,"_",REPT(" ",LEN(B3))), (11-1)*LEN(B3)+1, LEN(B3)))))</f>
        <v>Lifestyle</v>
      </c>
      <c r="F3" t="str">
        <f t="shared" ref="F3:F66" si="3">IF(NOT(ISERR(FIND("ad network",LOWER(B3)))),"Ad Networks",IF(NOT(ISERR(FIND("lifestyle",LOWER(B3)))),"Lifestyle",TRIM(MID(SUBSTITUTE(B3,"_",REPT(" ",LEN(B3))), (IF(OR(E3=":60",E3="NA"),10,IF(E3="1x1",9,11))-1)*LEN(B3)+1, LEN(B3)))))</f>
        <v>Lifestyle</v>
      </c>
      <c r="G3" t="str">
        <f t="shared" ref="G3:G66" si="4">IF(OR(F3="PRE", F3="PRO", F3="FEP", F3="VOD"),TRIM(MID(SUBSTITUTE(B3,"_",REPT(" ",LEN(B3))), (9-1)*LEN(B3)+1, LEN(B3))),F3)</f>
        <v>Lifestyle</v>
      </c>
      <c r="H3" t="str">
        <f t="shared" ref="H3:H66" si="5">IF(NOT(ISERR(FIND("ACA",G3))),"ACA",IF(NOT(ISERR(FIND("Fluent",G3))),"Fluent",IF(NOT(ISERR(FIND("Shark Week",G3))),"Shark Week",IF(NOT(ISERR(FIND("O&amp;O Pre-Roll Playlist",G3))),"O&amp;O Pre-Roll Playlist",IF(NOT(ISERR(FIND("IQVIA",G3))),"IQVIA",IF(NOT(ISERR(FIND("Kantar MARS T2D Diagnosed 10+ Yrs",G3))),"Kantar MARS T2D Diagnosed 10+ Yrs",IF(NOT(ISERR(FIND("SCA",G3))),"SCA",IF(NOT(ISERR(FIND("Type 2 Diabete",G3))),"Type 2 Diabete",IF(NOT(ISERR(FIND("Symphony Health",G3))),"Symphony Health",IF(NOT(ISERR(FIND("Sharethis",G3))),"Sharethis",IF(NOT(ISERR(FIND("Crossix",G3))),"Crossix",IF(NOT(ISERR(FIND("OMNET",G3))),"OMNET",IF(NOT(ISERR(FIND("Crossix",G3))),"Crossix",G3)))))))))))))</f>
        <v>Lifestyle</v>
      </c>
      <c r="I3" t="str">
        <f t="shared" ref="I3:I66" si="6">IF(OR(H3="Crossix",H3="OMNET",H3="About Page Scrolls",H3="Audience Targeting",H3="Site Visits",H3="Deep Page Visits",H3="SCA",H3="Action Buttons/Clicks",H3="Conde Nast O&amp;O",H3="O&amp;O Pre-Roll Playlist",H3="Sharethis",H3="Fluent",H3="Shark Week"),H3,"Others")</f>
        <v>Others</v>
      </c>
      <c r="K3">
        <v>584</v>
      </c>
      <c r="L3">
        <v>198</v>
      </c>
      <c r="M3">
        <v>26</v>
      </c>
      <c r="N3">
        <v>176</v>
      </c>
    </row>
    <row r="4" spans="1:14" x14ac:dyDescent="0.25">
      <c r="A4">
        <v>1</v>
      </c>
      <c r="B4" t="s">
        <v>593</v>
      </c>
      <c r="C4" t="str">
        <f t="shared" si="0"/>
        <v>Cross Device</v>
      </c>
      <c r="D4" t="str">
        <f t="shared" si="1"/>
        <v>Programmatic</v>
      </c>
      <c r="E4" t="str">
        <f t="shared" si="2"/>
        <v>CON</v>
      </c>
      <c r="F4" t="str">
        <f t="shared" si="3"/>
        <v>CON</v>
      </c>
      <c r="G4" t="str">
        <f t="shared" si="4"/>
        <v>CON</v>
      </c>
      <c r="H4" t="str">
        <f t="shared" si="5"/>
        <v>CON</v>
      </c>
      <c r="I4" t="str">
        <f t="shared" si="6"/>
        <v>Others</v>
      </c>
      <c r="K4">
        <v>463</v>
      </c>
      <c r="L4">
        <v>192</v>
      </c>
      <c r="M4">
        <v>26</v>
      </c>
      <c r="N4">
        <v>133</v>
      </c>
    </row>
    <row r="5" spans="1:14" x14ac:dyDescent="0.25">
      <c r="A5">
        <v>1</v>
      </c>
      <c r="B5" t="s">
        <v>594</v>
      </c>
      <c r="C5" t="str">
        <f t="shared" si="0"/>
        <v>Cross Device</v>
      </c>
      <c r="D5" t="str">
        <f t="shared" si="1"/>
        <v>Programmatic</v>
      </c>
      <c r="E5" t="str">
        <f t="shared" si="2"/>
        <v>BHV</v>
      </c>
      <c r="F5" t="str">
        <f t="shared" si="3"/>
        <v>BHV</v>
      </c>
      <c r="G5" t="str">
        <f t="shared" si="4"/>
        <v>BHV</v>
      </c>
      <c r="H5" t="str">
        <f t="shared" si="5"/>
        <v>BHV</v>
      </c>
      <c r="I5" t="str">
        <f t="shared" si="6"/>
        <v>Others</v>
      </c>
      <c r="K5">
        <v>837</v>
      </c>
      <c r="L5">
        <v>282</v>
      </c>
      <c r="M5">
        <v>37</v>
      </c>
      <c r="N5">
        <v>255</v>
      </c>
    </row>
    <row r="6" spans="1:14" x14ac:dyDescent="0.25">
      <c r="A6">
        <v>1</v>
      </c>
      <c r="B6" t="s">
        <v>595</v>
      </c>
      <c r="C6" t="str">
        <f t="shared" si="0"/>
        <v>Cross Device</v>
      </c>
      <c r="D6" t="str">
        <f t="shared" si="1"/>
        <v>Programmatic</v>
      </c>
      <c r="E6" t="str">
        <f t="shared" si="2"/>
        <v>CT</v>
      </c>
      <c r="F6" t="str">
        <f t="shared" si="3"/>
        <v>CT</v>
      </c>
      <c r="G6" t="str">
        <f t="shared" si="4"/>
        <v>CT</v>
      </c>
      <c r="H6" t="str">
        <f t="shared" si="5"/>
        <v>CT</v>
      </c>
      <c r="I6" t="str">
        <f t="shared" si="6"/>
        <v>Others</v>
      </c>
      <c r="K6">
        <v>340</v>
      </c>
      <c r="L6">
        <v>119</v>
      </c>
      <c r="M6">
        <v>11</v>
      </c>
      <c r="N6">
        <v>81</v>
      </c>
    </row>
    <row r="7" spans="1:14" x14ac:dyDescent="0.25">
      <c r="A7">
        <v>1</v>
      </c>
      <c r="B7" t="s">
        <v>596</v>
      </c>
      <c r="C7" t="str">
        <f t="shared" si="0"/>
        <v>Cross Device</v>
      </c>
      <c r="D7" t="str">
        <f t="shared" si="1"/>
        <v>Programmatic</v>
      </c>
      <c r="E7" t="str">
        <f t="shared" si="2"/>
        <v>CT</v>
      </c>
      <c r="F7" t="str">
        <f t="shared" si="3"/>
        <v>CT</v>
      </c>
      <c r="G7" t="str">
        <f t="shared" si="4"/>
        <v>CT</v>
      </c>
      <c r="H7" t="str">
        <f t="shared" si="5"/>
        <v>CT</v>
      </c>
      <c r="I7" t="str">
        <f t="shared" si="6"/>
        <v>Others</v>
      </c>
      <c r="K7">
        <v>375</v>
      </c>
      <c r="L7">
        <v>135</v>
      </c>
      <c r="M7">
        <v>22</v>
      </c>
      <c r="N7">
        <v>112</v>
      </c>
    </row>
    <row r="8" spans="1:14" x14ac:dyDescent="0.25">
      <c r="A8">
        <v>1</v>
      </c>
      <c r="B8" t="s">
        <v>597</v>
      </c>
      <c r="C8" t="str">
        <f t="shared" si="0"/>
        <v>Cross Device</v>
      </c>
      <c r="D8" t="str">
        <f t="shared" si="1"/>
        <v>Programmatic</v>
      </c>
      <c r="E8" t="str">
        <f t="shared" si="2"/>
        <v>CON</v>
      </c>
      <c r="F8" t="str">
        <f t="shared" si="3"/>
        <v>CON</v>
      </c>
      <c r="G8" t="str">
        <f t="shared" si="4"/>
        <v>CON</v>
      </c>
      <c r="H8" t="str">
        <f t="shared" si="5"/>
        <v>CON</v>
      </c>
      <c r="I8" t="str">
        <f t="shared" si="6"/>
        <v>Others</v>
      </c>
      <c r="K8">
        <v>492</v>
      </c>
      <c r="L8">
        <v>190</v>
      </c>
      <c r="M8">
        <v>21</v>
      </c>
      <c r="N8">
        <v>159</v>
      </c>
    </row>
    <row r="9" spans="1:14" x14ac:dyDescent="0.25">
      <c r="A9">
        <v>1</v>
      </c>
      <c r="B9" t="s">
        <v>598</v>
      </c>
      <c r="C9" t="str">
        <f t="shared" si="0"/>
        <v>Cross Device</v>
      </c>
      <c r="D9" t="str">
        <f t="shared" si="1"/>
        <v>Programmatic</v>
      </c>
      <c r="E9" t="str">
        <f t="shared" si="2"/>
        <v>TV Retargeting</v>
      </c>
      <c r="F9" t="str">
        <f t="shared" si="3"/>
        <v>TV Retargeting</v>
      </c>
      <c r="G9" t="str">
        <f t="shared" si="4"/>
        <v>TV Retargeting</v>
      </c>
      <c r="H9" t="str">
        <f t="shared" si="5"/>
        <v>TV Retargeting</v>
      </c>
      <c r="I9" t="str">
        <f t="shared" si="6"/>
        <v>Others</v>
      </c>
      <c r="K9">
        <v>1056</v>
      </c>
      <c r="L9">
        <v>334</v>
      </c>
      <c r="M9">
        <v>53</v>
      </c>
      <c r="N9">
        <v>300</v>
      </c>
    </row>
    <row r="10" spans="1:14" x14ac:dyDescent="0.25">
      <c r="A10">
        <v>1</v>
      </c>
      <c r="B10" t="s">
        <v>599</v>
      </c>
      <c r="C10" t="str">
        <f t="shared" si="0"/>
        <v>Cross Device</v>
      </c>
      <c r="D10" t="str">
        <f t="shared" si="1"/>
        <v>Programmatic</v>
      </c>
      <c r="E10" t="str">
        <f t="shared" si="2"/>
        <v>BHV</v>
      </c>
      <c r="F10" t="str">
        <f t="shared" si="3"/>
        <v>BHV</v>
      </c>
      <c r="G10" t="str">
        <f t="shared" si="4"/>
        <v>BHV</v>
      </c>
      <c r="H10" t="str">
        <f t="shared" si="5"/>
        <v>BHV</v>
      </c>
      <c r="I10" t="str">
        <f t="shared" si="6"/>
        <v>Others</v>
      </c>
      <c r="K10">
        <v>355</v>
      </c>
      <c r="L10">
        <v>124</v>
      </c>
      <c r="M10">
        <v>23</v>
      </c>
      <c r="N10">
        <v>99</v>
      </c>
    </row>
    <row r="11" spans="1:14" x14ac:dyDescent="0.25">
      <c r="A11">
        <v>1</v>
      </c>
      <c r="B11" t="s">
        <v>600</v>
      </c>
      <c r="C11" t="str">
        <f t="shared" si="0"/>
        <v>Cross Device</v>
      </c>
      <c r="D11" t="str">
        <f t="shared" si="1"/>
        <v>Programmatic</v>
      </c>
      <c r="E11" t="str">
        <f t="shared" si="2"/>
        <v>CON</v>
      </c>
      <c r="F11" t="str">
        <f t="shared" si="3"/>
        <v>CON</v>
      </c>
      <c r="G11" t="str">
        <f t="shared" si="4"/>
        <v>CON</v>
      </c>
      <c r="H11" t="str">
        <f t="shared" si="5"/>
        <v>CON</v>
      </c>
      <c r="I11" t="str">
        <f t="shared" si="6"/>
        <v>Others</v>
      </c>
      <c r="K11">
        <v>354</v>
      </c>
      <c r="L11">
        <v>136</v>
      </c>
      <c r="M11">
        <v>29</v>
      </c>
      <c r="N11">
        <v>105</v>
      </c>
    </row>
    <row r="12" spans="1:14" x14ac:dyDescent="0.25">
      <c r="A12">
        <v>1</v>
      </c>
      <c r="B12" t="s">
        <v>601</v>
      </c>
      <c r="C12" t="str">
        <f t="shared" si="0"/>
        <v>Cross Device</v>
      </c>
      <c r="D12" t="str">
        <f t="shared" si="1"/>
        <v>Programmatic</v>
      </c>
      <c r="E12" t="str">
        <f t="shared" si="2"/>
        <v>BHV</v>
      </c>
      <c r="F12" t="str">
        <f t="shared" si="3"/>
        <v>BHV</v>
      </c>
      <c r="G12" t="str">
        <f t="shared" si="4"/>
        <v>BHV</v>
      </c>
      <c r="H12" t="str">
        <f t="shared" si="5"/>
        <v>BHV</v>
      </c>
      <c r="I12" t="str">
        <f t="shared" si="6"/>
        <v>Others</v>
      </c>
      <c r="K12">
        <v>788</v>
      </c>
      <c r="L12">
        <v>301</v>
      </c>
      <c r="M12">
        <v>40</v>
      </c>
      <c r="N12">
        <v>227</v>
      </c>
    </row>
    <row r="13" spans="1:14" x14ac:dyDescent="0.25">
      <c r="A13">
        <v>1</v>
      </c>
      <c r="B13" t="s">
        <v>602</v>
      </c>
      <c r="C13" t="str">
        <f t="shared" si="0"/>
        <v>Cross Device</v>
      </c>
      <c r="D13" t="str">
        <f t="shared" si="1"/>
        <v>Programmatic</v>
      </c>
      <c r="E13" t="str">
        <f t="shared" si="2"/>
        <v>CT</v>
      </c>
      <c r="F13" t="str">
        <f t="shared" si="3"/>
        <v>CT</v>
      </c>
      <c r="G13" t="str">
        <f t="shared" si="4"/>
        <v>CT</v>
      </c>
      <c r="H13" t="str">
        <f t="shared" si="5"/>
        <v>CT</v>
      </c>
      <c r="I13" t="str">
        <f t="shared" si="6"/>
        <v>Others</v>
      </c>
      <c r="K13">
        <v>584</v>
      </c>
      <c r="L13">
        <v>196</v>
      </c>
      <c r="M13">
        <v>21</v>
      </c>
      <c r="N13">
        <v>159</v>
      </c>
    </row>
    <row r="14" spans="1:14" x14ac:dyDescent="0.25">
      <c r="A14">
        <v>1</v>
      </c>
      <c r="B14" t="s">
        <v>603</v>
      </c>
      <c r="C14" t="str">
        <f t="shared" si="0"/>
        <v>Cross Device</v>
      </c>
      <c r="D14" t="str">
        <f t="shared" si="1"/>
        <v>Programmatic</v>
      </c>
      <c r="E14" t="str">
        <f t="shared" si="2"/>
        <v>CON</v>
      </c>
      <c r="F14" t="str">
        <f t="shared" si="3"/>
        <v>CON</v>
      </c>
      <c r="G14" t="str">
        <f t="shared" si="4"/>
        <v>CON</v>
      </c>
      <c r="H14" t="str">
        <f t="shared" si="5"/>
        <v>CON</v>
      </c>
      <c r="I14" t="str">
        <f t="shared" si="6"/>
        <v>Others</v>
      </c>
      <c r="K14">
        <v>491</v>
      </c>
      <c r="L14">
        <v>160</v>
      </c>
      <c r="M14">
        <v>25</v>
      </c>
      <c r="N14">
        <v>152</v>
      </c>
    </row>
    <row r="15" spans="1:14" x14ac:dyDescent="0.25">
      <c r="A15">
        <v>1</v>
      </c>
      <c r="B15" t="s">
        <v>604</v>
      </c>
      <c r="C15" t="str">
        <f t="shared" si="0"/>
        <v>Cross Device</v>
      </c>
      <c r="D15" t="str">
        <f t="shared" si="1"/>
        <v>Programmatic</v>
      </c>
      <c r="E15" t="str">
        <f t="shared" si="2"/>
        <v>LAL</v>
      </c>
      <c r="F15" t="str">
        <f t="shared" si="3"/>
        <v>LAL</v>
      </c>
      <c r="G15" t="str">
        <f t="shared" si="4"/>
        <v>LAL</v>
      </c>
      <c r="H15" t="str">
        <f t="shared" si="5"/>
        <v>LAL</v>
      </c>
      <c r="I15" t="str">
        <f t="shared" si="6"/>
        <v>Others</v>
      </c>
      <c r="K15">
        <v>596</v>
      </c>
      <c r="L15">
        <v>204</v>
      </c>
      <c r="M15">
        <v>16</v>
      </c>
      <c r="N15">
        <v>174</v>
      </c>
    </row>
    <row r="16" spans="1:14" x14ac:dyDescent="0.25">
      <c r="A16">
        <v>1</v>
      </c>
      <c r="B16" t="s">
        <v>605</v>
      </c>
      <c r="C16" t="str">
        <f t="shared" si="0"/>
        <v>Cross Device</v>
      </c>
      <c r="D16" t="str">
        <f t="shared" si="1"/>
        <v>Programmatic</v>
      </c>
      <c r="E16" t="str">
        <f t="shared" si="2"/>
        <v>TV Retargeting</v>
      </c>
      <c r="F16" t="str">
        <f t="shared" si="3"/>
        <v>TV Retargeting</v>
      </c>
      <c r="G16" t="str">
        <f t="shared" si="4"/>
        <v>TV Retargeting</v>
      </c>
      <c r="H16" t="str">
        <f t="shared" si="5"/>
        <v>TV Retargeting</v>
      </c>
      <c r="I16" t="str">
        <f t="shared" si="6"/>
        <v>Others</v>
      </c>
      <c r="K16">
        <v>483</v>
      </c>
      <c r="L16">
        <v>187</v>
      </c>
      <c r="M16">
        <v>20</v>
      </c>
      <c r="N16">
        <v>137</v>
      </c>
    </row>
    <row r="17" spans="1:14" x14ac:dyDescent="0.25">
      <c r="A17">
        <v>1</v>
      </c>
      <c r="B17" t="s">
        <v>606</v>
      </c>
      <c r="C17" t="str">
        <f t="shared" si="0"/>
        <v>Cross Device</v>
      </c>
      <c r="D17" t="str">
        <f t="shared" si="1"/>
        <v>Programmatic</v>
      </c>
      <c r="E17" t="str">
        <f t="shared" si="2"/>
        <v>CON</v>
      </c>
      <c r="F17" t="str">
        <f t="shared" si="3"/>
        <v>CON</v>
      </c>
      <c r="G17" t="str">
        <f t="shared" si="4"/>
        <v>CON</v>
      </c>
      <c r="H17" t="str">
        <f t="shared" si="5"/>
        <v>CON</v>
      </c>
      <c r="I17" t="str">
        <f t="shared" si="6"/>
        <v>Others</v>
      </c>
      <c r="K17">
        <v>831</v>
      </c>
      <c r="L17">
        <v>296</v>
      </c>
      <c r="M17">
        <v>31</v>
      </c>
      <c r="N17">
        <v>248</v>
      </c>
    </row>
    <row r="18" spans="1:14" x14ac:dyDescent="0.25">
      <c r="A18">
        <v>1</v>
      </c>
      <c r="B18" t="s">
        <v>607</v>
      </c>
      <c r="C18" t="str">
        <f t="shared" si="0"/>
        <v>Cross Device</v>
      </c>
      <c r="D18" t="str">
        <f t="shared" si="1"/>
        <v>Programmatic</v>
      </c>
      <c r="E18" t="str">
        <f t="shared" si="2"/>
        <v>CT</v>
      </c>
      <c r="F18" t="str">
        <f t="shared" si="3"/>
        <v>CT</v>
      </c>
      <c r="G18" t="str">
        <f t="shared" si="4"/>
        <v>CT</v>
      </c>
      <c r="H18" t="str">
        <f t="shared" si="5"/>
        <v>CT</v>
      </c>
      <c r="I18" t="str">
        <f t="shared" si="6"/>
        <v>Others</v>
      </c>
      <c r="K18">
        <v>743</v>
      </c>
      <c r="L18">
        <v>282</v>
      </c>
      <c r="M18">
        <v>32</v>
      </c>
      <c r="N18">
        <v>223</v>
      </c>
    </row>
    <row r="19" spans="1:14" x14ac:dyDescent="0.25">
      <c r="A19">
        <v>1</v>
      </c>
      <c r="B19" t="s">
        <v>1216</v>
      </c>
      <c r="C19" t="str">
        <f t="shared" si="0"/>
        <v>Cross Device</v>
      </c>
      <c r="D19" t="str">
        <f t="shared" si="1"/>
        <v>Programmatic</v>
      </c>
      <c r="E19" t="str">
        <f t="shared" si="2"/>
        <v>LAL</v>
      </c>
      <c r="F19" t="str">
        <f t="shared" si="3"/>
        <v>LAL</v>
      </c>
      <c r="G19" t="str">
        <f t="shared" si="4"/>
        <v>LAL</v>
      </c>
      <c r="H19" t="str">
        <f t="shared" si="5"/>
        <v>LAL</v>
      </c>
      <c r="I19" t="str">
        <f t="shared" si="6"/>
        <v>Others</v>
      </c>
      <c r="K19">
        <v>4</v>
      </c>
      <c r="L19">
        <v>1</v>
      </c>
      <c r="M19">
        <v>0</v>
      </c>
      <c r="N19">
        <v>0</v>
      </c>
    </row>
    <row r="20" spans="1:14" x14ac:dyDescent="0.25">
      <c r="A20">
        <v>1</v>
      </c>
      <c r="B20" t="s">
        <v>608</v>
      </c>
      <c r="C20" t="str">
        <f t="shared" si="0"/>
        <v>Cross Device</v>
      </c>
      <c r="D20" t="str">
        <f t="shared" si="1"/>
        <v>Programmatic</v>
      </c>
      <c r="E20" t="str">
        <f t="shared" si="2"/>
        <v>TV Retargeting</v>
      </c>
      <c r="F20" t="str">
        <f t="shared" si="3"/>
        <v>TV Retargeting</v>
      </c>
      <c r="G20" t="str">
        <f t="shared" si="4"/>
        <v>TV Retargeting</v>
      </c>
      <c r="H20" t="str">
        <f t="shared" si="5"/>
        <v>TV Retargeting</v>
      </c>
      <c r="I20" t="str">
        <f t="shared" si="6"/>
        <v>Others</v>
      </c>
      <c r="K20">
        <v>727</v>
      </c>
      <c r="L20">
        <v>282</v>
      </c>
      <c r="M20">
        <v>41</v>
      </c>
      <c r="N20">
        <v>204</v>
      </c>
    </row>
    <row r="21" spans="1:14" x14ac:dyDescent="0.25">
      <c r="A21">
        <v>1</v>
      </c>
      <c r="B21" t="s">
        <v>609</v>
      </c>
      <c r="C21" t="str">
        <f t="shared" si="0"/>
        <v>Cross Device</v>
      </c>
      <c r="D21" t="str">
        <f t="shared" si="1"/>
        <v>Non-Programmatic</v>
      </c>
      <c r="E21" t="str">
        <f t="shared" si="2"/>
        <v>Revised Rate</v>
      </c>
      <c r="F21" t="str">
        <f t="shared" si="3"/>
        <v>Revised Rate</v>
      </c>
      <c r="G21" t="str">
        <f t="shared" si="4"/>
        <v>Revised Rate</v>
      </c>
      <c r="H21" t="str">
        <f t="shared" si="5"/>
        <v>Revised Rate</v>
      </c>
      <c r="I21" t="str">
        <f t="shared" si="6"/>
        <v>Others</v>
      </c>
      <c r="K21">
        <v>34925</v>
      </c>
      <c r="L21">
        <v>4</v>
      </c>
      <c r="M21">
        <v>30736</v>
      </c>
      <c r="N21">
        <v>0</v>
      </c>
    </row>
    <row r="22" spans="1:14" x14ac:dyDescent="0.25">
      <c r="A22">
        <v>1</v>
      </c>
      <c r="B22" t="s">
        <v>1217</v>
      </c>
      <c r="C22" t="str">
        <f t="shared" si="0"/>
        <v>TV Online</v>
      </c>
      <c r="D22" t="str">
        <f t="shared" si="1"/>
        <v>Non-Programmatic</v>
      </c>
      <c r="E22" t="str">
        <f t="shared" si="2"/>
        <v>NA</v>
      </c>
      <c r="F22" t="str">
        <f t="shared" si="3"/>
        <v>None</v>
      </c>
      <c r="G22" t="str">
        <f t="shared" si="4"/>
        <v>None</v>
      </c>
      <c r="H22" t="str">
        <f t="shared" si="5"/>
        <v>None</v>
      </c>
      <c r="I22" t="str">
        <f t="shared" si="6"/>
        <v>Others</v>
      </c>
      <c r="K22">
        <v>0</v>
      </c>
      <c r="L22">
        <v>1</v>
      </c>
      <c r="M22">
        <v>0</v>
      </c>
      <c r="N22">
        <v>0</v>
      </c>
    </row>
    <row r="23" spans="1:14" x14ac:dyDescent="0.25">
      <c r="A23">
        <v>1</v>
      </c>
      <c r="B23" t="s">
        <v>1218</v>
      </c>
      <c r="C23" t="str">
        <f t="shared" si="0"/>
        <v>Desktop</v>
      </c>
      <c r="D23" t="str">
        <f t="shared" si="1"/>
        <v>Non-Programmatic</v>
      </c>
      <c r="E23" t="str">
        <f t="shared" si="2"/>
        <v>Lifestyle</v>
      </c>
      <c r="F23" t="str">
        <f t="shared" si="3"/>
        <v>Lifestyle</v>
      </c>
      <c r="G23" t="str">
        <f t="shared" si="4"/>
        <v>Lifestyle</v>
      </c>
      <c r="H23" t="str">
        <f t="shared" si="5"/>
        <v>Lifestyle</v>
      </c>
      <c r="I23" t="str">
        <f t="shared" si="6"/>
        <v>Others</v>
      </c>
      <c r="K23">
        <v>15</v>
      </c>
      <c r="L23">
        <v>0</v>
      </c>
      <c r="M23">
        <v>2</v>
      </c>
      <c r="N23">
        <v>0</v>
      </c>
    </row>
    <row r="24" spans="1:14" x14ac:dyDescent="0.25">
      <c r="A24">
        <v>1</v>
      </c>
      <c r="B24" t="s">
        <v>1219</v>
      </c>
      <c r="C24" t="str">
        <f t="shared" si="0"/>
        <v>Desktop</v>
      </c>
      <c r="D24" t="str">
        <f t="shared" si="1"/>
        <v>Non-Programmatic</v>
      </c>
      <c r="E24" t="str">
        <f t="shared" si="2"/>
        <v>Lifestyle</v>
      </c>
      <c r="F24" t="str">
        <f t="shared" si="3"/>
        <v>Lifestyle</v>
      </c>
      <c r="G24" t="str">
        <f t="shared" si="4"/>
        <v>Lifestyle</v>
      </c>
      <c r="H24" t="str">
        <f t="shared" si="5"/>
        <v>Lifestyle</v>
      </c>
      <c r="I24" t="str">
        <f t="shared" si="6"/>
        <v>Others</v>
      </c>
      <c r="K24">
        <v>7</v>
      </c>
      <c r="L24">
        <v>0</v>
      </c>
      <c r="M24">
        <v>0</v>
      </c>
      <c r="N24">
        <v>0</v>
      </c>
    </row>
    <row r="25" spans="1:14" x14ac:dyDescent="0.25">
      <c r="A25">
        <v>1</v>
      </c>
      <c r="B25" t="s">
        <v>1220</v>
      </c>
      <c r="C25" t="str">
        <f t="shared" si="0"/>
        <v>Mobile</v>
      </c>
      <c r="D25" t="str">
        <f t="shared" si="1"/>
        <v>Non-Programmatic</v>
      </c>
      <c r="E25" t="str">
        <f t="shared" si="2"/>
        <v>Lifestyle</v>
      </c>
      <c r="F25" t="str">
        <f t="shared" si="3"/>
        <v>Lifestyle</v>
      </c>
      <c r="G25" t="str">
        <f t="shared" si="4"/>
        <v>Lifestyle</v>
      </c>
      <c r="H25" t="str">
        <f t="shared" si="5"/>
        <v>Lifestyle</v>
      </c>
      <c r="I25" t="str">
        <f t="shared" si="6"/>
        <v>Others</v>
      </c>
      <c r="K25">
        <v>4</v>
      </c>
      <c r="L25">
        <v>0</v>
      </c>
      <c r="M25">
        <v>0</v>
      </c>
      <c r="N25">
        <v>0</v>
      </c>
    </row>
    <row r="26" spans="1:14" x14ac:dyDescent="0.25">
      <c r="A26">
        <v>1</v>
      </c>
      <c r="B26" t="s">
        <v>1221</v>
      </c>
      <c r="C26" t="str">
        <f t="shared" si="0"/>
        <v>Mobile</v>
      </c>
      <c r="D26" t="str">
        <f t="shared" si="1"/>
        <v>Non-Programmatic</v>
      </c>
      <c r="E26" t="str">
        <f t="shared" si="2"/>
        <v>Lifestyle</v>
      </c>
      <c r="F26" t="str">
        <f t="shared" si="3"/>
        <v>Lifestyle</v>
      </c>
      <c r="G26" t="str">
        <f t="shared" si="4"/>
        <v>Lifestyle</v>
      </c>
      <c r="H26" t="str">
        <f t="shared" si="5"/>
        <v>Lifestyle</v>
      </c>
      <c r="I26" t="str">
        <f t="shared" si="6"/>
        <v>Others</v>
      </c>
      <c r="K26">
        <v>9</v>
      </c>
      <c r="L26">
        <v>0</v>
      </c>
      <c r="M26">
        <v>2</v>
      </c>
      <c r="N26">
        <v>0</v>
      </c>
    </row>
    <row r="27" spans="1:14" x14ac:dyDescent="0.25">
      <c r="A27">
        <v>1</v>
      </c>
      <c r="B27" t="s">
        <v>1222</v>
      </c>
      <c r="C27" t="str">
        <f t="shared" si="0"/>
        <v>Desktop</v>
      </c>
      <c r="D27" t="str">
        <f t="shared" si="1"/>
        <v>Non-Programmatic</v>
      </c>
      <c r="E27" t="str">
        <f t="shared" si="2"/>
        <v>Lifestyle</v>
      </c>
      <c r="F27" t="str">
        <f t="shared" si="3"/>
        <v>Lifestyle</v>
      </c>
      <c r="G27" t="str">
        <f t="shared" si="4"/>
        <v>Lifestyle</v>
      </c>
      <c r="H27" t="str">
        <f t="shared" si="5"/>
        <v>Lifestyle</v>
      </c>
      <c r="I27" t="str">
        <f t="shared" si="6"/>
        <v>Others</v>
      </c>
      <c r="K27">
        <v>10</v>
      </c>
      <c r="L27">
        <v>0</v>
      </c>
      <c r="M27">
        <v>0</v>
      </c>
      <c r="N27">
        <v>0</v>
      </c>
    </row>
    <row r="28" spans="1:14" x14ac:dyDescent="0.25">
      <c r="A28">
        <v>1</v>
      </c>
      <c r="B28" t="s">
        <v>1223</v>
      </c>
      <c r="C28" t="str">
        <f t="shared" si="0"/>
        <v>Desktop</v>
      </c>
      <c r="D28" t="str">
        <f t="shared" si="1"/>
        <v>Non-Programmatic</v>
      </c>
      <c r="E28" t="str">
        <f t="shared" si="2"/>
        <v>Lifestyle</v>
      </c>
      <c r="F28" t="str">
        <f t="shared" si="3"/>
        <v>Lifestyle</v>
      </c>
      <c r="G28" t="str">
        <f t="shared" si="4"/>
        <v>Lifestyle</v>
      </c>
      <c r="H28" t="str">
        <f t="shared" si="5"/>
        <v>Lifestyle</v>
      </c>
      <c r="I28" t="str">
        <f t="shared" si="6"/>
        <v>Others</v>
      </c>
      <c r="K28">
        <v>11</v>
      </c>
      <c r="L28">
        <v>0</v>
      </c>
      <c r="M28">
        <v>2</v>
      </c>
      <c r="N28">
        <v>0</v>
      </c>
    </row>
    <row r="29" spans="1:14" x14ac:dyDescent="0.25">
      <c r="A29">
        <v>1</v>
      </c>
      <c r="B29" t="s">
        <v>1224</v>
      </c>
      <c r="C29" t="str">
        <f t="shared" si="0"/>
        <v>Mobile</v>
      </c>
      <c r="D29" t="str">
        <f t="shared" si="1"/>
        <v>Non-Programmatic</v>
      </c>
      <c r="E29" t="str">
        <f t="shared" si="2"/>
        <v>Lifestyle</v>
      </c>
      <c r="F29" t="str">
        <f t="shared" si="3"/>
        <v>Lifestyle</v>
      </c>
      <c r="G29" t="str">
        <f t="shared" si="4"/>
        <v>Lifestyle</v>
      </c>
      <c r="H29" t="str">
        <f t="shared" si="5"/>
        <v>Lifestyle</v>
      </c>
      <c r="I29" t="str">
        <f t="shared" si="6"/>
        <v>Others</v>
      </c>
      <c r="K29">
        <v>6</v>
      </c>
      <c r="L29">
        <v>0</v>
      </c>
      <c r="M29">
        <v>0</v>
      </c>
      <c r="N29">
        <v>1</v>
      </c>
    </row>
    <row r="30" spans="1:14" x14ac:dyDescent="0.25">
      <c r="A30">
        <v>1</v>
      </c>
      <c r="B30" t="s">
        <v>1225</v>
      </c>
      <c r="C30" t="str">
        <f t="shared" si="0"/>
        <v>Mobile</v>
      </c>
      <c r="D30" t="str">
        <f t="shared" si="1"/>
        <v>Non-Programmatic</v>
      </c>
      <c r="E30" t="str">
        <f t="shared" si="2"/>
        <v>Lifestyle</v>
      </c>
      <c r="F30" t="str">
        <f t="shared" si="3"/>
        <v>Lifestyle</v>
      </c>
      <c r="G30" t="str">
        <f t="shared" si="4"/>
        <v>Lifestyle</v>
      </c>
      <c r="H30" t="str">
        <f t="shared" si="5"/>
        <v>Lifestyle</v>
      </c>
      <c r="I30" t="str">
        <f t="shared" si="6"/>
        <v>Others</v>
      </c>
      <c r="K30">
        <v>13</v>
      </c>
      <c r="L30">
        <v>0</v>
      </c>
      <c r="M30">
        <v>2</v>
      </c>
      <c r="N30">
        <v>0</v>
      </c>
    </row>
    <row r="31" spans="1:14" x14ac:dyDescent="0.25">
      <c r="A31">
        <v>1</v>
      </c>
      <c r="B31" t="s">
        <v>1226</v>
      </c>
      <c r="C31" t="str">
        <f t="shared" si="0"/>
        <v>Cross Device</v>
      </c>
      <c r="D31" t="str">
        <f t="shared" si="1"/>
        <v>Non-Programmatic</v>
      </c>
      <c r="E31" t="str">
        <f t="shared" si="2"/>
        <v>Ad Networks</v>
      </c>
      <c r="F31" t="str">
        <f t="shared" si="3"/>
        <v>Ad Networks</v>
      </c>
      <c r="G31" t="str">
        <f t="shared" si="4"/>
        <v>Ad Networks</v>
      </c>
      <c r="H31" t="str">
        <f t="shared" si="5"/>
        <v>Ad Networks</v>
      </c>
      <c r="I31" t="str">
        <f t="shared" si="6"/>
        <v>Others</v>
      </c>
      <c r="K31">
        <v>2</v>
      </c>
      <c r="L31">
        <v>0</v>
      </c>
      <c r="M31">
        <v>2</v>
      </c>
      <c r="N31">
        <v>0</v>
      </c>
    </row>
    <row r="32" spans="1:14" x14ac:dyDescent="0.25">
      <c r="A32">
        <v>1</v>
      </c>
      <c r="B32" t="s">
        <v>1227</v>
      </c>
      <c r="C32" t="str">
        <f t="shared" si="0"/>
        <v>TV Online</v>
      </c>
      <c r="D32" t="str">
        <f t="shared" si="1"/>
        <v>Non-Programmatic</v>
      </c>
      <c r="E32" t="str">
        <f t="shared" si="2"/>
        <v>NA</v>
      </c>
      <c r="F32" t="str">
        <f t="shared" si="3"/>
        <v>None</v>
      </c>
      <c r="G32" t="str">
        <f t="shared" si="4"/>
        <v>None</v>
      </c>
      <c r="H32" t="str">
        <f t="shared" si="5"/>
        <v>None</v>
      </c>
      <c r="I32" t="str">
        <f t="shared" si="6"/>
        <v>Others</v>
      </c>
      <c r="K32">
        <v>0</v>
      </c>
      <c r="L32">
        <v>1</v>
      </c>
      <c r="M32">
        <v>0</v>
      </c>
      <c r="N32">
        <v>0</v>
      </c>
    </row>
    <row r="33" spans="1:14" x14ac:dyDescent="0.25">
      <c r="A33">
        <v>1</v>
      </c>
      <c r="B33" t="s">
        <v>1228</v>
      </c>
      <c r="C33" t="str">
        <f t="shared" si="0"/>
        <v>Cross Device</v>
      </c>
      <c r="D33" t="str">
        <f t="shared" si="1"/>
        <v>Non-Programmatic</v>
      </c>
      <c r="E33" t="str">
        <f t="shared" si="2"/>
        <v>NA</v>
      </c>
      <c r="F33" t="str">
        <f t="shared" si="3"/>
        <v>CON</v>
      </c>
      <c r="G33" t="str">
        <f t="shared" si="4"/>
        <v>CON</v>
      </c>
      <c r="H33" t="str">
        <f t="shared" si="5"/>
        <v>CON</v>
      </c>
      <c r="I33" t="str">
        <f t="shared" si="6"/>
        <v>Others</v>
      </c>
      <c r="K33">
        <v>1</v>
      </c>
      <c r="L33">
        <v>0</v>
      </c>
      <c r="M33">
        <v>0</v>
      </c>
      <c r="N33">
        <v>0</v>
      </c>
    </row>
    <row r="34" spans="1:14" x14ac:dyDescent="0.25">
      <c r="A34">
        <v>1</v>
      </c>
      <c r="B34" t="s">
        <v>610</v>
      </c>
      <c r="C34" t="str">
        <f t="shared" si="0"/>
        <v>Cross Device</v>
      </c>
      <c r="D34" t="str">
        <f t="shared" si="1"/>
        <v>Non-Programmatic</v>
      </c>
      <c r="E34" t="str">
        <f t="shared" si="2"/>
        <v>Ad Networks</v>
      </c>
      <c r="F34" t="str">
        <f t="shared" si="3"/>
        <v>Ad Networks</v>
      </c>
      <c r="G34" t="str">
        <f t="shared" si="4"/>
        <v>Ad Networks</v>
      </c>
      <c r="H34" t="str">
        <f t="shared" si="5"/>
        <v>Ad Networks</v>
      </c>
      <c r="I34" t="str">
        <f t="shared" si="6"/>
        <v>Others</v>
      </c>
      <c r="K34">
        <v>9</v>
      </c>
      <c r="L34">
        <v>1</v>
      </c>
      <c r="M34">
        <v>0</v>
      </c>
      <c r="N34">
        <v>6</v>
      </c>
    </row>
    <row r="35" spans="1:14" x14ac:dyDescent="0.25">
      <c r="A35">
        <v>1</v>
      </c>
      <c r="B35" t="s">
        <v>1128</v>
      </c>
      <c r="C35" t="str">
        <f t="shared" si="0"/>
        <v>Cross Device</v>
      </c>
      <c r="D35" t="str">
        <f t="shared" si="1"/>
        <v>Non-Programmatic</v>
      </c>
      <c r="E35" t="str">
        <f t="shared" si="2"/>
        <v>Ad Networks</v>
      </c>
      <c r="F35" t="str">
        <f t="shared" si="3"/>
        <v>Ad Networks</v>
      </c>
      <c r="G35" t="str">
        <f t="shared" si="4"/>
        <v>Ad Networks</v>
      </c>
      <c r="H35" t="str">
        <f t="shared" si="5"/>
        <v>Ad Networks</v>
      </c>
      <c r="I35" t="str">
        <f t="shared" si="6"/>
        <v>Others</v>
      </c>
      <c r="K35">
        <v>18</v>
      </c>
      <c r="L35">
        <v>0</v>
      </c>
      <c r="M35">
        <v>2</v>
      </c>
      <c r="N35">
        <v>3</v>
      </c>
    </row>
    <row r="36" spans="1:14" x14ac:dyDescent="0.25">
      <c r="A36">
        <v>1</v>
      </c>
      <c r="B36" t="s">
        <v>611</v>
      </c>
      <c r="C36" t="str">
        <f t="shared" si="0"/>
        <v>Cross Device</v>
      </c>
      <c r="D36" t="str">
        <f t="shared" si="1"/>
        <v>Non-Programmatic</v>
      </c>
      <c r="E36" t="str">
        <f t="shared" si="2"/>
        <v>Ad Networks</v>
      </c>
      <c r="F36" t="str">
        <f t="shared" si="3"/>
        <v>Ad Networks</v>
      </c>
      <c r="G36" t="str">
        <f t="shared" si="4"/>
        <v>Ad Networks</v>
      </c>
      <c r="H36" t="str">
        <f t="shared" si="5"/>
        <v>Ad Networks</v>
      </c>
      <c r="I36" t="str">
        <f t="shared" si="6"/>
        <v>Others</v>
      </c>
      <c r="K36">
        <v>8</v>
      </c>
      <c r="L36">
        <v>1</v>
      </c>
      <c r="M36">
        <v>3</v>
      </c>
      <c r="N36">
        <v>7</v>
      </c>
    </row>
    <row r="37" spans="1:14" x14ac:dyDescent="0.25">
      <c r="A37">
        <v>1</v>
      </c>
      <c r="B37" t="s">
        <v>1129</v>
      </c>
      <c r="C37" t="str">
        <f t="shared" si="0"/>
        <v>Cross Device</v>
      </c>
      <c r="D37" t="str">
        <f t="shared" si="1"/>
        <v>Non-Programmatic</v>
      </c>
      <c r="E37" t="str">
        <f t="shared" si="2"/>
        <v>Ad Networks</v>
      </c>
      <c r="F37" t="str">
        <f t="shared" si="3"/>
        <v>Ad Networks</v>
      </c>
      <c r="G37" t="str">
        <f t="shared" si="4"/>
        <v>Ad Networks</v>
      </c>
      <c r="H37" t="str">
        <f t="shared" si="5"/>
        <v>Ad Networks</v>
      </c>
      <c r="I37" t="str">
        <f t="shared" si="6"/>
        <v>Others</v>
      </c>
      <c r="K37">
        <v>4</v>
      </c>
      <c r="L37">
        <v>2</v>
      </c>
      <c r="M37">
        <v>0</v>
      </c>
      <c r="N37">
        <v>2</v>
      </c>
    </row>
    <row r="38" spans="1:14" x14ac:dyDescent="0.25">
      <c r="A38">
        <v>1</v>
      </c>
      <c r="B38" t="s">
        <v>1130</v>
      </c>
      <c r="C38" t="str">
        <f t="shared" si="0"/>
        <v>Cross Device</v>
      </c>
      <c r="D38" t="str">
        <f t="shared" si="1"/>
        <v>Non-Programmatic</v>
      </c>
      <c r="E38" t="str">
        <f t="shared" si="2"/>
        <v>NA</v>
      </c>
      <c r="F38" t="str">
        <f t="shared" si="3"/>
        <v>None</v>
      </c>
      <c r="G38" t="str">
        <f t="shared" si="4"/>
        <v>None</v>
      </c>
      <c r="H38" t="str">
        <f t="shared" si="5"/>
        <v>None</v>
      </c>
      <c r="I38" t="str">
        <f t="shared" si="6"/>
        <v>Others</v>
      </c>
      <c r="K38">
        <v>19099</v>
      </c>
      <c r="L38">
        <v>75</v>
      </c>
      <c r="M38">
        <v>7811</v>
      </c>
      <c r="N38">
        <v>0</v>
      </c>
    </row>
    <row r="39" spans="1:14" x14ac:dyDescent="0.25">
      <c r="A39">
        <v>1</v>
      </c>
      <c r="B39" t="s">
        <v>1131</v>
      </c>
      <c r="C39" t="str">
        <f t="shared" si="0"/>
        <v>Cross Device</v>
      </c>
      <c r="D39" t="str">
        <f t="shared" si="1"/>
        <v>Non-Programmatic</v>
      </c>
      <c r="E39" t="str">
        <f t="shared" si="2"/>
        <v>NA</v>
      </c>
      <c r="F39" t="str">
        <f t="shared" si="3"/>
        <v>None</v>
      </c>
      <c r="G39" t="str">
        <f t="shared" si="4"/>
        <v>None</v>
      </c>
      <c r="H39" t="str">
        <f t="shared" si="5"/>
        <v>None</v>
      </c>
      <c r="I39" t="str">
        <f t="shared" si="6"/>
        <v>Others</v>
      </c>
      <c r="K39">
        <v>219623</v>
      </c>
      <c r="L39">
        <v>1305</v>
      </c>
      <c r="M39">
        <v>28714</v>
      </c>
      <c r="N39">
        <v>15799</v>
      </c>
    </row>
    <row r="40" spans="1:14" x14ac:dyDescent="0.25">
      <c r="A40">
        <v>1</v>
      </c>
      <c r="B40" t="s">
        <v>612</v>
      </c>
      <c r="C40" t="str">
        <f t="shared" si="0"/>
        <v>Cross Device</v>
      </c>
      <c r="D40" t="str">
        <f t="shared" si="1"/>
        <v>Non-Programmatic</v>
      </c>
      <c r="E40" t="str">
        <f t="shared" si="2"/>
        <v>NA</v>
      </c>
      <c r="F40" t="str">
        <f t="shared" si="3"/>
        <v>None</v>
      </c>
      <c r="G40" t="str">
        <f t="shared" si="4"/>
        <v>None</v>
      </c>
      <c r="H40" t="str">
        <f t="shared" si="5"/>
        <v>None</v>
      </c>
      <c r="I40" t="str">
        <f t="shared" si="6"/>
        <v>Others</v>
      </c>
      <c r="K40">
        <v>1168924</v>
      </c>
      <c r="L40">
        <v>2575</v>
      </c>
      <c r="M40">
        <v>218399</v>
      </c>
      <c r="N40">
        <v>0</v>
      </c>
    </row>
    <row r="41" spans="1:14" x14ac:dyDescent="0.25">
      <c r="A41">
        <v>1</v>
      </c>
      <c r="B41" t="s">
        <v>613</v>
      </c>
      <c r="C41" t="str">
        <f t="shared" si="0"/>
        <v>Unknown</v>
      </c>
      <c r="D41" t="str">
        <f t="shared" si="1"/>
        <v>Non-Programmatic</v>
      </c>
      <c r="E41" t="str">
        <f t="shared" si="2"/>
        <v/>
      </c>
      <c r="F41" t="str">
        <f t="shared" si="3"/>
        <v/>
      </c>
      <c r="G41" t="str">
        <f t="shared" si="4"/>
        <v/>
      </c>
      <c r="H41" t="str">
        <f t="shared" si="5"/>
        <v/>
      </c>
      <c r="I41" t="str">
        <f t="shared" si="6"/>
        <v>Others</v>
      </c>
      <c r="K41">
        <v>12</v>
      </c>
      <c r="L41">
        <v>0</v>
      </c>
      <c r="M41">
        <v>0</v>
      </c>
      <c r="N41">
        <v>0</v>
      </c>
    </row>
    <row r="42" spans="1:14" x14ac:dyDescent="0.25">
      <c r="A42">
        <v>1</v>
      </c>
      <c r="B42" t="s">
        <v>614</v>
      </c>
      <c r="C42" t="str">
        <f t="shared" si="0"/>
        <v>Unknown</v>
      </c>
      <c r="D42" t="str">
        <f t="shared" si="1"/>
        <v>Non-Programmatic</v>
      </c>
      <c r="E42" t="str">
        <f t="shared" si="2"/>
        <v/>
      </c>
      <c r="F42" t="str">
        <f t="shared" si="3"/>
        <v/>
      </c>
      <c r="G42" t="str">
        <f t="shared" si="4"/>
        <v/>
      </c>
      <c r="H42" t="str">
        <f t="shared" si="5"/>
        <v/>
      </c>
      <c r="I42" t="str">
        <f t="shared" si="6"/>
        <v>Others</v>
      </c>
      <c r="K42">
        <v>15</v>
      </c>
      <c r="L42">
        <v>0</v>
      </c>
      <c r="M42">
        <v>0</v>
      </c>
      <c r="N42">
        <v>0</v>
      </c>
    </row>
    <row r="43" spans="1:14" x14ac:dyDescent="0.25">
      <c r="A43">
        <v>1</v>
      </c>
      <c r="B43" t="s">
        <v>1229</v>
      </c>
      <c r="C43" t="str">
        <f t="shared" si="0"/>
        <v>Unknown</v>
      </c>
      <c r="D43" t="str">
        <f t="shared" si="1"/>
        <v>Non-Programmatic</v>
      </c>
      <c r="E43" t="str">
        <f t="shared" si="2"/>
        <v/>
      </c>
      <c r="F43" t="str">
        <f t="shared" si="3"/>
        <v/>
      </c>
      <c r="G43" t="str">
        <f t="shared" si="4"/>
        <v/>
      </c>
      <c r="H43" t="str">
        <f t="shared" si="5"/>
        <v/>
      </c>
      <c r="I43" t="str">
        <f t="shared" si="6"/>
        <v>Others</v>
      </c>
      <c r="K43">
        <v>3</v>
      </c>
      <c r="L43">
        <v>0</v>
      </c>
      <c r="M43">
        <v>2</v>
      </c>
      <c r="N43">
        <v>0</v>
      </c>
    </row>
    <row r="44" spans="1:14" x14ac:dyDescent="0.25">
      <c r="A44">
        <v>1</v>
      </c>
      <c r="B44" t="s">
        <v>1132</v>
      </c>
      <c r="C44" t="str">
        <f t="shared" si="0"/>
        <v>Unknown</v>
      </c>
      <c r="D44" t="str">
        <f t="shared" si="1"/>
        <v>Non-Programmatic</v>
      </c>
      <c r="E44" t="str">
        <f t="shared" si="2"/>
        <v/>
      </c>
      <c r="F44" t="str">
        <f t="shared" si="3"/>
        <v/>
      </c>
      <c r="G44" t="str">
        <f t="shared" si="4"/>
        <v/>
      </c>
      <c r="H44" t="str">
        <f t="shared" si="5"/>
        <v/>
      </c>
      <c r="I44" t="str">
        <f t="shared" si="6"/>
        <v>Others</v>
      </c>
      <c r="K44">
        <v>2</v>
      </c>
      <c r="L44">
        <v>2</v>
      </c>
      <c r="M44">
        <v>2</v>
      </c>
      <c r="N44">
        <v>0</v>
      </c>
    </row>
    <row r="45" spans="1:14" x14ac:dyDescent="0.25">
      <c r="A45">
        <v>1</v>
      </c>
      <c r="B45" t="s">
        <v>615</v>
      </c>
      <c r="C45" t="str">
        <f t="shared" si="0"/>
        <v>Unknown</v>
      </c>
      <c r="D45" t="str">
        <f t="shared" si="1"/>
        <v>Non-Programmatic</v>
      </c>
      <c r="E45" t="str">
        <f t="shared" si="2"/>
        <v>1x1</v>
      </c>
      <c r="F45" t="str">
        <f t="shared" si="3"/>
        <v>O&amp;O Pre-Roll Playlist Q3 GSM</v>
      </c>
      <c r="G45" t="str">
        <f t="shared" si="4"/>
        <v>O&amp;O Pre-Roll Playlist Q3 GSM</v>
      </c>
      <c r="H45" t="str">
        <f t="shared" si="5"/>
        <v>O&amp;O Pre-Roll Playlist</v>
      </c>
      <c r="I45" t="str">
        <f t="shared" si="6"/>
        <v>O&amp;O Pre-Roll Playlist</v>
      </c>
      <c r="K45">
        <v>8350259</v>
      </c>
      <c r="L45">
        <v>10033</v>
      </c>
      <c r="M45">
        <v>3034730</v>
      </c>
      <c r="N45">
        <v>0</v>
      </c>
    </row>
    <row r="46" spans="1:14" x14ac:dyDescent="0.25">
      <c r="A46">
        <v>1</v>
      </c>
      <c r="B46" t="s">
        <v>616</v>
      </c>
      <c r="C46" t="str">
        <f t="shared" si="0"/>
        <v>Unknown</v>
      </c>
      <c r="D46" t="str">
        <f t="shared" si="1"/>
        <v>Non-Programmatic</v>
      </c>
      <c r="E46" t="str">
        <f t="shared" si="2"/>
        <v>1x1</v>
      </c>
      <c r="F46" t="str">
        <f t="shared" si="3"/>
        <v>O&amp;O Pre-Roll Playlist Q3 TrulyPowerful</v>
      </c>
      <c r="G46" t="str">
        <f t="shared" si="4"/>
        <v>O&amp;O Pre-Roll Playlist Q3 TrulyPowerful</v>
      </c>
      <c r="H46" t="str">
        <f t="shared" si="5"/>
        <v>O&amp;O Pre-Roll Playlist</v>
      </c>
      <c r="I46" t="str">
        <f t="shared" si="6"/>
        <v>O&amp;O Pre-Roll Playlist</v>
      </c>
      <c r="K46">
        <v>7921294</v>
      </c>
      <c r="L46">
        <v>15167</v>
      </c>
      <c r="M46">
        <v>1362779</v>
      </c>
      <c r="N46">
        <v>0</v>
      </c>
    </row>
    <row r="47" spans="1:14" x14ac:dyDescent="0.25">
      <c r="A47">
        <v>1</v>
      </c>
      <c r="B47" t="s">
        <v>617</v>
      </c>
      <c r="C47" t="str">
        <f t="shared" si="0"/>
        <v>Unknown</v>
      </c>
      <c r="D47" t="str">
        <f t="shared" si="1"/>
        <v>Non-Programmatic</v>
      </c>
      <c r="E47" t="str">
        <f t="shared" si="2"/>
        <v>1x1</v>
      </c>
      <c r="F47" t="str">
        <f t="shared" si="3"/>
        <v>O&amp;O Pre-Roll Playlist Q3</v>
      </c>
      <c r="G47" t="str">
        <f t="shared" si="4"/>
        <v>O&amp;O Pre-Roll Playlist Q3</v>
      </c>
      <c r="H47" t="str">
        <f t="shared" si="5"/>
        <v>O&amp;O Pre-Roll Playlist</v>
      </c>
      <c r="I47" t="str">
        <f t="shared" si="6"/>
        <v>O&amp;O Pre-Roll Playlist</v>
      </c>
      <c r="K47">
        <v>6787334</v>
      </c>
      <c r="L47">
        <v>1</v>
      </c>
      <c r="M47">
        <v>2736226</v>
      </c>
      <c r="N47">
        <v>0</v>
      </c>
    </row>
    <row r="48" spans="1:14" x14ac:dyDescent="0.25">
      <c r="A48">
        <v>1</v>
      </c>
      <c r="B48" t="s">
        <v>618</v>
      </c>
      <c r="C48" t="str">
        <f t="shared" si="0"/>
        <v>Unknown</v>
      </c>
      <c r="D48" t="str">
        <f t="shared" si="1"/>
        <v>Non-Programmatic</v>
      </c>
      <c r="E48" t="str">
        <f t="shared" si="2"/>
        <v>1x1</v>
      </c>
      <c r="F48" t="str">
        <f t="shared" si="3"/>
        <v>O&amp;O Pre-Roll Playlist Q4 TrulyPowerful</v>
      </c>
      <c r="G48" t="str">
        <f t="shared" si="4"/>
        <v>O&amp;O Pre-Roll Playlist Q4 TrulyPowerful</v>
      </c>
      <c r="H48" t="str">
        <f t="shared" si="5"/>
        <v>O&amp;O Pre-Roll Playlist</v>
      </c>
      <c r="I48" t="str">
        <f t="shared" si="6"/>
        <v>O&amp;O Pre-Roll Playlist</v>
      </c>
      <c r="K48">
        <v>1</v>
      </c>
      <c r="L48">
        <v>1</v>
      </c>
      <c r="M48">
        <v>1</v>
      </c>
      <c r="N48">
        <v>0</v>
      </c>
    </row>
    <row r="49" spans="1:14" x14ac:dyDescent="0.25">
      <c r="A49">
        <v>1</v>
      </c>
      <c r="B49" t="s">
        <v>1230</v>
      </c>
      <c r="C49" t="str">
        <f t="shared" si="0"/>
        <v>Unknown</v>
      </c>
      <c r="D49" t="str">
        <f t="shared" si="1"/>
        <v>Non-Programmatic</v>
      </c>
      <c r="E49" t="str">
        <f t="shared" si="2"/>
        <v>1x1</v>
      </c>
      <c r="F49" t="str">
        <f t="shared" si="3"/>
        <v>Tasty.co Recipe Collection TrulyPowerful</v>
      </c>
      <c r="G49" t="str">
        <f t="shared" si="4"/>
        <v>Tasty.co Recipe Collection TrulyPowerful</v>
      </c>
      <c r="H49" t="str">
        <f t="shared" si="5"/>
        <v>Tasty.co Recipe Collection TrulyPowerful</v>
      </c>
      <c r="I49" t="str">
        <f t="shared" si="6"/>
        <v>Others</v>
      </c>
      <c r="K49">
        <v>120927</v>
      </c>
      <c r="L49">
        <v>225</v>
      </c>
      <c r="M49">
        <v>23106</v>
      </c>
      <c r="N49">
        <v>0</v>
      </c>
    </row>
    <row r="50" spans="1:14" x14ac:dyDescent="0.25">
      <c r="A50">
        <v>1</v>
      </c>
      <c r="B50" t="s">
        <v>1231</v>
      </c>
      <c r="C50" t="str">
        <f t="shared" si="0"/>
        <v>Unknown</v>
      </c>
      <c r="D50" t="str">
        <f t="shared" si="1"/>
        <v>Non-Programmatic</v>
      </c>
      <c r="E50" t="str">
        <f t="shared" si="2"/>
        <v>1x1</v>
      </c>
      <c r="F50" t="str">
        <f t="shared" si="3"/>
        <v>Tasty.co Recipe Collection</v>
      </c>
      <c r="G50" t="str">
        <f t="shared" si="4"/>
        <v>Tasty.co Recipe Collection</v>
      </c>
      <c r="H50" t="str">
        <f t="shared" si="5"/>
        <v>Tasty.co Recipe Collection</v>
      </c>
      <c r="I50" t="str">
        <f t="shared" si="6"/>
        <v>Others</v>
      </c>
      <c r="K50">
        <v>245359</v>
      </c>
      <c r="L50">
        <v>301</v>
      </c>
      <c r="M50">
        <v>36905</v>
      </c>
      <c r="N50">
        <v>0</v>
      </c>
    </row>
    <row r="51" spans="1:14" x14ac:dyDescent="0.25">
      <c r="A51">
        <v>1</v>
      </c>
      <c r="B51" t="s">
        <v>619</v>
      </c>
      <c r="C51" t="str">
        <f t="shared" si="0"/>
        <v>Unknown</v>
      </c>
      <c r="D51" t="str">
        <f t="shared" si="1"/>
        <v>Non-Programmatic</v>
      </c>
      <c r="E51" t="str">
        <f t="shared" si="2"/>
        <v>1x1</v>
      </c>
      <c r="F51" t="str">
        <f t="shared" si="3"/>
        <v>YouTube Recipe Playlist Q3</v>
      </c>
      <c r="G51" t="str">
        <f t="shared" si="4"/>
        <v>YouTube Recipe Playlist Q3</v>
      </c>
      <c r="H51" t="str">
        <f t="shared" si="5"/>
        <v>YouTube Recipe Playlist Q3</v>
      </c>
      <c r="I51" t="str">
        <f t="shared" si="6"/>
        <v>Others</v>
      </c>
      <c r="K51">
        <v>54011</v>
      </c>
      <c r="L51">
        <v>1941</v>
      </c>
      <c r="M51">
        <v>5795</v>
      </c>
      <c r="N51">
        <v>0</v>
      </c>
    </row>
    <row r="52" spans="1:14" x14ac:dyDescent="0.25">
      <c r="A52">
        <v>1</v>
      </c>
      <c r="B52" t="s">
        <v>620</v>
      </c>
      <c r="C52" t="str">
        <f t="shared" si="0"/>
        <v>Unknown</v>
      </c>
      <c r="D52" t="str">
        <f t="shared" si="1"/>
        <v>Non-Programmatic</v>
      </c>
      <c r="E52" t="str">
        <f t="shared" si="2"/>
        <v>1x1</v>
      </c>
      <c r="F52" t="str">
        <f t="shared" si="3"/>
        <v>YouTube Recipe Playlist Q4</v>
      </c>
      <c r="G52" t="str">
        <f t="shared" si="4"/>
        <v>YouTube Recipe Playlist Q4</v>
      </c>
      <c r="H52" t="str">
        <f t="shared" si="5"/>
        <v>YouTube Recipe Playlist Q4</v>
      </c>
      <c r="I52" t="str">
        <f t="shared" si="6"/>
        <v>Others</v>
      </c>
      <c r="K52">
        <v>1</v>
      </c>
      <c r="L52">
        <v>1</v>
      </c>
      <c r="M52">
        <v>1</v>
      </c>
      <c r="N52">
        <v>0</v>
      </c>
    </row>
    <row r="53" spans="1:14" x14ac:dyDescent="0.25">
      <c r="A53">
        <v>1</v>
      </c>
      <c r="B53" t="s">
        <v>621</v>
      </c>
      <c r="C53" t="str">
        <f t="shared" si="0"/>
        <v>Unknown</v>
      </c>
      <c r="D53" t="str">
        <f t="shared" si="1"/>
        <v>Non-Programmatic</v>
      </c>
      <c r="E53" t="str">
        <f t="shared" si="2"/>
        <v>:60</v>
      </c>
      <c r="F53" t="str">
        <f t="shared" si="3"/>
        <v>PRE</v>
      </c>
      <c r="G53" t="str">
        <f t="shared" si="4"/>
        <v>Conde Nast O&amp;O</v>
      </c>
      <c r="H53" t="str">
        <f t="shared" si="5"/>
        <v>Conde Nast O&amp;O</v>
      </c>
      <c r="I53" t="str">
        <f t="shared" si="6"/>
        <v>Conde Nast O&amp;O</v>
      </c>
      <c r="K53">
        <v>32583225</v>
      </c>
      <c r="L53">
        <v>6752</v>
      </c>
      <c r="M53">
        <v>13534207</v>
      </c>
      <c r="N53">
        <v>0</v>
      </c>
    </row>
    <row r="54" spans="1:14" x14ac:dyDescent="0.25">
      <c r="A54">
        <v>1</v>
      </c>
      <c r="B54" t="s">
        <v>622</v>
      </c>
      <c r="C54" t="str">
        <f t="shared" si="0"/>
        <v>Unknown</v>
      </c>
      <c r="D54" t="str">
        <f t="shared" si="1"/>
        <v>Non-Programmatic</v>
      </c>
      <c r="E54" t="str">
        <f t="shared" si="2"/>
        <v>:60</v>
      </c>
      <c r="F54" t="str">
        <f t="shared" si="3"/>
        <v>PRE</v>
      </c>
      <c r="G54" t="str">
        <f t="shared" si="4"/>
        <v>Conde Nast's Youtube</v>
      </c>
      <c r="H54" t="str">
        <f t="shared" si="5"/>
        <v>Conde Nast's Youtube</v>
      </c>
      <c r="I54" t="str">
        <f t="shared" si="6"/>
        <v>Others</v>
      </c>
      <c r="K54">
        <v>269</v>
      </c>
      <c r="L54">
        <v>584</v>
      </c>
      <c r="M54">
        <v>198</v>
      </c>
      <c r="N54">
        <v>0</v>
      </c>
    </row>
    <row r="55" spans="1:14" x14ac:dyDescent="0.25">
      <c r="A55">
        <v>1</v>
      </c>
      <c r="B55" t="s">
        <v>1232</v>
      </c>
      <c r="C55" t="str">
        <f t="shared" si="0"/>
        <v>Desktop</v>
      </c>
      <c r="D55" t="str">
        <f t="shared" si="1"/>
        <v>Non-Programmatic</v>
      </c>
      <c r="E55" t="str">
        <f t="shared" si="2"/>
        <v>:30</v>
      </c>
      <c r="F55" t="str">
        <f t="shared" si="3"/>
        <v>:30</v>
      </c>
      <c r="G55" t="str">
        <f t="shared" si="4"/>
        <v>:30</v>
      </c>
      <c r="H55" t="str">
        <f t="shared" si="5"/>
        <v>:30</v>
      </c>
      <c r="I55" t="str">
        <f t="shared" si="6"/>
        <v>Others</v>
      </c>
      <c r="K55">
        <v>138304</v>
      </c>
      <c r="L55">
        <v>81</v>
      </c>
      <c r="M55">
        <v>81617</v>
      </c>
      <c r="N55">
        <v>5482</v>
      </c>
    </row>
    <row r="56" spans="1:14" x14ac:dyDescent="0.25">
      <c r="A56">
        <v>1</v>
      </c>
      <c r="B56" t="s">
        <v>1233</v>
      </c>
      <c r="C56" t="str">
        <f t="shared" si="0"/>
        <v>Desktop</v>
      </c>
      <c r="D56" t="str">
        <f t="shared" si="1"/>
        <v>Non-Programmatic</v>
      </c>
      <c r="E56" t="str">
        <f t="shared" si="2"/>
        <v>:60</v>
      </c>
      <c r="F56" t="str">
        <f t="shared" si="3"/>
        <v>PRE</v>
      </c>
      <c r="G56" t="str">
        <f t="shared" si="4"/>
        <v>Spire</v>
      </c>
      <c r="H56" t="str">
        <f t="shared" si="5"/>
        <v>Spire</v>
      </c>
      <c r="I56" t="str">
        <f t="shared" si="6"/>
        <v>Others</v>
      </c>
      <c r="K56">
        <v>732544</v>
      </c>
      <c r="L56">
        <v>963</v>
      </c>
      <c r="M56">
        <v>423770</v>
      </c>
      <c r="N56">
        <v>29223</v>
      </c>
    </row>
    <row r="57" spans="1:14" x14ac:dyDescent="0.25">
      <c r="A57">
        <v>1</v>
      </c>
      <c r="B57" t="s">
        <v>623</v>
      </c>
      <c r="C57" t="str">
        <f t="shared" si="0"/>
        <v>Desktop</v>
      </c>
      <c r="D57" t="str">
        <f t="shared" si="1"/>
        <v>Non-Programmatic</v>
      </c>
      <c r="E57" t="str">
        <f t="shared" si="2"/>
        <v>:60</v>
      </c>
      <c r="F57" t="str">
        <f t="shared" si="3"/>
        <v>PRE</v>
      </c>
      <c r="G57" t="str">
        <f t="shared" si="4"/>
        <v>Spire</v>
      </c>
      <c r="H57" t="str">
        <f t="shared" si="5"/>
        <v>Spire</v>
      </c>
      <c r="I57" t="str">
        <f t="shared" si="6"/>
        <v>Others</v>
      </c>
      <c r="K57">
        <v>5584966</v>
      </c>
      <c r="L57">
        <v>8149</v>
      </c>
      <c r="M57">
        <v>3486776</v>
      </c>
      <c r="N57">
        <v>166069</v>
      </c>
    </row>
    <row r="58" spans="1:14" x14ac:dyDescent="0.25">
      <c r="A58">
        <v>1</v>
      </c>
      <c r="B58" t="s">
        <v>624</v>
      </c>
      <c r="C58" t="str">
        <f t="shared" si="0"/>
        <v>Unknown</v>
      </c>
      <c r="D58" t="str">
        <f t="shared" si="1"/>
        <v>Non-Programmatic</v>
      </c>
      <c r="E58" t="str">
        <f t="shared" si="2"/>
        <v>:60</v>
      </c>
      <c r="F58" t="str">
        <f t="shared" si="3"/>
        <v>PRE</v>
      </c>
      <c r="G58" t="str">
        <f t="shared" si="4"/>
        <v>Type 2 Diabetes Relevant Content - AV SKP:05</v>
      </c>
      <c r="H58" t="str">
        <f t="shared" si="5"/>
        <v>Type 2 Diabete</v>
      </c>
      <c r="I58" t="str">
        <f t="shared" si="6"/>
        <v>Others</v>
      </c>
      <c r="K58">
        <v>23162</v>
      </c>
      <c r="L58">
        <v>541</v>
      </c>
      <c r="M58">
        <v>11401</v>
      </c>
      <c r="N58">
        <v>1224</v>
      </c>
    </row>
    <row r="59" spans="1:14" x14ac:dyDescent="0.25">
      <c r="A59">
        <v>1</v>
      </c>
      <c r="B59" t="s">
        <v>625</v>
      </c>
      <c r="C59" t="str">
        <f t="shared" si="0"/>
        <v>Unknown</v>
      </c>
      <c r="D59" t="str">
        <f t="shared" si="1"/>
        <v>Non-Programmatic</v>
      </c>
      <c r="E59" t="str">
        <f t="shared" si="2"/>
        <v>:60</v>
      </c>
      <c r="F59" t="str">
        <f t="shared" si="3"/>
        <v>PRE</v>
      </c>
      <c r="G59" t="str">
        <f t="shared" si="4"/>
        <v>Type 2 Diabetes Relevant Content - AV SKP:31</v>
      </c>
      <c r="H59" t="str">
        <f t="shared" si="5"/>
        <v>Type 2 Diabete</v>
      </c>
      <c r="I59" t="str">
        <f t="shared" si="6"/>
        <v>Others</v>
      </c>
      <c r="K59">
        <v>16224</v>
      </c>
      <c r="L59">
        <v>288</v>
      </c>
      <c r="M59">
        <v>8260</v>
      </c>
      <c r="N59">
        <v>878</v>
      </c>
    </row>
    <row r="60" spans="1:14" x14ac:dyDescent="0.25">
      <c r="A60">
        <v>1</v>
      </c>
      <c r="B60" t="s">
        <v>1234</v>
      </c>
      <c r="C60" t="str">
        <f t="shared" si="0"/>
        <v>Unknown</v>
      </c>
      <c r="D60" t="str">
        <f t="shared" si="1"/>
        <v>Non-Programmatic</v>
      </c>
      <c r="E60" t="str">
        <f t="shared" si="2"/>
        <v>:30</v>
      </c>
      <c r="F60" t="str">
        <f t="shared" si="3"/>
        <v>:30</v>
      </c>
      <c r="G60" t="str">
        <f t="shared" si="4"/>
        <v>:30</v>
      </c>
      <c r="H60" t="str">
        <f t="shared" si="5"/>
        <v>:30</v>
      </c>
      <c r="I60" t="str">
        <f t="shared" si="6"/>
        <v>Others</v>
      </c>
      <c r="K60">
        <v>274</v>
      </c>
      <c r="L60">
        <v>1</v>
      </c>
      <c r="M60">
        <v>159</v>
      </c>
      <c r="N60">
        <v>12</v>
      </c>
    </row>
    <row r="61" spans="1:14" x14ac:dyDescent="0.25">
      <c r="A61">
        <v>1</v>
      </c>
      <c r="B61" t="s">
        <v>626</v>
      </c>
      <c r="C61" t="str">
        <f t="shared" si="0"/>
        <v>Unknown</v>
      </c>
      <c r="D61" t="str">
        <f t="shared" si="1"/>
        <v>Non-Programmatic</v>
      </c>
      <c r="E61" t="str">
        <f t="shared" si="2"/>
        <v>:60</v>
      </c>
      <c r="F61" t="str">
        <f t="shared" si="3"/>
        <v>PRE</v>
      </c>
      <c r="G61" t="str">
        <f t="shared" si="4"/>
        <v>Type 2 Diabetes Relevant Content SKP:05</v>
      </c>
      <c r="H61" t="str">
        <f t="shared" si="5"/>
        <v>Type 2 Diabete</v>
      </c>
      <c r="I61" t="str">
        <f t="shared" si="6"/>
        <v>Others</v>
      </c>
      <c r="K61">
        <v>1526713</v>
      </c>
      <c r="L61">
        <v>30958</v>
      </c>
      <c r="M61">
        <v>595268</v>
      </c>
      <c r="N61">
        <v>61119</v>
      </c>
    </row>
    <row r="62" spans="1:14" x14ac:dyDescent="0.25">
      <c r="A62">
        <v>1</v>
      </c>
      <c r="B62" t="s">
        <v>627</v>
      </c>
      <c r="C62" t="str">
        <f t="shared" si="0"/>
        <v>Unknown</v>
      </c>
      <c r="D62" t="str">
        <f t="shared" si="1"/>
        <v>Non-Programmatic</v>
      </c>
      <c r="E62" t="str">
        <f t="shared" si="2"/>
        <v>:60</v>
      </c>
      <c r="F62" t="str">
        <f t="shared" si="3"/>
        <v>PRE</v>
      </c>
      <c r="G62" t="str">
        <f t="shared" si="4"/>
        <v>Type 2 Diabetes Relevant Content SKP:31</v>
      </c>
      <c r="H62" t="str">
        <f t="shared" si="5"/>
        <v>Type 2 Diabete</v>
      </c>
      <c r="I62" t="str">
        <f t="shared" si="6"/>
        <v>Others</v>
      </c>
      <c r="K62">
        <v>1577524</v>
      </c>
      <c r="L62">
        <v>22238</v>
      </c>
      <c r="M62">
        <v>447910</v>
      </c>
      <c r="N62">
        <v>34595</v>
      </c>
    </row>
    <row r="63" spans="1:14" x14ac:dyDescent="0.25">
      <c r="A63">
        <v>1</v>
      </c>
      <c r="B63" t="s">
        <v>1235</v>
      </c>
      <c r="C63" t="str">
        <f t="shared" si="0"/>
        <v>Unknown</v>
      </c>
      <c r="D63" t="str">
        <f t="shared" si="1"/>
        <v>Non-Programmatic</v>
      </c>
      <c r="E63" t="str">
        <f t="shared" si="2"/>
        <v>:30</v>
      </c>
      <c r="F63" t="str">
        <f t="shared" si="3"/>
        <v>:30</v>
      </c>
      <c r="G63" t="str">
        <f t="shared" si="4"/>
        <v>:30</v>
      </c>
      <c r="H63" t="str">
        <f t="shared" si="5"/>
        <v>:30</v>
      </c>
      <c r="I63" t="str">
        <f t="shared" si="6"/>
        <v>Others</v>
      </c>
      <c r="K63">
        <v>250262</v>
      </c>
      <c r="L63">
        <v>2704</v>
      </c>
      <c r="M63">
        <v>169313</v>
      </c>
      <c r="N63">
        <v>5015</v>
      </c>
    </row>
    <row r="64" spans="1:14" x14ac:dyDescent="0.25">
      <c r="A64">
        <v>1</v>
      </c>
      <c r="B64" t="s">
        <v>628</v>
      </c>
      <c r="C64" t="str">
        <f t="shared" si="0"/>
        <v>Cross Device</v>
      </c>
      <c r="D64" t="str">
        <f t="shared" si="1"/>
        <v>Non-Programmatic</v>
      </c>
      <c r="E64" t="str">
        <f t="shared" si="2"/>
        <v>:60</v>
      </c>
      <c r="F64" t="str">
        <f t="shared" si="3"/>
        <v>PRE</v>
      </c>
      <c r="G64" t="str">
        <f t="shared" si="4"/>
        <v>Cross Device Preroll</v>
      </c>
      <c r="H64" t="str">
        <f t="shared" si="5"/>
        <v>Cross Device Preroll</v>
      </c>
      <c r="I64" t="str">
        <f t="shared" si="6"/>
        <v>Others</v>
      </c>
      <c r="K64">
        <v>884204</v>
      </c>
      <c r="L64">
        <v>58361</v>
      </c>
      <c r="M64">
        <v>340571</v>
      </c>
      <c r="N64">
        <v>50278</v>
      </c>
    </row>
    <row r="65" spans="1:14" x14ac:dyDescent="0.25">
      <c r="A65">
        <v>1</v>
      </c>
      <c r="B65" t="s">
        <v>629</v>
      </c>
      <c r="C65" t="str">
        <f t="shared" si="0"/>
        <v>Unknown</v>
      </c>
      <c r="D65" t="str">
        <f t="shared" si="1"/>
        <v>Non-Programmatic</v>
      </c>
      <c r="E65" t="str">
        <f t="shared" si="2"/>
        <v>:60</v>
      </c>
      <c r="F65" t="str">
        <f t="shared" si="3"/>
        <v>PRE</v>
      </c>
      <c r="G65" t="str">
        <f t="shared" si="4"/>
        <v>HIS - T2D</v>
      </c>
      <c r="H65" t="str">
        <f t="shared" si="5"/>
        <v>HIS - T2D</v>
      </c>
      <c r="I65" t="str">
        <f t="shared" si="6"/>
        <v>Others</v>
      </c>
      <c r="K65">
        <v>536278</v>
      </c>
      <c r="L65">
        <v>51707</v>
      </c>
      <c r="M65">
        <v>239492</v>
      </c>
      <c r="N65">
        <v>14073</v>
      </c>
    </row>
    <row r="66" spans="1:14" x14ac:dyDescent="0.25">
      <c r="A66">
        <v>1</v>
      </c>
      <c r="B66" t="s">
        <v>1236</v>
      </c>
      <c r="C66" t="str">
        <f t="shared" si="0"/>
        <v>Cross Device</v>
      </c>
      <c r="D66" t="str">
        <f t="shared" si="1"/>
        <v>Non-Programmatic</v>
      </c>
      <c r="E66" t="str">
        <f t="shared" si="2"/>
        <v>:30</v>
      </c>
      <c r="F66" t="str">
        <f t="shared" si="3"/>
        <v>:30</v>
      </c>
      <c r="G66" t="str">
        <f t="shared" si="4"/>
        <v>:30</v>
      </c>
      <c r="H66" t="str">
        <f t="shared" si="5"/>
        <v>:30</v>
      </c>
      <c r="I66" t="str">
        <f t="shared" si="6"/>
        <v>Others</v>
      </c>
      <c r="K66">
        <v>61757</v>
      </c>
      <c r="L66">
        <v>1577</v>
      </c>
      <c r="M66">
        <v>35368</v>
      </c>
      <c r="N66">
        <v>3850</v>
      </c>
    </row>
    <row r="67" spans="1:14" x14ac:dyDescent="0.25">
      <c r="A67">
        <v>1</v>
      </c>
      <c r="B67" t="s">
        <v>630</v>
      </c>
      <c r="C67" t="str">
        <f t="shared" ref="C67:C130" si="7">IF(OR(NOT(ISERR(FIND("tablet",LOWER(B67)))),NOT(ISERR(FIND("mobtab",LOWER(B67)))),NOT(ISERR(FIND("tablet",LOWER(B67))))),"Tablet",IF(OR(NOT(ISERR(FIND("desktop",LOWER(B67)))),NOT(ISERR(FIND("dsk",LOWER(B67))))),"Desktop",IF(OR(NOT(ISERR(FIND("mobile",LOWER(B67)))),NOT(ISERR(FIND("mob",LOWER(B67))))),"Mobile",IF(NOT(ISERR(FIND("ctv",LOWER(B67)))),"CTV",IF(OR(NOT(ISERR(FIND("TV Online",B67))),NOT(ISERR(FIND("TVO",B67)))),"TV Online",IF(NOT(ISERR(FIND("OTT",B67))),"OTT",IF(NOT(ISERR(FIND("cross device",LOWER(B67)))),"Cross Device","Unknown")))))))</f>
        <v>Unknown</v>
      </c>
      <c r="D67" t="str">
        <f t="shared" ref="D67:D130" si="8">IF(OR(NOT(ISERR(FIND("programmatic",LOWER(B67)))),NOT(ISERR(FIND("PRGV",B67))),NOT(ISERR(FIND("PRGV",B67)))),"Programmatic",IF(ISBLANK(B67),"Unknown","Non-Programmatic"))</f>
        <v>Non-Programmatic</v>
      </c>
      <c r="E67" t="str">
        <f t="shared" ref="E67:E130" si="9">IF(NOT(ISERR(FIND("ad network",LOWER(B67)))),"Ad Networks",IF(NOT(ISERR(FIND("lifestyle",LOWER(B67)))),"Lifestyle",TRIM(MID(SUBSTITUTE(B67,"_",REPT(" ",LEN(B67))), (11-1)*LEN(B67)+1, LEN(B67)))))</f>
        <v>:60</v>
      </c>
      <c r="F67" t="str">
        <f t="shared" ref="F67:F130" si="10">IF(NOT(ISERR(FIND("ad network",LOWER(B67)))),"Ad Networks",IF(NOT(ISERR(FIND("lifestyle",LOWER(B67)))),"Lifestyle",TRIM(MID(SUBSTITUTE(B67,"_",REPT(" ",LEN(B67))), (IF(OR(E67=":60",E67="NA"),10,IF(E67="1x1",9,11))-1)*LEN(B67)+1, LEN(B67)))))</f>
        <v>PRE</v>
      </c>
      <c r="G67" t="str">
        <f t="shared" ref="G67:G130" si="11">IF(OR(F67="PRE", F67="PRO", F67="FEP", F67="VOD"),TRIM(MID(SUBSTITUTE(B67,"_",REPT(" ",LEN(B67))), (9-1)*LEN(B67)+1, LEN(B67))),F67)</f>
        <v>Type 2 Diabetes HL Studios AV 1x1</v>
      </c>
      <c r="H67" t="str">
        <f t="shared" ref="H67:H130" si="12">IF(NOT(ISERR(FIND("ACA",G67))),"ACA",IF(NOT(ISERR(FIND("Fluent",G67))),"Fluent",IF(NOT(ISERR(FIND("Shark Week",G67))),"Shark Week",IF(NOT(ISERR(FIND("O&amp;O Pre-Roll Playlist",G67))),"O&amp;O Pre-Roll Playlist",IF(NOT(ISERR(FIND("IQVIA",G67))),"IQVIA",IF(NOT(ISERR(FIND("Kantar MARS T2D Diagnosed 10+ Yrs",G67))),"Kantar MARS T2D Diagnosed 10+ Yrs",IF(NOT(ISERR(FIND("SCA",G67))),"SCA",IF(NOT(ISERR(FIND("Type 2 Diabete",G67))),"Type 2 Diabete",IF(NOT(ISERR(FIND("Symphony Health",G67))),"Symphony Health",IF(NOT(ISERR(FIND("Sharethis",G67))),"Sharethis",IF(NOT(ISERR(FIND("Crossix",G67))),"Crossix",IF(NOT(ISERR(FIND("OMNET",G67))),"OMNET",IF(NOT(ISERR(FIND("Crossix",G67))),"Crossix",G67)))))))))))))</f>
        <v>Type 2 Diabete</v>
      </c>
      <c r="I67" t="str">
        <f t="shared" ref="I67:I130" si="13">IF(OR(H67="Crossix",H67="OMNET",H67="About Page Scrolls",H67="Audience Targeting",H67="Site Visits",H67="Deep Page Visits",H67="SCA",H67="Action Buttons/Clicks",H67="Conde Nast O&amp;O",H67="O&amp;O Pre-Roll Playlist",H67="Sharethis",H67="Fluent",H67="Shark Week"),H67,"Others")</f>
        <v>Others</v>
      </c>
      <c r="K67">
        <v>2</v>
      </c>
      <c r="L67">
        <v>0</v>
      </c>
      <c r="M67">
        <v>1</v>
      </c>
      <c r="N67">
        <v>1</v>
      </c>
    </row>
    <row r="68" spans="1:14" x14ac:dyDescent="0.25">
      <c r="A68">
        <v>1</v>
      </c>
      <c r="B68" t="s">
        <v>1237</v>
      </c>
      <c r="C68" t="str">
        <f t="shared" si="7"/>
        <v>Unknown</v>
      </c>
      <c r="D68" t="str">
        <f t="shared" si="8"/>
        <v>Non-Programmatic</v>
      </c>
      <c r="E68" t="str">
        <f t="shared" si="9"/>
        <v>:60</v>
      </c>
      <c r="F68" t="str">
        <f t="shared" si="10"/>
        <v>PRE</v>
      </c>
      <c r="G68" t="str">
        <f t="shared" si="11"/>
        <v>Type 2 Diabetes HL Studios NonSkippable NONCHROME</v>
      </c>
      <c r="H68" t="str">
        <f t="shared" si="12"/>
        <v>Type 2 Diabete</v>
      </c>
      <c r="I68" t="str">
        <f t="shared" si="13"/>
        <v>Others</v>
      </c>
      <c r="K68">
        <v>12025</v>
      </c>
      <c r="L68">
        <v>262</v>
      </c>
      <c r="M68">
        <v>1363</v>
      </c>
      <c r="N68">
        <v>0</v>
      </c>
    </row>
    <row r="69" spans="1:14" x14ac:dyDescent="0.25">
      <c r="A69">
        <v>1</v>
      </c>
      <c r="B69" t="s">
        <v>1238</v>
      </c>
      <c r="C69" t="str">
        <f t="shared" si="7"/>
        <v>Unknown</v>
      </c>
      <c r="D69" t="str">
        <f t="shared" si="8"/>
        <v>Non-Programmatic</v>
      </c>
      <c r="E69" t="str">
        <f t="shared" si="9"/>
        <v>:60</v>
      </c>
      <c r="F69" t="str">
        <f t="shared" si="10"/>
        <v>PRE</v>
      </c>
      <c r="G69" t="str">
        <f t="shared" si="11"/>
        <v>Type 2 Diabetes HL Studios NonSkippable</v>
      </c>
      <c r="H69" t="str">
        <f t="shared" si="12"/>
        <v>Type 2 Diabete</v>
      </c>
      <c r="I69" t="str">
        <f t="shared" si="13"/>
        <v>Others</v>
      </c>
      <c r="K69">
        <v>3</v>
      </c>
      <c r="L69">
        <v>1</v>
      </c>
      <c r="M69">
        <v>1</v>
      </c>
      <c r="N69">
        <v>0</v>
      </c>
    </row>
    <row r="70" spans="1:14" x14ac:dyDescent="0.25">
      <c r="A70">
        <v>1</v>
      </c>
      <c r="B70" t="s">
        <v>1239</v>
      </c>
      <c r="C70" t="str">
        <f t="shared" si="7"/>
        <v>Unknown</v>
      </c>
      <c r="D70" t="str">
        <f t="shared" si="8"/>
        <v>Non-Programmatic</v>
      </c>
      <c r="E70" t="str">
        <f t="shared" si="9"/>
        <v>:30</v>
      </c>
      <c r="F70" t="str">
        <f t="shared" si="10"/>
        <v>:30</v>
      </c>
      <c r="G70" t="str">
        <f t="shared" si="11"/>
        <v>:30</v>
      </c>
      <c r="H70" t="str">
        <f t="shared" si="12"/>
        <v>:30</v>
      </c>
      <c r="I70" t="str">
        <f t="shared" si="13"/>
        <v>Others</v>
      </c>
      <c r="K70">
        <v>11317</v>
      </c>
      <c r="L70">
        <v>97</v>
      </c>
      <c r="M70">
        <v>2949</v>
      </c>
      <c r="N70">
        <v>126</v>
      </c>
    </row>
    <row r="71" spans="1:14" x14ac:dyDescent="0.25">
      <c r="A71">
        <v>1</v>
      </c>
      <c r="B71" t="s">
        <v>631</v>
      </c>
      <c r="C71" t="str">
        <f t="shared" si="7"/>
        <v>Unknown</v>
      </c>
      <c r="D71" t="str">
        <f t="shared" si="8"/>
        <v>Non-Programmatic</v>
      </c>
      <c r="E71" t="str">
        <f t="shared" si="9"/>
        <v>:60</v>
      </c>
      <c r="F71" t="str">
        <f t="shared" si="10"/>
        <v>PRE</v>
      </c>
      <c r="G71" t="str">
        <f t="shared" si="11"/>
        <v>Type 2 Diabetes HL Studios</v>
      </c>
      <c r="H71" t="str">
        <f t="shared" si="12"/>
        <v>Type 2 Diabete</v>
      </c>
      <c r="I71" t="str">
        <f t="shared" si="13"/>
        <v>Others</v>
      </c>
      <c r="K71">
        <v>130984</v>
      </c>
      <c r="L71">
        <v>3695</v>
      </c>
      <c r="M71">
        <v>15237</v>
      </c>
      <c r="N71">
        <v>1501</v>
      </c>
    </row>
    <row r="72" spans="1:14" x14ac:dyDescent="0.25">
      <c r="A72">
        <v>1</v>
      </c>
      <c r="B72" t="s">
        <v>632</v>
      </c>
      <c r="C72" t="str">
        <f t="shared" si="7"/>
        <v>Unknown</v>
      </c>
      <c r="D72" t="str">
        <f t="shared" si="8"/>
        <v>Non-Programmatic</v>
      </c>
      <c r="E72" t="str">
        <f t="shared" si="9"/>
        <v>:60</v>
      </c>
      <c r="F72" t="str">
        <f t="shared" si="10"/>
        <v>OUS</v>
      </c>
      <c r="G72" t="str">
        <f t="shared" si="11"/>
        <v>OUS</v>
      </c>
      <c r="H72" t="str">
        <f t="shared" si="12"/>
        <v>OUS</v>
      </c>
      <c r="I72" t="str">
        <f t="shared" si="13"/>
        <v>Others</v>
      </c>
      <c r="K72">
        <v>294759</v>
      </c>
      <c r="L72">
        <v>2245</v>
      </c>
      <c r="M72">
        <v>11492</v>
      </c>
      <c r="N72">
        <v>0</v>
      </c>
    </row>
    <row r="73" spans="1:14" x14ac:dyDescent="0.25">
      <c r="A73">
        <v>1</v>
      </c>
      <c r="B73" t="s">
        <v>633</v>
      </c>
      <c r="C73" t="str">
        <f t="shared" si="7"/>
        <v>Desktop</v>
      </c>
      <c r="D73" t="str">
        <f t="shared" si="8"/>
        <v>Non-Programmatic</v>
      </c>
      <c r="E73" t="str">
        <f t="shared" si="9"/>
        <v>:60</v>
      </c>
      <c r="F73" t="str">
        <f t="shared" si="10"/>
        <v>OUS</v>
      </c>
      <c r="G73" t="str">
        <f t="shared" si="11"/>
        <v>OUS</v>
      </c>
      <c r="H73" t="str">
        <f t="shared" si="12"/>
        <v>OUS</v>
      </c>
      <c r="I73" t="str">
        <f t="shared" si="13"/>
        <v>Others</v>
      </c>
      <c r="K73">
        <v>322104</v>
      </c>
      <c r="L73">
        <v>1721</v>
      </c>
      <c r="M73">
        <v>106304</v>
      </c>
      <c r="N73">
        <v>0</v>
      </c>
    </row>
    <row r="74" spans="1:14" x14ac:dyDescent="0.25">
      <c r="A74">
        <v>1</v>
      </c>
      <c r="B74" t="s">
        <v>634</v>
      </c>
      <c r="C74" t="str">
        <f t="shared" si="7"/>
        <v>Mobile</v>
      </c>
      <c r="D74" t="str">
        <f t="shared" si="8"/>
        <v>Non-Programmatic</v>
      </c>
      <c r="E74" t="str">
        <f t="shared" si="9"/>
        <v>:60</v>
      </c>
      <c r="F74" t="str">
        <f t="shared" si="10"/>
        <v>OUS</v>
      </c>
      <c r="G74" t="str">
        <f t="shared" si="11"/>
        <v>OUS</v>
      </c>
      <c r="H74" t="str">
        <f t="shared" si="12"/>
        <v>OUS</v>
      </c>
      <c r="I74" t="str">
        <f t="shared" si="13"/>
        <v>Others</v>
      </c>
      <c r="K74">
        <v>2580593</v>
      </c>
      <c r="L74">
        <v>18064</v>
      </c>
      <c r="M74">
        <v>87560</v>
      </c>
      <c r="N74">
        <v>0</v>
      </c>
    </row>
    <row r="75" spans="1:14" x14ac:dyDescent="0.25">
      <c r="A75">
        <v>1</v>
      </c>
      <c r="B75" t="s">
        <v>635</v>
      </c>
      <c r="C75" t="str">
        <f t="shared" si="7"/>
        <v>Unknown</v>
      </c>
      <c r="D75" t="str">
        <f t="shared" si="8"/>
        <v>Non-Programmatic</v>
      </c>
      <c r="E75" t="str">
        <f t="shared" si="9"/>
        <v>:60</v>
      </c>
      <c r="F75" t="str">
        <f t="shared" si="10"/>
        <v>PRE</v>
      </c>
      <c r="G75" t="str">
        <f t="shared" si="11"/>
        <v>Audience Targeting</v>
      </c>
      <c r="H75" t="str">
        <f t="shared" si="12"/>
        <v>Audience Targeting</v>
      </c>
      <c r="I75" t="str">
        <f t="shared" si="13"/>
        <v>Audience Targeting</v>
      </c>
      <c r="K75">
        <v>5909243</v>
      </c>
      <c r="L75">
        <v>10938</v>
      </c>
      <c r="M75">
        <v>3809438</v>
      </c>
      <c r="N75">
        <v>100525</v>
      </c>
    </row>
    <row r="76" spans="1:14" x14ac:dyDescent="0.25">
      <c r="A76">
        <v>1</v>
      </c>
      <c r="B76" t="s">
        <v>1133</v>
      </c>
      <c r="C76" t="str">
        <f t="shared" si="7"/>
        <v>Unknown</v>
      </c>
      <c r="D76" t="str">
        <f t="shared" si="8"/>
        <v>Non-Programmatic</v>
      </c>
      <c r="E76" t="str">
        <f t="shared" si="9"/>
        <v>:60</v>
      </c>
      <c r="F76" t="str">
        <f t="shared" si="10"/>
        <v>PRE</v>
      </c>
      <c r="G76" t="str">
        <f t="shared" si="11"/>
        <v>"Tu Salud" Landing Page + Editorial Sponsorship</v>
      </c>
      <c r="H76" t="str">
        <f t="shared" si="12"/>
        <v>"Tu Salud" Landing Page + Editorial Sponsorship</v>
      </c>
      <c r="I76" t="str">
        <f t="shared" si="13"/>
        <v>Others</v>
      </c>
      <c r="K76">
        <v>5</v>
      </c>
      <c r="L76">
        <v>0</v>
      </c>
      <c r="M76">
        <v>1</v>
      </c>
      <c r="N76">
        <v>1</v>
      </c>
    </row>
    <row r="77" spans="1:14" x14ac:dyDescent="0.25">
      <c r="A77">
        <v>1</v>
      </c>
      <c r="B77" t="s">
        <v>1240</v>
      </c>
      <c r="C77" t="str">
        <f t="shared" si="7"/>
        <v>Unknown</v>
      </c>
      <c r="D77" t="str">
        <f t="shared" si="8"/>
        <v>Non-Programmatic</v>
      </c>
      <c r="E77" t="str">
        <f t="shared" si="9"/>
        <v>:30</v>
      </c>
      <c r="F77" t="str">
        <f t="shared" si="10"/>
        <v>:30</v>
      </c>
      <c r="G77" t="str">
        <f t="shared" si="11"/>
        <v>:30</v>
      </c>
      <c r="H77" t="str">
        <f t="shared" si="12"/>
        <v>:30</v>
      </c>
      <c r="I77" t="str">
        <f t="shared" si="13"/>
        <v>Others</v>
      </c>
      <c r="K77">
        <v>18726</v>
      </c>
      <c r="L77">
        <v>90</v>
      </c>
      <c r="M77">
        <v>14472</v>
      </c>
      <c r="N77">
        <v>1664</v>
      </c>
    </row>
    <row r="78" spans="1:14" x14ac:dyDescent="0.25">
      <c r="A78">
        <v>1</v>
      </c>
      <c r="B78" t="s">
        <v>636</v>
      </c>
      <c r="C78" t="str">
        <f t="shared" si="7"/>
        <v>Unknown</v>
      </c>
      <c r="D78" t="str">
        <f t="shared" si="8"/>
        <v>Non-Programmatic</v>
      </c>
      <c r="E78" t="str">
        <f t="shared" si="9"/>
        <v>:60</v>
      </c>
      <c r="F78" t="str">
        <f t="shared" si="10"/>
        <v>PRE</v>
      </c>
      <c r="G78" t="str">
        <f t="shared" si="11"/>
        <v>Audience Targeting</v>
      </c>
      <c r="H78" t="str">
        <f t="shared" si="12"/>
        <v>Audience Targeting</v>
      </c>
      <c r="I78" t="str">
        <f t="shared" si="13"/>
        <v>Audience Targeting</v>
      </c>
      <c r="K78">
        <v>43341216</v>
      </c>
      <c r="L78">
        <v>68404</v>
      </c>
      <c r="M78">
        <v>21666603</v>
      </c>
      <c r="N78">
        <v>935037</v>
      </c>
    </row>
    <row r="79" spans="1:14" x14ac:dyDescent="0.25">
      <c r="A79">
        <v>1</v>
      </c>
      <c r="B79" t="s">
        <v>1241</v>
      </c>
      <c r="C79" t="str">
        <f t="shared" si="7"/>
        <v>Unknown</v>
      </c>
      <c r="D79" t="str">
        <f t="shared" si="8"/>
        <v>Non-Programmatic</v>
      </c>
      <c r="E79" t="str">
        <f t="shared" si="9"/>
        <v>:30</v>
      </c>
      <c r="F79" t="str">
        <f t="shared" si="10"/>
        <v>:30</v>
      </c>
      <c r="G79" t="str">
        <f t="shared" si="11"/>
        <v>:30</v>
      </c>
      <c r="H79" t="str">
        <f t="shared" si="12"/>
        <v>:30</v>
      </c>
      <c r="I79" t="str">
        <f t="shared" si="13"/>
        <v>Others</v>
      </c>
      <c r="K79">
        <v>8154996</v>
      </c>
      <c r="L79">
        <v>4916</v>
      </c>
      <c r="M79">
        <v>5086732</v>
      </c>
      <c r="N79">
        <v>119220</v>
      </c>
    </row>
    <row r="80" spans="1:14" x14ac:dyDescent="0.25">
      <c r="A80">
        <v>1</v>
      </c>
      <c r="B80" t="s">
        <v>637</v>
      </c>
      <c r="C80" t="str">
        <f t="shared" si="7"/>
        <v>Unknown</v>
      </c>
      <c r="D80" t="str">
        <f t="shared" si="8"/>
        <v>Non-Programmatic</v>
      </c>
      <c r="E80" t="str">
        <f t="shared" si="9"/>
        <v>:60</v>
      </c>
      <c r="F80" t="str">
        <f t="shared" si="10"/>
        <v>PRE</v>
      </c>
      <c r="G80" t="str">
        <f t="shared" si="11"/>
        <v>Editorial Video Series Pre-roll</v>
      </c>
      <c r="H80" t="str">
        <f t="shared" si="12"/>
        <v>Editorial Video Series Pre-roll</v>
      </c>
      <c r="I80" t="str">
        <f t="shared" si="13"/>
        <v>Others</v>
      </c>
      <c r="K80">
        <v>5251481</v>
      </c>
      <c r="L80">
        <v>8603</v>
      </c>
      <c r="M80">
        <v>3306618</v>
      </c>
      <c r="N80">
        <v>175831</v>
      </c>
    </row>
    <row r="81" spans="1:14" x14ac:dyDescent="0.25">
      <c r="A81">
        <v>1</v>
      </c>
      <c r="B81" t="s">
        <v>1242</v>
      </c>
      <c r="C81" t="str">
        <f t="shared" si="7"/>
        <v>Unknown</v>
      </c>
      <c r="D81" t="str">
        <f t="shared" si="8"/>
        <v>Non-Programmatic</v>
      </c>
      <c r="E81" t="str">
        <f t="shared" si="9"/>
        <v>:60</v>
      </c>
      <c r="F81" t="str">
        <f t="shared" si="10"/>
        <v>PRE</v>
      </c>
      <c r="G81" t="str">
        <f t="shared" si="11"/>
        <v>Tu Salud Landing Page + Editorial Sponsorship NONCHROME</v>
      </c>
      <c r="H81" t="str">
        <f t="shared" si="12"/>
        <v>Tu Salud Landing Page + Editorial Sponsorship NONCHROME</v>
      </c>
      <c r="I81" t="str">
        <f t="shared" si="13"/>
        <v>Others</v>
      </c>
      <c r="K81">
        <v>1</v>
      </c>
      <c r="L81">
        <v>1</v>
      </c>
      <c r="M81">
        <v>0</v>
      </c>
      <c r="N81">
        <v>1</v>
      </c>
    </row>
    <row r="82" spans="1:14" x14ac:dyDescent="0.25">
      <c r="A82">
        <v>1</v>
      </c>
      <c r="B82" t="s">
        <v>638</v>
      </c>
      <c r="C82" t="str">
        <f t="shared" si="7"/>
        <v>Unknown</v>
      </c>
      <c r="D82" t="str">
        <f t="shared" si="8"/>
        <v>Non-Programmatic</v>
      </c>
      <c r="E82" t="str">
        <f t="shared" si="9"/>
        <v>:60</v>
      </c>
      <c r="F82" t="str">
        <f t="shared" si="10"/>
        <v>PRO</v>
      </c>
      <c r="G82" t="str">
        <f t="shared" si="11"/>
        <v>Hispanic Diabetes Caregivers</v>
      </c>
      <c r="H82" t="str">
        <f t="shared" si="12"/>
        <v>Hispanic Diabetes Caregivers</v>
      </c>
      <c r="I82" t="str">
        <f t="shared" si="13"/>
        <v>Others</v>
      </c>
      <c r="K82">
        <v>5217970</v>
      </c>
      <c r="L82">
        <v>38213</v>
      </c>
      <c r="M82">
        <v>2194321</v>
      </c>
      <c r="N82">
        <v>168898</v>
      </c>
    </row>
    <row r="83" spans="1:14" x14ac:dyDescent="0.25">
      <c r="A83">
        <v>1</v>
      </c>
      <c r="B83" t="s">
        <v>1243</v>
      </c>
      <c r="C83" t="str">
        <f t="shared" si="7"/>
        <v>Unknown</v>
      </c>
      <c r="D83" t="str">
        <f t="shared" si="8"/>
        <v>Non-Programmatic</v>
      </c>
      <c r="E83" t="str">
        <f t="shared" si="9"/>
        <v>:30</v>
      </c>
      <c r="F83" t="str">
        <f t="shared" si="10"/>
        <v>:30</v>
      </c>
      <c r="G83" t="str">
        <f t="shared" si="11"/>
        <v>:30</v>
      </c>
      <c r="H83" t="str">
        <f t="shared" si="12"/>
        <v>:30</v>
      </c>
      <c r="I83" t="str">
        <f t="shared" si="13"/>
        <v>Others</v>
      </c>
      <c r="K83">
        <v>16</v>
      </c>
      <c r="L83">
        <v>13</v>
      </c>
      <c r="M83">
        <v>5</v>
      </c>
      <c r="N83">
        <v>9</v>
      </c>
    </row>
    <row r="84" spans="1:14" x14ac:dyDescent="0.25">
      <c r="A84">
        <v>1</v>
      </c>
      <c r="B84" t="s">
        <v>639</v>
      </c>
      <c r="C84" t="str">
        <f t="shared" si="7"/>
        <v>Unknown</v>
      </c>
      <c r="D84" t="str">
        <f t="shared" si="8"/>
        <v>Non-Programmatic</v>
      </c>
      <c r="E84" t="str">
        <f t="shared" si="9"/>
        <v>:60</v>
      </c>
      <c r="F84" t="str">
        <f t="shared" si="10"/>
        <v>PRO</v>
      </c>
      <c r="G84" t="str">
        <f t="shared" si="11"/>
        <v>CV + T2D Keyword CT</v>
      </c>
      <c r="H84" t="str">
        <f t="shared" si="12"/>
        <v>CV + T2D Keyword CT</v>
      </c>
      <c r="I84" t="str">
        <f t="shared" si="13"/>
        <v>Others</v>
      </c>
      <c r="K84">
        <v>57</v>
      </c>
      <c r="L84">
        <v>13</v>
      </c>
      <c r="M84">
        <v>11</v>
      </c>
      <c r="N84">
        <v>0</v>
      </c>
    </row>
    <row r="85" spans="1:14" x14ac:dyDescent="0.25">
      <c r="A85">
        <v>1</v>
      </c>
      <c r="B85" t="s">
        <v>640</v>
      </c>
      <c r="C85" t="str">
        <f t="shared" si="7"/>
        <v>Unknown</v>
      </c>
      <c r="D85" t="str">
        <f t="shared" si="8"/>
        <v>Non-Programmatic</v>
      </c>
      <c r="E85" t="str">
        <f t="shared" si="9"/>
        <v>:60</v>
      </c>
      <c r="F85" t="str">
        <f t="shared" si="10"/>
        <v>PRO</v>
      </c>
      <c r="G85" t="str">
        <f t="shared" si="11"/>
        <v>Fluent Diabetes Savings Supplies + Hispanic</v>
      </c>
      <c r="H85" t="str">
        <f t="shared" si="12"/>
        <v>Fluent</v>
      </c>
      <c r="I85" t="str">
        <f t="shared" si="13"/>
        <v>Fluent</v>
      </c>
      <c r="K85">
        <v>4609277</v>
      </c>
      <c r="L85">
        <v>32046</v>
      </c>
      <c r="M85">
        <v>1882324</v>
      </c>
      <c r="N85">
        <v>139742</v>
      </c>
    </row>
    <row r="86" spans="1:14" x14ac:dyDescent="0.25">
      <c r="A86">
        <v>1</v>
      </c>
      <c r="B86" t="s">
        <v>641</v>
      </c>
      <c r="C86" t="str">
        <f t="shared" si="7"/>
        <v>Unknown</v>
      </c>
      <c r="D86" t="str">
        <f t="shared" si="8"/>
        <v>Non-Programmatic</v>
      </c>
      <c r="E86" t="str">
        <f t="shared" si="9"/>
        <v>:60</v>
      </c>
      <c r="F86" t="str">
        <f t="shared" si="10"/>
        <v>PRO</v>
      </c>
      <c r="G86" t="str">
        <f t="shared" si="11"/>
        <v>Fluent T2D + Hispanic</v>
      </c>
      <c r="H86" t="str">
        <f t="shared" si="12"/>
        <v>Fluent</v>
      </c>
      <c r="I86" t="str">
        <f t="shared" si="13"/>
        <v>Fluent</v>
      </c>
      <c r="K86">
        <v>3249351</v>
      </c>
      <c r="L86">
        <v>29166</v>
      </c>
      <c r="M86">
        <v>1473563</v>
      </c>
      <c r="N86">
        <v>84934</v>
      </c>
    </row>
    <row r="87" spans="1:14" x14ac:dyDescent="0.25">
      <c r="A87">
        <v>1</v>
      </c>
      <c r="B87" t="s">
        <v>642</v>
      </c>
      <c r="C87" t="str">
        <f t="shared" si="7"/>
        <v>Unknown</v>
      </c>
      <c r="D87" t="str">
        <f t="shared" si="8"/>
        <v>Non-Programmatic</v>
      </c>
      <c r="E87" t="str">
        <f t="shared" si="9"/>
        <v>:60</v>
      </c>
      <c r="F87" t="str">
        <f t="shared" si="10"/>
        <v>PRO</v>
      </c>
      <c r="G87" t="str">
        <f t="shared" si="11"/>
        <v>Kantar MARS T2D Diagnosed 10+ Yrs + Hispanic</v>
      </c>
      <c r="H87" t="str">
        <f t="shared" si="12"/>
        <v>Kantar MARS T2D Diagnosed 10+ Yrs</v>
      </c>
      <c r="I87" t="str">
        <f t="shared" si="13"/>
        <v>Others</v>
      </c>
      <c r="K87">
        <v>2308441</v>
      </c>
      <c r="L87">
        <v>17709</v>
      </c>
      <c r="M87">
        <v>983247</v>
      </c>
      <c r="N87">
        <v>73286</v>
      </c>
    </row>
    <row r="88" spans="1:14" x14ac:dyDescent="0.25">
      <c r="A88">
        <v>1</v>
      </c>
      <c r="B88" t="s">
        <v>643</v>
      </c>
      <c r="C88" t="str">
        <f t="shared" si="7"/>
        <v>Unknown</v>
      </c>
      <c r="D88" t="str">
        <f t="shared" si="8"/>
        <v>Non-Programmatic</v>
      </c>
      <c r="E88" t="str">
        <f t="shared" si="9"/>
        <v>:60</v>
      </c>
      <c r="F88" t="str">
        <f t="shared" si="10"/>
        <v>PRO</v>
      </c>
      <c r="G88" t="str">
        <f t="shared" si="11"/>
        <v>News Sites + Crossix</v>
      </c>
      <c r="H88" t="str">
        <f t="shared" si="12"/>
        <v>Crossix</v>
      </c>
      <c r="I88" t="str">
        <f t="shared" si="13"/>
        <v>Crossix</v>
      </c>
      <c r="K88">
        <v>155762</v>
      </c>
      <c r="L88">
        <v>1333</v>
      </c>
      <c r="M88">
        <v>49585</v>
      </c>
      <c r="N88">
        <v>0</v>
      </c>
    </row>
    <row r="89" spans="1:14" x14ac:dyDescent="0.25">
      <c r="A89">
        <v>1</v>
      </c>
      <c r="B89" t="s">
        <v>644</v>
      </c>
      <c r="C89" t="str">
        <f t="shared" si="7"/>
        <v>Unknown</v>
      </c>
      <c r="D89" t="str">
        <f t="shared" si="8"/>
        <v>Non-Programmatic</v>
      </c>
      <c r="E89" t="str">
        <f t="shared" si="9"/>
        <v>:60</v>
      </c>
      <c r="F89" t="str">
        <f t="shared" si="10"/>
        <v>PRO</v>
      </c>
      <c r="G89" t="str">
        <f t="shared" si="11"/>
        <v>Sharethis + Hispanic</v>
      </c>
      <c r="H89" t="str">
        <f t="shared" si="12"/>
        <v>Sharethis</v>
      </c>
      <c r="I89" t="str">
        <f t="shared" si="13"/>
        <v>Sharethis</v>
      </c>
      <c r="K89">
        <v>6668432</v>
      </c>
      <c r="L89">
        <v>36257</v>
      </c>
      <c r="M89">
        <v>3168878</v>
      </c>
      <c r="N89">
        <v>171081</v>
      </c>
    </row>
    <row r="90" spans="1:14" x14ac:dyDescent="0.25">
      <c r="A90">
        <v>1</v>
      </c>
      <c r="B90" t="s">
        <v>645</v>
      </c>
      <c r="C90" t="str">
        <f t="shared" si="7"/>
        <v>Unknown</v>
      </c>
      <c r="D90" t="str">
        <f t="shared" si="8"/>
        <v>Non-Programmatic</v>
      </c>
      <c r="E90" t="str">
        <f t="shared" si="9"/>
        <v>:60</v>
      </c>
      <c r="F90" t="str">
        <f t="shared" si="10"/>
        <v>PRO</v>
      </c>
      <c r="G90" t="str">
        <f t="shared" si="11"/>
        <v>Spanish Language PMP's + Crossix</v>
      </c>
      <c r="H90" t="str">
        <f t="shared" si="12"/>
        <v>Crossix</v>
      </c>
      <c r="I90" t="str">
        <f t="shared" si="13"/>
        <v>Crossix</v>
      </c>
      <c r="K90">
        <v>255829</v>
      </c>
      <c r="L90">
        <v>2753</v>
      </c>
      <c r="M90">
        <v>87116</v>
      </c>
      <c r="N90">
        <v>10028</v>
      </c>
    </row>
    <row r="91" spans="1:14" x14ac:dyDescent="0.25">
      <c r="A91">
        <v>1</v>
      </c>
      <c r="B91" t="s">
        <v>646</v>
      </c>
      <c r="C91" t="str">
        <f t="shared" si="7"/>
        <v>Unknown</v>
      </c>
      <c r="D91" t="str">
        <f t="shared" si="8"/>
        <v>Non-Programmatic</v>
      </c>
      <c r="E91" t="str">
        <f t="shared" si="9"/>
        <v>:60</v>
      </c>
      <c r="F91" t="str">
        <f t="shared" si="10"/>
        <v>PRO</v>
      </c>
      <c r="G91" t="str">
        <f t="shared" si="11"/>
        <v>Symphony HealthRankings + Hispanic</v>
      </c>
      <c r="H91" t="str">
        <f t="shared" si="12"/>
        <v>Symphony Health</v>
      </c>
      <c r="I91" t="str">
        <f t="shared" si="13"/>
        <v>Others</v>
      </c>
      <c r="K91">
        <v>1083889</v>
      </c>
      <c r="L91">
        <v>7834</v>
      </c>
      <c r="M91">
        <v>480656</v>
      </c>
      <c r="N91">
        <v>35188</v>
      </c>
    </row>
    <row r="92" spans="1:14" x14ac:dyDescent="0.25">
      <c r="A92">
        <v>1</v>
      </c>
      <c r="B92" t="s">
        <v>1244</v>
      </c>
      <c r="C92" t="str">
        <f t="shared" si="7"/>
        <v>Unknown</v>
      </c>
      <c r="D92" t="str">
        <f t="shared" si="8"/>
        <v>Non-Programmatic</v>
      </c>
      <c r="E92" t="str">
        <f t="shared" si="9"/>
        <v>:30</v>
      </c>
      <c r="F92" t="str">
        <f t="shared" si="10"/>
        <v>:30</v>
      </c>
      <c r="G92" t="str">
        <f t="shared" si="11"/>
        <v>:30</v>
      </c>
      <c r="H92" t="str">
        <f t="shared" si="12"/>
        <v>:30</v>
      </c>
      <c r="I92" t="str">
        <f t="shared" si="13"/>
        <v>Others</v>
      </c>
      <c r="K92">
        <v>24</v>
      </c>
      <c r="L92">
        <v>12</v>
      </c>
      <c r="M92">
        <v>4</v>
      </c>
      <c r="N92">
        <v>13</v>
      </c>
    </row>
    <row r="93" spans="1:14" x14ac:dyDescent="0.25">
      <c r="A93">
        <v>1</v>
      </c>
      <c r="B93" t="s">
        <v>647</v>
      </c>
      <c r="C93" t="str">
        <f t="shared" si="7"/>
        <v>Unknown</v>
      </c>
      <c r="D93" t="str">
        <f t="shared" si="8"/>
        <v>Non-Programmatic</v>
      </c>
      <c r="E93" t="str">
        <f t="shared" si="9"/>
        <v>:60</v>
      </c>
      <c r="F93" t="str">
        <f t="shared" si="10"/>
        <v>PRO</v>
      </c>
      <c r="G93" t="str">
        <f t="shared" si="11"/>
        <v>Weather Sites + Crossix</v>
      </c>
      <c r="H93" t="str">
        <f t="shared" si="12"/>
        <v>Crossix</v>
      </c>
      <c r="I93" t="str">
        <f t="shared" si="13"/>
        <v>Crossix</v>
      </c>
      <c r="K93">
        <v>3962754</v>
      </c>
      <c r="L93">
        <v>31051</v>
      </c>
      <c r="M93">
        <v>1536765</v>
      </c>
      <c r="N93">
        <v>131650</v>
      </c>
    </row>
    <row r="94" spans="1:14" x14ac:dyDescent="0.25">
      <c r="A94">
        <v>1</v>
      </c>
      <c r="B94" t="s">
        <v>648</v>
      </c>
      <c r="C94" t="str">
        <f t="shared" si="7"/>
        <v>Unknown</v>
      </c>
      <c r="D94" t="str">
        <f t="shared" si="8"/>
        <v>Non-Programmatic</v>
      </c>
      <c r="E94" t="str">
        <f t="shared" si="9"/>
        <v>:60</v>
      </c>
      <c r="F94" t="str">
        <f t="shared" si="10"/>
        <v>PRO</v>
      </c>
      <c r="G94" t="str">
        <f t="shared" si="11"/>
        <v>Crossix 1 + OADs + Hispanic</v>
      </c>
      <c r="H94" t="str">
        <f t="shared" si="12"/>
        <v>Crossix</v>
      </c>
      <c r="I94" t="str">
        <f t="shared" si="13"/>
        <v>Crossix</v>
      </c>
      <c r="K94">
        <v>1134867</v>
      </c>
      <c r="L94">
        <v>7501</v>
      </c>
      <c r="M94">
        <v>531211</v>
      </c>
      <c r="N94">
        <v>39744</v>
      </c>
    </row>
    <row r="95" spans="1:14" x14ac:dyDescent="0.25">
      <c r="A95">
        <v>1</v>
      </c>
      <c r="B95" t="s">
        <v>649</v>
      </c>
      <c r="C95" t="str">
        <f t="shared" si="7"/>
        <v>Unknown</v>
      </c>
      <c r="D95" t="str">
        <f t="shared" si="8"/>
        <v>Non-Programmatic</v>
      </c>
      <c r="E95" t="str">
        <f t="shared" si="9"/>
        <v>:60</v>
      </c>
      <c r="F95" t="str">
        <f t="shared" si="10"/>
        <v>PRO</v>
      </c>
      <c r="G95" t="str">
        <f t="shared" si="11"/>
        <v>Crossix Basal Insulins + Hispanic</v>
      </c>
      <c r="H95" t="str">
        <f t="shared" si="12"/>
        <v>Crossix</v>
      </c>
      <c r="I95" t="str">
        <f t="shared" si="13"/>
        <v>Crossix</v>
      </c>
      <c r="K95">
        <v>3185885</v>
      </c>
      <c r="L95">
        <v>23627</v>
      </c>
      <c r="M95">
        <v>1006639</v>
      </c>
      <c r="N95">
        <v>79246</v>
      </c>
    </row>
    <row r="96" spans="1:14" x14ac:dyDescent="0.25">
      <c r="A96">
        <v>1</v>
      </c>
      <c r="B96" t="s">
        <v>650</v>
      </c>
      <c r="C96" t="str">
        <f t="shared" si="7"/>
        <v>Unknown</v>
      </c>
      <c r="D96" t="str">
        <f t="shared" si="8"/>
        <v>Non-Programmatic</v>
      </c>
      <c r="E96" t="str">
        <f t="shared" si="9"/>
        <v>:60</v>
      </c>
      <c r="F96" t="str">
        <f t="shared" si="10"/>
        <v>PRO</v>
      </c>
      <c r="G96" t="str">
        <f t="shared" si="11"/>
        <v>Crossix Bydureon + Hispanic</v>
      </c>
      <c r="H96" t="str">
        <f t="shared" si="12"/>
        <v>Crossix</v>
      </c>
      <c r="I96" t="str">
        <f t="shared" si="13"/>
        <v>Crossix</v>
      </c>
      <c r="K96">
        <v>964078</v>
      </c>
      <c r="L96">
        <v>6702</v>
      </c>
      <c r="M96">
        <v>298823</v>
      </c>
      <c r="N96">
        <v>27283</v>
      </c>
    </row>
    <row r="97" spans="1:14" x14ac:dyDescent="0.25">
      <c r="A97">
        <v>1</v>
      </c>
      <c r="B97" t="s">
        <v>651</v>
      </c>
      <c r="C97" t="str">
        <f t="shared" si="7"/>
        <v>Unknown</v>
      </c>
      <c r="D97" t="str">
        <f t="shared" si="8"/>
        <v>Non-Programmatic</v>
      </c>
      <c r="E97" t="str">
        <f t="shared" si="9"/>
        <v>:60</v>
      </c>
      <c r="F97" t="str">
        <f t="shared" si="10"/>
        <v>PRO</v>
      </c>
      <c r="G97" t="str">
        <f t="shared" si="11"/>
        <v>Crossix CV + T2D + Hispanic</v>
      </c>
      <c r="H97" t="str">
        <f t="shared" si="12"/>
        <v>Crossix</v>
      </c>
      <c r="I97" t="str">
        <f t="shared" si="13"/>
        <v>Crossix</v>
      </c>
      <c r="K97">
        <v>3229396</v>
      </c>
      <c r="L97">
        <v>20127</v>
      </c>
      <c r="M97">
        <v>1438548</v>
      </c>
      <c r="N97">
        <v>84667</v>
      </c>
    </row>
    <row r="98" spans="1:14" x14ac:dyDescent="0.25">
      <c r="A98">
        <v>1</v>
      </c>
      <c r="B98" t="s">
        <v>652</v>
      </c>
      <c r="C98" t="str">
        <f t="shared" si="7"/>
        <v>Unknown</v>
      </c>
      <c r="D98" t="str">
        <f t="shared" si="8"/>
        <v>Non-Programmatic</v>
      </c>
      <c r="E98" t="str">
        <f t="shared" si="9"/>
        <v>:60</v>
      </c>
      <c r="F98" t="str">
        <f t="shared" si="10"/>
        <v>PRO</v>
      </c>
      <c r="G98" t="str">
        <f t="shared" si="11"/>
        <v>Crossix GLP - 1 Inhibitor User + Hispanic</v>
      </c>
      <c r="H98" t="str">
        <f t="shared" si="12"/>
        <v>Crossix</v>
      </c>
      <c r="I98" t="str">
        <f t="shared" si="13"/>
        <v>Crossix</v>
      </c>
      <c r="K98">
        <v>1780329</v>
      </c>
      <c r="L98">
        <v>11171</v>
      </c>
      <c r="M98">
        <v>757515</v>
      </c>
      <c r="N98">
        <v>49856</v>
      </c>
    </row>
    <row r="99" spans="1:14" x14ac:dyDescent="0.25">
      <c r="A99">
        <v>1</v>
      </c>
      <c r="B99" t="s">
        <v>653</v>
      </c>
      <c r="C99" t="str">
        <f t="shared" si="7"/>
        <v>Unknown</v>
      </c>
      <c r="D99" t="str">
        <f t="shared" si="8"/>
        <v>Non-Programmatic</v>
      </c>
      <c r="E99" t="str">
        <f t="shared" si="9"/>
        <v>:60</v>
      </c>
      <c r="F99" t="str">
        <f t="shared" si="10"/>
        <v>PRO</v>
      </c>
      <c r="G99" t="str">
        <f t="shared" si="11"/>
        <v>Crossix Hispanic Diabetes T2</v>
      </c>
      <c r="H99" t="str">
        <f t="shared" si="12"/>
        <v>Crossix</v>
      </c>
      <c r="I99" t="str">
        <f t="shared" si="13"/>
        <v>Crossix</v>
      </c>
      <c r="K99">
        <v>5925557</v>
      </c>
      <c r="L99">
        <v>36087</v>
      </c>
      <c r="M99">
        <v>2676076</v>
      </c>
      <c r="N99">
        <v>134049</v>
      </c>
    </row>
    <row r="100" spans="1:14" x14ac:dyDescent="0.25">
      <c r="A100">
        <v>1</v>
      </c>
      <c r="B100" t="s">
        <v>654</v>
      </c>
      <c r="C100" t="str">
        <f t="shared" si="7"/>
        <v>Unknown</v>
      </c>
      <c r="D100" t="str">
        <f t="shared" si="8"/>
        <v>Non-Programmatic</v>
      </c>
      <c r="E100" t="str">
        <f t="shared" si="9"/>
        <v>:60</v>
      </c>
      <c r="F100" t="str">
        <f t="shared" si="10"/>
        <v>PRO</v>
      </c>
      <c r="G100" t="str">
        <f t="shared" si="11"/>
        <v>Crossix OAD Brand + Hispanic</v>
      </c>
      <c r="H100" t="str">
        <f t="shared" si="12"/>
        <v>Crossix</v>
      </c>
      <c r="I100" t="str">
        <f t="shared" si="13"/>
        <v>Crossix</v>
      </c>
      <c r="K100">
        <v>3534578</v>
      </c>
      <c r="L100">
        <v>20904</v>
      </c>
      <c r="M100">
        <v>1263795</v>
      </c>
      <c r="N100">
        <v>86991</v>
      </c>
    </row>
    <row r="101" spans="1:14" x14ac:dyDescent="0.25">
      <c r="A101">
        <v>1</v>
      </c>
      <c r="B101" t="s">
        <v>655</v>
      </c>
      <c r="C101" t="str">
        <f t="shared" si="7"/>
        <v>Unknown</v>
      </c>
      <c r="D101" t="str">
        <f t="shared" si="8"/>
        <v>Non-Programmatic</v>
      </c>
      <c r="E101" t="str">
        <f t="shared" si="9"/>
        <v>:60</v>
      </c>
      <c r="F101" t="str">
        <f t="shared" si="10"/>
        <v>PRO</v>
      </c>
      <c r="G101" t="str">
        <f t="shared" si="11"/>
        <v>Crossix Ozempic + Hispanic</v>
      </c>
      <c r="H101" t="str">
        <f t="shared" si="12"/>
        <v>Crossix</v>
      </c>
      <c r="I101" t="str">
        <f t="shared" si="13"/>
        <v>Crossix</v>
      </c>
      <c r="K101">
        <v>2121936</v>
      </c>
      <c r="L101">
        <v>14478</v>
      </c>
      <c r="M101">
        <v>944922</v>
      </c>
      <c r="N101">
        <v>64294</v>
      </c>
    </row>
    <row r="102" spans="1:14" x14ac:dyDescent="0.25">
      <c r="A102">
        <v>1</v>
      </c>
      <c r="B102" t="s">
        <v>656</v>
      </c>
      <c r="C102" t="str">
        <f t="shared" si="7"/>
        <v>Unknown</v>
      </c>
      <c r="D102" t="str">
        <f t="shared" si="8"/>
        <v>Non-Programmatic</v>
      </c>
      <c r="E102" t="str">
        <f t="shared" si="9"/>
        <v>:60</v>
      </c>
      <c r="F102" t="str">
        <f t="shared" si="10"/>
        <v>PRO</v>
      </c>
      <c r="G102" t="str">
        <f t="shared" si="11"/>
        <v>Crossix Trulicity + Hispanic</v>
      </c>
      <c r="H102" t="str">
        <f t="shared" si="12"/>
        <v>Crossix</v>
      </c>
      <c r="I102" t="str">
        <f t="shared" si="13"/>
        <v>Crossix</v>
      </c>
      <c r="K102">
        <v>1075910</v>
      </c>
      <c r="L102">
        <v>7920</v>
      </c>
      <c r="M102">
        <v>512393</v>
      </c>
      <c r="N102">
        <v>28535</v>
      </c>
    </row>
    <row r="103" spans="1:14" x14ac:dyDescent="0.25">
      <c r="A103">
        <v>1</v>
      </c>
      <c r="B103" t="s">
        <v>657</v>
      </c>
      <c r="C103" t="str">
        <f t="shared" si="7"/>
        <v>Unknown</v>
      </c>
      <c r="D103" t="str">
        <f t="shared" si="8"/>
        <v>Non-Programmatic</v>
      </c>
      <c r="E103" t="str">
        <f t="shared" si="9"/>
        <v>:60</v>
      </c>
      <c r="F103" t="str">
        <f t="shared" si="10"/>
        <v>PRO</v>
      </c>
      <c r="G103" t="str">
        <f t="shared" si="11"/>
        <v>Crossix Uncontrolled A1C + Hispanic</v>
      </c>
      <c r="H103" t="str">
        <f t="shared" si="12"/>
        <v>Crossix</v>
      </c>
      <c r="I103" t="str">
        <f t="shared" si="13"/>
        <v>Crossix</v>
      </c>
      <c r="K103">
        <v>1745375</v>
      </c>
      <c r="L103">
        <v>14231</v>
      </c>
      <c r="M103">
        <v>645961</v>
      </c>
      <c r="N103">
        <v>76369</v>
      </c>
    </row>
    <row r="104" spans="1:14" x14ac:dyDescent="0.25">
      <c r="A104">
        <v>1</v>
      </c>
      <c r="B104" t="s">
        <v>658</v>
      </c>
      <c r="C104" t="str">
        <f t="shared" si="7"/>
        <v>Unknown</v>
      </c>
      <c r="D104" t="str">
        <f t="shared" si="8"/>
        <v>Non-Programmatic</v>
      </c>
      <c r="E104" t="str">
        <f t="shared" si="9"/>
        <v>:60</v>
      </c>
      <c r="F104" t="str">
        <f t="shared" si="10"/>
        <v>PRO</v>
      </c>
      <c r="G104" t="str">
        <f t="shared" si="11"/>
        <v>IRI Glucose/Lancet Product Purchasers + Hispanic</v>
      </c>
      <c r="H104" t="str">
        <f t="shared" si="12"/>
        <v>IRI Glucose/Lancet Product Purchasers + Hispanic</v>
      </c>
      <c r="I104" t="str">
        <f t="shared" si="13"/>
        <v>Others</v>
      </c>
      <c r="K104">
        <v>172</v>
      </c>
      <c r="L104">
        <v>65</v>
      </c>
      <c r="M104">
        <v>36</v>
      </c>
      <c r="N104">
        <v>31</v>
      </c>
    </row>
    <row r="105" spans="1:14" x14ac:dyDescent="0.25">
      <c r="A105">
        <v>1</v>
      </c>
      <c r="B105" t="s">
        <v>659</v>
      </c>
      <c r="C105" t="str">
        <f t="shared" si="7"/>
        <v>Unknown</v>
      </c>
      <c r="D105" t="str">
        <f t="shared" si="8"/>
        <v>Non-Programmatic</v>
      </c>
      <c r="E105" t="str">
        <f t="shared" si="9"/>
        <v>:60</v>
      </c>
      <c r="F105" t="str">
        <f t="shared" si="10"/>
        <v>PRO</v>
      </c>
      <c r="G105" t="str">
        <f t="shared" si="11"/>
        <v>Oracle + Hispanic</v>
      </c>
      <c r="H105" t="str">
        <f t="shared" si="12"/>
        <v>Oracle + Hispanic</v>
      </c>
      <c r="I105" t="str">
        <f t="shared" si="13"/>
        <v>Others</v>
      </c>
      <c r="K105">
        <v>1404796</v>
      </c>
      <c r="L105">
        <v>11874</v>
      </c>
      <c r="M105">
        <v>608340</v>
      </c>
      <c r="N105">
        <v>49451</v>
      </c>
    </row>
    <row r="106" spans="1:14" x14ac:dyDescent="0.25">
      <c r="A106">
        <v>1</v>
      </c>
      <c r="B106" t="s">
        <v>660</v>
      </c>
      <c r="C106" t="str">
        <f t="shared" si="7"/>
        <v>Unknown</v>
      </c>
      <c r="D106" t="str">
        <f t="shared" si="8"/>
        <v>Non-Programmatic</v>
      </c>
      <c r="E106" t="str">
        <f t="shared" si="9"/>
        <v>:60</v>
      </c>
      <c r="F106" t="str">
        <f t="shared" si="10"/>
        <v>PRO</v>
      </c>
      <c r="G106" t="str">
        <f t="shared" si="11"/>
        <v>SCA</v>
      </c>
      <c r="H106" t="str">
        <f t="shared" si="12"/>
        <v>SCA</v>
      </c>
      <c r="I106" t="str">
        <f t="shared" si="13"/>
        <v>SCA</v>
      </c>
      <c r="K106">
        <v>4756184</v>
      </c>
      <c r="L106">
        <v>22103</v>
      </c>
      <c r="M106">
        <v>2797790</v>
      </c>
      <c r="N106">
        <v>98021</v>
      </c>
    </row>
    <row r="107" spans="1:14" x14ac:dyDescent="0.25">
      <c r="A107">
        <v>1</v>
      </c>
      <c r="B107" t="s">
        <v>1245</v>
      </c>
      <c r="C107" t="str">
        <f t="shared" si="7"/>
        <v>Unknown</v>
      </c>
      <c r="D107" t="str">
        <f t="shared" si="8"/>
        <v>Non-Programmatic</v>
      </c>
      <c r="E107" t="str">
        <f t="shared" si="9"/>
        <v>:30</v>
      </c>
      <c r="F107" t="str">
        <f t="shared" si="10"/>
        <v>:30</v>
      </c>
      <c r="G107" t="str">
        <f t="shared" si="11"/>
        <v>:30</v>
      </c>
      <c r="H107" t="str">
        <f t="shared" si="12"/>
        <v>:30</v>
      </c>
      <c r="I107" t="str">
        <f t="shared" si="13"/>
        <v>Others</v>
      </c>
      <c r="K107">
        <v>18</v>
      </c>
      <c r="L107">
        <v>9</v>
      </c>
      <c r="M107">
        <v>6</v>
      </c>
      <c r="N107">
        <v>12</v>
      </c>
    </row>
    <row r="108" spans="1:14" x14ac:dyDescent="0.25">
      <c r="A108">
        <v>1</v>
      </c>
      <c r="B108" t="s">
        <v>661</v>
      </c>
      <c r="C108" t="str">
        <f t="shared" si="7"/>
        <v>Unknown</v>
      </c>
      <c r="D108" t="str">
        <f t="shared" si="8"/>
        <v>Non-Programmatic</v>
      </c>
      <c r="E108" t="str">
        <f t="shared" si="9"/>
        <v>:60</v>
      </c>
      <c r="F108" t="str">
        <f t="shared" si="10"/>
        <v>PRO</v>
      </c>
      <c r="G108" t="str">
        <f t="shared" si="11"/>
        <v>Nascar Fans + Crossix</v>
      </c>
      <c r="H108" t="str">
        <f t="shared" si="12"/>
        <v>Crossix</v>
      </c>
      <c r="I108" t="str">
        <f t="shared" si="13"/>
        <v>Crossix</v>
      </c>
      <c r="K108">
        <v>7111809</v>
      </c>
      <c r="L108">
        <v>36793</v>
      </c>
      <c r="M108">
        <v>2423473</v>
      </c>
      <c r="N108">
        <v>203203</v>
      </c>
    </row>
    <row r="109" spans="1:14" x14ac:dyDescent="0.25">
      <c r="A109">
        <v>1</v>
      </c>
      <c r="B109" t="s">
        <v>1246</v>
      </c>
      <c r="C109" t="str">
        <f t="shared" si="7"/>
        <v>Unknown</v>
      </c>
      <c r="D109" t="str">
        <f t="shared" si="8"/>
        <v>Non-Programmatic</v>
      </c>
      <c r="E109" t="str">
        <f t="shared" si="9"/>
        <v>:30</v>
      </c>
      <c r="F109" t="str">
        <f t="shared" si="10"/>
        <v>:30</v>
      </c>
      <c r="G109" t="str">
        <f t="shared" si="11"/>
        <v>:30</v>
      </c>
      <c r="H109" t="str">
        <f t="shared" si="12"/>
        <v>:30</v>
      </c>
      <c r="I109" t="str">
        <f t="shared" si="13"/>
        <v>Others</v>
      </c>
      <c r="K109">
        <v>17</v>
      </c>
      <c r="L109">
        <v>13</v>
      </c>
      <c r="M109">
        <v>5</v>
      </c>
      <c r="N109">
        <v>9</v>
      </c>
    </row>
    <row r="110" spans="1:14" x14ac:dyDescent="0.25">
      <c r="A110">
        <v>1</v>
      </c>
      <c r="B110" t="s">
        <v>662</v>
      </c>
      <c r="C110" t="str">
        <f t="shared" si="7"/>
        <v>Unknown</v>
      </c>
      <c r="D110" t="str">
        <f t="shared" si="8"/>
        <v>Non-Programmatic</v>
      </c>
      <c r="E110" t="str">
        <f t="shared" si="9"/>
        <v>:60</v>
      </c>
      <c r="F110" t="str">
        <f t="shared" si="10"/>
        <v>PRO</v>
      </c>
      <c r="G110" t="str">
        <f t="shared" si="11"/>
        <v>Sports Sites + Crossix</v>
      </c>
      <c r="H110" t="str">
        <f t="shared" si="12"/>
        <v>Crossix</v>
      </c>
      <c r="I110" t="str">
        <f t="shared" si="13"/>
        <v>Crossix</v>
      </c>
      <c r="K110">
        <v>153</v>
      </c>
      <c r="L110">
        <v>49</v>
      </c>
      <c r="M110">
        <v>24</v>
      </c>
      <c r="N110">
        <v>28</v>
      </c>
    </row>
    <row r="111" spans="1:14" x14ac:dyDescent="0.25">
      <c r="A111">
        <v>1</v>
      </c>
      <c r="B111" t="s">
        <v>1247</v>
      </c>
      <c r="C111" t="str">
        <f t="shared" si="7"/>
        <v>Unknown</v>
      </c>
      <c r="D111" t="str">
        <f t="shared" si="8"/>
        <v>Non-Programmatic</v>
      </c>
      <c r="E111" t="str">
        <f t="shared" si="9"/>
        <v>:30</v>
      </c>
      <c r="F111" t="str">
        <f t="shared" si="10"/>
        <v>:30</v>
      </c>
      <c r="G111" t="str">
        <f t="shared" si="11"/>
        <v>:30</v>
      </c>
      <c r="H111" t="str">
        <f t="shared" si="12"/>
        <v>:30</v>
      </c>
      <c r="I111" t="str">
        <f t="shared" si="13"/>
        <v>Others</v>
      </c>
      <c r="K111">
        <v>654940</v>
      </c>
      <c r="L111">
        <v>5590</v>
      </c>
      <c r="M111">
        <v>448088</v>
      </c>
      <c r="N111">
        <v>323037</v>
      </c>
    </row>
    <row r="112" spans="1:14" x14ac:dyDescent="0.25">
      <c r="A112">
        <v>1</v>
      </c>
      <c r="B112" t="s">
        <v>663</v>
      </c>
      <c r="C112" t="str">
        <f t="shared" si="7"/>
        <v>Unknown</v>
      </c>
      <c r="D112" t="str">
        <f t="shared" si="8"/>
        <v>Non-Programmatic</v>
      </c>
      <c r="E112" t="str">
        <f t="shared" si="9"/>
        <v>:60</v>
      </c>
      <c r="F112" t="str">
        <f t="shared" si="10"/>
        <v>PRO</v>
      </c>
      <c r="G112" t="str">
        <f t="shared" si="11"/>
        <v>Crossix 1+ OADs</v>
      </c>
      <c r="H112" t="str">
        <f t="shared" si="12"/>
        <v>Crossix</v>
      </c>
      <c r="I112" t="str">
        <f t="shared" si="13"/>
        <v>Crossix</v>
      </c>
      <c r="K112">
        <v>2265228</v>
      </c>
      <c r="L112">
        <v>14168</v>
      </c>
      <c r="M112">
        <v>946462</v>
      </c>
      <c r="N112">
        <v>106069</v>
      </c>
    </row>
    <row r="113" spans="1:14" x14ac:dyDescent="0.25">
      <c r="A113">
        <v>1</v>
      </c>
      <c r="B113" t="s">
        <v>1248</v>
      </c>
      <c r="C113" t="str">
        <f t="shared" si="7"/>
        <v>Unknown</v>
      </c>
      <c r="D113" t="str">
        <f t="shared" si="8"/>
        <v>Non-Programmatic</v>
      </c>
      <c r="E113" t="str">
        <f t="shared" si="9"/>
        <v>:30</v>
      </c>
      <c r="F113" t="str">
        <f t="shared" si="10"/>
        <v>:30</v>
      </c>
      <c r="G113" t="str">
        <f t="shared" si="11"/>
        <v>:30</v>
      </c>
      <c r="H113" t="str">
        <f t="shared" si="12"/>
        <v>:30</v>
      </c>
      <c r="I113" t="str">
        <f t="shared" si="13"/>
        <v>Others</v>
      </c>
      <c r="K113">
        <v>942405</v>
      </c>
      <c r="L113">
        <v>4550</v>
      </c>
      <c r="M113">
        <v>545134</v>
      </c>
      <c r="N113">
        <v>285789</v>
      </c>
    </row>
    <row r="114" spans="1:14" x14ac:dyDescent="0.25">
      <c r="A114">
        <v>1</v>
      </c>
      <c r="B114" t="s">
        <v>664</v>
      </c>
      <c r="C114" t="str">
        <f t="shared" si="7"/>
        <v>Unknown</v>
      </c>
      <c r="D114" t="str">
        <f t="shared" si="8"/>
        <v>Non-Programmatic</v>
      </c>
      <c r="E114" t="str">
        <f t="shared" si="9"/>
        <v>:60</v>
      </c>
      <c r="F114" t="str">
        <f t="shared" si="10"/>
        <v>PRO</v>
      </c>
      <c r="G114" t="str">
        <f t="shared" si="11"/>
        <v>Crossix Basal Insulin</v>
      </c>
      <c r="H114" t="str">
        <f t="shared" si="12"/>
        <v>Crossix</v>
      </c>
      <c r="I114" t="str">
        <f t="shared" si="13"/>
        <v>Crossix</v>
      </c>
      <c r="K114">
        <v>7594339</v>
      </c>
      <c r="L114">
        <v>45052</v>
      </c>
      <c r="M114">
        <v>3104728</v>
      </c>
      <c r="N114">
        <v>276499</v>
      </c>
    </row>
    <row r="115" spans="1:14" x14ac:dyDescent="0.25">
      <c r="A115">
        <v>1</v>
      </c>
      <c r="B115" t="s">
        <v>1249</v>
      </c>
      <c r="C115" t="str">
        <f t="shared" si="7"/>
        <v>Unknown</v>
      </c>
      <c r="D115" t="str">
        <f t="shared" si="8"/>
        <v>Non-Programmatic</v>
      </c>
      <c r="E115" t="str">
        <f t="shared" si="9"/>
        <v>:30</v>
      </c>
      <c r="F115" t="str">
        <f t="shared" si="10"/>
        <v>:30</v>
      </c>
      <c r="G115" t="str">
        <f t="shared" si="11"/>
        <v>:30</v>
      </c>
      <c r="H115" t="str">
        <f t="shared" si="12"/>
        <v>:30</v>
      </c>
      <c r="I115" t="str">
        <f t="shared" si="13"/>
        <v>Others</v>
      </c>
      <c r="K115">
        <v>999494</v>
      </c>
      <c r="L115">
        <v>7909</v>
      </c>
      <c r="M115">
        <v>635297</v>
      </c>
      <c r="N115">
        <v>382883</v>
      </c>
    </row>
    <row r="116" spans="1:14" x14ac:dyDescent="0.25">
      <c r="A116">
        <v>1</v>
      </c>
      <c r="B116" t="s">
        <v>665</v>
      </c>
      <c r="C116" t="str">
        <f t="shared" si="7"/>
        <v>Unknown</v>
      </c>
      <c r="D116" t="str">
        <f t="shared" si="8"/>
        <v>Non-Programmatic</v>
      </c>
      <c r="E116" t="str">
        <f t="shared" si="9"/>
        <v>:60</v>
      </c>
      <c r="F116" t="str">
        <f t="shared" si="10"/>
        <v>PRO</v>
      </c>
      <c r="G116" t="str">
        <f t="shared" si="11"/>
        <v>Crossix Bydureon</v>
      </c>
      <c r="H116" t="str">
        <f t="shared" si="12"/>
        <v>Crossix</v>
      </c>
      <c r="I116" t="str">
        <f t="shared" si="13"/>
        <v>Crossix</v>
      </c>
      <c r="K116">
        <v>3855639</v>
      </c>
      <c r="L116">
        <v>24597</v>
      </c>
      <c r="M116">
        <v>1696479</v>
      </c>
      <c r="N116">
        <v>148194</v>
      </c>
    </row>
    <row r="117" spans="1:14" x14ac:dyDescent="0.25">
      <c r="A117">
        <v>1</v>
      </c>
      <c r="B117" t="s">
        <v>666</v>
      </c>
      <c r="C117" t="str">
        <f t="shared" si="7"/>
        <v>Unknown</v>
      </c>
      <c r="D117" t="str">
        <f t="shared" si="8"/>
        <v>Non-Programmatic</v>
      </c>
      <c r="E117" t="str">
        <f t="shared" si="9"/>
        <v>:60</v>
      </c>
      <c r="F117" t="str">
        <f t="shared" si="10"/>
        <v>PRO</v>
      </c>
      <c r="G117" t="str">
        <f t="shared" si="11"/>
        <v>Crossix CV + T2D</v>
      </c>
      <c r="H117" t="str">
        <f t="shared" si="12"/>
        <v>Crossix</v>
      </c>
      <c r="I117" t="str">
        <f t="shared" si="13"/>
        <v>Crossix</v>
      </c>
      <c r="K117">
        <v>924714</v>
      </c>
      <c r="L117">
        <v>4647</v>
      </c>
      <c r="M117">
        <v>302116</v>
      </c>
      <c r="N117">
        <v>0</v>
      </c>
    </row>
    <row r="118" spans="1:14" x14ac:dyDescent="0.25">
      <c r="A118">
        <v>1</v>
      </c>
      <c r="B118" t="s">
        <v>1250</v>
      </c>
      <c r="C118" t="str">
        <f t="shared" si="7"/>
        <v>Unknown</v>
      </c>
      <c r="D118" t="str">
        <f t="shared" si="8"/>
        <v>Non-Programmatic</v>
      </c>
      <c r="E118" t="str">
        <f t="shared" si="9"/>
        <v>:30</v>
      </c>
      <c r="F118" t="str">
        <f t="shared" si="10"/>
        <v>:30</v>
      </c>
      <c r="G118" t="str">
        <f t="shared" si="11"/>
        <v>:30</v>
      </c>
      <c r="H118" t="str">
        <f t="shared" si="12"/>
        <v>:30</v>
      </c>
      <c r="I118" t="str">
        <f t="shared" si="13"/>
        <v>Others</v>
      </c>
      <c r="K118">
        <v>12</v>
      </c>
      <c r="L118">
        <v>7</v>
      </c>
      <c r="M118">
        <v>3</v>
      </c>
      <c r="N118">
        <v>6</v>
      </c>
    </row>
    <row r="119" spans="1:14" x14ac:dyDescent="0.25">
      <c r="A119">
        <v>1</v>
      </c>
      <c r="B119" t="s">
        <v>667</v>
      </c>
      <c r="C119" t="str">
        <f t="shared" si="7"/>
        <v>Unknown</v>
      </c>
      <c r="D119" t="str">
        <f t="shared" si="8"/>
        <v>Non-Programmatic</v>
      </c>
      <c r="E119" t="str">
        <f t="shared" si="9"/>
        <v>:60</v>
      </c>
      <c r="F119" t="str">
        <f t="shared" si="10"/>
        <v>PRO</v>
      </c>
      <c r="G119" t="str">
        <f t="shared" si="11"/>
        <v>Crossix Congestive Heart Failure + T2D</v>
      </c>
      <c r="H119" t="str">
        <f t="shared" si="12"/>
        <v>Crossix</v>
      </c>
      <c r="I119" t="str">
        <f t="shared" si="13"/>
        <v>Crossix</v>
      </c>
      <c r="K119">
        <v>167081</v>
      </c>
      <c r="L119">
        <v>1331</v>
      </c>
      <c r="M119">
        <v>66525</v>
      </c>
      <c r="N119">
        <v>7854</v>
      </c>
    </row>
    <row r="120" spans="1:14" x14ac:dyDescent="0.25">
      <c r="A120">
        <v>1</v>
      </c>
      <c r="B120" t="s">
        <v>1251</v>
      </c>
      <c r="C120" t="str">
        <f t="shared" si="7"/>
        <v>Unknown</v>
      </c>
      <c r="D120" t="str">
        <f t="shared" si="8"/>
        <v>Non-Programmatic</v>
      </c>
      <c r="E120" t="str">
        <f t="shared" si="9"/>
        <v>:30</v>
      </c>
      <c r="F120" t="str">
        <f t="shared" si="10"/>
        <v>:30</v>
      </c>
      <c r="G120" t="str">
        <f t="shared" si="11"/>
        <v>:30</v>
      </c>
      <c r="H120" t="str">
        <f t="shared" si="12"/>
        <v>:30</v>
      </c>
      <c r="I120" t="str">
        <f t="shared" si="13"/>
        <v>Others</v>
      </c>
      <c r="K120">
        <v>637322</v>
      </c>
      <c r="L120">
        <v>4449</v>
      </c>
      <c r="M120">
        <v>409719</v>
      </c>
      <c r="N120">
        <v>254785</v>
      </c>
    </row>
    <row r="121" spans="1:14" x14ac:dyDescent="0.25">
      <c r="A121">
        <v>1</v>
      </c>
      <c r="B121" t="s">
        <v>668</v>
      </c>
      <c r="C121" t="str">
        <f t="shared" si="7"/>
        <v>Unknown</v>
      </c>
      <c r="D121" t="str">
        <f t="shared" si="8"/>
        <v>Non-Programmatic</v>
      </c>
      <c r="E121" t="str">
        <f t="shared" si="9"/>
        <v>:60</v>
      </c>
      <c r="F121" t="str">
        <f t="shared" si="10"/>
        <v>PRO</v>
      </c>
      <c r="G121" t="str">
        <f t="shared" si="11"/>
        <v>Crossix Farxiga</v>
      </c>
      <c r="H121" t="str">
        <f t="shared" si="12"/>
        <v>Crossix</v>
      </c>
      <c r="I121" t="str">
        <f t="shared" si="13"/>
        <v>Crossix</v>
      </c>
      <c r="K121">
        <v>3658555</v>
      </c>
      <c r="L121">
        <v>21393</v>
      </c>
      <c r="M121">
        <v>1444047</v>
      </c>
      <c r="N121">
        <v>122616</v>
      </c>
    </row>
    <row r="122" spans="1:14" x14ac:dyDescent="0.25">
      <c r="A122">
        <v>1</v>
      </c>
      <c r="B122" t="s">
        <v>1252</v>
      </c>
      <c r="C122" t="str">
        <f t="shared" si="7"/>
        <v>Unknown</v>
      </c>
      <c r="D122" t="str">
        <f t="shared" si="8"/>
        <v>Non-Programmatic</v>
      </c>
      <c r="E122" t="str">
        <f t="shared" si="9"/>
        <v>:30</v>
      </c>
      <c r="F122" t="str">
        <f t="shared" si="10"/>
        <v>:30</v>
      </c>
      <c r="G122" t="str">
        <f t="shared" si="11"/>
        <v>:30</v>
      </c>
      <c r="H122" t="str">
        <f t="shared" si="12"/>
        <v>:30</v>
      </c>
      <c r="I122" t="str">
        <f t="shared" si="13"/>
        <v>Others</v>
      </c>
      <c r="K122">
        <v>591099</v>
      </c>
      <c r="L122">
        <v>4839</v>
      </c>
      <c r="M122">
        <v>395971</v>
      </c>
      <c r="N122">
        <v>272449</v>
      </c>
    </row>
    <row r="123" spans="1:14" x14ac:dyDescent="0.25">
      <c r="A123">
        <v>1</v>
      </c>
      <c r="B123" t="s">
        <v>669</v>
      </c>
      <c r="C123" t="str">
        <f t="shared" si="7"/>
        <v>Unknown</v>
      </c>
      <c r="D123" t="str">
        <f t="shared" si="8"/>
        <v>Non-Programmatic</v>
      </c>
      <c r="E123" t="str">
        <f t="shared" si="9"/>
        <v>:60</v>
      </c>
      <c r="F123" t="str">
        <f t="shared" si="10"/>
        <v>PRO</v>
      </c>
      <c r="G123" t="str">
        <f t="shared" si="11"/>
        <v>Crossix GLP-1 Inhibitor User</v>
      </c>
      <c r="H123" t="str">
        <f t="shared" si="12"/>
        <v>Crossix</v>
      </c>
      <c r="I123" t="str">
        <f t="shared" si="13"/>
        <v>Crossix</v>
      </c>
      <c r="K123">
        <v>2044708</v>
      </c>
      <c r="L123">
        <v>16345</v>
      </c>
      <c r="M123">
        <v>878601</v>
      </c>
      <c r="N123">
        <v>87893</v>
      </c>
    </row>
    <row r="124" spans="1:14" x14ac:dyDescent="0.25">
      <c r="A124">
        <v>1</v>
      </c>
      <c r="B124" t="s">
        <v>1253</v>
      </c>
      <c r="C124" t="str">
        <f t="shared" si="7"/>
        <v>Unknown</v>
      </c>
      <c r="D124" t="str">
        <f t="shared" si="8"/>
        <v>Non-Programmatic</v>
      </c>
      <c r="E124" t="str">
        <f t="shared" si="9"/>
        <v>:30</v>
      </c>
      <c r="F124" t="str">
        <f t="shared" si="10"/>
        <v>:30</v>
      </c>
      <c r="G124" t="str">
        <f t="shared" si="11"/>
        <v>:30</v>
      </c>
      <c r="H124" t="str">
        <f t="shared" si="12"/>
        <v>:30</v>
      </c>
      <c r="I124" t="str">
        <f t="shared" si="13"/>
        <v>Others</v>
      </c>
      <c r="K124">
        <v>17</v>
      </c>
      <c r="L124">
        <v>4</v>
      </c>
      <c r="M124">
        <v>4</v>
      </c>
      <c r="N124">
        <v>11</v>
      </c>
    </row>
    <row r="125" spans="1:14" x14ac:dyDescent="0.25">
      <c r="A125">
        <v>1</v>
      </c>
      <c r="B125" t="s">
        <v>670</v>
      </c>
      <c r="C125" t="str">
        <f t="shared" si="7"/>
        <v>Unknown</v>
      </c>
      <c r="D125" t="str">
        <f t="shared" si="8"/>
        <v>Non-Programmatic</v>
      </c>
      <c r="E125" t="str">
        <f t="shared" si="9"/>
        <v>:60</v>
      </c>
      <c r="F125" t="str">
        <f t="shared" si="10"/>
        <v>PRO</v>
      </c>
      <c r="G125" t="str">
        <f t="shared" si="11"/>
        <v>Crossix Heart Valve Disease + T2D</v>
      </c>
      <c r="H125" t="str">
        <f t="shared" si="12"/>
        <v>Crossix</v>
      </c>
      <c r="I125" t="str">
        <f t="shared" si="13"/>
        <v>Crossix</v>
      </c>
      <c r="K125">
        <v>1004698</v>
      </c>
      <c r="L125">
        <v>8334</v>
      </c>
      <c r="M125">
        <v>427688</v>
      </c>
      <c r="N125">
        <v>59280</v>
      </c>
    </row>
    <row r="126" spans="1:14" x14ac:dyDescent="0.25">
      <c r="A126">
        <v>1</v>
      </c>
      <c r="B126" t="s">
        <v>1254</v>
      </c>
      <c r="C126" t="str">
        <f t="shared" si="7"/>
        <v>Unknown</v>
      </c>
      <c r="D126" t="str">
        <f t="shared" si="8"/>
        <v>Non-Programmatic</v>
      </c>
      <c r="E126" t="str">
        <f t="shared" si="9"/>
        <v>:30</v>
      </c>
      <c r="F126" t="str">
        <f t="shared" si="10"/>
        <v>:30</v>
      </c>
      <c r="G126" t="str">
        <f t="shared" si="11"/>
        <v>:30</v>
      </c>
      <c r="H126" t="str">
        <f t="shared" si="12"/>
        <v>:30</v>
      </c>
      <c r="I126" t="str">
        <f t="shared" si="13"/>
        <v>Others</v>
      </c>
      <c r="K126">
        <v>11</v>
      </c>
      <c r="L126">
        <v>4</v>
      </c>
      <c r="M126">
        <v>5</v>
      </c>
      <c r="N126">
        <v>8</v>
      </c>
    </row>
    <row r="127" spans="1:14" x14ac:dyDescent="0.25">
      <c r="A127">
        <v>1</v>
      </c>
      <c r="B127" t="s">
        <v>671</v>
      </c>
      <c r="C127" t="str">
        <f t="shared" si="7"/>
        <v>Unknown</v>
      </c>
      <c r="D127" t="str">
        <f t="shared" si="8"/>
        <v>Non-Programmatic</v>
      </c>
      <c r="E127" t="str">
        <f t="shared" si="9"/>
        <v>:60</v>
      </c>
      <c r="F127" t="str">
        <f t="shared" si="10"/>
        <v>PRO</v>
      </c>
      <c r="G127" t="str">
        <f t="shared" si="11"/>
        <v>Crossix Hypertension + T2D</v>
      </c>
      <c r="H127" t="str">
        <f t="shared" si="12"/>
        <v>Crossix</v>
      </c>
      <c r="I127" t="str">
        <f t="shared" si="13"/>
        <v>Crossix</v>
      </c>
      <c r="K127">
        <v>726444</v>
      </c>
      <c r="L127">
        <v>5359</v>
      </c>
      <c r="M127">
        <v>291087</v>
      </c>
      <c r="N127">
        <v>37092</v>
      </c>
    </row>
    <row r="128" spans="1:14" x14ac:dyDescent="0.25">
      <c r="A128">
        <v>1</v>
      </c>
      <c r="B128" t="s">
        <v>1255</v>
      </c>
      <c r="C128" t="str">
        <f t="shared" si="7"/>
        <v>Unknown</v>
      </c>
      <c r="D128" t="str">
        <f t="shared" si="8"/>
        <v>Non-Programmatic</v>
      </c>
      <c r="E128" t="str">
        <f t="shared" si="9"/>
        <v>:30</v>
      </c>
      <c r="F128" t="str">
        <f t="shared" si="10"/>
        <v>:30</v>
      </c>
      <c r="G128" t="str">
        <f t="shared" si="11"/>
        <v>:30</v>
      </c>
      <c r="H128" t="str">
        <f t="shared" si="12"/>
        <v>:30</v>
      </c>
      <c r="I128" t="str">
        <f t="shared" si="13"/>
        <v>Others</v>
      </c>
      <c r="K128">
        <v>24</v>
      </c>
      <c r="L128">
        <v>10</v>
      </c>
      <c r="M128">
        <v>6</v>
      </c>
      <c r="N128">
        <v>12</v>
      </c>
    </row>
    <row r="129" spans="1:14" x14ac:dyDescent="0.25">
      <c r="A129">
        <v>1</v>
      </c>
      <c r="B129" t="s">
        <v>672</v>
      </c>
      <c r="C129" t="str">
        <f t="shared" si="7"/>
        <v>Unknown</v>
      </c>
      <c r="D129" t="str">
        <f t="shared" si="8"/>
        <v>Non-Programmatic</v>
      </c>
      <c r="E129" t="str">
        <f t="shared" si="9"/>
        <v>:60</v>
      </c>
      <c r="F129" t="str">
        <f t="shared" si="10"/>
        <v>PRO</v>
      </c>
      <c r="G129" t="str">
        <f t="shared" si="11"/>
        <v>Crossix Invokana</v>
      </c>
      <c r="H129" t="str">
        <f t="shared" si="12"/>
        <v>Crossix</v>
      </c>
      <c r="I129" t="str">
        <f t="shared" si="13"/>
        <v>Crossix</v>
      </c>
      <c r="K129">
        <v>2007854</v>
      </c>
      <c r="L129">
        <v>12086</v>
      </c>
      <c r="M129">
        <v>840838</v>
      </c>
      <c r="N129">
        <v>87835</v>
      </c>
    </row>
    <row r="130" spans="1:14" x14ac:dyDescent="0.25">
      <c r="A130">
        <v>1</v>
      </c>
      <c r="B130" t="s">
        <v>1256</v>
      </c>
      <c r="C130" t="str">
        <f t="shared" si="7"/>
        <v>Unknown</v>
      </c>
      <c r="D130" t="str">
        <f t="shared" si="8"/>
        <v>Non-Programmatic</v>
      </c>
      <c r="E130" t="str">
        <f t="shared" si="9"/>
        <v>:30</v>
      </c>
      <c r="F130" t="str">
        <f t="shared" si="10"/>
        <v>:30</v>
      </c>
      <c r="G130" t="str">
        <f t="shared" si="11"/>
        <v>:30</v>
      </c>
      <c r="H130" t="str">
        <f t="shared" si="12"/>
        <v>:30</v>
      </c>
      <c r="I130" t="str">
        <f t="shared" si="13"/>
        <v>Others</v>
      </c>
      <c r="K130">
        <v>23</v>
      </c>
      <c r="L130">
        <v>8</v>
      </c>
      <c r="M130">
        <v>6</v>
      </c>
      <c r="N130">
        <v>13</v>
      </c>
    </row>
    <row r="131" spans="1:14" x14ac:dyDescent="0.25">
      <c r="A131">
        <v>1</v>
      </c>
      <c r="B131" t="s">
        <v>673</v>
      </c>
      <c r="C131" t="str">
        <f t="shared" ref="C131:C194" si="14">IF(OR(NOT(ISERR(FIND("tablet",LOWER(B131)))),NOT(ISERR(FIND("mobtab",LOWER(B131)))),NOT(ISERR(FIND("tablet",LOWER(B131))))),"Tablet",IF(OR(NOT(ISERR(FIND("desktop",LOWER(B131)))),NOT(ISERR(FIND("dsk",LOWER(B131))))),"Desktop",IF(OR(NOT(ISERR(FIND("mobile",LOWER(B131)))),NOT(ISERR(FIND("mob",LOWER(B131))))),"Mobile",IF(NOT(ISERR(FIND("ctv",LOWER(B131)))),"CTV",IF(OR(NOT(ISERR(FIND("TV Online",B131))),NOT(ISERR(FIND("TVO",B131)))),"TV Online",IF(NOT(ISERR(FIND("OTT",B131))),"OTT",IF(NOT(ISERR(FIND("cross device",LOWER(B131)))),"Cross Device","Unknown")))))))</f>
        <v>Unknown</v>
      </c>
      <c r="D131" t="str">
        <f t="shared" ref="D131:D194" si="15">IF(OR(NOT(ISERR(FIND("programmatic",LOWER(B131)))),NOT(ISERR(FIND("PRGV",B131))),NOT(ISERR(FIND("PRGV",B131)))),"Programmatic",IF(ISBLANK(B131),"Unknown","Non-Programmatic"))</f>
        <v>Non-Programmatic</v>
      </c>
      <c r="E131" t="str">
        <f t="shared" ref="E131:E194" si="16">IF(NOT(ISERR(FIND("ad network",LOWER(B131)))),"Ad Networks",IF(NOT(ISERR(FIND("lifestyle",LOWER(B131)))),"Lifestyle",TRIM(MID(SUBSTITUTE(B131,"_",REPT(" ",LEN(B131))), (11-1)*LEN(B131)+1, LEN(B131)))))</f>
        <v>:60</v>
      </c>
      <c r="F131" t="str">
        <f t="shared" ref="F131:F194" si="17">IF(NOT(ISERR(FIND("ad network",LOWER(B131)))),"Ad Networks",IF(NOT(ISERR(FIND("lifestyle",LOWER(B131)))),"Lifestyle",TRIM(MID(SUBSTITUTE(B131,"_",REPT(" ",LEN(B131))), (IF(OR(E131=":60",E131="NA"),10,IF(E131="1x1",9,11))-1)*LEN(B131)+1, LEN(B131)))))</f>
        <v>PRO</v>
      </c>
      <c r="G131" t="str">
        <f t="shared" ref="G131:G194" si="18">IF(OR(F131="PRE", F131="PRO", F131="FEP", F131="VOD"),TRIM(MID(SUBSTITUTE(B131,"_",REPT(" ",LEN(B131))), (9-1)*LEN(B131)+1, LEN(B131))),F131)</f>
        <v>Crossix Jardiance</v>
      </c>
      <c r="H131" t="str">
        <f t="shared" ref="H131:H194" si="19">IF(NOT(ISERR(FIND("ACA",G131))),"ACA",IF(NOT(ISERR(FIND("Fluent",G131))),"Fluent",IF(NOT(ISERR(FIND("Shark Week",G131))),"Shark Week",IF(NOT(ISERR(FIND("O&amp;O Pre-Roll Playlist",G131))),"O&amp;O Pre-Roll Playlist",IF(NOT(ISERR(FIND("IQVIA",G131))),"IQVIA",IF(NOT(ISERR(FIND("Kantar MARS T2D Diagnosed 10+ Yrs",G131))),"Kantar MARS T2D Diagnosed 10+ Yrs",IF(NOT(ISERR(FIND("SCA",G131))),"SCA",IF(NOT(ISERR(FIND("Type 2 Diabete",G131))),"Type 2 Diabete",IF(NOT(ISERR(FIND("Symphony Health",G131))),"Symphony Health",IF(NOT(ISERR(FIND("Sharethis",G131))),"Sharethis",IF(NOT(ISERR(FIND("Crossix",G131))),"Crossix",IF(NOT(ISERR(FIND("OMNET",G131))),"OMNET",IF(NOT(ISERR(FIND("Crossix",G131))),"Crossix",G131)))))))))))))</f>
        <v>Crossix</v>
      </c>
      <c r="I131" t="str">
        <f t="shared" ref="I131:I194" si="20">IF(OR(H131="Crossix",H131="OMNET",H131="About Page Scrolls",H131="Audience Targeting",H131="Site Visits",H131="Deep Page Visits",H131="SCA",H131="Action Buttons/Clicks",H131="Conde Nast O&amp;O",H131="O&amp;O Pre-Roll Playlist",H131="Sharethis",H131="Fluent",H131="Shark Week"),H131,"Others")</f>
        <v>Crossix</v>
      </c>
      <c r="K131">
        <v>3294659</v>
      </c>
      <c r="L131">
        <v>18668</v>
      </c>
      <c r="M131">
        <v>1314301</v>
      </c>
      <c r="N131">
        <v>134661</v>
      </c>
    </row>
    <row r="132" spans="1:14" x14ac:dyDescent="0.25">
      <c r="A132">
        <v>1</v>
      </c>
      <c r="B132" t="s">
        <v>1257</v>
      </c>
      <c r="C132" t="str">
        <f t="shared" si="14"/>
        <v>Unknown</v>
      </c>
      <c r="D132" t="str">
        <f t="shared" si="15"/>
        <v>Non-Programmatic</v>
      </c>
      <c r="E132" t="str">
        <f t="shared" si="16"/>
        <v>:30</v>
      </c>
      <c r="F132" t="str">
        <f t="shared" si="17"/>
        <v>:30</v>
      </c>
      <c r="G132" t="str">
        <f t="shared" si="18"/>
        <v>:30</v>
      </c>
      <c r="H132" t="str">
        <f t="shared" si="19"/>
        <v>:30</v>
      </c>
      <c r="I132" t="str">
        <f t="shared" si="20"/>
        <v>Others</v>
      </c>
      <c r="K132">
        <v>597769</v>
      </c>
      <c r="L132">
        <v>5125</v>
      </c>
      <c r="M132">
        <v>410511</v>
      </c>
      <c r="N132">
        <v>257256</v>
      </c>
    </row>
    <row r="133" spans="1:14" x14ac:dyDescent="0.25">
      <c r="A133">
        <v>1</v>
      </c>
      <c r="B133" t="s">
        <v>674</v>
      </c>
      <c r="C133" t="str">
        <f t="shared" si="14"/>
        <v>Unknown</v>
      </c>
      <c r="D133" t="str">
        <f t="shared" si="15"/>
        <v>Non-Programmatic</v>
      </c>
      <c r="E133" t="str">
        <f t="shared" si="16"/>
        <v>:60</v>
      </c>
      <c r="F133" t="str">
        <f t="shared" si="17"/>
        <v>PRO</v>
      </c>
      <c r="G133" t="str">
        <f t="shared" si="18"/>
        <v>Crossix Ozempic</v>
      </c>
      <c r="H133" t="str">
        <f t="shared" si="19"/>
        <v>Crossix</v>
      </c>
      <c r="I133" t="str">
        <f t="shared" si="20"/>
        <v>Crossix</v>
      </c>
      <c r="K133">
        <v>6557077</v>
      </c>
      <c r="L133">
        <v>33871</v>
      </c>
      <c r="M133">
        <v>2626320</v>
      </c>
      <c r="N133">
        <v>234486</v>
      </c>
    </row>
    <row r="134" spans="1:14" x14ac:dyDescent="0.25">
      <c r="A134">
        <v>1</v>
      </c>
      <c r="B134" t="s">
        <v>1258</v>
      </c>
      <c r="C134" t="str">
        <f t="shared" si="14"/>
        <v>Unknown</v>
      </c>
      <c r="D134" t="str">
        <f t="shared" si="15"/>
        <v>Non-Programmatic</v>
      </c>
      <c r="E134" t="str">
        <f t="shared" si="16"/>
        <v>:30</v>
      </c>
      <c r="F134" t="str">
        <f t="shared" si="17"/>
        <v>:30</v>
      </c>
      <c r="G134" t="str">
        <f t="shared" si="18"/>
        <v>:30</v>
      </c>
      <c r="H134" t="str">
        <f t="shared" si="19"/>
        <v>:30</v>
      </c>
      <c r="I134" t="str">
        <f t="shared" si="20"/>
        <v>Others</v>
      </c>
      <c r="K134">
        <v>464935</v>
      </c>
      <c r="L134">
        <v>3798</v>
      </c>
      <c r="M134">
        <v>314050</v>
      </c>
      <c r="N134">
        <v>204566</v>
      </c>
    </row>
    <row r="135" spans="1:14" x14ac:dyDescent="0.25">
      <c r="A135">
        <v>1</v>
      </c>
      <c r="B135" t="s">
        <v>675</v>
      </c>
      <c r="C135" t="str">
        <f t="shared" si="14"/>
        <v>Unknown</v>
      </c>
      <c r="D135" t="str">
        <f t="shared" si="15"/>
        <v>Non-Programmatic</v>
      </c>
      <c r="E135" t="str">
        <f t="shared" si="16"/>
        <v>:60</v>
      </c>
      <c r="F135" t="str">
        <f t="shared" si="17"/>
        <v>PRO</v>
      </c>
      <c r="G135" t="str">
        <f t="shared" si="18"/>
        <v>Crossix Trulicity</v>
      </c>
      <c r="H135" t="str">
        <f t="shared" si="19"/>
        <v>Crossix</v>
      </c>
      <c r="I135" t="str">
        <f t="shared" si="20"/>
        <v>Crossix</v>
      </c>
      <c r="K135">
        <v>2582797</v>
      </c>
      <c r="L135">
        <v>15655</v>
      </c>
      <c r="M135">
        <v>1046297</v>
      </c>
      <c r="N135">
        <v>79036</v>
      </c>
    </row>
    <row r="136" spans="1:14" x14ac:dyDescent="0.25">
      <c r="A136">
        <v>1</v>
      </c>
      <c r="B136" t="s">
        <v>1259</v>
      </c>
      <c r="C136" t="str">
        <f t="shared" si="14"/>
        <v>Unknown</v>
      </c>
      <c r="D136" t="str">
        <f t="shared" si="15"/>
        <v>Non-Programmatic</v>
      </c>
      <c r="E136" t="str">
        <f t="shared" si="16"/>
        <v>:30</v>
      </c>
      <c r="F136" t="str">
        <f t="shared" si="17"/>
        <v>:30</v>
      </c>
      <c r="G136" t="str">
        <f t="shared" si="18"/>
        <v>:30</v>
      </c>
      <c r="H136" t="str">
        <f t="shared" si="19"/>
        <v>:30</v>
      </c>
      <c r="I136" t="str">
        <f t="shared" si="20"/>
        <v>Others</v>
      </c>
      <c r="K136">
        <v>1958544</v>
      </c>
      <c r="L136">
        <v>16487</v>
      </c>
      <c r="M136">
        <v>1319005</v>
      </c>
      <c r="N136">
        <v>909108</v>
      </c>
    </row>
    <row r="137" spans="1:14" x14ac:dyDescent="0.25">
      <c r="A137">
        <v>1</v>
      </c>
      <c r="B137" t="s">
        <v>676</v>
      </c>
      <c r="C137" t="str">
        <f t="shared" si="14"/>
        <v>Unknown</v>
      </c>
      <c r="D137" t="str">
        <f t="shared" si="15"/>
        <v>Non-Programmatic</v>
      </c>
      <c r="E137" t="str">
        <f t="shared" si="16"/>
        <v>:60</v>
      </c>
      <c r="F137" t="str">
        <f t="shared" si="17"/>
        <v>PRO</v>
      </c>
      <c r="G137" t="str">
        <f t="shared" si="18"/>
        <v>Crossix Uncontrolled A1C</v>
      </c>
      <c r="H137" t="str">
        <f t="shared" si="19"/>
        <v>Crossix</v>
      </c>
      <c r="I137" t="str">
        <f t="shared" si="20"/>
        <v>Crossix</v>
      </c>
      <c r="K137">
        <v>5995582</v>
      </c>
      <c r="L137">
        <v>32522</v>
      </c>
      <c r="M137">
        <v>2206812</v>
      </c>
      <c r="N137">
        <v>174870</v>
      </c>
    </row>
    <row r="138" spans="1:14" x14ac:dyDescent="0.25">
      <c r="A138">
        <v>1</v>
      </c>
      <c r="B138" t="s">
        <v>1260</v>
      </c>
      <c r="C138" t="str">
        <f t="shared" si="14"/>
        <v>Unknown</v>
      </c>
      <c r="D138" t="str">
        <f t="shared" si="15"/>
        <v>Non-Programmatic</v>
      </c>
      <c r="E138" t="str">
        <f t="shared" si="16"/>
        <v>:30</v>
      </c>
      <c r="F138" t="str">
        <f t="shared" si="17"/>
        <v>:30</v>
      </c>
      <c r="G138" t="str">
        <f t="shared" si="18"/>
        <v>:30</v>
      </c>
      <c r="H138" t="str">
        <f t="shared" si="19"/>
        <v>:30</v>
      </c>
      <c r="I138" t="str">
        <f t="shared" si="20"/>
        <v>Others</v>
      </c>
      <c r="K138">
        <v>12</v>
      </c>
      <c r="L138">
        <v>1</v>
      </c>
      <c r="M138">
        <v>4</v>
      </c>
      <c r="N138">
        <v>7</v>
      </c>
    </row>
    <row r="139" spans="1:14" x14ac:dyDescent="0.25">
      <c r="A139">
        <v>1</v>
      </c>
      <c r="B139" t="s">
        <v>677</v>
      </c>
      <c r="C139" t="str">
        <f t="shared" si="14"/>
        <v>Unknown</v>
      </c>
      <c r="D139" t="str">
        <f t="shared" si="15"/>
        <v>Non-Programmatic</v>
      </c>
      <c r="E139" t="str">
        <f t="shared" si="16"/>
        <v>:60</v>
      </c>
      <c r="F139" t="str">
        <f t="shared" si="17"/>
        <v>PRO</v>
      </c>
      <c r="G139" t="str">
        <f t="shared" si="18"/>
        <v>Fluent CV + T2D</v>
      </c>
      <c r="H139" t="str">
        <f t="shared" si="19"/>
        <v>Fluent</v>
      </c>
      <c r="I139" t="str">
        <f t="shared" si="20"/>
        <v>Fluent</v>
      </c>
      <c r="K139">
        <v>147835</v>
      </c>
      <c r="L139">
        <v>1676</v>
      </c>
      <c r="M139">
        <v>54550</v>
      </c>
      <c r="N139">
        <v>5996</v>
      </c>
    </row>
    <row r="140" spans="1:14" x14ac:dyDescent="0.25">
      <c r="A140">
        <v>1</v>
      </c>
      <c r="B140" t="s">
        <v>1261</v>
      </c>
      <c r="C140" t="str">
        <f t="shared" si="14"/>
        <v>Unknown</v>
      </c>
      <c r="D140" t="str">
        <f t="shared" si="15"/>
        <v>Non-Programmatic</v>
      </c>
      <c r="E140" t="str">
        <f t="shared" si="16"/>
        <v>:30</v>
      </c>
      <c r="F140" t="str">
        <f t="shared" si="17"/>
        <v>:30</v>
      </c>
      <c r="G140" t="str">
        <f t="shared" si="18"/>
        <v>:30</v>
      </c>
      <c r="H140" t="str">
        <f t="shared" si="19"/>
        <v>:30</v>
      </c>
      <c r="I140" t="str">
        <f t="shared" si="20"/>
        <v>Others</v>
      </c>
      <c r="K140">
        <v>739650</v>
      </c>
      <c r="L140">
        <v>5531</v>
      </c>
      <c r="M140">
        <v>476534</v>
      </c>
      <c r="N140">
        <v>307810</v>
      </c>
    </row>
    <row r="141" spans="1:14" x14ac:dyDescent="0.25">
      <c r="A141">
        <v>1</v>
      </c>
      <c r="B141" t="s">
        <v>678</v>
      </c>
      <c r="C141" t="str">
        <f t="shared" si="14"/>
        <v>Unknown</v>
      </c>
      <c r="D141" t="str">
        <f t="shared" si="15"/>
        <v>Non-Programmatic</v>
      </c>
      <c r="E141" t="str">
        <f t="shared" si="16"/>
        <v>:60</v>
      </c>
      <c r="F141" t="str">
        <f t="shared" si="17"/>
        <v>PRO</v>
      </c>
      <c r="G141" t="str">
        <f t="shared" si="18"/>
        <v>Fluent Diabetic Savings Supplies</v>
      </c>
      <c r="H141" t="str">
        <f t="shared" si="19"/>
        <v>Fluent</v>
      </c>
      <c r="I141" t="str">
        <f t="shared" si="20"/>
        <v>Fluent</v>
      </c>
      <c r="K141">
        <v>2318407</v>
      </c>
      <c r="L141">
        <v>13927</v>
      </c>
      <c r="M141">
        <v>929258</v>
      </c>
      <c r="N141">
        <v>101260</v>
      </c>
    </row>
    <row r="142" spans="1:14" x14ac:dyDescent="0.25">
      <c r="A142">
        <v>1</v>
      </c>
      <c r="B142" t="s">
        <v>1262</v>
      </c>
      <c r="C142" t="str">
        <f t="shared" si="14"/>
        <v>Unknown</v>
      </c>
      <c r="D142" t="str">
        <f t="shared" si="15"/>
        <v>Non-Programmatic</v>
      </c>
      <c r="E142" t="str">
        <f t="shared" si="16"/>
        <v>:30</v>
      </c>
      <c r="F142" t="str">
        <f t="shared" si="17"/>
        <v>:30</v>
      </c>
      <c r="G142" t="str">
        <f t="shared" si="18"/>
        <v>:30</v>
      </c>
      <c r="H142" t="str">
        <f t="shared" si="19"/>
        <v>:30</v>
      </c>
      <c r="I142" t="str">
        <f t="shared" si="20"/>
        <v>Others</v>
      </c>
      <c r="K142">
        <v>852686</v>
      </c>
      <c r="L142">
        <v>8107</v>
      </c>
      <c r="M142">
        <v>540433</v>
      </c>
      <c r="N142">
        <v>363088</v>
      </c>
    </row>
    <row r="143" spans="1:14" x14ac:dyDescent="0.25">
      <c r="A143">
        <v>1</v>
      </c>
      <c r="B143" t="s">
        <v>679</v>
      </c>
      <c r="C143" t="str">
        <f t="shared" si="14"/>
        <v>Unknown</v>
      </c>
      <c r="D143" t="str">
        <f t="shared" si="15"/>
        <v>Non-Programmatic</v>
      </c>
      <c r="E143" t="str">
        <f t="shared" si="16"/>
        <v>:60</v>
      </c>
      <c r="F143" t="str">
        <f t="shared" si="17"/>
        <v>PRO</v>
      </c>
      <c r="G143" t="str">
        <f t="shared" si="18"/>
        <v>Fluent T2D</v>
      </c>
      <c r="H143" t="str">
        <f t="shared" si="19"/>
        <v>Fluent</v>
      </c>
      <c r="I143" t="str">
        <f t="shared" si="20"/>
        <v>Fluent</v>
      </c>
      <c r="K143">
        <v>3864013</v>
      </c>
      <c r="L143">
        <v>34151</v>
      </c>
      <c r="M143">
        <v>1566718</v>
      </c>
      <c r="N143">
        <v>114565</v>
      </c>
    </row>
    <row r="144" spans="1:14" x14ac:dyDescent="0.25">
      <c r="A144">
        <v>1</v>
      </c>
      <c r="B144" t="s">
        <v>680</v>
      </c>
      <c r="C144" t="str">
        <f t="shared" si="14"/>
        <v>Unknown</v>
      </c>
      <c r="D144" t="str">
        <f t="shared" si="15"/>
        <v>Non-Programmatic</v>
      </c>
      <c r="E144" t="str">
        <f t="shared" si="16"/>
        <v>:60</v>
      </c>
      <c r="F144" t="str">
        <f t="shared" si="17"/>
        <v>PRO</v>
      </c>
      <c r="G144" t="str">
        <f t="shared" si="18"/>
        <v>IQVIA 1+ OADs</v>
      </c>
      <c r="H144" t="str">
        <f t="shared" si="19"/>
        <v>IQVIA</v>
      </c>
      <c r="I144" t="str">
        <f t="shared" si="20"/>
        <v>Others</v>
      </c>
      <c r="K144">
        <v>141399</v>
      </c>
      <c r="L144">
        <v>1509</v>
      </c>
      <c r="M144">
        <v>44917</v>
      </c>
      <c r="N144">
        <v>0</v>
      </c>
    </row>
    <row r="145" spans="1:14" x14ac:dyDescent="0.25">
      <c r="A145">
        <v>1</v>
      </c>
      <c r="B145" t="s">
        <v>681</v>
      </c>
      <c r="C145" t="str">
        <f t="shared" si="14"/>
        <v>Unknown</v>
      </c>
      <c r="D145" t="str">
        <f t="shared" si="15"/>
        <v>Non-Programmatic</v>
      </c>
      <c r="E145" t="str">
        <f t="shared" si="16"/>
        <v>:60</v>
      </c>
      <c r="F145" t="str">
        <f t="shared" si="17"/>
        <v>PRO</v>
      </c>
      <c r="G145" t="str">
        <f t="shared" si="18"/>
        <v>IQVIA Basal Insulin</v>
      </c>
      <c r="H145" t="str">
        <f t="shared" si="19"/>
        <v>IQVIA</v>
      </c>
      <c r="I145" t="str">
        <f t="shared" si="20"/>
        <v>Others</v>
      </c>
      <c r="K145">
        <v>912756</v>
      </c>
      <c r="L145">
        <v>3620</v>
      </c>
      <c r="M145">
        <v>336193</v>
      </c>
      <c r="N145">
        <v>0</v>
      </c>
    </row>
    <row r="146" spans="1:14" x14ac:dyDescent="0.25">
      <c r="A146">
        <v>1</v>
      </c>
      <c r="B146" t="s">
        <v>682</v>
      </c>
      <c r="C146" t="str">
        <f t="shared" si="14"/>
        <v>Unknown</v>
      </c>
      <c r="D146" t="str">
        <f t="shared" si="15"/>
        <v>Non-Programmatic</v>
      </c>
      <c r="E146" t="str">
        <f t="shared" si="16"/>
        <v>:60</v>
      </c>
      <c r="F146" t="str">
        <f t="shared" si="17"/>
        <v>PRO</v>
      </c>
      <c r="G146" t="str">
        <f t="shared" si="18"/>
        <v>IQVIA Competitors</v>
      </c>
      <c r="H146" t="str">
        <f t="shared" si="19"/>
        <v>IQVIA</v>
      </c>
      <c r="I146" t="str">
        <f t="shared" si="20"/>
        <v>Others</v>
      </c>
      <c r="K146">
        <v>1572935</v>
      </c>
      <c r="L146">
        <v>6962</v>
      </c>
      <c r="M146">
        <v>519186</v>
      </c>
      <c r="N146">
        <v>0</v>
      </c>
    </row>
    <row r="147" spans="1:14" x14ac:dyDescent="0.25">
      <c r="A147">
        <v>1</v>
      </c>
      <c r="B147" t="s">
        <v>1263</v>
      </c>
      <c r="C147" t="str">
        <f t="shared" si="14"/>
        <v>Unknown</v>
      </c>
      <c r="D147" t="str">
        <f t="shared" si="15"/>
        <v>Non-Programmatic</v>
      </c>
      <c r="E147" t="str">
        <f t="shared" si="16"/>
        <v>:30</v>
      </c>
      <c r="F147" t="str">
        <f t="shared" si="17"/>
        <v>:30</v>
      </c>
      <c r="G147" t="str">
        <f t="shared" si="18"/>
        <v>:30</v>
      </c>
      <c r="H147" t="str">
        <f t="shared" si="19"/>
        <v>:30</v>
      </c>
      <c r="I147" t="str">
        <f t="shared" si="20"/>
        <v>Others</v>
      </c>
      <c r="K147">
        <v>394756</v>
      </c>
      <c r="L147">
        <v>2359</v>
      </c>
      <c r="M147">
        <v>250672</v>
      </c>
      <c r="N147">
        <v>116387</v>
      </c>
    </row>
    <row r="148" spans="1:14" x14ac:dyDescent="0.25">
      <c r="A148">
        <v>1</v>
      </c>
      <c r="B148" t="s">
        <v>683</v>
      </c>
      <c r="C148" t="str">
        <f t="shared" si="14"/>
        <v>Unknown</v>
      </c>
      <c r="D148" t="str">
        <f t="shared" si="15"/>
        <v>Non-Programmatic</v>
      </c>
      <c r="E148" t="str">
        <f t="shared" si="16"/>
        <v>:60</v>
      </c>
      <c r="F148" t="str">
        <f t="shared" si="17"/>
        <v>PRO</v>
      </c>
      <c r="G148" t="str">
        <f t="shared" si="18"/>
        <v>IQVIA Custom Trulicity</v>
      </c>
      <c r="H148" t="str">
        <f t="shared" si="19"/>
        <v>IQVIA</v>
      </c>
      <c r="I148" t="str">
        <f t="shared" si="20"/>
        <v>Others</v>
      </c>
      <c r="K148">
        <v>1555834</v>
      </c>
      <c r="L148">
        <v>8371</v>
      </c>
      <c r="M148">
        <v>813497</v>
      </c>
      <c r="N148">
        <v>45239</v>
      </c>
    </row>
    <row r="149" spans="1:14" x14ac:dyDescent="0.25">
      <c r="A149">
        <v>1</v>
      </c>
      <c r="B149" t="s">
        <v>1264</v>
      </c>
      <c r="C149" t="str">
        <f t="shared" si="14"/>
        <v>Unknown</v>
      </c>
      <c r="D149" t="str">
        <f t="shared" si="15"/>
        <v>Non-Programmatic</v>
      </c>
      <c r="E149" t="str">
        <f t="shared" si="16"/>
        <v>:30</v>
      </c>
      <c r="F149" t="str">
        <f t="shared" si="17"/>
        <v>:30</v>
      </c>
      <c r="G149" t="str">
        <f t="shared" si="18"/>
        <v>:30</v>
      </c>
      <c r="H149" t="str">
        <f t="shared" si="19"/>
        <v>:30</v>
      </c>
      <c r="I149" t="str">
        <f t="shared" si="20"/>
        <v>Others</v>
      </c>
      <c r="K149">
        <v>34249</v>
      </c>
      <c r="L149">
        <v>176</v>
      </c>
      <c r="M149">
        <v>16320</v>
      </c>
      <c r="N149">
        <v>7830</v>
      </c>
    </row>
    <row r="150" spans="1:14" x14ac:dyDescent="0.25">
      <c r="A150">
        <v>1</v>
      </c>
      <c r="B150" t="s">
        <v>684</v>
      </c>
      <c r="C150" t="str">
        <f t="shared" si="14"/>
        <v>Unknown</v>
      </c>
      <c r="D150" t="str">
        <f t="shared" si="15"/>
        <v>Non-Programmatic</v>
      </c>
      <c r="E150" t="str">
        <f t="shared" si="16"/>
        <v>:60</v>
      </c>
      <c r="F150" t="str">
        <f t="shared" si="17"/>
        <v>PRO</v>
      </c>
      <c r="G150" t="str">
        <f t="shared" si="18"/>
        <v>IQVIA T2 Diabetes</v>
      </c>
      <c r="H150" t="str">
        <f t="shared" si="19"/>
        <v>IQVIA</v>
      </c>
      <c r="I150" t="str">
        <f t="shared" si="20"/>
        <v>Others</v>
      </c>
      <c r="K150">
        <v>793825</v>
      </c>
      <c r="L150">
        <v>3567</v>
      </c>
      <c r="M150">
        <v>462328</v>
      </c>
      <c r="N150">
        <v>18595</v>
      </c>
    </row>
    <row r="151" spans="1:14" x14ac:dyDescent="0.25">
      <c r="A151">
        <v>1</v>
      </c>
      <c r="B151" t="s">
        <v>685</v>
      </c>
      <c r="C151" t="str">
        <f t="shared" si="14"/>
        <v>Unknown</v>
      </c>
      <c r="D151" t="str">
        <f t="shared" si="15"/>
        <v>Non-Programmatic</v>
      </c>
      <c r="E151" t="str">
        <f t="shared" si="16"/>
        <v>:60</v>
      </c>
      <c r="F151" t="str">
        <f t="shared" si="17"/>
        <v>PRO</v>
      </c>
      <c r="G151" t="str">
        <f t="shared" si="18"/>
        <v>IRI Glucose/Lancet Product Purchasers</v>
      </c>
      <c r="H151" t="str">
        <f t="shared" si="19"/>
        <v>IRI Glucose/Lancet Product Purchasers</v>
      </c>
      <c r="I151" t="str">
        <f t="shared" si="20"/>
        <v>Others</v>
      </c>
      <c r="K151">
        <v>1099189</v>
      </c>
      <c r="L151">
        <v>6728</v>
      </c>
      <c r="M151">
        <v>387003</v>
      </c>
      <c r="N151">
        <v>0</v>
      </c>
    </row>
    <row r="152" spans="1:14" x14ac:dyDescent="0.25">
      <c r="A152">
        <v>1</v>
      </c>
      <c r="B152" t="s">
        <v>1265</v>
      </c>
      <c r="C152" t="str">
        <f t="shared" si="14"/>
        <v>Unknown</v>
      </c>
      <c r="D152" t="str">
        <f t="shared" si="15"/>
        <v>Non-Programmatic</v>
      </c>
      <c r="E152" t="str">
        <f t="shared" si="16"/>
        <v>:30</v>
      </c>
      <c r="F152" t="str">
        <f t="shared" si="17"/>
        <v>:30</v>
      </c>
      <c r="G152" t="str">
        <f t="shared" si="18"/>
        <v>:30</v>
      </c>
      <c r="H152" t="str">
        <f t="shared" si="19"/>
        <v>:30</v>
      </c>
      <c r="I152" t="str">
        <f t="shared" si="20"/>
        <v>Others</v>
      </c>
      <c r="K152">
        <v>20</v>
      </c>
      <c r="L152">
        <v>12</v>
      </c>
      <c r="M152">
        <v>5</v>
      </c>
      <c r="N152">
        <v>12</v>
      </c>
    </row>
    <row r="153" spans="1:14" x14ac:dyDescent="0.25">
      <c r="A153">
        <v>1</v>
      </c>
      <c r="B153" t="s">
        <v>686</v>
      </c>
      <c r="C153" t="str">
        <f t="shared" si="14"/>
        <v>Unknown</v>
      </c>
      <c r="D153" t="str">
        <f t="shared" si="15"/>
        <v>Non-Programmatic</v>
      </c>
      <c r="E153" t="str">
        <f t="shared" si="16"/>
        <v>:60</v>
      </c>
      <c r="F153" t="str">
        <f t="shared" si="17"/>
        <v>PRO</v>
      </c>
      <c r="G153" t="str">
        <f t="shared" si="18"/>
        <v>Kantar MARS T2D Diagnosed 10+ Yrs Ago</v>
      </c>
      <c r="H153" t="str">
        <f t="shared" si="19"/>
        <v>Kantar MARS T2D Diagnosed 10+ Yrs</v>
      </c>
      <c r="I153" t="str">
        <f t="shared" si="20"/>
        <v>Others</v>
      </c>
      <c r="K153">
        <v>5940856</v>
      </c>
      <c r="L153">
        <v>34216</v>
      </c>
      <c r="M153">
        <v>2374590</v>
      </c>
      <c r="N153">
        <v>286741</v>
      </c>
    </row>
    <row r="154" spans="1:14" x14ac:dyDescent="0.25">
      <c r="A154">
        <v>1</v>
      </c>
      <c r="B154" t="s">
        <v>1266</v>
      </c>
      <c r="C154" t="str">
        <f t="shared" si="14"/>
        <v>Unknown</v>
      </c>
      <c r="D154" t="str">
        <f t="shared" si="15"/>
        <v>Non-Programmatic</v>
      </c>
      <c r="E154" t="str">
        <f t="shared" si="16"/>
        <v>:30</v>
      </c>
      <c r="F154" t="str">
        <f t="shared" si="17"/>
        <v>:30</v>
      </c>
      <c r="G154" t="str">
        <f t="shared" si="18"/>
        <v>:30</v>
      </c>
      <c r="H154" t="str">
        <f t="shared" si="19"/>
        <v>:30</v>
      </c>
      <c r="I154" t="str">
        <f t="shared" si="20"/>
        <v>Others</v>
      </c>
      <c r="K154">
        <v>1167595</v>
      </c>
      <c r="L154">
        <v>8691</v>
      </c>
      <c r="M154">
        <v>760723</v>
      </c>
      <c r="N154">
        <v>486747</v>
      </c>
    </row>
    <row r="155" spans="1:14" x14ac:dyDescent="0.25">
      <c r="A155">
        <v>1</v>
      </c>
      <c r="B155" t="s">
        <v>687</v>
      </c>
      <c r="C155" t="str">
        <f t="shared" si="14"/>
        <v>Unknown</v>
      </c>
      <c r="D155" t="str">
        <f t="shared" si="15"/>
        <v>Non-Programmatic</v>
      </c>
      <c r="E155" t="str">
        <f t="shared" si="16"/>
        <v>:60</v>
      </c>
      <c r="F155" t="str">
        <f t="shared" si="17"/>
        <v>PRO</v>
      </c>
      <c r="G155" t="str">
        <f t="shared" si="18"/>
        <v>Oracle Sugar Conscious</v>
      </c>
      <c r="H155" t="str">
        <f t="shared" si="19"/>
        <v>Oracle Sugar Conscious</v>
      </c>
      <c r="I155" t="str">
        <f t="shared" si="20"/>
        <v>Others</v>
      </c>
      <c r="K155">
        <v>6929776</v>
      </c>
      <c r="L155">
        <v>34890</v>
      </c>
      <c r="M155">
        <v>2496807</v>
      </c>
      <c r="N155">
        <v>217817</v>
      </c>
    </row>
    <row r="156" spans="1:14" x14ac:dyDescent="0.25">
      <c r="A156">
        <v>1</v>
      </c>
      <c r="B156" t="s">
        <v>1267</v>
      </c>
      <c r="C156" t="str">
        <f t="shared" si="14"/>
        <v>Unknown</v>
      </c>
      <c r="D156" t="str">
        <f t="shared" si="15"/>
        <v>Non-Programmatic</v>
      </c>
      <c r="E156" t="str">
        <f t="shared" si="16"/>
        <v>:30</v>
      </c>
      <c r="F156" t="str">
        <f t="shared" si="17"/>
        <v>:30</v>
      </c>
      <c r="G156" t="str">
        <f t="shared" si="18"/>
        <v>:30</v>
      </c>
      <c r="H156" t="str">
        <f t="shared" si="19"/>
        <v>:30</v>
      </c>
      <c r="I156" t="str">
        <f t="shared" si="20"/>
        <v>Others</v>
      </c>
      <c r="K156">
        <v>409542</v>
      </c>
      <c r="L156">
        <v>2572</v>
      </c>
      <c r="M156">
        <v>239212</v>
      </c>
      <c r="N156">
        <v>122049</v>
      </c>
    </row>
    <row r="157" spans="1:14" x14ac:dyDescent="0.25">
      <c r="A157">
        <v>1</v>
      </c>
      <c r="B157" t="s">
        <v>688</v>
      </c>
      <c r="C157" t="str">
        <f t="shared" si="14"/>
        <v>Unknown</v>
      </c>
      <c r="D157" t="str">
        <f t="shared" si="15"/>
        <v>Non-Programmatic</v>
      </c>
      <c r="E157" t="str">
        <f t="shared" si="16"/>
        <v>:60</v>
      </c>
      <c r="F157" t="str">
        <f t="shared" si="17"/>
        <v>PRO</v>
      </c>
      <c r="G157" t="str">
        <f t="shared" si="18"/>
        <v>SCA Basal Insulin Prospect</v>
      </c>
      <c r="H157" t="str">
        <f t="shared" si="19"/>
        <v>SCA</v>
      </c>
      <c r="I157" t="str">
        <f t="shared" si="20"/>
        <v>SCA</v>
      </c>
      <c r="K157">
        <v>3974271</v>
      </c>
      <c r="L157">
        <v>23620</v>
      </c>
      <c r="M157">
        <v>1528715</v>
      </c>
      <c r="N157">
        <v>157313</v>
      </c>
    </row>
    <row r="158" spans="1:14" x14ac:dyDescent="0.25">
      <c r="A158">
        <v>1</v>
      </c>
      <c r="B158" t="s">
        <v>1268</v>
      </c>
      <c r="C158" t="str">
        <f t="shared" si="14"/>
        <v>Unknown</v>
      </c>
      <c r="D158" t="str">
        <f t="shared" si="15"/>
        <v>Non-Programmatic</v>
      </c>
      <c r="E158" t="str">
        <f t="shared" si="16"/>
        <v>:30</v>
      </c>
      <c r="F158" t="str">
        <f t="shared" si="17"/>
        <v>:30</v>
      </c>
      <c r="G158" t="str">
        <f t="shared" si="18"/>
        <v>:30</v>
      </c>
      <c r="H158" t="str">
        <f t="shared" si="19"/>
        <v>:30</v>
      </c>
      <c r="I158" t="str">
        <f t="shared" si="20"/>
        <v>Others</v>
      </c>
      <c r="K158">
        <v>16</v>
      </c>
      <c r="L158">
        <v>11</v>
      </c>
      <c r="M158">
        <v>3</v>
      </c>
      <c r="N158">
        <v>10</v>
      </c>
    </row>
    <row r="159" spans="1:14" x14ac:dyDescent="0.25">
      <c r="A159">
        <v>1</v>
      </c>
      <c r="B159" t="s">
        <v>689</v>
      </c>
      <c r="C159" t="str">
        <f t="shared" si="14"/>
        <v>Unknown</v>
      </c>
      <c r="D159" t="str">
        <f t="shared" si="15"/>
        <v>Non-Programmatic</v>
      </c>
      <c r="E159" t="str">
        <f t="shared" si="16"/>
        <v>:60</v>
      </c>
      <c r="F159" t="str">
        <f t="shared" si="17"/>
        <v>PRO</v>
      </c>
      <c r="G159" t="str">
        <f t="shared" si="18"/>
        <v>SCA CV + T2D</v>
      </c>
      <c r="H159" t="str">
        <f t="shared" si="19"/>
        <v>SCA</v>
      </c>
      <c r="I159" t="str">
        <f t="shared" si="20"/>
        <v>SCA</v>
      </c>
      <c r="K159">
        <v>53</v>
      </c>
      <c r="L159">
        <v>10</v>
      </c>
      <c r="M159">
        <v>12</v>
      </c>
      <c r="N159">
        <v>0</v>
      </c>
    </row>
    <row r="160" spans="1:14" x14ac:dyDescent="0.25">
      <c r="A160">
        <v>1</v>
      </c>
      <c r="B160" t="s">
        <v>1269</v>
      </c>
      <c r="C160" t="str">
        <f t="shared" si="14"/>
        <v>Unknown</v>
      </c>
      <c r="D160" t="str">
        <f t="shared" si="15"/>
        <v>Non-Programmatic</v>
      </c>
      <c r="E160" t="str">
        <f t="shared" si="16"/>
        <v>:30</v>
      </c>
      <c r="F160" t="str">
        <f t="shared" si="17"/>
        <v>:30</v>
      </c>
      <c r="G160" t="str">
        <f t="shared" si="18"/>
        <v>:30</v>
      </c>
      <c r="H160" t="str">
        <f t="shared" si="19"/>
        <v>:30</v>
      </c>
      <c r="I160" t="str">
        <f t="shared" si="20"/>
        <v>Others</v>
      </c>
      <c r="K160">
        <v>16</v>
      </c>
      <c r="L160">
        <v>5</v>
      </c>
      <c r="M160">
        <v>5</v>
      </c>
      <c r="N160">
        <v>12</v>
      </c>
    </row>
    <row r="161" spans="1:14" x14ac:dyDescent="0.25">
      <c r="A161">
        <v>1</v>
      </c>
      <c r="B161" t="s">
        <v>690</v>
      </c>
      <c r="C161" t="str">
        <f t="shared" si="14"/>
        <v>Unknown</v>
      </c>
      <c r="D161" t="str">
        <f t="shared" si="15"/>
        <v>Non-Programmatic</v>
      </c>
      <c r="E161" t="str">
        <f t="shared" si="16"/>
        <v>:60</v>
      </c>
      <c r="F161" t="str">
        <f t="shared" si="17"/>
        <v>PRO</v>
      </c>
      <c r="G161" t="str">
        <f t="shared" si="18"/>
        <v>SCA Ozempic</v>
      </c>
      <c r="H161" t="str">
        <f t="shared" si="19"/>
        <v>SCA</v>
      </c>
      <c r="I161" t="str">
        <f t="shared" si="20"/>
        <v>SCA</v>
      </c>
      <c r="K161">
        <v>12538021</v>
      </c>
      <c r="L161">
        <v>72588</v>
      </c>
      <c r="M161">
        <v>5827934</v>
      </c>
      <c r="N161">
        <v>609753</v>
      </c>
    </row>
    <row r="162" spans="1:14" x14ac:dyDescent="0.25">
      <c r="A162">
        <v>1</v>
      </c>
      <c r="B162" t="s">
        <v>1270</v>
      </c>
      <c r="C162" t="str">
        <f t="shared" si="14"/>
        <v>Unknown</v>
      </c>
      <c r="D162" t="str">
        <f t="shared" si="15"/>
        <v>Non-Programmatic</v>
      </c>
      <c r="E162" t="str">
        <f t="shared" si="16"/>
        <v>:30</v>
      </c>
      <c r="F162" t="str">
        <f t="shared" si="17"/>
        <v>:30</v>
      </c>
      <c r="G162" t="str">
        <f t="shared" si="18"/>
        <v>:30</v>
      </c>
      <c r="H162" t="str">
        <f t="shared" si="19"/>
        <v>:30</v>
      </c>
      <c r="I162" t="str">
        <f t="shared" si="20"/>
        <v>Others</v>
      </c>
      <c r="K162">
        <v>16</v>
      </c>
      <c r="L162">
        <v>10</v>
      </c>
      <c r="M162">
        <v>5</v>
      </c>
      <c r="N162">
        <v>8</v>
      </c>
    </row>
    <row r="163" spans="1:14" x14ac:dyDescent="0.25">
      <c r="A163">
        <v>1</v>
      </c>
      <c r="B163" t="s">
        <v>691</v>
      </c>
      <c r="C163" t="str">
        <f t="shared" si="14"/>
        <v>Unknown</v>
      </c>
      <c r="D163" t="str">
        <f t="shared" si="15"/>
        <v>Non-Programmatic</v>
      </c>
      <c r="E163" t="str">
        <f t="shared" si="16"/>
        <v>:60</v>
      </c>
      <c r="F163" t="str">
        <f t="shared" si="17"/>
        <v>PRO</v>
      </c>
      <c r="G163" t="str">
        <f t="shared" si="18"/>
        <v>SCA Rybelsus</v>
      </c>
      <c r="H163" t="str">
        <f t="shared" si="19"/>
        <v>SCA</v>
      </c>
      <c r="I163" t="str">
        <f t="shared" si="20"/>
        <v>SCA</v>
      </c>
      <c r="K163">
        <v>12607341</v>
      </c>
      <c r="L163">
        <v>63193</v>
      </c>
      <c r="M163">
        <v>5445889</v>
      </c>
      <c r="N163">
        <v>437302</v>
      </c>
    </row>
    <row r="164" spans="1:14" x14ac:dyDescent="0.25">
      <c r="A164">
        <v>1</v>
      </c>
      <c r="B164" t="s">
        <v>1271</v>
      </c>
      <c r="C164" t="str">
        <f t="shared" si="14"/>
        <v>Unknown</v>
      </c>
      <c r="D164" t="str">
        <f t="shared" si="15"/>
        <v>Non-Programmatic</v>
      </c>
      <c r="E164" t="str">
        <f t="shared" si="16"/>
        <v>:30</v>
      </c>
      <c r="F164" t="str">
        <f t="shared" si="17"/>
        <v>:30</v>
      </c>
      <c r="G164" t="str">
        <f t="shared" si="18"/>
        <v>:30</v>
      </c>
      <c r="H164" t="str">
        <f t="shared" si="19"/>
        <v>:30</v>
      </c>
      <c r="I164" t="str">
        <f t="shared" si="20"/>
        <v>Others</v>
      </c>
      <c r="K164">
        <v>1227591</v>
      </c>
      <c r="L164">
        <v>8773</v>
      </c>
      <c r="M164">
        <v>753925</v>
      </c>
      <c r="N164">
        <v>358060</v>
      </c>
    </row>
    <row r="165" spans="1:14" x14ac:dyDescent="0.25">
      <c r="A165">
        <v>1</v>
      </c>
      <c r="B165" t="s">
        <v>692</v>
      </c>
      <c r="C165" t="str">
        <f t="shared" si="14"/>
        <v>Unknown</v>
      </c>
      <c r="D165" t="str">
        <f t="shared" si="15"/>
        <v>Non-Programmatic</v>
      </c>
      <c r="E165" t="str">
        <f t="shared" si="16"/>
        <v>:60</v>
      </c>
      <c r="F165" t="str">
        <f t="shared" si="17"/>
        <v>PRO</v>
      </c>
      <c r="G165" t="str">
        <f t="shared" si="18"/>
        <v>Sharethis</v>
      </c>
      <c r="H165" t="str">
        <f t="shared" si="19"/>
        <v>Sharethis</v>
      </c>
      <c r="I165" t="str">
        <f t="shared" si="20"/>
        <v>Sharethis</v>
      </c>
      <c r="K165">
        <v>18999911</v>
      </c>
      <c r="L165">
        <v>76459</v>
      </c>
      <c r="M165">
        <v>8543978</v>
      </c>
      <c r="N165">
        <v>439647</v>
      </c>
    </row>
    <row r="166" spans="1:14" x14ac:dyDescent="0.25">
      <c r="A166">
        <v>1</v>
      </c>
      <c r="B166" t="s">
        <v>1272</v>
      </c>
      <c r="C166" t="str">
        <f t="shared" si="14"/>
        <v>Unknown</v>
      </c>
      <c r="D166" t="str">
        <f t="shared" si="15"/>
        <v>Non-Programmatic</v>
      </c>
      <c r="E166" t="str">
        <f t="shared" si="16"/>
        <v>:30</v>
      </c>
      <c r="F166" t="str">
        <f t="shared" si="17"/>
        <v>:30</v>
      </c>
      <c r="G166" t="str">
        <f t="shared" si="18"/>
        <v>:30</v>
      </c>
      <c r="H166" t="str">
        <f t="shared" si="19"/>
        <v>:30</v>
      </c>
      <c r="I166" t="str">
        <f t="shared" si="20"/>
        <v>Others</v>
      </c>
      <c r="K166">
        <v>17</v>
      </c>
      <c r="L166">
        <v>10</v>
      </c>
      <c r="M166">
        <v>7</v>
      </c>
      <c r="N166">
        <v>10</v>
      </c>
    </row>
    <row r="167" spans="1:14" x14ac:dyDescent="0.25">
      <c r="A167">
        <v>1</v>
      </c>
      <c r="B167" t="s">
        <v>693</v>
      </c>
      <c r="C167" t="str">
        <f t="shared" si="14"/>
        <v>Unknown</v>
      </c>
      <c r="D167" t="str">
        <f t="shared" si="15"/>
        <v>Non-Programmatic</v>
      </c>
      <c r="E167" t="str">
        <f t="shared" si="16"/>
        <v>:60</v>
      </c>
      <c r="F167" t="str">
        <f t="shared" si="17"/>
        <v>PRO</v>
      </c>
      <c r="G167" t="str">
        <f t="shared" si="18"/>
        <v>Symphony HealthRankings Hypertension + T2D</v>
      </c>
      <c r="H167" t="str">
        <f t="shared" si="19"/>
        <v>Symphony Health</v>
      </c>
      <c r="I167" t="str">
        <f t="shared" si="20"/>
        <v>Others</v>
      </c>
      <c r="K167">
        <v>678958</v>
      </c>
      <c r="L167">
        <v>3122</v>
      </c>
      <c r="M167">
        <v>247183</v>
      </c>
      <c r="N167">
        <v>0</v>
      </c>
    </row>
    <row r="168" spans="1:14" x14ac:dyDescent="0.25">
      <c r="A168">
        <v>1</v>
      </c>
      <c r="B168" t="s">
        <v>1273</v>
      </c>
      <c r="C168" t="str">
        <f t="shared" si="14"/>
        <v>Unknown</v>
      </c>
      <c r="D168" t="str">
        <f t="shared" si="15"/>
        <v>Non-Programmatic</v>
      </c>
      <c r="E168" t="str">
        <f t="shared" si="16"/>
        <v>:30</v>
      </c>
      <c r="F168" t="str">
        <f t="shared" si="17"/>
        <v>:30</v>
      </c>
      <c r="G168" t="str">
        <f t="shared" si="18"/>
        <v>:30</v>
      </c>
      <c r="H168" t="str">
        <f t="shared" si="19"/>
        <v>:30</v>
      </c>
      <c r="I168" t="str">
        <f t="shared" si="20"/>
        <v>Others</v>
      </c>
      <c r="K168">
        <v>614451</v>
      </c>
      <c r="L168">
        <v>5434</v>
      </c>
      <c r="M168">
        <v>425970</v>
      </c>
      <c r="N168">
        <v>339505</v>
      </c>
    </row>
    <row r="169" spans="1:14" x14ac:dyDescent="0.25">
      <c r="A169">
        <v>1</v>
      </c>
      <c r="B169" t="s">
        <v>694</v>
      </c>
      <c r="C169" t="str">
        <f t="shared" si="14"/>
        <v>Unknown</v>
      </c>
      <c r="D169" t="str">
        <f t="shared" si="15"/>
        <v>Non-Programmatic</v>
      </c>
      <c r="E169" t="str">
        <f t="shared" si="16"/>
        <v>:60</v>
      </c>
      <c r="F169" t="str">
        <f t="shared" si="17"/>
        <v>PRO</v>
      </c>
      <c r="G169" t="str">
        <f t="shared" si="18"/>
        <v>Symphony HealthRankings</v>
      </c>
      <c r="H169" t="str">
        <f t="shared" si="19"/>
        <v>Symphony Health</v>
      </c>
      <c r="I169" t="str">
        <f t="shared" si="20"/>
        <v>Others</v>
      </c>
      <c r="K169">
        <v>1302160</v>
      </c>
      <c r="L169">
        <v>7752</v>
      </c>
      <c r="M169">
        <v>482268</v>
      </c>
      <c r="N169">
        <v>40638</v>
      </c>
    </row>
    <row r="170" spans="1:14" x14ac:dyDescent="0.25">
      <c r="A170">
        <v>1</v>
      </c>
      <c r="B170" t="s">
        <v>1274</v>
      </c>
      <c r="C170" t="str">
        <f t="shared" si="14"/>
        <v>Unknown</v>
      </c>
      <c r="D170" t="str">
        <f t="shared" si="15"/>
        <v>Non-Programmatic</v>
      </c>
      <c r="E170" t="str">
        <f t="shared" si="16"/>
        <v>:30</v>
      </c>
      <c r="F170" t="str">
        <f t="shared" si="17"/>
        <v>:30</v>
      </c>
      <c r="G170" t="str">
        <f t="shared" si="18"/>
        <v>:30</v>
      </c>
      <c r="H170" t="str">
        <f t="shared" si="19"/>
        <v>:30</v>
      </c>
      <c r="I170" t="str">
        <f t="shared" si="20"/>
        <v>Others</v>
      </c>
      <c r="K170">
        <v>21</v>
      </c>
      <c r="L170">
        <v>11</v>
      </c>
      <c r="M170">
        <v>6</v>
      </c>
      <c r="N170">
        <v>13</v>
      </c>
    </row>
    <row r="171" spans="1:14" x14ac:dyDescent="0.25">
      <c r="A171">
        <v>1</v>
      </c>
      <c r="B171" t="s">
        <v>695</v>
      </c>
      <c r="C171" t="str">
        <f t="shared" si="14"/>
        <v>Unknown</v>
      </c>
      <c r="D171" t="str">
        <f t="shared" si="15"/>
        <v>Non-Programmatic</v>
      </c>
      <c r="E171" t="str">
        <f t="shared" si="16"/>
        <v>:60</v>
      </c>
      <c r="F171" t="str">
        <f t="shared" si="17"/>
        <v>PRO</v>
      </c>
      <c r="G171" t="str">
        <f t="shared" si="18"/>
        <v>Teads - Fluent Diabetic Savings Supplies</v>
      </c>
      <c r="H171" t="str">
        <f t="shared" si="19"/>
        <v>Fluent</v>
      </c>
      <c r="I171" t="str">
        <f t="shared" si="20"/>
        <v>Fluent</v>
      </c>
      <c r="K171">
        <v>76547</v>
      </c>
      <c r="L171">
        <v>32</v>
      </c>
      <c r="M171">
        <v>12452</v>
      </c>
      <c r="N171">
        <v>0</v>
      </c>
    </row>
    <row r="172" spans="1:14" x14ac:dyDescent="0.25">
      <c r="A172">
        <v>1</v>
      </c>
      <c r="B172" t="s">
        <v>1275</v>
      </c>
      <c r="C172" t="str">
        <f t="shared" si="14"/>
        <v>Unknown</v>
      </c>
      <c r="D172" t="str">
        <f t="shared" si="15"/>
        <v>Non-Programmatic</v>
      </c>
      <c r="E172" t="str">
        <f t="shared" si="16"/>
        <v>:30</v>
      </c>
      <c r="F172" t="str">
        <f t="shared" si="17"/>
        <v>:30</v>
      </c>
      <c r="G172" t="str">
        <f t="shared" si="18"/>
        <v>:30</v>
      </c>
      <c r="H172" t="str">
        <f t="shared" si="19"/>
        <v>:30</v>
      </c>
      <c r="I172" t="str">
        <f t="shared" si="20"/>
        <v>Others</v>
      </c>
      <c r="K172">
        <v>12</v>
      </c>
      <c r="L172">
        <v>6</v>
      </c>
      <c r="M172">
        <v>4</v>
      </c>
      <c r="N172">
        <v>8</v>
      </c>
    </row>
    <row r="173" spans="1:14" x14ac:dyDescent="0.25">
      <c r="A173">
        <v>1</v>
      </c>
      <c r="B173" t="s">
        <v>696</v>
      </c>
      <c r="C173" t="str">
        <f t="shared" si="14"/>
        <v>Unknown</v>
      </c>
      <c r="D173" t="str">
        <f t="shared" si="15"/>
        <v>Non-Programmatic</v>
      </c>
      <c r="E173" t="str">
        <f t="shared" si="16"/>
        <v>:60</v>
      </c>
      <c r="F173" t="str">
        <f t="shared" si="17"/>
        <v>PRO</v>
      </c>
      <c r="G173" t="str">
        <f t="shared" si="18"/>
        <v>Teads - Fluent T2D</v>
      </c>
      <c r="H173" t="str">
        <f t="shared" si="19"/>
        <v>Fluent</v>
      </c>
      <c r="I173" t="str">
        <f t="shared" si="20"/>
        <v>Fluent</v>
      </c>
      <c r="K173">
        <v>3296608</v>
      </c>
      <c r="L173">
        <v>1760</v>
      </c>
      <c r="M173">
        <v>967645</v>
      </c>
      <c r="N173">
        <v>0</v>
      </c>
    </row>
    <row r="174" spans="1:14" x14ac:dyDescent="0.25">
      <c r="A174">
        <v>1</v>
      </c>
      <c r="B174" t="s">
        <v>1276</v>
      </c>
      <c r="C174" t="str">
        <f t="shared" si="14"/>
        <v>Unknown</v>
      </c>
      <c r="D174" t="str">
        <f t="shared" si="15"/>
        <v>Non-Programmatic</v>
      </c>
      <c r="E174" t="str">
        <f t="shared" si="16"/>
        <v>:30</v>
      </c>
      <c r="F174" t="str">
        <f t="shared" si="17"/>
        <v>:30</v>
      </c>
      <c r="G174" t="str">
        <f t="shared" si="18"/>
        <v>:30</v>
      </c>
      <c r="H174" t="str">
        <f t="shared" si="19"/>
        <v>:30</v>
      </c>
      <c r="I174" t="str">
        <f t="shared" si="20"/>
        <v>Others</v>
      </c>
      <c r="K174">
        <v>2881649</v>
      </c>
      <c r="L174">
        <v>24279</v>
      </c>
      <c r="M174">
        <v>1730365</v>
      </c>
      <c r="N174">
        <v>1015521</v>
      </c>
    </row>
    <row r="175" spans="1:14" x14ac:dyDescent="0.25">
      <c r="A175">
        <v>1</v>
      </c>
      <c r="B175" t="s">
        <v>697</v>
      </c>
      <c r="C175" t="str">
        <f t="shared" si="14"/>
        <v>Unknown</v>
      </c>
      <c r="D175" t="str">
        <f t="shared" si="15"/>
        <v>Non-Programmatic</v>
      </c>
      <c r="E175" t="str">
        <f t="shared" si="16"/>
        <v>:60</v>
      </c>
      <c r="F175" t="str">
        <f t="shared" si="17"/>
        <v>PRO</v>
      </c>
      <c r="G175" t="str">
        <f t="shared" si="18"/>
        <v>About Page Scrolls</v>
      </c>
      <c r="H175" t="str">
        <f t="shared" si="19"/>
        <v>About Page Scrolls</v>
      </c>
      <c r="I175" t="str">
        <f t="shared" si="20"/>
        <v>About Page Scrolls</v>
      </c>
      <c r="K175">
        <v>42033933</v>
      </c>
      <c r="L175">
        <v>235714</v>
      </c>
      <c r="M175">
        <v>15023127</v>
      </c>
      <c r="N175">
        <v>1150077</v>
      </c>
    </row>
    <row r="176" spans="1:14" x14ac:dyDescent="0.25">
      <c r="A176">
        <v>1</v>
      </c>
      <c r="B176" t="s">
        <v>1277</v>
      </c>
      <c r="C176" t="str">
        <f t="shared" si="14"/>
        <v>Unknown</v>
      </c>
      <c r="D176" t="str">
        <f t="shared" si="15"/>
        <v>Non-Programmatic</v>
      </c>
      <c r="E176" t="str">
        <f t="shared" si="16"/>
        <v>:30</v>
      </c>
      <c r="F176" t="str">
        <f t="shared" si="17"/>
        <v>:30</v>
      </c>
      <c r="G176" t="str">
        <f t="shared" si="18"/>
        <v>:30</v>
      </c>
      <c r="H176" t="str">
        <f t="shared" si="19"/>
        <v>:30</v>
      </c>
      <c r="I176" t="str">
        <f t="shared" si="20"/>
        <v>Others</v>
      </c>
      <c r="K176">
        <v>13</v>
      </c>
      <c r="L176">
        <v>9</v>
      </c>
      <c r="M176">
        <v>3</v>
      </c>
      <c r="N176">
        <v>7</v>
      </c>
    </row>
    <row r="177" spans="1:14" x14ac:dyDescent="0.25">
      <c r="A177">
        <v>1</v>
      </c>
      <c r="B177" t="s">
        <v>698</v>
      </c>
      <c r="C177" t="str">
        <f t="shared" si="14"/>
        <v>Unknown</v>
      </c>
      <c r="D177" t="str">
        <f t="shared" si="15"/>
        <v>Non-Programmatic</v>
      </c>
      <c r="E177" t="str">
        <f t="shared" si="16"/>
        <v>:60</v>
      </c>
      <c r="F177" t="str">
        <f t="shared" si="17"/>
        <v>PRO</v>
      </c>
      <c r="G177" t="str">
        <f t="shared" si="18"/>
        <v>Action Buttons/Clicks</v>
      </c>
      <c r="H177" t="str">
        <f t="shared" si="19"/>
        <v>Action Buttons/Clicks</v>
      </c>
      <c r="I177" t="str">
        <f t="shared" si="20"/>
        <v>Action Buttons/Clicks</v>
      </c>
      <c r="K177">
        <v>28105549</v>
      </c>
      <c r="L177">
        <v>132378</v>
      </c>
      <c r="M177">
        <v>11197933</v>
      </c>
      <c r="N177">
        <v>810544</v>
      </c>
    </row>
    <row r="178" spans="1:14" x14ac:dyDescent="0.25">
      <c r="A178">
        <v>1</v>
      </c>
      <c r="B178" t="s">
        <v>1278</v>
      </c>
      <c r="C178" t="str">
        <f t="shared" si="14"/>
        <v>Unknown</v>
      </c>
      <c r="D178" t="str">
        <f t="shared" si="15"/>
        <v>Non-Programmatic</v>
      </c>
      <c r="E178" t="str">
        <f t="shared" si="16"/>
        <v>:30</v>
      </c>
      <c r="F178" t="str">
        <f t="shared" si="17"/>
        <v>:30</v>
      </c>
      <c r="G178" t="str">
        <f t="shared" si="18"/>
        <v>:30</v>
      </c>
      <c r="H178" t="str">
        <f t="shared" si="19"/>
        <v>:30</v>
      </c>
      <c r="I178" t="str">
        <f t="shared" si="20"/>
        <v>Others</v>
      </c>
      <c r="K178">
        <v>21</v>
      </c>
      <c r="L178">
        <v>14</v>
      </c>
      <c r="M178">
        <v>7</v>
      </c>
      <c r="N178">
        <v>15</v>
      </c>
    </row>
    <row r="179" spans="1:14" x14ac:dyDescent="0.25">
      <c r="A179">
        <v>1</v>
      </c>
      <c r="B179" t="s">
        <v>699</v>
      </c>
      <c r="C179" t="str">
        <f t="shared" si="14"/>
        <v>Unknown</v>
      </c>
      <c r="D179" t="str">
        <f t="shared" si="15"/>
        <v>Non-Programmatic</v>
      </c>
      <c r="E179" t="str">
        <f t="shared" si="16"/>
        <v>:60</v>
      </c>
      <c r="F179" t="str">
        <f t="shared" si="17"/>
        <v>PRO</v>
      </c>
      <c r="G179" t="str">
        <f t="shared" si="18"/>
        <v>Deep Page Visits</v>
      </c>
      <c r="H179" t="str">
        <f t="shared" si="19"/>
        <v>Deep Page Visits</v>
      </c>
      <c r="I179" t="str">
        <f t="shared" si="20"/>
        <v>Deep Page Visits</v>
      </c>
      <c r="K179">
        <v>29791284</v>
      </c>
      <c r="L179">
        <v>110773</v>
      </c>
      <c r="M179">
        <v>11746591</v>
      </c>
      <c r="N179">
        <v>872841</v>
      </c>
    </row>
    <row r="180" spans="1:14" x14ac:dyDescent="0.25">
      <c r="A180">
        <v>1</v>
      </c>
      <c r="B180" t="s">
        <v>700</v>
      </c>
      <c r="C180" t="str">
        <f t="shared" si="14"/>
        <v>Unknown</v>
      </c>
      <c r="D180" t="str">
        <f t="shared" si="15"/>
        <v>Non-Programmatic</v>
      </c>
      <c r="E180" t="str">
        <f t="shared" si="16"/>
        <v>:60</v>
      </c>
      <c r="F180" t="str">
        <f t="shared" si="17"/>
        <v>PRO</v>
      </c>
      <c r="G180" t="str">
        <f t="shared" si="18"/>
        <v>Savings Page Visits</v>
      </c>
      <c r="H180" t="str">
        <f t="shared" si="19"/>
        <v>Savings Page Visits</v>
      </c>
      <c r="I180" t="str">
        <f t="shared" si="20"/>
        <v>Others</v>
      </c>
      <c r="K180">
        <v>166</v>
      </c>
      <c r="L180">
        <v>79</v>
      </c>
      <c r="M180">
        <v>31</v>
      </c>
      <c r="N180">
        <v>38</v>
      </c>
    </row>
    <row r="181" spans="1:14" x14ac:dyDescent="0.25">
      <c r="A181">
        <v>1</v>
      </c>
      <c r="B181" t="s">
        <v>701</v>
      </c>
      <c r="C181" t="str">
        <f t="shared" si="14"/>
        <v>Unknown</v>
      </c>
      <c r="D181" t="str">
        <f t="shared" si="15"/>
        <v>Non-Programmatic</v>
      </c>
      <c r="E181" t="str">
        <f t="shared" si="16"/>
        <v>:60</v>
      </c>
      <c r="F181" t="str">
        <f t="shared" si="17"/>
        <v>PRO</v>
      </c>
      <c r="G181" t="str">
        <f t="shared" si="18"/>
        <v>Site Visits</v>
      </c>
      <c r="H181" t="str">
        <f t="shared" si="19"/>
        <v>Site Visits</v>
      </c>
      <c r="I181" t="str">
        <f t="shared" si="20"/>
        <v>Site Visits</v>
      </c>
      <c r="K181">
        <v>30888838</v>
      </c>
      <c r="L181">
        <v>233753</v>
      </c>
      <c r="M181">
        <v>15548196</v>
      </c>
      <c r="N181">
        <v>1565901</v>
      </c>
    </row>
    <row r="182" spans="1:14" x14ac:dyDescent="0.25">
      <c r="A182">
        <v>1</v>
      </c>
      <c r="B182" t="s">
        <v>702</v>
      </c>
      <c r="C182" t="str">
        <f t="shared" si="14"/>
        <v>Unknown</v>
      </c>
      <c r="D182" t="str">
        <f t="shared" si="15"/>
        <v>Non-Programmatic</v>
      </c>
      <c r="E182" t="str">
        <f t="shared" si="16"/>
        <v>:60</v>
      </c>
      <c r="F182" t="str">
        <f t="shared" si="17"/>
        <v>PRO</v>
      </c>
      <c r="G182" t="str">
        <f t="shared" si="18"/>
        <v>Video Completes</v>
      </c>
      <c r="H182" t="str">
        <f t="shared" si="19"/>
        <v>Video Completes</v>
      </c>
      <c r="I182" t="str">
        <f t="shared" si="20"/>
        <v>Others</v>
      </c>
      <c r="K182">
        <v>9385991</v>
      </c>
      <c r="L182">
        <v>74071</v>
      </c>
      <c r="M182">
        <v>4417780</v>
      </c>
      <c r="N182">
        <v>293659</v>
      </c>
    </row>
    <row r="183" spans="1:14" x14ac:dyDescent="0.25">
      <c r="A183">
        <v>1</v>
      </c>
      <c r="B183" t="s">
        <v>1279</v>
      </c>
      <c r="C183" t="str">
        <f t="shared" si="14"/>
        <v>Unknown</v>
      </c>
      <c r="D183" t="str">
        <f t="shared" si="15"/>
        <v>Non-Programmatic</v>
      </c>
      <c r="E183" t="str">
        <f t="shared" si="16"/>
        <v>:30</v>
      </c>
      <c r="F183" t="str">
        <f t="shared" si="17"/>
        <v>:30</v>
      </c>
      <c r="G183" t="str">
        <f t="shared" si="18"/>
        <v>:30</v>
      </c>
      <c r="H183" t="str">
        <f t="shared" si="19"/>
        <v>:30</v>
      </c>
      <c r="I183" t="str">
        <f t="shared" si="20"/>
        <v>Others</v>
      </c>
      <c r="K183">
        <v>26</v>
      </c>
      <c r="L183">
        <v>17</v>
      </c>
      <c r="M183">
        <v>6</v>
      </c>
      <c r="N183">
        <v>16</v>
      </c>
    </row>
    <row r="184" spans="1:14" x14ac:dyDescent="0.25">
      <c r="A184">
        <v>1</v>
      </c>
      <c r="B184" t="s">
        <v>703</v>
      </c>
      <c r="C184" t="str">
        <f t="shared" si="14"/>
        <v>Unknown</v>
      </c>
      <c r="D184" t="str">
        <f t="shared" si="15"/>
        <v>Non-Programmatic</v>
      </c>
      <c r="E184" t="str">
        <f t="shared" si="16"/>
        <v>:60</v>
      </c>
      <c r="F184" t="str">
        <f t="shared" si="17"/>
        <v>PRO</v>
      </c>
      <c r="G184" t="str">
        <f t="shared" si="18"/>
        <v>What to Expect Page Visits</v>
      </c>
      <c r="H184" t="str">
        <f t="shared" si="19"/>
        <v>What to Expect Page Visits</v>
      </c>
      <c r="I184" t="str">
        <f t="shared" si="20"/>
        <v>Others</v>
      </c>
      <c r="K184">
        <v>11803155</v>
      </c>
      <c r="L184">
        <v>39365</v>
      </c>
      <c r="M184">
        <v>3924029</v>
      </c>
      <c r="N184">
        <v>0</v>
      </c>
    </row>
    <row r="185" spans="1:14" x14ac:dyDescent="0.25">
      <c r="A185">
        <v>1</v>
      </c>
      <c r="B185" t="s">
        <v>1280</v>
      </c>
      <c r="C185" t="str">
        <f t="shared" si="14"/>
        <v>Unknown</v>
      </c>
      <c r="D185" t="str">
        <f t="shared" si="15"/>
        <v>Non-Programmatic</v>
      </c>
      <c r="E185" t="str">
        <f t="shared" si="16"/>
        <v>:30</v>
      </c>
      <c r="F185" t="str">
        <f t="shared" si="17"/>
        <v>:30</v>
      </c>
      <c r="G185" t="str">
        <f t="shared" si="18"/>
        <v>:30</v>
      </c>
      <c r="H185" t="str">
        <f t="shared" si="19"/>
        <v>:30</v>
      </c>
      <c r="I185" t="str">
        <f t="shared" si="20"/>
        <v>Others</v>
      </c>
      <c r="K185">
        <v>77619</v>
      </c>
      <c r="L185">
        <v>419</v>
      </c>
      <c r="M185">
        <v>32987</v>
      </c>
      <c r="N185">
        <v>12613</v>
      </c>
    </row>
    <row r="186" spans="1:14" x14ac:dyDescent="0.25">
      <c r="A186">
        <v>1</v>
      </c>
      <c r="B186" t="s">
        <v>704</v>
      </c>
      <c r="C186" t="str">
        <f t="shared" si="14"/>
        <v>Unknown</v>
      </c>
      <c r="D186" t="str">
        <f t="shared" si="15"/>
        <v>Non-Programmatic</v>
      </c>
      <c r="E186" t="str">
        <f t="shared" si="16"/>
        <v>:60</v>
      </c>
      <c r="F186" t="str">
        <f t="shared" si="17"/>
        <v>PRO</v>
      </c>
      <c r="G186" t="str">
        <f t="shared" si="18"/>
        <v>Site Visits</v>
      </c>
      <c r="H186" t="str">
        <f t="shared" si="19"/>
        <v>Site Visits</v>
      </c>
      <c r="I186" t="str">
        <f t="shared" si="20"/>
        <v>Site Visits</v>
      </c>
      <c r="K186">
        <v>304220</v>
      </c>
      <c r="L186">
        <v>2476</v>
      </c>
      <c r="M186">
        <v>84905</v>
      </c>
      <c r="N186">
        <v>9002</v>
      </c>
    </row>
    <row r="187" spans="1:14" x14ac:dyDescent="0.25">
      <c r="A187">
        <v>1</v>
      </c>
      <c r="B187" t="s">
        <v>705</v>
      </c>
      <c r="C187" t="str">
        <f t="shared" si="14"/>
        <v>Unknown</v>
      </c>
      <c r="D187" t="str">
        <f t="shared" si="15"/>
        <v>Non-Programmatic</v>
      </c>
      <c r="E187" t="str">
        <f t="shared" si="16"/>
        <v>:60</v>
      </c>
      <c r="F187" t="str">
        <f t="shared" si="17"/>
        <v>PRO</v>
      </c>
      <c r="G187" t="str">
        <f t="shared" si="18"/>
        <v>Site Visits</v>
      </c>
      <c r="H187" t="str">
        <f t="shared" si="19"/>
        <v>Site Visits</v>
      </c>
      <c r="I187" t="str">
        <f t="shared" si="20"/>
        <v>Site Visits</v>
      </c>
      <c r="K187">
        <v>104465</v>
      </c>
      <c r="L187">
        <v>1058</v>
      </c>
      <c r="M187">
        <v>46193</v>
      </c>
      <c r="N187">
        <v>1381</v>
      </c>
    </row>
    <row r="188" spans="1:14" x14ac:dyDescent="0.25">
      <c r="A188">
        <v>1</v>
      </c>
      <c r="B188" t="s">
        <v>1281</v>
      </c>
      <c r="C188" t="str">
        <f t="shared" si="14"/>
        <v>Unknown</v>
      </c>
      <c r="D188" t="str">
        <f t="shared" si="15"/>
        <v>Non-Programmatic</v>
      </c>
      <c r="E188" t="str">
        <f t="shared" si="16"/>
        <v>:60</v>
      </c>
      <c r="F188" t="str">
        <f t="shared" si="17"/>
        <v>PRE</v>
      </c>
      <c r="G188" t="str">
        <f t="shared" si="18"/>
        <v>T2D Watch Added Value NONCHROME</v>
      </c>
      <c r="H188" t="str">
        <f t="shared" si="19"/>
        <v>T2D Watch Added Value NONCHROME</v>
      </c>
      <c r="I188" t="str">
        <f t="shared" si="20"/>
        <v>Others</v>
      </c>
      <c r="K188">
        <v>4</v>
      </c>
      <c r="L188">
        <v>2</v>
      </c>
      <c r="M188">
        <v>2</v>
      </c>
      <c r="N188">
        <v>2</v>
      </c>
    </row>
    <row r="189" spans="1:14" x14ac:dyDescent="0.25">
      <c r="A189">
        <v>1</v>
      </c>
      <c r="B189" t="s">
        <v>1282</v>
      </c>
      <c r="C189" t="str">
        <f t="shared" si="14"/>
        <v>Unknown</v>
      </c>
      <c r="D189" t="str">
        <f t="shared" si="15"/>
        <v>Non-Programmatic</v>
      </c>
      <c r="E189" t="str">
        <f t="shared" si="16"/>
        <v>:30</v>
      </c>
      <c r="F189" t="str">
        <f t="shared" si="17"/>
        <v>:30</v>
      </c>
      <c r="G189" t="str">
        <f t="shared" si="18"/>
        <v>:30</v>
      </c>
      <c r="H189" t="str">
        <f t="shared" si="19"/>
        <v>:30</v>
      </c>
      <c r="I189" t="str">
        <f t="shared" si="20"/>
        <v>Others</v>
      </c>
      <c r="K189">
        <v>30394</v>
      </c>
      <c r="L189">
        <v>61</v>
      </c>
      <c r="M189">
        <v>9387</v>
      </c>
      <c r="N189">
        <v>884</v>
      </c>
    </row>
    <row r="190" spans="1:14" x14ac:dyDescent="0.25">
      <c r="A190">
        <v>1</v>
      </c>
      <c r="B190" t="s">
        <v>706</v>
      </c>
      <c r="C190" t="str">
        <f t="shared" si="14"/>
        <v>Unknown</v>
      </c>
      <c r="D190" t="str">
        <f t="shared" si="15"/>
        <v>Non-Programmatic</v>
      </c>
      <c r="E190" t="str">
        <f t="shared" si="16"/>
        <v>:60</v>
      </c>
      <c r="F190" t="str">
        <f t="shared" si="17"/>
        <v>PRE</v>
      </c>
      <c r="G190" t="str">
        <f t="shared" si="18"/>
        <v>T2D Watch Added Value</v>
      </c>
      <c r="H190" t="str">
        <f t="shared" si="19"/>
        <v>T2D Watch Added Value</v>
      </c>
      <c r="I190" t="str">
        <f t="shared" si="20"/>
        <v>Others</v>
      </c>
      <c r="K190">
        <v>367085</v>
      </c>
      <c r="L190">
        <v>6717</v>
      </c>
      <c r="M190">
        <v>43427</v>
      </c>
      <c r="N190">
        <v>19581</v>
      </c>
    </row>
    <row r="191" spans="1:14" x14ac:dyDescent="0.25">
      <c r="A191">
        <v>1</v>
      </c>
      <c r="B191" t="s">
        <v>1283</v>
      </c>
      <c r="C191" t="str">
        <f t="shared" si="14"/>
        <v>Unknown</v>
      </c>
      <c r="D191" t="str">
        <f t="shared" si="15"/>
        <v>Non-Programmatic</v>
      </c>
      <c r="E191" t="str">
        <f t="shared" si="16"/>
        <v>:60</v>
      </c>
      <c r="F191" t="str">
        <f t="shared" si="17"/>
        <v>PRE</v>
      </c>
      <c r="G191" t="str">
        <f t="shared" si="18"/>
        <v>T2D Watch NONCHROME</v>
      </c>
      <c r="H191" t="str">
        <f t="shared" si="19"/>
        <v>T2D Watch NONCHROME</v>
      </c>
      <c r="I191" t="str">
        <f t="shared" si="20"/>
        <v>Others</v>
      </c>
      <c r="K191">
        <v>4</v>
      </c>
      <c r="L191">
        <v>2</v>
      </c>
      <c r="M191">
        <v>2</v>
      </c>
      <c r="N191">
        <v>2</v>
      </c>
    </row>
    <row r="192" spans="1:14" x14ac:dyDescent="0.25">
      <c r="A192">
        <v>1</v>
      </c>
      <c r="B192" t="s">
        <v>1284</v>
      </c>
      <c r="C192" t="str">
        <f t="shared" si="14"/>
        <v>Unknown</v>
      </c>
      <c r="D192" t="str">
        <f t="shared" si="15"/>
        <v>Non-Programmatic</v>
      </c>
      <c r="E192" t="str">
        <f t="shared" si="16"/>
        <v>:30</v>
      </c>
      <c r="F192" t="str">
        <f t="shared" si="17"/>
        <v>:30</v>
      </c>
      <c r="G192" t="str">
        <f t="shared" si="18"/>
        <v>:30</v>
      </c>
      <c r="H192" t="str">
        <f t="shared" si="19"/>
        <v>:30</v>
      </c>
      <c r="I192" t="str">
        <f t="shared" si="20"/>
        <v>Others</v>
      </c>
      <c r="K192">
        <v>7601</v>
      </c>
      <c r="L192">
        <v>51</v>
      </c>
      <c r="M192">
        <v>4686</v>
      </c>
      <c r="N192">
        <v>649</v>
      </c>
    </row>
    <row r="193" spans="1:14" x14ac:dyDescent="0.25">
      <c r="A193">
        <v>1</v>
      </c>
      <c r="B193" t="s">
        <v>707</v>
      </c>
      <c r="C193" t="str">
        <f t="shared" si="14"/>
        <v>Unknown</v>
      </c>
      <c r="D193" t="str">
        <f t="shared" si="15"/>
        <v>Non-Programmatic</v>
      </c>
      <c r="E193" t="str">
        <f t="shared" si="16"/>
        <v>:60</v>
      </c>
      <c r="F193" t="str">
        <f t="shared" si="17"/>
        <v>PRE</v>
      </c>
      <c r="G193" t="str">
        <f t="shared" si="18"/>
        <v>T2D Watch</v>
      </c>
      <c r="H193" t="str">
        <f t="shared" si="19"/>
        <v>T2D Watch</v>
      </c>
      <c r="I193" t="str">
        <f t="shared" si="20"/>
        <v>Others</v>
      </c>
      <c r="K193">
        <v>132643</v>
      </c>
      <c r="L193">
        <v>3946</v>
      </c>
      <c r="M193">
        <v>78982</v>
      </c>
      <c r="N193">
        <v>19251</v>
      </c>
    </row>
    <row r="194" spans="1:14" x14ac:dyDescent="0.25">
      <c r="A194">
        <v>1</v>
      </c>
      <c r="B194" t="s">
        <v>1285</v>
      </c>
      <c r="C194" t="str">
        <f t="shared" si="14"/>
        <v>Unknown</v>
      </c>
      <c r="D194" t="str">
        <f t="shared" si="15"/>
        <v>Non-Programmatic</v>
      </c>
      <c r="E194" t="str">
        <f t="shared" si="16"/>
        <v>:30</v>
      </c>
      <c r="F194" t="str">
        <f t="shared" si="17"/>
        <v>:30</v>
      </c>
      <c r="G194" t="str">
        <f t="shared" si="18"/>
        <v>:30</v>
      </c>
      <c r="H194" t="str">
        <f t="shared" si="19"/>
        <v>:30</v>
      </c>
      <c r="I194" t="str">
        <f t="shared" si="20"/>
        <v>Others</v>
      </c>
      <c r="K194">
        <v>82493</v>
      </c>
      <c r="L194">
        <v>452</v>
      </c>
      <c r="M194">
        <v>18923</v>
      </c>
      <c r="N194">
        <v>7131</v>
      </c>
    </row>
    <row r="195" spans="1:14" x14ac:dyDescent="0.25">
      <c r="A195">
        <v>1</v>
      </c>
      <c r="B195" t="s">
        <v>708</v>
      </c>
      <c r="C195" t="str">
        <f t="shared" ref="C195:C258" si="21">IF(OR(NOT(ISERR(FIND("tablet",LOWER(B195)))),NOT(ISERR(FIND("mobtab",LOWER(B195)))),NOT(ISERR(FIND("tablet",LOWER(B195))))),"Tablet",IF(OR(NOT(ISERR(FIND("desktop",LOWER(B195)))),NOT(ISERR(FIND("dsk",LOWER(B195))))),"Desktop",IF(OR(NOT(ISERR(FIND("mobile",LOWER(B195)))),NOT(ISERR(FIND("mob",LOWER(B195))))),"Mobile",IF(NOT(ISERR(FIND("ctv",LOWER(B195)))),"CTV",IF(OR(NOT(ISERR(FIND("TV Online",B195))),NOT(ISERR(FIND("TVO",B195)))),"TV Online",IF(NOT(ISERR(FIND("OTT",B195))),"OTT",IF(NOT(ISERR(FIND("cross device",LOWER(B195)))),"Cross Device","Unknown")))))))</f>
        <v>Unknown</v>
      </c>
      <c r="D195" t="str">
        <f t="shared" ref="D195:D258" si="22">IF(OR(NOT(ISERR(FIND("programmatic",LOWER(B195)))),NOT(ISERR(FIND("PRGV",B195))),NOT(ISERR(FIND("PRGV",B195)))),"Programmatic",IF(ISBLANK(B195),"Unknown","Non-Programmatic"))</f>
        <v>Non-Programmatic</v>
      </c>
      <c r="E195" t="str">
        <f t="shared" ref="E195:E258" si="23">IF(NOT(ISERR(FIND("ad network",LOWER(B195)))),"Ad Networks",IF(NOT(ISERR(FIND("lifestyle",LOWER(B195)))),"Lifestyle",TRIM(MID(SUBSTITUTE(B195,"_",REPT(" ",LEN(B195))), (11-1)*LEN(B195)+1, LEN(B195)))))</f>
        <v>:60</v>
      </c>
      <c r="F195" t="str">
        <f t="shared" ref="F195:F258" si="24">IF(NOT(ISERR(FIND("ad network",LOWER(B195)))),"Ad Networks",IF(NOT(ISERR(FIND("lifestyle",LOWER(B195)))),"Lifestyle",TRIM(MID(SUBSTITUTE(B195,"_",REPT(" ",LEN(B195))), (IF(OR(E195=":60",E195="NA"),10,IF(E195="1x1",9,11))-1)*LEN(B195)+1, LEN(B195)))))</f>
        <v>PRE</v>
      </c>
      <c r="G195" t="str">
        <f t="shared" ref="G195:G258" si="25">IF(OR(F195="PRE", F195="PRO", F195="FEP", F195="VOD"),TRIM(MID(SUBSTITUTE(B195,"_",REPT(" ",LEN(B195))), (9-1)*LEN(B195)+1, LEN(B195))),F195)</f>
        <v>Video Bundle</v>
      </c>
      <c r="H195" t="str">
        <f t="shared" ref="H195:H258" si="26">IF(NOT(ISERR(FIND("ACA",G195))),"ACA",IF(NOT(ISERR(FIND("Fluent",G195))),"Fluent",IF(NOT(ISERR(FIND("Shark Week",G195))),"Shark Week",IF(NOT(ISERR(FIND("O&amp;O Pre-Roll Playlist",G195))),"O&amp;O Pre-Roll Playlist",IF(NOT(ISERR(FIND("IQVIA",G195))),"IQVIA",IF(NOT(ISERR(FIND("Kantar MARS T2D Diagnosed 10+ Yrs",G195))),"Kantar MARS T2D Diagnosed 10+ Yrs",IF(NOT(ISERR(FIND("SCA",G195))),"SCA",IF(NOT(ISERR(FIND("Type 2 Diabete",G195))),"Type 2 Diabete",IF(NOT(ISERR(FIND("Symphony Health",G195))),"Symphony Health",IF(NOT(ISERR(FIND("Sharethis",G195))),"Sharethis",IF(NOT(ISERR(FIND("Crossix",G195))),"Crossix",IF(NOT(ISERR(FIND("OMNET",G195))),"OMNET",IF(NOT(ISERR(FIND("Crossix",G195))),"Crossix",G195)))))))))))))</f>
        <v>Video Bundle</v>
      </c>
      <c r="I195" t="str">
        <f t="shared" ref="I195:I258" si="27">IF(OR(H195="Crossix",H195="OMNET",H195="About Page Scrolls",H195="Audience Targeting",H195="Site Visits",H195="Deep Page Visits",H195="SCA",H195="Action Buttons/Clicks",H195="Conde Nast O&amp;O",H195="O&amp;O Pre-Roll Playlist",H195="Sharethis",H195="Fluent",H195="Shark Week"),H195,"Others")</f>
        <v>Others</v>
      </c>
      <c r="K195">
        <v>821860</v>
      </c>
      <c r="L195">
        <v>10427</v>
      </c>
      <c r="M195">
        <v>79454</v>
      </c>
      <c r="N195">
        <v>68106</v>
      </c>
    </row>
    <row r="196" spans="1:14" x14ac:dyDescent="0.25">
      <c r="A196">
        <v>1</v>
      </c>
      <c r="B196" t="s">
        <v>1286</v>
      </c>
      <c r="C196" t="str">
        <f t="shared" si="21"/>
        <v>Unknown</v>
      </c>
      <c r="D196" t="str">
        <f t="shared" si="22"/>
        <v>Programmatic</v>
      </c>
      <c r="E196" t="str">
        <f t="shared" si="23"/>
        <v>:45</v>
      </c>
      <c r="F196" t="str">
        <f t="shared" si="24"/>
        <v>:45</v>
      </c>
      <c r="G196" t="str">
        <f t="shared" si="25"/>
        <v>:45</v>
      </c>
      <c r="H196" t="str">
        <f t="shared" si="26"/>
        <v>:45</v>
      </c>
      <c r="I196" t="str">
        <f t="shared" si="27"/>
        <v>Others</v>
      </c>
      <c r="K196">
        <v>2333410</v>
      </c>
      <c r="L196">
        <v>3361</v>
      </c>
      <c r="M196">
        <v>1210341</v>
      </c>
      <c r="N196">
        <v>66242</v>
      </c>
    </row>
    <row r="197" spans="1:14" x14ac:dyDescent="0.25">
      <c r="A197">
        <v>1</v>
      </c>
      <c r="B197" t="s">
        <v>1287</v>
      </c>
      <c r="C197" t="str">
        <f t="shared" si="21"/>
        <v>Unknown</v>
      </c>
      <c r="D197" t="str">
        <f t="shared" si="22"/>
        <v>Programmatic</v>
      </c>
      <c r="E197" t="str">
        <f t="shared" si="23"/>
        <v>:45</v>
      </c>
      <c r="F197" t="str">
        <f t="shared" si="24"/>
        <v>:45</v>
      </c>
      <c r="G197" t="str">
        <f t="shared" si="25"/>
        <v>:45</v>
      </c>
      <c r="H197" t="str">
        <f t="shared" si="26"/>
        <v>:45</v>
      </c>
      <c r="I197" t="str">
        <f t="shared" si="27"/>
        <v>Others</v>
      </c>
      <c r="K197">
        <v>2336387</v>
      </c>
      <c r="L197">
        <v>3309</v>
      </c>
      <c r="M197">
        <v>1212375</v>
      </c>
      <c r="N197">
        <v>68054</v>
      </c>
    </row>
    <row r="198" spans="1:14" x14ac:dyDescent="0.25">
      <c r="A198">
        <v>1</v>
      </c>
      <c r="B198" t="s">
        <v>1288</v>
      </c>
      <c r="C198" t="str">
        <f t="shared" si="21"/>
        <v>Unknown</v>
      </c>
      <c r="D198" t="str">
        <f t="shared" si="22"/>
        <v>Programmatic</v>
      </c>
      <c r="E198" t="str">
        <f t="shared" si="23"/>
        <v>:45</v>
      </c>
      <c r="F198" t="str">
        <f t="shared" si="24"/>
        <v>:45</v>
      </c>
      <c r="G198" t="str">
        <f t="shared" si="25"/>
        <v>:45</v>
      </c>
      <c r="H198" t="str">
        <f t="shared" si="26"/>
        <v>:45</v>
      </c>
      <c r="I198" t="str">
        <f t="shared" si="27"/>
        <v>Others</v>
      </c>
      <c r="K198">
        <v>1802505</v>
      </c>
      <c r="L198">
        <v>2645</v>
      </c>
      <c r="M198">
        <v>906749</v>
      </c>
      <c r="N198">
        <v>66044</v>
      </c>
    </row>
    <row r="199" spans="1:14" x14ac:dyDescent="0.25">
      <c r="A199">
        <v>1</v>
      </c>
      <c r="B199" t="s">
        <v>1289</v>
      </c>
      <c r="C199" t="str">
        <f t="shared" si="21"/>
        <v>Unknown</v>
      </c>
      <c r="D199" t="str">
        <f t="shared" si="22"/>
        <v>Programmatic</v>
      </c>
      <c r="E199" t="str">
        <f t="shared" si="23"/>
        <v>:45</v>
      </c>
      <c r="F199" t="str">
        <f t="shared" si="24"/>
        <v>:45</v>
      </c>
      <c r="G199" t="str">
        <f t="shared" si="25"/>
        <v>:45</v>
      </c>
      <c r="H199" t="str">
        <f t="shared" si="26"/>
        <v>:45</v>
      </c>
      <c r="I199" t="str">
        <f t="shared" si="27"/>
        <v>Others</v>
      </c>
      <c r="K199">
        <v>1736625</v>
      </c>
      <c r="L199">
        <v>2666</v>
      </c>
      <c r="M199">
        <v>879641</v>
      </c>
      <c r="N199">
        <v>63058</v>
      </c>
    </row>
    <row r="200" spans="1:14" x14ac:dyDescent="0.25">
      <c r="A200">
        <v>1</v>
      </c>
      <c r="B200" t="s">
        <v>1290</v>
      </c>
      <c r="C200" t="str">
        <f t="shared" si="21"/>
        <v>Unknown</v>
      </c>
      <c r="D200" t="str">
        <f t="shared" si="22"/>
        <v>Programmatic</v>
      </c>
      <c r="E200" t="str">
        <f t="shared" si="23"/>
        <v>:45</v>
      </c>
      <c r="F200" t="str">
        <f t="shared" si="24"/>
        <v>:45</v>
      </c>
      <c r="G200" t="str">
        <f t="shared" si="25"/>
        <v>:45</v>
      </c>
      <c r="H200" t="str">
        <f t="shared" si="26"/>
        <v>:45</v>
      </c>
      <c r="I200" t="str">
        <f t="shared" si="27"/>
        <v>Others</v>
      </c>
      <c r="K200">
        <v>951830</v>
      </c>
      <c r="L200">
        <v>1842</v>
      </c>
      <c r="M200">
        <v>462729</v>
      </c>
      <c r="N200">
        <v>29959</v>
      </c>
    </row>
    <row r="201" spans="1:14" x14ac:dyDescent="0.25">
      <c r="A201">
        <v>1</v>
      </c>
      <c r="B201" t="s">
        <v>1291</v>
      </c>
      <c r="C201" t="str">
        <f t="shared" si="21"/>
        <v>Unknown</v>
      </c>
      <c r="D201" t="str">
        <f t="shared" si="22"/>
        <v>Programmatic</v>
      </c>
      <c r="E201" t="str">
        <f t="shared" si="23"/>
        <v>:45</v>
      </c>
      <c r="F201" t="str">
        <f t="shared" si="24"/>
        <v>:45</v>
      </c>
      <c r="G201" t="str">
        <f t="shared" si="25"/>
        <v>:45</v>
      </c>
      <c r="H201" t="str">
        <f t="shared" si="26"/>
        <v>:45</v>
      </c>
      <c r="I201" t="str">
        <f t="shared" si="27"/>
        <v>Others</v>
      </c>
      <c r="K201">
        <v>948357</v>
      </c>
      <c r="L201">
        <v>1796</v>
      </c>
      <c r="M201">
        <v>462509</v>
      </c>
      <c r="N201">
        <v>29801</v>
      </c>
    </row>
    <row r="202" spans="1:14" x14ac:dyDescent="0.25">
      <c r="A202">
        <v>1</v>
      </c>
      <c r="B202" t="s">
        <v>1292</v>
      </c>
      <c r="C202" t="str">
        <f t="shared" si="21"/>
        <v>Unknown</v>
      </c>
      <c r="D202" t="str">
        <f t="shared" si="22"/>
        <v>Programmatic</v>
      </c>
      <c r="E202" t="str">
        <f t="shared" si="23"/>
        <v>:45</v>
      </c>
      <c r="F202" t="str">
        <f t="shared" si="24"/>
        <v>:45</v>
      </c>
      <c r="G202" t="str">
        <f t="shared" si="25"/>
        <v>:45</v>
      </c>
      <c r="H202" t="str">
        <f t="shared" si="26"/>
        <v>:45</v>
      </c>
      <c r="I202" t="str">
        <f t="shared" si="27"/>
        <v>Others</v>
      </c>
      <c r="K202">
        <v>4769127</v>
      </c>
      <c r="L202">
        <v>3031</v>
      </c>
      <c r="M202">
        <v>2916273</v>
      </c>
      <c r="N202">
        <v>107144</v>
      </c>
    </row>
    <row r="203" spans="1:14" x14ac:dyDescent="0.25">
      <c r="A203">
        <v>1</v>
      </c>
      <c r="B203" t="s">
        <v>1293</v>
      </c>
      <c r="C203" t="str">
        <f t="shared" si="21"/>
        <v>Unknown</v>
      </c>
      <c r="D203" t="str">
        <f t="shared" si="22"/>
        <v>Programmatic</v>
      </c>
      <c r="E203" t="str">
        <f t="shared" si="23"/>
        <v>:45</v>
      </c>
      <c r="F203" t="str">
        <f t="shared" si="24"/>
        <v>:45</v>
      </c>
      <c r="G203" t="str">
        <f t="shared" si="25"/>
        <v>:45</v>
      </c>
      <c r="H203" t="str">
        <f t="shared" si="26"/>
        <v>:45</v>
      </c>
      <c r="I203" t="str">
        <f t="shared" si="27"/>
        <v>Others</v>
      </c>
      <c r="K203">
        <v>4777734</v>
      </c>
      <c r="L203">
        <v>3138</v>
      </c>
      <c r="M203">
        <v>2920543</v>
      </c>
      <c r="N203">
        <v>107552</v>
      </c>
    </row>
    <row r="204" spans="1:14" x14ac:dyDescent="0.25">
      <c r="A204">
        <v>1</v>
      </c>
      <c r="B204" t="s">
        <v>709</v>
      </c>
      <c r="C204" t="str">
        <f t="shared" si="21"/>
        <v>TV Online</v>
      </c>
      <c r="D204" t="str">
        <f t="shared" si="22"/>
        <v>Non-Programmatic</v>
      </c>
      <c r="E204" t="str">
        <f t="shared" si="23"/>
        <v>:60</v>
      </c>
      <c r="F204" t="str">
        <f t="shared" si="24"/>
        <v>VOD</v>
      </c>
      <c r="G204" t="str">
        <f t="shared" si="25"/>
        <v>1 x 1 Site Served</v>
      </c>
      <c r="H204" t="str">
        <f t="shared" si="26"/>
        <v>1 x 1 Site Served</v>
      </c>
      <c r="I204" t="str">
        <f t="shared" si="27"/>
        <v>Others</v>
      </c>
      <c r="K204">
        <v>2662121</v>
      </c>
      <c r="L204">
        <v>0</v>
      </c>
      <c r="M204">
        <v>2495629</v>
      </c>
      <c r="N204">
        <v>0</v>
      </c>
    </row>
    <row r="205" spans="1:14" x14ac:dyDescent="0.25">
      <c r="A205">
        <v>1</v>
      </c>
      <c r="B205" t="s">
        <v>710</v>
      </c>
      <c r="C205" t="str">
        <f t="shared" si="21"/>
        <v>TV Online</v>
      </c>
      <c r="D205" t="str">
        <f t="shared" si="22"/>
        <v>Non-Programmatic</v>
      </c>
      <c r="E205" t="str">
        <f t="shared" si="23"/>
        <v>:60</v>
      </c>
      <c r="F205" t="str">
        <f t="shared" si="24"/>
        <v>FEP</v>
      </c>
      <c r="G205" t="str">
        <f t="shared" si="25"/>
        <v>Hulu</v>
      </c>
      <c r="H205" t="str">
        <f t="shared" si="26"/>
        <v>Hulu</v>
      </c>
      <c r="I205" t="str">
        <f t="shared" si="27"/>
        <v>Others</v>
      </c>
      <c r="K205">
        <v>3685012</v>
      </c>
      <c r="L205">
        <v>0</v>
      </c>
      <c r="M205">
        <v>3627064</v>
      </c>
      <c r="N205">
        <v>0</v>
      </c>
    </row>
    <row r="206" spans="1:14" x14ac:dyDescent="0.25">
      <c r="A206">
        <v>1</v>
      </c>
      <c r="B206" t="s">
        <v>711</v>
      </c>
      <c r="C206" t="str">
        <f t="shared" si="21"/>
        <v>TV Online</v>
      </c>
      <c r="D206" t="str">
        <f t="shared" si="22"/>
        <v>Non-Programmatic</v>
      </c>
      <c r="E206" t="str">
        <f t="shared" si="23"/>
        <v>:60</v>
      </c>
      <c r="F206" t="str">
        <f t="shared" si="24"/>
        <v>FEP</v>
      </c>
      <c r="G206" t="str">
        <f t="shared" si="25"/>
        <v>OMNETHULU</v>
      </c>
      <c r="H206" t="str">
        <f t="shared" si="26"/>
        <v>OMNET</v>
      </c>
      <c r="I206" t="str">
        <f t="shared" si="27"/>
        <v>OMNET</v>
      </c>
      <c r="K206">
        <v>6850359</v>
      </c>
      <c r="L206">
        <v>0</v>
      </c>
      <c r="M206">
        <v>6732769</v>
      </c>
      <c r="N206">
        <v>0</v>
      </c>
    </row>
    <row r="207" spans="1:14" x14ac:dyDescent="0.25">
      <c r="A207">
        <v>1</v>
      </c>
      <c r="B207" t="s">
        <v>712</v>
      </c>
      <c r="C207" t="str">
        <f t="shared" si="21"/>
        <v>TV Online</v>
      </c>
      <c r="D207" t="str">
        <f t="shared" si="22"/>
        <v>Non-Programmatic</v>
      </c>
      <c r="E207" t="str">
        <f t="shared" si="23"/>
        <v>:60</v>
      </c>
      <c r="F207" t="str">
        <f t="shared" si="24"/>
        <v>FEP</v>
      </c>
      <c r="G207" t="str">
        <f t="shared" si="25"/>
        <v>OMNET</v>
      </c>
      <c r="H207" t="str">
        <f t="shared" si="26"/>
        <v>OMNET</v>
      </c>
      <c r="I207" t="str">
        <f t="shared" si="27"/>
        <v>OMNET</v>
      </c>
      <c r="K207">
        <v>1386228</v>
      </c>
      <c r="L207">
        <v>1600</v>
      </c>
      <c r="M207">
        <v>1350203</v>
      </c>
      <c r="N207">
        <v>0</v>
      </c>
    </row>
    <row r="208" spans="1:14" x14ac:dyDescent="0.25">
      <c r="A208">
        <v>1</v>
      </c>
      <c r="B208" t="s">
        <v>713</v>
      </c>
      <c r="C208" t="str">
        <f t="shared" si="21"/>
        <v>TV Online</v>
      </c>
      <c r="D208" t="str">
        <f t="shared" si="22"/>
        <v>Non-Programmatic</v>
      </c>
      <c r="E208" t="str">
        <f t="shared" si="23"/>
        <v>:60</v>
      </c>
      <c r="F208" t="str">
        <f t="shared" si="24"/>
        <v>FEP</v>
      </c>
      <c r="G208" t="str">
        <f t="shared" si="25"/>
        <v>OMNET</v>
      </c>
      <c r="H208" t="str">
        <f t="shared" si="26"/>
        <v>OMNET</v>
      </c>
      <c r="I208" t="str">
        <f t="shared" si="27"/>
        <v>OMNET</v>
      </c>
      <c r="K208">
        <v>2729</v>
      </c>
      <c r="L208">
        <v>58</v>
      </c>
      <c r="M208">
        <v>2670</v>
      </c>
      <c r="N208">
        <v>1609</v>
      </c>
    </row>
    <row r="209" spans="1:14" x14ac:dyDescent="0.25">
      <c r="A209">
        <v>1</v>
      </c>
      <c r="B209" t="s">
        <v>714</v>
      </c>
      <c r="C209" t="str">
        <f t="shared" si="21"/>
        <v>TV Online</v>
      </c>
      <c r="D209" t="str">
        <f t="shared" si="22"/>
        <v>Non-Programmatic</v>
      </c>
      <c r="E209" t="str">
        <f t="shared" si="23"/>
        <v>1x1</v>
      </c>
      <c r="F209" t="str">
        <f t="shared" si="24"/>
        <v>OMNET</v>
      </c>
      <c r="G209" t="str">
        <f t="shared" si="25"/>
        <v>OMNET</v>
      </c>
      <c r="H209" t="str">
        <f t="shared" si="26"/>
        <v>OMNET</v>
      </c>
      <c r="I209" t="str">
        <f t="shared" si="27"/>
        <v>OMNET</v>
      </c>
      <c r="K209">
        <v>10005433</v>
      </c>
      <c r="L209">
        <v>0</v>
      </c>
      <c r="M209">
        <v>9530505</v>
      </c>
      <c r="N209">
        <v>0</v>
      </c>
    </row>
    <row r="210" spans="1:14" x14ac:dyDescent="0.25">
      <c r="A210">
        <v>1</v>
      </c>
      <c r="B210" t="s">
        <v>715</v>
      </c>
      <c r="C210" t="str">
        <f t="shared" si="21"/>
        <v>TV Online</v>
      </c>
      <c r="D210" t="str">
        <f t="shared" si="22"/>
        <v>Non-Programmatic</v>
      </c>
      <c r="E210" t="str">
        <f t="shared" si="23"/>
        <v>:60</v>
      </c>
      <c r="F210" t="str">
        <f t="shared" si="24"/>
        <v>FEP</v>
      </c>
      <c r="G210" t="str">
        <f t="shared" si="25"/>
        <v/>
      </c>
      <c r="H210" t="str">
        <f t="shared" si="26"/>
        <v/>
      </c>
      <c r="I210" t="str">
        <f t="shared" si="27"/>
        <v>Others</v>
      </c>
      <c r="K210">
        <v>398583</v>
      </c>
      <c r="L210">
        <v>58</v>
      </c>
      <c r="M210">
        <v>386818</v>
      </c>
      <c r="N210">
        <v>0</v>
      </c>
    </row>
    <row r="211" spans="1:14" x14ac:dyDescent="0.25">
      <c r="A211">
        <v>1</v>
      </c>
      <c r="B211" t="s">
        <v>716</v>
      </c>
      <c r="C211" t="str">
        <f t="shared" si="21"/>
        <v>TV Online</v>
      </c>
      <c r="D211" t="str">
        <f t="shared" si="22"/>
        <v>Non-Programmatic</v>
      </c>
      <c r="E211" t="str">
        <f t="shared" si="23"/>
        <v>:60</v>
      </c>
      <c r="F211" t="str">
        <f t="shared" si="24"/>
        <v>FEP</v>
      </c>
      <c r="G211" t="str">
        <f t="shared" si="25"/>
        <v/>
      </c>
      <c r="H211" t="str">
        <f t="shared" si="26"/>
        <v/>
      </c>
      <c r="I211" t="str">
        <f t="shared" si="27"/>
        <v>Others</v>
      </c>
      <c r="K211">
        <v>9904</v>
      </c>
      <c r="L211">
        <v>232</v>
      </c>
      <c r="M211">
        <v>9698</v>
      </c>
      <c r="N211">
        <v>5914</v>
      </c>
    </row>
    <row r="212" spans="1:14" x14ac:dyDescent="0.25">
      <c r="A212">
        <v>1</v>
      </c>
      <c r="B212" t="s">
        <v>717</v>
      </c>
      <c r="C212" t="str">
        <f t="shared" si="21"/>
        <v>TV Online</v>
      </c>
      <c r="D212" t="str">
        <f t="shared" si="22"/>
        <v>Non-Programmatic</v>
      </c>
      <c r="E212" t="str">
        <f t="shared" si="23"/>
        <v>:60</v>
      </c>
      <c r="F212" t="str">
        <f t="shared" si="24"/>
        <v>FEP</v>
      </c>
      <c r="G212" t="str">
        <f t="shared" si="25"/>
        <v>NA</v>
      </c>
      <c r="H212" t="str">
        <f t="shared" si="26"/>
        <v>NA</v>
      </c>
      <c r="I212" t="str">
        <f t="shared" si="27"/>
        <v>Others</v>
      </c>
      <c r="K212">
        <v>8766941</v>
      </c>
      <c r="L212">
        <v>8069</v>
      </c>
      <c r="M212">
        <v>8640021</v>
      </c>
      <c r="N212">
        <v>0</v>
      </c>
    </row>
    <row r="213" spans="1:14" x14ac:dyDescent="0.25">
      <c r="A213">
        <v>1</v>
      </c>
      <c r="B213" t="s">
        <v>718</v>
      </c>
      <c r="C213" t="str">
        <f t="shared" si="21"/>
        <v>TV Online</v>
      </c>
      <c r="D213" t="str">
        <f t="shared" si="22"/>
        <v>Non-Programmatic</v>
      </c>
      <c r="E213" t="str">
        <f t="shared" si="23"/>
        <v>:60</v>
      </c>
      <c r="F213" t="str">
        <f t="shared" si="24"/>
        <v>FEP</v>
      </c>
      <c r="G213" t="str">
        <f t="shared" si="25"/>
        <v>NA</v>
      </c>
      <c r="H213" t="str">
        <f t="shared" si="26"/>
        <v>NA</v>
      </c>
      <c r="I213" t="str">
        <f t="shared" si="27"/>
        <v>Others</v>
      </c>
      <c r="K213">
        <v>68</v>
      </c>
      <c r="L213">
        <v>38</v>
      </c>
      <c r="M213">
        <v>3</v>
      </c>
      <c r="N213">
        <v>34</v>
      </c>
    </row>
    <row r="214" spans="1:14" x14ac:dyDescent="0.25">
      <c r="A214">
        <v>1</v>
      </c>
      <c r="B214" t="s">
        <v>719</v>
      </c>
      <c r="C214" t="str">
        <f t="shared" si="21"/>
        <v>TV Online</v>
      </c>
      <c r="D214" t="str">
        <f t="shared" si="22"/>
        <v>Non-Programmatic</v>
      </c>
      <c r="E214" t="str">
        <f t="shared" si="23"/>
        <v>:60</v>
      </c>
      <c r="F214" t="str">
        <f t="shared" si="24"/>
        <v>FEP</v>
      </c>
      <c r="G214" t="str">
        <f t="shared" si="25"/>
        <v>OMNET</v>
      </c>
      <c r="H214" t="str">
        <f t="shared" si="26"/>
        <v>OMNET</v>
      </c>
      <c r="I214" t="str">
        <f t="shared" si="27"/>
        <v>OMNET</v>
      </c>
      <c r="K214">
        <v>8185857</v>
      </c>
      <c r="L214">
        <v>23856</v>
      </c>
      <c r="M214">
        <v>6748655</v>
      </c>
      <c r="N214">
        <v>0</v>
      </c>
    </row>
    <row r="215" spans="1:14" x14ac:dyDescent="0.25">
      <c r="A215">
        <v>1</v>
      </c>
      <c r="B215" t="s">
        <v>720</v>
      </c>
      <c r="C215" t="str">
        <f t="shared" si="21"/>
        <v>TV Online</v>
      </c>
      <c r="D215" t="str">
        <f t="shared" si="22"/>
        <v>Non-Programmatic</v>
      </c>
      <c r="E215" t="str">
        <f t="shared" si="23"/>
        <v>:60</v>
      </c>
      <c r="F215" t="str">
        <f t="shared" si="24"/>
        <v>FEP</v>
      </c>
      <c r="G215" t="str">
        <f t="shared" si="25"/>
        <v/>
      </c>
      <c r="H215" t="str">
        <f t="shared" si="26"/>
        <v/>
      </c>
      <c r="I215" t="str">
        <f t="shared" si="27"/>
        <v>Others</v>
      </c>
      <c r="K215">
        <v>1976005</v>
      </c>
      <c r="L215">
        <v>0</v>
      </c>
      <c r="M215">
        <v>1962900</v>
      </c>
      <c r="N215">
        <v>0</v>
      </c>
    </row>
    <row r="216" spans="1:14" x14ac:dyDescent="0.25">
      <c r="A216">
        <v>1</v>
      </c>
      <c r="B216" t="s">
        <v>721</v>
      </c>
      <c r="C216" t="str">
        <f t="shared" si="21"/>
        <v>CTV</v>
      </c>
      <c r="D216" t="str">
        <f t="shared" si="22"/>
        <v>Non-Programmatic</v>
      </c>
      <c r="E216" t="str">
        <f t="shared" si="23"/>
        <v>:60</v>
      </c>
      <c r="F216" t="str">
        <f t="shared" si="24"/>
        <v>FEP</v>
      </c>
      <c r="G216" t="str">
        <f t="shared" si="25"/>
        <v/>
      </c>
      <c r="H216" t="str">
        <f t="shared" si="26"/>
        <v/>
      </c>
      <c r="I216" t="str">
        <f t="shared" si="27"/>
        <v>Others</v>
      </c>
      <c r="K216">
        <v>2141554</v>
      </c>
      <c r="L216">
        <v>1</v>
      </c>
      <c r="M216">
        <v>2086133</v>
      </c>
      <c r="N216">
        <v>0</v>
      </c>
    </row>
    <row r="217" spans="1:14" x14ac:dyDescent="0.25">
      <c r="A217">
        <v>1</v>
      </c>
      <c r="B217" t="s">
        <v>722</v>
      </c>
      <c r="C217" t="str">
        <f t="shared" si="21"/>
        <v>Desktop</v>
      </c>
      <c r="D217" t="str">
        <f t="shared" si="22"/>
        <v>Non-Programmatic</v>
      </c>
      <c r="E217" t="str">
        <f t="shared" si="23"/>
        <v>:60</v>
      </c>
      <c r="F217" t="str">
        <f t="shared" si="24"/>
        <v>FEP</v>
      </c>
      <c r="G217" t="str">
        <f t="shared" si="25"/>
        <v/>
      </c>
      <c r="H217" t="str">
        <f t="shared" si="26"/>
        <v/>
      </c>
      <c r="I217" t="str">
        <f t="shared" si="27"/>
        <v>Others</v>
      </c>
      <c r="K217">
        <v>102154</v>
      </c>
      <c r="L217">
        <v>27</v>
      </c>
      <c r="M217">
        <v>99570</v>
      </c>
      <c r="N217">
        <v>0</v>
      </c>
    </row>
    <row r="218" spans="1:14" x14ac:dyDescent="0.25">
      <c r="A218">
        <v>1</v>
      </c>
      <c r="B218" t="s">
        <v>723</v>
      </c>
      <c r="C218" t="str">
        <f t="shared" si="21"/>
        <v>Tablet</v>
      </c>
      <c r="D218" t="str">
        <f t="shared" si="22"/>
        <v>Non-Programmatic</v>
      </c>
      <c r="E218" t="str">
        <f t="shared" si="23"/>
        <v>:60</v>
      </c>
      <c r="F218" t="str">
        <f t="shared" si="24"/>
        <v>FEP</v>
      </c>
      <c r="G218" t="str">
        <f t="shared" si="25"/>
        <v/>
      </c>
      <c r="H218" t="str">
        <f t="shared" si="26"/>
        <v/>
      </c>
      <c r="I218" t="str">
        <f t="shared" si="27"/>
        <v>Others</v>
      </c>
      <c r="K218">
        <v>587600</v>
      </c>
      <c r="L218">
        <v>95</v>
      </c>
      <c r="M218">
        <v>551055</v>
      </c>
      <c r="N218">
        <v>0</v>
      </c>
    </row>
    <row r="219" spans="1:14" x14ac:dyDescent="0.25">
      <c r="A219">
        <v>1</v>
      </c>
      <c r="B219" t="s">
        <v>724</v>
      </c>
      <c r="C219" t="str">
        <f t="shared" si="21"/>
        <v>TV Online</v>
      </c>
      <c r="D219" t="str">
        <f t="shared" si="22"/>
        <v>Non-Programmatic</v>
      </c>
      <c r="E219" t="str">
        <f t="shared" si="23"/>
        <v>:60</v>
      </c>
      <c r="F219" t="str">
        <f t="shared" si="24"/>
        <v>VOD</v>
      </c>
      <c r="G219" t="str">
        <f t="shared" si="25"/>
        <v>ADD Digi Extension 1x1 Site serve</v>
      </c>
      <c r="H219" t="str">
        <f t="shared" si="26"/>
        <v>ADD Digi Extension 1x1 Site serve</v>
      </c>
      <c r="I219" t="str">
        <f t="shared" si="27"/>
        <v>Others</v>
      </c>
      <c r="K219">
        <v>545259</v>
      </c>
      <c r="L219">
        <v>1067</v>
      </c>
      <c r="M219">
        <v>84381</v>
      </c>
      <c r="N219">
        <v>0</v>
      </c>
    </row>
    <row r="220" spans="1:14" x14ac:dyDescent="0.25">
      <c r="A220">
        <v>1</v>
      </c>
      <c r="B220" t="s">
        <v>725</v>
      </c>
      <c r="C220" t="str">
        <f t="shared" si="21"/>
        <v>TV Online</v>
      </c>
      <c r="D220" t="str">
        <f t="shared" si="22"/>
        <v>Non-Programmatic</v>
      </c>
      <c r="E220" t="str">
        <f t="shared" si="23"/>
        <v>:60</v>
      </c>
      <c r="F220" t="str">
        <f t="shared" si="24"/>
        <v>FEP</v>
      </c>
      <c r="G220" t="str">
        <f t="shared" si="25"/>
        <v>ADD Digi Extension</v>
      </c>
      <c r="H220" t="str">
        <f t="shared" si="26"/>
        <v>ADD Digi Extension</v>
      </c>
      <c r="I220" t="str">
        <f t="shared" si="27"/>
        <v>Others</v>
      </c>
      <c r="K220">
        <v>32374</v>
      </c>
      <c r="L220">
        <v>81</v>
      </c>
      <c r="M220">
        <v>4462</v>
      </c>
      <c r="N220">
        <v>0</v>
      </c>
    </row>
    <row r="221" spans="1:14" x14ac:dyDescent="0.25">
      <c r="A221">
        <v>1</v>
      </c>
      <c r="B221" t="s">
        <v>726</v>
      </c>
      <c r="C221" t="str">
        <f t="shared" si="21"/>
        <v>TV Online</v>
      </c>
      <c r="D221" t="str">
        <f t="shared" si="22"/>
        <v>Non-Programmatic</v>
      </c>
      <c r="E221" t="str">
        <f t="shared" si="23"/>
        <v>:60</v>
      </c>
      <c r="F221" t="str">
        <f t="shared" si="24"/>
        <v>FEP</v>
      </c>
      <c r="G221" t="str">
        <f t="shared" si="25"/>
        <v>ADD Digi Extension</v>
      </c>
      <c r="H221" t="str">
        <f t="shared" si="26"/>
        <v>ADD Digi Extension</v>
      </c>
      <c r="I221" t="str">
        <f t="shared" si="27"/>
        <v>Others</v>
      </c>
      <c r="K221">
        <v>137402</v>
      </c>
      <c r="L221">
        <v>363</v>
      </c>
      <c r="M221">
        <v>13691</v>
      </c>
      <c r="N221">
        <v>6174</v>
      </c>
    </row>
    <row r="222" spans="1:14" x14ac:dyDescent="0.25">
      <c r="A222">
        <v>1</v>
      </c>
      <c r="B222" t="s">
        <v>727</v>
      </c>
      <c r="C222" t="str">
        <f t="shared" si="21"/>
        <v>CTV</v>
      </c>
      <c r="D222" t="str">
        <f t="shared" si="22"/>
        <v>Non-Programmatic</v>
      </c>
      <c r="E222" t="str">
        <f t="shared" si="23"/>
        <v>:60</v>
      </c>
      <c r="F222" t="str">
        <f t="shared" si="24"/>
        <v>FEP</v>
      </c>
      <c r="G222" t="str">
        <f t="shared" si="25"/>
        <v>OMNET</v>
      </c>
      <c r="H222" t="str">
        <f t="shared" si="26"/>
        <v>OMNET</v>
      </c>
      <c r="I222" t="str">
        <f t="shared" si="27"/>
        <v>OMNET</v>
      </c>
      <c r="K222">
        <v>10347857</v>
      </c>
      <c r="L222">
        <v>2</v>
      </c>
      <c r="M222">
        <v>10047043</v>
      </c>
      <c r="N222">
        <v>0</v>
      </c>
    </row>
    <row r="223" spans="1:14" x14ac:dyDescent="0.25">
      <c r="A223">
        <v>1</v>
      </c>
      <c r="B223" t="s">
        <v>728</v>
      </c>
      <c r="C223" t="str">
        <f t="shared" si="21"/>
        <v>Desktop</v>
      </c>
      <c r="D223" t="str">
        <f t="shared" si="22"/>
        <v>Non-Programmatic</v>
      </c>
      <c r="E223" t="str">
        <f t="shared" si="23"/>
        <v>:60</v>
      </c>
      <c r="F223" t="str">
        <f t="shared" si="24"/>
        <v>FEP</v>
      </c>
      <c r="G223" t="str">
        <f t="shared" si="25"/>
        <v>OMNET</v>
      </c>
      <c r="H223" t="str">
        <f t="shared" si="26"/>
        <v>OMNET</v>
      </c>
      <c r="I223" t="str">
        <f t="shared" si="27"/>
        <v>OMNET</v>
      </c>
      <c r="K223">
        <v>143657</v>
      </c>
      <c r="L223">
        <v>88</v>
      </c>
      <c r="M223">
        <v>139696</v>
      </c>
      <c r="N223">
        <v>0</v>
      </c>
    </row>
    <row r="224" spans="1:14" x14ac:dyDescent="0.25">
      <c r="A224">
        <v>1</v>
      </c>
      <c r="B224" t="s">
        <v>729</v>
      </c>
      <c r="C224" t="str">
        <f t="shared" si="21"/>
        <v>Tablet</v>
      </c>
      <c r="D224" t="str">
        <f t="shared" si="22"/>
        <v>Non-Programmatic</v>
      </c>
      <c r="E224" t="str">
        <f t="shared" si="23"/>
        <v>:60</v>
      </c>
      <c r="F224" t="str">
        <f t="shared" si="24"/>
        <v>FEP</v>
      </c>
      <c r="G224" t="str">
        <f t="shared" si="25"/>
        <v>OMNET</v>
      </c>
      <c r="H224" t="str">
        <f t="shared" si="26"/>
        <v>OMNET</v>
      </c>
      <c r="I224" t="str">
        <f t="shared" si="27"/>
        <v>OMNET</v>
      </c>
      <c r="K224">
        <v>605071</v>
      </c>
      <c r="L224">
        <v>133</v>
      </c>
      <c r="M224">
        <v>567652</v>
      </c>
      <c r="N224">
        <v>0</v>
      </c>
    </row>
    <row r="225" spans="1:14" x14ac:dyDescent="0.25">
      <c r="A225">
        <v>1</v>
      </c>
      <c r="B225" t="s">
        <v>730</v>
      </c>
      <c r="C225" t="str">
        <f t="shared" si="21"/>
        <v>TV Online</v>
      </c>
      <c r="D225" t="str">
        <f t="shared" si="22"/>
        <v>Non-Programmatic</v>
      </c>
      <c r="E225" t="str">
        <f t="shared" si="23"/>
        <v>:60</v>
      </c>
      <c r="F225" t="str">
        <f t="shared" si="24"/>
        <v>VOD</v>
      </c>
      <c r="G225" t="str">
        <f t="shared" si="25"/>
        <v>1 x 1 Site Served</v>
      </c>
      <c r="H225" t="str">
        <f t="shared" si="26"/>
        <v>1 x 1 Site Served</v>
      </c>
      <c r="I225" t="str">
        <f t="shared" si="27"/>
        <v>Others</v>
      </c>
      <c r="K225">
        <v>2855153</v>
      </c>
      <c r="L225">
        <v>0</v>
      </c>
      <c r="M225">
        <v>0</v>
      </c>
      <c r="N225">
        <v>0</v>
      </c>
    </row>
    <row r="226" spans="1:14" x14ac:dyDescent="0.25">
      <c r="A226">
        <v>1</v>
      </c>
      <c r="B226" t="s">
        <v>731</v>
      </c>
      <c r="C226" t="str">
        <f t="shared" si="21"/>
        <v>TV Online</v>
      </c>
      <c r="D226" t="str">
        <f t="shared" si="22"/>
        <v>Non-Programmatic</v>
      </c>
      <c r="E226" t="str">
        <f t="shared" si="23"/>
        <v>:60</v>
      </c>
      <c r="F226" t="str">
        <f t="shared" si="24"/>
        <v>FEP</v>
      </c>
      <c r="G226" t="str">
        <f t="shared" si="25"/>
        <v>OMNET</v>
      </c>
      <c r="H226" t="str">
        <f t="shared" si="26"/>
        <v>OMNET</v>
      </c>
      <c r="I226" t="str">
        <f t="shared" si="27"/>
        <v>OMNET</v>
      </c>
      <c r="K226">
        <v>12419514</v>
      </c>
      <c r="L226">
        <v>1534</v>
      </c>
      <c r="M226">
        <v>12149409</v>
      </c>
      <c r="N226">
        <v>0</v>
      </c>
    </row>
    <row r="227" spans="1:14" x14ac:dyDescent="0.25">
      <c r="A227">
        <v>1</v>
      </c>
      <c r="B227" t="s">
        <v>732</v>
      </c>
      <c r="C227" t="str">
        <f t="shared" si="21"/>
        <v>TV Online</v>
      </c>
      <c r="D227" t="str">
        <f t="shared" si="22"/>
        <v>Non-Programmatic</v>
      </c>
      <c r="E227" t="str">
        <f t="shared" si="23"/>
        <v>:60</v>
      </c>
      <c r="F227" t="str">
        <f t="shared" si="24"/>
        <v>FEP</v>
      </c>
      <c r="G227" t="str">
        <f t="shared" si="25"/>
        <v>OMNET</v>
      </c>
      <c r="H227" t="str">
        <f t="shared" si="26"/>
        <v>OMNET</v>
      </c>
      <c r="I227" t="str">
        <f t="shared" si="27"/>
        <v>OMNET</v>
      </c>
      <c r="K227">
        <v>211076</v>
      </c>
      <c r="L227">
        <v>5488</v>
      </c>
      <c r="M227">
        <v>171010</v>
      </c>
      <c r="N227">
        <v>126847</v>
      </c>
    </row>
    <row r="228" spans="1:14" x14ac:dyDescent="0.25">
      <c r="A228">
        <v>1</v>
      </c>
      <c r="B228" t="s">
        <v>733</v>
      </c>
      <c r="C228" t="str">
        <f t="shared" si="21"/>
        <v>TV Online</v>
      </c>
      <c r="D228" t="str">
        <f t="shared" si="22"/>
        <v>Non-Programmatic</v>
      </c>
      <c r="E228" t="str">
        <f t="shared" si="23"/>
        <v>1x1</v>
      </c>
      <c r="F228" t="str">
        <f t="shared" si="24"/>
        <v>OMNET</v>
      </c>
      <c r="G228" t="str">
        <f t="shared" si="25"/>
        <v>OMNET</v>
      </c>
      <c r="H228" t="str">
        <f t="shared" si="26"/>
        <v>OMNET</v>
      </c>
      <c r="I228" t="str">
        <f t="shared" si="27"/>
        <v>OMNET</v>
      </c>
      <c r="K228">
        <v>11553389</v>
      </c>
      <c r="L228">
        <v>0</v>
      </c>
      <c r="M228">
        <v>0</v>
      </c>
      <c r="N228">
        <v>0</v>
      </c>
    </row>
    <row r="229" spans="1:14" x14ac:dyDescent="0.25">
      <c r="A229">
        <v>1</v>
      </c>
      <c r="B229" t="s">
        <v>734</v>
      </c>
      <c r="C229" t="str">
        <f t="shared" si="21"/>
        <v>TV Online</v>
      </c>
      <c r="D229" t="str">
        <f t="shared" si="22"/>
        <v>Non-Programmatic</v>
      </c>
      <c r="E229" t="str">
        <f t="shared" si="23"/>
        <v>:60</v>
      </c>
      <c r="F229" t="str">
        <f t="shared" si="24"/>
        <v>VOD</v>
      </c>
      <c r="G229" t="str">
        <f t="shared" si="25"/>
        <v>Shark Week 1x1 Site Served</v>
      </c>
      <c r="H229" t="str">
        <f t="shared" si="26"/>
        <v>Shark Week</v>
      </c>
      <c r="I229" t="str">
        <f t="shared" si="27"/>
        <v>Shark Week</v>
      </c>
      <c r="K229">
        <v>55384</v>
      </c>
      <c r="L229">
        <v>0</v>
      </c>
      <c r="M229">
        <v>0</v>
      </c>
      <c r="N229">
        <v>0</v>
      </c>
    </row>
    <row r="230" spans="1:14" x14ac:dyDescent="0.25">
      <c r="A230">
        <v>1</v>
      </c>
      <c r="B230" t="s">
        <v>735</v>
      </c>
      <c r="C230" t="str">
        <f t="shared" si="21"/>
        <v>TV Online</v>
      </c>
      <c r="D230" t="str">
        <f t="shared" si="22"/>
        <v>Non-Programmatic</v>
      </c>
      <c r="E230" t="str">
        <f t="shared" si="23"/>
        <v>:60</v>
      </c>
      <c r="F230" t="str">
        <f t="shared" si="24"/>
        <v>VOD</v>
      </c>
      <c r="G230" t="str">
        <f t="shared" si="25"/>
        <v>Shark Week GTD A 1x1 Site Served</v>
      </c>
      <c r="H230" t="str">
        <f t="shared" si="26"/>
        <v>Shark Week</v>
      </c>
      <c r="I230" t="str">
        <f t="shared" si="27"/>
        <v>Shark Week</v>
      </c>
      <c r="K230">
        <v>104771</v>
      </c>
      <c r="L230">
        <v>0</v>
      </c>
      <c r="M230">
        <v>0</v>
      </c>
      <c r="N230">
        <v>0</v>
      </c>
    </row>
    <row r="231" spans="1:14" x14ac:dyDescent="0.25">
      <c r="A231">
        <v>1</v>
      </c>
      <c r="B231" t="s">
        <v>736</v>
      </c>
      <c r="C231" t="str">
        <f t="shared" si="21"/>
        <v>TV Online</v>
      </c>
      <c r="D231" t="str">
        <f t="shared" si="22"/>
        <v>Non-Programmatic</v>
      </c>
      <c r="E231" t="str">
        <f t="shared" si="23"/>
        <v>:60</v>
      </c>
      <c r="F231" t="str">
        <f t="shared" si="24"/>
        <v>FEP</v>
      </c>
      <c r="G231" t="str">
        <f t="shared" si="25"/>
        <v>Shark Week GTD A</v>
      </c>
      <c r="H231" t="str">
        <f t="shared" si="26"/>
        <v>Shark Week</v>
      </c>
      <c r="I231" t="str">
        <f t="shared" si="27"/>
        <v>Shark Week</v>
      </c>
      <c r="K231">
        <v>2162260</v>
      </c>
      <c r="L231">
        <v>117</v>
      </c>
      <c r="M231">
        <v>2116855</v>
      </c>
      <c r="N231">
        <v>0</v>
      </c>
    </row>
    <row r="232" spans="1:14" x14ac:dyDescent="0.25">
      <c r="A232">
        <v>1</v>
      </c>
      <c r="B232" t="s">
        <v>737</v>
      </c>
      <c r="C232" t="str">
        <f t="shared" si="21"/>
        <v>TV Online</v>
      </c>
      <c r="D232" t="str">
        <f t="shared" si="22"/>
        <v>Non-Programmatic</v>
      </c>
      <c r="E232" t="str">
        <f t="shared" si="23"/>
        <v>:60</v>
      </c>
      <c r="F232" t="str">
        <f t="shared" si="24"/>
        <v>FEP</v>
      </c>
      <c r="G232" t="str">
        <f t="shared" si="25"/>
        <v>Shark Week GTD A</v>
      </c>
      <c r="H232" t="str">
        <f t="shared" si="26"/>
        <v>Shark Week</v>
      </c>
      <c r="I232" t="str">
        <f t="shared" si="27"/>
        <v>Shark Week</v>
      </c>
      <c r="K232">
        <v>17416</v>
      </c>
      <c r="L232">
        <v>917</v>
      </c>
      <c r="M232">
        <v>13241</v>
      </c>
      <c r="N232">
        <v>11764</v>
      </c>
    </row>
    <row r="233" spans="1:14" x14ac:dyDescent="0.25">
      <c r="A233">
        <v>1</v>
      </c>
      <c r="B233" t="s">
        <v>1134</v>
      </c>
      <c r="C233" t="str">
        <f t="shared" si="21"/>
        <v>TV Online</v>
      </c>
      <c r="D233" t="str">
        <f t="shared" si="22"/>
        <v>Non-Programmatic</v>
      </c>
      <c r="E233" t="str">
        <f t="shared" si="23"/>
        <v>:60</v>
      </c>
      <c r="F233" t="str">
        <f t="shared" si="24"/>
        <v>VOD</v>
      </c>
      <c r="G233" t="str">
        <f t="shared" si="25"/>
        <v>Shark Week RON 1x1 Site Served</v>
      </c>
      <c r="H233" t="str">
        <f t="shared" si="26"/>
        <v>Shark Week</v>
      </c>
      <c r="I233" t="str">
        <f t="shared" si="27"/>
        <v>Shark Week</v>
      </c>
      <c r="K233">
        <v>2677338</v>
      </c>
      <c r="L233">
        <v>0</v>
      </c>
      <c r="M233">
        <v>0</v>
      </c>
      <c r="N233">
        <v>0</v>
      </c>
    </row>
    <row r="234" spans="1:14" x14ac:dyDescent="0.25">
      <c r="A234">
        <v>1</v>
      </c>
      <c r="B234" t="s">
        <v>738</v>
      </c>
      <c r="C234" t="str">
        <f t="shared" si="21"/>
        <v>TV Online</v>
      </c>
      <c r="D234" t="str">
        <f t="shared" si="22"/>
        <v>Non-Programmatic</v>
      </c>
      <c r="E234" t="str">
        <f t="shared" si="23"/>
        <v>:60</v>
      </c>
      <c r="F234" t="str">
        <f t="shared" si="24"/>
        <v>FEP</v>
      </c>
      <c r="G234" t="str">
        <f t="shared" si="25"/>
        <v>Shark Week RON</v>
      </c>
      <c r="H234" t="str">
        <f t="shared" si="26"/>
        <v>Shark Week</v>
      </c>
      <c r="I234" t="str">
        <f t="shared" si="27"/>
        <v>Shark Week</v>
      </c>
      <c r="K234">
        <v>5588732</v>
      </c>
      <c r="L234">
        <v>135</v>
      </c>
      <c r="M234">
        <v>5492072</v>
      </c>
      <c r="N234">
        <v>0</v>
      </c>
    </row>
    <row r="235" spans="1:14" x14ac:dyDescent="0.25">
      <c r="A235">
        <v>1</v>
      </c>
      <c r="B235" t="s">
        <v>739</v>
      </c>
      <c r="C235" t="str">
        <f t="shared" si="21"/>
        <v>TV Online</v>
      </c>
      <c r="D235" t="str">
        <f t="shared" si="22"/>
        <v>Non-Programmatic</v>
      </c>
      <c r="E235" t="str">
        <f t="shared" si="23"/>
        <v>:60</v>
      </c>
      <c r="F235" t="str">
        <f t="shared" si="24"/>
        <v>FEP</v>
      </c>
      <c r="G235" t="str">
        <f t="shared" si="25"/>
        <v>Shark Week RON</v>
      </c>
      <c r="H235" t="str">
        <f t="shared" si="26"/>
        <v>Shark Week</v>
      </c>
      <c r="I235" t="str">
        <f t="shared" si="27"/>
        <v>Shark Week</v>
      </c>
      <c r="K235">
        <v>148808</v>
      </c>
      <c r="L235">
        <v>5912</v>
      </c>
      <c r="M235">
        <v>122246</v>
      </c>
      <c r="N235">
        <v>89631</v>
      </c>
    </row>
    <row r="236" spans="1:14" x14ac:dyDescent="0.25">
      <c r="A236">
        <v>1</v>
      </c>
      <c r="B236" t="s">
        <v>740</v>
      </c>
      <c r="C236" t="str">
        <f t="shared" si="21"/>
        <v>TV Online</v>
      </c>
      <c r="D236" t="str">
        <f t="shared" si="22"/>
        <v>Non-Programmatic</v>
      </c>
      <c r="E236" t="str">
        <f t="shared" si="23"/>
        <v>:60</v>
      </c>
      <c r="F236" t="str">
        <f t="shared" si="24"/>
        <v>FEP</v>
      </c>
      <c r="G236" t="str">
        <f t="shared" si="25"/>
        <v>Shark Week</v>
      </c>
      <c r="H236" t="str">
        <f t="shared" si="26"/>
        <v>Shark Week</v>
      </c>
      <c r="I236" t="str">
        <f t="shared" si="27"/>
        <v>Shark Week</v>
      </c>
      <c r="K236">
        <v>686036</v>
      </c>
      <c r="L236">
        <v>12</v>
      </c>
      <c r="M236">
        <v>664536</v>
      </c>
      <c r="N236">
        <v>0</v>
      </c>
    </row>
    <row r="237" spans="1:14" x14ac:dyDescent="0.25">
      <c r="A237">
        <v>1</v>
      </c>
      <c r="B237" t="s">
        <v>741</v>
      </c>
      <c r="C237" t="str">
        <f t="shared" si="21"/>
        <v>TV Online</v>
      </c>
      <c r="D237" t="str">
        <f t="shared" si="22"/>
        <v>Non-Programmatic</v>
      </c>
      <c r="E237" t="str">
        <f t="shared" si="23"/>
        <v>:60</v>
      </c>
      <c r="F237" t="str">
        <f t="shared" si="24"/>
        <v>FEP</v>
      </c>
      <c r="G237" t="str">
        <f t="shared" si="25"/>
        <v>Shark Week</v>
      </c>
      <c r="H237" t="str">
        <f t="shared" si="26"/>
        <v>Shark Week</v>
      </c>
      <c r="I237" t="str">
        <f t="shared" si="27"/>
        <v>Shark Week</v>
      </c>
      <c r="K237">
        <v>4929</v>
      </c>
      <c r="L237">
        <v>169</v>
      </c>
      <c r="M237">
        <v>3875</v>
      </c>
      <c r="N237">
        <v>3114</v>
      </c>
    </row>
    <row r="238" spans="1:14" x14ac:dyDescent="0.25">
      <c r="A238">
        <v>1</v>
      </c>
      <c r="B238" t="s">
        <v>742</v>
      </c>
      <c r="C238" t="str">
        <f t="shared" si="21"/>
        <v>TV Online</v>
      </c>
      <c r="D238" t="str">
        <f t="shared" si="22"/>
        <v>Non-Programmatic</v>
      </c>
      <c r="E238" t="str">
        <f t="shared" si="23"/>
        <v>:60</v>
      </c>
      <c r="F238" t="str">
        <f t="shared" si="24"/>
        <v>FEP</v>
      </c>
      <c r="G238" t="str">
        <f t="shared" si="25"/>
        <v/>
      </c>
      <c r="H238" t="str">
        <f t="shared" si="26"/>
        <v/>
      </c>
      <c r="I238" t="str">
        <f t="shared" si="27"/>
        <v>Others</v>
      </c>
      <c r="K238">
        <v>5807043</v>
      </c>
      <c r="L238">
        <v>525</v>
      </c>
      <c r="M238">
        <v>5684545</v>
      </c>
      <c r="N238">
        <v>0</v>
      </c>
    </row>
    <row r="239" spans="1:14" x14ac:dyDescent="0.25">
      <c r="A239">
        <v>1</v>
      </c>
      <c r="B239" t="s">
        <v>743</v>
      </c>
      <c r="C239" t="str">
        <f t="shared" si="21"/>
        <v>TV Online</v>
      </c>
      <c r="D239" t="str">
        <f t="shared" si="22"/>
        <v>Non-Programmatic</v>
      </c>
      <c r="E239" t="str">
        <f t="shared" si="23"/>
        <v>:60</v>
      </c>
      <c r="F239" t="str">
        <f t="shared" si="24"/>
        <v>FEP</v>
      </c>
      <c r="G239" t="str">
        <f t="shared" si="25"/>
        <v/>
      </c>
      <c r="H239" t="str">
        <f t="shared" si="26"/>
        <v/>
      </c>
      <c r="I239" t="str">
        <f t="shared" si="27"/>
        <v>Others</v>
      </c>
      <c r="K239">
        <v>141593</v>
      </c>
      <c r="L239">
        <v>3173</v>
      </c>
      <c r="M239">
        <v>112486</v>
      </c>
      <c r="N239">
        <v>84640</v>
      </c>
    </row>
    <row r="240" spans="1:14" x14ac:dyDescent="0.25">
      <c r="A240">
        <v>1</v>
      </c>
      <c r="B240" t="s">
        <v>1294</v>
      </c>
      <c r="C240" t="str">
        <f t="shared" si="21"/>
        <v>TV Online</v>
      </c>
      <c r="D240" t="str">
        <f t="shared" si="22"/>
        <v>Non-Programmatic</v>
      </c>
      <c r="E240" t="str">
        <f t="shared" si="23"/>
        <v>:60</v>
      </c>
      <c r="F240" t="str">
        <f t="shared" si="24"/>
        <v>FEP</v>
      </c>
      <c r="G240" t="str">
        <f t="shared" si="25"/>
        <v>OMNET</v>
      </c>
      <c r="H240" t="str">
        <f t="shared" si="26"/>
        <v>OMNET</v>
      </c>
      <c r="I240" t="str">
        <f t="shared" si="27"/>
        <v>OMNET</v>
      </c>
      <c r="K240">
        <v>14996</v>
      </c>
      <c r="L240">
        <v>0</v>
      </c>
      <c r="M240">
        <v>12611</v>
      </c>
      <c r="N240">
        <v>0</v>
      </c>
    </row>
    <row r="241" spans="1:14" x14ac:dyDescent="0.25">
      <c r="A241">
        <v>1</v>
      </c>
      <c r="B241" t="s">
        <v>744</v>
      </c>
      <c r="C241" t="str">
        <f t="shared" si="21"/>
        <v>TV Online</v>
      </c>
      <c r="D241" t="str">
        <f t="shared" si="22"/>
        <v>Non-Programmatic</v>
      </c>
      <c r="E241" t="str">
        <f t="shared" si="23"/>
        <v>:60</v>
      </c>
      <c r="F241" t="str">
        <f t="shared" si="24"/>
        <v>FEP</v>
      </c>
      <c r="G241" t="str">
        <f t="shared" si="25"/>
        <v>Youtube</v>
      </c>
      <c r="H241" t="str">
        <f t="shared" si="26"/>
        <v>Youtube</v>
      </c>
      <c r="I241" t="str">
        <f t="shared" si="27"/>
        <v>Others</v>
      </c>
      <c r="K241">
        <v>705</v>
      </c>
      <c r="L241">
        <v>6076</v>
      </c>
      <c r="M241">
        <v>533</v>
      </c>
      <c r="N241">
        <v>0</v>
      </c>
    </row>
    <row r="242" spans="1:14" x14ac:dyDescent="0.25">
      <c r="A242">
        <v>1</v>
      </c>
      <c r="B242" t="s">
        <v>1135</v>
      </c>
      <c r="C242" t="str">
        <f t="shared" si="21"/>
        <v>TV Online</v>
      </c>
      <c r="D242" t="str">
        <f t="shared" si="22"/>
        <v>Non-Programmatic</v>
      </c>
      <c r="E242" t="str">
        <f t="shared" si="23"/>
        <v>:60</v>
      </c>
      <c r="F242" t="str">
        <f t="shared" si="24"/>
        <v>FEP</v>
      </c>
      <c r="G242" t="str">
        <f t="shared" si="25"/>
        <v>LiveStream</v>
      </c>
      <c r="H242" t="str">
        <f t="shared" si="26"/>
        <v>LiveStream</v>
      </c>
      <c r="I242" t="str">
        <f t="shared" si="27"/>
        <v>Others</v>
      </c>
      <c r="K242">
        <v>2852429</v>
      </c>
      <c r="L242">
        <v>27</v>
      </c>
      <c r="M242">
        <v>2757245</v>
      </c>
      <c r="N242">
        <v>0</v>
      </c>
    </row>
    <row r="243" spans="1:14" x14ac:dyDescent="0.25">
      <c r="A243">
        <v>1</v>
      </c>
      <c r="B243" t="s">
        <v>1136</v>
      </c>
      <c r="C243" t="str">
        <f t="shared" si="21"/>
        <v>TV Online</v>
      </c>
      <c r="D243" t="str">
        <f t="shared" si="22"/>
        <v>Non-Programmatic</v>
      </c>
      <c r="E243" t="str">
        <f t="shared" si="23"/>
        <v>:60</v>
      </c>
      <c r="F243" t="str">
        <f t="shared" si="24"/>
        <v>FEP</v>
      </c>
      <c r="G243" t="str">
        <f t="shared" si="25"/>
        <v>OMNET</v>
      </c>
      <c r="H243" t="str">
        <f t="shared" si="26"/>
        <v>OMNET</v>
      </c>
      <c r="I243" t="str">
        <f t="shared" si="27"/>
        <v>OMNET</v>
      </c>
      <c r="K243">
        <v>2858077</v>
      </c>
      <c r="L243">
        <v>3467</v>
      </c>
      <c r="M243">
        <v>2589339</v>
      </c>
      <c r="N243">
        <v>0</v>
      </c>
    </row>
    <row r="244" spans="1:14" x14ac:dyDescent="0.25">
      <c r="A244">
        <v>1</v>
      </c>
      <c r="B244" t="s">
        <v>1137</v>
      </c>
      <c r="C244" t="str">
        <f t="shared" si="21"/>
        <v>TV Online</v>
      </c>
      <c r="D244" t="str">
        <f t="shared" si="22"/>
        <v>Non-Programmatic</v>
      </c>
      <c r="E244" t="str">
        <f t="shared" si="23"/>
        <v>:60</v>
      </c>
      <c r="F244" t="str">
        <f t="shared" si="24"/>
        <v>FEP</v>
      </c>
      <c r="G244" t="str">
        <f t="shared" si="25"/>
        <v/>
      </c>
      <c r="H244" t="str">
        <f t="shared" si="26"/>
        <v/>
      </c>
      <c r="I244" t="str">
        <f t="shared" si="27"/>
        <v>Others</v>
      </c>
      <c r="K244">
        <v>5655192</v>
      </c>
      <c r="L244">
        <v>4512</v>
      </c>
      <c r="M244">
        <v>4796507</v>
      </c>
      <c r="N244">
        <v>0</v>
      </c>
    </row>
    <row r="245" spans="1:14" x14ac:dyDescent="0.25">
      <c r="A245">
        <v>1</v>
      </c>
      <c r="B245" t="s">
        <v>1138</v>
      </c>
      <c r="C245" t="str">
        <f t="shared" si="21"/>
        <v>TV Online</v>
      </c>
      <c r="D245" t="str">
        <f t="shared" si="22"/>
        <v>Non-Programmatic</v>
      </c>
      <c r="E245" t="str">
        <f t="shared" si="23"/>
        <v>:60</v>
      </c>
      <c r="F245" t="str">
        <f t="shared" si="24"/>
        <v>VOD</v>
      </c>
      <c r="G245" t="str">
        <f t="shared" si="25"/>
        <v>1 x 1 Site Served</v>
      </c>
      <c r="H245" t="str">
        <f t="shared" si="26"/>
        <v>1 x 1 Site Served</v>
      </c>
      <c r="I245" t="str">
        <f t="shared" si="27"/>
        <v>Others</v>
      </c>
      <c r="K245">
        <v>814050</v>
      </c>
      <c r="L245">
        <v>0</v>
      </c>
      <c r="M245">
        <v>803688</v>
      </c>
      <c r="N245">
        <v>0</v>
      </c>
    </row>
    <row r="246" spans="1:14" x14ac:dyDescent="0.25">
      <c r="A246">
        <v>1</v>
      </c>
      <c r="B246" t="s">
        <v>1139</v>
      </c>
      <c r="C246" t="str">
        <f t="shared" si="21"/>
        <v>TV Online</v>
      </c>
      <c r="D246" t="str">
        <f t="shared" si="22"/>
        <v>Non-Programmatic</v>
      </c>
      <c r="E246" t="str">
        <f t="shared" si="23"/>
        <v>:60</v>
      </c>
      <c r="F246" t="str">
        <f t="shared" si="24"/>
        <v>FEP</v>
      </c>
      <c r="G246" t="str">
        <f t="shared" si="25"/>
        <v>OMNET</v>
      </c>
      <c r="H246" t="str">
        <f t="shared" si="26"/>
        <v>OMNET</v>
      </c>
      <c r="I246" t="str">
        <f t="shared" si="27"/>
        <v>OMNET</v>
      </c>
      <c r="K246">
        <v>10644382</v>
      </c>
      <c r="L246">
        <v>5421</v>
      </c>
      <c r="M246">
        <v>10275638</v>
      </c>
      <c r="N246">
        <v>0</v>
      </c>
    </row>
    <row r="247" spans="1:14" x14ac:dyDescent="0.25">
      <c r="A247">
        <v>1</v>
      </c>
      <c r="B247" t="s">
        <v>1140</v>
      </c>
      <c r="C247" t="str">
        <f t="shared" si="21"/>
        <v>TV Online</v>
      </c>
      <c r="D247" t="str">
        <f t="shared" si="22"/>
        <v>Non-Programmatic</v>
      </c>
      <c r="E247" t="str">
        <f t="shared" si="23"/>
        <v>:60</v>
      </c>
      <c r="F247" t="str">
        <f t="shared" si="24"/>
        <v>FEP</v>
      </c>
      <c r="G247" t="str">
        <f t="shared" si="25"/>
        <v>OMNET</v>
      </c>
      <c r="H247" t="str">
        <f t="shared" si="26"/>
        <v>OMNET</v>
      </c>
      <c r="I247" t="str">
        <f t="shared" si="27"/>
        <v>OMNET</v>
      </c>
      <c r="K247">
        <v>238165</v>
      </c>
      <c r="L247">
        <v>5525</v>
      </c>
      <c r="M247">
        <v>227883</v>
      </c>
      <c r="N247">
        <v>47369</v>
      </c>
    </row>
    <row r="248" spans="1:14" x14ac:dyDescent="0.25">
      <c r="A248">
        <v>1</v>
      </c>
      <c r="B248" t="s">
        <v>1141</v>
      </c>
      <c r="C248" t="str">
        <f t="shared" si="21"/>
        <v>TV Online</v>
      </c>
      <c r="D248" t="str">
        <f t="shared" si="22"/>
        <v>Non-Programmatic</v>
      </c>
      <c r="E248" t="str">
        <f t="shared" si="23"/>
        <v>1x1</v>
      </c>
      <c r="F248" t="str">
        <f t="shared" si="24"/>
        <v>OMNET</v>
      </c>
      <c r="G248" t="str">
        <f t="shared" si="25"/>
        <v>OMNET</v>
      </c>
      <c r="H248" t="str">
        <f t="shared" si="26"/>
        <v>OMNET</v>
      </c>
      <c r="I248" t="str">
        <f t="shared" si="27"/>
        <v>OMNET</v>
      </c>
      <c r="K248">
        <v>3187273</v>
      </c>
      <c r="L248">
        <v>0</v>
      </c>
      <c r="M248">
        <v>3155337</v>
      </c>
      <c r="N248">
        <v>0</v>
      </c>
    </row>
    <row r="249" spans="1:14" x14ac:dyDescent="0.25">
      <c r="A249">
        <v>1</v>
      </c>
      <c r="B249" t="s">
        <v>1142</v>
      </c>
      <c r="C249" t="str">
        <f t="shared" si="21"/>
        <v>TV Online</v>
      </c>
      <c r="D249" t="str">
        <f t="shared" si="22"/>
        <v>Non-Programmatic</v>
      </c>
      <c r="E249" t="str">
        <f t="shared" si="23"/>
        <v>:60</v>
      </c>
      <c r="F249" t="str">
        <f t="shared" si="24"/>
        <v>FEP</v>
      </c>
      <c r="G249" t="str">
        <f t="shared" si="25"/>
        <v/>
      </c>
      <c r="H249" t="str">
        <f t="shared" si="26"/>
        <v/>
      </c>
      <c r="I249" t="str">
        <f t="shared" si="27"/>
        <v>Others</v>
      </c>
      <c r="K249">
        <v>1693357</v>
      </c>
      <c r="L249">
        <v>963</v>
      </c>
      <c r="M249">
        <v>1628019</v>
      </c>
      <c r="N249">
        <v>0</v>
      </c>
    </row>
    <row r="250" spans="1:14" x14ac:dyDescent="0.25">
      <c r="A250">
        <v>1</v>
      </c>
      <c r="B250" t="s">
        <v>1143</v>
      </c>
      <c r="C250" t="str">
        <f t="shared" si="21"/>
        <v>TV Online</v>
      </c>
      <c r="D250" t="str">
        <f t="shared" si="22"/>
        <v>Non-Programmatic</v>
      </c>
      <c r="E250" t="str">
        <f t="shared" si="23"/>
        <v>:60</v>
      </c>
      <c r="F250" t="str">
        <f t="shared" si="24"/>
        <v>FEP</v>
      </c>
      <c r="G250" t="str">
        <f t="shared" si="25"/>
        <v/>
      </c>
      <c r="H250" t="str">
        <f t="shared" si="26"/>
        <v/>
      </c>
      <c r="I250" t="str">
        <f t="shared" si="27"/>
        <v>Others</v>
      </c>
      <c r="K250">
        <v>28311</v>
      </c>
      <c r="L250">
        <v>681</v>
      </c>
      <c r="M250">
        <v>27089</v>
      </c>
      <c r="N250">
        <v>5715</v>
      </c>
    </row>
    <row r="251" spans="1:14" x14ac:dyDescent="0.25">
      <c r="A251">
        <v>1</v>
      </c>
      <c r="B251" t="s">
        <v>1144</v>
      </c>
      <c r="C251" t="str">
        <f t="shared" si="21"/>
        <v>CTV</v>
      </c>
      <c r="D251" t="str">
        <f t="shared" si="22"/>
        <v>Non-Programmatic</v>
      </c>
      <c r="E251" t="str">
        <f t="shared" si="23"/>
        <v>:60</v>
      </c>
      <c r="F251" t="str">
        <f t="shared" si="24"/>
        <v>VOD</v>
      </c>
      <c r="G251" t="str">
        <f t="shared" si="25"/>
        <v>Peacock 1x1 Site Serve</v>
      </c>
      <c r="H251" t="str">
        <f t="shared" si="26"/>
        <v>Peacock 1x1 Site Serve</v>
      </c>
      <c r="I251" t="str">
        <f t="shared" si="27"/>
        <v>Others</v>
      </c>
      <c r="K251">
        <v>8628049</v>
      </c>
      <c r="L251">
        <v>0</v>
      </c>
      <c r="M251">
        <v>8407310</v>
      </c>
      <c r="N251">
        <v>0</v>
      </c>
    </row>
    <row r="252" spans="1:14" x14ac:dyDescent="0.25">
      <c r="A252">
        <v>1</v>
      </c>
      <c r="B252" t="s">
        <v>1145</v>
      </c>
      <c r="C252" t="str">
        <f t="shared" si="21"/>
        <v>CTV</v>
      </c>
      <c r="D252" t="str">
        <f t="shared" si="22"/>
        <v>Non-Programmatic</v>
      </c>
      <c r="E252" t="str">
        <f t="shared" si="23"/>
        <v>:60</v>
      </c>
      <c r="F252" t="str">
        <f t="shared" si="24"/>
        <v>VOD</v>
      </c>
      <c r="G252" t="str">
        <f t="shared" si="25"/>
        <v>Peacock 1x1 Site Serve</v>
      </c>
      <c r="H252" t="str">
        <f t="shared" si="26"/>
        <v>Peacock 1x1 Site Serve</v>
      </c>
      <c r="I252" t="str">
        <f t="shared" si="27"/>
        <v>Others</v>
      </c>
      <c r="K252">
        <v>766261</v>
      </c>
      <c r="L252">
        <v>0</v>
      </c>
      <c r="M252">
        <v>739673</v>
      </c>
      <c r="N252">
        <v>0</v>
      </c>
    </row>
    <row r="253" spans="1:14" x14ac:dyDescent="0.25">
      <c r="A253">
        <v>1</v>
      </c>
      <c r="B253" t="s">
        <v>745</v>
      </c>
      <c r="C253" t="str">
        <f t="shared" si="21"/>
        <v>TV Online</v>
      </c>
      <c r="D253" t="str">
        <f t="shared" si="22"/>
        <v>Non-Programmatic</v>
      </c>
      <c r="E253" t="str">
        <f t="shared" si="23"/>
        <v>:60</v>
      </c>
      <c r="F253" t="str">
        <f t="shared" si="24"/>
        <v>VOD</v>
      </c>
      <c r="G253" t="str">
        <f t="shared" si="25"/>
        <v>1 x 1 Site Served</v>
      </c>
      <c r="H253" t="str">
        <f t="shared" si="26"/>
        <v>1 x 1 Site Served</v>
      </c>
      <c r="I253" t="str">
        <f t="shared" si="27"/>
        <v>Others</v>
      </c>
      <c r="K253">
        <v>2160481</v>
      </c>
      <c r="L253">
        <v>0</v>
      </c>
      <c r="M253">
        <v>0</v>
      </c>
      <c r="N253">
        <v>0</v>
      </c>
    </row>
    <row r="254" spans="1:14" x14ac:dyDescent="0.25">
      <c r="A254">
        <v>1</v>
      </c>
      <c r="B254" t="s">
        <v>746</v>
      </c>
      <c r="C254" t="str">
        <f t="shared" si="21"/>
        <v>TV Online</v>
      </c>
      <c r="D254" t="str">
        <f t="shared" si="22"/>
        <v>Non-Programmatic</v>
      </c>
      <c r="E254" t="str">
        <f t="shared" si="23"/>
        <v>:60</v>
      </c>
      <c r="F254" t="str">
        <f t="shared" si="24"/>
        <v>FEP</v>
      </c>
      <c r="G254" t="str">
        <f t="shared" si="25"/>
        <v>OMNET</v>
      </c>
      <c r="H254" t="str">
        <f t="shared" si="26"/>
        <v>OMNET</v>
      </c>
      <c r="I254" t="str">
        <f t="shared" si="27"/>
        <v>OMNET</v>
      </c>
      <c r="K254">
        <v>9271154</v>
      </c>
      <c r="L254">
        <v>517</v>
      </c>
      <c r="M254">
        <v>9068866</v>
      </c>
      <c r="N254">
        <v>0</v>
      </c>
    </row>
    <row r="255" spans="1:14" x14ac:dyDescent="0.25">
      <c r="A255">
        <v>1</v>
      </c>
      <c r="B255" t="s">
        <v>747</v>
      </c>
      <c r="C255" t="str">
        <f t="shared" si="21"/>
        <v>TV Online</v>
      </c>
      <c r="D255" t="str">
        <f t="shared" si="22"/>
        <v>Non-Programmatic</v>
      </c>
      <c r="E255" t="str">
        <f t="shared" si="23"/>
        <v>:60</v>
      </c>
      <c r="F255" t="str">
        <f t="shared" si="24"/>
        <v>FEP</v>
      </c>
      <c r="G255" t="str">
        <f t="shared" si="25"/>
        <v>OMNET</v>
      </c>
      <c r="H255" t="str">
        <f t="shared" si="26"/>
        <v>OMNET</v>
      </c>
      <c r="I255" t="str">
        <f t="shared" si="27"/>
        <v>OMNET</v>
      </c>
      <c r="K255">
        <v>117556</v>
      </c>
      <c r="L255">
        <v>1872</v>
      </c>
      <c r="M255">
        <v>91503</v>
      </c>
      <c r="N255">
        <v>71462</v>
      </c>
    </row>
    <row r="256" spans="1:14" x14ac:dyDescent="0.25">
      <c r="A256">
        <v>1</v>
      </c>
      <c r="B256" t="s">
        <v>748</v>
      </c>
      <c r="C256" t="str">
        <f t="shared" si="21"/>
        <v>TV Online</v>
      </c>
      <c r="D256" t="str">
        <f t="shared" si="22"/>
        <v>Non-Programmatic</v>
      </c>
      <c r="E256" t="str">
        <f t="shared" si="23"/>
        <v>1x1</v>
      </c>
      <c r="F256" t="str">
        <f t="shared" si="24"/>
        <v>OMNET</v>
      </c>
      <c r="G256" t="str">
        <f t="shared" si="25"/>
        <v>OMNET</v>
      </c>
      <c r="H256" t="str">
        <f t="shared" si="26"/>
        <v>OMNET</v>
      </c>
      <c r="I256" t="str">
        <f t="shared" si="27"/>
        <v>OMNET</v>
      </c>
      <c r="K256">
        <v>11158120</v>
      </c>
      <c r="L256">
        <v>0</v>
      </c>
      <c r="M256">
        <v>0</v>
      </c>
      <c r="N256">
        <v>0</v>
      </c>
    </row>
    <row r="257" spans="1:14" x14ac:dyDescent="0.25">
      <c r="A257">
        <v>1</v>
      </c>
      <c r="B257" t="s">
        <v>749</v>
      </c>
      <c r="C257" t="str">
        <f t="shared" si="21"/>
        <v>TV Online</v>
      </c>
      <c r="D257" t="str">
        <f t="shared" si="22"/>
        <v>Non-Programmatic</v>
      </c>
      <c r="E257" t="str">
        <f t="shared" si="23"/>
        <v>:60</v>
      </c>
      <c r="F257" t="str">
        <f t="shared" si="24"/>
        <v>FEP</v>
      </c>
      <c r="G257" t="str">
        <f t="shared" si="25"/>
        <v/>
      </c>
      <c r="H257" t="str">
        <f t="shared" si="26"/>
        <v/>
      </c>
      <c r="I257" t="str">
        <f t="shared" si="27"/>
        <v>Others</v>
      </c>
      <c r="K257">
        <v>4266208</v>
      </c>
      <c r="L257">
        <v>274</v>
      </c>
      <c r="M257">
        <v>4164883</v>
      </c>
      <c r="N257">
        <v>0</v>
      </c>
    </row>
    <row r="258" spans="1:14" x14ac:dyDescent="0.25">
      <c r="A258">
        <v>1</v>
      </c>
      <c r="B258" t="s">
        <v>750</v>
      </c>
      <c r="C258" t="str">
        <f t="shared" si="21"/>
        <v>TV Online</v>
      </c>
      <c r="D258" t="str">
        <f t="shared" si="22"/>
        <v>Non-Programmatic</v>
      </c>
      <c r="E258" t="str">
        <f t="shared" si="23"/>
        <v>:60</v>
      </c>
      <c r="F258" t="str">
        <f t="shared" si="24"/>
        <v>FEP</v>
      </c>
      <c r="G258" t="str">
        <f t="shared" si="25"/>
        <v/>
      </c>
      <c r="H258" t="str">
        <f t="shared" si="26"/>
        <v/>
      </c>
      <c r="I258" t="str">
        <f t="shared" si="27"/>
        <v>Others</v>
      </c>
      <c r="K258">
        <v>70769</v>
      </c>
      <c r="L258">
        <v>1054</v>
      </c>
      <c r="M258">
        <v>54345</v>
      </c>
      <c r="N258">
        <v>41387</v>
      </c>
    </row>
    <row r="259" spans="1:14" x14ac:dyDescent="0.25">
      <c r="A259">
        <v>1</v>
      </c>
      <c r="B259" t="s">
        <v>751</v>
      </c>
      <c r="C259" t="str">
        <f t="shared" ref="C259:C322" si="28">IF(OR(NOT(ISERR(FIND("tablet",LOWER(B259)))),NOT(ISERR(FIND("mobtab",LOWER(B259)))),NOT(ISERR(FIND("tablet",LOWER(B259))))),"Tablet",IF(OR(NOT(ISERR(FIND("desktop",LOWER(B259)))),NOT(ISERR(FIND("dsk",LOWER(B259))))),"Desktop",IF(OR(NOT(ISERR(FIND("mobile",LOWER(B259)))),NOT(ISERR(FIND("mob",LOWER(B259))))),"Mobile",IF(NOT(ISERR(FIND("ctv",LOWER(B259)))),"CTV",IF(OR(NOT(ISERR(FIND("TV Online",B259))),NOT(ISERR(FIND("TVO",B259)))),"TV Online",IF(NOT(ISERR(FIND("OTT",B259))),"OTT",IF(NOT(ISERR(FIND("cross device",LOWER(B259)))),"Cross Device","Unknown")))))))</f>
        <v>TV Online</v>
      </c>
      <c r="D259" t="str">
        <f t="shared" ref="D259:D322" si="29">IF(OR(NOT(ISERR(FIND("programmatic",LOWER(B259)))),NOT(ISERR(FIND("PRGV",B259))),NOT(ISERR(FIND("PRGV",B259)))),"Programmatic",IF(ISBLANK(B259),"Unknown","Non-Programmatic"))</f>
        <v>Non-Programmatic</v>
      </c>
      <c r="E259" t="str">
        <f t="shared" ref="E259:E322" si="30">IF(NOT(ISERR(FIND("ad network",LOWER(B259)))),"Ad Networks",IF(NOT(ISERR(FIND("lifestyle",LOWER(B259)))),"Lifestyle",TRIM(MID(SUBSTITUTE(B259,"_",REPT(" ",LEN(B259))), (11-1)*LEN(B259)+1, LEN(B259)))))</f>
        <v>:60</v>
      </c>
      <c r="F259" t="str">
        <f t="shared" ref="F259:F322" si="31">IF(NOT(ISERR(FIND("ad network",LOWER(B259)))),"Ad Networks",IF(NOT(ISERR(FIND("lifestyle",LOWER(B259)))),"Lifestyle",TRIM(MID(SUBSTITUTE(B259,"_",REPT(" ",LEN(B259))), (IF(OR(E259=":60",E259="NA"),10,IF(E259="1x1",9,11))-1)*LEN(B259)+1, LEN(B259)))))</f>
        <v>VOD</v>
      </c>
      <c r="G259" t="str">
        <f t="shared" ref="G259:G322" si="32">IF(OR(F259="PRE", F259="PRO", F259="FEP", F259="VOD"),TRIM(MID(SUBSTITUTE(B259,"_",REPT(" ",LEN(B259))), (9-1)*LEN(B259)+1, LEN(B259))),F259)</f>
        <v>Adobe AUD AD50+ 1x1 Site Serve</v>
      </c>
      <c r="H259" t="str">
        <f t="shared" ref="H259:H322" si="33">IF(NOT(ISERR(FIND("ACA",G259))),"ACA",IF(NOT(ISERR(FIND("Fluent",G259))),"Fluent",IF(NOT(ISERR(FIND("Shark Week",G259))),"Shark Week",IF(NOT(ISERR(FIND("O&amp;O Pre-Roll Playlist",G259))),"O&amp;O Pre-Roll Playlist",IF(NOT(ISERR(FIND("IQVIA",G259))),"IQVIA",IF(NOT(ISERR(FIND("Kantar MARS T2D Diagnosed 10+ Yrs",G259))),"Kantar MARS T2D Diagnosed 10+ Yrs",IF(NOT(ISERR(FIND("SCA",G259))),"SCA",IF(NOT(ISERR(FIND("Type 2 Diabete",G259))),"Type 2 Diabete",IF(NOT(ISERR(FIND("Symphony Health",G259))),"Symphony Health",IF(NOT(ISERR(FIND("Sharethis",G259))),"Sharethis",IF(NOT(ISERR(FIND("Crossix",G259))),"Crossix",IF(NOT(ISERR(FIND("OMNET",G259))),"OMNET",IF(NOT(ISERR(FIND("Crossix",G259))),"Crossix",G259)))))))))))))</f>
        <v>Adobe AUD AD50+ 1x1 Site Serve</v>
      </c>
      <c r="I259" t="str">
        <f t="shared" ref="I259:I322" si="34">IF(OR(H259="Crossix",H259="OMNET",H259="About Page Scrolls",H259="Audience Targeting",H259="Site Visits",H259="Deep Page Visits",H259="SCA",H259="Action Buttons/Clicks",H259="Conde Nast O&amp;O",H259="O&amp;O Pre-Roll Playlist",H259="Sharethis",H259="Fluent",H259="Shark Week"),H259,"Others")</f>
        <v>Others</v>
      </c>
      <c r="K259">
        <v>180375</v>
      </c>
      <c r="L259">
        <v>104</v>
      </c>
      <c r="M259">
        <v>177736</v>
      </c>
      <c r="N259">
        <v>0</v>
      </c>
    </row>
    <row r="260" spans="1:14" x14ac:dyDescent="0.25">
      <c r="A260">
        <v>1</v>
      </c>
      <c r="B260" t="s">
        <v>752</v>
      </c>
      <c r="C260" t="str">
        <f t="shared" si="28"/>
        <v>TV Online</v>
      </c>
      <c r="D260" t="str">
        <f t="shared" si="29"/>
        <v>Non-Programmatic</v>
      </c>
      <c r="E260" t="str">
        <f t="shared" si="30"/>
        <v>:60</v>
      </c>
      <c r="F260" t="str">
        <f t="shared" si="31"/>
        <v>FEP</v>
      </c>
      <c r="G260" t="str">
        <f t="shared" si="32"/>
        <v>Adobe AUD AD50+</v>
      </c>
      <c r="H260" t="str">
        <f t="shared" si="33"/>
        <v>Adobe AUD AD50+</v>
      </c>
      <c r="I260" t="str">
        <f t="shared" si="34"/>
        <v>Others</v>
      </c>
      <c r="K260">
        <v>394721</v>
      </c>
      <c r="L260">
        <v>129</v>
      </c>
      <c r="M260">
        <v>386202</v>
      </c>
      <c r="N260">
        <v>0</v>
      </c>
    </row>
    <row r="261" spans="1:14" x14ac:dyDescent="0.25">
      <c r="A261">
        <v>1</v>
      </c>
      <c r="B261" t="s">
        <v>753</v>
      </c>
      <c r="C261" t="str">
        <f t="shared" si="28"/>
        <v>TV Online</v>
      </c>
      <c r="D261" t="str">
        <f t="shared" si="29"/>
        <v>Non-Programmatic</v>
      </c>
      <c r="E261" t="str">
        <f t="shared" si="30"/>
        <v>:60</v>
      </c>
      <c r="F261" t="str">
        <f t="shared" si="31"/>
        <v>FEP</v>
      </c>
      <c r="G261" t="str">
        <f t="shared" si="32"/>
        <v>Adobe AUD AD50+</v>
      </c>
      <c r="H261" t="str">
        <f t="shared" si="33"/>
        <v>Adobe AUD AD50+</v>
      </c>
      <c r="I261" t="str">
        <f t="shared" si="34"/>
        <v>Others</v>
      </c>
      <c r="K261">
        <v>146259</v>
      </c>
      <c r="L261">
        <v>2486</v>
      </c>
      <c r="M261">
        <v>142775</v>
      </c>
      <c r="N261">
        <v>23495</v>
      </c>
    </row>
    <row r="262" spans="1:14" x14ac:dyDescent="0.25">
      <c r="A262">
        <v>1</v>
      </c>
      <c r="B262" t="s">
        <v>1295</v>
      </c>
      <c r="C262" t="str">
        <f t="shared" si="28"/>
        <v>TV Online</v>
      </c>
      <c r="D262" t="str">
        <f t="shared" si="29"/>
        <v>Non-Programmatic</v>
      </c>
      <c r="E262" t="str">
        <f t="shared" si="30"/>
        <v>:60</v>
      </c>
      <c r="F262" t="str">
        <f t="shared" si="31"/>
        <v>VOD</v>
      </c>
      <c r="G262" t="str">
        <f t="shared" si="32"/>
        <v>OMNET Adobe AUD AD50+ 1x1 Site Serve</v>
      </c>
      <c r="H262" t="str">
        <f t="shared" si="33"/>
        <v>OMNET</v>
      </c>
      <c r="I262" t="str">
        <f t="shared" si="34"/>
        <v>OMNET</v>
      </c>
      <c r="K262">
        <v>22270</v>
      </c>
      <c r="L262">
        <v>0</v>
      </c>
      <c r="M262">
        <v>21982</v>
      </c>
      <c r="N262">
        <v>0</v>
      </c>
    </row>
    <row r="263" spans="1:14" x14ac:dyDescent="0.25">
      <c r="A263">
        <v>1</v>
      </c>
      <c r="B263" t="s">
        <v>1146</v>
      </c>
      <c r="C263" t="str">
        <f t="shared" si="28"/>
        <v>TV Online</v>
      </c>
      <c r="D263" t="str">
        <f t="shared" si="29"/>
        <v>Non-Programmatic</v>
      </c>
      <c r="E263" t="str">
        <f t="shared" si="30"/>
        <v>:60</v>
      </c>
      <c r="F263" t="str">
        <f t="shared" si="31"/>
        <v>FEP</v>
      </c>
      <c r="G263" t="str">
        <f t="shared" si="32"/>
        <v>OMNET Adobe AUD AD50+</v>
      </c>
      <c r="H263" t="str">
        <f t="shared" si="33"/>
        <v>OMNET</v>
      </c>
      <c r="I263" t="str">
        <f t="shared" si="34"/>
        <v>OMNET</v>
      </c>
      <c r="K263">
        <v>814582</v>
      </c>
      <c r="L263">
        <v>431</v>
      </c>
      <c r="M263">
        <v>794393</v>
      </c>
      <c r="N263">
        <v>0</v>
      </c>
    </row>
    <row r="264" spans="1:14" x14ac:dyDescent="0.25">
      <c r="A264">
        <v>1</v>
      </c>
      <c r="B264" t="s">
        <v>1147</v>
      </c>
      <c r="C264" t="str">
        <f t="shared" si="28"/>
        <v>TV Online</v>
      </c>
      <c r="D264" t="str">
        <f t="shared" si="29"/>
        <v>Non-Programmatic</v>
      </c>
      <c r="E264" t="str">
        <f t="shared" si="30"/>
        <v>:60</v>
      </c>
      <c r="F264" t="str">
        <f t="shared" si="31"/>
        <v>FEP</v>
      </c>
      <c r="G264" t="str">
        <f t="shared" si="32"/>
        <v>OMNET Adobe AUD AD50+</v>
      </c>
      <c r="H264" t="str">
        <f t="shared" si="33"/>
        <v>OMNET</v>
      </c>
      <c r="I264" t="str">
        <f t="shared" si="34"/>
        <v>OMNET</v>
      </c>
      <c r="K264">
        <v>7587</v>
      </c>
      <c r="L264">
        <v>248</v>
      </c>
      <c r="M264">
        <v>7073</v>
      </c>
      <c r="N264">
        <v>1122</v>
      </c>
    </row>
    <row r="265" spans="1:14" x14ac:dyDescent="0.25">
      <c r="A265">
        <v>1</v>
      </c>
      <c r="B265" t="s">
        <v>1296</v>
      </c>
      <c r="C265" t="str">
        <f t="shared" si="28"/>
        <v>TV Online</v>
      </c>
      <c r="D265" t="str">
        <f t="shared" si="29"/>
        <v>Non-Programmatic</v>
      </c>
      <c r="E265" t="str">
        <f t="shared" si="30"/>
        <v>:60</v>
      </c>
      <c r="F265" t="str">
        <f t="shared" si="31"/>
        <v>VOD</v>
      </c>
      <c r="G265" t="str">
        <f t="shared" si="32"/>
        <v>OMNET Targeted Diabetes Audience 1x1 Site Serve</v>
      </c>
      <c r="H265" t="str">
        <f t="shared" si="33"/>
        <v>OMNET</v>
      </c>
      <c r="I265" t="str">
        <f t="shared" si="34"/>
        <v>OMNET</v>
      </c>
      <c r="K265">
        <v>17597</v>
      </c>
      <c r="L265">
        <v>0</v>
      </c>
      <c r="M265">
        <v>17476</v>
      </c>
      <c r="N265">
        <v>0</v>
      </c>
    </row>
    <row r="266" spans="1:14" x14ac:dyDescent="0.25">
      <c r="A266">
        <v>1</v>
      </c>
      <c r="B266" t="s">
        <v>1148</v>
      </c>
      <c r="C266" t="str">
        <f t="shared" si="28"/>
        <v>TV Online</v>
      </c>
      <c r="D266" t="str">
        <f t="shared" si="29"/>
        <v>Non-Programmatic</v>
      </c>
      <c r="E266" t="str">
        <f t="shared" si="30"/>
        <v>:60</v>
      </c>
      <c r="F266" t="str">
        <f t="shared" si="31"/>
        <v>FEP</v>
      </c>
      <c r="G266" t="str">
        <f t="shared" si="32"/>
        <v>OMNET Targeted Diabetes Audience</v>
      </c>
      <c r="H266" t="str">
        <f t="shared" si="33"/>
        <v>OMNET</v>
      </c>
      <c r="I266" t="str">
        <f t="shared" si="34"/>
        <v>OMNET</v>
      </c>
      <c r="K266">
        <v>630985</v>
      </c>
      <c r="L266">
        <v>345</v>
      </c>
      <c r="M266">
        <v>615120</v>
      </c>
      <c r="N266">
        <v>0</v>
      </c>
    </row>
    <row r="267" spans="1:14" x14ac:dyDescent="0.25">
      <c r="A267">
        <v>1</v>
      </c>
      <c r="B267" t="s">
        <v>1149</v>
      </c>
      <c r="C267" t="str">
        <f t="shared" si="28"/>
        <v>TV Online</v>
      </c>
      <c r="D267" t="str">
        <f t="shared" si="29"/>
        <v>Non-Programmatic</v>
      </c>
      <c r="E267" t="str">
        <f t="shared" si="30"/>
        <v>:60</v>
      </c>
      <c r="F267" t="str">
        <f t="shared" si="31"/>
        <v>FEP</v>
      </c>
      <c r="G267" t="str">
        <f t="shared" si="32"/>
        <v>OMNET Targeted Diabetes Audience</v>
      </c>
      <c r="H267" t="str">
        <f t="shared" si="33"/>
        <v>OMNET</v>
      </c>
      <c r="I267" t="str">
        <f t="shared" si="34"/>
        <v>OMNET</v>
      </c>
      <c r="K267">
        <v>4858</v>
      </c>
      <c r="L267">
        <v>183</v>
      </c>
      <c r="M267">
        <v>4533</v>
      </c>
      <c r="N267">
        <v>693</v>
      </c>
    </row>
    <row r="268" spans="1:14" x14ac:dyDescent="0.25">
      <c r="A268">
        <v>1</v>
      </c>
      <c r="B268" t="s">
        <v>754</v>
      </c>
      <c r="C268" t="str">
        <f t="shared" si="28"/>
        <v>TV Online</v>
      </c>
      <c r="D268" t="str">
        <f t="shared" si="29"/>
        <v>Non-Programmatic</v>
      </c>
      <c r="E268" t="str">
        <f t="shared" si="30"/>
        <v>:60</v>
      </c>
      <c r="F268" t="str">
        <f t="shared" si="31"/>
        <v>VOD</v>
      </c>
      <c r="G268" t="str">
        <f t="shared" si="32"/>
        <v>Targeted Diabetes Audience 1x1 Site Serve</v>
      </c>
      <c r="H268" t="str">
        <f t="shared" si="33"/>
        <v>Targeted Diabetes Audience 1x1 Site Serve</v>
      </c>
      <c r="I268" t="str">
        <f t="shared" si="34"/>
        <v>Others</v>
      </c>
      <c r="K268">
        <v>206238</v>
      </c>
      <c r="L268">
        <v>43</v>
      </c>
      <c r="M268">
        <v>203074</v>
      </c>
      <c r="N268">
        <v>0</v>
      </c>
    </row>
    <row r="269" spans="1:14" x14ac:dyDescent="0.25">
      <c r="A269">
        <v>1</v>
      </c>
      <c r="B269" t="s">
        <v>755</v>
      </c>
      <c r="C269" t="str">
        <f t="shared" si="28"/>
        <v>TV Online</v>
      </c>
      <c r="D269" t="str">
        <f t="shared" si="29"/>
        <v>Non-Programmatic</v>
      </c>
      <c r="E269" t="str">
        <f t="shared" si="30"/>
        <v>:60</v>
      </c>
      <c r="F269" t="str">
        <f t="shared" si="31"/>
        <v>FEP</v>
      </c>
      <c r="G269" t="str">
        <f t="shared" si="32"/>
        <v>Targeted Diabetes Audience</v>
      </c>
      <c r="H269" t="str">
        <f t="shared" si="33"/>
        <v>Targeted Diabetes Audience</v>
      </c>
      <c r="I269" t="str">
        <f t="shared" si="34"/>
        <v>Others</v>
      </c>
      <c r="K269">
        <v>371317</v>
      </c>
      <c r="L269">
        <v>87</v>
      </c>
      <c r="M269">
        <v>363020</v>
      </c>
      <c r="N269">
        <v>0</v>
      </c>
    </row>
    <row r="270" spans="1:14" x14ac:dyDescent="0.25">
      <c r="A270">
        <v>1</v>
      </c>
      <c r="B270" t="s">
        <v>756</v>
      </c>
      <c r="C270" t="str">
        <f t="shared" si="28"/>
        <v>TV Online</v>
      </c>
      <c r="D270" t="str">
        <f t="shared" si="29"/>
        <v>Non-Programmatic</v>
      </c>
      <c r="E270" t="str">
        <f t="shared" si="30"/>
        <v>:60</v>
      </c>
      <c r="F270" t="str">
        <f t="shared" si="31"/>
        <v>FEP</v>
      </c>
      <c r="G270" t="str">
        <f t="shared" si="32"/>
        <v>Targeted Diabetes Audience</v>
      </c>
      <c r="H270" t="str">
        <f t="shared" si="33"/>
        <v>Targeted Diabetes Audience</v>
      </c>
      <c r="I270" t="str">
        <f t="shared" si="34"/>
        <v>Others</v>
      </c>
      <c r="K270">
        <v>127987</v>
      </c>
      <c r="L270">
        <v>2027</v>
      </c>
      <c r="M270">
        <v>124906</v>
      </c>
      <c r="N270">
        <v>20956</v>
      </c>
    </row>
    <row r="271" spans="1:14" x14ac:dyDescent="0.25">
      <c r="A271">
        <v>1</v>
      </c>
      <c r="B271" t="s">
        <v>757</v>
      </c>
      <c r="C271" t="str">
        <f t="shared" si="28"/>
        <v>TV Online</v>
      </c>
      <c r="D271" t="str">
        <f t="shared" si="29"/>
        <v>Non-Programmatic</v>
      </c>
      <c r="E271" t="str">
        <f t="shared" si="30"/>
        <v>:60</v>
      </c>
      <c r="F271" t="str">
        <f t="shared" si="31"/>
        <v>VOD</v>
      </c>
      <c r="G271" t="str">
        <f t="shared" si="32"/>
        <v>1 x 1 Site Served</v>
      </c>
      <c r="H271" t="str">
        <f t="shared" si="33"/>
        <v>1 x 1 Site Served</v>
      </c>
      <c r="I271" t="str">
        <f t="shared" si="34"/>
        <v>Others</v>
      </c>
      <c r="K271">
        <v>3376042</v>
      </c>
      <c r="L271">
        <v>0</v>
      </c>
      <c r="M271">
        <v>3297928</v>
      </c>
      <c r="N271">
        <v>0</v>
      </c>
    </row>
    <row r="272" spans="1:14" x14ac:dyDescent="0.25">
      <c r="A272">
        <v>1</v>
      </c>
      <c r="B272" t="s">
        <v>758</v>
      </c>
      <c r="C272" t="str">
        <f t="shared" si="28"/>
        <v>TV Online</v>
      </c>
      <c r="D272" t="str">
        <f t="shared" si="29"/>
        <v>Non-Programmatic</v>
      </c>
      <c r="E272" t="str">
        <f t="shared" si="30"/>
        <v>:60</v>
      </c>
      <c r="F272" t="str">
        <f t="shared" si="31"/>
        <v>FEP</v>
      </c>
      <c r="G272" t="str">
        <f t="shared" si="32"/>
        <v>OMNET</v>
      </c>
      <c r="H272" t="str">
        <f t="shared" si="33"/>
        <v>OMNET</v>
      </c>
      <c r="I272" t="str">
        <f t="shared" si="34"/>
        <v>OMNET</v>
      </c>
      <c r="K272">
        <v>5398614</v>
      </c>
      <c r="L272">
        <v>2892</v>
      </c>
      <c r="M272">
        <v>5013384</v>
      </c>
      <c r="N272">
        <v>0</v>
      </c>
    </row>
    <row r="273" spans="1:14" x14ac:dyDescent="0.25">
      <c r="A273">
        <v>1</v>
      </c>
      <c r="B273" t="s">
        <v>759</v>
      </c>
      <c r="C273" t="str">
        <f t="shared" si="28"/>
        <v>TV Online</v>
      </c>
      <c r="D273" t="str">
        <f t="shared" si="29"/>
        <v>Non-Programmatic</v>
      </c>
      <c r="E273" t="str">
        <f t="shared" si="30"/>
        <v>:60</v>
      </c>
      <c r="F273" t="str">
        <f t="shared" si="31"/>
        <v>FEP</v>
      </c>
      <c r="G273" t="str">
        <f t="shared" si="32"/>
        <v>OMNET</v>
      </c>
      <c r="H273" t="str">
        <f t="shared" si="33"/>
        <v>OMNET</v>
      </c>
      <c r="I273" t="str">
        <f t="shared" si="34"/>
        <v>OMNET</v>
      </c>
      <c r="K273">
        <v>159635</v>
      </c>
      <c r="L273">
        <v>3735</v>
      </c>
      <c r="M273">
        <v>134866</v>
      </c>
      <c r="N273">
        <v>75589</v>
      </c>
    </row>
    <row r="274" spans="1:14" x14ac:dyDescent="0.25">
      <c r="A274">
        <v>1</v>
      </c>
      <c r="B274" t="s">
        <v>760</v>
      </c>
      <c r="C274" t="str">
        <f t="shared" si="28"/>
        <v>TV Online</v>
      </c>
      <c r="D274" t="str">
        <f t="shared" si="29"/>
        <v>Non-Programmatic</v>
      </c>
      <c r="E274" t="str">
        <f t="shared" si="30"/>
        <v>1x1</v>
      </c>
      <c r="F274" t="str">
        <f t="shared" si="31"/>
        <v>OMNET</v>
      </c>
      <c r="G274" t="str">
        <f t="shared" si="32"/>
        <v>OMNET</v>
      </c>
      <c r="H274" t="str">
        <f t="shared" si="33"/>
        <v>OMNET</v>
      </c>
      <c r="I274" t="str">
        <f t="shared" si="34"/>
        <v>OMNET</v>
      </c>
      <c r="K274">
        <v>5413328</v>
      </c>
      <c r="L274">
        <v>0</v>
      </c>
      <c r="M274">
        <v>4932169</v>
      </c>
      <c r="N274">
        <v>0</v>
      </c>
    </row>
    <row r="275" spans="1:14" x14ac:dyDescent="0.25">
      <c r="A275">
        <v>1</v>
      </c>
      <c r="B275" t="s">
        <v>761</v>
      </c>
      <c r="C275" t="str">
        <f t="shared" si="28"/>
        <v>TV Online</v>
      </c>
      <c r="D275" t="str">
        <f t="shared" si="29"/>
        <v>Non-Programmatic</v>
      </c>
      <c r="E275" t="str">
        <f t="shared" si="30"/>
        <v>:60</v>
      </c>
      <c r="F275" t="str">
        <f t="shared" si="31"/>
        <v>FEP</v>
      </c>
      <c r="G275" t="str">
        <f t="shared" si="32"/>
        <v/>
      </c>
      <c r="H275" t="str">
        <f t="shared" si="33"/>
        <v/>
      </c>
      <c r="I275" t="str">
        <f t="shared" si="34"/>
        <v>Others</v>
      </c>
      <c r="K275">
        <v>2155850</v>
      </c>
      <c r="L275">
        <v>739</v>
      </c>
      <c r="M275">
        <v>2036001</v>
      </c>
      <c r="N275">
        <v>0</v>
      </c>
    </row>
    <row r="276" spans="1:14" x14ac:dyDescent="0.25">
      <c r="A276">
        <v>1</v>
      </c>
      <c r="B276" t="s">
        <v>762</v>
      </c>
      <c r="C276" t="str">
        <f t="shared" si="28"/>
        <v>TV Online</v>
      </c>
      <c r="D276" t="str">
        <f t="shared" si="29"/>
        <v>Non-Programmatic</v>
      </c>
      <c r="E276" t="str">
        <f t="shared" si="30"/>
        <v>:60</v>
      </c>
      <c r="F276" t="str">
        <f t="shared" si="31"/>
        <v>FEP</v>
      </c>
      <c r="G276" t="str">
        <f t="shared" si="32"/>
        <v/>
      </c>
      <c r="H276" t="str">
        <f t="shared" si="33"/>
        <v/>
      </c>
      <c r="I276" t="str">
        <f t="shared" si="34"/>
        <v>Others</v>
      </c>
      <c r="K276">
        <v>49035</v>
      </c>
      <c r="L276">
        <v>1092</v>
      </c>
      <c r="M276">
        <v>42682</v>
      </c>
      <c r="N276">
        <v>21274</v>
      </c>
    </row>
    <row r="277" spans="1:14" x14ac:dyDescent="0.25">
      <c r="A277">
        <v>1</v>
      </c>
      <c r="B277" t="s">
        <v>763</v>
      </c>
      <c r="C277" t="str">
        <f t="shared" si="28"/>
        <v>TV Online</v>
      </c>
      <c r="D277" t="str">
        <f t="shared" si="29"/>
        <v>Non-Programmatic</v>
      </c>
      <c r="E277" t="str">
        <f t="shared" si="30"/>
        <v>:60</v>
      </c>
      <c r="F277" t="str">
        <f t="shared" si="31"/>
        <v>FEP</v>
      </c>
      <c r="G277" t="str">
        <f t="shared" si="32"/>
        <v>LiveStreamSports</v>
      </c>
      <c r="H277" t="str">
        <f t="shared" si="33"/>
        <v>LiveStreamSports</v>
      </c>
      <c r="I277" t="str">
        <f t="shared" si="34"/>
        <v>Others</v>
      </c>
      <c r="K277">
        <v>70161</v>
      </c>
      <c r="L277">
        <v>114</v>
      </c>
      <c r="M277">
        <v>59711</v>
      </c>
      <c r="N277">
        <v>0</v>
      </c>
    </row>
    <row r="278" spans="1:14" x14ac:dyDescent="0.25">
      <c r="A278">
        <v>1</v>
      </c>
      <c r="B278" t="s">
        <v>1150</v>
      </c>
      <c r="C278" t="str">
        <f t="shared" si="28"/>
        <v>TV Online</v>
      </c>
      <c r="D278" t="str">
        <f t="shared" si="29"/>
        <v>Non-Programmatic</v>
      </c>
      <c r="E278" t="str">
        <f t="shared" si="30"/>
        <v>:60</v>
      </c>
      <c r="F278" t="str">
        <f t="shared" si="31"/>
        <v>FEP</v>
      </c>
      <c r="G278" t="str">
        <f t="shared" si="32"/>
        <v>OMnet LiveStreamSports</v>
      </c>
      <c r="H278" t="str">
        <f t="shared" si="33"/>
        <v>OMnet LiveStreamSports</v>
      </c>
      <c r="I278" t="str">
        <f t="shared" si="34"/>
        <v>Others</v>
      </c>
      <c r="K278">
        <v>152906</v>
      </c>
      <c r="L278">
        <v>448</v>
      </c>
      <c r="M278">
        <v>131845</v>
      </c>
      <c r="N278">
        <v>0</v>
      </c>
    </row>
    <row r="279" spans="1:14" x14ac:dyDescent="0.25">
      <c r="A279">
        <v>1</v>
      </c>
      <c r="B279" t="s">
        <v>1151</v>
      </c>
      <c r="C279" t="str">
        <f t="shared" si="28"/>
        <v>TV Online</v>
      </c>
      <c r="D279" t="str">
        <f t="shared" si="29"/>
        <v>Non-Programmatic</v>
      </c>
      <c r="E279" t="str">
        <f t="shared" si="30"/>
        <v>:60</v>
      </c>
      <c r="F279" t="str">
        <f t="shared" si="31"/>
        <v>FEP</v>
      </c>
      <c r="G279" t="str">
        <f t="shared" si="32"/>
        <v>OMnet ROS</v>
      </c>
      <c r="H279" t="str">
        <f t="shared" si="33"/>
        <v>OMnet ROS</v>
      </c>
      <c r="I279" t="str">
        <f t="shared" si="34"/>
        <v>Others</v>
      </c>
      <c r="K279">
        <v>3056151</v>
      </c>
      <c r="L279">
        <v>1278</v>
      </c>
      <c r="M279">
        <v>2740776</v>
      </c>
      <c r="N279">
        <v>0</v>
      </c>
    </row>
    <row r="280" spans="1:14" x14ac:dyDescent="0.25">
      <c r="A280">
        <v>1</v>
      </c>
      <c r="B280" t="s">
        <v>764</v>
      </c>
      <c r="C280" t="str">
        <f t="shared" si="28"/>
        <v>TV Online</v>
      </c>
      <c r="D280" t="str">
        <f t="shared" si="29"/>
        <v>Non-Programmatic</v>
      </c>
      <c r="E280" t="str">
        <f t="shared" si="30"/>
        <v>:60</v>
      </c>
      <c r="F280" t="str">
        <f t="shared" si="31"/>
        <v>FEP</v>
      </c>
      <c r="G280" t="str">
        <f t="shared" si="32"/>
        <v>ROS</v>
      </c>
      <c r="H280" t="str">
        <f t="shared" si="33"/>
        <v>ROS</v>
      </c>
      <c r="I280" t="str">
        <f t="shared" si="34"/>
        <v>Others</v>
      </c>
      <c r="K280">
        <v>1557010</v>
      </c>
      <c r="L280">
        <v>265</v>
      </c>
      <c r="M280">
        <v>1452284</v>
      </c>
      <c r="N280">
        <v>0</v>
      </c>
    </row>
    <row r="281" spans="1:14" x14ac:dyDescent="0.25">
      <c r="A281">
        <v>1</v>
      </c>
      <c r="B281" t="s">
        <v>1297</v>
      </c>
      <c r="C281" t="str">
        <f t="shared" si="28"/>
        <v>Cross Device</v>
      </c>
      <c r="D281" t="str">
        <f t="shared" si="29"/>
        <v>Programmatic</v>
      </c>
      <c r="E281" t="str">
        <f t="shared" si="30"/>
        <v>3P Hispanic Caregivers</v>
      </c>
      <c r="F281" t="str">
        <f t="shared" si="31"/>
        <v>3P Hispanic Caregivers</v>
      </c>
      <c r="G281" t="str">
        <f t="shared" si="32"/>
        <v>3P Hispanic Caregivers</v>
      </c>
      <c r="H281" t="str">
        <f t="shared" si="33"/>
        <v>3P Hispanic Caregivers</v>
      </c>
      <c r="I281" t="str">
        <f t="shared" si="34"/>
        <v>Others</v>
      </c>
      <c r="K281">
        <v>3</v>
      </c>
      <c r="L281">
        <v>3</v>
      </c>
      <c r="M281">
        <v>2</v>
      </c>
      <c r="N281">
        <v>1</v>
      </c>
    </row>
    <row r="282" spans="1:14" x14ac:dyDescent="0.25">
      <c r="A282">
        <v>1</v>
      </c>
      <c r="B282" t="s">
        <v>1298</v>
      </c>
      <c r="C282" t="str">
        <f t="shared" si="28"/>
        <v>Cross Device</v>
      </c>
      <c r="D282" t="str">
        <f t="shared" si="29"/>
        <v>Programmatic</v>
      </c>
      <c r="E282" t="str">
        <f t="shared" si="30"/>
        <v>3P Hispanic Caregivers</v>
      </c>
      <c r="F282" t="str">
        <f t="shared" si="31"/>
        <v>3P Hispanic Caregivers</v>
      </c>
      <c r="G282" t="str">
        <f t="shared" si="32"/>
        <v>3P Hispanic Caregivers</v>
      </c>
      <c r="H282" t="str">
        <f t="shared" si="33"/>
        <v>3P Hispanic Caregivers</v>
      </c>
      <c r="I282" t="str">
        <f t="shared" si="34"/>
        <v>Others</v>
      </c>
      <c r="K282">
        <v>1</v>
      </c>
      <c r="L282">
        <v>1</v>
      </c>
      <c r="M282">
        <v>0</v>
      </c>
      <c r="N282">
        <v>1</v>
      </c>
    </row>
    <row r="283" spans="1:14" x14ac:dyDescent="0.25">
      <c r="A283">
        <v>1</v>
      </c>
      <c r="B283" t="s">
        <v>765</v>
      </c>
      <c r="C283" t="str">
        <f t="shared" si="28"/>
        <v>Cross Device</v>
      </c>
      <c r="D283" t="str">
        <f t="shared" si="29"/>
        <v>Programmatic</v>
      </c>
      <c r="E283" t="str">
        <f t="shared" si="30"/>
        <v>3P Hispanic Caregivers</v>
      </c>
      <c r="F283" t="str">
        <f t="shared" si="31"/>
        <v>3P Hispanic Caregivers</v>
      </c>
      <c r="G283" t="str">
        <f t="shared" si="32"/>
        <v>3P Hispanic Caregivers</v>
      </c>
      <c r="H283" t="str">
        <f t="shared" si="33"/>
        <v>3P Hispanic Caregivers</v>
      </c>
      <c r="I283" t="str">
        <f t="shared" si="34"/>
        <v>Others</v>
      </c>
      <c r="K283">
        <v>4</v>
      </c>
      <c r="L283">
        <v>1</v>
      </c>
      <c r="M283">
        <v>3</v>
      </c>
      <c r="N283">
        <v>0</v>
      </c>
    </row>
    <row r="284" spans="1:14" x14ac:dyDescent="0.25">
      <c r="A284">
        <v>1</v>
      </c>
      <c r="B284" t="s">
        <v>1299</v>
      </c>
      <c r="C284" t="str">
        <f t="shared" si="28"/>
        <v>Cross Device</v>
      </c>
      <c r="D284" t="str">
        <f t="shared" si="29"/>
        <v>Programmatic</v>
      </c>
      <c r="E284" t="str">
        <f t="shared" si="30"/>
        <v>3P Hispanic Caregivers</v>
      </c>
      <c r="F284" t="str">
        <f t="shared" si="31"/>
        <v>3P Hispanic Caregivers</v>
      </c>
      <c r="G284" t="str">
        <f t="shared" si="32"/>
        <v>3P Hispanic Caregivers</v>
      </c>
      <c r="H284" t="str">
        <f t="shared" si="33"/>
        <v>3P Hispanic Caregivers</v>
      </c>
      <c r="I284" t="str">
        <f t="shared" si="34"/>
        <v>Others</v>
      </c>
      <c r="K284">
        <v>2</v>
      </c>
      <c r="L284">
        <v>1</v>
      </c>
      <c r="M284">
        <v>1</v>
      </c>
      <c r="N284">
        <v>0</v>
      </c>
    </row>
    <row r="285" spans="1:14" x14ac:dyDescent="0.25">
      <c r="A285">
        <v>1</v>
      </c>
      <c r="B285" t="s">
        <v>1300</v>
      </c>
      <c r="C285" t="str">
        <f t="shared" si="28"/>
        <v>Cross Device</v>
      </c>
      <c r="D285" t="str">
        <f t="shared" si="29"/>
        <v>Programmatic</v>
      </c>
      <c r="E285" t="str">
        <f t="shared" si="30"/>
        <v>3P Hispanic Caregivers</v>
      </c>
      <c r="F285" t="str">
        <f t="shared" si="31"/>
        <v>3P Hispanic Caregivers</v>
      </c>
      <c r="G285" t="str">
        <f t="shared" si="32"/>
        <v>3P Hispanic Caregivers</v>
      </c>
      <c r="H285" t="str">
        <f t="shared" si="33"/>
        <v>3P Hispanic Caregivers</v>
      </c>
      <c r="I285" t="str">
        <f t="shared" si="34"/>
        <v>Others</v>
      </c>
      <c r="K285">
        <v>1</v>
      </c>
      <c r="L285">
        <v>1</v>
      </c>
      <c r="M285">
        <v>0</v>
      </c>
      <c r="N285">
        <v>1</v>
      </c>
    </row>
    <row r="286" spans="1:14" x14ac:dyDescent="0.25">
      <c r="A286">
        <v>1</v>
      </c>
      <c r="B286" t="s">
        <v>1301</v>
      </c>
      <c r="C286" t="str">
        <f t="shared" si="28"/>
        <v>Cross Device</v>
      </c>
      <c r="D286" t="str">
        <f t="shared" si="29"/>
        <v>Programmatic</v>
      </c>
      <c r="E286" t="str">
        <f t="shared" si="30"/>
        <v>3P Hispanic Caregivers</v>
      </c>
      <c r="F286" t="str">
        <f t="shared" si="31"/>
        <v>3P Hispanic Caregivers</v>
      </c>
      <c r="G286" t="str">
        <f t="shared" si="32"/>
        <v>3P Hispanic Caregivers</v>
      </c>
      <c r="H286" t="str">
        <f t="shared" si="33"/>
        <v>3P Hispanic Caregivers</v>
      </c>
      <c r="I286" t="str">
        <f t="shared" si="34"/>
        <v>Others</v>
      </c>
      <c r="K286">
        <v>1</v>
      </c>
      <c r="L286">
        <v>0</v>
      </c>
      <c r="M286">
        <v>1</v>
      </c>
      <c r="N286">
        <v>0</v>
      </c>
    </row>
    <row r="287" spans="1:14" x14ac:dyDescent="0.25">
      <c r="A287">
        <v>1</v>
      </c>
      <c r="B287" t="s">
        <v>1302</v>
      </c>
      <c r="C287" t="str">
        <f t="shared" si="28"/>
        <v>Cross Device</v>
      </c>
      <c r="D287" t="str">
        <f t="shared" si="29"/>
        <v>Programmatic</v>
      </c>
      <c r="E287" t="str">
        <f t="shared" si="30"/>
        <v>3P Hispanic Caregivers</v>
      </c>
      <c r="F287" t="str">
        <f t="shared" si="31"/>
        <v>3P Hispanic Caregivers</v>
      </c>
      <c r="G287" t="str">
        <f t="shared" si="32"/>
        <v>3P Hispanic Caregivers</v>
      </c>
      <c r="H287" t="str">
        <f t="shared" si="33"/>
        <v>3P Hispanic Caregivers</v>
      </c>
      <c r="I287" t="str">
        <f t="shared" si="34"/>
        <v>Others</v>
      </c>
      <c r="K287">
        <v>1</v>
      </c>
      <c r="L287">
        <v>1</v>
      </c>
      <c r="M287">
        <v>1</v>
      </c>
      <c r="N287">
        <v>0</v>
      </c>
    </row>
    <row r="288" spans="1:14" x14ac:dyDescent="0.25">
      <c r="A288">
        <v>1</v>
      </c>
      <c r="B288" t="s">
        <v>1303</v>
      </c>
      <c r="C288" t="str">
        <f t="shared" si="28"/>
        <v>Cross Device</v>
      </c>
      <c r="D288" t="str">
        <f t="shared" si="29"/>
        <v>Programmatic</v>
      </c>
      <c r="E288" t="str">
        <f t="shared" si="30"/>
        <v>Crossix 2+ OADs + Spanish White List</v>
      </c>
      <c r="F288" t="str">
        <f t="shared" si="31"/>
        <v>Crossix 2+ OADs + Spanish White List</v>
      </c>
      <c r="G288" t="str">
        <f t="shared" si="32"/>
        <v>Crossix 2+ OADs + Spanish White List</v>
      </c>
      <c r="H288" t="str">
        <f t="shared" si="33"/>
        <v>Crossix</v>
      </c>
      <c r="I288" t="str">
        <f t="shared" si="34"/>
        <v>Crossix</v>
      </c>
      <c r="K288">
        <v>2</v>
      </c>
      <c r="L288">
        <v>1</v>
      </c>
      <c r="M288">
        <v>2</v>
      </c>
      <c r="N288">
        <v>0</v>
      </c>
    </row>
    <row r="289" spans="1:14" x14ac:dyDescent="0.25">
      <c r="A289">
        <v>1</v>
      </c>
      <c r="B289" t="s">
        <v>1304</v>
      </c>
      <c r="C289" t="str">
        <f t="shared" si="28"/>
        <v>Cross Device</v>
      </c>
      <c r="D289" t="str">
        <f t="shared" si="29"/>
        <v>Programmatic</v>
      </c>
      <c r="E289" t="str">
        <f t="shared" si="30"/>
        <v>Crossix 2+ OADs + Spanish White List</v>
      </c>
      <c r="F289" t="str">
        <f t="shared" si="31"/>
        <v>Crossix 2+ OADs + Spanish White List</v>
      </c>
      <c r="G289" t="str">
        <f t="shared" si="32"/>
        <v>Crossix 2+ OADs + Spanish White List</v>
      </c>
      <c r="H289" t="str">
        <f t="shared" si="33"/>
        <v>Crossix</v>
      </c>
      <c r="I289" t="str">
        <f t="shared" si="34"/>
        <v>Crossix</v>
      </c>
      <c r="K289">
        <v>2</v>
      </c>
      <c r="L289">
        <v>1</v>
      </c>
      <c r="M289">
        <v>1</v>
      </c>
      <c r="N289">
        <v>1</v>
      </c>
    </row>
    <row r="290" spans="1:14" x14ac:dyDescent="0.25">
      <c r="A290">
        <v>1</v>
      </c>
      <c r="B290" t="s">
        <v>766</v>
      </c>
      <c r="C290" t="str">
        <f t="shared" si="28"/>
        <v>Cross Device</v>
      </c>
      <c r="D290" t="str">
        <f t="shared" si="29"/>
        <v>Programmatic</v>
      </c>
      <c r="E290" t="str">
        <f t="shared" si="30"/>
        <v>Crossix 2+ OADs + Spanish White List</v>
      </c>
      <c r="F290" t="str">
        <f t="shared" si="31"/>
        <v>Crossix 2+ OADs + Spanish White List</v>
      </c>
      <c r="G290" t="str">
        <f t="shared" si="32"/>
        <v>Crossix 2+ OADs + Spanish White List</v>
      </c>
      <c r="H290" t="str">
        <f t="shared" si="33"/>
        <v>Crossix</v>
      </c>
      <c r="I290" t="str">
        <f t="shared" si="34"/>
        <v>Crossix</v>
      </c>
      <c r="K290">
        <v>4</v>
      </c>
      <c r="L290">
        <v>1</v>
      </c>
      <c r="M290">
        <v>3</v>
      </c>
      <c r="N290">
        <v>0</v>
      </c>
    </row>
    <row r="291" spans="1:14" x14ac:dyDescent="0.25">
      <c r="A291">
        <v>1</v>
      </c>
      <c r="B291" t="s">
        <v>1305</v>
      </c>
      <c r="C291" t="str">
        <f t="shared" si="28"/>
        <v>Cross Device</v>
      </c>
      <c r="D291" t="str">
        <f t="shared" si="29"/>
        <v>Programmatic</v>
      </c>
      <c r="E291" t="str">
        <f t="shared" si="30"/>
        <v>Crossix 2+ OADs + Spanish White List</v>
      </c>
      <c r="F291" t="str">
        <f t="shared" si="31"/>
        <v>Crossix 2+ OADs + Spanish White List</v>
      </c>
      <c r="G291" t="str">
        <f t="shared" si="32"/>
        <v>Crossix 2+ OADs + Spanish White List</v>
      </c>
      <c r="H291" t="str">
        <f t="shared" si="33"/>
        <v>Crossix</v>
      </c>
      <c r="I291" t="str">
        <f t="shared" si="34"/>
        <v>Crossix</v>
      </c>
      <c r="K291">
        <v>4</v>
      </c>
      <c r="L291">
        <v>1</v>
      </c>
      <c r="M291">
        <v>2</v>
      </c>
      <c r="N291">
        <v>1</v>
      </c>
    </row>
    <row r="292" spans="1:14" x14ac:dyDescent="0.25">
      <c r="A292">
        <v>1</v>
      </c>
      <c r="B292" t="s">
        <v>767</v>
      </c>
      <c r="C292" t="str">
        <f t="shared" si="28"/>
        <v>Cross Device</v>
      </c>
      <c r="D292" t="str">
        <f t="shared" si="29"/>
        <v>Programmatic</v>
      </c>
      <c r="E292" t="str">
        <f t="shared" si="30"/>
        <v>Crossix 2+ OADs + Spanish White List</v>
      </c>
      <c r="F292" t="str">
        <f t="shared" si="31"/>
        <v>Crossix 2+ OADs + Spanish White List</v>
      </c>
      <c r="G292" t="str">
        <f t="shared" si="32"/>
        <v>Crossix 2+ OADs + Spanish White List</v>
      </c>
      <c r="H292" t="str">
        <f t="shared" si="33"/>
        <v>Crossix</v>
      </c>
      <c r="I292" t="str">
        <f t="shared" si="34"/>
        <v>Crossix</v>
      </c>
      <c r="K292">
        <v>1</v>
      </c>
      <c r="L292">
        <v>0</v>
      </c>
      <c r="M292">
        <v>1</v>
      </c>
      <c r="N292">
        <v>0</v>
      </c>
    </row>
    <row r="293" spans="1:14" x14ac:dyDescent="0.25">
      <c r="A293">
        <v>1</v>
      </c>
      <c r="B293" t="s">
        <v>768</v>
      </c>
      <c r="C293" t="str">
        <f t="shared" si="28"/>
        <v>Cross Device</v>
      </c>
      <c r="D293" t="str">
        <f t="shared" si="29"/>
        <v>Programmatic</v>
      </c>
      <c r="E293" t="str">
        <f t="shared" si="30"/>
        <v>Crossix 2+ OADs + Spanish White List</v>
      </c>
      <c r="F293" t="str">
        <f t="shared" si="31"/>
        <v>Crossix 2+ OADs + Spanish White List</v>
      </c>
      <c r="G293" t="str">
        <f t="shared" si="32"/>
        <v>Crossix 2+ OADs + Spanish White List</v>
      </c>
      <c r="H293" t="str">
        <f t="shared" si="33"/>
        <v>Crossix</v>
      </c>
      <c r="I293" t="str">
        <f t="shared" si="34"/>
        <v>Crossix</v>
      </c>
      <c r="K293">
        <v>2</v>
      </c>
      <c r="L293">
        <v>1</v>
      </c>
      <c r="M293">
        <v>2</v>
      </c>
      <c r="N293">
        <v>0</v>
      </c>
    </row>
    <row r="294" spans="1:14" x14ac:dyDescent="0.25">
      <c r="A294">
        <v>1</v>
      </c>
      <c r="B294" t="s">
        <v>769</v>
      </c>
      <c r="C294" t="str">
        <f t="shared" si="28"/>
        <v>Cross Device</v>
      </c>
      <c r="D294" t="str">
        <f t="shared" si="29"/>
        <v>Programmatic</v>
      </c>
      <c r="E294" t="str">
        <f t="shared" si="30"/>
        <v>Crossix 2+ OADs + Spanish White List</v>
      </c>
      <c r="F294" t="str">
        <f t="shared" si="31"/>
        <v>Crossix 2+ OADs + Spanish White List</v>
      </c>
      <c r="G294" t="str">
        <f t="shared" si="32"/>
        <v>Crossix 2+ OADs + Spanish White List</v>
      </c>
      <c r="H294" t="str">
        <f t="shared" si="33"/>
        <v>Crossix</v>
      </c>
      <c r="I294" t="str">
        <f t="shared" si="34"/>
        <v>Crossix</v>
      </c>
      <c r="K294">
        <v>2</v>
      </c>
      <c r="L294">
        <v>2</v>
      </c>
      <c r="M294">
        <v>1</v>
      </c>
      <c r="N294">
        <v>1</v>
      </c>
    </row>
    <row r="295" spans="1:14" x14ac:dyDescent="0.25">
      <c r="A295">
        <v>1</v>
      </c>
      <c r="B295" t="s">
        <v>770</v>
      </c>
      <c r="C295" t="str">
        <f t="shared" si="28"/>
        <v>Cross Device</v>
      </c>
      <c r="D295" t="str">
        <f t="shared" si="29"/>
        <v>Programmatic</v>
      </c>
      <c r="E295" t="str">
        <f t="shared" si="30"/>
        <v>Crossix Basal Insulins + Spanish White List</v>
      </c>
      <c r="F295" t="str">
        <f t="shared" si="31"/>
        <v>Crossix Basal Insulins + Spanish White List</v>
      </c>
      <c r="G295" t="str">
        <f t="shared" si="32"/>
        <v>Crossix Basal Insulins + Spanish White List</v>
      </c>
      <c r="H295" t="str">
        <f t="shared" si="33"/>
        <v>Crossix</v>
      </c>
      <c r="I295" t="str">
        <f t="shared" si="34"/>
        <v>Crossix</v>
      </c>
      <c r="K295">
        <v>2</v>
      </c>
      <c r="L295">
        <v>2</v>
      </c>
      <c r="M295">
        <v>1</v>
      </c>
      <c r="N295">
        <v>1</v>
      </c>
    </row>
    <row r="296" spans="1:14" x14ac:dyDescent="0.25">
      <c r="A296">
        <v>1</v>
      </c>
      <c r="B296" t="s">
        <v>771</v>
      </c>
      <c r="C296" t="str">
        <f t="shared" si="28"/>
        <v>Cross Device</v>
      </c>
      <c r="D296" t="str">
        <f t="shared" si="29"/>
        <v>Programmatic</v>
      </c>
      <c r="E296" t="str">
        <f t="shared" si="30"/>
        <v>Crossix Basal Insulins + Spanish White List</v>
      </c>
      <c r="F296" t="str">
        <f t="shared" si="31"/>
        <v>Crossix Basal Insulins + Spanish White List</v>
      </c>
      <c r="G296" t="str">
        <f t="shared" si="32"/>
        <v>Crossix Basal Insulins + Spanish White List</v>
      </c>
      <c r="H296" t="str">
        <f t="shared" si="33"/>
        <v>Crossix</v>
      </c>
      <c r="I296" t="str">
        <f t="shared" si="34"/>
        <v>Crossix</v>
      </c>
      <c r="K296">
        <v>3</v>
      </c>
      <c r="L296">
        <v>1</v>
      </c>
      <c r="M296">
        <v>2</v>
      </c>
      <c r="N296">
        <v>0</v>
      </c>
    </row>
    <row r="297" spans="1:14" x14ac:dyDescent="0.25">
      <c r="A297">
        <v>1</v>
      </c>
      <c r="B297" t="s">
        <v>772</v>
      </c>
      <c r="C297" t="str">
        <f t="shared" si="28"/>
        <v>Cross Device</v>
      </c>
      <c r="D297" t="str">
        <f t="shared" si="29"/>
        <v>Programmatic</v>
      </c>
      <c r="E297" t="str">
        <f t="shared" si="30"/>
        <v>Crossix Basal Insulins + Spanish White List</v>
      </c>
      <c r="F297" t="str">
        <f t="shared" si="31"/>
        <v>Crossix Basal Insulins + Spanish White List</v>
      </c>
      <c r="G297" t="str">
        <f t="shared" si="32"/>
        <v>Crossix Basal Insulins + Spanish White List</v>
      </c>
      <c r="H297" t="str">
        <f t="shared" si="33"/>
        <v>Crossix</v>
      </c>
      <c r="I297" t="str">
        <f t="shared" si="34"/>
        <v>Crossix</v>
      </c>
      <c r="K297">
        <v>4</v>
      </c>
      <c r="L297">
        <v>2</v>
      </c>
      <c r="M297">
        <v>2</v>
      </c>
      <c r="N297">
        <v>1</v>
      </c>
    </row>
    <row r="298" spans="1:14" x14ac:dyDescent="0.25">
      <c r="A298">
        <v>1</v>
      </c>
      <c r="B298" t="s">
        <v>773</v>
      </c>
      <c r="C298" t="str">
        <f t="shared" si="28"/>
        <v>Cross Device</v>
      </c>
      <c r="D298" t="str">
        <f t="shared" si="29"/>
        <v>Programmatic</v>
      </c>
      <c r="E298" t="str">
        <f t="shared" si="30"/>
        <v>Crossix Basal Insulins + Spanish White List</v>
      </c>
      <c r="F298" t="str">
        <f t="shared" si="31"/>
        <v>Crossix Basal Insulins + Spanish White List</v>
      </c>
      <c r="G298" t="str">
        <f t="shared" si="32"/>
        <v>Crossix Basal Insulins + Spanish White List</v>
      </c>
      <c r="H298" t="str">
        <f t="shared" si="33"/>
        <v>Crossix</v>
      </c>
      <c r="I298" t="str">
        <f t="shared" si="34"/>
        <v>Crossix</v>
      </c>
      <c r="K298">
        <v>2</v>
      </c>
      <c r="L298">
        <v>2</v>
      </c>
      <c r="M298">
        <v>1</v>
      </c>
      <c r="N298">
        <v>1</v>
      </c>
    </row>
    <row r="299" spans="1:14" x14ac:dyDescent="0.25">
      <c r="A299">
        <v>1</v>
      </c>
      <c r="B299" t="s">
        <v>774</v>
      </c>
      <c r="C299" t="str">
        <f t="shared" si="28"/>
        <v>Cross Device</v>
      </c>
      <c r="D299" t="str">
        <f t="shared" si="29"/>
        <v>Programmatic</v>
      </c>
      <c r="E299" t="str">
        <f t="shared" si="30"/>
        <v>Crossix Basal Insulins + Spanish White List</v>
      </c>
      <c r="F299" t="str">
        <f t="shared" si="31"/>
        <v>Crossix Basal Insulins + Spanish White List</v>
      </c>
      <c r="G299" t="str">
        <f t="shared" si="32"/>
        <v>Crossix Basal Insulins + Spanish White List</v>
      </c>
      <c r="H299" t="str">
        <f t="shared" si="33"/>
        <v>Crossix</v>
      </c>
      <c r="I299" t="str">
        <f t="shared" si="34"/>
        <v>Crossix</v>
      </c>
      <c r="K299">
        <v>4</v>
      </c>
      <c r="L299">
        <v>1</v>
      </c>
      <c r="M299">
        <v>2</v>
      </c>
      <c r="N299">
        <v>1</v>
      </c>
    </row>
    <row r="300" spans="1:14" x14ac:dyDescent="0.25">
      <c r="A300">
        <v>1</v>
      </c>
      <c r="B300" t="s">
        <v>775</v>
      </c>
      <c r="C300" t="str">
        <f t="shared" si="28"/>
        <v>Cross Device</v>
      </c>
      <c r="D300" t="str">
        <f t="shared" si="29"/>
        <v>Programmatic</v>
      </c>
      <c r="E300" t="str">
        <f t="shared" si="30"/>
        <v>Crossix Basal Insulins + Spanish White List</v>
      </c>
      <c r="F300" t="str">
        <f t="shared" si="31"/>
        <v>Crossix Basal Insulins + Spanish White List</v>
      </c>
      <c r="G300" t="str">
        <f t="shared" si="32"/>
        <v>Crossix Basal Insulins + Spanish White List</v>
      </c>
      <c r="H300" t="str">
        <f t="shared" si="33"/>
        <v>Crossix</v>
      </c>
      <c r="I300" t="str">
        <f t="shared" si="34"/>
        <v>Crossix</v>
      </c>
      <c r="K300">
        <v>4</v>
      </c>
      <c r="L300">
        <v>2</v>
      </c>
      <c r="M300">
        <v>2</v>
      </c>
      <c r="N300">
        <v>1</v>
      </c>
    </row>
    <row r="301" spans="1:14" x14ac:dyDescent="0.25">
      <c r="A301">
        <v>1</v>
      </c>
      <c r="B301" t="s">
        <v>1306</v>
      </c>
      <c r="C301" t="str">
        <f t="shared" si="28"/>
        <v>Cross Device</v>
      </c>
      <c r="D301" t="str">
        <f t="shared" si="29"/>
        <v>Programmatic</v>
      </c>
      <c r="E301" t="str">
        <f t="shared" si="30"/>
        <v>Crossix GLP1s + Spanish White List</v>
      </c>
      <c r="F301" t="str">
        <f t="shared" si="31"/>
        <v>Crossix GLP1s + Spanish White List</v>
      </c>
      <c r="G301" t="str">
        <f t="shared" si="32"/>
        <v>Crossix GLP1s + Spanish White List</v>
      </c>
      <c r="H301" t="str">
        <f t="shared" si="33"/>
        <v>Crossix</v>
      </c>
      <c r="I301" t="str">
        <f t="shared" si="34"/>
        <v>Crossix</v>
      </c>
      <c r="K301">
        <v>4</v>
      </c>
      <c r="L301">
        <v>1</v>
      </c>
      <c r="M301">
        <v>3</v>
      </c>
      <c r="N301">
        <v>0</v>
      </c>
    </row>
    <row r="302" spans="1:14" x14ac:dyDescent="0.25">
      <c r="A302">
        <v>1</v>
      </c>
      <c r="B302" t="s">
        <v>776</v>
      </c>
      <c r="C302" t="str">
        <f t="shared" si="28"/>
        <v>Cross Device</v>
      </c>
      <c r="D302" t="str">
        <f t="shared" si="29"/>
        <v>Programmatic</v>
      </c>
      <c r="E302" t="str">
        <f t="shared" si="30"/>
        <v>Crossix GLP1s + Spanish White List</v>
      </c>
      <c r="F302" t="str">
        <f t="shared" si="31"/>
        <v>Crossix GLP1s + Spanish White List</v>
      </c>
      <c r="G302" t="str">
        <f t="shared" si="32"/>
        <v>Crossix GLP1s + Spanish White List</v>
      </c>
      <c r="H302" t="str">
        <f t="shared" si="33"/>
        <v>Crossix</v>
      </c>
      <c r="I302" t="str">
        <f t="shared" si="34"/>
        <v>Crossix</v>
      </c>
      <c r="K302">
        <v>3</v>
      </c>
      <c r="L302">
        <v>2</v>
      </c>
      <c r="M302">
        <v>2</v>
      </c>
      <c r="N302">
        <v>1</v>
      </c>
    </row>
    <row r="303" spans="1:14" x14ac:dyDescent="0.25">
      <c r="A303">
        <v>1</v>
      </c>
      <c r="B303" t="s">
        <v>1307</v>
      </c>
      <c r="C303" t="str">
        <f t="shared" si="28"/>
        <v>Cross Device</v>
      </c>
      <c r="D303" t="str">
        <f t="shared" si="29"/>
        <v>Programmatic</v>
      </c>
      <c r="E303" t="str">
        <f t="shared" si="30"/>
        <v>Crossix GLP1s + Spanish White List</v>
      </c>
      <c r="F303" t="str">
        <f t="shared" si="31"/>
        <v>Crossix GLP1s + Spanish White List</v>
      </c>
      <c r="G303" t="str">
        <f t="shared" si="32"/>
        <v>Crossix GLP1s + Spanish White List</v>
      </c>
      <c r="H303" t="str">
        <f t="shared" si="33"/>
        <v>Crossix</v>
      </c>
      <c r="I303" t="str">
        <f t="shared" si="34"/>
        <v>Crossix</v>
      </c>
      <c r="K303">
        <v>2</v>
      </c>
      <c r="L303">
        <v>2</v>
      </c>
      <c r="M303">
        <v>1</v>
      </c>
      <c r="N303">
        <v>1</v>
      </c>
    </row>
    <row r="304" spans="1:14" x14ac:dyDescent="0.25">
      <c r="A304">
        <v>1</v>
      </c>
      <c r="B304" t="s">
        <v>1308</v>
      </c>
      <c r="C304" t="str">
        <f t="shared" si="28"/>
        <v>Cross Device</v>
      </c>
      <c r="D304" t="str">
        <f t="shared" si="29"/>
        <v>Programmatic</v>
      </c>
      <c r="E304" t="str">
        <f t="shared" si="30"/>
        <v>Crossix GLP1s + Spanish White List</v>
      </c>
      <c r="F304" t="str">
        <f t="shared" si="31"/>
        <v>Crossix GLP1s + Spanish White List</v>
      </c>
      <c r="G304" t="str">
        <f t="shared" si="32"/>
        <v>Crossix GLP1s + Spanish White List</v>
      </c>
      <c r="H304" t="str">
        <f t="shared" si="33"/>
        <v>Crossix</v>
      </c>
      <c r="I304" t="str">
        <f t="shared" si="34"/>
        <v>Crossix</v>
      </c>
      <c r="K304">
        <v>2</v>
      </c>
      <c r="L304">
        <v>2</v>
      </c>
      <c r="M304">
        <v>1</v>
      </c>
      <c r="N304">
        <v>1</v>
      </c>
    </row>
    <row r="305" spans="1:14" x14ac:dyDescent="0.25">
      <c r="A305">
        <v>1</v>
      </c>
      <c r="B305" t="s">
        <v>1309</v>
      </c>
      <c r="C305" t="str">
        <f t="shared" si="28"/>
        <v>Cross Device</v>
      </c>
      <c r="D305" t="str">
        <f t="shared" si="29"/>
        <v>Programmatic</v>
      </c>
      <c r="E305" t="str">
        <f t="shared" si="30"/>
        <v>Crossix GLP1s + Spanish White List</v>
      </c>
      <c r="F305" t="str">
        <f t="shared" si="31"/>
        <v>Crossix GLP1s + Spanish White List</v>
      </c>
      <c r="G305" t="str">
        <f t="shared" si="32"/>
        <v>Crossix GLP1s + Spanish White List</v>
      </c>
      <c r="H305" t="str">
        <f t="shared" si="33"/>
        <v>Crossix</v>
      </c>
      <c r="I305" t="str">
        <f t="shared" si="34"/>
        <v>Crossix</v>
      </c>
      <c r="K305">
        <v>2</v>
      </c>
      <c r="L305">
        <v>1</v>
      </c>
      <c r="M305">
        <v>1</v>
      </c>
      <c r="N305">
        <v>1</v>
      </c>
    </row>
    <row r="306" spans="1:14" x14ac:dyDescent="0.25">
      <c r="A306">
        <v>1</v>
      </c>
      <c r="B306" t="s">
        <v>777</v>
      </c>
      <c r="C306" t="str">
        <f t="shared" si="28"/>
        <v>Cross Device</v>
      </c>
      <c r="D306" t="str">
        <f t="shared" si="29"/>
        <v>Programmatic</v>
      </c>
      <c r="E306" t="str">
        <f t="shared" si="30"/>
        <v>Crossix GLP1s + Spanish White List</v>
      </c>
      <c r="F306" t="str">
        <f t="shared" si="31"/>
        <v>Crossix GLP1s + Spanish White List</v>
      </c>
      <c r="G306" t="str">
        <f t="shared" si="32"/>
        <v>Crossix GLP1s + Spanish White List</v>
      </c>
      <c r="H306" t="str">
        <f t="shared" si="33"/>
        <v>Crossix</v>
      </c>
      <c r="I306" t="str">
        <f t="shared" si="34"/>
        <v>Crossix</v>
      </c>
      <c r="K306">
        <v>1</v>
      </c>
      <c r="L306">
        <v>0</v>
      </c>
      <c r="M306">
        <v>1</v>
      </c>
      <c r="N306">
        <v>0</v>
      </c>
    </row>
    <row r="307" spans="1:14" x14ac:dyDescent="0.25">
      <c r="A307">
        <v>1</v>
      </c>
      <c r="B307" t="s">
        <v>778</v>
      </c>
      <c r="C307" t="str">
        <f t="shared" si="28"/>
        <v>Cross Device</v>
      </c>
      <c r="D307" t="str">
        <f t="shared" si="29"/>
        <v>Programmatic</v>
      </c>
      <c r="E307" t="str">
        <f t="shared" si="30"/>
        <v>Crossix GLP1s + Spanish White List</v>
      </c>
      <c r="F307" t="str">
        <f t="shared" si="31"/>
        <v>Crossix GLP1s + Spanish White List</v>
      </c>
      <c r="G307" t="str">
        <f t="shared" si="32"/>
        <v>Crossix GLP1s + Spanish White List</v>
      </c>
      <c r="H307" t="str">
        <f t="shared" si="33"/>
        <v>Crossix</v>
      </c>
      <c r="I307" t="str">
        <f t="shared" si="34"/>
        <v>Crossix</v>
      </c>
      <c r="K307">
        <v>4</v>
      </c>
      <c r="L307">
        <v>1</v>
      </c>
      <c r="M307">
        <v>3</v>
      </c>
      <c r="N307">
        <v>0</v>
      </c>
    </row>
    <row r="308" spans="1:14" x14ac:dyDescent="0.25">
      <c r="A308">
        <v>1</v>
      </c>
      <c r="B308" t="s">
        <v>779</v>
      </c>
      <c r="C308" t="str">
        <f t="shared" si="28"/>
        <v>Cross Device</v>
      </c>
      <c r="D308" t="str">
        <f t="shared" si="29"/>
        <v>Programmatic</v>
      </c>
      <c r="E308" t="str">
        <f t="shared" si="30"/>
        <v>Crossix GLP1s + Spanish White List</v>
      </c>
      <c r="F308" t="str">
        <f t="shared" si="31"/>
        <v>Crossix GLP1s + Spanish White List</v>
      </c>
      <c r="G308" t="str">
        <f t="shared" si="32"/>
        <v>Crossix GLP1s + Spanish White List</v>
      </c>
      <c r="H308" t="str">
        <f t="shared" si="33"/>
        <v>Crossix</v>
      </c>
      <c r="I308" t="str">
        <f t="shared" si="34"/>
        <v>Crossix</v>
      </c>
      <c r="K308">
        <v>6</v>
      </c>
      <c r="L308">
        <v>3</v>
      </c>
      <c r="M308">
        <v>4</v>
      </c>
      <c r="N308">
        <v>1</v>
      </c>
    </row>
    <row r="309" spans="1:14" x14ac:dyDescent="0.25">
      <c r="A309">
        <v>1</v>
      </c>
      <c r="B309" t="s">
        <v>780</v>
      </c>
      <c r="C309" t="str">
        <f t="shared" si="28"/>
        <v>Cross Device</v>
      </c>
      <c r="D309" t="str">
        <f t="shared" si="29"/>
        <v>Programmatic</v>
      </c>
      <c r="E309" t="str">
        <f t="shared" si="30"/>
        <v>Crossix T2D/Uncontrolled A1C + Spanish White List + Teads</v>
      </c>
      <c r="F309" t="str">
        <f t="shared" si="31"/>
        <v>Crossix T2D/Uncontrolled A1C + Spanish White List + Teads</v>
      </c>
      <c r="G309" t="str">
        <f t="shared" si="32"/>
        <v>Crossix T2D/Uncontrolled A1C + Spanish White List + Teads</v>
      </c>
      <c r="H309" t="str">
        <f t="shared" si="33"/>
        <v>Crossix</v>
      </c>
      <c r="I309" t="str">
        <f t="shared" si="34"/>
        <v>Crossix</v>
      </c>
      <c r="K309">
        <v>2</v>
      </c>
      <c r="L309">
        <v>0</v>
      </c>
      <c r="M309">
        <v>2</v>
      </c>
      <c r="N309">
        <v>0</v>
      </c>
    </row>
    <row r="310" spans="1:14" x14ac:dyDescent="0.25">
      <c r="A310">
        <v>1</v>
      </c>
      <c r="B310" t="s">
        <v>1310</v>
      </c>
      <c r="C310" t="str">
        <f t="shared" si="28"/>
        <v>Cross Device</v>
      </c>
      <c r="D310" t="str">
        <f t="shared" si="29"/>
        <v>Programmatic</v>
      </c>
      <c r="E310" t="str">
        <f t="shared" si="30"/>
        <v>Crossix T2D/Uncontrolled A1C + Spanish White List</v>
      </c>
      <c r="F310" t="str">
        <f t="shared" si="31"/>
        <v>Crossix T2D/Uncontrolled A1C + Spanish White List</v>
      </c>
      <c r="G310" t="str">
        <f t="shared" si="32"/>
        <v>Crossix T2D/Uncontrolled A1C + Spanish White List</v>
      </c>
      <c r="H310" t="str">
        <f t="shared" si="33"/>
        <v>Crossix</v>
      </c>
      <c r="I310" t="str">
        <f t="shared" si="34"/>
        <v>Crossix</v>
      </c>
      <c r="K310">
        <v>3</v>
      </c>
      <c r="L310">
        <v>1</v>
      </c>
      <c r="M310">
        <v>2</v>
      </c>
      <c r="N310">
        <v>0</v>
      </c>
    </row>
    <row r="311" spans="1:14" x14ac:dyDescent="0.25">
      <c r="A311">
        <v>1</v>
      </c>
      <c r="B311" t="s">
        <v>781</v>
      </c>
      <c r="C311" t="str">
        <f t="shared" si="28"/>
        <v>Cross Device</v>
      </c>
      <c r="D311" t="str">
        <f t="shared" si="29"/>
        <v>Programmatic</v>
      </c>
      <c r="E311" t="str">
        <f t="shared" si="30"/>
        <v>Crossix T2D/Uncontrolled A1C + Spanish White List</v>
      </c>
      <c r="F311" t="str">
        <f t="shared" si="31"/>
        <v>Crossix T2D/Uncontrolled A1C + Spanish White List</v>
      </c>
      <c r="G311" t="str">
        <f t="shared" si="32"/>
        <v>Crossix T2D/Uncontrolled A1C + Spanish White List</v>
      </c>
      <c r="H311" t="str">
        <f t="shared" si="33"/>
        <v>Crossix</v>
      </c>
      <c r="I311" t="str">
        <f t="shared" si="34"/>
        <v>Crossix</v>
      </c>
      <c r="K311">
        <v>2</v>
      </c>
      <c r="L311">
        <v>1</v>
      </c>
      <c r="M311">
        <v>1</v>
      </c>
      <c r="N311">
        <v>1</v>
      </c>
    </row>
    <row r="312" spans="1:14" x14ac:dyDescent="0.25">
      <c r="A312">
        <v>1</v>
      </c>
      <c r="B312" t="s">
        <v>782</v>
      </c>
      <c r="C312" t="str">
        <f t="shared" si="28"/>
        <v>Cross Device</v>
      </c>
      <c r="D312" t="str">
        <f t="shared" si="29"/>
        <v>Programmatic</v>
      </c>
      <c r="E312" t="str">
        <f t="shared" si="30"/>
        <v>Crossix T2D/Uncontrolled A1C + Spanish White List</v>
      </c>
      <c r="F312" t="str">
        <f t="shared" si="31"/>
        <v>Crossix T2D/Uncontrolled A1C + Spanish White List</v>
      </c>
      <c r="G312" t="str">
        <f t="shared" si="32"/>
        <v>Crossix T2D/Uncontrolled A1C + Spanish White List</v>
      </c>
      <c r="H312" t="str">
        <f t="shared" si="33"/>
        <v>Crossix</v>
      </c>
      <c r="I312" t="str">
        <f t="shared" si="34"/>
        <v>Crossix</v>
      </c>
      <c r="K312">
        <v>1</v>
      </c>
      <c r="L312">
        <v>1</v>
      </c>
      <c r="M312">
        <v>0</v>
      </c>
      <c r="N312">
        <v>1</v>
      </c>
    </row>
    <row r="313" spans="1:14" x14ac:dyDescent="0.25">
      <c r="A313">
        <v>1</v>
      </c>
      <c r="B313" t="s">
        <v>783</v>
      </c>
      <c r="C313" t="str">
        <f t="shared" si="28"/>
        <v>Cross Device</v>
      </c>
      <c r="D313" t="str">
        <f t="shared" si="29"/>
        <v>Programmatic</v>
      </c>
      <c r="E313" t="str">
        <f t="shared" si="30"/>
        <v>Crossix T2D/Uncontrolled A1C + Spanish White List</v>
      </c>
      <c r="F313" t="str">
        <f t="shared" si="31"/>
        <v>Crossix T2D/Uncontrolled A1C + Spanish White List</v>
      </c>
      <c r="G313" t="str">
        <f t="shared" si="32"/>
        <v>Crossix T2D/Uncontrolled A1C + Spanish White List</v>
      </c>
      <c r="H313" t="str">
        <f t="shared" si="33"/>
        <v>Crossix</v>
      </c>
      <c r="I313" t="str">
        <f t="shared" si="34"/>
        <v>Crossix</v>
      </c>
      <c r="K313">
        <v>3</v>
      </c>
      <c r="L313">
        <v>1</v>
      </c>
      <c r="M313">
        <v>2</v>
      </c>
      <c r="N313">
        <v>1</v>
      </c>
    </row>
    <row r="314" spans="1:14" x14ac:dyDescent="0.25">
      <c r="A314">
        <v>1</v>
      </c>
      <c r="B314" t="s">
        <v>1311</v>
      </c>
      <c r="C314" t="str">
        <f t="shared" si="28"/>
        <v>Cross Device</v>
      </c>
      <c r="D314" t="str">
        <f t="shared" si="29"/>
        <v>Programmatic</v>
      </c>
      <c r="E314" t="str">
        <f t="shared" si="30"/>
        <v>Crossix T2D/Uncontrolled A1C + Spanish White List</v>
      </c>
      <c r="F314" t="str">
        <f t="shared" si="31"/>
        <v>Crossix T2D/Uncontrolled A1C + Spanish White List</v>
      </c>
      <c r="G314" t="str">
        <f t="shared" si="32"/>
        <v>Crossix T2D/Uncontrolled A1C + Spanish White List</v>
      </c>
      <c r="H314" t="str">
        <f t="shared" si="33"/>
        <v>Crossix</v>
      </c>
      <c r="I314" t="str">
        <f t="shared" si="34"/>
        <v>Crossix</v>
      </c>
      <c r="K314">
        <v>3</v>
      </c>
      <c r="L314">
        <v>2</v>
      </c>
      <c r="M314">
        <v>1</v>
      </c>
      <c r="N314">
        <v>1</v>
      </c>
    </row>
    <row r="315" spans="1:14" x14ac:dyDescent="0.25">
      <c r="A315">
        <v>1</v>
      </c>
      <c r="B315" t="s">
        <v>1312</v>
      </c>
      <c r="C315" t="str">
        <f t="shared" si="28"/>
        <v>Cross Device</v>
      </c>
      <c r="D315" t="str">
        <f t="shared" si="29"/>
        <v>Programmatic</v>
      </c>
      <c r="E315" t="str">
        <f t="shared" si="30"/>
        <v>Crossix T2D/Uncontrolled A1C + Spanish White List</v>
      </c>
      <c r="F315" t="str">
        <f t="shared" si="31"/>
        <v>Crossix T2D/Uncontrolled A1C + Spanish White List</v>
      </c>
      <c r="G315" t="str">
        <f t="shared" si="32"/>
        <v>Crossix T2D/Uncontrolled A1C + Spanish White List</v>
      </c>
      <c r="H315" t="str">
        <f t="shared" si="33"/>
        <v>Crossix</v>
      </c>
      <c r="I315" t="str">
        <f t="shared" si="34"/>
        <v>Crossix</v>
      </c>
      <c r="K315">
        <v>1</v>
      </c>
      <c r="L315">
        <v>1</v>
      </c>
      <c r="M315">
        <v>1</v>
      </c>
      <c r="N315">
        <v>0</v>
      </c>
    </row>
    <row r="316" spans="1:14" x14ac:dyDescent="0.25">
      <c r="A316">
        <v>1</v>
      </c>
      <c r="B316" t="s">
        <v>784</v>
      </c>
      <c r="C316" t="str">
        <f t="shared" si="28"/>
        <v>Cross Device</v>
      </c>
      <c r="D316" t="str">
        <f t="shared" si="29"/>
        <v>Programmatic</v>
      </c>
      <c r="E316" t="str">
        <f t="shared" si="30"/>
        <v>Keyword CT (Spanish)</v>
      </c>
      <c r="F316" t="str">
        <f t="shared" si="31"/>
        <v>Keyword CT (Spanish)</v>
      </c>
      <c r="G316" t="str">
        <f t="shared" si="32"/>
        <v>Keyword CT (Spanish)</v>
      </c>
      <c r="H316" t="str">
        <f t="shared" si="33"/>
        <v>Keyword CT (Spanish)</v>
      </c>
      <c r="I316" t="str">
        <f t="shared" si="34"/>
        <v>Others</v>
      </c>
      <c r="K316">
        <v>1</v>
      </c>
      <c r="L316">
        <v>0</v>
      </c>
      <c r="M316">
        <v>0</v>
      </c>
      <c r="N316">
        <v>1</v>
      </c>
    </row>
    <row r="317" spans="1:14" x14ac:dyDescent="0.25">
      <c r="A317">
        <v>1</v>
      </c>
      <c r="B317" t="s">
        <v>785</v>
      </c>
      <c r="C317" t="str">
        <f t="shared" si="28"/>
        <v>Cross Device</v>
      </c>
      <c r="D317" t="str">
        <f t="shared" si="29"/>
        <v>Programmatic</v>
      </c>
      <c r="E317" t="str">
        <f t="shared" si="30"/>
        <v>3P T2 Diabetes + Demo</v>
      </c>
      <c r="F317" t="str">
        <f t="shared" si="31"/>
        <v>3P T2 Diabetes + Demo</v>
      </c>
      <c r="G317" t="str">
        <f t="shared" si="32"/>
        <v>3P T2 Diabetes + Demo</v>
      </c>
      <c r="H317" t="str">
        <f t="shared" si="33"/>
        <v>3P T2 Diabetes + Demo</v>
      </c>
      <c r="I317" t="str">
        <f t="shared" si="34"/>
        <v>Others</v>
      </c>
      <c r="K317">
        <v>3</v>
      </c>
      <c r="L317">
        <v>2</v>
      </c>
      <c r="M317">
        <v>2</v>
      </c>
      <c r="N317">
        <v>0</v>
      </c>
    </row>
    <row r="318" spans="1:14" x14ac:dyDescent="0.25">
      <c r="A318">
        <v>1</v>
      </c>
      <c r="B318" t="s">
        <v>786</v>
      </c>
      <c r="C318" t="str">
        <f t="shared" si="28"/>
        <v>Cross Device</v>
      </c>
      <c r="D318" t="str">
        <f t="shared" si="29"/>
        <v>Programmatic</v>
      </c>
      <c r="E318" t="str">
        <f t="shared" si="30"/>
        <v>3P T2 Diabetes + Demo</v>
      </c>
      <c r="F318" t="str">
        <f t="shared" si="31"/>
        <v>3P T2 Diabetes + Demo</v>
      </c>
      <c r="G318" t="str">
        <f t="shared" si="32"/>
        <v>3P T2 Diabetes + Demo</v>
      </c>
      <c r="H318" t="str">
        <f t="shared" si="33"/>
        <v>3P T2 Diabetes + Demo</v>
      </c>
      <c r="I318" t="str">
        <f t="shared" si="34"/>
        <v>Others</v>
      </c>
      <c r="K318">
        <v>12</v>
      </c>
      <c r="L318">
        <v>3</v>
      </c>
      <c r="M318">
        <v>8</v>
      </c>
      <c r="N318">
        <v>2</v>
      </c>
    </row>
    <row r="319" spans="1:14" x14ac:dyDescent="0.25">
      <c r="A319">
        <v>1</v>
      </c>
      <c r="B319" t="s">
        <v>787</v>
      </c>
      <c r="C319" t="str">
        <f t="shared" si="28"/>
        <v>Cross Device</v>
      </c>
      <c r="D319" t="str">
        <f t="shared" si="29"/>
        <v>Programmatic</v>
      </c>
      <c r="E319" t="str">
        <f t="shared" si="30"/>
        <v>3P T2 Diabetes + Demo</v>
      </c>
      <c r="F319" t="str">
        <f t="shared" si="31"/>
        <v>3P T2 Diabetes + Demo</v>
      </c>
      <c r="G319" t="str">
        <f t="shared" si="32"/>
        <v>3P T2 Diabetes + Demo</v>
      </c>
      <c r="H319" t="str">
        <f t="shared" si="33"/>
        <v>3P T2 Diabetes + Demo</v>
      </c>
      <c r="I319" t="str">
        <f t="shared" si="34"/>
        <v>Others</v>
      </c>
      <c r="K319">
        <v>2</v>
      </c>
      <c r="L319">
        <v>1</v>
      </c>
      <c r="M319">
        <v>2</v>
      </c>
      <c r="N319">
        <v>0</v>
      </c>
    </row>
    <row r="320" spans="1:14" x14ac:dyDescent="0.25">
      <c r="A320">
        <v>1</v>
      </c>
      <c r="B320" t="s">
        <v>788</v>
      </c>
      <c r="C320" t="str">
        <f t="shared" si="28"/>
        <v>Cross Device</v>
      </c>
      <c r="D320" t="str">
        <f t="shared" si="29"/>
        <v>Programmatic</v>
      </c>
      <c r="E320" t="str">
        <f t="shared" si="30"/>
        <v>3P T2 Diabetes + Demo</v>
      </c>
      <c r="F320" t="str">
        <f t="shared" si="31"/>
        <v>3P T2 Diabetes + Demo</v>
      </c>
      <c r="G320" t="str">
        <f t="shared" si="32"/>
        <v>3P T2 Diabetes + Demo</v>
      </c>
      <c r="H320" t="str">
        <f t="shared" si="33"/>
        <v>3P T2 Diabetes + Demo</v>
      </c>
      <c r="I320" t="str">
        <f t="shared" si="34"/>
        <v>Others</v>
      </c>
      <c r="K320">
        <v>3</v>
      </c>
      <c r="L320">
        <v>2</v>
      </c>
      <c r="M320">
        <v>1</v>
      </c>
      <c r="N320">
        <v>1</v>
      </c>
    </row>
    <row r="321" spans="1:14" x14ac:dyDescent="0.25">
      <c r="A321">
        <v>1</v>
      </c>
      <c r="B321" t="s">
        <v>1152</v>
      </c>
      <c r="C321" t="str">
        <f t="shared" si="28"/>
        <v>Cross Device</v>
      </c>
      <c r="D321" t="str">
        <f t="shared" si="29"/>
        <v>Programmatic</v>
      </c>
      <c r="E321" t="str">
        <f t="shared" si="30"/>
        <v>3P T2 Diabetes + Demo</v>
      </c>
      <c r="F321" t="str">
        <f t="shared" si="31"/>
        <v>3P T2 Diabetes + Demo</v>
      </c>
      <c r="G321" t="str">
        <f t="shared" si="32"/>
        <v>3P T2 Diabetes + Demo</v>
      </c>
      <c r="H321" t="str">
        <f t="shared" si="33"/>
        <v>3P T2 Diabetes + Demo</v>
      </c>
      <c r="I321" t="str">
        <f t="shared" si="34"/>
        <v>Others</v>
      </c>
      <c r="K321">
        <v>3</v>
      </c>
      <c r="L321">
        <v>3</v>
      </c>
      <c r="M321">
        <v>1</v>
      </c>
      <c r="N321">
        <v>2</v>
      </c>
    </row>
    <row r="322" spans="1:14" x14ac:dyDescent="0.25">
      <c r="A322">
        <v>1</v>
      </c>
      <c r="B322" t="s">
        <v>1313</v>
      </c>
      <c r="C322" t="str">
        <f t="shared" si="28"/>
        <v>Cross Device</v>
      </c>
      <c r="D322" t="str">
        <f t="shared" si="29"/>
        <v>Programmatic</v>
      </c>
      <c r="E322" t="str">
        <f t="shared" si="30"/>
        <v>3P T2 Diabetes + Demo</v>
      </c>
      <c r="F322" t="str">
        <f t="shared" si="31"/>
        <v>3P T2 Diabetes + Demo</v>
      </c>
      <c r="G322" t="str">
        <f t="shared" si="32"/>
        <v>3P T2 Diabetes + Demo</v>
      </c>
      <c r="H322" t="str">
        <f t="shared" si="33"/>
        <v>3P T2 Diabetes + Demo</v>
      </c>
      <c r="I322" t="str">
        <f t="shared" si="34"/>
        <v>Others</v>
      </c>
      <c r="K322">
        <v>3</v>
      </c>
      <c r="L322">
        <v>1</v>
      </c>
      <c r="M322">
        <v>2</v>
      </c>
      <c r="N322">
        <v>0</v>
      </c>
    </row>
    <row r="323" spans="1:14" x14ac:dyDescent="0.25">
      <c r="A323">
        <v>1</v>
      </c>
      <c r="B323" t="s">
        <v>789</v>
      </c>
      <c r="C323" t="str">
        <f t="shared" ref="C323:C386" si="35">IF(OR(NOT(ISERR(FIND("tablet",LOWER(B323)))),NOT(ISERR(FIND("mobtab",LOWER(B323)))),NOT(ISERR(FIND("tablet",LOWER(B323))))),"Tablet",IF(OR(NOT(ISERR(FIND("desktop",LOWER(B323)))),NOT(ISERR(FIND("dsk",LOWER(B323))))),"Desktop",IF(OR(NOT(ISERR(FIND("mobile",LOWER(B323)))),NOT(ISERR(FIND("mob",LOWER(B323))))),"Mobile",IF(NOT(ISERR(FIND("ctv",LOWER(B323)))),"CTV",IF(OR(NOT(ISERR(FIND("TV Online",B323))),NOT(ISERR(FIND("TVO",B323)))),"TV Online",IF(NOT(ISERR(FIND("OTT",B323))),"OTT",IF(NOT(ISERR(FIND("cross device",LOWER(B323)))),"Cross Device","Unknown")))))))</f>
        <v>Cross Device</v>
      </c>
      <c r="D323" t="str">
        <f t="shared" ref="D323:D386" si="36">IF(OR(NOT(ISERR(FIND("programmatic",LOWER(B323)))),NOT(ISERR(FIND("PRGV",B323))),NOT(ISERR(FIND("PRGV",B323)))),"Programmatic",IF(ISBLANK(B323),"Unknown","Non-Programmatic"))</f>
        <v>Programmatic</v>
      </c>
      <c r="E323" t="str">
        <f t="shared" ref="E323:E386" si="37">IF(NOT(ISERR(FIND("ad network",LOWER(B323)))),"Ad Networks",IF(NOT(ISERR(FIND("lifestyle",LOWER(B323)))),"Lifestyle",TRIM(MID(SUBSTITUTE(B323,"_",REPT(" ",LEN(B323))), (11-1)*LEN(B323)+1, LEN(B323)))))</f>
        <v>3P T2 Diabetes + Demo</v>
      </c>
      <c r="F323" t="str">
        <f t="shared" ref="F323:F386" si="38">IF(NOT(ISERR(FIND("ad network",LOWER(B323)))),"Ad Networks",IF(NOT(ISERR(FIND("lifestyle",LOWER(B323)))),"Lifestyle",TRIM(MID(SUBSTITUTE(B323,"_",REPT(" ",LEN(B323))), (IF(OR(E323=":60",E323="NA"),10,IF(E323="1x1",9,11))-1)*LEN(B323)+1, LEN(B323)))))</f>
        <v>3P T2 Diabetes + Demo</v>
      </c>
      <c r="G323" t="str">
        <f t="shared" ref="G323:G386" si="39">IF(OR(F323="PRE", F323="PRO", F323="FEP", F323="VOD"),TRIM(MID(SUBSTITUTE(B323,"_",REPT(" ",LEN(B323))), (9-1)*LEN(B323)+1, LEN(B323))),F323)</f>
        <v>3P T2 Diabetes + Demo</v>
      </c>
      <c r="H323" t="str">
        <f t="shared" ref="H323:H386" si="40">IF(NOT(ISERR(FIND("ACA",G323))),"ACA",IF(NOT(ISERR(FIND("Fluent",G323))),"Fluent",IF(NOT(ISERR(FIND("Shark Week",G323))),"Shark Week",IF(NOT(ISERR(FIND("O&amp;O Pre-Roll Playlist",G323))),"O&amp;O Pre-Roll Playlist",IF(NOT(ISERR(FIND("IQVIA",G323))),"IQVIA",IF(NOT(ISERR(FIND("Kantar MARS T2D Diagnosed 10+ Yrs",G323))),"Kantar MARS T2D Diagnosed 10+ Yrs",IF(NOT(ISERR(FIND("SCA",G323))),"SCA",IF(NOT(ISERR(FIND("Type 2 Diabete",G323))),"Type 2 Diabete",IF(NOT(ISERR(FIND("Symphony Health",G323))),"Symphony Health",IF(NOT(ISERR(FIND("Sharethis",G323))),"Sharethis",IF(NOT(ISERR(FIND("Crossix",G323))),"Crossix",IF(NOT(ISERR(FIND("OMNET",G323))),"OMNET",IF(NOT(ISERR(FIND("Crossix",G323))),"Crossix",G323)))))))))))))</f>
        <v>3P T2 Diabetes + Demo</v>
      </c>
      <c r="I323" t="str">
        <f t="shared" ref="I323:I386" si="41">IF(OR(H323="Crossix",H323="OMNET",H323="About Page Scrolls",H323="Audience Targeting",H323="Site Visits",H323="Deep Page Visits",H323="SCA",H323="Action Buttons/Clicks",H323="Conde Nast O&amp;O",H323="O&amp;O Pre-Roll Playlist",H323="Sharethis",H323="Fluent",H323="Shark Week"),H323,"Others")</f>
        <v>Others</v>
      </c>
      <c r="K323">
        <v>3</v>
      </c>
      <c r="L323">
        <v>2</v>
      </c>
      <c r="M323">
        <v>1</v>
      </c>
      <c r="N323">
        <v>1</v>
      </c>
    </row>
    <row r="324" spans="1:14" x14ac:dyDescent="0.25">
      <c r="A324">
        <v>1</v>
      </c>
      <c r="B324" t="s">
        <v>790</v>
      </c>
      <c r="C324" t="str">
        <f t="shared" si="35"/>
        <v>Cross Device</v>
      </c>
      <c r="D324" t="str">
        <f t="shared" si="36"/>
        <v>Programmatic</v>
      </c>
      <c r="E324" t="str">
        <f t="shared" si="37"/>
        <v>3P T2 Diabetes + Demo</v>
      </c>
      <c r="F324" t="str">
        <f t="shared" si="38"/>
        <v>3P T2 Diabetes + Demo</v>
      </c>
      <c r="G324" t="str">
        <f t="shared" si="39"/>
        <v>3P T2 Diabetes + Demo</v>
      </c>
      <c r="H324" t="str">
        <f t="shared" si="40"/>
        <v>3P T2 Diabetes + Demo</v>
      </c>
      <c r="I324" t="str">
        <f t="shared" si="41"/>
        <v>Others</v>
      </c>
      <c r="K324">
        <v>5</v>
      </c>
      <c r="L324">
        <v>2</v>
      </c>
      <c r="M324">
        <v>3</v>
      </c>
      <c r="N324">
        <v>1</v>
      </c>
    </row>
    <row r="325" spans="1:14" x14ac:dyDescent="0.25">
      <c r="A325">
        <v>1</v>
      </c>
      <c r="B325" t="s">
        <v>1314</v>
      </c>
      <c r="C325" t="str">
        <f t="shared" si="35"/>
        <v>Cross Device</v>
      </c>
      <c r="D325" t="str">
        <f t="shared" si="36"/>
        <v>Programmatic</v>
      </c>
      <c r="E325" t="str">
        <f t="shared" si="37"/>
        <v>Crossix Hispanic Diabetes T2</v>
      </c>
      <c r="F325" t="str">
        <f t="shared" si="38"/>
        <v>Crossix Hispanic Diabetes T2</v>
      </c>
      <c r="G325" t="str">
        <f t="shared" si="39"/>
        <v>Crossix Hispanic Diabetes T2</v>
      </c>
      <c r="H325" t="str">
        <f t="shared" si="40"/>
        <v>Crossix</v>
      </c>
      <c r="I325" t="str">
        <f t="shared" si="41"/>
        <v>Crossix</v>
      </c>
      <c r="K325">
        <v>2</v>
      </c>
      <c r="L325">
        <v>1</v>
      </c>
      <c r="M325">
        <v>2</v>
      </c>
      <c r="N325">
        <v>0</v>
      </c>
    </row>
    <row r="326" spans="1:14" x14ac:dyDescent="0.25">
      <c r="A326">
        <v>1</v>
      </c>
      <c r="B326" t="s">
        <v>1315</v>
      </c>
      <c r="C326" t="str">
        <f t="shared" si="35"/>
        <v>Cross Device</v>
      </c>
      <c r="D326" t="str">
        <f t="shared" si="36"/>
        <v>Programmatic</v>
      </c>
      <c r="E326" t="str">
        <f t="shared" si="37"/>
        <v>Crossix Hispanic Diabetes T2</v>
      </c>
      <c r="F326" t="str">
        <f t="shared" si="38"/>
        <v>Crossix Hispanic Diabetes T2</v>
      </c>
      <c r="G326" t="str">
        <f t="shared" si="39"/>
        <v>Crossix Hispanic Diabetes T2</v>
      </c>
      <c r="H326" t="str">
        <f t="shared" si="40"/>
        <v>Crossix</v>
      </c>
      <c r="I326" t="str">
        <f t="shared" si="41"/>
        <v>Crossix</v>
      </c>
      <c r="K326">
        <v>1</v>
      </c>
      <c r="L326">
        <v>1</v>
      </c>
      <c r="M326">
        <v>1</v>
      </c>
      <c r="N326">
        <v>0</v>
      </c>
    </row>
    <row r="327" spans="1:14" x14ac:dyDescent="0.25">
      <c r="A327">
        <v>1</v>
      </c>
      <c r="B327" t="s">
        <v>1316</v>
      </c>
      <c r="C327" t="str">
        <f t="shared" si="35"/>
        <v>Cross Device</v>
      </c>
      <c r="D327" t="str">
        <f t="shared" si="36"/>
        <v>Programmatic</v>
      </c>
      <c r="E327" t="str">
        <f t="shared" si="37"/>
        <v>Crossix Hispanic Diabetes T2</v>
      </c>
      <c r="F327" t="str">
        <f t="shared" si="38"/>
        <v>Crossix Hispanic Diabetes T2</v>
      </c>
      <c r="G327" t="str">
        <f t="shared" si="39"/>
        <v>Crossix Hispanic Diabetes T2</v>
      </c>
      <c r="H327" t="str">
        <f t="shared" si="40"/>
        <v>Crossix</v>
      </c>
      <c r="I327" t="str">
        <f t="shared" si="41"/>
        <v>Crossix</v>
      </c>
      <c r="K327">
        <v>3</v>
      </c>
      <c r="L327">
        <v>2</v>
      </c>
      <c r="M327">
        <v>1</v>
      </c>
      <c r="N327">
        <v>1</v>
      </c>
    </row>
    <row r="328" spans="1:14" x14ac:dyDescent="0.25">
      <c r="A328">
        <v>1</v>
      </c>
      <c r="B328" t="s">
        <v>791</v>
      </c>
      <c r="C328" t="str">
        <f t="shared" si="35"/>
        <v>Cross Device</v>
      </c>
      <c r="D328" t="str">
        <f t="shared" si="36"/>
        <v>Programmatic</v>
      </c>
      <c r="E328" t="str">
        <f t="shared" si="37"/>
        <v>Crossix Hispanic Diabetes T2</v>
      </c>
      <c r="F328" t="str">
        <f t="shared" si="38"/>
        <v>Crossix Hispanic Diabetes T2</v>
      </c>
      <c r="G328" t="str">
        <f t="shared" si="39"/>
        <v>Crossix Hispanic Diabetes T2</v>
      </c>
      <c r="H328" t="str">
        <f t="shared" si="40"/>
        <v>Crossix</v>
      </c>
      <c r="I328" t="str">
        <f t="shared" si="41"/>
        <v>Crossix</v>
      </c>
      <c r="K328">
        <v>2</v>
      </c>
      <c r="L328">
        <v>2</v>
      </c>
      <c r="M328">
        <v>1</v>
      </c>
      <c r="N328">
        <v>1</v>
      </c>
    </row>
    <row r="329" spans="1:14" x14ac:dyDescent="0.25">
      <c r="A329">
        <v>1</v>
      </c>
      <c r="B329" t="s">
        <v>1317</v>
      </c>
      <c r="C329" t="str">
        <f t="shared" si="35"/>
        <v>Cross Device</v>
      </c>
      <c r="D329" t="str">
        <f t="shared" si="36"/>
        <v>Programmatic</v>
      </c>
      <c r="E329" t="str">
        <f t="shared" si="37"/>
        <v>Fluent + Demo</v>
      </c>
      <c r="F329" t="str">
        <f t="shared" si="38"/>
        <v>Fluent + Demo</v>
      </c>
      <c r="G329" t="str">
        <f t="shared" si="39"/>
        <v>Fluent + Demo</v>
      </c>
      <c r="H329" t="str">
        <f t="shared" si="40"/>
        <v>Fluent</v>
      </c>
      <c r="I329" t="str">
        <f t="shared" si="41"/>
        <v>Fluent</v>
      </c>
      <c r="K329">
        <v>1</v>
      </c>
      <c r="L329">
        <v>1</v>
      </c>
      <c r="M329">
        <v>1</v>
      </c>
      <c r="N329">
        <v>0</v>
      </c>
    </row>
    <row r="330" spans="1:14" x14ac:dyDescent="0.25">
      <c r="A330">
        <v>1</v>
      </c>
      <c r="B330" t="s">
        <v>1318</v>
      </c>
      <c r="C330" t="str">
        <f t="shared" si="35"/>
        <v>Cross Device</v>
      </c>
      <c r="D330" t="str">
        <f t="shared" si="36"/>
        <v>Programmatic</v>
      </c>
      <c r="E330" t="str">
        <f t="shared" si="37"/>
        <v>Fluent + Demo</v>
      </c>
      <c r="F330" t="str">
        <f t="shared" si="38"/>
        <v>Fluent + Demo</v>
      </c>
      <c r="G330" t="str">
        <f t="shared" si="39"/>
        <v>Fluent + Demo</v>
      </c>
      <c r="H330" t="str">
        <f t="shared" si="40"/>
        <v>Fluent</v>
      </c>
      <c r="I330" t="str">
        <f t="shared" si="41"/>
        <v>Fluent</v>
      </c>
      <c r="K330">
        <v>1</v>
      </c>
      <c r="L330">
        <v>1</v>
      </c>
      <c r="M330">
        <v>0</v>
      </c>
      <c r="N330">
        <v>1</v>
      </c>
    </row>
    <row r="331" spans="1:14" x14ac:dyDescent="0.25">
      <c r="A331">
        <v>1</v>
      </c>
      <c r="B331" t="s">
        <v>1319</v>
      </c>
      <c r="C331" t="str">
        <f t="shared" si="35"/>
        <v>Cross Device</v>
      </c>
      <c r="D331" t="str">
        <f t="shared" si="36"/>
        <v>Programmatic</v>
      </c>
      <c r="E331" t="str">
        <f t="shared" si="37"/>
        <v>Fluent + Demo</v>
      </c>
      <c r="F331" t="str">
        <f t="shared" si="38"/>
        <v>Fluent + Demo</v>
      </c>
      <c r="G331" t="str">
        <f t="shared" si="39"/>
        <v>Fluent + Demo</v>
      </c>
      <c r="H331" t="str">
        <f t="shared" si="40"/>
        <v>Fluent</v>
      </c>
      <c r="I331" t="str">
        <f t="shared" si="41"/>
        <v>Fluent</v>
      </c>
      <c r="K331">
        <v>3</v>
      </c>
      <c r="L331">
        <v>3</v>
      </c>
      <c r="M331">
        <v>0</v>
      </c>
      <c r="N331">
        <v>3</v>
      </c>
    </row>
    <row r="332" spans="1:14" x14ac:dyDescent="0.25">
      <c r="A332">
        <v>1</v>
      </c>
      <c r="B332" t="s">
        <v>1320</v>
      </c>
      <c r="C332" t="str">
        <f t="shared" si="35"/>
        <v>Cross Device</v>
      </c>
      <c r="D332" t="str">
        <f t="shared" si="36"/>
        <v>Programmatic</v>
      </c>
      <c r="E332" t="str">
        <f t="shared" si="37"/>
        <v>Fluent + Demo</v>
      </c>
      <c r="F332" t="str">
        <f t="shared" si="38"/>
        <v>Fluent + Demo</v>
      </c>
      <c r="G332" t="str">
        <f t="shared" si="39"/>
        <v>Fluent + Demo</v>
      </c>
      <c r="H332" t="str">
        <f t="shared" si="40"/>
        <v>Fluent</v>
      </c>
      <c r="I332" t="str">
        <f t="shared" si="41"/>
        <v>Fluent</v>
      </c>
      <c r="K332">
        <v>2</v>
      </c>
      <c r="L332">
        <v>1</v>
      </c>
      <c r="M332">
        <v>1</v>
      </c>
      <c r="N332">
        <v>0</v>
      </c>
    </row>
    <row r="333" spans="1:14" x14ac:dyDescent="0.25">
      <c r="A333">
        <v>1</v>
      </c>
      <c r="B333" t="s">
        <v>792</v>
      </c>
      <c r="C333" t="str">
        <f t="shared" si="35"/>
        <v>Cross Device</v>
      </c>
      <c r="D333" t="str">
        <f t="shared" si="36"/>
        <v>Programmatic</v>
      </c>
      <c r="E333" t="str">
        <f t="shared" si="37"/>
        <v>Fluent + Demo</v>
      </c>
      <c r="F333" t="str">
        <f t="shared" si="38"/>
        <v>Fluent + Demo</v>
      </c>
      <c r="G333" t="str">
        <f t="shared" si="39"/>
        <v>Fluent + Demo</v>
      </c>
      <c r="H333" t="str">
        <f t="shared" si="40"/>
        <v>Fluent</v>
      </c>
      <c r="I333" t="str">
        <f t="shared" si="41"/>
        <v>Fluent</v>
      </c>
      <c r="K333">
        <v>5</v>
      </c>
      <c r="L333">
        <v>1</v>
      </c>
      <c r="M333">
        <v>1</v>
      </c>
      <c r="N333">
        <v>0</v>
      </c>
    </row>
    <row r="334" spans="1:14" x14ac:dyDescent="0.25">
      <c r="A334">
        <v>1</v>
      </c>
      <c r="B334" t="s">
        <v>1321</v>
      </c>
      <c r="C334" t="str">
        <f t="shared" si="35"/>
        <v>Cross Device</v>
      </c>
      <c r="D334" t="str">
        <f t="shared" si="36"/>
        <v>Programmatic</v>
      </c>
      <c r="E334" t="str">
        <f t="shared" si="37"/>
        <v>Oracle + Demo</v>
      </c>
      <c r="F334" t="str">
        <f t="shared" si="38"/>
        <v>Oracle + Demo</v>
      </c>
      <c r="G334" t="str">
        <f t="shared" si="39"/>
        <v>Oracle + Demo</v>
      </c>
      <c r="H334" t="str">
        <f t="shared" si="40"/>
        <v>Oracle + Demo</v>
      </c>
      <c r="I334" t="str">
        <f t="shared" si="41"/>
        <v>Others</v>
      </c>
      <c r="K334">
        <v>2</v>
      </c>
      <c r="L334">
        <v>2</v>
      </c>
      <c r="M334">
        <v>1</v>
      </c>
      <c r="N334">
        <v>1</v>
      </c>
    </row>
    <row r="335" spans="1:14" x14ac:dyDescent="0.25">
      <c r="A335">
        <v>1</v>
      </c>
      <c r="B335" t="s">
        <v>1322</v>
      </c>
      <c r="C335" t="str">
        <f t="shared" si="35"/>
        <v>Cross Device</v>
      </c>
      <c r="D335" t="str">
        <f t="shared" si="36"/>
        <v>Programmatic</v>
      </c>
      <c r="E335" t="str">
        <f t="shared" si="37"/>
        <v>Oracle + Demo</v>
      </c>
      <c r="F335" t="str">
        <f t="shared" si="38"/>
        <v>Oracle + Demo</v>
      </c>
      <c r="G335" t="str">
        <f t="shared" si="39"/>
        <v>Oracle + Demo</v>
      </c>
      <c r="H335" t="str">
        <f t="shared" si="40"/>
        <v>Oracle + Demo</v>
      </c>
      <c r="I335" t="str">
        <f t="shared" si="41"/>
        <v>Others</v>
      </c>
      <c r="K335">
        <v>2</v>
      </c>
      <c r="L335">
        <v>1</v>
      </c>
      <c r="M335">
        <v>1</v>
      </c>
      <c r="N335">
        <v>1</v>
      </c>
    </row>
    <row r="336" spans="1:14" x14ac:dyDescent="0.25">
      <c r="A336">
        <v>1</v>
      </c>
      <c r="B336" t="s">
        <v>793</v>
      </c>
      <c r="C336" t="str">
        <f t="shared" si="35"/>
        <v>Cross Device</v>
      </c>
      <c r="D336" t="str">
        <f t="shared" si="36"/>
        <v>Programmatic</v>
      </c>
      <c r="E336" t="str">
        <f t="shared" si="37"/>
        <v>Symphony HealthLink + Demo</v>
      </c>
      <c r="F336" t="str">
        <f t="shared" si="38"/>
        <v>Symphony HealthLink + Demo</v>
      </c>
      <c r="G336" t="str">
        <f t="shared" si="39"/>
        <v>Symphony HealthLink + Demo</v>
      </c>
      <c r="H336" t="str">
        <f t="shared" si="40"/>
        <v>Symphony Health</v>
      </c>
      <c r="I336" t="str">
        <f t="shared" si="41"/>
        <v>Others</v>
      </c>
      <c r="K336">
        <v>1</v>
      </c>
      <c r="L336">
        <v>0</v>
      </c>
      <c r="M336">
        <v>1</v>
      </c>
      <c r="N336">
        <v>0</v>
      </c>
    </row>
    <row r="337" spans="1:14" x14ac:dyDescent="0.25">
      <c r="A337">
        <v>1</v>
      </c>
      <c r="B337" t="s">
        <v>794</v>
      </c>
      <c r="C337" t="str">
        <f t="shared" si="35"/>
        <v>Cross Device</v>
      </c>
      <c r="D337" t="str">
        <f t="shared" si="36"/>
        <v>Programmatic</v>
      </c>
      <c r="E337" t="str">
        <f t="shared" si="37"/>
        <v>Symphony HealthLink + Demo</v>
      </c>
      <c r="F337" t="str">
        <f t="shared" si="38"/>
        <v>Symphony HealthLink + Demo</v>
      </c>
      <c r="G337" t="str">
        <f t="shared" si="39"/>
        <v>Symphony HealthLink + Demo</v>
      </c>
      <c r="H337" t="str">
        <f t="shared" si="40"/>
        <v>Symphony Health</v>
      </c>
      <c r="I337" t="str">
        <f t="shared" si="41"/>
        <v>Others</v>
      </c>
      <c r="K337">
        <v>1</v>
      </c>
      <c r="L337">
        <v>1</v>
      </c>
      <c r="M337">
        <v>0</v>
      </c>
      <c r="N337">
        <v>1</v>
      </c>
    </row>
    <row r="338" spans="1:14" x14ac:dyDescent="0.25">
      <c r="A338">
        <v>1</v>
      </c>
      <c r="B338" t="s">
        <v>1323</v>
      </c>
      <c r="C338" t="str">
        <f t="shared" si="35"/>
        <v>Cross Device</v>
      </c>
      <c r="D338" t="str">
        <f t="shared" si="36"/>
        <v>Programmatic</v>
      </c>
      <c r="E338" t="str">
        <f t="shared" si="37"/>
        <v>Symphony HealthLink + Demo</v>
      </c>
      <c r="F338" t="str">
        <f t="shared" si="38"/>
        <v>Symphony HealthLink + Demo</v>
      </c>
      <c r="G338" t="str">
        <f t="shared" si="39"/>
        <v>Symphony HealthLink + Demo</v>
      </c>
      <c r="H338" t="str">
        <f t="shared" si="40"/>
        <v>Symphony Health</v>
      </c>
      <c r="I338" t="str">
        <f t="shared" si="41"/>
        <v>Others</v>
      </c>
      <c r="K338">
        <v>2</v>
      </c>
      <c r="L338">
        <v>1</v>
      </c>
      <c r="M338">
        <v>1</v>
      </c>
      <c r="N338">
        <v>1</v>
      </c>
    </row>
    <row r="339" spans="1:14" x14ac:dyDescent="0.25">
      <c r="A339">
        <v>1</v>
      </c>
      <c r="B339" t="s">
        <v>1324</v>
      </c>
      <c r="C339" t="str">
        <f t="shared" si="35"/>
        <v>Cross Device</v>
      </c>
      <c r="D339" t="str">
        <f t="shared" si="36"/>
        <v>Programmatic</v>
      </c>
      <c r="E339" t="str">
        <f t="shared" si="37"/>
        <v>ACA</v>
      </c>
      <c r="F339" t="str">
        <f t="shared" si="38"/>
        <v>ACA</v>
      </c>
      <c r="G339" t="str">
        <f t="shared" si="39"/>
        <v>ACA</v>
      </c>
      <c r="H339" t="str">
        <f t="shared" si="40"/>
        <v>ACA</v>
      </c>
      <c r="I339" t="str">
        <f t="shared" si="41"/>
        <v>Others</v>
      </c>
      <c r="K339">
        <v>3</v>
      </c>
      <c r="L339">
        <v>1</v>
      </c>
      <c r="M339">
        <v>2</v>
      </c>
      <c r="N339">
        <v>0</v>
      </c>
    </row>
    <row r="340" spans="1:14" x14ac:dyDescent="0.25">
      <c r="A340">
        <v>1</v>
      </c>
      <c r="B340" t="s">
        <v>1325</v>
      </c>
      <c r="C340" t="str">
        <f t="shared" si="35"/>
        <v>Cross Device</v>
      </c>
      <c r="D340" t="str">
        <f t="shared" si="36"/>
        <v>Programmatic</v>
      </c>
      <c r="E340" t="str">
        <f t="shared" si="37"/>
        <v>ACA</v>
      </c>
      <c r="F340" t="str">
        <f t="shared" si="38"/>
        <v>ACA</v>
      </c>
      <c r="G340" t="str">
        <f t="shared" si="39"/>
        <v>ACA</v>
      </c>
      <c r="H340" t="str">
        <f t="shared" si="40"/>
        <v>ACA</v>
      </c>
      <c r="I340" t="str">
        <f t="shared" si="41"/>
        <v>Others</v>
      </c>
      <c r="K340">
        <v>4</v>
      </c>
      <c r="L340">
        <v>2</v>
      </c>
      <c r="M340">
        <v>2</v>
      </c>
      <c r="N340">
        <v>0</v>
      </c>
    </row>
    <row r="341" spans="1:14" x14ac:dyDescent="0.25">
      <c r="A341">
        <v>1</v>
      </c>
      <c r="B341" t="s">
        <v>1326</v>
      </c>
      <c r="C341" t="str">
        <f t="shared" si="35"/>
        <v>Cross Device</v>
      </c>
      <c r="D341" t="str">
        <f t="shared" si="36"/>
        <v>Programmatic</v>
      </c>
      <c r="E341" t="str">
        <f t="shared" si="37"/>
        <v>Site Visits</v>
      </c>
      <c r="F341" t="str">
        <f t="shared" si="38"/>
        <v>Site Visits</v>
      </c>
      <c r="G341" t="str">
        <f t="shared" si="39"/>
        <v>Site Visits</v>
      </c>
      <c r="H341" t="str">
        <f t="shared" si="40"/>
        <v>Site Visits</v>
      </c>
      <c r="I341" t="str">
        <f t="shared" si="41"/>
        <v>Site Visits</v>
      </c>
      <c r="K341">
        <v>4</v>
      </c>
      <c r="L341">
        <v>2</v>
      </c>
      <c r="M341">
        <v>2</v>
      </c>
      <c r="N341">
        <v>1</v>
      </c>
    </row>
    <row r="342" spans="1:14" x14ac:dyDescent="0.25">
      <c r="A342">
        <v>1</v>
      </c>
      <c r="B342" t="s">
        <v>1327</v>
      </c>
      <c r="C342" t="str">
        <f t="shared" si="35"/>
        <v>Cross Device</v>
      </c>
      <c r="D342" t="str">
        <f t="shared" si="36"/>
        <v>Programmatic</v>
      </c>
      <c r="E342" t="str">
        <f t="shared" si="37"/>
        <v>Site Visits</v>
      </c>
      <c r="F342" t="str">
        <f t="shared" si="38"/>
        <v>Site Visits</v>
      </c>
      <c r="G342" t="str">
        <f t="shared" si="39"/>
        <v>Site Visits</v>
      </c>
      <c r="H342" t="str">
        <f t="shared" si="40"/>
        <v>Site Visits</v>
      </c>
      <c r="I342" t="str">
        <f t="shared" si="41"/>
        <v>Site Visits</v>
      </c>
      <c r="K342">
        <v>4</v>
      </c>
      <c r="L342">
        <v>2</v>
      </c>
      <c r="M342">
        <v>3</v>
      </c>
      <c r="N342">
        <v>1</v>
      </c>
    </row>
    <row r="343" spans="1:14" x14ac:dyDescent="0.25">
      <c r="A343">
        <v>1</v>
      </c>
      <c r="B343" t="s">
        <v>1328</v>
      </c>
      <c r="C343" t="str">
        <f t="shared" si="35"/>
        <v>Cross Device</v>
      </c>
      <c r="D343" t="str">
        <f t="shared" si="36"/>
        <v>Programmatic</v>
      </c>
      <c r="E343" t="str">
        <f t="shared" si="37"/>
        <v>Site Visits</v>
      </c>
      <c r="F343" t="str">
        <f t="shared" si="38"/>
        <v>Site Visits</v>
      </c>
      <c r="G343" t="str">
        <f t="shared" si="39"/>
        <v>Site Visits</v>
      </c>
      <c r="H343" t="str">
        <f t="shared" si="40"/>
        <v>Site Visits</v>
      </c>
      <c r="I343" t="str">
        <f t="shared" si="41"/>
        <v>Site Visits</v>
      </c>
      <c r="K343">
        <v>5</v>
      </c>
      <c r="L343">
        <v>2</v>
      </c>
      <c r="M343">
        <v>4</v>
      </c>
      <c r="N343">
        <v>0</v>
      </c>
    </row>
    <row r="344" spans="1:14" x14ac:dyDescent="0.25">
      <c r="A344">
        <v>1</v>
      </c>
      <c r="B344" t="s">
        <v>1329</v>
      </c>
      <c r="C344" t="str">
        <f t="shared" si="35"/>
        <v>Cross Device</v>
      </c>
      <c r="D344" t="str">
        <f t="shared" si="36"/>
        <v>Programmatic</v>
      </c>
      <c r="E344" t="str">
        <f t="shared" si="37"/>
        <v>Site Visits</v>
      </c>
      <c r="F344" t="str">
        <f t="shared" si="38"/>
        <v>Site Visits</v>
      </c>
      <c r="G344" t="str">
        <f t="shared" si="39"/>
        <v>Site Visits</v>
      </c>
      <c r="H344" t="str">
        <f t="shared" si="40"/>
        <v>Site Visits</v>
      </c>
      <c r="I344" t="str">
        <f t="shared" si="41"/>
        <v>Site Visits</v>
      </c>
      <c r="K344">
        <v>4</v>
      </c>
      <c r="L344">
        <v>2</v>
      </c>
      <c r="M344">
        <v>2</v>
      </c>
      <c r="N344">
        <v>1</v>
      </c>
    </row>
    <row r="345" spans="1:14" x14ac:dyDescent="0.25">
      <c r="A345">
        <v>1</v>
      </c>
      <c r="B345" t="s">
        <v>795</v>
      </c>
      <c r="C345" t="str">
        <f t="shared" si="35"/>
        <v>Cross Device</v>
      </c>
      <c r="D345" t="str">
        <f t="shared" si="36"/>
        <v>Programmatic</v>
      </c>
      <c r="E345" t="str">
        <f t="shared" si="37"/>
        <v>Site Visits</v>
      </c>
      <c r="F345" t="str">
        <f t="shared" si="38"/>
        <v>Site Visits</v>
      </c>
      <c r="G345" t="str">
        <f t="shared" si="39"/>
        <v>Site Visits</v>
      </c>
      <c r="H345" t="str">
        <f t="shared" si="40"/>
        <v>Site Visits</v>
      </c>
      <c r="I345" t="str">
        <f t="shared" si="41"/>
        <v>Site Visits</v>
      </c>
      <c r="K345">
        <v>2</v>
      </c>
      <c r="L345">
        <v>1</v>
      </c>
      <c r="M345">
        <v>1</v>
      </c>
      <c r="N345">
        <v>1</v>
      </c>
    </row>
    <row r="346" spans="1:14" x14ac:dyDescent="0.25">
      <c r="A346">
        <v>1</v>
      </c>
      <c r="B346" t="s">
        <v>796</v>
      </c>
      <c r="C346" t="str">
        <f t="shared" si="35"/>
        <v>Cross Device</v>
      </c>
      <c r="D346" t="str">
        <f t="shared" si="36"/>
        <v>Programmatic</v>
      </c>
      <c r="E346" t="str">
        <f t="shared" si="37"/>
        <v>Site Visits</v>
      </c>
      <c r="F346" t="str">
        <f t="shared" si="38"/>
        <v>Site Visits</v>
      </c>
      <c r="G346" t="str">
        <f t="shared" si="39"/>
        <v>Site Visits</v>
      </c>
      <c r="H346" t="str">
        <f t="shared" si="40"/>
        <v>Site Visits</v>
      </c>
      <c r="I346" t="str">
        <f t="shared" si="41"/>
        <v>Site Visits</v>
      </c>
      <c r="K346">
        <v>5</v>
      </c>
      <c r="L346">
        <v>2</v>
      </c>
      <c r="M346">
        <v>3</v>
      </c>
      <c r="N346">
        <v>1</v>
      </c>
    </row>
    <row r="347" spans="1:14" x14ac:dyDescent="0.25">
      <c r="A347">
        <v>1</v>
      </c>
      <c r="B347" t="s">
        <v>797</v>
      </c>
      <c r="C347" t="str">
        <f t="shared" si="35"/>
        <v>Cross Device</v>
      </c>
      <c r="D347" t="str">
        <f t="shared" si="36"/>
        <v>Programmatic</v>
      </c>
      <c r="E347" t="str">
        <f t="shared" si="37"/>
        <v>Site Visits</v>
      </c>
      <c r="F347" t="str">
        <f t="shared" si="38"/>
        <v>Site Visits</v>
      </c>
      <c r="G347" t="str">
        <f t="shared" si="39"/>
        <v>Site Visits</v>
      </c>
      <c r="H347" t="str">
        <f t="shared" si="40"/>
        <v>Site Visits</v>
      </c>
      <c r="I347" t="str">
        <f t="shared" si="41"/>
        <v>Site Visits</v>
      </c>
      <c r="K347">
        <v>11</v>
      </c>
      <c r="L347">
        <v>5</v>
      </c>
      <c r="M347">
        <v>7</v>
      </c>
      <c r="N347">
        <v>1</v>
      </c>
    </row>
    <row r="348" spans="1:14" x14ac:dyDescent="0.25">
      <c r="A348">
        <v>1</v>
      </c>
      <c r="B348" t="s">
        <v>798</v>
      </c>
      <c r="C348" t="str">
        <f t="shared" si="35"/>
        <v>Cross Device</v>
      </c>
      <c r="D348" t="str">
        <f t="shared" si="36"/>
        <v>Programmatic</v>
      </c>
      <c r="E348" t="str">
        <f t="shared" si="37"/>
        <v>Site Visits</v>
      </c>
      <c r="F348" t="str">
        <f t="shared" si="38"/>
        <v>Site Visits</v>
      </c>
      <c r="G348" t="str">
        <f t="shared" si="39"/>
        <v>Site Visits</v>
      </c>
      <c r="H348" t="str">
        <f t="shared" si="40"/>
        <v>Site Visits</v>
      </c>
      <c r="I348" t="str">
        <f t="shared" si="41"/>
        <v>Site Visits</v>
      </c>
      <c r="K348">
        <v>6</v>
      </c>
      <c r="L348">
        <v>3</v>
      </c>
      <c r="M348">
        <v>4</v>
      </c>
      <c r="N348">
        <v>0</v>
      </c>
    </row>
    <row r="349" spans="1:14" x14ac:dyDescent="0.25">
      <c r="A349">
        <v>1</v>
      </c>
      <c r="B349" t="s">
        <v>1330</v>
      </c>
      <c r="C349" t="str">
        <f t="shared" si="35"/>
        <v>Mobile</v>
      </c>
      <c r="D349" t="str">
        <f t="shared" si="36"/>
        <v>Non-Programmatic</v>
      </c>
      <c r="E349" t="str">
        <f t="shared" si="37"/>
        <v>Lifestyle</v>
      </c>
      <c r="F349" t="str">
        <f t="shared" si="38"/>
        <v>Lifestyle</v>
      </c>
      <c r="G349" t="str">
        <f t="shared" si="39"/>
        <v>Lifestyle</v>
      </c>
      <c r="H349" t="str">
        <f t="shared" si="40"/>
        <v>Lifestyle</v>
      </c>
      <c r="I349" t="str">
        <f t="shared" si="41"/>
        <v>Others</v>
      </c>
      <c r="K349">
        <v>3</v>
      </c>
      <c r="L349">
        <v>1</v>
      </c>
      <c r="M349">
        <v>2</v>
      </c>
      <c r="N349">
        <v>0</v>
      </c>
    </row>
    <row r="350" spans="1:14" x14ac:dyDescent="0.25">
      <c r="A350">
        <v>1</v>
      </c>
      <c r="B350" t="s">
        <v>1331</v>
      </c>
      <c r="C350" t="str">
        <f t="shared" si="35"/>
        <v>Mobile</v>
      </c>
      <c r="D350" t="str">
        <f t="shared" si="36"/>
        <v>Non-Programmatic</v>
      </c>
      <c r="E350" t="str">
        <f t="shared" si="37"/>
        <v>Lifestyle</v>
      </c>
      <c r="F350" t="str">
        <f t="shared" si="38"/>
        <v>Lifestyle</v>
      </c>
      <c r="G350" t="str">
        <f t="shared" si="39"/>
        <v>Lifestyle</v>
      </c>
      <c r="H350" t="str">
        <f t="shared" si="40"/>
        <v>Lifestyle</v>
      </c>
      <c r="I350" t="str">
        <f t="shared" si="41"/>
        <v>Others</v>
      </c>
      <c r="K350">
        <v>5</v>
      </c>
      <c r="L350">
        <v>1</v>
      </c>
      <c r="M350">
        <v>2</v>
      </c>
      <c r="N350">
        <v>0</v>
      </c>
    </row>
    <row r="351" spans="1:14" x14ac:dyDescent="0.25">
      <c r="A351">
        <v>1</v>
      </c>
      <c r="B351" t="s">
        <v>799</v>
      </c>
      <c r="C351" t="str">
        <f t="shared" si="35"/>
        <v>Mobile</v>
      </c>
      <c r="D351" t="str">
        <f t="shared" si="36"/>
        <v>Non-Programmatic</v>
      </c>
      <c r="E351" t="str">
        <f t="shared" si="37"/>
        <v>Lifestyle</v>
      </c>
      <c r="F351" t="str">
        <f t="shared" si="38"/>
        <v>Lifestyle</v>
      </c>
      <c r="G351" t="str">
        <f t="shared" si="39"/>
        <v>Lifestyle</v>
      </c>
      <c r="H351" t="str">
        <f t="shared" si="40"/>
        <v>Lifestyle</v>
      </c>
      <c r="I351" t="str">
        <f t="shared" si="41"/>
        <v>Others</v>
      </c>
      <c r="K351">
        <v>3</v>
      </c>
      <c r="L351">
        <v>1</v>
      </c>
      <c r="M351">
        <v>2</v>
      </c>
      <c r="N351">
        <v>0</v>
      </c>
    </row>
    <row r="352" spans="1:14" x14ac:dyDescent="0.25">
      <c r="A352">
        <v>1</v>
      </c>
      <c r="B352" t="s">
        <v>1332</v>
      </c>
      <c r="C352" t="str">
        <f t="shared" si="35"/>
        <v>Mobile</v>
      </c>
      <c r="D352" t="str">
        <f t="shared" si="36"/>
        <v>Non-Programmatic</v>
      </c>
      <c r="E352" t="str">
        <f t="shared" si="37"/>
        <v>Lifestyle</v>
      </c>
      <c r="F352" t="str">
        <f t="shared" si="38"/>
        <v>Lifestyle</v>
      </c>
      <c r="G352" t="str">
        <f t="shared" si="39"/>
        <v>Lifestyle</v>
      </c>
      <c r="H352" t="str">
        <f t="shared" si="40"/>
        <v>Lifestyle</v>
      </c>
      <c r="I352" t="str">
        <f t="shared" si="41"/>
        <v>Others</v>
      </c>
      <c r="K352">
        <v>3</v>
      </c>
      <c r="L352">
        <v>1</v>
      </c>
      <c r="M352">
        <v>2</v>
      </c>
      <c r="N352">
        <v>0</v>
      </c>
    </row>
    <row r="353" spans="1:14" x14ac:dyDescent="0.25">
      <c r="A353">
        <v>1</v>
      </c>
      <c r="B353" t="s">
        <v>1333</v>
      </c>
      <c r="C353" t="str">
        <f t="shared" si="35"/>
        <v>Mobile</v>
      </c>
      <c r="D353" t="str">
        <f t="shared" si="36"/>
        <v>Non-Programmatic</v>
      </c>
      <c r="E353" t="str">
        <f t="shared" si="37"/>
        <v>Lifestyle</v>
      </c>
      <c r="F353" t="str">
        <f t="shared" si="38"/>
        <v>Lifestyle</v>
      </c>
      <c r="G353" t="str">
        <f t="shared" si="39"/>
        <v>Lifestyle</v>
      </c>
      <c r="H353" t="str">
        <f t="shared" si="40"/>
        <v>Lifestyle</v>
      </c>
      <c r="I353" t="str">
        <f t="shared" si="41"/>
        <v>Others</v>
      </c>
      <c r="K353">
        <v>2</v>
      </c>
      <c r="L353">
        <v>1</v>
      </c>
      <c r="M353">
        <v>1</v>
      </c>
      <c r="N353">
        <v>0</v>
      </c>
    </row>
    <row r="354" spans="1:14" x14ac:dyDescent="0.25">
      <c r="A354">
        <v>1</v>
      </c>
      <c r="B354" t="s">
        <v>1334</v>
      </c>
      <c r="C354" t="str">
        <f t="shared" si="35"/>
        <v>Desktop</v>
      </c>
      <c r="D354" t="str">
        <f t="shared" si="36"/>
        <v>Non-Programmatic</v>
      </c>
      <c r="E354" t="str">
        <f t="shared" si="37"/>
        <v>Lifestyle</v>
      </c>
      <c r="F354" t="str">
        <f t="shared" si="38"/>
        <v>Lifestyle</v>
      </c>
      <c r="G354" t="str">
        <f t="shared" si="39"/>
        <v>Lifestyle</v>
      </c>
      <c r="H354" t="str">
        <f t="shared" si="40"/>
        <v>Lifestyle</v>
      </c>
      <c r="I354" t="str">
        <f t="shared" si="41"/>
        <v>Others</v>
      </c>
      <c r="K354">
        <v>1</v>
      </c>
      <c r="L354">
        <v>0</v>
      </c>
      <c r="M354">
        <v>1</v>
      </c>
      <c r="N354">
        <v>0</v>
      </c>
    </row>
    <row r="355" spans="1:14" x14ac:dyDescent="0.25">
      <c r="A355">
        <v>1</v>
      </c>
      <c r="B355" t="s">
        <v>1335</v>
      </c>
      <c r="C355" t="str">
        <f t="shared" si="35"/>
        <v>Desktop</v>
      </c>
      <c r="D355" t="str">
        <f t="shared" si="36"/>
        <v>Non-Programmatic</v>
      </c>
      <c r="E355" t="str">
        <f t="shared" si="37"/>
        <v>Lifestyle</v>
      </c>
      <c r="F355" t="str">
        <f t="shared" si="38"/>
        <v>Lifestyle</v>
      </c>
      <c r="G355" t="str">
        <f t="shared" si="39"/>
        <v>Lifestyle</v>
      </c>
      <c r="H355" t="str">
        <f t="shared" si="40"/>
        <v>Lifestyle</v>
      </c>
      <c r="I355" t="str">
        <f t="shared" si="41"/>
        <v>Others</v>
      </c>
      <c r="K355">
        <v>1</v>
      </c>
      <c r="L355">
        <v>0</v>
      </c>
      <c r="M355">
        <v>1</v>
      </c>
      <c r="N355">
        <v>0</v>
      </c>
    </row>
    <row r="356" spans="1:14" x14ac:dyDescent="0.25">
      <c r="A356">
        <v>1</v>
      </c>
      <c r="B356" t="s">
        <v>1336</v>
      </c>
      <c r="C356" t="str">
        <f t="shared" si="35"/>
        <v>Desktop</v>
      </c>
      <c r="D356" t="str">
        <f t="shared" si="36"/>
        <v>Non-Programmatic</v>
      </c>
      <c r="E356" t="str">
        <f t="shared" si="37"/>
        <v>Lifestyle</v>
      </c>
      <c r="F356" t="str">
        <f t="shared" si="38"/>
        <v>Lifestyle</v>
      </c>
      <c r="G356" t="str">
        <f t="shared" si="39"/>
        <v>Lifestyle</v>
      </c>
      <c r="H356" t="str">
        <f t="shared" si="40"/>
        <v>Lifestyle</v>
      </c>
      <c r="I356" t="str">
        <f t="shared" si="41"/>
        <v>Others</v>
      </c>
      <c r="K356">
        <v>2</v>
      </c>
      <c r="L356">
        <v>0</v>
      </c>
      <c r="M356">
        <v>1</v>
      </c>
      <c r="N356">
        <v>0</v>
      </c>
    </row>
    <row r="357" spans="1:14" x14ac:dyDescent="0.25">
      <c r="A357">
        <v>1</v>
      </c>
      <c r="B357" t="s">
        <v>800</v>
      </c>
      <c r="C357" t="str">
        <f t="shared" si="35"/>
        <v>Mobile</v>
      </c>
      <c r="D357" t="str">
        <f t="shared" si="36"/>
        <v>Non-Programmatic</v>
      </c>
      <c r="E357" t="str">
        <f t="shared" si="37"/>
        <v>Lifestyle</v>
      </c>
      <c r="F357" t="str">
        <f t="shared" si="38"/>
        <v>Lifestyle</v>
      </c>
      <c r="G357" t="str">
        <f t="shared" si="39"/>
        <v>Lifestyle</v>
      </c>
      <c r="H357" t="str">
        <f t="shared" si="40"/>
        <v>Lifestyle</v>
      </c>
      <c r="I357" t="str">
        <f t="shared" si="41"/>
        <v>Others</v>
      </c>
      <c r="K357">
        <v>7</v>
      </c>
      <c r="L357">
        <v>4</v>
      </c>
      <c r="M357">
        <v>5</v>
      </c>
      <c r="N357">
        <v>0</v>
      </c>
    </row>
    <row r="358" spans="1:14" x14ac:dyDescent="0.25">
      <c r="A358">
        <v>1</v>
      </c>
      <c r="B358" t="s">
        <v>1337</v>
      </c>
      <c r="C358" t="str">
        <f t="shared" si="35"/>
        <v>Mobile</v>
      </c>
      <c r="D358" t="str">
        <f t="shared" si="36"/>
        <v>Non-Programmatic</v>
      </c>
      <c r="E358" t="str">
        <f t="shared" si="37"/>
        <v>Lifestyle</v>
      </c>
      <c r="F358" t="str">
        <f t="shared" si="38"/>
        <v>Lifestyle</v>
      </c>
      <c r="G358" t="str">
        <f t="shared" si="39"/>
        <v>Lifestyle</v>
      </c>
      <c r="H358" t="str">
        <f t="shared" si="40"/>
        <v>Lifestyle</v>
      </c>
      <c r="I358" t="str">
        <f t="shared" si="41"/>
        <v>Others</v>
      </c>
      <c r="K358">
        <v>2</v>
      </c>
      <c r="L358">
        <v>2</v>
      </c>
      <c r="M358">
        <v>2</v>
      </c>
      <c r="N358">
        <v>0</v>
      </c>
    </row>
    <row r="359" spans="1:14" x14ac:dyDescent="0.25">
      <c r="A359">
        <v>1</v>
      </c>
      <c r="B359" t="s">
        <v>1338</v>
      </c>
      <c r="C359" t="str">
        <f t="shared" si="35"/>
        <v>Mobile</v>
      </c>
      <c r="D359" t="str">
        <f t="shared" si="36"/>
        <v>Non-Programmatic</v>
      </c>
      <c r="E359" t="str">
        <f t="shared" si="37"/>
        <v>Lifestyle</v>
      </c>
      <c r="F359" t="str">
        <f t="shared" si="38"/>
        <v>Lifestyle</v>
      </c>
      <c r="G359" t="str">
        <f t="shared" si="39"/>
        <v>Lifestyle</v>
      </c>
      <c r="H359" t="str">
        <f t="shared" si="40"/>
        <v>Lifestyle</v>
      </c>
      <c r="I359" t="str">
        <f t="shared" si="41"/>
        <v>Others</v>
      </c>
      <c r="K359">
        <v>3</v>
      </c>
      <c r="L359">
        <v>1</v>
      </c>
      <c r="M359">
        <v>2</v>
      </c>
      <c r="N359">
        <v>0</v>
      </c>
    </row>
    <row r="360" spans="1:14" x14ac:dyDescent="0.25">
      <c r="A360">
        <v>1</v>
      </c>
      <c r="B360" t="s">
        <v>801</v>
      </c>
      <c r="C360" t="str">
        <f t="shared" si="35"/>
        <v>Mobile</v>
      </c>
      <c r="D360" t="str">
        <f t="shared" si="36"/>
        <v>Non-Programmatic</v>
      </c>
      <c r="E360" t="str">
        <f t="shared" si="37"/>
        <v>Lifestyle</v>
      </c>
      <c r="F360" t="str">
        <f t="shared" si="38"/>
        <v>Lifestyle</v>
      </c>
      <c r="G360" t="str">
        <f t="shared" si="39"/>
        <v>Lifestyle</v>
      </c>
      <c r="H360" t="str">
        <f t="shared" si="40"/>
        <v>Lifestyle</v>
      </c>
      <c r="I360" t="str">
        <f t="shared" si="41"/>
        <v>Others</v>
      </c>
      <c r="K360">
        <v>5</v>
      </c>
      <c r="L360">
        <v>1</v>
      </c>
      <c r="M360">
        <v>4</v>
      </c>
      <c r="N360">
        <v>0</v>
      </c>
    </row>
    <row r="361" spans="1:14" x14ac:dyDescent="0.25">
      <c r="A361">
        <v>1</v>
      </c>
      <c r="B361" t="s">
        <v>1339</v>
      </c>
      <c r="C361" t="str">
        <f t="shared" si="35"/>
        <v>Mobile</v>
      </c>
      <c r="D361" t="str">
        <f t="shared" si="36"/>
        <v>Non-Programmatic</v>
      </c>
      <c r="E361" t="str">
        <f t="shared" si="37"/>
        <v>Lifestyle</v>
      </c>
      <c r="F361" t="str">
        <f t="shared" si="38"/>
        <v>Lifestyle</v>
      </c>
      <c r="G361" t="str">
        <f t="shared" si="39"/>
        <v>Lifestyle</v>
      </c>
      <c r="H361" t="str">
        <f t="shared" si="40"/>
        <v>Lifestyle</v>
      </c>
      <c r="I361" t="str">
        <f t="shared" si="41"/>
        <v>Others</v>
      </c>
      <c r="K361">
        <v>3</v>
      </c>
      <c r="L361">
        <v>1</v>
      </c>
      <c r="M361">
        <v>2</v>
      </c>
      <c r="N361">
        <v>0</v>
      </c>
    </row>
    <row r="362" spans="1:14" x14ac:dyDescent="0.25">
      <c r="A362">
        <v>1</v>
      </c>
      <c r="B362" t="s">
        <v>1340</v>
      </c>
      <c r="C362" t="str">
        <f t="shared" si="35"/>
        <v>Mobile</v>
      </c>
      <c r="D362" t="str">
        <f t="shared" si="36"/>
        <v>Non-Programmatic</v>
      </c>
      <c r="E362" t="str">
        <f t="shared" si="37"/>
        <v>Lifestyle</v>
      </c>
      <c r="F362" t="str">
        <f t="shared" si="38"/>
        <v>Lifestyle</v>
      </c>
      <c r="G362" t="str">
        <f t="shared" si="39"/>
        <v>Lifestyle</v>
      </c>
      <c r="H362" t="str">
        <f t="shared" si="40"/>
        <v>Lifestyle</v>
      </c>
      <c r="I362" t="str">
        <f t="shared" si="41"/>
        <v>Others</v>
      </c>
      <c r="K362">
        <v>0</v>
      </c>
      <c r="L362">
        <v>2</v>
      </c>
      <c r="M362">
        <v>0</v>
      </c>
      <c r="N362">
        <v>0</v>
      </c>
    </row>
    <row r="363" spans="1:14" x14ac:dyDescent="0.25">
      <c r="A363">
        <v>1</v>
      </c>
      <c r="B363" t="s">
        <v>1341</v>
      </c>
      <c r="C363" t="str">
        <f t="shared" si="35"/>
        <v>Cross Device</v>
      </c>
      <c r="D363" t="str">
        <f t="shared" si="36"/>
        <v>Non-Programmatic</v>
      </c>
      <c r="E363" t="str">
        <f t="shared" si="37"/>
        <v>ROS</v>
      </c>
      <c r="F363" t="str">
        <f t="shared" si="38"/>
        <v>ROS</v>
      </c>
      <c r="G363" t="str">
        <f t="shared" si="39"/>
        <v>ROS</v>
      </c>
      <c r="H363" t="str">
        <f t="shared" si="40"/>
        <v>ROS</v>
      </c>
      <c r="I363" t="str">
        <f t="shared" si="41"/>
        <v>Others</v>
      </c>
      <c r="K363">
        <v>1</v>
      </c>
      <c r="L363">
        <v>1</v>
      </c>
      <c r="M363">
        <v>1</v>
      </c>
      <c r="N363">
        <v>0</v>
      </c>
    </row>
    <row r="364" spans="1:14" x14ac:dyDescent="0.25">
      <c r="A364">
        <v>1</v>
      </c>
      <c r="B364" t="s">
        <v>1153</v>
      </c>
      <c r="C364" t="str">
        <f t="shared" si="35"/>
        <v>Mobile</v>
      </c>
      <c r="D364" t="str">
        <f t="shared" si="36"/>
        <v>Non-Programmatic</v>
      </c>
      <c r="E364" t="str">
        <f t="shared" si="37"/>
        <v>ROS OTS DMAs</v>
      </c>
      <c r="F364" t="str">
        <f t="shared" si="38"/>
        <v>ROS OTS DMAs</v>
      </c>
      <c r="G364" t="str">
        <f t="shared" si="39"/>
        <v>ROS OTS DMAs</v>
      </c>
      <c r="H364" t="str">
        <f t="shared" si="40"/>
        <v>ROS OTS DMAs</v>
      </c>
      <c r="I364" t="str">
        <f t="shared" si="41"/>
        <v>Others</v>
      </c>
      <c r="K364">
        <v>0</v>
      </c>
      <c r="L364">
        <v>2</v>
      </c>
      <c r="M364">
        <v>0</v>
      </c>
      <c r="N364">
        <v>0</v>
      </c>
    </row>
    <row r="365" spans="1:14" x14ac:dyDescent="0.25">
      <c r="A365">
        <v>1</v>
      </c>
      <c r="B365" t="s">
        <v>802</v>
      </c>
      <c r="C365" t="str">
        <f t="shared" si="35"/>
        <v>Mobile</v>
      </c>
      <c r="D365" t="str">
        <f t="shared" si="36"/>
        <v>Non-Programmatic</v>
      </c>
      <c r="E365" t="str">
        <f t="shared" si="37"/>
        <v>ROS OTS DMAs</v>
      </c>
      <c r="F365" t="str">
        <f t="shared" si="38"/>
        <v>ROS OTS DMAs</v>
      </c>
      <c r="G365" t="str">
        <f t="shared" si="39"/>
        <v>ROS OTS DMAs</v>
      </c>
      <c r="H365" t="str">
        <f t="shared" si="40"/>
        <v>ROS OTS DMAs</v>
      </c>
      <c r="I365" t="str">
        <f t="shared" si="41"/>
        <v>Others</v>
      </c>
      <c r="K365">
        <v>0</v>
      </c>
      <c r="L365">
        <v>6</v>
      </c>
      <c r="M365">
        <v>0</v>
      </c>
      <c r="N365">
        <v>0</v>
      </c>
    </row>
    <row r="366" spans="1:14" x14ac:dyDescent="0.25">
      <c r="A366">
        <v>1</v>
      </c>
      <c r="B366" t="s">
        <v>803</v>
      </c>
      <c r="C366" t="str">
        <f t="shared" si="35"/>
        <v>Mobile</v>
      </c>
      <c r="D366" t="str">
        <f t="shared" si="36"/>
        <v>Non-Programmatic</v>
      </c>
      <c r="E366" t="str">
        <f t="shared" si="37"/>
        <v>ROS OTS DMAs</v>
      </c>
      <c r="F366" t="str">
        <f t="shared" si="38"/>
        <v>ROS OTS DMAs</v>
      </c>
      <c r="G366" t="str">
        <f t="shared" si="39"/>
        <v>ROS OTS DMAs</v>
      </c>
      <c r="H366" t="str">
        <f t="shared" si="40"/>
        <v>ROS OTS DMAs</v>
      </c>
      <c r="I366" t="str">
        <f t="shared" si="41"/>
        <v>Others</v>
      </c>
      <c r="K366">
        <v>1</v>
      </c>
      <c r="L366">
        <v>1</v>
      </c>
      <c r="M366">
        <v>0</v>
      </c>
      <c r="N366">
        <v>0</v>
      </c>
    </row>
    <row r="367" spans="1:14" x14ac:dyDescent="0.25">
      <c r="A367">
        <v>1</v>
      </c>
      <c r="B367" t="s">
        <v>804</v>
      </c>
      <c r="C367" t="str">
        <f t="shared" si="35"/>
        <v>Cross Device</v>
      </c>
      <c r="D367" t="str">
        <f t="shared" si="36"/>
        <v>Programmatic</v>
      </c>
      <c r="E367" t="str">
        <f t="shared" si="37"/>
        <v>Hispanic Diabetes Caregivers</v>
      </c>
      <c r="F367" t="str">
        <f t="shared" si="38"/>
        <v>Hispanic Diabetes Caregivers</v>
      </c>
      <c r="G367" t="str">
        <f t="shared" si="39"/>
        <v>Hispanic Diabetes Caregivers</v>
      </c>
      <c r="H367" t="str">
        <f t="shared" si="40"/>
        <v>Hispanic Diabetes Caregivers</v>
      </c>
      <c r="I367" t="str">
        <f t="shared" si="41"/>
        <v>Others</v>
      </c>
      <c r="K367">
        <v>32</v>
      </c>
      <c r="L367">
        <v>2</v>
      </c>
      <c r="M367">
        <v>4</v>
      </c>
      <c r="N367">
        <v>3</v>
      </c>
    </row>
    <row r="368" spans="1:14" x14ac:dyDescent="0.25">
      <c r="A368">
        <v>1</v>
      </c>
      <c r="B368" t="s">
        <v>1154</v>
      </c>
      <c r="C368" t="str">
        <f t="shared" si="35"/>
        <v>Cross Device</v>
      </c>
      <c r="D368" t="str">
        <f t="shared" si="36"/>
        <v>Programmatic</v>
      </c>
      <c r="E368" t="str">
        <f t="shared" si="37"/>
        <v>Crossix + Spanish White List</v>
      </c>
      <c r="F368" t="str">
        <f t="shared" si="38"/>
        <v>Crossix + Spanish White List</v>
      </c>
      <c r="G368" t="str">
        <f t="shared" si="39"/>
        <v>Crossix + Spanish White List</v>
      </c>
      <c r="H368" t="str">
        <f t="shared" si="40"/>
        <v>Crossix</v>
      </c>
      <c r="I368" t="str">
        <f t="shared" si="41"/>
        <v>Crossix</v>
      </c>
      <c r="K368">
        <v>4</v>
      </c>
      <c r="L368">
        <v>1</v>
      </c>
      <c r="M368">
        <v>0</v>
      </c>
      <c r="N368">
        <v>1</v>
      </c>
    </row>
    <row r="369" spans="1:14" x14ac:dyDescent="0.25">
      <c r="A369">
        <v>1</v>
      </c>
      <c r="B369" t="s">
        <v>1342</v>
      </c>
      <c r="C369" t="str">
        <f t="shared" si="35"/>
        <v>Cross Device</v>
      </c>
      <c r="D369" t="str">
        <f t="shared" si="36"/>
        <v>Programmatic</v>
      </c>
      <c r="E369" t="str">
        <f t="shared" si="37"/>
        <v>Crossix + Spanish White List</v>
      </c>
      <c r="F369" t="str">
        <f t="shared" si="38"/>
        <v>Crossix + Spanish White List</v>
      </c>
      <c r="G369" t="str">
        <f t="shared" si="39"/>
        <v>Crossix + Spanish White List</v>
      </c>
      <c r="H369" t="str">
        <f t="shared" si="40"/>
        <v>Crossix</v>
      </c>
      <c r="I369" t="str">
        <f t="shared" si="41"/>
        <v>Crossix</v>
      </c>
      <c r="K369">
        <v>1</v>
      </c>
      <c r="L369">
        <v>0</v>
      </c>
      <c r="M369">
        <v>1</v>
      </c>
      <c r="N369">
        <v>0</v>
      </c>
    </row>
    <row r="370" spans="1:14" x14ac:dyDescent="0.25">
      <c r="A370">
        <v>1</v>
      </c>
      <c r="B370" t="s">
        <v>1343</v>
      </c>
      <c r="C370" t="str">
        <f t="shared" si="35"/>
        <v>Cross Device</v>
      </c>
      <c r="D370" t="str">
        <f t="shared" si="36"/>
        <v>Programmatic</v>
      </c>
      <c r="E370" t="str">
        <f t="shared" si="37"/>
        <v>Crossix 1+ OADs + Spanish White List</v>
      </c>
      <c r="F370" t="str">
        <f t="shared" si="38"/>
        <v>Crossix 1+ OADs + Spanish White List</v>
      </c>
      <c r="G370" t="str">
        <f t="shared" si="39"/>
        <v>Crossix 1+ OADs + Spanish White List</v>
      </c>
      <c r="H370" t="str">
        <f t="shared" si="40"/>
        <v>Crossix</v>
      </c>
      <c r="I370" t="str">
        <f t="shared" si="41"/>
        <v>Crossix</v>
      </c>
      <c r="K370">
        <v>22</v>
      </c>
      <c r="L370">
        <v>4</v>
      </c>
      <c r="M370">
        <v>1</v>
      </c>
      <c r="N370">
        <v>1</v>
      </c>
    </row>
    <row r="371" spans="1:14" x14ac:dyDescent="0.25">
      <c r="A371">
        <v>1</v>
      </c>
      <c r="B371" t="s">
        <v>1344</v>
      </c>
      <c r="C371" t="str">
        <f t="shared" si="35"/>
        <v>Cross Device</v>
      </c>
      <c r="D371" t="str">
        <f t="shared" si="36"/>
        <v>Programmatic</v>
      </c>
      <c r="E371" t="str">
        <f t="shared" si="37"/>
        <v>Crossix Basal Insulins + Spanish White List</v>
      </c>
      <c r="F371" t="str">
        <f t="shared" si="38"/>
        <v>Crossix Basal Insulins + Spanish White List</v>
      </c>
      <c r="G371" t="str">
        <f t="shared" si="39"/>
        <v>Crossix Basal Insulins + Spanish White List</v>
      </c>
      <c r="H371" t="str">
        <f t="shared" si="40"/>
        <v>Crossix</v>
      </c>
      <c r="I371" t="str">
        <f t="shared" si="41"/>
        <v>Crossix</v>
      </c>
      <c r="K371">
        <v>23</v>
      </c>
      <c r="L371">
        <v>9</v>
      </c>
      <c r="M371">
        <v>4</v>
      </c>
      <c r="N371">
        <v>0</v>
      </c>
    </row>
    <row r="372" spans="1:14" x14ac:dyDescent="0.25">
      <c r="A372">
        <v>1</v>
      </c>
      <c r="B372" t="s">
        <v>1155</v>
      </c>
      <c r="C372" t="str">
        <f t="shared" si="35"/>
        <v>Cross Device</v>
      </c>
      <c r="D372" t="str">
        <f t="shared" si="36"/>
        <v>Programmatic</v>
      </c>
      <c r="E372" t="str">
        <f t="shared" si="37"/>
        <v>Crossix GLP1s + Spanish White List</v>
      </c>
      <c r="F372" t="str">
        <f t="shared" si="38"/>
        <v>Crossix GLP1s + Spanish White List</v>
      </c>
      <c r="G372" t="str">
        <f t="shared" si="39"/>
        <v>Crossix GLP1s + Spanish White List</v>
      </c>
      <c r="H372" t="str">
        <f t="shared" si="40"/>
        <v>Crossix</v>
      </c>
      <c r="I372" t="str">
        <f t="shared" si="41"/>
        <v>Crossix</v>
      </c>
      <c r="K372">
        <v>25</v>
      </c>
      <c r="L372">
        <v>3</v>
      </c>
      <c r="M372">
        <v>4</v>
      </c>
      <c r="N372">
        <v>1</v>
      </c>
    </row>
    <row r="373" spans="1:14" x14ac:dyDescent="0.25">
      <c r="A373">
        <v>1</v>
      </c>
      <c r="B373" t="s">
        <v>1345</v>
      </c>
      <c r="C373" t="str">
        <f t="shared" si="35"/>
        <v>Cross Device</v>
      </c>
      <c r="D373" t="str">
        <f t="shared" si="36"/>
        <v>Programmatic</v>
      </c>
      <c r="E373" t="str">
        <f t="shared" si="37"/>
        <v>Crossix T2D/Uncontrolled A1C + Spanish White List</v>
      </c>
      <c r="F373" t="str">
        <f t="shared" si="38"/>
        <v>Crossix T2D/Uncontrolled A1C + Spanish White List</v>
      </c>
      <c r="G373" t="str">
        <f t="shared" si="39"/>
        <v>Crossix T2D/Uncontrolled A1C + Spanish White List</v>
      </c>
      <c r="H373" t="str">
        <f t="shared" si="40"/>
        <v>Crossix</v>
      </c>
      <c r="I373" t="str">
        <f t="shared" si="41"/>
        <v>Crossix</v>
      </c>
      <c r="K373">
        <v>19</v>
      </c>
      <c r="L373">
        <v>3</v>
      </c>
      <c r="M373">
        <v>2</v>
      </c>
      <c r="N373">
        <v>1</v>
      </c>
    </row>
    <row r="374" spans="1:14" x14ac:dyDescent="0.25">
      <c r="A374">
        <v>1</v>
      </c>
      <c r="B374" t="s">
        <v>1346</v>
      </c>
      <c r="C374" t="str">
        <f t="shared" si="35"/>
        <v>Cross Device</v>
      </c>
      <c r="D374" t="str">
        <f t="shared" si="36"/>
        <v>Programmatic</v>
      </c>
      <c r="E374" t="str">
        <f t="shared" si="37"/>
        <v>Lifestyle</v>
      </c>
      <c r="F374" t="str">
        <f t="shared" si="38"/>
        <v>Lifestyle</v>
      </c>
      <c r="G374" t="str">
        <f t="shared" si="39"/>
        <v>Lifestyle</v>
      </c>
      <c r="H374" t="str">
        <f t="shared" si="40"/>
        <v>Lifestyle</v>
      </c>
      <c r="I374" t="str">
        <f t="shared" si="41"/>
        <v>Others</v>
      </c>
      <c r="K374">
        <v>1</v>
      </c>
      <c r="L374">
        <v>0</v>
      </c>
      <c r="M374">
        <v>1</v>
      </c>
      <c r="N374">
        <v>0</v>
      </c>
    </row>
    <row r="375" spans="1:14" x14ac:dyDescent="0.25">
      <c r="A375">
        <v>1</v>
      </c>
      <c r="B375" t="s">
        <v>1347</v>
      </c>
      <c r="C375" t="str">
        <f t="shared" si="35"/>
        <v>Cross Device</v>
      </c>
      <c r="D375" t="str">
        <f t="shared" si="36"/>
        <v>Programmatic</v>
      </c>
      <c r="E375" t="str">
        <f t="shared" si="37"/>
        <v>Keyword CT (Spanish)</v>
      </c>
      <c r="F375" t="str">
        <f t="shared" si="38"/>
        <v>Keyword CT (Spanish)</v>
      </c>
      <c r="G375" t="str">
        <f t="shared" si="39"/>
        <v>Keyword CT (Spanish)</v>
      </c>
      <c r="H375" t="str">
        <f t="shared" si="40"/>
        <v>Keyword CT (Spanish)</v>
      </c>
      <c r="I375" t="str">
        <f t="shared" si="41"/>
        <v>Others</v>
      </c>
      <c r="K375">
        <v>29</v>
      </c>
      <c r="L375">
        <v>7</v>
      </c>
      <c r="M375">
        <v>4</v>
      </c>
      <c r="N375">
        <v>1</v>
      </c>
    </row>
    <row r="376" spans="1:14" x14ac:dyDescent="0.25">
      <c r="A376">
        <v>1</v>
      </c>
      <c r="B376" t="s">
        <v>805</v>
      </c>
      <c r="C376" t="str">
        <f t="shared" si="35"/>
        <v>Cross Device</v>
      </c>
      <c r="D376" t="str">
        <f t="shared" si="36"/>
        <v>Programmatic</v>
      </c>
      <c r="E376" t="str">
        <f t="shared" si="37"/>
        <v>3P T2 Diabetes + Demo</v>
      </c>
      <c r="F376" t="str">
        <f t="shared" si="38"/>
        <v>3P T2 Diabetes + Demo</v>
      </c>
      <c r="G376" t="str">
        <f t="shared" si="39"/>
        <v>3P T2 Diabetes + Demo</v>
      </c>
      <c r="H376" t="str">
        <f t="shared" si="40"/>
        <v>3P T2 Diabetes + Demo</v>
      </c>
      <c r="I376" t="str">
        <f t="shared" si="41"/>
        <v>Others</v>
      </c>
      <c r="K376">
        <v>22</v>
      </c>
      <c r="L376">
        <v>1</v>
      </c>
      <c r="M376">
        <v>5</v>
      </c>
      <c r="N376">
        <v>0</v>
      </c>
    </row>
    <row r="377" spans="1:14" x14ac:dyDescent="0.25">
      <c r="A377">
        <v>1</v>
      </c>
      <c r="B377" t="s">
        <v>1348</v>
      </c>
      <c r="C377" t="str">
        <f t="shared" si="35"/>
        <v>Cross Device</v>
      </c>
      <c r="D377" t="str">
        <f t="shared" si="36"/>
        <v>Programmatic</v>
      </c>
      <c r="E377" t="str">
        <f t="shared" si="37"/>
        <v>3P T2 Diabetes + Demo</v>
      </c>
      <c r="F377" t="str">
        <f t="shared" si="38"/>
        <v>3P T2 Diabetes + Demo</v>
      </c>
      <c r="G377" t="str">
        <f t="shared" si="39"/>
        <v>3P T2 Diabetes + Demo</v>
      </c>
      <c r="H377" t="str">
        <f t="shared" si="40"/>
        <v>3P T2 Diabetes + Demo</v>
      </c>
      <c r="I377" t="str">
        <f t="shared" si="41"/>
        <v>Others</v>
      </c>
      <c r="K377">
        <v>1</v>
      </c>
      <c r="L377">
        <v>1</v>
      </c>
      <c r="M377">
        <v>0</v>
      </c>
      <c r="N377">
        <v>1</v>
      </c>
    </row>
    <row r="378" spans="1:14" x14ac:dyDescent="0.25">
      <c r="A378">
        <v>1</v>
      </c>
      <c r="B378" t="s">
        <v>1349</v>
      </c>
      <c r="C378" t="str">
        <f t="shared" si="35"/>
        <v>Cross Device</v>
      </c>
      <c r="D378" t="str">
        <f t="shared" si="36"/>
        <v>Programmatic</v>
      </c>
      <c r="E378" t="str">
        <f t="shared" si="37"/>
        <v>3P T2 Diabetes + Demo</v>
      </c>
      <c r="F378" t="str">
        <f t="shared" si="38"/>
        <v>3P T2 Diabetes + Demo</v>
      </c>
      <c r="G378" t="str">
        <f t="shared" si="39"/>
        <v>3P T2 Diabetes + Demo</v>
      </c>
      <c r="H378" t="str">
        <f t="shared" si="40"/>
        <v>3P T2 Diabetes + Demo</v>
      </c>
      <c r="I378" t="str">
        <f t="shared" si="41"/>
        <v>Others</v>
      </c>
      <c r="K378">
        <v>1</v>
      </c>
      <c r="L378">
        <v>1</v>
      </c>
      <c r="M378">
        <v>0</v>
      </c>
      <c r="N378">
        <v>1</v>
      </c>
    </row>
    <row r="379" spans="1:14" x14ac:dyDescent="0.25">
      <c r="A379">
        <v>1</v>
      </c>
      <c r="B379" t="s">
        <v>806</v>
      </c>
      <c r="C379" t="str">
        <f t="shared" si="35"/>
        <v>Cross Device</v>
      </c>
      <c r="D379" t="str">
        <f t="shared" si="36"/>
        <v>Programmatic</v>
      </c>
      <c r="E379" t="str">
        <f t="shared" si="37"/>
        <v>3P T2 Diabetes + Demo</v>
      </c>
      <c r="F379" t="str">
        <f t="shared" si="38"/>
        <v>3P T2 Diabetes + Demo</v>
      </c>
      <c r="G379" t="str">
        <f t="shared" si="39"/>
        <v>3P T2 Diabetes + Demo</v>
      </c>
      <c r="H379" t="str">
        <f t="shared" si="40"/>
        <v>3P T2 Diabetes + Demo</v>
      </c>
      <c r="I379" t="str">
        <f t="shared" si="41"/>
        <v>Others</v>
      </c>
      <c r="K379">
        <v>1</v>
      </c>
      <c r="L379">
        <v>1</v>
      </c>
      <c r="M379">
        <v>0</v>
      </c>
      <c r="N379">
        <v>1</v>
      </c>
    </row>
    <row r="380" spans="1:14" x14ac:dyDescent="0.25">
      <c r="A380">
        <v>1</v>
      </c>
      <c r="B380" t="s">
        <v>807</v>
      </c>
      <c r="C380" t="str">
        <f t="shared" si="35"/>
        <v>Cross Device</v>
      </c>
      <c r="D380" t="str">
        <f t="shared" si="36"/>
        <v>Programmatic</v>
      </c>
      <c r="E380" t="str">
        <f t="shared" si="37"/>
        <v>Crossix Hispanic Diabetes T2</v>
      </c>
      <c r="F380" t="str">
        <f t="shared" si="38"/>
        <v>Crossix Hispanic Diabetes T2</v>
      </c>
      <c r="G380" t="str">
        <f t="shared" si="39"/>
        <v>Crossix Hispanic Diabetes T2</v>
      </c>
      <c r="H380" t="str">
        <f t="shared" si="40"/>
        <v>Crossix</v>
      </c>
      <c r="I380" t="str">
        <f t="shared" si="41"/>
        <v>Crossix</v>
      </c>
      <c r="K380">
        <v>26</v>
      </c>
      <c r="L380">
        <v>3</v>
      </c>
      <c r="M380">
        <v>5</v>
      </c>
      <c r="N380">
        <v>1</v>
      </c>
    </row>
    <row r="381" spans="1:14" x14ac:dyDescent="0.25">
      <c r="A381">
        <v>1</v>
      </c>
      <c r="B381" t="s">
        <v>808</v>
      </c>
      <c r="C381" t="str">
        <f t="shared" si="35"/>
        <v>Cross Device</v>
      </c>
      <c r="D381" t="str">
        <f t="shared" si="36"/>
        <v>Programmatic</v>
      </c>
      <c r="E381" t="str">
        <f t="shared" si="37"/>
        <v>Crossix Hispanic Diabetes T2</v>
      </c>
      <c r="F381" t="str">
        <f t="shared" si="38"/>
        <v>Crossix Hispanic Diabetes T2</v>
      </c>
      <c r="G381" t="str">
        <f t="shared" si="39"/>
        <v>Crossix Hispanic Diabetes T2</v>
      </c>
      <c r="H381" t="str">
        <f t="shared" si="40"/>
        <v>Crossix</v>
      </c>
      <c r="I381" t="str">
        <f t="shared" si="41"/>
        <v>Crossix</v>
      </c>
      <c r="K381">
        <v>1</v>
      </c>
      <c r="L381">
        <v>0</v>
      </c>
      <c r="M381">
        <v>1</v>
      </c>
      <c r="N381">
        <v>0</v>
      </c>
    </row>
    <row r="382" spans="1:14" x14ac:dyDescent="0.25">
      <c r="A382">
        <v>1</v>
      </c>
      <c r="B382" t="s">
        <v>809</v>
      </c>
      <c r="C382" t="str">
        <f t="shared" si="35"/>
        <v>Cross Device</v>
      </c>
      <c r="D382" t="str">
        <f t="shared" si="36"/>
        <v>Programmatic</v>
      </c>
      <c r="E382" t="str">
        <f t="shared" si="37"/>
        <v>Crossix Hispanic Diabetes T2</v>
      </c>
      <c r="F382" t="str">
        <f t="shared" si="38"/>
        <v>Crossix Hispanic Diabetes T2</v>
      </c>
      <c r="G382" t="str">
        <f t="shared" si="39"/>
        <v>Crossix Hispanic Diabetes T2</v>
      </c>
      <c r="H382" t="str">
        <f t="shared" si="40"/>
        <v>Crossix</v>
      </c>
      <c r="I382" t="str">
        <f t="shared" si="41"/>
        <v>Crossix</v>
      </c>
      <c r="K382">
        <v>1</v>
      </c>
      <c r="L382">
        <v>1</v>
      </c>
      <c r="M382">
        <v>0</v>
      </c>
      <c r="N382">
        <v>1</v>
      </c>
    </row>
    <row r="383" spans="1:14" x14ac:dyDescent="0.25">
      <c r="A383">
        <v>1</v>
      </c>
      <c r="B383" t="s">
        <v>810</v>
      </c>
      <c r="C383" t="str">
        <f t="shared" si="35"/>
        <v>Cross Device</v>
      </c>
      <c r="D383" t="str">
        <f t="shared" si="36"/>
        <v>Programmatic</v>
      </c>
      <c r="E383" t="str">
        <f t="shared" si="37"/>
        <v>Crossix Hispanic Diabetes T2</v>
      </c>
      <c r="F383" t="str">
        <f t="shared" si="38"/>
        <v>Crossix Hispanic Diabetes T2</v>
      </c>
      <c r="G383" t="str">
        <f t="shared" si="39"/>
        <v>Crossix Hispanic Diabetes T2</v>
      </c>
      <c r="H383" t="str">
        <f t="shared" si="40"/>
        <v>Crossix</v>
      </c>
      <c r="I383" t="str">
        <f t="shared" si="41"/>
        <v>Crossix</v>
      </c>
      <c r="K383">
        <v>1</v>
      </c>
      <c r="L383">
        <v>1</v>
      </c>
      <c r="M383">
        <v>0</v>
      </c>
      <c r="N383">
        <v>1</v>
      </c>
    </row>
    <row r="384" spans="1:14" x14ac:dyDescent="0.25">
      <c r="A384">
        <v>1</v>
      </c>
      <c r="B384" t="s">
        <v>811</v>
      </c>
      <c r="C384" t="str">
        <f t="shared" si="35"/>
        <v>Cross Device</v>
      </c>
      <c r="D384" t="str">
        <f t="shared" si="36"/>
        <v>Programmatic</v>
      </c>
      <c r="E384" t="str">
        <f t="shared" si="37"/>
        <v>Fluent + Demo</v>
      </c>
      <c r="F384" t="str">
        <f t="shared" si="38"/>
        <v>Fluent + Demo</v>
      </c>
      <c r="G384" t="str">
        <f t="shared" si="39"/>
        <v>Fluent + Demo</v>
      </c>
      <c r="H384" t="str">
        <f t="shared" si="40"/>
        <v>Fluent</v>
      </c>
      <c r="I384" t="str">
        <f t="shared" si="41"/>
        <v>Fluent</v>
      </c>
      <c r="K384">
        <v>31</v>
      </c>
      <c r="L384">
        <v>6</v>
      </c>
      <c r="M384">
        <v>9</v>
      </c>
      <c r="N384">
        <v>2</v>
      </c>
    </row>
    <row r="385" spans="1:14" x14ac:dyDescent="0.25">
      <c r="A385">
        <v>1</v>
      </c>
      <c r="B385" t="s">
        <v>1350</v>
      </c>
      <c r="C385" t="str">
        <f t="shared" si="35"/>
        <v>Cross Device</v>
      </c>
      <c r="D385" t="str">
        <f t="shared" si="36"/>
        <v>Programmatic</v>
      </c>
      <c r="E385" t="str">
        <f t="shared" si="37"/>
        <v>Oracle + Demo</v>
      </c>
      <c r="F385" t="str">
        <f t="shared" si="38"/>
        <v>Oracle + Demo</v>
      </c>
      <c r="G385" t="str">
        <f t="shared" si="39"/>
        <v>Oracle + Demo</v>
      </c>
      <c r="H385" t="str">
        <f t="shared" si="40"/>
        <v>Oracle + Demo</v>
      </c>
      <c r="I385" t="str">
        <f t="shared" si="41"/>
        <v>Others</v>
      </c>
      <c r="K385">
        <v>26</v>
      </c>
      <c r="L385">
        <v>3</v>
      </c>
      <c r="M385">
        <v>6</v>
      </c>
      <c r="N385">
        <v>0</v>
      </c>
    </row>
    <row r="386" spans="1:14" x14ac:dyDescent="0.25">
      <c r="A386">
        <v>1</v>
      </c>
      <c r="B386" t="s">
        <v>812</v>
      </c>
      <c r="C386" t="str">
        <f t="shared" si="35"/>
        <v>Cross Device</v>
      </c>
      <c r="D386" t="str">
        <f t="shared" si="36"/>
        <v>Programmatic</v>
      </c>
      <c r="E386" t="str">
        <f t="shared" si="37"/>
        <v>Valassis Digital + Demo</v>
      </c>
      <c r="F386" t="str">
        <f t="shared" si="38"/>
        <v>Valassis Digital + Demo</v>
      </c>
      <c r="G386" t="str">
        <f t="shared" si="39"/>
        <v>Valassis Digital + Demo</v>
      </c>
      <c r="H386" t="str">
        <f t="shared" si="40"/>
        <v>Valassis Digital + Demo</v>
      </c>
      <c r="I386" t="str">
        <f t="shared" si="41"/>
        <v>Others</v>
      </c>
      <c r="K386">
        <v>2</v>
      </c>
      <c r="L386">
        <v>1</v>
      </c>
      <c r="M386">
        <v>0</v>
      </c>
      <c r="N386">
        <v>2</v>
      </c>
    </row>
    <row r="387" spans="1:14" x14ac:dyDescent="0.25">
      <c r="A387">
        <v>1</v>
      </c>
      <c r="B387" t="s">
        <v>1351</v>
      </c>
      <c r="C387" t="str">
        <f t="shared" ref="C387:C450" si="42">IF(OR(NOT(ISERR(FIND("tablet",LOWER(B387)))),NOT(ISERR(FIND("mobtab",LOWER(B387)))),NOT(ISERR(FIND("tablet",LOWER(B387))))),"Tablet",IF(OR(NOT(ISERR(FIND("desktop",LOWER(B387)))),NOT(ISERR(FIND("dsk",LOWER(B387))))),"Desktop",IF(OR(NOT(ISERR(FIND("mobile",LOWER(B387)))),NOT(ISERR(FIND("mob",LOWER(B387))))),"Mobile",IF(NOT(ISERR(FIND("ctv",LOWER(B387)))),"CTV",IF(OR(NOT(ISERR(FIND("TV Online",B387))),NOT(ISERR(FIND("TVO",B387)))),"TV Online",IF(NOT(ISERR(FIND("OTT",B387))),"OTT",IF(NOT(ISERR(FIND("cross device",LOWER(B387)))),"Cross Device","Unknown")))))))</f>
        <v>Cross Device</v>
      </c>
      <c r="D387" t="str">
        <f t="shared" ref="D387:D450" si="43">IF(OR(NOT(ISERR(FIND("programmatic",LOWER(B387)))),NOT(ISERR(FIND("PRGV",B387))),NOT(ISERR(FIND("PRGV",B387)))),"Programmatic",IF(ISBLANK(B387),"Unknown","Non-Programmatic"))</f>
        <v>Programmatic</v>
      </c>
      <c r="E387" t="str">
        <f t="shared" ref="E387:E450" si="44">IF(NOT(ISERR(FIND("ad network",LOWER(B387)))),"Ad Networks",IF(NOT(ISERR(FIND("lifestyle",LOWER(B387)))),"Lifestyle",TRIM(MID(SUBSTITUTE(B387,"_",REPT(" ",LEN(B387))), (11-1)*LEN(B387)+1, LEN(B387)))))</f>
        <v>Valassis Digital + Demo</v>
      </c>
      <c r="F387" t="str">
        <f t="shared" ref="F387:F450" si="45">IF(NOT(ISERR(FIND("ad network",LOWER(B387)))),"Ad Networks",IF(NOT(ISERR(FIND("lifestyle",LOWER(B387)))),"Lifestyle",TRIM(MID(SUBSTITUTE(B387,"_",REPT(" ",LEN(B387))), (IF(OR(E387=":60",E387="NA"),10,IF(E387="1x1",9,11))-1)*LEN(B387)+1, LEN(B387)))))</f>
        <v>Valassis Digital + Demo</v>
      </c>
      <c r="G387" t="str">
        <f t="shared" ref="G387:G450" si="46">IF(OR(F387="PRE", F387="PRO", F387="FEP", F387="VOD"),TRIM(MID(SUBSTITUTE(B387,"_",REPT(" ",LEN(B387))), (9-1)*LEN(B387)+1, LEN(B387))),F387)</f>
        <v>Valassis Digital + Demo</v>
      </c>
      <c r="H387" t="str">
        <f t="shared" ref="H387:H450" si="47">IF(NOT(ISERR(FIND("ACA",G387))),"ACA",IF(NOT(ISERR(FIND("Fluent",G387))),"Fluent",IF(NOT(ISERR(FIND("Shark Week",G387))),"Shark Week",IF(NOT(ISERR(FIND("O&amp;O Pre-Roll Playlist",G387))),"O&amp;O Pre-Roll Playlist",IF(NOT(ISERR(FIND("IQVIA",G387))),"IQVIA",IF(NOT(ISERR(FIND("Kantar MARS T2D Diagnosed 10+ Yrs",G387))),"Kantar MARS T2D Diagnosed 10+ Yrs",IF(NOT(ISERR(FIND("SCA",G387))),"SCA",IF(NOT(ISERR(FIND("Type 2 Diabete",G387))),"Type 2 Diabete",IF(NOT(ISERR(FIND("Symphony Health",G387))),"Symphony Health",IF(NOT(ISERR(FIND("Sharethis",G387))),"Sharethis",IF(NOT(ISERR(FIND("Crossix",G387))),"Crossix",IF(NOT(ISERR(FIND("OMNET",G387))),"OMNET",IF(NOT(ISERR(FIND("Crossix",G387))),"Crossix",G387)))))))))))))</f>
        <v>Valassis Digital + Demo</v>
      </c>
      <c r="I387" t="str">
        <f t="shared" ref="I387:I450" si="48">IF(OR(H387="Crossix",H387="OMNET",H387="About Page Scrolls",H387="Audience Targeting",H387="Site Visits",H387="Deep Page Visits",H387="SCA",H387="Action Buttons/Clicks",H387="Conde Nast O&amp;O",H387="O&amp;O Pre-Roll Playlist",H387="Sharethis",H387="Fluent",H387="Shark Week"),H387,"Others")</f>
        <v>Others</v>
      </c>
      <c r="K387">
        <v>1</v>
      </c>
      <c r="L387">
        <v>1</v>
      </c>
      <c r="M387">
        <v>0</v>
      </c>
      <c r="N387">
        <v>1</v>
      </c>
    </row>
    <row r="388" spans="1:14" x14ac:dyDescent="0.25">
      <c r="A388">
        <v>1</v>
      </c>
      <c r="B388" t="s">
        <v>1352</v>
      </c>
      <c r="C388" t="str">
        <f t="shared" si="42"/>
        <v>Cross Device</v>
      </c>
      <c r="D388" t="str">
        <f t="shared" si="43"/>
        <v>Programmatic</v>
      </c>
      <c r="E388" t="str">
        <f t="shared" si="44"/>
        <v>Valassis Digital + Demo</v>
      </c>
      <c r="F388" t="str">
        <f t="shared" si="45"/>
        <v>Valassis Digital + Demo</v>
      </c>
      <c r="G388" t="str">
        <f t="shared" si="46"/>
        <v>Valassis Digital + Demo</v>
      </c>
      <c r="H388" t="str">
        <f t="shared" si="47"/>
        <v>Valassis Digital + Demo</v>
      </c>
      <c r="I388" t="str">
        <f t="shared" si="48"/>
        <v>Others</v>
      </c>
      <c r="K388">
        <v>1</v>
      </c>
      <c r="L388">
        <v>1</v>
      </c>
      <c r="M388">
        <v>0</v>
      </c>
      <c r="N388">
        <v>1</v>
      </c>
    </row>
    <row r="389" spans="1:14" x14ac:dyDescent="0.25">
      <c r="A389">
        <v>1</v>
      </c>
      <c r="B389" t="s">
        <v>1353</v>
      </c>
      <c r="C389" t="str">
        <f t="shared" si="42"/>
        <v>Cross Device</v>
      </c>
      <c r="D389" t="str">
        <f t="shared" si="43"/>
        <v>Programmatic</v>
      </c>
      <c r="E389" t="str">
        <f t="shared" si="44"/>
        <v>Spanish Health Wellness + Crossix</v>
      </c>
      <c r="F389" t="str">
        <f t="shared" si="45"/>
        <v>Spanish Health Wellness + Crossix</v>
      </c>
      <c r="G389" t="str">
        <f t="shared" si="46"/>
        <v>Spanish Health Wellness + Crossix</v>
      </c>
      <c r="H389" t="str">
        <f t="shared" si="47"/>
        <v>Crossix</v>
      </c>
      <c r="I389" t="str">
        <f t="shared" si="48"/>
        <v>Crossix</v>
      </c>
      <c r="K389">
        <v>1</v>
      </c>
      <c r="L389">
        <v>1</v>
      </c>
      <c r="M389">
        <v>0</v>
      </c>
      <c r="N389">
        <v>1</v>
      </c>
    </row>
    <row r="390" spans="1:14" x14ac:dyDescent="0.25">
      <c r="A390">
        <v>1</v>
      </c>
      <c r="B390" t="s">
        <v>1354</v>
      </c>
      <c r="C390" t="str">
        <f t="shared" si="42"/>
        <v>Cross Device</v>
      </c>
      <c r="D390" t="str">
        <f t="shared" si="43"/>
        <v>Programmatic</v>
      </c>
      <c r="E390" t="str">
        <f t="shared" si="44"/>
        <v>Spanish Health Wellness + Crossix</v>
      </c>
      <c r="F390" t="str">
        <f t="shared" si="45"/>
        <v>Spanish Health Wellness + Crossix</v>
      </c>
      <c r="G390" t="str">
        <f t="shared" si="46"/>
        <v>Spanish Health Wellness + Crossix</v>
      </c>
      <c r="H390" t="str">
        <f t="shared" si="47"/>
        <v>Crossix</v>
      </c>
      <c r="I390" t="str">
        <f t="shared" si="48"/>
        <v>Crossix</v>
      </c>
      <c r="K390">
        <v>1</v>
      </c>
      <c r="L390">
        <v>1</v>
      </c>
      <c r="M390">
        <v>0</v>
      </c>
      <c r="N390">
        <v>1</v>
      </c>
    </row>
    <row r="391" spans="1:14" x14ac:dyDescent="0.25">
      <c r="A391">
        <v>1</v>
      </c>
      <c r="B391" t="s">
        <v>813</v>
      </c>
      <c r="C391" t="str">
        <f t="shared" si="42"/>
        <v>Cross Device</v>
      </c>
      <c r="D391" t="str">
        <f t="shared" si="43"/>
        <v>Programmatic</v>
      </c>
      <c r="E391" t="str">
        <f t="shared" si="44"/>
        <v>ACA</v>
      </c>
      <c r="F391" t="str">
        <f t="shared" si="45"/>
        <v>ACA</v>
      </c>
      <c r="G391" t="str">
        <f t="shared" si="46"/>
        <v>ACA</v>
      </c>
      <c r="H391" t="str">
        <f t="shared" si="47"/>
        <v>ACA</v>
      </c>
      <c r="I391" t="str">
        <f t="shared" si="48"/>
        <v>Others</v>
      </c>
      <c r="K391">
        <v>1</v>
      </c>
      <c r="L391">
        <v>1</v>
      </c>
      <c r="M391">
        <v>0</v>
      </c>
      <c r="N391">
        <v>1</v>
      </c>
    </row>
    <row r="392" spans="1:14" x14ac:dyDescent="0.25">
      <c r="A392">
        <v>1</v>
      </c>
      <c r="B392" t="s">
        <v>1355</v>
      </c>
      <c r="C392" t="str">
        <f t="shared" si="42"/>
        <v>Cross Device</v>
      </c>
      <c r="D392" t="str">
        <f t="shared" si="43"/>
        <v>Programmatic</v>
      </c>
      <c r="E392" t="str">
        <f t="shared" si="44"/>
        <v>SCA</v>
      </c>
      <c r="F392" t="str">
        <f t="shared" si="45"/>
        <v>SCA</v>
      </c>
      <c r="G392" t="str">
        <f t="shared" si="46"/>
        <v>SCA</v>
      </c>
      <c r="H392" t="str">
        <f t="shared" si="47"/>
        <v>SCA</v>
      </c>
      <c r="I392" t="str">
        <f t="shared" si="48"/>
        <v>SCA</v>
      </c>
      <c r="K392">
        <v>24</v>
      </c>
      <c r="L392">
        <v>4</v>
      </c>
      <c r="M392">
        <v>2</v>
      </c>
      <c r="N392">
        <v>1</v>
      </c>
    </row>
    <row r="393" spans="1:14" x14ac:dyDescent="0.25">
      <c r="A393">
        <v>1</v>
      </c>
      <c r="B393" t="s">
        <v>814</v>
      </c>
      <c r="C393" t="str">
        <f t="shared" si="42"/>
        <v>Cross Device</v>
      </c>
      <c r="D393" t="str">
        <f t="shared" si="43"/>
        <v>Programmatic</v>
      </c>
      <c r="E393" t="str">
        <f t="shared" si="44"/>
        <v>Site Visits</v>
      </c>
      <c r="F393" t="str">
        <f t="shared" si="45"/>
        <v>Site Visits</v>
      </c>
      <c r="G393" t="str">
        <f t="shared" si="46"/>
        <v>Site Visits</v>
      </c>
      <c r="H393" t="str">
        <f t="shared" si="47"/>
        <v>Site Visits</v>
      </c>
      <c r="I393" t="str">
        <f t="shared" si="48"/>
        <v>Site Visits</v>
      </c>
      <c r="K393">
        <v>29</v>
      </c>
      <c r="L393">
        <v>7</v>
      </c>
      <c r="M393">
        <v>6</v>
      </c>
      <c r="N393">
        <v>1</v>
      </c>
    </row>
    <row r="394" spans="1:14" x14ac:dyDescent="0.25">
      <c r="A394">
        <v>1</v>
      </c>
      <c r="B394" t="s">
        <v>1356</v>
      </c>
      <c r="C394" t="str">
        <f t="shared" si="42"/>
        <v>Cross Device</v>
      </c>
      <c r="D394" t="str">
        <f t="shared" si="43"/>
        <v>Programmatic</v>
      </c>
      <c r="E394" t="str">
        <f t="shared" si="44"/>
        <v>Site Visits</v>
      </c>
      <c r="F394" t="str">
        <f t="shared" si="45"/>
        <v>Site Visits</v>
      </c>
      <c r="G394" t="str">
        <f t="shared" si="46"/>
        <v>Site Visits</v>
      </c>
      <c r="H394" t="str">
        <f t="shared" si="47"/>
        <v>Site Visits</v>
      </c>
      <c r="I394" t="str">
        <f t="shared" si="48"/>
        <v>Site Visits</v>
      </c>
      <c r="K394">
        <v>1</v>
      </c>
      <c r="L394">
        <v>0</v>
      </c>
      <c r="M394">
        <v>1</v>
      </c>
      <c r="N394">
        <v>0</v>
      </c>
    </row>
    <row r="395" spans="1:14" x14ac:dyDescent="0.25">
      <c r="A395">
        <v>1</v>
      </c>
      <c r="B395" t="s">
        <v>1357</v>
      </c>
      <c r="C395" t="str">
        <f t="shared" si="42"/>
        <v>Cross Device</v>
      </c>
      <c r="D395" t="str">
        <f t="shared" si="43"/>
        <v>Programmatic</v>
      </c>
      <c r="E395" t="str">
        <f t="shared" si="44"/>
        <v>Site Visits</v>
      </c>
      <c r="F395" t="str">
        <f t="shared" si="45"/>
        <v>Site Visits</v>
      </c>
      <c r="G395" t="str">
        <f t="shared" si="46"/>
        <v>Site Visits</v>
      </c>
      <c r="H395" t="str">
        <f t="shared" si="47"/>
        <v>Site Visits</v>
      </c>
      <c r="I395" t="str">
        <f t="shared" si="48"/>
        <v>Site Visits</v>
      </c>
      <c r="K395">
        <v>1</v>
      </c>
      <c r="L395">
        <v>1</v>
      </c>
      <c r="M395">
        <v>0</v>
      </c>
      <c r="N395">
        <v>1</v>
      </c>
    </row>
    <row r="396" spans="1:14" x14ac:dyDescent="0.25">
      <c r="A396">
        <v>1</v>
      </c>
      <c r="B396" t="s">
        <v>815</v>
      </c>
      <c r="C396" t="str">
        <f t="shared" si="42"/>
        <v>Cross Device</v>
      </c>
      <c r="D396" t="str">
        <f t="shared" si="43"/>
        <v>Programmatic</v>
      </c>
      <c r="E396" t="str">
        <f t="shared" si="44"/>
        <v>Site Visits</v>
      </c>
      <c r="F396" t="str">
        <f t="shared" si="45"/>
        <v>Site Visits</v>
      </c>
      <c r="G396" t="str">
        <f t="shared" si="46"/>
        <v>Site Visits</v>
      </c>
      <c r="H396" t="str">
        <f t="shared" si="47"/>
        <v>Site Visits</v>
      </c>
      <c r="I396" t="str">
        <f t="shared" si="48"/>
        <v>Site Visits</v>
      </c>
      <c r="K396">
        <v>1</v>
      </c>
      <c r="L396">
        <v>1</v>
      </c>
      <c r="M396">
        <v>0</v>
      </c>
      <c r="N396">
        <v>1</v>
      </c>
    </row>
    <row r="397" spans="1:14" x14ac:dyDescent="0.25">
      <c r="A397">
        <v>1</v>
      </c>
      <c r="B397" t="s">
        <v>816</v>
      </c>
      <c r="C397" t="str">
        <f t="shared" si="42"/>
        <v>Cross Device</v>
      </c>
      <c r="D397" t="str">
        <f t="shared" si="43"/>
        <v>Programmatic</v>
      </c>
      <c r="E397" t="str">
        <f t="shared" si="44"/>
        <v>Video Completes</v>
      </c>
      <c r="F397" t="str">
        <f t="shared" si="45"/>
        <v>Video Completes</v>
      </c>
      <c r="G397" t="str">
        <f t="shared" si="46"/>
        <v>Video Completes</v>
      </c>
      <c r="H397" t="str">
        <f t="shared" si="47"/>
        <v>Video Completes</v>
      </c>
      <c r="I397" t="str">
        <f t="shared" si="48"/>
        <v>Others</v>
      </c>
      <c r="K397">
        <v>27</v>
      </c>
      <c r="L397">
        <v>5</v>
      </c>
      <c r="M397">
        <v>8</v>
      </c>
      <c r="N397">
        <v>0</v>
      </c>
    </row>
    <row r="398" spans="1:14" x14ac:dyDescent="0.25">
      <c r="A398">
        <v>1</v>
      </c>
      <c r="B398" t="s">
        <v>1358</v>
      </c>
      <c r="C398" t="str">
        <f t="shared" si="42"/>
        <v>Cross Device</v>
      </c>
      <c r="D398" t="str">
        <f t="shared" si="43"/>
        <v>Programmatic</v>
      </c>
      <c r="E398" t="str">
        <f t="shared" si="44"/>
        <v>Site Visits</v>
      </c>
      <c r="F398" t="str">
        <f t="shared" si="45"/>
        <v>Site Visits</v>
      </c>
      <c r="G398" t="str">
        <f t="shared" si="46"/>
        <v>Site Visits</v>
      </c>
      <c r="H398" t="str">
        <f t="shared" si="47"/>
        <v>Site Visits</v>
      </c>
      <c r="I398" t="str">
        <f t="shared" si="48"/>
        <v>Site Visits</v>
      </c>
      <c r="K398">
        <v>15</v>
      </c>
      <c r="L398">
        <v>2</v>
      </c>
      <c r="M398">
        <v>0</v>
      </c>
      <c r="N398">
        <v>1</v>
      </c>
    </row>
    <row r="399" spans="1:14" x14ac:dyDescent="0.25">
      <c r="A399">
        <v>1</v>
      </c>
      <c r="B399" t="s">
        <v>1359</v>
      </c>
      <c r="C399" t="str">
        <f t="shared" si="42"/>
        <v>Cross Device</v>
      </c>
      <c r="D399" t="str">
        <f t="shared" si="43"/>
        <v>Programmatic</v>
      </c>
      <c r="E399" t="str">
        <f t="shared" si="44"/>
        <v>Brand/Competitors + Spanish TV Viewers</v>
      </c>
      <c r="F399" t="str">
        <f t="shared" si="45"/>
        <v>Brand/Competitors + Spanish TV Viewers</v>
      </c>
      <c r="G399" t="str">
        <f t="shared" si="46"/>
        <v>Brand/Competitors + Spanish TV Viewers</v>
      </c>
      <c r="H399" t="str">
        <f t="shared" si="47"/>
        <v>Brand/Competitors + Spanish TV Viewers</v>
      </c>
      <c r="I399" t="str">
        <f t="shared" si="48"/>
        <v>Others</v>
      </c>
      <c r="K399">
        <v>1</v>
      </c>
      <c r="L399">
        <v>1</v>
      </c>
      <c r="M399">
        <v>0</v>
      </c>
      <c r="N399">
        <v>1</v>
      </c>
    </row>
    <row r="400" spans="1:14" x14ac:dyDescent="0.25">
      <c r="A400">
        <v>1</v>
      </c>
      <c r="B400" t="s">
        <v>817</v>
      </c>
      <c r="C400" t="str">
        <f t="shared" si="42"/>
        <v>Cross Device</v>
      </c>
      <c r="D400" t="str">
        <f t="shared" si="43"/>
        <v>Programmatic</v>
      </c>
      <c r="E400" t="str">
        <f t="shared" si="44"/>
        <v>Brand/Competitors + Spanish TV Viewers</v>
      </c>
      <c r="F400" t="str">
        <f t="shared" si="45"/>
        <v>Brand/Competitors + Spanish TV Viewers</v>
      </c>
      <c r="G400" t="str">
        <f t="shared" si="46"/>
        <v>Brand/Competitors + Spanish TV Viewers</v>
      </c>
      <c r="H400" t="str">
        <f t="shared" si="47"/>
        <v>Brand/Competitors + Spanish TV Viewers</v>
      </c>
      <c r="I400" t="str">
        <f t="shared" si="48"/>
        <v>Others</v>
      </c>
      <c r="K400">
        <v>1</v>
      </c>
      <c r="L400">
        <v>1</v>
      </c>
      <c r="M400">
        <v>0</v>
      </c>
      <c r="N400">
        <v>1</v>
      </c>
    </row>
    <row r="401" spans="1:14" x14ac:dyDescent="0.25">
      <c r="A401">
        <v>1</v>
      </c>
      <c r="B401" t="s">
        <v>1360</v>
      </c>
      <c r="C401" t="str">
        <f t="shared" si="42"/>
        <v>Cross Device</v>
      </c>
      <c r="D401" t="str">
        <f t="shared" si="43"/>
        <v>Programmatic</v>
      </c>
      <c r="E401" t="str">
        <f t="shared" si="44"/>
        <v>Brand/Competitors + Spanish TV Viewers</v>
      </c>
      <c r="F401" t="str">
        <f t="shared" si="45"/>
        <v>Brand/Competitors + Spanish TV Viewers</v>
      </c>
      <c r="G401" t="str">
        <f t="shared" si="46"/>
        <v>Brand/Competitors + Spanish TV Viewers</v>
      </c>
      <c r="H401" t="str">
        <f t="shared" si="47"/>
        <v>Brand/Competitors + Spanish TV Viewers</v>
      </c>
      <c r="I401" t="str">
        <f t="shared" si="48"/>
        <v>Others</v>
      </c>
      <c r="K401">
        <v>1</v>
      </c>
      <c r="L401">
        <v>0</v>
      </c>
      <c r="M401">
        <v>1</v>
      </c>
      <c r="N401">
        <v>0</v>
      </c>
    </row>
    <row r="402" spans="1:14" x14ac:dyDescent="0.25">
      <c r="A402">
        <v>1</v>
      </c>
      <c r="B402" t="s">
        <v>1361</v>
      </c>
      <c r="C402" t="str">
        <f t="shared" si="42"/>
        <v>Desktop</v>
      </c>
      <c r="D402" t="str">
        <f t="shared" si="43"/>
        <v>Non-Programmatic</v>
      </c>
      <c r="E402" t="str">
        <f t="shared" si="44"/>
        <v>Lifestyle</v>
      </c>
      <c r="F402" t="str">
        <f t="shared" si="45"/>
        <v>Lifestyle</v>
      </c>
      <c r="G402" t="str">
        <f t="shared" si="46"/>
        <v>Lifestyle</v>
      </c>
      <c r="H402" t="str">
        <f t="shared" si="47"/>
        <v>Lifestyle</v>
      </c>
      <c r="I402" t="str">
        <f t="shared" si="48"/>
        <v>Others</v>
      </c>
      <c r="K402">
        <v>1</v>
      </c>
      <c r="L402">
        <v>0</v>
      </c>
      <c r="M402">
        <v>1</v>
      </c>
      <c r="N402">
        <v>0</v>
      </c>
    </row>
    <row r="403" spans="1:14" x14ac:dyDescent="0.25">
      <c r="A403">
        <v>1</v>
      </c>
      <c r="B403" t="s">
        <v>818</v>
      </c>
      <c r="C403" t="str">
        <f t="shared" si="42"/>
        <v>Desktop</v>
      </c>
      <c r="D403" t="str">
        <f t="shared" si="43"/>
        <v>Non-Programmatic</v>
      </c>
      <c r="E403" t="str">
        <f t="shared" si="44"/>
        <v>Lifestyle</v>
      </c>
      <c r="F403" t="str">
        <f t="shared" si="45"/>
        <v>Lifestyle</v>
      </c>
      <c r="G403" t="str">
        <f t="shared" si="46"/>
        <v>Lifestyle</v>
      </c>
      <c r="H403" t="str">
        <f t="shared" si="47"/>
        <v>Lifestyle</v>
      </c>
      <c r="I403" t="str">
        <f t="shared" si="48"/>
        <v>Others</v>
      </c>
      <c r="K403">
        <v>1</v>
      </c>
      <c r="L403">
        <v>1</v>
      </c>
      <c r="M403">
        <v>0</v>
      </c>
      <c r="N403">
        <v>1</v>
      </c>
    </row>
    <row r="404" spans="1:14" x14ac:dyDescent="0.25">
      <c r="A404">
        <v>1</v>
      </c>
      <c r="B404" t="s">
        <v>819</v>
      </c>
      <c r="C404" t="str">
        <f t="shared" si="42"/>
        <v>Desktop</v>
      </c>
      <c r="D404" t="str">
        <f t="shared" si="43"/>
        <v>Non-Programmatic</v>
      </c>
      <c r="E404" t="str">
        <f t="shared" si="44"/>
        <v>Lifestyle</v>
      </c>
      <c r="F404" t="str">
        <f t="shared" si="45"/>
        <v>Lifestyle</v>
      </c>
      <c r="G404" t="str">
        <f t="shared" si="46"/>
        <v>Lifestyle</v>
      </c>
      <c r="H404" t="str">
        <f t="shared" si="47"/>
        <v>Lifestyle</v>
      </c>
      <c r="I404" t="str">
        <f t="shared" si="48"/>
        <v>Others</v>
      </c>
      <c r="K404">
        <v>1</v>
      </c>
      <c r="L404">
        <v>1</v>
      </c>
      <c r="M404">
        <v>0</v>
      </c>
      <c r="N404">
        <v>1</v>
      </c>
    </row>
    <row r="405" spans="1:14" x14ac:dyDescent="0.25">
      <c r="A405">
        <v>1</v>
      </c>
      <c r="B405" t="s">
        <v>1362</v>
      </c>
      <c r="C405" t="str">
        <f t="shared" si="42"/>
        <v>Desktop</v>
      </c>
      <c r="D405" t="str">
        <f t="shared" si="43"/>
        <v>Non-Programmatic</v>
      </c>
      <c r="E405" t="str">
        <f t="shared" si="44"/>
        <v>Lifestyle</v>
      </c>
      <c r="F405" t="str">
        <f t="shared" si="45"/>
        <v>Lifestyle</v>
      </c>
      <c r="G405" t="str">
        <f t="shared" si="46"/>
        <v>Lifestyle</v>
      </c>
      <c r="H405" t="str">
        <f t="shared" si="47"/>
        <v>Lifestyle</v>
      </c>
      <c r="I405" t="str">
        <f t="shared" si="48"/>
        <v>Others</v>
      </c>
      <c r="K405">
        <v>1</v>
      </c>
      <c r="L405">
        <v>1</v>
      </c>
      <c r="M405">
        <v>0</v>
      </c>
      <c r="N405">
        <v>1</v>
      </c>
    </row>
    <row r="406" spans="1:14" x14ac:dyDescent="0.25">
      <c r="A406">
        <v>1</v>
      </c>
      <c r="B406" t="s">
        <v>820</v>
      </c>
      <c r="C406" t="str">
        <f t="shared" si="42"/>
        <v>Desktop</v>
      </c>
      <c r="D406" t="str">
        <f t="shared" si="43"/>
        <v>Non-Programmatic</v>
      </c>
      <c r="E406" t="str">
        <f t="shared" si="44"/>
        <v>NA</v>
      </c>
      <c r="F406" t="str">
        <f t="shared" si="45"/>
        <v>NA</v>
      </c>
      <c r="G406" t="str">
        <f t="shared" si="46"/>
        <v>NA</v>
      </c>
      <c r="H406" t="str">
        <f t="shared" si="47"/>
        <v>NA</v>
      </c>
      <c r="I406" t="str">
        <f t="shared" si="48"/>
        <v>Others</v>
      </c>
      <c r="K406">
        <v>0</v>
      </c>
      <c r="L406">
        <v>1</v>
      </c>
      <c r="M406">
        <v>0</v>
      </c>
      <c r="N406">
        <v>0</v>
      </c>
    </row>
    <row r="407" spans="1:14" x14ac:dyDescent="0.25">
      <c r="A407">
        <v>1</v>
      </c>
      <c r="B407" t="s">
        <v>1363</v>
      </c>
      <c r="C407" t="str">
        <f t="shared" si="42"/>
        <v>Tablet</v>
      </c>
      <c r="D407" t="str">
        <f t="shared" si="43"/>
        <v>Non-Programmatic</v>
      </c>
      <c r="E407" t="str">
        <f t="shared" si="44"/>
        <v>NA</v>
      </c>
      <c r="F407" t="str">
        <f t="shared" si="45"/>
        <v>NA</v>
      </c>
      <c r="G407" t="str">
        <f t="shared" si="46"/>
        <v>NA</v>
      </c>
      <c r="H407" t="str">
        <f t="shared" si="47"/>
        <v>NA</v>
      </c>
      <c r="I407" t="str">
        <f t="shared" si="48"/>
        <v>Others</v>
      </c>
      <c r="K407">
        <v>0</v>
      </c>
      <c r="L407">
        <v>1</v>
      </c>
      <c r="M407">
        <v>0</v>
      </c>
      <c r="N407">
        <v>0</v>
      </c>
    </row>
    <row r="408" spans="1:14" x14ac:dyDescent="0.25">
      <c r="A408">
        <v>1</v>
      </c>
      <c r="B408" t="s">
        <v>821</v>
      </c>
      <c r="C408" t="str">
        <f t="shared" si="42"/>
        <v>Cross Device</v>
      </c>
      <c r="D408" t="str">
        <f t="shared" si="43"/>
        <v>Programmatic</v>
      </c>
      <c r="E408" t="str">
        <f t="shared" si="44"/>
        <v>Hispanic Diabetes Caregivers</v>
      </c>
      <c r="F408" t="str">
        <f t="shared" si="45"/>
        <v>Hispanic Diabetes Caregivers</v>
      </c>
      <c r="G408" t="str">
        <f t="shared" si="46"/>
        <v>Hispanic Diabetes Caregivers</v>
      </c>
      <c r="H408" t="str">
        <f t="shared" si="47"/>
        <v>Hispanic Diabetes Caregivers</v>
      </c>
      <c r="I408" t="str">
        <f t="shared" si="48"/>
        <v>Others</v>
      </c>
      <c r="K408">
        <v>1186816</v>
      </c>
      <c r="L408">
        <v>11270</v>
      </c>
      <c r="M408">
        <v>499330</v>
      </c>
      <c r="N408">
        <v>90352</v>
      </c>
    </row>
    <row r="409" spans="1:14" x14ac:dyDescent="0.25">
      <c r="A409">
        <v>1</v>
      </c>
      <c r="B409" t="s">
        <v>822</v>
      </c>
      <c r="C409" t="str">
        <f t="shared" si="42"/>
        <v>Cross Device</v>
      </c>
      <c r="D409" t="str">
        <f t="shared" si="43"/>
        <v>Programmatic</v>
      </c>
      <c r="E409" t="str">
        <f t="shared" si="44"/>
        <v>Hispanic Diabetes Caregivers</v>
      </c>
      <c r="F409" t="str">
        <f t="shared" si="45"/>
        <v>Hispanic Diabetes Caregivers</v>
      </c>
      <c r="G409" t="str">
        <f t="shared" si="46"/>
        <v>Hispanic Diabetes Caregivers</v>
      </c>
      <c r="H409" t="str">
        <f t="shared" si="47"/>
        <v>Hispanic Diabetes Caregivers</v>
      </c>
      <c r="I409" t="str">
        <f t="shared" si="48"/>
        <v>Others</v>
      </c>
      <c r="K409">
        <v>1429971</v>
      </c>
      <c r="L409">
        <v>10704</v>
      </c>
      <c r="M409">
        <v>532953</v>
      </c>
      <c r="N409">
        <v>0</v>
      </c>
    </row>
    <row r="410" spans="1:14" x14ac:dyDescent="0.25">
      <c r="A410">
        <v>1</v>
      </c>
      <c r="B410" t="s">
        <v>823</v>
      </c>
      <c r="C410" t="str">
        <f t="shared" si="42"/>
        <v>Cross Device</v>
      </c>
      <c r="D410" t="str">
        <f t="shared" si="43"/>
        <v>Programmatic</v>
      </c>
      <c r="E410" t="str">
        <f t="shared" si="44"/>
        <v>Spanish Language PMPs + Crossix</v>
      </c>
      <c r="F410" t="str">
        <f t="shared" si="45"/>
        <v>Spanish Language PMPs + Crossix</v>
      </c>
      <c r="G410" t="str">
        <f t="shared" si="46"/>
        <v>Spanish Language PMPs + Crossix</v>
      </c>
      <c r="H410" t="str">
        <f t="shared" si="47"/>
        <v>Crossix</v>
      </c>
      <c r="I410" t="str">
        <f t="shared" si="48"/>
        <v>Crossix</v>
      </c>
      <c r="K410">
        <v>325</v>
      </c>
      <c r="L410">
        <v>62</v>
      </c>
      <c r="M410">
        <v>124</v>
      </c>
      <c r="N410">
        <v>54</v>
      </c>
    </row>
    <row r="411" spans="1:14" x14ac:dyDescent="0.25">
      <c r="A411">
        <v>1</v>
      </c>
      <c r="B411" t="s">
        <v>824</v>
      </c>
      <c r="C411" t="str">
        <f t="shared" si="42"/>
        <v>Cross Device</v>
      </c>
      <c r="D411" t="str">
        <f t="shared" si="43"/>
        <v>Programmatic</v>
      </c>
      <c r="E411" t="str">
        <f t="shared" si="44"/>
        <v>Spanish Language PMPs + Crossix</v>
      </c>
      <c r="F411" t="str">
        <f t="shared" si="45"/>
        <v>Spanish Language PMPs + Crossix</v>
      </c>
      <c r="G411" t="str">
        <f t="shared" si="46"/>
        <v>Spanish Language PMPs + Crossix</v>
      </c>
      <c r="H411" t="str">
        <f t="shared" si="47"/>
        <v>Crossix</v>
      </c>
      <c r="I411" t="str">
        <f t="shared" si="48"/>
        <v>Crossix</v>
      </c>
      <c r="K411">
        <v>319</v>
      </c>
      <c r="L411">
        <v>34</v>
      </c>
      <c r="M411">
        <v>114</v>
      </c>
      <c r="N411">
        <v>0</v>
      </c>
    </row>
    <row r="412" spans="1:14" x14ac:dyDescent="0.25">
      <c r="A412">
        <v>1</v>
      </c>
      <c r="B412" t="s">
        <v>825</v>
      </c>
      <c r="C412" t="str">
        <f t="shared" si="42"/>
        <v>Cross Device</v>
      </c>
      <c r="D412" t="str">
        <f t="shared" si="43"/>
        <v>Programmatic</v>
      </c>
      <c r="E412" t="str">
        <f t="shared" si="44"/>
        <v>Crossix Hispanic Diabetes T2</v>
      </c>
      <c r="F412" t="str">
        <f t="shared" si="45"/>
        <v>Crossix Hispanic Diabetes T2</v>
      </c>
      <c r="G412" t="str">
        <f t="shared" si="46"/>
        <v>Crossix Hispanic Diabetes T2</v>
      </c>
      <c r="H412" t="str">
        <f t="shared" si="47"/>
        <v>Crossix</v>
      </c>
      <c r="I412" t="str">
        <f t="shared" si="48"/>
        <v>Crossix</v>
      </c>
      <c r="K412">
        <v>1902254</v>
      </c>
      <c r="L412">
        <v>14187</v>
      </c>
      <c r="M412">
        <v>988047</v>
      </c>
      <c r="N412">
        <v>152563</v>
      </c>
    </row>
    <row r="413" spans="1:14" x14ac:dyDescent="0.25">
      <c r="A413">
        <v>1</v>
      </c>
      <c r="B413" t="s">
        <v>826</v>
      </c>
      <c r="C413" t="str">
        <f t="shared" si="42"/>
        <v>Cross Device</v>
      </c>
      <c r="D413" t="str">
        <f t="shared" si="43"/>
        <v>Programmatic</v>
      </c>
      <c r="E413" t="str">
        <f t="shared" si="44"/>
        <v>Crossix Hispanic Diabetes T2</v>
      </c>
      <c r="F413" t="str">
        <f t="shared" si="45"/>
        <v>Crossix Hispanic Diabetes T2</v>
      </c>
      <c r="G413" t="str">
        <f t="shared" si="46"/>
        <v>Crossix Hispanic Diabetes T2</v>
      </c>
      <c r="H413" t="str">
        <f t="shared" si="47"/>
        <v>Crossix</v>
      </c>
      <c r="I413" t="str">
        <f t="shared" si="48"/>
        <v>Crossix</v>
      </c>
      <c r="K413">
        <v>2236592</v>
      </c>
      <c r="L413">
        <v>12201</v>
      </c>
      <c r="M413">
        <v>1043137</v>
      </c>
      <c r="N413">
        <v>0</v>
      </c>
    </row>
    <row r="414" spans="1:14" x14ac:dyDescent="0.25">
      <c r="A414">
        <v>1</v>
      </c>
      <c r="B414" t="s">
        <v>827</v>
      </c>
      <c r="C414" t="str">
        <f t="shared" si="42"/>
        <v>Cross Device</v>
      </c>
      <c r="D414" t="str">
        <f t="shared" si="43"/>
        <v>Programmatic</v>
      </c>
      <c r="E414" t="str">
        <f t="shared" si="44"/>
        <v>Crossix 1+ OADs + Hispanic</v>
      </c>
      <c r="F414" t="str">
        <f t="shared" si="45"/>
        <v>Crossix 1+ OADs + Hispanic</v>
      </c>
      <c r="G414" t="str">
        <f t="shared" si="46"/>
        <v>Crossix 1+ OADs + Hispanic</v>
      </c>
      <c r="H414" t="str">
        <f t="shared" si="47"/>
        <v>Crossix</v>
      </c>
      <c r="I414" t="str">
        <f t="shared" si="48"/>
        <v>Crossix</v>
      </c>
      <c r="K414">
        <v>408714</v>
      </c>
      <c r="L414">
        <v>2676</v>
      </c>
      <c r="M414">
        <v>168086</v>
      </c>
      <c r="N414">
        <v>25725</v>
      </c>
    </row>
    <row r="415" spans="1:14" x14ac:dyDescent="0.25">
      <c r="A415">
        <v>1</v>
      </c>
      <c r="B415" t="s">
        <v>828</v>
      </c>
      <c r="C415" t="str">
        <f t="shared" si="42"/>
        <v>Cross Device</v>
      </c>
      <c r="D415" t="str">
        <f t="shared" si="43"/>
        <v>Programmatic</v>
      </c>
      <c r="E415" t="str">
        <f t="shared" si="44"/>
        <v>Crossix 1+ OADs + Hispanic</v>
      </c>
      <c r="F415" t="str">
        <f t="shared" si="45"/>
        <v>Crossix 1+ OADs + Hispanic</v>
      </c>
      <c r="G415" t="str">
        <f t="shared" si="46"/>
        <v>Crossix 1+ OADs + Hispanic</v>
      </c>
      <c r="H415" t="str">
        <f t="shared" si="47"/>
        <v>Crossix</v>
      </c>
      <c r="I415" t="str">
        <f t="shared" si="48"/>
        <v>Crossix</v>
      </c>
      <c r="K415">
        <v>515165</v>
      </c>
      <c r="L415">
        <v>3410</v>
      </c>
      <c r="M415">
        <v>179098</v>
      </c>
      <c r="N415">
        <v>0</v>
      </c>
    </row>
    <row r="416" spans="1:14" x14ac:dyDescent="0.25">
      <c r="A416">
        <v>1</v>
      </c>
      <c r="B416" t="s">
        <v>829</v>
      </c>
      <c r="C416" t="str">
        <f t="shared" si="42"/>
        <v>Cross Device</v>
      </c>
      <c r="D416" t="str">
        <f t="shared" si="43"/>
        <v>Programmatic</v>
      </c>
      <c r="E416" t="str">
        <f t="shared" si="44"/>
        <v>Crossix Basal Insulins + Hispanic</v>
      </c>
      <c r="F416" t="str">
        <f t="shared" si="45"/>
        <v>Crossix Basal Insulins + Hispanic</v>
      </c>
      <c r="G416" t="str">
        <f t="shared" si="46"/>
        <v>Crossix Basal Insulins + Hispanic</v>
      </c>
      <c r="H416" t="str">
        <f t="shared" si="47"/>
        <v>Crossix</v>
      </c>
      <c r="I416" t="str">
        <f t="shared" si="48"/>
        <v>Crossix</v>
      </c>
      <c r="K416">
        <v>250968</v>
      </c>
      <c r="L416">
        <v>6269</v>
      </c>
      <c r="M416">
        <v>116558</v>
      </c>
      <c r="N416">
        <v>26740</v>
      </c>
    </row>
    <row r="417" spans="1:14" x14ac:dyDescent="0.25">
      <c r="A417">
        <v>1</v>
      </c>
      <c r="B417" t="s">
        <v>830</v>
      </c>
      <c r="C417" t="str">
        <f t="shared" si="42"/>
        <v>Cross Device</v>
      </c>
      <c r="D417" t="str">
        <f t="shared" si="43"/>
        <v>Programmatic</v>
      </c>
      <c r="E417" t="str">
        <f t="shared" si="44"/>
        <v>Crossix Basal Insulins + Hispanic</v>
      </c>
      <c r="F417" t="str">
        <f t="shared" si="45"/>
        <v>Crossix Basal Insulins + Hispanic</v>
      </c>
      <c r="G417" t="str">
        <f t="shared" si="46"/>
        <v>Crossix Basal Insulins + Hispanic</v>
      </c>
      <c r="H417" t="str">
        <f t="shared" si="47"/>
        <v>Crossix</v>
      </c>
      <c r="I417" t="str">
        <f t="shared" si="48"/>
        <v>Crossix</v>
      </c>
      <c r="K417">
        <v>323991</v>
      </c>
      <c r="L417">
        <v>6275</v>
      </c>
      <c r="M417">
        <v>130824</v>
      </c>
      <c r="N417">
        <v>0</v>
      </c>
    </row>
    <row r="418" spans="1:14" x14ac:dyDescent="0.25">
      <c r="A418">
        <v>1</v>
      </c>
      <c r="B418" t="s">
        <v>831</v>
      </c>
      <c r="C418" t="str">
        <f t="shared" si="42"/>
        <v>Cross Device</v>
      </c>
      <c r="D418" t="str">
        <f t="shared" si="43"/>
        <v>Programmatic</v>
      </c>
      <c r="E418" t="str">
        <f t="shared" si="44"/>
        <v>Crossix Bydureon + Hispanic</v>
      </c>
      <c r="F418" t="str">
        <f t="shared" si="45"/>
        <v>Crossix Bydureon + Hispanic</v>
      </c>
      <c r="G418" t="str">
        <f t="shared" si="46"/>
        <v>Crossix Bydureon + Hispanic</v>
      </c>
      <c r="H418" t="str">
        <f t="shared" si="47"/>
        <v>Crossix</v>
      </c>
      <c r="I418" t="str">
        <f t="shared" si="48"/>
        <v>Crossix</v>
      </c>
      <c r="K418">
        <v>556469</v>
      </c>
      <c r="L418">
        <v>11205</v>
      </c>
      <c r="M418">
        <v>266060</v>
      </c>
      <c r="N418">
        <v>46844</v>
      </c>
    </row>
    <row r="419" spans="1:14" x14ac:dyDescent="0.25">
      <c r="A419">
        <v>1</v>
      </c>
      <c r="B419" t="s">
        <v>832</v>
      </c>
      <c r="C419" t="str">
        <f t="shared" si="42"/>
        <v>Cross Device</v>
      </c>
      <c r="D419" t="str">
        <f t="shared" si="43"/>
        <v>Programmatic</v>
      </c>
      <c r="E419" t="str">
        <f t="shared" si="44"/>
        <v>Crossix Bydureon + Hispanic</v>
      </c>
      <c r="F419" t="str">
        <f t="shared" si="45"/>
        <v>Crossix Bydureon + Hispanic</v>
      </c>
      <c r="G419" t="str">
        <f t="shared" si="46"/>
        <v>Crossix Bydureon + Hispanic</v>
      </c>
      <c r="H419" t="str">
        <f t="shared" si="47"/>
        <v>Crossix</v>
      </c>
      <c r="I419" t="str">
        <f t="shared" si="48"/>
        <v>Crossix</v>
      </c>
      <c r="K419">
        <v>850114</v>
      </c>
      <c r="L419">
        <v>16044</v>
      </c>
      <c r="M419">
        <v>384111</v>
      </c>
      <c r="N419">
        <v>0</v>
      </c>
    </row>
    <row r="420" spans="1:14" x14ac:dyDescent="0.25">
      <c r="A420">
        <v>1</v>
      </c>
      <c r="B420" t="s">
        <v>833</v>
      </c>
      <c r="C420" t="str">
        <f t="shared" si="42"/>
        <v>Cross Device</v>
      </c>
      <c r="D420" t="str">
        <f t="shared" si="43"/>
        <v>Programmatic</v>
      </c>
      <c r="E420" t="str">
        <f t="shared" si="44"/>
        <v>Crossix CV + T2D + Hispanic</v>
      </c>
      <c r="F420" t="str">
        <f t="shared" si="45"/>
        <v>Crossix CV + T2D + Hispanic</v>
      </c>
      <c r="G420" t="str">
        <f t="shared" si="46"/>
        <v>Crossix CV + T2D + Hispanic</v>
      </c>
      <c r="H420" t="str">
        <f t="shared" si="47"/>
        <v>Crossix</v>
      </c>
      <c r="I420" t="str">
        <f t="shared" si="48"/>
        <v>Crossix</v>
      </c>
      <c r="K420">
        <v>472874</v>
      </c>
      <c r="L420">
        <v>4329</v>
      </c>
      <c r="M420">
        <v>202507</v>
      </c>
      <c r="N420">
        <v>29163</v>
      </c>
    </row>
    <row r="421" spans="1:14" x14ac:dyDescent="0.25">
      <c r="A421">
        <v>1</v>
      </c>
      <c r="B421" t="s">
        <v>834</v>
      </c>
      <c r="C421" t="str">
        <f t="shared" si="42"/>
        <v>Cross Device</v>
      </c>
      <c r="D421" t="str">
        <f t="shared" si="43"/>
        <v>Programmatic</v>
      </c>
      <c r="E421" t="str">
        <f t="shared" si="44"/>
        <v>Crossix CV + T2D + Hispanic</v>
      </c>
      <c r="F421" t="str">
        <f t="shared" si="45"/>
        <v>Crossix CV + T2D + Hispanic</v>
      </c>
      <c r="G421" t="str">
        <f t="shared" si="46"/>
        <v>Crossix CV + T2D + Hispanic</v>
      </c>
      <c r="H421" t="str">
        <f t="shared" si="47"/>
        <v>Crossix</v>
      </c>
      <c r="I421" t="str">
        <f t="shared" si="48"/>
        <v>Crossix</v>
      </c>
      <c r="K421">
        <v>557246</v>
      </c>
      <c r="L421">
        <v>4091</v>
      </c>
      <c r="M421">
        <v>205165</v>
      </c>
      <c r="N421">
        <v>0</v>
      </c>
    </row>
    <row r="422" spans="1:14" x14ac:dyDescent="0.25">
      <c r="A422">
        <v>1</v>
      </c>
      <c r="B422" t="s">
        <v>835</v>
      </c>
      <c r="C422" t="str">
        <f t="shared" si="42"/>
        <v>Cross Device</v>
      </c>
      <c r="D422" t="str">
        <f t="shared" si="43"/>
        <v>Programmatic</v>
      </c>
      <c r="E422" t="str">
        <f t="shared" si="44"/>
        <v>Crossix GLP-1 Inhibitor User + Hispanic</v>
      </c>
      <c r="F422" t="str">
        <f t="shared" si="45"/>
        <v>Crossix GLP-1 Inhibitor User + Hispanic</v>
      </c>
      <c r="G422" t="str">
        <f t="shared" si="46"/>
        <v>Crossix GLP-1 Inhibitor User + Hispanic</v>
      </c>
      <c r="H422" t="str">
        <f t="shared" si="47"/>
        <v>Crossix</v>
      </c>
      <c r="I422" t="str">
        <f t="shared" si="48"/>
        <v>Crossix</v>
      </c>
      <c r="K422">
        <v>282341</v>
      </c>
      <c r="L422">
        <v>3576</v>
      </c>
      <c r="M422">
        <v>111009</v>
      </c>
      <c r="N422">
        <v>14106</v>
      </c>
    </row>
    <row r="423" spans="1:14" x14ac:dyDescent="0.25">
      <c r="A423">
        <v>1</v>
      </c>
      <c r="B423" t="s">
        <v>836</v>
      </c>
      <c r="C423" t="str">
        <f t="shared" si="42"/>
        <v>Cross Device</v>
      </c>
      <c r="D423" t="str">
        <f t="shared" si="43"/>
        <v>Programmatic</v>
      </c>
      <c r="E423" t="str">
        <f t="shared" si="44"/>
        <v>Crossix GLP-1 Inhibitor User + Hispanic</v>
      </c>
      <c r="F423" t="str">
        <f t="shared" si="45"/>
        <v>Crossix GLP-1 Inhibitor User + Hispanic</v>
      </c>
      <c r="G423" t="str">
        <f t="shared" si="46"/>
        <v>Crossix GLP-1 Inhibitor User + Hispanic</v>
      </c>
      <c r="H423" t="str">
        <f t="shared" si="47"/>
        <v>Crossix</v>
      </c>
      <c r="I423" t="str">
        <f t="shared" si="48"/>
        <v>Crossix</v>
      </c>
      <c r="K423">
        <v>396371</v>
      </c>
      <c r="L423">
        <v>3441</v>
      </c>
      <c r="M423">
        <v>117539</v>
      </c>
      <c r="N423">
        <v>0</v>
      </c>
    </row>
    <row r="424" spans="1:14" x14ac:dyDescent="0.25">
      <c r="A424">
        <v>1</v>
      </c>
      <c r="B424" t="s">
        <v>837</v>
      </c>
      <c r="C424" t="str">
        <f t="shared" si="42"/>
        <v>Cross Device</v>
      </c>
      <c r="D424" t="str">
        <f t="shared" si="43"/>
        <v>Programmatic</v>
      </c>
      <c r="E424" t="str">
        <f t="shared" si="44"/>
        <v>Crossix OAD Brand + Hispanic</v>
      </c>
      <c r="F424" t="str">
        <f t="shared" si="45"/>
        <v>Crossix OAD Brand + Hispanic</v>
      </c>
      <c r="G424" t="str">
        <f t="shared" si="46"/>
        <v>Crossix OAD Brand + Hispanic</v>
      </c>
      <c r="H424" t="str">
        <f t="shared" si="47"/>
        <v>Crossix</v>
      </c>
      <c r="I424" t="str">
        <f t="shared" si="48"/>
        <v>Crossix</v>
      </c>
      <c r="K424">
        <v>862552</v>
      </c>
      <c r="L424">
        <v>9825</v>
      </c>
      <c r="M424">
        <v>349687</v>
      </c>
      <c r="N424">
        <v>69605</v>
      </c>
    </row>
    <row r="425" spans="1:14" x14ac:dyDescent="0.25">
      <c r="A425">
        <v>1</v>
      </c>
      <c r="B425" t="s">
        <v>838</v>
      </c>
      <c r="C425" t="str">
        <f t="shared" si="42"/>
        <v>Cross Device</v>
      </c>
      <c r="D425" t="str">
        <f t="shared" si="43"/>
        <v>Programmatic</v>
      </c>
      <c r="E425" t="str">
        <f t="shared" si="44"/>
        <v>Crossix OAD Brand + Hispanic</v>
      </c>
      <c r="F425" t="str">
        <f t="shared" si="45"/>
        <v>Crossix OAD Brand + Hispanic</v>
      </c>
      <c r="G425" t="str">
        <f t="shared" si="46"/>
        <v>Crossix OAD Brand + Hispanic</v>
      </c>
      <c r="H425" t="str">
        <f t="shared" si="47"/>
        <v>Crossix</v>
      </c>
      <c r="I425" t="str">
        <f t="shared" si="48"/>
        <v>Crossix</v>
      </c>
      <c r="K425">
        <v>1074213</v>
      </c>
      <c r="L425">
        <v>10148</v>
      </c>
      <c r="M425">
        <v>399137</v>
      </c>
      <c r="N425">
        <v>0</v>
      </c>
    </row>
    <row r="426" spans="1:14" x14ac:dyDescent="0.25">
      <c r="A426">
        <v>1</v>
      </c>
      <c r="B426" t="s">
        <v>839</v>
      </c>
      <c r="C426" t="str">
        <f t="shared" si="42"/>
        <v>Cross Device</v>
      </c>
      <c r="D426" t="str">
        <f t="shared" si="43"/>
        <v>Programmatic</v>
      </c>
      <c r="E426" t="str">
        <f t="shared" si="44"/>
        <v>Crossix Ozempic + Hispanic</v>
      </c>
      <c r="F426" t="str">
        <f t="shared" si="45"/>
        <v>Crossix Ozempic + Hispanic</v>
      </c>
      <c r="G426" t="str">
        <f t="shared" si="46"/>
        <v>Crossix Ozempic + Hispanic</v>
      </c>
      <c r="H426" t="str">
        <f t="shared" si="47"/>
        <v>Crossix</v>
      </c>
      <c r="I426" t="str">
        <f t="shared" si="48"/>
        <v>Crossix</v>
      </c>
      <c r="K426">
        <v>602309</v>
      </c>
      <c r="L426">
        <v>6847</v>
      </c>
      <c r="M426">
        <v>250245</v>
      </c>
      <c r="N426">
        <v>41980</v>
      </c>
    </row>
    <row r="427" spans="1:14" x14ac:dyDescent="0.25">
      <c r="A427">
        <v>1</v>
      </c>
      <c r="B427" t="s">
        <v>840</v>
      </c>
      <c r="C427" t="str">
        <f t="shared" si="42"/>
        <v>Cross Device</v>
      </c>
      <c r="D427" t="str">
        <f t="shared" si="43"/>
        <v>Programmatic</v>
      </c>
      <c r="E427" t="str">
        <f t="shared" si="44"/>
        <v>Crossix Ozempic + Hispanic</v>
      </c>
      <c r="F427" t="str">
        <f t="shared" si="45"/>
        <v>Crossix Ozempic + Hispanic</v>
      </c>
      <c r="G427" t="str">
        <f t="shared" si="46"/>
        <v>Crossix Ozempic + Hispanic</v>
      </c>
      <c r="H427" t="str">
        <f t="shared" si="47"/>
        <v>Crossix</v>
      </c>
      <c r="I427" t="str">
        <f t="shared" si="48"/>
        <v>Crossix</v>
      </c>
      <c r="K427">
        <v>754807</v>
      </c>
      <c r="L427">
        <v>6987</v>
      </c>
      <c r="M427">
        <v>277707</v>
      </c>
      <c r="N427">
        <v>0</v>
      </c>
    </row>
    <row r="428" spans="1:14" x14ac:dyDescent="0.25">
      <c r="A428">
        <v>1</v>
      </c>
      <c r="B428" t="s">
        <v>841</v>
      </c>
      <c r="C428" t="str">
        <f t="shared" si="42"/>
        <v>Cross Device</v>
      </c>
      <c r="D428" t="str">
        <f t="shared" si="43"/>
        <v>Programmatic</v>
      </c>
      <c r="E428" t="str">
        <f t="shared" si="44"/>
        <v>Crossix Trulicity + Hispanic</v>
      </c>
      <c r="F428" t="str">
        <f t="shared" si="45"/>
        <v>Crossix Trulicity + Hispanic</v>
      </c>
      <c r="G428" t="str">
        <f t="shared" si="46"/>
        <v>Crossix Trulicity + Hispanic</v>
      </c>
      <c r="H428" t="str">
        <f t="shared" si="47"/>
        <v>Crossix</v>
      </c>
      <c r="I428" t="str">
        <f t="shared" si="48"/>
        <v>Crossix</v>
      </c>
      <c r="K428">
        <v>373920</v>
      </c>
      <c r="L428">
        <v>3384</v>
      </c>
      <c r="M428">
        <v>161039</v>
      </c>
      <c r="N428">
        <v>24017</v>
      </c>
    </row>
    <row r="429" spans="1:14" x14ac:dyDescent="0.25">
      <c r="A429">
        <v>1</v>
      </c>
      <c r="B429" t="s">
        <v>842</v>
      </c>
      <c r="C429" t="str">
        <f t="shared" si="42"/>
        <v>Cross Device</v>
      </c>
      <c r="D429" t="str">
        <f t="shared" si="43"/>
        <v>Programmatic</v>
      </c>
      <c r="E429" t="str">
        <f t="shared" si="44"/>
        <v>Crossix Trulicity + Hispanic</v>
      </c>
      <c r="F429" t="str">
        <f t="shared" si="45"/>
        <v>Crossix Trulicity + Hispanic</v>
      </c>
      <c r="G429" t="str">
        <f t="shared" si="46"/>
        <v>Crossix Trulicity + Hispanic</v>
      </c>
      <c r="H429" t="str">
        <f t="shared" si="47"/>
        <v>Crossix</v>
      </c>
      <c r="I429" t="str">
        <f t="shared" si="48"/>
        <v>Crossix</v>
      </c>
      <c r="K429">
        <v>527279</v>
      </c>
      <c r="L429">
        <v>5481</v>
      </c>
      <c r="M429">
        <v>204025</v>
      </c>
      <c r="N429">
        <v>0</v>
      </c>
    </row>
    <row r="430" spans="1:14" x14ac:dyDescent="0.25">
      <c r="A430">
        <v>1</v>
      </c>
      <c r="B430" t="s">
        <v>843</v>
      </c>
      <c r="C430" t="str">
        <f t="shared" si="42"/>
        <v>Cross Device</v>
      </c>
      <c r="D430" t="str">
        <f t="shared" si="43"/>
        <v>Programmatic</v>
      </c>
      <c r="E430" t="str">
        <f t="shared" si="44"/>
        <v>Crossix Uncontrolled A1C + Hispanic</v>
      </c>
      <c r="F430" t="str">
        <f t="shared" si="45"/>
        <v>Crossix Uncontrolled A1C + Hispanic</v>
      </c>
      <c r="G430" t="str">
        <f t="shared" si="46"/>
        <v>Crossix Uncontrolled A1C + Hispanic</v>
      </c>
      <c r="H430" t="str">
        <f t="shared" si="47"/>
        <v>Crossix</v>
      </c>
      <c r="I430" t="str">
        <f t="shared" si="48"/>
        <v>Crossix</v>
      </c>
      <c r="K430">
        <v>679081</v>
      </c>
      <c r="L430">
        <v>11401</v>
      </c>
      <c r="M430">
        <v>342378</v>
      </c>
      <c r="N430">
        <v>105516</v>
      </c>
    </row>
    <row r="431" spans="1:14" x14ac:dyDescent="0.25">
      <c r="A431">
        <v>1</v>
      </c>
      <c r="B431" t="s">
        <v>844</v>
      </c>
      <c r="C431" t="str">
        <f t="shared" si="42"/>
        <v>Cross Device</v>
      </c>
      <c r="D431" t="str">
        <f t="shared" si="43"/>
        <v>Programmatic</v>
      </c>
      <c r="E431" t="str">
        <f t="shared" si="44"/>
        <v>Crossix Uncontrolled A1C + Hispanic</v>
      </c>
      <c r="F431" t="str">
        <f t="shared" si="45"/>
        <v>Crossix Uncontrolled A1C + Hispanic</v>
      </c>
      <c r="G431" t="str">
        <f t="shared" si="46"/>
        <v>Crossix Uncontrolled A1C + Hispanic</v>
      </c>
      <c r="H431" t="str">
        <f t="shared" si="47"/>
        <v>Crossix</v>
      </c>
      <c r="I431" t="str">
        <f t="shared" si="48"/>
        <v>Crossix</v>
      </c>
      <c r="K431">
        <v>924586</v>
      </c>
      <c r="L431">
        <v>13357</v>
      </c>
      <c r="M431">
        <v>414962</v>
      </c>
      <c r="N431">
        <v>0</v>
      </c>
    </row>
    <row r="432" spans="1:14" x14ac:dyDescent="0.25">
      <c r="A432">
        <v>1</v>
      </c>
      <c r="B432" t="s">
        <v>845</v>
      </c>
      <c r="C432" t="str">
        <f t="shared" si="42"/>
        <v>Cross Device</v>
      </c>
      <c r="D432" t="str">
        <f t="shared" si="43"/>
        <v>Programmatic</v>
      </c>
      <c r="E432" t="str">
        <f t="shared" si="44"/>
        <v>Fluent Diabetic Savings Supplies + Hispanic</v>
      </c>
      <c r="F432" t="str">
        <f t="shared" si="45"/>
        <v>Fluent Diabetic Savings Supplies + Hispanic</v>
      </c>
      <c r="G432" t="str">
        <f t="shared" si="46"/>
        <v>Fluent Diabetic Savings Supplies + Hispanic</v>
      </c>
      <c r="H432" t="str">
        <f t="shared" si="47"/>
        <v>Fluent</v>
      </c>
      <c r="I432" t="str">
        <f t="shared" si="48"/>
        <v>Fluent</v>
      </c>
      <c r="K432">
        <v>485603</v>
      </c>
      <c r="L432">
        <v>5825</v>
      </c>
      <c r="M432">
        <v>204219</v>
      </c>
      <c r="N432">
        <v>26947</v>
      </c>
    </row>
    <row r="433" spans="1:14" x14ac:dyDescent="0.25">
      <c r="A433">
        <v>1</v>
      </c>
      <c r="B433" t="s">
        <v>846</v>
      </c>
      <c r="C433" t="str">
        <f t="shared" si="42"/>
        <v>Cross Device</v>
      </c>
      <c r="D433" t="str">
        <f t="shared" si="43"/>
        <v>Programmatic</v>
      </c>
      <c r="E433" t="str">
        <f t="shared" si="44"/>
        <v>Fluent Diabetic Savings Supplies + Hispanic</v>
      </c>
      <c r="F433" t="str">
        <f t="shared" si="45"/>
        <v>Fluent Diabetic Savings Supplies + Hispanic</v>
      </c>
      <c r="G433" t="str">
        <f t="shared" si="46"/>
        <v>Fluent Diabetic Savings Supplies + Hispanic</v>
      </c>
      <c r="H433" t="str">
        <f t="shared" si="47"/>
        <v>Fluent</v>
      </c>
      <c r="I433" t="str">
        <f t="shared" si="48"/>
        <v>Fluent</v>
      </c>
      <c r="K433">
        <v>623986</v>
      </c>
      <c r="L433">
        <v>5940</v>
      </c>
      <c r="M433">
        <v>214122</v>
      </c>
      <c r="N433">
        <v>0</v>
      </c>
    </row>
    <row r="434" spans="1:14" x14ac:dyDescent="0.25">
      <c r="A434">
        <v>1</v>
      </c>
      <c r="B434" t="s">
        <v>847</v>
      </c>
      <c r="C434" t="str">
        <f t="shared" si="42"/>
        <v>Cross Device</v>
      </c>
      <c r="D434" t="str">
        <f t="shared" si="43"/>
        <v>Programmatic</v>
      </c>
      <c r="E434" t="str">
        <f t="shared" si="44"/>
        <v>Fluent T2D + Hispanic</v>
      </c>
      <c r="F434" t="str">
        <f t="shared" si="45"/>
        <v>Fluent T2D + Hispanic</v>
      </c>
      <c r="G434" t="str">
        <f t="shared" si="46"/>
        <v>Fluent T2D + Hispanic</v>
      </c>
      <c r="H434" t="str">
        <f t="shared" si="47"/>
        <v>Fluent</v>
      </c>
      <c r="I434" t="str">
        <f t="shared" si="48"/>
        <v>Fluent</v>
      </c>
      <c r="K434">
        <v>796222</v>
      </c>
      <c r="L434">
        <v>8151</v>
      </c>
      <c r="M434">
        <v>377894</v>
      </c>
      <c r="N434">
        <v>44374</v>
      </c>
    </row>
    <row r="435" spans="1:14" x14ac:dyDescent="0.25">
      <c r="A435">
        <v>1</v>
      </c>
      <c r="B435" t="s">
        <v>848</v>
      </c>
      <c r="C435" t="str">
        <f t="shared" si="42"/>
        <v>Cross Device</v>
      </c>
      <c r="D435" t="str">
        <f t="shared" si="43"/>
        <v>Programmatic</v>
      </c>
      <c r="E435" t="str">
        <f t="shared" si="44"/>
        <v>Fluent T2D + Hispanic</v>
      </c>
      <c r="F435" t="str">
        <f t="shared" si="45"/>
        <v>Fluent T2D + Hispanic</v>
      </c>
      <c r="G435" t="str">
        <f t="shared" si="46"/>
        <v>Fluent T2D + Hispanic</v>
      </c>
      <c r="H435" t="str">
        <f t="shared" si="47"/>
        <v>Fluent</v>
      </c>
      <c r="I435" t="str">
        <f t="shared" si="48"/>
        <v>Fluent</v>
      </c>
      <c r="K435">
        <v>983165</v>
      </c>
      <c r="L435">
        <v>8578</v>
      </c>
      <c r="M435">
        <v>395488</v>
      </c>
      <c r="N435">
        <v>0</v>
      </c>
    </row>
    <row r="436" spans="1:14" x14ac:dyDescent="0.25">
      <c r="A436">
        <v>1</v>
      </c>
      <c r="B436" t="s">
        <v>849</v>
      </c>
      <c r="C436" t="str">
        <f t="shared" si="42"/>
        <v>Cross Device</v>
      </c>
      <c r="D436" t="str">
        <f t="shared" si="43"/>
        <v>Programmatic</v>
      </c>
      <c r="E436" t="str">
        <f t="shared" si="44"/>
        <v>IRI Glucose/Lancet Product Purchasers + Hispanic</v>
      </c>
      <c r="F436" t="str">
        <f t="shared" si="45"/>
        <v>IRI Glucose/Lancet Product Purchasers + Hispanic</v>
      </c>
      <c r="G436" t="str">
        <f t="shared" si="46"/>
        <v>IRI Glucose/Lancet Product Purchasers + Hispanic</v>
      </c>
      <c r="H436" t="str">
        <f t="shared" si="47"/>
        <v>IRI Glucose/Lancet Product Purchasers + Hispanic</v>
      </c>
      <c r="I436" t="str">
        <f t="shared" si="48"/>
        <v>Others</v>
      </c>
      <c r="K436">
        <v>14</v>
      </c>
      <c r="L436">
        <v>6</v>
      </c>
      <c r="M436">
        <v>0</v>
      </c>
      <c r="N436">
        <v>8</v>
      </c>
    </row>
    <row r="437" spans="1:14" x14ac:dyDescent="0.25">
      <c r="A437">
        <v>1</v>
      </c>
      <c r="B437" t="s">
        <v>850</v>
      </c>
      <c r="C437" t="str">
        <f t="shared" si="42"/>
        <v>Cross Device</v>
      </c>
      <c r="D437" t="str">
        <f t="shared" si="43"/>
        <v>Programmatic</v>
      </c>
      <c r="E437" t="str">
        <f t="shared" si="44"/>
        <v>IRI Glucose/Lancet Product Purchasers + Hispanic</v>
      </c>
      <c r="F437" t="str">
        <f t="shared" si="45"/>
        <v>IRI Glucose/Lancet Product Purchasers + Hispanic</v>
      </c>
      <c r="G437" t="str">
        <f t="shared" si="46"/>
        <v>IRI Glucose/Lancet Product Purchasers + Hispanic</v>
      </c>
      <c r="H437" t="str">
        <f t="shared" si="47"/>
        <v>IRI Glucose/Lancet Product Purchasers + Hispanic</v>
      </c>
      <c r="I437" t="str">
        <f t="shared" si="48"/>
        <v>Others</v>
      </c>
      <c r="K437">
        <v>15</v>
      </c>
      <c r="L437">
        <v>2</v>
      </c>
      <c r="M437">
        <v>0</v>
      </c>
      <c r="N437">
        <v>0</v>
      </c>
    </row>
    <row r="438" spans="1:14" x14ac:dyDescent="0.25">
      <c r="A438">
        <v>1</v>
      </c>
      <c r="B438" t="s">
        <v>851</v>
      </c>
      <c r="C438" t="str">
        <f t="shared" si="42"/>
        <v>Cross Device</v>
      </c>
      <c r="D438" t="str">
        <f t="shared" si="43"/>
        <v>Programmatic</v>
      </c>
      <c r="E438" t="str">
        <f t="shared" si="44"/>
        <v>Kantar MARS T2D Diagnosed 10+ Yrs Ago + Hispanic</v>
      </c>
      <c r="F438" t="str">
        <f t="shared" si="45"/>
        <v>Kantar MARS T2D Diagnosed 10+ Yrs Ago + Hispanic</v>
      </c>
      <c r="G438" t="str">
        <f t="shared" si="46"/>
        <v>Kantar MARS T2D Diagnosed 10+ Yrs Ago + Hispanic</v>
      </c>
      <c r="H438" t="str">
        <f t="shared" si="47"/>
        <v>Kantar MARS T2D Diagnosed 10+ Yrs</v>
      </c>
      <c r="I438" t="str">
        <f t="shared" si="48"/>
        <v>Others</v>
      </c>
      <c r="K438">
        <v>948870</v>
      </c>
      <c r="L438">
        <v>9357</v>
      </c>
      <c r="M438">
        <v>399472</v>
      </c>
      <c r="N438">
        <v>62320</v>
      </c>
    </row>
    <row r="439" spans="1:14" x14ac:dyDescent="0.25">
      <c r="A439">
        <v>1</v>
      </c>
      <c r="B439" t="s">
        <v>852</v>
      </c>
      <c r="C439" t="str">
        <f t="shared" si="42"/>
        <v>Cross Device</v>
      </c>
      <c r="D439" t="str">
        <f t="shared" si="43"/>
        <v>Programmatic</v>
      </c>
      <c r="E439" t="str">
        <f t="shared" si="44"/>
        <v>Kantar MARS T2D Diagnosed 10+ Yrs Ago + Hispanic</v>
      </c>
      <c r="F439" t="str">
        <f t="shared" si="45"/>
        <v>Kantar MARS T2D Diagnosed 10+ Yrs Ago + Hispanic</v>
      </c>
      <c r="G439" t="str">
        <f t="shared" si="46"/>
        <v>Kantar MARS T2D Diagnosed 10+ Yrs Ago + Hispanic</v>
      </c>
      <c r="H439" t="str">
        <f t="shared" si="47"/>
        <v>Kantar MARS T2D Diagnosed 10+ Yrs</v>
      </c>
      <c r="I439" t="str">
        <f t="shared" si="48"/>
        <v>Others</v>
      </c>
      <c r="K439">
        <v>1145025</v>
      </c>
      <c r="L439">
        <v>9941</v>
      </c>
      <c r="M439">
        <v>433365</v>
      </c>
      <c r="N439">
        <v>0</v>
      </c>
    </row>
    <row r="440" spans="1:14" x14ac:dyDescent="0.25">
      <c r="A440">
        <v>1</v>
      </c>
      <c r="B440" t="s">
        <v>853</v>
      </c>
      <c r="C440" t="str">
        <f t="shared" si="42"/>
        <v>Cross Device</v>
      </c>
      <c r="D440" t="str">
        <f t="shared" si="43"/>
        <v>Programmatic</v>
      </c>
      <c r="E440" t="str">
        <f t="shared" si="44"/>
        <v>Oracle + Hispanic</v>
      </c>
      <c r="F440" t="str">
        <f t="shared" si="45"/>
        <v>Oracle + Hispanic</v>
      </c>
      <c r="G440" t="str">
        <f t="shared" si="46"/>
        <v>Oracle + Hispanic</v>
      </c>
      <c r="H440" t="str">
        <f t="shared" si="47"/>
        <v>Oracle + Hispanic</v>
      </c>
      <c r="I440" t="str">
        <f t="shared" si="48"/>
        <v>Others</v>
      </c>
      <c r="K440">
        <v>357252</v>
      </c>
      <c r="L440">
        <v>4679</v>
      </c>
      <c r="M440">
        <v>153413</v>
      </c>
      <c r="N440">
        <v>30278</v>
      </c>
    </row>
    <row r="441" spans="1:14" x14ac:dyDescent="0.25">
      <c r="A441">
        <v>1</v>
      </c>
      <c r="B441" t="s">
        <v>854</v>
      </c>
      <c r="C441" t="str">
        <f t="shared" si="42"/>
        <v>Cross Device</v>
      </c>
      <c r="D441" t="str">
        <f t="shared" si="43"/>
        <v>Programmatic</v>
      </c>
      <c r="E441" t="str">
        <f t="shared" si="44"/>
        <v>Oracle + Hispanic</v>
      </c>
      <c r="F441" t="str">
        <f t="shared" si="45"/>
        <v>Oracle + Hispanic</v>
      </c>
      <c r="G441" t="str">
        <f t="shared" si="46"/>
        <v>Oracle + Hispanic</v>
      </c>
      <c r="H441" t="str">
        <f t="shared" si="47"/>
        <v>Oracle + Hispanic</v>
      </c>
      <c r="I441" t="str">
        <f t="shared" si="48"/>
        <v>Others</v>
      </c>
      <c r="K441">
        <v>456187</v>
      </c>
      <c r="L441">
        <v>5224</v>
      </c>
      <c r="M441">
        <v>169340</v>
      </c>
      <c r="N441">
        <v>0</v>
      </c>
    </row>
    <row r="442" spans="1:14" x14ac:dyDescent="0.25">
      <c r="A442">
        <v>1</v>
      </c>
      <c r="B442" t="s">
        <v>855</v>
      </c>
      <c r="C442" t="str">
        <f t="shared" si="42"/>
        <v>Cross Device</v>
      </c>
      <c r="D442" t="str">
        <f t="shared" si="43"/>
        <v>Programmatic</v>
      </c>
      <c r="E442" t="str">
        <f t="shared" si="44"/>
        <v>SCA</v>
      </c>
      <c r="F442" t="str">
        <f t="shared" si="45"/>
        <v>SCA</v>
      </c>
      <c r="G442" t="str">
        <f t="shared" si="46"/>
        <v>SCA</v>
      </c>
      <c r="H442" t="str">
        <f t="shared" si="47"/>
        <v>SCA</v>
      </c>
      <c r="I442" t="str">
        <f t="shared" si="48"/>
        <v>SCA</v>
      </c>
      <c r="K442">
        <v>1103456</v>
      </c>
      <c r="L442">
        <v>6727</v>
      </c>
      <c r="M442">
        <v>592770</v>
      </c>
      <c r="N442">
        <v>56391</v>
      </c>
    </row>
    <row r="443" spans="1:14" x14ac:dyDescent="0.25">
      <c r="A443">
        <v>1</v>
      </c>
      <c r="B443" t="s">
        <v>856</v>
      </c>
      <c r="C443" t="str">
        <f t="shared" si="42"/>
        <v>Cross Device</v>
      </c>
      <c r="D443" t="str">
        <f t="shared" si="43"/>
        <v>Programmatic</v>
      </c>
      <c r="E443" t="str">
        <f t="shared" si="44"/>
        <v>SCA</v>
      </c>
      <c r="F443" t="str">
        <f t="shared" si="45"/>
        <v>SCA</v>
      </c>
      <c r="G443" t="str">
        <f t="shared" si="46"/>
        <v>SCA</v>
      </c>
      <c r="H443" t="str">
        <f t="shared" si="47"/>
        <v>SCA</v>
      </c>
      <c r="I443" t="str">
        <f t="shared" si="48"/>
        <v>SCA</v>
      </c>
      <c r="K443">
        <v>1473426</v>
      </c>
      <c r="L443">
        <v>7142</v>
      </c>
      <c r="M443">
        <v>641988</v>
      </c>
      <c r="N443">
        <v>0</v>
      </c>
    </row>
    <row r="444" spans="1:14" x14ac:dyDescent="0.25">
      <c r="A444">
        <v>1</v>
      </c>
      <c r="B444" t="s">
        <v>857</v>
      </c>
      <c r="C444" t="str">
        <f t="shared" si="42"/>
        <v>Cross Device</v>
      </c>
      <c r="D444" t="str">
        <f t="shared" si="43"/>
        <v>Programmatic</v>
      </c>
      <c r="E444" t="str">
        <f t="shared" si="44"/>
        <v>Sharethis + Hispanic</v>
      </c>
      <c r="F444" t="str">
        <f t="shared" si="45"/>
        <v>Sharethis + Hispanic</v>
      </c>
      <c r="G444" t="str">
        <f t="shared" si="46"/>
        <v>Sharethis + Hispanic</v>
      </c>
      <c r="H444" t="str">
        <f t="shared" si="47"/>
        <v>Sharethis</v>
      </c>
      <c r="I444" t="str">
        <f t="shared" si="48"/>
        <v>Sharethis</v>
      </c>
      <c r="K444">
        <v>1370982</v>
      </c>
      <c r="L444">
        <v>8867</v>
      </c>
      <c r="M444">
        <v>626529</v>
      </c>
      <c r="N444">
        <v>68036</v>
      </c>
    </row>
    <row r="445" spans="1:14" x14ac:dyDescent="0.25">
      <c r="A445">
        <v>1</v>
      </c>
      <c r="B445" t="s">
        <v>858</v>
      </c>
      <c r="C445" t="str">
        <f t="shared" si="42"/>
        <v>Cross Device</v>
      </c>
      <c r="D445" t="str">
        <f t="shared" si="43"/>
        <v>Programmatic</v>
      </c>
      <c r="E445" t="str">
        <f t="shared" si="44"/>
        <v>Sharethis + Hispanic</v>
      </c>
      <c r="F445" t="str">
        <f t="shared" si="45"/>
        <v>Sharethis + Hispanic</v>
      </c>
      <c r="G445" t="str">
        <f t="shared" si="46"/>
        <v>Sharethis + Hispanic</v>
      </c>
      <c r="H445" t="str">
        <f t="shared" si="47"/>
        <v>Sharethis</v>
      </c>
      <c r="I445" t="str">
        <f t="shared" si="48"/>
        <v>Sharethis</v>
      </c>
      <c r="K445">
        <v>1748187</v>
      </c>
      <c r="L445">
        <v>10195</v>
      </c>
      <c r="M445">
        <v>688320</v>
      </c>
      <c r="N445">
        <v>0</v>
      </c>
    </row>
    <row r="446" spans="1:14" x14ac:dyDescent="0.25">
      <c r="A446">
        <v>1</v>
      </c>
      <c r="B446" t="s">
        <v>859</v>
      </c>
      <c r="C446" t="str">
        <f t="shared" si="42"/>
        <v>Cross Device</v>
      </c>
      <c r="D446" t="str">
        <f t="shared" si="43"/>
        <v>Programmatic</v>
      </c>
      <c r="E446" t="str">
        <f t="shared" si="44"/>
        <v>Symphony HealthRankings + Hispanic</v>
      </c>
      <c r="F446" t="str">
        <f t="shared" si="45"/>
        <v>Symphony HealthRankings + Hispanic</v>
      </c>
      <c r="G446" t="str">
        <f t="shared" si="46"/>
        <v>Symphony HealthRankings + Hispanic</v>
      </c>
      <c r="H446" t="str">
        <f t="shared" si="47"/>
        <v>Symphony Health</v>
      </c>
      <c r="I446" t="str">
        <f t="shared" si="48"/>
        <v>Others</v>
      </c>
      <c r="K446">
        <v>231809</v>
      </c>
      <c r="L446">
        <v>1788</v>
      </c>
      <c r="M446">
        <v>95975</v>
      </c>
      <c r="N446">
        <v>13318</v>
      </c>
    </row>
    <row r="447" spans="1:14" x14ac:dyDescent="0.25">
      <c r="A447">
        <v>1</v>
      </c>
      <c r="B447" t="s">
        <v>860</v>
      </c>
      <c r="C447" t="str">
        <f t="shared" si="42"/>
        <v>Cross Device</v>
      </c>
      <c r="D447" t="str">
        <f t="shared" si="43"/>
        <v>Programmatic</v>
      </c>
      <c r="E447" t="str">
        <f t="shared" si="44"/>
        <v>Symphony HealthRankings + Hispanic</v>
      </c>
      <c r="F447" t="str">
        <f t="shared" si="45"/>
        <v>Symphony HealthRankings + Hispanic</v>
      </c>
      <c r="G447" t="str">
        <f t="shared" si="46"/>
        <v>Symphony HealthRankings + Hispanic</v>
      </c>
      <c r="H447" t="str">
        <f t="shared" si="47"/>
        <v>Symphony Health</v>
      </c>
      <c r="I447" t="str">
        <f t="shared" si="48"/>
        <v>Others</v>
      </c>
      <c r="K447">
        <v>297051</v>
      </c>
      <c r="L447">
        <v>2259</v>
      </c>
      <c r="M447">
        <v>102404</v>
      </c>
      <c r="N447">
        <v>0</v>
      </c>
    </row>
    <row r="448" spans="1:14" x14ac:dyDescent="0.25">
      <c r="A448">
        <v>1</v>
      </c>
      <c r="B448" t="s">
        <v>861</v>
      </c>
      <c r="C448" t="str">
        <f t="shared" si="42"/>
        <v>Cross Device</v>
      </c>
      <c r="D448" t="str">
        <f t="shared" si="43"/>
        <v>Programmatic</v>
      </c>
      <c r="E448" t="str">
        <f t="shared" si="44"/>
        <v>Site Visits</v>
      </c>
      <c r="F448" t="str">
        <f t="shared" si="45"/>
        <v>Site Visits</v>
      </c>
      <c r="G448" t="str">
        <f t="shared" si="46"/>
        <v>Site Visits</v>
      </c>
      <c r="H448" t="str">
        <f t="shared" si="47"/>
        <v>Site Visits</v>
      </c>
      <c r="I448" t="str">
        <f t="shared" si="48"/>
        <v>Site Visits</v>
      </c>
      <c r="K448">
        <v>12011819</v>
      </c>
      <c r="L448">
        <v>128266</v>
      </c>
      <c r="M448">
        <v>5248822</v>
      </c>
      <c r="N448">
        <v>509567</v>
      </c>
    </row>
    <row r="449" spans="1:14" x14ac:dyDescent="0.25">
      <c r="A449">
        <v>1</v>
      </c>
      <c r="B449" t="s">
        <v>862</v>
      </c>
      <c r="C449" t="str">
        <f t="shared" si="42"/>
        <v>Cross Device</v>
      </c>
      <c r="D449" t="str">
        <f t="shared" si="43"/>
        <v>Programmatic</v>
      </c>
      <c r="E449" t="str">
        <f t="shared" si="44"/>
        <v>Video Completes</v>
      </c>
      <c r="F449" t="str">
        <f t="shared" si="45"/>
        <v>Video Completes</v>
      </c>
      <c r="G449" t="str">
        <f t="shared" si="46"/>
        <v>Video Completes</v>
      </c>
      <c r="H449" t="str">
        <f t="shared" si="47"/>
        <v>Video Completes</v>
      </c>
      <c r="I449" t="str">
        <f t="shared" si="48"/>
        <v>Others</v>
      </c>
      <c r="K449">
        <v>1797316</v>
      </c>
      <c r="L449">
        <v>28239</v>
      </c>
      <c r="M449">
        <v>897557</v>
      </c>
      <c r="N449">
        <v>110943</v>
      </c>
    </row>
    <row r="450" spans="1:14" x14ac:dyDescent="0.25">
      <c r="A450">
        <v>1</v>
      </c>
      <c r="B450" t="s">
        <v>863</v>
      </c>
      <c r="C450" t="str">
        <f t="shared" si="42"/>
        <v>Cross Device</v>
      </c>
      <c r="D450" t="str">
        <f t="shared" si="43"/>
        <v>Programmatic</v>
      </c>
      <c r="E450" t="str">
        <f t="shared" si="44"/>
        <v>Video Completes</v>
      </c>
      <c r="F450" t="str">
        <f t="shared" si="45"/>
        <v>Video Completes</v>
      </c>
      <c r="G450" t="str">
        <f t="shared" si="46"/>
        <v>Video Completes</v>
      </c>
      <c r="H450" t="str">
        <f t="shared" si="47"/>
        <v>Video Completes</v>
      </c>
      <c r="I450" t="str">
        <f t="shared" si="48"/>
        <v>Others</v>
      </c>
      <c r="K450">
        <v>2218934</v>
      </c>
      <c r="L450">
        <v>29953</v>
      </c>
      <c r="M450">
        <v>931128</v>
      </c>
      <c r="N450">
        <v>0</v>
      </c>
    </row>
    <row r="451" spans="1:14" x14ac:dyDescent="0.25">
      <c r="A451">
        <v>1</v>
      </c>
      <c r="B451" t="s">
        <v>864</v>
      </c>
      <c r="C451" t="str">
        <f t="shared" ref="C451:C514" si="49">IF(OR(NOT(ISERR(FIND("tablet",LOWER(B451)))),NOT(ISERR(FIND("mobtab",LOWER(B451)))),NOT(ISERR(FIND("tablet",LOWER(B451))))),"Tablet",IF(OR(NOT(ISERR(FIND("desktop",LOWER(B451)))),NOT(ISERR(FIND("dsk",LOWER(B451))))),"Desktop",IF(OR(NOT(ISERR(FIND("mobile",LOWER(B451)))),NOT(ISERR(FIND("mob",LOWER(B451))))),"Mobile",IF(NOT(ISERR(FIND("ctv",LOWER(B451)))),"CTV",IF(OR(NOT(ISERR(FIND("TV Online",B451))),NOT(ISERR(FIND("TVO",B451)))),"TV Online",IF(NOT(ISERR(FIND("OTT",B451))),"OTT",IF(NOT(ISERR(FIND("cross device",LOWER(B451)))),"Cross Device","Unknown")))))))</f>
        <v>Cross Device</v>
      </c>
      <c r="D451" t="str">
        <f t="shared" ref="D451:D514" si="50">IF(OR(NOT(ISERR(FIND("programmatic",LOWER(B451)))),NOT(ISERR(FIND("PRGV",B451))),NOT(ISERR(FIND("PRGV",B451)))),"Programmatic",IF(ISBLANK(B451),"Unknown","Non-Programmatic"))</f>
        <v>Programmatic</v>
      </c>
      <c r="E451" t="str">
        <f t="shared" ref="E451:E514" si="51">IF(NOT(ISERR(FIND("ad network",LOWER(B451)))),"Ad Networks",IF(NOT(ISERR(FIND("lifestyle",LOWER(B451)))),"Lifestyle",TRIM(MID(SUBSTITUTE(B451,"_",REPT(" ",LEN(B451))), (11-1)*LEN(B451)+1, LEN(B451)))))</f>
        <v>Site Visits</v>
      </c>
      <c r="F451" t="str">
        <f t="shared" ref="F451:F514" si="52">IF(NOT(ISERR(FIND("ad network",LOWER(B451)))),"Ad Networks",IF(NOT(ISERR(FIND("lifestyle",LOWER(B451)))),"Lifestyle",TRIM(MID(SUBSTITUTE(B451,"_",REPT(" ",LEN(B451))), (IF(OR(E451=":60",E451="NA"),10,IF(E451="1x1",9,11))-1)*LEN(B451)+1, LEN(B451)))))</f>
        <v>Site Visits</v>
      </c>
      <c r="G451" t="str">
        <f t="shared" ref="G451:G514" si="53">IF(OR(F451="PRE", F451="PRO", F451="FEP", F451="VOD"),TRIM(MID(SUBSTITUTE(B451,"_",REPT(" ",LEN(B451))), (9-1)*LEN(B451)+1, LEN(B451))),F451)</f>
        <v>Site Visits</v>
      </c>
      <c r="H451" t="str">
        <f t="shared" ref="H451:H514" si="54">IF(NOT(ISERR(FIND("ACA",G451))),"ACA",IF(NOT(ISERR(FIND("Fluent",G451))),"Fluent",IF(NOT(ISERR(FIND("Shark Week",G451))),"Shark Week",IF(NOT(ISERR(FIND("O&amp;O Pre-Roll Playlist",G451))),"O&amp;O Pre-Roll Playlist",IF(NOT(ISERR(FIND("IQVIA",G451))),"IQVIA",IF(NOT(ISERR(FIND("Kantar MARS T2D Diagnosed 10+ Yrs",G451))),"Kantar MARS T2D Diagnosed 10+ Yrs",IF(NOT(ISERR(FIND("SCA",G451))),"SCA",IF(NOT(ISERR(FIND("Type 2 Diabete",G451))),"Type 2 Diabete",IF(NOT(ISERR(FIND("Symphony Health",G451))),"Symphony Health",IF(NOT(ISERR(FIND("Sharethis",G451))),"Sharethis",IF(NOT(ISERR(FIND("Crossix",G451))),"Crossix",IF(NOT(ISERR(FIND("OMNET",G451))),"OMNET",IF(NOT(ISERR(FIND("Crossix",G451))),"Crossix",G451)))))))))))))</f>
        <v>Site Visits</v>
      </c>
      <c r="I451" t="str">
        <f t="shared" ref="I451:I514" si="55">IF(OR(H451="Crossix",H451="OMNET",H451="About Page Scrolls",H451="Audience Targeting",H451="Site Visits",H451="Deep Page Visits",H451="SCA",H451="Action Buttons/Clicks",H451="Conde Nast O&amp;O",H451="O&amp;O Pre-Roll Playlist",H451="Sharethis",H451="Fluent",H451="Shark Week"),H451,"Others")</f>
        <v>Site Visits</v>
      </c>
      <c r="K451">
        <v>25169</v>
      </c>
      <c r="L451">
        <v>799</v>
      </c>
      <c r="M451">
        <v>10103</v>
      </c>
      <c r="N451">
        <v>1043</v>
      </c>
    </row>
    <row r="452" spans="1:14" x14ac:dyDescent="0.25">
      <c r="A452">
        <v>1</v>
      </c>
      <c r="B452" t="s">
        <v>1364</v>
      </c>
      <c r="C452" t="str">
        <f t="shared" si="49"/>
        <v>TV Online</v>
      </c>
      <c r="D452" t="str">
        <f t="shared" si="50"/>
        <v>Non-Programmatic</v>
      </c>
      <c r="E452" t="str">
        <f t="shared" si="51"/>
        <v>NA</v>
      </c>
      <c r="F452" t="str">
        <f t="shared" si="52"/>
        <v>NA</v>
      </c>
      <c r="G452" t="str">
        <f t="shared" si="53"/>
        <v>NA</v>
      </c>
      <c r="H452" t="str">
        <f t="shared" si="54"/>
        <v>NA</v>
      </c>
      <c r="I452" t="str">
        <f t="shared" si="55"/>
        <v>Others</v>
      </c>
      <c r="K452">
        <v>1</v>
      </c>
      <c r="L452">
        <v>1</v>
      </c>
      <c r="M452">
        <v>0</v>
      </c>
      <c r="N452">
        <v>1</v>
      </c>
    </row>
    <row r="453" spans="1:14" x14ac:dyDescent="0.25">
      <c r="A453">
        <v>1</v>
      </c>
      <c r="B453" t="s">
        <v>1156</v>
      </c>
      <c r="C453" t="str">
        <f t="shared" si="49"/>
        <v>TV Online</v>
      </c>
      <c r="D453" t="str">
        <f t="shared" si="50"/>
        <v>Non-Programmatic</v>
      </c>
      <c r="E453" t="str">
        <f t="shared" si="51"/>
        <v>NA</v>
      </c>
      <c r="F453" t="str">
        <f t="shared" si="52"/>
        <v>NA</v>
      </c>
      <c r="G453" t="str">
        <f t="shared" si="53"/>
        <v>NA</v>
      </c>
      <c r="H453" t="str">
        <f t="shared" si="54"/>
        <v>NA</v>
      </c>
      <c r="I453" t="str">
        <f t="shared" si="55"/>
        <v>Others</v>
      </c>
      <c r="K453">
        <v>730506</v>
      </c>
      <c r="L453">
        <v>1432</v>
      </c>
      <c r="M453">
        <v>710329</v>
      </c>
      <c r="N453">
        <v>10338</v>
      </c>
    </row>
    <row r="454" spans="1:14" x14ac:dyDescent="0.25">
      <c r="A454">
        <v>1</v>
      </c>
      <c r="B454" t="s">
        <v>865</v>
      </c>
      <c r="C454" t="str">
        <f t="shared" si="49"/>
        <v>TV Online</v>
      </c>
      <c r="D454" t="str">
        <f t="shared" si="50"/>
        <v>Non-Programmatic</v>
      </c>
      <c r="E454" t="str">
        <f t="shared" si="51"/>
        <v>NA</v>
      </c>
      <c r="F454" t="str">
        <f t="shared" si="52"/>
        <v>NA</v>
      </c>
      <c r="G454" t="str">
        <f t="shared" si="53"/>
        <v>NA</v>
      </c>
      <c r="H454" t="str">
        <f t="shared" si="54"/>
        <v>NA</v>
      </c>
      <c r="I454" t="str">
        <f t="shared" si="55"/>
        <v>Others</v>
      </c>
      <c r="K454">
        <v>342781</v>
      </c>
      <c r="L454">
        <v>2982</v>
      </c>
      <c r="M454">
        <v>329059</v>
      </c>
      <c r="N454">
        <v>27671</v>
      </c>
    </row>
    <row r="455" spans="1:14" x14ac:dyDescent="0.25">
      <c r="A455">
        <v>1</v>
      </c>
      <c r="B455" t="s">
        <v>1157</v>
      </c>
      <c r="C455" t="str">
        <f t="shared" si="49"/>
        <v>TV Online</v>
      </c>
      <c r="D455" t="str">
        <f t="shared" si="50"/>
        <v>Non-Programmatic</v>
      </c>
      <c r="E455" t="str">
        <f t="shared" si="51"/>
        <v>NA</v>
      </c>
      <c r="F455" t="str">
        <f t="shared" si="52"/>
        <v>NA</v>
      </c>
      <c r="G455" t="str">
        <f t="shared" si="53"/>
        <v>NA</v>
      </c>
      <c r="H455" t="str">
        <f t="shared" si="54"/>
        <v>NA</v>
      </c>
      <c r="I455" t="str">
        <f t="shared" si="55"/>
        <v>Others</v>
      </c>
      <c r="K455">
        <v>686975</v>
      </c>
      <c r="L455">
        <v>1333</v>
      </c>
      <c r="M455">
        <v>668474</v>
      </c>
      <c r="N455">
        <v>7470</v>
      </c>
    </row>
    <row r="456" spans="1:14" x14ac:dyDescent="0.25">
      <c r="A456">
        <v>1</v>
      </c>
      <c r="B456" t="s">
        <v>1158</v>
      </c>
      <c r="C456" t="str">
        <f t="shared" si="49"/>
        <v>TV Online</v>
      </c>
      <c r="D456" t="str">
        <f t="shared" si="50"/>
        <v>Non-Programmatic</v>
      </c>
      <c r="E456" t="str">
        <f t="shared" si="51"/>
        <v>NA</v>
      </c>
      <c r="F456" t="str">
        <f t="shared" si="52"/>
        <v>NA</v>
      </c>
      <c r="G456" t="str">
        <f t="shared" si="53"/>
        <v>NA</v>
      </c>
      <c r="H456" t="str">
        <f t="shared" si="54"/>
        <v>NA</v>
      </c>
      <c r="I456" t="str">
        <f t="shared" si="55"/>
        <v>Others</v>
      </c>
      <c r="K456">
        <v>308587</v>
      </c>
      <c r="L456">
        <v>2273</v>
      </c>
      <c r="M456">
        <v>296106</v>
      </c>
      <c r="N456">
        <v>22687</v>
      </c>
    </row>
    <row r="457" spans="1:14" x14ac:dyDescent="0.25">
      <c r="A457">
        <v>1</v>
      </c>
      <c r="B457" t="s">
        <v>1365</v>
      </c>
      <c r="C457" t="str">
        <f t="shared" si="49"/>
        <v>TV Online</v>
      </c>
      <c r="D457" t="str">
        <f t="shared" si="50"/>
        <v>Non-Programmatic</v>
      </c>
      <c r="E457" t="str">
        <f t="shared" si="51"/>
        <v>NA</v>
      </c>
      <c r="F457" t="str">
        <f t="shared" si="52"/>
        <v>NA</v>
      </c>
      <c r="G457" t="str">
        <f t="shared" si="53"/>
        <v>NA</v>
      </c>
      <c r="H457" t="str">
        <f t="shared" si="54"/>
        <v>NA</v>
      </c>
      <c r="I457" t="str">
        <f t="shared" si="55"/>
        <v>Others</v>
      </c>
      <c r="K457">
        <v>2</v>
      </c>
      <c r="L457">
        <v>2</v>
      </c>
      <c r="M457">
        <v>0</v>
      </c>
      <c r="N457">
        <v>0</v>
      </c>
    </row>
    <row r="458" spans="1:14" x14ac:dyDescent="0.25">
      <c r="A458">
        <v>1</v>
      </c>
      <c r="B458" t="s">
        <v>1366</v>
      </c>
      <c r="C458" t="str">
        <f t="shared" si="49"/>
        <v>TV Online</v>
      </c>
      <c r="D458" t="str">
        <f t="shared" si="50"/>
        <v>Non-Programmatic</v>
      </c>
      <c r="E458" t="str">
        <f t="shared" si="51"/>
        <v>NA</v>
      </c>
      <c r="F458" t="str">
        <f t="shared" si="52"/>
        <v>NA</v>
      </c>
      <c r="G458" t="str">
        <f t="shared" si="53"/>
        <v>NA</v>
      </c>
      <c r="H458" t="str">
        <f t="shared" si="54"/>
        <v>NA</v>
      </c>
      <c r="I458" t="str">
        <f t="shared" si="55"/>
        <v>Others</v>
      </c>
      <c r="K458">
        <v>1</v>
      </c>
      <c r="L458">
        <v>0</v>
      </c>
      <c r="M458">
        <v>0</v>
      </c>
      <c r="N458">
        <v>0</v>
      </c>
    </row>
    <row r="459" spans="1:14" x14ac:dyDescent="0.25">
      <c r="A459">
        <v>1</v>
      </c>
      <c r="B459" t="s">
        <v>1159</v>
      </c>
      <c r="C459" t="str">
        <f t="shared" si="49"/>
        <v>TV Online</v>
      </c>
      <c r="D459" t="str">
        <f t="shared" si="50"/>
        <v>Non-Programmatic</v>
      </c>
      <c r="E459" t="str">
        <f t="shared" si="51"/>
        <v>NA</v>
      </c>
      <c r="F459" t="str">
        <f t="shared" si="52"/>
        <v>NA</v>
      </c>
      <c r="G459" t="str">
        <f t="shared" si="53"/>
        <v>NA</v>
      </c>
      <c r="H459" t="str">
        <f t="shared" si="54"/>
        <v>NA</v>
      </c>
      <c r="I459" t="str">
        <f t="shared" si="55"/>
        <v>Others</v>
      </c>
      <c r="K459">
        <v>74204</v>
      </c>
      <c r="L459">
        <v>343</v>
      </c>
      <c r="M459">
        <v>58719</v>
      </c>
      <c r="N459">
        <v>0</v>
      </c>
    </row>
    <row r="460" spans="1:14" x14ac:dyDescent="0.25">
      <c r="A460">
        <v>1</v>
      </c>
      <c r="B460" t="s">
        <v>1160</v>
      </c>
      <c r="C460" t="str">
        <f t="shared" si="49"/>
        <v>TV Online</v>
      </c>
      <c r="D460" t="str">
        <f t="shared" si="50"/>
        <v>Non-Programmatic</v>
      </c>
      <c r="E460" t="str">
        <f t="shared" si="51"/>
        <v>NA</v>
      </c>
      <c r="F460" t="str">
        <f t="shared" si="52"/>
        <v>NA</v>
      </c>
      <c r="G460" t="str">
        <f t="shared" si="53"/>
        <v>NA</v>
      </c>
      <c r="H460" t="str">
        <f t="shared" si="54"/>
        <v>NA</v>
      </c>
      <c r="I460" t="str">
        <f t="shared" si="55"/>
        <v>Others</v>
      </c>
      <c r="K460">
        <v>74225</v>
      </c>
      <c r="L460">
        <v>344</v>
      </c>
      <c r="M460">
        <v>58716</v>
      </c>
      <c r="N460">
        <v>0</v>
      </c>
    </row>
    <row r="461" spans="1:14" x14ac:dyDescent="0.25">
      <c r="A461">
        <v>1</v>
      </c>
      <c r="B461" t="s">
        <v>1161</v>
      </c>
      <c r="C461" t="str">
        <f t="shared" si="49"/>
        <v>TV Online</v>
      </c>
      <c r="D461" t="str">
        <f t="shared" si="50"/>
        <v>Non-Programmatic</v>
      </c>
      <c r="E461" t="str">
        <f t="shared" si="51"/>
        <v>NA</v>
      </c>
      <c r="F461" t="str">
        <f t="shared" si="52"/>
        <v>NA</v>
      </c>
      <c r="G461" t="str">
        <f t="shared" si="53"/>
        <v>NA</v>
      </c>
      <c r="H461" t="str">
        <f t="shared" si="54"/>
        <v>NA</v>
      </c>
      <c r="I461" t="str">
        <f t="shared" si="55"/>
        <v>Others</v>
      </c>
      <c r="K461">
        <v>1686507</v>
      </c>
      <c r="L461">
        <v>1967</v>
      </c>
      <c r="M461">
        <v>1572763</v>
      </c>
      <c r="N461">
        <v>0</v>
      </c>
    </row>
    <row r="462" spans="1:14" x14ac:dyDescent="0.25">
      <c r="A462">
        <v>1</v>
      </c>
      <c r="B462" t="s">
        <v>1162</v>
      </c>
      <c r="C462" t="str">
        <f t="shared" si="49"/>
        <v>TV Online</v>
      </c>
      <c r="D462" t="str">
        <f t="shared" si="50"/>
        <v>Non-Programmatic</v>
      </c>
      <c r="E462" t="str">
        <f t="shared" si="51"/>
        <v>NA</v>
      </c>
      <c r="F462" t="str">
        <f t="shared" si="52"/>
        <v>NA</v>
      </c>
      <c r="G462" t="str">
        <f t="shared" si="53"/>
        <v>NA</v>
      </c>
      <c r="H462" t="str">
        <f t="shared" si="54"/>
        <v>NA</v>
      </c>
      <c r="I462" t="str">
        <f t="shared" si="55"/>
        <v>Others</v>
      </c>
      <c r="K462">
        <v>1684975</v>
      </c>
      <c r="L462">
        <v>1942</v>
      </c>
      <c r="M462">
        <v>1570742</v>
      </c>
      <c r="N462">
        <v>0</v>
      </c>
    </row>
    <row r="463" spans="1:14" x14ac:dyDescent="0.25">
      <c r="A463">
        <v>1</v>
      </c>
      <c r="B463" t="s">
        <v>866</v>
      </c>
      <c r="C463" t="str">
        <f t="shared" si="49"/>
        <v>Cross Device</v>
      </c>
      <c r="D463" t="str">
        <f t="shared" si="50"/>
        <v>Programmatic</v>
      </c>
      <c r="E463" t="str">
        <f t="shared" si="51"/>
        <v>Endemic CT</v>
      </c>
      <c r="F463" t="str">
        <f t="shared" si="52"/>
        <v>Endemic CT</v>
      </c>
      <c r="G463" t="str">
        <f t="shared" si="53"/>
        <v>Endemic CT</v>
      </c>
      <c r="H463" t="str">
        <f t="shared" si="54"/>
        <v>Endemic CT</v>
      </c>
      <c r="I463" t="str">
        <f t="shared" si="55"/>
        <v>Others</v>
      </c>
      <c r="K463">
        <v>2</v>
      </c>
      <c r="L463">
        <v>0</v>
      </c>
      <c r="M463">
        <v>2</v>
      </c>
      <c r="N463">
        <v>0</v>
      </c>
    </row>
    <row r="464" spans="1:14" x14ac:dyDescent="0.25">
      <c r="A464">
        <v>1</v>
      </c>
      <c r="B464" t="s">
        <v>867</v>
      </c>
      <c r="C464" t="str">
        <f t="shared" si="49"/>
        <v>Cross Device</v>
      </c>
      <c r="D464" t="str">
        <f t="shared" si="50"/>
        <v>Programmatic</v>
      </c>
      <c r="E464" t="str">
        <f t="shared" si="51"/>
        <v>Endemic CT</v>
      </c>
      <c r="F464" t="str">
        <f t="shared" si="52"/>
        <v>Endemic CT</v>
      </c>
      <c r="G464" t="str">
        <f t="shared" si="53"/>
        <v>Endemic CT</v>
      </c>
      <c r="H464" t="str">
        <f t="shared" si="54"/>
        <v>Endemic CT</v>
      </c>
      <c r="I464" t="str">
        <f t="shared" si="55"/>
        <v>Others</v>
      </c>
      <c r="K464">
        <v>608</v>
      </c>
      <c r="L464">
        <v>226</v>
      </c>
      <c r="M464">
        <v>30</v>
      </c>
      <c r="N464">
        <v>153</v>
      </c>
    </row>
    <row r="465" spans="1:14" x14ac:dyDescent="0.25">
      <c r="A465">
        <v>1</v>
      </c>
      <c r="B465" t="s">
        <v>868</v>
      </c>
      <c r="C465" t="str">
        <f t="shared" si="49"/>
        <v>Cross Device</v>
      </c>
      <c r="D465" t="str">
        <f t="shared" si="50"/>
        <v>Programmatic</v>
      </c>
      <c r="E465" t="str">
        <f t="shared" si="51"/>
        <v>Endemic CT</v>
      </c>
      <c r="F465" t="str">
        <f t="shared" si="52"/>
        <v>Endemic CT</v>
      </c>
      <c r="G465" t="str">
        <f t="shared" si="53"/>
        <v>Endemic CT</v>
      </c>
      <c r="H465" t="str">
        <f t="shared" si="54"/>
        <v>Endemic CT</v>
      </c>
      <c r="I465" t="str">
        <f t="shared" si="55"/>
        <v>Others</v>
      </c>
      <c r="K465">
        <v>687</v>
      </c>
      <c r="L465">
        <v>532</v>
      </c>
      <c r="M465">
        <v>24</v>
      </c>
      <c r="N465">
        <v>351</v>
      </c>
    </row>
    <row r="466" spans="1:14" x14ac:dyDescent="0.25">
      <c r="A466">
        <v>1</v>
      </c>
      <c r="B466" t="s">
        <v>869</v>
      </c>
      <c r="C466" t="str">
        <f t="shared" si="49"/>
        <v>Cross Device</v>
      </c>
      <c r="D466" t="str">
        <f t="shared" si="50"/>
        <v>Programmatic</v>
      </c>
      <c r="E466" t="str">
        <f t="shared" si="51"/>
        <v>ACA Basal Insulin Prospect</v>
      </c>
      <c r="F466" t="str">
        <f t="shared" si="52"/>
        <v>ACA Basal Insulin Prospect</v>
      </c>
      <c r="G466" t="str">
        <f t="shared" si="53"/>
        <v>ACA Basal Insulin Prospect</v>
      </c>
      <c r="H466" t="str">
        <f t="shared" si="54"/>
        <v>ACA</v>
      </c>
      <c r="I466" t="str">
        <f t="shared" si="55"/>
        <v>Others</v>
      </c>
      <c r="K466">
        <v>982</v>
      </c>
      <c r="L466">
        <v>3</v>
      </c>
      <c r="M466">
        <v>76</v>
      </c>
      <c r="N466">
        <v>38</v>
      </c>
    </row>
    <row r="467" spans="1:14" x14ac:dyDescent="0.25">
      <c r="A467">
        <v>1</v>
      </c>
      <c r="B467" t="s">
        <v>870</v>
      </c>
      <c r="C467" t="str">
        <f t="shared" si="49"/>
        <v>Cross Device</v>
      </c>
      <c r="D467" t="str">
        <f t="shared" si="50"/>
        <v>Programmatic</v>
      </c>
      <c r="E467" t="str">
        <f t="shared" si="51"/>
        <v>ACA Basal Insulin Prospect</v>
      </c>
      <c r="F467" t="str">
        <f t="shared" si="52"/>
        <v>ACA Basal Insulin Prospect</v>
      </c>
      <c r="G467" t="str">
        <f t="shared" si="53"/>
        <v>ACA Basal Insulin Prospect</v>
      </c>
      <c r="H467" t="str">
        <f t="shared" si="54"/>
        <v>ACA</v>
      </c>
      <c r="I467" t="str">
        <f t="shared" si="55"/>
        <v>Others</v>
      </c>
      <c r="K467">
        <v>244</v>
      </c>
      <c r="L467">
        <v>84</v>
      </c>
      <c r="M467">
        <v>10</v>
      </c>
      <c r="N467">
        <v>57</v>
      </c>
    </row>
    <row r="468" spans="1:14" x14ac:dyDescent="0.25">
      <c r="A468">
        <v>1</v>
      </c>
      <c r="B468" t="s">
        <v>871</v>
      </c>
      <c r="C468" t="str">
        <f t="shared" si="49"/>
        <v>Cross Device</v>
      </c>
      <c r="D468" t="str">
        <f t="shared" si="50"/>
        <v>Programmatic</v>
      </c>
      <c r="E468" t="str">
        <f t="shared" si="51"/>
        <v>ACA Basal Insulin Prospect</v>
      </c>
      <c r="F468" t="str">
        <f t="shared" si="52"/>
        <v>ACA Basal Insulin Prospect</v>
      </c>
      <c r="G468" t="str">
        <f t="shared" si="53"/>
        <v>ACA Basal Insulin Prospect</v>
      </c>
      <c r="H468" t="str">
        <f t="shared" si="54"/>
        <v>ACA</v>
      </c>
      <c r="I468" t="str">
        <f t="shared" si="55"/>
        <v>Others</v>
      </c>
      <c r="K468">
        <v>5</v>
      </c>
      <c r="L468">
        <v>1</v>
      </c>
      <c r="M468">
        <v>2</v>
      </c>
      <c r="N468">
        <v>1</v>
      </c>
    </row>
    <row r="469" spans="1:14" x14ac:dyDescent="0.25">
      <c r="A469">
        <v>1</v>
      </c>
      <c r="B469" t="s">
        <v>872</v>
      </c>
      <c r="C469" t="str">
        <f t="shared" si="49"/>
        <v>Cross Device</v>
      </c>
      <c r="D469" t="str">
        <f t="shared" si="50"/>
        <v>Programmatic</v>
      </c>
      <c r="E469" t="str">
        <f t="shared" si="51"/>
        <v>ACA Bydureon</v>
      </c>
      <c r="F469" t="str">
        <f t="shared" si="52"/>
        <v>ACA Bydureon</v>
      </c>
      <c r="G469" t="str">
        <f t="shared" si="53"/>
        <v>ACA Bydureon</v>
      </c>
      <c r="H469" t="str">
        <f t="shared" si="54"/>
        <v>ACA</v>
      </c>
      <c r="I469" t="str">
        <f t="shared" si="55"/>
        <v>Others</v>
      </c>
      <c r="K469">
        <v>470</v>
      </c>
      <c r="L469">
        <v>2</v>
      </c>
      <c r="M469">
        <v>39</v>
      </c>
      <c r="N469">
        <v>27</v>
      </c>
    </row>
    <row r="470" spans="1:14" x14ac:dyDescent="0.25">
      <c r="A470">
        <v>1</v>
      </c>
      <c r="B470" t="s">
        <v>873</v>
      </c>
      <c r="C470" t="str">
        <f t="shared" si="49"/>
        <v>Cross Device</v>
      </c>
      <c r="D470" t="str">
        <f t="shared" si="50"/>
        <v>Programmatic</v>
      </c>
      <c r="E470" t="str">
        <f t="shared" si="51"/>
        <v>ACA Bydureon</v>
      </c>
      <c r="F470" t="str">
        <f t="shared" si="52"/>
        <v>ACA Bydureon</v>
      </c>
      <c r="G470" t="str">
        <f t="shared" si="53"/>
        <v>ACA Bydureon</v>
      </c>
      <c r="H470" t="str">
        <f t="shared" si="54"/>
        <v>ACA</v>
      </c>
      <c r="I470" t="str">
        <f t="shared" si="55"/>
        <v>Others</v>
      </c>
      <c r="K470">
        <v>504</v>
      </c>
      <c r="L470">
        <v>235</v>
      </c>
      <c r="M470">
        <v>20</v>
      </c>
      <c r="N470">
        <v>141</v>
      </c>
    </row>
    <row r="471" spans="1:14" x14ac:dyDescent="0.25">
      <c r="A471">
        <v>1</v>
      </c>
      <c r="B471" t="s">
        <v>874</v>
      </c>
      <c r="C471" t="str">
        <f t="shared" si="49"/>
        <v>Cross Device</v>
      </c>
      <c r="D471" t="str">
        <f t="shared" si="50"/>
        <v>Programmatic</v>
      </c>
      <c r="E471" t="str">
        <f t="shared" si="51"/>
        <v>ACA Bydureon</v>
      </c>
      <c r="F471" t="str">
        <f t="shared" si="52"/>
        <v>ACA Bydureon</v>
      </c>
      <c r="G471" t="str">
        <f t="shared" si="53"/>
        <v>ACA Bydureon</v>
      </c>
      <c r="H471" t="str">
        <f t="shared" si="54"/>
        <v>ACA</v>
      </c>
      <c r="I471" t="str">
        <f t="shared" si="55"/>
        <v>Others</v>
      </c>
      <c r="K471">
        <v>581</v>
      </c>
      <c r="L471">
        <v>430</v>
      </c>
      <c r="M471">
        <v>30</v>
      </c>
      <c r="N471">
        <v>270</v>
      </c>
    </row>
    <row r="472" spans="1:14" x14ac:dyDescent="0.25">
      <c r="A472">
        <v>1</v>
      </c>
      <c r="B472" t="s">
        <v>1367</v>
      </c>
      <c r="C472" t="str">
        <f t="shared" si="49"/>
        <v>Cross Device</v>
      </c>
      <c r="D472" t="str">
        <f t="shared" si="50"/>
        <v>Programmatic</v>
      </c>
      <c r="E472" t="str">
        <f t="shared" si="51"/>
        <v>ACA Ozempic</v>
      </c>
      <c r="F472" t="str">
        <f t="shared" si="52"/>
        <v>ACA Ozempic</v>
      </c>
      <c r="G472" t="str">
        <f t="shared" si="53"/>
        <v>ACA Ozempic</v>
      </c>
      <c r="H472" t="str">
        <f t="shared" si="54"/>
        <v>ACA</v>
      </c>
      <c r="I472" t="str">
        <f t="shared" si="55"/>
        <v>Others</v>
      </c>
      <c r="K472">
        <v>4</v>
      </c>
      <c r="L472">
        <v>1</v>
      </c>
      <c r="M472">
        <v>3</v>
      </c>
      <c r="N472">
        <v>1</v>
      </c>
    </row>
    <row r="473" spans="1:14" x14ac:dyDescent="0.25">
      <c r="A473">
        <v>1</v>
      </c>
      <c r="B473" t="s">
        <v>1368</v>
      </c>
      <c r="C473" t="str">
        <f t="shared" si="49"/>
        <v>Cross Device</v>
      </c>
      <c r="D473" t="str">
        <f t="shared" si="50"/>
        <v>Programmatic</v>
      </c>
      <c r="E473" t="str">
        <f t="shared" si="51"/>
        <v>ACA Ozempic</v>
      </c>
      <c r="F473" t="str">
        <f t="shared" si="52"/>
        <v>ACA Ozempic</v>
      </c>
      <c r="G473" t="str">
        <f t="shared" si="53"/>
        <v>ACA Ozempic</v>
      </c>
      <c r="H473" t="str">
        <f t="shared" si="54"/>
        <v>ACA</v>
      </c>
      <c r="I473" t="str">
        <f t="shared" si="55"/>
        <v>Others</v>
      </c>
      <c r="K473">
        <v>16</v>
      </c>
      <c r="L473">
        <v>6</v>
      </c>
      <c r="M473">
        <v>1</v>
      </c>
      <c r="N473">
        <v>0</v>
      </c>
    </row>
    <row r="474" spans="1:14" x14ac:dyDescent="0.25">
      <c r="A474">
        <v>1</v>
      </c>
      <c r="B474" t="s">
        <v>875</v>
      </c>
      <c r="C474" t="str">
        <f t="shared" si="49"/>
        <v>Cross Device</v>
      </c>
      <c r="D474" t="str">
        <f t="shared" si="50"/>
        <v>Programmatic</v>
      </c>
      <c r="E474" t="str">
        <f t="shared" si="51"/>
        <v>ACA Ozempic</v>
      </c>
      <c r="F474" t="str">
        <f t="shared" si="52"/>
        <v>ACA Ozempic</v>
      </c>
      <c r="G474" t="str">
        <f t="shared" si="53"/>
        <v>ACA Ozempic</v>
      </c>
      <c r="H474" t="str">
        <f t="shared" si="54"/>
        <v>ACA</v>
      </c>
      <c r="I474" t="str">
        <f t="shared" si="55"/>
        <v>Others</v>
      </c>
      <c r="K474">
        <v>635</v>
      </c>
      <c r="L474">
        <v>260</v>
      </c>
      <c r="M474">
        <v>31</v>
      </c>
      <c r="N474">
        <v>186</v>
      </c>
    </row>
    <row r="475" spans="1:14" x14ac:dyDescent="0.25">
      <c r="A475">
        <v>1</v>
      </c>
      <c r="B475" t="s">
        <v>1369</v>
      </c>
      <c r="C475" t="str">
        <f t="shared" si="49"/>
        <v>Cross Device</v>
      </c>
      <c r="D475" t="str">
        <f t="shared" si="50"/>
        <v>Programmatic</v>
      </c>
      <c r="E475" t="str">
        <f t="shared" si="51"/>
        <v>ACA Ozempic</v>
      </c>
      <c r="F475" t="str">
        <f t="shared" si="52"/>
        <v>ACA Ozempic</v>
      </c>
      <c r="G475" t="str">
        <f t="shared" si="53"/>
        <v>ACA Ozempic</v>
      </c>
      <c r="H475" t="str">
        <f t="shared" si="54"/>
        <v>ACA</v>
      </c>
      <c r="I475" t="str">
        <f t="shared" si="55"/>
        <v>Others</v>
      </c>
      <c r="K475">
        <v>3</v>
      </c>
      <c r="L475">
        <v>0</v>
      </c>
      <c r="M475">
        <v>2</v>
      </c>
      <c r="N475">
        <v>0</v>
      </c>
    </row>
    <row r="476" spans="1:14" x14ac:dyDescent="0.25">
      <c r="A476">
        <v>1</v>
      </c>
      <c r="B476" t="s">
        <v>1370</v>
      </c>
      <c r="C476" t="str">
        <f t="shared" si="49"/>
        <v>Cross Device</v>
      </c>
      <c r="D476" t="str">
        <f t="shared" si="50"/>
        <v>Programmatic</v>
      </c>
      <c r="E476" t="str">
        <f t="shared" si="51"/>
        <v>ACA Ozempic</v>
      </c>
      <c r="F476" t="str">
        <f t="shared" si="52"/>
        <v>ACA Ozempic</v>
      </c>
      <c r="G476" t="str">
        <f t="shared" si="53"/>
        <v>ACA Ozempic</v>
      </c>
      <c r="H476" t="str">
        <f t="shared" si="54"/>
        <v>ACA</v>
      </c>
      <c r="I476" t="str">
        <f t="shared" si="55"/>
        <v>Others</v>
      </c>
      <c r="K476">
        <v>10</v>
      </c>
      <c r="L476">
        <v>6</v>
      </c>
      <c r="M476">
        <v>0</v>
      </c>
      <c r="N476">
        <v>6</v>
      </c>
    </row>
    <row r="477" spans="1:14" x14ac:dyDescent="0.25">
      <c r="A477">
        <v>1</v>
      </c>
      <c r="B477" t="s">
        <v>876</v>
      </c>
      <c r="C477" t="str">
        <f t="shared" si="49"/>
        <v>Cross Device</v>
      </c>
      <c r="D477" t="str">
        <f t="shared" si="50"/>
        <v>Programmatic</v>
      </c>
      <c r="E477" t="str">
        <f t="shared" si="51"/>
        <v>Crossix 2+ OADs</v>
      </c>
      <c r="F477" t="str">
        <f t="shared" si="52"/>
        <v>Crossix 2+ OADs</v>
      </c>
      <c r="G477" t="str">
        <f t="shared" si="53"/>
        <v>Crossix 2+ OADs</v>
      </c>
      <c r="H477" t="str">
        <f t="shared" si="54"/>
        <v>Crossix</v>
      </c>
      <c r="I477" t="str">
        <f t="shared" si="55"/>
        <v>Crossix</v>
      </c>
      <c r="K477">
        <v>256</v>
      </c>
      <c r="L477">
        <v>2</v>
      </c>
      <c r="M477">
        <v>24</v>
      </c>
      <c r="N477">
        <v>13</v>
      </c>
    </row>
    <row r="478" spans="1:14" x14ac:dyDescent="0.25">
      <c r="A478">
        <v>1</v>
      </c>
      <c r="B478" t="s">
        <v>877</v>
      </c>
      <c r="C478" t="str">
        <f t="shared" si="49"/>
        <v>Cross Device</v>
      </c>
      <c r="D478" t="str">
        <f t="shared" si="50"/>
        <v>Programmatic</v>
      </c>
      <c r="E478" t="str">
        <f t="shared" si="51"/>
        <v>Crossix 2+ OADs</v>
      </c>
      <c r="F478" t="str">
        <f t="shared" si="52"/>
        <v>Crossix 2+ OADs</v>
      </c>
      <c r="G478" t="str">
        <f t="shared" si="53"/>
        <v>Crossix 2+ OADs</v>
      </c>
      <c r="H478" t="str">
        <f t="shared" si="54"/>
        <v>Crossix</v>
      </c>
      <c r="I478" t="str">
        <f t="shared" si="55"/>
        <v>Crossix</v>
      </c>
      <c r="K478">
        <v>373</v>
      </c>
      <c r="L478">
        <v>164</v>
      </c>
      <c r="M478">
        <v>21</v>
      </c>
      <c r="N478">
        <v>92</v>
      </c>
    </row>
    <row r="479" spans="1:14" x14ac:dyDescent="0.25">
      <c r="A479">
        <v>1</v>
      </c>
      <c r="B479" t="s">
        <v>878</v>
      </c>
      <c r="C479" t="str">
        <f t="shared" si="49"/>
        <v>Cross Device</v>
      </c>
      <c r="D479" t="str">
        <f t="shared" si="50"/>
        <v>Programmatic</v>
      </c>
      <c r="E479" t="str">
        <f t="shared" si="51"/>
        <v>Crossix 2+ OADs</v>
      </c>
      <c r="F479" t="str">
        <f t="shared" si="52"/>
        <v>Crossix 2+ OADs</v>
      </c>
      <c r="G479" t="str">
        <f t="shared" si="53"/>
        <v>Crossix 2+ OADs</v>
      </c>
      <c r="H479" t="str">
        <f t="shared" si="54"/>
        <v>Crossix</v>
      </c>
      <c r="I479" t="str">
        <f t="shared" si="55"/>
        <v>Crossix</v>
      </c>
      <c r="K479">
        <v>5</v>
      </c>
      <c r="L479">
        <v>0</v>
      </c>
      <c r="M479">
        <v>2</v>
      </c>
      <c r="N479">
        <v>0</v>
      </c>
    </row>
    <row r="480" spans="1:14" x14ac:dyDescent="0.25">
      <c r="A480">
        <v>1</v>
      </c>
      <c r="B480" t="s">
        <v>879</v>
      </c>
      <c r="C480" t="str">
        <f t="shared" si="49"/>
        <v>Cross Device</v>
      </c>
      <c r="D480" t="str">
        <f t="shared" si="50"/>
        <v>Programmatic</v>
      </c>
      <c r="E480" t="str">
        <f t="shared" si="51"/>
        <v>Crossix Basal Insulins</v>
      </c>
      <c r="F480" t="str">
        <f t="shared" si="52"/>
        <v>Crossix Basal Insulins</v>
      </c>
      <c r="G480" t="str">
        <f t="shared" si="53"/>
        <v>Crossix Basal Insulins</v>
      </c>
      <c r="H480" t="str">
        <f t="shared" si="54"/>
        <v>Crossix</v>
      </c>
      <c r="I480" t="str">
        <f t="shared" si="55"/>
        <v>Crossix</v>
      </c>
      <c r="K480">
        <v>359</v>
      </c>
      <c r="L480">
        <v>0</v>
      </c>
      <c r="M480">
        <v>23</v>
      </c>
      <c r="N480">
        <v>18</v>
      </c>
    </row>
    <row r="481" spans="1:14" x14ac:dyDescent="0.25">
      <c r="A481">
        <v>1</v>
      </c>
      <c r="B481" t="s">
        <v>880</v>
      </c>
      <c r="C481" t="str">
        <f t="shared" si="49"/>
        <v>Cross Device</v>
      </c>
      <c r="D481" t="str">
        <f t="shared" si="50"/>
        <v>Programmatic</v>
      </c>
      <c r="E481" t="str">
        <f t="shared" si="51"/>
        <v>Crossix Basal Insulins</v>
      </c>
      <c r="F481" t="str">
        <f t="shared" si="52"/>
        <v>Crossix Basal Insulins</v>
      </c>
      <c r="G481" t="str">
        <f t="shared" si="53"/>
        <v>Crossix Basal Insulins</v>
      </c>
      <c r="H481" t="str">
        <f t="shared" si="54"/>
        <v>Crossix</v>
      </c>
      <c r="I481" t="str">
        <f t="shared" si="55"/>
        <v>Crossix</v>
      </c>
      <c r="K481">
        <v>235</v>
      </c>
      <c r="L481">
        <v>91</v>
      </c>
      <c r="M481">
        <v>13</v>
      </c>
      <c r="N481">
        <v>60</v>
      </c>
    </row>
    <row r="482" spans="1:14" x14ac:dyDescent="0.25">
      <c r="A482">
        <v>1</v>
      </c>
      <c r="B482" t="s">
        <v>881</v>
      </c>
      <c r="C482" t="str">
        <f t="shared" si="49"/>
        <v>Cross Device</v>
      </c>
      <c r="D482" t="str">
        <f t="shared" si="50"/>
        <v>Programmatic</v>
      </c>
      <c r="E482" t="str">
        <f t="shared" si="51"/>
        <v>Crossix Basal Insulins</v>
      </c>
      <c r="F482" t="str">
        <f t="shared" si="52"/>
        <v>Crossix Basal Insulins</v>
      </c>
      <c r="G482" t="str">
        <f t="shared" si="53"/>
        <v>Crossix Basal Insulins</v>
      </c>
      <c r="H482" t="str">
        <f t="shared" si="54"/>
        <v>Crossix</v>
      </c>
      <c r="I482" t="str">
        <f t="shared" si="55"/>
        <v>Crossix</v>
      </c>
      <c r="K482">
        <v>587</v>
      </c>
      <c r="L482">
        <v>466</v>
      </c>
      <c r="M482">
        <v>10</v>
      </c>
      <c r="N482">
        <v>280</v>
      </c>
    </row>
    <row r="483" spans="1:14" x14ac:dyDescent="0.25">
      <c r="A483">
        <v>1</v>
      </c>
      <c r="B483" t="s">
        <v>882</v>
      </c>
      <c r="C483" t="str">
        <f t="shared" si="49"/>
        <v>Cross Device</v>
      </c>
      <c r="D483" t="str">
        <f t="shared" si="50"/>
        <v>Programmatic</v>
      </c>
      <c r="E483" t="str">
        <f t="shared" si="51"/>
        <v>Crossix Bydureon</v>
      </c>
      <c r="F483" t="str">
        <f t="shared" si="52"/>
        <v>Crossix Bydureon</v>
      </c>
      <c r="G483" t="str">
        <f t="shared" si="53"/>
        <v>Crossix Bydureon</v>
      </c>
      <c r="H483" t="str">
        <f t="shared" si="54"/>
        <v>Crossix</v>
      </c>
      <c r="I483" t="str">
        <f t="shared" si="55"/>
        <v>Crossix</v>
      </c>
      <c r="K483">
        <v>741</v>
      </c>
      <c r="L483">
        <v>0</v>
      </c>
      <c r="M483">
        <v>53</v>
      </c>
      <c r="N483">
        <v>34</v>
      </c>
    </row>
    <row r="484" spans="1:14" x14ac:dyDescent="0.25">
      <c r="A484">
        <v>1</v>
      </c>
      <c r="B484" t="s">
        <v>883</v>
      </c>
      <c r="C484" t="str">
        <f t="shared" si="49"/>
        <v>Cross Device</v>
      </c>
      <c r="D484" t="str">
        <f t="shared" si="50"/>
        <v>Programmatic</v>
      </c>
      <c r="E484" t="str">
        <f t="shared" si="51"/>
        <v>Crossix Bydureon</v>
      </c>
      <c r="F484" t="str">
        <f t="shared" si="52"/>
        <v>Crossix Bydureon</v>
      </c>
      <c r="G484" t="str">
        <f t="shared" si="53"/>
        <v>Crossix Bydureon</v>
      </c>
      <c r="H484" t="str">
        <f t="shared" si="54"/>
        <v>Crossix</v>
      </c>
      <c r="I484" t="str">
        <f t="shared" si="55"/>
        <v>Crossix</v>
      </c>
      <c r="K484">
        <v>27</v>
      </c>
      <c r="L484">
        <v>3</v>
      </c>
      <c r="M484">
        <v>4</v>
      </c>
      <c r="N484">
        <v>1</v>
      </c>
    </row>
    <row r="485" spans="1:14" x14ac:dyDescent="0.25">
      <c r="A485">
        <v>1</v>
      </c>
      <c r="B485" t="s">
        <v>884</v>
      </c>
      <c r="C485" t="str">
        <f t="shared" si="49"/>
        <v>Cross Device</v>
      </c>
      <c r="D485" t="str">
        <f t="shared" si="50"/>
        <v>Programmatic</v>
      </c>
      <c r="E485" t="str">
        <f t="shared" si="51"/>
        <v>Crossix Bydureon</v>
      </c>
      <c r="F485" t="str">
        <f t="shared" si="52"/>
        <v>Crossix Bydureon</v>
      </c>
      <c r="G485" t="str">
        <f t="shared" si="53"/>
        <v>Crossix Bydureon</v>
      </c>
      <c r="H485" t="str">
        <f t="shared" si="54"/>
        <v>Crossix</v>
      </c>
      <c r="I485" t="str">
        <f t="shared" si="55"/>
        <v>Crossix</v>
      </c>
      <c r="K485">
        <v>236</v>
      </c>
      <c r="L485">
        <v>68</v>
      </c>
      <c r="M485">
        <v>13</v>
      </c>
      <c r="N485">
        <v>52</v>
      </c>
    </row>
    <row r="486" spans="1:14" x14ac:dyDescent="0.25">
      <c r="A486">
        <v>1</v>
      </c>
      <c r="B486" t="s">
        <v>885</v>
      </c>
      <c r="C486" t="str">
        <f t="shared" si="49"/>
        <v>Cross Device</v>
      </c>
      <c r="D486" t="str">
        <f t="shared" si="50"/>
        <v>Programmatic</v>
      </c>
      <c r="E486" t="str">
        <f t="shared" si="51"/>
        <v>Crossix Bydureon</v>
      </c>
      <c r="F486" t="str">
        <f t="shared" si="52"/>
        <v>Crossix Bydureon</v>
      </c>
      <c r="G486" t="str">
        <f t="shared" si="53"/>
        <v>Crossix Bydureon</v>
      </c>
      <c r="H486" t="str">
        <f t="shared" si="54"/>
        <v>Crossix</v>
      </c>
      <c r="I486" t="str">
        <f t="shared" si="55"/>
        <v>Crossix</v>
      </c>
      <c r="K486">
        <v>232</v>
      </c>
      <c r="L486">
        <v>134</v>
      </c>
      <c r="M486">
        <v>11</v>
      </c>
      <c r="N486">
        <v>93</v>
      </c>
    </row>
    <row r="487" spans="1:14" x14ac:dyDescent="0.25">
      <c r="A487">
        <v>1</v>
      </c>
      <c r="B487" t="s">
        <v>1371</v>
      </c>
      <c r="C487" t="str">
        <f t="shared" si="49"/>
        <v>Cross Device</v>
      </c>
      <c r="D487" t="str">
        <f t="shared" si="50"/>
        <v>Programmatic</v>
      </c>
      <c r="E487" t="str">
        <f t="shared" si="51"/>
        <v>Crossix Bydureon</v>
      </c>
      <c r="F487" t="str">
        <f t="shared" si="52"/>
        <v>Crossix Bydureon</v>
      </c>
      <c r="G487" t="str">
        <f t="shared" si="53"/>
        <v>Crossix Bydureon</v>
      </c>
      <c r="H487" t="str">
        <f t="shared" si="54"/>
        <v>Crossix</v>
      </c>
      <c r="I487" t="str">
        <f t="shared" si="55"/>
        <v>Crossix</v>
      </c>
      <c r="K487">
        <v>12</v>
      </c>
      <c r="L487">
        <v>8</v>
      </c>
      <c r="M487">
        <v>0</v>
      </c>
      <c r="N487">
        <v>5</v>
      </c>
    </row>
    <row r="488" spans="1:14" x14ac:dyDescent="0.25">
      <c r="A488">
        <v>1</v>
      </c>
      <c r="B488" t="s">
        <v>886</v>
      </c>
      <c r="C488" t="str">
        <f t="shared" si="49"/>
        <v>Cross Device</v>
      </c>
      <c r="D488" t="str">
        <f t="shared" si="50"/>
        <v>Programmatic</v>
      </c>
      <c r="E488" t="str">
        <f t="shared" si="51"/>
        <v>Crossix GLP1s</v>
      </c>
      <c r="F488" t="str">
        <f t="shared" si="52"/>
        <v>Crossix GLP1s</v>
      </c>
      <c r="G488" t="str">
        <f t="shared" si="53"/>
        <v>Crossix GLP1s</v>
      </c>
      <c r="H488" t="str">
        <f t="shared" si="54"/>
        <v>Crossix</v>
      </c>
      <c r="I488" t="str">
        <f t="shared" si="55"/>
        <v>Crossix</v>
      </c>
      <c r="K488">
        <v>517</v>
      </c>
      <c r="L488">
        <v>1</v>
      </c>
      <c r="M488">
        <v>33</v>
      </c>
      <c r="N488">
        <v>30</v>
      </c>
    </row>
    <row r="489" spans="1:14" x14ac:dyDescent="0.25">
      <c r="A489">
        <v>1</v>
      </c>
      <c r="B489" t="s">
        <v>887</v>
      </c>
      <c r="C489" t="str">
        <f t="shared" si="49"/>
        <v>Cross Device</v>
      </c>
      <c r="D489" t="str">
        <f t="shared" si="50"/>
        <v>Programmatic</v>
      </c>
      <c r="E489" t="str">
        <f t="shared" si="51"/>
        <v>Crossix GLP1s</v>
      </c>
      <c r="F489" t="str">
        <f t="shared" si="52"/>
        <v>Crossix GLP1s</v>
      </c>
      <c r="G489" t="str">
        <f t="shared" si="53"/>
        <v>Crossix GLP1s</v>
      </c>
      <c r="H489" t="str">
        <f t="shared" si="54"/>
        <v>Crossix</v>
      </c>
      <c r="I489" t="str">
        <f t="shared" si="55"/>
        <v>Crossix</v>
      </c>
      <c r="K489">
        <v>28</v>
      </c>
      <c r="L489">
        <v>2</v>
      </c>
      <c r="M489">
        <v>4</v>
      </c>
      <c r="N489">
        <v>2</v>
      </c>
    </row>
    <row r="490" spans="1:14" x14ac:dyDescent="0.25">
      <c r="A490">
        <v>1</v>
      </c>
      <c r="B490" t="s">
        <v>888</v>
      </c>
      <c r="C490" t="str">
        <f t="shared" si="49"/>
        <v>Cross Device</v>
      </c>
      <c r="D490" t="str">
        <f t="shared" si="50"/>
        <v>Programmatic</v>
      </c>
      <c r="E490" t="str">
        <f t="shared" si="51"/>
        <v>Crossix GLP1s</v>
      </c>
      <c r="F490" t="str">
        <f t="shared" si="52"/>
        <v>Crossix GLP1s</v>
      </c>
      <c r="G490" t="str">
        <f t="shared" si="53"/>
        <v>Crossix GLP1s</v>
      </c>
      <c r="H490" t="str">
        <f t="shared" si="54"/>
        <v>Crossix</v>
      </c>
      <c r="I490" t="str">
        <f t="shared" si="55"/>
        <v>Crossix</v>
      </c>
      <c r="K490">
        <v>622</v>
      </c>
      <c r="L490">
        <v>255</v>
      </c>
      <c r="M490">
        <v>29</v>
      </c>
      <c r="N490">
        <v>165</v>
      </c>
    </row>
    <row r="491" spans="1:14" x14ac:dyDescent="0.25">
      <c r="A491">
        <v>1</v>
      </c>
      <c r="B491" t="s">
        <v>889</v>
      </c>
      <c r="C491" t="str">
        <f t="shared" si="49"/>
        <v>Cross Device</v>
      </c>
      <c r="D491" t="str">
        <f t="shared" si="50"/>
        <v>Programmatic</v>
      </c>
      <c r="E491" t="str">
        <f t="shared" si="51"/>
        <v>Crossix GLP1s</v>
      </c>
      <c r="F491" t="str">
        <f t="shared" si="52"/>
        <v>Crossix GLP1s</v>
      </c>
      <c r="G491" t="str">
        <f t="shared" si="53"/>
        <v>Crossix GLP1s</v>
      </c>
      <c r="H491" t="str">
        <f t="shared" si="54"/>
        <v>Crossix</v>
      </c>
      <c r="I491" t="str">
        <f t="shared" si="55"/>
        <v>Crossix</v>
      </c>
      <c r="K491">
        <v>331</v>
      </c>
      <c r="L491">
        <v>236</v>
      </c>
      <c r="M491">
        <v>14</v>
      </c>
      <c r="N491">
        <v>151</v>
      </c>
    </row>
    <row r="492" spans="1:14" x14ac:dyDescent="0.25">
      <c r="A492">
        <v>1</v>
      </c>
      <c r="B492" t="s">
        <v>1372</v>
      </c>
      <c r="C492" t="str">
        <f t="shared" si="49"/>
        <v>Cross Device</v>
      </c>
      <c r="D492" t="str">
        <f t="shared" si="50"/>
        <v>Programmatic</v>
      </c>
      <c r="E492" t="str">
        <f t="shared" si="51"/>
        <v>Crossix GLP1s</v>
      </c>
      <c r="F492" t="str">
        <f t="shared" si="52"/>
        <v>Crossix GLP1s</v>
      </c>
      <c r="G492" t="str">
        <f t="shared" si="53"/>
        <v>Crossix GLP1s</v>
      </c>
      <c r="H492" t="str">
        <f t="shared" si="54"/>
        <v>Crossix</v>
      </c>
      <c r="I492" t="str">
        <f t="shared" si="55"/>
        <v>Crossix</v>
      </c>
      <c r="K492">
        <v>6</v>
      </c>
      <c r="L492">
        <v>2</v>
      </c>
      <c r="M492">
        <v>1</v>
      </c>
      <c r="N492">
        <v>3</v>
      </c>
    </row>
    <row r="493" spans="1:14" x14ac:dyDescent="0.25">
      <c r="A493">
        <v>1</v>
      </c>
      <c r="B493" t="s">
        <v>890</v>
      </c>
      <c r="C493" t="str">
        <f t="shared" si="49"/>
        <v>Cross Device</v>
      </c>
      <c r="D493" t="str">
        <f t="shared" si="50"/>
        <v>Programmatic</v>
      </c>
      <c r="E493" t="str">
        <f t="shared" si="51"/>
        <v>Crossix Uncontrolled A1C</v>
      </c>
      <c r="F493" t="str">
        <f t="shared" si="52"/>
        <v>Crossix Uncontrolled A1C</v>
      </c>
      <c r="G493" t="str">
        <f t="shared" si="53"/>
        <v>Crossix Uncontrolled A1C</v>
      </c>
      <c r="H493" t="str">
        <f t="shared" si="54"/>
        <v>Crossix</v>
      </c>
      <c r="I493" t="str">
        <f t="shared" si="55"/>
        <v>Crossix</v>
      </c>
      <c r="K493">
        <v>601</v>
      </c>
      <c r="L493">
        <v>0</v>
      </c>
      <c r="M493">
        <v>34</v>
      </c>
      <c r="N493">
        <v>22</v>
      </c>
    </row>
    <row r="494" spans="1:14" x14ac:dyDescent="0.25">
      <c r="A494">
        <v>1</v>
      </c>
      <c r="B494" t="s">
        <v>891</v>
      </c>
      <c r="C494" t="str">
        <f t="shared" si="49"/>
        <v>Cross Device</v>
      </c>
      <c r="D494" t="str">
        <f t="shared" si="50"/>
        <v>Programmatic</v>
      </c>
      <c r="E494" t="str">
        <f t="shared" si="51"/>
        <v>Crossix Uncontrolled A1C</v>
      </c>
      <c r="F494" t="str">
        <f t="shared" si="52"/>
        <v>Crossix Uncontrolled A1C</v>
      </c>
      <c r="G494" t="str">
        <f t="shared" si="53"/>
        <v>Crossix Uncontrolled A1C</v>
      </c>
      <c r="H494" t="str">
        <f t="shared" si="54"/>
        <v>Crossix</v>
      </c>
      <c r="I494" t="str">
        <f t="shared" si="55"/>
        <v>Crossix</v>
      </c>
      <c r="K494">
        <v>699</v>
      </c>
      <c r="L494">
        <v>250</v>
      </c>
      <c r="M494">
        <v>38</v>
      </c>
      <c r="N494">
        <v>185</v>
      </c>
    </row>
    <row r="495" spans="1:14" x14ac:dyDescent="0.25">
      <c r="A495">
        <v>1</v>
      </c>
      <c r="B495" t="s">
        <v>892</v>
      </c>
      <c r="C495" t="str">
        <f t="shared" si="49"/>
        <v>Cross Device</v>
      </c>
      <c r="D495" t="str">
        <f t="shared" si="50"/>
        <v>Programmatic</v>
      </c>
      <c r="E495" t="str">
        <f t="shared" si="51"/>
        <v>Crossix Uncontrolled A1C</v>
      </c>
      <c r="F495" t="str">
        <f t="shared" si="52"/>
        <v>Crossix Uncontrolled A1C</v>
      </c>
      <c r="G495" t="str">
        <f t="shared" si="53"/>
        <v>Crossix Uncontrolled A1C</v>
      </c>
      <c r="H495" t="str">
        <f t="shared" si="54"/>
        <v>Crossix</v>
      </c>
      <c r="I495" t="str">
        <f t="shared" si="55"/>
        <v>Crossix</v>
      </c>
      <c r="K495">
        <v>252</v>
      </c>
      <c r="L495">
        <v>210</v>
      </c>
      <c r="M495">
        <v>5</v>
      </c>
      <c r="N495">
        <v>105</v>
      </c>
    </row>
    <row r="496" spans="1:14" x14ac:dyDescent="0.25">
      <c r="A496">
        <v>1</v>
      </c>
      <c r="B496" t="s">
        <v>893</v>
      </c>
      <c r="C496" t="str">
        <f t="shared" si="49"/>
        <v>Cross Device</v>
      </c>
      <c r="D496" t="str">
        <f t="shared" si="50"/>
        <v>Programmatic</v>
      </c>
      <c r="E496" t="str">
        <f t="shared" si="51"/>
        <v>Fluent</v>
      </c>
      <c r="F496" t="str">
        <f t="shared" si="52"/>
        <v>Fluent</v>
      </c>
      <c r="G496" t="str">
        <f t="shared" si="53"/>
        <v>Fluent</v>
      </c>
      <c r="H496" t="str">
        <f t="shared" si="54"/>
        <v>Fluent</v>
      </c>
      <c r="I496" t="str">
        <f t="shared" si="55"/>
        <v>Fluent</v>
      </c>
      <c r="K496">
        <v>121</v>
      </c>
      <c r="L496">
        <v>1</v>
      </c>
      <c r="M496">
        <v>12</v>
      </c>
      <c r="N496">
        <v>7</v>
      </c>
    </row>
    <row r="497" spans="1:14" x14ac:dyDescent="0.25">
      <c r="A497">
        <v>1</v>
      </c>
      <c r="B497" t="s">
        <v>894</v>
      </c>
      <c r="C497" t="str">
        <f t="shared" si="49"/>
        <v>Cross Device</v>
      </c>
      <c r="D497" t="str">
        <f t="shared" si="50"/>
        <v>Programmatic</v>
      </c>
      <c r="E497" t="str">
        <f t="shared" si="51"/>
        <v>Fluent</v>
      </c>
      <c r="F497" t="str">
        <f t="shared" si="52"/>
        <v>Fluent</v>
      </c>
      <c r="G497" t="str">
        <f t="shared" si="53"/>
        <v>Fluent</v>
      </c>
      <c r="H497" t="str">
        <f t="shared" si="54"/>
        <v>Fluent</v>
      </c>
      <c r="I497" t="str">
        <f t="shared" si="55"/>
        <v>Fluent</v>
      </c>
      <c r="K497">
        <v>2</v>
      </c>
      <c r="L497">
        <v>1</v>
      </c>
      <c r="M497">
        <v>1</v>
      </c>
      <c r="N497">
        <v>1</v>
      </c>
    </row>
    <row r="498" spans="1:14" x14ac:dyDescent="0.25">
      <c r="A498">
        <v>1</v>
      </c>
      <c r="B498" t="s">
        <v>895</v>
      </c>
      <c r="C498" t="str">
        <f t="shared" si="49"/>
        <v>Cross Device</v>
      </c>
      <c r="D498" t="str">
        <f t="shared" si="50"/>
        <v>Programmatic</v>
      </c>
      <c r="E498" t="str">
        <f t="shared" si="51"/>
        <v>Fluent</v>
      </c>
      <c r="F498" t="str">
        <f t="shared" si="52"/>
        <v>Fluent</v>
      </c>
      <c r="G498" t="str">
        <f t="shared" si="53"/>
        <v>Fluent</v>
      </c>
      <c r="H498" t="str">
        <f t="shared" si="54"/>
        <v>Fluent</v>
      </c>
      <c r="I498" t="str">
        <f t="shared" si="55"/>
        <v>Fluent</v>
      </c>
      <c r="K498">
        <v>565</v>
      </c>
      <c r="L498">
        <v>428</v>
      </c>
      <c r="M498">
        <v>18</v>
      </c>
      <c r="N498">
        <v>264</v>
      </c>
    </row>
    <row r="499" spans="1:14" x14ac:dyDescent="0.25">
      <c r="A499">
        <v>1</v>
      </c>
      <c r="B499" t="s">
        <v>896</v>
      </c>
      <c r="C499" t="str">
        <f t="shared" si="49"/>
        <v>Cross Device</v>
      </c>
      <c r="D499" t="str">
        <f t="shared" si="50"/>
        <v>Programmatic</v>
      </c>
      <c r="E499" t="str">
        <f t="shared" si="51"/>
        <v>IQVIA Basal Insulins</v>
      </c>
      <c r="F499" t="str">
        <f t="shared" si="52"/>
        <v>IQVIA Basal Insulins</v>
      </c>
      <c r="G499" t="str">
        <f t="shared" si="53"/>
        <v>IQVIA Basal Insulins</v>
      </c>
      <c r="H499" t="str">
        <f t="shared" si="54"/>
        <v>IQVIA</v>
      </c>
      <c r="I499" t="str">
        <f t="shared" si="55"/>
        <v>Others</v>
      </c>
      <c r="K499">
        <v>358</v>
      </c>
      <c r="L499">
        <v>0</v>
      </c>
      <c r="M499">
        <v>21</v>
      </c>
      <c r="N499">
        <v>24</v>
      </c>
    </row>
    <row r="500" spans="1:14" x14ac:dyDescent="0.25">
      <c r="A500">
        <v>1</v>
      </c>
      <c r="B500" t="s">
        <v>897</v>
      </c>
      <c r="C500" t="str">
        <f t="shared" si="49"/>
        <v>Cross Device</v>
      </c>
      <c r="D500" t="str">
        <f t="shared" si="50"/>
        <v>Programmatic</v>
      </c>
      <c r="E500" t="str">
        <f t="shared" si="51"/>
        <v>IQVIA Basal Insulins</v>
      </c>
      <c r="F500" t="str">
        <f t="shared" si="52"/>
        <v>IQVIA Basal Insulins</v>
      </c>
      <c r="G500" t="str">
        <f t="shared" si="53"/>
        <v>IQVIA Basal Insulins</v>
      </c>
      <c r="H500" t="str">
        <f t="shared" si="54"/>
        <v>IQVIA</v>
      </c>
      <c r="I500" t="str">
        <f t="shared" si="55"/>
        <v>Others</v>
      </c>
      <c r="K500">
        <v>467</v>
      </c>
      <c r="L500">
        <v>408</v>
      </c>
      <c r="M500">
        <v>17</v>
      </c>
      <c r="N500">
        <v>192</v>
      </c>
    </row>
    <row r="501" spans="1:14" x14ac:dyDescent="0.25">
      <c r="A501">
        <v>1</v>
      </c>
      <c r="B501" t="s">
        <v>898</v>
      </c>
      <c r="C501" t="str">
        <f t="shared" si="49"/>
        <v>Cross Device</v>
      </c>
      <c r="D501" t="str">
        <f t="shared" si="50"/>
        <v>Programmatic</v>
      </c>
      <c r="E501" t="str">
        <f t="shared" si="51"/>
        <v>IQVIA GLP1s</v>
      </c>
      <c r="F501" t="str">
        <f t="shared" si="52"/>
        <v>IQVIA GLP1s</v>
      </c>
      <c r="G501" t="str">
        <f t="shared" si="53"/>
        <v>IQVIA GLP1s</v>
      </c>
      <c r="H501" t="str">
        <f t="shared" si="54"/>
        <v>IQVIA</v>
      </c>
      <c r="I501" t="str">
        <f t="shared" si="55"/>
        <v>Others</v>
      </c>
      <c r="K501">
        <v>347</v>
      </c>
      <c r="L501">
        <v>0</v>
      </c>
      <c r="M501">
        <v>16</v>
      </c>
      <c r="N501">
        <v>21</v>
      </c>
    </row>
    <row r="502" spans="1:14" x14ac:dyDescent="0.25">
      <c r="A502">
        <v>1</v>
      </c>
      <c r="B502" t="s">
        <v>899</v>
      </c>
      <c r="C502" t="str">
        <f t="shared" si="49"/>
        <v>Cross Device</v>
      </c>
      <c r="D502" t="str">
        <f t="shared" si="50"/>
        <v>Programmatic</v>
      </c>
      <c r="E502" t="str">
        <f t="shared" si="51"/>
        <v>IQVIA GLP1s</v>
      </c>
      <c r="F502" t="str">
        <f t="shared" si="52"/>
        <v>IQVIA GLP1s</v>
      </c>
      <c r="G502" t="str">
        <f t="shared" si="53"/>
        <v>IQVIA GLP1s</v>
      </c>
      <c r="H502" t="str">
        <f t="shared" si="54"/>
        <v>IQVIA</v>
      </c>
      <c r="I502" t="str">
        <f t="shared" si="55"/>
        <v>Others</v>
      </c>
      <c r="K502">
        <v>212</v>
      </c>
      <c r="L502">
        <v>150</v>
      </c>
      <c r="M502">
        <v>4</v>
      </c>
      <c r="N502">
        <v>87</v>
      </c>
    </row>
    <row r="503" spans="1:14" x14ac:dyDescent="0.25">
      <c r="A503">
        <v>1</v>
      </c>
      <c r="B503" t="s">
        <v>900</v>
      </c>
      <c r="C503" t="str">
        <f t="shared" si="49"/>
        <v>Cross Device</v>
      </c>
      <c r="D503" t="str">
        <f t="shared" si="50"/>
        <v>Programmatic</v>
      </c>
      <c r="E503" t="str">
        <f t="shared" si="51"/>
        <v>IQVIA Ozempic</v>
      </c>
      <c r="F503" t="str">
        <f t="shared" si="52"/>
        <v>IQVIA Ozempic</v>
      </c>
      <c r="G503" t="str">
        <f t="shared" si="53"/>
        <v>IQVIA Ozempic</v>
      </c>
      <c r="H503" t="str">
        <f t="shared" si="54"/>
        <v>IQVIA</v>
      </c>
      <c r="I503" t="str">
        <f t="shared" si="55"/>
        <v>Others</v>
      </c>
      <c r="K503">
        <v>355</v>
      </c>
      <c r="L503">
        <v>0</v>
      </c>
      <c r="M503">
        <v>19</v>
      </c>
      <c r="N503">
        <v>19</v>
      </c>
    </row>
    <row r="504" spans="1:14" x14ac:dyDescent="0.25">
      <c r="A504">
        <v>1</v>
      </c>
      <c r="B504" t="s">
        <v>901</v>
      </c>
      <c r="C504" t="str">
        <f t="shared" si="49"/>
        <v>Cross Device</v>
      </c>
      <c r="D504" t="str">
        <f t="shared" si="50"/>
        <v>Programmatic</v>
      </c>
      <c r="E504" t="str">
        <f t="shared" si="51"/>
        <v>IQVIA Ozempic</v>
      </c>
      <c r="F504" t="str">
        <f t="shared" si="52"/>
        <v>IQVIA Ozempic</v>
      </c>
      <c r="G504" t="str">
        <f t="shared" si="53"/>
        <v>IQVIA Ozempic</v>
      </c>
      <c r="H504" t="str">
        <f t="shared" si="54"/>
        <v>IQVIA</v>
      </c>
      <c r="I504" t="str">
        <f t="shared" si="55"/>
        <v>Others</v>
      </c>
      <c r="K504">
        <v>241</v>
      </c>
      <c r="L504">
        <v>90</v>
      </c>
      <c r="M504">
        <v>15</v>
      </c>
      <c r="N504">
        <v>60</v>
      </c>
    </row>
    <row r="505" spans="1:14" x14ac:dyDescent="0.25">
      <c r="A505">
        <v>1</v>
      </c>
      <c r="B505" t="s">
        <v>902</v>
      </c>
      <c r="C505" t="str">
        <f t="shared" si="49"/>
        <v>Cross Device</v>
      </c>
      <c r="D505" t="str">
        <f t="shared" si="50"/>
        <v>Programmatic</v>
      </c>
      <c r="E505" t="str">
        <f t="shared" si="51"/>
        <v>Oracle</v>
      </c>
      <c r="F505" t="str">
        <f t="shared" si="52"/>
        <v>Oracle</v>
      </c>
      <c r="G505" t="str">
        <f t="shared" si="53"/>
        <v>Oracle</v>
      </c>
      <c r="H505" t="str">
        <f t="shared" si="54"/>
        <v>Oracle</v>
      </c>
      <c r="I505" t="str">
        <f t="shared" si="55"/>
        <v>Others</v>
      </c>
      <c r="K505">
        <v>4</v>
      </c>
      <c r="L505">
        <v>1</v>
      </c>
      <c r="M505">
        <v>3</v>
      </c>
      <c r="N505">
        <v>1</v>
      </c>
    </row>
    <row r="506" spans="1:14" x14ac:dyDescent="0.25">
      <c r="A506">
        <v>1</v>
      </c>
      <c r="B506" t="s">
        <v>903</v>
      </c>
      <c r="C506" t="str">
        <f t="shared" si="49"/>
        <v>Cross Device</v>
      </c>
      <c r="D506" t="str">
        <f t="shared" si="50"/>
        <v>Programmatic</v>
      </c>
      <c r="E506" t="str">
        <f t="shared" si="51"/>
        <v>Oracle</v>
      </c>
      <c r="F506" t="str">
        <f t="shared" si="52"/>
        <v>Oracle</v>
      </c>
      <c r="G506" t="str">
        <f t="shared" si="53"/>
        <v>Oracle</v>
      </c>
      <c r="H506" t="str">
        <f t="shared" si="54"/>
        <v>Oracle</v>
      </c>
      <c r="I506" t="str">
        <f t="shared" si="55"/>
        <v>Others</v>
      </c>
      <c r="K506">
        <v>25</v>
      </c>
      <c r="L506">
        <v>4</v>
      </c>
      <c r="M506">
        <v>7</v>
      </c>
      <c r="N506">
        <v>0</v>
      </c>
    </row>
    <row r="507" spans="1:14" x14ac:dyDescent="0.25">
      <c r="A507">
        <v>1</v>
      </c>
      <c r="B507" t="s">
        <v>904</v>
      </c>
      <c r="C507" t="str">
        <f t="shared" si="49"/>
        <v>Cross Device</v>
      </c>
      <c r="D507" t="str">
        <f t="shared" si="50"/>
        <v>Programmatic</v>
      </c>
      <c r="E507" t="str">
        <f t="shared" si="51"/>
        <v>Oracle</v>
      </c>
      <c r="F507" t="str">
        <f t="shared" si="52"/>
        <v>Oracle</v>
      </c>
      <c r="G507" t="str">
        <f t="shared" si="53"/>
        <v>Oracle</v>
      </c>
      <c r="H507" t="str">
        <f t="shared" si="54"/>
        <v>Oracle</v>
      </c>
      <c r="I507" t="str">
        <f t="shared" si="55"/>
        <v>Others</v>
      </c>
      <c r="K507">
        <v>4</v>
      </c>
      <c r="L507">
        <v>1</v>
      </c>
      <c r="M507">
        <v>2</v>
      </c>
      <c r="N507">
        <v>1</v>
      </c>
    </row>
    <row r="508" spans="1:14" x14ac:dyDescent="0.25">
      <c r="A508">
        <v>1</v>
      </c>
      <c r="B508" t="s">
        <v>905</v>
      </c>
      <c r="C508" t="str">
        <f t="shared" si="49"/>
        <v>Cross Device</v>
      </c>
      <c r="D508" t="str">
        <f t="shared" si="50"/>
        <v>Programmatic</v>
      </c>
      <c r="E508" t="str">
        <f t="shared" si="51"/>
        <v>Oracle</v>
      </c>
      <c r="F508" t="str">
        <f t="shared" si="52"/>
        <v>Oracle</v>
      </c>
      <c r="G508" t="str">
        <f t="shared" si="53"/>
        <v>Oracle</v>
      </c>
      <c r="H508" t="str">
        <f t="shared" si="54"/>
        <v>Oracle</v>
      </c>
      <c r="I508" t="str">
        <f t="shared" si="55"/>
        <v>Others</v>
      </c>
      <c r="K508">
        <v>7</v>
      </c>
      <c r="L508">
        <v>1</v>
      </c>
      <c r="M508">
        <v>3</v>
      </c>
      <c r="N508">
        <v>1</v>
      </c>
    </row>
    <row r="509" spans="1:14" x14ac:dyDescent="0.25">
      <c r="A509">
        <v>1</v>
      </c>
      <c r="B509" t="s">
        <v>1373</v>
      </c>
      <c r="C509" t="str">
        <f t="shared" si="49"/>
        <v>Cross Device</v>
      </c>
      <c r="D509" t="str">
        <f t="shared" si="50"/>
        <v>Programmatic</v>
      </c>
      <c r="E509" t="str">
        <f t="shared" si="51"/>
        <v>Oracle</v>
      </c>
      <c r="F509" t="str">
        <f t="shared" si="52"/>
        <v>Oracle</v>
      </c>
      <c r="G509" t="str">
        <f t="shared" si="53"/>
        <v>Oracle</v>
      </c>
      <c r="H509" t="str">
        <f t="shared" si="54"/>
        <v>Oracle</v>
      </c>
      <c r="I509" t="str">
        <f t="shared" si="55"/>
        <v>Others</v>
      </c>
      <c r="K509">
        <v>17</v>
      </c>
      <c r="L509">
        <v>13</v>
      </c>
      <c r="M509">
        <v>0</v>
      </c>
      <c r="N509">
        <v>6</v>
      </c>
    </row>
    <row r="510" spans="1:14" x14ac:dyDescent="0.25">
      <c r="A510">
        <v>1</v>
      </c>
      <c r="B510" t="s">
        <v>906</v>
      </c>
      <c r="C510" t="str">
        <f t="shared" si="49"/>
        <v>Cross Device</v>
      </c>
      <c r="D510" t="str">
        <f t="shared" si="50"/>
        <v>Programmatic</v>
      </c>
      <c r="E510" t="str">
        <f t="shared" si="51"/>
        <v>Sharethis</v>
      </c>
      <c r="F510" t="str">
        <f t="shared" si="52"/>
        <v>Sharethis</v>
      </c>
      <c r="G510" t="str">
        <f t="shared" si="53"/>
        <v>Sharethis</v>
      </c>
      <c r="H510" t="str">
        <f t="shared" si="54"/>
        <v>Sharethis</v>
      </c>
      <c r="I510" t="str">
        <f t="shared" si="55"/>
        <v>Sharethis</v>
      </c>
      <c r="K510">
        <v>612</v>
      </c>
      <c r="L510">
        <v>2</v>
      </c>
      <c r="M510">
        <v>38</v>
      </c>
      <c r="N510">
        <v>20</v>
      </c>
    </row>
    <row r="511" spans="1:14" x14ac:dyDescent="0.25">
      <c r="A511">
        <v>1</v>
      </c>
      <c r="B511" t="s">
        <v>907</v>
      </c>
      <c r="C511" t="str">
        <f t="shared" si="49"/>
        <v>Cross Device</v>
      </c>
      <c r="D511" t="str">
        <f t="shared" si="50"/>
        <v>Programmatic</v>
      </c>
      <c r="E511" t="str">
        <f t="shared" si="51"/>
        <v>Sharethis</v>
      </c>
      <c r="F511" t="str">
        <f t="shared" si="52"/>
        <v>Sharethis</v>
      </c>
      <c r="G511" t="str">
        <f t="shared" si="53"/>
        <v>Sharethis</v>
      </c>
      <c r="H511" t="str">
        <f t="shared" si="54"/>
        <v>Sharethis</v>
      </c>
      <c r="I511" t="str">
        <f t="shared" si="55"/>
        <v>Sharethis</v>
      </c>
      <c r="K511">
        <v>975</v>
      </c>
      <c r="L511">
        <v>404</v>
      </c>
      <c r="M511">
        <v>44</v>
      </c>
      <c r="N511">
        <v>280</v>
      </c>
    </row>
    <row r="512" spans="1:14" x14ac:dyDescent="0.25">
      <c r="A512">
        <v>1</v>
      </c>
      <c r="B512" t="s">
        <v>908</v>
      </c>
      <c r="C512" t="str">
        <f t="shared" si="49"/>
        <v>Cross Device</v>
      </c>
      <c r="D512" t="str">
        <f t="shared" si="50"/>
        <v>Programmatic</v>
      </c>
      <c r="E512" t="str">
        <f t="shared" si="51"/>
        <v>Sharethis</v>
      </c>
      <c r="F512" t="str">
        <f t="shared" si="52"/>
        <v>Sharethis</v>
      </c>
      <c r="G512" t="str">
        <f t="shared" si="53"/>
        <v>Sharethis</v>
      </c>
      <c r="H512" t="str">
        <f t="shared" si="54"/>
        <v>Sharethis</v>
      </c>
      <c r="I512" t="str">
        <f t="shared" si="55"/>
        <v>Sharethis</v>
      </c>
      <c r="K512">
        <v>848</v>
      </c>
      <c r="L512">
        <v>710</v>
      </c>
      <c r="M512">
        <v>34</v>
      </c>
      <c r="N512">
        <v>377</v>
      </c>
    </row>
    <row r="513" spans="1:14" x14ac:dyDescent="0.25">
      <c r="A513">
        <v>1</v>
      </c>
      <c r="B513" t="s">
        <v>909</v>
      </c>
      <c r="C513" t="str">
        <f t="shared" si="49"/>
        <v>Cross Device</v>
      </c>
      <c r="D513" t="str">
        <f t="shared" si="50"/>
        <v>Programmatic</v>
      </c>
      <c r="E513" t="str">
        <f t="shared" si="51"/>
        <v>Symphony HealthLink</v>
      </c>
      <c r="F513" t="str">
        <f t="shared" si="52"/>
        <v>Symphony HealthLink</v>
      </c>
      <c r="G513" t="str">
        <f t="shared" si="53"/>
        <v>Symphony HealthLink</v>
      </c>
      <c r="H513" t="str">
        <f t="shared" si="54"/>
        <v>Symphony Health</v>
      </c>
      <c r="I513" t="str">
        <f t="shared" si="55"/>
        <v>Others</v>
      </c>
      <c r="K513">
        <v>336</v>
      </c>
      <c r="L513">
        <v>0</v>
      </c>
      <c r="M513">
        <v>21</v>
      </c>
      <c r="N513">
        <v>9</v>
      </c>
    </row>
    <row r="514" spans="1:14" x14ac:dyDescent="0.25">
      <c r="A514">
        <v>1</v>
      </c>
      <c r="B514" t="s">
        <v>910</v>
      </c>
      <c r="C514" t="str">
        <f t="shared" si="49"/>
        <v>Cross Device</v>
      </c>
      <c r="D514" t="str">
        <f t="shared" si="50"/>
        <v>Programmatic</v>
      </c>
      <c r="E514" t="str">
        <f t="shared" si="51"/>
        <v>Symphony HealthLink</v>
      </c>
      <c r="F514" t="str">
        <f t="shared" si="52"/>
        <v>Symphony HealthLink</v>
      </c>
      <c r="G514" t="str">
        <f t="shared" si="53"/>
        <v>Symphony HealthLink</v>
      </c>
      <c r="H514" t="str">
        <f t="shared" si="54"/>
        <v>Symphony Health</v>
      </c>
      <c r="I514" t="str">
        <f t="shared" si="55"/>
        <v>Others</v>
      </c>
      <c r="K514">
        <v>25</v>
      </c>
      <c r="L514">
        <v>2</v>
      </c>
      <c r="M514">
        <v>6</v>
      </c>
      <c r="N514">
        <v>1</v>
      </c>
    </row>
    <row r="515" spans="1:14" x14ac:dyDescent="0.25">
      <c r="A515">
        <v>1</v>
      </c>
      <c r="B515" t="s">
        <v>911</v>
      </c>
      <c r="C515" t="str">
        <f t="shared" ref="C515:C578" si="56">IF(OR(NOT(ISERR(FIND("tablet",LOWER(B515)))),NOT(ISERR(FIND("mobtab",LOWER(B515)))),NOT(ISERR(FIND("tablet",LOWER(B515))))),"Tablet",IF(OR(NOT(ISERR(FIND("desktop",LOWER(B515)))),NOT(ISERR(FIND("dsk",LOWER(B515))))),"Desktop",IF(OR(NOT(ISERR(FIND("mobile",LOWER(B515)))),NOT(ISERR(FIND("mob",LOWER(B515))))),"Mobile",IF(NOT(ISERR(FIND("ctv",LOWER(B515)))),"CTV",IF(OR(NOT(ISERR(FIND("TV Online",B515))),NOT(ISERR(FIND("TVO",B515)))),"TV Online",IF(NOT(ISERR(FIND("OTT",B515))),"OTT",IF(NOT(ISERR(FIND("cross device",LOWER(B515)))),"Cross Device","Unknown")))))))</f>
        <v>Cross Device</v>
      </c>
      <c r="D515" t="str">
        <f t="shared" ref="D515:D578" si="57">IF(OR(NOT(ISERR(FIND("programmatic",LOWER(B515)))),NOT(ISERR(FIND("PRGV",B515))),NOT(ISERR(FIND("PRGV",B515)))),"Programmatic",IF(ISBLANK(B515),"Unknown","Non-Programmatic"))</f>
        <v>Programmatic</v>
      </c>
      <c r="E515" t="str">
        <f t="shared" ref="E515:E578" si="58">IF(NOT(ISERR(FIND("ad network",LOWER(B515)))),"Ad Networks",IF(NOT(ISERR(FIND("lifestyle",LOWER(B515)))),"Lifestyle",TRIM(MID(SUBSTITUTE(B515,"_",REPT(" ",LEN(B515))), (11-1)*LEN(B515)+1, LEN(B515)))))</f>
        <v>Symphony HealthLink</v>
      </c>
      <c r="F515" t="str">
        <f t="shared" ref="F515:F578" si="59">IF(NOT(ISERR(FIND("ad network",LOWER(B515)))),"Ad Networks",IF(NOT(ISERR(FIND("lifestyle",LOWER(B515)))),"Lifestyle",TRIM(MID(SUBSTITUTE(B515,"_",REPT(" ",LEN(B515))), (IF(OR(E515=":60",E515="NA"),10,IF(E515="1x1",9,11))-1)*LEN(B515)+1, LEN(B515)))))</f>
        <v>Symphony HealthLink</v>
      </c>
      <c r="G515" t="str">
        <f t="shared" ref="G515:G578" si="60">IF(OR(F515="PRE", F515="PRO", F515="FEP", F515="VOD"),TRIM(MID(SUBSTITUTE(B515,"_",REPT(" ",LEN(B515))), (9-1)*LEN(B515)+1, LEN(B515))),F515)</f>
        <v>Symphony HealthLink</v>
      </c>
      <c r="H515" t="str">
        <f t="shared" ref="H515:H578" si="61">IF(NOT(ISERR(FIND("ACA",G515))),"ACA",IF(NOT(ISERR(FIND("Fluent",G515))),"Fluent",IF(NOT(ISERR(FIND("Shark Week",G515))),"Shark Week",IF(NOT(ISERR(FIND("O&amp;O Pre-Roll Playlist",G515))),"O&amp;O Pre-Roll Playlist",IF(NOT(ISERR(FIND("IQVIA",G515))),"IQVIA",IF(NOT(ISERR(FIND("Kantar MARS T2D Diagnosed 10+ Yrs",G515))),"Kantar MARS T2D Diagnosed 10+ Yrs",IF(NOT(ISERR(FIND("SCA",G515))),"SCA",IF(NOT(ISERR(FIND("Type 2 Diabete",G515))),"Type 2 Diabete",IF(NOT(ISERR(FIND("Symphony Health",G515))),"Symphony Health",IF(NOT(ISERR(FIND("Sharethis",G515))),"Sharethis",IF(NOT(ISERR(FIND("Crossix",G515))),"Crossix",IF(NOT(ISERR(FIND("OMNET",G515))),"OMNET",IF(NOT(ISERR(FIND("Crossix",G515))),"Crossix",G515)))))))))))))</f>
        <v>Symphony Health</v>
      </c>
      <c r="I515" t="str">
        <f t="shared" ref="I515:I578" si="62">IF(OR(H515="Crossix",H515="OMNET",H515="About Page Scrolls",H515="Audience Targeting",H515="Site Visits",H515="Deep Page Visits",H515="SCA",H515="Action Buttons/Clicks",H515="Conde Nast O&amp;O",H515="O&amp;O Pre-Roll Playlist",H515="Sharethis",H515="Fluent",H515="Shark Week"),H515,"Others")</f>
        <v>Others</v>
      </c>
      <c r="K515">
        <v>752</v>
      </c>
      <c r="L515">
        <v>274</v>
      </c>
      <c r="M515">
        <v>38</v>
      </c>
      <c r="N515">
        <v>194</v>
      </c>
    </row>
    <row r="516" spans="1:14" x14ac:dyDescent="0.25">
      <c r="A516">
        <v>1</v>
      </c>
      <c r="B516" t="s">
        <v>912</v>
      </c>
      <c r="C516" t="str">
        <f t="shared" si="56"/>
        <v>Cross Device</v>
      </c>
      <c r="D516" t="str">
        <f t="shared" si="57"/>
        <v>Programmatic</v>
      </c>
      <c r="E516" t="str">
        <f t="shared" si="58"/>
        <v>Symphony HealthLink</v>
      </c>
      <c r="F516" t="str">
        <f t="shared" si="59"/>
        <v>Symphony HealthLink</v>
      </c>
      <c r="G516" t="str">
        <f t="shared" si="60"/>
        <v>Symphony HealthLink</v>
      </c>
      <c r="H516" t="str">
        <f t="shared" si="61"/>
        <v>Symphony Health</v>
      </c>
      <c r="I516" t="str">
        <f t="shared" si="62"/>
        <v>Others</v>
      </c>
      <c r="K516">
        <v>7</v>
      </c>
      <c r="L516">
        <v>1</v>
      </c>
      <c r="M516">
        <v>2</v>
      </c>
      <c r="N516">
        <v>1</v>
      </c>
    </row>
    <row r="517" spans="1:14" x14ac:dyDescent="0.25">
      <c r="A517">
        <v>1</v>
      </c>
      <c r="B517" t="s">
        <v>913</v>
      </c>
      <c r="C517" t="str">
        <f t="shared" si="56"/>
        <v>Cross Device</v>
      </c>
      <c r="D517" t="str">
        <f t="shared" si="57"/>
        <v>Programmatic</v>
      </c>
      <c r="E517" t="str">
        <f t="shared" si="58"/>
        <v>Symphony HealthLink</v>
      </c>
      <c r="F517" t="str">
        <f t="shared" si="59"/>
        <v>Symphony HealthLink</v>
      </c>
      <c r="G517" t="str">
        <f t="shared" si="60"/>
        <v>Symphony HealthLink</v>
      </c>
      <c r="H517" t="str">
        <f t="shared" si="61"/>
        <v>Symphony Health</v>
      </c>
      <c r="I517" t="str">
        <f t="shared" si="62"/>
        <v>Others</v>
      </c>
      <c r="K517">
        <v>16</v>
      </c>
      <c r="L517">
        <v>14</v>
      </c>
      <c r="M517">
        <v>1</v>
      </c>
      <c r="N517">
        <v>5</v>
      </c>
    </row>
    <row r="518" spans="1:14" x14ac:dyDescent="0.25">
      <c r="A518">
        <v>1</v>
      </c>
      <c r="B518" t="s">
        <v>914</v>
      </c>
      <c r="C518" t="str">
        <f t="shared" si="56"/>
        <v>Cross Device</v>
      </c>
      <c r="D518" t="str">
        <f t="shared" si="57"/>
        <v>Programmatic</v>
      </c>
      <c r="E518" t="str">
        <f t="shared" si="58"/>
        <v>VHAI</v>
      </c>
      <c r="F518" t="str">
        <f t="shared" si="59"/>
        <v>VHAI</v>
      </c>
      <c r="G518" t="str">
        <f t="shared" si="60"/>
        <v>VHAI</v>
      </c>
      <c r="H518" t="str">
        <f t="shared" si="61"/>
        <v>VHAI</v>
      </c>
      <c r="I518" t="str">
        <f t="shared" si="62"/>
        <v>Others</v>
      </c>
      <c r="K518">
        <v>859</v>
      </c>
      <c r="L518">
        <v>0</v>
      </c>
      <c r="M518">
        <v>58</v>
      </c>
      <c r="N518">
        <v>29</v>
      </c>
    </row>
    <row r="519" spans="1:14" x14ac:dyDescent="0.25">
      <c r="A519">
        <v>1</v>
      </c>
      <c r="B519" t="s">
        <v>1374</v>
      </c>
      <c r="C519" t="str">
        <f t="shared" si="56"/>
        <v>Cross Device</v>
      </c>
      <c r="D519" t="str">
        <f t="shared" si="57"/>
        <v>Programmatic</v>
      </c>
      <c r="E519" t="str">
        <f t="shared" si="58"/>
        <v>VHAI</v>
      </c>
      <c r="F519" t="str">
        <f t="shared" si="59"/>
        <v>VHAI</v>
      </c>
      <c r="G519" t="str">
        <f t="shared" si="60"/>
        <v>VHAI</v>
      </c>
      <c r="H519" t="str">
        <f t="shared" si="61"/>
        <v>VHAI</v>
      </c>
      <c r="I519" t="str">
        <f t="shared" si="62"/>
        <v>Others</v>
      </c>
      <c r="K519">
        <v>30</v>
      </c>
      <c r="L519">
        <v>4</v>
      </c>
      <c r="M519">
        <v>5</v>
      </c>
      <c r="N519">
        <v>0</v>
      </c>
    </row>
    <row r="520" spans="1:14" x14ac:dyDescent="0.25">
      <c r="A520">
        <v>1</v>
      </c>
      <c r="B520" t="s">
        <v>915</v>
      </c>
      <c r="C520" t="str">
        <f t="shared" si="56"/>
        <v>Cross Device</v>
      </c>
      <c r="D520" t="str">
        <f t="shared" si="57"/>
        <v>Programmatic</v>
      </c>
      <c r="E520" t="str">
        <f t="shared" si="58"/>
        <v>VHAI</v>
      </c>
      <c r="F520" t="str">
        <f t="shared" si="59"/>
        <v>VHAI</v>
      </c>
      <c r="G520" t="str">
        <f t="shared" si="60"/>
        <v>VHAI</v>
      </c>
      <c r="H520" t="str">
        <f t="shared" si="61"/>
        <v>VHAI</v>
      </c>
      <c r="I520" t="str">
        <f t="shared" si="62"/>
        <v>Others</v>
      </c>
      <c r="K520">
        <v>585</v>
      </c>
      <c r="L520">
        <v>246</v>
      </c>
      <c r="M520">
        <v>31</v>
      </c>
      <c r="N520">
        <v>156</v>
      </c>
    </row>
    <row r="521" spans="1:14" x14ac:dyDescent="0.25">
      <c r="A521">
        <v>1</v>
      </c>
      <c r="B521" t="s">
        <v>916</v>
      </c>
      <c r="C521" t="str">
        <f t="shared" si="56"/>
        <v>Cross Device</v>
      </c>
      <c r="D521" t="str">
        <f t="shared" si="57"/>
        <v>Programmatic</v>
      </c>
      <c r="E521" t="str">
        <f t="shared" si="58"/>
        <v>VHAI</v>
      </c>
      <c r="F521" t="str">
        <f t="shared" si="59"/>
        <v>VHAI</v>
      </c>
      <c r="G521" t="str">
        <f t="shared" si="60"/>
        <v>VHAI</v>
      </c>
      <c r="H521" t="str">
        <f t="shared" si="61"/>
        <v>VHAI</v>
      </c>
      <c r="I521" t="str">
        <f t="shared" si="62"/>
        <v>Others</v>
      </c>
      <c r="K521">
        <v>592</v>
      </c>
      <c r="L521">
        <v>503</v>
      </c>
      <c r="M521">
        <v>20</v>
      </c>
      <c r="N521">
        <v>263</v>
      </c>
    </row>
    <row r="522" spans="1:14" x14ac:dyDescent="0.25">
      <c r="A522">
        <v>1</v>
      </c>
      <c r="B522" t="s">
        <v>917</v>
      </c>
      <c r="C522" t="str">
        <f t="shared" si="56"/>
        <v>Cross Device</v>
      </c>
      <c r="D522" t="str">
        <f t="shared" si="57"/>
        <v>Programmatic</v>
      </c>
      <c r="E522" t="str">
        <f t="shared" si="58"/>
        <v>VHAI</v>
      </c>
      <c r="F522" t="str">
        <f t="shared" si="59"/>
        <v>VHAI</v>
      </c>
      <c r="G522" t="str">
        <f t="shared" si="60"/>
        <v>VHAI</v>
      </c>
      <c r="H522" t="str">
        <f t="shared" si="61"/>
        <v>VHAI</v>
      </c>
      <c r="I522" t="str">
        <f t="shared" si="62"/>
        <v>Others</v>
      </c>
      <c r="K522">
        <v>12</v>
      </c>
      <c r="L522">
        <v>6</v>
      </c>
      <c r="M522">
        <v>1</v>
      </c>
      <c r="N522">
        <v>6</v>
      </c>
    </row>
    <row r="523" spans="1:14" x14ac:dyDescent="0.25">
      <c r="A523">
        <v>1</v>
      </c>
      <c r="B523" t="s">
        <v>918</v>
      </c>
      <c r="C523" t="str">
        <f t="shared" si="56"/>
        <v>Cross Device</v>
      </c>
      <c r="D523" t="str">
        <f t="shared" si="57"/>
        <v>Programmatic</v>
      </c>
      <c r="E523" t="str">
        <f t="shared" si="58"/>
        <v>Valassis Basal Insulins</v>
      </c>
      <c r="F523" t="str">
        <f t="shared" si="59"/>
        <v>Valassis Basal Insulins</v>
      </c>
      <c r="G523" t="str">
        <f t="shared" si="60"/>
        <v>Valassis Basal Insulins</v>
      </c>
      <c r="H523" t="str">
        <f t="shared" si="61"/>
        <v>Valassis Basal Insulins</v>
      </c>
      <c r="I523" t="str">
        <f t="shared" si="62"/>
        <v>Others</v>
      </c>
      <c r="K523">
        <v>2</v>
      </c>
      <c r="L523">
        <v>0</v>
      </c>
      <c r="M523">
        <v>2</v>
      </c>
      <c r="N523">
        <v>0</v>
      </c>
    </row>
    <row r="524" spans="1:14" x14ac:dyDescent="0.25">
      <c r="A524">
        <v>1</v>
      </c>
      <c r="B524" t="s">
        <v>919</v>
      </c>
      <c r="C524" t="str">
        <f t="shared" si="56"/>
        <v>Cross Device</v>
      </c>
      <c r="D524" t="str">
        <f t="shared" si="57"/>
        <v>Programmatic</v>
      </c>
      <c r="E524" t="str">
        <f t="shared" si="58"/>
        <v>Valassis Basal Insulins</v>
      </c>
      <c r="F524" t="str">
        <f t="shared" si="59"/>
        <v>Valassis Basal Insulins</v>
      </c>
      <c r="G524" t="str">
        <f t="shared" si="60"/>
        <v>Valassis Basal Insulins</v>
      </c>
      <c r="H524" t="str">
        <f t="shared" si="61"/>
        <v>Valassis Basal Insulins</v>
      </c>
      <c r="I524" t="str">
        <f t="shared" si="62"/>
        <v>Others</v>
      </c>
      <c r="K524">
        <v>613</v>
      </c>
      <c r="L524">
        <v>197</v>
      </c>
      <c r="M524">
        <v>36</v>
      </c>
      <c r="N524">
        <v>162</v>
      </c>
    </row>
    <row r="525" spans="1:14" x14ac:dyDescent="0.25">
      <c r="A525">
        <v>1</v>
      </c>
      <c r="B525" t="s">
        <v>920</v>
      </c>
      <c r="C525" t="str">
        <f t="shared" si="56"/>
        <v>Cross Device</v>
      </c>
      <c r="D525" t="str">
        <f t="shared" si="57"/>
        <v>Programmatic</v>
      </c>
      <c r="E525" t="str">
        <f t="shared" si="58"/>
        <v>Valassis Basal Insulins</v>
      </c>
      <c r="F525" t="str">
        <f t="shared" si="59"/>
        <v>Valassis Basal Insulins</v>
      </c>
      <c r="G525" t="str">
        <f t="shared" si="60"/>
        <v>Valassis Basal Insulins</v>
      </c>
      <c r="H525" t="str">
        <f t="shared" si="61"/>
        <v>Valassis Basal Insulins</v>
      </c>
      <c r="I525" t="str">
        <f t="shared" si="62"/>
        <v>Others</v>
      </c>
      <c r="K525">
        <v>614</v>
      </c>
      <c r="L525">
        <v>460</v>
      </c>
      <c r="M525">
        <v>20</v>
      </c>
      <c r="N525">
        <v>295</v>
      </c>
    </row>
    <row r="526" spans="1:14" x14ac:dyDescent="0.25">
      <c r="A526">
        <v>1</v>
      </c>
      <c r="B526" t="s">
        <v>921</v>
      </c>
      <c r="C526" t="str">
        <f t="shared" si="56"/>
        <v>Cross Device</v>
      </c>
      <c r="D526" t="str">
        <f t="shared" si="57"/>
        <v>Programmatic</v>
      </c>
      <c r="E526" t="str">
        <f t="shared" si="58"/>
        <v>Valassis GLP1s</v>
      </c>
      <c r="F526" t="str">
        <f t="shared" si="59"/>
        <v>Valassis GLP1s</v>
      </c>
      <c r="G526" t="str">
        <f t="shared" si="60"/>
        <v>Valassis GLP1s</v>
      </c>
      <c r="H526" t="str">
        <f t="shared" si="61"/>
        <v>Valassis GLP1s</v>
      </c>
      <c r="I526" t="str">
        <f t="shared" si="62"/>
        <v>Others</v>
      </c>
      <c r="K526">
        <v>837</v>
      </c>
      <c r="L526">
        <v>2</v>
      </c>
      <c r="M526">
        <v>48</v>
      </c>
      <c r="N526">
        <v>46</v>
      </c>
    </row>
    <row r="527" spans="1:14" x14ac:dyDescent="0.25">
      <c r="A527">
        <v>1</v>
      </c>
      <c r="B527" t="s">
        <v>1375</v>
      </c>
      <c r="C527" t="str">
        <f t="shared" si="56"/>
        <v>Cross Device</v>
      </c>
      <c r="D527" t="str">
        <f t="shared" si="57"/>
        <v>Programmatic</v>
      </c>
      <c r="E527" t="str">
        <f t="shared" si="58"/>
        <v>Valassis GLP1s</v>
      </c>
      <c r="F527" t="str">
        <f t="shared" si="59"/>
        <v>Valassis GLP1s</v>
      </c>
      <c r="G527" t="str">
        <f t="shared" si="60"/>
        <v>Valassis GLP1s</v>
      </c>
      <c r="H527" t="str">
        <f t="shared" si="61"/>
        <v>Valassis GLP1s</v>
      </c>
      <c r="I527" t="str">
        <f t="shared" si="62"/>
        <v>Others</v>
      </c>
      <c r="K527">
        <v>3</v>
      </c>
      <c r="L527">
        <v>0</v>
      </c>
      <c r="M527">
        <v>2</v>
      </c>
      <c r="N527">
        <v>1</v>
      </c>
    </row>
    <row r="528" spans="1:14" x14ac:dyDescent="0.25">
      <c r="A528">
        <v>1</v>
      </c>
      <c r="B528" t="s">
        <v>922</v>
      </c>
      <c r="C528" t="str">
        <f t="shared" si="56"/>
        <v>Cross Device</v>
      </c>
      <c r="D528" t="str">
        <f t="shared" si="57"/>
        <v>Programmatic</v>
      </c>
      <c r="E528" t="str">
        <f t="shared" si="58"/>
        <v>Valassis GLP1s</v>
      </c>
      <c r="F528" t="str">
        <f t="shared" si="59"/>
        <v>Valassis GLP1s</v>
      </c>
      <c r="G528" t="str">
        <f t="shared" si="60"/>
        <v>Valassis GLP1s</v>
      </c>
      <c r="H528" t="str">
        <f t="shared" si="61"/>
        <v>Valassis GLP1s</v>
      </c>
      <c r="I528" t="str">
        <f t="shared" si="62"/>
        <v>Others</v>
      </c>
      <c r="K528">
        <v>574</v>
      </c>
      <c r="L528">
        <v>401</v>
      </c>
      <c r="M528">
        <v>21</v>
      </c>
      <c r="N528">
        <v>269</v>
      </c>
    </row>
    <row r="529" spans="1:14" x14ac:dyDescent="0.25">
      <c r="A529">
        <v>1</v>
      </c>
      <c r="B529" t="s">
        <v>923</v>
      </c>
      <c r="C529" t="str">
        <f t="shared" si="56"/>
        <v>Cross Device</v>
      </c>
      <c r="D529" t="str">
        <f t="shared" si="57"/>
        <v>Programmatic</v>
      </c>
      <c r="E529" t="str">
        <f t="shared" si="58"/>
        <v>Valassis OAD &amp; Metformin</v>
      </c>
      <c r="F529" t="str">
        <f t="shared" si="59"/>
        <v>Valassis OAD &amp; Metformin</v>
      </c>
      <c r="G529" t="str">
        <f t="shared" si="60"/>
        <v>Valassis OAD &amp; Metformin</v>
      </c>
      <c r="H529" t="str">
        <f t="shared" si="61"/>
        <v>Valassis OAD &amp; Metformin</v>
      </c>
      <c r="I529" t="str">
        <f t="shared" si="62"/>
        <v>Others</v>
      </c>
      <c r="K529">
        <v>3</v>
      </c>
      <c r="L529">
        <v>0</v>
      </c>
      <c r="M529">
        <v>3</v>
      </c>
      <c r="N529">
        <v>0</v>
      </c>
    </row>
    <row r="530" spans="1:14" x14ac:dyDescent="0.25">
      <c r="A530">
        <v>1</v>
      </c>
      <c r="B530" t="s">
        <v>1376</v>
      </c>
      <c r="C530" t="str">
        <f t="shared" si="56"/>
        <v>Cross Device</v>
      </c>
      <c r="D530" t="str">
        <f t="shared" si="57"/>
        <v>Programmatic</v>
      </c>
      <c r="E530" t="str">
        <f t="shared" si="58"/>
        <v>Valassis OAD &amp; Metformin</v>
      </c>
      <c r="F530" t="str">
        <f t="shared" si="59"/>
        <v>Valassis OAD &amp; Metformin</v>
      </c>
      <c r="G530" t="str">
        <f t="shared" si="60"/>
        <v>Valassis OAD &amp; Metformin</v>
      </c>
      <c r="H530" t="str">
        <f t="shared" si="61"/>
        <v>Valassis OAD &amp; Metformin</v>
      </c>
      <c r="I530" t="str">
        <f t="shared" si="62"/>
        <v>Others</v>
      </c>
      <c r="K530">
        <v>31</v>
      </c>
      <c r="L530">
        <v>2</v>
      </c>
      <c r="M530">
        <v>6</v>
      </c>
      <c r="N530">
        <v>0</v>
      </c>
    </row>
    <row r="531" spans="1:14" x14ac:dyDescent="0.25">
      <c r="A531">
        <v>1</v>
      </c>
      <c r="B531" t="s">
        <v>1377</v>
      </c>
      <c r="C531" t="str">
        <f t="shared" si="56"/>
        <v>Cross Device</v>
      </c>
      <c r="D531" t="str">
        <f t="shared" si="57"/>
        <v>Programmatic</v>
      </c>
      <c r="E531" t="str">
        <f t="shared" si="58"/>
        <v>Valassis OAD &amp; Metformin</v>
      </c>
      <c r="F531" t="str">
        <f t="shared" si="59"/>
        <v>Valassis OAD &amp; Metformin</v>
      </c>
      <c r="G531" t="str">
        <f t="shared" si="60"/>
        <v>Valassis OAD &amp; Metformin</v>
      </c>
      <c r="H531" t="str">
        <f t="shared" si="61"/>
        <v>Valassis OAD &amp; Metformin</v>
      </c>
      <c r="I531" t="str">
        <f t="shared" si="62"/>
        <v>Others</v>
      </c>
      <c r="K531">
        <v>4</v>
      </c>
      <c r="L531">
        <v>1</v>
      </c>
      <c r="M531">
        <v>1</v>
      </c>
      <c r="N531">
        <v>1</v>
      </c>
    </row>
    <row r="532" spans="1:14" x14ac:dyDescent="0.25">
      <c r="A532">
        <v>1</v>
      </c>
      <c r="B532" t="s">
        <v>924</v>
      </c>
      <c r="C532" t="str">
        <f t="shared" si="56"/>
        <v>Cross Device</v>
      </c>
      <c r="D532" t="str">
        <f t="shared" si="57"/>
        <v>Programmatic</v>
      </c>
      <c r="E532" t="str">
        <f t="shared" si="58"/>
        <v>Valassis OAD &amp; Metformin</v>
      </c>
      <c r="F532" t="str">
        <f t="shared" si="59"/>
        <v>Valassis OAD &amp; Metformin</v>
      </c>
      <c r="G532" t="str">
        <f t="shared" si="60"/>
        <v>Valassis OAD &amp; Metformin</v>
      </c>
      <c r="H532" t="str">
        <f t="shared" si="61"/>
        <v>Valassis OAD &amp; Metformin</v>
      </c>
      <c r="I532" t="str">
        <f t="shared" si="62"/>
        <v>Others</v>
      </c>
      <c r="K532">
        <v>481</v>
      </c>
      <c r="L532">
        <v>361</v>
      </c>
      <c r="M532">
        <v>15</v>
      </c>
      <c r="N532">
        <v>205</v>
      </c>
    </row>
    <row r="533" spans="1:14" x14ac:dyDescent="0.25">
      <c r="A533">
        <v>1</v>
      </c>
      <c r="B533" t="s">
        <v>925</v>
      </c>
      <c r="C533" t="str">
        <f t="shared" si="56"/>
        <v>Cross Device</v>
      </c>
      <c r="D533" t="str">
        <f t="shared" si="57"/>
        <v>Programmatic</v>
      </c>
      <c r="E533" t="str">
        <f t="shared" si="58"/>
        <v>Valassis OAD &amp; Metformin</v>
      </c>
      <c r="F533" t="str">
        <f t="shared" si="59"/>
        <v>Valassis OAD &amp; Metformin</v>
      </c>
      <c r="G533" t="str">
        <f t="shared" si="60"/>
        <v>Valassis OAD &amp; Metformin</v>
      </c>
      <c r="H533" t="str">
        <f t="shared" si="61"/>
        <v>Valassis OAD &amp; Metformin</v>
      </c>
      <c r="I533" t="str">
        <f t="shared" si="62"/>
        <v>Others</v>
      </c>
      <c r="K533">
        <v>9</v>
      </c>
      <c r="L533">
        <v>1</v>
      </c>
      <c r="M533">
        <v>0</v>
      </c>
      <c r="N533">
        <v>3</v>
      </c>
    </row>
    <row r="534" spans="1:14" x14ac:dyDescent="0.25">
      <c r="A534">
        <v>1</v>
      </c>
      <c r="B534" t="s">
        <v>1163</v>
      </c>
      <c r="C534" t="str">
        <f t="shared" si="56"/>
        <v>Cross Device</v>
      </c>
      <c r="D534" t="str">
        <f t="shared" si="57"/>
        <v>Programmatic</v>
      </c>
      <c r="E534" t="str">
        <f t="shared" si="58"/>
        <v>Cooking/Family/Entertainment</v>
      </c>
      <c r="F534" t="str">
        <f t="shared" si="59"/>
        <v>Cooking/Family/Entertainment</v>
      </c>
      <c r="G534" t="str">
        <f t="shared" si="60"/>
        <v>Cooking/Family/Entertainment</v>
      </c>
      <c r="H534" t="str">
        <f t="shared" si="61"/>
        <v>Cooking/Family/Entertainment</v>
      </c>
      <c r="I534" t="str">
        <f t="shared" si="62"/>
        <v>Others</v>
      </c>
      <c r="K534">
        <v>6</v>
      </c>
      <c r="L534">
        <v>0</v>
      </c>
      <c r="M534">
        <v>1</v>
      </c>
      <c r="N534">
        <v>0</v>
      </c>
    </row>
    <row r="535" spans="1:14" x14ac:dyDescent="0.25">
      <c r="A535">
        <v>1</v>
      </c>
      <c r="B535" t="s">
        <v>1164</v>
      </c>
      <c r="C535" t="str">
        <f t="shared" si="56"/>
        <v>Cross Device</v>
      </c>
      <c r="D535" t="str">
        <f t="shared" si="57"/>
        <v>Programmatic</v>
      </c>
      <c r="E535" t="str">
        <f t="shared" si="58"/>
        <v>Cooking/Family/Entertainment</v>
      </c>
      <c r="F535" t="str">
        <f t="shared" si="59"/>
        <v>Cooking/Family/Entertainment</v>
      </c>
      <c r="G535" t="str">
        <f t="shared" si="60"/>
        <v>Cooking/Family/Entertainment</v>
      </c>
      <c r="H535" t="str">
        <f t="shared" si="61"/>
        <v>Cooking/Family/Entertainment</v>
      </c>
      <c r="I535" t="str">
        <f t="shared" si="62"/>
        <v>Others</v>
      </c>
      <c r="K535">
        <v>19</v>
      </c>
      <c r="L535">
        <v>6</v>
      </c>
      <c r="M535">
        <v>2</v>
      </c>
      <c r="N535">
        <v>2</v>
      </c>
    </row>
    <row r="536" spans="1:14" x14ac:dyDescent="0.25">
      <c r="A536">
        <v>1</v>
      </c>
      <c r="B536" t="s">
        <v>926</v>
      </c>
      <c r="C536" t="str">
        <f t="shared" si="56"/>
        <v>Cross Device</v>
      </c>
      <c r="D536" t="str">
        <f t="shared" si="57"/>
        <v>Programmatic</v>
      </c>
      <c r="E536" t="str">
        <f t="shared" si="58"/>
        <v>Cooking/Family/Entertainment</v>
      </c>
      <c r="F536" t="str">
        <f t="shared" si="59"/>
        <v>Cooking/Family/Entertainment</v>
      </c>
      <c r="G536" t="str">
        <f t="shared" si="60"/>
        <v>Cooking/Family/Entertainment</v>
      </c>
      <c r="H536" t="str">
        <f t="shared" si="61"/>
        <v>Cooking/Family/Entertainment</v>
      </c>
      <c r="I536" t="str">
        <f t="shared" si="62"/>
        <v>Others</v>
      </c>
      <c r="K536">
        <v>717</v>
      </c>
      <c r="L536">
        <v>240</v>
      </c>
      <c r="M536">
        <v>41</v>
      </c>
      <c r="N536">
        <v>196</v>
      </c>
    </row>
    <row r="537" spans="1:14" x14ac:dyDescent="0.25">
      <c r="A537">
        <v>1</v>
      </c>
      <c r="B537" t="s">
        <v>1378</v>
      </c>
      <c r="C537" t="str">
        <f t="shared" si="56"/>
        <v>Cross Device</v>
      </c>
      <c r="D537" t="str">
        <f t="shared" si="57"/>
        <v>Programmatic</v>
      </c>
      <c r="E537" t="str">
        <f t="shared" si="58"/>
        <v>Cooking/Family/Entertainment</v>
      </c>
      <c r="F537" t="str">
        <f t="shared" si="59"/>
        <v>Cooking/Family/Entertainment</v>
      </c>
      <c r="G537" t="str">
        <f t="shared" si="60"/>
        <v>Cooking/Family/Entertainment</v>
      </c>
      <c r="H537" t="str">
        <f t="shared" si="61"/>
        <v>Cooking/Family/Entertainment</v>
      </c>
      <c r="I537" t="str">
        <f t="shared" si="62"/>
        <v>Others</v>
      </c>
      <c r="K537">
        <v>5</v>
      </c>
      <c r="L537">
        <v>0</v>
      </c>
      <c r="M537">
        <v>3</v>
      </c>
      <c r="N537">
        <v>0</v>
      </c>
    </row>
    <row r="538" spans="1:14" x14ac:dyDescent="0.25">
      <c r="A538">
        <v>1</v>
      </c>
      <c r="B538" t="s">
        <v>1379</v>
      </c>
      <c r="C538" t="str">
        <f t="shared" si="56"/>
        <v>Cross Device</v>
      </c>
      <c r="D538" t="str">
        <f t="shared" si="57"/>
        <v>Programmatic</v>
      </c>
      <c r="E538" t="str">
        <f t="shared" si="58"/>
        <v>Cooking/Family/Entertainment</v>
      </c>
      <c r="F538" t="str">
        <f t="shared" si="59"/>
        <v>Cooking/Family/Entertainment</v>
      </c>
      <c r="G538" t="str">
        <f t="shared" si="60"/>
        <v>Cooking/Family/Entertainment</v>
      </c>
      <c r="H538" t="str">
        <f t="shared" si="61"/>
        <v>Cooking/Family/Entertainment</v>
      </c>
      <c r="I538" t="str">
        <f t="shared" si="62"/>
        <v>Others</v>
      </c>
      <c r="K538">
        <v>17</v>
      </c>
      <c r="L538">
        <v>19</v>
      </c>
      <c r="M538">
        <v>1</v>
      </c>
      <c r="N538">
        <v>7</v>
      </c>
    </row>
    <row r="539" spans="1:14" x14ac:dyDescent="0.25">
      <c r="A539">
        <v>1</v>
      </c>
      <c r="B539" t="s">
        <v>927</v>
      </c>
      <c r="C539" t="str">
        <f t="shared" si="56"/>
        <v>Cross Device</v>
      </c>
      <c r="D539" t="str">
        <f t="shared" si="57"/>
        <v>Programmatic</v>
      </c>
      <c r="E539" t="str">
        <f t="shared" si="58"/>
        <v>Nascar Fans</v>
      </c>
      <c r="F539" t="str">
        <f t="shared" si="59"/>
        <v>Nascar Fans</v>
      </c>
      <c r="G539" t="str">
        <f t="shared" si="60"/>
        <v>Nascar Fans</v>
      </c>
      <c r="H539" t="str">
        <f t="shared" si="61"/>
        <v>Nascar Fans</v>
      </c>
      <c r="I539" t="str">
        <f t="shared" si="62"/>
        <v>Others</v>
      </c>
      <c r="K539">
        <v>880</v>
      </c>
      <c r="L539">
        <v>5</v>
      </c>
      <c r="M539">
        <v>62</v>
      </c>
      <c r="N539">
        <v>45</v>
      </c>
    </row>
    <row r="540" spans="1:14" x14ac:dyDescent="0.25">
      <c r="A540">
        <v>1</v>
      </c>
      <c r="B540" t="s">
        <v>1380</v>
      </c>
      <c r="C540" t="str">
        <f t="shared" si="56"/>
        <v>Cross Device</v>
      </c>
      <c r="D540" t="str">
        <f t="shared" si="57"/>
        <v>Programmatic</v>
      </c>
      <c r="E540" t="str">
        <f t="shared" si="58"/>
        <v>Nascar Fans</v>
      </c>
      <c r="F540" t="str">
        <f t="shared" si="59"/>
        <v>Nascar Fans</v>
      </c>
      <c r="G540" t="str">
        <f t="shared" si="60"/>
        <v>Nascar Fans</v>
      </c>
      <c r="H540" t="str">
        <f t="shared" si="61"/>
        <v>Nascar Fans</v>
      </c>
      <c r="I540" t="str">
        <f t="shared" si="62"/>
        <v>Others</v>
      </c>
      <c r="K540">
        <v>23</v>
      </c>
      <c r="L540">
        <v>0</v>
      </c>
      <c r="M540">
        <v>1</v>
      </c>
      <c r="N540">
        <v>2</v>
      </c>
    </row>
    <row r="541" spans="1:14" x14ac:dyDescent="0.25">
      <c r="A541">
        <v>1</v>
      </c>
      <c r="B541" t="s">
        <v>928</v>
      </c>
      <c r="C541" t="str">
        <f t="shared" si="56"/>
        <v>Cross Device</v>
      </c>
      <c r="D541" t="str">
        <f t="shared" si="57"/>
        <v>Programmatic</v>
      </c>
      <c r="E541" t="str">
        <f t="shared" si="58"/>
        <v>Nascar Fans</v>
      </c>
      <c r="F541" t="str">
        <f t="shared" si="59"/>
        <v>Nascar Fans</v>
      </c>
      <c r="G541" t="str">
        <f t="shared" si="60"/>
        <v>Nascar Fans</v>
      </c>
      <c r="H541" t="str">
        <f t="shared" si="61"/>
        <v>Nascar Fans</v>
      </c>
      <c r="I541" t="str">
        <f t="shared" si="62"/>
        <v>Others</v>
      </c>
      <c r="K541">
        <v>736</v>
      </c>
      <c r="L541">
        <v>342</v>
      </c>
      <c r="M541">
        <v>37</v>
      </c>
      <c r="N541">
        <v>186</v>
      </c>
    </row>
    <row r="542" spans="1:14" x14ac:dyDescent="0.25">
      <c r="A542">
        <v>1</v>
      </c>
      <c r="B542" t="s">
        <v>929</v>
      </c>
      <c r="C542" t="str">
        <f t="shared" si="56"/>
        <v>Cross Device</v>
      </c>
      <c r="D542" t="str">
        <f t="shared" si="57"/>
        <v>Programmatic</v>
      </c>
      <c r="E542" t="str">
        <f t="shared" si="58"/>
        <v>Nascar Fans</v>
      </c>
      <c r="F542" t="str">
        <f t="shared" si="59"/>
        <v>Nascar Fans</v>
      </c>
      <c r="G542" t="str">
        <f t="shared" si="60"/>
        <v>Nascar Fans</v>
      </c>
      <c r="H542" t="str">
        <f t="shared" si="61"/>
        <v>Nascar Fans</v>
      </c>
      <c r="I542" t="str">
        <f t="shared" si="62"/>
        <v>Others</v>
      </c>
      <c r="K542">
        <v>505</v>
      </c>
      <c r="L542">
        <v>415</v>
      </c>
      <c r="M542">
        <v>23</v>
      </c>
      <c r="N542">
        <v>228</v>
      </c>
    </row>
    <row r="543" spans="1:14" x14ac:dyDescent="0.25">
      <c r="A543">
        <v>1</v>
      </c>
      <c r="B543" t="s">
        <v>1381</v>
      </c>
      <c r="C543" t="str">
        <f t="shared" si="56"/>
        <v>Cross Device</v>
      </c>
      <c r="D543" t="str">
        <f t="shared" si="57"/>
        <v>Programmatic</v>
      </c>
      <c r="E543" t="str">
        <f t="shared" si="58"/>
        <v>Nascar Fans</v>
      </c>
      <c r="F543" t="str">
        <f t="shared" si="59"/>
        <v>Nascar Fans</v>
      </c>
      <c r="G543" t="str">
        <f t="shared" si="60"/>
        <v>Nascar Fans</v>
      </c>
      <c r="H543" t="str">
        <f t="shared" si="61"/>
        <v>Nascar Fans</v>
      </c>
      <c r="I543" t="str">
        <f t="shared" si="62"/>
        <v>Others</v>
      </c>
      <c r="K543">
        <v>12</v>
      </c>
      <c r="L543">
        <v>6</v>
      </c>
      <c r="M543">
        <v>0</v>
      </c>
      <c r="N543">
        <v>4</v>
      </c>
    </row>
    <row r="544" spans="1:14" x14ac:dyDescent="0.25">
      <c r="A544">
        <v>1</v>
      </c>
      <c r="B544" t="s">
        <v>930</v>
      </c>
      <c r="C544" t="str">
        <f t="shared" si="56"/>
        <v>Cross Device</v>
      </c>
      <c r="D544" t="str">
        <f t="shared" si="57"/>
        <v>Programmatic</v>
      </c>
      <c r="E544" t="str">
        <f t="shared" si="58"/>
        <v>About Page Scrolls</v>
      </c>
      <c r="F544" t="str">
        <f t="shared" si="59"/>
        <v>About Page Scrolls</v>
      </c>
      <c r="G544" t="str">
        <f t="shared" si="60"/>
        <v>About Page Scrolls</v>
      </c>
      <c r="H544" t="str">
        <f t="shared" si="61"/>
        <v>About Page Scrolls</v>
      </c>
      <c r="I544" t="str">
        <f t="shared" si="62"/>
        <v>About Page Scrolls</v>
      </c>
      <c r="K544">
        <v>244</v>
      </c>
      <c r="L544">
        <v>0</v>
      </c>
      <c r="M544">
        <v>17</v>
      </c>
      <c r="N544">
        <v>19</v>
      </c>
    </row>
    <row r="545" spans="1:14" x14ac:dyDescent="0.25">
      <c r="A545">
        <v>1</v>
      </c>
      <c r="B545" t="s">
        <v>931</v>
      </c>
      <c r="C545" t="str">
        <f t="shared" si="56"/>
        <v>Cross Device</v>
      </c>
      <c r="D545" t="str">
        <f t="shared" si="57"/>
        <v>Programmatic</v>
      </c>
      <c r="E545" t="str">
        <f t="shared" si="58"/>
        <v>About Page Scrolls</v>
      </c>
      <c r="F545" t="str">
        <f t="shared" si="59"/>
        <v>About Page Scrolls</v>
      </c>
      <c r="G545" t="str">
        <f t="shared" si="60"/>
        <v>About Page Scrolls</v>
      </c>
      <c r="H545" t="str">
        <f t="shared" si="61"/>
        <v>About Page Scrolls</v>
      </c>
      <c r="I545" t="str">
        <f t="shared" si="62"/>
        <v>About Page Scrolls</v>
      </c>
      <c r="K545">
        <v>18</v>
      </c>
      <c r="L545">
        <v>3</v>
      </c>
      <c r="M545">
        <v>1</v>
      </c>
      <c r="N545">
        <v>0</v>
      </c>
    </row>
    <row r="546" spans="1:14" x14ac:dyDescent="0.25">
      <c r="A546">
        <v>1</v>
      </c>
      <c r="B546" t="s">
        <v>932</v>
      </c>
      <c r="C546" t="str">
        <f t="shared" si="56"/>
        <v>Cross Device</v>
      </c>
      <c r="D546" t="str">
        <f t="shared" si="57"/>
        <v>Programmatic</v>
      </c>
      <c r="E546" t="str">
        <f t="shared" si="58"/>
        <v>About Page Scrolls</v>
      </c>
      <c r="F546" t="str">
        <f t="shared" si="59"/>
        <v>About Page Scrolls</v>
      </c>
      <c r="G546" t="str">
        <f t="shared" si="60"/>
        <v>About Page Scrolls</v>
      </c>
      <c r="H546" t="str">
        <f t="shared" si="61"/>
        <v>About Page Scrolls</v>
      </c>
      <c r="I546" t="str">
        <f t="shared" si="62"/>
        <v>About Page Scrolls</v>
      </c>
      <c r="K546">
        <v>1088</v>
      </c>
      <c r="L546">
        <v>386</v>
      </c>
      <c r="M546">
        <v>55</v>
      </c>
      <c r="N546">
        <v>276</v>
      </c>
    </row>
    <row r="547" spans="1:14" x14ac:dyDescent="0.25">
      <c r="A547">
        <v>1</v>
      </c>
      <c r="B547" t="s">
        <v>933</v>
      </c>
      <c r="C547" t="str">
        <f t="shared" si="56"/>
        <v>Cross Device</v>
      </c>
      <c r="D547" t="str">
        <f t="shared" si="57"/>
        <v>Programmatic</v>
      </c>
      <c r="E547" t="str">
        <f t="shared" si="58"/>
        <v>About Page Scrolls</v>
      </c>
      <c r="F547" t="str">
        <f t="shared" si="59"/>
        <v>About Page Scrolls</v>
      </c>
      <c r="G547" t="str">
        <f t="shared" si="60"/>
        <v>About Page Scrolls</v>
      </c>
      <c r="H547" t="str">
        <f t="shared" si="61"/>
        <v>About Page Scrolls</v>
      </c>
      <c r="I547" t="str">
        <f t="shared" si="62"/>
        <v>About Page Scrolls</v>
      </c>
      <c r="K547">
        <v>346</v>
      </c>
      <c r="L547">
        <v>256</v>
      </c>
      <c r="M547">
        <v>17</v>
      </c>
      <c r="N547">
        <v>159</v>
      </c>
    </row>
    <row r="548" spans="1:14" x14ac:dyDescent="0.25">
      <c r="A548">
        <v>1</v>
      </c>
      <c r="B548" t="s">
        <v>1382</v>
      </c>
      <c r="C548" t="str">
        <f t="shared" si="56"/>
        <v>Cross Device</v>
      </c>
      <c r="D548" t="str">
        <f t="shared" si="57"/>
        <v>Programmatic</v>
      </c>
      <c r="E548" t="str">
        <f t="shared" si="58"/>
        <v>About Page Scrolls</v>
      </c>
      <c r="F548" t="str">
        <f t="shared" si="59"/>
        <v>About Page Scrolls</v>
      </c>
      <c r="G548" t="str">
        <f t="shared" si="60"/>
        <v>About Page Scrolls</v>
      </c>
      <c r="H548" t="str">
        <f t="shared" si="61"/>
        <v>About Page Scrolls</v>
      </c>
      <c r="I548" t="str">
        <f t="shared" si="62"/>
        <v>About Page Scrolls</v>
      </c>
      <c r="K548">
        <v>14</v>
      </c>
      <c r="L548">
        <v>5</v>
      </c>
      <c r="M548">
        <v>0</v>
      </c>
      <c r="N548">
        <v>7</v>
      </c>
    </row>
    <row r="549" spans="1:14" x14ac:dyDescent="0.25">
      <c r="A549">
        <v>1</v>
      </c>
      <c r="B549" t="s">
        <v>934</v>
      </c>
      <c r="C549" t="str">
        <f t="shared" si="56"/>
        <v>Cross Device</v>
      </c>
      <c r="D549" t="str">
        <f t="shared" si="57"/>
        <v>Programmatic</v>
      </c>
      <c r="E549" t="str">
        <f t="shared" si="58"/>
        <v>Action Buttons/Clicks</v>
      </c>
      <c r="F549" t="str">
        <f t="shared" si="59"/>
        <v>Action Buttons/Clicks</v>
      </c>
      <c r="G549" t="str">
        <f t="shared" si="60"/>
        <v>Action Buttons/Clicks</v>
      </c>
      <c r="H549" t="str">
        <f t="shared" si="61"/>
        <v>Action Buttons/Clicks</v>
      </c>
      <c r="I549" t="str">
        <f t="shared" si="62"/>
        <v>Action Buttons/Clicks</v>
      </c>
      <c r="K549">
        <v>755</v>
      </c>
      <c r="L549">
        <v>1</v>
      </c>
      <c r="M549">
        <v>43</v>
      </c>
      <c r="N549">
        <v>45</v>
      </c>
    </row>
    <row r="550" spans="1:14" x14ac:dyDescent="0.25">
      <c r="A550">
        <v>1</v>
      </c>
      <c r="B550" t="s">
        <v>1383</v>
      </c>
      <c r="C550" t="str">
        <f t="shared" si="56"/>
        <v>Cross Device</v>
      </c>
      <c r="D550" t="str">
        <f t="shared" si="57"/>
        <v>Programmatic</v>
      </c>
      <c r="E550" t="str">
        <f t="shared" si="58"/>
        <v>Action Buttons/Clicks</v>
      </c>
      <c r="F550" t="str">
        <f t="shared" si="59"/>
        <v>Action Buttons/Clicks</v>
      </c>
      <c r="G550" t="str">
        <f t="shared" si="60"/>
        <v>Action Buttons/Clicks</v>
      </c>
      <c r="H550" t="str">
        <f t="shared" si="61"/>
        <v>Action Buttons/Clicks</v>
      </c>
      <c r="I550" t="str">
        <f t="shared" si="62"/>
        <v>Action Buttons/Clicks</v>
      </c>
      <c r="K550">
        <v>17</v>
      </c>
      <c r="L550">
        <v>0</v>
      </c>
      <c r="M550">
        <v>1</v>
      </c>
      <c r="N550">
        <v>0</v>
      </c>
    </row>
    <row r="551" spans="1:14" x14ac:dyDescent="0.25">
      <c r="A551">
        <v>1</v>
      </c>
      <c r="B551" t="s">
        <v>935</v>
      </c>
      <c r="C551" t="str">
        <f t="shared" si="56"/>
        <v>Cross Device</v>
      </c>
      <c r="D551" t="str">
        <f t="shared" si="57"/>
        <v>Programmatic</v>
      </c>
      <c r="E551" t="str">
        <f t="shared" si="58"/>
        <v>Action Buttons/Clicks</v>
      </c>
      <c r="F551" t="str">
        <f t="shared" si="59"/>
        <v>Action Buttons/Clicks</v>
      </c>
      <c r="G551" t="str">
        <f t="shared" si="60"/>
        <v>Action Buttons/Clicks</v>
      </c>
      <c r="H551" t="str">
        <f t="shared" si="61"/>
        <v>Action Buttons/Clicks</v>
      </c>
      <c r="I551" t="str">
        <f t="shared" si="62"/>
        <v>Action Buttons/Clicks</v>
      </c>
      <c r="K551">
        <v>1</v>
      </c>
      <c r="L551">
        <v>0</v>
      </c>
      <c r="M551">
        <v>1</v>
      </c>
      <c r="N551">
        <v>0</v>
      </c>
    </row>
    <row r="552" spans="1:14" x14ac:dyDescent="0.25">
      <c r="A552">
        <v>1</v>
      </c>
      <c r="B552" t="s">
        <v>936</v>
      </c>
      <c r="C552" t="str">
        <f t="shared" si="56"/>
        <v>Cross Device</v>
      </c>
      <c r="D552" t="str">
        <f t="shared" si="57"/>
        <v>Programmatic</v>
      </c>
      <c r="E552" t="str">
        <f t="shared" si="58"/>
        <v>Action Buttons/Clicks</v>
      </c>
      <c r="F552" t="str">
        <f t="shared" si="59"/>
        <v>Action Buttons/Clicks</v>
      </c>
      <c r="G552" t="str">
        <f t="shared" si="60"/>
        <v>Action Buttons/Clicks</v>
      </c>
      <c r="H552" t="str">
        <f t="shared" si="61"/>
        <v>Action Buttons/Clicks</v>
      </c>
      <c r="I552" t="str">
        <f t="shared" si="62"/>
        <v>Action Buttons/Clicks</v>
      </c>
      <c r="K552">
        <v>496</v>
      </c>
      <c r="L552">
        <v>466</v>
      </c>
      <c r="M552">
        <v>18</v>
      </c>
      <c r="N552">
        <v>210</v>
      </c>
    </row>
    <row r="553" spans="1:14" x14ac:dyDescent="0.25">
      <c r="A553">
        <v>1</v>
      </c>
      <c r="B553" t="s">
        <v>1384</v>
      </c>
      <c r="C553" t="str">
        <f t="shared" si="56"/>
        <v>Cross Device</v>
      </c>
      <c r="D553" t="str">
        <f t="shared" si="57"/>
        <v>Programmatic</v>
      </c>
      <c r="E553" t="str">
        <f t="shared" si="58"/>
        <v>Action Buttons/Clicks</v>
      </c>
      <c r="F553" t="str">
        <f t="shared" si="59"/>
        <v>Action Buttons/Clicks</v>
      </c>
      <c r="G553" t="str">
        <f t="shared" si="60"/>
        <v>Action Buttons/Clicks</v>
      </c>
      <c r="H553" t="str">
        <f t="shared" si="61"/>
        <v>Action Buttons/Clicks</v>
      </c>
      <c r="I553" t="str">
        <f t="shared" si="62"/>
        <v>Action Buttons/Clicks</v>
      </c>
      <c r="K553">
        <v>13</v>
      </c>
      <c r="L553">
        <v>9</v>
      </c>
      <c r="M553">
        <v>0</v>
      </c>
      <c r="N553">
        <v>4</v>
      </c>
    </row>
    <row r="554" spans="1:14" x14ac:dyDescent="0.25">
      <c r="A554">
        <v>1</v>
      </c>
      <c r="B554" t="s">
        <v>937</v>
      </c>
      <c r="C554" t="str">
        <f t="shared" si="56"/>
        <v>Cross Device</v>
      </c>
      <c r="D554" t="str">
        <f t="shared" si="57"/>
        <v>Programmatic</v>
      </c>
      <c r="E554" t="str">
        <f t="shared" si="58"/>
        <v>Deep Page Visits</v>
      </c>
      <c r="F554" t="str">
        <f t="shared" si="59"/>
        <v>Deep Page Visits</v>
      </c>
      <c r="G554" t="str">
        <f t="shared" si="60"/>
        <v>Deep Page Visits</v>
      </c>
      <c r="H554" t="str">
        <f t="shared" si="61"/>
        <v>Deep Page Visits</v>
      </c>
      <c r="I554" t="str">
        <f t="shared" si="62"/>
        <v>Deep Page Visits</v>
      </c>
      <c r="K554">
        <v>363</v>
      </c>
      <c r="L554">
        <v>0</v>
      </c>
      <c r="M554">
        <v>31</v>
      </c>
      <c r="N554">
        <v>22</v>
      </c>
    </row>
    <row r="555" spans="1:14" x14ac:dyDescent="0.25">
      <c r="A555">
        <v>1</v>
      </c>
      <c r="B555" t="s">
        <v>938</v>
      </c>
      <c r="C555" t="str">
        <f t="shared" si="56"/>
        <v>Cross Device</v>
      </c>
      <c r="D555" t="str">
        <f t="shared" si="57"/>
        <v>Programmatic</v>
      </c>
      <c r="E555" t="str">
        <f t="shared" si="58"/>
        <v>Deep Page Visits</v>
      </c>
      <c r="F555" t="str">
        <f t="shared" si="59"/>
        <v>Deep Page Visits</v>
      </c>
      <c r="G555" t="str">
        <f t="shared" si="60"/>
        <v>Deep Page Visits</v>
      </c>
      <c r="H555" t="str">
        <f t="shared" si="61"/>
        <v>Deep Page Visits</v>
      </c>
      <c r="I555" t="str">
        <f t="shared" si="62"/>
        <v>Deep Page Visits</v>
      </c>
      <c r="K555">
        <v>6</v>
      </c>
      <c r="L555">
        <v>0</v>
      </c>
      <c r="M555">
        <v>3</v>
      </c>
      <c r="N555">
        <v>0</v>
      </c>
    </row>
    <row r="556" spans="1:14" x14ac:dyDescent="0.25">
      <c r="A556">
        <v>1</v>
      </c>
      <c r="B556" t="s">
        <v>939</v>
      </c>
      <c r="C556" t="str">
        <f t="shared" si="56"/>
        <v>Cross Device</v>
      </c>
      <c r="D556" t="str">
        <f t="shared" si="57"/>
        <v>Programmatic</v>
      </c>
      <c r="E556" t="str">
        <f t="shared" si="58"/>
        <v>Deep Page Visits</v>
      </c>
      <c r="F556" t="str">
        <f t="shared" si="59"/>
        <v>Deep Page Visits</v>
      </c>
      <c r="G556" t="str">
        <f t="shared" si="60"/>
        <v>Deep Page Visits</v>
      </c>
      <c r="H556" t="str">
        <f t="shared" si="61"/>
        <v>Deep Page Visits</v>
      </c>
      <c r="I556" t="str">
        <f t="shared" si="62"/>
        <v>Deep Page Visits</v>
      </c>
      <c r="K556">
        <v>778</v>
      </c>
      <c r="L556">
        <v>551</v>
      </c>
      <c r="M556">
        <v>20</v>
      </c>
      <c r="N556">
        <v>358</v>
      </c>
    </row>
    <row r="557" spans="1:14" x14ac:dyDescent="0.25">
      <c r="A557">
        <v>1</v>
      </c>
      <c r="B557" t="s">
        <v>940</v>
      </c>
      <c r="C557" t="str">
        <f t="shared" si="56"/>
        <v>Cross Device</v>
      </c>
      <c r="D557" t="str">
        <f t="shared" si="57"/>
        <v>Programmatic</v>
      </c>
      <c r="E557" t="str">
        <f t="shared" si="58"/>
        <v>Site Visits</v>
      </c>
      <c r="F557" t="str">
        <f t="shared" si="59"/>
        <v>Site Visits</v>
      </c>
      <c r="G557" t="str">
        <f t="shared" si="60"/>
        <v>Site Visits</v>
      </c>
      <c r="H557" t="str">
        <f t="shared" si="61"/>
        <v>Site Visits</v>
      </c>
      <c r="I557" t="str">
        <f t="shared" si="62"/>
        <v>Site Visits</v>
      </c>
      <c r="K557">
        <v>1189</v>
      </c>
      <c r="L557">
        <v>0</v>
      </c>
      <c r="M557">
        <v>80</v>
      </c>
      <c r="N557">
        <v>53</v>
      </c>
    </row>
    <row r="558" spans="1:14" x14ac:dyDescent="0.25">
      <c r="A558">
        <v>1</v>
      </c>
      <c r="B558" t="s">
        <v>1385</v>
      </c>
      <c r="C558" t="str">
        <f t="shared" si="56"/>
        <v>Cross Device</v>
      </c>
      <c r="D558" t="str">
        <f t="shared" si="57"/>
        <v>Programmatic</v>
      </c>
      <c r="E558" t="str">
        <f t="shared" si="58"/>
        <v>Site Visits</v>
      </c>
      <c r="F558" t="str">
        <f t="shared" si="59"/>
        <v>Site Visits</v>
      </c>
      <c r="G558" t="str">
        <f t="shared" si="60"/>
        <v>Site Visits</v>
      </c>
      <c r="H558" t="str">
        <f t="shared" si="61"/>
        <v>Site Visits</v>
      </c>
      <c r="I558" t="str">
        <f t="shared" si="62"/>
        <v>Site Visits</v>
      </c>
      <c r="K558">
        <v>19</v>
      </c>
      <c r="L558">
        <v>8</v>
      </c>
      <c r="M558">
        <v>0</v>
      </c>
      <c r="N558">
        <v>0</v>
      </c>
    </row>
    <row r="559" spans="1:14" x14ac:dyDescent="0.25">
      <c r="A559">
        <v>1</v>
      </c>
      <c r="B559" t="s">
        <v>941</v>
      </c>
      <c r="C559" t="str">
        <f t="shared" si="56"/>
        <v>Cross Device</v>
      </c>
      <c r="D559" t="str">
        <f t="shared" si="57"/>
        <v>Programmatic</v>
      </c>
      <c r="E559" t="str">
        <f t="shared" si="58"/>
        <v>Site Visits</v>
      </c>
      <c r="F559" t="str">
        <f t="shared" si="59"/>
        <v>Site Visits</v>
      </c>
      <c r="G559" t="str">
        <f t="shared" si="60"/>
        <v>Site Visits</v>
      </c>
      <c r="H559" t="str">
        <f t="shared" si="61"/>
        <v>Site Visits</v>
      </c>
      <c r="I559" t="str">
        <f t="shared" si="62"/>
        <v>Site Visits</v>
      </c>
      <c r="K559">
        <v>366</v>
      </c>
      <c r="L559">
        <v>156</v>
      </c>
      <c r="M559">
        <v>19</v>
      </c>
      <c r="N559">
        <v>98</v>
      </c>
    </row>
    <row r="560" spans="1:14" x14ac:dyDescent="0.25">
      <c r="A560">
        <v>1</v>
      </c>
      <c r="B560" t="s">
        <v>942</v>
      </c>
      <c r="C560" t="str">
        <f t="shared" si="56"/>
        <v>Cross Device</v>
      </c>
      <c r="D560" t="str">
        <f t="shared" si="57"/>
        <v>Programmatic</v>
      </c>
      <c r="E560" t="str">
        <f t="shared" si="58"/>
        <v>Site Visits</v>
      </c>
      <c r="F560" t="str">
        <f t="shared" si="59"/>
        <v>Site Visits</v>
      </c>
      <c r="G560" t="str">
        <f t="shared" si="60"/>
        <v>Site Visits</v>
      </c>
      <c r="H560" t="str">
        <f t="shared" si="61"/>
        <v>Site Visits</v>
      </c>
      <c r="I560" t="str">
        <f t="shared" si="62"/>
        <v>Site Visits</v>
      </c>
      <c r="K560">
        <v>17</v>
      </c>
      <c r="L560">
        <v>10</v>
      </c>
      <c r="M560">
        <v>1</v>
      </c>
      <c r="N560">
        <v>3</v>
      </c>
    </row>
    <row r="561" spans="1:14" x14ac:dyDescent="0.25">
      <c r="A561">
        <v>1</v>
      </c>
      <c r="B561" t="s">
        <v>943</v>
      </c>
      <c r="C561" t="str">
        <f t="shared" si="56"/>
        <v>Cross Device</v>
      </c>
      <c r="D561" t="str">
        <f t="shared" si="57"/>
        <v>Programmatic</v>
      </c>
      <c r="E561" t="str">
        <f t="shared" si="58"/>
        <v>Brand TV Viewers + Crossix</v>
      </c>
      <c r="F561" t="str">
        <f t="shared" si="59"/>
        <v>Brand TV Viewers + Crossix</v>
      </c>
      <c r="G561" t="str">
        <f t="shared" si="60"/>
        <v>Brand TV Viewers + Crossix</v>
      </c>
      <c r="H561" t="str">
        <f t="shared" si="61"/>
        <v>Crossix</v>
      </c>
      <c r="I561" t="str">
        <f t="shared" si="62"/>
        <v>Crossix</v>
      </c>
      <c r="K561">
        <v>632</v>
      </c>
      <c r="L561">
        <v>0</v>
      </c>
      <c r="M561">
        <v>46</v>
      </c>
      <c r="N561">
        <v>40</v>
      </c>
    </row>
    <row r="562" spans="1:14" x14ac:dyDescent="0.25">
      <c r="A562">
        <v>1</v>
      </c>
      <c r="B562" t="s">
        <v>944</v>
      </c>
      <c r="C562" t="str">
        <f t="shared" si="56"/>
        <v>Cross Device</v>
      </c>
      <c r="D562" t="str">
        <f t="shared" si="57"/>
        <v>Programmatic</v>
      </c>
      <c r="E562" t="str">
        <f t="shared" si="58"/>
        <v>Brand TV Viewers + Crossix</v>
      </c>
      <c r="F562" t="str">
        <f t="shared" si="59"/>
        <v>Brand TV Viewers + Crossix</v>
      </c>
      <c r="G562" t="str">
        <f t="shared" si="60"/>
        <v>Brand TV Viewers + Crossix</v>
      </c>
      <c r="H562" t="str">
        <f t="shared" si="61"/>
        <v>Crossix</v>
      </c>
      <c r="I562" t="str">
        <f t="shared" si="62"/>
        <v>Crossix</v>
      </c>
      <c r="K562">
        <v>482</v>
      </c>
      <c r="L562">
        <v>180</v>
      </c>
      <c r="M562">
        <v>25</v>
      </c>
      <c r="N562">
        <v>133</v>
      </c>
    </row>
    <row r="563" spans="1:14" x14ac:dyDescent="0.25">
      <c r="A563">
        <v>1</v>
      </c>
      <c r="B563" t="s">
        <v>945</v>
      </c>
      <c r="C563" t="str">
        <f t="shared" si="56"/>
        <v>Cross Device</v>
      </c>
      <c r="D563" t="str">
        <f t="shared" si="57"/>
        <v>Programmatic</v>
      </c>
      <c r="E563" t="str">
        <f t="shared" si="58"/>
        <v>Brand TV Viewers + Crossix</v>
      </c>
      <c r="F563" t="str">
        <f t="shared" si="59"/>
        <v>Brand TV Viewers + Crossix</v>
      </c>
      <c r="G563" t="str">
        <f t="shared" si="60"/>
        <v>Brand TV Viewers + Crossix</v>
      </c>
      <c r="H563" t="str">
        <f t="shared" si="61"/>
        <v>Crossix</v>
      </c>
      <c r="I563" t="str">
        <f t="shared" si="62"/>
        <v>Crossix</v>
      </c>
      <c r="K563">
        <v>564</v>
      </c>
      <c r="L563">
        <v>410</v>
      </c>
      <c r="M563">
        <v>16</v>
      </c>
      <c r="N563">
        <v>255</v>
      </c>
    </row>
    <row r="564" spans="1:14" x14ac:dyDescent="0.25">
      <c r="A564">
        <v>1</v>
      </c>
      <c r="B564" t="s">
        <v>946</v>
      </c>
      <c r="C564" t="str">
        <f t="shared" si="56"/>
        <v>Cross Device</v>
      </c>
      <c r="D564" t="str">
        <f t="shared" si="57"/>
        <v>Programmatic</v>
      </c>
      <c r="E564" t="str">
        <f t="shared" si="58"/>
        <v>Bydureon TV Viewers + Crossix</v>
      </c>
      <c r="F564" t="str">
        <f t="shared" si="59"/>
        <v>Bydureon TV Viewers + Crossix</v>
      </c>
      <c r="G564" t="str">
        <f t="shared" si="60"/>
        <v>Bydureon TV Viewers + Crossix</v>
      </c>
      <c r="H564" t="str">
        <f t="shared" si="61"/>
        <v>Crossix</v>
      </c>
      <c r="I564" t="str">
        <f t="shared" si="62"/>
        <v>Crossix</v>
      </c>
      <c r="K564">
        <v>1074</v>
      </c>
      <c r="L564">
        <v>0</v>
      </c>
      <c r="M564">
        <v>65</v>
      </c>
      <c r="N564">
        <v>57</v>
      </c>
    </row>
    <row r="565" spans="1:14" x14ac:dyDescent="0.25">
      <c r="A565">
        <v>1</v>
      </c>
      <c r="B565" t="s">
        <v>1386</v>
      </c>
      <c r="C565" t="str">
        <f t="shared" si="56"/>
        <v>Cross Device</v>
      </c>
      <c r="D565" t="str">
        <f t="shared" si="57"/>
        <v>Programmatic</v>
      </c>
      <c r="E565" t="str">
        <f t="shared" si="58"/>
        <v>Bydureon TV Viewers + Crossix</v>
      </c>
      <c r="F565" t="str">
        <f t="shared" si="59"/>
        <v>Bydureon TV Viewers + Crossix</v>
      </c>
      <c r="G565" t="str">
        <f t="shared" si="60"/>
        <v>Bydureon TV Viewers + Crossix</v>
      </c>
      <c r="H565" t="str">
        <f t="shared" si="61"/>
        <v>Crossix</v>
      </c>
      <c r="I565" t="str">
        <f t="shared" si="62"/>
        <v>Crossix</v>
      </c>
      <c r="K565">
        <v>3</v>
      </c>
      <c r="L565">
        <v>1</v>
      </c>
      <c r="M565">
        <v>2</v>
      </c>
      <c r="N565">
        <v>0</v>
      </c>
    </row>
    <row r="566" spans="1:14" x14ac:dyDescent="0.25">
      <c r="A566">
        <v>1</v>
      </c>
      <c r="B566" t="s">
        <v>947</v>
      </c>
      <c r="C566" t="str">
        <f t="shared" si="56"/>
        <v>Cross Device</v>
      </c>
      <c r="D566" t="str">
        <f t="shared" si="57"/>
        <v>Programmatic</v>
      </c>
      <c r="E566" t="str">
        <f t="shared" si="58"/>
        <v>Bydureon TV Viewers + Crossix</v>
      </c>
      <c r="F566" t="str">
        <f t="shared" si="59"/>
        <v>Bydureon TV Viewers + Crossix</v>
      </c>
      <c r="G566" t="str">
        <f t="shared" si="60"/>
        <v>Bydureon TV Viewers + Crossix</v>
      </c>
      <c r="H566" t="str">
        <f t="shared" si="61"/>
        <v>Crossix</v>
      </c>
      <c r="I566" t="str">
        <f t="shared" si="62"/>
        <v>Crossix</v>
      </c>
      <c r="K566">
        <v>461</v>
      </c>
      <c r="L566">
        <v>366</v>
      </c>
      <c r="M566">
        <v>13</v>
      </c>
      <c r="N566">
        <v>205</v>
      </c>
    </row>
    <row r="567" spans="1:14" x14ac:dyDescent="0.25">
      <c r="A567">
        <v>1</v>
      </c>
      <c r="B567" t="s">
        <v>948</v>
      </c>
      <c r="C567" t="str">
        <f t="shared" si="56"/>
        <v>Cross Device</v>
      </c>
      <c r="D567" t="str">
        <f t="shared" si="57"/>
        <v>Programmatic</v>
      </c>
      <c r="E567" t="str">
        <f t="shared" si="58"/>
        <v>Competitor TV Viewers + Crossix</v>
      </c>
      <c r="F567" t="str">
        <f t="shared" si="59"/>
        <v>Competitor TV Viewers + Crossix</v>
      </c>
      <c r="G567" t="str">
        <f t="shared" si="60"/>
        <v>Competitor TV Viewers + Crossix</v>
      </c>
      <c r="H567" t="str">
        <f t="shared" si="61"/>
        <v>Crossix</v>
      </c>
      <c r="I567" t="str">
        <f t="shared" si="62"/>
        <v>Crossix</v>
      </c>
      <c r="K567">
        <v>239</v>
      </c>
      <c r="L567">
        <v>0</v>
      </c>
      <c r="M567">
        <v>17</v>
      </c>
      <c r="N567">
        <v>14</v>
      </c>
    </row>
    <row r="568" spans="1:14" x14ac:dyDescent="0.25">
      <c r="A568">
        <v>1</v>
      </c>
      <c r="B568" t="s">
        <v>949</v>
      </c>
      <c r="C568" t="str">
        <f t="shared" si="56"/>
        <v>Cross Device</v>
      </c>
      <c r="D568" t="str">
        <f t="shared" si="57"/>
        <v>Programmatic</v>
      </c>
      <c r="E568" t="str">
        <f t="shared" si="58"/>
        <v>Competitor TV Viewers + Crossix</v>
      </c>
      <c r="F568" t="str">
        <f t="shared" si="59"/>
        <v>Competitor TV Viewers + Crossix</v>
      </c>
      <c r="G568" t="str">
        <f t="shared" si="60"/>
        <v>Competitor TV Viewers + Crossix</v>
      </c>
      <c r="H568" t="str">
        <f t="shared" si="61"/>
        <v>Crossix</v>
      </c>
      <c r="I568" t="str">
        <f t="shared" si="62"/>
        <v>Crossix</v>
      </c>
      <c r="K568">
        <v>585</v>
      </c>
      <c r="L568">
        <v>224</v>
      </c>
      <c r="M568">
        <v>34</v>
      </c>
      <c r="N568">
        <v>179</v>
      </c>
    </row>
    <row r="569" spans="1:14" x14ac:dyDescent="0.25">
      <c r="A569">
        <v>1</v>
      </c>
      <c r="B569" t="s">
        <v>950</v>
      </c>
      <c r="C569" t="str">
        <f t="shared" si="56"/>
        <v>Cross Device</v>
      </c>
      <c r="D569" t="str">
        <f t="shared" si="57"/>
        <v>Programmatic</v>
      </c>
      <c r="E569" t="str">
        <f t="shared" si="58"/>
        <v>Competitor TV Viewers + Crossix</v>
      </c>
      <c r="F569" t="str">
        <f t="shared" si="59"/>
        <v>Competitor TV Viewers + Crossix</v>
      </c>
      <c r="G569" t="str">
        <f t="shared" si="60"/>
        <v>Competitor TV Viewers + Crossix</v>
      </c>
      <c r="H569" t="str">
        <f t="shared" si="61"/>
        <v>Crossix</v>
      </c>
      <c r="I569" t="str">
        <f t="shared" si="62"/>
        <v>Crossix</v>
      </c>
      <c r="K569">
        <v>695</v>
      </c>
      <c r="L569">
        <v>533</v>
      </c>
      <c r="M569">
        <v>24</v>
      </c>
      <c r="N569">
        <v>322</v>
      </c>
    </row>
    <row r="570" spans="1:14" x14ac:dyDescent="0.25">
      <c r="A570">
        <v>1</v>
      </c>
      <c r="B570" t="s">
        <v>951</v>
      </c>
      <c r="C570" t="str">
        <f t="shared" si="56"/>
        <v>Cross Device</v>
      </c>
      <c r="D570" t="str">
        <f t="shared" si="57"/>
        <v>Programmatic</v>
      </c>
      <c r="E570" t="str">
        <f t="shared" si="58"/>
        <v>Ozempic TV Viewers + Crossix</v>
      </c>
      <c r="F570" t="str">
        <f t="shared" si="59"/>
        <v>Ozempic TV Viewers + Crossix</v>
      </c>
      <c r="G570" t="str">
        <f t="shared" si="60"/>
        <v>Ozempic TV Viewers + Crossix</v>
      </c>
      <c r="H570" t="str">
        <f t="shared" si="61"/>
        <v>Crossix</v>
      </c>
      <c r="I570" t="str">
        <f t="shared" si="62"/>
        <v>Crossix</v>
      </c>
      <c r="K570">
        <v>628</v>
      </c>
      <c r="L570">
        <v>0</v>
      </c>
      <c r="M570">
        <v>33</v>
      </c>
      <c r="N570">
        <v>37</v>
      </c>
    </row>
    <row r="571" spans="1:14" x14ac:dyDescent="0.25">
      <c r="A571">
        <v>1</v>
      </c>
      <c r="B571" t="s">
        <v>952</v>
      </c>
      <c r="C571" t="str">
        <f t="shared" si="56"/>
        <v>Cross Device</v>
      </c>
      <c r="D571" t="str">
        <f t="shared" si="57"/>
        <v>Programmatic</v>
      </c>
      <c r="E571" t="str">
        <f t="shared" si="58"/>
        <v>Ozempic TV Viewers + Crossix</v>
      </c>
      <c r="F571" t="str">
        <f t="shared" si="59"/>
        <v>Ozempic TV Viewers + Crossix</v>
      </c>
      <c r="G571" t="str">
        <f t="shared" si="60"/>
        <v>Ozempic TV Viewers + Crossix</v>
      </c>
      <c r="H571" t="str">
        <f t="shared" si="61"/>
        <v>Crossix</v>
      </c>
      <c r="I571" t="str">
        <f t="shared" si="62"/>
        <v>Crossix</v>
      </c>
      <c r="K571">
        <v>839</v>
      </c>
      <c r="L571">
        <v>514</v>
      </c>
      <c r="M571">
        <v>27</v>
      </c>
      <c r="N571">
        <v>404</v>
      </c>
    </row>
    <row r="572" spans="1:14" x14ac:dyDescent="0.25">
      <c r="A572">
        <v>1</v>
      </c>
      <c r="B572" t="s">
        <v>1387</v>
      </c>
      <c r="C572" t="str">
        <f t="shared" si="56"/>
        <v>Unknown</v>
      </c>
      <c r="D572" t="str">
        <f t="shared" si="57"/>
        <v>Non-Programmatic</v>
      </c>
      <c r="E572" t="str">
        <f t="shared" si="58"/>
        <v>Lifestyle</v>
      </c>
      <c r="F572" t="str">
        <f t="shared" si="59"/>
        <v>Lifestyle</v>
      </c>
      <c r="G572" t="str">
        <f t="shared" si="60"/>
        <v>Lifestyle</v>
      </c>
      <c r="H572" t="str">
        <f t="shared" si="61"/>
        <v>Lifestyle</v>
      </c>
      <c r="I572" t="str">
        <f t="shared" si="62"/>
        <v>Others</v>
      </c>
      <c r="K572">
        <v>1</v>
      </c>
      <c r="L572">
        <v>0</v>
      </c>
      <c r="M572">
        <v>0</v>
      </c>
      <c r="N572">
        <v>0</v>
      </c>
    </row>
    <row r="573" spans="1:14" x14ac:dyDescent="0.25">
      <c r="A573">
        <v>1</v>
      </c>
      <c r="B573" t="s">
        <v>1388</v>
      </c>
      <c r="C573" t="str">
        <f t="shared" si="56"/>
        <v>Unknown</v>
      </c>
      <c r="D573" t="str">
        <f t="shared" si="57"/>
        <v>Non-Programmatic</v>
      </c>
      <c r="E573" t="str">
        <f t="shared" si="58"/>
        <v>Lifestyle</v>
      </c>
      <c r="F573" t="str">
        <f t="shared" si="59"/>
        <v>Lifestyle</v>
      </c>
      <c r="G573" t="str">
        <f t="shared" si="60"/>
        <v>Lifestyle</v>
      </c>
      <c r="H573" t="str">
        <f t="shared" si="61"/>
        <v>Lifestyle</v>
      </c>
      <c r="I573" t="str">
        <f t="shared" si="62"/>
        <v>Others</v>
      </c>
      <c r="K573">
        <v>0</v>
      </c>
      <c r="L573">
        <v>1</v>
      </c>
      <c r="M573">
        <v>0</v>
      </c>
      <c r="N573">
        <v>0</v>
      </c>
    </row>
    <row r="574" spans="1:14" x14ac:dyDescent="0.25">
      <c r="A574">
        <v>1</v>
      </c>
      <c r="B574" t="s">
        <v>1165</v>
      </c>
      <c r="C574" t="str">
        <f t="shared" si="56"/>
        <v>Cross Device</v>
      </c>
      <c r="D574" t="str">
        <f t="shared" si="57"/>
        <v>Non-Programmatic</v>
      </c>
      <c r="E574" t="str">
        <f t="shared" si="58"/>
        <v>Ad Networks</v>
      </c>
      <c r="F574" t="str">
        <f t="shared" si="59"/>
        <v>Ad Networks</v>
      </c>
      <c r="G574" t="str">
        <f t="shared" si="60"/>
        <v>Ad Networks</v>
      </c>
      <c r="H574" t="str">
        <f t="shared" si="61"/>
        <v>Ad Networks</v>
      </c>
      <c r="I574" t="str">
        <f t="shared" si="62"/>
        <v>Others</v>
      </c>
      <c r="K574">
        <v>1</v>
      </c>
      <c r="L574">
        <v>0</v>
      </c>
      <c r="M574">
        <v>0</v>
      </c>
      <c r="N574">
        <v>1</v>
      </c>
    </row>
    <row r="575" spans="1:14" x14ac:dyDescent="0.25">
      <c r="A575">
        <v>1</v>
      </c>
      <c r="B575" t="s">
        <v>1166</v>
      </c>
      <c r="C575" t="str">
        <f t="shared" si="56"/>
        <v>Cross Device</v>
      </c>
      <c r="D575" t="str">
        <f t="shared" si="57"/>
        <v>Non-Programmatic</v>
      </c>
      <c r="E575" t="str">
        <f t="shared" si="58"/>
        <v>Ad Networks</v>
      </c>
      <c r="F575" t="str">
        <f t="shared" si="59"/>
        <v>Ad Networks</v>
      </c>
      <c r="G575" t="str">
        <f t="shared" si="60"/>
        <v>Ad Networks</v>
      </c>
      <c r="H575" t="str">
        <f t="shared" si="61"/>
        <v>Ad Networks</v>
      </c>
      <c r="I575" t="str">
        <f t="shared" si="62"/>
        <v>Others</v>
      </c>
      <c r="K575">
        <v>2</v>
      </c>
      <c r="L575">
        <v>0</v>
      </c>
      <c r="M575">
        <v>0</v>
      </c>
      <c r="N575">
        <v>2</v>
      </c>
    </row>
    <row r="576" spans="1:14" x14ac:dyDescent="0.25">
      <c r="A576">
        <v>1</v>
      </c>
      <c r="B576" t="s">
        <v>1167</v>
      </c>
      <c r="C576" t="str">
        <f t="shared" si="56"/>
        <v>Cross Device</v>
      </c>
      <c r="D576" t="str">
        <f t="shared" si="57"/>
        <v>Non-Programmatic</v>
      </c>
      <c r="E576" t="str">
        <f t="shared" si="58"/>
        <v>Ad Networks</v>
      </c>
      <c r="F576" t="str">
        <f t="shared" si="59"/>
        <v>Ad Networks</v>
      </c>
      <c r="G576" t="str">
        <f t="shared" si="60"/>
        <v>Ad Networks</v>
      </c>
      <c r="H576" t="str">
        <f t="shared" si="61"/>
        <v>Ad Networks</v>
      </c>
      <c r="I576" t="str">
        <f t="shared" si="62"/>
        <v>Others</v>
      </c>
      <c r="K576">
        <v>2</v>
      </c>
      <c r="L576">
        <v>0</v>
      </c>
      <c r="M576">
        <v>0</v>
      </c>
      <c r="N576">
        <v>2</v>
      </c>
    </row>
    <row r="577" spans="1:14" x14ac:dyDescent="0.25">
      <c r="A577">
        <v>1</v>
      </c>
      <c r="B577" t="s">
        <v>1168</v>
      </c>
      <c r="C577" t="str">
        <f t="shared" si="56"/>
        <v>Cross Device</v>
      </c>
      <c r="D577" t="str">
        <f t="shared" si="57"/>
        <v>Non-Programmatic</v>
      </c>
      <c r="E577" t="str">
        <f t="shared" si="58"/>
        <v>Ad Networks</v>
      </c>
      <c r="F577" t="str">
        <f t="shared" si="59"/>
        <v>Ad Networks</v>
      </c>
      <c r="G577" t="str">
        <f t="shared" si="60"/>
        <v>Ad Networks</v>
      </c>
      <c r="H577" t="str">
        <f t="shared" si="61"/>
        <v>Ad Networks</v>
      </c>
      <c r="I577" t="str">
        <f t="shared" si="62"/>
        <v>Others</v>
      </c>
      <c r="K577">
        <v>1</v>
      </c>
      <c r="L577">
        <v>0</v>
      </c>
      <c r="M577">
        <v>1</v>
      </c>
      <c r="N577">
        <v>0</v>
      </c>
    </row>
    <row r="578" spans="1:14" x14ac:dyDescent="0.25">
      <c r="A578">
        <v>1</v>
      </c>
      <c r="B578" t="s">
        <v>1389</v>
      </c>
      <c r="C578" t="str">
        <f t="shared" si="56"/>
        <v>Cross Device</v>
      </c>
      <c r="D578" t="str">
        <f t="shared" si="57"/>
        <v>Non-Programmatic</v>
      </c>
      <c r="E578" t="str">
        <f t="shared" si="58"/>
        <v>Ad Networks</v>
      </c>
      <c r="F578" t="str">
        <f t="shared" si="59"/>
        <v>Ad Networks</v>
      </c>
      <c r="G578" t="str">
        <f t="shared" si="60"/>
        <v>Ad Networks</v>
      </c>
      <c r="H578" t="str">
        <f t="shared" si="61"/>
        <v>Ad Networks</v>
      </c>
      <c r="I578" t="str">
        <f t="shared" si="62"/>
        <v>Others</v>
      </c>
      <c r="K578">
        <v>9</v>
      </c>
      <c r="L578">
        <v>0</v>
      </c>
      <c r="M578">
        <v>0</v>
      </c>
      <c r="N578">
        <v>0</v>
      </c>
    </row>
    <row r="579" spans="1:14" x14ac:dyDescent="0.25">
      <c r="A579">
        <v>1</v>
      </c>
      <c r="B579" t="s">
        <v>1390</v>
      </c>
      <c r="C579" t="str">
        <f t="shared" ref="C579:C642" si="63">IF(OR(NOT(ISERR(FIND("tablet",LOWER(B579)))),NOT(ISERR(FIND("mobtab",LOWER(B579)))),NOT(ISERR(FIND("tablet",LOWER(B579))))),"Tablet",IF(OR(NOT(ISERR(FIND("desktop",LOWER(B579)))),NOT(ISERR(FIND("dsk",LOWER(B579))))),"Desktop",IF(OR(NOT(ISERR(FIND("mobile",LOWER(B579)))),NOT(ISERR(FIND("mob",LOWER(B579))))),"Mobile",IF(NOT(ISERR(FIND("ctv",LOWER(B579)))),"CTV",IF(OR(NOT(ISERR(FIND("TV Online",B579))),NOT(ISERR(FIND("TVO",B579)))),"TV Online",IF(NOT(ISERR(FIND("OTT",B579))),"OTT",IF(NOT(ISERR(FIND("cross device",LOWER(B579)))),"Cross Device","Unknown")))))))</f>
        <v>Cross Device</v>
      </c>
      <c r="D579" t="str">
        <f t="shared" ref="D579:D642" si="64">IF(OR(NOT(ISERR(FIND("programmatic",LOWER(B579)))),NOT(ISERR(FIND("PRGV",B579))),NOT(ISERR(FIND("PRGV",B579)))),"Programmatic",IF(ISBLANK(B579),"Unknown","Non-Programmatic"))</f>
        <v>Non-Programmatic</v>
      </c>
      <c r="E579" t="str">
        <f t="shared" ref="E579:E642" si="65">IF(NOT(ISERR(FIND("ad network",LOWER(B579)))),"Ad Networks",IF(NOT(ISERR(FIND("lifestyle",LOWER(B579)))),"Lifestyle",TRIM(MID(SUBSTITUTE(B579,"_",REPT(" ",LEN(B579))), (11-1)*LEN(B579)+1, LEN(B579)))))</f>
        <v>Ad Networks</v>
      </c>
      <c r="F579" t="str">
        <f t="shared" ref="F579:F642" si="66">IF(NOT(ISERR(FIND("ad network",LOWER(B579)))),"Ad Networks",IF(NOT(ISERR(FIND("lifestyle",LOWER(B579)))),"Lifestyle",TRIM(MID(SUBSTITUTE(B579,"_",REPT(" ",LEN(B579))), (IF(OR(E579=":60",E579="NA"),10,IF(E579="1x1",9,11))-1)*LEN(B579)+1, LEN(B579)))))</f>
        <v>Ad Networks</v>
      </c>
      <c r="G579" t="str">
        <f t="shared" ref="G579:G642" si="67">IF(OR(F579="PRE", F579="PRO", F579="FEP", F579="VOD"),TRIM(MID(SUBSTITUTE(B579,"_",REPT(" ",LEN(B579))), (9-1)*LEN(B579)+1, LEN(B579))),F579)</f>
        <v>Ad Networks</v>
      </c>
      <c r="H579" t="str">
        <f t="shared" ref="H579:H642" si="68">IF(NOT(ISERR(FIND("ACA",G579))),"ACA",IF(NOT(ISERR(FIND("Fluent",G579))),"Fluent",IF(NOT(ISERR(FIND("Shark Week",G579))),"Shark Week",IF(NOT(ISERR(FIND("O&amp;O Pre-Roll Playlist",G579))),"O&amp;O Pre-Roll Playlist",IF(NOT(ISERR(FIND("IQVIA",G579))),"IQVIA",IF(NOT(ISERR(FIND("Kantar MARS T2D Diagnosed 10+ Yrs",G579))),"Kantar MARS T2D Diagnosed 10+ Yrs",IF(NOT(ISERR(FIND("SCA",G579))),"SCA",IF(NOT(ISERR(FIND("Type 2 Diabete",G579))),"Type 2 Diabete",IF(NOT(ISERR(FIND("Symphony Health",G579))),"Symphony Health",IF(NOT(ISERR(FIND("Sharethis",G579))),"Sharethis",IF(NOT(ISERR(FIND("Crossix",G579))),"Crossix",IF(NOT(ISERR(FIND("OMNET",G579))),"OMNET",IF(NOT(ISERR(FIND("Crossix",G579))),"Crossix",G579)))))))))))))</f>
        <v>Ad Networks</v>
      </c>
      <c r="I579" t="str">
        <f t="shared" ref="I579:I642" si="69">IF(OR(H579="Crossix",H579="OMNET",H579="About Page Scrolls",H579="Audience Targeting",H579="Site Visits",H579="Deep Page Visits",H579="SCA",H579="Action Buttons/Clicks",H579="Conde Nast O&amp;O",H579="O&amp;O Pre-Roll Playlist",H579="Sharethis",H579="Fluent",H579="Shark Week"),H579,"Others")</f>
        <v>Others</v>
      </c>
      <c r="K579">
        <v>5</v>
      </c>
      <c r="L579">
        <v>0</v>
      </c>
      <c r="M579">
        <v>0</v>
      </c>
      <c r="N579">
        <v>0</v>
      </c>
    </row>
    <row r="580" spans="1:14" x14ac:dyDescent="0.25">
      <c r="A580">
        <v>1</v>
      </c>
      <c r="B580" t="s">
        <v>1391</v>
      </c>
      <c r="C580" t="str">
        <f t="shared" si="63"/>
        <v>Cross Device</v>
      </c>
      <c r="D580" t="str">
        <f t="shared" si="64"/>
        <v>Non-Programmatic</v>
      </c>
      <c r="E580" t="str">
        <f t="shared" si="65"/>
        <v>Ad Networks</v>
      </c>
      <c r="F580" t="str">
        <f t="shared" si="66"/>
        <v>Ad Networks</v>
      </c>
      <c r="G580" t="str">
        <f t="shared" si="67"/>
        <v>Ad Networks</v>
      </c>
      <c r="H580" t="str">
        <f t="shared" si="68"/>
        <v>Ad Networks</v>
      </c>
      <c r="I580" t="str">
        <f t="shared" si="69"/>
        <v>Others</v>
      </c>
      <c r="K580">
        <v>4</v>
      </c>
      <c r="L580">
        <v>0</v>
      </c>
      <c r="M580">
        <v>0</v>
      </c>
      <c r="N580">
        <v>0</v>
      </c>
    </row>
    <row r="581" spans="1:14" x14ac:dyDescent="0.25">
      <c r="A581">
        <v>1</v>
      </c>
      <c r="B581" t="s">
        <v>1392</v>
      </c>
      <c r="C581" t="str">
        <f t="shared" si="63"/>
        <v>Cross Device</v>
      </c>
      <c r="D581" t="str">
        <f t="shared" si="64"/>
        <v>Non-Programmatic</v>
      </c>
      <c r="E581" t="str">
        <f t="shared" si="65"/>
        <v>Ad Networks</v>
      </c>
      <c r="F581" t="str">
        <f t="shared" si="66"/>
        <v>Ad Networks</v>
      </c>
      <c r="G581" t="str">
        <f t="shared" si="67"/>
        <v>Ad Networks</v>
      </c>
      <c r="H581" t="str">
        <f t="shared" si="68"/>
        <v>Ad Networks</v>
      </c>
      <c r="I581" t="str">
        <f t="shared" si="69"/>
        <v>Others</v>
      </c>
      <c r="K581">
        <v>12</v>
      </c>
      <c r="L581">
        <v>0</v>
      </c>
      <c r="M581">
        <v>0</v>
      </c>
      <c r="N581">
        <v>0</v>
      </c>
    </row>
    <row r="582" spans="1:14" x14ac:dyDescent="0.25">
      <c r="A582">
        <v>1</v>
      </c>
      <c r="B582" t="s">
        <v>1393</v>
      </c>
      <c r="C582" t="str">
        <f t="shared" si="63"/>
        <v>Cross Device</v>
      </c>
      <c r="D582" t="str">
        <f t="shared" si="64"/>
        <v>Non-Programmatic</v>
      </c>
      <c r="E582" t="str">
        <f t="shared" si="65"/>
        <v>Ad Networks</v>
      </c>
      <c r="F582" t="str">
        <f t="shared" si="66"/>
        <v>Ad Networks</v>
      </c>
      <c r="G582" t="str">
        <f t="shared" si="67"/>
        <v>Ad Networks</v>
      </c>
      <c r="H582" t="str">
        <f t="shared" si="68"/>
        <v>Ad Networks</v>
      </c>
      <c r="I582" t="str">
        <f t="shared" si="69"/>
        <v>Others</v>
      </c>
      <c r="K582">
        <v>6</v>
      </c>
      <c r="L582">
        <v>0</v>
      </c>
      <c r="M582">
        <v>0</v>
      </c>
      <c r="N582">
        <v>0</v>
      </c>
    </row>
    <row r="583" spans="1:14" x14ac:dyDescent="0.25">
      <c r="A583">
        <v>1</v>
      </c>
      <c r="B583" t="s">
        <v>1394</v>
      </c>
      <c r="C583" t="str">
        <f t="shared" si="63"/>
        <v>Cross Device</v>
      </c>
      <c r="D583" t="str">
        <f t="shared" si="64"/>
        <v>Non-Programmatic</v>
      </c>
      <c r="E583" t="str">
        <f t="shared" si="65"/>
        <v>Ad Networks</v>
      </c>
      <c r="F583" t="str">
        <f t="shared" si="66"/>
        <v>Ad Networks</v>
      </c>
      <c r="G583" t="str">
        <f t="shared" si="67"/>
        <v>Ad Networks</v>
      </c>
      <c r="H583" t="str">
        <f t="shared" si="68"/>
        <v>Ad Networks</v>
      </c>
      <c r="I583" t="str">
        <f t="shared" si="69"/>
        <v>Others</v>
      </c>
      <c r="K583">
        <v>5</v>
      </c>
      <c r="L583">
        <v>0</v>
      </c>
      <c r="M583">
        <v>0</v>
      </c>
      <c r="N583">
        <v>0</v>
      </c>
    </row>
    <row r="584" spans="1:14" x14ac:dyDescent="0.25">
      <c r="A584">
        <v>1</v>
      </c>
      <c r="B584" t="s">
        <v>1395</v>
      </c>
      <c r="C584" t="str">
        <f t="shared" si="63"/>
        <v>Cross Device</v>
      </c>
      <c r="D584" t="str">
        <f t="shared" si="64"/>
        <v>Non-Programmatic</v>
      </c>
      <c r="E584" t="str">
        <f t="shared" si="65"/>
        <v>Ad Networks</v>
      </c>
      <c r="F584" t="str">
        <f t="shared" si="66"/>
        <v>Ad Networks</v>
      </c>
      <c r="G584" t="str">
        <f t="shared" si="67"/>
        <v>Ad Networks</v>
      </c>
      <c r="H584" t="str">
        <f t="shared" si="68"/>
        <v>Ad Networks</v>
      </c>
      <c r="I584" t="str">
        <f t="shared" si="69"/>
        <v>Others</v>
      </c>
      <c r="K584">
        <v>12</v>
      </c>
      <c r="L584">
        <v>0</v>
      </c>
      <c r="M584">
        <v>0</v>
      </c>
      <c r="N584">
        <v>0</v>
      </c>
    </row>
    <row r="585" spans="1:14" x14ac:dyDescent="0.25">
      <c r="A585">
        <v>1</v>
      </c>
      <c r="B585" t="s">
        <v>953</v>
      </c>
      <c r="C585" t="str">
        <f t="shared" si="63"/>
        <v>Cross Device</v>
      </c>
      <c r="D585" t="str">
        <f t="shared" si="64"/>
        <v>Non-Programmatic</v>
      </c>
      <c r="E585" t="str">
        <f t="shared" si="65"/>
        <v>Ad Networks</v>
      </c>
      <c r="F585" t="str">
        <f t="shared" si="66"/>
        <v>Ad Networks</v>
      </c>
      <c r="G585" t="str">
        <f t="shared" si="67"/>
        <v>Ad Networks</v>
      </c>
      <c r="H585" t="str">
        <f t="shared" si="68"/>
        <v>Ad Networks</v>
      </c>
      <c r="I585" t="str">
        <f t="shared" si="69"/>
        <v>Others</v>
      </c>
      <c r="K585">
        <v>10</v>
      </c>
      <c r="L585">
        <v>0</v>
      </c>
      <c r="M585">
        <v>0</v>
      </c>
      <c r="N585">
        <v>0</v>
      </c>
    </row>
    <row r="586" spans="1:14" x14ac:dyDescent="0.25">
      <c r="A586">
        <v>1</v>
      </c>
      <c r="B586" t="s">
        <v>1396</v>
      </c>
      <c r="C586" t="str">
        <f t="shared" si="63"/>
        <v>Cross Device</v>
      </c>
      <c r="D586" t="str">
        <f t="shared" si="64"/>
        <v>Non-Programmatic</v>
      </c>
      <c r="E586" t="str">
        <f t="shared" si="65"/>
        <v>Ad Networks</v>
      </c>
      <c r="F586" t="str">
        <f t="shared" si="66"/>
        <v>Ad Networks</v>
      </c>
      <c r="G586" t="str">
        <f t="shared" si="67"/>
        <v>Ad Networks</v>
      </c>
      <c r="H586" t="str">
        <f t="shared" si="68"/>
        <v>Ad Networks</v>
      </c>
      <c r="I586" t="str">
        <f t="shared" si="69"/>
        <v>Others</v>
      </c>
      <c r="K586">
        <v>6</v>
      </c>
      <c r="L586">
        <v>0</v>
      </c>
      <c r="M586">
        <v>0</v>
      </c>
      <c r="N586">
        <v>0</v>
      </c>
    </row>
    <row r="587" spans="1:14" x14ac:dyDescent="0.25">
      <c r="A587">
        <v>1</v>
      </c>
      <c r="B587" t="s">
        <v>1397</v>
      </c>
      <c r="C587" t="str">
        <f t="shared" si="63"/>
        <v>Cross Device</v>
      </c>
      <c r="D587" t="str">
        <f t="shared" si="64"/>
        <v>Non-Programmatic</v>
      </c>
      <c r="E587" t="str">
        <f t="shared" si="65"/>
        <v>Ad Networks</v>
      </c>
      <c r="F587" t="str">
        <f t="shared" si="66"/>
        <v>Ad Networks</v>
      </c>
      <c r="G587" t="str">
        <f t="shared" si="67"/>
        <v>Ad Networks</v>
      </c>
      <c r="H587" t="str">
        <f t="shared" si="68"/>
        <v>Ad Networks</v>
      </c>
      <c r="I587" t="str">
        <f t="shared" si="69"/>
        <v>Others</v>
      </c>
      <c r="K587">
        <v>2</v>
      </c>
      <c r="L587">
        <v>0</v>
      </c>
      <c r="M587">
        <v>0</v>
      </c>
      <c r="N587">
        <v>0</v>
      </c>
    </row>
    <row r="588" spans="1:14" x14ac:dyDescent="0.25">
      <c r="A588">
        <v>1</v>
      </c>
      <c r="B588" t="s">
        <v>954</v>
      </c>
      <c r="C588" t="str">
        <f t="shared" si="63"/>
        <v>Cross Device</v>
      </c>
      <c r="D588" t="str">
        <f t="shared" si="64"/>
        <v>Non-Programmatic</v>
      </c>
      <c r="E588" t="str">
        <f t="shared" si="65"/>
        <v>Ad Networks</v>
      </c>
      <c r="F588" t="str">
        <f t="shared" si="66"/>
        <v>Ad Networks</v>
      </c>
      <c r="G588" t="str">
        <f t="shared" si="67"/>
        <v>Ad Networks</v>
      </c>
      <c r="H588" t="str">
        <f t="shared" si="68"/>
        <v>Ad Networks</v>
      </c>
      <c r="I588" t="str">
        <f t="shared" si="69"/>
        <v>Others</v>
      </c>
      <c r="K588">
        <v>4</v>
      </c>
      <c r="L588">
        <v>0</v>
      </c>
      <c r="M588">
        <v>0</v>
      </c>
      <c r="N588">
        <v>0</v>
      </c>
    </row>
    <row r="589" spans="1:14" x14ac:dyDescent="0.25">
      <c r="A589">
        <v>1</v>
      </c>
      <c r="B589" t="s">
        <v>1398</v>
      </c>
      <c r="C589" t="str">
        <f t="shared" si="63"/>
        <v>Cross Device</v>
      </c>
      <c r="D589" t="str">
        <f t="shared" si="64"/>
        <v>Non-Programmatic</v>
      </c>
      <c r="E589" t="str">
        <f t="shared" si="65"/>
        <v>Ad Networks</v>
      </c>
      <c r="F589" t="str">
        <f t="shared" si="66"/>
        <v>Ad Networks</v>
      </c>
      <c r="G589" t="str">
        <f t="shared" si="67"/>
        <v>Ad Networks</v>
      </c>
      <c r="H589" t="str">
        <f t="shared" si="68"/>
        <v>Ad Networks</v>
      </c>
      <c r="I589" t="str">
        <f t="shared" si="69"/>
        <v>Others</v>
      </c>
      <c r="K589">
        <v>4</v>
      </c>
      <c r="L589">
        <v>0</v>
      </c>
      <c r="M589">
        <v>0</v>
      </c>
      <c r="N589">
        <v>0</v>
      </c>
    </row>
    <row r="590" spans="1:14" x14ac:dyDescent="0.25">
      <c r="A590">
        <v>1</v>
      </c>
      <c r="B590" t="s">
        <v>1399</v>
      </c>
      <c r="C590" t="str">
        <f t="shared" si="63"/>
        <v>TV Online</v>
      </c>
      <c r="D590" t="str">
        <f t="shared" si="64"/>
        <v>Non-Programmatic</v>
      </c>
      <c r="E590" t="str">
        <f t="shared" si="65"/>
        <v>NA</v>
      </c>
      <c r="F590" t="str">
        <f t="shared" si="66"/>
        <v>None</v>
      </c>
      <c r="G590" t="str">
        <f t="shared" si="67"/>
        <v>None</v>
      </c>
      <c r="H590" t="str">
        <f t="shared" si="68"/>
        <v>None</v>
      </c>
      <c r="I590" t="str">
        <f t="shared" si="69"/>
        <v>Others</v>
      </c>
      <c r="K590">
        <v>1</v>
      </c>
      <c r="L590">
        <v>0</v>
      </c>
      <c r="M590">
        <v>1</v>
      </c>
      <c r="N590">
        <v>0</v>
      </c>
    </row>
    <row r="591" spans="1:14" x14ac:dyDescent="0.25">
      <c r="A591">
        <v>1</v>
      </c>
      <c r="B591" t="s">
        <v>1400</v>
      </c>
      <c r="C591" t="str">
        <f t="shared" si="63"/>
        <v>Desktop</v>
      </c>
      <c r="D591" t="str">
        <f t="shared" si="64"/>
        <v>Non-Programmatic</v>
      </c>
      <c r="E591" t="str">
        <f t="shared" si="65"/>
        <v>NA</v>
      </c>
      <c r="F591" t="str">
        <f t="shared" si="66"/>
        <v>NA</v>
      </c>
      <c r="G591" t="str">
        <f t="shared" si="67"/>
        <v>NA</v>
      </c>
      <c r="H591" t="str">
        <f t="shared" si="68"/>
        <v>NA</v>
      </c>
      <c r="I591" t="str">
        <f t="shared" si="69"/>
        <v>Others</v>
      </c>
      <c r="K591">
        <v>0</v>
      </c>
      <c r="L591">
        <v>0</v>
      </c>
      <c r="M591">
        <v>0</v>
      </c>
      <c r="N591">
        <v>1</v>
      </c>
    </row>
    <row r="592" spans="1:14" x14ac:dyDescent="0.25">
      <c r="A592">
        <v>1</v>
      </c>
      <c r="B592" t="s">
        <v>1401</v>
      </c>
      <c r="C592" t="str">
        <f t="shared" si="63"/>
        <v>Tablet</v>
      </c>
      <c r="D592" t="str">
        <f t="shared" si="64"/>
        <v>Non-Programmatic</v>
      </c>
      <c r="E592" t="str">
        <f t="shared" si="65"/>
        <v>NA</v>
      </c>
      <c r="F592" t="str">
        <f t="shared" si="66"/>
        <v>NA</v>
      </c>
      <c r="G592" t="str">
        <f t="shared" si="67"/>
        <v>NA</v>
      </c>
      <c r="H592" t="str">
        <f t="shared" si="68"/>
        <v>NA</v>
      </c>
      <c r="I592" t="str">
        <f t="shared" si="69"/>
        <v>Others</v>
      </c>
      <c r="K592">
        <v>0</v>
      </c>
      <c r="L592">
        <v>2</v>
      </c>
      <c r="M592">
        <v>0</v>
      </c>
      <c r="N592">
        <v>0</v>
      </c>
    </row>
    <row r="593" spans="1:14" x14ac:dyDescent="0.25">
      <c r="A593">
        <v>1</v>
      </c>
      <c r="B593" t="s">
        <v>1402</v>
      </c>
      <c r="C593" t="str">
        <f t="shared" si="63"/>
        <v>Tablet</v>
      </c>
      <c r="D593" t="str">
        <f t="shared" si="64"/>
        <v>Non-Programmatic</v>
      </c>
      <c r="E593" t="str">
        <f t="shared" si="65"/>
        <v>NA</v>
      </c>
      <c r="F593" t="str">
        <f t="shared" si="66"/>
        <v>NA</v>
      </c>
      <c r="G593" t="str">
        <f t="shared" si="67"/>
        <v>NA</v>
      </c>
      <c r="H593" t="str">
        <f t="shared" si="68"/>
        <v>NA</v>
      </c>
      <c r="I593" t="str">
        <f t="shared" si="69"/>
        <v>Others</v>
      </c>
      <c r="K593">
        <v>0</v>
      </c>
      <c r="L593">
        <v>4</v>
      </c>
      <c r="M593">
        <v>0</v>
      </c>
      <c r="N593">
        <v>0</v>
      </c>
    </row>
    <row r="594" spans="1:14" x14ac:dyDescent="0.25">
      <c r="A594">
        <v>1</v>
      </c>
      <c r="B594" t="s">
        <v>1403</v>
      </c>
      <c r="C594" t="str">
        <f t="shared" si="63"/>
        <v>TV Online</v>
      </c>
      <c r="D594" t="str">
        <f t="shared" si="64"/>
        <v>Non-Programmatic</v>
      </c>
      <c r="E594" t="str">
        <f t="shared" si="65"/>
        <v>NA</v>
      </c>
      <c r="F594" t="str">
        <f t="shared" si="66"/>
        <v>NA</v>
      </c>
      <c r="G594" t="str">
        <f t="shared" si="67"/>
        <v>NA</v>
      </c>
      <c r="H594" t="str">
        <f t="shared" si="68"/>
        <v>NA</v>
      </c>
      <c r="I594" t="str">
        <f t="shared" si="69"/>
        <v>Others</v>
      </c>
      <c r="K594">
        <v>177107</v>
      </c>
      <c r="L594">
        <v>29</v>
      </c>
      <c r="M594">
        <v>172039</v>
      </c>
      <c r="N594">
        <v>1</v>
      </c>
    </row>
    <row r="595" spans="1:14" x14ac:dyDescent="0.25">
      <c r="A595">
        <v>1</v>
      </c>
      <c r="B595" t="s">
        <v>1404</v>
      </c>
      <c r="C595" t="str">
        <f t="shared" si="63"/>
        <v>TV Online</v>
      </c>
      <c r="D595" t="str">
        <f t="shared" si="64"/>
        <v>Non-Programmatic</v>
      </c>
      <c r="E595" t="str">
        <f t="shared" si="65"/>
        <v>NA</v>
      </c>
      <c r="F595" t="str">
        <f t="shared" si="66"/>
        <v>NA</v>
      </c>
      <c r="G595" t="str">
        <f t="shared" si="67"/>
        <v>NA</v>
      </c>
      <c r="H595" t="str">
        <f t="shared" si="68"/>
        <v>NA</v>
      </c>
      <c r="I595" t="str">
        <f t="shared" si="69"/>
        <v>Others</v>
      </c>
      <c r="K595">
        <v>1999300</v>
      </c>
      <c r="L595">
        <v>0</v>
      </c>
      <c r="M595">
        <v>1967802</v>
      </c>
      <c r="N595">
        <v>0</v>
      </c>
    </row>
    <row r="596" spans="1:14" x14ac:dyDescent="0.25">
      <c r="A596">
        <v>1</v>
      </c>
      <c r="B596" t="s">
        <v>1405</v>
      </c>
      <c r="C596" t="str">
        <f t="shared" si="63"/>
        <v>TV Online</v>
      </c>
      <c r="D596" t="str">
        <f t="shared" si="64"/>
        <v>Non-Programmatic</v>
      </c>
      <c r="E596" t="str">
        <f t="shared" si="65"/>
        <v>NA</v>
      </c>
      <c r="F596" t="str">
        <f t="shared" si="66"/>
        <v>NA</v>
      </c>
      <c r="G596" t="str">
        <f t="shared" si="67"/>
        <v>NA</v>
      </c>
      <c r="H596" t="str">
        <f t="shared" si="68"/>
        <v>NA</v>
      </c>
      <c r="I596" t="str">
        <f t="shared" si="69"/>
        <v>Others</v>
      </c>
      <c r="K596">
        <v>54431</v>
      </c>
      <c r="L596">
        <v>951</v>
      </c>
      <c r="M596">
        <v>53519</v>
      </c>
      <c r="N596">
        <v>19836</v>
      </c>
    </row>
    <row r="597" spans="1:14" x14ac:dyDescent="0.25">
      <c r="A597">
        <v>1</v>
      </c>
      <c r="B597" t="s">
        <v>1406</v>
      </c>
      <c r="C597" t="str">
        <f t="shared" si="63"/>
        <v>TV Online</v>
      </c>
      <c r="D597" t="str">
        <f t="shared" si="64"/>
        <v>Non-Programmatic</v>
      </c>
      <c r="E597" t="str">
        <f t="shared" si="65"/>
        <v>NA</v>
      </c>
      <c r="F597" t="str">
        <f t="shared" si="66"/>
        <v>NA</v>
      </c>
      <c r="G597" t="str">
        <f t="shared" si="67"/>
        <v>NA</v>
      </c>
      <c r="H597" t="str">
        <f t="shared" si="68"/>
        <v>NA</v>
      </c>
      <c r="I597" t="str">
        <f t="shared" si="69"/>
        <v>Others</v>
      </c>
      <c r="K597">
        <v>3155567</v>
      </c>
      <c r="L597">
        <v>0</v>
      </c>
      <c r="M597">
        <v>3004766</v>
      </c>
      <c r="N597">
        <v>0</v>
      </c>
    </row>
    <row r="598" spans="1:14" x14ac:dyDescent="0.25">
      <c r="A598">
        <v>1</v>
      </c>
      <c r="B598" t="s">
        <v>955</v>
      </c>
      <c r="C598" t="str">
        <f t="shared" si="63"/>
        <v>Cross Device</v>
      </c>
      <c r="D598" t="str">
        <f t="shared" si="64"/>
        <v>Programmatic</v>
      </c>
      <c r="E598" t="str">
        <f t="shared" si="65"/>
        <v>News Sites + Crossix</v>
      </c>
      <c r="F598" t="str">
        <f t="shared" si="66"/>
        <v>News Sites + Crossix</v>
      </c>
      <c r="G598" t="str">
        <f t="shared" si="67"/>
        <v>News Sites + Crossix</v>
      </c>
      <c r="H598" t="str">
        <f t="shared" si="68"/>
        <v>Crossix</v>
      </c>
      <c r="I598" t="str">
        <f t="shared" si="69"/>
        <v>Crossix</v>
      </c>
      <c r="K598">
        <v>268335</v>
      </c>
      <c r="L598">
        <v>1516</v>
      </c>
      <c r="M598">
        <v>110702</v>
      </c>
      <c r="N598">
        <v>50815</v>
      </c>
    </row>
    <row r="599" spans="1:14" x14ac:dyDescent="0.25">
      <c r="A599">
        <v>1</v>
      </c>
      <c r="B599" t="s">
        <v>956</v>
      </c>
      <c r="C599" t="str">
        <f t="shared" si="63"/>
        <v>Cross Device</v>
      </c>
      <c r="D599" t="str">
        <f t="shared" si="64"/>
        <v>Programmatic</v>
      </c>
      <c r="E599" t="str">
        <f t="shared" si="65"/>
        <v>News Sites + Crossix</v>
      </c>
      <c r="F599" t="str">
        <f t="shared" si="66"/>
        <v>News Sites + Crossix</v>
      </c>
      <c r="G599" t="str">
        <f t="shared" si="67"/>
        <v>News Sites + Crossix</v>
      </c>
      <c r="H599" t="str">
        <f t="shared" si="68"/>
        <v>Crossix</v>
      </c>
      <c r="I599" t="str">
        <f t="shared" si="69"/>
        <v>Crossix</v>
      </c>
      <c r="K599">
        <v>223453</v>
      </c>
      <c r="L599">
        <v>2087</v>
      </c>
      <c r="M599">
        <v>64689</v>
      </c>
      <c r="N599">
        <v>7261</v>
      </c>
    </row>
    <row r="600" spans="1:14" x14ac:dyDescent="0.25">
      <c r="A600">
        <v>1</v>
      </c>
      <c r="B600" t="s">
        <v>1169</v>
      </c>
      <c r="C600" t="str">
        <f t="shared" si="63"/>
        <v>Cross Device</v>
      </c>
      <c r="D600" t="str">
        <f t="shared" si="64"/>
        <v>Programmatic</v>
      </c>
      <c r="E600" t="str">
        <f t="shared" si="65"/>
        <v>News Sites + Crossix</v>
      </c>
      <c r="F600" t="str">
        <f t="shared" si="66"/>
        <v>News Sites + Crossix</v>
      </c>
      <c r="G600" t="str">
        <f t="shared" si="67"/>
        <v>News Sites + Crossix</v>
      </c>
      <c r="H600" t="str">
        <f t="shared" si="68"/>
        <v>Crossix</v>
      </c>
      <c r="I600" t="str">
        <f t="shared" si="69"/>
        <v>Crossix</v>
      </c>
      <c r="K600">
        <v>75823</v>
      </c>
      <c r="L600">
        <v>818</v>
      </c>
      <c r="M600">
        <v>14921</v>
      </c>
      <c r="N600">
        <v>8132</v>
      </c>
    </row>
    <row r="601" spans="1:14" x14ac:dyDescent="0.25">
      <c r="A601">
        <v>1</v>
      </c>
      <c r="B601" t="s">
        <v>957</v>
      </c>
      <c r="C601" t="str">
        <f t="shared" si="63"/>
        <v>Cross Device</v>
      </c>
      <c r="D601" t="str">
        <f t="shared" si="64"/>
        <v>Programmatic</v>
      </c>
      <c r="E601" t="str">
        <f t="shared" si="65"/>
        <v>Weather Sites + Crossix</v>
      </c>
      <c r="F601" t="str">
        <f t="shared" si="66"/>
        <v>Weather Sites + Crossix</v>
      </c>
      <c r="G601" t="str">
        <f t="shared" si="67"/>
        <v>Weather Sites + Crossix</v>
      </c>
      <c r="H601" t="str">
        <f t="shared" si="68"/>
        <v>Crossix</v>
      </c>
      <c r="I601" t="str">
        <f t="shared" si="69"/>
        <v>Crossix</v>
      </c>
      <c r="K601">
        <v>9</v>
      </c>
      <c r="L601">
        <v>4</v>
      </c>
      <c r="M601">
        <v>0</v>
      </c>
      <c r="N601">
        <v>5</v>
      </c>
    </row>
    <row r="602" spans="1:14" x14ac:dyDescent="0.25">
      <c r="A602">
        <v>1</v>
      </c>
      <c r="B602" t="s">
        <v>958</v>
      </c>
      <c r="C602" t="str">
        <f t="shared" si="63"/>
        <v>Cross Device</v>
      </c>
      <c r="D602" t="str">
        <f t="shared" si="64"/>
        <v>Programmatic</v>
      </c>
      <c r="E602" t="str">
        <f t="shared" si="65"/>
        <v>Weather Sites + Crossix</v>
      </c>
      <c r="F602" t="str">
        <f t="shared" si="66"/>
        <v>Weather Sites + Crossix</v>
      </c>
      <c r="G602" t="str">
        <f t="shared" si="67"/>
        <v>Weather Sites + Crossix</v>
      </c>
      <c r="H602" t="str">
        <f t="shared" si="68"/>
        <v>Crossix</v>
      </c>
      <c r="I602" t="str">
        <f t="shared" si="69"/>
        <v>Crossix</v>
      </c>
      <c r="K602">
        <v>99</v>
      </c>
      <c r="L602">
        <v>37</v>
      </c>
      <c r="M602">
        <v>29</v>
      </c>
      <c r="N602">
        <v>15</v>
      </c>
    </row>
    <row r="603" spans="1:14" x14ac:dyDescent="0.25">
      <c r="A603">
        <v>1</v>
      </c>
      <c r="B603" t="s">
        <v>1407</v>
      </c>
      <c r="C603" t="str">
        <f t="shared" si="63"/>
        <v>Cross Device</v>
      </c>
      <c r="D603" t="str">
        <f t="shared" si="64"/>
        <v>Programmatic</v>
      </c>
      <c r="E603" t="str">
        <f t="shared" si="65"/>
        <v>Weather Sites + Crossix</v>
      </c>
      <c r="F603" t="str">
        <f t="shared" si="66"/>
        <v>Weather Sites + Crossix</v>
      </c>
      <c r="G603" t="str">
        <f t="shared" si="67"/>
        <v>Weather Sites + Crossix</v>
      </c>
      <c r="H603" t="str">
        <f t="shared" si="68"/>
        <v>Crossix</v>
      </c>
      <c r="I603" t="str">
        <f t="shared" si="69"/>
        <v>Crossix</v>
      </c>
      <c r="K603">
        <v>20</v>
      </c>
      <c r="L603">
        <v>7</v>
      </c>
      <c r="M603">
        <v>1</v>
      </c>
      <c r="N603">
        <v>6</v>
      </c>
    </row>
    <row r="604" spans="1:14" x14ac:dyDescent="0.25">
      <c r="A604">
        <v>1</v>
      </c>
      <c r="B604" t="s">
        <v>959</v>
      </c>
      <c r="C604" t="str">
        <f t="shared" si="63"/>
        <v>Cross Device</v>
      </c>
      <c r="D604" t="str">
        <f t="shared" si="64"/>
        <v>Programmatic</v>
      </c>
      <c r="E604" t="str">
        <f t="shared" si="65"/>
        <v>Nascar Fans + Crossix</v>
      </c>
      <c r="F604" t="str">
        <f t="shared" si="66"/>
        <v>Nascar Fans + Crossix</v>
      </c>
      <c r="G604" t="str">
        <f t="shared" si="67"/>
        <v>Nascar Fans + Crossix</v>
      </c>
      <c r="H604" t="str">
        <f t="shared" si="68"/>
        <v>Crossix</v>
      </c>
      <c r="I604" t="str">
        <f t="shared" si="69"/>
        <v>Crossix</v>
      </c>
      <c r="K604">
        <v>1021052</v>
      </c>
      <c r="L604">
        <v>12121</v>
      </c>
      <c r="M604">
        <v>576736</v>
      </c>
      <c r="N604">
        <v>275116</v>
      </c>
    </row>
    <row r="605" spans="1:14" x14ac:dyDescent="0.25">
      <c r="A605">
        <v>1</v>
      </c>
      <c r="B605" t="s">
        <v>960</v>
      </c>
      <c r="C605" t="str">
        <f t="shared" si="63"/>
        <v>Cross Device</v>
      </c>
      <c r="D605" t="str">
        <f t="shared" si="64"/>
        <v>Programmatic</v>
      </c>
      <c r="E605" t="str">
        <f t="shared" si="65"/>
        <v>Nascar Fans + Crossix</v>
      </c>
      <c r="F605" t="str">
        <f t="shared" si="66"/>
        <v>Nascar Fans + Crossix</v>
      </c>
      <c r="G605" t="str">
        <f t="shared" si="67"/>
        <v>Nascar Fans + Crossix</v>
      </c>
      <c r="H605" t="str">
        <f t="shared" si="68"/>
        <v>Crossix</v>
      </c>
      <c r="I605" t="str">
        <f t="shared" si="69"/>
        <v>Crossix</v>
      </c>
      <c r="K605">
        <v>2371361</v>
      </c>
      <c r="L605">
        <v>14237</v>
      </c>
      <c r="M605">
        <v>812149</v>
      </c>
      <c r="N605">
        <v>76447</v>
      </c>
    </row>
    <row r="606" spans="1:14" x14ac:dyDescent="0.25">
      <c r="A606">
        <v>1</v>
      </c>
      <c r="B606" t="s">
        <v>1170</v>
      </c>
      <c r="C606" t="str">
        <f t="shared" si="63"/>
        <v>Cross Device</v>
      </c>
      <c r="D606" t="str">
        <f t="shared" si="64"/>
        <v>Programmatic</v>
      </c>
      <c r="E606" t="str">
        <f t="shared" si="65"/>
        <v>Nascar Fans + Crossix</v>
      </c>
      <c r="F606" t="str">
        <f t="shared" si="66"/>
        <v>Nascar Fans + Crossix</v>
      </c>
      <c r="G606" t="str">
        <f t="shared" si="67"/>
        <v>Nascar Fans + Crossix</v>
      </c>
      <c r="H606" t="str">
        <f t="shared" si="68"/>
        <v>Crossix</v>
      </c>
      <c r="I606" t="str">
        <f t="shared" si="69"/>
        <v>Crossix</v>
      </c>
      <c r="K606">
        <v>259081</v>
      </c>
      <c r="L606">
        <v>956</v>
      </c>
      <c r="M606">
        <v>59040</v>
      </c>
      <c r="N606">
        <v>14875</v>
      </c>
    </row>
    <row r="607" spans="1:14" x14ac:dyDescent="0.25">
      <c r="A607">
        <v>1</v>
      </c>
      <c r="B607" t="s">
        <v>961</v>
      </c>
      <c r="C607" t="str">
        <f t="shared" si="63"/>
        <v>Cross Device</v>
      </c>
      <c r="D607" t="str">
        <f t="shared" si="64"/>
        <v>Programmatic</v>
      </c>
      <c r="E607" t="str">
        <f t="shared" si="65"/>
        <v>Sports Sites + Crossix</v>
      </c>
      <c r="F607" t="str">
        <f t="shared" si="66"/>
        <v>Sports Sites + Crossix</v>
      </c>
      <c r="G607" t="str">
        <f t="shared" si="67"/>
        <v>Sports Sites + Crossix</v>
      </c>
      <c r="H607" t="str">
        <f t="shared" si="68"/>
        <v>Crossix</v>
      </c>
      <c r="I607" t="str">
        <f t="shared" si="69"/>
        <v>Crossix</v>
      </c>
      <c r="K607">
        <v>15</v>
      </c>
      <c r="L607">
        <v>6</v>
      </c>
      <c r="M607">
        <v>3</v>
      </c>
      <c r="N607">
        <v>4</v>
      </c>
    </row>
    <row r="608" spans="1:14" x14ac:dyDescent="0.25">
      <c r="A608">
        <v>1</v>
      </c>
      <c r="B608" t="s">
        <v>962</v>
      </c>
      <c r="C608" t="str">
        <f t="shared" si="63"/>
        <v>Cross Device</v>
      </c>
      <c r="D608" t="str">
        <f t="shared" si="64"/>
        <v>Programmatic</v>
      </c>
      <c r="E608" t="str">
        <f t="shared" si="65"/>
        <v>Sports Sites + Crossix</v>
      </c>
      <c r="F608" t="str">
        <f t="shared" si="66"/>
        <v>Sports Sites + Crossix</v>
      </c>
      <c r="G608" t="str">
        <f t="shared" si="67"/>
        <v>Sports Sites + Crossix</v>
      </c>
      <c r="H608" t="str">
        <f t="shared" si="68"/>
        <v>Crossix</v>
      </c>
      <c r="I608" t="str">
        <f t="shared" si="69"/>
        <v>Crossix</v>
      </c>
      <c r="K608">
        <v>34</v>
      </c>
      <c r="L608">
        <v>16</v>
      </c>
      <c r="M608">
        <v>4</v>
      </c>
      <c r="N608">
        <v>15</v>
      </c>
    </row>
    <row r="609" spans="1:14" x14ac:dyDescent="0.25">
      <c r="A609">
        <v>1</v>
      </c>
      <c r="B609" t="s">
        <v>963</v>
      </c>
      <c r="C609" t="str">
        <f t="shared" si="63"/>
        <v>Cross Device</v>
      </c>
      <c r="D609" t="str">
        <f t="shared" si="64"/>
        <v>Programmatic</v>
      </c>
      <c r="E609" t="str">
        <f t="shared" si="65"/>
        <v>Crossix 1+ OADs</v>
      </c>
      <c r="F609" t="str">
        <f t="shared" si="66"/>
        <v>Crossix 1+ OADs</v>
      </c>
      <c r="G609" t="str">
        <f t="shared" si="67"/>
        <v>Crossix 1+ OADs</v>
      </c>
      <c r="H609" t="str">
        <f t="shared" si="68"/>
        <v>Crossix</v>
      </c>
      <c r="I609" t="str">
        <f t="shared" si="69"/>
        <v>Crossix</v>
      </c>
      <c r="K609">
        <v>670932</v>
      </c>
      <c r="L609">
        <v>7147</v>
      </c>
      <c r="M609">
        <v>341554</v>
      </c>
      <c r="N609">
        <v>157969</v>
      </c>
    </row>
    <row r="610" spans="1:14" x14ac:dyDescent="0.25">
      <c r="A610">
        <v>1</v>
      </c>
      <c r="B610" t="s">
        <v>964</v>
      </c>
      <c r="C610" t="str">
        <f t="shared" si="63"/>
        <v>Cross Device</v>
      </c>
      <c r="D610" t="str">
        <f t="shared" si="64"/>
        <v>Programmatic</v>
      </c>
      <c r="E610" t="str">
        <f t="shared" si="65"/>
        <v>Crossix 1+ OADs</v>
      </c>
      <c r="F610" t="str">
        <f t="shared" si="66"/>
        <v>Crossix 1+ OADs</v>
      </c>
      <c r="G610" t="str">
        <f t="shared" si="67"/>
        <v>Crossix 1+ OADs</v>
      </c>
      <c r="H610" t="str">
        <f t="shared" si="68"/>
        <v>Crossix</v>
      </c>
      <c r="I610" t="str">
        <f t="shared" si="69"/>
        <v>Crossix</v>
      </c>
      <c r="K610">
        <v>2644715</v>
      </c>
      <c r="L610">
        <v>16372</v>
      </c>
      <c r="M610">
        <v>966906</v>
      </c>
      <c r="N610">
        <v>80275</v>
      </c>
    </row>
    <row r="611" spans="1:14" x14ac:dyDescent="0.25">
      <c r="A611">
        <v>1</v>
      </c>
      <c r="B611" t="s">
        <v>965</v>
      </c>
      <c r="C611" t="str">
        <f t="shared" si="63"/>
        <v>Cross Device</v>
      </c>
      <c r="D611" t="str">
        <f t="shared" si="64"/>
        <v>Programmatic</v>
      </c>
      <c r="E611" t="str">
        <f t="shared" si="65"/>
        <v>Crossix 1+ OADs</v>
      </c>
      <c r="F611" t="str">
        <f t="shared" si="66"/>
        <v>Crossix 1+ OADs</v>
      </c>
      <c r="G611" t="str">
        <f t="shared" si="67"/>
        <v>Crossix 1+ OADs</v>
      </c>
      <c r="H611" t="str">
        <f t="shared" si="68"/>
        <v>Crossix</v>
      </c>
      <c r="I611" t="str">
        <f t="shared" si="69"/>
        <v>Crossix</v>
      </c>
      <c r="K611">
        <v>76839</v>
      </c>
      <c r="L611">
        <v>759</v>
      </c>
      <c r="M611">
        <v>24537</v>
      </c>
      <c r="N611">
        <v>11077</v>
      </c>
    </row>
    <row r="612" spans="1:14" x14ac:dyDescent="0.25">
      <c r="A612">
        <v>1</v>
      </c>
      <c r="B612" t="s">
        <v>966</v>
      </c>
      <c r="C612" t="str">
        <f t="shared" si="63"/>
        <v>Cross Device</v>
      </c>
      <c r="D612" t="str">
        <f t="shared" si="64"/>
        <v>Programmatic</v>
      </c>
      <c r="E612" t="str">
        <f t="shared" si="65"/>
        <v>Crossix Basal Insulins</v>
      </c>
      <c r="F612" t="str">
        <f t="shared" si="66"/>
        <v>Crossix Basal Insulins</v>
      </c>
      <c r="G612" t="str">
        <f t="shared" si="67"/>
        <v>Crossix Basal Insulins</v>
      </c>
      <c r="H612" t="str">
        <f t="shared" si="68"/>
        <v>Crossix</v>
      </c>
      <c r="I612" t="str">
        <f t="shared" si="69"/>
        <v>Crossix</v>
      </c>
      <c r="K612">
        <v>10239526</v>
      </c>
      <c r="L612">
        <v>100613</v>
      </c>
      <c r="M612">
        <v>4842398</v>
      </c>
      <c r="N612">
        <v>1603988</v>
      </c>
    </row>
    <row r="613" spans="1:14" x14ac:dyDescent="0.25">
      <c r="A613">
        <v>1</v>
      </c>
      <c r="B613" t="s">
        <v>967</v>
      </c>
      <c r="C613" t="str">
        <f t="shared" si="63"/>
        <v>Cross Device</v>
      </c>
      <c r="D613" t="str">
        <f t="shared" si="64"/>
        <v>Programmatic</v>
      </c>
      <c r="E613" t="str">
        <f t="shared" si="65"/>
        <v>Crossix Basal Insulins</v>
      </c>
      <c r="F613" t="str">
        <f t="shared" si="66"/>
        <v>Crossix Basal Insulins</v>
      </c>
      <c r="G613" t="str">
        <f t="shared" si="67"/>
        <v>Crossix Basal Insulins</v>
      </c>
      <c r="H613" t="str">
        <f t="shared" si="68"/>
        <v>Crossix</v>
      </c>
      <c r="I613" t="str">
        <f t="shared" si="69"/>
        <v>Crossix</v>
      </c>
      <c r="K613">
        <v>10090399</v>
      </c>
      <c r="L613">
        <v>87814</v>
      </c>
      <c r="M613">
        <v>3516110</v>
      </c>
      <c r="N613">
        <v>327870</v>
      </c>
    </row>
    <row r="614" spans="1:14" x14ac:dyDescent="0.25">
      <c r="A614">
        <v>1</v>
      </c>
      <c r="B614" t="s">
        <v>968</v>
      </c>
      <c r="C614" t="str">
        <f t="shared" si="63"/>
        <v>Cross Device</v>
      </c>
      <c r="D614" t="str">
        <f t="shared" si="64"/>
        <v>Programmatic</v>
      </c>
      <c r="E614" t="str">
        <f t="shared" si="65"/>
        <v>Crossix Basal Insulins</v>
      </c>
      <c r="F614" t="str">
        <f t="shared" si="66"/>
        <v>Crossix Basal Insulins</v>
      </c>
      <c r="G614" t="str">
        <f t="shared" si="67"/>
        <v>Crossix Basal Insulins</v>
      </c>
      <c r="H614" t="str">
        <f t="shared" si="68"/>
        <v>Crossix</v>
      </c>
      <c r="I614" t="str">
        <f t="shared" si="69"/>
        <v>Crossix</v>
      </c>
      <c r="K614">
        <v>478540</v>
      </c>
      <c r="L614">
        <v>6762</v>
      </c>
      <c r="M614">
        <v>90186</v>
      </c>
      <c r="N614">
        <v>55956</v>
      </c>
    </row>
    <row r="615" spans="1:14" x14ac:dyDescent="0.25">
      <c r="A615">
        <v>1</v>
      </c>
      <c r="B615" t="s">
        <v>969</v>
      </c>
      <c r="C615" t="str">
        <f t="shared" si="63"/>
        <v>Cross Device</v>
      </c>
      <c r="D615" t="str">
        <f t="shared" si="64"/>
        <v>Programmatic</v>
      </c>
      <c r="E615" t="str">
        <f t="shared" si="65"/>
        <v>Crossix Bydureon</v>
      </c>
      <c r="F615" t="str">
        <f t="shared" si="66"/>
        <v>Crossix Bydureon</v>
      </c>
      <c r="G615" t="str">
        <f t="shared" si="67"/>
        <v>Crossix Bydureon</v>
      </c>
      <c r="H615" t="str">
        <f t="shared" si="68"/>
        <v>Crossix</v>
      </c>
      <c r="I615" t="str">
        <f t="shared" si="69"/>
        <v>Crossix</v>
      </c>
      <c r="K615">
        <v>2548514</v>
      </c>
      <c r="L615">
        <v>21737</v>
      </c>
      <c r="M615">
        <v>1148124</v>
      </c>
      <c r="N615">
        <v>380929</v>
      </c>
    </row>
    <row r="616" spans="1:14" x14ac:dyDescent="0.25">
      <c r="A616">
        <v>1</v>
      </c>
      <c r="B616" t="s">
        <v>970</v>
      </c>
      <c r="C616" t="str">
        <f t="shared" si="63"/>
        <v>Cross Device</v>
      </c>
      <c r="D616" t="str">
        <f t="shared" si="64"/>
        <v>Programmatic</v>
      </c>
      <c r="E616" t="str">
        <f t="shared" si="65"/>
        <v>Crossix Bydureon</v>
      </c>
      <c r="F616" t="str">
        <f t="shared" si="66"/>
        <v>Crossix Bydureon</v>
      </c>
      <c r="G616" t="str">
        <f t="shared" si="67"/>
        <v>Crossix Bydureon</v>
      </c>
      <c r="H616" t="str">
        <f t="shared" si="68"/>
        <v>Crossix</v>
      </c>
      <c r="I616" t="str">
        <f t="shared" si="69"/>
        <v>Crossix</v>
      </c>
      <c r="K616">
        <v>2776593</v>
      </c>
      <c r="L616">
        <v>28185</v>
      </c>
      <c r="M616">
        <v>1163960</v>
      </c>
      <c r="N616">
        <v>100907</v>
      </c>
    </row>
    <row r="617" spans="1:14" x14ac:dyDescent="0.25">
      <c r="A617">
        <v>1</v>
      </c>
      <c r="B617" t="s">
        <v>1171</v>
      </c>
      <c r="C617" t="str">
        <f t="shared" si="63"/>
        <v>Cross Device</v>
      </c>
      <c r="D617" t="str">
        <f t="shared" si="64"/>
        <v>Programmatic</v>
      </c>
      <c r="E617" t="str">
        <f t="shared" si="65"/>
        <v>Crossix Bydureon</v>
      </c>
      <c r="F617" t="str">
        <f t="shared" si="66"/>
        <v>Crossix Bydureon</v>
      </c>
      <c r="G617" t="str">
        <f t="shared" si="67"/>
        <v>Crossix Bydureon</v>
      </c>
      <c r="H617" t="str">
        <f t="shared" si="68"/>
        <v>Crossix</v>
      </c>
      <c r="I617" t="str">
        <f t="shared" si="69"/>
        <v>Crossix</v>
      </c>
      <c r="K617">
        <v>211841</v>
      </c>
      <c r="L617">
        <v>4675</v>
      </c>
      <c r="M617">
        <v>49130</v>
      </c>
      <c r="N617">
        <v>71584</v>
      </c>
    </row>
    <row r="618" spans="1:14" x14ac:dyDescent="0.25">
      <c r="A618">
        <v>1</v>
      </c>
      <c r="B618" t="s">
        <v>971</v>
      </c>
      <c r="C618" t="str">
        <f t="shared" si="63"/>
        <v>Cross Device</v>
      </c>
      <c r="D618" t="str">
        <f t="shared" si="64"/>
        <v>Programmatic</v>
      </c>
      <c r="E618" t="str">
        <f t="shared" si="65"/>
        <v>Crossix CV + T2D</v>
      </c>
      <c r="F618" t="str">
        <f t="shared" si="66"/>
        <v>Crossix CV + T2D</v>
      </c>
      <c r="G618" t="str">
        <f t="shared" si="67"/>
        <v>Crossix CV + T2D</v>
      </c>
      <c r="H618" t="str">
        <f t="shared" si="68"/>
        <v>Crossix</v>
      </c>
      <c r="I618" t="str">
        <f t="shared" si="69"/>
        <v>Crossix</v>
      </c>
      <c r="K618">
        <v>446624</v>
      </c>
      <c r="L618">
        <v>6705</v>
      </c>
      <c r="M618">
        <v>238858</v>
      </c>
      <c r="N618">
        <v>82003</v>
      </c>
    </row>
    <row r="619" spans="1:14" x14ac:dyDescent="0.25">
      <c r="A619">
        <v>1</v>
      </c>
      <c r="B619" t="s">
        <v>972</v>
      </c>
      <c r="C619" t="str">
        <f t="shared" si="63"/>
        <v>Cross Device</v>
      </c>
      <c r="D619" t="str">
        <f t="shared" si="64"/>
        <v>Programmatic</v>
      </c>
      <c r="E619" t="str">
        <f t="shared" si="65"/>
        <v>Crossix CV + T2D</v>
      </c>
      <c r="F619" t="str">
        <f t="shared" si="66"/>
        <v>Crossix CV + T2D</v>
      </c>
      <c r="G619" t="str">
        <f t="shared" si="67"/>
        <v>Crossix CV + T2D</v>
      </c>
      <c r="H619" t="str">
        <f t="shared" si="68"/>
        <v>Crossix</v>
      </c>
      <c r="I619" t="str">
        <f t="shared" si="69"/>
        <v>Crossix</v>
      </c>
      <c r="K619">
        <v>1391659</v>
      </c>
      <c r="L619">
        <v>11830</v>
      </c>
      <c r="M619">
        <v>515120</v>
      </c>
      <c r="N619">
        <v>41565</v>
      </c>
    </row>
    <row r="620" spans="1:14" x14ac:dyDescent="0.25">
      <c r="A620">
        <v>1</v>
      </c>
      <c r="B620" t="s">
        <v>973</v>
      </c>
      <c r="C620" t="str">
        <f t="shared" si="63"/>
        <v>Cross Device</v>
      </c>
      <c r="D620" t="str">
        <f t="shared" si="64"/>
        <v>Programmatic</v>
      </c>
      <c r="E620" t="str">
        <f t="shared" si="65"/>
        <v>Crossix CV + T2D</v>
      </c>
      <c r="F620" t="str">
        <f t="shared" si="66"/>
        <v>Crossix CV + T2D</v>
      </c>
      <c r="G620" t="str">
        <f t="shared" si="67"/>
        <v>Crossix CV + T2D</v>
      </c>
      <c r="H620" t="str">
        <f t="shared" si="68"/>
        <v>Crossix</v>
      </c>
      <c r="I620" t="str">
        <f t="shared" si="69"/>
        <v>Crossix</v>
      </c>
      <c r="K620">
        <v>23105</v>
      </c>
      <c r="L620">
        <v>379</v>
      </c>
      <c r="M620">
        <v>6475</v>
      </c>
      <c r="N620">
        <v>5386</v>
      </c>
    </row>
    <row r="621" spans="1:14" x14ac:dyDescent="0.25">
      <c r="A621">
        <v>1</v>
      </c>
      <c r="B621" t="s">
        <v>974</v>
      </c>
      <c r="C621" t="str">
        <f t="shared" si="63"/>
        <v>Cross Device</v>
      </c>
      <c r="D621" t="str">
        <f t="shared" si="64"/>
        <v>Programmatic</v>
      </c>
      <c r="E621" t="str">
        <f t="shared" si="65"/>
        <v>Crossix Farxiga</v>
      </c>
      <c r="F621" t="str">
        <f t="shared" si="66"/>
        <v>Crossix Farxiga</v>
      </c>
      <c r="G621" t="str">
        <f t="shared" si="67"/>
        <v>Crossix Farxiga</v>
      </c>
      <c r="H621" t="str">
        <f t="shared" si="68"/>
        <v>Crossix</v>
      </c>
      <c r="I621" t="str">
        <f t="shared" si="69"/>
        <v>Crossix</v>
      </c>
      <c r="K621">
        <v>590007</v>
      </c>
      <c r="L621">
        <v>5336</v>
      </c>
      <c r="M621">
        <v>292135</v>
      </c>
      <c r="N621">
        <v>121030</v>
      </c>
    </row>
    <row r="622" spans="1:14" x14ac:dyDescent="0.25">
      <c r="A622">
        <v>1</v>
      </c>
      <c r="B622" t="s">
        <v>975</v>
      </c>
      <c r="C622" t="str">
        <f t="shared" si="63"/>
        <v>Cross Device</v>
      </c>
      <c r="D622" t="str">
        <f t="shared" si="64"/>
        <v>Programmatic</v>
      </c>
      <c r="E622" t="str">
        <f t="shared" si="65"/>
        <v>Crossix Farxiga</v>
      </c>
      <c r="F622" t="str">
        <f t="shared" si="66"/>
        <v>Crossix Farxiga</v>
      </c>
      <c r="G622" t="str">
        <f t="shared" si="67"/>
        <v>Crossix Farxiga</v>
      </c>
      <c r="H622" t="str">
        <f t="shared" si="68"/>
        <v>Crossix</v>
      </c>
      <c r="I622" t="str">
        <f t="shared" si="69"/>
        <v>Crossix</v>
      </c>
      <c r="K622">
        <v>2489306</v>
      </c>
      <c r="L622">
        <v>20048</v>
      </c>
      <c r="M622">
        <v>1100661</v>
      </c>
      <c r="N622">
        <v>199393</v>
      </c>
    </row>
    <row r="623" spans="1:14" x14ac:dyDescent="0.25">
      <c r="A623">
        <v>1</v>
      </c>
      <c r="B623" t="s">
        <v>976</v>
      </c>
      <c r="C623" t="str">
        <f t="shared" si="63"/>
        <v>Cross Device</v>
      </c>
      <c r="D623" t="str">
        <f t="shared" si="64"/>
        <v>Programmatic</v>
      </c>
      <c r="E623" t="str">
        <f t="shared" si="65"/>
        <v>Crossix Farxiga</v>
      </c>
      <c r="F623" t="str">
        <f t="shared" si="66"/>
        <v>Crossix Farxiga</v>
      </c>
      <c r="G623" t="str">
        <f t="shared" si="67"/>
        <v>Crossix Farxiga</v>
      </c>
      <c r="H623" t="str">
        <f t="shared" si="68"/>
        <v>Crossix</v>
      </c>
      <c r="I623" t="str">
        <f t="shared" si="69"/>
        <v>Crossix</v>
      </c>
      <c r="K623">
        <v>93510</v>
      </c>
      <c r="L623">
        <v>1017</v>
      </c>
      <c r="M623">
        <v>26090</v>
      </c>
      <c r="N623">
        <v>15527</v>
      </c>
    </row>
    <row r="624" spans="1:14" x14ac:dyDescent="0.25">
      <c r="A624">
        <v>1</v>
      </c>
      <c r="B624" t="s">
        <v>977</v>
      </c>
      <c r="C624" t="str">
        <f t="shared" si="63"/>
        <v>Cross Device</v>
      </c>
      <c r="D624" t="str">
        <f t="shared" si="64"/>
        <v>Programmatic</v>
      </c>
      <c r="E624" t="str">
        <f t="shared" si="65"/>
        <v>Crossix GLP-1 Inhibitor User</v>
      </c>
      <c r="F624" t="str">
        <f t="shared" si="66"/>
        <v>Crossix GLP-1 Inhibitor User</v>
      </c>
      <c r="G624" t="str">
        <f t="shared" si="67"/>
        <v>Crossix GLP-1 Inhibitor User</v>
      </c>
      <c r="H624" t="str">
        <f t="shared" si="68"/>
        <v>Crossix</v>
      </c>
      <c r="I624" t="str">
        <f t="shared" si="69"/>
        <v>Crossix</v>
      </c>
      <c r="K624">
        <v>641934</v>
      </c>
      <c r="L624">
        <v>6979</v>
      </c>
      <c r="M624">
        <v>303628</v>
      </c>
      <c r="N624">
        <v>149193</v>
      </c>
    </row>
    <row r="625" spans="1:14" x14ac:dyDescent="0.25">
      <c r="A625">
        <v>1</v>
      </c>
      <c r="B625" t="s">
        <v>978</v>
      </c>
      <c r="C625" t="str">
        <f t="shared" si="63"/>
        <v>Cross Device</v>
      </c>
      <c r="D625" t="str">
        <f t="shared" si="64"/>
        <v>Programmatic</v>
      </c>
      <c r="E625" t="str">
        <f t="shared" si="65"/>
        <v>Crossix GLP-1 Inhibitor User</v>
      </c>
      <c r="F625" t="str">
        <f t="shared" si="66"/>
        <v>Crossix GLP-1 Inhibitor User</v>
      </c>
      <c r="G625" t="str">
        <f t="shared" si="67"/>
        <v>Crossix GLP-1 Inhibitor User</v>
      </c>
      <c r="H625" t="str">
        <f t="shared" si="68"/>
        <v>Crossix</v>
      </c>
      <c r="I625" t="str">
        <f t="shared" si="69"/>
        <v>Crossix</v>
      </c>
      <c r="K625">
        <v>1581685</v>
      </c>
      <c r="L625">
        <v>17321</v>
      </c>
      <c r="M625">
        <v>632662</v>
      </c>
      <c r="N625">
        <v>60058</v>
      </c>
    </row>
    <row r="626" spans="1:14" x14ac:dyDescent="0.25">
      <c r="A626">
        <v>1</v>
      </c>
      <c r="B626" t="s">
        <v>1172</v>
      </c>
      <c r="C626" t="str">
        <f t="shared" si="63"/>
        <v>Cross Device</v>
      </c>
      <c r="D626" t="str">
        <f t="shared" si="64"/>
        <v>Programmatic</v>
      </c>
      <c r="E626" t="str">
        <f t="shared" si="65"/>
        <v>Crossix GLP-1 Inhibitor User</v>
      </c>
      <c r="F626" t="str">
        <f t="shared" si="66"/>
        <v>Crossix GLP-1 Inhibitor User</v>
      </c>
      <c r="G626" t="str">
        <f t="shared" si="67"/>
        <v>Crossix GLP-1 Inhibitor User</v>
      </c>
      <c r="H626" t="str">
        <f t="shared" si="68"/>
        <v>Crossix</v>
      </c>
      <c r="I626" t="str">
        <f t="shared" si="69"/>
        <v>Crossix</v>
      </c>
      <c r="K626">
        <v>16591</v>
      </c>
      <c r="L626">
        <v>493</v>
      </c>
      <c r="M626">
        <v>2835</v>
      </c>
      <c r="N626">
        <v>7474</v>
      </c>
    </row>
    <row r="627" spans="1:14" x14ac:dyDescent="0.25">
      <c r="A627">
        <v>1</v>
      </c>
      <c r="B627" t="s">
        <v>979</v>
      </c>
      <c r="C627" t="str">
        <f t="shared" si="63"/>
        <v>Cross Device</v>
      </c>
      <c r="D627" t="str">
        <f t="shared" si="64"/>
        <v>Programmatic</v>
      </c>
      <c r="E627" t="str">
        <f t="shared" si="65"/>
        <v>Crossix Invokana</v>
      </c>
      <c r="F627" t="str">
        <f t="shared" si="66"/>
        <v>Crossix Invokana</v>
      </c>
      <c r="G627" t="str">
        <f t="shared" si="67"/>
        <v>Crossix Invokana</v>
      </c>
      <c r="H627" t="str">
        <f t="shared" si="68"/>
        <v>Crossix</v>
      </c>
      <c r="I627" t="str">
        <f t="shared" si="69"/>
        <v>Crossix</v>
      </c>
      <c r="K627">
        <v>385248</v>
      </c>
      <c r="L627">
        <v>7222</v>
      </c>
      <c r="M627">
        <v>253939</v>
      </c>
      <c r="N627">
        <v>81887</v>
      </c>
    </row>
    <row r="628" spans="1:14" x14ac:dyDescent="0.25">
      <c r="A628">
        <v>1</v>
      </c>
      <c r="B628" t="s">
        <v>980</v>
      </c>
      <c r="C628" t="str">
        <f t="shared" si="63"/>
        <v>Cross Device</v>
      </c>
      <c r="D628" t="str">
        <f t="shared" si="64"/>
        <v>Programmatic</v>
      </c>
      <c r="E628" t="str">
        <f t="shared" si="65"/>
        <v>Crossix Invokana</v>
      </c>
      <c r="F628" t="str">
        <f t="shared" si="66"/>
        <v>Crossix Invokana</v>
      </c>
      <c r="G628" t="str">
        <f t="shared" si="67"/>
        <v>Crossix Invokana</v>
      </c>
      <c r="H628" t="str">
        <f t="shared" si="68"/>
        <v>Crossix</v>
      </c>
      <c r="I628" t="str">
        <f t="shared" si="69"/>
        <v>Crossix</v>
      </c>
      <c r="K628">
        <v>1855514</v>
      </c>
      <c r="L628">
        <v>11038</v>
      </c>
      <c r="M628">
        <v>634489</v>
      </c>
      <c r="N628">
        <v>63494</v>
      </c>
    </row>
    <row r="629" spans="1:14" x14ac:dyDescent="0.25">
      <c r="A629">
        <v>1</v>
      </c>
      <c r="B629" t="s">
        <v>981</v>
      </c>
      <c r="C629" t="str">
        <f t="shared" si="63"/>
        <v>Cross Device</v>
      </c>
      <c r="D629" t="str">
        <f t="shared" si="64"/>
        <v>Programmatic</v>
      </c>
      <c r="E629" t="str">
        <f t="shared" si="65"/>
        <v>Crossix Invokana</v>
      </c>
      <c r="F629" t="str">
        <f t="shared" si="66"/>
        <v>Crossix Invokana</v>
      </c>
      <c r="G629" t="str">
        <f t="shared" si="67"/>
        <v>Crossix Invokana</v>
      </c>
      <c r="H629" t="str">
        <f t="shared" si="68"/>
        <v>Crossix</v>
      </c>
      <c r="I629" t="str">
        <f t="shared" si="69"/>
        <v>Crossix</v>
      </c>
      <c r="K629">
        <v>55934</v>
      </c>
      <c r="L629">
        <v>527</v>
      </c>
      <c r="M629">
        <v>16735</v>
      </c>
      <c r="N629">
        <v>7732</v>
      </c>
    </row>
    <row r="630" spans="1:14" x14ac:dyDescent="0.25">
      <c r="A630">
        <v>1</v>
      </c>
      <c r="B630" t="s">
        <v>982</v>
      </c>
      <c r="C630" t="str">
        <f t="shared" si="63"/>
        <v>Cross Device</v>
      </c>
      <c r="D630" t="str">
        <f t="shared" si="64"/>
        <v>Programmatic</v>
      </c>
      <c r="E630" t="str">
        <f t="shared" si="65"/>
        <v>Crossix Jardiance</v>
      </c>
      <c r="F630" t="str">
        <f t="shared" si="66"/>
        <v>Crossix Jardiance</v>
      </c>
      <c r="G630" t="str">
        <f t="shared" si="67"/>
        <v>Crossix Jardiance</v>
      </c>
      <c r="H630" t="str">
        <f t="shared" si="68"/>
        <v>Crossix</v>
      </c>
      <c r="I630" t="str">
        <f t="shared" si="69"/>
        <v>Crossix</v>
      </c>
      <c r="K630">
        <v>481164</v>
      </c>
      <c r="L630">
        <v>8676</v>
      </c>
      <c r="M630">
        <v>314802</v>
      </c>
      <c r="N630">
        <v>113795</v>
      </c>
    </row>
    <row r="631" spans="1:14" x14ac:dyDescent="0.25">
      <c r="A631">
        <v>1</v>
      </c>
      <c r="B631" t="s">
        <v>983</v>
      </c>
      <c r="C631" t="str">
        <f t="shared" si="63"/>
        <v>Cross Device</v>
      </c>
      <c r="D631" t="str">
        <f t="shared" si="64"/>
        <v>Programmatic</v>
      </c>
      <c r="E631" t="str">
        <f t="shared" si="65"/>
        <v>Crossix Jardiance</v>
      </c>
      <c r="F631" t="str">
        <f t="shared" si="66"/>
        <v>Crossix Jardiance</v>
      </c>
      <c r="G631" t="str">
        <f t="shared" si="67"/>
        <v>Crossix Jardiance</v>
      </c>
      <c r="H631" t="str">
        <f t="shared" si="68"/>
        <v>Crossix</v>
      </c>
      <c r="I631" t="str">
        <f t="shared" si="69"/>
        <v>Crossix</v>
      </c>
      <c r="K631">
        <v>2916894</v>
      </c>
      <c r="L631">
        <v>17393</v>
      </c>
      <c r="M631">
        <v>1031026</v>
      </c>
      <c r="N631">
        <v>87469</v>
      </c>
    </row>
    <row r="632" spans="1:14" x14ac:dyDescent="0.25">
      <c r="A632">
        <v>1</v>
      </c>
      <c r="B632" t="s">
        <v>1173</v>
      </c>
      <c r="C632" t="str">
        <f t="shared" si="63"/>
        <v>Cross Device</v>
      </c>
      <c r="D632" t="str">
        <f t="shared" si="64"/>
        <v>Programmatic</v>
      </c>
      <c r="E632" t="str">
        <f t="shared" si="65"/>
        <v>Crossix Jardiance</v>
      </c>
      <c r="F632" t="str">
        <f t="shared" si="66"/>
        <v>Crossix Jardiance</v>
      </c>
      <c r="G632" t="str">
        <f t="shared" si="67"/>
        <v>Crossix Jardiance</v>
      </c>
      <c r="H632" t="str">
        <f t="shared" si="68"/>
        <v>Crossix</v>
      </c>
      <c r="I632" t="str">
        <f t="shared" si="69"/>
        <v>Crossix</v>
      </c>
      <c r="K632">
        <v>60984</v>
      </c>
      <c r="L632">
        <v>672</v>
      </c>
      <c r="M632">
        <v>16499</v>
      </c>
      <c r="N632">
        <v>11507</v>
      </c>
    </row>
    <row r="633" spans="1:14" x14ac:dyDescent="0.25">
      <c r="A633">
        <v>1</v>
      </c>
      <c r="B633" t="s">
        <v>984</v>
      </c>
      <c r="C633" t="str">
        <f t="shared" si="63"/>
        <v>Cross Device</v>
      </c>
      <c r="D633" t="str">
        <f t="shared" si="64"/>
        <v>Programmatic</v>
      </c>
      <c r="E633" t="str">
        <f t="shared" si="65"/>
        <v>Crossix Ozempic</v>
      </c>
      <c r="F633" t="str">
        <f t="shared" si="66"/>
        <v>Crossix Ozempic</v>
      </c>
      <c r="G633" t="str">
        <f t="shared" si="67"/>
        <v>Crossix Ozempic</v>
      </c>
      <c r="H633" t="str">
        <f t="shared" si="68"/>
        <v>Crossix</v>
      </c>
      <c r="I633" t="str">
        <f t="shared" si="69"/>
        <v>Crossix</v>
      </c>
      <c r="K633">
        <v>958295</v>
      </c>
      <c r="L633">
        <v>19388</v>
      </c>
      <c r="M633">
        <v>545903</v>
      </c>
      <c r="N633">
        <v>248179</v>
      </c>
    </row>
    <row r="634" spans="1:14" x14ac:dyDescent="0.25">
      <c r="A634">
        <v>1</v>
      </c>
      <c r="B634" t="s">
        <v>985</v>
      </c>
      <c r="C634" t="str">
        <f t="shared" si="63"/>
        <v>Cross Device</v>
      </c>
      <c r="D634" t="str">
        <f t="shared" si="64"/>
        <v>Programmatic</v>
      </c>
      <c r="E634" t="str">
        <f t="shared" si="65"/>
        <v>Crossix Ozempic</v>
      </c>
      <c r="F634" t="str">
        <f t="shared" si="66"/>
        <v>Crossix Ozempic</v>
      </c>
      <c r="G634" t="str">
        <f t="shared" si="67"/>
        <v>Crossix Ozempic</v>
      </c>
      <c r="H634" t="str">
        <f t="shared" si="68"/>
        <v>Crossix</v>
      </c>
      <c r="I634" t="str">
        <f t="shared" si="69"/>
        <v>Crossix</v>
      </c>
      <c r="K634">
        <v>2807816</v>
      </c>
      <c r="L634">
        <v>19633</v>
      </c>
      <c r="M634">
        <v>1060126</v>
      </c>
      <c r="N634">
        <v>96067</v>
      </c>
    </row>
    <row r="635" spans="1:14" x14ac:dyDescent="0.25">
      <c r="A635">
        <v>1</v>
      </c>
      <c r="B635" t="s">
        <v>986</v>
      </c>
      <c r="C635" t="str">
        <f t="shared" si="63"/>
        <v>Cross Device</v>
      </c>
      <c r="D635" t="str">
        <f t="shared" si="64"/>
        <v>Programmatic</v>
      </c>
      <c r="E635" t="str">
        <f t="shared" si="65"/>
        <v>Crossix Ozempic</v>
      </c>
      <c r="F635" t="str">
        <f t="shared" si="66"/>
        <v>Crossix Ozempic</v>
      </c>
      <c r="G635" t="str">
        <f t="shared" si="67"/>
        <v>Crossix Ozempic</v>
      </c>
      <c r="H635" t="str">
        <f t="shared" si="68"/>
        <v>Crossix</v>
      </c>
      <c r="I635" t="str">
        <f t="shared" si="69"/>
        <v>Crossix</v>
      </c>
      <c r="K635">
        <v>242623</v>
      </c>
      <c r="L635">
        <v>2810</v>
      </c>
      <c r="M635">
        <v>56417</v>
      </c>
      <c r="N635">
        <v>47808</v>
      </c>
    </row>
    <row r="636" spans="1:14" x14ac:dyDescent="0.25">
      <c r="A636">
        <v>1</v>
      </c>
      <c r="B636" t="s">
        <v>987</v>
      </c>
      <c r="C636" t="str">
        <f t="shared" si="63"/>
        <v>Cross Device</v>
      </c>
      <c r="D636" t="str">
        <f t="shared" si="64"/>
        <v>Programmatic</v>
      </c>
      <c r="E636" t="str">
        <f t="shared" si="65"/>
        <v>Crossix Trulicity</v>
      </c>
      <c r="F636" t="str">
        <f t="shared" si="66"/>
        <v>Crossix Trulicity</v>
      </c>
      <c r="G636" t="str">
        <f t="shared" si="67"/>
        <v>Crossix Trulicity</v>
      </c>
      <c r="H636" t="str">
        <f t="shared" si="68"/>
        <v>Crossix</v>
      </c>
      <c r="I636" t="str">
        <f t="shared" si="69"/>
        <v>Crossix</v>
      </c>
      <c r="K636">
        <v>624779</v>
      </c>
      <c r="L636">
        <v>7693</v>
      </c>
      <c r="M636">
        <v>355089</v>
      </c>
      <c r="N636">
        <v>158883</v>
      </c>
    </row>
    <row r="637" spans="1:14" x14ac:dyDescent="0.25">
      <c r="A637">
        <v>1</v>
      </c>
      <c r="B637" t="s">
        <v>988</v>
      </c>
      <c r="C637" t="str">
        <f t="shared" si="63"/>
        <v>Cross Device</v>
      </c>
      <c r="D637" t="str">
        <f t="shared" si="64"/>
        <v>Programmatic</v>
      </c>
      <c r="E637" t="str">
        <f t="shared" si="65"/>
        <v>Crossix Trulicity</v>
      </c>
      <c r="F637" t="str">
        <f t="shared" si="66"/>
        <v>Crossix Trulicity</v>
      </c>
      <c r="G637" t="str">
        <f t="shared" si="67"/>
        <v>Crossix Trulicity</v>
      </c>
      <c r="H637" t="str">
        <f t="shared" si="68"/>
        <v>Crossix</v>
      </c>
      <c r="I637" t="str">
        <f t="shared" si="69"/>
        <v>Crossix</v>
      </c>
      <c r="K637">
        <v>1561710</v>
      </c>
      <c r="L637">
        <v>10713</v>
      </c>
      <c r="M637">
        <v>543259</v>
      </c>
      <c r="N637">
        <v>50295</v>
      </c>
    </row>
    <row r="638" spans="1:14" x14ac:dyDescent="0.25">
      <c r="A638">
        <v>1</v>
      </c>
      <c r="B638" t="s">
        <v>989</v>
      </c>
      <c r="C638" t="str">
        <f t="shared" si="63"/>
        <v>Cross Device</v>
      </c>
      <c r="D638" t="str">
        <f t="shared" si="64"/>
        <v>Programmatic</v>
      </c>
      <c r="E638" t="str">
        <f t="shared" si="65"/>
        <v>Crossix Trulicity</v>
      </c>
      <c r="F638" t="str">
        <f t="shared" si="66"/>
        <v>Crossix Trulicity</v>
      </c>
      <c r="G638" t="str">
        <f t="shared" si="67"/>
        <v>Crossix Trulicity</v>
      </c>
      <c r="H638" t="str">
        <f t="shared" si="68"/>
        <v>Crossix</v>
      </c>
      <c r="I638" t="str">
        <f t="shared" si="69"/>
        <v>Crossix</v>
      </c>
      <c r="K638">
        <v>109814</v>
      </c>
      <c r="L638">
        <v>1523</v>
      </c>
      <c r="M638">
        <v>20025</v>
      </c>
      <c r="N638">
        <v>30944</v>
      </c>
    </row>
    <row r="639" spans="1:14" x14ac:dyDescent="0.25">
      <c r="A639">
        <v>1</v>
      </c>
      <c r="B639" t="s">
        <v>990</v>
      </c>
      <c r="C639" t="str">
        <f t="shared" si="63"/>
        <v>Cross Device</v>
      </c>
      <c r="D639" t="str">
        <f t="shared" si="64"/>
        <v>Programmatic</v>
      </c>
      <c r="E639" t="str">
        <f t="shared" si="65"/>
        <v>Crossix Uncontrolled A1C</v>
      </c>
      <c r="F639" t="str">
        <f t="shared" si="66"/>
        <v>Crossix Uncontrolled A1C</v>
      </c>
      <c r="G639" t="str">
        <f t="shared" si="67"/>
        <v>Crossix Uncontrolled A1C</v>
      </c>
      <c r="H639" t="str">
        <f t="shared" si="68"/>
        <v>Crossix</v>
      </c>
      <c r="I639" t="str">
        <f t="shared" si="69"/>
        <v>Crossix</v>
      </c>
      <c r="K639">
        <v>3196357</v>
      </c>
      <c r="L639">
        <v>42010</v>
      </c>
      <c r="M639">
        <v>1550509</v>
      </c>
      <c r="N639">
        <v>620102</v>
      </c>
    </row>
    <row r="640" spans="1:14" x14ac:dyDescent="0.25">
      <c r="A640">
        <v>1</v>
      </c>
      <c r="B640" t="s">
        <v>991</v>
      </c>
      <c r="C640" t="str">
        <f t="shared" si="63"/>
        <v>Cross Device</v>
      </c>
      <c r="D640" t="str">
        <f t="shared" si="64"/>
        <v>Programmatic</v>
      </c>
      <c r="E640" t="str">
        <f t="shared" si="65"/>
        <v>Crossix Uncontrolled A1C</v>
      </c>
      <c r="F640" t="str">
        <f t="shared" si="66"/>
        <v>Crossix Uncontrolled A1C</v>
      </c>
      <c r="G640" t="str">
        <f t="shared" si="67"/>
        <v>Crossix Uncontrolled A1C</v>
      </c>
      <c r="H640" t="str">
        <f t="shared" si="68"/>
        <v>Crossix</v>
      </c>
      <c r="I640" t="str">
        <f t="shared" si="69"/>
        <v>Crossix</v>
      </c>
      <c r="K640">
        <v>3792815</v>
      </c>
      <c r="L640">
        <v>51162</v>
      </c>
      <c r="M640">
        <v>1356794</v>
      </c>
      <c r="N640">
        <v>179303</v>
      </c>
    </row>
    <row r="641" spans="1:14" x14ac:dyDescent="0.25">
      <c r="A641">
        <v>1</v>
      </c>
      <c r="B641" t="s">
        <v>992</v>
      </c>
      <c r="C641" t="str">
        <f t="shared" si="63"/>
        <v>Cross Device</v>
      </c>
      <c r="D641" t="str">
        <f t="shared" si="64"/>
        <v>Programmatic</v>
      </c>
      <c r="E641" t="str">
        <f t="shared" si="65"/>
        <v>Crossix Uncontrolled A1C</v>
      </c>
      <c r="F641" t="str">
        <f t="shared" si="66"/>
        <v>Crossix Uncontrolled A1C</v>
      </c>
      <c r="G641" t="str">
        <f t="shared" si="67"/>
        <v>Crossix Uncontrolled A1C</v>
      </c>
      <c r="H641" t="str">
        <f t="shared" si="68"/>
        <v>Crossix</v>
      </c>
      <c r="I641" t="str">
        <f t="shared" si="69"/>
        <v>Crossix</v>
      </c>
      <c r="K641">
        <v>573055</v>
      </c>
      <c r="L641">
        <v>7854</v>
      </c>
      <c r="M641">
        <v>110005</v>
      </c>
      <c r="N641">
        <v>72743</v>
      </c>
    </row>
    <row r="642" spans="1:14" x14ac:dyDescent="0.25">
      <c r="A642">
        <v>1</v>
      </c>
      <c r="B642" t="s">
        <v>993</v>
      </c>
      <c r="C642" t="str">
        <f t="shared" si="63"/>
        <v>Cross Device</v>
      </c>
      <c r="D642" t="str">
        <f t="shared" si="64"/>
        <v>Programmatic</v>
      </c>
      <c r="E642" t="str">
        <f t="shared" si="65"/>
        <v>Fluent Diabetic Savings Supplies</v>
      </c>
      <c r="F642" t="str">
        <f t="shared" si="66"/>
        <v>Fluent Diabetic Savings Supplies</v>
      </c>
      <c r="G642" t="str">
        <f t="shared" si="67"/>
        <v>Fluent Diabetic Savings Supplies</v>
      </c>
      <c r="H642" t="str">
        <f t="shared" si="68"/>
        <v>Fluent</v>
      </c>
      <c r="I642" t="str">
        <f t="shared" si="69"/>
        <v>Fluent</v>
      </c>
      <c r="K642">
        <v>443775</v>
      </c>
      <c r="L642">
        <v>10549</v>
      </c>
      <c r="M642">
        <v>271089</v>
      </c>
      <c r="N642">
        <v>91738</v>
      </c>
    </row>
    <row r="643" spans="1:14" x14ac:dyDescent="0.25">
      <c r="A643">
        <v>1</v>
      </c>
      <c r="B643" t="s">
        <v>994</v>
      </c>
      <c r="C643" t="str">
        <f t="shared" ref="C643:C706" si="70">IF(OR(NOT(ISERR(FIND("tablet",LOWER(B643)))),NOT(ISERR(FIND("mobtab",LOWER(B643)))),NOT(ISERR(FIND("tablet",LOWER(B643))))),"Tablet",IF(OR(NOT(ISERR(FIND("desktop",LOWER(B643)))),NOT(ISERR(FIND("dsk",LOWER(B643))))),"Desktop",IF(OR(NOT(ISERR(FIND("mobile",LOWER(B643)))),NOT(ISERR(FIND("mob",LOWER(B643))))),"Mobile",IF(NOT(ISERR(FIND("ctv",LOWER(B643)))),"CTV",IF(OR(NOT(ISERR(FIND("TV Online",B643))),NOT(ISERR(FIND("TVO",B643)))),"TV Online",IF(NOT(ISERR(FIND("OTT",B643))),"OTT",IF(NOT(ISERR(FIND("cross device",LOWER(B643)))),"Cross Device","Unknown")))))))</f>
        <v>Cross Device</v>
      </c>
      <c r="D643" t="str">
        <f t="shared" ref="D643:D706" si="71">IF(OR(NOT(ISERR(FIND("programmatic",LOWER(B643)))),NOT(ISERR(FIND("PRGV",B643))),NOT(ISERR(FIND("PRGV",B643)))),"Programmatic",IF(ISBLANK(B643),"Unknown","Non-Programmatic"))</f>
        <v>Programmatic</v>
      </c>
      <c r="E643" t="str">
        <f t="shared" ref="E643:E706" si="72">IF(NOT(ISERR(FIND("ad network",LOWER(B643)))),"Ad Networks",IF(NOT(ISERR(FIND("lifestyle",LOWER(B643)))),"Lifestyle",TRIM(MID(SUBSTITUTE(B643,"_",REPT(" ",LEN(B643))), (11-1)*LEN(B643)+1, LEN(B643)))))</f>
        <v>Fluent Diabetic Savings Supplies</v>
      </c>
      <c r="F643" t="str">
        <f t="shared" ref="F643:F706" si="73">IF(NOT(ISERR(FIND("ad network",LOWER(B643)))),"Ad Networks",IF(NOT(ISERR(FIND("lifestyle",LOWER(B643)))),"Lifestyle",TRIM(MID(SUBSTITUTE(B643,"_",REPT(" ",LEN(B643))), (IF(OR(E643=":60",E643="NA"),10,IF(E643="1x1",9,11))-1)*LEN(B643)+1, LEN(B643)))))</f>
        <v>Fluent Diabetic Savings Supplies</v>
      </c>
      <c r="G643" t="str">
        <f t="shared" ref="G643:G706" si="74">IF(OR(F643="PRE", F643="PRO", F643="FEP", F643="VOD"),TRIM(MID(SUBSTITUTE(B643,"_",REPT(" ",LEN(B643))), (9-1)*LEN(B643)+1, LEN(B643))),F643)</f>
        <v>Fluent Diabetic Savings Supplies</v>
      </c>
      <c r="H643" t="str">
        <f t="shared" ref="H643:H706" si="75">IF(NOT(ISERR(FIND("ACA",G643))),"ACA",IF(NOT(ISERR(FIND("Fluent",G643))),"Fluent",IF(NOT(ISERR(FIND("Shark Week",G643))),"Shark Week",IF(NOT(ISERR(FIND("O&amp;O Pre-Roll Playlist",G643))),"O&amp;O Pre-Roll Playlist",IF(NOT(ISERR(FIND("IQVIA",G643))),"IQVIA",IF(NOT(ISERR(FIND("Kantar MARS T2D Diagnosed 10+ Yrs",G643))),"Kantar MARS T2D Diagnosed 10+ Yrs",IF(NOT(ISERR(FIND("SCA",G643))),"SCA",IF(NOT(ISERR(FIND("Type 2 Diabete",G643))),"Type 2 Diabete",IF(NOT(ISERR(FIND("Symphony Health",G643))),"Symphony Health",IF(NOT(ISERR(FIND("Sharethis",G643))),"Sharethis",IF(NOT(ISERR(FIND("Crossix",G643))),"Crossix",IF(NOT(ISERR(FIND("OMNET",G643))),"OMNET",IF(NOT(ISERR(FIND("Crossix",G643))),"Crossix",G643)))))))))))))</f>
        <v>Fluent</v>
      </c>
      <c r="I643" t="str">
        <f t="shared" ref="I643:I706" si="76">IF(OR(H643="Crossix",H643="OMNET",H643="About Page Scrolls",H643="Audience Targeting",H643="Site Visits",H643="Deep Page Visits",H643="SCA",H643="Action Buttons/Clicks",H643="Conde Nast O&amp;O",H643="O&amp;O Pre-Roll Playlist",H643="Sharethis",H643="Fluent",H643="Shark Week"),H643,"Others")</f>
        <v>Fluent</v>
      </c>
      <c r="K643">
        <v>49</v>
      </c>
      <c r="L643">
        <v>36</v>
      </c>
      <c r="M643">
        <v>8</v>
      </c>
      <c r="N643">
        <v>24</v>
      </c>
    </row>
    <row r="644" spans="1:14" x14ac:dyDescent="0.25">
      <c r="A644">
        <v>1</v>
      </c>
      <c r="B644" t="s">
        <v>995</v>
      </c>
      <c r="C644" t="str">
        <f t="shared" si="70"/>
        <v>Cross Device</v>
      </c>
      <c r="D644" t="str">
        <f t="shared" si="71"/>
        <v>Programmatic</v>
      </c>
      <c r="E644" t="str">
        <f t="shared" si="72"/>
        <v>Fluent Diabetic Savings Supplies</v>
      </c>
      <c r="F644" t="str">
        <f t="shared" si="73"/>
        <v>Fluent Diabetic Savings Supplies</v>
      </c>
      <c r="G644" t="str">
        <f t="shared" si="74"/>
        <v>Fluent Diabetic Savings Supplies</v>
      </c>
      <c r="H644" t="str">
        <f t="shared" si="75"/>
        <v>Fluent</v>
      </c>
      <c r="I644" t="str">
        <f t="shared" si="76"/>
        <v>Fluent</v>
      </c>
      <c r="K644">
        <v>1470688</v>
      </c>
      <c r="L644">
        <v>12842</v>
      </c>
      <c r="M644">
        <v>554672</v>
      </c>
      <c r="N644">
        <v>62741</v>
      </c>
    </row>
    <row r="645" spans="1:14" x14ac:dyDescent="0.25">
      <c r="A645">
        <v>1</v>
      </c>
      <c r="B645" t="s">
        <v>996</v>
      </c>
      <c r="C645" t="str">
        <f t="shared" si="70"/>
        <v>Cross Device</v>
      </c>
      <c r="D645" t="str">
        <f t="shared" si="71"/>
        <v>Programmatic</v>
      </c>
      <c r="E645" t="str">
        <f t="shared" si="72"/>
        <v>Fluent Diabetic Savings Supplies</v>
      </c>
      <c r="F645" t="str">
        <f t="shared" si="73"/>
        <v>Fluent Diabetic Savings Supplies</v>
      </c>
      <c r="G645" t="str">
        <f t="shared" si="74"/>
        <v>Fluent Diabetic Savings Supplies</v>
      </c>
      <c r="H645" t="str">
        <f t="shared" si="75"/>
        <v>Fluent</v>
      </c>
      <c r="I645" t="str">
        <f t="shared" si="76"/>
        <v>Fluent</v>
      </c>
      <c r="K645">
        <v>930720</v>
      </c>
      <c r="L645">
        <v>473</v>
      </c>
      <c r="M645">
        <v>594481</v>
      </c>
      <c r="N645">
        <v>7439</v>
      </c>
    </row>
    <row r="646" spans="1:14" x14ac:dyDescent="0.25">
      <c r="A646">
        <v>1</v>
      </c>
      <c r="B646" t="s">
        <v>1174</v>
      </c>
      <c r="C646" t="str">
        <f t="shared" si="70"/>
        <v>Cross Device</v>
      </c>
      <c r="D646" t="str">
        <f t="shared" si="71"/>
        <v>Programmatic</v>
      </c>
      <c r="E646" t="str">
        <f t="shared" si="72"/>
        <v>Fluent Diabetic Savings Supplies</v>
      </c>
      <c r="F646" t="str">
        <f t="shared" si="73"/>
        <v>Fluent Diabetic Savings Supplies</v>
      </c>
      <c r="G646" t="str">
        <f t="shared" si="74"/>
        <v>Fluent Diabetic Savings Supplies</v>
      </c>
      <c r="H646" t="str">
        <f t="shared" si="75"/>
        <v>Fluent</v>
      </c>
      <c r="I646" t="str">
        <f t="shared" si="76"/>
        <v>Fluent</v>
      </c>
      <c r="K646">
        <v>118553</v>
      </c>
      <c r="L646">
        <v>1421</v>
      </c>
      <c r="M646">
        <v>28701</v>
      </c>
      <c r="N646">
        <v>23393</v>
      </c>
    </row>
    <row r="647" spans="1:14" x14ac:dyDescent="0.25">
      <c r="A647">
        <v>1</v>
      </c>
      <c r="B647" t="s">
        <v>997</v>
      </c>
      <c r="C647" t="str">
        <f t="shared" si="70"/>
        <v>Cross Device</v>
      </c>
      <c r="D647" t="str">
        <f t="shared" si="71"/>
        <v>Programmatic</v>
      </c>
      <c r="E647" t="str">
        <f t="shared" si="72"/>
        <v>Fluent T2D</v>
      </c>
      <c r="F647" t="str">
        <f t="shared" si="73"/>
        <v>Fluent T2D</v>
      </c>
      <c r="G647" t="str">
        <f t="shared" si="74"/>
        <v>Fluent T2D</v>
      </c>
      <c r="H647" t="str">
        <f t="shared" si="75"/>
        <v>Fluent</v>
      </c>
      <c r="I647" t="str">
        <f t="shared" si="76"/>
        <v>Fluent</v>
      </c>
      <c r="K647">
        <v>1008471</v>
      </c>
      <c r="L647">
        <v>19199</v>
      </c>
      <c r="M647">
        <v>570385</v>
      </c>
      <c r="N647">
        <v>232338</v>
      </c>
    </row>
    <row r="648" spans="1:14" x14ac:dyDescent="0.25">
      <c r="A648">
        <v>1</v>
      </c>
      <c r="B648" t="s">
        <v>998</v>
      </c>
      <c r="C648" t="str">
        <f t="shared" si="70"/>
        <v>Cross Device</v>
      </c>
      <c r="D648" t="str">
        <f t="shared" si="71"/>
        <v>Programmatic</v>
      </c>
      <c r="E648" t="str">
        <f t="shared" si="72"/>
        <v>Fluent T2D</v>
      </c>
      <c r="F648" t="str">
        <f t="shared" si="73"/>
        <v>Fluent T2D</v>
      </c>
      <c r="G648" t="str">
        <f t="shared" si="74"/>
        <v>Fluent T2D</v>
      </c>
      <c r="H648" t="str">
        <f t="shared" si="75"/>
        <v>Fluent</v>
      </c>
      <c r="I648" t="str">
        <f t="shared" si="76"/>
        <v>Fluent</v>
      </c>
      <c r="K648">
        <v>44</v>
      </c>
      <c r="L648">
        <v>16</v>
      </c>
      <c r="M648">
        <v>3</v>
      </c>
      <c r="N648">
        <v>20</v>
      </c>
    </row>
    <row r="649" spans="1:14" x14ac:dyDescent="0.25">
      <c r="A649">
        <v>1</v>
      </c>
      <c r="B649" t="s">
        <v>999</v>
      </c>
      <c r="C649" t="str">
        <f t="shared" si="70"/>
        <v>Cross Device</v>
      </c>
      <c r="D649" t="str">
        <f t="shared" si="71"/>
        <v>Programmatic</v>
      </c>
      <c r="E649" t="str">
        <f t="shared" si="72"/>
        <v>Fluent T2D</v>
      </c>
      <c r="F649" t="str">
        <f t="shared" si="73"/>
        <v>Fluent T2D</v>
      </c>
      <c r="G649" t="str">
        <f t="shared" si="74"/>
        <v>Fluent T2D</v>
      </c>
      <c r="H649" t="str">
        <f t="shared" si="75"/>
        <v>Fluent</v>
      </c>
      <c r="I649" t="str">
        <f t="shared" si="76"/>
        <v>Fluent</v>
      </c>
      <c r="K649">
        <v>2694854</v>
      </c>
      <c r="L649">
        <v>42942</v>
      </c>
      <c r="M649">
        <v>982339</v>
      </c>
      <c r="N649">
        <v>87373</v>
      </c>
    </row>
    <row r="650" spans="1:14" x14ac:dyDescent="0.25">
      <c r="A650">
        <v>1</v>
      </c>
      <c r="B650" t="s">
        <v>1000</v>
      </c>
      <c r="C650" t="str">
        <f t="shared" si="70"/>
        <v>Cross Device</v>
      </c>
      <c r="D650" t="str">
        <f t="shared" si="71"/>
        <v>Programmatic</v>
      </c>
      <c r="E650" t="str">
        <f t="shared" si="72"/>
        <v>Fluent T2D</v>
      </c>
      <c r="F650" t="str">
        <f t="shared" si="73"/>
        <v>Fluent T2D</v>
      </c>
      <c r="G650" t="str">
        <f t="shared" si="74"/>
        <v>Fluent T2D</v>
      </c>
      <c r="H650" t="str">
        <f t="shared" si="75"/>
        <v>Fluent</v>
      </c>
      <c r="I650" t="str">
        <f t="shared" si="76"/>
        <v>Fluent</v>
      </c>
      <c r="K650">
        <v>30749652</v>
      </c>
      <c r="L650">
        <v>28004</v>
      </c>
      <c r="M650">
        <v>13458187</v>
      </c>
      <c r="N650">
        <v>422447</v>
      </c>
    </row>
    <row r="651" spans="1:14" x14ac:dyDescent="0.25">
      <c r="A651">
        <v>1</v>
      </c>
      <c r="B651" t="s">
        <v>1001</v>
      </c>
      <c r="C651" t="str">
        <f t="shared" si="70"/>
        <v>Cross Device</v>
      </c>
      <c r="D651" t="str">
        <f t="shared" si="71"/>
        <v>Programmatic</v>
      </c>
      <c r="E651" t="str">
        <f t="shared" si="72"/>
        <v>Fluent T2D</v>
      </c>
      <c r="F651" t="str">
        <f t="shared" si="73"/>
        <v>Fluent T2D</v>
      </c>
      <c r="G651" t="str">
        <f t="shared" si="74"/>
        <v>Fluent T2D</v>
      </c>
      <c r="H651" t="str">
        <f t="shared" si="75"/>
        <v>Fluent</v>
      </c>
      <c r="I651" t="str">
        <f t="shared" si="76"/>
        <v>Fluent</v>
      </c>
      <c r="K651">
        <v>134409</v>
      </c>
      <c r="L651">
        <v>1758</v>
      </c>
      <c r="M651">
        <v>43357</v>
      </c>
      <c r="N651">
        <v>15677</v>
      </c>
    </row>
    <row r="652" spans="1:14" x14ac:dyDescent="0.25">
      <c r="A652">
        <v>1</v>
      </c>
      <c r="B652" t="s">
        <v>1002</v>
      </c>
      <c r="C652" t="str">
        <f t="shared" si="70"/>
        <v>Cross Device</v>
      </c>
      <c r="D652" t="str">
        <f t="shared" si="71"/>
        <v>Programmatic</v>
      </c>
      <c r="E652" t="str">
        <f t="shared" si="72"/>
        <v>IQVIA Custom Trulicity</v>
      </c>
      <c r="F652" t="str">
        <f t="shared" si="73"/>
        <v>IQVIA Custom Trulicity</v>
      </c>
      <c r="G652" t="str">
        <f t="shared" si="74"/>
        <v>IQVIA Custom Trulicity</v>
      </c>
      <c r="H652" t="str">
        <f t="shared" si="75"/>
        <v>IQVIA</v>
      </c>
      <c r="I652" t="str">
        <f t="shared" si="76"/>
        <v>Others</v>
      </c>
      <c r="K652">
        <v>47</v>
      </c>
      <c r="L652">
        <v>16</v>
      </c>
      <c r="M652">
        <v>7</v>
      </c>
      <c r="N652">
        <v>22</v>
      </c>
    </row>
    <row r="653" spans="1:14" x14ac:dyDescent="0.25">
      <c r="A653">
        <v>1</v>
      </c>
      <c r="B653" t="s">
        <v>1003</v>
      </c>
      <c r="C653" t="str">
        <f t="shared" si="70"/>
        <v>Cross Device</v>
      </c>
      <c r="D653" t="str">
        <f t="shared" si="71"/>
        <v>Programmatic</v>
      </c>
      <c r="E653" t="str">
        <f t="shared" si="72"/>
        <v>IQVIA Custom Trulicity</v>
      </c>
      <c r="F653" t="str">
        <f t="shared" si="73"/>
        <v>IQVIA Custom Trulicity</v>
      </c>
      <c r="G653" t="str">
        <f t="shared" si="74"/>
        <v>IQVIA Custom Trulicity</v>
      </c>
      <c r="H653" t="str">
        <f t="shared" si="75"/>
        <v>IQVIA</v>
      </c>
      <c r="I653" t="str">
        <f t="shared" si="76"/>
        <v>Others</v>
      </c>
      <c r="K653">
        <v>422337</v>
      </c>
      <c r="L653">
        <v>2076</v>
      </c>
      <c r="M653">
        <v>224128</v>
      </c>
      <c r="N653">
        <v>7164</v>
      </c>
    </row>
    <row r="654" spans="1:14" x14ac:dyDescent="0.25">
      <c r="A654">
        <v>1</v>
      </c>
      <c r="B654" t="s">
        <v>1004</v>
      </c>
      <c r="C654" t="str">
        <f t="shared" si="70"/>
        <v>Cross Device</v>
      </c>
      <c r="D654" t="str">
        <f t="shared" si="71"/>
        <v>Programmatic</v>
      </c>
      <c r="E654" t="str">
        <f t="shared" si="72"/>
        <v>IQVIA T2 Diabetes</v>
      </c>
      <c r="F654" t="str">
        <f t="shared" si="73"/>
        <v>IQVIA T2 Diabetes</v>
      </c>
      <c r="G654" t="str">
        <f t="shared" si="74"/>
        <v>IQVIA T2 Diabetes</v>
      </c>
      <c r="H654" t="str">
        <f t="shared" si="75"/>
        <v>IQVIA</v>
      </c>
      <c r="I654" t="str">
        <f t="shared" si="76"/>
        <v>Others</v>
      </c>
      <c r="K654">
        <v>43</v>
      </c>
      <c r="L654">
        <v>11</v>
      </c>
      <c r="M654">
        <v>7</v>
      </c>
      <c r="N654">
        <v>20</v>
      </c>
    </row>
    <row r="655" spans="1:14" x14ac:dyDescent="0.25">
      <c r="A655">
        <v>1</v>
      </c>
      <c r="B655" t="s">
        <v>1005</v>
      </c>
      <c r="C655" t="str">
        <f t="shared" si="70"/>
        <v>Cross Device</v>
      </c>
      <c r="D655" t="str">
        <f t="shared" si="71"/>
        <v>Programmatic</v>
      </c>
      <c r="E655" t="str">
        <f t="shared" si="72"/>
        <v>IQVIA T2 Diabetes</v>
      </c>
      <c r="F655" t="str">
        <f t="shared" si="73"/>
        <v>IQVIA T2 Diabetes</v>
      </c>
      <c r="G655" t="str">
        <f t="shared" si="74"/>
        <v>IQVIA T2 Diabetes</v>
      </c>
      <c r="H655" t="str">
        <f t="shared" si="75"/>
        <v>IQVIA</v>
      </c>
      <c r="I655" t="str">
        <f t="shared" si="76"/>
        <v>Others</v>
      </c>
      <c r="K655">
        <v>401571</v>
      </c>
      <c r="L655">
        <v>2533</v>
      </c>
      <c r="M655">
        <v>207918</v>
      </c>
      <c r="N655">
        <v>6049</v>
      </c>
    </row>
    <row r="656" spans="1:14" x14ac:dyDescent="0.25">
      <c r="A656">
        <v>1</v>
      </c>
      <c r="B656" t="s">
        <v>1006</v>
      </c>
      <c r="C656" t="str">
        <f t="shared" si="70"/>
        <v>Cross Device</v>
      </c>
      <c r="D656" t="str">
        <f t="shared" si="71"/>
        <v>Programmatic</v>
      </c>
      <c r="E656" t="str">
        <f t="shared" si="72"/>
        <v>IRI Glucose/Lancet Product Purchasers</v>
      </c>
      <c r="F656" t="str">
        <f t="shared" si="73"/>
        <v>IRI Glucose/Lancet Product Purchasers</v>
      </c>
      <c r="G656" t="str">
        <f t="shared" si="74"/>
        <v>IRI Glucose/Lancet Product Purchasers</v>
      </c>
      <c r="H656" t="str">
        <f t="shared" si="75"/>
        <v>IRI Glucose/Lancet Product Purchasers</v>
      </c>
      <c r="I656" t="str">
        <f t="shared" si="76"/>
        <v>Others</v>
      </c>
      <c r="K656">
        <v>12</v>
      </c>
      <c r="L656">
        <v>10</v>
      </c>
      <c r="M656">
        <v>2</v>
      </c>
      <c r="N656">
        <v>5</v>
      </c>
    </row>
    <row r="657" spans="1:14" x14ac:dyDescent="0.25">
      <c r="A657">
        <v>1</v>
      </c>
      <c r="B657" t="s">
        <v>1007</v>
      </c>
      <c r="C657" t="str">
        <f t="shared" si="70"/>
        <v>Cross Device</v>
      </c>
      <c r="D657" t="str">
        <f t="shared" si="71"/>
        <v>Programmatic</v>
      </c>
      <c r="E657" t="str">
        <f t="shared" si="72"/>
        <v>IRI Glucose/Lancet Product Purchasers</v>
      </c>
      <c r="F657" t="str">
        <f t="shared" si="73"/>
        <v>IRI Glucose/Lancet Product Purchasers</v>
      </c>
      <c r="G657" t="str">
        <f t="shared" si="74"/>
        <v>IRI Glucose/Lancet Product Purchasers</v>
      </c>
      <c r="H657" t="str">
        <f t="shared" si="75"/>
        <v>IRI Glucose/Lancet Product Purchasers</v>
      </c>
      <c r="I657" t="str">
        <f t="shared" si="76"/>
        <v>Others</v>
      </c>
      <c r="K657">
        <v>72</v>
      </c>
      <c r="L657">
        <v>21</v>
      </c>
      <c r="M657">
        <v>28</v>
      </c>
      <c r="N657">
        <v>9</v>
      </c>
    </row>
    <row r="658" spans="1:14" x14ac:dyDescent="0.25">
      <c r="A658">
        <v>1</v>
      </c>
      <c r="B658" t="s">
        <v>1008</v>
      </c>
      <c r="C658" t="str">
        <f t="shared" si="70"/>
        <v>Cross Device</v>
      </c>
      <c r="D658" t="str">
        <f t="shared" si="71"/>
        <v>Programmatic</v>
      </c>
      <c r="E658" t="str">
        <f t="shared" si="72"/>
        <v>Kantar MARS T2D Diagnosed 10+ Yrs Ago</v>
      </c>
      <c r="F658" t="str">
        <f t="shared" si="73"/>
        <v>Kantar MARS T2D Diagnosed 10+ Yrs Ago</v>
      </c>
      <c r="G658" t="str">
        <f t="shared" si="74"/>
        <v>Kantar MARS T2D Diagnosed 10+ Yrs Ago</v>
      </c>
      <c r="H658" t="str">
        <f t="shared" si="75"/>
        <v>Kantar MARS T2D Diagnosed 10+ Yrs</v>
      </c>
      <c r="I658" t="str">
        <f t="shared" si="76"/>
        <v>Others</v>
      </c>
      <c r="K658">
        <v>1367871</v>
      </c>
      <c r="L658">
        <v>19189</v>
      </c>
      <c r="M658">
        <v>754687</v>
      </c>
      <c r="N658">
        <v>320402</v>
      </c>
    </row>
    <row r="659" spans="1:14" x14ac:dyDescent="0.25">
      <c r="A659">
        <v>1</v>
      </c>
      <c r="B659" t="s">
        <v>1009</v>
      </c>
      <c r="C659" t="str">
        <f t="shared" si="70"/>
        <v>Cross Device</v>
      </c>
      <c r="D659" t="str">
        <f t="shared" si="71"/>
        <v>Programmatic</v>
      </c>
      <c r="E659" t="str">
        <f t="shared" si="72"/>
        <v>Kantar MARS T2D Diagnosed 10+ Yrs Ago</v>
      </c>
      <c r="F659" t="str">
        <f t="shared" si="73"/>
        <v>Kantar MARS T2D Diagnosed 10+ Yrs Ago</v>
      </c>
      <c r="G659" t="str">
        <f t="shared" si="74"/>
        <v>Kantar MARS T2D Diagnosed 10+ Yrs Ago</v>
      </c>
      <c r="H659" t="str">
        <f t="shared" si="75"/>
        <v>Kantar MARS T2D Diagnosed 10+ Yrs</v>
      </c>
      <c r="I659" t="str">
        <f t="shared" si="76"/>
        <v>Others</v>
      </c>
      <c r="K659">
        <v>2849613</v>
      </c>
      <c r="L659">
        <v>21876</v>
      </c>
      <c r="M659">
        <v>1130827</v>
      </c>
      <c r="N659">
        <v>102773</v>
      </c>
    </row>
    <row r="660" spans="1:14" x14ac:dyDescent="0.25">
      <c r="A660">
        <v>1</v>
      </c>
      <c r="B660" t="s">
        <v>1010</v>
      </c>
      <c r="C660" t="str">
        <f t="shared" si="70"/>
        <v>Cross Device</v>
      </c>
      <c r="D660" t="str">
        <f t="shared" si="71"/>
        <v>Programmatic</v>
      </c>
      <c r="E660" t="str">
        <f t="shared" si="72"/>
        <v>Kantar MARS T2D Diagnosed 10+ Yrs Ago</v>
      </c>
      <c r="F660" t="str">
        <f t="shared" si="73"/>
        <v>Kantar MARS T2D Diagnosed 10+ Yrs Ago</v>
      </c>
      <c r="G660" t="str">
        <f t="shared" si="74"/>
        <v>Kantar MARS T2D Diagnosed 10+ Yrs Ago</v>
      </c>
      <c r="H660" t="str">
        <f t="shared" si="75"/>
        <v>Kantar MARS T2D Diagnosed 10+ Yrs</v>
      </c>
      <c r="I660" t="str">
        <f t="shared" si="76"/>
        <v>Others</v>
      </c>
      <c r="K660">
        <v>336571</v>
      </c>
      <c r="L660">
        <v>2998</v>
      </c>
      <c r="M660">
        <v>87092</v>
      </c>
      <c r="N660">
        <v>55353</v>
      </c>
    </row>
    <row r="661" spans="1:14" x14ac:dyDescent="0.25">
      <c r="A661">
        <v>1</v>
      </c>
      <c r="B661" t="s">
        <v>1011</v>
      </c>
      <c r="C661" t="str">
        <f t="shared" si="70"/>
        <v>Cross Device</v>
      </c>
      <c r="D661" t="str">
        <f t="shared" si="71"/>
        <v>Programmatic</v>
      </c>
      <c r="E661" t="str">
        <f t="shared" si="72"/>
        <v>Oracle Sugar Conscious</v>
      </c>
      <c r="F661" t="str">
        <f t="shared" si="73"/>
        <v>Oracle Sugar Conscious</v>
      </c>
      <c r="G661" t="str">
        <f t="shared" si="74"/>
        <v>Oracle Sugar Conscious</v>
      </c>
      <c r="H661" t="str">
        <f t="shared" si="75"/>
        <v>Oracle Sugar Conscious</v>
      </c>
      <c r="I661" t="str">
        <f t="shared" si="76"/>
        <v>Others</v>
      </c>
      <c r="K661">
        <v>1206001</v>
      </c>
      <c r="L661">
        <v>20702</v>
      </c>
      <c r="M661">
        <v>685939</v>
      </c>
      <c r="N661">
        <v>309386</v>
      </c>
    </row>
    <row r="662" spans="1:14" x14ac:dyDescent="0.25">
      <c r="A662">
        <v>1</v>
      </c>
      <c r="B662" t="s">
        <v>1012</v>
      </c>
      <c r="C662" t="str">
        <f t="shared" si="70"/>
        <v>Cross Device</v>
      </c>
      <c r="D662" t="str">
        <f t="shared" si="71"/>
        <v>Programmatic</v>
      </c>
      <c r="E662" t="str">
        <f t="shared" si="72"/>
        <v>Oracle Sugar Conscious</v>
      </c>
      <c r="F662" t="str">
        <f t="shared" si="73"/>
        <v>Oracle Sugar Conscious</v>
      </c>
      <c r="G662" t="str">
        <f t="shared" si="74"/>
        <v>Oracle Sugar Conscious</v>
      </c>
      <c r="H662" t="str">
        <f t="shared" si="75"/>
        <v>Oracle Sugar Conscious</v>
      </c>
      <c r="I662" t="str">
        <f t="shared" si="76"/>
        <v>Others</v>
      </c>
      <c r="K662">
        <v>2744792</v>
      </c>
      <c r="L662">
        <v>16610</v>
      </c>
      <c r="M662">
        <v>957088</v>
      </c>
      <c r="N662">
        <v>89762</v>
      </c>
    </row>
    <row r="663" spans="1:14" x14ac:dyDescent="0.25">
      <c r="A663">
        <v>1</v>
      </c>
      <c r="B663" t="s">
        <v>1013</v>
      </c>
      <c r="C663" t="str">
        <f t="shared" si="70"/>
        <v>Cross Device</v>
      </c>
      <c r="D663" t="str">
        <f t="shared" si="71"/>
        <v>Programmatic</v>
      </c>
      <c r="E663" t="str">
        <f t="shared" si="72"/>
        <v>Oracle Sugar Conscious</v>
      </c>
      <c r="F663" t="str">
        <f t="shared" si="73"/>
        <v>Oracle Sugar Conscious</v>
      </c>
      <c r="G663" t="str">
        <f t="shared" si="74"/>
        <v>Oracle Sugar Conscious</v>
      </c>
      <c r="H663" t="str">
        <f t="shared" si="75"/>
        <v>Oracle Sugar Conscious</v>
      </c>
      <c r="I663" t="str">
        <f t="shared" si="76"/>
        <v>Others</v>
      </c>
      <c r="K663">
        <v>289907</v>
      </c>
      <c r="L663">
        <v>1544</v>
      </c>
      <c r="M663">
        <v>61410</v>
      </c>
      <c r="N663">
        <v>21537</v>
      </c>
    </row>
    <row r="664" spans="1:14" x14ac:dyDescent="0.25">
      <c r="A664">
        <v>1</v>
      </c>
      <c r="B664" t="s">
        <v>1014</v>
      </c>
      <c r="C664" t="str">
        <f t="shared" si="70"/>
        <v>Cross Device</v>
      </c>
      <c r="D664" t="str">
        <f t="shared" si="71"/>
        <v>Programmatic</v>
      </c>
      <c r="E664" t="str">
        <f t="shared" si="72"/>
        <v>SCA Basal Insulin Prospect</v>
      </c>
      <c r="F664" t="str">
        <f t="shared" si="73"/>
        <v>SCA Basal Insulin Prospect</v>
      </c>
      <c r="G664" t="str">
        <f t="shared" si="74"/>
        <v>SCA Basal Insulin Prospect</v>
      </c>
      <c r="H664" t="str">
        <f t="shared" si="75"/>
        <v>SCA</v>
      </c>
      <c r="I664" t="str">
        <f t="shared" si="76"/>
        <v>SCA</v>
      </c>
      <c r="K664">
        <v>694709</v>
      </c>
      <c r="L664">
        <v>8668</v>
      </c>
      <c r="M664">
        <v>367070</v>
      </c>
      <c r="N664">
        <v>164136</v>
      </c>
    </row>
    <row r="665" spans="1:14" x14ac:dyDescent="0.25">
      <c r="A665">
        <v>1</v>
      </c>
      <c r="B665" t="s">
        <v>1015</v>
      </c>
      <c r="C665" t="str">
        <f t="shared" si="70"/>
        <v>Cross Device</v>
      </c>
      <c r="D665" t="str">
        <f t="shared" si="71"/>
        <v>Programmatic</v>
      </c>
      <c r="E665" t="str">
        <f t="shared" si="72"/>
        <v>SCA Basal Insulin Prospect</v>
      </c>
      <c r="F665" t="str">
        <f t="shared" si="73"/>
        <v>SCA Basal Insulin Prospect</v>
      </c>
      <c r="G665" t="str">
        <f t="shared" si="74"/>
        <v>SCA Basal Insulin Prospect</v>
      </c>
      <c r="H665" t="str">
        <f t="shared" si="75"/>
        <v>SCA</v>
      </c>
      <c r="I665" t="str">
        <f t="shared" si="76"/>
        <v>SCA</v>
      </c>
      <c r="K665">
        <v>1968733</v>
      </c>
      <c r="L665">
        <v>13780</v>
      </c>
      <c r="M665">
        <v>718339</v>
      </c>
      <c r="N665">
        <v>70915</v>
      </c>
    </row>
    <row r="666" spans="1:14" x14ac:dyDescent="0.25">
      <c r="A666">
        <v>1</v>
      </c>
      <c r="B666" t="s">
        <v>1175</v>
      </c>
      <c r="C666" t="str">
        <f t="shared" si="70"/>
        <v>Cross Device</v>
      </c>
      <c r="D666" t="str">
        <f t="shared" si="71"/>
        <v>Programmatic</v>
      </c>
      <c r="E666" t="str">
        <f t="shared" si="72"/>
        <v>SCA Basal Insulin Prospect</v>
      </c>
      <c r="F666" t="str">
        <f t="shared" si="73"/>
        <v>SCA Basal Insulin Prospect</v>
      </c>
      <c r="G666" t="str">
        <f t="shared" si="74"/>
        <v>SCA Basal Insulin Prospect</v>
      </c>
      <c r="H666" t="str">
        <f t="shared" si="75"/>
        <v>SCA</v>
      </c>
      <c r="I666" t="str">
        <f t="shared" si="76"/>
        <v>SCA</v>
      </c>
      <c r="K666">
        <v>141351</v>
      </c>
      <c r="L666">
        <v>1317</v>
      </c>
      <c r="M666">
        <v>37674</v>
      </c>
      <c r="N666">
        <v>20507</v>
      </c>
    </row>
    <row r="667" spans="1:14" x14ac:dyDescent="0.25">
      <c r="A667">
        <v>1</v>
      </c>
      <c r="B667" t="s">
        <v>1016</v>
      </c>
      <c r="C667" t="str">
        <f t="shared" si="70"/>
        <v>Cross Device</v>
      </c>
      <c r="D667" t="str">
        <f t="shared" si="71"/>
        <v>Programmatic</v>
      </c>
      <c r="E667" t="str">
        <f t="shared" si="72"/>
        <v>SCA Ozempic</v>
      </c>
      <c r="F667" t="str">
        <f t="shared" si="73"/>
        <v>SCA Ozempic</v>
      </c>
      <c r="G667" t="str">
        <f t="shared" si="74"/>
        <v>SCA Ozempic</v>
      </c>
      <c r="H667" t="str">
        <f t="shared" si="75"/>
        <v>SCA</v>
      </c>
      <c r="I667" t="str">
        <f t="shared" si="76"/>
        <v>SCA</v>
      </c>
      <c r="K667">
        <v>1392328</v>
      </c>
      <c r="L667">
        <v>22705</v>
      </c>
      <c r="M667">
        <v>947287</v>
      </c>
      <c r="N667">
        <v>329923</v>
      </c>
    </row>
    <row r="668" spans="1:14" x14ac:dyDescent="0.25">
      <c r="A668">
        <v>1</v>
      </c>
      <c r="B668" t="s">
        <v>1017</v>
      </c>
      <c r="C668" t="str">
        <f t="shared" si="70"/>
        <v>Cross Device</v>
      </c>
      <c r="D668" t="str">
        <f t="shared" si="71"/>
        <v>Programmatic</v>
      </c>
      <c r="E668" t="str">
        <f t="shared" si="72"/>
        <v>SCA Ozempic</v>
      </c>
      <c r="F668" t="str">
        <f t="shared" si="73"/>
        <v>SCA Ozempic</v>
      </c>
      <c r="G668" t="str">
        <f t="shared" si="74"/>
        <v>SCA Ozempic</v>
      </c>
      <c r="H668" t="str">
        <f t="shared" si="75"/>
        <v>SCA</v>
      </c>
      <c r="I668" t="str">
        <f t="shared" si="76"/>
        <v>SCA</v>
      </c>
      <c r="K668">
        <v>6005258</v>
      </c>
      <c r="L668">
        <v>32549</v>
      </c>
      <c r="M668">
        <v>3159715</v>
      </c>
      <c r="N668">
        <v>188492</v>
      </c>
    </row>
    <row r="669" spans="1:14" x14ac:dyDescent="0.25">
      <c r="A669">
        <v>1</v>
      </c>
      <c r="B669" t="s">
        <v>1176</v>
      </c>
      <c r="C669" t="str">
        <f t="shared" si="70"/>
        <v>Cross Device</v>
      </c>
      <c r="D669" t="str">
        <f t="shared" si="71"/>
        <v>Programmatic</v>
      </c>
      <c r="E669" t="str">
        <f t="shared" si="72"/>
        <v>SCA Ozempic</v>
      </c>
      <c r="F669" t="str">
        <f t="shared" si="73"/>
        <v>SCA Ozempic</v>
      </c>
      <c r="G669" t="str">
        <f t="shared" si="74"/>
        <v>SCA Ozempic</v>
      </c>
      <c r="H669" t="str">
        <f t="shared" si="75"/>
        <v>SCA</v>
      </c>
      <c r="I669" t="str">
        <f t="shared" si="76"/>
        <v>SCA</v>
      </c>
      <c r="K669">
        <v>262429</v>
      </c>
      <c r="L669">
        <v>3414</v>
      </c>
      <c r="M669">
        <v>71143</v>
      </c>
      <c r="N669">
        <v>64888</v>
      </c>
    </row>
    <row r="670" spans="1:14" x14ac:dyDescent="0.25">
      <c r="A670">
        <v>1</v>
      </c>
      <c r="B670" t="s">
        <v>1018</v>
      </c>
      <c r="C670" t="str">
        <f t="shared" si="70"/>
        <v>Cross Device</v>
      </c>
      <c r="D670" t="str">
        <f t="shared" si="71"/>
        <v>Programmatic</v>
      </c>
      <c r="E670" t="str">
        <f t="shared" si="72"/>
        <v>Sharethis</v>
      </c>
      <c r="F670" t="str">
        <f t="shared" si="73"/>
        <v>Sharethis</v>
      </c>
      <c r="G670" t="str">
        <f t="shared" si="74"/>
        <v>Sharethis</v>
      </c>
      <c r="H670" t="str">
        <f t="shared" si="75"/>
        <v>Sharethis</v>
      </c>
      <c r="I670" t="str">
        <f t="shared" si="76"/>
        <v>Sharethis</v>
      </c>
      <c r="K670">
        <v>2322004</v>
      </c>
      <c r="L670">
        <v>27159</v>
      </c>
      <c r="M670">
        <v>1213160</v>
      </c>
      <c r="N670">
        <v>584772</v>
      </c>
    </row>
    <row r="671" spans="1:14" x14ac:dyDescent="0.25">
      <c r="A671">
        <v>1</v>
      </c>
      <c r="B671" t="s">
        <v>1019</v>
      </c>
      <c r="C671" t="str">
        <f t="shared" si="70"/>
        <v>Cross Device</v>
      </c>
      <c r="D671" t="str">
        <f t="shared" si="71"/>
        <v>Programmatic</v>
      </c>
      <c r="E671" t="str">
        <f t="shared" si="72"/>
        <v>Sharethis</v>
      </c>
      <c r="F671" t="str">
        <f t="shared" si="73"/>
        <v>Sharethis</v>
      </c>
      <c r="G671" t="str">
        <f t="shared" si="74"/>
        <v>Sharethis</v>
      </c>
      <c r="H671" t="str">
        <f t="shared" si="75"/>
        <v>Sharethis</v>
      </c>
      <c r="I671" t="str">
        <f t="shared" si="76"/>
        <v>Sharethis</v>
      </c>
      <c r="K671">
        <v>4570260</v>
      </c>
      <c r="L671">
        <v>32628</v>
      </c>
      <c r="M671">
        <v>1587311</v>
      </c>
      <c r="N671">
        <v>149234</v>
      </c>
    </row>
    <row r="672" spans="1:14" x14ac:dyDescent="0.25">
      <c r="A672">
        <v>1</v>
      </c>
      <c r="B672" t="s">
        <v>1020</v>
      </c>
      <c r="C672" t="str">
        <f t="shared" si="70"/>
        <v>Cross Device</v>
      </c>
      <c r="D672" t="str">
        <f t="shared" si="71"/>
        <v>Programmatic</v>
      </c>
      <c r="E672" t="str">
        <f t="shared" si="72"/>
        <v>Sharethis</v>
      </c>
      <c r="F672" t="str">
        <f t="shared" si="73"/>
        <v>Sharethis</v>
      </c>
      <c r="G672" t="str">
        <f t="shared" si="74"/>
        <v>Sharethis</v>
      </c>
      <c r="H672" t="str">
        <f t="shared" si="75"/>
        <v>Sharethis</v>
      </c>
      <c r="I672" t="str">
        <f t="shared" si="76"/>
        <v>Sharethis</v>
      </c>
      <c r="K672">
        <v>193256</v>
      </c>
      <c r="L672">
        <v>417</v>
      </c>
      <c r="M672">
        <v>34761</v>
      </c>
      <c r="N672">
        <v>10607</v>
      </c>
    </row>
    <row r="673" spans="1:14" x14ac:dyDescent="0.25">
      <c r="A673">
        <v>1</v>
      </c>
      <c r="B673" t="s">
        <v>1021</v>
      </c>
      <c r="C673" t="str">
        <f t="shared" si="70"/>
        <v>Cross Device</v>
      </c>
      <c r="D673" t="str">
        <f t="shared" si="71"/>
        <v>Programmatic</v>
      </c>
      <c r="E673" t="str">
        <f t="shared" si="72"/>
        <v>Symphony HealthRankings</v>
      </c>
      <c r="F673" t="str">
        <f t="shared" si="73"/>
        <v>Symphony HealthRankings</v>
      </c>
      <c r="G673" t="str">
        <f t="shared" si="74"/>
        <v>Symphony HealthRankings</v>
      </c>
      <c r="H673" t="str">
        <f t="shared" si="75"/>
        <v>Symphony Health</v>
      </c>
      <c r="I673" t="str">
        <f t="shared" si="76"/>
        <v>Others</v>
      </c>
      <c r="K673">
        <v>687068</v>
      </c>
      <c r="L673">
        <v>6164</v>
      </c>
      <c r="M673">
        <v>325943</v>
      </c>
      <c r="N673">
        <v>164654</v>
      </c>
    </row>
    <row r="674" spans="1:14" x14ac:dyDescent="0.25">
      <c r="A674">
        <v>1</v>
      </c>
      <c r="B674" t="s">
        <v>1022</v>
      </c>
      <c r="C674" t="str">
        <f t="shared" si="70"/>
        <v>Cross Device</v>
      </c>
      <c r="D674" t="str">
        <f t="shared" si="71"/>
        <v>Programmatic</v>
      </c>
      <c r="E674" t="str">
        <f t="shared" si="72"/>
        <v>Symphony HealthRankings</v>
      </c>
      <c r="F674" t="str">
        <f t="shared" si="73"/>
        <v>Symphony HealthRankings</v>
      </c>
      <c r="G674" t="str">
        <f t="shared" si="74"/>
        <v>Symphony HealthRankings</v>
      </c>
      <c r="H674" t="str">
        <f t="shared" si="75"/>
        <v>Symphony Health</v>
      </c>
      <c r="I674" t="str">
        <f t="shared" si="76"/>
        <v>Others</v>
      </c>
      <c r="K674">
        <v>480627</v>
      </c>
      <c r="L674">
        <v>2905</v>
      </c>
      <c r="M674">
        <v>165931</v>
      </c>
      <c r="N674">
        <v>30172</v>
      </c>
    </row>
    <row r="675" spans="1:14" x14ac:dyDescent="0.25">
      <c r="A675">
        <v>1</v>
      </c>
      <c r="B675" t="s">
        <v>1023</v>
      </c>
      <c r="C675" t="str">
        <f t="shared" si="70"/>
        <v>Cross Device</v>
      </c>
      <c r="D675" t="str">
        <f t="shared" si="71"/>
        <v>Programmatic</v>
      </c>
      <c r="E675" t="str">
        <f t="shared" si="72"/>
        <v>Symphony HealthRankings</v>
      </c>
      <c r="F675" t="str">
        <f t="shared" si="73"/>
        <v>Symphony HealthRankings</v>
      </c>
      <c r="G675" t="str">
        <f t="shared" si="74"/>
        <v>Symphony HealthRankings</v>
      </c>
      <c r="H675" t="str">
        <f t="shared" si="75"/>
        <v>Symphony Health</v>
      </c>
      <c r="I675" t="str">
        <f t="shared" si="76"/>
        <v>Others</v>
      </c>
      <c r="K675">
        <v>93141</v>
      </c>
      <c r="L675">
        <v>481</v>
      </c>
      <c r="M675">
        <v>18325</v>
      </c>
      <c r="N675">
        <v>7570</v>
      </c>
    </row>
    <row r="676" spans="1:14" x14ac:dyDescent="0.25">
      <c r="A676">
        <v>1</v>
      </c>
      <c r="B676" t="s">
        <v>1024</v>
      </c>
      <c r="C676" t="str">
        <f t="shared" si="70"/>
        <v>Cross Device</v>
      </c>
      <c r="D676" t="str">
        <f t="shared" si="71"/>
        <v>Programmatic</v>
      </c>
      <c r="E676" t="str">
        <f t="shared" si="72"/>
        <v>About Page Scrolls</v>
      </c>
      <c r="F676" t="str">
        <f t="shared" si="73"/>
        <v>About Page Scrolls</v>
      </c>
      <c r="G676" t="str">
        <f t="shared" si="74"/>
        <v>About Page Scrolls</v>
      </c>
      <c r="H676" t="str">
        <f t="shared" si="75"/>
        <v>About Page Scrolls</v>
      </c>
      <c r="I676" t="str">
        <f t="shared" si="76"/>
        <v>About Page Scrolls</v>
      </c>
      <c r="K676">
        <v>1483284</v>
      </c>
      <c r="L676">
        <v>20324</v>
      </c>
      <c r="M676">
        <v>690632</v>
      </c>
      <c r="N676">
        <v>380679</v>
      </c>
    </row>
    <row r="677" spans="1:14" x14ac:dyDescent="0.25">
      <c r="A677">
        <v>1</v>
      </c>
      <c r="B677" t="s">
        <v>1025</v>
      </c>
      <c r="C677" t="str">
        <f t="shared" si="70"/>
        <v>Cross Device</v>
      </c>
      <c r="D677" t="str">
        <f t="shared" si="71"/>
        <v>Programmatic</v>
      </c>
      <c r="E677" t="str">
        <f t="shared" si="72"/>
        <v>About Page Scrolls</v>
      </c>
      <c r="F677" t="str">
        <f t="shared" si="73"/>
        <v>About Page Scrolls</v>
      </c>
      <c r="G677" t="str">
        <f t="shared" si="74"/>
        <v>About Page Scrolls</v>
      </c>
      <c r="H677" t="str">
        <f t="shared" si="75"/>
        <v>About Page Scrolls</v>
      </c>
      <c r="I677" t="str">
        <f t="shared" si="76"/>
        <v>About Page Scrolls</v>
      </c>
      <c r="K677">
        <v>2612152</v>
      </c>
      <c r="L677">
        <v>21124</v>
      </c>
      <c r="M677">
        <v>1179994</v>
      </c>
      <c r="N677">
        <v>175704</v>
      </c>
    </row>
    <row r="678" spans="1:14" x14ac:dyDescent="0.25">
      <c r="A678">
        <v>1</v>
      </c>
      <c r="B678" t="s">
        <v>1177</v>
      </c>
      <c r="C678" t="str">
        <f t="shared" si="70"/>
        <v>Cross Device</v>
      </c>
      <c r="D678" t="str">
        <f t="shared" si="71"/>
        <v>Programmatic</v>
      </c>
      <c r="E678" t="str">
        <f t="shared" si="72"/>
        <v>About Page Scrolls</v>
      </c>
      <c r="F678" t="str">
        <f t="shared" si="73"/>
        <v>About Page Scrolls</v>
      </c>
      <c r="G678" t="str">
        <f t="shared" si="74"/>
        <v>About Page Scrolls</v>
      </c>
      <c r="H678" t="str">
        <f t="shared" si="75"/>
        <v>About Page Scrolls</v>
      </c>
      <c r="I678" t="str">
        <f t="shared" si="76"/>
        <v>About Page Scrolls</v>
      </c>
      <c r="K678">
        <v>77187</v>
      </c>
      <c r="L678">
        <v>1580</v>
      </c>
      <c r="M678">
        <v>31435</v>
      </c>
      <c r="N678">
        <v>22728</v>
      </c>
    </row>
    <row r="679" spans="1:14" x14ac:dyDescent="0.25">
      <c r="A679">
        <v>1</v>
      </c>
      <c r="B679" t="s">
        <v>1026</v>
      </c>
      <c r="C679" t="str">
        <f t="shared" si="70"/>
        <v>Cross Device</v>
      </c>
      <c r="D679" t="str">
        <f t="shared" si="71"/>
        <v>Programmatic</v>
      </c>
      <c r="E679" t="str">
        <f t="shared" si="72"/>
        <v>Deep Page Visits</v>
      </c>
      <c r="F679" t="str">
        <f t="shared" si="73"/>
        <v>Deep Page Visits</v>
      </c>
      <c r="G679" t="str">
        <f t="shared" si="74"/>
        <v>Deep Page Visits</v>
      </c>
      <c r="H679" t="str">
        <f t="shared" si="75"/>
        <v>Deep Page Visits</v>
      </c>
      <c r="I679" t="str">
        <f t="shared" si="76"/>
        <v>Deep Page Visits</v>
      </c>
      <c r="K679">
        <v>1898184</v>
      </c>
      <c r="L679">
        <v>14720</v>
      </c>
      <c r="M679">
        <v>1056095</v>
      </c>
      <c r="N679">
        <v>483754</v>
      </c>
    </row>
    <row r="680" spans="1:14" x14ac:dyDescent="0.25">
      <c r="A680">
        <v>1</v>
      </c>
      <c r="B680" t="s">
        <v>1027</v>
      </c>
      <c r="C680" t="str">
        <f t="shared" si="70"/>
        <v>Cross Device</v>
      </c>
      <c r="D680" t="str">
        <f t="shared" si="71"/>
        <v>Programmatic</v>
      </c>
      <c r="E680" t="str">
        <f t="shared" si="72"/>
        <v>Deep Page Visits</v>
      </c>
      <c r="F680" t="str">
        <f t="shared" si="73"/>
        <v>Deep Page Visits</v>
      </c>
      <c r="G680" t="str">
        <f t="shared" si="74"/>
        <v>Deep Page Visits</v>
      </c>
      <c r="H680" t="str">
        <f t="shared" si="75"/>
        <v>Deep Page Visits</v>
      </c>
      <c r="I680" t="str">
        <f t="shared" si="76"/>
        <v>Deep Page Visits</v>
      </c>
      <c r="K680">
        <v>2465372</v>
      </c>
      <c r="L680">
        <v>19979</v>
      </c>
      <c r="M680">
        <v>1215411</v>
      </c>
      <c r="N680">
        <v>230967</v>
      </c>
    </row>
    <row r="681" spans="1:14" x14ac:dyDescent="0.25">
      <c r="A681">
        <v>1</v>
      </c>
      <c r="B681" t="s">
        <v>1178</v>
      </c>
      <c r="C681" t="str">
        <f t="shared" si="70"/>
        <v>Cross Device</v>
      </c>
      <c r="D681" t="str">
        <f t="shared" si="71"/>
        <v>Programmatic</v>
      </c>
      <c r="E681" t="str">
        <f t="shared" si="72"/>
        <v>Deep Page Visits</v>
      </c>
      <c r="F681" t="str">
        <f t="shared" si="73"/>
        <v>Deep Page Visits</v>
      </c>
      <c r="G681" t="str">
        <f t="shared" si="74"/>
        <v>Deep Page Visits</v>
      </c>
      <c r="H681" t="str">
        <f t="shared" si="75"/>
        <v>Deep Page Visits</v>
      </c>
      <c r="I681" t="str">
        <f t="shared" si="76"/>
        <v>Deep Page Visits</v>
      </c>
      <c r="K681">
        <v>2851</v>
      </c>
      <c r="L681">
        <v>85</v>
      </c>
      <c r="M681">
        <v>1542</v>
      </c>
      <c r="N681">
        <v>781</v>
      </c>
    </row>
    <row r="682" spans="1:14" x14ac:dyDescent="0.25">
      <c r="A682">
        <v>1</v>
      </c>
      <c r="B682" t="s">
        <v>1028</v>
      </c>
      <c r="C682" t="str">
        <f t="shared" si="70"/>
        <v>Cross Device</v>
      </c>
      <c r="D682" t="str">
        <f t="shared" si="71"/>
        <v>Programmatic</v>
      </c>
      <c r="E682" t="str">
        <f t="shared" si="72"/>
        <v>Lilly Diabetes T2 Site Visitors</v>
      </c>
      <c r="F682" t="str">
        <f t="shared" si="73"/>
        <v>Lilly Diabetes T2 Site Visitors</v>
      </c>
      <c r="G682" t="str">
        <f t="shared" si="74"/>
        <v>Lilly Diabetes T2 Site Visitors</v>
      </c>
      <c r="H682" t="str">
        <f t="shared" si="75"/>
        <v>Lilly Diabetes T2 Site Visitors</v>
      </c>
      <c r="I682" t="str">
        <f t="shared" si="76"/>
        <v>Others</v>
      </c>
      <c r="K682">
        <v>32</v>
      </c>
      <c r="L682">
        <v>16</v>
      </c>
      <c r="M682">
        <v>7</v>
      </c>
      <c r="N682">
        <v>12</v>
      </c>
    </row>
    <row r="683" spans="1:14" x14ac:dyDescent="0.25">
      <c r="A683">
        <v>1</v>
      </c>
      <c r="B683" t="s">
        <v>1029</v>
      </c>
      <c r="C683" t="str">
        <f t="shared" si="70"/>
        <v>Cross Device</v>
      </c>
      <c r="D683" t="str">
        <f t="shared" si="71"/>
        <v>Programmatic</v>
      </c>
      <c r="E683" t="str">
        <f t="shared" si="72"/>
        <v>Lilly Diabetes T2 Site Visitors</v>
      </c>
      <c r="F683" t="str">
        <f t="shared" si="73"/>
        <v>Lilly Diabetes T2 Site Visitors</v>
      </c>
      <c r="G683" t="str">
        <f t="shared" si="74"/>
        <v>Lilly Diabetes T2 Site Visitors</v>
      </c>
      <c r="H683" t="str">
        <f t="shared" si="75"/>
        <v>Lilly Diabetes T2 Site Visitors</v>
      </c>
      <c r="I683" t="str">
        <f t="shared" si="76"/>
        <v>Others</v>
      </c>
      <c r="K683">
        <v>14757296</v>
      </c>
      <c r="L683">
        <v>61270</v>
      </c>
      <c r="M683">
        <v>7206951</v>
      </c>
      <c r="N683">
        <v>293486</v>
      </c>
    </row>
    <row r="684" spans="1:14" x14ac:dyDescent="0.25">
      <c r="A684">
        <v>1</v>
      </c>
      <c r="B684" t="s">
        <v>1030</v>
      </c>
      <c r="C684" t="str">
        <f t="shared" si="70"/>
        <v>Cross Device</v>
      </c>
      <c r="D684" t="str">
        <f t="shared" si="71"/>
        <v>Programmatic</v>
      </c>
      <c r="E684" t="str">
        <f t="shared" si="72"/>
        <v>Site Visits</v>
      </c>
      <c r="F684" t="str">
        <f t="shared" si="73"/>
        <v>Site Visits</v>
      </c>
      <c r="G684" t="str">
        <f t="shared" si="74"/>
        <v>Site Visits</v>
      </c>
      <c r="H684" t="str">
        <f t="shared" si="75"/>
        <v>Site Visits</v>
      </c>
      <c r="I684" t="str">
        <f t="shared" si="76"/>
        <v>Site Visits</v>
      </c>
      <c r="K684">
        <v>134109</v>
      </c>
      <c r="L684">
        <v>669</v>
      </c>
      <c r="M684">
        <v>51814</v>
      </c>
      <c r="N684">
        <v>9944</v>
      </c>
    </row>
    <row r="685" spans="1:14" x14ac:dyDescent="0.25">
      <c r="A685">
        <v>1</v>
      </c>
      <c r="B685" t="s">
        <v>1031</v>
      </c>
      <c r="C685" t="str">
        <f t="shared" si="70"/>
        <v>Cross Device</v>
      </c>
      <c r="D685" t="str">
        <f t="shared" si="71"/>
        <v>Programmatic</v>
      </c>
      <c r="E685" t="str">
        <f t="shared" si="72"/>
        <v>Site Visits</v>
      </c>
      <c r="F685" t="str">
        <f t="shared" si="73"/>
        <v>Site Visits</v>
      </c>
      <c r="G685" t="str">
        <f t="shared" si="74"/>
        <v>Site Visits</v>
      </c>
      <c r="H685" t="str">
        <f t="shared" si="75"/>
        <v>Site Visits</v>
      </c>
      <c r="I685" t="str">
        <f t="shared" si="76"/>
        <v>Site Visits</v>
      </c>
      <c r="K685">
        <v>85714</v>
      </c>
      <c r="L685">
        <v>1248</v>
      </c>
      <c r="M685">
        <v>31196</v>
      </c>
      <c r="N685">
        <v>1480</v>
      </c>
    </row>
    <row r="686" spans="1:14" x14ac:dyDescent="0.25">
      <c r="A686">
        <v>1</v>
      </c>
      <c r="B686" t="s">
        <v>1032</v>
      </c>
      <c r="C686" t="str">
        <f t="shared" si="70"/>
        <v>Cross Device</v>
      </c>
      <c r="D686" t="str">
        <f t="shared" si="71"/>
        <v>Programmatic</v>
      </c>
      <c r="E686" t="str">
        <f t="shared" si="72"/>
        <v>Site Visits</v>
      </c>
      <c r="F686" t="str">
        <f t="shared" si="73"/>
        <v>Site Visits</v>
      </c>
      <c r="G686" t="str">
        <f t="shared" si="74"/>
        <v>Site Visits</v>
      </c>
      <c r="H686" t="str">
        <f t="shared" si="75"/>
        <v>Site Visits</v>
      </c>
      <c r="I686" t="str">
        <f t="shared" si="76"/>
        <v>Site Visits</v>
      </c>
      <c r="K686">
        <v>74769</v>
      </c>
      <c r="L686">
        <v>182</v>
      </c>
      <c r="M686">
        <v>22847</v>
      </c>
      <c r="N686">
        <v>2706</v>
      </c>
    </row>
    <row r="687" spans="1:14" x14ac:dyDescent="0.25">
      <c r="A687">
        <v>1</v>
      </c>
      <c r="B687" t="s">
        <v>1179</v>
      </c>
      <c r="C687" t="str">
        <f t="shared" si="70"/>
        <v>TV Online</v>
      </c>
      <c r="D687" t="str">
        <f t="shared" si="71"/>
        <v>Non-Programmatic</v>
      </c>
      <c r="E687" t="str">
        <f t="shared" si="72"/>
        <v>NA</v>
      </c>
      <c r="F687" t="str">
        <f t="shared" si="73"/>
        <v>NA</v>
      </c>
      <c r="G687" t="str">
        <f t="shared" si="74"/>
        <v>NA</v>
      </c>
      <c r="H687" t="str">
        <f t="shared" si="75"/>
        <v>NA</v>
      </c>
      <c r="I687" t="str">
        <f t="shared" si="76"/>
        <v>Others</v>
      </c>
      <c r="K687">
        <v>5520185</v>
      </c>
      <c r="L687">
        <v>12763</v>
      </c>
      <c r="M687">
        <v>5356398</v>
      </c>
      <c r="N687">
        <v>0</v>
      </c>
    </row>
    <row r="688" spans="1:14" x14ac:dyDescent="0.25">
      <c r="A688">
        <v>1</v>
      </c>
      <c r="B688" t="s">
        <v>1180</v>
      </c>
      <c r="C688" t="str">
        <f t="shared" si="70"/>
        <v>TV Online</v>
      </c>
      <c r="D688" t="str">
        <f t="shared" si="71"/>
        <v>Non-Programmatic</v>
      </c>
      <c r="E688" t="str">
        <f t="shared" si="72"/>
        <v>NA</v>
      </c>
      <c r="F688" t="str">
        <f t="shared" si="73"/>
        <v>NA</v>
      </c>
      <c r="G688" t="str">
        <f t="shared" si="74"/>
        <v>NA</v>
      </c>
      <c r="H688" t="str">
        <f t="shared" si="75"/>
        <v>NA</v>
      </c>
      <c r="I688" t="str">
        <f t="shared" si="76"/>
        <v>Others</v>
      </c>
      <c r="K688">
        <v>1182683</v>
      </c>
      <c r="L688">
        <v>2</v>
      </c>
      <c r="M688">
        <v>0</v>
      </c>
      <c r="N688">
        <v>0</v>
      </c>
    </row>
    <row r="689" spans="1:14" x14ac:dyDescent="0.25">
      <c r="A689">
        <v>1</v>
      </c>
      <c r="B689" t="s">
        <v>1181</v>
      </c>
      <c r="C689" t="str">
        <f t="shared" si="70"/>
        <v>Cross Device</v>
      </c>
      <c r="D689" t="str">
        <f t="shared" si="71"/>
        <v>Non-Programmatic</v>
      </c>
      <c r="E689" t="str">
        <f t="shared" si="72"/>
        <v>Lifestyle</v>
      </c>
      <c r="F689" t="str">
        <f t="shared" si="73"/>
        <v>Lifestyle</v>
      </c>
      <c r="G689" t="str">
        <f t="shared" si="74"/>
        <v>Lifestyle</v>
      </c>
      <c r="H689" t="str">
        <f t="shared" si="75"/>
        <v>Lifestyle</v>
      </c>
      <c r="I689" t="str">
        <f t="shared" si="76"/>
        <v>Others</v>
      </c>
      <c r="K689">
        <v>2357774</v>
      </c>
      <c r="L689">
        <v>1188</v>
      </c>
      <c r="M689">
        <v>1247547</v>
      </c>
      <c r="N689">
        <v>32636</v>
      </c>
    </row>
    <row r="690" spans="1:14" x14ac:dyDescent="0.25">
      <c r="A690">
        <v>1</v>
      </c>
      <c r="B690" t="s">
        <v>1182</v>
      </c>
      <c r="C690" t="str">
        <f t="shared" si="70"/>
        <v>Cross Device</v>
      </c>
      <c r="D690" t="str">
        <f t="shared" si="71"/>
        <v>Non-Programmatic</v>
      </c>
      <c r="E690" t="str">
        <f t="shared" si="72"/>
        <v>Lifestyle</v>
      </c>
      <c r="F690" t="str">
        <f t="shared" si="73"/>
        <v>Lifestyle</v>
      </c>
      <c r="G690" t="str">
        <f t="shared" si="74"/>
        <v>Lifestyle</v>
      </c>
      <c r="H690" t="str">
        <f t="shared" si="75"/>
        <v>Lifestyle</v>
      </c>
      <c r="I690" t="str">
        <f t="shared" si="76"/>
        <v>Others</v>
      </c>
      <c r="K690">
        <v>313</v>
      </c>
      <c r="L690">
        <v>148</v>
      </c>
      <c r="M690">
        <v>225</v>
      </c>
      <c r="N690">
        <v>0</v>
      </c>
    </row>
    <row r="691" spans="1:14" x14ac:dyDescent="0.25">
      <c r="A691">
        <v>1</v>
      </c>
      <c r="B691" t="s">
        <v>1408</v>
      </c>
      <c r="C691" t="str">
        <f t="shared" si="70"/>
        <v>TV Online</v>
      </c>
      <c r="D691" t="str">
        <f t="shared" si="71"/>
        <v>Non-Programmatic</v>
      </c>
      <c r="E691" t="str">
        <f t="shared" si="72"/>
        <v>NA</v>
      </c>
      <c r="F691" t="str">
        <f t="shared" si="73"/>
        <v>NA</v>
      </c>
      <c r="G691" t="str">
        <f t="shared" si="74"/>
        <v>NA</v>
      </c>
      <c r="H691" t="str">
        <f t="shared" si="75"/>
        <v>NA</v>
      </c>
      <c r="I691" t="str">
        <f t="shared" si="76"/>
        <v>Others</v>
      </c>
      <c r="K691">
        <v>953553</v>
      </c>
      <c r="L691">
        <v>0</v>
      </c>
      <c r="M691">
        <v>946772</v>
      </c>
      <c r="N691">
        <v>0</v>
      </c>
    </row>
    <row r="692" spans="1:14" x14ac:dyDescent="0.25">
      <c r="A692">
        <v>1</v>
      </c>
      <c r="B692" t="s">
        <v>1183</v>
      </c>
      <c r="C692" t="str">
        <f t="shared" si="70"/>
        <v>CTV</v>
      </c>
      <c r="D692" t="str">
        <f t="shared" si="71"/>
        <v>Non-Programmatic</v>
      </c>
      <c r="E692" t="str">
        <f t="shared" si="72"/>
        <v>NA</v>
      </c>
      <c r="F692" t="str">
        <f t="shared" si="73"/>
        <v>NA</v>
      </c>
      <c r="G692" t="str">
        <f t="shared" si="74"/>
        <v>NA</v>
      </c>
      <c r="H692" t="str">
        <f t="shared" si="75"/>
        <v>NA</v>
      </c>
      <c r="I692" t="str">
        <f t="shared" si="76"/>
        <v>Others</v>
      </c>
      <c r="K692">
        <v>5310295</v>
      </c>
      <c r="L692">
        <v>12</v>
      </c>
      <c r="M692">
        <v>5184318</v>
      </c>
      <c r="N692">
        <v>0</v>
      </c>
    </row>
    <row r="693" spans="1:14" x14ac:dyDescent="0.25">
      <c r="A693">
        <v>1</v>
      </c>
      <c r="B693" t="s">
        <v>1184</v>
      </c>
      <c r="C693" t="str">
        <f t="shared" si="70"/>
        <v>Desktop</v>
      </c>
      <c r="D693" t="str">
        <f t="shared" si="71"/>
        <v>Non-Programmatic</v>
      </c>
      <c r="E693" t="str">
        <f t="shared" si="72"/>
        <v>NA</v>
      </c>
      <c r="F693" t="str">
        <f t="shared" si="73"/>
        <v>NA</v>
      </c>
      <c r="G693" t="str">
        <f t="shared" si="74"/>
        <v>NA</v>
      </c>
      <c r="H693" t="str">
        <f t="shared" si="75"/>
        <v>NA</v>
      </c>
      <c r="I693" t="str">
        <f t="shared" si="76"/>
        <v>Others</v>
      </c>
      <c r="K693">
        <v>329071</v>
      </c>
      <c r="L693">
        <v>85</v>
      </c>
      <c r="M693">
        <v>318642</v>
      </c>
      <c r="N693">
        <v>0</v>
      </c>
    </row>
    <row r="694" spans="1:14" x14ac:dyDescent="0.25">
      <c r="A694">
        <v>1</v>
      </c>
      <c r="B694" t="s">
        <v>1185</v>
      </c>
      <c r="C694" t="str">
        <f t="shared" si="70"/>
        <v>Tablet</v>
      </c>
      <c r="D694" t="str">
        <f t="shared" si="71"/>
        <v>Non-Programmatic</v>
      </c>
      <c r="E694" t="str">
        <f t="shared" si="72"/>
        <v>NA</v>
      </c>
      <c r="F694" t="str">
        <f t="shared" si="73"/>
        <v>NA</v>
      </c>
      <c r="G694" t="str">
        <f t="shared" si="74"/>
        <v>NA</v>
      </c>
      <c r="H694" t="str">
        <f t="shared" si="75"/>
        <v>NA</v>
      </c>
      <c r="I694" t="str">
        <f t="shared" si="76"/>
        <v>Others</v>
      </c>
      <c r="K694">
        <v>1823818</v>
      </c>
      <c r="L694">
        <v>240</v>
      </c>
      <c r="M694">
        <v>1713499</v>
      </c>
      <c r="N694">
        <v>0</v>
      </c>
    </row>
    <row r="695" spans="1:14" x14ac:dyDescent="0.25">
      <c r="A695">
        <v>1</v>
      </c>
      <c r="B695" t="s">
        <v>1186</v>
      </c>
      <c r="C695" t="str">
        <f t="shared" si="70"/>
        <v>TV Online</v>
      </c>
      <c r="D695" t="str">
        <f t="shared" si="71"/>
        <v>Non-Programmatic</v>
      </c>
      <c r="E695" t="str">
        <f t="shared" si="72"/>
        <v>NA</v>
      </c>
      <c r="F695" t="str">
        <f t="shared" si="73"/>
        <v>NA</v>
      </c>
      <c r="G695" t="str">
        <f t="shared" si="74"/>
        <v>NA</v>
      </c>
      <c r="H695" t="str">
        <f t="shared" si="75"/>
        <v>NA</v>
      </c>
      <c r="I695" t="str">
        <f t="shared" si="76"/>
        <v>Others</v>
      </c>
      <c r="K695">
        <v>9897716</v>
      </c>
      <c r="L695">
        <v>1223</v>
      </c>
      <c r="M695">
        <v>9703146</v>
      </c>
      <c r="N695">
        <v>1</v>
      </c>
    </row>
    <row r="696" spans="1:14" x14ac:dyDescent="0.25">
      <c r="A696">
        <v>1</v>
      </c>
      <c r="B696" t="s">
        <v>1033</v>
      </c>
      <c r="C696" t="str">
        <f t="shared" si="70"/>
        <v>TV Online</v>
      </c>
      <c r="D696" t="str">
        <f t="shared" si="71"/>
        <v>Non-Programmatic</v>
      </c>
      <c r="E696" t="str">
        <f t="shared" si="72"/>
        <v>NA</v>
      </c>
      <c r="F696" t="str">
        <f t="shared" si="73"/>
        <v>NA</v>
      </c>
      <c r="G696" t="str">
        <f t="shared" si="74"/>
        <v>NA</v>
      </c>
      <c r="H696" t="str">
        <f t="shared" si="75"/>
        <v>NA</v>
      </c>
      <c r="I696" t="str">
        <f t="shared" si="76"/>
        <v>Others</v>
      </c>
      <c r="K696">
        <v>735967</v>
      </c>
      <c r="L696">
        <v>15481</v>
      </c>
      <c r="M696">
        <v>537699</v>
      </c>
      <c r="N696">
        <v>440139</v>
      </c>
    </row>
    <row r="697" spans="1:14" x14ac:dyDescent="0.25">
      <c r="A697">
        <v>1</v>
      </c>
      <c r="B697" t="s">
        <v>1187</v>
      </c>
      <c r="C697" t="str">
        <f t="shared" si="70"/>
        <v>TV Online</v>
      </c>
      <c r="D697" t="str">
        <f t="shared" si="71"/>
        <v>Non-Programmatic</v>
      </c>
      <c r="E697" t="str">
        <f t="shared" si="72"/>
        <v>NA</v>
      </c>
      <c r="F697" t="str">
        <f t="shared" si="73"/>
        <v>NA</v>
      </c>
      <c r="G697" t="str">
        <f t="shared" si="74"/>
        <v>NA</v>
      </c>
      <c r="H697" t="str">
        <f t="shared" si="75"/>
        <v>NA</v>
      </c>
      <c r="I697" t="str">
        <f t="shared" si="76"/>
        <v>Others</v>
      </c>
      <c r="K697">
        <v>5321799</v>
      </c>
      <c r="L697">
        <v>0</v>
      </c>
      <c r="M697">
        <v>0</v>
      </c>
      <c r="N697">
        <v>0</v>
      </c>
    </row>
    <row r="698" spans="1:14" x14ac:dyDescent="0.25">
      <c r="A698">
        <v>1</v>
      </c>
      <c r="B698" t="s">
        <v>1409</v>
      </c>
      <c r="C698" t="str">
        <f t="shared" si="70"/>
        <v>TV Online</v>
      </c>
      <c r="D698" t="str">
        <f t="shared" si="71"/>
        <v>Non-Programmatic</v>
      </c>
      <c r="E698" t="str">
        <f t="shared" si="72"/>
        <v>NA</v>
      </c>
      <c r="F698" t="str">
        <f t="shared" si="73"/>
        <v>NA</v>
      </c>
      <c r="G698" t="str">
        <f t="shared" si="74"/>
        <v>NA</v>
      </c>
      <c r="H698" t="str">
        <f t="shared" si="75"/>
        <v>NA</v>
      </c>
      <c r="I698" t="str">
        <f t="shared" si="76"/>
        <v>Others</v>
      </c>
      <c r="K698">
        <v>164</v>
      </c>
      <c r="L698">
        <v>3236</v>
      </c>
      <c r="M698">
        <v>138</v>
      </c>
      <c r="N698">
        <v>0</v>
      </c>
    </row>
    <row r="699" spans="1:14" x14ac:dyDescent="0.25">
      <c r="A699">
        <v>1</v>
      </c>
      <c r="B699" t="s">
        <v>1410</v>
      </c>
      <c r="C699" t="str">
        <f t="shared" si="70"/>
        <v>Cross Device</v>
      </c>
      <c r="D699" t="str">
        <f t="shared" si="71"/>
        <v>Non-Programmatic</v>
      </c>
      <c r="E699" t="str">
        <f t="shared" si="72"/>
        <v>Type 2 Diabete Relevant Content</v>
      </c>
      <c r="F699" t="str">
        <f t="shared" si="73"/>
        <v>Type 2 Diabete Relevant Content</v>
      </c>
      <c r="G699" t="str">
        <f t="shared" si="74"/>
        <v>Type 2 Diabete Relevant Content</v>
      </c>
      <c r="H699" t="str">
        <f t="shared" si="75"/>
        <v>Type 2 Diabete</v>
      </c>
      <c r="I699" t="str">
        <f t="shared" si="76"/>
        <v>Others</v>
      </c>
      <c r="K699">
        <v>150715</v>
      </c>
      <c r="L699">
        <v>1339</v>
      </c>
      <c r="M699">
        <v>89445</v>
      </c>
      <c r="N699">
        <v>1236</v>
      </c>
    </row>
    <row r="700" spans="1:14" x14ac:dyDescent="0.25">
      <c r="A700">
        <v>1</v>
      </c>
      <c r="B700" t="s">
        <v>1034</v>
      </c>
      <c r="C700" t="str">
        <f t="shared" si="70"/>
        <v>Cross Device</v>
      </c>
      <c r="D700" t="str">
        <f t="shared" si="71"/>
        <v>Non-Programmatic</v>
      </c>
      <c r="E700" t="str">
        <f t="shared" si="72"/>
        <v>Type 2 Diabete Relevant Content</v>
      </c>
      <c r="F700" t="str">
        <f t="shared" si="73"/>
        <v>Type 2 Diabete Relevant Content</v>
      </c>
      <c r="G700" t="str">
        <f t="shared" si="74"/>
        <v>Type 2 Diabete Relevant Content</v>
      </c>
      <c r="H700" t="str">
        <f t="shared" si="75"/>
        <v>Type 2 Diabete</v>
      </c>
      <c r="I700" t="str">
        <f t="shared" si="76"/>
        <v>Others</v>
      </c>
      <c r="K700">
        <v>311894</v>
      </c>
      <c r="L700">
        <v>2169</v>
      </c>
      <c r="M700">
        <v>147313</v>
      </c>
      <c r="N700">
        <v>8644</v>
      </c>
    </row>
    <row r="701" spans="1:14" x14ac:dyDescent="0.25">
      <c r="A701">
        <v>1</v>
      </c>
      <c r="B701" t="s">
        <v>1411</v>
      </c>
      <c r="C701" t="str">
        <f t="shared" si="70"/>
        <v>Cross Device</v>
      </c>
      <c r="D701" t="str">
        <f t="shared" si="71"/>
        <v>Non-Programmatic</v>
      </c>
      <c r="E701" t="str">
        <f t="shared" si="72"/>
        <v>Type 2 Diabete Relevant Content</v>
      </c>
      <c r="F701" t="str">
        <f t="shared" si="73"/>
        <v>Type 2 Diabete Relevant Content</v>
      </c>
      <c r="G701" t="str">
        <f t="shared" si="74"/>
        <v>Type 2 Diabete Relevant Content</v>
      </c>
      <c r="H701" t="str">
        <f t="shared" si="75"/>
        <v>Type 2 Diabete</v>
      </c>
      <c r="I701" t="str">
        <f t="shared" si="76"/>
        <v>Others</v>
      </c>
      <c r="K701">
        <v>104031</v>
      </c>
      <c r="L701">
        <v>812</v>
      </c>
      <c r="M701">
        <v>702</v>
      </c>
      <c r="N701">
        <v>2172</v>
      </c>
    </row>
    <row r="702" spans="1:14" x14ac:dyDescent="0.25">
      <c r="A702">
        <v>1</v>
      </c>
      <c r="B702" t="s">
        <v>1412</v>
      </c>
      <c r="C702" t="str">
        <f t="shared" si="70"/>
        <v>Cross Device</v>
      </c>
      <c r="D702" t="str">
        <f t="shared" si="71"/>
        <v>Non-Programmatic</v>
      </c>
      <c r="E702" t="str">
        <f t="shared" si="72"/>
        <v>Type 2 Diabete Relevant Content AV</v>
      </c>
      <c r="F702" t="str">
        <f t="shared" si="73"/>
        <v>Type 2 Diabete Relevant Content AV</v>
      </c>
      <c r="G702" t="str">
        <f t="shared" si="74"/>
        <v>Type 2 Diabete Relevant Content AV</v>
      </c>
      <c r="H702" t="str">
        <f t="shared" si="75"/>
        <v>Type 2 Diabete</v>
      </c>
      <c r="I702" t="str">
        <f t="shared" si="76"/>
        <v>Others</v>
      </c>
      <c r="K702">
        <v>2</v>
      </c>
      <c r="L702">
        <v>0</v>
      </c>
      <c r="M702">
        <v>0</v>
      </c>
      <c r="N702">
        <v>0</v>
      </c>
    </row>
    <row r="703" spans="1:14" x14ac:dyDescent="0.25">
      <c r="A703">
        <v>1</v>
      </c>
      <c r="B703" t="s">
        <v>1035</v>
      </c>
      <c r="C703" t="str">
        <f t="shared" si="70"/>
        <v>Cross Device</v>
      </c>
      <c r="D703" t="str">
        <f t="shared" si="71"/>
        <v>Non-Programmatic</v>
      </c>
      <c r="E703" t="str">
        <f t="shared" si="72"/>
        <v>Type 2 Diabete Relevant Content AV</v>
      </c>
      <c r="F703" t="str">
        <f t="shared" si="73"/>
        <v>Type 2 Diabete Relevant Content AV</v>
      </c>
      <c r="G703" t="str">
        <f t="shared" si="74"/>
        <v>Type 2 Diabete Relevant Content AV</v>
      </c>
      <c r="H703" t="str">
        <f t="shared" si="75"/>
        <v>Type 2 Diabete</v>
      </c>
      <c r="I703" t="str">
        <f t="shared" si="76"/>
        <v>Others</v>
      </c>
      <c r="K703">
        <v>22681</v>
      </c>
      <c r="L703">
        <v>190</v>
      </c>
      <c r="M703">
        <v>11846</v>
      </c>
      <c r="N703">
        <v>1289</v>
      </c>
    </row>
    <row r="704" spans="1:14" x14ac:dyDescent="0.25">
      <c r="A704">
        <v>1</v>
      </c>
      <c r="B704" t="s">
        <v>1413</v>
      </c>
      <c r="C704" t="str">
        <f t="shared" si="70"/>
        <v>Cross Device</v>
      </c>
      <c r="D704" t="str">
        <f t="shared" si="71"/>
        <v>Non-Programmatic</v>
      </c>
      <c r="E704" t="str">
        <f t="shared" si="72"/>
        <v>Type 2 Diabete Relevant Content AV</v>
      </c>
      <c r="F704" t="str">
        <f t="shared" si="73"/>
        <v>Type 2 Diabete Relevant Content AV</v>
      </c>
      <c r="G704" t="str">
        <f t="shared" si="74"/>
        <v>Type 2 Diabete Relevant Content AV</v>
      </c>
      <c r="H704" t="str">
        <f t="shared" si="75"/>
        <v>Type 2 Diabete</v>
      </c>
      <c r="I704" t="str">
        <f t="shared" si="76"/>
        <v>Others</v>
      </c>
      <c r="K704">
        <v>2</v>
      </c>
      <c r="L704">
        <v>0</v>
      </c>
      <c r="M704">
        <v>0</v>
      </c>
      <c r="N704">
        <v>0</v>
      </c>
    </row>
    <row r="705" spans="1:14" x14ac:dyDescent="0.25">
      <c r="A705">
        <v>1</v>
      </c>
      <c r="B705" t="s">
        <v>1188</v>
      </c>
      <c r="C705" t="str">
        <f t="shared" si="70"/>
        <v>TV Online</v>
      </c>
      <c r="D705" t="str">
        <f t="shared" si="71"/>
        <v>Non-Programmatic</v>
      </c>
      <c r="E705" t="str">
        <f t="shared" si="72"/>
        <v>NA</v>
      </c>
      <c r="F705" t="str">
        <f t="shared" si="73"/>
        <v>NA</v>
      </c>
      <c r="G705" t="str">
        <f t="shared" si="74"/>
        <v>NA</v>
      </c>
      <c r="H705" t="str">
        <f t="shared" si="75"/>
        <v>NA</v>
      </c>
      <c r="I705" t="str">
        <f t="shared" si="76"/>
        <v>Others</v>
      </c>
      <c r="K705">
        <v>5143648</v>
      </c>
      <c r="L705">
        <v>27</v>
      </c>
      <c r="M705">
        <v>5007476</v>
      </c>
      <c r="N705">
        <v>0</v>
      </c>
    </row>
    <row r="706" spans="1:14" x14ac:dyDescent="0.25">
      <c r="A706">
        <v>1</v>
      </c>
      <c r="B706" t="s">
        <v>1189</v>
      </c>
      <c r="C706" t="str">
        <f t="shared" si="70"/>
        <v>TV Online</v>
      </c>
      <c r="D706" t="str">
        <f t="shared" si="71"/>
        <v>Non-Programmatic</v>
      </c>
      <c r="E706" t="str">
        <f t="shared" si="72"/>
        <v>NA</v>
      </c>
      <c r="F706" t="str">
        <f t="shared" si="73"/>
        <v>NA</v>
      </c>
      <c r="G706" t="str">
        <f t="shared" si="74"/>
        <v>NA</v>
      </c>
      <c r="H706" t="str">
        <f t="shared" si="75"/>
        <v>NA</v>
      </c>
      <c r="I706" t="str">
        <f t="shared" si="76"/>
        <v>Others</v>
      </c>
      <c r="K706">
        <v>73140</v>
      </c>
      <c r="L706">
        <v>4</v>
      </c>
      <c r="M706">
        <v>2</v>
      </c>
      <c r="N706">
        <v>0</v>
      </c>
    </row>
    <row r="707" spans="1:14" x14ac:dyDescent="0.25">
      <c r="A707">
        <v>1</v>
      </c>
      <c r="B707" t="s">
        <v>1414</v>
      </c>
      <c r="C707" t="str">
        <f t="shared" ref="C707:C761" si="77">IF(OR(NOT(ISERR(FIND("tablet",LOWER(B707)))),NOT(ISERR(FIND("mobtab",LOWER(B707)))),NOT(ISERR(FIND("tablet",LOWER(B707))))),"Tablet",IF(OR(NOT(ISERR(FIND("desktop",LOWER(B707)))),NOT(ISERR(FIND("dsk",LOWER(B707))))),"Desktop",IF(OR(NOT(ISERR(FIND("mobile",LOWER(B707)))),NOT(ISERR(FIND("mob",LOWER(B707))))),"Mobile",IF(NOT(ISERR(FIND("ctv",LOWER(B707)))),"CTV",IF(OR(NOT(ISERR(FIND("TV Online",B707))),NOT(ISERR(FIND("TVO",B707)))),"TV Online",IF(NOT(ISERR(FIND("OTT",B707))),"OTT",IF(NOT(ISERR(FIND("cross device",LOWER(B707)))),"Cross Device","Unknown")))))))</f>
        <v>Cross Device</v>
      </c>
      <c r="D707" t="str">
        <f t="shared" ref="D707:D761" si="78">IF(OR(NOT(ISERR(FIND("programmatic",LOWER(B707)))),NOT(ISERR(FIND("PRGV",B707))),NOT(ISERR(FIND("PRGV",B707)))),"Programmatic",IF(ISBLANK(B707),"Unknown","Non-Programmatic"))</f>
        <v>Non-Programmatic</v>
      </c>
      <c r="E707" t="str">
        <f t="shared" ref="E707:E761" si="79">IF(NOT(ISERR(FIND("ad network",LOWER(B707)))),"Ad Networks",IF(NOT(ISERR(FIND("lifestyle",LOWER(B707)))),"Lifestyle",TRIM(MID(SUBSTITUTE(B707,"_",REPT(" ",LEN(B707))), (11-1)*LEN(B707)+1, LEN(B707)))))</f>
        <v>:30</v>
      </c>
      <c r="F707" t="str">
        <f t="shared" ref="F707:F761" si="80">IF(NOT(ISERR(FIND("ad network",LOWER(B707)))),"Ad Networks",IF(NOT(ISERR(FIND("lifestyle",LOWER(B707)))),"Lifestyle",TRIM(MID(SUBSTITUTE(B707,"_",REPT(" ",LEN(B707))), (IF(OR(E707=":60",E707="NA"),10,IF(E707="1x1",9,11))-1)*LEN(B707)+1, LEN(B707)))))</f>
        <v>:30</v>
      </c>
      <c r="G707" t="str">
        <f t="shared" ref="G707:G761" si="81">IF(OR(F707="PRE", F707="PRO", F707="FEP", F707="VOD"),TRIM(MID(SUBSTITUTE(B707,"_",REPT(" ",LEN(B707))), (9-1)*LEN(B707)+1, LEN(B707))),F707)</f>
        <v>:30</v>
      </c>
      <c r="H707" t="str">
        <f t="shared" ref="H707:H761" si="82">IF(NOT(ISERR(FIND("ACA",G707))),"ACA",IF(NOT(ISERR(FIND("Fluent",G707))),"Fluent",IF(NOT(ISERR(FIND("Shark Week",G707))),"Shark Week",IF(NOT(ISERR(FIND("O&amp;O Pre-Roll Playlist",G707))),"O&amp;O Pre-Roll Playlist",IF(NOT(ISERR(FIND("IQVIA",G707))),"IQVIA",IF(NOT(ISERR(FIND("Kantar MARS T2D Diagnosed 10+ Yrs",G707))),"Kantar MARS T2D Diagnosed 10+ Yrs",IF(NOT(ISERR(FIND("SCA",G707))),"SCA",IF(NOT(ISERR(FIND("Type 2 Diabete",G707))),"Type 2 Diabete",IF(NOT(ISERR(FIND("Symphony Health",G707))),"Symphony Health",IF(NOT(ISERR(FIND("Sharethis",G707))),"Sharethis",IF(NOT(ISERR(FIND("Crossix",G707))),"Crossix",IF(NOT(ISERR(FIND("OMNET",G707))),"OMNET",IF(NOT(ISERR(FIND("Crossix",G707))),"Crossix",G707)))))))))))))</f>
        <v>:30</v>
      </c>
      <c r="I707" t="str">
        <f t="shared" ref="I707:I761" si="83">IF(OR(H707="Crossix",H707="OMNET",H707="About Page Scrolls",H707="Audience Targeting",H707="Site Visits",H707="Deep Page Visits",H707="SCA",H707="Action Buttons/Clicks",H707="Conde Nast O&amp;O",H707="O&amp;O Pre-Roll Playlist",H707="Sharethis",H707="Fluent",H707="Shark Week"),H707,"Others")</f>
        <v>Others</v>
      </c>
      <c r="K707">
        <v>45952</v>
      </c>
      <c r="L707">
        <v>2484</v>
      </c>
      <c r="M707">
        <v>27217</v>
      </c>
      <c r="N707">
        <v>1591</v>
      </c>
    </row>
    <row r="708" spans="1:14" x14ac:dyDescent="0.25">
      <c r="A708">
        <v>1</v>
      </c>
      <c r="B708" t="s">
        <v>1415</v>
      </c>
      <c r="C708" t="str">
        <f t="shared" si="77"/>
        <v>Cross Device</v>
      </c>
      <c r="D708" t="str">
        <f t="shared" si="78"/>
        <v>Non-Programmatic</v>
      </c>
      <c r="E708" t="str">
        <f t="shared" si="79"/>
        <v>:60</v>
      </c>
      <c r="F708" t="str">
        <f t="shared" si="80"/>
        <v>NA</v>
      </c>
      <c r="G708" t="str">
        <f t="shared" si="81"/>
        <v>NA</v>
      </c>
      <c r="H708" t="str">
        <f t="shared" si="82"/>
        <v>NA</v>
      </c>
      <c r="I708" t="str">
        <f t="shared" si="83"/>
        <v>Others</v>
      </c>
      <c r="K708">
        <v>91202</v>
      </c>
      <c r="L708">
        <v>7353</v>
      </c>
      <c r="M708">
        <v>37803</v>
      </c>
      <c r="N708">
        <v>5399</v>
      </c>
    </row>
    <row r="709" spans="1:14" x14ac:dyDescent="0.25">
      <c r="A709">
        <v>1</v>
      </c>
      <c r="B709" t="s">
        <v>1416</v>
      </c>
      <c r="C709" t="str">
        <f t="shared" si="77"/>
        <v>Cross Device</v>
      </c>
      <c r="D709" t="str">
        <f t="shared" si="78"/>
        <v>Non-Programmatic</v>
      </c>
      <c r="E709" t="str">
        <f t="shared" si="79"/>
        <v>:90</v>
      </c>
      <c r="F709" t="str">
        <f t="shared" si="80"/>
        <v>:90</v>
      </c>
      <c r="G709" t="str">
        <f t="shared" si="81"/>
        <v>:90</v>
      </c>
      <c r="H709" t="str">
        <f t="shared" si="82"/>
        <v>:90</v>
      </c>
      <c r="I709" t="str">
        <f t="shared" si="83"/>
        <v>Others</v>
      </c>
      <c r="K709">
        <v>9292</v>
      </c>
      <c r="L709">
        <v>520</v>
      </c>
      <c r="M709">
        <v>2260</v>
      </c>
      <c r="N709">
        <v>319</v>
      </c>
    </row>
    <row r="710" spans="1:14" x14ac:dyDescent="0.25">
      <c r="A710">
        <v>1</v>
      </c>
      <c r="B710" t="s">
        <v>1417</v>
      </c>
      <c r="C710" t="str">
        <f t="shared" si="77"/>
        <v>Cross Device</v>
      </c>
      <c r="D710" t="str">
        <f t="shared" si="78"/>
        <v>Non-Programmatic</v>
      </c>
      <c r="E710" t="str">
        <f t="shared" si="79"/>
        <v>HIS T2D</v>
      </c>
      <c r="F710" t="str">
        <f t="shared" si="80"/>
        <v>HIS T2D</v>
      </c>
      <c r="G710" t="str">
        <f t="shared" si="81"/>
        <v>HIS T2D</v>
      </c>
      <c r="H710" t="str">
        <f t="shared" si="82"/>
        <v>HIS T2D</v>
      </c>
      <c r="I710" t="str">
        <f t="shared" si="83"/>
        <v>Others</v>
      </c>
      <c r="K710">
        <v>56085</v>
      </c>
      <c r="L710">
        <v>4543</v>
      </c>
      <c r="M710">
        <v>29052</v>
      </c>
      <c r="N710">
        <v>2897</v>
      </c>
    </row>
    <row r="711" spans="1:14" x14ac:dyDescent="0.25">
      <c r="A711">
        <v>1</v>
      </c>
      <c r="B711" t="s">
        <v>1190</v>
      </c>
      <c r="C711" t="str">
        <f t="shared" si="77"/>
        <v>Cross Device</v>
      </c>
      <c r="D711" t="str">
        <f t="shared" si="78"/>
        <v>Non-Programmatic</v>
      </c>
      <c r="E711" t="str">
        <f t="shared" si="79"/>
        <v>Type 2 Diabetes HL Studios</v>
      </c>
      <c r="F711" t="str">
        <f t="shared" si="80"/>
        <v>Type 2 Diabetes HL Studios</v>
      </c>
      <c r="G711" t="str">
        <f t="shared" si="81"/>
        <v>Type 2 Diabetes HL Studios</v>
      </c>
      <c r="H711" t="str">
        <f t="shared" si="82"/>
        <v>Type 2 Diabete</v>
      </c>
      <c r="I711" t="str">
        <f t="shared" si="83"/>
        <v>Others</v>
      </c>
      <c r="K711">
        <v>20430</v>
      </c>
      <c r="L711">
        <v>496</v>
      </c>
      <c r="M711">
        <v>3334</v>
      </c>
      <c r="N711">
        <v>313</v>
      </c>
    </row>
    <row r="712" spans="1:14" x14ac:dyDescent="0.25">
      <c r="A712">
        <v>1</v>
      </c>
      <c r="B712" t="s">
        <v>1191</v>
      </c>
      <c r="C712" t="str">
        <f t="shared" si="77"/>
        <v>Cross Device</v>
      </c>
      <c r="D712" t="str">
        <f t="shared" si="78"/>
        <v>Non-Programmatic</v>
      </c>
      <c r="E712" t="str">
        <f t="shared" si="79"/>
        <v>Type 2 Diabetes HL Studios</v>
      </c>
      <c r="F712" t="str">
        <f t="shared" si="80"/>
        <v>Type 2 Diabetes HL Studios</v>
      </c>
      <c r="G712" t="str">
        <f t="shared" si="81"/>
        <v>Type 2 Diabetes HL Studios</v>
      </c>
      <c r="H712" t="str">
        <f t="shared" si="82"/>
        <v>Type 2 Diabete</v>
      </c>
      <c r="I712" t="str">
        <f t="shared" si="83"/>
        <v>Others</v>
      </c>
      <c r="K712">
        <v>62582</v>
      </c>
      <c r="L712">
        <v>2620</v>
      </c>
      <c r="M712">
        <v>6158</v>
      </c>
      <c r="N712">
        <v>1177</v>
      </c>
    </row>
    <row r="713" spans="1:14" x14ac:dyDescent="0.25">
      <c r="A713">
        <v>1</v>
      </c>
      <c r="B713" t="s">
        <v>1418</v>
      </c>
      <c r="C713" t="str">
        <f t="shared" si="77"/>
        <v>Cross Device</v>
      </c>
      <c r="D713" t="str">
        <f t="shared" si="78"/>
        <v>Non-Programmatic</v>
      </c>
      <c r="E713" t="str">
        <f t="shared" si="79"/>
        <v>Type 2 Diabetes HL Studios</v>
      </c>
      <c r="F713" t="str">
        <f t="shared" si="80"/>
        <v>Type 2 Diabetes HL Studios</v>
      </c>
      <c r="G713" t="str">
        <f t="shared" si="81"/>
        <v>Type 2 Diabetes HL Studios</v>
      </c>
      <c r="H713" t="str">
        <f t="shared" si="82"/>
        <v>Type 2 Diabete</v>
      </c>
      <c r="I713" t="str">
        <f t="shared" si="83"/>
        <v>Others</v>
      </c>
      <c r="K713">
        <v>2422</v>
      </c>
      <c r="L713">
        <v>65</v>
      </c>
      <c r="M713">
        <v>117</v>
      </c>
      <c r="N713">
        <v>24</v>
      </c>
    </row>
    <row r="714" spans="1:14" x14ac:dyDescent="0.25">
      <c r="A714">
        <v>1</v>
      </c>
      <c r="B714" t="s">
        <v>1419</v>
      </c>
      <c r="C714" t="str">
        <f t="shared" si="77"/>
        <v>Cross Device</v>
      </c>
      <c r="D714" t="str">
        <f t="shared" si="78"/>
        <v>Non-Programmatic</v>
      </c>
      <c r="E714" t="str">
        <f t="shared" si="79"/>
        <v>Lifestyle</v>
      </c>
      <c r="F714" t="str">
        <f t="shared" si="80"/>
        <v>Lifestyle</v>
      </c>
      <c r="G714" t="str">
        <f t="shared" si="81"/>
        <v>Lifestyle</v>
      </c>
      <c r="H714" t="str">
        <f t="shared" si="82"/>
        <v>Lifestyle</v>
      </c>
      <c r="I714" t="str">
        <f t="shared" si="83"/>
        <v>Others</v>
      </c>
      <c r="K714">
        <v>85990</v>
      </c>
      <c r="L714">
        <v>281</v>
      </c>
      <c r="M714">
        <v>2518</v>
      </c>
      <c r="N714">
        <v>0</v>
      </c>
    </row>
    <row r="715" spans="1:14" x14ac:dyDescent="0.25">
      <c r="A715">
        <v>1</v>
      </c>
      <c r="B715" t="s">
        <v>1420</v>
      </c>
      <c r="C715" t="str">
        <f t="shared" si="77"/>
        <v>Mobile</v>
      </c>
      <c r="D715" t="str">
        <f t="shared" si="78"/>
        <v>Non-Programmatic</v>
      </c>
      <c r="E715" t="str">
        <f t="shared" si="79"/>
        <v>Lifestyle</v>
      </c>
      <c r="F715" t="str">
        <f t="shared" si="80"/>
        <v>Lifestyle</v>
      </c>
      <c r="G715" t="str">
        <f t="shared" si="81"/>
        <v>Lifestyle</v>
      </c>
      <c r="H715" t="str">
        <f t="shared" si="82"/>
        <v>Lifestyle</v>
      </c>
      <c r="I715" t="str">
        <f t="shared" si="83"/>
        <v>Others</v>
      </c>
      <c r="K715">
        <v>1133429</v>
      </c>
      <c r="L715">
        <v>5958</v>
      </c>
      <c r="M715">
        <v>42109</v>
      </c>
      <c r="N715">
        <v>18424</v>
      </c>
    </row>
    <row r="716" spans="1:14" x14ac:dyDescent="0.25">
      <c r="A716">
        <v>1</v>
      </c>
      <c r="B716" t="s">
        <v>1036</v>
      </c>
      <c r="C716" t="str">
        <f t="shared" si="77"/>
        <v>Cross Device</v>
      </c>
      <c r="D716" t="str">
        <f t="shared" si="78"/>
        <v>Non-Programmatic</v>
      </c>
      <c r="E716" t="str">
        <f t="shared" si="79"/>
        <v>Lifestyle</v>
      </c>
      <c r="F716" t="str">
        <f t="shared" si="80"/>
        <v>Lifestyle</v>
      </c>
      <c r="G716" t="str">
        <f t="shared" si="81"/>
        <v>Lifestyle</v>
      </c>
      <c r="H716" t="str">
        <f t="shared" si="82"/>
        <v>Lifestyle</v>
      </c>
      <c r="I716" t="str">
        <f t="shared" si="83"/>
        <v>Others</v>
      </c>
      <c r="K716">
        <v>3472801</v>
      </c>
      <c r="L716">
        <v>10206</v>
      </c>
      <c r="M716">
        <v>2040368</v>
      </c>
      <c r="N716">
        <v>80775</v>
      </c>
    </row>
    <row r="717" spans="1:14" x14ac:dyDescent="0.25">
      <c r="A717">
        <v>1</v>
      </c>
      <c r="B717" t="s">
        <v>1421</v>
      </c>
      <c r="C717" t="str">
        <f t="shared" si="77"/>
        <v>Cross Device</v>
      </c>
      <c r="D717" t="str">
        <f t="shared" si="78"/>
        <v>Non-Programmatic</v>
      </c>
      <c r="E717" t="str">
        <f t="shared" si="79"/>
        <v>Lifestyle</v>
      </c>
      <c r="F717" t="str">
        <f t="shared" si="80"/>
        <v>Lifestyle</v>
      </c>
      <c r="G717" t="str">
        <f t="shared" si="81"/>
        <v>Lifestyle</v>
      </c>
      <c r="H717" t="str">
        <f t="shared" si="82"/>
        <v>Lifestyle</v>
      </c>
      <c r="I717" t="str">
        <f t="shared" si="83"/>
        <v>Others</v>
      </c>
      <c r="K717">
        <v>443158</v>
      </c>
      <c r="L717">
        <v>925</v>
      </c>
      <c r="M717">
        <v>215119</v>
      </c>
      <c r="N717">
        <v>13974</v>
      </c>
    </row>
    <row r="718" spans="1:14" x14ac:dyDescent="0.25">
      <c r="A718">
        <v>1</v>
      </c>
      <c r="B718" t="s">
        <v>1037</v>
      </c>
      <c r="C718" t="str">
        <f t="shared" si="77"/>
        <v>Cross Device</v>
      </c>
      <c r="D718" t="str">
        <f t="shared" si="78"/>
        <v>Non-Programmatic</v>
      </c>
      <c r="E718" t="str">
        <f t="shared" si="79"/>
        <v>Lifestyle</v>
      </c>
      <c r="F718" t="str">
        <f t="shared" si="80"/>
        <v>Lifestyle</v>
      </c>
      <c r="G718" t="str">
        <f t="shared" si="81"/>
        <v>Lifestyle</v>
      </c>
      <c r="H718" t="str">
        <f t="shared" si="82"/>
        <v>Lifestyle</v>
      </c>
      <c r="I718" t="str">
        <f t="shared" si="83"/>
        <v>Others</v>
      </c>
      <c r="K718">
        <v>7585697</v>
      </c>
      <c r="L718">
        <v>21182</v>
      </c>
      <c r="M718">
        <v>4190633</v>
      </c>
      <c r="N718">
        <v>0</v>
      </c>
    </row>
    <row r="719" spans="1:14" x14ac:dyDescent="0.25">
      <c r="A719">
        <v>1</v>
      </c>
      <c r="B719" t="s">
        <v>1038</v>
      </c>
      <c r="C719" t="str">
        <f t="shared" si="77"/>
        <v>Cross Device</v>
      </c>
      <c r="D719" t="str">
        <f t="shared" si="78"/>
        <v>Non-Programmatic</v>
      </c>
      <c r="E719" t="str">
        <f t="shared" si="79"/>
        <v>Lifestyle</v>
      </c>
      <c r="F719" t="str">
        <f t="shared" si="80"/>
        <v>Lifestyle</v>
      </c>
      <c r="G719" t="str">
        <f t="shared" si="81"/>
        <v>Lifestyle</v>
      </c>
      <c r="H719" t="str">
        <f t="shared" si="82"/>
        <v>Lifestyle</v>
      </c>
      <c r="I719" t="str">
        <f t="shared" si="83"/>
        <v>Others</v>
      </c>
      <c r="K719">
        <v>927001</v>
      </c>
      <c r="L719">
        <v>3604</v>
      </c>
      <c r="M719">
        <v>599142</v>
      </c>
      <c r="N719">
        <v>26858</v>
      </c>
    </row>
    <row r="720" spans="1:14" x14ac:dyDescent="0.25">
      <c r="A720">
        <v>1</v>
      </c>
      <c r="B720" t="s">
        <v>1422</v>
      </c>
      <c r="C720" t="str">
        <f t="shared" si="77"/>
        <v>Cross Device</v>
      </c>
      <c r="D720" t="str">
        <f t="shared" si="78"/>
        <v>Non-Programmatic</v>
      </c>
      <c r="E720" t="str">
        <f t="shared" si="79"/>
        <v>Lifestyle</v>
      </c>
      <c r="F720" t="str">
        <f t="shared" si="80"/>
        <v>Lifestyle</v>
      </c>
      <c r="G720" t="str">
        <f t="shared" si="81"/>
        <v>Lifestyle</v>
      </c>
      <c r="H720" t="str">
        <f t="shared" si="82"/>
        <v>Lifestyle</v>
      </c>
      <c r="I720" t="str">
        <f t="shared" si="83"/>
        <v>Others</v>
      </c>
      <c r="K720">
        <v>0</v>
      </c>
      <c r="L720">
        <v>0</v>
      </c>
      <c r="M720">
        <v>1</v>
      </c>
      <c r="N720">
        <v>0</v>
      </c>
    </row>
    <row r="721" spans="1:14" x14ac:dyDescent="0.25">
      <c r="A721">
        <v>1</v>
      </c>
      <c r="B721" t="s">
        <v>1423</v>
      </c>
      <c r="C721" t="str">
        <f t="shared" si="77"/>
        <v>TV Online</v>
      </c>
      <c r="D721" t="str">
        <f t="shared" si="78"/>
        <v>Non-Programmatic</v>
      </c>
      <c r="E721" t="str">
        <f t="shared" si="79"/>
        <v>NA</v>
      </c>
      <c r="F721" t="str">
        <f t="shared" si="80"/>
        <v>NA</v>
      </c>
      <c r="G721" t="str">
        <f t="shared" si="81"/>
        <v>NA</v>
      </c>
      <c r="H721" t="str">
        <f t="shared" si="82"/>
        <v>NA</v>
      </c>
      <c r="I721" t="str">
        <f t="shared" si="83"/>
        <v>Others</v>
      </c>
      <c r="K721">
        <v>2</v>
      </c>
      <c r="L721">
        <v>2</v>
      </c>
      <c r="M721">
        <v>0</v>
      </c>
      <c r="N721">
        <v>0</v>
      </c>
    </row>
    <row r="722" spans="1:14" x14ac:dyDescent="0.25">
      <c r="A722">
        <v>1</v>
      </c>
      <c r="B722" t="s">
        <v>1424</v>
      </c>
      <c r="C722" t="str">
        <f t="shared" si="77"/>
        <v>TV Online</v>
      </c>
      <c r="D722" t="str">
        <f t="shared" si="78"/>
        <v>Non-Programmatic</v>
      </c>
      <c r="E722" t="str">
        <f t="shared" si="79"/>
        <v>NA</v>
      </c>
      <c r="F722" t="str">
        <f t="shared" si="80"/>
        <v>NA</v>
      </c>
      <c r="G722" t="str">
        <f t="shared" si="81"/>
        <v>NA</v>
      </c>
      <c r="H722" t="str">
        <f t="shared" si="82"/>
        <v>NA</v>
      </c>
      <c r="I722" t="str">
        <f t="shared" si="83"/>
        <v>Others</v>
      </c>
      <c r="K722">
        <v>105828</v>
      </c>
      <c r="L722">
        <v>6</v>
      </c>
      <c r="M722">
        <v>96766</v>
      </c>
      <c r="N722">
        <v>0</v>
      </c>
    </row>
    <row r="723" spans="1:14" x14ac:dyDescent="0.25">
      <c r="A723">
        <v>1</v>
      </c>
      <c r="B723" t="s">
        <v>1425</v>
      </c>
      <c r="C723" t="str">
        <f t="shared" si="77"/>
        <v>TV Online</v>
      </c>
      <c r="D723" t="str">
        <f t="shared" si="78"/>
        <v>Non-Programmatic</v>
      </c>
      <c r="E723" t="str">
        <f t="shared" si="79"/>
        <v>NA</v>
      </c>
      <c r="F723" t="str">
        <f t="shared" si="80"/>
        <v>NA</v>
      </c>
      <c r="G723" t="str">
        <f t="shared" si="81"/>
        <v>NA</v>
      </c>
      <c r="H723" t="str">
        <f t="shared" si="82"/>
        <v>NA</v>
      </c>
      <c r="I723" t="str">
        <f t="shared" si="83"/>
        <v>Others</v>
      </c>
      <c r="K723">
        <v>1290078</v>
      </c>
      <c r="L723">
        <v>457</v>
      </c>
      <c r="M723">
        <v>1256444</v>
      </c>
      <c r="N723">
        <v>0</v>
      </c>
    </row>
    <row r="724" spans="1:14" x14ac:dyDescent="0.25">
      <c r="A724">
        <v>1</v>
      </c>
      <c r="B724" t="s">
        <v>1192</v>
      </c>
      <c r="C724" t="str">
        <f t="shared" si="77"/>
        <v>TV Online</v>
      </c>
      <c r="D724" t="str">
        <f t="shared" si="78"/>
        <v>Non-Programmatic</v>
      </c>
      <c r="E724" t="str">
        <f t="shared" si="79"/>
        <v>NA</v>
      </c>
      <c r="F724" t="str">
        <f t="shared" si="80"/>
        <v>NA</v>
      </c>
      <c r="G724" t="str">
        <f t="shared" si="81"/>
        <v>NA</v>
      </c>
      <c r="H724" t="str">
        <f t="shared" si="82"/>
        <v>NA</v>
      </c>
      <c r="I724" t="str">
        <f t="shared" si="83"/>
        <v>Others</v>
      </c>
      <c r="K724">
        <v>541443</v>
      </c>
      <c r="L724">
        <v>269</v>
      </c>
      <c r="M724">
        <v>401872</v>
      </c>
      <c r="N724">
        <v>0</v>
      </c>
    </row>
    <row r="725" spans="1:14" x14ac:dyDescent="0.25">
      <c r="A725">
        <v>1</v>
      </c>
      <c r="B725" t="s">
        <v>1426</v>
      </c>
      <c r="C725" t="str">
        <f t="shared" si="77"/>
        <v>TV Online</v>
      </c>
      <c r="D725" t="str">
        <f t="shared" si="78"/>
        <v>Non-Programmatic</v>
      </c>
      <c r="E725" t="str">
        <f t="shared" si="79"/>
        <v>NA</v>
      </c>
      <c r="F725" t="str">
        <f t="shared" si="80"/>
        <v>NA</v>
      </c>
      <c r="G725" t="str">
        <f t="shared" si="81"/>
        <v>NA</v>
      </c>
      <c r="H725" t="str">
        <f t="shared" si="82"/>
        <v>NA</v>
      </c>
      <c r="I725" t="str">
        <f t="shared" si="83"/>
        <v>Others</v>
      </c>
      <c r="K725">
        <v>49928</v>
      </c>
      <c r="L725">
        <v>759</v>
      </c>
      <c r="M725">
        <v>48989</v>
      </c>
      <c r="N725">
        <v>10758</v>
      </c>
    </row>
    <row r="726" spans="1:14" x14ac:dyDescent="0.25">
      <c r="A726">
        <v>1</v>
      </c>
      <c r="B726" t="s">
        <v>1193</v>
      </c>
      <c r="C726" t="str">
        <f t="shared" si="77"/>
        <v>TV Online</v>
      </c>
      <c r="D726" t="str">
        <f t="shared" si="78"/>
        <v>Non-Programmatic</v>
      </c>
      <c r="E726" t="str">
        <f t="shared" si="79"/>
        <v>NA</v>
      </c>
      <c r="F726" t="str">
        <f t="shared" si="80"/>
        <v>NA</v>
      </c>
      <c r="G726" t="str">
        <f t="shared" si="81"/>
        <v>NA</v>
      </c>
      <c r="H726" t="str">
        <f t="shared" si="82"/>
        <v>NA</v>
      </c>
      <c r="I726" t="str">
        <f t="shared" si="83"/>
        <v>Others</v>
      </c>
      <c r="K726">
        <v>3</v>
      </c>
      <c r="L726">
        <v>2</v>
      </c>
      <c r="M726">
        <v>0</v>
      </c>
      <c r="N726">
        <v>2</v>
      </c>
    </row>
    <row r="727" spans="1:14" x14ac:dyDescent="0.25">
      <c r="A727">
        <v>1</v>
      </c>
      <c r="B727" t="s">
        <v>1194</v>
      </c>
      <c r="C727" t="str">
        <f t="shared" si="77"/>
        <v>TV Online</v>
      </c>
      <c r="D727" t="str">
        <f t="shared" si="78"/>
        <v>Non-Programmatic</v>
      </c>
      <c r="E727" t="str">
        <f t="shared" si="79"/>
        <v>NA</v>
      </c>
      <c r="F727" t="str">
        <f t="shared" si="80"/>
        <v>NA</v>
      </c>
      <c r="G727" t="str">
        <f t="shared" si="81"/>
        <v>NA</v>
      </c>
      <c r="H727" t="str">
        <f t="shared" si="82"/>
        <v>NA</v>
      </c>
      <c r="I727" t="str">
        <f t="shared" si="83"/>
        <v>Others</v>
      </c>
      <c r="K727">
        <v>16924833</v>
      </c>
      <c r="L727">
        <v>8638</v>
      </c>
      <c r="M727">
        <v>16499226</v>
      </c>
      <c r="N727">
        <v>0</v>
      </c>
    </row>
    <row r="728" spans="1:14" x14ac:dyDescent="0.25">
      <c r="A728">
        <v>1</v>
      </c>
      <c r="B728" t="s">
        <v>1195</v>
      </c>
      <c r="C728" t="str">
        <f t="shared" si="77"/>
        <v>TV Online</v>
      </c>
      <c r="D728" t="str">
        <f t="shared" si="78"/>
        <v>Non-Programmatic</v>
      </c>
      <c r="E728" t="str">
        <f t="shared" si="79"/>
        <v>NA</v>
      </c>
      <c r="F728" t="str">
        <f t="shared" si="80"/>
        <v>NA</v>
      </c>
      <c r="G728" t="str">
        <f t="shared" si="81"/>
        <v>NA</v>
      </c>
      <c r="H728" t="str">
        <f t="shared" si="82"/>
        <v>NA</v>
      </c>
      <c r="I728" t="str">
        <f t="shared" si="83"/>
        <v>Others</v>
      </c>
      <c r="K728">
        <v>677357</v>
      </c>
      <c r="L728">
        <v>12235</v>
      </c>
      <c r="M728">
        <v>660210</v>
      </c>
      <c r="N728">
        <v>142105</v>
      </c>
    </row>
    <row r="729" spans="1:14" x14ac:dyDescent="0.25">
      <c r="A729">
        <v>1</v>
      </c>
      <c r="B729" t="s">
        <v>1196</v>
      </c>
      <c r="C729" t="str">
        <f t="shared" si="77"/>
        <v>TV Online</v>
      </c>
      <c r="D729" t="str">
        <f t="shared" si="78"/>
        <v>Non-Programmatic</v>
      </c>
      <c r="E729" t="str">
        <f t="shared" si="79"/>
        <v>NA</v>
      </c>
      <c r="F729" t="str">
        <f t="shared" si="80"/>
        <v>NA</v>
      </c>
      <c r="G729" t="str">
        <f t="shared" si="81"/>
        <v>NA</v>
      </c>
      <c r="H729" t="str">
        <f t="shared" si="82"/>
        <v>NA</v>
      </c>
      <c r="I729" t="str">
        <f t="shared" si="83"/>
        <v>Others</v>
      </c>
      <c r="K729">
        <v>10339033</v>
      </c>
      <c r="L729">
        <v>0</v>
      </c>
      <c r="M729">
        <v>10175589</v>
      </c>
      <c r="N729">
        <v>0</v>
      </c>
    </row>
    <row r="730" spans="1:14" x14ac:dyDescent="0.25">
      <c r="A730">
        <v>1</v>
      </c>
      <c r="B730" t="s">
        <v>1427</v>
      </c>
      <c r="C730" t="str">
        <f t="shared" si="77"/>
        <v>Mobile</v>
      </c>
      <c r="D730" t="str">
        <f t="shared" si="78"/>
        <v>Non-Programmatic</v>
      </c>
      <c r="E730" t="str">
        <f t="shared" si="79"/>
        <v>Lifestyle</v>
      </c>
      <c r="F730" t="str">
        <f t="shared" si="80"/>
        <v>Lifestyle</v>
      </c>
      <c r="G730" t="str">
        <f t="shared" si="81"/>
        <v>Lifestyle</v>
      </c>
      <c r="H730" t="str">
        <f t="shared" si="82"/>
        <v>Lifestyle</v>
      </c>
      <c r="I730" t="str">
        <f t="shared" si="83"/>
        <v>Others</v>
      </c>
      <c r="K730">
        <v>79794</v>
      </c>
      <c r="L730">
        <v>3587</v>
      </c>
      <c r="M730">
        <v>62954</v>
      </c>
      <c r="N730">
        <v>0</v>
      </c>
    </row>
    <row r="731" spans="1:14" x14ac:dyDescent="0.25">
      <c r="A731">
        <v>1</v>
      </c>
      <c r="B731" t="s">
        <v>1428</v>
      </c>
      <c r="C731" t="str">
        <f t="shared" si="77"/>
        <v>Mobile</v>
      </c>
      <c r="D731" t="str">
        <f t="shared" si="78"/>
        <v>Non-Programmatic</v>
      </c>
      <c r="E731" t="str">
        <f t="shared" si="79"/>
        <v>Lifestyle</v>
      </c>
      <c r="F731" t="str">
        <f t="shared" si="80"/>
        <v>Lifestyle</v>
      </c>
      <c r="G731" t="str">
        <f t="shared" si="81"/>
        <v>Lifestyle</v>
      </c>
      <c r="H731" t="str">
        <f t="shared" si="82"/>
        <v>Lifestyle</v>
      </c>
      <c r="I731" t="str">
        <f t="shared" si="83"/>
        <v>Others</v>
      </c>
      <c r="K731">
        <v>9260</v>
      </c>
      <c r="L731">
        <v>991</v>
      </c>
      <c r="M731">
        <v>6951</v>
      </c>
      <c r="N731">
        <v>0</v>
      </c>
    </row>
    <row r="732" spans="1:14" x14ac:dyDescent="0.25">
      <c r="A732">
        <v>1</v>
      </c>
      <c r="B732" t="s">
        <v>1429</v>
      </c>
      <c r="C732" t="str">
        <f t="shared" si="77"/>
        <v>Mobile</v>
      </c>
      <c r="D732" t="str">
        <f t="shared" si="78"/>
        <v>Non-Programmatic</v>
      </c>
      <c r="E732" t="str">
        <f t="shared" si="79"/>
        <v>Lifestyle</v>
      </c>
      <c r="F732" t="str">
        <f t="shared" si="80"/>
        <v>Lifestyle</v>
      </c>
      <c r="G732" t="str">
        <f t="shared" si="81"/>
        <v>Lifestyle</v>
      </c>
      <c r="H732" t="str">
        <f t="shared" si="82"/>
        <v>Lifestyle</v>
      </c>
      <c r="I732" t="str">
        <f t="shared" si="83"/>
        <v>Others</v>
      </c>
      <c r="K732">
        <v>52691</v>
      </c>
      <c r="L732">
        <v>5806</v>
      </c>
      <c r="M732">
        <v>39402</v>
      </c>
      <c r="N732">
        <v>0</v>
      </c>
    </row>
    <row r="733" spans="1:14" x14ac:dyDescent="0.25">
      <c r="A733">
        <v>1</v>
      </c>
      <c r="B733" t="s">
        <v>1430</v>
      </c>
      <c r="C733" t="str">
        <f t="shared" si="77"/>
        <v>Mobile</v>
      </c>
      <c r="D733" t="str">
        <f t="shared" si="78"/>
        <v>Non-Programmatic</v>
      </c>
      <c r="E733" t="str">
        <f t="shared" si="79"/>
        <v>Lifestyle</v>
      </c>
      <c r="F733" t="str">
        <f t="shared" si="80"/>
        <v>Lifestyle</v>
      </c>
      <c r="G733" t="str">
        <f t="shared" si="81"/>
        <v>Lifestyle</v>
      </c>
      <c r="H733" t="str">
        <f t="shared" si="82"/>
        <v>Lifestyle</v>
      </c>
      <c r="I733" t="str">
        <f t="shared" si="83"/>
        <v>Others</v>
      </c>
      <c r="K733">
        <v>80126</v>
      </c>
      <c r="L733">
        <v>3586</v>
      </c>
      <c r="M733">
        <v>63049</v>
      </c>
      <c r="N733">
        <v>0</v>
      </c>
    </row>
    <row r="734" spans="1:14" x14ac:dyDescent="0.25">
      <c r="A734">
        <v>1</v>
      </c>
      <c r="B734" t="s">
        <v>1431</v>
      </c>
      <c r="C734" t="str">
        <f t="shared" si="77"/>
        <v>Mobile</v>
      </c>
      <c r="D734" t="str">
        <f t="shared" si="78"/>
        <v>Non-Programmatic</v>
      </c>
      <c r="E734" t="str">
        <f t="shared" si="79"/>
        <v>Lifestyle</v>
      </c>
      <c r="F734" t="str">
        <f t="shared" si="80"/>
        <v>Lifestyle</v>
      </c>
      <c r="G734" t="str">
        <f t="shared" si="81"/>
        <v>Lifestyle</v>
      </c>
      <c r="H734" t="str">
        <f t="shared" si="82"/>
        <v>Lifestyle</v>
      </c>
      <c r="I734" t="str">
        <f t="shared" si="83"/>
        <v>Others</v>
      </c>
      <c r="K734">
        <v>80380</v>
      </c>
      <c r="L734">
        <v>3568</v>
      </c>
      <c r="M734">
        <v>62959</v>
      </c>
      <c r="N734">
        <v>0</v>
      </c>
    </row>
    <row r="735" spans="1:14" x14ac:dyDescent="0.25">
      <c r="A735">
        <v>1</v>
      </c>
      <c r="B735" t="s">
        <v>1432</v>
      </c>
      <c r="C735" t="str">
        <f t="shared" si="77"/>
        <v>Mobile</v>
      </c>
      <c r="D735" t="str">
        <f t="shared" si="78"/>
        <v>Non-Programmatic</v>
      </c>
      <c r="E735" t="str">
        <f t="shared" si="79"/>
        <v>Lifestyle</v>
      </c>
      <c r="F735" t="str">
        <f t="shared" si="80"/>
        <v>Lifestyle</v>
      </c>
      <c r="G735" t="str">
        <f t="shared" si="81"/>
        <v>Lifestyle</v>
      </c>
      <c r="H735" t="str">
        <f t="shared" si="82"/>
        <v>Lifestyle</v>
      </c>
      <c r="I735" t="str">
        <f t="shared" si="83"/>
        <v>Others</v>
      </c>
      <c r="K735">
        <v>80489</v>
      </c>
      <c r="L735">
        <v>3573</v>
      </c>
      <c r="M735">
        <v>62998</v>
      </c>
      <c r="N735">
        <v>0</v>
      </c>
    </row>
    <row r="736" spans="1:14" x14ac:dyDescent="0.25">
      <c r="A736">
        <v>1</v>
      </c>
      <c r="B736" t="s">
        <v>1433</v>
      </c>
      <c r="C736" t="str">
        <f t="shared" si="77"/>
        <v>Mobile</v>
      </c>
      <c r="D736" t="str">
        <f t="shared" si="78"/>
        <v>Non-Programmatic</v>
      </c>
      <c r="E736" t="str">
        <f t="shared" si="79"/>
        <v>Lifestyle</v>
      </c>
      <c r="F736" t="str">
        <f t="shared" si="80"/>
        <v>Lifestyle</v>
      </c>
      <c r="G736" t="str">
        <f t="shared" si="81"/>
        <v>Lifestyle</v>
      </c>
      <c r="H736" t="str">
        <f t="shared" si="82"/>
        <v>Lifestyle</v>
      </c>
      <c r="I736" t="str">
        <f t="shared" si="83"/>
        <v>Others</v>
      </c>
      <c r="K736">
        <v>74019</v>
      </c>
      <c r="L736">
        <v>3401</v>
      </c>
      <c r="M736">
        <v>59036</v>
      </c>
      <c r="N736">
        <v>0</v>
      </c>
    </row>
    <row r="737" spans="1:14" x14ac:dyDescent="0.25">
      <c r="A737">
        <v>1</v>
      </c>
      <c r="B737" t="s">
        <v>1434</v>
      </c>
      <c r="C737" t="str">
        <f t="shared" si="77"/>
        <v>Mobile</v>
      </c>
      <c r="D737" t="str">
        <f t="shared" si="78"/>
        <v>Non-Programmatic</v>
      </c>
      <c r="E737" t="str">
        <f t="shared" si="79"/>
        <v>Lifestyle</v>
      </c>
      <c r="F737" t="str">
        <f t="shared" si="80"/>
        <v>Lifestyle</v>
      </c>
      <c r="G737" t="str">
        <f t="shared" si="81"/>
        <v>Lifestyle</v>
      </c>
      <c r="H737" t="str">
        <f t="shared" si="82"/>
        <v>Lifestyle</v>
      </c>
      <c r="I737" t="str">
        <f t="shared" si="83"/>
        <v>Others</v>
      </c>
      <c r="K737">
        <v>74247</v>
      </c>
      <c r="L737">
        <v>3398</v>
      </c>
      <c r="M737">
        <v>59139</v>
      </c>
      <c r="N737">
        <v>0</v>
      </c>
    </row>
    <row r="738" spans="1:14" x14ac:dyDescent="0.25">
      <c r="A738">
        <v>1</v>
      </c>
      <c r="B738" t="s">
        <v>1197</v>
      </c>
      <c r="C738" t="str">
        <f t="shared" si="77"/>
        <v>Mobile</v>
      </c>
      <c r="D738" t="str">
        <f t="shared" si="78"/>
        <v>Non-Programmatic</v>
      </c>
      <c r="E738" t="str">
        <f t="shared" si="79"/>
        <v>Lifestyle</v>
      </c>
      <c r="F738" t="str">
        <f t="shared" si="80"/>
        <v>Lifestyle</v>
      </c>
      <c r="G738" t="str">
        <f t="shared" si="81"/>
        <v>Lifestyle</v>
      </c>
      <c r="H738" t="str">
        <f t="shared" si="82"/>
        <v>Lifestyle</v>
      </c>
      <c r="I738" t="str">
        <f t="shared" si="83"/>
        <v>Others</v>
      </c>
      <c r="K738">
        <v>80593</v>
      </c>
      <c r="L738">
        <v>3627</v>
      </c>
      <c r="M738">
        <v>63237</v>
      </c>
      <c r="N738">
        <v>0</v>
      </c>
    </row>
    <row r="739" spans="1:14" x14ac:dyDescent="0.25">
      <c r="A739">
        <v>1</v>
      </c>
      <c r="B739" t="s">
        <v>1435</v>
      </c>
      <c r="C739" t="str">
        <f t="shared" si="77"/>
        <v>Mobile</v>
      </c>
      <c r="D739" t="str">
        <f t="shared" si="78"/>
        <v>Non-Programmatic</v>
      </c>
      <c r="E739" t="str">
        <f t="shared" si="79"/>
        <v>Lifestyle</v>
      </c>
      <c r="F739" t="str">
        <f t="shared" si="80"/>
        <v>Lifestyle</v>
      </c>
      <c r="G739" t="str">
        <f t="shared" si="81"/>
        <v>Lifestyle</v>
      </c>
      <c r="H739" t="str">
        <f t="shared" si="82"/>
        <v>Lifestyle</v>
      </c>
      <c r="I739" t="str">
        <f t="shared" si="83"/>
        <v>Others</v>
      </c>
      <c r="K739">
        <v>80407</v>
      </c>
      <c r="L739">
        <v>3528</v>
      </c>
      <c r="M739">
        <v>63381</v>
      </c>
      <c r="N739">
        <v>0</v>
      </c>
    </row>
    <row r="740" spans="1:14" x14ac:dyDescent="0.25">
      <c r="A740">
        <v>1</v>
      </c>
      <c r="B740" t="s">
        <v>1039</v>
      </c>
      <c r="C740" t="str">
        <f t="shared" si="77"/>
        <v>TV Online</v>
      </c>
      <c r="D740" t="str">
        <f t="shared" si="78"/>
        <v>Non-Programmatic</v>
      </c>
      <c r="E740" t="str">
        <f t="shared" si="79"/>
        <v>NA</v>
      </c>
      <c r="F740" t="str">
        <f t="shared" si="80"/>
        <v>NA</v>
      </c>
      <c r="G740" t="str">
        <f t="shared" si="81"/>
        <v>NA</v>
      </c>
      <c r="H740" t="str">
        <f t="shared" si="82"/>
        <v>NA</v>
      </c>
      <c r="I740" t="str">
        <f t="shared" si="83"/>
        <v>Others</v>
      </c>
      <c r="K740">
        <v>9947675</v>
      </c>
      <c r="L740">
        <v>962</v>
      </c>
      <c r="M740">
        <v>9720673</v>
      </c>
      <c r="N740">
        <v>1</v>
      </c>
    </row>
    <row r="741" spans="1:14" x14ac:dyDescent="0.25">
      <c r="A741">
        <v>1</v>
      </c>
      <c r="B741" t="s">
        <v>1040</v>
      </c>
      <c r="C741" t="str">
        <f t="shared" si="77"/>
        <v>TV Online</v>
      </c>
      <c r="D741" t="str">
        <f t="shared" si="78"/>
        <v>Non-Programmatic</v>
      </c>
      <c r="E741" t="str">
        <f t="shared" si="79"/>
        <v>NA</v>
      </c>
      <c r="F741" t="str">
        <f t="shared" si="80"/>
        <v>NA</v>
      </c>
      <c r="G741" t="str">
        <f t="shared" si="81"/>
        <v>NA</v>
      </c>
      <c r="H741" t="str">
        <f t="shared" si="82"/>
        <v>NA</v>
      </c>
      <c r="I741" t="str">
        <f t="shared" si="83"/>
        <v>Others</v>
      </c>
      <c r="K741">
        <v>154937</v>
      </c>
      <c r="L741">
        <v>2463</v>
      </c>
      <c r="M741">
        <v>107380</v>
      </c>
      <c r="N741">
        <v>87733</v>
      </c>
    </row>
    <row r="742" spans="1:14" x14ac:dyDescent="0.25">
      <c r="A742">
        <v>1</v>
      </c>
      <c r="B742" t="s">
        <v>1198</v>
      </c>
      <c r="C742" t="str">
        <f t="shared" si="77"/>
        <v>TV Online</v>
      </c>
      <c r="D742" t="str">
        <f t="shared" si="78"/>
        <v>Non-Programmatic</v>
      </c>
      <c r="E742" t="str">
        <f t="shared" si="79"/>
        <v>NA</v>
      </c>
      <c r="F742" t="str">
        <f t="shared" si="80"/>
        <v>NA</v>
      </c>
      <c r="G742" t="str">
        <f t="shared" si="81"/>
        <v>NA</v>
      </c>
      <c r="H742" t="str">
        <f t="shared" si="82"/>
        <v>NA</v>
      </c>
      <c r="I742" t="str">
        <f t="shared" si="83"/>
        <v>Others</v>
      </c>
      <c r="K742">
        <v>4663177</v>
      </c>
      <c r="L742">
        <v>2</v>
      </c>
      <c r="M742">
        <v>2</v>
      </c>
      <c r="N742">
        <v>0</v>
      </c>
    </row>
    <row r="743" spans="1:14" x14ac:dyDescent="0.25">
      <c r="A743">
        <v>1</v>
      </c>
      <c r="B743" t="s">
        <v>1199</v>
      </c>
      <c r="C743" t="str">
        <f t="shared" si="77"/>
        <v>Cross Device</v>
      </c>
      <c r="D743" t="str">
        <f t="shared" si="78"/>
        <v>Non-Programmatic</v>
      </c>
      <c r="E743" t="str">
        <f t="shared" si="79"/>
        <v>T2D Watch</v>
      </c>
      <c r="F743" t="str">
        <f t="shared" si="80"/>
        <v>T2D Watch</v>
      </c>
      <c r="G743" t="str">
        <f t="shared" si="81"/>
        <v>T2D Watch</v>
      </c>
      <c r="H743" t="str">
        <f t="shared" si="82"/>
        <v>T2D Watch</v>
      </c>
      <c r="I743" t="str">
        <f t="shared" si="83"/>
        <v>Others</v>
      </c>
      <c r="K743">
        <v>14570</v>
      </c>
      <c r="L743">
        <v>263</v>
      </c>
      <c r="M743">
        <v>7424</v>
      </c>
      <c r="N743">
        <v>1711</v>
      </c>
    </row>
    <row r="744" spans="1:14" x14ac:dyDescent="0.25">
      <c r="A744">
        <v>1</v>
      </c>
      <c r="B744" t="s">
        <v>1041</v>
      </c>
      <c r="C744" t="str">
        <f t="shared" si="77"/>
        <v>Cross Device</v>
      </c>
      <c r="D744" t="str">
        <f t="shared" si="78"/>
        <v>Non-Programmatic</v>
      </c>
      <c r="E744" t="str">
        <f t="shared" si="79"/>
        <v>T2D Watch</v>
      </c>
      <c r="F744" t="str">
        <f t="shared" si="80"/>
        <v>T2D Watch</v>
      </c>
      <c r="G744" t="str">
        <f t="shared" si="81"/>
        <v>T2D Watch</v>
      </c>
      <c r="H744" t="str">
        <f t="shared" si="82"/>
        <v>T2D Watch</v>
      </c>
      <c r="I744" t="str">
        <f t="shared" si="83"/>
        <v>Others</v>
      </c>
      <c r="K744">
        <v>110888</v>
      </c>
      <c r="L744">
        <v>3139</v>
      </c>
      <c r="M744">
        <v>62506</v>
      </c>
      <c r="N744">
        <v>8474</v>
      </c>
    </row>
    <row r="745" spans="1:14" x14ac:dyDescent="0.25">
      <c r="A745">
        <v>1</v>
      </c>
      <c r="B745" t="s">
        <v>1200</v>
      </c>
      <c r="C745" t="str">
        <f t="shared" si="77"/>
        <v>Cross Device</v>
      </c>
      <c r="D745" t="str">
        <f t="shared" si="78"/>
        <v>Non-Programmatic</v>
      </c>
      <c r="E745" t="str">
        <f t="shared" si="79"/>
        <v>T2D Watch</v>
      </c>
      <c r="F745" t="str">
        <f t="shared" si="80"/>
        <v>T2D Watch</v>
      </c>
      <c r="G745" t="str">
        <f t="shared" si="81"/>
        <v>T2D Watch</v>
      </c>
      <c r="H745" t="str">
        <f t="shared" si="82"/>
        <v>T2D Watch</v>
      </c>
      <c r="I745" t="str">
        <f t="shared" si="83"/>
        <v>Others</v>
      </c>
      <c r="K745">
        <v>2815</v>
      </c>
      <c r="L745">
        <v>58</v>
      </c>
      <c r="M745">
        <v>1111</v>
      </c>
      <c r="N745">
        <v>493</v>
      </c>
    </row>
    <row r="746" spans="1:14" x14ac:dyDescent="0.25">
      <c r="A746">
        <v>1</v>
      </c>
      <c r="B746" t="s">
        <v>1201</v>
      </c>
      <c r="C746" t="str">
        <f t="shared" si="77"/>
        <v>Cross Device</v>
      </c>
      <c r="D746" t="str">
        <f t="shared" si="78"/>
        <v>Non-Programmatic</v>
      </c>
      <c r="E746" t="str">
        <f t="shared" si="79"/>
        <v>T2D Watch AV</v>
      </c>
      <c r="F746" t="str">
        <f t="shared" si="80"/>
        <v>T2D Watch AV</v>
      </c>
      <c r="G746" t="str">
        <f t="shared" si="81"/>
        <v>T2D Watch AV</v>
      </c>
      <c r="H746" t="str">
        <f t="shared" si="82"/>
        <v>T2D Watch AV</v>
      </c>
      <c r="I746" t="str">
        <f t="shared" si="83"/>
        <v>Others</v>
      </c>
      <c r="K746">
        <v>32466</v>
      </c>
      <c r="L746">
        <v>224</v>
      </c>
      <c r="M746">
        <v>10648</v>
      </c>
      <c r="N746">
        <v>3009</v>
      </c>
    </row>
    <row r="747" spans="1:14" x14ac:dyDescent="0.25">
      <c r="A747">
        <v>1</v>
      </c>
      <c r="B747" t="s">
        <v>1042</v>
      </c>
      <c r="C747" t="str">
        <f t="shared" si="77"/>
        <v>Cross Device</v>
      </c>
      <c r="D747" t="str">
        <f t="shared" si="78"/>
        <v>Non-Programmatic</v>
      </c>
      <c r="E747" t="str">
        <f t="shared" si="79"/>
        <v>T2D Watch AV</v>
      </c>
      <c r="F747" t="str">
        <f t="shared" si="80"/>
        <v>T2D Watch AV</v>
      </c>
      <c r="G747" t="str">
        <f t="shared" si="81"/>
        <v>T2D Watch AV</v>
      </c>
      <c r="H747" t="str">
        <f t="shared" si="82"/>
        <v>T2D Watch AV</v>
      </c>
      <c r="I747" t="str">
        <f t="shared" si="83"/>
        <v>Others</v>
      </c>
      <c r="K747">
        <v>343833</v>
      </c>
      <c r="L747">
        <v>2183</v>
      </c>
      <c r="M747">
        <v>55290</v>
      </c>
      <c r="N747">
        <v>17555</v>
      </c>
    </row>
    <row r="748" spans="1:14" x14ac:dyDescent="0.25">
      <c r="A748">
        <v>1</v>
      </c>
      <c r="B748" t="s">
        <v>1202</v>
      </c>
      <c r="C748" t="str">
        <f t="shared" si="77"/>
        <v>Cross Device</v>
      </c>
      <c r="D748" t="str">
        <f t="shared" si="78"/>
        <v>Non-Programmatic</v>
      </c>
      <c r="E748" t="str">
        <f t="shared" si="79"/>
        <v>T2D Watch AV</v>
      </c>
      <c r="F748" t="str">
        <f t="shared" si="80"/>
        <v>T2D Watch AV</v>
      </c>
      <c r="G748" t="str">
        <f t="shared" si="81"/>
        <v>T2D Watch AV</v>
      </c>
      <c r="H748" t="str">
        <f t="shared" si="82"/>
        <v>T2D Watch AV</v>
      </c>
      <c r="I748" t="str">
        <f t="shared" si="83"/>
        <v>Others</v>
      </c>
      <c r="K748">
        <v>11407</v>
      </c>
      <c r="L748">
        <v>167</v>
      </c>
      <c r="M748">
        <v>2498</v>
      </c>
      <c r="N748">
        <v>1388</v>
      </c>
    </row>
    <row r="749" spans="1:14" x14ac:dyDescent="0.25">
      <c r="A749">
        <v>1</v>
      </c>
      <c r="B749" t="s">
        <v>1203</v>
      </c>
      <c r="C749" t="str">
        <f t="shared" si="77"/>
        <v>TV Online</v>
      </c>
      <c r="D749" t="str">
        <f t="shared" si="78"/>
        <v>Non-Programmatic</v>
      </c>
      <c r="E749" t="str">
        <f t="shared" si="79"/>
        <v>NA</v>
      </c>
      <c r="F749" t="str">
        <f t="shared" si="80"/>
        <v>NA</v>
      </c>
      <c r="G749" t="str">
        <f t="shared" si="81"/>
        <v>NA</v>
      </c>
      <c r="H749" t="str">
        <f t="shared" si="82"/>
        <v>NA</v>
      </c>
      <c r="I749" t="str">
        <f t="shared" si="83"/>
        <v>Others</v>
      </c>
      <c r="K749">
        <v>3057388</v>
      </c>
      <c r="L749">
        <v>788</v>
      </c>
      <c r="M749">
        <v>2938203</v>
      </c>
      <c r="N749">
        <v>2529</v>
      </c>
    </row>
    <row r="750" spans="1:14" x14ac:dyDescent="0.25">
      <c r="A750">
        <v>1</v>
      </c>
      <c r="B750" t="s">
        <v>1204</v>
      </c>
      <c r="C750" t="str">
        <f t="shared" si="77"/>
        <v>TV Online</v>
      </c>
      <c r="D750" t="str">
        <f t="shared" si="78"/>
        <v>Non-Programmatic</v>
      </c>
      <c r="E750" t="str">
        <f t="shared" si="79"/>
        <v>NA</v>
      </c>
      <c r="F750" t="str">
        <f t="shared" si="80"/>
        <v>NA</v>
      </c>
      <c r="G750" t="str">
        <f t="shared" si="81"/>
        <v>NA</v>
      </c>
      <c r="H750" t="str">
        <f t="shared" si="82"/>
        <v>NA</v>
      </c>
      <c r="I750" t="str">
        <f t="shared" si="83"/>
        <v>Others</v>
      </c>
      <c r="K750">
        <v>688274</v>
      </c>
      <c r="L750">
        <v>1375</v>
      </c>
      <c r="M750">
        <v>672200</v>
      </c>
      <c r="N750">
        <v>17518</v>
      </c>
    </row>
    <row r="751" spans="1:14" x14ac:dyDescent="0.25">
      <c r="A751">
        <v>1</v>
      </c>
      <c r="B751" t="s">
        <v>1436</v>
      </c>
      <c r="C751" t="str">
        <f t="shared" si="77"/>
        <v>TV Online</v>
      </c>
      <c r="D751" t="str">
        <f t="shared" si="78"/>
        <v>Non-Programmatic</v>
      </c>
      <c r="E751" t="str">
        <f t="shared" si="79"/>
        <v>NA</v>
      </c>
      <c r="F751" t="str">
        <f t="shared" si="80"/>
        <v>NA</v>
      </c>
      <c r="G751" t="str">
        <f t="shared" si="81"/>
        <v>NA</v>
      </c>
      <c r="H751" t="str">
        <f t="shared" si="82"/>
        <v>NA</v>
      </c>
      <c r="I751" t="str">
        <f t="shared" si="83"/>
        <v>Others</v>
      </c>
      <c r="K751">
        <v>873051</v>
      </c>
      <c r="L751">
        <v>0</v>
      </c>
      <c r="M751">
        <v>854277</v>
      </c>
      <c r="N751">
        <v>0</v>
      </c>
    </row>
    <row r="752" spans="1:14" x14ac:dyDescent="0.25">
      <c r="A752">
        <v>1</v>
      </c>
      <c r="B752" t="s">
        <v>1205</v>
      </c>
      <c r="C752" t="str">
        <f t="shared" si="77"/>
        <v>TV Online</v>
      </c>
      <c r="D752" t="str">
        <f t="shared" si="78"/>
        <v>Non-Programmatic</v>
      </c>
      <c r="E752" t="str">
        <f t="shared" si="79"/>
        <v>NA</v>
      </c>
      <c r="F752" t="str">
        <f t="shared" si="80"/>
        <v>NA</v>
      </c>
      <c r="G752" t="str">
        <f t="shared" si="81"/>
        <v>NA</v>
      </c>
      <c r="H752" t="str">
        <f t="shared" si="82"/>
        <v>NA</v>
      </c>
      <c r="I752" t="str">
        <f t="shared" si="83"/>
        <v>Others</v>
      </c>
      <c r="K752">
        <v>3994770</v>
      </c>
      <c r="L752">
        <v>2</v>
      </c>
      <c r="M752">
        <v>4019747</v>
      </c>
      <c r="N752">
        <v>0</v>
      </c>
    </row>
    <row r="753" spans="1:14" x14ac:dyDescent="0.25">
      <c r="A753">
        <v>1</v>
      </c>
      <c r="B753" t="s">
        <v>1043</v>
      </c>
      <c r="C753" t="str">
        <f t="shared" si="77"/>
        <v>Cross Device</v>
      </c>
      <c r="D753" t="str">
        <f t="shared" si="78"/>
        <v>Non-Programmatic</v>
      </c>
      <c r="E753" t="str">
        <f t="shared" si="79"/>
        <v>Video Bundle Based on :30 Completed View</v>
      </c>
      <c r="F753" t="str">
        <f t="shared" si="80"/>
        <v>Video Bundle Based on :30 Completed View</v>
      </c>
      <c r="G753" t="str">
        <f t="shared" si="81"/>
        <v>Video Bundle Based on :30 Completed View</v>
      </c>
      <c r="H753" t="str">
        <f t="shared" si="82"/>
        <v>Video Bundle Based on :30 Completed View</v>
      </c>
      <c r="I753" t="str">
        <f t="shared" si="83"/>
        <v>Others</v>
      </c>
      <c r="K753">
        <v>204813</v>
      </c>
      <c r="L753">
        <v>6689</v>
      </c>
      <c r="M753">
        <v>42234</v>
      </c>
      <c r="N753">
        <v>18706</v>
      </c>
    </row>
    <row r="754" spans="1:14" x14ac:dyDescent="0.25">
      <c r="A754">
        <v>1</v>
      </c>
      <c r="B754" t="s">
        <v>1044</v>
      </c>
      <c r="C754" t="str">
        <f t="shared" si="77"/>
        <v>Cross Device</v>
      </c>
      <c r="D754" t="str">
        <f t="shared" si="78"/>
        <v>Non-Programmatic</v>
      </c>
      <c r="E754" t="str">
        <f t="shared" si="79"/>
        <v>Video Bundle Based on :30 Completed View</v>
      </c>
      <c r="F754" t="str">
        <f t="shared" si="80"/>
        <v>Video Bundle Based on :30 Completed View</v>
      </c>
      <c r="G754" t="str">
        <f t="shared" si="81"/>
        <v>Video Bundle Based on :30 Completed View</v>
      </c>
      <c r="H754" t="str">
        <f t="shared" si="82"/>
        <v>Video Bundle Based on :30 Completed View</v>
      </c>
      <c r="I754" t="str">
        <f t="shared" si="83"/>
        <v>Others</v>
      </c>
      <c r="K754">
        <v>521538</v>
      </c>
      <c r="L754">
        <v>1087</v>
      </c>
      <c r="M754">
        <v>20952</v>
      </c>
      <c r="N754">
        <v>31703</v>
      </c>
    </row>
    <row r="755" spans="1:14" x14ac:dyDescent="0.25">
      <c r="A755">
        <v>1</v>
      </c>
      <c r="B755" t="s">
        <v>1206</v>
      </c>
      <c r="C755" t="str">
        <f t="shared" si="77"/>
        <v>Cross Device</v>
      </c>
      <c r="D755" t="str">
        <f t="shared" si="78"/>
        <v>Non-Programmatic</v>
      </c>
      <c r="E755" t="str">
        <f t="shared" si="79"/>
        <v>Video Bundle Based on :30 Completed View</v>
      </c>
      <c r="F755" t="str">
        <f t="shared" si="80"/>
        <v>Video Bundle Based on :30 Completed View</v>
      </c>
      <c r="G755" t="str">
        <f t="shared" si="81"/>
        <v>Video Bundle Based on :30 Completed View</v>
      </c>
      <c r="H755" t="str">
        <f t="shared" si="82"/>
        <v>Video Bundle Based on :30 Completed View</v>
      </c>
      <c r="I755" t="str">
        <f t="shared" si="83"/>
        <v>Others</v>
      </c>
      <c r="K755">
        <v>72238</v>
      </c>
      <c r="L755">
        <v>561</v>
      </c>
      <c r="M755">
        <v>8411</v>
      </c>
      <c r="N755">
        <v>5832</v>
      </c>
    </row>
    <row r="756" spans="1:14" x14ac:dyDescent="0.25">
      <c r="A756">
        <v>1</v>
      </c>
      <c r="B756" t="s">
        <v>1437</v>
      </c>
      <c r="C756" t="str">
        <f t="shared" si="77"/>
        <v>Cross Device</v>
      </c>
      <c r="D756" t="str">
        <f t="shared" si="78"/>
        <v>Non-Programmatic</v>
      </c>
      <c r="E756" t="str">
        <f t="shared" si="79"/>
        <v>NA</v>
      </c>
      <c r="F756" t="str">
        <f t="shared" si="80"/>
        <v>NA</v>
      </c>
      <c r="G756" t="str">
        <f t="shared" si="81"/>
        <v>NA</v>
      </c>
      <c r="H756" t="str">
        <f t="shared" si="82"/>
        <v>NA</v>
      </c>
      <c r="I756" t="str">
        <f t="shared" si="83"/>
        <v>Others</v>
      </c>
      <c r="K756">
        <v>737568</v>
      </c>
      <c r="L756">
        <v>4322</v>
      </c>
      <c r="M756">
        <v>140522</v>
      </c>
      <c r="N756">
        <v>5688</v>
      </c>
    </row>
    <row r="757" spans="1:14" x14ac:dyDescent="0.25">
      <c r="A757">
        <v>1</v>
      </c>
      <c r="B757" t="s">
        <v>1438</v>
      </c>
      <c r="C757" t="str">
        <f t="shared" si="77"/>
        <v>Cross Device</v>
      </c>
      <c r="D757" t="str">
        <f t="shared" si="78"/>
        <v>Non-Programmatic</v>
      </c>
      <c r="E757" t="str">
        <f t="shared" si="79"/>
        <v>NA</v>
      </c>
      <c r="F757" t="str">
        <f t="shared" si="80"/>
        <v>NA</v>
      </c>
      <c r="G757" t="str">
        <f t="shared" si="81"/>
        <v>NA</v>
      </c>
      <c r="H757" t="str">
        <f t="shared" si="82"/>
        <v>NA</v>
      </c>
      <c r="I757" t="str">
        <f t="shared" si="83"/>
        <v>Others</v>
      </c>
      <c r="K757">
        <v>22437</v>
      </c>
      <c r="L757">
        <v>118</v>
      </c>
      <c r="M757">
        <v>6641</v>
      </c>
      <c r="N757">
        <v>0</v>
      </c>
    </row>
    <row r="758" spans="1:14" x14ac:dyDescent="0.25">
      <c r="A758">
        <v>1</v>
      </c>
      <c r="B758" t="s">
        <v>1439</v>
      </c>
      <c r="C758" t="str">
        <f t="shared" si="77"/>
        <v>Cross Device</v>
      </c>
      <c r="D758" t="str">
        <f t="shared" si="78"/>
        <v>Non-Programmatic</v>
      </c>
      <c r="E758" t="str">
        <f t="shared" si="79"/>
        <v>NA</v>
      </c>
      <c r="F758" t="str">
        <f t="shared" si="80"/>
        <v>NA</v>
      </c>
      <c r="G758" t="str">
        <f t="shared" si="81"/>
        <v>NA</v>
      </c>
      <c r="H758" t="str">
        <f t="shared" si="82"/>
        <v>NA</v>
      </c>
      <c r="I758" t="str">
        <f t="shared" si="83"/>
        <v>Others</v>
      </c>
      <c r="K758">
        <v>79664</v>
      </c>
      <c r="L758">
        <v>504</v>
      </c>
      <c r="M758">
        <v>25661</v>
      </c>
      <c r="N758">
        <v>0</v>
      </c>
    </row>
    <row r="759" spans="1:14" x14ac:dyDescent="0.25">
      <c r="A759">
        <v>1</v>
      </c>
      <c r="B759" t="s">
        <v>1207</v>
      </c>
      <c r="C759" t="str">
        <f t="shared" si="77"/>
        <v>Cross Device</v>
      </c>
      <c r="D759" t="str">
        <f t="shared" si="78"/>
        <v>Non-Programmatic</v>
      </c>
      <c r="E759" t="str">
        <f t="shared" si="79"/>
        <v>Lifestyle</v>
      </c>
      <c r="F759" t="str">
        <f t="shared" si="80"/>
        <v>Lifestyle</v>
      </c>
      <c r="G759" t="str">
        <f t="shared" si="81"/>
        <v>Lifestyle</v>
      </c>
      <c r="H759" t="str">
        <f t="shared" si="82"/>
        <v>Lifestyle</v>
      </c>
      <c r="I759" t="str">
        <f t="shared" si="83"/>
        <v>Others</v>
      </c>
      <c r="K759">
        <v>0</v>
      </c>
      <c r="L759">
        <v>4</v>
      </c>
      <c r="M759">
        <v>0</v>
      </c>
      <c r="N759">
        <v>0</v>
      </c>
    </row>
    <row r="760" spans="1:14" x14ac:dyDescent="0.25">
      <c r="A760">
        <v>1</v>
      </c>
      <c r="B760" t="s">
        <v>1208</v>
      </c>
      <c r="C760" t="str">
        <f t="shared" si="77"/>
        <v>Cross Device</v>
      </c>
      <c r="D760" t="str">
        <f t="shared" si="78"/>
        <v>Non-Programmatic</v>
      </c>
      <c r="E760" t="str">
        <f t="shared" si="79"/>
        <v>Lifestyle</v>
      </c>
      <c r="F760" t="str">
        <f t="shared" si="80"/>
        <v>Lifestyle</v>
      </c>
      <c r="G760" t="str">
        <f t="shared" si="81"/>
        <v>Lifestyle</v>
      </c>
      <c r="H760" t="str">
        <f t="shared" si="82"/>
        <v>Lifestyle</v>
      </c>
      <c r="I760" t="str">
        <f t="shared" si="83"/>
        <v>Others</v>
      </c>
      <c r="K760">
        <v>0</v>
      </c>
      <c r="L760">
        <v>9</v>
      </c>
      <c r="M760">
        <v>0</v>
      </c>
      <c r="N760">
        <v>0</v>
      </c>
    </row>
    <row r="761" spans="1:14" x14ac:dyDescent="0.25">
      <c r="A761">
        <v>1</v>
      </c>
      <c r="B761" t="s">
        <v>1440</v>
      </c>
      <c r="C761" t="str">
        <f t="shared" si="77"/>
        <v>Cross Device</v>
      </c>
      <c r="D761" t="str">
        <f t="shared" si="78"/>
        <v>Non-Programmatic</v>
      </c>
      <c r="E761" t="str">
        <f t="shared" si="79"/>
        <v>Lifestyle</v>
      </c>
      <c r="F761" t="str">
        <f t="shared" si="80"/>
        <v>Lifestyle</v>
      </c>
      <c r="G761" t="str">
        <f t="shared" si="81"/>
        <v>Lifestyle</v>
      </c>
      <c r="H761" t="str">
        <f t="shared" si="82"/>
        <v>Lifestyle</v>
      </c>
      <c r="I761" t="str">
        <f t="shared" si="83"/>
        <v>Others</v>
      </c>
      <c r="K761">
        <v>0</v>
      </c>
      <c r="L761">
        <v>3</v>
      </c>
      <c r="M761">
        <v>0</v>
      </c>
      <c r="N761">
        <v>0</v>
      </c>
    </row>
  </sheetData>
  <autoFilter ref="A1:N1583" xr:uid="{33CC9EDA-0625-4213-9B9C-9E1928FA6584}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3B49F-9696-424F-A917-4DA626204F70}">
  <dimension ref="A1:U1110"/>
  <sheetViews>
    <sheetView workbookViewId="0">
      <pane ySplit="1" topLeftCell="A977" activePane="bottomLeft" state="frozen"/>
      <selection pane="bottomLeft" activeCell="I1" sqref="I1:K1011"/>
    </sheetView>
  </sheetViews>
  <sheetFormatPr defaultRowHeight="15" x14ac:dyDescent="0.25"/>
  <cols>
    <col min="2" max="2" width="9.140625" style="3"/>
    <col min="3" max="3" width="10" bestFit="1" customWidth="1"/>
    <col min="5" max="5" width="13.5703125" bestFit="1" customWidth="1"/>
    <col min="6" max="6" width="10" bestFit="1" customWidth="1"/>
    <col min="7" max="7" width="9.42578125" style="10" customWidth="1"/>
    <col min="9" max="9" width="9.140625" style="3"/>
    <col min="14" max="14" width="10" bestFit="1" customWidth="1"/>
    <col min="16" max="16" width="9.140625" style="3"/>
    <col min="17" max="17" width="13.5703125" bestFit="1" customWidth="1"/>
    <col min="18" max="18" width="10" bestFit="1" customWidth="1"/>
    <col min="19" max="19" width="9.140625" style="10"/>
    <col min="21" max="21" width="9.140625" style="2"/>
  </cols>
  <sheetData>
    <row r="1" spans="1:20" x14ac:dyDescent="0.25">
      <c r="A1" t="s">
        <v>1112</v>
      </c>
      <c r="B1" s="3" t="s">
        <v>1103</v>
      </c>
      <c r="C1" t="s">
        <v>1105</v>
      </c>
      <c r="D1" t="s">
        <v>1450</v>
      </c>
      <c r="E1" t="s">
        <v>1451</v>
      </c>
      <c r="F1" t="s">
        <v>1452</v>
      </c>
      <c r="G1" s="10" t="s">
        <v>1462</v>
      </c>
      <c r="H1" t="s">
        <v>1453</v>
      </c>
      <c r="I1" s="3" t="s">
        <v>1461</v>
      </c>
      <c r="J1" s="10" t="s">
        <v>1463</v>
      </c>
      <c r="K1" t="s">
        <v>1460</v>
      </c>
      <c r="M1" t="s">
        <v>1112</v>
      </c>
      <c r="N1" t="s">
        <v>1105</v>
      </c>
      <c r="O1" t="s">
        <v>1450</v>
      </c>
      <c r="P1" s="3" t="s">
        <v>1461</v>
      </c>
      <c r="Q1" t="s">
        <v>1451</v>
      </c>
      <c r="R1" t="s">
        <v>1452</v>
      </c>
      <c r="S1" s="10" t="s">
        <v>1463</v>
      </c>
      <c r="T1" t="s">
        <v>1460</v>
      </c>
    </row>
    <row r="2" spans="1:20" x14ac:dyDescent="0.25">
      <c r="A2">
        <v>1</v>
      </c>
      <c r="B2" s="3">
        <f t="shared" ref="B2:B65" si="0">C2/$C$1110</f>
        <v>0.45920220907720849</v>
      </c>
      <c r="C2">
        <v>67521693</v>
      </c>
      <c r="D2">
        <v>957555</v>
      </c>
      <c r="E2" s="10">
        <f t="shared" ref="E2:E65" si="1">D2/C2</f>
        <v>1.4181442399555946E-2</v>
      </c>
      <c r="F2">
        <f>$C$1110</f>
        <v>147041307</v>
      </c>
      <c r="G2" s="10">
        <f>1-H2</f>
        <v>6.5121496777772458E-3</v>
      </c>
      <c r="H2" s="2">
        <f>(F2-D2)/F2</f>
        <v>0.99348785032222275</v>
      </c>
      <c r="I2" s="3">
        <v>0.3969866332044874</v>
      </c>
      <c r="J2" s="2">
        <v>8.1407892501071943E-3</v>
      </c>
      <c r="K2" s="2">
        <v>0.99185921074989281</v>
      </c>
      <c r="M2">
        <v>1</v>
      </c>
      <c r="N2">
        <v>46544462</v>
      </c>
      <c r="O2">
        <v>954462</v>
      </c>
      <c r="P2" s="3">
        <f>N2/$N$1110</f>
        <v>0.3969866332044874</v>
      </c>
      <c r="Q2" s="10">
        <f>O2/N2</f>
        <v>2.0506456815420921E-2</v>
      </c>
      <c r="R2">
        <f>$N$1110</f>
        <v>117244406</v>
      </c>
      <c r="S2" s="10">
        <f>1-T2</f>
        <v>8.1407892501071943E-3</v>
      </c>
      <c r="T2" s="2">
        <f>(R2-O2)/R2</f>
        <v>0.99185921074989281</v>
      </c>
    </row>
    <row r="3" spans="1:20" x14ac:dyDescent="0.25">
      <c r="A3">
        <v>2</v>
      </c>
      <c r="B3" s="3">
        <f t="shared" si="0"/>
        <v>0.15070204728253675</v>
      </c>
      <c r="C3">
        <v>22159426</v>
      </c>
      <c r="D3">
        <v>316265</v>
      </c>
      <c r="E3" s="10">
        <f t="shared" si="1"/>
        <v>1.427225596908512E-2</v>
      </c>
      <c r="F3">
        <f>$C$1110-SUM($C$2:C2)</f>
        <v>79519614</v>
      </c>
      <c r="G3" s="10">
        <f t="shared" ref="G3:G66" si="2">H2-H3</f>
        <v>3.951294770899727E-3</v>
      </c>
      <c r="H3" s="2">
        <f t="shared" ref="H3:H66" si="3">(F3-D3)/F3*H2</f>
        <v>0.98953655555132303</v>
      </c>
      <c r="I3" s="3">
        <v>0.16170409870130606</v>
      </c>
      <c r="J3" s="2">
        <v>4.5050365210473897E-3</v>
      </c>
      <c r="K3" s="2">
        <v>0.98735417422884542</v>
      </c>
      <c r="M3">
        <v>2</v>
      </c>
      <c r="N3">
        <v>18958901</v>
      </c>
      <c r="O3">
        <v>321120</v>
      </c>
      <c r="P3" s="3">
        <f t="shared" ref="P3:P66" si="4">N3/$N$1110</f>
        <v>0.16170409870130606</v>
      </c>
      <c r="Q3" s="10">
        <f t="shared" ref="Q3:Q66" si="5">O3/N3</f>
        <v>1.6937690639346657E-2</v>
      </c>
      <c r="R3">
        <f>$N$1110-SUM($N$2:N2)</f>
        <v>70699944</v>
      </c>
      <c r="S3" s="10">
        <f>T2-T3</f>
        <v>4.5050365210473897E-3</v>
      </c>
      <c r="T3" s="2">
        <f>(R3-O3)/R3*T2</f>
        <v>0.98735417422884542</v>
      </c>
    </row>
    <row r="4" spans="1:20" x14ac:dyDescent="0.25">
      <c r="A4">
        <v>3</v>
      </c>
      <c r="B4" s="3">
        <f t="shared" si="0"/>
        <v>9.4340599135180433E-2</v>
      </c>
      <c r="C4">
        <v>13871965</v>
      </c>
      <c r="D4">
        <v>158860</v>
      </c>
      <c r="E4" s="10">
        <f t="shared" si="1"/>
        <v>1.1451874337918239E-2</v>
      </c>
      <c r="F4">
        <f>$C$1110-SUM($C$2:C3)</f>
        <v>57360188</v>
      </c>
      <c r="G4" s="10">
        <f t="shared" si="2"/>
        <v>2.7405380403370261E-3</v>
      </c>
      <c r="H4" s="2">
        <f t="shared" si="3"/>
        <v>0.986796017510986</v>
      </c>
      <c r="I4" s="3">
        <v>0.10492434922652089</v>
      </c>
      <c r="J4" s="2">
        <v>3.0440198734423829E-3</v>
      </c>
      <c r="K4" s="2">
        <v>0.98431015435540303</v>
      </c>
      <c r="M4">
        <v>3</v>
      </c>
      <c r="N4">
        <v>12301793</v>
      </c>
      <c r="O4">
        <v>159518</v>
      </c>
      <c r="P4" s="3">
        <f t="shared" si="4"/>
        <v>0.10492434922652089</v>
      </c>
      <c r="Q4" s="10">
        <f t="shared" si="5"/>
        <v>1.2967052851563996E-2</v>
      </c>
      <c r="R4">
        <f>$N$1110-SUM($N$2:N3)</f>
        <v>51741043</v>
      </c>
      <c r="S4" s="10">
        <f t="shared" ref="S4:S67" si="6">T3-T4</f>
        <v>3.0440198734423829E-3</v>
      </c>
      <c r="T4" s="2">
        <f t="shared" ref="T4:T67" si="7">(R4-O4)/R4*T3</f>
        <v>0.98431015435540303</v>
      </c>
    </row>
    <row r="5" spans="1:20" x14ac:dyDescent="0.25">
      <c r="A5">
        <v>4</v>
      </c>
      <c r="B5" s="3">
        <f t="shared" si="0"/>
        <v>5.8658401342964121E-2</v>
      </c>
      <c r="C5">
        <v>8625208</v>
      </c>
      <c r="D5">
        <v>109288</v>
      </c>
      <c r="E5" s="10">
        <f t="shared" si="1"/>
        <v>1.2670766896288183E-2</v>
      </c>
      <c r="F5">
        <f>$C$1110-SUM($C$2:C4)</f>
        <v>43488223</v>
      </c>
      <c r="G5" s="10">
        <f t="shared" si="2"/>
        <v>2.4798659435162351E-3</v>
      </c>
      <c r="H5" s="2">
        <f t="shared" si="3"/>
        <v>0.98431615156746977</v>
      </c>
      <c r="I5" s="3">
        <v>6.5303132671421446E-2</v>
      </c>
      <c r="J5" s="2">
        <v>2.7427685119061351E-3</v>
      </c>
      <c r="K5" s="2">
        <v>0.9815673858434969</v>
      </c>
      <c r="M5">
        <v>4</v>
      </c>
      <c r="N5">
        <v>7656427</v>
      </c>
      <c r="O5">
        <v>109897</v>
      </c>
      <c r="P5" s="3">
        <f t="shared" si="4"/>
        <v>6.5303132671421446E-2</v>
      </c>
      <c r="Q5" s="10">
        <f t="shared" si="5"/>
        <v>1.4353562046630889E-2</v>
      </c>
      <c r="R5">
        <f>$N$1110-SUM($N$2:N4)</f>
        <v>39439250</v>
      </c>
      <c r="S5" s="10">
        <f t="shared" si="6"/>
        <v>2.7427685119061351E-3</v>
      </c>
      <c r="T5" s="2">
        <f t="shared" si="7"/>
        <v>0.9815673858434969</v>
      </c>
    </row>
    <row r="6" spans="1:20" x14ac:dyDescent="0.25">
      <c r="A6">
        <v>5</v>
      </c>
      <c r="B6" s="3">
        <f t="shared" si="0"/>
        <v>4.0654031999321119E-2</v>
      </c>
      <c r="C6">
        <v>5977822</v>
      </c>
      <c r="D6">
        <v>76560</v>
      </c>
      <c r="E6" s="10">
        <f t="shared" si="1"/>
        <v>1.2807340198487007E-2</v>
      </c>
      <c r="F6">
        <f>$C$1110-SUM($C$2:C5)</f>
        <v>34863015</v>
      </c>
      <c r="G6" s="10">
        <f t="shared" si="2"/>
        <v>2.1615813940362161E-3</v>
      </c>
      <c r="H6" s="2">
        <f t="shared" si="3"/>
        <v>0.98215457017343355</v>
      </c>
      <c r="I6" s="3">
        <v>4.5704679505135626E-2</v>
      </c>
      <c r="J6" s="2">
        <v>2.3780048469125292E-3</v>
      </c>
      <c r="K6" s="2">
        <v>0.97918938099658437</v>
      </c>
      <c r="M6">
        <v>5</v>
      </c>
      <c r="N6">
        <v>5358618</v>
      </c>
      <c r="O6">
        <v>76999</v>
      </c>
      <c r="P6" s="3">
        <f t="shared" si="4"/>
        <v>4.5704679505135626E-2</v>
      </c>
      <c r="Q6" s="10">
        <f t="shared" si="5"/>
        <v>1.4369189966517487E-2</v>
      </c>
      <c r="R6">
        <f>$N$1110-SUM($N$2:N5)</f>
        <v>31782823</v>
      </c>
      <c r="S6" s="10">
        <f t="shared" si="6"/>
        <v>2.3780048469125292E-3</v>
      </c>
      <c r="T6" s="2">
        <f t="shared" si="7"/>
        <v>0.97918938099658437</v>
      </c>
    </row>
    <row r="7" spans="1:20" x14ac:dyDescent="0.25">
      <c r="A7">
        <v>6</v>
      </c>
      <c r="B7" s="3">
        <f t="shared" si="0"/>
        <v>3.1467919419405049E-2</v>
      </c>
      <c r="C7">
        <v>4627084</v>
      </c>
      <c r="D7">
        <v>57135</v>
      </c>
      <c r="E7" s="10">
        <f t="shared" si="1"/>
        <v>1.2347949594172052E-2</v>
      </c>
      <c r="F7">
        <f>$C$1110-SUM($C$2:C6)</f>
        <v>28885193</v>
      </c>
      <c r="G7" s="10">
        <f t="shared" si="2"/>
        <v>1.9427047403443032E-3</v>
      </c>
      <c r="H7" s="2">
        <f t="shared" si="3"/>
        <v>0.98021186543308925</v>
      </c>
      <c r="I7" s="3">
        <v>3.5718326723408876E-2</v>
      </c>
      <c r="J7" s="2">
        <v>2.1277489736187816E-3</v>
      </c>
      <c r="K7" s="2">
        <v>0.97706163202296559</v>
      </c>
      <c r="M7">
        <v>6</v>
      </c>
      <c r="N7">
        <v>4187774</v>
      </c>
      <c r="O7">
        <v>57419</v>
      </c>
      <c r="P7" s="3">
        <f t="shared" si="4"/>
        <v>3.5718326723408876E-2</v>
      </c>
      <c r="Q7" s="10">
        <f t="shared" si="5"/>
        <v>1.3711102843658708E-2</v>
      </c>
      <c r="R7">
        <f>$N$1110-SUM($N$2:N6)</f>
        <v>26424205</v>
      </c>
      <c r="S7" s="10">
        <f t="shared" si="6"/>
        <v>2.1277489736187816E-3</v>
      </c>
      <c r="T7" s="2">
        <f t="shared" si="7"/>
        <v>0.97706163202296559</v>
      </c>
    </row>
    <row r="8" spans="1:20" x14ac:dyDescent="0.25">
      <c r="A8">
        <v>7</v>
      </c>
      <c r="B8" s="3">
        <f t="shared" si="0"/>
        <v>2.3681549566204548E-2</v>
      </c>
      <c r="C8">
        <v>3482166</v>
      </c>
      <c r="D8">
        <v>45668</v>
      </c>
      <c r="E8" s="10">
        <f t="shared" si="1"/>
        <v>1.3114825657363835E-2</v>
      </c>
      <c r="F8">
        <f>$C$1110-SUM($C$2:C7)</f>
        <v>24258109</v>
      </c>
      <c r="G8" s="10">
        <f t="shared" si="2"/>
        <v>1.8453340889267311E-3</v>
      </c>
      <c r="H8" s="2">
        <f t="shared" si="3"/>
        <v>0.97836653134416252</v>
      </c>
      <c r="I8" s="3">
        <v>2.6905061892675716E-2</v>
      </c>
      <c r="J8" s="2">
        <v>2.0156009381252504E-3</v>
      </c>
      <c r="K8" s="2">
        <v>0.97504603108484034</v>
      </c>
      <c r="M8">
        <v>7</v>
      </c>
      <c r="N8">
        <v>3154468</v>
      </c>
      <c r="O8">
        <v>45872</v>
      </c>
      <c r="P8" s="3">
        <f t="shared" si="4"/>
        <v>2.6905061892675716E-2</v>
      </c>
      <c r="Q8" s="10">
        <f t="shared" si="5"/>
        <v>1.4541913248129319E-2</v>
      </c>
      <c r="R8">
        <f>$N$1110-SUM($N$2:N7)</f>
        <v>22236431</v>
      </c>
      <c r="S8" s="10">
        <f t="shared" si="6"/>
        <v>2.0156009381252504E-3</v>
      </c>
      <c r="T8" s="2">
        <f t="shared" si="7"/>
        <v>0.97504603108484034</v>
      </c>
    </row>
    <row r="9" spans="1:20" x14ac:dyDescent="0.25">
      <c r="A9">
        <v>8</v>
      </c>
      <c r="B9" s="3">
        <f t="shared" si="0"/>
        <v>1.878032816996111E-2</v>
      </c>
      <c r="C9">
        <v>2761484</v>
      </c>
      <c r="D9">
        <v>36365</v>
      </c>
      <c r="E9" s="10">
        <f t="shared" si="1"/>
        <v>1.3168644105850332E-2</v>
      </c>
      <c r="F9">
        <f>$C$1110-SUM($C$2:C8)</f>
        <v>20775943</v>
      </c>
      <c r="G9" s="10">
        <f t="shared" si="2"/>
        <v>1.7124757664347401E-3</v>
      </c>
      <c r="H9" s="2">
        <f t="shared" si="3"/>
        <v>0.97665405557772778</v>
      </c>
      <c r="I9" s="3">
        <v>2.128993685208316E-2</v>
      </c>
      <c r="J9" s="2">
        <v>1.8657334013801874E-3</v>
      </c>
      <c r="K9" s="2">
        <v>0.97318029768346015</v>
      </c>
      <c r="M9">
        <v>8</v>
      </c>
      <c r="N9">
        <v>2496126</v>
      </c>
      <c r="O9">
        <v>36513</v>
      </c>
      <c r="P9" s="3">
        <f t="shared" si="4"/>
        <v>2.128993685208316E-2</v>
      </c>
      <c r="Q9" s="10">
        <f t="shared" si="5"/>
        <v>1.4627867343235077E-2</v>
      </c>
      <c r="R9">
        <f>$N$1110-SUM($N$2:N8)</f>
        <v>19081963</v>
      </c>
      <c r="S9" s="10">
        <f t="shared" si="6"/>
        <v>1.8657334013801874E-3</v>
      </c>
      <c r="T9" s="2">
        <f t="shared" si="7"/>
        <v>0.97318029768346015</v>
      </c>
    </row>
    <row r="10" spans="1:20" x14ac:dyDescent="0.25">
      <c r="A10">
        <v>9</v>
      </c>
      <c r="B10" s="3">
        <f t="shared" si="0"/>
        <v>1.5395292970294395E-2</v>
      </c>
      <c r="C10">
        <v>2263744</v>
      </c>
      <c r="D10">
        <v>29477</v>
      </c>
      <c r="E10" s="10">
        <f t="shared" si="1"/>
        <v>1.3021348703740353E-2</v>
      </c>
      <c r="F10">
        <f>$C$1110-SUM($C$2:C9)</f>
        <v>18014459</v>
      </c>
      <c r="G10" s="10">
        <f t="shared" si="2"/>
        <v>1.598095818268197E-3</v>
      </c>
      <c r="H10" s="2">
        <f t="shared" si="3"/>
        <v>0.97505595975945958</v>
      </c>
      <c r="I10" s="3">
        <v>1.771078954504661E-2</v>
      </c>
      <c r="J10" s="2">
        <v>1.7386688764007285E-3</v>
      </c>
      <c r="K10" s="2">
        <v>0.97144162880705942</v>
      </c>
      <c r="M10">
        <v>9</v>
      </c>
      <c r="N10">
        <v>2076491</v>
      </c>
      <c r="O10">
        <v>29632</v>
      </c>
      <c r="P10" s="3">
        <f t="shared" si="4"/>
        <v>1.771078954504661E-2</v>
      </c>
      <c r="Q10" s="10">
        <f t="shared" si="5"/>
        <v>1.4270227995209226E-2</v>
      </c>
      <c r="R10">
        <f>$N$1110-SUM($N$2:N9)</f>
        <v>16585837</v>
      </c>
      <c r="S10" s="10">
        <f t="shared" si="6"/>
        <v>1.7386688764007285E-3</v>
      </c>
      <c r="T10" s="2">
        <f t="shared" si="7"/>
        <v>0.97144162880705942</v>
      </c>
    </row>
    <row r="11" spans="1:20" x14ac:dyDescent="0.25">
      <c r="A11">
        <v>10</v>
      </c>
      <c r="B11" s="3">
        <f t="shared" si="0"/>
        <v>1.2547236131408979E-2</v>
      </c>
      <c r="C11">
        <v>1844962</v>
      </c>
      <c r="D11">
        <v>24935</v>
      </c>
      <c r="E11" s="10">
        <f t="shared" si="1"/>
        <v>1.3515183510554689E-2</v>
      </c>
      <c r="F11">
        <f>$C$1110-SUM($C$2:C10)</f>
        <v>15750715</v>
      </c>
      <c r="G11" s="10">
        <f t="shared" si="2"/>
        <v>1.5436137570009612E-3</v>
      </c>
      <c r="H11" s="2">
        <f t="shared" si="3"/>
        <v>0.97351234600245862</v>
      </c>
      <c r="I11" s="3">
        <v>1.4446940863003733E-2</v>
      </c>
      <c r="J11" s="2">
        <v>1.6754273638017736E-3</v>
      </c>
      <c r="K11" s="2">
        <v>0.96976620144325765</v>
      </c>
      <c r="M11">
        <v>10</v>
      </c>
      <c r="N11">
        <v>1693823</v>
      </c>
      <c r="O11">
        <v>25024</v>
      </c>
      <c r="P11" s="3">
        <f t="shared" si="4"/>
        <v>1.4446940863003733E-2</v>
      </c>
      <c r="Q11" s="10">
        <f t="shared" si="5"/>
        <v>1.4773680602990986E-2</v>
      </c>
      <c r="R11">
        <f>$N$1110-SUM($N$2:N10)</f>
        <v>14509346</v>
      </c>
      <c r="S11" s="10">
        <f t="shared" si="6"/>
        <v>1.6754273638017736E-3</v>
      </c>
      <c r="T11" s="2">
        <f t="shared" si="7"/>
        <v>0.96976620144325765</v>
      </c>
    </row>
    <row r="12" spans="1:20" x14ac:dyDescent="0.25">
      <c r="A12">
        <v>11</v>
      </c>
      <c r="B12" s="3">
        <f t="shared" si="0"/>
        <v>1.0463012274503245E-2</v>
      </c>
      <c r="C12">
        <v>1538495</v>
      </c>
      <c r="D12">
        <v>20637</v>
      </c>
      <c r="E12" s="10">
        <f t="shared" si="1"/>
        <v>1.3413758250758046E-2</v>
      </c>
      <c r="F12">
        <f>$C$1110-SUM($C$2:C11)</f>
        <v>13905753</v>
      </c>
      <c r="G12" s="10">
        <f t="shared" si="2"/>
        <v>1.4447527066281385E-3</v>
      </c>
      <c r="H12" s="2">
        <f t="shared" si="3"/>
        <v>0.97206759329583048</v>
      </c>
      <c r="I12" s="3">
        <v>1.2039713007714841E-2</v>
      </c>
      <c r="J12" s="2">
        <v>1.5715398015027082E-3</v>
      </c>
      <c r="K12" s="2">
        <v>0.96819466164175494</v>
      </c>
      <c r="M12">
        <v>11</v>
      </c>
      <c r="N12">
        <v>1411589</v>
      </c>
      <c r="O12">
        <v>20768</v>
      </c>
      <c r="P12" s="3">
        <f t="shared" si="4"/>
        <v>1.2039713007714841E-2</v>
      </c>
      <c r="Q12" s="10">
        <f t="shared" si="5"/>
        <v>1.4712497759616999E-2</v>
      </c>
      <c r="R12">
        <f>$N$1110-SUM($N$2:N11)</f>
        <v>12815523</v>
      </c>
      <c r="S12" s="10">
        <f t="shared" si="6"/>
        <v>1.5715398015027082E-3</v>
      </c>
      <c r="T12" s="2">
        <f t="shared" si="7"/>
        <v>0.96819466164175494</v>
      </c>
    </row>
    <row r="13" spans="1:20" x14ac:dyDescent="0.25">
      <c r="A13">
        <v>12</v>
      </c>
      <c r="B13" s="3">
        <f t="shared" si="0"/>
        <v>9.0238996583456646E-3</v>
      </c>
      <c r="C13">
        <v>1326886</v>
      </c>
      <c r="D13">
        <v>17710</v>
      </c>
      <c r="E13" s="10">
        <f t="shared" si="1"/>
        <v>1.3347039610034321E-2</v>
      </c>
      <c r="F13">
        <f>$C$1110-SUM($C$2:C12)</f>
        <v>12367258</v>
      </c>
      <c r="G13" s="10">
        <f t="shared" si="2"/>
        <v>1.3920075959658051E-3</v>
      </c>
      <c r="H13" s="2">
        <f t="shared" si="3"/>
        <v>0.97067558569986467</v>
      </c>
      <c r="I13" s="3">
        <v>1.0429657513894523E-2</v>
      </c>
      <c r="J13" s="2">
        <v>1.510456937515503E-3</v>
      </c>
      <c r="K13" s="2">
        <v>0.96668420470423944</v>
      </c>
      <c r="M13">
        <v>12</v>
      </c>
      <c r="N13">
        <v>1222819</v>
      </c>
      <c r="O13">
        <v>17791</v>
      </c>
      <c r="P13" s="3">
        <f t="shared" si="4"/>
        <v>1.0429657513894523E-2</v>
      </c>
      <c r="Q13" s="10">
        <f t="shared" si="5"/>
        <v>1.4549168764960308E-2</v>
      </c>
      <c r="R13">
        <f>$N$1110-SUM($N$2:N12)</f>
        <v>11403934</v>
      </c>
      <c r="S13" s="10">
        <f t="shared" si="6"/>
        <v>1.510456937515503E-3</v>
      </c>
      <c r="T13" s="2">
        <f t="shared" si="7"/>
        <v>0.96668420470423944</v>
      </c>
    </row>
    <row r="14" spans="1:20" x14ac:dyDescent="0.25">
      <c r="A14">
        <v>13</v>
      </c>
      <c r="B14" s="3">
        <f t="shared" si="0"/>
        <v>7.5925059616071015E-3</v>
      </c>
      <c r="C14">
        <v>1116412</v>
      </c>
      <c r="D14">
        <v>15425</v>
      </c>
      <c r="E14" s="10">
        <f t="shared" si="1"/>
        <v>1.3816583841807504E-2</v>
      </c>
      <c r="F14">
        <f>$C$1110-SUM($C$2:C13)</f>
        <v>11040372</v>
      </c>
      <c r="G14" s="10">
        <f t="shared" si="2"/>
        <v>1.3561744938866971E-3</v>
      </c>
      <c r="H14" s="2">
        <f t="shared" si="3"/>
        <v>0.96931941120597798</v>
      </c>
      <c r="I14" s="3">
        <v>8.802347465515753E-3</v>
      </c>
      <c r="J14" s="2">
        <v>1.4725602579637176E-3</v>
      </c>
      <c r="K14" s="2">
        <v>0.96521164444627572</v>
      </c>
      <c r="M14">
        <v>13</v>
      </c>
      <c r="N14">
        <v>1032026</v>
      </c>
      <c r="O14">
        <v>15509</v>
      </c>
      <c r="P14" s="3">
        <f t="shared" si="4"/>
        <v>8.802347465515753E-3</v>
      </c>
      <c r="Q14" s="10">
        <f t="shared" si="5"/>
        <v>1.5027722169790297E-2</v>
      </c>
      <c r="R14">
        <f>$N$1110-SUM($N$2:N13)</f>
        <v>10181115</v>
      </c>
      <c r="S14" s="10">
        <f t="shared" si="6"/>
        <v>1.4725602579637176E-3</v>
      </c>
      <c r="T14" s="2">
        <f t="shared" si="7"/>
        <v>0.96521164444627572</v>
      </c>
    </row>
    <row r="15" spans="1:20" x14ac:dyDescent="0.25">
      <c r="A15">
        <v>14</v>
      </c>
      <c r="B15" s="3">
        <f t="shared" si="0"/>
        <v>6.5505402505705423E-3</v>
      </c>
      <c r="C15">
        <v>963200</v>
      </c>
      <c r="D15">
        <v>13213</v>
      </c>
      <c r="E15" s="10">
        <f t="shared" si="1"/>
        <v>1.3717815614617939E-2</v>
      </c>
      <c r="F15">
        <f>$C$1110-SUM($C$2:C14)</f>
        <v>9923960</v>
      </c>
      <c r="G15" s="10">
        <f t="shared" si="2"/>
        <v>1.2905752723977315E-3</v>
      </c>
      <c r="H15" s="2">
        <f t="shared" si="3"/>
        <v>0.96802883593358025</v>
      </c>
      <c r="I15" s="3">
        <v>7.5838586277625899E-3</v>
      </c>
      <c r="J15" s="2">
        <v>1.4014369610815258E-3</v>
      </c>
      <c r="K15" s="2">
        <v>0.96381020748519419</v>
      </c>
      <c r="M15">
        <v>14</v>
      </c>
      <c r="N15">
        <v>889165</v>
      </c>
      <c r="O15">
        <v>13284</v>
      </c>
      <c r="P15" s="3">
        <f t="shared" si="4"/>
        <v>7.5838586277625899E-3</v>
      </c>
      <c r="Q15" s="10">
        <f t="shared" si="5"/>
        <v>1.4939859306203011E-2</v>
      </c>
      <c r="R15">
        <f>$N$1110-SUM($N$2:N14)</f>
        <v>9149089</v>
      </c>
      <c r="S15" s="10">
        <f t="shared" si="6"/>
        <v>1.4014369610815258E-3</v>
      </c>
      <c r="T15" s="2">
        <f t="shared" si="7"/>
        <v>0.96381020748519419</v>
      </c>
    </row>
    <row r="16" spans="1:20" x14ac:dyDescent="0.25">
      <c r="A16">
        <v>15</v>
      </c>
      <c r="B16" s="3">
        <f t="shared" si="0"/>
        <v>5.7719903156192706E-3</v>
      </c>
      <c r="C16">
        <v>848721</v>
      </c>
      <c r="D16">
        <v>11621</v>
      </c>
      <c r="E16" s="10">
        <f t="shared" si="1"/>
        <v>1.3692367692091983E-2</v>
      </c>
      <c r="F16">
        <f>$C$1110-SUM($C$2:C15)</f>
        <v>8960760</v>
      </c>
      <c r="G16" s="10">
        <f t="shared" si="2"/>
        <v>1.2554139495293271E-3</v>
      </c>
      <c r="H16" s="2">
        <f t="shared" si="3"/>
        <v>0.96677342198405092</v>
      </c>
      <c r="I16" s="3">
        <v>6.71126262518657E-3</v>
      </c>
      <c r="J16" s="2">
        <v>1.3642824008933685E-3</v>
      </c>
      <c r="K16" s="2">
        <v>0.96244592508430082</v>
      </c>
      <c r="M16">
        <v>15</v>
      </c>
      <c r="N16">
        <v>786858</v>
      </c>
      <c r="O16">
        <v>11692</v>
      </c>
      <c r="P16" s="3">
        <f t="shared" si="4"/>
        <v>6.71126262518657E-3</v>
      </c>
      <c r="Q16" s="10">
        <f t="shared" si="5"/>
        <v>1.4859097829595684E-2</v>
      </c>
      <c r="R16">
        <f>$N$1110-SUM($N$2:N15)</f>
        <v>8259924</v>
      </c>
      <c r="S16" s="10">
        <f t="shared" si="6"/>
        <v>1.3642824008933685E-3</v>
      </c>
      <c r="T16" s="2">
        <f t="shared" si="7"/>
        <v>0.96244592508430082</v>
      </c>
    </row>
    <row r="17" spans="1:20" x14ac:dyDescent="0.25">
      <c r="A17">
        <v>16</v>
      </c>
      <c r="B17" s="3">
        <f t="shared" si="0"/>
        <v>5.0304707914490994E-3</v>
      </c>
      <c r="C17">
        <v>739687</v>
      </c>
      <c r="D17">
        <v>10395</v>
      </c>
      <c r="E17" s="10">
        <f t="shared" si="1"/>
        <v>1.4053241438608493E-2</v>
      </c>
      <c r="F17">
        <f>$C$1110-SUM($C$2:C16)</f>
        <v>8112039</v>
      </c>
      <c r="G17" s="10">
        <f t="shared" si="2"/>
        <v>1.2388512581762434E-3</v>
      </c>
      <c r="H17" s="2">
        <f t="shared" si="3"/>
        <v>0.96553457072587467</v>
      </c>
      <c r="I17" s="3">
        <v>5.8379672289013088E-3</v>
      </c>
      <c r="J17" s="2">
        <v>1.3518942393402344E-3</v>
      </c>
      <c r="K17" s="2">
        <v>0.96109403084496059</v>
      </c>
      <c r="M17">
        <v>16</v>
      </c>
      <c r="N17">
        <v>684469</v>
      </c>
      <c r="O17">
        <v>10497</v>
      </c>
      <c r="P17" s="3">
        <f t="shared" si="4"/>
        <v>5.8379672289013088E-3</v>
      </c>
      <c r="Q17" s="10">
        <f t="shared" si="5"/>
        <v>1.5335975770999126E-2</v>
      </c>
      <c r="R17">
        <f>$N$1110-SUM($N$2:N16)</f>
        <v>7473066</v>
      </c>
      <c r="S17" s="10">
        <f t="shared" si="6"/>
        <v>1.3518942393402344E-3</v>
      </c>
      <c r="T17" s="2">
        <f t="shared" si="7"/>
        <v>0.96109403084496059</v>
      </c>
    </row>
    <row r="18" spans="1:20" x14ac:dyDescent="0.25">
      <c r="A18">
        <v>17</v>
      </c>
      <c r="B18" s="3">
        <f t="shared" si="0"/>
        <v>4.4630316024054381E-3</v>
      </c>
      <c r="C18">
        <v>656250</v>
      </c>
      <c r="D18">
        <v>9015</v>
      </c>
      <c r="E18" s="10">
        <f t="shared" si="1"/>
        <v>1.3737142857142857E-2</v>
      </c>
      <c r="F18">
        <f>$C$1110-SUM($C$2:C17)</f>
        <v>7372352</v>
      </c>
      <c r="G18" s="10">
        <f t="shared" si="2"/>
        <v>1.1806671948237923E-3</v>
      </c>
      <c r="H18" s="2">
        <f t="shared" si="3"/>
        <v>0.96435390353105088</v>
      </c>
      <c r="I18" s="3">
        <v>5.1939791481394855E-3</v>
      </c>
      <c r="J18" s="2">
        <v>1.2805437572730449E-3</v>
      </c>
      <c r="K18" s="2">
        <v>0.95981348708768754</v>
      </c>
      <c r="M18">
        <v>17</v>
      </c>
      <c r="N18">
        <v>608965</v>
      </c>
      <c r="O18">
        <v>9045</v>
      </c>
      <c r="P18" s="3">
        <f t="shared" si="4"/>
        <v>5.1939791481394855E-3</v>
      </c>
      <c r="Q18" s="10">
        <f t="shared" si="5"/>
        <v>1.4853070373502582E-2</v>
      </c>
      <c r="R18">
        <f>$N$1110-SUM($N$2:N17)</f>
        <v>6788597</v>
      </c>
      <c r="S18" s="10">
        <f t="shared" si="6"/>
        <v>1.2805437572730449E-3</v>
      </c>
      <c r="T18" s="2">
        <f t="shared" si="7"/>
        <v>0.95981348708768754</v>
      </c>
    </row>
    <row r="19" spans="1:20" x14ac:dyDescent="0.25">
      <c r="A19">
        <v>18</v>
      </c>
      <c r="B19" s="3">
        <f t="shared" si="0"/>
        <v>4.1959297872671926E-3</v>
      </c>
      <c r="C19">
        <v>616975</v>
      </c>
      <c r="D19">
        <v>8314</v>
      </c>
      <c r="E19" s="10">
        <f t="shared" si="1"/>
        <v>1.3475424449937193E-2</v>
      </c>
      <c r="F19">
        <f>$C$1110-SUM($C$2:C18)</f>
        <v>6716102</v>
      </c>
      <c r="G19" s="10">
        <f t="shared" si="2"/>
        <v>1.1937934167701725E-3</v>
      </c>
      <c r="H19" s="2">
        <f t="shared" si="3"/>
        <v>0.96316011011428071</v>
      </c>
      <c r="I19" s="3">
        <v>4.9099314810806408E-3</v>
      </c>
      <c r="J19" s="2">
        <v>1.2972232398557049E-3</v>
      </c>
      <c r="K19" s="2">
        <v>0.95851626384783184</v>
      </c>
      <c r="M19">
        <v>18</v>
      </c>
      <c r="N19">
        <v>575662</v>
      </c>
      <c r="O19">
        <v>8352</v>
      </c>
      <c r="P19" s="3">
        <f t="shared" si="4"/>
        <v>4.9099314810806408E-3</v>
      </c>
      <c r="Q19" s="10">
        <f t="shared" si="5"/>
        <v>1.4508513676428181E-2</v>
      </c>
      <c r="R19">
        <f>$N$1110-SUM($N$2:N18)</f>
        <v>6179632</v>
      </c>
      <c r="S19" s="10">
        <f t="shared" si="6"/>
        <v>1.2972232398557049E-3</v>
      </c>
      <c r="T19" s="2">
        <f t="shared" si="7"/>
        <v>0.95851626384783184</v>
      </c>
    </row>
    <row r="20" spans="1:20" x14ac:dyDescent="0.25">
      <c r="A20">
        <v>19</v>
      </c>
      <c r="B20" s="3">
        <f t="shared" si="0"/>
        <v>3.5544977847619375E-3</v>
      </c>
      <c r="C20">
        <v>522658</v>
      </c>
      <c r="D20">
        <v>7662</v>
      </c>
      <c r="E20" s="10">
        <f t="shared" si="1"/>
        <v>1.4659681856969567E-2</v>
      </c>
      <c r="F20">
        <f>$C$1110-SUM($C$2:C19)</f>
        <v>6099127</v>
      </c>
      <c r="G20" s="10">
        <f t="shared" si="2"/>
        <v>1.2099654202470944E-3</v>
      </c>
      <c r="H20" s="2">
        <f t="shared" si="3"/>
        <v>0.96195014469403362</v>
      </c>
      <c r="I20" s="3">
        <v>4.1458353245441837E-3</v>
      </c>
      <c r="J20" s="2">
        <v>1.3414852430256863E-3</v>
      </c>
      <c r="K20" s="2">
        <v>0.95717477860480615</v>
      </c>
      <c r="M20">
        <v>19</v>
      </c>
      <c r="N20">
        <v>486076</v>
      </c>
      <c r="O20">
        <v>7843</v>
      </c>
      <c r="P20" s="3">
        <f t="shared" si="4"/>
        <v>4.1458353245441837E-3</v>
      </c>
      <c r="Q20" s="10">
        <f t="shared" si="5"/>
        <v>1.6135336860902412E-2</v>
      </c>
      <c r="R20">
        <f>$N$1110-SUM($N$2:N19)</f>
        <v>5603970</v>
      </c>
      <c r="S20" s="10">
        <f t="shared" si="6"/>
        <v>1.3414852430256863E-3</v>
      </c>
      <c r="T20" s="2">
        <f t="shared" si="7"/>
        <v>0.95717477860480615</v>
      </c>
    </row>
    <row r="21" spans="1:20" x14ac:dyDescent="0.25">
      <c r="A21">
        <v>20</v>
      </c>
      <c r="B21" s="3">
        <f t="shared" si="0"/>
        <v>3.1444497429555626E-3</v>
      </c>
      <c r="C21">
        <v>462364</v>
      </c>
      <c r="D21">
        <v>6759</v>
      </c>
      <c r="E21" s="10">
        <f t="shared" si="1"/>
        <v>1.4618352639911411E-2</v>
      </c>
      <c r="F21">
        <f>$C$1110-SUM($C$2:C20)</f>
        <v>5576469</v>
      </c>
      <c r="G21" s="10">
        <f t="shared" si="2"/>
        <v>1.165938702068825E-3</v>
      </c>
      <c r="H21" s="2">
        <f t="shared" si="3"/>
        <v>0.96078420599196479</v>
      </c>
      <c r="I21" s="3">
        <v>3.6605157946725409E-3</v>
      </c>
      <c r="J21" s="2">
        <v>1.2869199032999878E-3</v>
      </c>
      <c r="K21" s="2">
        <v>0.95588785870150617</v>
      </c>
      <c r="M21">
        <v>20</v>
      </c>
      <c r="N21">
        <v>429175</v>
      </c>
      <c r="O21">
        <v>6881</v>
      </c>
      <c r="P21" s="3">
        <f t="shared" si="4"/>
        <v>3.6605157946725409E-3</v>
      </c>
      <c r="Q21" s="10">
        <f t="shared" si="5"/>
        <v>1.6033086736179879E-2</v>
      </c>
      <c r="R21">
        <f>$N$1110-SUM($N$2:N20)</f>
        <v>5117894</v>
      </c>
      <c r="S21" s="10">
        <f t="shared" si="6"/>
        <v>1.2869199032999878E-3</v>
      </c>
      <c r="T21" s="2">
        <f t="shared" si="7"/>
        <v>0.95588785870150617</v>
      </c>
    </row>
    <row r="22" spans="1:20" x14ac:dyDescent="0.25">
      <c r="A22">
        <v>21</v>
      </c>
      <c r="B22" s="3">
        <f t="shared" si="0"/>
        <v>2.8234515080854117E-3</v>
      </c>
      <c r="C22">
        <v>415164</v>
      </c>
      <c r="D22">
        <v>6087</v>
      </c>
      <c r="E22" s="10">
        <f t="shared" si="1"/>
        <v>1.4661675867849814E-2</v>
      </c>
      <c r="F22">
        <f>$C$1110-SUM($C$2:C21)</f>
        <v>5114105</v>
      </c>
      <c r="G22" s="10">
        <f t="shared" si="2"/>
        <v>1.1435614759324197E-3</v>
      </c>
      <c r="H22" s="2">
        <f t="shared" si="3"/>
        <v>0.95964064451603237</v>
      </c>
      <c r="I22" s="3">
        <v>3.2998248121108653E-3</v>
      </c>
      <c r="J22" s="2">
        <v>1.2552259041382907E-3</v>
      </c>
      <c r="K22" s="2">
        <v>0.95463263279736787</v>
      </c>
      <c r="M22">
        <v>21</v>
      </c>
      <c r="N22">
        <v>386886</v>
      </c>
      <c r="O22">
        <v>6157</v>
      </c>
      <c r="P22" s="3">
        <f t="shared" si="4"/>
        <v>3.2998248121108653E-3</v>
      </c>
      <c r="Q22" s="10">
        <f t="shared" si="5"/>
        <v>1.591424864171875E-2</v>
      </c>
      <c r="R22">
        <f>$N$1110-SUM($N$2:N21)</f>
        <v>4688719</v>
      </c>
      <c r="S22" s="10">
        <f t="shared" si="6"/>
        <v>1.2552259041382907E-3</v>
      </c>
      <c r="T22" s="2">
        <f t="shared" si="7"/>
        <v>0.95463263279736787</v>
      </c>
    </row>
    <row r="23" spans="1:20" x14ac:dyDescent="0.25">
      <c r="A23">
        <v>22</v>
      </c>
      <c r="B23" s="3">
        <f t="shared" si="0"/>
        <v>2.6060840169218574E-3</v>
      </c>
      <c r="C23">
        <v>383202</v>
      </c>
      <c r="D23">
        <v>5387</v>
      </c>
      <c r="E23" s="10">
        <f t="shared" si="1"/>
        <v>1.4057859823278585E-2</v>
      </c>
      <c r="F23">
        <f>$C$1110-SUM($C$2:C22)</f>
        <v>4698941</v>
      </c>
      <c r="G23" s="10">
        <f t="shared" si="2"/>
        <v>1.1001594086854638E-3</v>
      </c>
      <c r="H23" s="2">
        <f t="shared" si="3"/>
        <v>0.95854048510734691</v>
      </c>
      <c r="I23" s="3">
        <v>3.0991755802831224E-3</v>
      </c>
      <c r="J23" s="2">
        <v>1.1978863316730592E-3</v>
      </c>
      <c r="K23" s="2">
        <v>0.95343474646569482</v>
      </c>
      <c r="M23">
        <v>22</v>
      </c>
      <c r="N23">
        <v>363361</v>
      </c>
      <c r="O23">
        <v>5398</v>
      </c>
      <c r="P23" s="3">
        <f t="shared" si="4"/>
        <v>3.0991755802831224E-3</v>
      </c>
      <c r="Q23" s="10">
        <f t="shared" si="5"/>
        <v>1.4855749516321234E-2</v>
      </c>
      <c r="R23">
        <f>$N$1110-SUM($N$2:N22)</f>
        <v>4301833</v>
      </c>
      <c r="S23" s="10">
        <f t="shared" si="6"/>
        <v>1.1978863316730592E-3</v>
      </c>
      <c r="T23" s="2">
        <f t="shared" si="7"/>
        <v>0.95343474646569482</v>
      </c>
    </row>
    <row r="24" spans="1:20" x14ac:dyDescent="0.25">
      <c r="A24">
        <v>23</v>
      </c>
      <c r="B24" s="3">
        <f t="shared" si="0"/>
        <v>2.236670815228812E-3</v>
      </c>
      <c r="C24">
        <v>328883</v>
      </c>
      <c r="D24">
        <v>4963</v>
      </c>
      <c r="E24" s="10">
        <f t="shared" si="1"/>
        <v>1.5090472903737804E-2</v>
      </c>
      <c r="F24">
        <f>$C$1110-SUM($C$2:C23)</f>
        <v>4315739</v>
      </c>
      <c r="G24" s="10">
        <f t="shared" si="2"/>
        <v>1.1022993808448289E-3</v>
      </c>
      <c r="H24" s="2">
        <f t="shared" si="3"/>
        <v>0.95743818572650208</v>
      </c>
      <c r="I24" s="3">
        <v>2.6206964620555115E-3</v>
      </c>
      <c r="J24" s="2">
        <v>1.206296589550182E-3</v>
      </c>
      <c r="K24" s="2">
        <v>0.95222844987614463</v>
      </c>
      <c r="M24">
        <v>23</v>
      </c>
      <c r="N24">
        <v>307262</v>
      </c>
      <c r="O24">
        <v>4983</v>
      </c>
      <c r="P24" s="3">
        <f t="shared" si="4"/>
        <v>2.6206964620555115E-3</v>
      </c>
      <c r="Q24" s="10">
        <f t="shared" si="5"/>
        <v>1.6217430075961232E-2</v>
      </c>
      <c r="R24">
        <f>$N$1110-SUM($N$2:N23)</f>
        <v>3938472</v>
      </c>
      <c r="S24" s="10">
        <f t="shared" si="6"/>
        <v>1.206296589550182E-3</v>
      </c>
      <c r="T24" s="2">
        <f t="shared" si="7"/>
        <v>0.95222844987614463</v>
      </c>
    </row>
    <row r="25" spans="1:20" x14ac:dyDescent="0.25">
      <c r="A25">
        <v>24</v>
      </c>
      <c r="B25" s="3">
        <f t="shared" si="0"/>
        <v>2.00342343257327E-3</v>
      </c>
      <c r="C25">
        <v>294586</v>
      </c>
      <c r="D25">
        <v>4358</v>
      </c>
      <c r="E25" s="10">
        <f t="shared" si="1"/>
        <v>1.4793642603518158E-2</v>
      </c>
      <c r="F25">
        <f>$C$1110-SUM($C$2:C24)</f>
        <v>3986856</v>
      </c>
      <c r="G25" s="10">
        <f t="shared" si="2"/>
        <v>1.0465679255523552E-3</v>
      </c>
      <c r="H25" s="2">
        <f t="shared" si="3"/>
        <v>0.95639161780094972</v>
      </c>
      <c r="I25" s="3">
        <v>2.341442200662435E-3</v>
      </c>
      <c r="J25" s="2">
        <v>1.1593386163021302E-3</v>
      </c>
      <c r="K25" s="2">
        <v>0.9510691112598425</v>
      </c>
      <c r="M25">
        <v>24</v>
      </c>
      <c r="N25">
        <v>274521</v>
      </c>
      <c r="O25">
        <v>4421</v>
      </c>
      <c r="P25" s="3">
        <f t="shared" si="4"/>
        <v>2.341442200662435E-3</v>
      </c>
      <c r="Q25" s="10">
        <f t="shared" si="5"/>
        <v>1.6104414598518874E-2</v>
      </c>
      <c r="R25">
        <f>$N$1110-SUM($N$2:N24)</f>
        <v>3631210</v>
      </c>
      <c r="S25" s="10">
        <f t="shared" si="6"/>
        <v>1.1593386163021302E-3</v>
      </c>
      <c r="T25" s="2">
        <f t="shared" si="7"/>
        <v>0.9510691112598425</v>
      </c>
    </row>
    <row r="26" spans="1:20" x14ac:dyDescent="0.25">
      <c r="A26">
        <v>25</v>
      </c>
      <c r="B26" s="3">
        <f t="shared" si="0"/>
        <v>1.8124702876858949E-3</v>
      </c>
      <c r="C26">
        <v>266508</v>
      </c>
      <c r="D26">
        <v>3914</v>
      </c>
      <c r="E26" s="10">
        <f t="shared" si="1"/>
        <v>1.4686238311795519E-2</v>
      </c>
      <c r="F26">
        <f>$C$1110-SUM($C$2:C25)</f>
        <v>3692270</v>
      </c>
      <c r="G26" s="10">
        <f t="shared" si="2"/>
        <v>1.0138253139865272E-3</v>
      </c>
      <c r="H26" s="2">
        <f t="shared" si="3"/>
        <v>0.9553777924869632</v>
      </c>
      <c r="I26" s="3">
        <v>2.1093970146430696E-3</v>
      </c>
      <c r="J26" s="2">
        <v>1.1228585334902563E-3</v>
      </c>
      <c r="K26" s="2">
        <v>0.94994625272635225</v>
      </c>
      <c r="M26">
        <v>25</v>
      </c>
      <c r="N26">
        <v>247315</v>
      </c>
      <c r="O26">
        <v>3963</v>
      </c>
      <c r="P26" s="3">
        <f t="shared" si="4"/>
        <v>2.1093970146430696E-3</v>
      </c>
      <c r="Q26" s="10">
        <f t="shared" si="5"/>
        <v>1.6024098821341204E-2</v>
      </c>
      <c r="R26">
        <f>$N$1110-SUM($N$2:N25)</f>
        <v>3356689</v>
      </c>
      <c r="S26" s="10">
        <f t="shared" si="6"/>
        <v>1.1228585334902563E-3</v>
      </c>
      <c r="T26" s="2">
        <f t="shared" si="7"/>
        <v>0.94994625272635225</v>
      </c>
    </row>
    <row r="27" spans="1:20" x14ac:dyDescent="0.25">
      <c r="A27">
        <v>26</v>
      </c>
      <c r="B27" s="3">
        <f t="shared" si="0"/>
        <v>1.6317795651802796E-3</v>
      </c>
      <c r="C27">
        <v>239939</v>
      </c>
      <c r="D27">
        <v>3637</v>
      </c>
      <c r="E27" s="10">
        <f t="shared" si="1"/>
        <v>1.5158019329913019E-2</v>
      </c>
      <c r="F27">
        <f>$C$1110-SUM($C$2:C26)</f>
        <v>3425762</v>
      </c>
      <c r="G27" s="10">
        <f t="shared" si="2"/>
        <v>1.0142879252192927E-3</v>
      </c>
      <c r="H27" s="2">
        <f t="shared" si="3"/>
        <v>0.9543635045617439</v>
      </c>
      <c r="I27" s="3">
        <v>1.8965766264362326E-3</v>
      </c>
      <c r="J27" s="2">
        <v>1.1227509070215191E-3</v>
      </c>
      <c r="K27" s="2">
        <v>0.94882350181933073</v>
      </c>
      <c r="M27">
        <v>26</v>
      </c>
      <c r="N27">
        <v>222363</v>
      </c>
      <c r="O27">
        <v>3675</v>
      </c>
      <c r="P27" s="3">
        <f t="shared" si="4"/>
        <v>1.8965766264362326E-3</v>
      </c>
      <c r="Q27" s="10">
        <f t="shared" si="5"/>
        <v>1.6527030126414915E-2</v>
      </c>
      <c r="R27">
        <f>$N$1110-SUM($N$2:N26)</f>
        <v>3109374</v>
      </c>
      <c r="S27" s="10">
        <f t="shared" si="6"/>
        <v>1.1227509070215191E-3</v>
      </c>
      <c r="T27" s="2">
        <f t="shared" si="7"/>
        <v>0.94882350181933073</v>
      </c>
    </row>
    <row r="28" spans="1:20" x14ac:dyDescent="0.25">
      <c r="A28">
        <v>27</v>
      </c>
      <c r="B28" s="3">
        <f t="shared" si="0"/>
        <v>1.4869359125051847E-3</v>
      </c>
      <c r="C28">
        <v>218641</v>
      </c>
      <c r="D28">
        <v>3225</v>
      </c>
      <c r="E28" s="10">
        <f t="shared" si="1"/>
        <v>1.4750206960268202E-2</v>
      </c>
      <c r="F28">
        <f>$C$1110-SUM($C$2:C27)</f>
        <v>3185823</v>
      </c>
      <c r="G28" s="10">
        <f t="shared" si="2"/>
        <v>9.6609959254223554E-4</v>
      </c>
      <c r="H28" s="2">
        <f t="shared" si="3"/>
        <v>0.95339740496920167</v>
      </c>
      <c r="I28" s="3">
        <v>1.7216770239767345E-3</v>
      </c>
      <c r="J28" s="2">
        <v>1.0812668607724785E-3</v>
      </c>
      <c r="K28" s="2">
        <v>0.94774223495855825</v>
      </c>
      <c r="M28">
        <v>27</v>
      </c>
      <c r="N28">
        <v>201857</v>
      </c>
      <c r="O28">
        <v>3290</v>
      </c>
      <c r="P28" s="3">
        <f t="shared" si="4"/>
        <v>1.7216770239767345E-3</v>
      </c>
      <c r="Q28" s="10">
        <f t="shared" si="5"/>
        <v>1.6298666878037424E-2</v>
      </c>
      <c r="R28">
        <f>$N$1110-SUM($N$2:N27)</f>
        <v>2887011</v>
      </c>
      <c r="S28" s="10">
        <f t="shared" si="6"/>
        <v>1.0812668607724785E-3</v>
      </c>
      <c r="T28" s="2">
        <f t="shared" si="7"/>
        <v>0.94774223495855825</v>
      </c>
    </row>
    <row r="29" spans="1:20" x14ac:dyDescent="0.25">
      <c r="A29">
        <v>28</v>
      </c>
      <c r="B29" s="3">
        <f t="shared" si="0"/>
        <v>1.3521778611502685E-3</v>
      </c>
      <c r="C29">
        <v>198826</v>
      </c>
      <c r="D29">
        <v>2983</v>
      </c>
      <c r="E29" s="10">
        <f t="shared" si="1"/>
        <v>1.5003068009214087E-2</v>
      </c>
      <c r="F29">
        <f>$C$1110-SUM($C$2:C28)</f>
        <v>2967182</v>
      </c>
      <c r="G29" s="10">
        <f t="shared" si="2"/>
        <v>9.5847995135556197E-4</v>
      </c>
      <c r="H29" s="2">
        <f t="shared" si="3"/>
        <v>0.95243892501784611</v>
      </c>
      <c r="I29" s="3">
        <v>1.5711623802333052E-3</v>
      </c>
      <c r="J29" s="2">
        <v>1.0680460051768481E-3</v>
      </c>
      <c r="K29" s="2">
        <v>0.9466741889533814</v>
      </c>
      <c r="M29">
        <v>28</v>
      </c>
      <c r="N29">
        <v>184210</v>
      </c>
      <c r="O29">
        <v>3026</v>
      </c>
      <c r="P29" s="3">
        <f t="shared" si="4"/>
        <v>1.5711623802333052E-3</v>
      </c>
      <c r="Q29" s="10">
        <f t="shared" si="5"/>
        <v>1.6426904076868792E-2</v>
      </c>
      <c r="R29">
        <f>$N$1110-SUM($N$2:N28)</f>
        <v>2685154</v>
      </c>
      <c r="S29" s="10">
        <f t="shared" si="6"/>
        <v>1.0680460051768481E-3</v>
      </c>
      <c r="T29" s="2">
        <f t="shared" si="7"/>
        <v>0.9466741889533814</v>
      </c>
    </row>
    <row r="30" spans="1:20" x14ac:dyDescent="0.25">
      <c r="A30">
        <v>29</v>
      </c>
      <c r="B30" s="3">
        <f t="shared" si="0"/>
        <v>1.2323135838285225E-3</v>
      </c>
      <c r="C30">
        <v>181201</v>
      </c>
      <c r="D30">
        <v>2728</v>
      </c>
      <c r="E30" s="10">
        <f t="shared" si="1"/>
        <v>1.5055104552403132E-2</v>
      </c>
      <c r="F30">
        <f>$C$1110-SUM($C$2:C29)</f>
        <v>2768356</v>
      </c>
      <c r="G30" s="10">
        <f t="shared" si="2"/>
        <v>9.3855464667425004E-4</v>
      </c>
      <c r="H30" s="2">
        <f t="shared" si="3"/>
        <v>0.95150037037117186</v>
      </c>
      <c r="I30" s="3">
        <v>1.4257396638608071E-3</v>
      </c>
      <c r="J30" s="2">
        <v>1.0477620270678001E-3</v>
      </c>
      <c r="K30" s="2">
        <v>0.9456264269263136</v>
      </c>
      <c r="M30">
        <v>29</v>
      </c>
      <c r="N30">
        <v>167160</v>
      </c>
      <c r="O30">
        <v>2768</v>
      </c>
      <c r="P30" s="3">
        <f t="shared" si="4"/>
        <v>1.4257396638608071E-3</v>
      </c>
      <c r="Q30" s="10">
        <f t="shared" si="5"/>
        <v>1.6558985403206508E-2</v>
      </c>
      <c r="R30">
        <f>$N$1110-SUM($N$2:N29)</f>
        <v>2500944</v>
      </c>
      <c r="S30" s="10">
        <f t="shared" si="6"/>
        <v>1.0477620270678001E-3</v>
      </c>
      <c r="T30" s="2">
        <f t="shared" si="7"/>
        <v>0.9456264269263136</v>
      </c>
    </row>
    <row r="31" spans="1:20" x14ac:dyDescent="0.25">
      <c r="A31">
        <v>30</v>
      </c>
      <c r="B31" s="3">
        <f t="shared" si="0"/>
        <v>1.1308250952910804E-3</v>
      </c>
      <c r="C31">
        <v>166278</v>
      </c>
      <c r="D31">
        <v>2399</v>
      </c>
      <c r="E31" s="10">
        <f t="shared" si="1"/>
        <v>1.4427645268766763E-2</v>
      </c>
      <c r="F31">
        <f>$C$1110-SUM($C$2:C30)</f>
        <v>2587155</v>
      </c>
      <c r="G31" s="10">
        <f t="shared" si="2"/>
        <v>8.8230097868913226E-4</v>
      </c>
      <c r="H31" s="2">
        <f t="shared" si="3"/>
        <v>0.95061806939248272</v>
      </c>
      <c r="I31" s="3">
        <v>1.3080965244516656E-3</v>
      </c>
      <c r="J31" s="2">
        <v>9.9190563184747838E-4</v>
      </c>
      <c r="K31" s="2">
        <v>0.94463452129446612</v>
      </c>
      <c r="M31">
        <v>30</v>
      </c>
      <c r="N31">
        <v>153367</v>
      </c>
      <c r="O31">
        <v>2448</v>
      </c>
      <c r="P31" s="3">
        <f t="shared" si="4"/>
        <v>1.3080965244516656E-3</v>
      </c>
      <c r="Q31" s="10">
        <f t="shared" si="5"/>
        <v>1.5961712754373497E-2</v>
      </c>
      <c r="R31">
        <f>$N$1110-SUM($N$2:N30)</f>
        <v>2333784</v>
      </c>
      <c r="S31" s="10">
        <f t="shared" si="6"/>
        <v>9.9190563184747838E-4</v>
      </c>
      <c r="T31" s="2">
        <f t="shared" si="7"/>
        <v>0.94463452129446612</v>
      </c>
    </row>
    <row r="32" spans="1:20" x14ac:dyDescent="0.25">
      <c r="A32">
        <v>31</v>
      </c>
      <c r="B32" s="3">
        <f t="shared" si="0"/>
        <v>1.036225827345237E-3</v>
      </c>
      <c r="C32">
        <v>152368</v>
      </c>
      <c r="D32">
        <v>2323</v>
      </c>
      <c r="E32" s="10">
        <f t="shared" si="1"/>
        <v>1.5245983408589731E-2</v>
      </c>
      <c r="F32">
        <f>$C$1110-SUM($C$2:C31)</f>
        <v>2420877</v>
      </c>
      <c r="G32" s="10">
        <f t="shared" si="2"/>
        <v>9.1218421059746646E-4</v>
      </c>
      <c r="H32" s="2">
        <f t="shared" si="3"/>
        <v>0.94970588518188526</v>
      </c>
      <c r="I32" s="3">
        <v>1.2004154808034082E-3</v>
      </c>
      <c r="J32" s="2">
        <v>1.0194036409576501E-3</v>
      </c>
      <c r="K32" s="2">
        <v>0.94361511765350847</v>
      </c>
      <c r="M32">
        <v>31</v>
      </c>
      <c r="N32">
        <v>140742</v>
      </c>
      <c r="O32">
        <v>2353</v>
      </c>
      <c r="P32" s="3">
        <f t="shared" si="4"/>
        <v>1.2004154808034082E-3</v>
      </c>
      <c r="Q32" s="10">
        <f t="shared" si="5"/>
        <v>1.6718534623637579E-2</v>
      </c>
      <c r="R32">
        <f>$N$1110-SUM($N$2:N31)</f>
        <v>2180417</v>
      </c>
      <c r="S32" s="10">
        <f t="shared" si="6"/>
        <v>1.0194036409576501E-3</v>
      </c>
      <c r="T32" s="2">
        <f t="shared" si="7"/>
        <v>0.94361511765350847</v>
      </c>
    </row>
    <row r="33" spans="1:20" x14ac:dyDescent="0.25">
      <c r="A33">
        <v>32</v>
      </c>
      <c r="B33" s="3">
        <f t="shared" si="0"/>
        <v>9.4918225937695179E-4</v>
      </c>
      <c r="C33">
        <v>139569</v>
      </c>
      <c r="D33">
        <v>2057</v>
      </c>
      <c r="E33" s="10">
        <f t="shared" si="1"/>
        <v>1.4738229836138397E-2</v>
      </c>
      <c r="F33">
        <f>$C$1110-SUM($C$2:C32)</f>
        <v>2268509</v>
      </c>
      <c r="G33" s="10">
        <f t="shared" si="2"/>
        <v>8.611581465267637E-4</v>
      </c>
      <c r="H33" s="2">
        <f t="shared" si="3"/>
        <v>0.94884472703535849</v>
      </c>
      <c r="I33" s="3">
        <v>1.0946364468766212E-3</v>
      </c>
      <c r="J33" s="2">
        <v>9.6088278738837296E-4</v>
      </c>
      <c r="K33" s="2">
        <v>0.9426542348661201</v>
      </c>
      <c r="M33">
        <v>32</v>
      </c>
      <c r="N33">
        <v>128340</v>
      </c>
      <c r="O33">
        <v>2077</v>
      </c>
      <c r="P33" s="3">
        <f t="shared" si="4"/>
        <v>1.0946364468766212E-3</v>
      </c>
      <c r="Q33" s="10">
        <f t="shared" si="5"/>
        <v>1.6183574879227051E-2</v>
      </c>
      <c r="R33">
        <f>$N$1110-SUM($N$2:N32)</f>
        <v>2039675</v>
      </c>
      <c r="S33" s="10">
        <f t="shared" si="6"/>
        <v>9.6088278738837296E-4</v>
      </c>
      <c r="T33" s="2">
        <f t="shared" si="7"/>
        <v>0.9426542348661201</v>
      </c>
    </row>
    <row r="34" spans="1:20" x14ac:dyDescent="0.25">
      <c r="A34">
        <v>33</v>
      </c>
      <c r="B34" s="3">
        <f t="shared" si="0"/>
        <v>8.8819939556168388E-4</v>
      </c>
      <c r="C34">
        <v>130602</v>
      </c>
      <c r="D34">
        <v>1950</v>
      </c>
      <c r="E34" s="10">
        <f t="shared" si="1"/>
        <v>1.4930858639224514E-2</v>
      </c>
      <c r="F34">
        <f>$C$1110-SUM($C$2:C33)</f>
        <v>2128940</v>
      </c>
      <c r="G34" s="10">
        <f t="shared" si="2"/>
        <v>8.6909317205696723E-4</v>
      </c>
      <c r="H34" s="2">
        <f t="shared" si="3"/>
        <v>0.94797563386330153</v>
      </c>
      <c r="I34" s="3">
        <v>1.0244070834390172E-3</v>
      </c>
      <c r="J34" s="2">
        <v>9.8934221114632681E-4</v>
      </c>
      <c r="K34" s="2">
        <v>0.94166489265497377</v>
      </c>
      <c r="M34">
        <v>33</v>
      </c>
      <c r="N34">
        <v>120106</v>
      </c>
      <c r="O34">
        <v>2006</v>
      </c>
      <c r="P34" s="3">
        <f t="shared" si="4"/>
        <v>1.0244070834390172E-3</v>
      </c>
      <c r="Q34" s="10">
        <f t="shared" si="5"/>
        <v>1.6701913309909579E-2</v>
      </c>
      <c r="R34">
        <f>$N$1110-SUM($N$2:N33)</f>
        <v>1911335</v>
      </c>
      <c r="S34" s="10">
        <f t="shared" si="6"/>
        <v>9.8934221114632681E-4</v>
      </c>
      <c r="T34" s="2">
        <f t="shared" si="7"/>
        <v>0.94166489265497377</v>
      </c>
    </row>
    <row r="35" spans="1:20" x14ac:dyDescent="0.25">
      <c r="A35">
        <v>34</v>
      </c>
      <c r="B35" s="3">
        <f t="shared" si="0"/>
        <v>8.1088778679041531E-4</v>
      </c>
      <c r="C35">
        <v>119234</v>
      </c>
      <c r="D35">
        <v>1835</v>
      </c>
      <c r="E35" s="10">
        <f t="shared" si="1"/>
        <v>1.5389905563849237E-2</v>
      </c>
      <c r="F35">
        <f>$C$1110-SUM($C$2:C34)</f>
        <v>1998338</v>
      </c>
      <c r="G35" s="10">
        <f t="shared" si="2"/>
        <v>8.7049102210901008E-4</v>
      </c>
      <c r="H35" s="2">
        <f t="shared" si="3"/>
        <v>0.94710514284119252</v>
      </c>
      <c r="I35" s="3">
        <v>9.3520879793616764E-4</v>
      </c>
      <c r="J35" s="2">
        <v>9.793955407243482E-4</v>
      </c>
      <c r="K35" s="2">
        <v>0.94068549711424942</v>
      </c>
      <c r="M35">
        <v>34</v>
      </c>
      <c r="N35">
        <v>109648</v>
      </c>
      <c r="O35">
        <v>1863</v>
      </c>
      <c r="P35" s="3">
        <f t="shared" si="4"/>
        <v>9.3520879793616764E-4</v>
      </c>
      <c r="Q35" s="10">
        <f t="shared" si="5"/>
        <v>1.6990733985116007E-2</v>
      </c>
      <c r="R35">
        <f>$N$1110-SUM($N$2:N34)</f>
        <v>1791229</v>
      </c>
      <c r="S35" s="10">
        <f t="shared" si="6"/>
        <v>9.793955407243482E-4</v>
      </c>
      <c r="T35" s="2">
        <f t="shared" si="7"/>
        <v>0.94068549711424942</v>
      </c>
    </row>
    <row r="36" spans="1:20" x14ac:dyDescent="0.25">
      <c r="A36">
        <v>35</v>
      </c>
      <c r="B36" s="3">
        <f t="shared" si="0"/>
        <v>7.5374738065950406E-4</v>
      </c>
      <c r="C36">
        <v>110832</v>
      </c>
      <c r="D36">
        <v>1663</v>
      </c>
      <c r="E36" s="10">
        <f t="shared" si="1"/>
        <v>1.5004691785765844E-2</v>
      </c>
      <c r="F36">
        <f>$C$1110-SUM($C$2:C35)</f>
        <v>1879104</v>
      </c>
      <c r="G36" s="10">
        <f t="shared" si="2"/>
        <v>8.3818450311679005E-4</v>
      </c>
      <c r="H36" s="2">
        <f t="shared" si="3"/>
        <v>0.94626695833807573</v>
      </c>
      <c r="I36" s="3">
        <v>8.6613940455291312E-4</v>
      </c>
      <c r="J36" s="2">
        <v>9.5546442845817481E-4</v>
      </c>
      <c r="K36" s="2">
        <v>0.93973003268579125</v>
      </c>
      <c r="M36">
        <v>35</v>
      </c>
      <c r="N36">
        <v>101550</v>
      </c>
      <c r="O36">
        <v>1708</v>
      </c>
      <c r="P36" s="3">
        <f t="shared" si="4"/>
        <v>8.6613940455291312E-4</v>
      </c>
      <c r="Q36" s="10">
        <f t="shared" si="5"/>
        <v>1.6819300837026097E-2</v>
      </c>
      <c r="R36">
        <f>$N$1110-SUM($N$2:N35)</f>
        <v>1681581</v>
      </c>
      <c r="S36" s="10">
        <f t="shared" si="6"/>
        <v>9.5546442845817481E-4</v>
      </c>
      <c r="T36" s="2">
        <f t="shared" si="7"/>
        <v>0.93973003268579125</v>
      </c>
    </row>
    <row r="37" spans="1:20" x14ac:dyDescent="0.25">
      <c r="A37">
        <v>36</v>
      </c>
      <c r="B37" s="3">
        <f t="shared" si="0"/>
        <v>6.9995977388857128E-4</v>
      </c>
      <c r="C37">
        <v>102923</v>
      </c>
      <c r="D37">
        <v>1517</v>
      </c>
      <c r="E37" s="10">
        <f t="shared" si="1"/>
        <v>1.4739173945570961E-2</v>
      </c>
      <c r="F37">
        <f>$C$1110-SUM($C$2:C36)</f>
        <v>1768272</v>
      </c>
      <c r="G37" s="10">
        <f t="shared" si="2"/>
        <v>8.1180212987530531E-4</v>
      </c>
      <c r="H37" s="2">
        <f t="shared" si="3"/>
        <v>0.94545515620820042</v>
      </c>
      <c r="I37" s="3">
        <v>8.0849912788163211E-4</v>
      </c>
      <c r="J37" s="2">
        <v>9.1592142833663015E-4</v>
      </c>
      <c r="K37" s="2">
        <v>0.93881411125745462</v>
      </c>
      <c r="M37">
        <v>36</v>
      </c>
      <c r="N37">
        <v>94792</v>
      </c>
      <c r="O37">
        <v>1540</v>
      </c>
      <c r="P37" s="3">
        <f t="shared" si="4"/>
        <v>8.0849912788163211E-4</v>
      </c>
      <c r="Q37" s="10">
        <f t="shared" si="5"/>
        <v>1.6246096717022533E-2</v>
      </c>
      <c r="R37">
        <f>$N$1110-SUM($N$2:N36)</f>
        <v>1580031</v>
      </c>
      <c r="S37" s="10">
        <f t="shared" si="6"/>
        <v>9.1592142833663015E-4</v>
      </c>
      <c r="T37" s="2">
        <f t="shared" si="7"/>
        <v>0.93881411125745462</v>
      </c>
    </row>
    <row r="38" spans="1:20" x14ac:dyDescent="0.25">
      <c r="A38">
        <v>37</v>
      </c>
      <c r="B38" s="3">
        <f t="shared" si="0"/>
        <v>6.4190805920951181E-4</v>
      </c>
      <c r="C38">
        <v>94387</v>
      </c>
      <c r="D38">
        <v>1491</v>
      </c>
      <c r="E38" s="10">
        <f t="shared" si="1"/>
        <v>1.5796666913875851E-2</v>
      </c>
      <c r="F38">
        <f>$C$1110-SUM($C$2:C37)</f>
        <v>1665349</v>
      </c>
      <c r="G38" s="10">
        <f t="shared" si="2"/>
        <v>8.4647340461763143E-4</v>
      </c>
      <c r="H38" s="2">
        <f t="shared" si="3"/>
        <v>0.94460868280358279</v>
      </c>
      <c r="I38" s="3">
        <v>7.3869622402283311E-4</v>
      </c>
      <c r="J38" s="2">
        <v>9.7089995272914287E-4</v>
      </c>
      <c r="K38" s="2">
        <v>0.93784321130472548</v>
      </c>
      <c r="M38">
        <v>37</v>
      </c>
      <c r="N38">
        <v>86608</v>
      </c>
      <c r="O38">
        <v>1536</v>
      </c>
      <c r="P38" s="3">
        <f t="shared" si="4"/>
        <v>7.3869622402283311E-4</v>
      </c>
      <c r="Q38" s="10">
        <f t="shared" si="5"/>
        <v>1.773508220949566E-2</v>
      </c>
      <c r="R38">
        <f>$N$1110-SUM($N$2:N37)</f>
        <v>1485239</v>
      </c>
      <c r="S38" s="10">
        <f t="shared" si="6"/>
        <v>9.7089995272914287E-4</v>
      </c>
      <c r="T38" s="2">
        <f t="shared" si="7"/>
        <v>0.93784321130472548</v>
      </c>
    </row>
    <row r="39" spans="1:20" x14ac:dyDescent="0.25">
      <c r="A39">
        <v>38</v>
      </c>
      <c r="B39" s="3">
        <f t="shared" si="0"/>
        <v>5.9049393514980111E-4</v>
      </c>
      <c r="C39">
        <v>86827</v>
      </c>
      <c r="D39">
        <v>1376</v>
      </c>
      <c r="E39" s="10">
        <f t="shared" si="1"/>
        <v>1.5847605007658909E-2</v>
      </c>
      <c r="F39">
        <f>$C$1110-SUM($C$2:C38)</f>
        <v>1570962</v>
      </c>
      <c r="G39" s="10">
        <f t="shared" si="2"/>
        <v>8.2737936852561589E-4</v>
      </c>
      <c r="H39" s="2">
        <f t="shared" si="3"/>
        <v>0.94378130343505717</v>
      </c>
      <c r="I39" s="3">
        <v>6.7629665845208848E-4</v>
      </c>
      <c r="J39" s="2">
        <v>9.5150151601208766E-4</v>
      </c>
      <c r="K39" s="2">
        <v>0.93689170978871339</v>
      </c>
      <c r="M39">
        <v>38</v>
      </c>
      <c r="N39">
        <v>79292</v>
      </c>
      <c r="O39">
        <v>1419</v>
      </c>
      <c r="P39" s="3">
        <f t="shared" si="4"/>
        <v>6.7629665845208848E-4</v>
      </c>
      <c r="Q39" s="10">
        <f t="shared" si="5"/>
        <v>1.7895878524945771E-2</v>
      </c>
      <c r="R39">
        <f>$N$1110-SUM($N$2:N38)</f>
        <v>1398631</v>
      </c>
      <c r="S39" s="10">
        <f t="shared" si="6"/>
        <v>9.5150151601208766E-4</v>
      </c>
      <c r="T39" s="2">
        <f t="shared" si="7"/>
        <v>0.93689170978871339</v>
      </c>
    </row>
    <row r="40" spans="1:20" x14ac:dyDescent="0.25">
      <c r="A40">
        <v>39</v>
      </c>
      <c r="B40" s="3">
        <f t="shared" si="0"/>
        <v>5.4780525039810747E-4</v>
      </c>
      <c r="C40">
        <v>80550</v>
      </c>
      <c r="D40">
        <v>1248</v>
      </c>
      <c r="E40" s="10">
        <f t="shared" si="1"/>
        <v>1.5493482309124767E-2</v>
      </c>
      <c r="F40">
        <f>$C$1110-SUM($C$2:C39)</f>
        <v>1484135</v>
      </c>
      <c r="G40" s="10">
        <f t="shared" si="2"/>
        <v>7.936198975746489E-4</v>
      </c>
      <c r="H40" s="2">
        <f t="shared" si="3"/>
        <v>0.94298768353748252</v>
      </c>
      <c r="I40" s="3">
        <v>6.2766320808516865E-4</v>
      </c>
      <c r="J40" s="2">
        <v>8.9830438794180623E-4</v>
      </c>
      <c r="K40" s="2">
        <v>0.93599340540077158</v>
      </c>
      <c r="M40">
        <v>39</v>
      </c>
      <c r="N40">
        <v>73590</v>
      </c>
      <c r="O40">
        <v>1265</v>
      </c>
      <c r="P40" s="3">
        <f t="shared" si="4"/>
        <v>6.2766320808516865E-4</v>
      </c>
      <c r="Q40" s="10">
        <f t="shared" si="5"/>
        <v>1.7189835575485798E-2</v>
      </c>
      <c r="R40">
        <f>$N$1110-SUM($N$2:N39)</f>
        <v>1319339</v>
      </c>
      <c r="S40" s="10">
        <f t="shared" si="6"/>
        <v>8.9830438794180623E-4</v>
      </c>
      <c r="T40" s="2">
        <f t="shared" si="7"/>
        <v>0.93599340540077158</v>
      </c>
    </row>
    <row r="41" spans="1:20" x14ac:dyDescent="0.25">
      <c r="A41">
        <v>40</v>
      </c>
      <c r="B41" s="3">
        <f t="shared" si="0"/>
        <v>5.102511772423242E-4</v>
      </c>
      <c r="C41">
        <v>75028</v>
      </c>
      <c r="D41">
        <v>1189</v>
      </c>
      <c r="E41" s="10">
        <f t="shared" si="1"/>
        <v>1.5847416964333314E-2</v>
      </c>
      <c r="F41">
        <f>$C$1110-SUM($C$2:C40)</f>
        <v>1403585</v>
      </c>
      <c r="G41" s="10">
        <f t="shared" si="2"/>
        <v>7.9882041752088462E-4</v>
      </c>
      <c r="H41" s="2">
        <f t="shared" si="3"/>
        <v>0.94218886311996164</v>
      </c>
      <c r="I41" s="3">
        <v>5.8047972028618579E-4</v>
      </c>
      <c r="J41" s="2">
        <v>9.053766477098435E-4</v>
      </c>
      <c r="K41" s="2">
        <v>0.93508802875306174</v>
      </c>
      <c r="M41">
        <v>40</v>
      </c>
      <c r="N41">
        <v>68058</v>
      </c>
      <c r="O41">
        <v>1205</v>
      </c>
      <c r="P41" s="3">
        <f t="shared" si="4"/>
        <v>5.8047972028618579E-4</v>
      </c>
      <c r="Q41" s="10">
        <f t="shared" si="5"/>
        <v>1.7705486496811543E-2</v>
      </c>
      <c r="R41">
        <f>$N$1110-SUM($N$2:N40)</f>
        <v>1245749</v>
      </c>
      <c r="S41" s="10">
        <f t="shared" si="6"/>
        <v>9.053766477098435E-4</v>
      </c>
      <c r="T41" s="2">
        <f t="shared" si="7"/>
        <v>0.93508802875306174</v>
      </c>
    </row>
    <row r="42" spans="1:20" x14ac:dyDescent="0.25">
      <c r="A42">
        <v>41</v>
      </c>
      <c r="B42" s="3">
        <f t="shared" si="0"/>
        <v>4.7414567662949298E-4</v>
      </c>
      <c r="C42">
        <v>69719</v>
      </c>
      <c r="D42">
        <v>1008</v>
      </c>
      <c r="E42" s="10">
        <f t="shared" si="1"/>
        <v>1.4458038698202785E-2</v>
      </c>
      <c r="F42">
        <f>$C$1110-SUM($C$2:C41)</f>
        <v>1328557</v>
      </c>
      <c r="G42" s="10">
        <f t="shared" si="2"/>
        <v>7.1485557189110427E-4</v>
      </c>
      <c r="H42" s="2">
        <f t="shared" si="3"/>
        <v>0.94147400754807054</v>
      </c>
      <c r="I42" s="3">
        <v>5.4005135221547374E-4</v>
      </c>
      <c r="J42" s="2">
        <v>8.432292397035912E-4</v>
      </c>
      <c r="K42" s="2">
        <v>0.93424479951335815</v>
      </c>
      <c r="M42">
        <v>41</v>
      </c>
      <c r="N42">
        <v>63318</v>
      </c>
      <c r="O42">
        <v>1062</v>
      </c>
      <c r="P42" s="3">
        <f t="shared" si="4"/>
        <v>5.4005135221547374E-4</v>
      </c>
      <c r="Q42" s="10">
        <f t="shared" si="5"/>
        <v>1.6772481758741589E-2</v>
      </c>
      <c r="R42">
        <f>$N$1110-SUM($N$2:N41)</f>
        <v>1177691</v>
      </c>
      <c r="S42" s="10">
        <f t="shared" si="6"/>
        <v>8.432292397035912E-4</v>
      </c>
      <c r="T42" s="2">
        <f t="shared" si="7"/>
        <v>0.93424479951335815</v>
      </c>
    </row>
    <row r="43" spans="1:20" x14ac:dyDescent="0.25">
      <c r="A43">
        <v>42</v>
      </c>
      <c r="B43" s="3">
        <f t="shared" si="0"/>
        <v>4.4088291462207965E-4</v>
      </c>
      <c r="C43">
        <v>64828</v>
      </c>
      <c r="D43">
        <v>971</v>
      </c>
      <c r="E43" s="10">
        <f t="shared" si="1"/>
        <v>1.4978095884494355E-2</v>
      </c>
      <c r="F43">
        <f>$C$1110-SUM($C$2:C42)</f>
        <v>1258838</v>
      </c>
      <c r="G43" s="10">
        <f t="shared" si="2"/>
        <v>7.2620246713972492E-4</v>
      </c>
      <c r="H43" s="2">
        <f t="shared" si="3"/>
        <v>0.94074780508093081</v>
      </c>
      <c r="I43" s="3">
        <v>5.0357199984449579E-4</v>
      </c>
      <c r="J43" s="2">
        <v>8.2829883882618027E-4</v>
      </c>
      <c r="K43" s="2">
        <v>0.93341650067453197</v>
      </c>
      <c r="M43">
        <v>42</v>
      </c>
      <c r="N43">
        <v>59041</v>
      </c>
      <c r="O43">
        <v>988</v>
      </c>
      <c r="P43" s="3">
        <f t="shared" si="4"/>
        <v>5.0357199984449579E-4</v>
      </c>
      <c r="Q43" s="10">
        <f t="shared" si="5"/>
        <v>1.673413390694602E-2</v>
      </c>
      <c r="R43">
        <f>$N$1110-SUM($N$2:N42)</f>
        <v>1114373</v>
      </c>
      <c r="S43" s="10">
        <f t="shared" si="6"/>
        <v>8.2829883882618027E-4</v>
      </c>
      <c r="T43" s="2">
        <f t="shared" si="7"/>
        <v>0.93341650067453197</v>
      </c>
    </row>
    <row r="44" spans="1:20" x14ac:dyDescent="0.25">
      <c r="A44">
        <v>43</v>
      </c>
      <c r="B44" s="3">
        <f t="shared" si="0"/>
        <v>4.1241472370753612E-4</v>
      </c>
      <c r="C44">
        <v>60642</v>
      </c>
      <c r="D44">
        <v>885</v>
      </c>
      <c r="E44" s="10">
        <f t="shared" si="1"/>
        <v>1.4593845849411299E-2</v>
      </c>
      <c r="F44">
        <f>$C$1110-SUM($C$2:C43)</f>
        <v>1194010</v>
      </c>
      <c r="G44" s="10">
        <f t="shared" si="2"/>
        <v>6.9728210609343311E-4</v>
      </c>
      <c r="H44" s="2">
        <f t="shared" si="3"/>
        <v>0.94005052297483738</v>
      </c>
      <c r="I44" s="3">
        <v>4.7234662948439517E-4</v>
      </c>
      <c r="J44" s="2">
        <v>8.1106507821093743E-4</v>
      </c>
      <c r="K44" s="2">
        <v>0.93260543559632103</v>
      </c>
      <c r="M44">
        <v>43</v>
      </c>
      <c r="N44">
        <v>55380</v>
      </c>
      <c r="O44">
        <v>917</v>
      </c>
      <c r="P44" s="3">
        <f t="shared" si="4"/>
        <v>4.7234662948439517E-4</v>
      </c>
      <c r="Q44" s="10">
        <f t="shared" si="5"/>
        <v>1.6558324304803178E-2</v>
      </c>
      <c r="R44">
        <f>$N$1110-SUM($N$2:N43)</f>
        <v>1055332</v>
      </c>
      <c r="S44" s="10">
        <f t="shared" si="6"/>
        <v>8.1106507821093743E-4</v>
      </c>
      <c r="T44" s="2">
        <f t="shared" si="7"/>
        <v>0.93260543559632103</v>
      </c>
    </row>
    <row r="45" spans="1:20" x14ac:dyDescent="0.25">
      <c r="A45">
        <v>44</v>
      </c>
      <c r="B45" s="3">
        <f t="shared" si="0"/>
        <v>3.8768017751637638E-4</v>
      </c>
      <c r="C45">
        <v>57005</v>
      </c>
      <c r="D45">
        <v>819</v>
      </c>
      <c r="E45" s="10">
        <f t="shared" si="1"/>
        <v>1.4367160775370582E-2</v>
      </c>
      <c r="F45">
        <f>$C$1110-SUM($C$2:C44)</f>
        <v>1133368</v>
      </c>
      <c r="G45" s="10">
        <f t="shared" si="2"/>
        <v>6.793039668637757E-4</v>
      </c>
      <c r="H45" s="2">
        <f t="shared" si="3"/>
        <v>0.9393712190079736</v>
      </c>
      <c r="I45" s="3">
        <v>4.4263945522484034E-4</v>
      </c>
      <c r="J45" s="2">
        <v>8.0021387400752708E-4</v>
      </c>
      <c r="K45" s="2">
        <v>0.9318052217223135</v>
      </c>
      <c r="M45">
        <v>44</v>
      </c>
      <c r="N45">
        <v>51897</v>
      </c>
      <c r="O45">
        <v>858</v>
      </c>
      <c r="P45" s="3">
        <f t="shared" si="4"/>
        <v>4.4263945522484034E-4</v>
      </c>
      <c r="Q45" s="10">
        <f t="shared" si="5"/>
        <v>1.6532747557662292E-2</v>
      </c>
      <c r="R45">
        <f>$N$1110-SUM($N$2:N44)</f>
        <v>999952</v>
      </c>
      <c r="S45" s="10">
        <f t="shared" si="6"/>
        <v>8.0021387400752708E-4</v>
      </c>
      <c r="T45" s="2">
        <f t="shared" si="7"/>
        <v>0.9318052217223135</v>
      </c>
    </row>
    <row r="46" spans="1:20" x14ac:dyDescent="0.25">
      <c r="A46">
        <v>45</v>
      </c>
      <c r="B46" s="3">
        <f t="shared" si="0"/>
        <v>3.6329927344837872E-4</v>
      </c>
      <c r="C46">
        <v>53420</v>
      </c>
      <c r="D46">
        <v>783</v>
      </c>
      <c r="E46" s="10">
        <f t="shared" si="1"/>
        <v>1.4657431673530513E-2</v>
      </c>
      <c r="F46">
        <f>$C$1110-SUM($C$2:C45)</f>
        <v>1076363</v>
      </c>
      <c r="G46" s="10">
        <f t="shared" si="2"/>
        <v>6.8334536256198231E-4</v>
      </c>
      <c r="H46" s="2">
        <f t="shared" si="3"/>
        <v>0.93868787364541162</v>
      </c>
      <c r="I46" s="3">
        <v>4.1315403994626407E-4</v>
      </c>
      <c r="J46" s="2">
        <v>7.8628790247181612E-4</v>
      </c>
      <c r="K46" s="2">
        <v>0.93101893381984169</v>
      </c>
      <c r="M46">
        <v>45</v>
      </c>
      <c r="N46">
        <v>48440</v>
      </c>
      <c r="O46">
        <v>800</v>
      </c>
      <c r="P46" s="3">
        <f t="shared" si="4"/>
        <v>4.1315403994626407E-4</v>
      </c>
      <c r="Q46" s="10">
        <f t="shared" si="5"/>
        <v>1.6515276630883566E-2</v>
      </c>
      <c r="R46">
        <f>$N$1110-SUM($N$2:N45)</f>
        <v>948055</v>
      </c>
      <c r="S46" s="10">
        <f t="shared" si="6"/>
        <v>7.8628790247181612E-4</v>
      </c>
      <c r="T46" s="2">
        <f t="shared" si="7"/>
        <v>0.93101893381984169</v>
      </c>
    </row>
    <row r="47" spans="1:20" x14ac:dyDescent="0.25">
      <c r="A47">
        <v>46</v>
      </c>
      <c r="B47" s="3">
        <f t="shared" si="0"/>
        <v>3.3746299602736802E-4</v>
      </c>
      <c r="C47">
        <v>49621</v>
      </c>
      <c r="D47">
        <v>762</v>
      </c>
      <c r="E47" s="10">
        <f t="shared" si="1"/>
        <v>1.5356401523548498E-2</v>
      </c>
      <c r="F47">
        <f>$C$1110-SUM($C$2:C46)</f>
        <v>1022943</v>
      </c>
      <c r="G47" s="10">
        <f t="shared" si="2"/>
        <v>6.9923755254963638E-4</v>
      </c>
      <c r="H47" s="2">
        <f t="shared" si="3"/>
        <v>0.93798863609286198</v>
      </c>
      <c r="I47" s="3">
        <v>3.8588621447747365E-4</v>
      </c>
      <c r="J47" s="2">
        <v>8.4241526889772267E-4</v>
      </c>
      <c r="K47" s="2">
        <v>0.93017651855094396</v>
      </c>
      <c r="M47">
        <v>46</v>
      </c>
      <c r="N47">
        <v>45243</v>
      </c>
      <c r="O47">
        <v>814</v>
      </c>
      <c r="P47" s="3">
        <f t="shared" si="4"/>
        <v>3.8588621447747365E-4</v>
      </c>
      <c r="Q47" s="10">
        <f t="shared" si="5"/>
        <v>1.799173352783856E-2</v>
      </c>
      <c r="R47">
        <f>$N$1110-SUM($N$2:N46)</f>
        <v>899615</v>
      </c>
      <c r="S47" s="10">
        <f t="shared" si="6"/>
        <v>8.4241526889772267E-4</v>
      </c>
      <c r="T47" s="2">
        <f t="shared" si="7"/>
        <v>0.93017651855094396</v>
      </c>
    </row>
    <row r="48" spans="1:20" x14ac:dyDescent="0.25">
      <c r="A48">
        <v>47</v>
      </c>
      <c r="B48" s="3">
        <f t="shared" si="0"/>
        <v>3.1586362327424092E-4</v>
      </c>
      <c r="C48">
        <v>46445</v>
      </c>
      <c r="D48">
        <v>687</v>
      </c>
      <c r="E48" s="10">
        <f t="shared" si="1"/>
        <v>1.4791689094628054E-2</v>
      </c>
      <c r="F48">
        <f>$C$1110-SUM($C$2:C47)</f>
        <v>973322</v>
      </c>
      <c r="G48" s="10">
        <f t="shared" si="2"/>
        <v>6.6206064693463684E-4</v>
      </c>
      <c r="H48" s="2">
        <f t="shared" si="3"/>
        <v>0.93732657544592735</v>
      </c>
      <c r="I48" s="3">
        <v>3.6046922358069691E-4</v>
      </c>
      <c r="J48" s="2">
        <v>7.6864014983746287E-4</v>
      </c>
      <c r="K48" s="2">
        <v>0.9294078784011065</v>
      </c>
      <c r="M48">
        <v>47</v>
      </c>
      <c r="N48">
        <v>42263</v>
      </c>
      <c r="O48">
        <v>706</v>
      </c>
      <c r="P48" s="3">
        <f t="shared" si="4"/>
        <v>3.6046922358069691E-4</v>
      </c>
      <c r="Q48" s="10">
        <f t="shared" si="5"/>
        <v>1.670491919646026E-2</v>
      </c>
      <c r="R48">
        <f>$N$1110-SUM($N$2:N47)</f>
        <v>854372</v>
      </c>
      <c r="S48" s="10">
        <f t="shared" si="6"/>
        <v>7.6864014983746287E-4</v>
      </c>
      <c r="T48" s="2">
        <f t="shared" si="7"/>
        <v>0.9294078784011065</v>
      </c>
    </row>
    <row r="49" spans="1:20" x14ac:dyDescent="0.25">
      <c r="A49">
        <v>48</v>
      </c>
      <c r="B49" s="3">
        <f t="shared" si="0"/>
        <v>2.9632489596953868E-4</v>
      </c>
      <c r="C49">
        <v>43572</v>
      </c>
      <c r="D49">
        <v>641</v>
      </c>
      <c r="E49" s="10">
        <f t="shared" si="1"/>
        <v>1.4711282474983935E-2</v>
      </c>
      <c r="F49">
        <f>$C$1110-SUM($C$2:C48)</f>
        <v>926877</v>
      </c>
      <c r="G49" s="10">
        <f t="shared" si="2"/>
        <v>6.4822660920582642E-4</v>
      </c>
      <c r="H49" s="2">
        <f t="shared" si="3"/>
        <v>0.93667834883672152</v>
      </c>
      <c r="I49" s="3">
        <v>3.3800333296925056E-4</v>
      </c>
      <c r="J49" s="2">
        <v>7.6677302988725771E-4</v>
      </c>
      <c r="K49" s="2">
        <v>0.92864110537121924</v>
      </c>
      <c r="M49">
        <v>48</v>
      </c>
      <c r="N49">
        <v>39629</v>
      </c>
      <c r="O49">
        <v>670</v>
      </c>
      <c r="P49" s="3">
        <f t="shared" si="4"/>
        <v>3.3800333296925056E-4</v>
      </c>
      <c r="Q49" s="10">
        <f t="shared" si="5"/>
        <v>1.6906810668954553E-2</v>
      </c>
      <c r="R49">
        <f>$N$1110-SUM($N$2:N48)</f>
        <v>812109</v>
      </c>
      <c r="S49" s="10">
        <f t="shared" si="6"/>
        <v>7.6677302988725771E-4</v>
      </c>
      <c r="T49" s="2">
        <f t="shared" si="7"/>
        <v>0.92864110537121924</v>
      </c>
    </row>
    <row r="50" spans="1:20" x14ac:dyDescent="0.25">
      <c r="A50">
        <v>49</v>
      </c>
      <c r="B50" s="3">
        <f t="shared" si="0"/>
        <v>2.7864959062149795E-4</v>
      </c>
      <c r="C50">
        <v>40973</v>
      </c>
      <c r="D50">
        <v>613</v>
      </c>
      <c r="E50" s="10">
        <f t="shared" si="1"/>
        <v>1.4961071925414297E-2</v>
      </c>
      <c r="F50">
        <f>$C$1110-SUM($C$2:C49)</f>
        <v>883305</v>
      </c>
      <c r="G50" s="10">
        <f t="shared" si="2"/>
        <v>6.5004027808845954E-4</v>
      </c>
      <c r="H50" s="2">
        <f t="shared" si="3"/>
        <v>0.93602830855863306</v>
      </c>
      <c r="I50" s="3">
        <v>3.172518098646003E-4</v>
      </c>
      <c r="J50" s="2">
        <v>7.7899678474591116E-4</v>
      </c>
      <c r="K50" s="2">
        <v>0.92786210858647333</v>
      </c>
      <c r="M50">
        <v>49</v>
      </c>
      <c r="N50">
        <v>37196</v>
      </c>
      <c r="O50">
        <v>648</v>
      </c>
      <c r="P50" s="3">
        <f t="shared" si="4"/>
        <v>3.172518098646003E-4</v>
      </c>
      <c r="Q50" s="10">
        <f t="shared" si="5"/>
        <v>1.7421228089041833E-2</v>
      </c>
      <c r="R50">
        <f>$N$1110-SUM($N$2:N49)</f>
        <v>772480</v>
      </c>
      <c r="S50" s="10">
        <f t="shared" si="6"/>
        <v>7.7899678474591116E-4</v>
      </c>
      <c r="T50" s="2">
        <f t="shared" si="7"/>
        <v>0.92786210858647333</v>
      </c>
    </row>
    <row r="51" spans="1:20" x14ac:dyDescent="0.25">
      <c r="A51">
        <v>50</v>
      </c>
      <c r="B51" s="3">
        <f t="shared" si="0"/>
        <v>2.6281050398987543E-4</v>
      </c>
      <c r="C51">
        <v>38644</v>
      </c>
      <c r="D51">
        <v>597</v>
      </c>
      <c r="E51" s="10">
        <f t="shared" si="1"/>
        <v>1.544871131352862E-2</v>
      </c>
      <c r="F51">
        <f>$C$1110-SUM($C$2:C50)</f>
        <v>842332</v>
      </c>
      <c r="G51" s="10">
        <f t="shared" si="2"/>
        <v>6.6340694667843536E-4</v>
      </c>
      <c r="H51" s="2">
        <f t="shared" si="3"/>
        <v>0.93536490161195462</v>
      </c>
      <c r="I51" s="3">
        <v>2.9685851280614618E-4</v>
      </c>
      <c r="J51" s="2">
        <v>7.4074107112387377E-4</v>
      </c>
      <c r="K51" s="2">
        <v>0.92712136751534946</v>
      </c>
      <c r="M51">
        <v>50</v>
      </c>
      <c r="N51">
        <v>34805</v>
      </c>
      <c r="O51">
        <v>587</v>
      </c>
      <c r="P51" s="3">
        <f t="shared" si="4"/>
        <v>2.9685851280614618E-4</v>
      </c>
      <c r="Q51" s="10">
        <f t="shared" si="5"/>
        <v>1.6865392903318489E-2</v>
      </c>
      <c r="R51">
        <f>$N$1110-SUM($N$2:N50)</f>
        <v>735284</v>
      </c>
      <c r="S51" s="10">
        <f t="shared" si="6"/>
        <v>7.4074107112387377E-4</v>
      </c>
      <c r="T51" s="2">
        <f t="shared" si="7"/>
        <v>0.92712136751534946</v>
      </c>
    </row>
    <row r="52" spans="1:20" x14ac:dyDescent="0.25">
      <c r="A52">
        <v>51</v>
      </c>
      <c r="B52" s="3">
        <f t="shared" si="0"/>
        <v>2.495557251813601E-4</v>
      </c>
      <c r="C52">
        <v>36695</v>
      </c>
      <c r="D52">
        <v>532</v>
      </c>
      <c r="E52" s="10">
        <f t="shared" si="1"/>
        <v>1.4497887995639733E-2</v>
      </c>
      <c r="F52">
        <f>$C$1110-SUM($C$2:C51)</f>
        <v>803688</v>
      </c>
      <c r="G52" s="10">
        <f t="shared" si="2"/>
        <v>6.1916331668210312E-4</v>
      </c>
      <c r="H52" s="2">
        <f t="shared" si="3"/>
        <v>0.93474573829527252</v>
      </c>
      <c r="I52" s="3">
        <v>2.8061893204525256E-4</v>
      </c>
      <c r="J52" s="2">
        <v>7.2927792767651933E-4</v>
      </c>
      <c r="K52" s="2">
        <v>0.92639208958767294</v>
      </c>
      <c r="M52">
        <v>51</v>
      </c>
      <c r="N52">
        <v>32901</v>
      </c>
      <c r="O52">
        <v>551</v>
      </c>
      <c r="P52" s="3">
        <f t="shared" si="4"/>
        <v>2.8061893204525256E-4</v>
      </c>
      <c r="Q52" s="10">
        <f t="shared" si="5"/>
        <v>1.6747211330962585E-2</v>
      </c>
      <c r="R52">
        <f>$N$1110-SUM($N$2:N51)</f>
        <v>700479</v>
      </c>
      <c r="S52" s="10">
        <f t="shared" si="6"/>
        <v>7.2927792767651933E-4</v>
      </c>
      <c r="T52" s="2">
        <f t="shared" si="7"/>
        <v>0.92639208958767294</v>
      </c>
    </row>
    <row r="53" spans="1:20" x14ac:dyDescent="0.25">
      <c r="A53">
        <v>52</v>
      </c>
      <c r="B53" s="3">
        <f t="shared" si="0"/>
        <v>2.3256050083940018E-4</v>
      </c>
      <c r="C53">
        <v>34196</v>
      </c>
      <c r="D53">
        <v>527</v>
      </c>
      <c r="E53" s="10">
        <f t="shared" si="1"/>
        <v>1.5411159199906422E-2</v>
      </c>
      <c r="F53">
        <f>$C$1110-SUM($C$2:C52)</f>
        <v>766993</v>
      </c>
      <c r="G53" s="10">
        <f t="shared" si="2"/>
        <v>6.4226271176093253E-4</v>
      </c>
      <c r="H53" s="2">
        <f t="shared" si="3"/>
        <v>0.93410347558351159</v>
      </c>
      <c r="I53" s="3">
        <v>2.6111267091071281E-4</v>
      </c>
      <c r="J53" s="2">
        <v>7.7849474107705152E-4</v>
      </c>
      <c r="K53" s="2">
        <v>0.92561359484659589</v>
      </c>
      <c r="M53">
        <v>52</v>
      </c>
      <c r="N53">
        <v>30614</v>
      </c>
      <c r="O53">
        <v>561</v>
      </c>
      <c r="P53" s="3">
        <f t="shared" si="4"/>
        <v>2.6111267091071281E-4</v>
      </c>
      <c r="Q53" s="10">
        <f t="shared" si="5"/>
        <v>1.8324949369569479E-2</v>
      </c>
      <c r="R53">
        <f>$N$1110-SUM($N$2:N52)</f>
        <v>667578</v>
      </c>
      <c r="S53" s="10">
        <f t="shared" si="6"/>
        <v>7.7849474107705152E-4</v>
      </c>
      <c r="T53" s="2">
        <f t="shared" si="7"/>
        <v>0.92561359484659589</v>
      </c>
    </row>
    <row r="54" spans="1:20" x14ac:dyDescent="0.25">
      <c r="A54">
        <v>53</v>
      </c>
      <c r="B54" s="3">
        <f t="shared" si="0"/>
        <v>2.2019662814885073E-4</v>
      </c>
      <c r="C54">
        <v>32378</v>
      </c>
      <c r="D54">
        <v>472</v>
      </c>
      <c r="E54" s="10">
        <f t="shared" si="1"/>
        <v>1.4577799740564581E-2</v>
      </c>
      <c r="F54">
        <f>$C$1110-SUM($C$2:C53)</f>
        <v>732797</v>
      </c>
      <c r="G54" s="10">
        <f t="shared" si="2"/>
        <v>6.0166299872332907E-4</v>
      </c>
      <c r="H54" s="2">
        <f t="shared" si="3"/>
        <v>0.93350181258478826</v>
      </c>
      <c r="I54" s="3">
        <v>2.4929121138623876E-4</v>
      </c>
      <c r="J54" s="2">
        <v>6.9606588744652864E-4</v>
      </c>
      <c r="K54" s="2">
        <v>0.92491752895914936</v>
      </c>
      <c r="M54">
        <v>53</v>
      </c>
      <c r="N54">
        <v>29228</v>
      </c>
      <c r="O54">
        <v>479</v>
      </c>
      <c r="P54" s="3">
        <f t="shared" si="4"/>
        <v>2.4929121138623876E-4</v>
      </c>
      <c r="Q54" s="10">
        <f t="shared" si="5"/>
        <v>1.6388394690023265E-2</v>
      </c>
      <c r="R54">
        <f>$N$1110-SUM($N$2:N53)</f>
        <v>636964</v>
      </c>
      <c r="S54" s="10">
        <f t="shared" si="6"/>
        <v>6.9606588744652864E-4</v>
      </c>
      <c r="T54" s="2">
        <f t="shared" si="7"/>
        <v>0.92491752895914936</v>
      </c>
    </row>
    <row r="55" spans="1:20" x14ac:dyDescent="0.25">
      <c r="A55">
        <v>54</v>
      </c>
      <c r="B55" s="3">
        <f t="shared" si="0"/>
        <v>2.0670382098820708E-4</v>
      </c>
      <c r="C55">
        <v>30394</v>
      </c>
      <c r="D55">
        <v>471</v>
      </c>
      <c r="E55" s="10">
        <f t="shared" si="1"/>
        <v>1.5496479568335856E-2</v>
      </c>
      <c r="F55">
        <f>$C$1110-SUM($C$2:C54)</f>
        <v>700419</v>
      </c>
      <c r="G55" s="10">
        <f t="shared" si="2"/>
        <v>6.2773761666579109E-4</v>
      </c>
      <c r="H55" s="2">
        <f t="shared" si="3"/>
        <v>0.93287407496812247</v>
      </c>
      <c r="I55" s="3">
        <v>2.3335868152208472E-4</v>
      </c>
      <c r="J55" s="2">
        <v>7.3964668717030335E-4</v>
      </c>
      <c r="K55" s="2">
        <v>0.92417788227197906</v>
      </c>
      <c r="M55">
        <v>54</v>
      </c>
      <c r="N55">
        <v>27360</v>
      </c>
      <c r="O55">
        <v>486</v>
      </c>
      <c r="P55" s="3">
        <f t="shared" si="4"/>
        <v>2.3335868152208472E-4</v>
      </c>
      <c r="Q55" s="10">
        <f t="shared" si="5"/>
        <v>1.7763157894736842E-2</v>
      </c>
      <c r="R55">
        <f>$N$1110-SUM($N$2:N54)</f>
        <v>607736</v>
      </c>
      <c r="S55" s="10">
        <f t="shared" si="6"/>
        <v>7.3964668717030335E-4</v>
      </c>
      <c r="T55" s="2">
        <f t="shared" si="7"/>
        <v>0.92417788227197906</v>
      </c>
    </row>
    <row r="56" spans="1:20" x14ac:dyDescent="0.25">
      <c r="A56">
        <v>55</v>
      </c>
      <c r="B56" s="3">
        <f t="shared" si="0"/>
        <v>1.9560489896896794E-4</v>
      </c>
      <c r="C56">
        <v>28762</v>
      </c>
      <c r="D56">
        <v>492</v>
      </c>
      <c r="E56" s="10">
        <f t="shared" si="1"/>
        <v>1.7105903622835684E-2</v>
      </c>
      <c r="F56">
        <f>$C$1110-SUM($C$2:C55)</f>
        <v>670025</v>
      </c>
      <c r="G56" s="10">
        <f t="shared" si="2"/>
        <v>6.8501032780021731E-4</v>
      </c>
      <c r="H56" s="2">
        <f t="shared" si="3"/>
        <v>0.93218906464032225</v>
      </c>
      <c r="I56" s="3">
        <v>2.2166515987125218E-4</v>
      </c>
      <c r="J56" s="2">
        <v>7.8981940949818252E-4</v>
      </c>
      <c r="K56" s="2">
        <v>0.92338806286248087</v>
      </c>
      <c r="M56">
        <v>55</v>
      </c>
      <c r="N56">
        <v>25989</v>
      </c>
      <c r="O56">
        <v>496</v>
      </c>
      <c r="P56" s="3">
        <f t="shared" si="4"/>
        <v>2.2166515987125218E-4</v>
      </c>
      <c r="Q56" s="10">
        <f t="shared" si="5"/>
        <v>1.9084997498941859E-2</v>
      </c>
      <c r="R56">
        <f>$N$1110-SUM($N$2:N55)</f>
        <v>580376</v>
      </c>
      <c r="S56" s="10">
        <f t="shared" si="6"/>
        <v>7.8981940949818252E-4</v>
      </c>
      <c r="T56" s="2">
        <f t="shared" si="7"/>
        <v>0.92338806286248087</v>
      </c>
    </row>
    <row r="57" spans="1:20" x14ac:dyDescent="0.25">
      <c r="A57">
        <v>56</v>
      </c>
      <c r="B57" s="3">
        <f t="shared" si="0"/>
        <v>1.8296899387598616E-4</v>
      </c>
      <c r="C57">
        <v>26904</v>
      </c>
      <c r="D57">
        <v>434</v>
      </c>
      <c r="E57" s="10">
        <f t="shared" si="1"/>
        <v>1.6131430270591735E-2</v>
      </c>
      <c r="F57">
        <f>$C$1110-SUM($C$2:C56)</f>
        <v>641263</v>
      </c>
      <c r="G57" s="10">
        <f t="shared" si="2"/>
        <v>6.3089567627305776E-4</v>
      </c>
      <c r="H57" s="2">
        <f t="shared" si="3"/>
        <v>0.93155816896404919</v>
      </c>
      <c r="I57" s="3">
        <v>2.0765169811172058E-4</v>
      </c>
      <c r="J57" s="2">
        <v>7.4618966924255847E-4</v>
      </c>
      <c r="K57" s="2">
        <v>0.92264187319323832</v>
      </c>
      <c r="M57">
        <v>56</v>
      </c>
      <c r="N57">
        <v>24346</v>
      </c>
      <c r="O57">
        <v>448</v>
      </c>
      <c r="P57" s="3">
        <f t="shared" si="4"/>
        <v>2.0765169811172058E-4</v>
      </c>
      <c r="Q57" s="10">
        <f t="shared" si="5"/>
        <v>1.8401380103507763E-2</v>
      </c>
      <c r="R57">
        <f>$N$1110-SUM($N$2:N56)</f>
        <v>554387</v>
      </c>
      <c r="S57" s="10">
        <f t="shared" si="6"/>
        <v>7.4618966924255847E-4</v>
      </c>
      <c r="T57" s="2">
        <f t="shared" si="7"/>
        <v>0.92264187319323832</v>
      </c>
    </row>
    <row r="58" spans="1:20" x14ac:dyDescent="0.25">
      <c r="A58">
        <v>57</v>
      </c>
      <c r="B58" s="3">
        <f t="shared" si="0"/>
        <v>1.7117638923054459E-4</v>
      </c>
      <c r="C58">
        <v>25170</v>
      </c>
      <c r="D58">
        <v>367</v>
      </c>
      <c r="E58" s="10">
        <f t="shared" si="1"/>
        <v>1.4580850218514104E-2</v>
      </c>
      <c r="F58">
        <f>$C$1110-SUM($C$2:C57)</f>
        <v>614359</v>
      </c>
      <c r="G58" s="10">
        <f t="shared" si="2"/>
        <v>5.5648545558839579E-4</v>
      </c>
      <c r="H58" s="2">
        <f t="shared" si="3"/>
        <v>0.9310016835084608</v>
      </c>
      <c r="I58" s="3">
        <v>1.9619699382501882E-4</v>
      </c>
      <c r="J58" s="2">
        <v>6.5276214943277289E-4</v>
      </c>
      <c r="K58" s="2">
        <v>0.92198911104380554</v>
      </c>
      <c r="M58">
        <v>57</v>
      </c>
      <c r="N58">
        <v>23003</v>
      </c>
      <c r="O58">
        <v>375</v>
      </c>
      <c r="P58" s="3">
        <f t="shared" si="4"/>
        <v>1.9619699382501882E-4</v>
      </c>
      <c r="Q58" s="10">
        <f t="shared" si="5"/>
        <v>1.6302221449376167E-2</v>
      </c>
      <c r="R58">
        <f>$N$1110-SUM($N$2:N57)</f>
        <v>530041</v>
      </c>
      <c r="S58" s="10">
        <f t="shared" si="6"/>
        <v>6.5276214943277289E-4</v>
      </c>
      <c r="T58" s="2">
        <f t="shared" si="7"/>
        <v>0.92198911104380554</v>
      </c>
    </row>
    <row r="59" spans="1:20" x14ac:dyDescent="0.25">
      <c r="A59">
        <v>58</v>
      </c>
      <c r="B59" s="3">
        <f t="shared" si="0"/>
        <v>1.6534129419837107E-4</v>
      </c>
      <c r="C59">
        <v>24312</v>
      </c>
      <c r="D59">
        <v>322</v>
      </c>
      <c r="E59" s="10">
        <f t="shared" si="1"/>
        <v>1.3244488318525831E-2</v>
      </c>
      <c r="F59">
        <f>$C$1110-SUM($C$2:C58)</f>
        <v>589189</v>
      </c>
      <c r="G59" s="10">
        <f t="shared" si="2"/>
        <v>5.0880539536501956E-4</v>
      </c>
      <c r="H59" s="2">
        <f t="shared" si="3"/>
        <v>0.93049287811309578</v>
      </c>
      <c r="I59" s="3">
        <v>1.8364202382500024E-4</v>
      </c>
      <c r="J59" s="2">
        <v>6.1279495900057324E-4</v>
      </c>
      <c r="K59" s="2">
        <v>0.92137631608480497</v>
      </c>
      <c r="M59">
        <v>58</v>
      </c>
      <c r="N59">
        <v>21531</v>
      </c>
      <c r="O59">
        <v>337</v>
      </c>
      <c r="P59" s="3">
        <f t="shared" si="4"/>
        <v>1.8364202382500024E-4</v>
      </c>
      <c r="Q59" s="10">
        <f t="shared" si="5"/>
        <v>1.5651850819748271E-2</v>
      </c>
      <c r="R59">
        <f>$N$1110-SUM($N$2:N58)</f>
        <v>507038</v>
      </c>
      <c r="S59" s="10">
        <f t="shared" si="6"/>
        <v>6.1279495900057324E-4</v>
      </c>
      <c r="T59" s="2">
        <f t="shared" si="7"/>
        <v>0.92137631608480497</v>
      </c>
    </row>
    <row r="60" spans="1:20" x14ac:dyDescent="0.25">
      <c r="A60">
        <v>59</v>
      </c>
      <c r="B60" s="3">
        <f t="shared" si="0"/>
        <v>1.5472522969344933E-4</v>
      </c>
      <c r="C60">
        <v>22751</v>
      </c>
      <c r="D60">
        <v>346</v>
      </c>
      <c r="E60" s="10">
        <f t="shared" si="1"/>
        <v>1.5208122719880444E-2</v>
      </c>
      <c r="F60">
        <f>$C$1110-SUM($C$2:C59)</f>
        <v>564877</v>
      </c>
      <c r="G60" s="10">
        <f t="shared" si="2"/>
        <v>5.6994803439880393E-4</v>
      </c>
      <c r="H60" s="2">
        <f t="shared" si="3"/>
        <v>0.92992293007869697</v>
      </c>
      <c r="I60" s="3">
        <v>1.7313405980324553E-4</v>
      </c>
      <c r="J60" s="2">
        <v>6.661141589014985E-4</v>
      </c>
      <c r="K60" s="2">
        <v>0.92071020192590347</v>
      </c>
      <c r="M60">
        <v>59</v>
      </c>
      <c r="N60">
        <v>20299</v>
      </c>
      <c r="O60">
        <v>351</v>
      </c>
      <c r="P60" s="3">
        <f t="shared" si="4"/>
        <v>1.7313405980324553E-4</v>
      </c>
      <c r="Q60" s="10">
        <f t="shared" si="5"/>
        <v>1.7291492191733582E-2</v>
      </c>
      <c r="R60">
        <f>$N$1110-SUM($N$2:N59)</f>
        <v>485507</v>
      </c>
      <c r="S60" s="10">
        <f t="shared" si="6"/>
        <v>6.661141589014985E-4</v>
      </c>
      <c r="T60" s="2">
        <f t="shared" si="7"/>
        <v>0.92071020192590347</v>
      </c>
    </row>
    <row r="61" spans="1:20" x14ac:dyDescent="0.25">
      <c r="A61">
        <v>60</v>
      </c>
      <c r="B61" s="3">
        <f t="shared" si="0"/>
        <v>1.4909415896310007E-4</v>
      </c>
      <c r="C61">
        <v>21923</v>
      </c>
      <c r="D61">
        <v>294</v>
      </c>
      <c r="E61" s="10">
        <f t="shared" si="1"/>
        <v>1.3410573370432879E-2</v>
      </c>
      <c r="F61">
        <f>$C$1110-SUM($C$2:C60)</f>
        <v>542126</v>
      </c>
      <c r="G61" s="10">
        <f t="shared" si="2"/>
        <v>5.0430590202854564E-4</v>
      </c>
      <c r="H61" s="2">
        <f t="shared" si="3"/>
        <v>0.92941862417666843</v>
      </c>
      <c r="I61" s="3">
        <v>1.6495456508176603E-4</v>
      </c>
      <c r="J61" s="2">
        <v>6.0363667775997776E-4</v>
      </c>
      <c r="K61" s="2">
        <v>0.92010656524814349</v>
      </c>
      <c r="M61">
        <v>60</v>
      </c>
      <c r="N61">
        <v>19340</v>
      </c>
      <c r="O61">
        <v>305</v>
      </c>
      <c r="P61" s="3">
        <f t="shared" si="4"/>
        <v>1.6495456508176603E-4</v>
      </c>
      <c r="Q61" s="10">
        <f t="shared" si="5"/>
        <v>1.5770423991726991E-2</v>
      </c>
      <c r="R61">
        <f>$N$1110-SUM($N$2:N60)</f>
        <v>465208</v>
      </c>
      <c r="S61" s="10">
        <f t="shared" si="6"/>
        <v>6.0363667775997776E-4</v>
      </c>
      <c r="T61" s="2">
        <f t="shared" si="7"/>
        <v>0.92010656524814349</v>
      </c>
    </row>
    <row r="62" spans="1:20" x14ac:dyDescent="0.25">
      <c r="A62">
        <v>61</v>
      </c>
      <c r="B62" s="3">
        <f t="shared" si="0"/>
        <v>1.3866851713988096E-4</v>
      </c>
      <c r="C62">
        <v>20390</v>
      </c>
      <c r="D62">
        <v>282</v>
      </c>
      <c r="E62" s="10">
        <f t="shared" si="1"/>
        <v>1.3830308974987739E-2</v>
      </c>
      <c r="F62">
        <f>$C$1110-SUM($C$2:C61)</f>
        <v>520203</v>
      </c>
      <c r="G62" s="10">
        <f t="shared" si="2"/>
        <v>5.0383418015242931E-4</v>
      </c>
      <c r="H62" s="2">
        <f t="shared" si="3"/>
        <v>0.928914789996516</v>
      </c>
      <c r="I62" s="3">
        <v>1.5573450898800239E-4</v>
      </c>
      <c r="J62" s="2">
        <v>6.2115261947415235E-4</v>
      </c>
      <c r="K62" s="2">
        <v>0.91948541262866934</v>
      </c>
      <c r="M62">
        <v>61</v>
      </c>
      <c r="N62">
        <v>18259</v>
      </c>
      <c r="O62">
        <v>301</v>
      </c>
      <c r="P62" s="3">
        <f t="shared" si="4"/>
        <v>1.5573450898800239E-4</v>
      </c>
      <c r="Q62" s="10">
        <f t="shared" si="5"/>
        <v>1.6485021085492085E-2</v>
      </c>
      <c r="R62">
        <f>$N$1110-SUM($N$2:N61)</f>
        <v>445868</v>
      </c>
      <c r="S62" s="10">
        <f t="shared" si="6"/>
        <v>6.2115261947415235E-4</v>
      </c>
      <c r="T62" s="2">
        <f t="shared" si="7"/>
        <v>0.91948541262866934</v>
      </c>
    </row>
    <row r="63" spans="1:20" x14ac:dyDescent="0.25">
      <c r="A63">
        <v>62</v>
      </c>
      <c r="B63" s="3">
        <f t="shared" si="0"/>
        <v>1.3211253624126177E-4</v>
      </c>
      <c r="C63">
        <v>19426</v>
      </c>
      <c r="D63">
        <v>278</v>
      </c>
      <c r="E63" s="10">
        <f t="shared" si="1"/>
        <v>1.4310717594975805E-2</v>
      </c>
      <c r="F63">
        <f>$C$1110-SUM($C$2:C62)</f>
        <v>499813</v>
      </c>
      <c r="G63" s="10">
        <f t="shared" si="2"/>
        <v>5.1666985776488428E-4</v>
      </c>
      <c r="H63" s="2">
        <f t="shared" si="3"/>
        <v>0.92839812013875112</v>
      </c>
      <c r="I63" s="3">
        <v>1.4870645512929631E-4</v>
      </c>
      <c r="J63" s="2">
        <v>6.1713460994605729E-4</v>
      </c>
      <c r="K63" s="2">
        <v>0.91886827801872328</v>
      </c>
      <c r="M63">
        <v>62</v>
      </c>
      <c r="N63">
        <v>17435</v>
      </c>
      <c r="O63">
        <v>287</v>
      </c>
      <c r="P63" s="3">
        <f t="shared" si="4"/>
        <v>1.4870645512929631E-4</v>
      </c>
      <c r="Q63" s="10">
        <f t="shared" si="5"/>
        <v>1.6461141382277028E-2</v>
      </c>
      <c r="R63">
        <f>$N$1110-SUM($N$2:N62)</f>
        <v>427609</v>
      </c>
      <c r="S63" s="10">
        <f t="shared" si="6"/>
        <v>6.1713460994605729E-4</v>
      </c>
      <c r="T63" s="2">
        <f t="shared" si="7"/>
        <v>0.91886827801872328</v>
      </c>
    </row>
    <row r="64" spans="1:20" x14ac:dyDescent="0.25">
      <c r="A64">
        <v>63</v>
      </c>
      <c r="B64" s="3">
        <f t="shared" si="0"/>
        <v>1.245704378838254E-4</v>
      </c>
      <c r="C64">
        <v>18317</v>
      </c>
      <c r="D64">
        <v>253</v>
      </c>
      <c r="E64" s="10">
        <f t="shared" si="1"/>
        <v>1.3812305508543975E-2</v>
      </c>
      <c r="F64">
        <f>$C$1110-SUM($C$2:C63)</f>
        <v>480387</v>
      </c>
      <c r="G64" s="10">
        <f t="shared" si="2"/>
        <v>4.8894896072348981E-4</v>
      </c>
      <c r="H64" s="2">
        <f t="shared" si="3"/>
        <v>0.92790917117802763</v>
      </c>
      <c r="I64" s="3">
        <v>1.4095341998662179E-4</v>
      </c>
      <c r="J64" s="2">
        <v>6.1381245075786683E-4</v>
      </c>
      <c r="K64" s="2">
        <v>0.91825446556796542</v>
      </c>
      <c r="M64">
        <v>63</v>
      </c>
      <c r="N64">
        <v>16526</v>
      </c>
      <c r="O64">
        <v>274</v>
      </c>
      <c r="P64" s="3">
        <f t="shared" si="4"/>
        <v>1.4095341998662179E-4</v>
      </c>
      <c r="Q64" s="10">
        <f t="shared" si="5"/>
        <v>1.6579934648432774E-2</v>
      </c>
      <c r="R64">
        <f>$N$1110-SUM($N$2:N63)</f>
        <v>410174</v>
      </c>
      <c r="S64" s="10">
        <f t="shared" si="6"/>
        <v>6.1381245075786683E-4</v>
      </c>
      <c r="T64" s="2">
        <f t="shared" si="7"/>
        <v>0.91825446556796542</v>
      </c>
    </row>
    <row r="65" spans="1:20" x14ac:dyDescent="0.25">
      <c r="A65">
        <v>64</v>
      </c>
      <c r="B65" s="3">
        <f t="shared" si="0"/>
        <v>1.2041514293667152E-4</v>
      </c>
      <c r="C65">
        <v>17706</v>
      </c>
      <c r="D65">
        <v>250</v>
      </c>
      <c r="E65" s="10">
        <f t="shared" si="1"/>
        <v>1.4119507511577997E-2</v>
      </c>
      <c r="F65">
        <f>$C$1110-SUM($C$2:C64)</f>
        <v>462070</v>
      </c>
      <c r="G65" s="10">
        <f t="shared" si="2"/>
        <v>5.0203928581060708E-4</v>
      </c>
      <c r="H65" s="2">
        <f t="shared" si="3"/>
        <v>0.92740713189221702</v>
      </c>
      <c r="I65" s="3">
        <v>1.3385713259530694E-4</v>
      </c>
      <c r="J65" s="2">
        <v>5.8550245614752416E-4</v>
      </c>
      <c r="K65" s="2">
        <v>0.91766896311181789</v>
      </c>
      <c r="M65">
        <v>64</v>
      </c>
      <c r="N65">
        <v>15694</v>
      </c>
      <c r="O65">
        <v>251</v>
      </c>
      <c r="P65" s="3">
        <f t="shared" si="4"/>
        <v>1.3385713259530694E-4</v>
      </c>
      <c r="Q65" s="10">
        <f t="shared" si="5"/>
        <v>1.5993373263667645E-2</v>
      </c>
      <c r="R65">
        <f>$N$1110-SUM($N$2:N64)</f>
        <v>393648</v>
      </c>
      <c r="S65" s="10">
        <f t="shared" si="6"/>
        <v>5.8550245614752416E-4</v>
      </c>
      <c r="T65" s="2">
        <f t="shared" si="7"/>
        <v>0.91766896311181789</v>
      </c>
    </row>
    <row r="66" spans="1:20" x14ac:dyDescent="0.25">
      <c r="A66">
        <v>65</v>
      </c>
      <c r="B66" s="3">
        <f t="shared" ref="B66:B129" si="8">C66/$C$1110</f>
        <v>1.1337630452373496E-4</v>
      </c>
      <c r="C66">
        <v>16671</v>
      </c>
      <c r="D66">
        <v>237</v>
      </c>
      <c r="E66" s="10">
        <f t="shared" ref="E66:E129" si="9">D66/C66</f>
        <v>1.4216303761022134E-2</v>
      </c>
      <c r="F66">
        <f>$C$1110-SUM($C$2:C65)</f>
        <v>444364</v>
      </c>
      <c r="G66" s="10">
        <f t="shared" si="2"/>
        <v>4.9462938099953391E-4</v>
      </c>
      <c r="H66" s="2">
        <f t="shared" si="3"/>
        <v>0.92691250251121748</v>
      </c>
      <c r="I66" s="3">
        <v>1.2792081525834161E-4</v>
      </c>
      <c r="J66" s="2">
        <v>5.7300590890529968E-4</v>
      </c>
      <c r="K66" s="2">
        <v>0.91709595720291259</v>
      </c>
      <c r="M66">
        <v>65</v>
      </c>
      <c r="N66">
        <v>14998</v>
      </c>
      <c r="O66">
        <v>236</v>
      </c>
      <c r="P66" s="3">
        <f t="shared" si="4"/>
        <v>1.2792081525834161E-4</v>
      </c>
      <c r="Q66" s="10">
        <f t="shared" si="5"/>
        <v>1.5735431390852112E-2</v>
      </c>
      <c r="R66">
        <f>$N$1110-SUM($N$2:N65)</f>
        <v>377954</v>
      </c>
      <c r="S66" s="10">
        <f t="shared" si="6"/>
        <v>5.7300590890529968E-4</v>
      </c>
      <c r="T66" s="2">
        <f t="shared" si="7"/>
        <v>0.91709595720291259</v>
      </c>
    </row>
    <row r="67" spans="1:20" x14ac:dyDescent="0.25">
      <c r="A67">
        <v>66</v>
      </c>
      <c r="B67" s="3">
        <f t="shared" si="8"/>
        <v>1.0965626142047282E-4</v>
      </c>
      <c r="C67">
        <v>16124</v>
      </c>
      <c r="D67">
        <v>195</v>
      </c>
      <c r="E67" s="10">
        <f t="shared" si="9"/>
        <v>1.2093773257256264E-2</v>
      </c>
      <c r="F67">
        <f>$C$1110-SUM($C$2:C66)</f>
        <v>427693</v>
      </c>
      <c r="G67" s="10">
        <f t="shared" ref="G67:G130" si="10">H66-H67</f>
        <v>4.2261140114441265E-4</v>
      </c>
      <c r="H67" s="2">
        <f t="shared" ref="H67:H130" si="11">(F67-D67)/F67*H66</f>
        <v>0.92648989111007307</v>
      </c>
      <c r="I67" s="3">
        <v>1.2208684822028951E-4</v>
      </c>
      <c r="J67" s="2">
        <v>5.3566918008518538E-4</v>
      </c>
      <c r="K67" s="2">
        <v>0.91656028802282741</v>
      </c>
      <c r="M67">
        <v>66</v>
      </c>
      <c r="N67">
        <v>14314</v>
      </c>
      <c r="O67">
        <v>212</v>
      </c>
      <c r="P67" s="3">
        <f t="shared" ref="P67:P130" si="12">N67/$N$1110</f>
        <v>1.2208684822028951E-4</v>
      </c>
      <c r="Q67" s="10">
        <f t="shared" ref="Q67:Q130" si="13">O67/N67</f>
        <v>1.4810674863769736E-2</v>
      </c>
      <c r="R67">
        <f>$N$1110-SUM($N$2:N66)</f>
        <v>362956</v>
      </c>
      <c r="S67" s="10">
        <f t="shared" si="6"/>
        <v>5.3566918008518538E-4</v>
      </c>
      <c r="T67" s="2">
        <f t="shared" si="7"/>
        <v>0.91656028802282741</v>
      </c>
    </row>
    <row r="68" spans="1:20" x14ac:dyDescent="0.25">
      <c r="A68">
        <v>67</v>
      </c>
      <c r="B68" s="3">
        <f t="shared" si="8"/>
        <v>1.0344032102489404E-4</v>
      </c>
      <c r="C68">
        <v>15210</v>
      </c>
      <c r="D68">
        <v>207</v>
      </c>
      <c r="E68" s="10">
        <f t="shared" si="9"/>
        <v>1.3609467455621301E-2</v>
      </c>
      <c r="F68">
        <f>$C$1110-SUM($C$2:C67)</f>
        <v>411569</v>
      </c>
      <c r="G68" s="10">
        <f t="shared" si="10"/>
        <v>4.6598117802798544E-4</v>
      </c>
      <c r="H68" s="2">
        <f t="shared" si="11"/>
        <v>0.92602390993204509</v>
      </c>
      <c r="I68" s="3">
        <v>1.1532319930044253E-4</v>
      </c>
      <c r="J68" s="2">
        <v>5.7310978823255088E-4</v>
      </c>
      <c r="K68" s="2">
        <v>0.91598717823459486</v>
      </c>
      <c r="M68">
        <v>67</v>
      </c>
      <c r="N68">
        <v>13521</v>
      </c>
      <c r="O68">
        <v>218</v>
      </c>
      <c r="P68" s="3">
        <f t="shared" si="12"/>
        <v>1.1532319930044253E-4</v>
      </c>
      <c r="Q68" s="10">
        <f t="shared" si="13"/>
        <v>1.6123067820427484E-2</v>
      </c>
      <c r="R68">
        <f>$N$1110-SUM($N$2:N67)</f>
        <v>348642</v>
      </c>
      <c r="S68" s="10">
        <f t="shared" ref="S68:S131" si="14">T67-T68</f>
        <v>5.7310978823255088E-4</v>
      </c>
      <c r="T68" s="2">
        <f t="shared" ref="T68:T131" si="15">(R68-O68)/R68*T67</f>
        <v>0.91598717823459486</v>
      </c>
    </row>
    <row r="69" spans="1:20" x14ac:dyDescent="0.25">
      <c r="A69">
        <v>68</v>
      </c>
      <c r="B69" s="3">
        <f t="shared" si="8"/>
        <v>9.8400920769835099E-5</v>
      </c>
      <c r="C69">
        <v>14469</v>
      </c>
      <c r="D69">
        <v>189</v>
      </c>
      <c r="E69" s="10">
        <f t="shared" si="9"/>
        <v>1.3062409288824383E-2</v>
      </c>
      <c r="F69">
        <f>$C$1110-SUM($C$2:C68)</f>
        <v>396359</v>
      </c>
      <c r="G69" s="10">
        <f t="shared" si="10"/>
        <v>4.4156564876074444E-4</v>
      </c>
      <c r="H69" s="2">
        <f t="shared" si="11"/>
        <v>0.92558234428328434</v>
      </c>
      <c r="I69" s="3">
        <v>1.0758722254092021E-4</v>
      </c>
      <c r="J69" s="2">
        <v>5.3299405216555851E-4</v>
      </c>
      <c r="K69" s="2">
        <v>0.9154541841824293</v>
      </c>
      <c r="M69">
        <v>68</v>
      </c>
      <c r="N69">
        <v>12614</v>
      </c>
      <c r="O69">
        <v>195</v>
      </c>
      <c r="P69" s="3">
        <f t="shared" si="12"/>
        <v>1.0758722254092021E-4</v>
      </c>
      <c r="Q69" s="10">
        <f t="shared" si="13"/>
        <v>1.5459013794196924E-2</v>
      </c>
      <c r="R69">
        <f>$N$1110-SUM($N$2:N68)</f>
        <v>335121</v>
      </c>
      <c r="S69" s="10">
        <f t="shared" si="14"/>
        <v>5.3299405216555851E-4</v>
      </c>
      <c r="T69" s="2">
        <f t="shared" si="15"/>
        <v>0.9154541841824293</v>
      </c>
    </row>
    <row r="70" spans="1:20" x14ac:dyDescent="0.25">
      <c r="A70">
        <v>69</v>
      </c>
      <c r="B70" s="3">
        <f t="shared" si="8"/>
        <v>9.4068804761100229E-5</v>
      </c>
      <c r="C70">
        <v>13832</v>
      </c>
      <c r="D70">
        <v>191</v>
      </c>
      <c r="E70" s="10">
        <f t="shared" si="9"/>
        <v>1.3808559861191441E-2</v>
      </c>
      <c r="F70">
        <f>$C$1110-SUM($C$2:C69)</f>
        <v>381890</v>
      </c>
      <c r="G70" s="10">
        <f t="shared" si="10"/>
        <v>4.6292447500095868E-4</v>
      </c>
      <c r="H70" s="2">
        <f t="shared" si="11"/>
        <v>0.92511941980828338</v>
      </c>
      <c r="I70" s="3">
        <v>1.055060997963519E-4</v>
      </c>
      <c r="J70" s="2">
        <v>5.8474253874052362E-4</v>
      </c>
      <c r="K70" s="2">
        <v>0.91486944164368877</v>
      </c>
      <c r="M70">
        <v>69</v>
      </c>
      <c r="N70">
        <v>12370</v>
      </c>
      <c r="O70">
        <v>206</v>
      </c>
      <c r="P70" s="3">
        <f t="shared" si="12"/>
        <v>1.055060997963519E-4</v>
      </c>
      <c r="Q70" s="10">
        <f t="shared" si="13"/>
        <v>1.6653193209377526E-2</v>
      </c>
      <c r="R70">
        <f>$N$1110-SUM($N$2:N69)</f>
        <v>322507</v>
      </c>
      <c r="S70" s="10">
        <f t="shared" si="14"/>
        <v>5.8474253874052362E-4</v>
      </c>
      <c r="T70" s="2">
        <f t="shared" si="15"/>
        <v>0.91486944164368877</v>
      </c>
    </row>
    <row r="71" spans="1:20" x14ac:dyDescent="0.25">
      <c r="A71">
        <v>70</v>
      </c>
      <c r="B71" s="3">
        <f t="shared" si="8"/>
        <v>8.966868065175727E-5</v>
      </c>
      <c r="C71">
        <v>13185</v>
      </c>
      <c r="D71">
        <v>173</v>
      </c>
      <c r="E71" s="10">
        <f t="shared" si="9"/>
        <v>1.3120970800151687E-2</v>
      </c>
      <c r="F71">
        <f>$C$1110-SUM($C$2:C70)</f>
        <v>368058</v>
      </c>
      <c r="G71" s="10">
        <f t="shared" si="10"/>
        <v>4.3483814949507593E-4</v>
      </c>
      <c r="H71" s="2">
        <f t="shared" si="11"/>
        <v>0.92468458165878831</v>
      </c>
      <c r="I71" s="3">
        <v>9.890450551645083E-5</v>
      </c>
      <c r="J71" s="2">
        <v>5.5162907227246372E-4</v>
      </c>
      <c r="K71" s="2">
        <v>0.91431781257141631</v>
      </c>
      <c r="M71">
        <v>70</v>
      </c>
      <c r="N71">
        <v>11596</v>
      </c>
      <c r="O71">
        <v>187</v>
      </c>
      <c r="P71" s="3">
        <f t="shared" si="12"/>
        <v>9.890450551645083E-5</v>
      </c>
      <c r="Q71" s="10">
        <f t="shared" si="13"/>
        <v>1.6126250431183167E-2</v>
      </c>
      <c r="R71">
        <f>$N$1110-SUM($N$2:N70)</f>
        <v>310137</v>
      </c>
      <c r="S71" s="10">
        <f t="shared" si="14"/>
        <v>5.5162907227246372E-4</v>
      </c>
      <c r="T71" s="2">
        <f t="shared" si="15"/>
        <v>0.91431781257141631</v>
      </c>
    </row>
    <row r="72" spans="1:20" x14ac:dyDescent="0.25">
      <c r="A72">
        <v>71</v>
      </c>
      <c r="B72" s="3">
        <f t="shared" si="8"/>
        <v>8.5159743581441364E-5</v>
      </c>
      <c r="C72">
        <v>12522</v>
      </c>
      <c r="D72">
        <v>167</v>
      </c>
      <c r="E72" s="10">
        <f t="shared" si="9"/>
        <v>1.3336527711228239E-2</v>
      </c>
      <c r="F72">
        <f>$C$1110-SUM($C$2:C71)</f>
        <v>354873</v>
      </c>
      <c r="G72" s="10">
        <f t="shared" si="10"/>
        <v>4.351481378888078E-4</v>
      </c>
      <c r="H72" s="2">
        <f t="shared" si="11"/>
        <v>0.9242494335208995</v>
      </c>
      <c r="I72" s="3">
        <v>9.4256096107476551E-5</v>
      </c>
      <c r="J72" s="2">
        <v>5.1145763797744159E-4</v>
      </c>
      <c r="K72" s="2">
        <v>0.91380635493343887</v>
      </c>
      <c r="M72">
        <v>71</v>
      </c>
      <c r="N72">
        <v>11051</v>
      </c>
      <c r="O72">
        <v>167</v>
      </c>
      <c r="P72" s="3">
        <f t="shared" si="12"/>
        <v>9.4256096107476551E-5</v>
      </c>
      <c r="Q72" s="10">
        <f t="shared" si="13"/>
        <v>1.5111754592344585E-2</v>
      </c>
      <c r="R72">
        <f>$N$1110-SUM($N$2:N71)</f>
        <v>298541</v>
      </c>
      <c r="S72" s="10">
        <f t="shared" si="14"/>
        <v>5.1145763797744159E-4</v>
      </c>
      <c r="T72" s="2">
        <f t="shared" si="15"/>
        <v>0.91380635493343887</v>
      </c>
    </row>
    <row r="73" spans="1:20" x14ac:dyDescent="0.25">
      <c r="A73">
        <v>72</v>
      </c>
      <c r="B73" s="3">
        <f t="shared" si="8"/>
        <v>8.0759619472098404E-5</v>
      </c>
      <c r="C73">
        <v>11875</v>
      </c>
      <c r="D73">
        <v>162</v>
      </c>
      <c r="E73" s="10">
        <f t="shared" si="9"/>
        <v>1.3642105263157895E-2</v>
      </c>
      <c r="F73">
        <f>$C$1110-SUM($C$2:C72)</f>
        <v>342351</v>
      </c>
      <c r="G73" s="10">
        <f t="shared" si="10"/>
        <v>4.3735350044360466E-4</v>
      </c>
      <c r="H73" s="2">
        <f t="shared" si="11"/>
        <v>0.92381208002045589</v>
      </c>
      <c r="I73" s="3">
        <v>9.0537368580297133E-5</v>
      </c>
      <c r="J73" s="2">
        <v>5.4353503319637397E-4</v>
      </c>
      <c r="K73" s="2">
        <v>0.9132628199002425</v>
      </c>
      <c r="M73">
        <v>72</v>
      </c>
      <c r="N73">
        <v>10615</v>
      </c>
      <c r="O73">
        <v>171</v>
      </c>
      <c r="P73" s="3">
        <f t="shared" si="12"/>
        <v>9.0537368580297133E-5</v>
      </c>
      <c r="Q73" s="10">
        <f t="shared" si="13"/>
        <v>1.6109279321714555E-2</v>
      </c>
      <c r="R73">
        <f>$N$1110-SUM($N$2:N72)</f>
        <v>287490</v>
      </c>
      <c r="S73" s="10">
        <f t="shared" si="14"/>
        <v>5.4353503319637397E-4</v>
      </c>
      <c r="T73" s="2">
        <f t="shared" si="15"/>
        <v>0.9132628199002425</v>
      </c>
    </row>
    <row r="74" spans="1:20" x14ac:dyDescent="0.25">
      <c r="A74">
        <v>73</v>
      </c>
      <c r="B74" s="3">
        <f t="shared" si="8"/>
        <v>7.7787665475525182E-5</v>
      </c>
      <c r="C74">
        <v>11438</v>
      </c>
      <c r="D74">
        <v>154</v>
      </c>
      <c r="E74" s="10">
        <f t="shared" si="9"/>
        <v>1.346389228886169E-2</v>
      </c>
      <c r="F74">
        <f>$C$1110-SUM($C$2:C73)</f>
        <v>330476</v>
      </c>
      <c r="G74" s="10">
        <f t="shared" si="10"/>
        <v>4.3049135284600748E-4</v>
      </c>
      <c r="H74" s="2">
        <f t="shared" si="11"/>
        <v>0.92338158866760989</v>
      </c>
      <c r="I74" s="3">
        <v>8.6051013811268745E-5</v>
      </c>
      <c r="J74" s="2">
        <v>5.5084384983594692E-4</v>
      </c>
      <c r="K74" s="2">
        <v>0.91271197605040655</v>
      </c>
      <c r="M74">
        <v>73</v>
      </c>
      <c r="N74">
        <v>10089</v>
      </c>
      <c r="O74">
        <v>167</v>
      </c>
      <c r="P74" s="3">
        <f t="shared" si="12"/>
        <v>8.6051013811268745E-5</v>
      </c>
      <c r="Q74" s="10">
        <f t="shared" si="13"/>
        <v>1.6552681137872931E-2</v>
      </c>
      <c r="R74">
        <f>$N$1110-SUM($N$2:N73)</f>
        <v>276875</v>
      </c>
      <c r="S74" s="10">
        <f t="shared" si="14"/>
        <v>5.5084384983594692E-4</v>
      </c>
      <c r="T74" s="2">
        <f t="shared" si="15"/>
        <v>0.91271197605040655</v>
      </c>
    </row>
    <row r="75" spans="1:20" x14ac:dyDescent="0.25">
      <c r="A75">
        <v>74</v>
      </c>
      <c r="B75" s="3">
        <f t="shared" si="8"/>
        <v>7.365277295855375E-5</v>
      </c>
      <c r="C75">
        <v>10830</v>
      </c>
      <c r="D75">
        <v>156</v>
      </c>
      <c r="E75" s="10">
        <f t="shared" si="9"/>
        <v>1.4404432132963989E-2</v>
      </c>
      <c r="F75">
        <f>$C$1110-SUM($C$2:C74)</f>
        <v>319038</v>
      </c>
      <c r="G75" s="10">
        <f t="shared" si="10"/>
        <v>4.5150586397901815E-4</v>
      </c>
      <c r="H75" s="2">
        <f t="shared" si="11"/>
        <v>0.92293008280363087</v>
      </c>
      <c r="I75" s="3">
        <v>8.0959086440337291E-5</v>
      </c>
      <c r="J75" s="2">
        <v>5.2343425942780186E-4</v>
      </c>
      <c r="K75" s="2">
        <v>0.91218854179097875</v>
      </c>
      <c r="M75">
        <v>74</v>
      </c>
      <c r="N75">
        <v>9492</v>
      </c>
      <c r="O75">
        <v>153</v>
      </c>
      <c r="P75" s="3">
        <f t="shared" si="12"/>
        <v>8.0959086440337291E-5</v>
      </c>
      <c r="Q75" s="10">
        <f t="shared" si="13"/>
        <v>1.6118836915297093E-2</v>
      </c>
      <c r="R75">
        <f>$N$1110-SUM($N$2:N74)</f>
        <v>266786</v>
      </c>
      <c r="S75" s="10">
        <f t="shared" si="14"/>
        <v>5.2343425942780186E-4</v>
      </c>
      <c r="T75" s="2">
        <f t="shared" si="15"/>
        <v>0.91218854179097875</v>
      </c>
    </row>
    <row r="76" spans="1:20" x14ac:dyDescent="0.25">
      <c r="A76">
        <v>75</v>
      </c>
      <c r="B76" s="3">
        <f t="shared" si="8"/>
        <v>6.938186424036614E-5</v>
      </c>
      <c r="C76">
        <v>10202</v>
      </c>
      <c r="D76">
        <v>131</v>
      </c>
      <c r="E76" s="10">
        <f t="shared" si="9"/>
        <v>1.2840619486375221E-2</v>
      </c>
      <c r="F76">
        <f>$C$1110-SUM($C$2:C75)</f>
        <v>308208</v>
      </c>
      <c r="G76" s="10">
        <f t="shared" si="10"/>
        <v>3.9228002143765206E-4</v>
      </c>
      <c r="H76" s="2">
        <f t="shared" si="11"/>
        <v>0.92253780278219322</v>
      </c>
      <c r="I76" s="3">
        <v>7.7513293043593055E-5</v>
      </c>
      <c r="J76" s="2">
        <v>5.105255078544646E-4</v>
      </c>
      <c r="K76" s="2">
        <v>0.91167801628312428</v>
      </c>
      <c r="M76">
        <v>75</v>
      </c>
      <c r="N76">
        <v>9088</v>
      </c>
      <c r="O76">
        <v>144</v>
      </c>
      <c r="P76" s="3">
        <f t="shared" si="12"/>
        <v>7.7513293043593055E-5</v>
      </c>
      <c r="Q76" s="10">
        <f t="shared" si="13"/>
        <v>1.5845070422535211E-2</v>
      </c>
      <c r="R76">
        <f>$N$1110-SUM($N$2:N75)</f>
        <v>257294</v>
      </c>
      <c r="S76" s="10">
        <f t="shared" si="14"/>
        <v>5.105255078544646E-4</v>
      </c>
      <c r="T76" s="2">
        <f t="shared" si="15"/>
        <v>0.91167801628312428</v>
      </c>
    </row>
    <row r="77" spans="1:20" x14ac:dyDescent="0.25">
      <c r="A77">
        <v>76</v>
      </c>
      <c r="B77" s="3">
        <f t="shared" si="8"/>
        <v>6.698797909896163E-5</v>
      </c>
      <c r="C77">
        <v>9850</v>
      </c>
      <c r="D77">
        <v>131</v>
      </c>
      <c r="E77" s="10">
        <f t="shared" si="9"/>
        <v>1.3299492385786801E-2</v>
      </c>
      <c r="F77">
        <f>$C$1110-SUM($C$2:C76)</f>
        <v>298006</v>
      </c>
      <c r="G77" s="10">
        <f t="shared" si="10"/>
        <v>4.0553697631739993E-4</v>
      </c>
      <c r="H77" s="2">
        <f t="shared" si="11"/>
        <v>0.92213226580587582</v>
      </c>
      <c r="I77" s="3">
        <v>7.5091002635980779E-5</v>
      </c>
      <c r="J77" s="2">
        <v>5.0321059213231933E-4</v>
      </c>
      <c r="K77" s="2">
        <v>0.91117480569099196</v>
      </c>
      <c r="M77">
        <v>76</v>
      </c>
      <c r="N77">
        <v>8804</v>
      </c>
      <c r="O77">
        <v>137</v>
      </c>
      <c r="P77" s="3">
        <f t="shared" si="12"/>
        <v>7.5091002635980779E-5</v>
      </c>
      <c r="Q77" s="10">
        <f t="shared" si="13"/>
        <v>1.5561108587005906E-2</v>
      </c>
      <c r="R77">
        <f>$N$1110-SUM($N$2:N76)</f>
        <v>248206</v>
      </c>
      <c r="S77" s="10">
        <f t="shared" si="14"/>
        <v>5.0321059213231933E-4</v>
      </c>
      <c r="T77" s="2">
        <f t="shared" si="15"/>
        <v>0.91117480569099196</v>
      </c>
    </row>
    <row r="78" spans="1:20" x14ac:dyDescent="0.25">
      <c r="A78">
        <v>77</v>
      </c>
      <c r="B78" s="3">
        <f t="shared" si="8"/>
        <v>6.4342463985307208E-5</v>
      </c>
      <c r="C78">
        <v>9461</v>
      </c>
      <c r="D78">
        <v>120</v>
      </c>
      <c r="E78" s="10">
        <f t="shared" si="9"/>
        <v>1.2683648662932036E-2</v>
      </c>
      <c r="F78">
        <f>$C$1110-SUM($C$2:C77)</f>
        <v>288156</v>
      </c>
      <c r="G78" s="10">
        <f t="shared" si="10"/>
        <v>3.8401376996033409E-4</v>
      </c>
      <c r="H78" s="2">
        <f t="shared" si="11"/>
        <v>0.92174825203591548</v>
      </c>
      <c r="I78" s="3">
        <v>7.0886111188963674E-5</v>
      </c>
      <c r="J78" s="2">
        <v>4.7956168084251072E-4</v>
      </c>
      <c r="K78" s="2">
        <v>0.91069524401014945</v>
      </c>
      <c r="M78">
        <v>77</v>
      </c>
      <c r="N78">
        <v>8311</v>
      </c>
      <c r="O78">
        <v>126</v>
      </c>
      <c r="P78" s="3">
        <f t="shared" si="12"/>
        <v>7.0886111188963674E-5</v>
      </c>
      <c r="Q78" s="10">
        <f t="shared" si="13"/>
        <v>1.516063048971243E-2</v>
      </c>
      <c r="R78">
        <f>$N$1110-SUM($N$2:N77)</f>
        <v>239402</v>
      </c>
      <c r="S78" s="10">
        <f t="shared" si="14"/>
        <v>4.7956168084251072E-4</v>
      </c>
      <c r="T78" s="2">
        <f t="shared" si="15"/>
        <v>0.91069524401014945</v>
      </c>
    </row>
    <row r="79" spans="1:20" x14ac:dyDescent="0.25">
      <c r="A79">
        <v>78</v>
      </c>
      <c r="B79" s="3">
        <f t="shared" si="8"/>
        <v>6.2186607196030981E-5</v>
      </c>
      <c r="C79">
        <v>9144</v>
      </c>
      <c r="D79">
        <v>124</v>
      </c>
      <c r="E79" s="10">
        <f t="shared" si="9"/>
        <v>1.3560804899387576E-2</v>
      </c>
      <c r="F79">
        <f>$C$1110-SUM($C$2:C78)</f>
        <v>278695</v>
      </c>
      <c r="G79" s="10">
        <f t="shared" si="10"/>
        <v>4.1011422254599861E-4</v>
      </c>
      <c r="H79" s="2">
        <f t="shared" si="11"/>
        <v>0.92133813781336948</v>
      </c>
      <c r="I79" s="3">
        <v>6.6894449531349075E-5</v>
      </c>
      <c r="J79" s="2">
        <v>4.5713873887420764E-4</v>
      </c>
      <c r="K79" s="2">
        <v>0.91023810527127524</v>
      </c>
      <c r="M79">
        <v>78</v>
      </c>
      <c r="N79">
        <v>7843</v>
      </c>
      <c r="O79">
        <v>116</v>
      </c>
      <c r="P79" s="3">
        <f t="shared" si="12"/>
        <v>6.6894449531349075E-5</v>
      </c>
      <c r="Q79" s="10">
        <f t="shared" si="13"/>
        <v>1.4790258829529517E-2</v>
      </c>
      <c r="R79">
        <f>$N$1110-SUM($N$2:N78)</f>
        <v>231091</v>
      </c>
      <c r="S79" s="10">
        <f t="shared" si="14"/>
        <v>4.5713873887420764E-4</v>
      </c>
      <c r="T79" s="2">
        <f t="shared" si="15"/>
        <v>0.91023810527127524</v>
      </c>
    </row>
    <row r="80" spans="1:20" x14ac:dyDescent="0.25">
      <c r="A80">
        <v>79</v>
      </c>
      <c r="B80" s="3">
        <f t="shared" si="8"/>
        <v>5.8548173813498543E-5</v>
      </c>
      <c r="C80">
        <v>8609</v>
      </c>
      <c r="D80">
        <v>104</v>
      </c>
      <c r="E80" s="10">
        <f t="shared" si="9"/>
        <v>1.2080380996631432E-2</v>
      </c>
      <c r="F80">
        <f>$C$1110-SUM($C$2:C79)</f>
        <v>269551</v>
      </c>
      <c r="G80" s="10">
        <f t="shared" si="10"/>
        <v>3.554769462276175E-4</v>
      </c>
      <c r="H80" s="2">
        <f t="shared" si="11"/>
        <v>0.92098266086714187</v>
      </c>
      <c r="I80" s="3">
        <v>6.4011582778627406E-5</v>
      </c>
      <c r="J80" s="2">
        <v>4.4849759720055893E-4</v>
      </c>
      <c r="K80" s="2">
        <v>0.90978960767407469</v>
      </c>
      <c r="M80">
        <v>79</v>
      </c>
      <c r="N80">
        <v>7505</v>
      </c>
      <c r="O80">
        <v>110</v>
      </c>
      <c r="P80" s="3">
        <f t="shared" si="12"/>
        <v>6.4011582778627406E-5</v>
      </c>
      <c r="Q80" s="10">
        <f t="shared" si="13"/>
        <v>1.4656895403064623E-2</v>
      </c>
      <c r="R80">
        <f>$N$1110-SUM($N$2:N79)</f>
        <v>223248</v>
      </c>
      <c r="S80" s="10">
        <f t="shared" si="14"/>
        <v>4.4849759720055893E-4</v>
      </c>
      <c r="T80" s="2">
        <f t="shared" si="15"/>
        <v>0.90978960767407469</v>
      </c>
    </row>
    <row r="81" spans="1:20" x14ac:dyDescent="0.25">
      <c r="A81">
        <v>80</v>
      </c>
      <c r="B81" s="3">
        <f t="shared" si="8"/>
        <v>5.5793845738871188E-5</v>
      </c>
      <c r="C81">
        <v>8204</v>
      </c>
      <c r="D81">
        <v>107</v>
      </c>
      <c r="E81" s="10">
        <f t="shared" si="9"/>
        <v>1.3042418332520721E-2</v>
      </c>
      <c r="F81">
        <f>$C$1110-SUM($C$2:C80)</f>
        <v>260942</v>
      </c>
      <c r="G81" s="10">
        <f t="shared" si="10"/>
        <v>3.7765152682500691E-4</v>
      </c>
      <c r="H81" s="2">
        <f t="shared" si="11"/>
        <v>0.92060500934031686</v>
      </c>
      <c r="I81" s="3">
        <v>6.0744902404981266E-5</v>
      </c>
      <c r="J81" s="2">
        <v>4.8917274020565671E-4</v>
      </c>
      <c r="K81" s="2">
        <v>0.90930043493386903</v>
      </c>
      <c r="M81">
        <v>80</v>
      </c>
      <c r="N81">
        <v>7122</v>
      </c>
      <c r="O81">
        <v>116</v>
      </c>
      <c r="P81" s="3">
        <f t="shared" si="12"/>
        <v>6.0744902404981266E-5</v>
      </c>
      <c r="Q81" s="10">
        <f t="shared" si="13"/>
        <v>1.6287559674248806E-2</v>
      </c>
      <c r="R81">
        <f>$N$1110-SUM($N$2:N80)</f>
        <v>215743</v>
      </c>
      <c r="S81" s="10">
        <f t="shared" si="14"/>
        <v>4.8917274020565671E-4</v>
      </c>
      <c r="T81" s="2">
        <f t="shared" si="15"/>
        <v>0.90930043493386903</v>
      </c>
    </row>
    <row r="82" spans="1:20" x14ac:dyDescent="0.25">
      <c r="A82">
        <v>81</v>
      </c>
      <c r="B82" s="3">
        <f t="shared" si="8"/>
        <v>5.3182334675520804E-5</v>
      </c>
      <c r="C82">
        <v>7820</v>
      </c>
      <c r="D82">
        <v>108</v>
      </c>
      <c r="E82" s="10">
        <f t="shared" si="9"/>
        <v>1.3810741687979539E-2</v>
      </c>
      <c r="F82">
        <f>$C$1110-SUM($C$2:C81)</f>
        <v>252738</v>
      </c>
      <c r="G82" s="10">
        <f t="shared" si="10"/>
        <v>3.9339292472351239E-4</v>
      </c>
      <c r="H82" s="2">
        <f t="shared" si="11"/>
        <v>0.92021161641559335</v>
      </c>
      <c r="I82" s="3">
        <v>5.9474052860142424E-5</v>
      </c>
      <c r="J82" s="2">
        <v>4.7944860700854797E-4</v>
      </c>
      <c r="K82" s="2">
        <v>0.90882098632686048</v>
      </c>
      <c r="M82">
        <v>81</v>
      </c>
      <c r="N82">
        <v>6973</v>
      </c>
      <c r="O82">
        <v>110</v>
      </c>
      <c r="P82" s="3">
        <f t="shared" si="12"/>
        <v>5.9474052860142424E-5</v>
      </c>
      <c r="Q82" s="10">
        <f t="shared" si="13"/>
        <v>1.5775132654524595E-2</v>
      </c>
      <c r="R82">
        <f>$N$1110-SUM($N$2:N81)</f>
        <v>208621</v>
      </c>
      <c r="S82" s="10">
        <f t="shared" si="14"/>
        <v>4.7944860700854797E-4</v>
      </c>
      <c r="T82" s="2">
        <f t="shared" si="15"/>
        <v>0.90882098632686048</v>
      </c>
    </row>
    <row r="83" spans="1:20" x14ac:dyDescent="0.25">
      <c r="A83">
        <v>82</v>
      </c>
      <c r="B83" s="3">
        <f t="shared" si="8"/>
        <v>5.0863258444785176E-5</v>
      </c>
      <c r="C83">
        <v>7479</v>
      </c>
      <c r="D83">
        <v>69</v>
      </c>
      <c r="E83" s="10">
        <f t="shared" si="9"/>
        <v>9.2258323305254714E-3</v>
      </c>
      <c r="F83">
        <f>$C$1110-SUM($C$2:C82)</f>
        <v>244918</v>
      </c>
      <c r="G83" s="10">
        <f t="shared" si="10"/>
        <v>2.5924840776370139E-4</v>
      </c>
      <c r="H83" s="2">
        <f t="shared" si="11"/>
        <v>0.91995236800782965</v>
      </c>
      <c r="I83" s="3">
        <v>5.7179700326171636E-5</v>
      </c>
      <c r="J83" s="2">
        <v>3.7407830409985632E-4</v>
      </c>
      <c r="K83" s="2">
        <v>0.90844690802276062</v>
      </c>
      <c r="M83">
        <v>82</v>
      </c>
      <c r="N83">
        <v>6704</v>
      </c>
      <c r="O83">
        <v>83</v>
      </c>
      <c r="P83" s="3">
        <f t="shared" si="12"/>
        <v>5.7179700326171636E-5</v>
      </c>
      <c r="Q83" s="10">
        <f t="shared" si="13"/>
        <v>1.2380668257756564E-2</v>
      </c>
      <c r="R83">
        <f>$N$1110-SUM($N$2:N82)</f>
        <v>201648</v>
      </c>
      <c r="S83" s="10">
        <f t="shared" si="14"/>
        <v>3.7407830409985632E-4</v>
      </c>
      <c r="T83" s="2">
        <f t="shared" si="15"/>
        <v>0.90844690802276062</v>
      </c>
    </row>
    <row r="84" spans="1:20" x14ac:dyDescent="0.25">
      <c r="A84">
        <v>83</v>
      </c>
      <c r="B84" s="3">
        <f t="shared" si="8"/>
        <v>4.8095328750036206E-5</v>
      </c>
      <c r="C84">
        <v>7072</v>
      </c>
      <c r="D84">
        <v>89</v>
      </c>
      <c r="E84" s="10">
        <f t="shared" si="9"/>
        <v>1.2584841628959276E-2</v>
      </c>
      <c r="F84">
        <f>$C$1110-SUM($C$2:C83)</f>
        <v>237439</v>
      </c>
      <c r="G84" s="10">
        <f t="shared" si="10"/>
        <v>3.4482861178108948E-4</v>
      </c>
      <c r="H84" s="2">
        <f t="shared" si="11"/>
        <v>0.91960753939604856</v>
      </c>
      <c r="I84" s="3">
        <v>5.3239213818013631E-5</v>
      </c>
      <c r="J84" s="2">
        <v>4.2872371315916258E-4</v>
      </c>
      <c r="K84" s="2">
        <v>0.90801818430960146</v>
      </c>
      <c r="M84">
        <v>83</v>
      </c>
      <c r="N84">
        <v>6242</v>
      </c>
      <c r="O84">
        <v>92</v>
      </c>
      <c r="P84" s="3">
        <f t="shared" si="12"/>
        <v>5.3239213818013631E-5</v>
      </c>
      <c r="Q84" s="10">
        <f t="shared" si="13"/>
        <v>1.4738865748157642E-2</v>
      </c>
      <c r="R84">
        <f>$N$1110-SUM($N$2:N83)</f>
        <v>194944</v>
      </c>
      <c r="S84" s="10">
        <f t="shared" si="14"/>
        <v>4.2872371315916258E-4</v>
      </c>
      <c r="T84" s="2">
        <f t="shared" si="15"/>
        <v>0.90801818430960146</v>
      </c>
    </row>
    <row r="85" spans="1:20" x14ac:dyDescent="0.25">
      <c r="A85">
        <v>84</v>
      </c>
      <c r="B85" s="3">
        <f t="shared" si="8"/>
        <v>4.8680198415265719E-5</v>
      </c>
      <c r="C85">
        <v>7158</v>
      </c>
      <c r="D85">
        <v>76</v>
      </c>
      <c r="E85" s="10">
        <f t="shared" si="9"/>
        <v>1.0617490919251188E-2</v>
      </c>
      <c r="F85">
        <f>$C$1110-SUM($C$2:C84)</f>
        <v>230367</v>
      </c>
      <c r="G85" s="10">
        <f t="shared" si="10"/>
        <v>3.0338621848657876E-4</v>
      </c>
      <c r="H85" s="2">
        <f t="shared" si="11"/>
        <v>0.91930415317756198</v>
      </c>
      <c r="I85" s="3">
        <v>5.2676287173991057E-5</v>
      </c>
      <c r="J85" s="2">
        <v>3.8014136872133175E-4</v>
      </c>
      <c r="K85" s="2">
        <v>0.90763804294088013</v>
      </c>
      <c r="M85">
        <v>84</v>
      </c>
      <c r="N85">
        <v>6176</v>
      </c>
      <c r="O85">
        <v>79</v>
      </c>
      <c r="P85" s="3">
        <f t="shared" si="12"/>
        <v>5.2676287173991057E-5</v>
      </c>
      <c r="Q85" s="10">
        <f t="shared" si="13"/>
        <v>1.2791450777202073E-2</v>
      </c>
      <c r="R85">
        <f>$N$1110-SUM($N$2:N84)</f>
        <v>188702</v>
      </c>
      <c r="S85" s="10">
        <f t="shared" si="14"/>
        <v>3.8014136872133175E-4</v>
      </c>
      <c r="T85" s="2">
        <f t="shared" si="15"/>
        <v>0.90763804294088013</v>
      </c>
    </row>
    <row r="86" spans="1:20" x14ac:dyDescent="0.25">
      <c r="A86">
        <v>85</v>
      </c>
      <c r="B86" s="3">
        <f t="shared" si="8"/>
        <v>4.4586110758659131E-5</v>
      </c>
      <c r="C86">
        <v>6556</v>
      </c>
      <c r="D86">
        <v>80</v>
      </c>
      <c r="E86" s="10">
        <f t="shared" si="9"/>
        <v>1.2202562538133009E-2</v>
      </c>
      <c r="F86">
        <f>$C$1110-SUM($C$2:C85)</f>
        <v>223209</v>
      </c>
      <c r="G86" s="10">
        <f t="shared" si="10"/>
        <v>3.2948641073704543E-4</v>
      </c>
      <c r="H86" s="2">
        <f t="shared" si="11"/>
        <v>0.91897466676682493</v>
      </c>
      <c r="I86" s="3">
        <v>4.7942585849255782E-5</v>
      </c>
      <c r="J86" s="2">
        <v>4.2764796079963752E-4</v>
      </c>
      <c r="K86" s="2">
        <v>0.90721039498008049</v>
      </c>
      <c r="M86">
        <v>85</v>
      </c>
      <c r="N86">
        <v>5621</v>
      </c>
      <c r="O86">
        <v>86</v>
      </c>
      <c r="P86" s="3">
        <f t="shared" si="12"/>
        <v>4.7942585849255782E-5</v>
      </c>
      <c r="Q86" s="10">
        <f t="shared" si="13"/>
        <v>1.5299768724426259E-2</v>
      </c>
      <c r="R86">
        <f>$N$1110-SUM($N$2:N85)</f>
        <v>182526</v>
      </c>
      <c r="S86" s="10">
        <f t="shared" si="14"/>
        <v>4.2764796079963752E-4</v>
      </c>
      <c r="T86" s="2">
        <f t="shared" si="15"/>
        <v>0.90721039498008049</v>
      </c>
    </row>
    <row r="87" spans="1:20" x14ac:dyDescent="0.25">
      <c r="A87">
        <v>86</v>
      </c>
      <c r="B87" s="3">
        <f t="shared" si="8"/>
        <v>4.3824420031848603E-5</v>
      </c>
      <c r="C87">
        <v>6444</v>
      </c>
      <c r="D87">
        <v>91</v>
      </c>
      <c r="E87" s="10">
        <f t="shared" si="9"/>
        <v>1.4121663563004346E-2</v>
      </c>
      <c r="F87">
        <f>$C$1110-SUM($C$2:C86)</f>
        <v>216653</v>
      </c>
      <c r="G87" s="10">
        <f t="shared" si="10"/>
        <v>3.8599370733749527E-4</v>
      </c>
      <c r="H87" s="2">
        <f t="shared" si="11"/>
        <v>0.91858867305948744</v>
      </c>
      <c r="I87" s="3">
        <v>4.8676096324800349E-5</v>
      </c>
      <c r="J87" s="2">
        <v>4.974387852975104E-4</v>
      </c>
      <c r="K87" s="2">
        <v>0.90671295619478298</v>
      </c>
      <c r="M87">
        <v>86</v>
      </c>
      <c r="N87">
        <v>5707</v>
      </c>
      <c r="O87">
        <v>97</v>
      </c>
      <c r="P87" s="3">
        <f t="shared" si="12"/>
        <v>4.8676096324800349E-5</v>
      </c>
      <c r="Q87" s="10">
        <f t="shared" si="13"/>
        <v>1.6996670755212898E-2</v>
      </c>
      <c r="R87">
        <f>$N$1110-SUM($N$2:N86)</f>
        <v>176905</v>
      </c>
      <c r="S87" s="10">
        <f t="shared" si="14"/>
        <v>4.974387852975104E-4</v>
      </c>
      <c r="T87" s="2">
        <f t="shared" si="15"/>
        <v>0.90671295619478298</v>
      </c>
    </row>
    <row r="88" spans="1:20" x14ac:dyDescent="0.25">
      <c r="A88">
        <v>87</v>
      </c>
      <c r="B88" s="3">
        <f t="shared" si="8"/>
        <v>4.3389168187956869E-5</v>
      </c>
      <c r="C88">
        <v>6380</v>
      </c>
      <c r="D88">
        <v>68</v>
      </c>
      <c r="E88" s="10">
        <f t="shared" si="9"/>
        <v>1.0658307210031349E-2</v>
      </c>
      <c r="F88">
        <f>$C$1110-SUM($C$2:C87)</f>
        <v>210209</v>
      </c>
      <c r="G88" s="10">
        <f t="shared" si="10"/>
        <v>2.9715202378610694E-4</v>
      </c>
      <c r="H88" s="2">
        <f t="shared" si="11"/>
        <v>0.91829152103570133</v>
      </c>
      <c r="I88" s="3">
        <v>4.653526923919935E-5</v>
      </c>
      <c r="J88" s="2">
        <v>3.8662861600147203E-4</v>
      </c>
      <c r="K88" s="2">
        <v>0.90632632757878151</v>
      </c>
      <c r="M88">
        <v>87</v>
      </c>
      <c r="N88">
        <v>5456</v>
      </c>
      <c r="O88">
        <v>73</v>
      </c>
      <c r="P88" s="3">
        <f t="shared" si="12"/>
        <v>4.653526923919935E-5</v>
      </c>
      <c r="Q88" s="10">
        <f t="shared" si="13"/>
        <v>1.3379765395894428E-2</v>
      </c>
      <c r="R88">
        <f>$N$1110-SUM($N$2:N87)</f>
        <v>171198</v>
      </c>
      <c r="S88" s="10">
        <f t="shared" si="14"/>
        <v>3.8662861600147203E-4</v>
      </c>
      <c r="T88" s="2">
        <f t="shared" si="15"/>
        <v>0.90632632757878151</v>
      </c>
    </row>
    <row r="89" spans="1:20" x14ac:dyDescent="0.25">
      <c r="A89">
        <v>88</v>
      </c>
      <c r="B89" s="3">
        <f t="shared" si="8"/>
        <v>4.1070091957221248E-5</v>
      </c>
      <c r="C89">
        <v>6039</v>
      </c>
      <c r="D89">
        <v>82</v>
      </c>
      <c r="E89" s="10">
        <f t="shared" si="9"/>
        <v>1.3578407021029972E-2</v>
      </c>
      <c r="F89">
        <f>$C$1110-SUM($C$2:C88)</f>
        <v>203829</v>
      </c>
      <c r="G89" s="10">
        <f t="shared" si="10"/>
        <v>3.6942684664564851E-4</v>
      </c>
      <c r="H89" s="2">
        <f t="shared" si="11"/>
        <v>0.91792209418905568</v>
      </c>
      <c r="I89" s="3">
        <v>4.4309150237837361E-5</v>
      </c>
      <c r="J89" s="2">
        <v>4.4840027791059889E-4</v>
      </c>
      <c r="K89" s="2">
        <v>0.90587792730087091</v>
      </c>
      <c r="M89">
        <v>88</v>
      </c>
      <c r="N89">
        <v>5195</v>
      </c>
      <c r="O89">
        <v>82</v>
      </c>
      <c r="P89" s="3">
        <f t="shared" si="12"/>
        <v>4.4309150237837361E-5</v>
      </c>
      <c r="Q89" s="10">
        <f t="shared" si="13"/>
        <v>1.5784408084696822E-2</v>
      </c>
      <c r="R89">
        <f>$N$1110-SUM($N$2:N88)</f>
        <v>165742</v>
      </c>
      <c r="S89" s="10">
        <f t="shared" si="14"/>
        <v>4.4840027791059889E-4</v>
      </c>
      <c r="T89" s="2">
        <f t="shared" si="15"/>
        <v>0.90587792730087091</v>
      </c>
    </row>
    <row r="90" spans="1:20" x14ac:dyDescent="0.25">
      <c r="A90">
        <v>89</v>
      </c>
      <c r="B90" s="3">
        <f t="shared" si="8"/>
        <v>3.8914235167945021E-5</v>
      </c>
      <c r="C90">
        <v>5722</v>
      </c>
      <c r="D90">
        <v>81</v>
      </c>
      <c r="E90" s="10">
        <f t="shared" si="9"/>
        <v>1.4155889549108703E-2</v>
      </c>
      <c r="F90">
        <f>$C$1110-SUM($C$2:C89)</f>
        <v>197790</v>
      </c>
      <c r="G90" s="10">
        <f t="shared" si="10"/>
        <v>3.7591227882760592E-4</v>
      </c>
      <c r="H90" s="2">
        <f t="shared" si="11"/>
        <v>0.91754618191022808</v>
      </c>
      <c r="I90" s="3">
        <v>4.1861272255496777E-5</v>
      </c>
      <c r="J90" s="2">
        <v>4.4575330748486408E-4</v>
      </c>
      <c r="K90" s="2">
        <v>0.90543217399338605</v>
      </c>
      <c r="M90">
        <v>89</v>
      </c>
      <c r="N90">
        <v>4908</v>
      </c>
      <c r="O90">
        <v>79</v>
      </c>
      <c r="P90" s="3">
        <f t="shared" si="12"/>
        <v>4.1861272255496777E-5</v>
      </c>
      <c r="Q90" s="10">
        <f t="shared" si="13"/>
        <v>1.6096169519152406E-2</v>
      </c>
      <c r="R90">
        <f>$N$1110-SUM($N$2:N89)</f>
        <v>160547</v>
      </c>
      <c r="S90" s="10">
        <f t="shared" si="14"/>
        <v>4.4575330748486408E-4</v>
      </c>
      <c r="T90" s="2">
        <f t="shared" si="15"/>
        <v>0.90543217399338605</v>
      </c>
    </row>
    <row r="91" spans="1:20" x14ac:dyDescent="0.25">
      <c r="A91">
        <v>90</v>
      </c>
      <c r="B91" s="3">
        <f t="shared" si="8"/>
        <v>3.7921316899067011E-5</v>
      </c>
      <c r="C91">
        <v>5576</v>
      </c>
      <c r="D91">
        <v>64</v>
      </c>
      <c r="E91" s="10">
        <f t="shared" si="9"/>
        <v>1.1477761836441894E-2</v>
      </c>
      <c r="F91">
        <f>$C$1110-SUM($C$2:C90)</f>
        <v>192068</v>
      </c>
      <c r="G91" s="10">
        <f t="shared" si="10"/>
        <v>3.057404442293743E-4</v>
      </c>
      <c r="H91" s="2">
        <f t="shared" si="11"/>
        <v>0.9172404414659987</v>
      </c>
      <c r="I91" s="3">
        <v>4.1016882289462919E-5</v>
      </c>
      <c r="J91" s="2">
        <v>4.0722603061915663E-4</v>
      </c>
      <c r="K91" s="2">
        <v>0.90502494796276689</v>
      </c>
      <c r="M91">
        <v>90</v>
      </c>
      <c r="N91">
        <v>4809</v>
      </c>
      <c r="O91">
        <v>70</v>
      </c>
      <c r="P91" s="3">
        <f t="shared" si="12"/>
        <v>4.1016882289462919E-5</v>
      </c>
      <c r="Q91" s="10">
        <f t="shared" si="13"/>
        <v>1.4556040756914119E-2</v>
      </c>
      <c r="R91">
        <f>$N$1110-SUM($N$2:N90)</f>
        <v>155639</v>
      </c>
      <c r="S91" s="10">
        <f t="shared" si="14"/>
        <v>4.0722603061915663E-4</v>
      </c>
      <c r="T91" s="2">
        <f t="shared" si="15"/>
        <v>0.90502494796276689</v>
      </c>
    </row>
    <row r="92" spans="1:20" x14ac:dyDescent="0.25">
      <c r="A92">
        <v>91</v>
      </c>
      <c r="B92" s="3">
        <f t="shared" si="8"/>
        <v>3.6404736255506763E-5</v>
      </c>
      <c r="C92">
        <v>5353</v>
      </c>
      <c r="D92">
        <v>53</v>
      </c>
      <c r="E92" s="10">
        <f t="shared" si="9"/>
        <v>9.9009900990099011E-3</v>
      </c>
      <c r="F92">
        <f>$C$1110-SUM($C$2:C91)</f>
        <v>186492</v>
      </c>
      <c r="G92" s="10">
        <f t="shared" si="10"/>
        <v>2.6067468522883441E-4</v>
      </c>
      <c r="H92" s="2">
        <f t="shared" si="11"/>
        <v>0.91697976678076987</v>
      </c>
      <c r="I92" s="3">
        <v>3.8782234096524828E-5</v>
      </c>
      <c r="J92" s="2">
        <v>3.6001788024775383E-4</v>
      </c>
      <c r="K92" s="2">
        <v>0.90466493008251914</v>
      </c>
      <c r="M92">
        <v>91</v>
      </c>
      <c r="N92">
        <v>4547</v>
      </c>
      <c r="O92">
        <v>60</v>
      </c>
      <c r="P92" s="3">
        <f t="shared" si="12"/>
        <v>3.8782234096524828E-5</v>
      </c>
      <c r="Q92" s="10">
        <f t="shared" si="13"/>
        <v>1.3195513525401364E-2</v>
      </c>
      <c r="R92">
        <f>$N$1110-SUM($N$2:N91)</f>
        <v>150830</v>
      </c>
      <c r="S92" s="10">
        <f t="shared" si="14"/>
        <v>3.6001788024775383E-4</v>
      </c>
      <c r="T92" s="2">
        <f t="shared" si="15"/>
        <v>0.90466493008251914</v>
      </c>
    </row>
    <row r="93" spans="1:20" x14ac:dyDescent="0.25">
      <c r="A93">
        <v>92</v>
      </c>
      <c r="B93" s="3">
        <f t="shared" si="8"/>
        <v>3.5309805835716627E-5</v>
      </c>
      <c r="C93">
        <v>5192</v>
      </c>
      <c r="D93">
        <v>89</v>
      </c>
      <c r="E93" s="10">
        <f t="shared" si="9"/>
        <v>1.7141756548536211E-2</v>
      </c>
      <c r="F93">
        <f>$C$1110-SUM($C$2:C92)</f>
        <v>181139</v>
      </c>
      <c r="G93" s="10">
        <f t="shared" si="10"/>
        <v>4.5054460521187778E-4</v>
      </c>
      <c r="H93" s="2">
        <f t="shared" si="11"/>
        <v>0.91652922217555799</v>
      </c>
      <c r="I93" s="3">
        <v>3.8364303709295947E-5</v>
      </c>
      <c r="J93" s="2">
        <v>5.6277563789031149E-4</v>
      </c>
      <c r="K93" s="2">
        <v>0.90410215444462882</v>
      </c>
      <c r="M93">
        <v>92</v>
      </c>
      <c r="N93">
        <v>4498</v>
      </c>
      <c r="O93">
        <v>91</v>
      </c>
      <c r="P93" s="3">
        <f t="shared" si="12"/>
        <v>3.8364303709295947E-5</v>
      </c>
      <c r="Q93" s="10">
        <f t="shared" si="13"/>
        <v>2.023121387283237E-2</v>
      </c>
      <c r="R93">
        <f>$N$1110-SUM($N$2:N92)</f>
        <v>146283</v>
      </c>
      <c r="S93" s="10">
        <f t="shared" si="14"/>
        <v>5.6277563789031149E-4</v>
      </c>
      <c r="T93" s="2">
        <f t="shared" si="15"/>
        <v>0.90410215444462882</v>
      </c>
    </row>
    <row r="94" spans="1:20" x14ac:dyDescent="0.25">
      <c r="A94">
        <v>93</v>
      </c>
      <c r="B94" s="3">
        <f t="shared" si="8"/>
        <v>3.3541595219906474E-5</v>
      </c>
      <c r="C94">
        <v>4932</v>
      </c>
      <c r="D94">
        <v>60</v>
      </c>
      <c r="E94" s="10">
        <f t="shared" si="9"/>
        <v>1.2165450121654502E-2</v>
      </c>
      <c r="F94">
        <f>$C$1110-SUM($C$2:C93)</f>
        <v>175947</v>
      </c>
      <c r="G94" s="10">
        <f t="shared" si="10"/>
        <v>3.1254726326990223E-4</v>
      </c>
      <c r="H94" s="2">
        <f t="shared" si="11"/>
        <v>0.91621667491228809</v>
      </c>
      <c r="I94" s="3">
        <v>3.6496410754130136E-5</v>
      </c>
      <c r="J94" s="2">
        <v>3.6346456115488035E-4</v>
      </c>
      <c r="K94" s="2">
        <v>0.90373868988347394</v>
      </c>
      <c r="M94">
        <v>93</v>
      </c>
      <c r="N94">
        <v>4279</v>
      </c>
      <c r="O94">
        <v>57</v>
      </c>
      <c r="P94" s="3">
        <f t="shared" si="12"/>
        <v>3.6496410754130136E-5</v>
      </c>
      <c r="Q94" s="10">
        <f t="shared" si="13"/>
        <v>1.3320869362000467E-2</v>
      </c>
      <c r="R94">
        <f>$N$1110-SUM($N$2:N93)</f>
        <v>141785</v>
      </c>
      <c r="S94" s="10">
        <f t="shared" si="14"/>
        <v>3.6346456115488035E-4</v>
      </c>
      <c r="T94" s="2">
        <f t="shared" si="15"/>
        <v>0.90373868988347394</v>
      </c>
    </row>
    <row r="95" spans="1:20" x14ac:dyDescent="0.25">
      <c r="A95">
        <v>94</v>
      </c>
      <c r="B95" s="3">
        <f t="shared" si="8"/>
        <v>3.1596563542515299E-5</v>
      </c>
      <c r="C95">
        <v>4646</v>
      </c>
      <c r="D95">
        <v>47</v>
      </c>
      <c r="E95" s="10">
        <f t="shared" si="9"/>
        <v>1.0116229014205768E-2</v>
      </c>
      <c r="F95">
        <f>$C$1110-SUM($C$2:C94)</f>
        <v>171015</v>
      </c>
      <c r="G95" s="10">
        <f t="shared" si="10"/>
        <v>2.5180354776410674E-4</v>
      </c>
      <c r="H95" s="2">
        <f t="shared" si="11"/>
        <v>0.91596487136452398</v>
      </c>
      <c r="I95" s="3">
        <v>3.3519722894071381E-5</v>
      </c>
      <c r="J95" s="2">
        <v>3.0890083650547684E-4</v>
      </c>
      <c r="K95" s="2">
        <v>0.90342978904696847</v>
      </c>
      <c r="M95">
        <v>94</v>
      </c>
      <c r="N95">
        <v>3930</v>
      </c>
      <c r="O95">
        <v>47</v>
      </c>
      <c r="P95" s="3">
        <f t="shared" si="12"/>
        <v>3.3519722894071381E-5</v>
      </c>
      <c r="Q95" s="10">
        <f t="shared" si="13"/>
        <v>1.1959287531806615E-2</v>
      </c>
      <c r="R95">
        <f>$N$1110-SUM($N$2:N94)</f>
        <v>137506</v>
      </c>
      <c r="S95" s="10">
        <f t="shared" si="14"/>
        <v>3.0890083650547684E-4</v>
      </c>
      <c r="T95" s="2">
        <f t="shared" si="15"/>
        <v>0.90342978904696847</v>
      </c>
    </row>
    <row r="96" spans="1:20" x14ac:dyDescent="0.25">
      <c r="A96">
        <v>95</v>
      </c>
      <c r="B96" s="3">
        <f t="shared" si="8"/>
        <v>3.0732860664792652E-5</v>
      </c>
      <c r="C96">
        <v>4519</v>
      </c>
      <c r="D96">
        <v>56</v>
      </c>
      <c r="E96" s="10">
        <f t="shared" si="9"/>
        <v>1.2392122150918344E-2</v>
      </c>
      <c r="F96">
        <f>$C$1110-SUM($C$2:C95)</f>
        <v>166369</v>
      </c>
      <c r="G96" s="10">
        <f t="shared" si="10"/>
        <v>3.0831484709537005E-4</v>
      </c>
      <c r="H96" s="2">
        <f t="shared" si="11"/>
        <v>0.91565655651742861</v>
      </c>
      <c r="I96" s="3">
        <v>3.31017925068425E-5</v>
      </c>
      <c r="J96" s="2">
        <v>4.3962191028368292E-4</v>
      </c>
      <c r="K96" s="2">
        <v>0.90299016713668478</v>
      </c>
      <c r="M96">
        <v>95</v>
      </c>
      <c r="N96">
        <v>3881</v>
      </c>
      <c r="O96">
        <v>65</v>
      </c>
      <c r="P96" s="3">
        <f t="shared" si="12"/>
        <v>3.31017925068425E-5</v>
      </c>
      <c r="Q96" s="10">
        <f t="shared" si="13"/>
        <v>1.6748260757536718E-2</v>
      </c>
      <c r="R96">
        <f>$N$1110-SUM($N$2:N95)</f>
        <v>133576</v>
      </c>
      <c r="S96" s="10">
        <f t="shared" si="14"/>
        <v>4.3962191028368292E-4</v>
      </c>
      <c r="T96" s="2">
        <f t="shared" si="15"/>
        <v>0.90299016713668478</v>
      </c>
    </row>
    <row r="97" spans="1:20" x14ac:dyDescent="0.25">
      <c r="A97">
        <v>96</v>
      </c>
      <c r="B97" s="3">
        <f t="shared" si="8"/>
        <v>2.9467909993482309E-5</v>
      </c>
      <c r="C97">
        <v>4333</v>
      </c>
      <c r="D97">
        <v>44</v>
      </c>
      <c r="E97" s="10">
        <f t="shared" si="9"/>
        <v>1.0154627279021463E-2</v>
      </c>
      <c r="F97">
        <f>$C$1110-SUM($C$2:C96)</f>
        <v>161850</v>
      </c>
      <c r="G97" s="10">
        <f t="shared" si="10"/>
        <v>2.4892733078019091E-4</v>
      </c>
      <c r="H97" s="2">
        <f t="shared" si="11"/>
        <v>0.91540762918664842</v>
      </c>
      <c r="I97" s="3">
        <v>3.1020669762274204E-5</v>
      </c>
      <c r="J97" s="2">
        <v>3.8293272055600625E-4</v>
      </c>
      <c r="K97" s="2">
        <v>0.90260723441612878</v>
      </c>
      <c r="M97">
        <v>96</v>
      </c>
      <c r="N97">
        <v>3637</v>
      </c>
      <c r="O97">
        <v>55</v>
      </c>
      <c r="P97" s="3">
        <f t="shared" si="12"/>
        <v>3.1020669762274204E-5</v>
      </c>
      <c r="Q97" s="10">
        <f t="shared" si="13"/>
        <v>1.5122353588122079E-2</v>
      </c>
      <c r="R97">
        <f>$N$1110-SUM($N$2:N96)</f>
        <v>129695</v>
      </c>
      <c r="S97" s="10">
        <f t="shared" si="14"/>
        <v>3.8293272055600625E-4</v>
      </c>
      <c r="T97" s="2">
        <f t="shared" si="15"/>
        <v>0.90260723441612878</v>
      </c>
    </row>
    <row r="98" spans="1:20" x14ac:dyDescent="0.25">
      <c r="A98">
        <v>97</v>
      </c>
      <c r="B98" s="3">
        <f t="shared" si="8"/>
        <v>2.9059861389833811E-5</v>
      </c>
      <c r="C98">
        <v>4273</v>
      </c>
      <c r="D98">
        <v>44</v>
      </c>
      <c r="E98" s="10">
        <f t="shared" si="9"/>
        <v>1.0297215071378422E-2</v>
      </c>
      <c r="F98">
        <f>$C$1110-SUM($C$2:C97)</f>
        <v>157517</v>
      </c>
      <c r="G98" s="10">
        <f t="shared" si="10"/>
        <v>2.5570532503926824E-4</v>
      </c>
      <c r="H98" s="2">
        <f t="shared" si="11"/>
        <v>0.91515192386160915</v>
      </c>
      <c r="I98" s="3">
        <v>3.0764794014991213E-5</v>
      </c>
      <c r="J98" s="2">
        <v>3.3653191402027716E-4</v>
      </c>
      <c r="K98" s="2">
        <v>0.9022707025021085</v>
      </c>
      <c r="M98">
        <v>97</v>
      </c>
      <c r="N98">
        <v>3607</v>
      </c>
      <c r="O98">
        <v>47</v>
      </c>
      <c r="P98" s="3">
        <f t="shared" si="12"/>
        <v>3.0764794014991213E-5</v>
      </c>
      <c r="Q98" s="10">
        <f t="shared" si="13"/>
        <v>1.3030219018574993E-2</v>
      </c>
      <c r="R98">
        <f>$N$1110-SUM($N$2:N97)</f>
        <v>126058</v>
      </c>
      <c r="S98" s="10">
        <f t="shared" si="14"/>
        <v>3.3653191402027716E-4</v>
      </c>
      <c r="T98" s="2">
        <f t="shared" si="15"/>
        <v>0.9022707025021085</v>
      </c>
    </row>
    <row r="99" spans="1:20" x14ac:dyDescent="0.25">
      <c r="A99">
        <v>98</v>
      </c>
      <c r="B99" s="3">
        <f t="shared" si="8"/>
        <v>2.6965211891104858E-5</v>
      </c>
      <c r="C99">
        <v>3965</v>
      </c>
      <c r="D99">
        <v>45</v>
      </c>
      <c r="E99" s="10">
        <f t="shared" si="9"/>
        <v>1.1349306431273645E-2</v>
      </c>
      <c r="F99">
        <f>$C$1110-SUM($C$2:C98)</f>
        <v>153244</v>
      </c>
      <c r="G99" s="10">
        <f t="shared" si="10"/>
        <v>2.6873376167269036E-4</v>
      </c>
      <c r="H99" s="2">
        <f t="shared" si="11"/>
        <v>0.91488319009993646</v>
      </c>
      <c r="I99" s="3">
        <v>2.9894816474229055E-5</v>
      </c>
      <c r="J99" s="2">
        <v>3.3157901211577911E-4</v>
      </c>
      <c r="K99" s="2">
        <v>0.90193912348999272</v>
      </c>
      <c r="M99">
        <v>98</v>
      </c>
      <c r="N99">
        <v>3505</v>
      </c>
      <c r="O99">
        <v>45</v>
      </c>
      <c r="P99" s="3">
        <f t="shared" si="12"/>
        <v>2.9894816474229055E-5</v>
      </c>
      <c r="Q99" s="10">
        <f t="shared" si="13"/>
        <v>1.2838801711840228E-2</v>
      </c>
      <c r="R99">
        <f>$N$1110-SUM($N$2:N98)</f>
        <v>122451</v>
      </c>
      <c r="S99" s="10">
        <f t="shared" si="14"/>
        <v>3.3157901211577911E-4</v>
      </c>
      <c r="T99" s="2">
        <f t="shared" si="15"/>
        <v>0.90193912348999272</v>
      </c>
    </row>
    <row r="100" spans="1:20" x14ac:dyDescent="0.25">
      <c r="A100">
        <v>99</v>
      </c>
      <c r="B100" s="3">
        <f t="shared" si="8"/>
        <v>2.7101228092321025E-5</v>
      </c>
      <c r="C100">
        <v>3985</v>
      </c>
      <c r="D100">
        <v>53</v>
      </c>
      <c r="E100" s="10">
        <f t="shared" si="9"/>
        <v>1.3299874529485571E-2</v>
      </c>
      <c r="F100">
        <f>$C$1110-SUM($C$2:C99)</f>
        <v>149279</v>
      </c>
      <c r="G100" s="10">
        <f t="shared" si="10"/>
        <v>3.2482002877365357E-4</v>
      </c>
      <c r="H100" s="2">
        <f t="shared" si="11"/>
        <v>0.91455837007116281</v>
      </c>
      <c r="I100" s="3">
        <v>2.9161305998684491E-5</v>
      </c>
      <c r="J100" s="2">
        <v>3.9430358668202103E-4</v>
      </c>
      <c r="K100" s="2">
        <v>0.9015448199033107</v>
      </c>
      <c r="M100">
        <v>99</v>
      </c>
      <c r="N100">
        <v>3419</v>
      </c>
      <c r="O100">
        <v>52</v>
      </c>
      <c r="P100" s="3">
        <f t="shared" si="12"/>
        <v>2.9161305998684491E-5</v>
      </c>
      <c r="Q100" s="10">
        <f t="shared" si="13"/>
        <v>1.5209125475285171E-2</v>
      </c>
      <c r="R100">
        <f>$N$1110-SUM($N$2:N99)</f>
        <v>118946</v>
      </c>
      <c r="S100" s="10">
        <f t="shared" si="14"/>
        <v>3.9430358668202103E-4</v>
      </c>
      <c r="T100" s="2">
        <f t="shared" si="15"/>
        <v>0.9015448199033107</v>
      </c>
    </row>
    <row r="101" spans="1:20" x14ac:dyDescent="0.25">
      <c r="A101">
        <v>100</v>
      </c>
      <c r="B101" s="3">
        <f t="shared" si="8"/>
        <v>2.5666257169490474E-5</v>
      </c>
      <c r="C101">
        <v>3774</v>
      </c>
      <c r="D101">
        <v>28</v>
      </c>
      <c r="E101" s="10">
        <f t="shared" si="9"/>
        <v>7.4191838897721251E-3</v>
      </c>
      <c r="F101">
        <f>$C$1110-SUM($C$2:C100)</f>
        <v>145294</v>
      </c>
      <c r="G101" s="10">
        <f t="shared" si="10"/>
        <v>1.7624701888585559E-4</v>
      </c>
      <c r="H101" s="2">
        <f t="shared" si="11"/>
        <v>0.91438212305227695</v>
      </c>
      <c r="I101" s="3">
        <v>2.7796635346508558E-5</v>
      </c>
      <c r="J101" s="2">
        <v>2.8873906823878581E-4</v>
      </c>
      <c r="K101" s="2">
        <v>0.90125608083507192</v>
      </c>
      <c r="M101">
        <v>100</v>
      </c>
      <c r="N101">
        <v>3259</v>
      </c>
      <c r="O101">
        <v>37</v>
      </c>
      <c r="P101" s="3">
        <f t="shared" si="12"/>
        <v>2.7796635346508558E-5</v>
      </c>
      <c r="Q101" s="10">
        <f t="shared" si="13"/>
        <v>1.1353175820803928E-2</v>
      </c>
      <c r="R101">
        <f>$N$1110-SUM($N$2:N100)</f>
        <v>115527</v>
      </c>
      <c r="S101" s="10">
        <f t="shared" si="14"/>
        <v>2.8873906823878581E-4</v>
      </c>
      <c r="T101" s="2">
        <f t="shared" si="15"/>
        <v>0.90125608083507192</v>
      </c>
    </row>
    <row r="102" spans="1:20" x14ac:dyDescent="0.25">
      <c r="A102">
        <v>101</v>
      </c>
      <c r="B102" s="3">
        <f t="shared" si="8"/>
        <v>2.461213161006519E-5</v>
      </c>
      <c r="C102">
        <v>3619</v>
      </c>
      <c r="D102">
        <v>38</v>
      </c>
      <c r="E102" s="10">
        <f t="shared" si="9"/>
        <v>1.0500138159712628E-2</v>
      </c>
      <c r="F102">
        <f>$C$1110-SUM($C$2:C101)</f>
        <v>141520</v>
      </c>
      <c r="G102" s="10">
        <f t="shared" si="10"/>
        <v>2.4552374700381741E-4</v>
      </c>
      <c r="H102" s="2">
        <f t="shared" si="11"/>
        <v>0.91413659930527313</v>
      </c>
      <c r="I102" s="3">
        <v>2.6107855414440839E-5</v>
      </c>
      <c r="J102" s="2">
        <v>3.3716424444252269E-4</v>
      </c>
      <c r="K102" s="2">
        <v>0.90091891659062939</v>
      </c>
      <c r="M102">
        <v>101</v>
      </c>
      <c r="N102">
        <v>3061</v>
      </c>
      <c r="O102">
        <v>42</v>
      </c>
      <c r="P102" s="3">
        <f t="shared" si="12"/>
        <v>2.6107855414440839E-5</v>
      </c>
      <c r="Q102" s="10">
        <f t="shared" si="13"/>
        <v>1.3721006207121855E-2</v>
      </c>
      <c r="R102">
        <f>$N$1110-SUM($N$2:N101)</f>
        <v>112268</v>
      </c>
      <c r="S102" s="10">
        <f t="shared" si="14"/>
        <v>3.3716424444252269E-4</v>
      </c>
      <c r="T102" s="2">
        <f t="shared" si="15"/>
        <v>0.90091891659062939</v>
      </c>
    </row>
    <row r="103" spans="1:20" x14ac:dyDescent="0.25">
      <c r="A103">
        <v>102</v>
      </c>
      <c r="B103" s="3">
        <f t="shared" si="8"/>
        <v>2.3789233592707388E-5</v>
      </c>
      <c r="C103">
        <v>3498</v>
      </c>
      <c r="D103">
        <v>49</v>
      </c>
      <c r="E103" s="10">
        <f t="shared" si="9"/>
        <v>1.4008004574042309E-2</v>
      </c>
      <c r="F103">
        <f>$C$1110-SUM($C$2:C102)</f>
        <v>137901</v>
      </c>
      <c r="G103" s="10">
        <f t="shared" si="10"/>
        <v>3.248177559695975E-4</v>
      </c>
      <c r="H103" s="2">
        <f t="shared" si="11"/>
        <v>0.91381178154930354</v>
      </c>
      <c r="I103" s="3">
        <v>2.5706983410364159E-5</v>
      </c>
      <c r="J103" s="2">
        <v>4.1248222027456816E-4</v>
      </c>
      <c r="K103" s="2">
        <v>0.90050643437035482</v>
      </c>
      <c r="M103">
        <v>102</v>
      </c>
      <c r="N103">
        <v>3014</v>
      </c>
      <c r="O103">
        <v>50</v>
      </c>
      <c r="P103" s="3">
        <f t="shared" si="12"/>
        <v>2.5706983410364159E-5</v>
      </c>
      <c r="Q103" s="10">
        <f t="shared" si="13"/>
        <v>1.6589250165892501E-2</v>
      </c>
      <c r="R103">
        <f>$N$1110-SUM($N$2:N102)</f>
        <v>109207</v>
      </c>
      <c r="S103" s="10">
        <f t="shared" si="14"/>
        <v>4.1248222027456816E-4</v>
      </c>
      <c r="T103" s="2">
        <f t="shared" si="15"/>
        <v>0.90050643437035482</v>
      </c>
    </row>
    <row r="104" spans="1:20" x14ac:dyDescent="0.25">
      <c r="A104">
        <v>103</v>
      </c>
      <c r="B104" s="3">
        <f t="shared" si="8"/>
        <v>2.3211164737538683E-5</v>
      </c>
      <c r="C104">
        <v>3413</v>
      </c>
      <c r="D104">
        <v>42</v>
      </c>
      <c r="E104" s="10">
        <f t="shared" si="9"/>
        <v>1.2305889246996778E-2</v>
      </c>
      <c r="F104">
        <f>$C$1110-SUM($C$2:C103)</f>
        <v>134403</v>
      </c>
      <c r="G104" s="10">
        <f t="shared" si="10"/>
        <v>2.8555980763134148E-4</v>
      </c>
      <c r="H104" s="2">
        <f t="shared" si="11"/>
        <v>0.9135262217416722</v>
      </c>
      <c r="I104" s="3">
        <v>2.4674951229656107E-5</v>
      </c>
      <c r="J104" s="2">
        <v>3.6463586750468124E-4</v>
      </c>
      <c r="K104" s="2">
        <v>0.90014179850285014</v>
      </c>
      <c r="M104">
        <v>103</v>
      </c>
      <c r="N104">
        <v>2893</v>
      </c>
      <c r="O104">
        <v>43</v>
      </c>
      <c r="P104" s="3">
        <f t="shared" si="12"/>
        <v>2.4674951229656107E-5</v>
      </c>
      <c r="Q104" s="10">
        <f t="shared" si="13"/>
        <v>1.4863463532665053E-2</v>
      </c>
      <c r="R104">
        <f>$N$1110-SUM($N$2:N103)</f>
        <v>106193</v>
      </c>
      <c r="S104" s="10">
        <f t="shared" si="14"/>
        <v>3.6463586750468124E-4</v>
      </c>
      <c r="T104" s="2">
        <f t="shared" si="15"/>
        <v>0.90014179850285014</v>
      </c>
    </row>
    <row r="105" spans="1:20" x14ac:dyDescent="0.25">
      <c r="A105">
        <v>104</v>
      </c>
      <c r="B105" s="3">
        <f t="shared" si="8"/>
        <v>2.2939132335106352E-5</v>
      </c>
      <c r="C105">
        <v>3373</v>
      </c>
      <c r="D105">
        <v>40</v>
      </c>
      <c r="E105" s="10">
        <f t="shared" si="9"/>
        <v>1.1858879335902758E-2</v>
      </c>
      <c r="F105">
        <f>$C$1110-SUM($C$2:C104)</f>
        <v>130990</v>
      </c>
      <c r="G105" s="10">
        <f t="shared" si="10"/>
        <v>2.7896059905074821E-4</v>
      </c>
      <c r="H105" s="2">
        <f t="shared" si="11"/>
        <v>0.91324726114262145</v>
      </c>
      <c r="I105" s="3">
        <v>2.4768772336993202E-5</v>
      </c>
      <c r="J105" s="2">
        <v>3.3112670225654561E-4</v>
      </c>
      <c r="K105" s="2">
        <v>0.8998106718005936</v>
      </c>
      <c r="M105">
        <v>104</v>
      </c>
      <c r="N105">
        <v>2904</v>
      </c>
      <c r="O105">
        <v>38</v>
      </c>
      <c r="P105" s="3">
        <f t="shared" si="12"/>
        <v>2.4768772336993202E-5</v>
      </c>
      <c r="Q105" s="10">
        <f t="shared" si="13"/>
        <v>1.3085399449035813E-2</v>
      </c>
      <c r="R105">
        <f>$N$1110-SUM($N$2:N104)</f>
        <v>103300</v>
      </c>
      <c r="S105" s="10">
        <f t="shared" si="14"/>
        <v>3.3112670225654561E-4</v>
      </c>
      <c r="T105" s="2">
        <f t="shared" si="15"/>
        <v>0.8998106718005936</v>
      </c>
    </row>
    <row r="106" spans="1:20" x14ac:dyDescent="0.25">
      <c r="A106">
        <v>105</v>
      </c>
      <c r="B106" s="3">
        <f t="shared" si="8"/>
        <v>2.1408950071424489E-5</v>
      </c>
      <c r="C106">
        <v>3148</v>
      </c>
      <c r="D106">
        <v>37</v>
      </c>
      <c r="E106" s="10">
        <f t="shared" si="9"/>
        <v>1.1753494282083863E-2</v>
      </c>
      <c r="F106">
        <f>$C$1110-SUM($C$2:C105)</f>
        <v>127617</v>
      </c>
      <c r="G106" s="10">
        <f t="shared" si="10"/>
        <v>2.6477780125122585E-4</v>
      </c>
      <c r="H106" s="2">
        <f t="shared" si="11"/>
        <v>0.91298248334137022</v>
      </c>
      <c r="I106" s="3">
        <v>2.2866762615522995E-5</v>
      </c>
      <c r="J106" s="2">
        <v>4.3020550865002782E-4</v>
      </c>
      <c r="K106" s="2">
        <v>0.89938046629194357</v>
      </c>
      <c r="M106">
        <v>105</v>
      </c>
      <c r="N106">
        <v>2681</v>
      </c>
      <c r="O106">
        <v>48</v>
      </c>
      <c r="P106" s="3">
        <f t="shared" si="12"/>
        <v>2.2866762615522995E-5</v>
      </c>
      <c r="Q106" s="10">
        <f t="shared" si="13"/>
        <v>1.7903767251025736E-2</v>
      </c>
      <c r="R106">
        <f>$N$1110-SUM($N$2:N105)</f>
        <v>100396</v>
      </c>
      <c r="S106" s="10">
        <f t="shared" si="14"/>
        <v>4.3020550865002782E-4</v>
      </c>
      <c r="T106" s="2">
        <f t="shared" si="15"/>
        <v>0.89938046629194357</v>
      </c>
    </row>
    <row r="107" spans="1:20" x14ac:dyDescent="0.25">
      <c r="A107">
        <v>106</v>
      </c>
      <c r="B107" s="3">
        <f t="shared" si="8"/>
        <v>2.0375226942181627E-5</v>
      </c>
      <c r="C107">
        <v>2996</v>
      </c>
      <c r="D107">
        <v>27</v>
      </c>
      <c r="E107" s="10">
        <f t="shared" si="9"/>
        <v>9.0120160213618163E-3</v>
      </c>
      <c r="F107">
        <f>$C$1110-SUM($C$2:C106)</f>
        <v>124469</v>
      </c>
      <c r="G107" s="10">
        <f t="shared" si="10"/>
        <v>1.9804551374413837E-4</v>
      </c>
      <c r="H107" s="2">
        <f t="shared" si="11"/>
        <v>0.91278443782762608</v>
      </c>
      <c r="I107" s="3">
        <v>2.2551182527207312E-5</v>
      </c>
      <c r="J107" s="2">
        <v>3.0373591964005797E-4</v>
      </c>
      <c r="K107" s="2">
        <v>0.89907673037230351</v>
      </c>
      <c r="M107">
        <v>106</v>
      </c>
      <c r="N107">
        <v>2644</v>
      </c>
      <c r="O107">
        <v>33</v>
      </c>
      <c r="P107" s="3">
        <f t="shared" si="12"/>
        <v>2.2551182527207312E-5</v>
      </c>
      <c r="Q107" s="10">
        <f t="shared" si="13"/>
        <v>1.2481089258698942E-2</v>
      </c>
      <c r="R107">
        <f>$N$1110-SUM($N$2:N106)</f>
        <v>97715</v>
      </c>
      <c r="S107" s="10">
        <f t="shared" si="14"/>
        <v>3.0373591964005797E-4</v>
      </c>
      <c r="T107" s="2">
        <f t="shared" si="15"/>
        <v>0.89907673037230351</v>
      </c>
    </row>
    <row r="108" spans="1:20" x14ac:dyDescent="0.25">
      <c r="A108">
        <v>107</v>
      </c>
      <c r="B108" s="3">
        <f t="shared" si="8"/>
        <v>2.0361625322060012E-5</v>
      </c>
      <c r="C108">
        <v>2994</v>
      </c>
      <c r="D108">
        <v>44</v>
      </c>
      <c r="E108" s="10">
        <f t="shared" si="9"/>
        <v>1.4696058784235137E-2</v>
      </c>
      <c r="F108">
        <f>$C$1110-SUM($C$2:C107)</f>
        <v>121473</v>
      </c>
      <c r="G108" s="10">
        <f t="shared" si="10"/>
        <v>3.3062915433401674E-4</v>
      </c>
      <c r="H108" s="2">
        <f t="shared" si="11"/>
        <v>0.91245380867329207</v>
      </c>
      <c r="I108" s="3">
        <v>2.1809142860086646E-5</v>
      </c>
      <c r="J108" s="2">
        <v>4.5393109421243416E-4</v>
      </c>
      <c r="K108" s="2">
        <v>0.89862279927809108</v>
      </c>
      <c r="M108">
        <v>107</v>
      </c>
      <c r="N108">
        <v>2557</v>
      </c>
      <c r="O108">
        <v>48</v>
      </c>
      <c r="P108" s="3">
        <f t="shared" si="12"/>
        <v>2.1809142860086646E-5</v>
      </c>
      <c r="Q108" s="10">
        <f t="shared" si="13"/>
        <v>1.8771998435666796E-2</v>
      </c>
      <c r="R108">
        <f>$N$1110-SUM($N$2:N107)</f>
        <v>95071</v>
      </c>
      <c r="S108" s="10">
        <f t="shared" si="14"/>
        <v>4.5393109421243416E-4</v>
      </c>
      <c r="T108" s="2">
        <f t="shared" si="15"/>
        <v>0.89862279927809108</v>
      </c>
    </row>
    <row r="109" spans="1:20" x14ac:dyDescent="0.25">
      <c r="A109">
        <v>108</v>
      </c>
      <c r="B109" s="3">
        <f t="shared" si="8"/>
        <v>1.9232690851965836E-5</v>
      </c>
      <c r="C109">
        <v>2828</v>
      </c>
      <c r="D109">
        <v>25</v>
      </c>
      <c r="E109" s="10">
        <f t="shared" si="9"/>
        <v>8.8401697312588401E-3</v>
      </c>
      <c r="F109">
        <f>$C$1110-SUM($C$2:C108)</f>
        <v>118479</v>
      </c>
      <c r="G109" s="10">
        <f t="shared" si="10"/>
        <v>1.9253492363058289E-4</v>
      </c>
      <c r="H109" s="2">
        <f t="shared" si="11"/>
        <v>0.91226127374966148</v>
      </c>
      <c r="I109" s="3">
        <v>2.0418884633182415E-5</v>
      </c>
      <c r="J109" s="2">
        <v>2.5254764447790734E-4</v>
      </c>
      <c r="K109" s="2">
        <v>0.89837025163361317</v>
      </c>
      <c r="M109">
        <v>108</v>
      </c>
      <c r="N109">
        <v>2394</v>
      </c>
      <c r="O109">
        <v>26</v>
      </c>
      <c r="P109" s="3">
        <f t="shared" si="12"/>
        <v>2.0418884633182415E-5</v>
      </c>
      <c r="Q109" s="10">
        <f t="shared" si="13"/>
        <v>1.086048454469507E-2</v>
      </c>
      <c r="R109">
        <f>$N$1110-SUM($N$2:N108)</f>
        <v>92514</v>
      </c>
      <c r="S109" s="10">
        <f t="shared" si="14"/>
        <v>2.5254764447790734E-4</v>
      </c>
      <c r="T109" s="2">
        <f t="shared" si="15"/>
        <v>0.89837025163361317</v>
      </c>
    </row>
    <row r="110" spans="1:20" x14ac:dyDescent="0.25">
      <c r="A110">
        <v>109</v>
      </c>
      <c r="B110" s="3">
        <f t="shared" si="8"/>
        <v>1.8790638198013298E-5</v>
      </c>
      <c r="C110">
        <v>2763</v>
      </c>
      <c r="D110">
        <v>33</v>
      </c>
      <c r="E110" s="10">
        <f t="shared" si="9"/>
        <v>1.1943539630836048E-2</v>
      </c>
      <c r="F110">
        <f>$C$1110-SUM($C$2:C109)</f>
        <v>115651</v>
      </c>
      <c r="G110" s="10">
        <f t="shared" si="10"/>
        <v>2.6030576504942893E-4</v>
      </c>
      <c r="H110" s="2">
        <f t="shared" si="11"/>
        <v>0.91200096798461205</v>
      </c>
      <c r="I110" s="3">
        <v>1.9779195264974943E-5</v>
      </c>
      <c r="J110" s="2">
        <v>3.189952069715396E-4</v>
      </c>
      <c r="K110" s="2">
        <v>0.89805125642664163</v>
      </c>
      <c r="M110">
        <v>109</v>
      </c>
      <c r="N110">
        <v>2319</v>
      </c>
      <c r="O110">
        <v>32</v>
      </c>
      <c r="P110" s="3">
        <f t="shared" si="12"/>
        <v>1.9779195264974943E-5</v>
      </c>
      <c r="Q110" s="10">
        <f t="shared" si="13"/>
        <v>1.3799051315222079E-2</v>
      </c>
      <c r="R110">
        <f>$N$1110-SUM($N$2:N109)</f>
        <v>90120</v>
      </c>
      <c r="S110" s="10">
        <f t="shared" si="14"/>
        <v>3.189952069715396E-4</v>
      </c>
      <c r="T110" s="2">
        <f t="shared" si="15"/>
        <v>0.89805125642664163</v>
      </c>
    </row>
    <row r="111" spans="1:20" x14ac:dyDescent="0.25">
      <c r="A111">
        <v>110</v>
      </c>
      <c r="B111" s="3">
        <f t="shared" si="8"/>
        <v>1.8001744230959536E-5</v>
      </c>
      <c r="C111">
        <v>2647</v>
      </c>
      <c r="D111">
        <v>32</v>
      </c>
      <c r="E111" s="10">
        <f t="shared" si="9"/>
        <v>1.2089157536834151E-2</v>
      </c>
      <c r="F111">
        <f>$C$1110-SUM($C$2:C110)</f>
        <v>112888</v>
      </c>
      <c r="G111" s="10">
        <f t="shared" si="10"/>
        <v>2.5852199503495488E-4</v>
      </c>
      <c r="H111" s="2">
        <f t="shared" si="11"/>
        <v>0.9117424459895771</v>
      </c>
      <c r="I111" s="3">
        <v>1.8602166827473201E-5</v>
      </c>
      <c r="J111" s="2">
        <v>3.5798902034067659E-4</v>
      </c>
      <c r="K111" s="2">
        <v>0.89769326740630095</v>
      </c>
      <c r="M111">
        <v>110</v>
      </c>
      <c r="N111">
        <v>2181</v>
      </c>
      <c r="O111">
        <v>35</v>
      </c>
      <c r="P111" s="3">
        <f t="shared" si="12"/>
        <v>1.8602166827473201E-5</v>
      </c>
      <c r="Q111" s="10">
        <f t="shared" si="13"/>
        <v>1.6047684548372305E-2</v>
      </c>
      <c r="R111">
        <f>$N$1110-SUM($N$2:N110)</f>
        <v>87801</v>
      </c>
      <c r="S111" s="10">
        <f t="shared" si="14"/>
        <v>3.5798902034067659E-4</v>
      </c>
      <c r="T111" s="2">
        <f t="shared" si="15"/>
        <v>0.89769326740630095</v>
      </c>
    </row>
    <row r="112" spans="1:20" x14ac:dyDescent="0.25">
      <c r="A112">
        <v>111</v>
      </c>
      <c r="B112" s="3">
        <f t="shared" si="8"/>
        <v>1.7716110208405588E-5</v>
      </c>
      <c r="C112">
        <v>2605</v>
      </c>
      <c r="D112">
        <v>35</v>
      </c>
      <c r="E112" s="10">
        <f t="shared" si="9"/>
        <v>1.3435700575815739E-2</v>
      </c>
      <c r="F112">
        <f>$C$1110-SUM($C$2:C111)</f>
        <v>110241</v>
      </c>
      <c r="G112" s="10">
        <f t="shared" si="10"/>
        <v>2.8946567619703156E-4</v>
      </c>
      <c r="H112" s="2">
        <f t="shared" si="11"/>
        <v>0.91145298031338007</v>
      </c>
      <c r="I112" s="3">
        <v>1.8235411589700921E-5</v>
      </c>
      <c r="J112" s="2">
        <v>3.5647712090425276E-4</v>
      </c>
      <c r="K112" s="2">
        <v>0.8973367902853967</v>
      </c>
      <c r="M112">
        <v>111</v>
      </c>
      <c r="N112">
        <v>2138</v>
      </c>
      <c r="O112">
        <v>34</v>
      </c>
      <c r="P112" s="3">
        <f t="shared" si="12"/>
        <v>1.8235411589700921E-5</v>
      </c>
      <c r="Q112" s="10">
        <f t="shared" si="13"/>
        <v>1.5902712815715623E-2</v>
      </c>
      <c r="R112">
        <f>$N$1110-SUM($N$2:N111)</f>
        <v>85620</v>
      </c>
      <c r="S112" s="10">
        <f t="shared" si="14"/>
        <v>3.5647712090425276E-4</v>
      </c>
      <c r="T112" s="2">
        <f t="shared" si="15"/>
        <v>0.8973367902853967</v>
      </c>
    </row>
    <row r="113" spans="1:20" x14ac:dyDescent="0.25">
      <c r="A113">
        <v>112</v>
      </c>
      <c r="B113" s="3">
        <f t="shared" si="8"/>
        <v>1.738967132548679E-5</v>
      </c>
      <c r="C113">
        <v>2557</v>
      </c>
      <c r="D113">
        <v>32</v>
      </c>
      <c r="E113" s="10">
        <f t="shared" si="9"/>
        <v>1.2514665623777864E-2</v>
      </c>
      <c r="F113">
        <f>$C$1110-SUM($C$2:C112)</f>
        <v>107636</v>
      </c>
      <c r="G113" s="10">
        <f t="shared" si="10"/>
        <v>2.7097342311144246E-4</v>
      </c>
      <c r="H113" s="2">
        <f t="shared" si="11"/>
        <v>0.91118200689026863</v>
      </c>
      <c r="I113" s="3">
        <v>1.8670400360081997E-5</v>
      </c>
      <c r="J113" s="2">
        <v>2.9021936869877418E-4</v>
      </c>
      <c r="K113" s="2">
        <v>0.89704657091669793</v>
      </c>
      <c r="M113">
        <v>112</v>
      </c>
      <c r="N113">
        <v>2189</v>
      </c>
      <c r="O113">
        <v>27</v>
      </c>
      <c r="P113" s="3">
        <f t="shared" si="12"/>
        <v>1.8670400360081997E-5</v>
      </c>
      <c r="Q113" s="10">
        <f t="shared" si="13"/>
        <v>1.2334399269072635E-2</v>
      </c>
      <c r="R113">
        <f>$N$1110-SUM($N$2:N112)</f>
        <v>83482</v>
      </c>
      <c r="S113" s="10">
        <f t="shared" si="14"/>
        <v>2.9021936869877418E-4</v>
      </c>
      <c r="T113" s="2">
        <f t="shared" si="15"/>
        <v>0.89704657091669793</v>
      </c>
    </row>
    <row r="114" spans="1:20" x14ac:dyDescent="0.25">
      <c r="A114">
        <v>113</v>
      </c>
      <c r="B114" s="3">
        <f t="shared" si="8"/>
        <v>1.6580374928250603E-5</v>
      </c>
      <c r="C114">
        <v>2438</v>
      </c>
      <c r="D114">
        <v>31</v>
      </c>
      <c r="E114" s="10">
        <f t="shared" si="9"/>
        <v>1.2715340442986054E-2</v>
      </c>
      <c r="F114">
        <f>$C$1110-SUM($C$2:C113)</f>
        <v>105079</v>
      </c>
      <c r="G114" s="10">
        <f t="shared" si="10"/>
        <v>2.6881339005513372E-4</v>
      </c>
      <c r="H114" s="2">
        <f t="shared" si="11"/>
        <v>0.91091319350021349</v>
      </c>
      <c r="I114" s="3">
        <v>1.7228966983721169E-5</v>
      </c>
      <c r="J114" s="2">
        <v>3.6414619758462496E-4</v>
      </c>
      <c r="K114" s="2">
        <v>0.8966824247191133</v>
      </c>
      <c r="M114">
        <v>113</v>
      </c>
      <c r="N114">
        <v>2020</v>
      </c>
      <c r="O114">
        <v>33</v>
      </c>
      <c r="P114" s="3">
        <f t="shared" si="12"/>
        <v>1.7228966983721169E-5</v>
      </c>
      <c r="Q114" s="10">
        <f t="shared" si="13"/>
        <v>1.6336633663366337E-2</v>
      </c>
      <c r="R114">
        <f>$N$1110-SUM($N$2:N113)</f>
        <v>81293</v>
      </c>
      <c r="S114" s="10">
        <f t="shared" si="14"/>
        <v>3.6414619758462496E-4</v>
      </c>
      <c r="T114" s="2">
        <f t="shared" si="15"/>
        <v>0.8966824247191133</v>
      </c>
    </row>
    <row r="115" spans="1:20" x14ac:dyDescent="0.25">
      <c r="A115">
        <v>114</v>
      </c>
      <c r="B115" s="3">
        <f t="shared" si="8"/>
        <v>1.5696269620345527E-5</v>
      </c>
      <c r="C115">
        <v>2308</v>
      </c>
      <c r="D115">
        <v>30</v>
      </c>
      <c r="E115" s="10">
        <f t="shared" si="9"/>
        <v>1.2998266897746967E-2</v>
      </c>
      <c r="F115">
        <f>$C$1110-SUM($C$2:C114)</f>
        <v>102641</v>
      </c>
      <c r="G115" s="10">
        <f t="shared" si="10"/>
        <v>2.662424937890373E-4</v>
      </c>
      <c r="H115" s="2">
        <f t="shared" si="11"/>
        <v>0.91064695100642445</v>
      </c>
      <c r="I115" s="3">
        <v>1.6452810550296106E-5</v>
      </c>
      <c r="J115" s="2">
        <v>3.3933965841548286E-4</v>
      </c>
      <c r="K115" s="2">
        <v>0.89634308506069782</v>
      </c>
      <c r="M115">
        <v>114</v>
      </c>
      <c r="N115">
        <v>1929</v>
      </c>
      <c r="O115">
        <v>30</v>
      </c>
      <c r="P115" s="3">
        <f t="shared" si="12"/>
        <v>1.6452810550296106E-5</v>
      </c>
      <c r="Q115" s="10">
        <f t="shared" si="13"/>
        <v>1.5552099533437015E-2</v>
      </c>
      <c r="R115">
        <f>$N$1110-SUM($N$2:N114)</f>
        <v>79273</v>
      </c>
      <c r="S115" s="10">
        <f t="shared" si="14"/>
        <v>3.3933965841548286E-4</v>
      </c>
      <c r="T115" s="2">
        <f t="shared" si="15"/>
        <v>0.89634308506069782</v>
      </c>
    </row>
    <row r="116" spans="1:20" x14ac:dyDescent="0.25">
      <c r="A116">
        <v>115</v>
      </c>
      <c r="B116" s="3">
        <f t="shared" si="8"/>
        <v>1.5696269620345527E-5</v>
      </c>
      <c r="C116">
        <v>2308</v>
      </c>
      <c r="D116">
        <v>27</v>
      </c>
      <c r="E116" s="10">
        <f t="shared" si="9"/>
        <v>1.1698440207972271E-2</v>
      </c>
      <c r="F116">
        <f>$C$1110-SUM($C$2:C115)</f>
        <v>100333</v>
      </c>
      <c r="G116" s="10">
        <f t="shared" si="10"/>
        <v>2.4505863152879392E-4</v>
      </c>
      <c r="H116" s="2">
        <f t="shared" si="11"/>
        <v>0.91040189237489566</v>
      </c>
      <c r="I116" s="3">
        <v>1.6700157106002994E-5</v>
      </c>
      <c r="J116" s="2">
        <v>3.0131516616127563E-4</v>
      </c>
      <c r="K116" s="2">
        <v>0.89604176989453654</v>
      </c>
      <c r="M116">
        <v>115</v>
      </c>
      <c r="N116">
        <v>1958</v>
      </c>
      <c r="O116">
        <v>26</v>
      </c>
      <c r="P116" s="3">
        <f t="shared" si="12"/>
        <v>1.6700157106002994E-5</v>
      </c>
      <c r="Q116" s="10">
        <f t="shared" si="13"/>
        <v>1.3278855975485188E-2</v>
      </c>
      <c r="R116">
        <f>$N$1110-SUM($N$2:N115)</f>
        <v>77344</v>
      </c>
      <c r="S116" s="10">
        <f t="shared" si="14"/>
        <v>3.0131516616127563E-4</v>
      </c>
      <c r="T116" s="2">
        <f t="shared" si="15"/>
        <v>0.89604176989453654</v>
      </c>
    </row>
    <row r="117" spans="1:20" x14ac:dyDescent="0.25">
      <c r="A117">
        <v>116</v>
      </c>
      <c r="B117" s="3">
        <f t="shared" si="8"/>
        <v>1.5356229117305112E-5</v>
      </c>
      <c r="C117">
        <v>2258</v>
      </c>
      <c r="D117">
        <v>17</v>
      </c>
      <c r="E117" s="10">
        <f t="shared" si="9"/>
        <v>7.5287865367581934E-3</v>
      </c>
      <c r="F117">
        <f>$C$1110-SUM($C$2:C116)</f>
        <v>98025</v>
      </c>
      <c r="G117" s="10">
        <f t="shared" si="10"/>
        <v>1.578865816922459E-4</v>
      </c>
      <c r="H117" s="2">
        <f t="shared" si="11"/>
        <v>0.91024400579320341</v>
      </c>
      <c r="I117" s="3">
        <v>1.5147844239152869E-5</v>
      </c>
      <c r="J117" s="2">
        <v>2.1394890109704967E-4</v>
      </c>
      <c r="K117" s="2">
        <v>0.89582782099343949</v>
      </c>
      <c r="M117">
        <v>116</v>
      </c>
      <c r="N117">
        <v>1776</v>
      </c>
      <c r="O117">
        <v>18</v>
      </c>
      <c r="P117" s="3">
        <f t="shared" si="12"/>
        <v>1.5147844239152869E-5</v>
      </c>
      <c r="Q117" s="10">
        <f t="shared" si="13"/>
        <v>1.0135135135135136E-2</v>
      </c>
      <c r="R117">
        <f>$N$1110-SUM($N$2:N116)</f>
        <v>75386</v>
      </c>
      <c r="S117" s="10">
        <f t="shared" si="14"/>
        <v>2.1394890109704967E-4</v>
      </c>
      <c r="T117" s="2">
        <f t="shared" si="15"/>
        <v>0.89582782099343949</v>
      </c>
    </row>
    <row r="118" spans="1:20" x14ac:dyDescent="0.25">
      <c r="A118">
        <v>117</v>
      </c>
      <c r="B118" s="3">
        <f t="shared" si="8"/>
        <v>1.4274900317636594E-5</v>
      </c>
      <c r="C118">
        <v>2099</v>
      </c>
      <c r="D118">
        <v>26</v>
      </c>
      <c r="E118" s="10">
        <f t="shared" si="9"/>
        <v>1.2386850881372083E-2</v>
      </c>
      <c r="F118">
        <f>$C$1110-SUM($C$2:C117)</f>
        <v>95767</v>
      </c>
      <c r="G118" s="10">
        <f t="shared" si="10"/>
        <v>2.4712420928529877E-4</v>
      </c>
      <c r="H118" s="2">
        <f t="shared" si="11"/>
        <v>0.90999688158391812</v>
      </c>
      <c r="I118" s="3">
        <v>1.5036964748663574E-5</v>
      </c>
      <c r="J118" s="2">
        <v>3.1641792345915576E-4</v>
      </c>
      <c r="K118" s="2">
        <v>0.89551140306998034</v>
      </c>
      <c r="M118">
        <v>117</v>
      </c>
      <c r="N118">
        <v>1763</v>
      </c>
      <c r="O118">
        <v>26</v>
      </c>
      <c r="P118" s="3">
        <f t="shared" si="12"/>
        <v>1.5036964748663574E-5</v>
      </c>
      <c r="Q118" s="10">
        <f t="shared" si="13"/>
        <v>1.4747589336358479E-2</v>
      </c>
      <c r="R118">
        <f>$N$1110-SUM($N$2:N117)</f>
        <v>73610</v>
      </c>
      <c r="S118" s="10">
        <f t="shared" si="14"/>
        <v>3.1641792345915576E-4</v>
      </c>
      <c r="T118" s="2">
        <f t="shared" si="15"/>
        <v>0.89551140306998034</v>
      </c>
    </row>
    <row r="119" spans="1:20" x14ac:dyDescent="0.25">
      <c r="A119">
        <v>118</v>
      </c>
      <c r="B119" s="3">
        <f t="shared" si="8"/>
        <v>1.3832847663684056E-5</v>
      </c>
      <c r="C119">
        <v>2034</v>
      </c>
      <c r="D119">
        <v>20</v>
      </c>
      <c r="E119" s="10">
        <f t="shared" si="9"/>
        <v>9.8328416912487702E-3</v>
      </c>
      <c r="F119">
        <f>$C$1110-SUM($C$2:C118)</f>
        <v>93668</v>
      </c>
      <c r="G119" s="10">
        <f t="shared" si="10"/>
        <v>1.9430261809449956E-4</v>
      </c>
      <c r="H119" s="2">
        <f t="shared" si="11"/>
        <v>0.90980257896582362</v>
      </c>
      <c r="I119" s="3">
        <v>1.4474038104641001E-5</v>
      </c>
      <c r="J119" s="2">
        <v>3.240677617690757E-4</v>
      </c>
      <c r="K119" s="2">
        <v>0.89518733530821126</v>
      </c>
      <c r="M119">
        <v>118</v>
      </c>
      <c r="N119">
        <v>1697</v>
      </c>
      <c r="O119">
        <v>26</v>
      </c>
      <c r="P119" s="3">
        <f t="shared" si="12"/>
        <v>1.4474038104641001E-5</v>
      </c>
      <c r="Q119" s="10">
        <f t="shared" si="13"/>
        <v>1.5321154979375369E-2</v>
      </c>
      <c r="R119">
        <f>$N$1110-SUM($N$2:N118)</f>
        <v>71847</v>
      </c>
      <c r="S119" s="10">
        <f t="shared" si="14"/>
        <v>3.240677617690757E-4</v>
      </c>
      <c r="T119" s="2">
        <f t="shared" si="15"/>
        <v>0.89518733530821126</v>
      </c>
    </row>
    <row r="120" spans="1:20" x14ac:dyDescent="0.25">
      <c r="A120">
        <v>119</v>
      </c>
      <c r="B120" s="3">
        <f t="shared" si="8"/>
        <v>1.3479205540522025E-5</v>
      </c>
      <c r="C120">
        <v>1982</v>
      </c>
      <c r="D120">
        <v>20</v>
      </c>
      <c r="E120" s="10">
        <f t="shared" si="9"/>
        <v>1.0090817356205853E-2</v>
      </c>
      <c r="F120">
        <f>$C$1110-SUM($C$2:C119)</f>
        <v>91634</v>
      </c>
      <c r="G120" s="10">
        <f t="shared" si="10"/>
        <v>1.9857314511340096E-4</v>
      </c>
      <c r="H120" s="2">
        <f t="shared" si="11"/>
        <v>0.90960400582071022</v>
      </c>
      <c r="I120" s="3">
        <v>1.4380216997303906E-5</v>
      </c>
      <c r="J120" s="2">
        <v>2.9350404436334632E-4</v>
      </c>
      <c r="K120" s="2">
        <v>0.89489383126384792</v>
      </c>
      <c r="M120">
        <v>119</v>
      </c>
      <c r="N120">
        <v>1686</v>
      </c>
      <c r="O120">
        <v>23</v>
      </c>
      <c r="P120" s="3">
        <f t="shared" si="12"/>
        <v>1.4380216997303906E-5</v>
      </c>
      <c r="Q120" s="10">
        <f t="shared" si="13"/>
        <v>1.3641755634638196E-2</v>
      </c>
      <c r="R120">
        <f>$N$1110-SUM($N$2:N119)</f>
        <v>70150</v>
      </c>
      <c r="S120" s="10">
        <f t="shared" si="14"/>
        <v>2.9350404436334632E-4</v>
      </c>
      <c r="T120" s="2">
        <f t="shared" si="15"/>
        <v>0.89489383126384792</v>
      </c>
    </row>
    <row r="121" spans="1:20" x14ac:dyDescent="0.25">
      <c r="A121">
        <v>120</v>
      </c>
      <c r="B121" s="3">
        <f t="shared" si="8"/>
        <v>1.290793749541413E-5</v>
      </c>
      <c r="C121">
        <v>1898</v>
      </c>
      <c r="D121">
        <v>25</v>
      </c>
      <c r="E121" s="10">
        <f t="shared" si="9"/>
        <v>1.3171759747102213E-2</v>
      </c>
      <c r="F121">
        <f>$C$1110-SUM($C$2:C120)</f>
        <v>89652</v>
      </c>
      <c r="G121" s="10">
        <f t="shared" si="10"/>
        <v>2.5364855380272111E-4</v>
      </c>
      <c r="H121" s="2">
        <f t="shared" si="11"/>
        <v>0.90935035726690749</v>
      </c>
      <c r="I121" s="3">
        <v>1.3552885414422246E-5</v>
      </c>
      <c r="J121" s="2">
        <v>3.1370431102961671E-4</v>
      </c>
      <c r="K121" s="2">
        <v>0.8945801269528183</v>
      </c>
      <c r="M121">
        <v>120</v>
      </c>
      <c r="N121">
        <v>1589</v>
      </c>
      <c r="O121">
        <v>24</v>
      </c>
      <c r="P121" s="3">
        <f t="shared" si="12"/>
        <v>1.3552885414422246E-5</v>
      </c>
      <c r="Q121" s="10">
        <f t="shared" si="13"/>
        <v>1.5103838892385148E-2</v>
      </c>
      <c r="R121">
        <f>$N$1110-SUM($N$2:N120)</f>
        <v>68464</v>
      </c>
      <c r="S121" s="10">
        <f t="shared" si="14"/>
        <v>3.1370431102961671E-4</v>
      </c>
      <c r="T121" s="2">
        <f t="shared" si="15"/>
        <v>0.8945801269528183</v>
      </c>
    </row>
    <row r="122" spans="1:20" x14ac:dyDescent="0.25">
      <c r="A122">
        <v>121</v>
      </c>
      <c r="B122" s="3">
        <f t="shared" si="8"/>
        <v>1.3077957746934336E-5</v>
      </c>
      <c r="C122">
        <v>1923</v>
      </c>
      <c r="D122">
        <v>19</v>
      </c>
      <c r="E122" s="10">
        <f t="shared" si="9"/>
        <v>9.8803952158086315E-3</v>
      </c>
      <c r="F122">
        <f>$C$1110-SUM($C$2:C121)</f>
        <v>87754</v>
      </c>
      <c r="G122" s="10">
        <f t="shared" si="10"/>
        <v>1.9688739872913974E-4</v>
      </c>
      <c r="H122" s="2">
        <f t="shared" si="11"/>
        <v>0.90915346986817835</v>
      </c>
      <c r="I122" s="3">
        <v>1.3842877928009632E-5</v>
      </c>
      <c r="J122" s="2">
        <v>2.5416108279785465E-4</v>
      </c>
      <c r="K122" s="2">
        <v>0.89432596587002045</v>
      </c>
      <c r="M122">
        <v>121</v>
      </c>
      <c r="N122">
        <v>1623</v>
      </c>
      <c r="O122">
        <v>19</v>
      </c>
      <c r="P122" s="3">
        <f t="shared" si="12"/>
        <v>1.3842877928009632E-5</v>
      </c>
      <c r="Q122" s="10">
        <f t="shared" si="13"/>
        <v>1.1706715958102279E-2</v>
      </c>
      <c r="R122">
        <f>$N$1110-SUM($N$2:N121)</f>
        <v>66875</v>
      </c>
      <c r="S122" s="10">
        <f t="shared" si="14"/>
        <v>2.5416108279785465E-4</v>
      </c>
      <c r="T122" s="2">
        <f t="shared" si="15"/>
        <v>0.89432596587002045</v>
      </c>
    </row>
    <row r="123" spans="1:20" x14ac:dyDescent="0.25">
      <c r="A123">
        <v>122</v>
      </c>
      <c r="B123" s="3">
        <f t="shared" si="8"/>
        <v>1.313916503748161E-5</v>
      </c>
      <c r="C123">
        <v>1932</v>
      </c>
      <c r="D123">
        <v>26</v>
      </c>
      <c r="E123" s="10">
        <f t="shared" si="9"/>
        <v>1.3457556935817806E-2</v>
      </c>
      <c r="F123">
        <f>$C$1110-SUM($C$2:C122)</f>
        <v>85831</v>
      </c>
      <c r="G123" s="10">
        <f t="shared" si="10"/>
        <v>2.754015474196736E-4</v>
      </c>
      <c r="H123" s="2">
        <f t="shared" si="11"/>
        <v>0.90887806832075868</v>
      </c>
      <c r="I123" s="3">
        <v>1.3237305326106561E-5</v>
      </c>
      <c r="J123" s="2">
        <v>3.5634884927082666E-4</v>
      </c>
      <c r="K123" s="2">
        <v>0.89396961702074962</v>
      </c>
      <c r="M123">
        <v>122</v>
      </c>
      <c r="N123">
        <v>1552</v>
      </c>
      <c r="O123">
        <v>26</v>
      </c>
      <c r="P123" s="3">
        <f t="shared" si="12"/>
        <v>1.3237305326106561E-5</v>
      </c>
      <c r="Q123" s="10">
        <f t="shared" si="13"/>
        <v>1.6752577319587628E-2</v>
      </c>
      <c r="R123">
        <f>$N$1110-SUM($N$2:N122)</f>
        <v>65252</v>
      </c>
      <c r="S123" s="10">
        <f t="shared" si="14"/>
        <v>3.5634884927082666E-4</v>
      </c>
      <c r="T123" s="2">
        <f t="shared" si="15"/>
        <v>0.89396961702074962</v>
      </c>
    </row>
    <row r="124" spans="1:20" x14ac:dyDescent="0.25">
      <c r="A124">
        <v>123</v>
      </c>
      <c r="B124" s="3">
        <f t="shared" si="8"/>
        <v>1.2527092132008864E-5</v>
      </c>
      <c r="C124">
        <v>1842</v>
      </c>
      <c r="D124">
        <v>16</v>
      </c>
      <c r="E124" s="10">
        <f t="shared" si="9"/>
        <v>8.6862106406080351E-3</v>
      </c>
      <c r="F124">
        <f>$C$1110-SUM($C$2:C123)</f>
        <v>83899</v>
      </c>
      <c r="G124" s="10">
        <f t="shared" si="10"/>
        <v>1.7332803839298361E-4</v>
      </c>
      <c r="H124" s="2">
        <f t="shared" si="11"/>
        <v>0.9087047402823657</v>
      </c>
      <c r="I124" s="3">
        <v>1.2930254429366976E-5</v>
      </c>
      <c r="J124" s="2">
        <v>2.6664713851476396E-4</v>
      </c>
      <c r="K124" s="2">
        <v>0.89370296988223485</v>
      </c>
      <c r="M124">
        <v>123</v>
      </c>
      <c r="N124">
        <v>1516</v>
      </c>
      <c r="O124">
        <v>19</v>
      </c>
      <c r="P124" s="3">
        <f t="shared" si="12"/>
        <v>1.2930254429366976E-5</v>
      </c>
      <c r="Q124" s="10">
        <f t="shared" si="13"/>
        <v>1.2532981530343008E-2</v>
      </c>
      <c r="R124">
        <f>$N$1110-SUM($N$2:N123)</f>
        <v>63700</v>
      </c>
      <c r="S124" s="10">
        <f t="shared" si="14"/>
        <v>2.6664713851476396E-4</v>
      </c>
      <c r="T124" s="2">
        <f t="shared" si="15"/>
        <v>0.89370296988223485</v>
      </c>
    </row>
    <row r="125" spans="1:20" x14ac:dyDescent="0.25">
      <c r="A125">
        <v>124</v>
      </c>
      <c r="B125" s="3">
        <f t="shared" si="8"/>
        <v>1.2085039478056326E-5</v>
      </c>
      <c r="C125">
        <v>1777</v>
      </c>
      <c r="D125">
        <v>27</v>
      </c>
      <c r="E125" s="10">
        <f t="shared" si="9"/>
        <v>1.5194147439504783E-2</v>
      </c>
      <c r="F125">
        <f>$C$1110-SUM($C$2:C124)</f>
        <v>82057</v>
      </c>
      <c r="G125" s="10">
        <f t="shared" si="10"/>
        <v>2.989998170493946E-4</v>
      </c>
      <c r="H125" s="2">
        <f t="shared" si="11"/>
        <v>0.9084057404653163</v>
      </c>
      <c r="I125" s="3">
        <v>1.2111452038061415E-5</v>
      </c>
      <c r="J125" s="2">
        <v>3.1618206190353604E-4</v>
      </c>
      <c r="K125" s="2">
        <v>0.89338678782033132</v>
      </c>
      <c r="M125">
        <v>124</v>
      </c>
      <c r="N125">
        <v>1420</v>
      </c>
      <c r="O125">
        <v>22</v>
      </c>
      <c r="P125" s="3">
        <f t="shared" si="12"/>
        <v>1.2111452038061415E-5</v>
      </c>
      <c r="Q125" s="10">
        <f t="shared" si="13"/>
        <v>1.5492957746478873E-2</v>
      </c>
      <c r="R125">
        <f>$N$1110-SUM($N$2:N124)</f>
        <v>62184</v>
      </c>
      <c r="S125" s="10">
        <f t="shared" si="14"/>
        <v>3.1618206190353604E-4</v>
      </c>
      <c r="T125" s="2">
        <f t="shared" si="15"/>
        <v>0.89338678782033132</v>
      </c>
    </row>
    <row r="126" spans="1:20" x14ac:dyDescent="0.25">
      <c r="A126">
        <v>125</v>
      </c>
      <c r="B126" s="3">
        <f t="shared" si="8"/>
        <v>1.1636186014042978E-5</v>
      </c>
      <c r="C126">
        <v>1711</v>
      </c>
      <c r="D126">
        <v>23</v>
      </c>
      <c r="E126" s="10">
        <f t="shared" si="9"/>
        <v>1.3442431326709527E-2</v>
      </c>
      <c r="F126">
        <f>$C$1110-SUM($C$2:C125)</f>
        <v>80280</v>
      </c>
      <c r="G126" s="10">
        <f t="shared" si="10"/>
        <v>2.6025575524035727E-4</v>
      </c>
      <c r="H126" s="2">
        <f t="shared" si="11"/>
        <v>0.90814548471007595</v>
      </c>
      <c r="I126" s="3">
        <v>1.1744696800289133E-5</v>
      </c>
      <c r="J126" s="2">
        <v>3.3815904351042203E-4</v>
      </c>
      <c r="K126" s="2">
        <v>0.8930486287768209</v>
      </c>
      <c r="M126">
        <v>125</v>
      </c>
      <c r="N126">
        <v>1377</v>
      </c>
      <c r="O126">
        <v>23</v>
      </c>
      <c r="P126" s="3">
        <f t="shared" si="12"/>
        <v>1.1744696800289133E-5</v>
      </c>
      <c r="Q126" s="10">
        <f t="shared" si="13"/>
        <v>1.6702977487291212E-2</v>
      </c>
      <c r="R126">
        <f>$N$1110-SUM($N$2:N125)</f>
        <v>60764</v>
      </c>
      <c r="S126" s="10">
        <f t="shared" si="14"/>
        <v>3.3815904351042203E-4</v>
      </c>
      <c r="T126" s="2">
        <f t="shared" si="15"/>
        <v>0.8930486287768209</v>
      </c>
    </row>
    <row r="127" spans="1:20" x14ac:dyDescent="0.25">
      <c r="A127">
        <v>126</v>
      </c>
      <c r="B127" s="3">
        <f t="shared" si="8"/>
        <v>1.1112523639360742E-5</v>
      </c>
      <c r="C127">
        <v>1634</v>
      </c>
      <c r="D127">
        <v>19</v>
      </c>
      <c r="E127" s="10">
        <f t="shared" si="9"/>
        <v>1.1627906976744186E-2</v>
      </c>
      <c r="F127">
        <f>$C$1110-SUM($C$2:C126)</f>
        <v>78569</v>
      </c>
      <c r="G127" s="10">
        <f t="shared" si="10"/>
        <v>2.1961287797334084E-4</v>
      </c>
      <c r="H127" s="2">
        <f t="shared" si="11"/>
        <v>0.9079258718321026</v>
      </c>
      <c r="I127" s="3">
        <v>1.1454704286701747E-5</v>
      </c>
      <c r="J127" s="2">
        <v>3.1579337572729127E-4</v>
      </c>
      <c r="K127" s="2">
        <v>0.89273283540109361</v>
      </c>
      <c r="M127">
        <v>126</v>
      </c>
      <c r="N127">
        <v>1343</v>
      </c>
      <c r="O127">
        <v>21</v>
      </c>
      <c r="P127" s="3">
        <f t="shared" si="12"/>
        <v>1.1454704286701747E-5</v>
      </c>
      <c r="Q127" s="10">
        <f t="shared" si="13"/>
        <v>1.5636634400595682E-2</v>
      </c>
      <c r="R127">
        <f>$N$1110-SUM($N$2:N126)</f>
        <v>59387</v>
      </c>
      <c r="S127" s="10">
        <f t="shared" si="14"/>
        <v>3.1579337572729127E-4</v>
      </c>
      <c r="T127" s="2">
        <f t="shared" si="15"/>
        <v>0.89273283540109361</v>
      </c>
    </row>
    <row r="128" spans="1:20" x14ac:dyDescent="0.25">
      <c r="A128">
        <v>127</v>
      </c>
      <c r="B128" s="3">
        <f t="shared" si="8"/>
        <v>1.0588861264678504E-5</v>
      </c>
      <c r="C128">
        <v>1557</v>
      </c>
      <c r="D128">
        <v>18</v>
      </c>
      <c r="E128" s="10">
        <f t="shared" si="9"/>
        <v>1.1560693641618497E-2</v>
      </c>
      <c r="F128">
        <f>$C$1110-SUM($C$2:C127)</f>
        <v>76935</v>
      </c>
      <c r="G128" s="10">
        <f t="shared" si="10"/>
        <v>2.1242172864077702E-4</v>
      </c>
      <c r="H128" s="2">
        <f t="shared" si="11"/>
        <v>0.90771345010346183</v>
      </c>
      <c r="I128" s="3">
        <v>1.1087949048929465E-5</v>
      </c>
      <c r="J128" s="2">
        <v>2.6146471989896281E-4</v>
      </c>
      <c r="K128" s="2">
        <v>0.89247137068119464</v>
      </c>
      <c r="M128">
        <v>127</v>
      </c>
      <c r="N128">
        <v>1300</v>
      </c>
      <c r="O128">
        <v>17</v>
      </c>
      <c r="P128" s="3">
        <f t="shared" si="12"/>
        <v>1.1087949048929465E-5</v>
      </c>
      <c r="Q128" s="10">
        <f t="shared" si="13"/>
        <v>1.3076923076923076E-2</v>
      </c>
      <c r="R128">
        <f>$N$1110-SUM($N$2:N127)</f>
        <v>58044</v>
      </c>
      <c r="S128" s="10">
        <f t="shared" si="14"/>
        <v>2.6146471989896281E-4</v>
      </c>
      <c r="T128" s="2">
        <f t="shared" si="15"/>
        <v>0.89247137068119464</v>
      </c>
    </row>
    <row r="129" spans="1:20" x14ac:dyDescent="0.25">
      <c r="A129">
        <v>128</v>
      </c>
      <c r="B129" s="3">
        <f t="shared" si="8"/>
        <v>1.0221617521394855E-5</v>
      </c>
      <c r="C129">
        <v>1503</v>
      </c>
      <c r="D129">
        <v>13</v>
      </c>
      <c r="E129" s="10">
        <f t="shared" si="9"/>
        <v>8.6493679308050561E-3</v>
      </c>
      <c r="F129">
        <f>$C$1110-SUM($C$2:C128)</f>
        <v>75378</v>
      </c>
      <c r="G129" s="10">
        <f t="shared" si="10"/>
        <v>1.5654799611752868E-4</v>
      </c>
      <c r="H129" s="2">
        <f t="shared" si="11"/>
        <v>0.9075569021073443</v>
      </c>
      <c r="I129" s="3">
        <v>1.054208078805909E-5</v>
      </c>
      <c r="J129" s="2">
        <v>2.5164849025260949E-4</v>
      </c>
      <c r="K129" s="2">
        <v>0.89221972219094203</v>
      </c>
      <c r="M129">
        <v>128</v>
      </c>
      <c r="N129">
        <v>1236</v>
      </c>
      <c r="O129">
        <v>16</v>
      </c>
      <c r="P129" s="3">
        <f t="shared" si="12"/>
        <v>1.054208078805909E-5</v>
      </c>
      <c r="Q129" s="10">
        <f t="shared" si="13"/>
        <v>1.2944983818770227E-2</v>
      </c>
      <c r="R129">
        <f>$N$1110-SUM($N$2:N128)</f>
        <v>56744</v>
      </c>
      <c r="S129" s="10">
        <f t="shared" si="14"/>
        <v>2.5164849025260949E-4</v>
      </c>
      <c r="T129" s="2">
        <f t="shared" si="15"/>
        <v>0.89221972219094203</v>
      </c>
    </row>
    <row r="130" spans="1:20" x14ac:dyDescent="0.25">
      <c r="A130">
        <v>129</v>
      </c>
      <c r="B130" s="3">
        <f t="shared" ref="B130:B193" si="16">C130/$C$1110</f>
        <v>1.016721104090839E-5</v>
      </c>
      <c r="C130">
        <v>1495</v>
      </c>
      <c r="D130">
        <v>21</v>
      </c>
      <c r="E130" s="10">
        <f t="shared" ref="E130:E193" si="17">D130/C130</f>
        <v>1.4046822742474917E-2</v>
      </c>
      <c r="F130">
        <f>$C$1110-SUM($C$2:C129)</f>
        <v>73875</v>
      </c>
      <c r="G130" s="10">
        <f t="shared" si="10"/>
        <v>2.5798571836554984E-4</v>
      </c>
      <c r="H130" s="2">
        <f t="shared" si="11"/>
        <v>0.90729891638897875</v>
      </c>
      <c r="I130" s="3">
        <v>1.0422672105993696E-5</v>
      </c>
      <c r="J130" s="2">
        <v>3.5362171017150335E-4</v>
      </c>
      <c r="K130" s="2">
        <v>0.89186610048077053</v>
      </c>
      <c r="M130">
        <v>129</v>
      </c>
      <c r="N130">
        <v>1222</v>
      </c>
      <c r="O130">
        <v>22</v>
      </c>
      <c r="P130" s="3">
        <f t="shared" si="12"/>
        <v>1.0422672105993696E-5</v>
      </c>
      <c r="Q130" s="10">
        <f t="shared" si="13"/>
        <v>1.8003273322422259E-2</v>
      </c>
      <c r="R130">
        <f>$N$1110-SUM($N$2:N129)</f>
        <v>55508</v>
      </c>
      <c r="S130" s="10">
        <f t="shared" si="14"/>
        <v>3.5362171017150335E-4</v>
      </c>
      <c r="T130" s="2">
        <f t="shared" si="15"/>
        <v>0.89186610048077053</v>
      </c>
    </row>
    <row r="131" spans="1:20" x14ac:dyDescent="0.25">
      <c r="A131">
        <v>130</v>
      </c>
      <c r="B131" s="3">
        <f t="shared" si="16"/>
        <v>9.88837782841525E-6</v>
      </c>
      <c r="C131">
        <v>1454</v>
      </c>
      <c r="D131">
        <v>19</v>
      </c>
      <c r="E131" s="10">
        <f t="shared" si="17"/>
        <v>1.3067400275103164E-2</v>
      </c>
      <c r="F131">
        <f>$C$1110-SUM($C$2:C130)</f>
        <v>72380</v>
      </c>
      <c r="G131" s="10">
        <f t="shared" ref="G131:G194" si="18">H130-H131</f>
        <v>2.381690993560337E-4</v>
      </c>
      <c r="H131" s="2">
        <f t="shared" ref="H131:H194" si="19">(F131-D131)/F131*H130</f>
        <v>0.90706074728962272</v>
      </c>
      <c r="I131" s="3">
        <v>1.0072975251373614E-5</v>
      </c>
      <c r="J131" s="2">
        <v>3.1215149226571093E-4</v>
      </c>
      <c r="K131" s="2">
        <v>0.89155394898850482</v>
      </c>
      <c r="M131">
        <v>130</v>
      </c>
      <c r="N131">
        <v>1181</v>
      </c>
      <c r="O131">
        <v>19</v>
      </c>
      <c r="P131" s="3">
        <f t="shared" ref="P131:P194" si="20">N131/$N$1110</f>
        <v>1.0072975251373614E-5</v>
      </c>
      <c r="Q131" s="10">
        <f t="shared" ref="Q131:Q194" si="21">O131/N131</f>
        <v>1.6088060965283656E-2</v>
      </c>
      <c r="R131">
        <f>$N$1110-SUM($N$2:N130)</f>
        <v>54286</v>
      </c>
      <c r="S131" s="10">
        <f t="shared" si="14"/>
        <v>3.1215149226571093E-4</v>
      </c>
      <c r="T131" s="2">
        <f t="shared" si="15"/>
        <v>0.89155394898850482</v>
      </c>
    </row>
    <row r="132" spans="1:20" x14ac:dyDescent="0.25">
      <c r="A132">
        <v>131</v>
      </c>
      <c r="B132" s="3">
        <f t="shared" si="16"/>
        <v>9.6435486662261512E-6</v>
      </c>
      <c r="C132">
        <v>1418</v>
      </c>
      <c r="D132">
        <v>17</v>
      </c>
      <c r="E132" s="10">
        <f t="shared" si="17"/>
        <v>1.1988716502115656E-2</v>
      </c>
      <c r="F132">
        <f>$C$1110-SUM($C$2:C131)</f>
        <v>70926</v>
      </c>
      <c r="G132" s="10">
        <f t="shared" si="18"/>
        <v>2.1741015571052902E-4</v>
      </c>
      <c r="H132" s="2">
        <f t="shared" si="19"/>
        <v>0.90684333713391219</v>
      </c>
      <c r="I132" s="3">
        <v>1.0064446059797515E-5</v>
      </c>
      <c r="J132" s="2">
        <v>3.3577024724162907E-4</v>
      </c>
      <c r="K132" s="2">
        <v>0.89121817874126319</v>
      </c>
      <c r="M132">
        <v>131</v>
      </c>
      <c r="N132">
        <v>1180</v>
      </c>
      <c r="O132">
        <v>20</v>
      </c>
      <c r="P132" s="3">
        <f t="shared" si="20"/>
        <v>1.0064446059797515E-5</v>
      </c>
      <c r="Q132" s="10">
        <f t="shared" si="21"/>
        <v>1.6949152542372881E-2</v>
      </c>
      <c r="R132">
        <f>$N$1110-SUM($N$2:N131)</f>
        <v>53105</v>
      </c>
      <c r="S132" s="10">
        <f t="shared" ref="S132:S195" si="22">T131-T132</f>
        <v>3.3577024724162907E-4</v>
      </c>
      <c r="T132" s="2">
        <f t="shared" ref="T132:T195" si="23">(R132-O132)/R132*T131</f>
        <v>0.89121817874126319</v>
      </c>
    </row>
    <row r="133" spans="1:20" x14ac:dyDescent="0.25">
      <c r="A133">
        <v>132</v>
      </c>
      <c r="B133" s="3">
        <f t="shared" si="16"/>
        <v>9.8543737781112074E-6</v>
      </c>
      <c r="C133">
        <v>1449</v>
      </c>
      <c r="D133">
        <v>9</v>
      </c>
      <c r="E133" s="10">
        <f t="shared" si="17"/>
        <v>6.2111801242236021E-3</v>
      </c>
      <c r="F133">
        <f>$C$1110-SUM($C$2:C132)</f>
        <v>69508</v>
      </c>
      <c r="G133" s="10">
        <f t="shared" si="18"/>
        <v>1.1741943422638457E-4</v>
      </c>
      <c r="H133" s="2">
        <f t="shared" si="19"/>
        <v>0.9067259176996858</v>
      </c>
      <c r="I133" s="3">
        <v>9.9620957608843182E-6</v>
      </c>
      <c r="J133" s="2">
        <v>2.4028992782620939E-4</v>
      </c>
      <c r="K133" s="2">
        <v>0.89097788881343698</v>
      </c>
      <c r="M133">
        <v>132</v>
      </c>
      <c r="N133">
        <v>1168</v>
      </c>
      <c r="O133">
        <v>14</v>
      </c>
      <c r="P133" s="3">
        <f t="shared" si="20"/>
        <v>9.9620957608843182E-6</v>
      </c>
      <c r="Q133" s="10">
        <f t="shared" si="21"/>
        <v>1.1986301369863013E-2</v>
      </c>
      <c r="R133">
        <f>$N$1110-SUM($N$2:N132)</f>
        <v>51925</v>
      </c>
      <c r="S133" s="10">
        <f t="shared" si="22"/>
        <v>2.4028992782620939E-4</v>
      </c>
      <c r="T133" s="2">
        <f t="shared" si="23"/>
        <v>0.89097788881343698</v>
      </c>
    </row>
    <row r="134" spans="1:20" x14ac:dyDescent="0.25">
      <c r="A134">
        <v>133</v>
      </c>
      <c r="B134" s="3">
        <f t="shared" si="16"/>
        <v>9.2286992525168448E-6</v>
      </c>
      <c r="C134">
        <v>1357</v>
      </c>
      <c r="D134">
        <v>17</v>
      </c>
      <c r="E134" s="10">
        <f t="shared" si="17"/>
        <v>1.2527634487840826E-2</v>
      </c>
      <c r="F134">
        <f>$C$1110-SUM($C$2:C133)</f>
        <v>68059</v>
      </c>
      <c r="G134" s="10">
        <f t="shared" si="18"/>
        <v>2.2648497040644866E-4</v>
      </c>
      <c r="H134" s="2">
        <f t="shared" si="19"/>
        <v>0.90649943272927935</v>
      </c>
      <c r="I134" s="3">
        <v>9.1688809443070578E-6</v>
      </c>
      <c r="J134" s="2">
        <v>3.5107586690052983E-4</v>
      </c>
      <c r="K134" s="2">
        <v>0.89062681294653645</v>
      </c>
      <c r="M134">
        <v>133</v>
      </c>
      <c r="N134">
        <v>1075</v>
      </c>
      <c r="O134">
        <v>20</v>
      </c>
      <c r="P134" s="3">
        <f t="shared" si="20"/>
        <v>9.1688809443070578E-6</v>
      </c>
      <c r="Q134" s="10">
        <f t="shared" si="21"/>
        <v>1.8604651162790697E-2</v>
      </c>
      <c r="R134">
        <f>$N$1110-SUM($N$2:N133)</f>
        <v>50757</v>
      </c>
      <c r="S134" s="10">
        <f t="shared" si="22"/>
        <v>3.5107586690052983E-4</v>
      </c>
      <c r="T134" s="2">
        <f t="shared" si="23"/>
        <v>0.89062681294653645</v>
      </c>
    </row>
    <row r="135" spans="1:20" x14ac:dyDescent="0.25">
      <c r="A135">
        <v>134</v>
      </c>
      <c r="B135" s="3">
        <f t="shared" si="16"/>
        <v>9.160691151908763E-6</v>
      </c>
      <c r="C135">
        <v>1347</v>
      </c>
      <c r="D135">
        <v>13</v>
      </c>
      <c r="E135" s="10">
        <f t="shared" si="17"/>
        <v>9.6510764662212315E-3</v>
      </c>
      <c r="F135">
        <f>$C$1110-SUM($C$2:C134)</f>
        <v>66702</v>
      </c>
      <c r="G135" s="10">
        <f t="shared" si="18"/>
        <v>1.7667375229346582E-4</v>
      </c>
      <c r="H135" s="2">
        <f t="shared" si="19"/>
        <v>0.90632275897698589</v>
      </c>
      <c r="I135" s="3">
        <v>9.1518225611548581E-6</v>
      </c>
      <c r="J135" s="2">
        <v>3.7645753133686011E-4</v>
      </c>
      <c r="K135" s="2">
        <v>0.89025035541519959</v>
      </c>
      <c r="M135">
        <v>134</v>
      </c>
      <c r="N135">
        <v>1073</v>
      </c>
      <c r="O135">
        <v>21</v>
      </c>
      <c r="P135" s="3">
        <f t="shared" si="20"/>
        <v>9.1518225611548581E-6</v>
      </c>
      <c r="Q135" s="10">
        <f t="shared" si="21"/>
        <v>1.9571295433364399E-2</v>
      </c>
      <c r="R135">
        <f>$N$1110-SUM($N$2:N134)</f>
        <v>49682</v>
      </c>
      <c r="S135" s="10">
        <f t="shared" si="22"/>
        <v>3.7645753133686011E-4</v>
      </c>
      <c r="T135" s="2">
        <f t="shared" si="23"/>
        <v>0.89025035541519959</v>
      </c>
    </row>
    <row r="136" spans="1:20" x14ac:dyDescent="0.25">
      <c r="A136">
        <v>135</v>
      </c>
      <c r="B136" s="3">
        <f t="shared" si="16"/>
        <v>9.3307114034289691E-6</v>
      </c>
      <c r="C136">
        <v>1372</v>
      </c>
      <c r="D136">
        <v>13</v>
      </c>
      <c r="E136" s="10">
        <f t="shared" si="17"/>
        <v>9.4752186588921289E-3</v>
      </c>
      <c r="F136">
        <f>$C$1110-SUM($C$2:C135)</f>
        <v>65355</v>
      </c>
      <c r="G136" s="10">
        <f t="shared" si="18"/>
        <v>1.8027994593683427E-4</v>
      </c>
      <c r="H136" s="2">
        <f t="shared" si="19"/>
        <v>0.90614247903104905</v>
      </c>
      <c r="I136" s="3">
        <v>9.4332858831661452E-6</v>
      </c>
      <c r="J136" s="2">
        <v>2.7471775455634173E-4</v>
      </c>
      <c r="K136" s="2">
        <v>0.88997563766064325</v>
      </c>
      <c r="M136">
        <v>135</v>
      </c>
      <c r="N136">
        <v>1106</v>
      </c>
      <c r="O136">
        <v>15</v>
      </c>
      <c r="P136" s="3">
        <f t="shared" si="20"/>
        <v>9.4332858831661452E-6</v>
      </c>
      <c r="Q136" s="10">
        <f t="shared" si="21"/>
        <v>1.3562386980108499E-2</v>
      </c>
      <c r="R136">
        <f>$N$1110-SUM($N$2:N135)</f>
        <v>48609</v>
      </c>
      <c r="S136" s="10">
        <f t="shared" si="22"/>
        <v>2.7471775455634173E-4</v>
      </c>
      <c r="T136" s="2">
        <f t="shared" si="23"/>
        <v>0.88997563766064325</v>
      </c>
    </row>
    <row r="137" spans="1:20" x14ac:dyDescent="0.25">
      <c r="A137">
        <v>136</v>
      </c>
      <c r="B137" s="3">
        <f t="shared" si="16"/>
        <v>8.7662441683818824E-6</v>
      </c>
      <c r="C137">
        <v>1289</v>
      </c>
      <c r="D137">
        <v>13</v>
      </c>
      <c r="E137" s="10">
        <f t="shared" si="17"/>
        <v>1.0085337470907681E-2</v>
      </c>
      <c r="F137">
        <f>$C$1110-SUM($C$2:C136)</f>
        <v>63983</v>
      </c>
      <c r="G137" s="10">
        <f t="shared" si="18"/>
        <v>1.8410909503163708E-4</v>
      </c>
      <c r="H137" s="2">
        <f t="shared" si="19"/>
        <v>0.90595836993601742</v>
      </c>
      <c r="I137" s="3">
        <v>8.7935965149586751E-6</v>
      </c>
      <c r="J137" s="2">
        <v>1.8735145941539688E-4</v>
      </c>
      <c r="K137" s="2">
        <v>0.88978828620122785</v>
      </c>
      <c r="M137">
        <v>136</v>
      </c>
      <c r="N137">
        <v>1031</v>
      </c>
      <c r="O137">
        <v>10</v>
      </c>
      <c r="P137" s="3">
        <f t="shared" si="20"/>
        <v>8.7935965149586751E-6</v>
      </c>
      <c r="Q137" s="10">
        <f t="shared" si="21"/>
        <v>9.6993210475266739E-3</v>
      </c>
      <c r="R137">
        <f>$N$1110-SUM($N$2:N136)</f>
        <v>47503</v>
      </c>
      <c r="S137" s="10">
        <f t="shared" si="22"/>
        <v>1.8735145941539688E-4</v>
      </c>
      <c r="T137" s="2">
        <f t="shared" si="23"/>
        <v>0.88978828620122785</v>
      </c>
    </row>
    <row r="138" spans="1:20" x14ac:dyDescent="0.25">
      <c r="A138">
        <v>137</v>
      </c>
      <c r="B138" s="3">
        <f t="shared" si="16"/>
        <v>8.4738093357671261E-6</v>
      </c>
      <c r="C138">
        <v>1246</v>
      </c>
      <c r="D138">
        <v>13</v>
      </c>
      <c r="E138" s="10">
        <f t="shared" si="17"/>
        <v>1.043338683788122E-2</v>
      </c>
      <c r="F138">
        <f>$C$1110-SUM($C$2:C137)</f>
        <v>62694</v>
      </c>
      <c r="G138" s="10">
        <f t="shared" si="18"/>
        <v>1.8785623519268491E-4</v>
      </c>
      <c r="H138" s="2">
        <f t="shared" si="19"/>
        <v>0.90577051370082473</v>
      </c>
      <c r="I138" s="3">
        <v>8.5974251087083847E-6</v>
      </c>
      <c r="J138" s="2">
        <v>3.4464170148962303E-4</v>
      </c>
      <c r="K138" s="2">
        <v>0.88944364449973823</v>
      </c>
      <c r="M138">
        <v>137</v>
      </c>
      <c r="N138">
        <v>1008</v>
      </c>
      <c r="O138">
        <v>18</v>
      </c>
      <c r="P138" s="3">
        <f t="shared" si="20"/>
        <v>8.5974251087083847E-6</v>
      </c>
      <c r="Q138" s="10">
        <f t="shared" si="21"/>
        <v>1.7857142857142856E-2</v>
      </c>
      <c r="R138">
        <f>$N$1110-SUM($N$2:N137)</f>
        <v>46472</v>
      </c>
      <c r="S138" s="10">
        <f t="shared" si="22"/>
        <v>3.4464170148962303E-4</v>
      </c>
      <c r="T138" s="2">
        <f t="shared" si="23"/>
        <v>0.88944364449973823</v>
      </c>
    </row>
    <row r="139" spans="1:20" x14ac:dyDescent="0.25">
      <c r="A139">
        <v>138</v>
      </c>
      <c r="B139" s="3">
        <f t="shared" si="16"/>
        <v>8.2833866540644942E-6</v>
      </c>
      <c r="C139">
        <v>1218</v>
      </c>
      <c r="D139">
        <v>19</v>
      </c>
      <c r="E139" s="10">
        <f t="shared" si="17"/>
        <v>1.5599343185550082E-2</v>
      </c>
      <c r="F139">
        <f>$C$1110-SUM($C$2:C138)</f>
        <v>61448</v>
      </c>
      <c r="G139" s="10">
        <f t="shared" si="18"/>
        <v>2.8006834657456903E-4</v>
      </c>
      <c r="H139" s="2">
        <f t="shared" si="19"/>
        <v>0.90549044535425016</v>
      </c>
      <c r="I139" s="3">
        <v>8.213611487783903E-6</v>
      </c>
      <c r="J139" s="2">
        <v>4.8909227328197691E-4</v>
      </c>
      <c r="K139" s="2">
        <v>0.88895455222645625</v>
      </c>
      <c r="M139">
        <v>138</v>
      </c>
      <c r="N139">
        <v>963</v>
      </c>
      <c r="O139">
        <v>25</v>
      </c>
      <c r="P139" s="3">
        <f t="shared" si="20"/>
        <v>8.213611487783903E-6</v>
      </c>
      <c r="Q139" s="10">
        <f t="shared" si="21"/>
        <v>2.5960539979231569E-2</v>
      </c>
      <c r="R139">
        <f>$N$1110-SUM($N$2:N138)</f>
        <v>45464</v>
      </c>
      <c r="S139" s="10">
        <f t="shared" si="22"/>
        <v>4.8909227328197691E-4</v>
      </c>
      <c r="T139" s="2">
        <f t="shared" si="23"/>
        <v>0.88895455222645625</v>
      </c>
    </row>
    <row r="140" spans="1:20" x14ac:dyDescent="0.25">
      <c r="A140">
        <v>139</v>
      </c>
      <c r="B140" s="3">
        <f t="shared" si="16"/>
        <v>8.0657607321186289E-6</v>
      </c>
      <c r="C140">
        <v>1186</v>
      </c>
      <c r="D140">
        <v>18</v>
      </c>
      <c r="E140" s="10">
        <f t="shared" si="17"/>
        <v>1.5177065767284991E-2</v>
      </c>
      <c r="F140">
        <f>$C$1110-SUM($C$2:C139)</f>
        <v>60230</v>
      </c>
      <c r="G140" s="10">
        <f t="shared" si="18"/>
        <v>2.7060979605475488E-4</v>
      </c>
      <c r="H140" s="2">
        <f t="shared" si="19"/>
        <v>0.90521983555819541</v>
      </c>
      <c r="I140" s="3">
        <v>8.0089108899575137E-6</v>
      </c>
      <c r="J140" s="2">
        <v>3.3959298415431327E-4</v>
      </c>
      <c r="K140" s="2">
        <v>0.88861495924230194</v>
      </c>
      <c r="M140">
        <v>139</v>
      </c>
      <c r="N140">
        <v>939</v>
      </c>
      <c r="O140">
        <v>17</v>
      </c>
      <c r="P140" s="3">
        <f t="shared" si="20"/>
        <v>8.0089108899575137E-6</v>
      </c>
      <c r="Q140" s="10">
        <f t="shared" si="21"/>
        <v>1.8104366347177849E-2</v>
      </c>
      <c r="R140">
        <f>$N$1110-SUM($N$2:N139)</f>
        <v>44501</v>
      </c>
      <c r="S140" s="10">
        <f t="shared" si="22"/>
        <v>3.3959298415431327E-4</v>
      </c>
      <c r="T140" s="2">
        <f t="shared" si="23"/>
        <v>0.88861495924230194</v>
      </c>
    </row>
    <row r="141" spans="1:20" x14ac:dyDescent="0.25">
      <c r="A141">
        <v>140</v>
      </c>
      <c r="B141" s="3">
        <f t="shared" si="16"/>
        <v>7.5420983574363906E-6</v>
      </c>
      <c r="C141">
        <v>1109</v>
      </c>
      <c r="D141">
        <v>10</v>
      </c>
      <c r="E141" s="10">
        <f t="shared" si="17"/>
        <v>9.017132551848512E-3</v>
      </c>
      <c r="F141">
        <f>$C$1110-SUM($C$2:C140)</f>
        <v>59044</v>
      </c>
      <c r="G141" s="10">
        <f t="shared" si="18"/>
        <v>1.5331275583596593E-4</v>
      </c>
      <c r="H141" s="2">
        <f t="shared" si="19"/>
        <v>0.90506652280235944</v>
      </c>
      <c r="I141" s="3">
        <v>7.2754004144129487E-6</v>
      </c>
      <c r="J141" s="2">
        <v>1.8358970279563902E-4</v>
      </c>
      <c r="K141" s="2">
        <v>0.8884313695395063</v>
      </c>
      <c r="M141">
        <v>140</v>
      </c>
      <c r="N141">
        <v>853</v>
      </c>
      <c r="O141">
        <v>9</v>
      </c>
      <c r="P141" s="3">
        <f t="shared" si="20"/>
        <v>7.2754004144129487E-6</v>
      </c>
      <c r="Q141" s="10">
        <f t="shared" si="21"/>
        <v>1.0550996483001172E-2</v>
      </c>
      <c r="R141">
        <f>$N$1110-SUM($N$2:N140)</f>
        <v>43562</v>
      </c>
      <c r="S141" s="10">
        <f t="shared" si="22"/>
        <v>1.8358970279563902E-4</v>
      </c>
      <c r="T141" s="2">
        <f t="shared" si="23"/>
        <v>0.8884313695395063</v>
      </c>
    </row>
    <row r="142" spans="1:20" x14ac:dyDescent="0.25">
      <c r="A142">
        <v>141</v>
      </c>
      <c r="B142" s="3">
        <f t="shared" si="16"/>
        <v>7.5488991674971989E-6</v>
      </c>
      <c r="C142">
        <v>1110</v>
      </c>
      <c r="D142">
        <v>13</v>
      </c>
      <c r="E142" s="10">
        <f t="shared" si="17"/>
        <v>1.1711711711711712E-2</v>
      </c>
      <c r="F142">
        <f>$C$1110-SUM($C$2:C141)</f>
        <v>57935</v>
      </c>
      <c r="G142" s="10">
        <f t="shared" si="18"/>
        <v>2.0308733574581073E-4</v>
      </c>
      <c r="H142" s="2">
        <f t="shared" si="19"/>
        <v>0.90486343546661363</v>
      </c>
      <c r="I142" s="3">
        <v>7.7359767595223256E-6</v>
      </c>
      <c r="J142" s="2">
        <v>2.7042561998669168E-4</v>
      </c>
      <c r="K142" s="2">
        <v>0.88816094391951961</v>
      </c>
      <c r="M142">
        <v>141</v>
      </c>
      <c r="N142">
        <v>907</v>
      </c>
      <c r="O142">
        <v>13</v>
      </c>
      <c r="P142" s="3">
        <f t="shared" si="20"/>
        <v>7.7359767595223256E-6</v>
      </c>
      <c r="Q142" s="10">
        <f t="shared" si="21"/>
        <v>1.4332965821389196E-2</v>
      </c>
      <c r="R142">
        <f>$N$1110-SUM($N$2:N141)</f>
        <v>42709</v>
      </c>
      <c r="S142" s="10">
        <f t="shared" si="22"/>
        <v>2.7042561998669168E-4</v>
      </c>
      <c r="T142" s="2">
        <f t="shared" si="23"/>
        <v>0.88816094391951961</v>
      </c>
    </row>
    <row r="143" spans="1:20" x14ac:dyDescent="0.25">
      <c r="A143">
        <v>142</v>
      </c>
      <c r="B143" s="3">
        <f t="shared" si="16"/>
        <v>6.8960214016596029E-6</v>
      </c>
      <c r="C143">
        <v>1014</v>
      </c>
      <c r="D143">
        <v>12</v>
      </c>
      <c r="E143" s="10">
        <f t="shared" si="17"/>
        <v>1.1834319526627219E-2</v>
      </c>
      <c r="F143">
        <f>$C$1110-SUM($C$2:C142)</f>
        <v>56825</v>
      </c>
      <c r="G143" s="10">
        <f t="shared" si="18"/>
        <v>1.9108422746327847E-4</v>
      </c>
      <c r="H143" s="2">
        <f t="shared" si="19"/>
        <v>0.90467235123915035</v>
      </c>
      <c r="I143" s="3">
        <v>7.113345774467056E-6</v>
      </c>
      <c r="J143" s="2">
        <v>3.3994964601491429E-4</v>
      </c>
      <c r="K143" s="2">
        <v>0.88782099427350469</v>
      </c>
      <c r="M143">
        <v>142</v>
      </c>
      <c r="N143">
        <v>834</v>
      </c>
      <c r="O143">
        <v>16</v>
      </c>
      <c r="P143" s="3">
        <f t="shared" si="20"/>
        <v>7.113345774467056E-6</v>
      </c>
      <c r="Q143" s="10">
        <f t="shared" si="21"/>
        <v>1.9184652278177457E-2</v>
      </c>
      <c r="R143">
        <f>$N$1110-SUM($N$2:N142)</f>
        <v>41802</v>
      </c>
      <c r="S143" s="10">
        <f t="shared" si="22"/>
        <v>3.3994964601491429E-4</v>
      </c>
      <c r="T143" s="2">
        <f t="shared" si="23"/>
        <v>0.88782099427350469</v>
      </c>
    </row>
    <row r="144" spans="1:20" x14ac:dyDescent="0.25">
      <c r="A144">
        <v>143</v>
      </c>
      <c r="B144" s="3">
        <f t="shared" si="16"/>
        <v>7.2224602845784009E-6</v>
      </c>
      <c r="C144">
        <v>1062</v>
      </c>
      <c r="D144">
        <v>13</v>
      </c>
      <c r="E144" s="10">
        <f t="shared" si="17"/>
        <v>1.2241054613935969E-2</v>
      </c>
      <c r="F144">
        <f>$C$1110-SUM($C$2:C143)</f>
        <v>55811</v>
      </c>
      <c r="G144" s="10">
        <f t="shared" si="18"/>
        <v>2.1072441930991559E-4</v>
      </c>
      <c r="H144" s="2">
        <f t="shared" si="19"/>
        <v>0.90446162681984044</v>
      </c>
      <c r="I144" s="3">
        <v>7.5142177785437374E-6</v>
      </c>
      <c r="J144" s="2">
        <v>3.2506626913941794E-4</v>
      </c>
      <c r="K144" s="2">
        <v>0.88749592800436528</v>
      </c>
      <c r="M144">
        <v>143</v>
      </c>
      <c r="N144">
        <v>881</v>
      </c>
      <c r="O144">
        <v>15</v>
      </c>
      <c r="P144" s="3">
        <f t="shared" si="20"/>
        <v>7.5142177785437374E-6</v>
      </c>
      <c r="Q144" s="10">
        <f t="shared" si="21"/>
        <v>1.70261066969353E-2</v>
      </c>
      <c r="R144">
        <f>$N$1110-SUM($N$2:N143)</f>
        <v>40968</v>
      </c>
      <c r="S144" s="10">
        <f t="shared" si="22"/>
        <v>3.2506626913941794E-4</v>
      </c>
      <c r="T144" s="2">
        <f t="shared" si="23"/>
        <v>0.88749592800436528</v>
      </c>
    </row>
    <row r="145" spans="1:20" x14ac:dyDescent="0.25">
      <c r="A145">
        <v>144</v>
      </c>
      <c r="B145" s="3">
        <f t="shared" si="16"/>
        <v>6.8960214016596029E-6</v>
      </c>
      <c r="C145">
        <v>1014</v>
      </c>
      <c r="D145">
        <v>15</v>
      </c>
      <c r="E145" s="10">
        <f t="shared" si="17"/>
        <v>1.4792899408284023E-2</v>
      </c>
      <c r="F145">
        <f>$C$1110-SUM($C$2:C144)</f>
        <v>54749</v>
      </c>
      <c r="G145" s="10">
        <f t="shared" si="18"/>
        <v>2.4780223204623475E-4</v>
      </c>
      <c r="H145" s="2">
        <f t="shared" si="19"/>
        <v>0.9042138245877942</v>
      </c>
      <c r="I145" s="3">
        <v>6.9001159850645669E-6</v>
      </c>
      <c r="J145" s="2">
        <v>4.2064566148836136E-4</v>
      </c>
      <c r="K145" s="2">
        <v>0.88707528234287691</v>
      </c>
      <c r="M145">
        <v>144</v>
      </c>
      <c r="N145">
        <v>809</v>
      </c>
      <c r="O145">
        <v>19</v>
      </c>
      <c r="P145" s="3">
        <f t="shared" si="20"/>
        <v>6.9001159850645669E-6</v>
      </c>
      <c r="Q145" s="10">
        <f t="shared" si="21"/>
        <v>2.3485784919653894E-2</v>
      </c>
      <c r="R145">
        <f>$N$1110-SUM($N$2:N144)</f>
        <v>40087</v>
      </c>
      <c r="S145" s="10">
        <f t="shared" si="22"/>
        <v>4.2064566148836136E-4</v>
      </c>
      <c r="T145" s="2">
        <f t="shared" si="23"/>
        <v>0.88707528234287691</v>
      </c>
    </row>
    <row r="146" spans="1:20" x14ac:dyDescent="0.25">
      <c r="A146">
        <v>145</v>
      </c>
      <c r="B146" s="3">
        <f t="shared" si="16"/>
        <v>6.6851962897745459E-6</v>
      </c>
      <c r="C146">
        <v>983</v>
      </c>
      <c r="D146">
        <v>11</v>
      </c>
      <c r="E146" s="10">
        <f t="shared" si="17"/>
        <v>1.1190233977619531E-2</v>
      </c>
      <c r="F146">
        <f>$C$1110-SUM($C$2:C145)</f>
        <v>53735</v>
      </c>
      <c r="G146" s="10">
        <f t="shared" si="18"/>
        <v>1.8510006644578691E-4</v>
      </c>
      <c r="H146" s="2">
        <f t="shared" si="19"/>
        <v>0.90402872452134841</v>
      </c>
      <c r="I146" s="3">
        <v>7.0536414334343597E-6</v>
      </c>
      <c r="J146" s="2">
        <v>1.355071972619637E-4</v>
      </c>
      <c r="K146" s="2">
        <v>0.88693977514561495</v>
      </c>
      <c r="M146">
        <v>145</v>
      </c>
      <c r="N146">
        <v>827</v>
      </c>
      <c r="O146">
        <v>6</v>
      </c>
      <c r="P146" s="3">
        <f t="shared" si="20"/>
        <v>7.0536414334343597E-6</v>
      </c>
      <c r="Q146" s="10">
        <f t="shared" si="21"/>
        <v>7.2551390568319227E-3</v>
      </c>
      <c r="R146">
        <f>$N$1110-SUM($N$2:N145)</f>
        <v>39278</v>
      </c>
      <c r="S146" s="10">
        <f t="shared" si="22"/>
        <v>1.355071972619637E-4</v>
      </c>
      <c r="T146" s="2">
        <f t="shared" si="23"/>
        <v>0.88693977514561495</v>
      </c>
    </row>
    <row r="147" spans="1:20" x14ac:dyDescent="0.25">
      <c r="A147">
        <v>146</v>
      </c>
      <c r="B147" s="3">
        <f t="shared" si="16"/>
        <v>6.5967857589840383E-6</v>
      </c>
      <c r="C147">
        <v>970</v>
      </c>
      <c r="D147">
        <v>12</v>
      </c>
      <c r="E147" s="10">
        <f t="shared" si="17"/>
        <v>1.2371134020618556E-2</v>
      </c>
      <c r="F147">
        <f>$C$1110-SUM($C$2:C146)</f>
        <v>52752</v>
      </c>
      <c r="G147" s="10">
        <f t="shared" si="18"/>
        <v>2.0564802650613334E-4</v>
      </c>
      <c r="H147" s="2">
        <f t="shared" si="19"/>
        <v>0.90382307649484228</v>
      </c>
      <c r="I147" s="3">
        <v>6.3968936820746908E-6</v>
      </c>
      <c r="J147" s="2">
        <v>3.2293456222309835E-4</v>
      </c>
      <c r="K147" s="2">
        <v>0.88661684058339185</v>
      </c>
      <c r="M147">
        <v>146</v>
      </c>
      <c r="N147">
        <v>750</v>
      </c>
      <c r="O147">
        <v>14</v>
      </c>
      <c r="P147" s="3">
        <f t="shared" si="20"/>
        <v>6.3968936820746908E-6</v>
      </c>
      <c r="Q147" s="10">
        <f t="shared" si="21"/>
        <v>1.8666666666666668E-2</v>
      </c>
      <c r="R147">
        <f>$N$1110-SUM($N$2:N146)</f>
        <v>38451</v>
      </c>
      <c r="S147" s="10">
        <f t="shared" si="22"/>
        <v>3.2293456222309835E-4</v>
      </c>
      <c r="T147" s="2">
        <f t="shared" si="23"/>
        <v>0.88661684058339185</v>
      </c>
    </row>
    <row r="148" spans="1:20" x14ac:dyDescent="0.25">
      <c r="A148">
        <v>147</v>
      </c>
      <c r="B148" s="3">
        <f t="shared" si="16"/>
        <v>6.5219768483151474E-6</v>
      </c>
      <c r="C148">
        <v>959</v>
      </c>
      <c r="D148">
        <v>10</v>
      </c>
      <c r="E148" s="10">
        <f t="shared" si="17"/>
        <v>1.0427528675703858E-2</v>
      </c>
      <c r="F148">
        <f>$C$1110-SUM($C$2:C147)</f>
        <v>51782</v>
      </c>
      <c r="G148" s="10">
        <f t="shared" si="18"/>
        <v>1.745438717112302E-4</v>
      </c>
      <c r="H148" s="2">
        <f t="shared" si="19"/>
        <v>0.90364853262313105</v>
      </c>
      <c r="I148" s="3">
        <v>6.5760067051727823E-6</v>
      </c>
      <c r="J148" s="2">
        <v>3.0572183569621547E-4</v>
      </c>
      <c r="K148" s="2">
        <v>0.88631111874769564</v>
      </c>
      <c r="M148">
        <v>147</v>
      </c>
      <c r="N148">
        <v>771</v>
      </c>
      <c r="O148">
        <v>13</v>
      </c>
      <c r="P148" s="3">
        <f t="shared" si="20"/>
        <v>6.5760067051727823E-6</v>
      </c>
      <c r="Q148" s="10">
        <f t="shared" si="21"/>
        <v>1.6861219195849545E-2</v>
      </c>
      <c r="R148">
        <f>$N$1110-SUM($N$2:N147)</f>
        <v>37701</v>
      </c>
      <c r="S148" s="10">
        <f t="shared" si="22"/>
        <v>3.0572183569621547E-4</v>
      </c>
      <c r="T148" s="2">
        <f t="shared" si="23"/>
        <v>0.88631111874769564</v>
      </c>
    </row>
    <row r="149" spans="1:20" x14ac:dyDescent="0.25">
      <c r="A149">
        <v>148</v>
      </c>
      <c r="B149" s="3">
        <f t="shared" si="16"/>
        <v>6.0459201440585675E-6</v>
      </c>
      <c r="C149">
        <v>889</v>
      </c>
      <c r="D149">
        <v>10</v>
      </c>
      <c r="E149" s="10">
        <f t="shared" si="17"/>
        <v>1.1248593925759279E-2</v>
      </c>
      <c r="F149">
        <f>$C$1110-SUM($C$2:C148)</f>
        <v>50823</v>
      </c>
      <c r="G149" s="10">
        <f t="shared" si="18"/>
        <v>1.7780306802495094E-4</v>
      </c>
      <c r="H149" s="2">
        <f t="shared" si="19"/>
        <v>0.9034707295551061</v>
      </c>
      <c r="I149" s="3">
        <v>6.0130800611502099E-6</v>
      </c>
      <c r="J149" s="2">
        <v>1.9199807608938357E-4</v>
      </c>
      <c r="K149" s="2">
        <v>0.88611912067160625</v>
      </c>
      <c r="M149">
        <v>148</v>
      </c>
      <c r="N149">
        <v>705</v>
      </c>
      <c r="O149">
        <v>8</v>
      </c>
      <c r="P149" s="3">
        <f t="shared" si="20"/>
        <v>6.0130800611502099E-6</v>
      </c>
      <c r="Q149" s="10">
        <f t="shared" si="21"/>
        <v>1.1347517730496455E-2</v>
      </c>
      <c r="R149">
        <f>$N$1110-SUM($N$2:N148)</f>
        <v>36930</v>
      </c>
      <c r="S149" s="10">
        <f t="shared" si="22"/>
        <v>1.9199807608938357E-4</v>
      </c>
      <c r="T149" s="2">
        <f t="shared" si="23"/>
        <v>0.88611912067160625</v>
      </c>
    </row>
    <row r="150" spans="1:20" x14ac:dyDescent="0.25">
      <c r="A150">
        <v>149</v>
      </c>
      <c r="B150" s="3">
        <f t="shared" si="16"/>
        <v>6.1955379653963494E-6</v>
      </c>
      <c r="C150">
        <v>911</v>
      </c>
      <c r="D150">
        <v>7</v>
      </c>
      <c r="E150" s="10">
        <f t="shared" si="17"/>
        <v>7.6838638858397366E-3</v>
      </c>
      <c r="F150">
        <f>$C$1110-SUM($C$2:C149)</f>
        <v>49934</v>
      </c>
      <c r="G150" s="10">
        <f t="shared" si="18"/>
        <v>1.2665308420889421E-4</v>
      </c>
      <c r="H150" s="2">
        <f t="shared" si="19"/>
        <v>0.90334407647089721</v>
      </c>
      <c r="I150" s="3">
        <v>6.2177806589766001E-6</v>
      </c>
      <c r="J150" s="2">
        <v>2.9353842506718575E-4</v>
      </c>
      <c r="K150" s="2">
        <v>0.88582558224653907</v>
      </c>
      <c r="M150">
        <v>149</v>
      </c>
      <c r="N150">
        <v>729</v>
      </c>
      <c r="O150">
        <v>12</v>
      </c>
      <c r="P150" s="3">
        <f t="shared" si="20"/>
        <v>6.2177806589766001E-6</v>
      </c>
      <c r="Q150" s="10">
        <f t="shared" si="21"/>
        <v>1.646090534979424E-2</v>
      </c>
      <c r="R150">
        <f>$N$1110-SUM($N$2:N149)</f>
        <v>36225</v>
      </c>
      <c r="S150" s="10">
        <f t="shared" si="22"/>
        <v>2.9353842506718575E-4</v>
      </c>
      <c r="T150" s="2">
        <f t="shared" si="23"/>
        <v>0.88582558224653907</v>
      </c>
    </row>
    <row r="151" spans="1:20" x14ac:dyDescent="0.25">
      <c r="A151">
        <v>150</v>
      </c>
      <c r="B151" s="3">
        <f t="shared" si="16"/>
        <v>6.4063630772814063E-6</v>
      </c>
      <c r="C151">
        <v>942</v>
      </c>
      <c r="D151">
        <v>9</v>
      </c>
      <c r="E151" s="10">
        <f t="shared" si="17"/>
        <v>9.5541401273885346E-3</v>
      </c>
      <c r="F151">
        <f>$C$1110-SUM($C$2:C150)</f>
        <v>49023</v>
      </c>
      <c r="G151" s="10">
        <f t="shared" si="18"/>
        <v>1.6584249613937896E-4</v>
      </c>
      <c r="H151" s="2">
        <f t="shared" si="19"/>
        <v>0.90317823397475783</v>
      </c>
      <c r="I151" s="3">
        <v>5.9107297622370144E-6</v>
      </c>
      <c r="J151" s="2">
        <v>2.4955645206403698E-4</v>
      </c>
      <c r="K151" s="2">
        <v>0.88557602579447503</v>
      </c>
      <c r="M151">
        <v>150</v>
      </c>
      <c r="N151">
        <v>693</v>
      </c>
      <c r="O151">
        <v>10</v>
      </c>
      <c r="P151" s="3">
        <f t="shared" si="20"/>
        <v>5.9107297622370144E-6</v>
      </c>
      <c r="Q151" s="10">
        <f t="shared" si="21"/>
        <v>1.443001443001443E-2</v>
      </c>
      <c r="R151">
        <f>$N$1110-SUM($N$2:N150)</f>
        <v>35496</v>
      </c>
      <c r="S151" s="10">
        <f t="shared" si="22"/>
        <v>2.4955645206403698E-4</v>
      </c>
      <c r="T151" s="2">
        <f t="shared" si="23"/>
        <v>0.88557602579447503</v>
      </c>
    </row>
    <row r="152" spans="1:20" x14ac:dyDescent="0.25">
      <c r="A152">
        <v>151</v>
      </c>
      <c r="B152" s="3">
        <f t="shared" si="16"/>
        <v>5.6922780208965361E-6</v>
      </c>
      <c r="C152">
        <v>837</v>
      </c>
      <c r="D152">
        <v>4</v>
      </c>
      <c r="E152" s="10">
        <f t="shared" si="17"/>
        <v>4.7789725209080045E-3</v>
      </c>
      <c r="F152">
        <f>$C$1110-SUM($C$2:C151)</f>
        <v>48081</v>
      </c>
      <c r="G152" s="10">
        <f t="shared" si="18"/>
        <v>7.5138057359480648E-5</v>
      </c>
      <c r="H152" s="2">
        <f t="shared" si="19"/>
        <v>0.90310309591739835</v>
      </c>
      <c r="I152" s="3">
        <v>5.9533757201175127E-6</v>
      </c>
      <c r="J152" s="2">
        <v>2.0356314703773304E-4</v>
      </c>
      <c r="K152" s="2">
        <v>0.8853724626474373</v>
      </c>
      <c r="M152">
        <v>151</v>
      </c>
      <c r="N152">
        <v>698</v>
      </c>
      <c r="O152">
        <v>8</v>
      </c>
      <c r="P152" s="3">
        <f t="shared" si="20"/>
        <v>5.9533757201175127E-6</v>
      </c>
      <c r="Q152" s="10">
        <f t="shared" si="21"/>
        <v>1.1461318051575931E-2</v>
      </c>
      <c r="R152">
        <f>$N$1110-SUM($N$2:N151)</f>
        <v>34803</v>
      </c>
      <c r="S152" s="10">
        <f t="shared" si="22"/>
        <v>2.0356314703773304E-4</v>
      </c>
      <c r="T152" s="2">
        <f t="shared" si="23"/>
        <v>0.8853724626474373</v>
      </c>
    </row>
    <row r="153" spans="1:20" x14ac:dyDescent="0.25">
      <c r="A153">
        <v>152</v>
      </c>
      <c r="B153" s="3">
        <f t="shared" si="16"/>
        <v>5.5222577693763292E-6</v>
      </c>
      <c r="C153">
        <v>812</v>
      </c>
      <c r="D153">
        <v>11</v>
      </c>
      <c r="E153" s="10">
        <f t="shared" si="17"/>
        <v>1.3546798029556651E-2</v>
      </c>
      <c r="F153">
        <f>$C$1110-SUM($C$2:C152)</f>
        <v>47244</v>
      </c>
      <c r="G153" s="10">
        <f t="shared" si="18"/>
        <v>2.10272924711985E-4</v>
      </c>
      <c r="H153" s="2">
        <f t="shared" si="19"/>
        <v>0.90289282299268636</v>
      </c>
      <c r="I153" s="3">
        <v>5.3136863519100435E-6</v>
      </c>
      <c r="J153" s="2">
        <v>3.6344273499677726E-4</v>
      </c>
      <c r="K153" s="2">
        <v>0.88500901991244052</v>
      </c>
      <c r="M153">
        <v>152</v>
      </c>
      <c r="N153">
        <v>623</v>
      </c>
      <c r="O153">
        <v>14</v>
      </c>
      <c r="P153" s="3">
        <f t="shared" si="20"/>
        <v>5.3136863519100435E-6</v>
      </c>
      <c r="Q153" s="10">
        <f t="shared" si="21"/>
        <v>2.247191011235955E-2</v>
      </c>
      <c r="R153">
        <f>$N$1110-SUM($N$2:N152)</f>
        <v>34105</v>
      </c>
      <c r="S153" s="10">
        <f t="shared" si="22"/>
        <v>3.6344273499677726E-4</v>
      </c>
      <c r="T153" s="2">
        <f t="shared" si="23"/>
        <v>0.88500901991244052</v>
      </c>
    </row>
    <row r="154" spans="1:20" x14ac:dyDescent="0.25">
      <c r="A154">
        <v>153</v>
      </c>
      <c r="B154" s="3">
        <f t="shared" si="16"/>
        <v>5.5290585794371375E-6</v>
      </c>
      <c r="C154">
        <v>813</v>
      </c>
      <c r="D154">
        <v>8</v>
      </c>
      <c r="E154" s="10">
        <f t="shared" si="17"/>
        <v>9.8400984009840101E-3</v>
      </c>
      <c r="F154">
        <f>$C$1110-SUM($C$2:C153)</f>
        <v>46432</v>
      </c>
      <c r="G154" s="10">
        <f t="shared" si="18"/>
        <v>1.5556389093596135E-4</v>
      </c>
      <c r="H154" s="2">
        <f t="shared" si="19"/>
        <v>0.9027372591017504</v>
      </c>
      <c r="I154" s="3">
        <v>5.356332309790541E-6</v>
      </c>
      <c r="J154" s="2">
        <v>3.1718858607454603E-4</v>
      </c>
      <c r="K154" s="2">
        <v>0.88469183132636597</v>
      </c>
      <c r="M154">
        <v>153</v>
      </c>
      <c r="N154">
        <v>628</v>
      </c>
      <c r="O154">
        <v>12</v>
      </c>
      <c r="P154" s="3">
        <f t="shared" si="20"/>
        <v>5.356332309790541E-6</v>
      </c>
      <c r="Q154" s="10">
        <f t="shared" si="21"/>
        <v>1.9108280254777069E-2</v>
      </c>
      <c r="R154">
        <f>$N$1110-SUM($N$2:N153)</f>
        <v>33482</v>
      </c>
      <c r="S154" s="10">
        <f t="shared" si="22"/>
        <v>3.1718858607454603E-4</v>
      </c>
      <c r="T154" s="2">
        <f t="shared" si="23"/>
        <v>0.88469183132636597</v>
      </c>
    </row>
    <row r="155" spans="1:20" x14ac:dyDescent="0.25">
      <c r="A155">
        <v>154</v>
      </c>
      <c r="B155" s="3">
        <f t="shared" si="16"/>
        <v>5.4134448084033965E-6</v>
      </c>
      <c r="C155">
        <v>796</v>
      </c>
      <c r="D155">
        <v>10</v>
      </c>
      <c r="E155" s="10">
        <f t="shared" si="17"/>
        <v>1.2562814070351759E-2</v>
      </c>
      <c r="F155">
        <f>$C$1110-SUM($C$2:C154)</f>
        <v>45619</v>
      </c>
      <c r="G155" s="10">
        <f t="shared" si="18"/>
        <v>1.9788624456951176E-4</v>
      </c>
      <c r="H155" s="2">
        <f t="shared" si="19"/>
        <v>0.90253937285718089</v>
      </c>
      <c r="I155" s="3">
        <v>5.4501534171276367E-6</v>
      </c>
      <c r="J155" s="2">
        <v>2.6927979281865522E-4</v>
      </c>
      <c r="K155" s="2">
        <v>0.88442255153354732</v>
      </c>
      <c r="M155">
        <v>154</v>
      </c>
      <c r="N155">
        <v>639</v>
      </c>
      <c r="O155">
        <v>10</v>
      </c>
      <c r="P155" s="3">
        <f t="shared" si="20"/>
        <v>5.4501534171276367E-6</v>
      </c>
      <c r="Q155" s="10">
        <f t="shared" si="21"/>
        <v>1.5649452269170579E-2</v>
      </c>
      <c r="R155">
        <f>$N$1110-SUM($N$2:N154)</f>
        <v>32854</v>
      </c>
      <c r="S155" s="10">
        <f t="shared" si="22"/>
        <v>2.6927979281865522E-4</v>
      </c>
      <c r="T155" s="2">
        <f t="shared" si="23"/>
        <v>0.88442255153354732</v>
      </c>
    </row>
    <row r="156" spans="1:20" x14ac:dyDescent="0.25">
      <c r="A156">
        <v>155</v>
      </c>
      <c r="B156" s="3">
        <f t="shared" si="16"/>
        <v>5.039400255058941E-6</v>
      </c>
      <c r="C156">
        <v>741</v>
      </c>
      <c r="D156">
        <v>11</v>
      </c>
      <c r="E156" s="10">
        <f t="shared" si="17"/>
        <v>1.4844804318488529E-2</v>
      </c>
      <c r="F156">
        <f>$C$1110-SUM($C$2:C155)</f>
        <v>44823</v>
      </c>
      <c r="G156" s="10">
        <f t="shared" si="18"/>
        <v>2.2149193720699678E-4</v>
      </c>
      <c r="H156" s="2">
        <f t="shared" si="19"/>
        <v>0.90231788091997389</v>
      </c>
      <c r="I156" s="3">
        <v>5.279569585605645E-6</v>
      </c>
      <c r="J156" s="2">
        <v>2.196299988287409E-4</v>
      </c>
      <c r="K156" s="2">
        <v>0.88420292153471858</v>
      </c>
      <c r="M156">
        <v>155</v>
      </c>
      <c r="N156">
        <v>619</v>
      </c>
      <c r="O156">
        <v>8</v>
      </c>
      <c r="P156" s="3">
        <f t="shared" si="20"/>
        <v>5.279569585605645E-6</v>
      </c>
      <c r="Q156" s="10">
        <f t="shared" si="21"/>
        <v>1.2924071082390954E-2</v>
      </c>
      <c r="R156">
        <f>$N$1110-SUM($N$2:N155)</f>
        <v>32215</v>
      </c>
      <c r="S156" s="10">
        <f t="shared" si="22"/>
        <v>2.196299988287409E-4</v>
      </c>
      <c r="T156" s="2">
        <f t="shared" si="23"/>
        <v>0.88420292153471858</v>
      </c>
    </row>
    <row r="157" spans="1:20" x14ac:dyDescent="0.25">
      <c r="A157">
        <v>156</v>
      </c>
      <c r="B157" s="3">
        <f t="shared" si="16"/>
        <v>5.3658391379777381E-6</v>
      </c>
      <c r="C157">
        <v>789</v>
      </c>
      <c r="D157">
        <v>6</v>
      </c>
      <c r="E157" s="10">
        <f t="shared" si="17"/>
        <v>7.6045627376425855E-3</v>
      </c>
      <c r="F157">
        <f>$C$1110-SUM($C$2:C156)</f>
        <v>44082</v>
      </c>
      <c r="G157" s="10">
        <f t="shared" si="18"/>
        <v>1.2281446589357259E-4</v>
      </c>
      <c r="H157" s="2">
        <f t="shared" si="19"/>
        <v>0.90219506645408032</v>
      </c>
      <c r="I157" s="3">
        <v>4.9639894972899603E-6</v>
      </c>
      <c r="J157" s="2">
        <v>1.9589253230600789E-4</v>
      </c>
      <c r="K157" s="2">
        <v>0.88400702900241257</v>
      </c>
      <c r="M157">
        <v>156</v>
      </c>
      <c r="N157">
        <v>582</v>
      </c>
      <c r="O157">
        <v>7</v>
      </c>
      <c r="P157" s="3">
        <f t="shared" si="20"/>
        <v>4.9639894972899603E-6</v>
      </c>
      <c r="Q157" s="10">
        <f t="shared" si="21"/>
        <v>1.2027491408934709E-2</v>
      </c>
      <c r="R157">
        <f>$N$1110-SUM($N$2:N156)</f>
        <v>31596</v>
      </c>
      <c r="S157" s="10">
        <f t="shared" si="22"/>
        <v>1.9589253230600789E-4</v>
      </c>
      <c r="T157" s="2">
        <f t="shared" si="23"/>
        <v>0.88400702900241257</v>
      </c>
    </row>
    <row r="158" spans="1:20" x14ac:dyDescent="0.25">
      <c r="A158">
        <v>157</v>
      </c>
      <c r="B158" s="3">
        <f t="shared" si="16"/>
        <v>5.0802051154237902E-6</v>
      </c>
      <c r="C158">
        <v>747</v>
      </c>
      <c r="D158">
        <v>6</v>
      </c>
      <c r="E158" s="10">
        <f t="shared" si="17"/>
        <v>8.0321285140562242E-3</v>
      </c>
      <c r="F158">
        <f>$C$1110-SUM($C$2:C157)</f>
        <v>43293</v>
      </c>
      <c r="G158" s="10">
        <f t="shared" si="18"/>
        <v>1.2503569627242417E-4</v>
      </c>
      <c r="H158" s="2">
        <f t="shared" si="19"/>
        <v>0.90207003075780789</v>
      </c>
      <c r="I158" s="3">
        <v>4.8275224320723671E-6</v>
      </c>
      <c r="J158" s="2">
        <v>2.5653134910108566E-4</v>
      </c>
      <c r="K158" s="2">
        <v>0.88375049765331148</v>
      </c>
      <c r="M158">
        <v>157</v>
      </c>
      <c r="N158">
        <v>566</v>
      </c>
      <c r="O158">
        <v>9</v>
      </c>
      <c r="P158" s="3">
        <f t="shared" si="20"/>
        <v>4.8275224320723671E-6</v>
      </c>
      <c r="Q158" s="10">
        <f t="shared" si="21"/>
        <v>1.5901060070671377E-2</v>
      </c>
      <c r="R158">
        <f>$N$1110-SUM($N$2:N157)</f>
        <v>31014</v>
      </c>
      <c r="S158" s="10">
        <f t="shared" si="22"/>
        <v>2.5653134910108566E-4</v>
      </c>
      <c r="T158" s="2">
        <f t="shared" si="23"/>
        <v>0.88375049765331148</v>
      </c>
    </row>
    <row r="159" spans="1:20" x14ac:dyDescent="0.25">
      <c r="A159">
        <v>158</v>
      </c>
      <c r="B159" s="3">
        <f t="shared" si="16"/>
        <v>5.0530018751805576E-6</v>
      </c>
      <c r="C159">
        <v>743</v>
      </c>
      <c r="D159">
        <v>10</v>
      </c>
      <c r="E159" s="10">
        <f t="shared" si="17"/>
        <v>1.3458950201884253E-2</v>
      </c>
      <c r="F159">
        <f>$C$1110-SUM($C$2:C158)</f>
        <v>42546</v>
      </c>
      <c r="G159" s="10">
        <f t="shared" si="18"/>
        <v>2.12022288994973E-4</v>
      </c>
      <c r="H159" s="2">
        <f t="shared" si="19"/>
        <v>0.90185800846881292</v>
      </c>
      <c r="I159" s="3">
        <v>4.9469311141377615E-6</v>
      </c>
      <c r="J159" s="2">
        <v>2.9024911247155227E-4</v>
      </c>
      <c r="K159" s="2">
        <v>0.88346024854083993</v>
      </c>
      <c r="M159">
        <v>158</v>
      </c>
      <c r="N159">
        <v>580</v>
      </c>
      <c r="O159">
        <v>10</v>
      </c>
      <c r="P159" s="3">
        <f t="shared" si="20"/>
        <v>4.9469311141377615E-6</v>
      </c>
      <c r="Q159" s="10">
        <f t="shared" si="21"/>
        <v>1.7241379310344827E-2</v>
      </c>
      <c r="R159">
        <f>$N$1110-SUM($N$2:N158)</f>
        <v>30448</v>
      </c>
      <c r="S159" s="10">
        <f t="shared" si="22"/>
        <v>2.9024911247155227E-4</v>
      </c>
      <c r="T159" s="2">
        <f t="shared" si="23"/>
        <v>0.88346024854083993</v>
      </c>
    </row>
    <row r="160" spans="1:20" x14ac:dyDescent="0.25">
      <c r="A160">
        <v>159</v>
      </c>
      <c r="B160" s="3">
        <f t="shared" si="16"/>
        <v>5.0530018751805576E-6</v>
      </c>
      <c r="C160">
        <v>743</v>
      </c>
      <c r="D160">
        <v>4</v>
      </c>
      <c r="E160" s="10">
        <f t="shared" si="17"/>
        <v>5.3835800807537013E-3</v>
      </c>
      <c r="F160">
        <f>$C$1110-SUM($C$2:C159)</f>
        <v>41803</v>
      </c>
      <c r="G160" s="10">
        <f t="shared" si="18"/>
        <v>8.6296008273922808E-5</v>
      </c>
      <c r="H160" s="2">
        <f t="shared" si="19"/>
        <v>0.901771712460539</v>
      </c>
      <c r="I160" s="3">
        <v>5.0322230298987573E-6</v>
      </c>
      <c r="J160" s="2">
        <v>1.1831528706851557E-4</v>
      </c>
      <c r="K160" s="2">
        <v>0.88334193325377142</v>
      </c>
      <c r="M160">
        <v>159</v>
      </c>
      <c r="N160">
        <v>590</v>
      </c>
      <c r="O160">
        <v>4</v>
      </c>
      <c r="P160" s="3">
        <f t="shared" si="20"/>
        <v>5.0322230298987573E-6</v>
      </c>
      <c r="Q160" s="10">
        <f t="shared" si="21"/>
        <v>6.7796610169491523E-3</v>
      </c>
      <c r="R160">
        <f>$N$1110-SUM($N$2:N159)</f>
        <v>29868</v>
      </c>
      <c r="S160" s="10">
        <f t="shared" si="22"/>
        <v>1.1831528706851557E-4</v>
      </c>
      <c r="T160" s="2">
        <f t="shared" si="23"/>
        <v>0.88334193325377142</v>
      </c>
    </row>
    <row r="161" spans="1:20" x14ac:dyDescent="0.25">
      <c r="A161">
        <v>160</v>
      </c>
      <c r="B161" s="3">
        <f t="shared" si="16"/>
        <v>4.7673678526266089E-6</v>
      </c>
      <c r="C161">
        <v>701</v>
      </c>
      <c r="D161">
        <v>6</v>
      </c>
      <c r="E161" s="10">
        <f t="shared" si="17"/>
        <v>8.5592011412268191E-3</v>
      </c>
      <c r="F161">
        <f>$C$1110-SUM($C$2:C160)</f>
        <v>41060</v>
      </c>
      <c r="G161" s="10">
        <f t="shared" si="18"/>
        <v>1.3177375242967582E-4</v>
      </c>
      <c r="H161" s="2">
        <f t="shared" si="19"/>
        <v>0.90163993870810932</v>
      </c>
      <c r="I161" s="3">
        <v>4.6228218342459769E-6</v>
      </c>
      <c r="J161" s="2">
        <v>2.4136674178665274E-4</v>
      </c>
      <c r="K161" s="2">
        <v>0.88310056651198476</v>
      </c>
      <c r="M161">
        <v>160</v>
      </c>
      <c r="N161">
        <v>542</v>
      </c>
      <c r="O161">
        <v>8</v>
      </c>
      <c r="P161" s="3">
        <f t="shared" si="20"/>
        <v>4.6228218342459769E-6</v>
      </c>
      <c r="Q161" s="10">
        <f t="shared" si="21"/>
        <v>1.4760147601476014E-2</v>
      </c>
      <c r="R161">
        <f>$N$1110-SUM($N$2:N160)</f>
        <v>29278</v>
      </c>
      <c r="S161" s="10">
        <f t="shared" si="22"/>
        <v>2.4136674178665274E-4</v>
      </c>
      <c r="T161" s="2">
        <f t="shared" si="23"/>
        <v>0.88310056651198476</v>
      </c>
    </row>
    <row r="162" spans="1:20" x14ac:dyDescent="0.25">
      <c r="A162">
        <v>161</v>
      </c>
      <c r="B162" s="3">
        <f t="shared" si="16"/>
        <v>5.0121970148157076E-6</v>
      </c>
      <c r="C162">
        <v>737</v>
      </c>
      <c r="D162">
        <v>9</v>
      </c>
      <c r="E162" s="10">
        <f t="shared" si="17"/>
        <v>1.2211668928086838E-2</v>
      </c>
      <c r="F162">
        <f>$C$1110-SUM($C$2:C161)</f>
        <v>40359</v>
      </c>
      <c r="G162" s="10">
        <f t="shared" si="18"/>
        <v>2.0106443292378096E-4</v>
      </c>
      <c r="H162" s="2">
        <f t="shared" si="19"/>
        <v>0.90143887427518554</v>
      </c>
      <c r="I162" s="3">
        <v>4.6825261752786741E-6</v>
      </c>
      <c r="J162" s="2">
        <v>2.7658355716209115E-4</v>
      </c>
      <c r="K162" s="2">
        <v>0.88282398295482267</v>
      </c>
      <c r="M162">
        <v>161</v>
      </c>
      <c r="N162">
        <v>549</v>
      </c>
      <c r="O162">
        <v>9</v>
      </c>
      <c r="P162" s="3">
        <f t="shared" si="20"/>
        <v>4.6825261752786741E-6</v>
      </c>
      <c r="Q162" s="10">
        <f t="shared" si="21"/>
        <v>1.6393442622950821E-2</v>
      </c>
      <c r="R162">
        <f>$N$1110-SUM($N$2:N161)</f>
        <v>28736</v>
      </c>
      <c r="S162" s="10">
        <f t="shared" si="22"/>
        <v>2.7658355716209115E-4</v>
      </c>
      <c r="T162" s="2">
        <f t="shared" si="23"/>
        <v>0.88282398295482267</v>
      </c>
    </row>
    <row r="163" spans="1:20" x14ac:dyDescent="0.25">
      <c r="A163">
        <v>162</v>
      </c>
      <c r="B163" s="3">
        <f t="shared" si="16"/>
        <v>4.5837459809847853E-6</v>
      </c>
      <c r="C163">
        <v>674</v>
      </c>
      <c r="D163">
        <v>10</v>
      </c>
      <c r="E163" s="10">
        <f t="shared" si="17"/>
        <v>1.483679525222552E-2</v>
      </c>
      <c r="F163">
        <f>$C$1110-SUM($C$2:C162)</f>
        <v>39622</v>
      </c>
      <c r="G163" s="10">
        <f t="shared" si="18"/>
        <v>2.2750968509288594E-4</v>
      </c>
      <c r="H163" s="2">
        <f t="shared" si="19"/>
        <v>0.90121136459009266</v>
      </c>
      <c r="I163" s="3">
        <v>4.7081137500069728E-6</v>
      </c>
      <c r="J163" s="2">
        <v>3.4452278754404375E-4</v>
      </c>
      <c r="K163" s="2">
        <v>0.88247946016727863</v>
      </c>
      <c r="M163">
        <v>162</v>
      </c>
      <c r="N163">
        <v>552</v>
      </c>
      <c r="O163">
        <v>11</v>
      </c>
      <c r="P163" s="3">
        <f t="shared" si="20"/>
        <v>4.7081137500069728E-6</v>
      </c>
      <c r="Q163" s="10">
        <f t="shared" si="21"/>
        <v>1.9927536231884056E-2</v>
      </c>
      <c r="R163">
        <f>$N$1110-SUM($N$2:N162)</f>
        <v>28187</v>
      </c>
      <c r="S163" s="10">
        <f t="shared" si="22"/>
        <v>3.4452278754404375E-4</v>
      </c>
      <c r="T163" s="2">
        <f t="shared" si="23"/>
        <v>0.88247946016727863</v>
      </c>
    </row>
    <row r="164" spans="1:20" x14ac:dyDescent="0.25">
      <c r="A164">
        <v>163</v>
      </c>
      <c r="B164" s="3">
        <f t="shared" si="16"/>
        <v>4.3389168187956874E-6</v>
      </c>
      <c r="C164">
        <v>638</v>
      </c>
      <c r="D164">
        <v>8</v>
      </c>
      <c r="E164" s="10">
        <f t="shared" si="17"/>
        <v>1.2539184952978056E-2</v>
      </c>
      <c r="F164">
        <f>$C$1110-SUM($C$2:C163)</f>
        <v>38948</v>
      </c>
      <c r="G164" s="10">
        <f t="shared" si="18"/>
        <v>1.8511068390469898E-4</v>
      </c>
      <c r="H164" s="2">
        <f t="shared" si="19"/>
        <v>0.90102625390618796</v>
      </c>
      <c r="I164" s="3">
        <v>4.4351796195717855E-6</v>
      </c>
      <c r="J164" s="2">
        <v>2.5546718586355599E-4</v>
      </c>
      <c r="K164" s="2">
        <v>0.88222399298141507</v>
      </c>
      <c r="M164">
        <v>163</v>
      </c>
      <c r="N164">
        <v>520</v>
      </c>
      <c r="O164">
        <v>8</v>
      </c>
      <c r="P164" s="3">
        <f t="shared" si="20"/>
        <v>4.4351796195717855E-6</v>
      </c>
      <c r="Q164" s="10">
        <f t="shared" si="21"/>
        <v>1.5384615384615385E-2</v>
      </c>
      <c r="R164">
        <f>$N$1110-SUM($N$2:N163)</f>
        <v>27635</v>
      </c>
      <c r="S164" s="10">
        <f t="shared" si="22"/>
        <v>2.5546718586355599E-4</v>
      </c>
      <c r="T164" s="2">
        <f t="shared" si="23"/>
        <v>0.88222399298141507</v>
      </c>
    </row>
    <row r="165" spans="1:20" x14ac:dyDescent="0.25">
      <c r="A165">
        <v>164</v>
      </c>
      <c r="B165" s="3">
        <f t="shared" si="16"/>
        <v>4.3185143886132624E-6</v>
      </c>
      <c r="C165">
        <v>635</v>
      </c>
      <c r="D165">
        <v>4</v>
      </c>
      <c r="E165" s="10">
        <f t="shared" si="17"/>
        <v>6.2992125984251968E-3</v>
      </c>
      <c r="F165">
        <f>$C$1110-SUM($C$2:C164)</f>
        <v>38310</v>
      </c>
      <c r="G165" s="10">
        <f t="shared" si="18"/>
        <v>9.4077395343838965E-5</v>
      </c>
      <c r="H165" s="2">
        <f t="shared" si="19"/>
        <v>0.90093217651084412</v>
      </c>
      <c r="I165" s="3">
        <v>3.9234281250058105E-6</v>
      </c>
      <c r="J165" s="2">
        <v>1.9521829090496379E-4</v>
      </c>
      <c r="K165" s="2">
        <v>0.88202877469051011</v>
      </c>
      <c r="M165">
        <v>164</v>
      </c>
      <c r="N165">
        <v>460</v>
      </c>
      <c r="O165">
        <v>6</v>
      </c>
      <c r="P165" s="3">
        <f t="shared" si="20"/>
        <v>3.9234281250058105E-6</v>
      </c>
      <c r="Q165" s="10">
        <f t="shared" si="21"/>
        <v>1.3043478260869565E-2</v>
      </c>
      <c r="R165">
        <f>$N$1110-SUM($N$2:N164)</f>
        <v>27115</v>
      </c>
      <c r="S165" s="10">
        <f t="shared" si="22"/>
        <v>1.9521829090496379E-4</v>
      </c>
      <c r="T165" s="2">
        <f t="shared" si="23"/>
        <v>0.88202877469051011</v>
      </c>
    </row>
    <row r="166" spans="1:20" x14ac:dyDescent="0.25">
      <c r="A166">
        <v>165</v>
      </c>
      <c r="B166" s="3">
        <f t="shared" si="16"/>
        <v>4.2641079081267956E-6</v>
      </c>
      <c r="C166">
        <v>627</v>
      </c>
      <c r="D166">
        <v>3</v>
      </c>
      <c r="E166" s="10">
        <f t="shared" si="17"/>
        <v>4.7846889952153108E-3</v>
      </c>
      <c r="F166">
        <f>$C$1110-SUM($C$2:C165)</f>
        <v>37675</v>
      </c>
      <c r="G166" s="10">
        <f t="shared" si="18"/>
        <v>7.1739788441549379E-5</v>
      </c>
      <c r="H166" s="2">
        <f t="shared" si="19"/>
        <v>0.90086043672240257</v>
      </c>
      <c r="I166" s="3">
        <v>4.1451871059843995E-6</v>
      </c>
      <c r="J166" s="2">
        <v>2.3163389318447969E-4</v>
      </c>
      <c r="K166" s="2">
        <v>0.88179714079732563</v>
      </c>
      <c r="M166">
        <v>165</v>
      </c>
      <c r="N166">
        <v>486</v>
      </c>
      <c r="O166">
        <v>7</v>
      </c>
      <c r="P166" s="3">
        <f t="shared" si="20"/>
        <v>4.1451871059843995E-6</v>
      </c>
      <c r="Q166" s="10">
        <f t="shared" si="21"/>
        <v>1.4403292181069959E-2</v>
      </c>
      <c r="R166">
        <f>$N$1110-SUM($N$2:N165)</f>
        <v>26655</v>
      </c>
      <c r="S166" s="10">
        <f t="shared" si="22"/>
        <v>2.3163389318447969E-4</v>
      </c>
      <c r="T166" s="2">
        <f t="shared" si="23"/>
        <v>0.88179714079732563</v>
      </c>
    </row>
    <row r="167" spans="1:20" x14ac:dyDescent="0.25">
      <c r="A167">
        <v>166</v>
      </c>
      <c r="B167" s="3">
        <f t="shared" si="16"/>
        <v>4.2777095282484123E-6</v>
      </c>
      <c r="C167">
        <v>629</v>
      </c>
      <c r="D167">
        <v>6</v>
      </c>
      <c r="E167" s="10">
        <f t="shared" si="17"/>
        <v>9.538950715421303E-3</v>
      </c>
      <c r="F167">
        <f>$C$1110-SUM($C$2:C166)</f>
        <v>37048</v>
      </c>
      <c r="G167" s="10">
        <f t="shared" si="18"/>
        <v>1.4589620547222903E-4</v>
      </c>
      <c r="H167" s="2">
        <f t="shared" si="19"/>
        <v>0.90071454051693034</v>
      </c>
      <c r="I167" s="3">
        <v>4.0428368070712048E-6</v>
      </c>
      <c r="J167" s="2">
        <v>2.6956999221894318E-4</v>
      </c>
      <c r="K167" s="2">
        <v>0.88152757080510669</v>
      </c>
      <c r="M167">
        <v>166</v>
      </c>
      <c r="N167">
        <v>474</v>
      </c>
      <c r="O167">
        <v>8</v>
      </c>
      <c r="P167" s="3">
        <f t="shared" si="20"/>
        <v>4.0428368070712048E-6</v>
      </c>
      <c r="Q167" s="10">
        <f t="shared" si="21"/>
        <v>1.6877637130801686E-2</v>
      </c>
      <c r="R167">
        <f>$N$1110-SUM($N$2:N166)</f>
        <v>26169</v>
      </c>
      <c r="S167" s="10">
        <f t="shared" si="22"/>
        <v>2.6956999221894318E-4</v>
      </c>
      <c r="T167" s="2">
        <f t="shared" si="23"/>
        <v>0.88152757080510669</v>
      </c>
    </row>
    <row r="168" spans="1:20" x14ac:dyDescent="0.25">
      <c r="A168">
        <v>167</v>
      </c>
      <c r="B168" s="3">
        <f t="shared" si="16"/>
        <v>3.9376690252079985E-6</v>
      </c>
      <c r="C168">
        <v>579</v>
      </c>
      <c r="D168">
        <v>4</v>
      </c>
      <c r="E168" s="10">
        <f t="shared" si="17"/>
        <v>6.9084628670120895E-3</v>
      </c>
      <c r="F168">
        <f>$C$1110-SUM($C$2:C167)</f>
        <v>36419</v>
      </c>
      <c r="G168" s="10">
        <f t="shared" si="18"/>
        <v>9.8927981604934878E-5</v>
      </c>
      <c r="H168" s="2">
        <f t="shared" si="19"/>
        <v>0.9006156125353254</v>
      </c>
      <c r="I168" s="3">
        <v>4.0854827649517023E-6</v>
      </c>
      <c r="J168" s="2">
        <v>1.3722943308891455E-4</v>
      </c>
      <c r="K168" s="2">
        <v>0.88139034137201777</v>
      </c>
      <c r="M168">
        <v>167</v>
      </c>
      <c r="N168">
        <v>479</v>
      </c>
      <c r="O168">
        <v>4</v>
      </c>
      <c r="P168" s="3">
        <f t="shared" si="20"/>
        <v>4.0854827649517023E-6</v>
      </c>
      <c r="Q168" s="10">
        <f t="shared" si="21"/>
        <v>8.350730688935281E-3</v>
      </c>
      <c r="R168">
        <f>$N$1110-SUM($N$2:N167)</f>
        <v>25695</v>
      </c>
      <c r="S168" s="10">
        <f t="shared" si="22"/>
        <v>1.3722943308891455E-4</v>
      </c>
      <c r="T168" s="2">
        <f t="shared" si="23"/>
        <v>0.88139034137201777</v>
      </c>
    </row>
    <row r="169" spans="1:20" x14ac:dyDescent="0.25">
      <c r="A169">
        <v>168</v>
      </c>
      <c r="B169" s="3">
        <f t="shared" si="16"/>
        <v>3.7404455334445577E-6</v>
      </c>
      <c r="C169">
        <v>550</v>
      </c>
      <c r="D169">
        <v>4</v>
      </c>
      <c r="E169" s="10">
        <f t="shared" si="17"/>
        <v>7.2727272727272727E-3</v>
      </c>
      <c r="F169">
        <f>$C$1110-SUM($C$2:C168)</f>
        <v>35840</v>
      </c>
      <c r="G169" s="10">
        <f t="shared" si="18"/>
        <v>1.005151353276057E-4</v>
      </c>
      <c r="H169" s="2">
        <f t="shared" si="19"/>
        <v>0.9005150973999978</v>
      </c>
      <c r="I169" s="3">
        <v>3.9916616576146075E-6</v>
      </c>
      <c r="J169" s="2">
        <v>1.3981445770494538E-4</v>
      </c>
      <c r="K169" s="2">
        <v>0.88125052691431283</v>
      </c>
      <c r="M169">
        <v>168</v>
      </c>
      <c r="N169">
        <v>468</v>
      </c>
      <c r="O169">
        <v>4</v>
      </c>
      <c r="P169" s="3">
        <f t="shared" si="20"/>
        <v>3.9916616576146075E-6</v>
      </c>
      <c r="Q169" s="10">
        <f t="shared" si="21"/>
        <v>8.5470085470085479E-3</v>
      </c>
      <c r="R169">
        <f>$N$1110-SUM($N$2:N168)</f>
        <v>25216</v>
      </c>
      <c r="S169" s="10">
        <f t="shared" si="22"/>
        <v>1.3981445770494538E-4</v>
      </c>
      <c r="T169" s="2">
        <f t="shared" si="23"/>
        <v>0.88125052691431283</v>
      </c>
    </row>
    <row r="170" spans="1:20" x14ac:dyDescent="0.25">
      <c r="A170">
        <v>169</v>
      </c>
      <c r="B170" s="3">
        <f t="shared" si="16"/>
        <v>3.7812503938094074E-6</v>
      </c>
      <c r="C170">
        <v>556</v>
      </c>
      <c r="D170">
        <v>7</v>
      </c>
      <c r="E170" s="10">
        <f t="shared" si="17"/>
        <v>1.2589928057553957E-2</v>
      </c>
      <c r="F170">
        <f>$C$1110-SUM($C$2:C169)</f>
        <v>35290</v>
      </c>
      <c r="G170" s="10">
        <f t="shared" si="18"/>
        <v>1.7862300033433254E-4</v>
      </c>
      <c r="H170" s="2">
        <f t="shared" si="19"/>
        <v>0.90033647439966347</v>
      </c>
      <c r="I170" s="3">
        <v>3.6590231861467231E-6</v>
      </c>
      <c r="J170" s="2">
        <v>1.7804479693594999E-4</v>
      </c>
      <c r="K170" s="2">
        <v>0.88107248211737688</v>
      </c>
      <c r="M170">
        <v>169</v>
      </c>
      <c r="N170">
        <v>429</v>
      </c>
      <c r="O170">
        <v>5</v>
      </c>
      <c r="P170" s="3">
        <f t="shared" si="20"/>
        <v>3.6590231861467231E-6</v>
      </c>
      <c r="Q170" s="10">
        <f t="shared" si="21"/>
        <v>1.1655011655011656E-2</v>
      </c>
      <c r="R170">
        <f>$N$1110-SUM($N$2:N169)</f>
        <v>24748</v>
      </c>
      <c r="S170" s="10">
        <f t="shared" si="22"/>
        <v>1.7804479693594999E-4</v>
      </c>
      <c r="T170" s="2">
        <f t="shared" si="23"/>
        <v>0.88107248211737688</v>
      </c>
    </row>
    <row r="171" spans="1:20" x14ac:dyDescent="0.25">
      <c r="A171">
        <v>170</v>
      </c>
      <c r="B171" s="3">
        <f t="shared" si="16"/>
        <v>3.7948520139310241E-6</v>
      </c>
      <c r="C171">
        <v>558</v>
      </c>
      <c r="D171">
        <v>4</v>
      </c>
      <c r="E171" s="10">
        <f t="shared" si="17"/>
        <v>7.1684587813620072E-3</v>
      </c>
      <c r="F171">
        <f>$C$1110-SUM($C$2:C170)</f>
        <v>34734</v>
      </c>
      <c r="G171" s="10">
        <f t="shared" si="18"/>
        <v>1.0368359237633573E-4</v>
      </c>
      <c r="H171" s="2">
        <f t="shared" si="19"/>
        <v>0.90023279080728713</v>
      </c>
      <c r="I171" s="3">
        <v>3.6419648029945243E-6</v>
      </c>
      <c r="J171" s="2">
        <v>2.1737879405836491E-4</v>
      </c>
      <c r="K171" s="2">
        <v>0.88085510332331851</v>
      </c>
      <c r="M171">
        <v>170</v>
      </c>
      <c r="N171">
        <v>427</v>
      </c>
      <c r="O171">
        <v>6</v>
      </c>
      <c r="P171" s="3">
        <f t="shared" si="20"/>
        <v>3.6419648029945243E-6</v>
      </c>
      <c r="Q171" s="10">
        <f t="shared" si="21"/>
        <v>1.405152224824356E-2</v>
      </c>
      <c r="R171">
        <f>$N$1110-SUM($N$2:N170)</f>
        <v>24319</v>
      </c>
      <c r="S171" s="10">
        <f t="shared" si="22"/>
        <v>2.1737879405836491E-4</v>
      </c>
      <c r="T171" s="2">
        <f t="shared" si="23"/>
        <v>0.88085510332331851</v>
      </c>
    </row>
    <row r="172" spans="1:20" x14ac:dyDescent="0.25">
      <c r="A172">
        <v>171</v>
      </c>
      <c r="B172" s="3">
        <f t="shared" si="16"/>
        <v>3.9580714553904226E-6</v>
      </c>
      <c r="C172">
        <v>582</v>
      </c>
      <c r="D172">
        <v>8</v>
      </c>
      <c r="E172" s="10">
        <f t="shared" si="17"/>
        <v>1.3745704467353952E-2</v>
      </c>
      <c r="F172">
        <f>$C$1110-SUM($C$2:C171)</f>
        <v>34176</v>
      </c>
      <c r="G172" s="10">
        <f t="shared" si="18"/>
        <v>2.1072864953353143E-4</v>
      </c>
      <c r="H172" s="2">
        <f t="shared" si="19"/>
        <v>0.9000220621577536</v>
      </c>
      <c r="I172" s="3">
        <v>4.0684243817995035E-6</v>
      </c>
      <c r="J172" s="2">
        <v>2.2120921730872656E-4</v>
      </c>
      <c r="K172" s="2">
        <v>0.88063389410600978</v>
      </c>
      <c r="M172">
        <v>171</v>
      </c>
      <c r="N172">
        <v>477</v>
      </c>
      <c r="O172">
        <v>6</v>
      </c>
      <c r="P172" s="3">
        <f t="shared" si="20"/>
        <v>4.0684243817995035E-6</v>
      </c>
      <c r="Q172" s="10">
        <f t="shared" si="21"/>
        <v>1.2578616352201259E-2</v>
      </c>
      <c r="R172">
        <f>$N$1110-SUM($N$2:N171)</f>
        <v>23892</v>
      </c>
      <c r="S172" s="10">
        <f t="shared" si="22"/>
        <v>2.2120921730872656E-4</v>
      </c>
      <c r="T172" s="2">
        <f t="shared" si="23"/>
        <v>0.88063389410600978</v>
      </c>
    </row>
    <row r="173" spans="1:20" x14ac:dyDescent="0.25">
      <c r="A173">
        <v>172</v>
      </c>
      <c r="B173" s="3">
        <f t="shared" si="16"/>
        <v>3.4888155611946511E-6</v>
      </c>
      <c r="C173">
        <v>513</v>
      </c>
      <c r="D173">
        <v>7</v>
      </c>
      <c r="E173" s="10">
        <f t="shared" si="17"/>
        <v>1.364522417153996E-2</v>
      </c>
      <c r="F173">
        <f>$C$1110-SUM($C$2:C172)</f>
        <v>33594</v>
      </c>
      <c r="G173" s="10">
        <f t="shared" si="18"/>
        <v>1.8753808522664617E-4</v>
      </c>
      <c r="H173" s="2">
        <f t="shared" si="19"/>
        <v>0.89983452407252695</v>
      </c>
      <c r="I173" s="3">
        <v>3.2240344157656445E-6</v>
      </c>
      <c r="J173" s="2">
        <v>3.0087854592564245E-4</v>
      </c>
      <c r="K173" s="2">
        <v>0.88033301556008414</v>
      </c>
      <c r="M173">
        <v>172</v>
      </c>
      <c r="N173">
        <v>378</v>
      </c>
      <c r="O173">
        <v>8</v>
      </c>
      <c r="P173" s="3">
        <f t="shared" si="20"/>
        <v>3.2240344157656445E-6</v>
      </c>
      <c r="Q173" s="10">
        <f t="shared" si="21"/>
        <v>2.1164021164021163E-2</v>
      </c>
      <c r="R173">
        <f>$N$1110-SUM($N$2:N172)</f>
        <v>23415</v>
      </c>
      <c r="S173" s="10">
        <f t="shared" si="22"/>
        <v>3.0087854592564245E-4</v>
      </c>
      <c r="T173" s="2">
        <f t="shared" si="23"/>
        <v>0.88033301556008414</v>
      </c>
    </row>
    <row r="174" spans="1:20" x14ac:dyDescent="0.25">
      <c r="A174">
        <v>173</v>
      </c>
      <c r="B174" s="3">
        <f t="shared" si="16"/>
        <v>3.7744495837485995E-6</v>
      </c>
      <c r="C174">
        <v>555</v>
      </c>
      <c r="D174">
        <v>9</v>
      </c>
      <c r="E174" s="10">
        <f t="shared" si="17"/>
        <v>1.6216216216216217E-2</v>
      </c>
      <c r="F174">
        <f>$C$1110-SUM($C$2:C173)</f>
        <v>33081</v>
      </c>
      <c r="G174" s="10">
        <f t="shared" si="18"/>
        <v>2.448085220112528E-4</v>
      </c>
      <c r="H174" s="2">
        <f t="shared" si="19"/>
        <v>0.8995897155505157</v>
      </c>
      <c r="I174" s="3">
        <v>3.3690306725593371E-6</v>
      </c>
      <c r="J174" s="2">
        <v>1.1464162202889927E-4</v>
      </c>
      <c r="K174" s="2">
        <v>0.88021837393805524</v>
      </c>
      <c r="M174">
        <v>173</v>
      </c>
      <c r="N174">
        <v>395</v>
      </c>
      <c r="O174">
        <v>3</v>
      </c>
      <c r="P174" s="3">
        <f t="shared" si="20"/>
        <v>3.3690306725593371E-6</v>
      </c>
      <c r="Q174" s="10">
        <f t="shared" si="21"/>
        <v>7.5949367088607592E-3</v>
      </c>
      <c r="R174">
        <f>$N$1110-SUM($N$2:N173)</f>
        <v>23037</v>
      </c>
      <c r="S174" s="10">
        <f t="shared" si="22"/>
        <v>1.1464162202889927E-4</v>
      </c>
      <c r="T174" s="2">
        <f t="shared" si="23"/>
        <v>0.88021837393805524</v>
      </c>
    </row>
    <row r="175" spans="1:20" x14ac:dyDescent="0.25">
      <c r="A175">
        <v>174</v>
      </c>
      <c r="B175" s="3">
        <f t="shared" si="16"/>
        <v>3.5432220416811174E-6</v>
      </c>
      <c r="C175">
        <v>521</v>
      </c>
      <c r="D175">
        <v>11</v>
      </c>
      <c r="E175" s="10">
        <f t="shared" si="17"/>
        <v>2.1113243761996161E-2</v>
      </c>
      <c r="F175">
        <f>$C$1110-SUM($C$2:C174)</f>
        <v>32526</v>
      </c>
      <c r="G175" s="10">
        <f t="shared" si="18"/>
        <v>3.0423313260330431E-4</v>
      </c>
      <c r="H175" s="2">
        <f t="shared" si="19"/>
        <v>0.8992854824179124</v>
      </c>
      <c r="I175" s="3">
        <v>3.4116766304398354E-6</v>
      </c>
      <c r="J175" s="2">
        <v>4.6650563056516159E-4</v>
      </c>
      <c r="K175" s="2">
        <v>0.87975186830749008</v>
      </c>
      <c r="M175">
        <v>174</v>
      </c>
      <c r="N175">
        <v>400</v>
      </c>
      <c r="O175">
        <v>12</v>
      </c>
      <c r="P175" s="3">
        <f t="shared" si="20"/>
        <v>3.4116766304398354E-6</v>
      </c>
      <c r="Q175" s="10">
        <f t="shared" si="21"/>
        <v>0.03</v>
      </c>
      <c r="R175">
        <f>$N$1110-SUM($N$2:N174)</f>
        <v>22642</v>
      </c>
      <c r="S175" s="10">
        <f t="shared" si="22"/>
        <v>4.6650563056516159E-4</v>
      </c>
      <c r="T175" s="2">
        <f t="shared" si="23"/>
        <v>0.87975186830749008</v>
      </c>
    </row>
    <row r="176" spans="1:20" x14ac:dyDescent="0.25">
      <c r="A176">
        <v>175</v>
      </c>
      <c r="B176" s="3">
        <f t="shared" si="16"/>
        <v>3.4344090807081848E-6</v>
      </c>
      <c r="C176">
        <v>505</v>
      </c>
      <c r="D176">
        <v>1</v>
      </c>
      <c r="E176" s="10">
        <f t="shared" si="17"/>
        <v>1.9801980198019802E-3</v>
      </c>
      <c r="F176">
        <f>$C$1110-SUM($C$2:C175)</f>
        <v>32005</v>
      </c>
      <c r="G176" s="10">
        <f t="shared" si="18"/>
        <v>2.8098280969168776E-5</v>
      </c>
      <c r="H176" s="2">
        <f t="shared" si="19"/>
        <v>0.89925738413694323</v>
      </c>
      <c r="I176" s="3">
        <v>3.2155052241895447E-6</v>
      </c>
      <c r="J176" s="2">
        <v>1.5821452536779468E-4</v>
      </c>
      <c r="K176" s="2">
        <v>0.87959365378212229</v>
      </c>
      <c r="M176">
        <v>175</v>
      </c>
      <c r="N176">
        <v>377</v>
      </c>
      <c r="O176">
        <v>4</v>
      </c>
      <c r="P176" s="3">
        <f t="shared" si="20"/>
        <v>3.2155052241895447E-6</v>
      </c>
      <c r="Q176" s="10">
        <f t="shared" si="21"/>
        <v>1.0610079575596816E-2</v>
      </c>
      <c r="R176">
        <f>$N$1110-SUM($N$2:N175)</f>
        <v>22242</v>
      </c>
      <c r="S176" s="10">
        <f t="shared" si="22"/>
        <v>1.5821452536779468E-4</v>
      </c>
      <c r="T176" s="2">
        <f t="shared" si="23"/>
        <v>0.87959365378212229</v>
      </c>
    </row>
    <row r="177" spans="1:20" x14ac:dyDescent="0.25">
      <c r="A177">
        <v>176</v>
      </c>
      <c r="B177" s="3">
        <f t="shared" si="16"/>
        <v>3.4276082706473768E-6</v>
      </c>
      <c r="C177">
        <v>504</v>
      </c>
      <c r="D177">
        <v>7</v>
      </c>
      <c r="E177" s="10">
        <f t="shared" si="17"/>
        <v>1.3888888888888888E-2</v>
      </c>
      <c r="F177">
        <f>$C$1110-SUM($C$2:C176)</f>
        <v>31500</v>
      </c>
      <c r="G177" s="10">
        <f t="shared" si="18"/>
        <v>1.9983497425268837E-4</v>
      </c>
      <c r="H177" s="2">
        <f t="shared" si="19"/>
        <v>0.89905754916269054</v>
      </c>
      <c r="I177" s="3">
        <v>3.0363922010914535E-6</v>
      </c>
      <c r="J177" s="2">
        <v>3.6205547148593364E-4</v>
      </c>
      <c r="K177" s="2">
        <v>0.87923159831063635</v>
      </c>
      <c r="M177">
        <v>176</v>
      </c>
      <c r="N177">
        <v>356</v>
      </c>
      <c r="O177">
        <v>9</v>
      </c>
      <c r="P177" s="3">
        <f t="shared" si="20"/>
        <v>3.0363922010914535E-6</v>
      </c>
      <c r="Q177" s="10">
        <f t="shared" si="21"/>
        <v>2.5280898876404494E-2</v>
      </c>
      <c r="R177">
        <f>$N$1110-SUM($N$2:N176)</f>
        <v>21865</v>
      </c>
      <c r="S177" s="10">
        <f t="shared" si="22"/>
        <v>3.6205547148593364E-4</v>
      </c>
      <c r="T177" s="2">
        <f t="shared" si="23"/>
        <v>0.87923159831063635</v>
      </c>
    </row>
    <row r="178" spans="1:20" x14ac:dyDescent="0.25">
      <c r="A178">
        <v>177</v>
      </c>
      <c r="B178" s="3">
        <f t="shared" si="16"/>
        <v>3.2167831587623199E-6</v>
      </c>
      <c r="C178">
        <v>473</v>
      </c>
      <c r="D178">
        <v>4</v>
      </c>
      <c r="E178" s="10">
        <f t="shared" si="17"/>
        <v>8.4566596194503175E-3</v>
      </c>
      <c r="F178">
        <f>$C$1110-SUM($C$2:C177)</f>
        <v>30996</v>
      </c>
      <c r="G178" s="10">
        <f t="shared" si="18"/>
        <v>1.1602239633012879E-4</v>
      </c>
      <c r="H178" s="2">
        <f t="shared" si="19"/>
        <v>0.89894152676636041</v>
      </c>
      <c r="I178" s="3">
        <v>2.9596294769065571E-6</v>
      </c>
      <c r="J178" s="2">
        <v>1.22632144447965E-4</v>
      </c>
      <c r="K178" s="2">
        <v>0.87910896616618839</v>
      </c>
      <c r="M178">
        <v>177</v>
      </c>
      <c r="N178">
        <v>347</v>
      </c>
      <c r="O178">
        <v>3</v>
      </c>
      <c r="P178" s="3">
        <f t="shared" si="20"/>
        <v>2.9596294769065571E-6</v>
      </c>
      <c r="Q178" s="10">
        <f t="shared" si="21"/>
        <v>8.6455331412103754E-3</v>
      </c>
      <c r="R178">
        <f>$N$1110-SUM($N$2:N177)</f>
        <v>21509</v>
      </c>
      <c r="S178" s="10">
        <f t="shared" si="22"/>
        <v>1.22632144447965E-4</v>
      </c>
      <c r="T178" s="2">
        <f t="shared" si="23"/>
        <v>0.87910896616618839</v>
      </c>
    </row>
    <row r="179" spans="1:20" x14ac:dyDescent="0.25">
      <c r="A179">
        <v>178</v>
      </c>
      <c r="B179" s="3">
        <f t="shared" si="16"/>
        <v>3.2371855889447445E-6</v>
      </c>
      <c r="C179">
        <v>476</v>
      </c>
      <c r="D179">
        <v>8</v>
      </c>
      <c r="E179" s="10">
        <f t="shared" si="17"/>
        <v>1.680672268907563E-2</v>
      </c>
      <c r="F179">
        <f>$C$1110-SUM($C$2:C178)</f>
        <v>30523</v>
      </c>
      <c r="G179" s="10">
        <f t="shared" si="18"/>
        <v>2.356102681300154E-4</v>
      </c>
      <c r="H179" s="2">
        <f t="shared" si="19"/>
        <v>0.89870591649823039</v>
      </c>
      <c r="I179" s="3">
        <v>3.1387425000046482E-6</v>
      </c>
      <c r="J179" s="2">
        <v>2.4925119539731533E-4</v>
      </c>
      <c r="K179" s="2">
        <v>0.87885971497079107</v>
      </c>
      <c r="M179">
        <v>178</v>
      </c>
      <c r="N179">
        <v>368</v>
      </c>
      <c r="O179">
        <v>6</v>
      </c>
      <c r="P179" s="3">
        <f t="shared" si="20"/>
        <v>3.1387425000046482E-6</v>
      </c>
      <c r="Q179" s="10">
        <f t="shared" si="21"/>
        <v>1.6304347826086956E-2</v>
      </c>
      <c r="R179">
        <f>$N$1110-SUM($N$2:N178)</f>
        <v>21162</v>
      </c>
      <c r="S179" s="10">
        <f t="shared" si="22"/>
        <v>2.4925119539731533E-4</v>
      </c>
      <c r="T179" s="2">
        <f t="shared" si="23"/>
        <v>0.87885971497079107</v>
      </c>
    </row>
    <row r="180" spans="1:20" x14ac:dyDescent="0.25">
      <c r="A180">
        <v>179</v>
      </c>
      <c r="B180" s="3">
        <f t="shared" si="16"/>
        <v>3.0399620971813042E-6</v>
      </c>
      <c r="C180">
        <v>447</v>
      </c>
      <c r="D180">
        <v>5</v>
      </c>
      <c r="E180" s="10">
        <f t="shared" si="17"/>
        <v>1.1185682326621925E-2</v>
      </c>
      <c r="F180">
        <f>$C$1110-SUM($C$2:C179)</f>
        <v>30047</v>
      </c>
      <c r="G180" s="10">
        <f t="shared" si="18"/>
        <v>1.4955002437821996E-4</v>
      </c>
      <c r="H180" s="2">
        <f t="shared" si="19"/>
        <v>0.89855636647385217</v>
      </c>
      <c r="I180" s="3">
        <v>2.8658083695694614E-6</v>
      </c>
      <c r="J180" s="2">
        <v>2.1132531378542652E-4</v>
      </c>
      <c r="K180" s="2">
        <v>0.87864838965700565</v>
      </c>
      <c r="M180">
        <v>179</v>
      </c>
      <c r="N180">
        <v>336</v>
      </c>
      <c r="O180">
        <v>5</v>
      </c>
      <c r="P180" s="3">
        <f t="shared" si="20"/>
        <v>2.8658083695694614E-6</v>
      </c>
      <c r="Q180" s="10">
        <f t="shared" si="21"/>
        <v>1.488095238095238E-2</v>
      </c>
      <c r="R180">
        <f>$N$1110-SUM($N$2:N179)</f>
        <v>20794</v>
      </c>
      <c r="S180" s="10">
        <f t="shared" si="22"/>
        <v>2.1132531378542652E-4</v>
      </c>
      <c r="T180" s="2">
        <f t="shared" si="23"/>
        <v>0.87864838965700565</v>
      </c>
    </row>
    <row r="181" spans="1:20" x14ac:dyDescent="0.25">
      <c r="A181">
        <v>180</v>
      </c>
      <c r="B181" s="3">
        <f t="shared" si="16"/>
        <v>3.2711896392487862E-6</v>
      </c>
      <c r="C181">
        <v>481</v>
      </c>
      <c r="D181">
        <v>9</v>
      </c>
      <c r="E181" s="10">
        <f t="shared" si="17"/>
        <v>1.8711018711018712E-2</v>
      </c>
      <c r="F181">
        <f>$C$1110-SUM($C$2:C180)</f>
        <v>29600</v>
      </c>
      <c r="G181" s="10">
        <f t="shared" si="18"/>
        <v>2.7320970602251471E-4</v>
      </c>
      <c r="H181" s="2">
        <f t="shared" si="19"/>
        <v>0.89828315676782966</v>
      </c>
      <c r="I181" s="3">
        <v>3.002275434787055E-6</v>
      </c>
      <c r="J181" s="2">
        <v>3.0064222932835172E-4</v>
      </c>
      <c r="K181" s="2">
        <v>0.87834774742767729</v>
      </c>
      <c r="M181">
        <v>180</v>
      </c>
      <c r="N181">
        <v>352</v>
      </c>
      <c r="O181">
        <v>7</v>
      </c>
      <c r="P181" s="3">
        <f t="shared" si="20"/>
        <v>3.002275434787055E-6</v>
      </c>
      <c r="Q181" s="10">
        <f t="shared" si="21"/>
        <v>1.9886363636363636E-2</v>
      </c>
      <c r="R181">
        <f>$N$1110-SUM($N$2:N180)</f>
        <v>20458</v>
      </c>
      <c r="S181" s="10">
        <f t="shared" si="22"/>
        <v>3.0064222932835172E-4</v>
      </c>
      <c r="T181" s="2">
        <f t="shared" si="23"/>
        <v>0.87834774742767729</v>
      </c>
    </row>
    <row r="182" spans="1:20" x14ac:dyDescent="0.25">
      <c r="A182">
        <v>181</v>
      </c>
      <c r="B182" s="3">
        <f t="shared" si="16"/>
        <v>2.7951329349922059E-6</v>
      </c>
      <c r="C182">
        <v>411</v>
      </c>
      <c r="D182">
        <v>4</v>
      </c>
      <c r="E182" s="10">
        <f t="shared" si="17"/>
        <v>9.7323600973236012E-3</v>
      </c>
      <c r="F182">
        <f>$C$1110-SUM($C$2:C181)</f>
        <v>29119</v>
      </c>
      <c r="G182" s="10">
        <f t="shared" si="18"/>
        <v>1.2339478097023182E-4</v>
      </c>
      <c r="H182" s="2">
        <f t="shared" si="19"/>
        <v>0.89815976198685943</v>
      </c>
      <c r="I182" s="3">
        <v>2.8913959442977605E-6</v>
      </c>
      <c r="J182" s="2">
        <v>1.3105755706166455E-4</v>
      </c>
      <c r="K182" s="2">
        <v>0.87821668987061563</v>
      </c>
      <c r="M182">
        <v>181</v>
      </c>
      <c r="N182">
        <v>339</v>
      </c>
      <c r="O182">
        <v>3</v>
      </c>
      <c r="P182" s="3">
        <f t="shared" si="20"/>
        <v>2.8913959442977605E-6</v>
      </c>
      <c r="Q182" s="10">
        <f t="shared" si="21"/>
        <v>8.8495575221238937E-3</v>
      </c>
      <c r="R182">
        <f>$N$1110-SUM($N$2:N181)</f>
        <v>20106</v>
      </c>
      <c r="S182" s="10">
        <f t="shared" si="22"/>
        <v>1.3105755706166455E-4</v>
      </c>
      <c r="T182" s="2">
        <f t="shared" si="23"/>
        <v>0.87821668987061563</v>
      </c>
    </row>
    <row r="183" spans="1:20" x14ac:dyDescent="0.25">
      <c r="A183">
        <v>182</v>
      </c>
      <c r="B183" s="3">
        <f t="shared" si="16"/>
        <v>2.7951329349922059E-6</v>
      </c>
      <c r="C183">
        <v>411</v>
      </c>
      <c r="D183">
        <v>3</v>
      </c>
      <c r="E183" s="10">
        <f t="shared" si="17"/>
        <v>7.2992700729927005E-3</v>
      </c>
      <c r="F183">
        <f>$C$1110-SUM($C$2:C182)</f>
        <v>28708</v>
      </c>
      <c r="G183" s="10">
        <f t="shared" si="18"/>
        <v>9.3858133132229682E-5</v>
      </c>
      <c r="H183" s="2">
        <f t="shared" si="19"/>
        <v>0.8980659038537272</v>
      </c>
      <c r="I183" s="3">
        <v>2.6355201970147726E-6</v>
      </c>
      <c r="J183" s="2">
        <v>8.8856851304774942E-5</v>
      </c>
      <c r="K183" s="2">
        <v>0.87812783301931086</v>
      </c>
      <c r="M183">
        <v>182</v>
      </c>
      <c r="N183">
        <v>309</v>
      </c>
      <c r="O183">
        <v>2</v>
      </c>
      <c r="P183" s="3">
        <f t="shared" si="20"/>
        <v>2.6355201970147726E-6</v>
      </c>
      <c r="Q183" s="10">
        <f t="shared" si="21"/>
        <v>6.4724919093851136E-3</v>
      </c>
      <c r="R183">
        <f>$N$1110-SUM($N$2:N182)</f>
        <v>19767</v>
      </c>
      <c r="S183" s="10">
        <f t="shared" si="22"/>
        <v>8.8856851304774942E-5</v>
      </c>
      <c r="T183" s="2">
        <f t="shared" si="23"/>
        <v>0.87812783301931086</v>
      </c>
    </row>
    <row r="184" spans="1:20" x14ac:dyDescent="0.25">
      <c r="A184">
        <v>183</v>
      </c>
      <c r="B184" s="3">
        <f t="shared" si="16"/>
        <v>2.8359377953570555E-6</v>
      </c>
      <c r="C184">
        <v>417</v>
      </c>
      <c r="D184">
        <v>1</v>
      </c>
      <c r="E184" s="10">
        <f t="shared" si="17"/>
        <v>2.3980815347721821E-3</v>
      </c>
      <c r="F184">
        <f>$C$1110-SUM($C$2:C183)</f>
        <v>28297</v>
      </c>
      <c r="G184" s="10">
        <f t="shared" si="18"/>
        <v>3.1737141882648423E-5</v>
      </c>
      <c r="H184" s="2">
        <f t="shared" si="19"/>
        <v>0.89803416671184455</v>
      </c>
      <c r="I184" s="3">
        <v>2.5416990896776773E-6</v>
      </c>
      <c r="J184" s="2">
        <v>9.0258796692332943E-5</v>
      </c>
      <c r="K184" s="2">
        <v>0.87803757422261852</v>
      </c>
      <c r="M184">
        <v>183</v>
      </c>
      <c r="N184">
        <v>298</v>
      </c>
      <c r="O184">
        <v>2</v>
      </c>
      <c r="P184" s="3">
        <f t="shared" si="20"/>
        <v>2.5416990896776773E-6</v>
      </c>
      <c r="Q184" s="10">
        <f t="shared" si="21"/>
        <v>6.7114093959731542E-3</v>
      </c>
      <c r="R184">
        <f>$N$1110-SUM($N$2:N183)</f>
        <v>19458</v>
      </c>
      <c r="S184" s="10">
        <f t="shared" si="22"/>
        <v>9.0258796692332943E-5</v>
      </c>
      <c r="T184" s="2">
        <f t="shared" si="23"/>
        <v>0.87803757422261852</v>
      </c>
    </row>
    <row r="185" spans="1:20" x14ac:dyDescent="0.25">
      <c r="A185">
        <v>184</v>
      </c>
      <c r="B185" s="3">
        <f t="shared" si="16"/>
        <v>2.8087345551138226E-6</v>
      </c>
      <c r="C185">
        <v>413</v>
      </c>
      <c r="D185">
        <v>2</v>
      </c>
      <c r="E185" s="10">
        <f t="shared" si="17"/>
        <v>4.8426150121065378E-3</v>
      </c>
      <c r="F185">
        <f>$C$1110-SUM($C$2:C184)</f>
        <v>27880</v>
      </c>
      <c r="G185" s="10">
        <f t="shared" si="18"/>
        <v>6.4421389290747477E-5</v>
      </c>
      <c r="H185" s="2">
        <f t="shared" si="19"/>
        <v>0.8979697453225538</v>
      </c>
      <c r="I185" s="3">
        <v>2.712282921199669E-6</v>
      </c>
      <c r="J185" s="2">
        <v>1.374797871955824E-4</v>
      </c>
      <c r="K185" s="2">
        <v>0.87790009443542294</v>
      </c>
      <c r="M185">
        <v>184</v>
      </c>
      <c r="N185">
        <v>318</v>
      </c>
      <c r="O185">
        <v>3</v>
      </c>
      <c r="P185" s="3">
        <f t="shared" si="20"/>
        <v>2.712282921199669E-6</v>
      </c>
      <c r="Q185" s="10">
        <f t="shared" si="21"/>
        <v>9.433962264150943E-3</v>
      </c>
      <c r="R185">
        <f>$N$1110-SUM($N$2:N184)</f>
        <v>19160</v>
      </c>
      <c r="S185" s="10">
        <f t="shared" si="22"/>
        <v>1.374797871955824E-4</v>
      </c>
      <c r="T185" s="2">
        <f t="shared" si="23"/>
        <v>0.87790009443542294</v>
      </c>
    </row>
    <row r="186" spans="1:20" x14ac:dyDescent="0.25">
      <c r="A186">
        <v>185</v>
      </c>
      <c r="B186" s="3">
        <f t="shared" si="16"/>
        <v>2.6523159237152319E-6</v>
      </c>
      <c r="C186">
        <v>390</v>
      </c>
      <c r="D186">
        <v>1</v>
      </c>
      <c r="E186" s="10">
        <f t="shared" si="17"/>
        <v>2.5641025641025641E-3</v>
      </c>
      <c r="F186">
        <f>$C$1110-SUM($C$2:C185)</f>
        <v>27467</v>
      </c>
      <c r="G186" s="10">
        <f t="shared" si="18"/>
        <v>3.2692676496304252E-5</v>
      </c>
      <c r="H186" s="2">
        <f t="shared" si="19"/>
        <v>0.8979370526460575</v>
      </c>
      <c r="I186" s="3">
        <v>2.5161115149493787E-6</v>
      </c>
      <c r="J186" s="2">
        <v>1.397781702211498E-4</v>
      </c>
      <c r="K186" s="2">
        <v>0.87776031626520179</v>
      </c>
      <c r="M186">
        <v>185</v>
      </c>
      <c r="N186">
        <v>295</v>
      </c>
      <c r="O186">
        <v>3</v>
      </c>
      <c r="P186" s="3">
        <f t="shared" si="20"/>
        <v>2.5161115149493787E-6</v>
      </c>
      <c r="Q186" s="10">
        <f t="shared" si="21"/>
        <v>1.0169491525423728E-2</v>
      </c>
      <c r="R186">
        <f>$N$1110-SUM($N$2:N185)</f>
        <v>18842</v>
      </c>
      <c r="S186" s="10">
        <f t="shared" si="22"/>
        <v>1.397781702211498E-4</v>
      </c>
      <c r="T186" s="2">
        <f t="shared" si="23"/>
        <v>0.87776031626520179</v>
      </c>
    </row>
    <row r="187" spans="1:20" x14ac:dyDescent="0.25">
      <c r="A187">
        <v>186</v>
      </c>
      <c r="B187" s="3">
        <f t="shared" si="16"/>
        <v>2.6999215941408899E-6</v>
      </c>
      <c r="C187">
        <v>397</v>
      </c>
      <c r="D187">
        <v>6</v>
      </c>
      <c r="E187" s="10">
        <f t="shared" si="17"/>
        <v>1.5113350125944584E-2</v>
      </c>
      <c r="F187">
        <f>$C$1110-SUM($C$2:C186)</f>
        <v>27077</v>
      </c>
      <c r="G187" s="10">
        <f t="shared" si="18"/>
        <v>1.9897412253477853E-4</v>
      </c>
      <c r="H187" s="2">
        <f t="shared" si="19"/>
        <v>0.89773807852352272</v>
      </c>
      <c r="I187" s="3">
        <v>2.4990531317971794E-6</v>
      </c>
      <c r="J187" s="2">
        <v>2.3663134638085559E-4</v>
      </c>
      <c r="K187" s="2">
        <v>0.87752368491882093</v>
      </c>
      <c r="M187">
        <v>186</v>
      </c>
      <c r="N187">
        <v>293</v>
      </c>
      <c r="O187">
        <v>5</v>
      </c>
      <c r="P187" s="3">
        <f t="shared" si="20"/>
        <v>2.4990531317971794E-6</v>
      </c>
      <c r="Q187" s="10">
        <f t="shared" si="21"/>
        <v>1.7064846416382253E-2</v>
      </c>
      <c r="R187">
        <f>$N$1110-SUM($N$2:N186)</f>
        <v>18547</v>
      </c>
      <c r="S187" s="10">
        <f t="shared" si="22"/>
        <v>2.3663134638085559E-4</v>
      </c>
      <c r="T187" s="2">
        <f t="shared" si="23"/>
        <v>0.87752368491882093</v>
      </c>
    </row>
    <row r="188" spans="1:20" x14ac:dyDescent="0.25">
      <c r="A188">
        <v>187</v>
      </c>
      <c r="B188" s="3">
        <f t="shared" si="16"/>
        <v>2.5979094432287656E-6</v>
      </c>
      <c r="C188">
        <v>382</v>
      </c>
      <c r="D188">
        <v>3</v>
      </c>
      <c r="E188" s="10">
        <f t="shared" si="17"/>
        <v>7.8534031413612562E-3</v>
      </c>
      <c r="F188">
        <f>$C$1110-SUM($C$2:C187)</f>
        <v>26680</v>
      </c>
      <c r="G188" s="10">
        <f t="shared" si="18"/>
        <v>1.0094506130320369E-4</v>
      </c>
      <c r="H188" s="2">
        <f t="shared" si="19"/>
        <v>0.89763713346221952</v>
      </c>
      <c r="I188" s="3">
        <v>2.5075823233732788E-6</v>
      </c>
      <c r="J188" s="2">
        <v>9.6145906093858535E-5</v>
      </c>
      <c r="K188" s="2">
        <v>0.87742753901272708</v>
      </c>
      <c r="M188">
        <v>187</v>
      </c>
      <c r="N188">
        <v>294</v>
      </c>
      <c r="O188">
        <v>2</v>
      </c>
      <c r="P188" s="3">
        <f t="shared" si="20"/>
        <v>2.5075823233732788E-6</v>
      </c>
      <c r="Q188" s="10">
        <f t="shared" si="21"/>
        <v>6.8027210884353739E-3</v>
      </c>
      <c r="R188">
        <f>$N$1110-SUM($N$2:N187)</f>
        <v>18254</v>
      </c>
      <c r="S188" s="10">
        <f t="shared" si="22"/>
        <v>9.6145906093858535E-5</v>
      </c>
      <c r="T188" s="2">
        <f t="shared" si="23"/>
        <v>0.87742753901272708</v>
      </c>
    </row>
    <row r="189" spans="1:20" x14ac:dyDescent="0.25">
      <c r="A189">
        <v>188</v>
      </c>
      <c r="B189" s="3">
        <f t="shared" si="16"/>
        <v>2.6523159237152319E-6</v>
      </c>
      <c r="C189">
        <v>390</v>
      </c>
      <c r="D189">
        <v>4</v>
      </c>
      <c r="E189" s="10">
        <f t="shared" si="17"/>
        <v>1.0256410256410256E-2</v>
      </c>
      <c r="F189">
        <f>$C$1110-SUM($C$2:C188)</f>
        <v>26298</v>
      </c>
      <c r="G189" s="10">
        <f t="shared" si="18"/>
        <v>1.3653314068939881E-4</v>
      </c>
      <c r="H189" s="2">
        <f t="shared" si="19"/>
        <v>0.89750060032153012</v>
      </c>
      <c r="I189" s="3">
        <v>2.3455276834273865E-6</v>
      </c>
      <c r="J189" s="2">
        <v>2.4427270017057801E-4</v>
      </c>
      <c r="K189" s="2">
        <v>0.8771832663125565</v>
      </c>
      <c r="M189">
        <v>188</v>
      </c>
      <c r="N189">
        <v>275</v>
      </c>
      <c r="O189">
        <v>5</v>
      </c>
      <c r="P189" s="3">
        <f t="shared" si="20"/>
        <v>2.3455276834273865E-6</v>
      </c>
      <c r="Q189" s="10">
        <f t="shared" si="21"/>
        <v>1.8181818181818181E-2</v>
      </c>
      <c r="R189">
        <f>$N$1110-SUM($N$2:N188)</f>
        <v>17960</v>
      </c>
      <c r="S189" s="10">
        <f t="shared" si="22"/>
        <v>2.4427270017057801E-4</v>
      </c>
      <c r="T189" s="2">
        <f t="shared" si="23"/>
        <v>0.8771832663125565</v>
      </c>
    </row>
    <row r="190" spans="1:20" x14ac:dyDescent="0.25">
      <c r="A190">
        <v>189</v>
      </c>
      <c r="B190" s="3">
        <f t="shared" si="16"/>
        <v>2.6455151136544236E-6</v>
      </c>
      <c r="C190">
        <v>389</v>
      </c>
      <c r="D190">
        <v>4</v>
      </c>
      <c r="E190" s="10">
        <f t="shared" si="17"/>
        <v>1.0282776349614395E-2</v>
      </c>
      <c r="F190">
        <f>$C$1110-SUM($C$2:C189)</f>
        <v>25908</v>
      </c>
      <c r="G190" s="10">
        <f t="shared" si="18"/>
        <v>1.3856733060391146E-4</v>
      </c>
      <c r="H190" s="2">
        <f t="shared" si="19"/>
        <v>0.89736203299092621</v>
      </c>
      <c r="I190" s="3">
        <v>2.5416990896776773E-6</v>
      </c>
      <c r="J190" s="2">
        <v>3.4720287612022283E-4</v>
      </c>
      <c r="K190" s="2">
        <v>0.87683606343643627</v>
      </c>
      <c r="M190">
        <v>189</v>
      </c>
      <c r="N190">
        <v>298</v>
      </c>
      <c r="O190">
        <v>7</v>
      </c>
      <c r="P190" s="3">
        <f t="shared" si="20"/>
        <v>2.5416990896776773E-6</v>
      </c>
      <c r="Q190" s="10">
        <f t="shared" si="21"/>
        <v>2.3489932885906041E-2</v>
      </c>
      <c r="R190">
        <f>$N$1110-SUM($N$2:N189)</f>
        <v>17685</v>
      </c>
      <c r="S190" s="10">
        <f t="shared" si="22"/>
        <v>3.4720287612022283E-4</v>
      </c>
      <c r="T190" s="2">
        <f t="shared" si="23"/>
        <v>0.87683606343643627</v>
      </c>
    </row>
    <row r="191" spans="1:20" x14ac:dyDescent="0.25">
      <c r="A191">
        <v>190</v>
      </c>
      <c r="B191" s="3">
        <f t="shared" si="16"/>
        <v>2.5367021526814909E-6</v>
      </c>
      <c r="C191">
        <v>373</v>
      </c>
      <c r="D191">
        <v>1</v>
      </c>
      <c r="E191" s="10">
        <f t="shared" si="17"/>
        <v>2.6809651474530832E-3</v>
      </c>
      <c r="F191">
        <f>$C$1110-SUM($C$2:C190)</f>
        <v>25519</v>
      </c>
      <c r="G191" s="10">
        <f t="shared" si="18"/>
        <v>3.5164466985038167E-5</v>
      </c>
      <c r="H191" s="2">
        <f t="shared" si="19"/>
        <v>0.89732686852394117</v>
      </c>
      <c r="I191" s="3">
        <v>2.1578854687531956E-6</v>
      </c>
      <c r="J191" s="2">
        <v>0</v>
      </c>
      <c r="K191" s="2">
        <v>0.87683606343643627</v>
      </c>
      <c r="M191">
        <v>190</v>
      </c>
      <c r="N191">
        <v>253</v>
      </c>
      <c r="O191">
        <v>0</v>
      </c>
      <c r="P191" s="3">
        <f t="shared" si="20"/>
        <v>2.1578854687531956E-6</v>
      </c>
      <c r="Q191" s="10">
        <f t="shared" si="21"/>
        <v>0</v>
      </c>
      <c r="R191">
        <f>$N$1110-SUM($N$2:N190)</f>
        <v>17387</v>
      </c>
      <c r="S191" s="10">
        <f t="shared" si="22"/>
        <v>0</v>
      </c>
      <c r="T191" s="2">
        <f t="shared" si="23"/>
        <v>0.87683606343643627</v>
      </c>
    </row>
    <row r="192" spans="1:20" x14ac:dyDescent="0.25">
      <c r="A192">
        <v>191</v>
      </c>
      <c r="B192" s="3">
        <f t="shared" si="16"/>
        <v>2.3122754206748177E-6</v>
      </c>
      <c r="C192">
        <v>340</v>
      </c>
      <c r="D192">
        <v>3</v>
      </c>
      <c r="E192" s="10">
        <f t="shared" si="17"/>
        <v>8.8235294117647058E-3</v>
      </c>
      <c r="F192">
        <f>$C$1110-SUM($C$2:C191)</f>
        <v>25146</v>
      </c>
      <c r="G192" s="10">
        <f t="shared" si="18"/>
        <v>1.070540286952637E-4</v>
      </c>
      <c r="H192" s="2">
        <f t="shared" si="19"/>
        <v>0.8972198144952459</v>
      </c>
      <c r="I192" s="3">
        <v>2.3284693002751877E-6</v>
      </c>
      <c r="J192" s="2">
        <v>1.0235042178552423E-4</v>
      </c>
      <c r="K192" s="2">
        <v>0.87673371301465075</v>
      </c>
      <c r="M192">
        <v>191</v>
      </c>
      <c r="N192">
        <v>273</v>
      </c>
      <c r="O192">
        <v>2</v>
      </c>
      <c r="P192" s="3">
        <f t="shared" si="20"/>
        <v>2.3284693002751877E-6</v>
      </c>
      <c r="Q192" s="10">
        <f t="shared" si="21"/>
        <v>7.326007326007326E-3</v>
      </c>
      <c r="R192">
        <f>$N$1110-SUM($N$2:N191)</f>
        <v>17134</v>
      </c>
      <c r="S192" s="10">
        <f t="shared" si="22"/>
        <v>1.0235042178552423E-4</v>
      </c>
      <c r="T192" s="2">
        <f t="shared" si="23"/>
        <v>0.87673371301465075</v>
      </c>
    </row>
    <row r="193" spans="1:20" x14ac:dyDescent="0.25">
      <c r="A193">
        <v>192</v>
      </c>
      <c r="B193" s="3">
        <f t="shared" si="16"/>
        <v>2.4346900017693666E-6</v>
      </c>
      <c r="C193">
        <v>358</v>
      </c>
      <c r="D193">
        <v>3</v>
      </c>
      <c r="E193" s="10">
        <f t="shared" si="17"/>
        <v>8.3798882681564244E-3</v>
      </c>
      <c r="F193">
        <f>$C$1110-SUM($C$2:C192)</f>
        <v>24806</v>
      </c>
      <c r="G193" s="10">
        <f t="shared" si="18"/>
        <v>1.085084029462946E-4</v>
      </c>
      <c r="H193" s="2">
        <f t="shared" si="19"/>
        <v>0.89711130609229961</v>
      </c>
      <c r="I193" s="3">
        <v>2.1237687024487975E-6</v>
      </c>
      <c r="J193" s="2">
        <v>2.0799091703094241E-4</v>
      </c>
      <c r="K193" s="2">
        <v>0.87652572209761981</v>
      </c>
      <c r="M193">
        <v>192</v>
      </c>
      <c r="N193">
        <v>249</v>
      </c>
      <c r="O193">
        <v>4</v>
      </c>
      <c r="P193" s="3">
        <f t="shared" si="20"/>
        <v>2.1237687024487975E-6</v>
      </c>
      <c r="Q193" s="10">
        <f t="shared" si="21"/>
        <v>1.6064257028112448E-2</v>
      </c>
      <c r="R193">
        <f>$N$1110-SUM($N$2:N192)</f>
        <v>16861</v>
      </c>
      <c r="S193" s="10">
        <f t="shared" si="22"/>
        <v>2.0799091703094241E-4</v>
      </c>
      <c r="T193" s="2">
        <f t="shared" si="23"/>
        <v>0.87652572209761981</v>
      </c>
    </row>
    <row r="194" spans="1:20" x14ac:dyDescent="0.25">
      <c r="A194">
        <v>193</v>
      </c>
      <c r="B194" s="3">
        <f t="shared" ref="B194:B257" si="24">C194/$C$1110</f>
        <v>2.4890964822558329E-6</v>
      </c>
      <c r="C194">
        <v>366</v>
      </c>
      <c r="D194">
        <v>7</v>
      </c>
      <c r="E194" s="10">
        <f t="shared" ref="E194:E257" si="25">D194/C194</f>
        <v>1.912568306010929E-2</v>
      </c>
      <c r="F194">
        <f>$C$1110-SUM($C$2:C193)</f>
        <v>24448</v>
      </c>
      <c r="G194" s="10">
        <f t="shared" si="18"/>
        <v>2.5686269398916828E-4</v>
      </c>
      <c r="H194" s="2">
        <f t="shared" si="19"/>
        <v>0.89685444339831044</v>
      </c>
      <c r="I194" s="3">
        <v>2.3369984918512871E-6</v>
      </c>
      <c r="J194" s="2">
        <v>4.7488150125685191E-4</v>
      </c>
      <c r="K194" s="2">
        <v>0.87605084059636296</v>
      </c>
      <c r="M194">
        <v>193</v>
      </c>
      <c r="N194">
        <v>274</v>
      </c>
      <c r="O194">
        <v>9</v>
      </c>
      <c r="P194" s="3">
        <f t="shared" si="20"/>
        <v>2.3369984918512871E-6</v>
      </c>
      <c r="Q194" s="10">
        <f t="shared" si="21"/>
        <v>3.2846715328467155E-2</v>
      </c>
      <c r="R194">
        <f>$N$1110-SUM($N$2:N193)</f>
        <v>16612</v>
      </c>
      <c r="S194" s="10">
        <f t="shared" si="22"/>
        <v>4.7488150125685191E-4</v>
      </c>
      <c r="T194" s="2">
        <f t="shared" si="23"/>
        <v>0.87605084059636296</v>
      </c>
    </row>
    <row r="195" spans="1:20" x14ac:dyDescent="0.25">
      <c r="A195">
        <v>194</v>
      </c>
      <c r="B195" s="3">
        <f t="shared" si="24"/>
        <v>2.087848688668144E-6</v>
      </c>
      <c r="C195">
        <v>307</v>
      </c>
      <c r="D195">
        <v>0</v>
      </c>
      <c r="E195" s="10">
        <f t="shared" si="25"/>
        <v>0</v>
      </c>
      <c r="F195">
        <f>$C$1110-SUM($C$2:C194)</f>
        <v>24082</v>
      </c>
      <c r="G195" s="10">
        <f t="shared" ref="G195:G258" si="26">H194-H195</f>
        <v>0</v>
      </c>
      <c r="H195" s="2">
        <f t="shared" ref="H195:H258" si="27">(F195-D195)/F195*H194</f>
        <v>0.89685444339831044</v>
      </c>
      <c r="I195" s="3">
        <v>1.7655426562526147E-6</v>
      </c>
      <c r="J195" s="2">
        <v>1.0724089124702907E-4</v>
      </c>
      <c r="K195" s="2">
        <v>0.87594359970511593</v>
      </c>
      <c r="M195">
        <v>194</v>
      </c>
      <c r="N195">
        <v>207</v>
      </c>
      <c r="O195">
        <v>2</v>
      </c>
      <c r="P195" s="3">
        <f t="shared" ref="P195:P258" si="28">N195/$N$1110</f>
        <v>1.7655426562526147E-6</v>
      </c>
      <c r="Q195" s="10">
        <f t="shared" ref="Q195:Q258" si="29">O195/N195</f>
        <v>9.6618357487922701E-3</v>
      </c>
      <c r="R195">
        <f>$N$1110-SUM($N$2:N194)</f>
        <v>16338</v>
      </c>
      <c r="S195" s="10">
        <f t="shared" si="22"/>
        <v>1.0724089124702907E-4</v>
      </c>
      <c r="T195" s="2">
        <f t="shared" si="23"/>
        <v>0.87594359970511593</v>
      </c>
    </row>
    <row r="196" spans="1:20" x14ac:dyDescent="0.25">
      <c r="A196">
        <v>195</v>
      </c>
      <c r="B196" s="3">
        <f t="shared" si="24"/>
        <v>2.271470560309968E-6</v>
      </c>
      <c r="C196">
        <v>334</v>
      </c>
      <c r="D196">
        <v>3</v>
      </c>
      <c r="E196" s="10">
        <f t="shared" si="25"/>
        <v>8.9820359281437123E-3</v>
      </c>
      <c r="F196">
        <f>$C$1110-SUM($C$2:C195)</f>
        <v>23775</v>
      </c>
      <c r="G196" s="10">
        <f t="shared" si="26"/>
        <v>1.1316775311021043E-4</v>
      </c>
      <c r="H196" s="2">
        <f t="shared" si="27"/>
        <v>0.89674127564520023</v>
      </c>
      <c r="I196" s="3">
        <v>2.0214184035356024E-6</v>
      </c>
      <c r="J196" s="2">
        <v>0</v>
      </c>
      <c r="K196" s="2">
        <v>0.87594359970511593</v>
      </c>
      <c r="M196">
        <v>195</v>
      </c>
      <c r="N196">
        <v>237</v>
      </c>
      <c r="O196">
        <v>0</v>
      </c>
      <c r="P196" s="3">
        <f t="shared" si="28"/>
        <v>2.0214184035356024E-6</v>
      </c>
      <c r="Q196" s="10">
        <f t="shared" si="29"/>
        <v>0</v>
      </c>
      <c r="R196">
        <f>$N$1110-SUM($N$2:N195)</f>
        <v>16131</v>
      </c>
      <c r="S196" s="10">
        <f t="shared" ref="S196:S259" si="30">T195-T196</f>
        <v>0</v>
      </c>
      <c r="T196" s="2">
        <f t="shared" ref="T196:T259" si="31">(R196-O196)/R196*T195</f>
        <v>0.87594359970511593</v>
      </c>
    </row>
    <row r="197" spans="1:20" x14ac:dyDescent="0.25">
      <c r="A197">
        <v>196</v>
      </c>
      <c r="B197" s="3">
        <f t="shared" si="24"/>
        <v>2.319076230735626E-6</v>
      </c>
      <c r="C197">
        <v>341</v>
      </c>
      <c r="D197">
        <v>2</v>
      </c>
      <c r="E197" s="10">
        <f t="shared" si="25"/>
        <v>5.8651026392961877E-3</v>
      </c>
      <c r="F197">
        <f>$C$1110-SUM($C$2:C196)</f>
        <v>23441</v>
      </c>
      <c r="G197" s="10">
        <f t="shared" si="26"/>
        <v>7.6510496620940671E-5</v>
      </c>
      <c r="H197" s="2">
        <f t="shared" si="27"/>
        <v>0.89666476514857929</v>
      </c>
      <c r="I197" s="3">
        <v>2.2517065760902913E-6</v>
      </c>
      <c r="J197" s="2">
        <v>5.5111589260414817E-5</v>
      </c>
      <c r="K197" s="2">
        <v>0.87588848811585551</v>
      </c>
      <c r="M197">
        <v>196</v>
      </c>
      <c r="N197">
        <v>264</v>
      </c>
      <c r="O197">
        <v>1</v>
      </c>
      <c r="P197" s="3">
        <f t="shared" si="28"/>
        <v>2.2517065760902913E-6</v>
      </c>
      <c r="Q197" s="10">
        <f t="shared" si="29"/>
        <v>3.787878787878788E-3</v>
      </c>
      <c r="R197">
        <f>$N$1110-SUM($N$2:N196)</f>
        <v>15894</v>
      </c>
      <c r="S197" s="10">
        <f t="shared" si="30"/>
        <v>5.5111589260414817E-5</v>
      </c>
      <c r="T197" s="2">
        <f t="shared" si="31"/>
        <v>0.87588848811585551</v>
      </c>
    </row>
    <row r="198" spans="1:20" x14ac:dyDescent="0.25">
      <c r="A198">
        <v>197</v>
      </c>
      <c r="B198" s="3">
        <f t="shared" si="24"/>
        <v>2.0198405880600614E-6</v>
      </c>
      <c r="C198">
        <v>297</v>
      </c>
      <c r="D198">
        <v>2</v>
      </c>
      <c r="E198" s="10">
        <f t="shared" si="25"/>
        <v>6.7340067340067337E-3</v>
      </c>
      <c r="F198">
        <f>$C$1110-SUM($C$2:C197)</f>
        <v>23100</v>
      </c>
      <c r="G198" s="10">
        <f t="shared" si="26"/>
        <v>7.7633312999925153E-5</v>
      </c>
      <c r="H198" s="2">
        <f t="shared" si="27"/>
        <v>0.89658713183557937</v>
      </c>
      <c r="I198" s="3">
        <v>1.884951338318009E-6</v>
      </c>
      <c r="J198" s="2">
        <v>1.6811679234463028E-4</v>
      </c>
      <c r="K198" s="2">
        <v>0.87572037132351088</v>
      </c>
      <c r="M198">
        <v>197</v>
      </c>
      <c r="N198">
        <v>221</v>
      </c>
      <c r="O198">
        <v>3</v>
      </c>
      <c r="P198" s="3">
        <f t="shared" si="28"/>
        <v>1.884951338318009E-6</v>
      </c>
      <c r="Q198" s="10">
        <f t="shared" si="29"/>
        <v>1.3574660633484163E-2</v>
      </c>
      <c r="R198">
        <f>$N$1110-SUM($N$2:N197)</f>
        <v>15630</v>
      </c>
      <c r="S198" s="10">
        <f t="shared" si="30"/>
        <v>1.6811679234463028E-4</v>
      </c>
      <c r="T198" s="2">
        <f t="shared" si="31"/>
        <v>0.87572037132351088</v>
      </c>
    </row>
    <row r="199" spans="1:20" x14ac:dyDescent="0.25">
      <c r="A199">
        <v>198</v>
      </c>
      <c r="B199" s="3">
        <f t="shared" si="24"/>
        <v>2.013039777999253E-6</v>
      </c>
      <c r="C199">
        <v>296</v>
      </c>
      <c r="D199">
        <v>2</v>
      </c>
      <c r="E199" s="10">
        <f t="shared" si="25"/>
        <v>6.7567567567567571E-3</v>
      </c>
      <c r="F199">
        <f>$C$1110-SUM($C$2:C198)</f>
        <v>22803</v>
      </c>
      <c r="G199" s="10">
        <f t="shared" si="26"/>
        <v>7.863764696180997E-5</v>
      </c>
      <c r="H199" s="2">
        <f t="shared" si="27"/>
        <v>0.89650849418861756</v>
      </c>
      <c r="I199" s="3">
        <v>1.7740718478287143E-6</v>
      </c>
      <c r="J199" s="2">
        <v>5.683174581894157E-5</v>
      </c>
      <c r="K199" s="2">
        <v>0.87566353957769194</v>
      </c>
      <c r="M199">
        <v>198</v>
      </c>
      <c r="N199">
        <v>208</v>
      </c>
      <c r="O199">
        <v>1</v>
      </c>
      <c r="P199" s="3">
        <f t="shared" si="28"/>
        <v>1.7740718478287143E-6</v>
      </c>
      <c r="Q199" s="10">
        <f t="shared" si="29"/>
        <v>4.807692307692308E-3</v>
      </c>
      <c r="R199">
        <f>$N$1110-SUM($N$2:N198)</f>
        <v>15409</v>
      </c>
      <c r="S199" s="10">
        <f t="shared" si="30"/>
        <v>5.683174581894157E-5</v>
      </c>
      <c r="T199" s="2">
        <f t="shared" si="31"/>
        <v>0.87566353957769194</v>
      </c>
    </row>
    <row r="200" spans="1:20" x14ac:dyDescent="0.25">
      <c r="A200">
        <v>199</v>
      </c>
      <c r="B200" s="3">
        <f t="shared" si="24"/>
        <v>1.9858365377560197E-6</v>
      </c>
      <c r="C200">
        <v>292</v>
      </c>
      <c r="D200">
        <v>1</v>
      </c>
      <c r="E200" s="10">
        <f t="shared" si="25"/>
        <v>3.4246575342465752E-3</v>
      </c>
      <c r="F200">
        <f>$C$1110-SUM($C$2:C199)</f>
        <v>22507</v>
      </c>
      <c r="G200" s="10">
        <f t="shared" si="26"/>
        <v>3.9832429652553181E-5</v>
      </c>
      <c r="H200" s="2">
        <f t="shared" si="27"/>
        <v>0.896468661758965</v>
      </c>
      <c r="I200" s="3">
        <v>1.9531848709268058E-6</v>
      </c>
      <c r="J200" s="2">
        <v>5.7605653547621039E-5</v>
      </c>
      <c r="K200" s="2">
        <v>0.87560593392414432</v>
      </c>
      <c r="M200">
        <v>199</v>
      </c>
      <c r="N200">
        <v>229</v>
      </c>
      <c r="O200">
        <v>1</v>
      </c>
      <c r="P200" s="3">
        <f t="shared" si="28"/>
        <v>1.9531848709268058E-6</v>
      </c>
      <c r="Q200" s="10">
        <f t="shared" si="29"/>
        <v>4.3668122270742356E-3</v>
      </c>
      <c r="R200">
        <f>$N$1110-SUM($N$2:N199)</f>
        <v>15201</v>
      </c>
      <c r="S200" s="10">
        <f t="shared" si="30"/>
        <v>5.7605653547621039E-5</v>
      </c>
      <c r="T200" s="2">
        <f t="shared" si="31"/>
        <v>0.87560593392414432</v>
      </c>
    </row>
    <row r="201" spans="1:20" x14ac:dyDescent="0.25">
      <c r="A201">
        <v>200</v>
      </c>
      <c r="B201" s="3">
        <f t="shared" si="24"/>
        <v>1.9858365377560197E-6</v>
      </c>
      <c r="C201">
        <v>292</v>
      </c>
      <c r="D201">
        <v>4</v>
      </c>
      <c r="E201" s="10">
        <f t="shared" si="25"/>
        <v>1.3698630136986301E-2</v>
      </c>
      <c r="F201">
        <f>$C$1110-SUM($C$2:C200)</f>
        <v>22215</v>
      </c>
      <c r="G201" s="10">
        <f t="shared" si="26"/>
        <v>1.6141681958303788E-4</v>
      </c>
      <c r="H201" s="2">
        <f t="shared" si="27"/>
        <v>0.89630724493938196</v>
      </c>
      <c r="I201" s="3">
        <v>1.7826010394048139E-6</v>
      </c>
      <c r="J201" s="2">
        <v>1.1696579400544138E-4</v>
      </c>
      <c r="K201" s="2">
        <v>0.87548896813013888</v>
      </c>
      <c r="M201">
        <v>200</v>
      </c>
      <c r="N201">
        <v>209</v>
      </c>
      <c r="O201">
        <v>2</v>
      </c>
      <c r="P201" s="3">
        <f t="shared" si="28"/>
        <v>1.7826010394048139E-6</v>
      </c>
      <c r="Q201" s="10">
        <f t="shared" si="29"/>
        <v>9.5693779904306216E-3</v>
      </c>
      <c r="R201">
        <f>$N$1110-SUM($N$2:N200)</f>
        <v>14972</v>
      </c>
      <c r="S201" s="10">
        <f t="shared" si="30"/>
        <v>1.1696579400544138E-4</v>
      </c>
      <c r="T201" s="2">
        <f t="shared" si="31"/>
        <v>0.87548896813013888</v>
      </c>
    </row>
    <row r="202" spans="1:20" x14ac:dyDescent="0.25">
      <c r="A202">
        <v>201</v>
      </c>
      <c r="B202" s="3">
        <f t="shared" si="24"/>
        <v>2.0674462584857194E-6</v>
      </c>
      <c r="C202">
        <v>304</v>
      </c>
      <c r="D202">
        <v>1</v>
      </c>
      <c r="E202" s="10">
        <f t="shared" si="25"/>
        <v>3.2894736842105261E-3</v>
      </c>
      <c r="F202">
        <f>$C$1110-SUM($C$2:C201)</f>
        <v>21923</v>
      </c>
      <c r="G202" s="10">
        <f t="shared" si="26"/>
        <v>4.0884333573854015E-5</v>
      </c>
      <c r="H202" s="2">
        <f t="shared" si="27"/>
        <v>0.89626636060580811</v>
      </c>
      <c r="I202" s="3">
        <v>1.8167178057092122E-6</v>
      </c>
      <c r="J202" s="2">
        <v>5.930291730205095E-5</v>
      </c>
      <c r="K202" s="2">
        <v>0.87542966521283683</v>
      </c>
      <c r="M202">
        <v>201</v>
      </c>
      <c r="N202">
        <v>213</v>
      </c>
      <c r="O202">
        <v>1</v>
      </c>
      <c r="P202" s="3">
        <f t="shared" si="28"/>
        <v>1.8167178057092122E-6</v>
      </c>
      <c r="Q202" s="10">
        <f t="shared" si="29"/>
        <v>4.6948356807511738E-3</v>
      </c>
      <c r="R202">
        <f>$N$1110-SUM($N$2:N201)</f>
        <v>14763</v>
      </c>
      <c r="S202" s="10">
        <f t="shared" si="30"/>
        <v>5.930291730205095E-5</v>
      </c>
      <c r="T202" s="2">
        <f t="shared" si="31"/>
        <v>0.87542966521283683</v>
      </c>
    </row>
    <row r="203" spans="1:20" x14ac:dyDescent="0.25">
      <c r="A203">
        <v>202</v>
      </c>
      <c r="B203" s="3">
        <f t="shared" si="24"/>
        <v>2.087848688668144E-6</v>
      </c>
      <c r="C203">
        <v>307</v>
      </c>
      <c r="D203">
        <v>4</v>
      </c>
      <c r="E203" s="10">
        <f t="shared" si="25"/>
        <v>1.3029315960912053E-2</v>
      </c>
      <c r="F203">
        <f>$C$1110-SUM($C$2:C202)</f>
        <v>21619</v>
      </c>
      <c r="G203" s="10">
        <f t="shared" si="26"/>
        <v>1.6582938352482923E-4</v>
      </c>
      <c r="H203" s="2">
        <f t="shared" si="27"/>
        <v>0.89610053122228328</v>
      </c>
      <c r="I203" s="3">
        <v>1.7740718478287143E-6</v>
      </c>
      <c r="J203" s="2">
        <v>3.0083493649923909E-4</v>
      </c>
      <c r="K203" s="2">
        <v>0.87512883027633759</v>
      </c>
      <c r="M203">
        <v>202</v>
      </c>
      <c r="N203">
        <v>208</v>
      </c>
      <c r="O203">
        <v>5</v>
      </c>
      <c r="P203" s="3">
        <f t="shared" si="28"/>
        <v>1.7740718478287143E-6</v>
      </c>
      <c r="Q203" s="10">
        <f t="shared" si="29"/>
        <v>2.403846153846154E-2</v>
      </c>
      <c r="R203">
        <f>$N$1110-SUM($N$2:N202)</f>
        <v>14550</v>
      </c>
      <c r="S203" s="10">
        <f t="shared" si="30"/>
        <v>3.0083493649923909E-4</v>
      </c>
      <c r="T203" s="2">
        <f t="shared" si="31"/>
        <v>0.87512883027633759</v>
      </c>
    </row>
    <row r="204" spans="1:20" x14ac:dyDescent="0.25">
      <c r="A204">
        <v>203</v>
      </c>
      <c r="B204" s="3">
        <f t="shared" si="24"/>
        <v>2.0198405880600614E-6</v>
      </c>
      <c r="C204">
        <v>297</v>
      </c>
      <c r="D204">
        <v>3</v>
      </c>
      <c r="E204" s="10">
        <f t="shared" si="25"/>
        <v>1.0101010101010102E-2</v>
      </c>
      <c r="F204">
        <f>$C$1110-SUM($C$2:C203)</f>
        <v>21312</v>
      </c>
      <c r="G204" s="10">
        <f t="shared" si="26"/>
        <v>1.2614027748059087E-4</v>
      </c>
      <c r="H204" s="2">
        <f t="shared" si="27"/>
        <v>0.89597439094480269</v>
      </c>
      <c r="I204" s="3">
        <v>1.7826010394048139E-6</v>
      </c>
      <c r="J204" s="2">
        <v>3.0509302408188166E-4</v>
      </c>
      <c r="K204" s="2">
        <v>0.87482373725225571</v>
      </c>
      <c r="M204">
        <v>203</v>
      </c>
      <c r="N204">
        <v>209</v>
      </c>
      <c r="O204">
        <v>5</v>
      </c>
      <c r="P204" s="3">
        <f t="shared" si="28"/>
        <v>1.7826010394048139E-6</v>
      </c>
      <c r="Q204" s="10">
        <f t="shared" si="29"/>
        <v>2.3923444976076555E-2</v>
      </c>
      <c r="R204">
        <f>$N$1110-SUM($N$2:N203)</f>
        <v>14342</v>
      </c>
      <c r="S204" s="10">
        <f t="shared" si="30"/>
        <v>3.0509302408188166E-4</v>
      </c>
      <c r="T204" s="2">
        <f t="shared" si="31"/>
        <v>0.87482373725225571</v>
      </c>
    </row>
    <row r="205" spans="1:20" x14ac:dyDescent="0.25">
      <c r="A205">
        <v>204</v>
      </c>
      <c r="B205" s="3">
        <f t="shared" si="24"/>
        <v>2.0266413981208697E-6</v>
      </c>
      <c r="C205">
        <v>298</v>
      </c>
      <c r="D205">
        <v>1</v>
      </c>
      <c r="E205" s="10">
        <f t="shared" si="25"/>
        <v>3.3557046979865771E-3</v>
      </c>
      <c r="F205">
        <f>$C$1110-SUM($C$2:C204)</f>
        <v>21015</v>
      </c>
      <c r="G205" s="10">
        <f t="shared" si="26"/>
        <v>4.2634993621004647E-5</v>
      </c>
      <c r="H205" s="2">
        <f t="shared" si="27"/>
        <v>0.89593175595118169</v>
      </c>
      <c r="I205" s="3">
        <v>1.739955081524316E-6</v>
      </c>
      <c r="J205" s="2">
        <v>1.2379873165668798E-4</v>
      </c>
      <c r="K205" s="2">
        <v>0.87469993852059902</v>
      </c>
      <c r="M205">
        <v>204</v>
      </c>
      <c r="N205">
        <v>204</v>
      </c>
      <c r="O205">
        <v>2</v>
      </c>
      <c r="P205" s="3">
        <f t="shared" si="28"/>
        <v>1.739955081524316E-6</v>
      </c>
      <c r="Q205" s="10">
        <f t="shared" si="29"/>
        <v>9.8039215686274508E-3</v>
      </c>
      <c r="R205">
        <f>$N$1110-SUM($N$2:N204)</f>
        <v>14133</v>
      </c>
      <c r="S205" s="10">
        <f t="shared" si="30"/>
        <v>1.2379873165668798E-4</v>
      </c>
      <c r="T205" s="2">
        <f t="shared" si="31"/>
        <v>0.87469993852059902</v>
      </c>
    </row>
    <row r="206" spans="1:20" x14ac:dyDescent="0.25">
      <c r="A206">
        <v>205</v>
      </c>
      <c r="B206" s="3">
        <f t="shared" si="24"/>
        <v>1.7614098057493464E-6</v>
      </c>
      <c r="C206">
        <v>259</v>
      </c>
      <c r="D206">
        <v>2</v>
      </c>
      <c r="E206" s="10">
        <f t="shared" si="25"/>
        <v>7.7220077220077222E-3</v>
      </c>
      <c r="F206">
        <f>$C$1110-SUM($C$2:C205)</f>
        <v>20717</v>
      </c>
      <c r="G206" s="10">
        <f t="shared" si="26"/>
        <v>8.6492422257222756E-5</v>
      </c>
      <c r="H206" s="2">
        <f t="shared" si="27"/>
        <v>0.89584526352892446</v>
      </c>
      <c r="I206" s="3">
        <v>1.594958824730623E-6</v>
      </c>
      <c r="J206" s="2">
        <v>1.2559407545698065E-4</v>
      </c>
      <c r="K206" s="2">
        <v>0.87457434444514204</v>
      </c>
      <c r="M206">
        <v>205</v>
      </c>
      <c r="N206">
        <v>187</v>
      </c>
      <c r="O206">
        <v>2</v>
      </c>
      <c r="P206" s="3">
        <f t="shared" si="28"/>
        <v>1.594958824730623E-6</v>
      </c>
      <c r="Q206" s="10">
        <f t="shared" si="29"/>
        <v>1.06951871657754E-2</v>
      </c>
      <c r="R206">
        <f>$N$1110-SUM($N$2:N205)</f>
        <v>13929</v>
      </c>
      <c r="S206" s="10">
        <f t="shared" si="30"/>
        <v>1.2559407545698065E-4</v>
      </c>
      <c r="T206" s="2">
        <f t="shared" si="31"/>
        <v>0.87457434444514204</v>
      </c>
    </row>
    <row r="207" spans="1:20" x14ac:dyDescent="0.25">
      <c r="A207">
        <v>206</v>
      </c>
      <c r="B207" s="3">
        <f t="shared" si="24"/>
        <v>2.0810478786073356E-6</v>
      </c>
      <c r="C207">
        <v>306</v>
      </c>
      <c r="D207">
        <v>3</v>
      </c>
      <c r="E207" s="10">
        <f t="shared" si="25"/>
        <v>9.8039215686274508E-3</v>
      </c>
      <c r="F207">
        <f>$C$1110-SUM($C$2:C206)</f>
        <v>20458</v>
      </c>
      <c r="G207" s="10">
        <f t="shared" si="26"/>
        <v>1.3136845197903035E-4</v>
      </c>
      <c r="H207" s="2">
        <f t="shared" si="27"/>
        <v>0.89571389507694543</v>
      </c>
      <c r="I207" s="3">
        <v>1.6546631657633202E-6</v>
      </c>
      <c r="J207" s="2">
        <v>1.9092730558400994E-4</v>
      </c>
      <c r="K207" s="2">
        <v>0.87438341713955803</v>
      </c>
      <c r="M207">
        <v>206</v>
      </c>
      <c r="N207">
        <v>194</v>
      </c>
      <c r="O207">
        <v>3</v>
      </c>
      <c r="P207" s="3">
        <f t="shared" si="28"/>
        <v>1.6546631657633202E-6</v>
      </c>
      <c r="Q207" s="10">
        <f t="shared" si="29"/>
        <v>1.5463917525773196E-2</v>
      </c>
      <c r="R207">
        <f>$N$1110-SUM($N$2:N206)</f>
        <v>13742</v>
      </c>
      <c r="S207" s="10">
        <f t="shared" si="30"/>
        <v>1.9092730558400994E-4</v>
      </c>
      <c r="T207" s="2">
        <f t="shared" si="31"/>
        <v>0.87438341713955803</v>
      </c>
    </row>
    <row r="208" spans="1:20" x14ac:dyDescent="0.25">
      <c r="A208">
        <v>207</v>
      </c>
      <c r="B208" s="3">
        <f t="shared" si="24"/>
        <v>1.7954138560533877E-6</v>
      </c>
      <c r="C208">
        <v>264</v>
      </c>
      <c r="D208">
        <v>8</v>
      </c>
      <c r="E208" s="10">
        <f t="shared" si="25"/>
        <v>3.0303030303030304E-2</v>
      </c>
      <c r="F208">
        <f>$C$1110-SUM($C$2:C207)</f>
        <v>20152</v>
      </c>
      <c r="G208" s="10">
        <f t="shared" si="26"/>
        <v>3.5558312627115285E-4</v>
      </c>
      <c r="H208" s="2">
        <f t="shared" si="27"/>
        <v>0.89535831195067428</v>
      </c>
      <c r="I208" s="3">
        <v>1.5011377173935275E-6</v>
      </c>
      <c r="J208" s="2">
        <v>1.9361900290959522E-4</v>
      </c>
      <c r="K208" s="2">
        <v>0.87418979813664843</v>
      </c>
      <c r="M208">
        <v>207</v>
      </c>
      <c r="N208">
        <v>176</v>
      </c>
      <c r="O208">
        <v>3</v>
      </c>
      <c r="P208" s="3">
        <f t="shared" si="28"/>
        <v>1.5011377173935275E-6</v>
      </c>
      <c r="Q208" s="10">
        <f t="shared" si="29"/>
        <v>1.7045454545454544E-2</v>
      </c>
      <c r="R208">
        <f>$N$1110-SUM($N$2:N207)</f>
        <v>13548</v>
      </c>
      <c r="S208" s="10">
        <f t="shared" si="30"/>
        <v>1.9361900290959522E-4</v>
      </c>
      <c r="T208" s="2">
        <f t="shared" si="31"/>
        <v>0.87418979813664843</v>
      </c>
    </row>
    <row r="209" spans="1:20" x14ac:dyDescent="0.25">
      <c r="A209">
        <v>208</v>
      </c>
      <c r="B209" s="3">
        <f t="shared" si="24"/>
        <v>1.6525968447764137E-6</v>
      </c>
      <c r="C209">
        <v>243</v>
      </c>
      <c r="D209">
        <v>0</v>
      </c>
      <c r="E209" s="10">
        <f t="shared" si="25"/>
        <v>0</v>
      </c>
      <c r="F209">
        <f>$C$1110-SUM($C$2:C208)</f>
        <v>19888</v>
      </c>
      <c r="G209" s="10">
        <f t="shared" si="26"/>
        <v>0</v>
      </c>
      <c r="H209" s="2">
        <f t="shared" si="27"/>
        <v>0.89535831195067428</v>
      </c>
      <c r="I209" s="3">
        <v>1.4158458016325317E-6</v>
      </c>
      <c r="J209" s="2">
        <v>0</v>
      </c>
      <c r="K209" s="2">
        <v>0.87418979813664843</v>
      </c>
      <c r="M209">
        <v>208</v>
      </c>
      <c r="N209">
        <v>166</v>
      </c>
      <c r="O209">
        <v>0</v>
      </c>
      <c r="P209" s="3">
        <f t="shared" si="28"/>
        <v>1.4158458016325317E-6</v>
      </c>
      <c r="Q209" s="10">
        <f t="shared" si="29"/>
        <v>0</v>
      </c>
      <c r="R209">
        <f>$N$1110-SUM($N$2:N208)</f>
        <v>13372</v>
      </c>
      <c r="S209" s="10">
        <f t="shared" si="30"/>
        <v>0</v>
      </c>
      <c r="T209" s="2">
        <f t="shared" si="31"/>
        <v>0.87418979813664843</v>
      </c>
    </row>
    <row r="210" spans="1:20" x14ac:dyDescent="0.25">
      <c r="A210">
        <v>209</v>
      </c>
      <c r="B210" s="3">
        <f t="shared" si="24"/>
        <v>1.7274057554453049E-6</v>
      </c>
      <c r="C210">
        <v>254</v>
      </c>
      <c r="D210">
        <v>6</v>
      </c>
      <c r="E210" s="10">
        <f t="shared" si="25"/>
        <v>2.3622047244094488E-2</v>
      </c>
      <c r="F210">
        <f>$C$1110-SUM($C$2:C209)</f>
        <v>19645</v>
      </c>
      <c r="G210" s="10">
        <f t="shared" si="26"/>
        <v>2.7346143403939038E-4</v>
      </c>
      <c r="H210" s="2">
        <f t="shared" si="27"/>
        <v>0.89508485051663489</v>
      </c>
      <c r="I210" s="3">
        <v>1.44996256793693E-6</v>
      </c>
      <c r="J210" s="2">
        <v>1.3239282116261908E-4</v>
      </c>
      <c r="K210" s="2">
        <v>0.87405740531548581</v>
      </c>
      <c r="M210">
        <v>209</v>
      </c>
      <c r="N210">
        <v>170</v>
      </c>
      <c r="O210">
        <v>2</v>
      </c>
      <c r="P210" s="3">
        <f t="shared" si="28"/>
        <v>1.44996256793693E-6</v>
      </c>
      <c r="Q210" s="10">
        <f t="shared" si="29"/>
        <v>1.1764705882352941E-2</v>
      </c>
      <c r="R210">
        <f>$N$1110-SUM($N$2:N209)</f>
        <v>13206</v>
      </c>
      <c r="S210" s="10">
        <f t="shared" si="30"/>
        <v>1.3239282116261908E-4</v>
      </c>
      <c r="T210" s="2">
        <f t="shared" si="31"/>
        <v>0.87405740531548581</v>
      </c>
    </row>
    <row r="211" spans="1:20" x14ac:dyDescent="0.25">
      <c r="A211">
        <v>210</v>
      </c>
      <c r="B211" s="3">
        <f t="shared" si="24"/>
        <v>1.8906251969047037E-6</v>
      </c>
      <c r="C211">
        <v>278</v>
      </c>
      <c r="D211">
        <v>3</v>
      </c>
      <c r="E211" s="10">
        <f t="shared" si="25"/>
        <v>1.0791366906474821E-2</v>
      </c>
      <c r="F211">
        <f>$C$1110-SUM($C$2:C210)</f>
        <v>19391</v>
      </c>
      <c r="G211" s="10">
        <f t="shared" si="26"/>
        <v>1.3847942610234476E-4</v>
      </c>
      <c r="H211" s="2">
        <f t="shared" si="27"/>
        <v>0.89494637109053254</v>
      </c>
      <c r="I211" s="3">
        <v>1.7143675067960171E-6</v>
      </c>
      <c r="J211" s="2">
        <v>2.0114852837882502E-4</v>
      </c>
      <c r="K211" s="2">
        <v>0.87385625678710699</v>
      </c>
      <c r="M211">
        <v>210</v>
      </c>
      <c r="N211">
        <v>201</v>
      </c>
      <c r="O211">
        <v>3</v>
      </c>
      <c r="P211" s="3">
        <f t="shared" si="28"/>
        <v>1.7143675067960171E-6</v>
      </c>
      <c r="Q211" s="10">
        <f t="shared" si="29"/>
        <v>1.4925373134328358E-2</v>
      </c>
      <c r="R211">
        <f>$N$1110-SUM($N$2:N210)</f>
        <v>13036</v>
      </c>
      <c r="S211" s="10">
        <f t="shared" si="30"/>
        <v>2.0114852837882502E-4</v>
      </c>
      <c r="T211" s="2">
        <f t="shared" si="31"/>
        <v>0.87385625678710699</v>
      </c>
    </row>
    <row r="212" spans="1:20" x14ac:dyDescent="0.25">
      <c r="A212">
        <v>211</v>
      </c>
      <c r="B212" s="3">
        <f t="shared" si="24"/>
        <v>1.6798000850196469E-6</v>
      </c>
      <c r="C212">
        <v>247</v>
      </c>
      <c r="D212">
        <v>2</v>
      </c>
      <c r="E212" s="10">
        <f t="shared" si="25"/>
        <v>8.0971659919028341E-3</v>
      </c>
      <c r="F212">
        <f>$C$1110-SUM($C$2:C211)</f>
        <v>19113</v>
      </c>
      <c r="G212" s="10">
        <f t="shared" si="26"/>
        <v>9.364792247068543E-5</v>
      </c>
      <c r="H212" s="2">
        <f t="shared" si="27"/>
        <v>0.89485272316806186</v>
      </c>
      <c r="I212" s="3">
        <v>1.5693712500023241E-6</v>
      </c>
      <c r="J212" s="2">
        <v>6.8083853275169304E-5</v>
      </c>
      <c r="K212" s="2">
        <v>0.87378817293383182</v>
      </c>
      <c r="M212">
        <v>211</v>
      </c>
      <c r="N212">
        <v>184</v>
      </c>
      <c r="O212">
        <v>1</v>
      </c>
      <c r="P212" s="3">
        <f t="shared" si="28"/>
        <v>1.5693712500023241E-6</v>
      </c>
      <c r="Q212" s="10">
        <f t="shared" si="29"/>
        <v>5.434782608695652E-3</v>
      </c>
      <c r="R212">
        <f>$N$1110-SUM($N$2:N211)</f>
        <v>12835</v>
      </c>
      <c r="S212" s="10">
        <f t="shared" si="30"/>
        <v>6.8083853275169304E-5</v>
      </c>
      <c r="T212" s="2">
        <f t="shared" si="31"/>
        <v>0.87378817293383182</v>
      </c>
    </row>
    <row r="213" spans="1:20" x14ac:dyDescent="0.25">
      <c r="A213">
        <v>212</v>
      </c>
      <c r="B213" s="3">
        <f t="shared" si="24"/>
        <v>1.5437838838034811E-6</v>
      </c>
      <c r="C213">
        <v>227</v>
      </c>
      <c r="D213">
        <v>2</v>
      </c>
      <c r="E213" s="10">
        <f t="shared" si="25"/>
        <v>8.8105726872246704E-3</v>
      </c>
      <c r="F213">
        <f>$C$1110-SUM($C$2:C212)</f>
        <v>18866</v>
      </c>
      <c r="G213" s="10">
        <f t="shared" si="26"/>
        <v>9.4864064790423086E-5</v>
      </c>
      <c r="H213" s="2">
        <f t="shared" si="27"/>
        <v>0.89475785910327144</v>
      </c>
      <c r="I213" s="3">
        <v>1.3561414605998345E-6</v>
      </c>
      <c r="J213" s="2">
        <v>1.3813740778345629E-4</v>
      </c>
      <c r="K213" s="2">
        <v>0.87365003552604836</v>
      </c>
      <c r="M213">
        <v>212</v>
      </c>
      <c r="N213">
        <v>159</v>
      </c>
      <c r="O213">
        <v>2</v>
      </c>
      <c r="P213" s="3">
        <f t="shared" si="28"/>
        <v>1.3561414605998345E-6</v>
      </c>
      <c r="Q213" s="10">
        <f t="shared" si="29"/>
        <v>1.2578616352201259E-2</v>
      </c>
      <c r="R213">
        <f>$N$1110-SUM($N$2:N212)</f>
        <v>12651</v>
      </c>
      <c r="S213" s="10">
        <f t="shared" si="30"/>
        <v>1.3813740778345629E-4</v>
      </c>
      <c r="T213" s="2">
        <f t="shared" si="31"/>
        <v>0.87365003552604836</v>
      </c>
    </row>
    <row r="214" spans="1:20" x14ac:dyDescent="0.25">
      <c r="A214">
        <v>213</v>
      </c>
      <c r="B214" s="3">
        <f t="shared" si="24"/>
        <v>1.6661984648980302E-6</v>
      </c>
      <c r="C214">
        <v>245</v>
      </c>
      <c r="D214">
        <v>1</v>
      </c>
      <c r="E214" s="10">
        <f t="shared" si="25"/>
        <v>4.0816326530612249E-3</v>
      </c>
      <c r="F214">
        <f>$C$1110-SUM($C$2:C213)</f>
        <v>18639</v>
      </c>
      <c r="G214" s="10">
        <f t="shared" si="26"/>
        <v>4.8004606422180629E-5</v>
      </c>
      <c r="H214" s="2">
        <f t="shared" si="27"/>
        <v>0.89470985449684926</v>
      </c>
      <c r="I214" s="3">
        <v>1.5437836752740254E-6</v>
      </c>
      <c r="J214" s="2">
        <v>1.3987352473998627E-4</v>
      </c>
      <c r="K214" s="2">
        <v>0.87351016200130838</v>
      </c>
      <c r="M214">
        <v>213</v>
      </c>
      <c r="N214">
        <v>181</v>
      </c>
      <c r="O214">
        <v>2</v>
      </c>
      <c r="P214" s="3">
        <f t="shared" si="28"/>
        <v>1.5437836752740254E-6</v>
      </c>
      <c r="Q214" s="10">
        <f t="shared" si="29"/>
        <v>1.1049723756906077E-2</v>
      </c>
      <c r="R214">
        <f>$N$1110-SUM($N$2:N213)</f>
        <v>12492</v>
      </c>
      <c r="S214" s="10">
        <f t="shared" si="30"/>
        <v>1.3987352473998627E-4</v>
      </c>
      <c r="T214" s="2">
        <f t="shared" si="31"/>
        <v>0.87351016200130838</v>
      </c>
    </row>
    <row r="215" spans="1:20" x14ac:dyDescent="0.25">
      <c r="A215">
        <v>214</v>
      </c>
      <c r="B215" s="3">
        <f t="shared" si="24"/>
        <v>1.6457960347156054E-6</v>
      </c>
      <c r="C215">
        <v>242</v>
      </c>
      <c r="D215">
        <v>1</v>
      </c>
      <c r="E215" s="10">
        <f t="shared" si="25"/>
        <v>4.1322314049586778E-3</v>
      </c>
      <c r="F215">
        <f>$C$1110-SUM($C$2:C214)</f>
        <v>18394</v>
      </c>
      <c r="G215" s="10">
        <f t="shared" si="26"/>
        <v>4.8641396895532374E-5</v>
      </c>
      <c r="H215" s="2">
        <f t="shared" si="27"/>
        <v>0.89466121309995372</v>
      </c>
      <c r="I215" s="3">
        <v>1.5096669089696271E-6</v>
      </c>
      <c r="J215" s="2">
        <v>2.1286089562211341E-4</v>
      </c>
      <c r="K215" s="2">
        <v>0.87329730110568626</v>
      </c>
      <c r="M215">
        <v>214</v>
      </c>
      <c r="N215">
        <v>177</v>
      </c>
      <c r="O215">
        <v>3</v>
      </c>
      <c r="P215" s="3">
        <f t="shared" si="28"/>
        <v>1.5096669089696271E-6</v>
      </c>
      <c r="Q215" s="10">
        <f t="shared" si="29"/>
        <v>1.6949152542372881E-2</v>
      </c>
      <c r="R215">
        <f>$N$1110-SUM($N$2:N214)</f>
        <v>12311</v>
      </c>
      <c r="S215" s="10">
        <f t="shared" si="30"/>
        <v>2.1286089562211341E-4</v>
      </c>
      <c r="T215" s="2">
        <f t="shared" si="31"/>
        <v>0.87329730110568626</v>
      </c>
    </row>
    <row r="216" spans="1:20" x14ac:dyDescent="0.25">
      <c r="A216">
        <v>215</v>
      </c>
      <c r="B216" s="3">
        <f t="shared" si="24"/>
        <v>1.373763632283274E-6</v>
      </c>
      <c r="C216">
        <v>202</v>
      </c>
      <c r="D216">
        <v>2</v>
      </c>
      <c r="E216" s="10">
        <f t="shared" si="25"/>
        <v>9.9009900990099011E-3</v>
      </c>
      <c r="F216">
        <f>$C$1110-SUM($C$2:C215)</f>
        <v>18152</v>
      </c>
      <c r="G216" s="10">
        <f t="shared" si="26"/>
        <v>9.857439544957991E-5</v>
      </c>
      <c r="H216" s="2">
        <f t="shared" si="27"/>
        <v>0.89456263870450414</v>
      </c>
      <c r="I216" s="3">
        <v>1.3476122690237349E-6</v>
      </c>
      <c r="J216" s="2">
        <v>1.4394219566604693E-4</v>
      </c>
      <c r="K216" s="2">
        <v>0.87315335891002022</v>
      </c>
      <c r="M216">
        <v>215</v>
      </c>
      <c r="N216">
        <v>158</v>
      </c>
      <c r="O216">
        <v>2</v>
      </c>
      <c r="P216" s="3">
        <f t="shared" si="28"/>
        <v>1.3476122690237349E-6</v>
      </c>
      <c r="Q216" s="10">
        <f t="shared" si="29"/>
        <v>1.2658227848101266E-2</v>
      </c>
      <c r="R216">
        <f>$N$1110-SUM($N$2:N215)</f>
        <v>12134</v>
      </c>
      <c r="S216" s="10">
        <f t="shared" si="30"/>
        <v>1.4394219566604693E-4</v>
      </c>
      <c r="T216" s="2">
        <f t="shared" si="31"/>
        <v>0.87315335891002022</v>
      </c>
    </row>
    <row r="217" spans="1:20" x14ac:dyDescent="0.25">
      <c r="A217">
        <v>216</v>
      </c>
      <c r="B217" s="3">
        <f t="shared" si="24"/>
        <v>1.6798000850196469E-6</v>
      </c>
      <c r="C217">
        <v>247</v>
      </c>
      <c r="D217">
        <v>2</v>
      </c>
      <c r="E217" s="10">
        <f t="shared" si="25"/>
        <v>8.0971659919028341E-3</v>
      </c>
      <c r="F217">
        <f>$C$1110-SUM($C$2:C216)</f>
        <v>17950</v>
      </c>
      <c r="G217" s="10">
        <f t="shared" si="26"/>
        <v>9.967271740440875E-5</v>
      </c>
      <c r="H217" s="2">
        <f t="shared" si="27"/>
        <v>0.89446296598709973</v>
      </c>
      <c r="I217" s="3">
        <v>1.3731998437520338E-6</v>
      </c>
      <c r="J217" s="2">
        <v>7.2908597103293893E-5</v>
      </c>
      <c r="K217" s="2">
        <v>0.87308045031291692</v>
      </c>
      <c r="M217">
        <v>216</v>
      </c>
      <c r="N217">
        <v>161</v>
      </c>
      <c r="O217">
        <v>1</v>
      </c>
      <c r="P217" s="3">
        <f t="shared" si="28"/>
        <v>1.3731998437520338E-6</v>
      </c>
      <c r="Q217" s="10">
        <f t="shared" si="29"/>
        <v>6.2111801242236021E-3</v>
      </c>
      <c r="R217">
        <f>$N$1110-SUM($N$2:N216)</f>
        <v>11976</v>
      </c>
      <c r="S217" s="10">
        <f t="shared" si="30"/>
        <v>7.2908597103293893E-5</v>
      </c>
      <c r="T217" s="2">
        <f t="shared" si="31"/>
        <v>0.87308045031291692</v>
      </c>
    </row>
    <row r="218" spans="1:20" x14ac:dyDescent="0.25">
      <c r="A218">
        <v>217</v>
      </c>
      <c r="B218" s="3">
        <f t="shared" si="24"/>
        <v>1.5369830737426729E-6</v>
      </c>
      <c r="C218">
        <v>226</v>
      </c>
      <c r="D218">
        <v>3</v>
      </c>
      <c r="E218" s="10">
        <f t="shared" si="25"/>
        <v>1.3274336283185841E-2</v>
      </c>
      <c r="F218">
        <f>$C$1110-SUM($C$2:C217)</f>
        <v>17703</v>
      </c>
      <c r="G218" s="10">
        <f t="shared" si="26"/>
        <v>1.5157820131961319E-4</v>
      </c>
      <c r="H218" s="2">
        <f t="shared" si="27"/>
        <v>0.89431138778578012</v>
      </c>
      <c r="I218" s="3">
        <v>1.2879079279910377E-6</v>
      </c>
      <c r="J218" s="2">
        <v>1.4779186632463137E-4</v>
      </c>
      <c r="K218" s="2">
        <v>0.87293265844659229</v>
      </c>
      <c r="M218">
        <v>217</v>
      </c>
      <c r="N218">
        <v>151</v>
      </c>
      <c r="O218">
        <v>2</v>
      </c>
      <c r="P218" s="3">
        <f t="shared" si="28"/>
        <v>1.2879079279910377E-6</v>
      </c>
      <c r="Q218" s="10">
        <f t="shared" si="29"/>
        <v>1.3245033112582781E-2</v>
      </c>
      <c r="R218">
        <f>$N$1110-SUM($N$2:N217)</f>
        <v>11815</v>
      </c>
      <c r="S218" s="10">
        <f t="shared" si="30"/>
        <v>1.4779186632463137E-4</v>
      </c>
      <c r="T218" s="2">
        <f t="shared" si="31"/>
        <v>0.87293265844659229</v>
      </c>
    </row>
    <row r="219" spans="1:20" x14ac:dyDescent="0.25">
      <c r="A219">
        <v>218</v>
      </c>
      <c r="B219" s="3">
        <f t="shared" si="24"/>
        <v>1.5777879341075226E-6</v>
      </c>
      <c r="C219">
        <v>232</v>
      </c>
      <c r="D219">
        <v>2</v>
      </c>
      <c r="E219" s="10">
        <f t="shared" si="25"/>
        <v>8.6206896551724137E-3</v>
      </c>
      <c r="F219">
        <f>$C$1110-SUM($C$2:C218)</f>
        <v>17477</v>
      </c>
      <c r="G219" s="10">
        <f t="shared" si="26"/>
        <v>1.0234152174692923E-4</v>
      </c>
      <c r="H219" s="2">
        <f t="shared" si="27"/>
        <v>0.89420904626403319</v>
      </c>
      <c r="I219" s="3">
        <v>1.3646706521759341E-6</v>
      </c>
      <c r="J219" s="2">
        <v>1.4967981111912998E-4</v>
      </c>
      <c r="K219" s="2">
        <v>0.87278297863547316</v>
      </c>
      <c r="M219">
        <v>218</v>
      </c>
      <c r="N219">
        <v>160</v>
      </c>
      <c r="O219">
        <v>2</v>
      </c>
      <c r="P219" s="3">
        <f t="shared" si="28"/>
        <v>1.3646706521759341E-6</v>
      </c>
      <c r="Q219" s="10">
        <f t="shared" si="29"/>
        <v>1.2500000000000001E-2</v>
      </c>
      <c r="R219">
        <f>$N$1110-SUM($N$2:N218)</f>
        <v>11664</v>
      </c>
      <c r="S219" s="10">
        <f t="shared" si="30"/>
        <v>1.4967981111912998E-4</v>
      </c>
      <c r="T219" s="2">
        <f t="shared" si="31"/>
        <v>0.87278297863547316</v>
      </c>
    </row>
    <row r="220" spans="1:20" x14ac:dyDescent="0.25">
      <c r="A220">
        <v>219</v>
      </c>
      <c r="B220" s="3">
        <f t="shared" si="24"/>
        <v>1.373763632283274E-6</v>
      </c>
      <c r="C220">
        <v>202</v>
      </c>
      <c r="D220">
        <v>0</v>
      </c>
      <c r="E220" s="10">
        <f t="shared" si="25"/>
        <v>0</v>
      </c>
      <c r="F220">
        <f>$C$1110-SUM($C$2:C219)</f>
        <v>17245</v>
      </c>
      <c r="G220" s="10">
        <f t="shared" si="26"/>
        <v>0</v>
      </c>
      <c r="H220" s="2">
        <f t="shared" si="27"/>
        <v>0.89420904626403319</v>
      </c>
      <c r="I220" s="3">
        <v>1.4243749932086313E-6</v>
      </c>
      <c r="J220" s="2">
        <v>0</v>
      </c>
      <c r="K220" s="2">
        <v>0.87278297863547316</v>
      </c>
      <c r="M220">
        <v>219</v>
      </c>
      <c r="N220">
        <v>167</v>
      </c>
      <c r="O220">
        <v>0</v>
      </c>
      <c r="P220" s="3">
        <f t="shared" si="28"/>
        <v>1.4243749932086313E-6</v>
      </c>
      <c r="Q220" s="10">
        <f t="shared" si="29"/>
        <v>0</v>
      </c>
      <c r="R220">
        <f>$N$1110-SUM($N$2:N219)</f>
        <v>11504</v>
      </c>
      <c r="S220" s="10">
        <f t="shared" si="30"/>
        <v>0</v>
      </c>
      <c r="T220" s="2">
        <f t="shared" si="31"/>
        <v>0.87278297863547316</v>
      </c>
    </row>
    <row r="221" spans="1:20" x14ac:dyDescent="0.25">
      <c r="A221">
        <v>220</v>
      </c>
      <c r="B221" s="3">
        <f t="shared" si="24"/>
        <v>1.6798000850196469E-6</v>
      </c>
      <c r="C221">
        <v>247</v>
      </c>
      <c r="D221">
        <v>1</v>
      </c>
      <c r="E221" s="10">
        <f t="shared" si="25"/>
        <v>4.048582995951417E-3</v>
      </c>
      <c r="F221">
        <f>$C$1110-SUM($C$2:C220)</f>
        <v>17043</v>
      </c>
      <c r="G221" s="10">
        <f t="shared" si="26"/>
        <v>5.2467819413481998E-5</v>
      </c>
      <c r="H221" s="2">
        <f t="shared" si="27"/>
        <v>0.89415657844461971</v>
      </c>
      <c r="I221" s="3">
        <v>1.3305538858715358E-6</v>
      </c>
      <c r="J221" s="2">
        <v>0</v>
      </c>
      <c r="K221" s="2">
        <v>0.87278297863547316</v>
      </c>
      <c r="M221">
        <v>220</v>
      </c>
      <c r="N221">
        <v>156</v>
      </c>
      <c r="O221">
        <v>0</v>
      </c>
      <c r="P221" s="3">
        <f t="shared" si="28"/>
        <v>1.3305538858715358E-6</v>
      </c>
      <c r="Q221" s="10">
        <f t="shared" si="29"/>
        <v>0</v>
      </c>
      <c r="R221">
        <f>$N$1110-SUM($N$2:N220)</f>
        <v>11337</v>
      </c>
      <c r="S221" s="10">
        <f t="shared" si="30"/>
        <v>0</v>
      </c>
      <c r="T221" s="2">
        <f t="shared" si="31"/>
        <v>0.87278297863547316</v>
      </c>
    </row>
    <row r="222" spans="1:20" x14ac:dyDescent="0.25">
      <c r="A222">
        <v>221</v>
      </c>
      <c r="B222" s="3">
        <f t="shared" si="24"/>
        <v>1.5981903642899474E-6</v>
      </c>
      <c r="C222">
        <v>235</v>
      </c>
      <c r="D222">
        <v>2</v>
      </c>
      <c r="E222" s="10">
        <f t="shared" si="25"/>
        <v>8.5106382978723406E-3</v>
      </c>
      <c r="F222">
        <f>$C$1110-SUM($C$2:C221)</f>
        <v>16796</v>
      </c>
      <c r="G222" s="10">
        <f t="shared" si="26"/>
        <v>1.0647256232965141E-4</v>
      </c>
      <c r="H222" s="2">
        <f t="shared" si="27"/>
        <v>0.89405010588229006</v>
      </c>
      <c r="I222" s="3">
        <v>1.2196743953822411E-6</v>
      </c>
      <c r="J222" s="2">
        <v>7.8059473985869765E-5</v>
      </c>
      <c r="K222" s="2">
        <v>0.87270491916148729</v>
      </c>
      <c r="M222">
        <v>221</v>
      </c>
      <c r="N222">
        <v>143</v>
      </c>
      <c r="O222">
        <v>1</v>
      </c>
      <c r="P222" s="3">
        <f t="shared" si="28"/>
        <v>1.2196743953822411E-6</v>
      </c>
      <c r="Q222" s="10">
        <f t="shared" si="29"/>
        <v>6.993006993006993E-3</v>
      </c>
      <c r="R222">
        <f>$N$1110-SUM($N$2:N221)</f>
        <v>11181</v>
      </c>
      <c r="S222" s="10">
        <f t="shared" si="30"/>
        <v>7.8059473985869765E-5</v>
      </c>
      <c r="T222" s="2">
        <f t="shared" si="31"/>
        <v>0.87270491916148729</v>
      </c>
    </row>
    <row r="223" spans="1:20" x14ac:dyDescent="0.25">
      <c r="A223">
        <v>222</v>
      </c>
      <c r="B223" s="3">
        <f t="shared" si="24"/>
        <v>1.4349709228305486E-6</v>
      </c>
      <c r="C223">
        <v>211</v>
      </c>
      <c r="D223">
        <v>2</v>
      </c>
      <c r="E223" s="10">
        <f t="shared" si="25"/>
        <v>9.4786729857819912E-3</v>
      </c>
      <c r="F223">
        <f>$C$1110-SUM($C$2:C222)</f>
        <v>16561</v>
      </c>
      <c r="G223" s="10">
        <f t="shared" si="26"/>
        <v>1.0797054596722866E-4</v>
      </c>
      <c r="H223" s="2">
        <f t="shared" si="27"/>
        <v>0.89394213533632283</v>
      </c>
      <c r="I223" s="3">
        <v>1.262320353262739E-6</v>
      </c>
      <c r="J223" s="2">
        <v>0</v>
      </c>
      <c r="K223" s="2">
        <v>0.87270491916148729</v>
      </c>
      <c r="M223">
        <v>222</v>
      </c>
      <c r="N223">
        <v>148</v>
      </c>
      <c r="O223">
        <v>0</v>
      </c>
      <c r="P223" s="3">
        <f t="shared" si="28"/>
        <v>1.262320353262739E-6</v>
      </c>
      <c r="Q223" s="10">
        <f t="shared" si="29"/>
        <v>0</v>
      </c>
      <c r="R223">
        <f>$N$1110-SUM($N$2:N222)</f>
        <v>11038</v>
      </c>
      <c r="S223" s="10">
        <f t="shared" si="30"/>
        <v>0</v>
      </c>
      <c r="T223" s="2">
        <f t="shared" si="31"/>
        <v>0.87270491916148729</v>
      </c>
    </row>
    <row r="224" spans="1:20" x14ac:dyDescent="0.25">
      <c r="A224">
        <v>223</v>
      </c>
      <c r="B224" s="3">
        <f t="shared" si="24"/>
        <v>1.3465603920400408E-6</v>
      </c>
      <c r="C224">
        <v>198</v>
      </c>
      <c r="D224">
        <v>2</v>
      </c>
      <c r="E224" s="10">
        <f t="shared" si="25"/>
        <v>1.0101010101010102E-2</v>
      </c>
      <c r="F224">
        <f>$C$1110-SUM($C$2:C223)</f>
        <v>16350</v>
      </c>
      <c r="G224" s="10">
        <f t="shared" si="26"/>
        <v>1.093507199187993E-4</v>
      </c>
      <c r="H224" s="2">
        <f t="shared" si="27"/>
        <v>0.89383278461640403</v>
      </c>
      <c r="I224" s="3">
        <v>1.1087949048929464E-6</v>
      </c>
      <c r="J224" s="2">
        <v>8.0138192760426108E-5</v>
      </c>
      <c r="K224" s="2">
        <v>0.87262478096872687</v>
      </c>
      <c r="M224">
        <v>223</v>
      </c>
      <c r="N224">
        <v>130</v>
      </c>
      <c r="O224">
        <v>1</v>
      </c>
      <c r="P224" s="3">
        <f t="shared" si="28"/>
        <v>1.1087949048929464E-6</v>
      </c>
      <c r="Q224" s="10">
        <f t="shared" si="29"/>
        <v>7.6923076923076927E-3</v>
      </c>
      <c r="R224">
        <f>$N$1110-SUM($N$2:N223)</f>
        <v>10890</v>
      </c>
      <c r="S224" s="10">
        <f t="shared" si="30"/>
        <v>8.0138192760426108E-5</v>
      </c>
      <c r="T224" s="2">
        <f t="shared" si="31"/>
        <v>0.87262478096872687</v>
      </c>
    </row>
    <row r="225" spans="1:20" x14ac:dyDescent="0.25">
      <c r="A225">
        <v>224</v>
      </c>
      <c r="B225" s="3">
        <f t="shared" si="24"/>
        <v>1.2241458109454916E-6</v>
      </c>
      <c r="C225">
        <v>180</v>
      </c>
      <c r="D225">
        <v>0</v>
      </c>
      <c r="E225" s="10">
        <f t="shared" si="25"/>
        <v>0</v>
      </c>
      <c r="F225">
        <f>$C$1110-SUM($C$2:C224)</f>
        <v>16152</v>
      </c>
      <c r="G225" s="10">
        <f t="shared" si="26"/>
        <v>0</v>
      </c>
      <c r="H225" s="2">
        <f t="shared" si="27"/>
        <v>0.89383278461640403</v>
      </c>
      <c r="I225" s="3">
        <v>1.1343824796212453E-6</v>
      </c>
      <c r="J225" s="2">
        <v>0</v>
      </c>
      <c r="K225" s="2">
        <v>0.87262478096872687</v>
      </c>
      <c r="M225">
        <v>224</v>
      </c>
      <c r="N225">
        <v>133</v>
      </c>
      <c r="O225">
        <v>0</v>
      </c>
      <c r="P225" s="3">
        <f t="shared" si="28"/>
        <v>1.1343824796212453E-6</v>
      </c>
      <c r="Q225" s="10">
        <f t="shared" si="29"/>
        <v>0</v>
      </c>
      <c r="R225">
        <f>$N$1110-SUM($N$2:N224)</f>
        <v>10760</v>
      </c>
      <c r="S225" s="10">
        <f t="shared" si="30"/>
        <v>0</v>
      </c>
      <c r="T225" s="2">
        <f t="shared" si="31"/>
        <v>0.87262478096872687</v>
      </c>
    </row>
    <row r="226" spans="1:20" x14ac:dyDescent="0.25">
      <c r="A226">
        <v>225</v>
      </c>
      <c r="B226" s="3">
        <f t="shared" si="24"/>
        <v>1.4349709228305486E-6</v>
      </c>
      <c r="C226">
        <v>211</v>
      </c>
      <c r="D226">
        <v>1</v>
      </c>
      <c r="E226" s="10">
        <f t="shared" si="25"/>
        <v>4.7393364928909956E-3</v>
      </c>
      <c r="F226">
        <f>$C$1110-SUM($C$2:C225)</f>
        <v>15972</v>
      </c>
      <c r="G226" s="10">
        <f t="shared" si="26"/>
        <v>5.5962483384464079E-5</v>
      </c>
      <c r="H226" s="2">
        <f t="shared" si="27"/>
        <v>0.89377682213301957</v>
      </c>
      <c r="I226" s="3">
        <v>1.3134955027193366E-6</v>
      </c>
      <c r="J226" s="2">
        <v>2.4634180322824495E-4</v>
      </c>
      <c r="K226" s="2">
        <v>0.87237843916549862</v>
      </c>
      <c r="M226">
        <v>225</v>
      </c>
      <c r="N226">
        <v>154</v>
      </c>
      <c r="O226">
        <v>3</v>
      </c>
      <c r="P226" s="3">
        <f t="shared" si="28"/>
        <v>1.3134955027193366E-6</v>
      </c>
      <c r="Q226" s="10">
        <f t="shared" si="29"/>
        <v>1.948051948051948E-2</v>
      </c>
      <c r="R226">
        <f>$N$1110-SUM($N$2:N225)</f>
        <v>10627</v>
      </c>
      <c r="S226" s="10">
        <f t="shared" si="30"/>
        <v>2.4634180322824495E-4</v>
      </c>
      <c r="T226" s="2">
        <f t="shared" si="31"/>
        <v>0.87237843916549862</v>
      </c>
    </row>
    <row r="227" spans="1:20" x14ac:dyDescent="0.25">
      <c r="A227">
        <v>226</v>
      </c>
      <c r="B227" s="3">
        <f t="shared" si="24"/>
        <v>1.326157961857616E-6</v>
      </c>
      <c r="C227">
        <v>195</v>
      </c>
      <c r="D227">
        <v>0</v>
      </c>
      <c r="E227" s="10">
        <f t="shared" si="25"/>
        <v>0</v>
      </c>
      <c r="F227">
        <f>$C$1110-SUM($C$2:C226)</f>
        <v>15761</v>
      </c>
      <c r="G227" s="10">
        <f t="shared" si="26"/>
        <v>0</v>
      </c>
      <c r="H227" s="2">
        <f t="shared" si="27"/>
        <v>0.89377682213301957</v>
      </c>
      <c r="I227" s="3">
        <v>1.0405613722841498E-6</v>
      </c>
      <c r="J227" s="2">
        <v>0</v>
      </c>
      <c r="K227" s="2">
        <v>0.87237843916549862</v>
      </c>
      <c r="M227">
        <v>226</v>
      </c>
      <c r="N227">
        <v>122</v>
      </c>
      <c r="O227">
        <v>0</v>
      </c>
      <c r="P227" s="3">
        <f t="shared" si="28"/>
        <v>1.0405613722841498E-6</v>
      </c>
      <c r="Q227" s="10">
        <f t="shared" si="29"/>
        <v>0</v>
      </c>
      <c r="R227">
        <f>$N$1110-SUM($N$2:N226)</f>
        <v>10473</v>
      </c>
      <c r="S227" s="10">
        <f t="shared" si="30"/>
        <v>0</v>
      </c>
      <c r="T227" s="2">
        <f t="shared" si="31"/>
        <v>0.87237843916549862</v>
      </c>
    </row>
    <row r="228" spans="1:20" x14ac:dyDescent="0.25">
      <c r="A228">
        <v>227</v>
      </c>
      <c r="B228" s="3">
        <f t="shared" si="24"/>
        <v>1.3873652524048906E-6</v>
      </c>
      <c r="C228">
        <v>204</v>
      </c>
      <c r="D228">
        <v>4</v>
      </c>
      <c r="E228" s="10">
        <f t="shared" si="25"/>
        <v>1.9607843137254902E-2</v>
      </c>
      <c r="F228">
        <f>$C$1110-SUM($C$2:C227)</f>
        <v>15566</v>
      </c>
      <c r="G228" s="10">
        <f t="shared" si="26"/>
        <v>2.2967411592778042E-4</v>
      </c>
      <c r="H228" s="2">
        <f t="shared" si="27"/>
        <v>0.89354714801709179</v>
      </c>
      <c r="I228" s="3">
        <v>1.1002657133168468E-6</v>
      </c>
      <c r="J228" s="2">
        <v>8.4279628940753248E-5</v>
      </c>
      <c r="K228" s="2">
        <v>0.87229415953655787</v>
      </c>
      <c r="M228">
        <v>227</v>
      </c>
      <c r="N228">
        <v>129</v>
      </c>
      <c r="O228">
        <v>1</v>
      </c>
      <c r="P228" s="3">
        <f t="shared" si="28"/>
        <v>1.1002657133168468E-6</v>
      </c>
      <c r="Q228" s="10">
        <f t="shared" si="29"/>
        <v>7.7519379844961239E-3</v>
      </c>
      <c r="R228">
        <f>$N$1110-SUM($N$2:N227)</f>
        <v>10351</v>
      </c>
      <c r="S228" s="10">
        <f t="shared" si="30"/>
        <v>8.4279628940753248E-5</v>
      </c>
      <c r="T228" s="2">
        <f t="shared" si="31"/>
        <v>0.87229415953655787</v>
      </c>
    </row>
    <row r="229" spans="1:20" x14ac:dyDescent="0.25">
      <c r="A229">
        <v>228</v>
      </c>
      <c r="B229" s="3">
        <f t="shared" si="24"/>
        <v>1.278552291431958E-6</v>
      </c>
      <c r="C229">
        <v>188</v>
      </c>
      <c r="D229">
        <v>1</v>
      </c>
      <c r="E229" s="10">
        <f t="shared" si="25"/>
        <v>5.3191489361702126E-3</v>
      </c>
      <c r="F229">
        <f>$C$1110-SUM($C$2:C228)</f>
        <v>15362</v>
      </c>
      <c r="G229" s="10">
        <f t="shared" si="26"/>
        <v>5.8166068742093735E-5</v>
      </c>
      <c r="H229" s="2">
        <f t="shared" si="27"/>
        <v>0.89348898194834969</v>
      </c>
      <c r="I229" s="3">
        <v>1.2793787364149383E-6</v>
      </c>
      <c r="J229" s="2">
        <v>0</v>
      </c>
      <c r="K229" s="2">
        <v>0.87229415953655787</v>
      </c>
      <c r="M229">
        <v>228</v>
      </c>
      <c r="N229">
        <v>150</v>
      </c>
      <c r="O229">
        <v>0</v>
      </c>
      <c r="P229" s="3">
        <f t="shared" si="28"/>
        <v>1.2793787364149383E-6</v>
      </c>
      <c r="Q229" s="10">
        <f t="shared" si="29"/>
        <v>0</v>
      </c>
      <c r="R229">
        <f>$N$1110-SUM($N$2:N228)</f>
        <v>10222</v>
      </c>
      <c r="S229" s="10">
        <f t="shared" si="30"/>
        <v>0</v>
      </c>
      <c r="T229" s="2">
        <f t="shared" si="31"/>
        <v>0.87229415953655787</v>
      </c>
    </row>
    <row r="230" spans="1:20" x14ac:dyDescent="0.25">
      <c r="A230">
        <v>229</v>
      </c>
      <c r="B230" s="3">
        <f t="shared" si="24"/>
        <v>1.1561377103374088E-6</v>
      </c>
      <c r="C230">
        <v>170</v>
      </c>
      <c r="D230">
        <v>1</v>
      </c>
      <c r="E230" s="10">
        <f t="shared" si="25"/>
        <v>5.8823529411764705E-3</v>
      </c>
      <c r="F230">
        <f>$C$1110-SUM($C$2:C229)</f>
        <v>15174</v>
      </c>
      <c r="G230" s="10">
        <f t="shared" si="26"/>
        <v>5.8882890598965787E-5</v>
      </c>
      <c r="H230" s="2">
        <f t="shared" si="27"/>
        <v>0.89343009905775073</v>
      </c>
      <c r="I230" s="3">
        <v>1.0746781385885481E-6</v>
      </c>
      <c r="J230" s="2">
        <v>8.6605853806265287E-5</v>
      </c>
      <c r="K230" s="2">
        <v>0.8722075536827516</v>
      </c>
      <c r="M230">
        <v>229</v>
      </c>
      <c r="N230">
        <v>126</v>
      </c>
      <c r="O230">
        <v>1</v>
      </c>
      <c r="P230" s="3">
        <f t="shared" si="28"/>
        <v>1.0746781385885481E-6</v>
      </c>
      <c r="Q230" s="10">
        <f t="shared" si="29"/>
        <v>7.9365079365079361E-3</v>
      </c>
      <c r="R230">
        <f>$N$1110-SUM($N$2:N229)</f>
        <v>10072</v>
      </c>
      <c r="S230" s="10">
        <f t="shared" si="30"/>
        <v>8.6605853806265287E-5</v>
      </c>
      <c r="T230" s="2">
        <f t="shared" si="31"/>
        <v>0.8722075536827516</v>
      </c>
    </row>
    <row r="231" spans="1:20" x14ac:dyDescent="0.25">
      <c r="A231">
        <v>230</v>
      </c>
      <c r="B231" s="3">
        <f t="shared" si="24"/>
        <v>1.1765401405198337E-6</v>
      </c>
      <c r="C231">
        <v>173</v>
      </c>
      <c r="D231">
        <v>1</v>
      </c>
      <c r="E231" s="10">
        <f t="shared" si="25"/>
        <v>5.7803468208092483E-3</v>
      </c>
      <c r="F231">
        <f>$C$1110-SUM($C$2:C230)</f>
        <v>15004</v>
      </c>
      <c r="G231" s="10">
        <f t="shared" si="26"/>
        <v>5.9546127636478374E-5</v>
      </c>
      <c r="H231" s="2">
        <f t="shared" si="27"/>
        <v>0.89337055293011425</v>
      </c>
      <c r="I231" s="3">
        <v>1.0576197554363488E-6</v>
      </c>
      <c r="J231" s="2">
        <v>8.7694304613195051E-5</v>
      </c>
      <c r="K231" s="2">
        <v>0.87211985937813841</v>
      </c>
      <c r="M231">
        <v>230</v>
      </c>
      <c r="N231">
        <v>124</v>
      </c>
      <c r="O231">
        <v>1</v>
      </c>
      <c r="P231" s="3">
        <f t="shared" si="28"/>
        <v>1.0576197554363488E-6</v>
      </c>
      <c r="Q231" s="10">
        <f t="shared" si="29"/>
        <v>8.0645161290322578E-3</v>
      </c>
      <c r="R231">
        <f>$N$1110-SUM($N$2:N230)</f>
        <v>9946</v>
      </c>
      <c r="S231" s="10">
        <f t="shared" si="30"/>
        <v>8.7694304613195051E-5</v>
      </c>
      <c r="T231" s="2">
        <f t="shared" si="31"/>
        <v>0.87211985937813841</v>
      </c>
    </row>
    <row r="232" spans="1:20" x14ac:dyDescent="0.25">
      <c r="A232">
        <v>231</v>
      </c>
      <c r="B232" s="3">
        <f t="shared" si="24"/>
        <v>1.1901417606414501E-6</v>
      </c>
      <c r="C232">
        <v>175</v>
      </c>
      <c r="D232">
        <v>2</v>
      </c>
      <c r="E232" s="10">
        <f t="shared" si="25"/>
        <v>1.1428571428571429E-2</v>
      </c>
      <c r="F232">
        <f>$C$1110-SUM($C$2:C231)</f>
        <v>14831</v>
      </c>
      <c r="G232" s="10">
        <f t="shared" si="26"/>
        <v>1.2047340744791857E-4</v>
      </c>
      <c r="H232" s="2">
        <f t="shared" si="27"/>
        <v>0.89325007952266633</v>
      </c>
      <c r="I232" s="3">
        <v>9.8085703125145262E-7</v>
      </c>
      <c r="J232" s="2">
        <v>8.8792492300759918E-5</v>
      </c>
      <c r="K232" s="2">
        <v>0.87203106688583765</v>
      </c>
      <c r="M232">
        <v>231</v>
      </c>
      <c r="N232">
        <v>115</v>
      </c>
      <c r="O232">
        <v>1</v>
      </c>
      <c r="P232" s="3">
        <f t="shared" si="28"/>
        <v>9.8085703125145262E-7</v>
      </c>
      <c r="Q232" s="10">
        <f t="shared" si="29"/>
        <v>8.6956521739130436E-3</v>
      </c>
      <c r="R232">
        <f>$N$1110-SUM($N$2:N231)</f>
        <v>9822</v>
      </c>
      <c r="S232" s="10">
        <f t="shared" si="30"/>
        <v>8.8792492300759918E-5</v>
      </c>
      <c r="T232" s="2">
        <f t="shared" si="31"/>
        <v>0.87203106688583765</v>
      </c>
    </row>
    <row r="233" spans="1:20" x14ac:dyDescent="0.25">
      <c r="A233">
        <v>232</v>
      </c>
      <c r="B233" s="3">
        <f t="shared" si="24"/>
        <v>1.183340950580642E-6</v>
      </c>
      <c r="C233">
        <v>174</v>
      </c>
      <c r="D233">
        <v>1</v>
      </c>
      <c r="E233" s="10">
        <f t="shared" si="25"/>
        <v>5.7471264367816091E-3</v>
      </c>
      <c r="F233">
        <f>$C$1110-SUM($C$2:C232)</f>
        <v>14656</v>
      </c>
      <c r="G233" s="10">
        <f t="shared" si="26"/>
        <v>6.0947740142092144E-5</v>
      </c>
      <c r="H233" s="2">
        <f t="shared" si="27"/>
        <v>0.89318913178252424</v>
      </c>
      <c r="I233" s="3">
        <v>1.0746781385885481E-6</v>
      </c>
      <c r="J233" s="2">
        <v>8.9835280404404472E-5</v>
      </c>
      <c r="K233" s="2">
        <v>0.87194123160543324</v>
      </c>
      <c r="M233">
        <v>232</v>
      </c>
      <c r="N233">
        <v>126</v>
      </c>
      <c r="O233">
        <v>1</v>
      </c>
      <c r="P233" s="3">
        <f t="shared" si="28"/>
        <v>1.0746781385885481E-6</v>
      </c>
      <c r="Q233" s="10">
        <f t="shared" si="29"/>
        <v>7.9365079365079361E-3</v>
      </c>
      <c r="R233">
        <f>$N$1110-SUM($N$2:N232)</f>
        <v>9707</v>
      </c>
      <c r="S233" s="10">
        <f t="shared" si="30"/>
        <v>8.9835280404404472E-5</v>
      </c>
      <c r="T233" s="2">
        <f t="shared" si="31"/>
        <v>0.87194123160543324</v>
      </c>
    </row>
    <row r="234" spans="1:20" x14ac:dyDescent="0.25">
      <c r="A234">
        <v>233</v>
      </c>
      <c r="B234" s="3">
        <f t="shared" si="24"/>
        <v>1.2649506713103413E-6</v>
      </c>
      <c r="C234">
        <v>186</v>
      </c>
      <c r="D234">
        <v>0</v>
      </c>
      <c r="E234" s="10">
        <f t="shared" si="25"/>
        <v>0</v>
      </c>
      <c r="F234">
        <f>$C$1110-SUM($C$2:C233)</f>
        <v>14482</v>
      </c>
      <c r="G234" s="10">
        <f t="shared" si="26"/>
        <v>0</v>
      </c>
      <c r="H234" s="2">
        <f t="shared" si="27"/>
        <v>0.89318913178252424</v>
      </c>
      <c r="I234" s="3">
        <v>8.69977540762158E-7</v>
      </c>
      <c r="J234" s="2">
        <v>0</v>
      </c>
      <c r="K234" s="2">
        <v>0.87194123160543324</v>
      </c>
      <c r="M234">
        <v>233</v>
      </c>
      <c r="N234">
        <v>102</v>
      </c>
      <c r="O234">
        <v>0</v>
      </c>
      <c r="P234" s="3">
        <f t="shared" si="28"/>
        <v>8.69977540762158E-7</v>
      </c>
      <c r="Q234" s="10">
        <f t="shared" si="29"/>
        <v>0</v>
      </c>
      <c r="R234">
        <f>$N$1110-SUM($N$2:N233)</f>
        <v>9581</v>
      </c>
      <c r="S234" s="10">
        <f t="shared" si="30"/>
        <v>0</v>
      </c>
      <c r="T234" s="2">
        <f t="shared" si="31"/>
        <v>0.87194123160543324</v>
      </c>
    </row>
    <row r="235" spans="1:20" x14ac:dyDescent="0.25">
      <c r="A235">
        <v>234</v>
      </c>
      <c r="B235" s="3">
        <f t="shared" si="24"/>
        <v>1.1561377103374088E-6</v>
      </c>
      <c r="C235">
        <v>170</v>
      </c>
      <c r="D235">
        <v>2</v>
      </c>
      <c r="E235" s="10">
        <f t="shared" si="25"/>
        <v>1.1764705882352941E-2</v>
      </c>
      <c r="F235">
        <f>$C$1110-SUM($C$2:C234)</f>
        <v>14296</v>
      </c>
      <c r="G235" s="10">
        <f t="shared" si="26"/>
        <v>1.2495650976251937E-4</v>
      </c>
      <c r="H235" s="2">
        <f t="shared" si="27"/>
        <v>0.89306417527276172</v>
      </c>
      <c r="I235" s="3">
        <v>9.9791541440365188E-7</v>
      </c>
      <c r="J235" s="2">
        <v>1.8397325279151389E-4</v>
      </c>
      <c r="K235" s="2">
        <v>0.87175725835264173</v>
      </c>
      <c r="M235">
        <v>234</v>
      </c>
      <c r="N235">
        <v>117</v>
      </c>
      <c r="O235">
        <v>2</v>
      </c>
      <c r="P235" s="3">
        <f t="shared" si="28"/>
        <v>9.9791541440365188E-7</v>
      </c>
      <c r="Q235" s="10">
        <f t="shared" si="29"/>
        <v>1.7094017094017096E-2</v>
      </c>
      <c r="R235">
        <f>$N$1110-SUM($N$2:N234)</f>
        <v>9479</v>
      </c>
      <c r="S235" s="10">
        <f t="shared" si="30"/>
        <v>1.8397325279151389E-4</v>
      </c>
      <c r="T235" s="2">
        <f t="shared" si="31"/>
        <v>0.87175725835264173</v>
      </c>
    </row>
    <row r="236" spans="1:20" x14ac:dyDescent="0.25">
      <c r="A236">
        <v>235</v>
      </c>
      <c r="B236" s="3">
        <f t="shared" si="24"/>
        <v>1.0541255594252845E-6</v>
      </c>
      <c r="C236">
        <v>155</v>
      </c>
      <c r="D236">
        <v>1</v>
      </c>
      <c r="E236" s="10">
        <f t="shared" si="25"/>
        <v>6.4516129032258064E-3</v>
      </c>
      <c r="F236">
        <f>$C$1110-SUM($C$2:C235)</f>
        <v>14126</v>
      </c>
      <c r="G236" s="10">
        <f t="shared" si="26"/>
        <v>6.3221306475513828E-5</v>
      </c>
      <c r="H236" s="2">
        <f t="shared" si="27"/>
        <v>0.8930009539662862</v>
      </c>
      <c r="I236" s="3">
        <v>9.6379864809925337E-7</v>
      </c>
      <c r="J236" s="2">
        <v>1.8623312504861822E-4</v>
      </c>
      <c r="K236" s="2">
        <v>0.87157102522759311</v>
      </c>
      <c r="M236">
        <v>235</v>
      </c>
      <c r="N236">
        <v>113</v>
      </c>
      <c r="O236">
        <v>2</v>
      </c>
      <c r="P236" s="3">
        <f t="shared" si="28"/>
        <v>9.6379864809925337E-7</v>
      </c>
      <c r="Q236" s="10">
        <f t="shared" si="29"/>
        <v>1.7699115044247787E-2</v>
      </c>
      <c r="R236">
        <f>$N$1110-SUM($N$2:N235)</f>
        <v>9362</v>
      </c>
      <c r="S236" s="10">
        <f t="shared" si="30"/>
        <v>1.8623312504861822E-4</v>
      </c>
      <c r="T236" s="2">
        <f t="shared" si="31"/>
        <v>0.87157102522759311</v>
      </c>
    </row>
    <row r="237" spans="1:20" x14ac:dyDescent="0.25">
      <c r="A237">
        <v>236</v>
      </c>
      <c r="B237" s="3">
        <f t="shared" si="24"/>
        <v>1.0065198889996265E-6</v>
      </c>
      <c r="C237">
        <v>148</v>
      </c>
      <c r="D237">
        <v>1</v>
      </c>
      <c r="E237" s="10">
        <f t="shared" si="25"/>
        <v>6.7567567567567571E-3</v>
      </c>
      <c r="F237">
        <f>$C$1110-SUM($C$2:C236)</f>
        <v>13971</v>
      </c>
      <c r="G237" s="10">
        <f t="shared" si="26"/>
        <v>6.3918184379452292E-5</v>
      </c>
      <c r="H237" s="2">
        <f t="shared" si="27"/>
        <v>0.89293703578190675</v>
      </c>
      <c r="I237" s="3">
        <v>8.4438996603385923E-7</v>
      </c>
      <c r="J237" s="2">
        <v>0</v>
      </c>
      <c r="K237" s="2">
        <v>0.87157102522759311</v>
      </c>
      <c r="M237">
        <v>236</v>
      </c>
      <c r="N237">
        <v>99</v>
      </c>
      <c r="O237">
        <v>0</v>
      </c>
      <c r="P237" s="3">
        <f t="shared" si="28"/>
        <v>8.4438996603385923E-7</v>
      </c>
      <c r="Q237" s="10">
        <f t="shared" si="29"/>
        <v>0</v>
      </c>
      <c r="R237">
        <f>$N$1110-SUM($N$2:N236)</f>
        <v>9249</v>
      </c>
      <c r="S237" s="10">
        <f t="shared" si="30"/>
        <v>0</v>
      </c>
      <c r="T237" s="2">
        <f t="shared" si="31"/>
        <v>0.87157102522759311</v>
      </c>
    </row>
    <row r="238" spans="1:20" x14ac:dyDescent="0.25">
      <c r="A238">
        <v>237</v>
      </c>
      <c r="B238" s="3">
        <f t="shared" si="24"/>
        <v>1.0337231292428597E-6</v>
      </c>
      <c r="C238">
        <v>152</v>
      </c>
      <c r="D238">
        <v>2</v>
      </c>
      <c r="E238" s="10">
        <f t="shared" si="25"/>
        <v>1.3157894736842105E-2</v>
      </c>
      <c r="F238">
        <f>$C$1110-SUM($C$2:C237)</f>
        <v>13823</v>
      </c>
      <c r="G238" s="10">
        <f t="shared" si="26"/>
        <v>1.291958382091396E-4</v>
      </c>
      <c r="H238" s="2">
        <f t="shared" si="27"/>
        <v>0.89280783994369761</v>
      </c>
      <c r="I238" s="3">
        <v>8.4438996603385923E-7</v>
      </c>
      <c r="J238" s="2">
        <v>0</v>
      </c>
      <c r="K238" s="2">
        <v>0.87157102522759311</v>
      </c>
      <c r="M238">
        <v>237</v>
      </c>
      <c r="N238">
        <v>99</v>
      </c>
      <c r="O238">
        <v>0</v>
      </c>
      <c r="P238" s="3">
        <f t="shared" si="28"/>
        <v>8.4438996603385923E-7</v>
      </c>
      <c r="Q238" s="10">
        <f t="shared" si="29"/>
        <v>0</v>
      </c>
      <c r="R238">
        <f>$N$1110-SUM($N$2:N237)</f>
        <v>9150</v>
      </c>
      <c r="S238" s="10">
        <f t="shared" si="30"/>
        <v>0</v>
      </c>
      <c r="T238" s="2">
        <f t="shared" si="31"/>
        <v>0.87157102522759311</v>
      </c>
    </row>
    <row r="239" spans="1:20" x14ac:dyDescent="0.25">
      <c r="A239">
        <v>238</v>
      </c>
      <c r="B239" s="3">
        <f t="shared" si="24"/>
        <v>9.2491016826992702E-7</v>
      </c>
      <c r="C239">
        <v>136</v>
      </c>
      <c r="D239">
        <v>0</v>
      </c>
      <c r="E239" s="10">
        <f t="shared" si="25"/>
        <v>0</v>
      </c>
      <c r="F239">
        <f>$C$1110-SUM($C$2:C238)</f>
        <v>13671</v>
      </c>
      <c r="G239" s="10">
        <f t="shared" si="26"/>
        <v>0</v>
      </c>
      <c r="H239" s="2">
        <f t="shared" si="27"/>
        <v>0.89280783994369761</v>
      </c>
      <c r="I239" s="3">
        <v>8.4438996603385923E-7</v>
      </c>
      <c r="J239" s="2">
        <v>0</v>
      </c>
      <c r="K239" s="2">
        <v>0.87157102522759311</v>
      </c>
      <c r="M239">
        <v>238</v>
      </c>
      <c r="N239">
        <v>99</v>
      </c>
      <c r="O239">
        <v>0</v>
      </c>
      <c r="P239" s="3">
        <f t="shared" si="28"/>
        <v>8.4438996603385923E-7</v>
      </c>
      <c r="Q239" s="10">
        <f t="shared" si="29"/>
        <v>0</v>
      </c>
      <c r="R239">
        <f>$N$1110-SUM($N$2:N238)</f>
        <v>9051</v>
      </c>
      <c r="S239" s="10">
        <f t="shared" si="30"/>
        <v>0</v>
      </c>
      <c r="T239" s="2">
        <f t="shared" si="31"/>
        <v>0.87157102522759311</v>
      </c>
    </row>
    <row r="240" spans="1:20" x14ac:dyDescent="0.25">
      <c r="A240">
        <v>239</v>
      </c>
      <c r="B240" s="3">
        <f t="shared" si="24"/>
        <v>9.7251583869558501E-7</v>
      </c>
      <c r="C240">
        <v>143</v>
      </c>
      <c r="D240">
        <v>2</v>
      </c>
      <c r="E240" s="10">
        <f t="shared" si="25"/>
        <v>1.3986013986013986E-2</v>
      </c>
      <c r="F240">
        <f>$C$1110-SUM($C$2:C239)</f>
        <v>13535</v>
      </c>
      <c r="G240" s="10">
        <f t="shared" si="26"/>
        <v>1.3192579829235385E-4</v>
      </c>
      <c r="H240" s="2">
        <f t="shared" si="27"/>
        <v>0.89267591414540526</v>
      </c>
      <c r="I240" s="3">
        <v>7.7615643342506253E-7</v>
      </c>
      <c r="J240" s="2">
        <v>9.7360480923569526E-5</v>
      </c>
      <c r="K240" s="2">
        <v>0.87147366474666954</v>
      </c>
      <c r="M240">
        <v>239</v>
      </c>
      <c r="N240">
        <v>91</v>
      </c>
      <c r="O240">
        <v>1</v>
      </c>
      <c r="P240" s="3">
        <f t="shared" si="28"/>
        <v>7.7615643342506253E-7</v>
      </c>
      <c r="Q240" s="10">
        <f t="shared" si="29"/>
        <v>1.098901098901099E-2</v>
      </c>
      <c r="R240">
        <f>$N$1110-SUM($N$2:N239)</f>
        <v>8952</v>
      </c>
      <c r="S240" s="10">
        <f t="shared" si="30"/>
        <v>9.7360480923569526E-5</v>
      </c>
      <c r="T240" s="2">
        <f t="shared" si="31"/>
        <v>0.87147366474666954</v>
      </c>
    </row>
    <row r="241" spans="1:20" x14ac:dyDescent="0.25">
      <c r="A241">
        <v>240</v>
      </c>
      <c r="B241" s="3">
        <f t="shared" si="24"/>
        <v>1.1561377103374088E-6</v>
      </c>
      <c r="C241">
        <v>170</v>
      </c>
      <c r="D241">
        <v>4</v>
      </c>
      <c r="E241" s="10">
        <f t="shared" si="25"/>
        <v>2.3529411764705882E-2</v>
      </c>
      <c r="F241">
        <f>$C$1110-SUM($C$2:C240)</f>
        <v>13392</v>
      </c>
      <c r="G241" s="10">
        <f t="shared" si="26"/>
        <v>2.6662960398604607E-4</v>
      </c>
      <c r="H241" s="2">
        <f t="shared" si="27"/>
        <v>0.89240928454141921</v>
      </c>
      <c r="I241" s="3">
        <v>9.1262349864265593E-7</v>
      </c>
      <c r="J241" s="2">
        <v>2.950480751878759E-4</v>
      </c>
      <c r="K241" s="2">
        <v>0.87117861667148166</v>
      </c>
      <c r="M241">
        <v>240</v>
      </c>
      <c r="N241">
        <v>107</v>
      </c>
      <c r="O241">
        <v>3</v>
      </c>
      <c r="P241" s="3">
        <f t="shared" si="28"/>
        <v>9.1262349864265593E-7</v>
      </c>
      <c r="Q241" s="10">
        <f t="shared" si="29"/>
        <v>2.8037383177570093E-2</v>
      </c>
      <c r="R241">
        <f>$N$1110-SUM($N$2:N240)</f>
        <v>8861</v>
      </c>
      <c r="S241" s="10">
        <f t="shared" si="30"/>
        <v>2.950480751878759E-4</v>
      </c>
      <c r="T241" s="2">
        <f t="shared" si="31"/>
        <v>0.87117861667148166</v>
      </c>
    </row>
    <row r="242" spans="1:20" x14ac:dyDescent="0.25">
      <c r="A242">
        <v>241</v>
      </c>
      <c r="B242" s="3">
        <f t="shared" si="24"/>
        <v>1.1221336600333673E-6</v>
      </c>
      <c r="C242">
        <v>165</v>
      </c>
      <c r="D242">
        <v>2</v>
      </c>
      <c r="E242" s="10">
        <f t="shared" si="25"/>
        <v>1.2121212121212121E-2</v>
      </c>
      <c r="F242">
        <f>$C$1110-SUM($C$2:C241)</f>
        <v>13222</v>
      </c>
      <c r="G242" s="10">
        <f t="shared" si="26"/>
        <v>1.3498854704907526E-4</v>
      </c>
      <c r="H242" s="2">
        <f t="shared" si="27"/>
        <v>0.89227429599437014</v>
      </c>
      <c r="I242" s="3">
        <v>8.1880239130556046E-7</v>
      </c>
      <c r="J242" s="2">
        <v>9.9517776635971167E-5</v>
      </c>
      <c r="K242" s="2">
        <v>0.87107909889484569</v>
      </c>
      <c r="M242">
        <v>241</v>
      </c>
      <c r="N242">
        <v>96</v>
      </c>
      <c r="O242">
        <v>1</v>
      </c>
      <c r="P242" s="3">
        <f t="shared" si="28"/>
        <v>8.1880239130556046E-7</v>
      </c>
      <c r="Q242" s="10">
        <f t="shared" si="29"/>
        <v>1.0416666666666666E-2</v>
      </c>
      <c r="R242">
        <f>$N$1110-SUM($N$2:N241)</f>
        <v>8754</v>
      </c>
      <c r="S242" s="10">
        <f t="shared" si="30"/>
        <v>9.9517776635971167E-5</v>
      </c>
      <c r="T242" s="2">
        <f t="shared" si="31"/>
        <v>0.87107909889484569</v>
      </c>
    </row>
    <row r="243" spans="1:20" x14ac:dyDescent="0.25">
      <c r="A243">
        <v>242</v>
      </c>
      <c r="B243" s="3">
        <f t="shared" si="24"/>
        <v>1.0133206990604349E-6</v>
      </c>
      <c r="C243">
        <v>149</v>
      </c>
      <c r="D243">
        <v>0</v>
      </c>
      <c r="E243" s="10">
        <f t="shared" si="25"/>
        <v>0</v>
      </c>
      <c r="F243">
        <f>$C$1110-SUM($C$2:C242)</f>
        <v>13057</v>
      </c>
      <c r="G243" s="10">
        <f t="shared" si="26"/>
        <v>0</v>
      </c>
      <c r="H243" s="2">
        <f t="shared" si="27"/>
        <v>0.89227429599437014</v>
      </c>
      <c r="I243" s="3">
        <v>8.5291915760995886E-7</v>
      </c>
      <c r="J243" s="2">
        <v>0</v>
      </c>
      <c r="K243" s="2">
        <v>0.87107909889484569</v>
      </c>
      <c r="M243">
        <v>242</v>
      </c>
      <c r="N243">
        <v>100</v>
      </c>
      <c r="O243">
        <v>0</v>
      </c>
      <c r="P243" s="3">
        <f t="shared" si="28"/>
        <v>8.5291915760995886E-7</v>
      </c>
      <c r="Q243" s="10">
        <f t="shared" si="29"/>
        <v>0</v>
      </c>
      <c r="R243">
        <f>$N$1110-SUM($N$2:N242)</f>
        <v>8658</v>
      </c>
      <c r="S243" s="10">
        <f t="shared" si="30"/>
        <v>0</v>
      </c>
      <c r="T243" s="2">
        <f t="shared" si="31"/>
        <v>0.87107909889484569</v>
      </c>
    </row>
    <row r="244" spans="1:20" x14ac:dyDescent="0.25">
      <c r="A244">
        <v>243</v>
      </c>
      <c r="B244" s="3">
        <f t="shared" si="24"/>
        <v>8.7050368778346069E-7</v>
      </c>
      <c r="C244">
        <v>128</v>
      </c>
      <c r="D244">
        <v>0</v>
      </c>
      <c r="E244" s="10">
        <f t="shared" si="25"/>
        <v>0</v>
      </c>
      <c r="F244">
        <f>$C$1110-SUM($C$2:C243)</f>
        <v>12908</v>
      </c>
      <c r="G244" s="10">
        <f t="shared" si="26"/>
        <v>0</v>
      </c>
      <c r="H244" s="2">
        <f t="shared" si="27"/>
        <v>0.89227429599437014</v>
      </c>
      <c r="I244" s="3">
        <v>5.6292664402257282E-7</v>
      </c>
      <c r="J244" s="2">
        <v>0</v>
      </c>
      <c r="K244" s="2">
        <v>0.87107909889484569</v>
      </c>
      <c r="M244">
        <v>243</v>
      </c>
      <c r="N244">
        <v>66</v>
      </c>
      <c r="O244">
        <v>0</v>
      </c>
      <c r="P244" s="3">
        <f t="shared" si="28"/>
        <v>5.6292664402257282E-7</v>
      </c>
      <c r="Q244" s="10">
        <f t="shared" si="29"/>
        <v>0</v>
      </c>
      <c r="R244">
        <f>$N$1110-SUM($N$2:N243)</f>
        <v>8558</v>
      </c>
      <c r="S244" s="10">
        <f t="shared" si="30"/>
        <v>0</v>
      </c>
      <c r="T244" s="2">
        <f t="shared" si="31"/>
        <v>0.87107909889484569</v>
      </c>
    </row>
    <row r="245" spans="1:20" x14ac:dyDescent="0.25">
      <c r="A245">
        <v>244</v>
      </c>
      <c r="B245" s="3">
        <f t="shared" si="24"/>
        <v>9.2491016826992702E-7</v>
      </c>
      <c r="C245">
        <v>136</v>
      </c>
      <c r="D245">
        <v>2</v>
      </c>
      <c r="E245" s="10">
        <f t="shared" si="25"/>
        <v>1.4705882352941176E-2</v>
      </c>
      <c r="F245">
        <f>$C$1110-SUM($C$2:C244)</f>
        <v>12780</v>
      </c>
      <c r="G245" s="10">
        <f t="shared" si="26"/>
        <v>1.3963604006173025E-4</v>
      </c>
      <c r="H245" s="2">
        <f t="shared" si="27"/>
        <v>0.89213465995430841</v>
      </c>
      <c r="I245" s="3">
        <v>7.3351047554456461E-7</v>
      </c>
      <c r="J245" s="2">
        <v>1.0257643651612192E-4</v>
      </c>
      <c r="K245" s="2">
        <v>0.87097652245832957</v>
      </c>
      <c r="M245">
        <v>244</v>
      </c>
      <c r="N245">
        <v>86</v>
      </c>
      <c r="O245">
        <v>1</v>
      </c>
      <c r="P245" s="3">
        <f t="shared" si="28"/>
        <v>7.3351047554456461E-7</v>
      </c>
      <c r="Q245" s="10">
        <f t="shared" si="29"/>
        <v>1.1627906976744186E-2</v>
      </c>
      <c r="R245">
        <f>$N$1110-SUM($N$2:N244)</f>
        <v>8492</v>
      </c>
      <c r="S245" s="10">
        <f t="shared" si="30"/>
        <v>1.0257643651612192E-4</v>
      </c>
      <c r="T245" s="2">
        <f t="shared" si="31"/>
        <v>0.87097652245832957</v>
      </c>
    </row>
    <row r="246" spans="1:20" x14ac:dyDescent="0.25">
      <c r="A246">
        <v>245</v>
      </c>
      <c r="B246" s="3">
        <f t="shared" si="24"/>
        <v>1.0473247493644762E-6</v>
      </c>
      <c r="C246">
        <v>154</v>
      </c>
      <c r="D246">
        <v>0</v>
      </c>
      <c r="E246" s="10">
        <f t="shared" si="25"/>
        <v>0</v>
      </c>
      <c r="F246">
        <f>$C$1110-SUM($C$2:C245)</f>
        <v>12644</v>
      </c>
      <c r="G246" s="10">
        <f t="shared" si="26"/>
        <v>0</v>
      </c>
      <c r="H246" s="2">
        <f t="shared" si="27"/>
        <v>0.89213465995430841</v>
      </c>
      <c r="I246" s="3">
        <v>6.7380613451186744E-7</v>
      </c>
      <c r="J246" s="2">
        <v>0</v>
      </c>
      <c r="K246" s="2">
        <v>0.87097652245832957</v>
      </c>
      <c r="M246">
        <v>245</v>
      </c>
      <c r="N246">
        <v>79</v>
      </c>
      <c r="O246">
        <v>0</v>
      </c>
      <c r="P246" s="3">
        <f t="shared" si="28"/>
        <v>6.7380613451186744E-7</v>
      </c>
      <c r="Q246" s="10">
        <f t="shared" si="29"/>
        <v>0</v>
      </c>
      <c r="R246">
        <f>$N$1110-SUM($N$2:N245)</f>
        <v>8406</v>
      </c>
      <c r="S246" s="10">
        <f t="shared" si="30"/>
        <v>0</v>
      </c>
      <c r="T246" s="2">
        <f t="shared" si="31"/>
        <v>0.87097652245832957</v>
      </c>
    </row>
    <row r="247" spans="1:20" x14ac:dyDescent="0.25">
      <c r="A247">
        <v>246</v>
      </c>
      <c r="B247" s="3">
        <f t="shared" si="24"/>
        <v>8.8410530790507727E-7</v>
      </c>
      <c r="C247">
        <v>130</v>
      </c>
      <c r="D247">
        <v>2</v>
      </c>
      <c r="E247" s="10">
        <f t="shared" si="25"/>
        <v>1.5384615384615385E-2</v>
      </c>
      <c r="F247">
        <f>$C$1110-SUM($C$2:C246)</f>
        <v>12490</v>
      </c>
      <c r="G247" s="10">
        <f t="shared" si="26"/>
        <v>1.4285583025686055E-4</v>
      </c>
      <c r="H247" s="2">
        <f t="shared" si="27"/>
        <v>0.89199180412405155</v>
      </c>
      <c r="I247" s="3">
        <v>7.8468562500116206E-7</v>
      </c>
      <c r="J247" s="2">
        <v>2.0919335233782199E-4</v>
      </c>
      <c r="K247" s="2">
        <v>0.87076732910599175</v>
      </c>
      <c r="M247">
        <v>246</v>
      </c>
      <c r="N247">
        <v>92</v>
      </c>
      <c r="O247">
        <v>2</v>
      </c>
      <c r="P247" s="3">
        <f t="shared" si="28"/>
        <v>7.8468562500116206E-7</v>
      </c>
      <c r="Q247" s="10">
        <f t="shared" si="29"/>
        <v>2.1739130434782608E-2</v>
      </c>
      <c r="R247">
        <f>$N$1110-SUM($N$2:N246)</f>
        <v>8327</v>
      </c>
      <c r="S247" s="10">
        <f t="shared" si="30"/>
        <v>2.0919335233782199E-4</v>
      </c>
      <c r="T247" s="2">
        <f t="shared" si="31"/>
        <v>0.87076732910599175</v>
      </c>
    </row>
    <row r="248" spans="1:20" x14ac:dyDescent="0.25">
      <c r="A248">
        <v>247</v>
      </c>
      <c r="B248" s="3">
        <f t="shared" si="24"/>
        <v>1.0405239393036678E-6</v>
      </c>
      <c r="C248">
        <v>153</v>
      </c>
      <c r="D248">
        <v>0</v>
      </c>
      <c r="E248" s="10">
        <f t="shared" si="25"/>
        <v>0</v>
      </c>
      <c r="F248">
        <f>$C$1110-SUM($C$2:C247)</f>
        <v>12360</v>
      </c>
      <c r="G248" s="10">
        <f t="shared" si="26"/>
        <v>0</v>
      </c>
      <c r="H248" s="2">
        <f t="shared" si="27"/>
        <v>0.89199180412405155</v>
      </c>
      <c r="I248" s="3">
        <v>8.2733158288166008E-7</v>
      </c>
      <c r="J248" s="2">
        <v>0</v>
      </c>
      <c r="K248" s="2">
        <v>0.87076732910599175</v>
      </c>
      <c r="M248">
        <v>247</v>
      </c>
      <c r="N248">
        <v>97</v>
      </c>
      <c r="O248">
        <v>0</v>
      </c>
      <c r="P248" s="3">
        <f t="shared" si="28"/>
        <v>8.2733158288166008E-7</v>
      </c>
      <c r="Q248" s="10">
        <f t="shared" si="29"/>
        <v>0</v>
      </c>
      <c r="R248">
        <f>$N$1110-SUM($N$2:N247)</f>
        <v>8235</v>
      </c>
      <c r="S248" s="10">
        <f t="shared" si="30"/>
        <v>0</v>
      </c>
      <c r="T248" s="2">
        <f t="shared" si="31"/>
        <v>0.87076732910599175</v>
      </c>
    </row>
    <row r="249" spans="1:20" x14ac:dyDescent="0.25">
      <c r="A249">
        <v>248</v>
      </c>
      <c r="B249" s="3">
        <f t="shared" si="24"/>
        <v>9.2491016826992702E-7</v>
      </c>
      <c r="C249">
        <v>136</v>
      </c>
      <c r="D249">
        <v>1</v>
      </c>
      <c r="E249" s="10">
        <f t="shared" si="25"/>
        <v>7.3529411764705881E-3</v>
      </c>
      <c r="F249">
        <f>$C$1110-SUM($C$2:C248)</f>
        <v>12207</v>
      </c>
      <c r="G249" s="10">
        <f t="shared" si="26"/>
        <v>7.3072155658548965E-5</v>
      </c>
      <c r="H249" s="2">
        <f t="shared" si="27"/>
        <v>0.891918731968393</v>
      </c>
      <c r="I249" s="3">
        <v>8.1027319972946083E-7</v>
      </c>
      <c r="J249" s="2">
        <v>1.070001633209916E-4</v>
      </c>
      <c r="K249" s="2">
        <v>0.87066032894267076</v>
      </c>
      <c r="M249">
        <v>248</v>
      </c>
      <c r="N249">
        <v>95</v>
      </c>
      <c r="O249">
        <v>1</v>
      </c>
      <c r="P249" s="3">
        <f t="shared" si="28"/>
        <v>8.1027319972946083E-7</v>
      </c>
      <c r="Q249" s="10">
        <f t="shared" si="29"/>
        <v>1.0526315789473684E-2</v>
      </c>
      <c r="R249">
        <f>$N$1110-SUM($N$2:N248)</f>
        <v>8138</v>
      </c>
      <c r="S249" s="10">
        <f t="shared" si="30"/>
        <v>1.070001633209916E-4</v>
      </c>
      <c r="T249" s="2">
        <f t="shared" si="31"/>
        <v>0.87066032894267076</v>
      </c>
    </row>
    <row r="250" spans="1:20" x14ac:dyDescent="0.25">
      <c r="A250">
        <v>249</v>
      </c>
      <c r="B250" s="3">
        <f t="shared" si="24"/>
        <v>8.228980173578027E-7</v>
      </c>
      <c r="C250">
        <v>121</v>
      </c>
      <c r="D250">
        <v>1</v>
      </c>
      <c r="E250" s="10">
        <f t="shared" si="25"/>
        <v>8.2644628099173556E-3</v>
      </c>
      <c r="F250">
        <f>$C$1110-SUM($C$2:C249)</f>
        <v>12071</v>
      </c>
      <c r="G250" s="10">
        <f t="shared" si="26"/>
        <v>7.3889382153025096E-5</v>
      </c>
      <c r="H250" s="2">
        <f t="shared" si="27"/>
        <v>0.89184484258623997</v>
      </c>
      <c r="I250" s="3">
        <v>7.5909805027286339E-7</v>
      </c>
      <c r="J250" s="2">
        <v>1.0825069363951112E-4</v>
      </c>
      <c r="K250" s="2">
        <v>0.87055207824903125</v>
      </c>
      <c r="M250">
        <v>249</v>
      </c>
      <c r="N250">
        <v>89</v>
      </c>
      <c r="O250">
        <v>1</v>
      </c>
      <c r="P250" s="3">
        <f t="shared" si="28"/>
        <v>7.5909805027286339E-7</v>
      </c>
      <c r="Q250" s="10">
        <f t="shared" si="29"/>
        <v>1.1235955056179775E-2</v>
      </c>
      <c r="R250">
        <f>$N$1110-SUM($N$2:N249)</f>
        <v>8043</v>
      </c>
      <c r="S250" s="10">
        <f t="shared" si="30"/>
        <v>1.0825069363951112E-4</v>
      </c>
      <c r="T250" s="2">
        <f t="shared" si="31"/>
        <v>0.87055207824903125</v>
      </c>
    </row>
    <row r="251" spans="1:20" x14ac:dyDescent="0.25">
      <c r="A251">
        <v>250</v>
      </c>
      <c r="B251" s="3">
        <f t="shared" si="24"/>
        <v>7.9569477711456953E-7</v>
      </c>
      <c r="C251">
        <v>117</v>
      </c>
      <c r="D251">
        <v>2</v>
      </c>
      <c r="E251" s="10">
        <f t="shared" si="25"/>
        <v>1.7094017094017096E-2</v>
      </c>
      <c r="F251">
        <f>$C$1110-SUM($C$2:C250)</f>
        <v>11950</v>
      </c>
      <c r="G251" s="10">
        <f t="shared" si="26"/>
        <v>1.4926273516091548E-4</v>
      </c>
      <c r="H251" s="2">
        <f t="shared" si="27"/>
        <v>0.89169557985107906</v>
      </c>
      <c r="I251" s="3">
        <v>7.1645209239236536E-7</v>
      </c>
      <c r="J251" s="2">
        <v>1.0944833772308371E-4</v>
      </c>
      <c r="K251" s="2">
        <v>0.87044262991130816</v>
      </c>
      <c r="M251">
        <v>250</v>
      </c>
      <c r="N251">
        <v>84</v>
      </c>
      <c r="O251">
        <v>1</v>
      </c>
      <c r="P251" s="3">
        <f t="shared" si="28"/>
        <v>7.1645209239236536E-7</v>
      </c>
      <c r="Q251" s="10">
        <f t="shared" si="29"/>
        <v>1.1904761904761904E-2</v>
      </c>
      <c r="R251">
        <f>$N$1110-SUM($N$2:N250)</f>
        <v>7954</v>
      </c>
      <c r="S251" s="10">
        <f t="shared" si="30"/>
        <v>1.0944833772308371E-4</v>
      </c>
      <c r="T251" s="2">
        <f t="shared" si="31"/>
        <v>0.87044262991130816</v>
      </c>
    </row>
    <row r="252" spans="1:20" x14ac:dyDescent="0.25">
      <c r="A252">
        <v>251</v>
      </c>
      <c r="B252" s="3">
        <f t="shared" si="24"/>
        <v>9.3171097833073537E-7</v>
      </c>
      <c r="C252">
        <v>137</v>
      </c>
      <c r="D252">
        <v>2</v>
      </c>
      <c r="E252" s="10">
        <f t="shared" si="25"/>
        <v>1.4598540145985401E-2</v>
      </c>
      <c r="F252">
        <f>$C$1110-SUM($C$2:C251)</f>
        <v>11833</v>
      </c>
      <c r="G252" s="10">
        <f t="shared" si="26"/>
        <v>1.5071335753413795E-4</v>
      </c>
      <c r="H252" s="2">
        <f t="shared" si="27"/>
        <v>0.89154486649354492</v>
      </c>
      <c r="I252" s="3">
        <v>6.9086451766406659E-7</v>
      </c>
      <c r="J252" s="2">
        <v>2.2120524267132957E-4</v>
      </c>
      <c r="K252" s="2">
        <v>0.87022142466863683</v>
      </c>
      <c r="M252">
        <v>251</v>
      </c>
      <c r="N252">
        <v>81</v>
      </c>
      <c r="O252">
        <v>2</v>
      </c>
      <c r="P252" s="3">
        <f t="shared" si="28"/>
        <v>6.9086451766406659E-7</v>
      </c>
      <c r="Q252" s="10">
        <f t="shared" si="29"/>
        <v>2.4691358024691357E-2</v>
      </c>
      <c r="R252">
        <f>$N$1110-SUM($N$2:N251)</f>
        <v>7870</v>
      </c>
      <c r="S252" s="10">
        <f t="shared" si="30"/>
        <v>2.2120524267132957E-4</v>
      </c>
      <c r="T252" s="2">
        <f t="shared" si="31"/>
        <v>0.87022142466863683</v>
      </c>
    </row>
    <row r="253" spans="1:20" x14ac:dyDescent="0.25">
      <c r="A253">
        <v>252</v>
      </c>
      <c r="B253" s="3">
        <f t="shared" si="24"/>
        <v>8.7730449784426903E-7</v>
      </c>
      <c r="C253">
        <v>129</v>
      </c>
      <c r="D253">
        <v>0</v>
      </c>
      <c r="E253" s="10">
        <f t="shared" si="25"/>
        <v>0</v>
      </c>
      <c r="F253">
        <f>$C$1110-SUM($C$2:C252)</f>
        <v>11696</v>
      </c>
      <c r="G253" s="10">
        <f t="shared" si="26"/>
        <v>0</v>
      </c>
      <c r="H253" s="2">
        <f t="shared" si="27"/>
        <v>0.89154486649354492</v>
      </c>
      <c r="I253" s="3">
        <v>7.2498128396846499E-7</v>
      </c>
      <c r="J253" s="2">
        <v>0</v>
      </c>
      <c r="K253" s="2">
        <v>0.87022142466863683</v>
      </c>
      <c r="M253">
        <v>252</v>
      </c>
      <c r="N253">
        <v>85</v>
      </c>
      <c r="O253">
        <v>0</v>
      </c>
      <c r="P253" s="3">
        <f t="shared" si="28"/>
        <v>7.2498128396846499E-7</v>
      </c>
      <c r="Q253" s="10">
        <f t="shared" si="29"/>
        <v>0</v>
      </c>
      <c r="R253">
        <f>$N$1110-SUM($N$2:N252)</f>
        <v>7789</v>
      </c>
      <c r="S253" s="10">
        <f t="shared" si="30"/>
        <v>0</v>
      </c>
      <c r="T253" s="2">
        <f t="shared" si="31"/>
        <v>0.87022142466863683</v>
      </c>
    </row>
    <row r="254" spans="1:20" x14ac:dyDescent="0.25">
      <c r="A254">
        <v>253</v>
      </c>
      <c r="B254" s="3">
        <f t="shared" si="24"/>
        <v>8.9770692802669386E-7</v>
      </c>
      <c r="C254">
        <v>132</v>
      </c>
      <c r="D254">
        <v>0</v>
      </c>
      <c r="E254" s="10">
        <f t="shared" si="25"/>
        <v>0</v>
      </c>
      <c r="F254">
        <f>$C$1110-SUM($C$2:C253)</f>
        <v>11567</v>
      </c>
      <c r="G254" s="10">
        <f t="shared" si="26"/>
        <v>0</v>
      </c>
      <c r="H254" s="2">
        <f t="shared" si="27"/>
        <v>0.89154486649354492</v>
      </c>
      <c r="I254" s="3">
        <v>6.3968936820746914E-7</v>
      </c>
      <c r="J254" s="2">
        <v>0</v>
      </c>
      <c r="K254" s="2">
        <v>0.87022142466863683</v>
      </c>
      <c r="M254">
        <v>253</v>
      </c>
      <c r="N254">
        <v>75</v>
      </c>
      <c r="O254">
        <v>0</v>
      </c>
      <c r="P254" s="3">
        <f t="shared" si="28"/>
        <v>6.3968936820746914E-7</v>
      </c>
      <c r="Q254" s="10">
        <f t="shared" si="29"/>
        <v>0</v>
      </c>
      <c r="R254">
        <f>$N$1110-SUM($N$2:N253)</f>
        <v>7704</v>
      </c>
      <c r="S254" s="10">
        <f t="shared" si="30"/>
        <v>0</v>
      </c>
      <c r="T254" s="2">
        <f t="shared" si="31"/>
        <v>0.87022142466863683</v>
      </c>
    </row>
    <row r="255" spans="1:20" x14ac:dyDescent="0.25">
      <c r="A255">
        <v>254</v>
      </c>
      <c r="B255" s="3">
        <f t="shared" si="24"/>
        <v>1.0065198889996265E-6</v>
      </c>
      <c r="C255">
        <v>148</v>
      </c>
      <c r="D255">
        <v>0</v>
      </c>
      <c r="E255" s="10">
        <f t="shared" si="25"/>
        <v>0</v>
      </c>
      <c r="F255">
        <f>$C$1110-SUM($C$2:C254)</f>
        <v>11435</v>
      </c>
      <c r="G255" s="10">
        <f t="shared" si="26"/>
        <v>0</v>
      </c>
      <c r="H255" s="2">
        <f t="shared" si="27"/>
        <v>0.89154486649354492</v>
      </c>
      <c r="I255" s="3">
        <v>8.7850673233825753E-7</v>
      </c>
      <c r="J255" s="2">
        <v>0</v>
      </c>
      <c r="K255" s="2">
        <v>0.87022142466863683</v>
      </c>
      <c r="M255">
        <v>254</v>
      </c>
      <c r="N255">
        <v>103</v>
      </c>
      <c r="O255">
        <v>0</v>
      </c>
      <c r="P255" s="3">
        <f t="shared" si="28"/>
        <v>8.7850673233825753E-7</v>
      </c>
      <c r="Q255" s="10">
        <f t="shared" si="29"/>
        <v>0</v>
      </c>
      <c r="R255">
        <f>$N$1110-SUM($N$2:N254)</f>
        <v>7629</v>
      </c>
      <c r="S255" s="10">
        <f t="shared" si="30"/>
        <v>0</v>
      </c>
      <c r="T255" s="2">
        <f t="shared" si="31"/>
        <v>0.87022142466863683</v>
      </c>
    </row>
    <row r="256" spans="1:20" x14ac:dyDescent="0.25">
      <c r="A256">
        <v>255</v>
      </c>
      <c r="B256" s="3">
        <f t="shared" si="24"/>
        <v>9.1130854814831044E-7</v>
      </c>
      <c r="C256">
        <v>134</v>
      </c>
      <c r="D256">
        <v>1</v>
      </c>
      <c r="E256" s="10">
        <f t="shared" si="25"/>
        <v>7.462686567164179E-3</v>
      </c>
      <c r="F256">
        <f>$C$1110-SUM($C$2:C255)</f>
        <v>11287</v>
      </c>
      <c r="G256" s="10">
        <f t="shared" si="26"/>
        <v>7.8988647691402569E-5</v>
      </c>
      <c r="H256" s="2">
        <f t="shared" si="27"/>
        <v>0.89146587784585352</v>
      </c>
      <c r="I256" s="3">
        <v>6.9086451766406659E-7</v>
      </c>
      <c r="J256" s="2">
        <v>0</v>
      </c>
      <c r="K256" s="2">
        <v>0.87022142466863683</v>
      </c>
      <c r="M256">
        <v>255</v>
      </c>
      <c r="N256">
        <v>81</v>
      </c>
      <c r="O256">
        <v>0</v>
      </c>
      <c r="P256" s="3">
        <f t="shared" si="28"/>
        <v>6.9086451766406659E-7</v>
      </c>
      <c r="Q256" s="10">
        <f t="shared" si="29"/>
        <v>0</v>
      </c>
      <c r="R256">
        <f>$N$1110-SUM($N$2:N255)</f>
        <v>7526</v>
      </c>
      <c r="S256" s="10">
        <f t="shared" si="30"/>
        <v>0</v>
      </c>
      <c r="T256" s="2">
        <f t="shared" si="31"/>
        <v>0.87022142466863683</v>
      </c>
    </row>
    <row r="257" spans="1:20" x14ac:dyDescent="0.25">
      <c r="A257">
        <v>256</v>
      </c>
      <c r="B257" s="3">
        <f t="shared" si="24"/>
        <v>9.7931664875639336E-7</v>
      </c>
      <c r="C257">
        <v>144</v>
      </c>
      <c r="D257">
        <v>0</v>
      </c>
      <c r="E257" s="10">
        <f t="shared" si="25"/>
        <v>0</v>
      </c>
      <c r="F257">
        <f>$C$1110-SUM($C$2:C256)</f>
        <v>11153</v>
      </c>
      <c r="G257" s="10">
        <f t="shared" si="26"/>
        <v>0</v>
      </c>
      <c r="H257" s="2">
        <f t="shared" si="27"/>
        <v>0.89146587784585352</v>
      </c>
      <c r="I257" s="3">
        <v>8.9556511549045678E-7</v>
      </c>
      <c r="J257" s="2">
        <v>0</v>
      </c>
      <c r="K257" s="2">
        <v>0.87022142466863683</v>
      </c>
      <c r="M257">
        <v>256</v>
      </c>
      <c r="N257">
        <v>105</v>
      </c>
      <c r="O257">
        <v>0</v>
      </c>
      <c r="P257" s="3">
        <f t="shared" si="28"/>
        <v>8.9556511549045678E-7</v>
      </c>
      <c r="Q257" s="10">
        <f t="shared" si="29"/>
        <v>0</v>
      </c>
      <c r="R257">
        <f>$N$1110-SUM($N$2:N256)</f>
        <v>7445</v>
      </c>
      <c r="S257" s="10">
        <f t="shared" si="30"/>
        <v>0</v>
      </c>
      <c r="T257" s="2">
        <f t="shared" si="31"/>
        <v>0.87022142466863683</v>
      </c>
    </row>
    <row r="258" spans="1:20" x14ac:dyDescent="0.25">
      <c r="A258">
        <v>257</v>
      </c>
      <c r="B258" s="3">
        <f t="shared" ref="B258:B321" si="32">C258/$C$1110</f>
        <v>8.6370287772265245E-7</v>
      </c>
      <c r="C258">
        <v>127</v>
      </c>
      <c r="D258">
        <v>0</v>
      </c>
      <c r="E258" s="10">
        <f t="shared" ref="E258:E321" si="33">D258/C258</f>
        <v>0</v>
      </c>
      <c r="F258">
        <f>$C$1110-SUM($C$2:C257)</f>
        <v>11009</v>
      </c>
      <c r="G258" s="10">
        <f t="shared" si="26"/>
        <v>0</v>
      </c>
      <c r="H258" s="2">
        <f t="shared" si="27"/>
        <v>0.89146587784585352</v>
      </c>
      <c r="I258" s="3">
        <v>8.0174400815336131E-7</v>
      </c>
      <c r="J258" s="2">
        <v>0</v>
      </c>
      <c r="K258" s="2">
        <v>0.87022142466863683</v>
      </c>
      <c r="M258">
        <v>257</v>
      </c>
      <c r="N258">
        <v>94</v>
      </c>
      <c r="O258">
        <v>0</v>
      </c>
      <c r="P258" s="3">
        <f t="shared" si="28"/>
        <v>8.0174400815336131E-7</v>
      </c>
      <c r="Q258" s="10">
        <f t="shared" si="29"/>
        <v>0</v>
      </c>
      <c r="R258">
        <f>$N$1110-SUM($N$2:N257)</f>
        <v>7340</v>
      </c>
      <c r="S258" s="10">
        <f t="shared" si="30"/>
        <v>0</v>
      </c>
      <c r="T258" s="2">
        <f t="shared" si="31"/>
        <v>0.87022142466863683</v>
      </c>
    </row>
    <row r="259" spans="1:20" x14ac:dyDescent="0.25">
      <c r="A259">
        <v>258</v>
      </c>
      <c r="B259" s="3">
        <f t="shared" si="32"/>
        <v>7.9569477711456953E-7</v>
      </c>
      <c r="C259">
        <v>117</v>
      </c>
      <c r="D259">
        <v>1</v>
      </c>
      <c r="E259" s="10">
        <f t="shared" si="33"/>
        <v>8.5470085470085479E-3</v>
      </c>
      <c r="F259">
        <f>$C$1110-SUM($C$2:C258)</f>
        <v>10882</v>
      </c>
      <c r="G259" s="10">
        <f t="shared" ref="G259:G322" si="34">H258-H259</f>
        <v>8.1921142974228367E-5</v>
      </c>
      <c r="H259" s="2">
        <f t="shared" ref="H259:H322" si="35">(F259-D259)/F259*H258</f>
        <v>0.89138395670287929</v>
      </c>
      <c r="I259" s="3">
        <v>7.0792290081626584E-7</v>
      </c>
      <c r="J259" s="2">
        <v>1.2009680163793668E-4</v>
      </c>
      <c r="K259" s="2">
        <v>0.8701013278669989</v>
      </c>
      <c r="M259">
        <v>258</v>
      </c>
      <c r="N259">
        <v>83</v>
      </c>
      <c r="O259">
        <v>1</v>
      </c>
      <c r="P259" s="3">
        <f t="shared" ref="P259:P322" si="36">N259/$N$1110</f>
        <v>7.0792290081626584E-7</v>
      </c>
      <c r="Q259" s="10">
        <f t="shared" ref="Q259:Q322" si="37">O259/N259</f>
        <v>1.2048192771084338E-2</v>
      </c>
      <c r="R259">
        <f>$N$1110-SUM($N$2:N258)</f>
        <v>7246</v>
      </c>
      <c r="S259" s="10">
        <f t="shared" si="30"/>
        <v>1.2009680163793668E-4</v>
      </c>
      <c r="T259" s="2">
        <f t="shared" si="31"/>
        <v>0.8701013278669989</v>
      </c>
    </row>
    <row r="260" spans="1:20" x14ac:dyDescent="0.25">
      <c r="A260">
        <v>259</v>
      </c>
      <c r="B260" s="3">
        <f t="shared" si="32"/>
        <v>9.9291826887800983E-7</v>
      </c>
      <c r="C260">
        <v>146</v>
      </c>
      <c r="D260">
        <v>0</v>
      </c>
      <c r="E260" s="10">
        <f t="shared" si="33"/>
        <v>0</v>
      </c>
      <c r="F260">
        <f>$C$1110-SUM($C$2:C259)</f>
        <v>10765</v>
      </c>
      <c r="G260" s="10">
        <f t="shared" si="34"/>
        <v>0</v>
      </c>
      <c r="H260" s="2">
        <f t="shared" si="35"/>
        <v>0.89138395670287929</v>
      </c>
      <c r="I260" s="3">
        <v>7.5056885869676376E-7</v>
      </c>
      <c r="J260" s="2">
        <v>0</v>
      </c>
      <c r="K260" s="2">
        <v>0.8701013278669989</v>
      </c>
      <c r="M260">
        <v>259</v>
      </c>
      <c r="N260">
        <v>88</v>
      </c>
      <c r="O260">
        <v>0</v>
      </c>
      <c r="P260" s="3">
        <f t="shared" si="36"/>
        <v>7.5056885869676376E-7</v>
      </c>
      <c r="Q260" s="10">
        <f t="shared" si="37"/>
        <v>0</v>
      </c>
      <c r="R260">
        <f>$N$1110-SUM($N$2:N259)</f>
        <v>7163</v>
      </c>
      <c r="S260" s="10">
        <f t="shared" ref="S260:S323" si="38">T259-T260</f>
        <v>0</v>
      </c>
      <c r="T260" s="2">
        <f t="shared" ref="T260:T323" si="39">(R260-O260)/R260*T259</f>
        <v>0.8701013278669989</v>
      </c>
    </row>
    <row r="261" spans="1:20" x14ac:dyDescent="0.25">
      <c r="A261">
        <v>260</v>
      </c>
      <c r="B261" s="3">
        <f t="shared" si="32"/>
        <v>8.2969882741861105E-7</v>
      </c>
      <c r="C261">
        <v>122</v>
      </c>
      <c r="D261">
        <v>0</v>
      </c>
      <c r="E261" s="10">
        <f t="shared" si="33"/>
        <v>0</v>
      </c>
      <c r="F261">
        <f>$C$1110-SUM($C$2:C260)</f>
        <v>10619</v>
      </c>
      <c r="G261" s="10">
        <f t="shared" si="34"/>
        <v>0</v>
      </c>
      <c r="H261" s="2">
        <f t="shared" si="35"/>
        <v>0.89138395670287929</v>
      </c>
      <c r="I261" s="3">
        <v>6.3116017663136952E-7</v>
      </c>
      <c r="J261" s="2">
        <v>0</v>
      </c>
      <c r="K261" s="2">
        <v>0.8701013278669989</v>
      </c>
      <c r="M261">
        <v>260</v>
      </c>
      <c r="N261">
        <v>74</v>
      </c>
      <c r="O261">
        <v>0</v>
      </c>
      <c r="P261" s="3">
        <f t="shared" si="36"/>
        <v>6.3116017663136952E-7</v>
      </c>
      <c r="Q261" s="10">
        <f t="shared" si="37"/>
        <v>0</v>
      </c>
      <c r="R261">
        <f>$N$1110-SUM($N$2:N260)</f>
        <v>7075</v>
      </c>
      <c r="S261" s="10">
        <f t="shared" si="38"/>
        <v>0</v>
      </c>
      <c r="T261" s="2">
        <f t="shared" si="39"/>
        <v>0.8701013278669989</v>
      </c>
    </row>
    <row r="262" spans="1:20" x14ac:dyDescent="0.25">
      <c r="A262">
        <v>261</v>
      </c>
      <c r="B262" s="3">
        <f t="shared" si="32"/>
        <v>7.888939670537613E-7</v>
      </c>
      <c r="C262">
        <v>116</v>
      </c>
      <c r="D262">
        <v>2</v>
      </c>
      <c r="E262" s="10">
        <f t="shared" si="33"/>
        <v>1.7241379310344827E-2</v>
      </c>
      <c r="F262">
        <f>$C$1110-SUM($C$2:C261)</f>
        <v>10497</v>
      </c>
      <c r="G262" s="10">
        <f t="shared" si="34"/>
        <v>1.6983594487995912E-4</v>
      </c>
      <c r="H262" s="2">
        <f t="shared" si="35"/>
        <v>0.89121412075799933</v>
      </c>
      <c r="I262" s="3">
        <v>6.2263098505526989E-7</v>
      </c>
      <c r="J262" s="2">
        <v>1.2428243506179548E-4</v>
      </c>
      <c r="K262" s="2">
        <v>0.8699770454319371</v>
      </c>
      <c r="M262">
        <v>261</v>
      </c>
      <c r="N262">
        <v>73</v>
      </c>
      <c r="O262">
        <v>1</v>
      </c>
      <c r="P262" s="3">
        <f t="shared" si="36"/>
        <v>6.2263098505526989E-7</v>
      </c>
      <c r="Q262" s="10">
        <f t="shared" si="37"/>
        <v>1.3698630136986301E-2</v>
      </c>
      <c r="R262">
        <f>$N$1110-SUM($N$2:N261)</f>
        <v>7001</v>
      </c>
      <c r="S262" s="10">
        <f t="shared" si="38"/>
        <v>1.2428243506179548E-4</v>
      </c>
      <c r="T262" s="2">
        <f t="shared" si="39"/>
        <v>0.8699770454319371</v>
      </c>
    </row>
    <row r="263" spans="1:20" x14ac:dyDescent="0.25">
      <c r="A263">
        <v>262</v>
      </c>
      <c r="B263" s="3">
        <f t="shared" si="32"/>
        <v>9.045077380875022E-7</v>
      </c>
      <c r="C263">
        <v>133</v>
      </c>
      <c r="D263">
        <v>1</v>
      </c>
      <c r="E263" s="10">
        <f t="shared" si="33"/>
        <v>7.5187969924812026E-3</v>
      </c>
      <c r="F263">
        <f>$C$1110-SUM($C$2:C262)</f>
        <v>10381</v>
      </c>
      <c r="G263" s="10">
        <f t="shared" si="34"/>
        <v>8.5850507731244363E-5</v>
      </c>
      <c r="H263" s="2">
        <f t="shared" si="35"/>
        <v>0.89112827025026808</v>
      </c>
      <c r="I263" s="3">
        <v>7.3351047554456461E-7</v>
      </c>
      <c r="J263" s="2">
        <v>0</v>
      </c>
      <c r="K263" s="2">
        <v>0.8699770454319371</v>
      </c>
      <c r="M263">
        <v>262</v>
      </c>
      <c r="N263">
        <v>86</v>
      </c>
      <c r="O263">
        <v>0</v>
      </c>
      <c r="P263" s="3">
        <f t="shared" si="36"/>
        <v>7.3351047554456461E-7</v>
      </c>
      <c r="Q263" s="10">
        <f t="shared" si="37"/>
        <v>0</v>
      </c>
      <c r="R263">
        <f>$N$1110-SUM($N$2:N262)</f>
        <v>6928</v>
      </c>
      <c r="S263" s="10">
        <f t="shared" si="38"/>
        <v>0</v>
      </c>
      <c r="T263" s="2">
        <f t="shared" si="39"/>
        <v>0.8699770454319371</v>
      </c>
    </row>
    <row r="264" spans="1:20" x14ac:dyDescent="0.25">
      <c r="A264">
        <v>263</v>
      </c>
      <c r="B264" s="3">
        <f t="shared" si="32"/>
        <v>8.3649963747941928E-7</v>
      </c>
      <c r="C264">
        <v>123</v>
      </c>
      <c r="D264">
        <v>1</v>
      </c>
      <c r="E264" s="10">
        <f t="shared" si="33"/>
        <v>8.130081300813009E-3</v>
      </c>
      <c r="F264">
        <f>$C$1110-SUM($C$2:C263)</f>
        <v>10248</v>
      </c>
      <c r="G264" s="10">
        <f t="shared" si="34"/>
        <v>8.6956310524022307E-5</v>
      </c>
      <c r="H264" s="2">
        <f t="shared" si="35"/>
        <v>0.89104131393974406</v>
      </c>
      <c r="I264" s="3">
        <v>6.3116017663136952E-7</v>
      </c>
      <c r="J264" s="2">
        <v>0</v>
      </c>
      <c r="K264" s="2">
        <v>0.8699770454319371</v>
      </c>
      <c r="M264">
        <v>263</v>
      </c>
      <c r="N264">
        <v>74</v>
      </c>
      <c r="O264">
        <v>0</v>
      </c>
      <c r="P264" s="3">
        <f t="shared" si="36"/>
        <v>6.3116017663136952E-7</v>
      </c>
      <c r="Q264" s="10">
        <f t="shared" si="37"/>
        <v>0</v>
      </c>
      <c r="R264">
        <f>$N$1110-SUM($N$2:N263)</f>
        <v>6842</v>
      </c>
      <c r="S264" s="10">
        <f t="shared" si="38"/>
        <v>0</v>
      </c>
      <c r="T264" s="2">
        <f t="shared" si="39"/>
        <v>0.8699770454319371</v>
      </c>
    </row>
    <row r="265" spans="1:20" x14ac:dyDescent="0.25">
      <c r="A265">
        <v>264</v>
      </c>
      <c r="B265" s="3">
        <f t="shared" si="32"/>
        <v>6.5287776583759557E-7</v>
      </c>
      <c r="C265">
        <v>96</v>
      </c>
      <c r="D265">
        <v>0</v>
      </c>
      <c r="E265" s="10">
        <f t="shared" si="33"/>
        <v>0</v>
      </c>
      <c r="F265">
        <f>$C$1110-SUM($C$2:C264)</f>
        <v>10125</v>
      </c>
      <c r="G265" s="10">
        <f t="shared" si="34"/>
        <v>0</v>
      </c>
      <c r="H265" s="2">
        <f t="shared" si="35"/>
        <v>0.89104131393974406</v>
      </c>
      <c r="I265" s="3">
        <v>6.3116017663136952E-7</v>
      </c>
      <c r="J265" s="2">
        <v>0</v>
      </c>
      <c r="K265" s="2">
        <v>0.8699770454319371</v>
      </c>
      <c r="M265">
        <v>264</v>
      </c>
      <c r="N265">
        <v>74</v>
      </c>
      <c r="O265">
        <v>0</v>
      </c>
      <c r="P265" s="3">
        <f t="shared" si="36"/>
        <v>6.3116017663136952E-7</v>
      </c>
      <c r="Q265" s="10">
        <f t="shared" si="37"/>
        <v>0</v>
      </c>
      <c r="R265">
        <f>$N$1110-SUM($N$2:N264)</f>
        <v>6768</v>
      </c>
      <c r="S265" s="10">
        <f t="shared" si="38"/>
        <v>0</v>
      </c>
      <c r="T265" s="2">
        <f t="shared" si="39"/>
        <v>0.8699770454319371</v>
      </c>
    </row>
    <row r="266" spans="1:20" x14ac:dyDescent="0.25">
      <c r="A266">
        <v>265</v>
      </c>
      <c r="B266" s="3">
        <f t="shared" si="32"/>
        <v>7.4808910668891155E-7</v>
      </c>
      <c r="C266">
        <v>110</v>
      </c>
      <c r="D266">
        <v>0</v>
      </c>
      <c r="E266" s="10">
        <f t="shared" si="33"/>
        <v>0</v>
      </c>
      <c r="F266">
        <f>$C$1110-SUM($C$2:C265)</f>
        <v>10029</v>
      </c>
      <c r="G266" s="10">
        <f t="shared" si="34"/>
        <v>0</v>
      </c>
      <c r="H266" s="2">
        <f t="shared" si="35"/>
        <v>0.89104131393974406</v>
      </c>
      <c r="I266" s="3">
        <v>6.0557260190307074E-7</v>
      </c>
      <c r="J266" s="2">
        <v>0</v>
      </c>
      <c r="K266" s="2">
        <v>0.8699770454319371</v>
      </c>
      <c r="M266">
        <v>265</v>
      </c>
      <c r="N266">
        <v>71</v>
      </c>
      <c r="O266">
        <v>0</v>
      </c>
      <c r="P266" s="3">
        <f t="shared" si="36"/>
        <v>6.0557260190307074E-7</v>
      </c>
      <c r="Q266" s="10">
        <f t="shared" si="37"/>
        <v>0</v>
      </c>
      <c r="R266">
        <f>$N$1110-SUM($N$2:N265)</f>
        <v>6694</v>
      </c>
      <c r="S266" s="10">
        <f t="shared" si="38"/>
        <v>0</v>
      </c>
      <c r="T266" s="2">
        <f t="shared" si="39"/>
        <v>0.8699770454319371</v>
      </c>
    </row>
    <row r="267" spans="1:20" x14ac:dyDescent="0.25">
      <c r="A267">
        <v>266</v>
      </c>
      <c r="B267" s="3">
        <f t="shared" si="32"/>
        <v>6.4607695577678723E-7</v>
      </c>
      <c r="C267">
        <v>95</v>
      </c>
      <c r="D267">
        <v>0</v>
      </c>
      <c r="E267" s="10">
        <f t="shared" si="33"/>
        <v>0</v>
      </c>
      <c r="F267">
        <f>$C$1110-SUM($C$2:C266)</f>
        <v>9919</v>
      </c>
      <c r="G267" s="10">
        <f t="shared" si="34"/>
        <v>0</v>
      </c>
      <c r="H267" s="2">
        <f t="shared" si="35"/>
        <v>0.89104131393974406</v>
      </c>
      <c r="I267" s="3">
        <v>5.5439745244647319E-7</v>
      </c>
      <c r="J267" s="2">
        <v>0</v>
      </c>
      <c r="K267" s="2">
        <v>0.8699770454319371</v>
      </c>
      <c r="M267">
        <v>266</v>
      </c>
      <c r="N267">
        <v>65</v>
      </c>
      <c r="O267">
        <v>0</v>
      </c>
      <c r="P267" s="3">
        <f t="shared" si="36"/>
        <v>5.5439745244647319E-7</v>
      </c>
      <c r="Q267" s="10">
        <f t="shared" si="37"/>
        <v>0</v>
      </c>
      <c r="R267">
        <f>$N$1110-SUM($N$2:N266)</f>
        <v>6623</v>
      </c>
      <c r="S267" s="10">
        <f t="shared" si="38"/>
        <v>0</v>
      </c>
      <c r="T267" s="2">
        <f t="shared" si="39"/>
        <v>0.8699770454319371</v>
      </c>
    </row>
    <row r="268" spans="1:20" x14ac:dyDescent="0.25">
      <c r="A268">
        <v>267</v>
      </c>
      <c r="B268" s="3">
        <f t="shared" si="32"/>
        <v>6.5287776583759557E-7</v>
      </c>
      <c r="C268">
        <v>96</v>
      </c>
      <c r="D268">
        <v>0</v>
      </c>
      <c r="E268" s="10">
        <f t="shared" si="33"/>
        <v>0</v>
      </c>
      <c r="F268">
        <f>$C$1110-SUM($C$2:C267)</f>
        <v>9824</v>
      </c>
      <c r="G268" s="10">
        <f t="shared" si="34"/>
        <v>0</v>
      </c>
      <c r="H268" s="2">
        <f t="shared" si="35"/>
        <v>0.89104131393974406</v>
      </c>
      <c r="I268" s="3">
        <v>5.0322230298987565E-7</v>
      </c>
      <c r="J268" s="2">
        <v>0</v>
      </c>
      <c r="K268" s="2">
        <v>0.8699770454319371</v>
      </c>
      <c r="M268">
        <v>267</v>
      </c>
      <c r="N268">
        <v>59</v>
      </c>
      <c r="O268">
        <v>0</v>
      </c>
      <c r="P268" s="3">
        <f t="shared" si="36"/>
        <v>5.0322230298987565E-7</v>
      </c>
      <c r="Q268" s="10">
        <f t="shared" si="37"/>
        <v>0</v>
      </c>
      <c r="R268">
        <f>$N$1110-SUM($N$2:N267)</f>
        <v>6558</v>
      </c>
      <c r="S268" s="10">
        <f t="shared" si="38"/>
        <v>0</v>
      </c>
      <c r="T268" s="2">
        <f t="shared" si="39"/>
        <v>0.8699770454319371</v>
      </c>
    </row>
    <row r="269" spans="1:20" x14ac:dyDescent="0.25">
      <c r="A269">
        <v>268</v>
      </c>
      <c r="B269" s="3">
        <f t="shared" si="32"/>
        <v>7.072842463240619E-7</v>
      </c>
      <c r="C269">
        <v>104</v>
      </c>
      <c r="D269">
        <v>0</v>
      </c>
      <c r="E269" s="10">
        <f t="shared" si="33"/>
        <v>0</v>
      </c>
      <c r="F269">
        <f>$C$1110-SUM($C$2:C268)</f>
        <v>9728</v>
      </c>
      <c r="G269" s="10">
        <f t="shared" si="34"/>
        <v>0</v>
      </c>
      <c r="H269" s="2">
        <f t="shared" si="35"/>
        <v>0.89104131393974406</v>
      </c>
      <c r="I269" s="3">
        <v>5.8851421875087159E-7</v>
      </c>
      <c r="J269" s="2">
        <v>0</v>
      </c>
      <c r="K269" s="2">
        <v>0.8699770454319371</v>
      </c>
      <c r="M269">
        <v>268</v>
      </c>
      <c r="N269">
        <v>69</v>
      </c>
      <c r="O269">
        <v>0</v>
      </c>
      <c r="P269" s="3">
        <f t="shared" si="36"/>
        <v>5.8851421875087159E-7</v>
      </c>
      <c r="Q269" s="10">
        <f t="shared" si="37"/>
        <v>0</v>
      </c>
      <c r="R269">
        <f>$N$1110-SUM($N$2:N268)</f>
        <v>6499</v>
      </c>
      <c r="S269" s="10">
        <f t="shared" si="38"/>
        <v>0</v>
      </c>
      <c r="T269" s="2">
        <f t="shared" si="39"/>
        <v>0.8699770454319371</v>
      </c>
    </row>
    <row r="270" spans="1:20" x14ac:dyDescent="0.25">
      <c r="A270">
        <v>269</v>
      </c>
      <c r="B270" s="3">
        <f t="shared" si="32"/>
        <v>6.3927614571597899E-7</v>
      </c>
      <c r="C270">
        <v>94</v>
      </c>
      <c r="D270">
        <v>1</v>
      </c>
      <c r="E270" s="10">
        <f t="shared" si="33"/>
        <v>1.0638297872340425E-2</v>
      </c>
      <c r="F270">
        <f>$C$1110-SUM($C$2:C269)</f>
        <v>9624</v>
      </c>
      <c r="G270" s="10">
        <f t="shared" si="34"/>
        <v>9.2585340184858644E-5</v>
      </c>
      <c r="H270" s="2">
        <f t="shared" si="35"/>
        <v>0.8909487285995592</v>
      </c>
      <c r="I270" s="3">
        <v>6.1410179347917037E-7</v>
      </c>
      <c r="J270" s="2">
        <v>1.3529969602354974E-4</v>
      </c>
      <c r="K270" s="2">
        <v>0.86984174573591355</v>
      </c>
      <c r="M270">
        <v>269</v>
      </c>
      <c r="N270">
        <v>72</v>
      </c>
      <c r="O270">
        <v>1</v>
      </c>
      <c r="P270" s="3">
        <f t="shared" si="36"/>
        <v>6.1410179347917037E-7</v>
      </c>
      <c r="Q270" s="10">
        <f t="shared" si="37"/>
        <v>1.3888888888888888E-2</v>
      </c>
      <c r="R270">
        <f>$N$1110-SUM($N$2:N269)</f>
        <v>6430</v>
      </c>
      <c r="S270" s="10">
        <f t="shared" si="38"/>
        <v>1.3529969602354974E-4</v>
      </c>
      <c r="T270" s="2">
        <f t="shared" si="39"/>
        <v>0.86984174573591355</v>
      </c>
    </row>
    <row r="271" spans="1:20" x14ac:dyDescent="0.25">
      <c r="A271">
        <v>270</v>
      </c>
      <c r="B271" s="3">
        <f t="shared" si="32"/>
        <v>6.9368262620244532E-7</v>
      </c>
      <c r="C271">
        <v>102</v>
      </c>
      <c r="D271">
        <v>0</v>
      </c>
      <c r="E271" s="10">
        <f t="shared" si="33"/>
        <v>0</v>
      </c>
      <c r="F271">
        <f>$C$1110-SUM($C$2:C270)</f>
        <v>9530</v>
      </c>
      <c r="G271" s="10">
        <f t="shared" si="34"/>
        <v>0</v>
      </c>
      <c r="H271" s="2">
        <f t="shared" si="35"/>
        <v>0.8909487285995592</v>
      </c>
      <c r="I271" s="3">
        <v>5.7145583559867245E-7</v>
      </c>
      <c r="J271" s="2">
        <v>1.3681059228309866E-4</v>
      </c>
      <c r="K271" s="2">
        <v>0.86970493514363045</v>
      </c>
      <c r="M271">
        <v>270</v>
      </c>
      <c r="N271">
        <v>67</v>
      </c>
      <c r="O271">
        <v>1</v>
      </c>
      <c r="P271" s="3">
        <f t="shared" si="36"/>
        <v>5.7145583559867245E-7</v>
      </c>
      <c r="Q271" s="10">
        <f t="shared" si="37"/>
        <v>1.4925373134328358E-2</v>
      </c>
      <c r="R271">
        <f>$N$1110-SUM($N$2:N270)</f>
        <v>6358</v>
      </c>
      <c r="S271" s="10">
        <f t="shared" si="38"/>
        <v>1.3681059228309866E-4</v>
      </c>
      <c r="T271" s="2">
        <f t="shared" si="39"/>
        <v>0.86970493514363045</v>
      </c>
    </row>
    <row r="272" spans="1:20" x14ac:dyDescent="0.25">
      <c r="A272">
        <v>271</v>
      </c>
      <c r="B272" s="3">
        <f t="shared" si="32"/>
        <v>5.5766642498627949E-7</v>
      </c>
      <c r="C272">
        <v>82</v>
      </c>
      <c r="D272">
        <v>0</v>
      </c>
      <c r="E272" s="10">
        <f t="shared" si="33"/>
        <v>0</v>
      </c>
      <c r="F272">
        <f>$C$1110-SUM($C$2:C271)</f>
        <v>9428</v>
      </c>
      <c r="G272" s="10">
        <f t="shared" si="34"/>
        <v>0</v>
      </c>
      <c r="H272" s="2">
        <f t="shared" si="35"/>
        <v>0.8909487285995592</v>
      </c>
      <c r="I272" s="3">
        <v>4.6057634510937778E-7</v>
      </c>
      <c r="J272" s="2">
        <v>0</v>
      </c>
      <c r="K272" s="2">
        <v>0.86970493514363045</v>
      </c>
      <c r="M272">
        <v>271</v>
      </c>
      <c r="N272">
        <v>54</v>
      </c>
      <c r="O272">
        <v>0</v>
      </c>
      <c r="P272" s="3">
        <f t="shared" si="36"/>
        <v>4.6057634510937778E-7</v>
      </c>
      <c r="Q272" s="10">
        <f t="shared" si="37"/>
        <v>0</v>
      </c>
      <c r="R272">
        <f>$N$1110-SUM($N$2:N271)</f>
        <v>6291</v>
      </c>
      <c r="S272" s="10">
        <f t="shared" si="38"/>
        <v>0</v>
      </c>
      <c r="T272" s="2">
        <f t="shared" si="39"/>
        <v>0.86970493514363045</v>
      </c>
    </row>
    <row r="273" spans="1:20" x14ac:dyDescent="0.25">
      <c r="A273">
        <v>272</v>
      </c>
      <c r="B273" s="3">
        <f t="shared" si="32"/>
        <v>6.3247533565517064E-7</v>
      </c>
      <c r="C273">
        <v>93</v>
      </c>
      <c r="D273">
        <v>0</v>
      </c>
      <c r="E273" s="10">
        <f t="shared" si="33"/>
        <v>0</v>
      </c>
      <c r="F273">
        <f>$C$1110-SUM($C$2:C272)</f>
        <v>9346</v>
      </c>
      <c r="G273" s="10">
        <f t="shared" si="34"/>
        <v>0</v>
      </c>
      <c r="H273" s="2">
        <f t="shared" si="35"/>
        <v>0.8909487285995592</v>
      </c>
      <c r="I273" s="3">
        <v>5.6292664402257282E-7</v>
      </c>
      <c r="J273" s="2">
        <v>1.394428307108786E-4</v>
      </c>
      <c r="K273" s="2">
        <v>0.86956549231291957</v>
      </c>
      <c r="M273">
        <v>272</v>
      </c>
      <c r="N273">
        <v>66</v>
      </c>
      <c r="O273">
        <v>1</v>
      </c>
      <c r="P273" s="3">
        <f t="shared" si="36"/>
        <v>5.6292664402257282E-7</v>
      </c>
      <c r="Q273" s="10">
        <f t="shared" si="37"/>
        <v>1.5151515151515152E-2</v>
      </c>
      <c r="R273">
        <f>$N$1110-SUM($N$2:N272)</f>
        <v>6237</v>
      </c>
      <c r="S273" s="10">
        <f t="shared" si="38"/>
        <v>1.394428307108786E-4</v>
      </c>
      <c r="T273" s="2">
        <f t="shared" si="39"/>
        <v>0.86956549231291957</v>
      </c>
    </row>
    <row r="274" spans="1:20" x14ac:dyDescent="0.25">
      <c r="A274">
        <v>273</v>
      </c>
      <c r="B274" s="3">
        <f t="shared" si="32"/>
        <v>6.6647938595921215E-7</v>
      </c>
      <c r="C274">
        <v>98</v>
      </c>
      <c r="D274">
        <v>0</v>
      </c>
      <c r="E274" s="10">
        <f t="shared" si="33"/>
        <v>0</v>
      </c>
      <c r="F274">
        <f>$C$1110-SUM($C$2:C273)</f>
        <v>9253</v>
      </c>
      <c r="G274" s="10">
        <f t="shared" si="34"/>
        <v>0</v>
      </c>
      <c r="H274" s="2">
        <f t="shared" si="35"/>
        <v>0.8909487285995592</v>
      </c>
      <c r="I274" s="3">
        <v>5.7145583559867245E-7</v>
      </c>
      <c r="J274" s="2">
        <v>0</v>
      </c>
      <c r="K274" s="2">
        <v>0.86956549231291957</v>
      </c>
      <c r="M274">
        <v>273</v>
      </c>
      <c r="N274">
        <v>67</v>
      </c>
      <c r="O274">
        <v>0</v>
      </c>
      <c r="P274" s="3">
        <f t="shared" si="36"/>
        <v>5.7145583559867245E-7</v>
      </c>
      <c r="Q274" s="10">
        <f t="shared" si="37"/>
        <v>0</v>
      </c>
      <c r="R274">
        <f>$N$1110-SUM($N$2:N273)</f>
        <v>6171</v>
      </c>
      <c r="S274" s="10">
        <f t="shared" si="38"/>
        <v>0</v>
      </c>
      <c r="T274" s="2">
        <f t="shared" si="39"/>
        <v>0.86956549231291957</v>
      </c>
    </row>
    <row r="275" spans="1:20" x14ac:dyDescent="0.25">
      <c r="A275">
        <v>274</v>
      </c>
      <c r="B275" s="3">
        <f t="shared" si="32"/>
        <v>6.5287776583759557E-7</v>
      </c>
      <c r="C275">
        <v>96</v>
      </c>
      <c r="D275">
        <v>0</v>
      </c>
      <c r="E275" s="10">
        <f t="shared" si="33"/>
        <v>0</v>
      </c>
      <c r="F275">
        <f>$C$1110-SUM($C$2:C274)</f>
        <v>9155</v>
      </c>
      <c r="G275" s="10">
        <f t="shared" si="34"/>
        <v>0</v>
      </c>
      <c r="H275" s="2">
        <f t="shared" si="35"/>
        <v>0.8909487285995592</v>
      </c>
      <c r="I275" s="3">
        <v>5.5439745244647319E-7</v>
      </c>
      <c r="J275" s="2">
        <v>0</v>
      </c>
      <c r="K275" s="2">
        <v>0.86956549231291957</v>
      </c>
      <c r="M275">
        <v>274</v>
      </c>
      <c r="N275">
        <v>65</v>
      </c>
      <c r="O275">
        <v>0</v>
      </c>
      <c r="P275" s="3">
        <f t="shared" si="36"/>
        <v>5.5439745244647319E-7</v>
      </c>
      <c r="Q275" s="10">
        <f t="shared" si="37"/>
        <v>0</v>
      </c>
      <c r="R275">
        <f>$N$1110-SUM($N$2:N274)</f>
        <v>6104</v>
      </c>
      <c r="S275" s="10">
        <f t="shared" si="38"/>
        <v>0</v>
      </c>
      <c r="T275" s="2">
        <f t="shared" si="39"/>
        <v>0.86956549231291957</v>
      </c>
    </row>
    <row r="276" spans="1:20" x14ac:dyDescent="0.25">
      <c r="A276">
        <v>275</v>
      </c>
      <c r="B276" s="3">
        <f t="shared" si="32"/>
        <v>5.5766642498627949E-7</v>
      </c>
      <c r="C276">
        <v>82</v>
      </c>
      <c r="D276">
        <v>0</v>
      </c>
      <c r="E276" s="10">
        <f t="shared" si="33"/>
        <v>0</v>
      </c>
      <c r="F276">
        <f>$C$1110-SUM($C$2:C275)</f>
        <v>9059</v>
      </c>
      <c r="G276" s="10">
        <f t="shared" si="34"/>
        <v>0</v>
      </c>
      <c r="H276" s="2">
        <f t="shared" si="35"/>
        <v>0.8909487285995592</v>
      </c>
      <c r="I276" s="3">
        <v>4.179303872288798E-7</v>
      </c>
      <c r="J276" s="2">
        <v>0</v>
      </c>
      <c r="K276" s="2">
        <v>0.86956549231291957</v>
      </c>
      <c r="M276">
        <v>275</v>
      </c>
      <c r="N276">
        <v>49</v>
      </c>
      <c r="O276">
        <v>0</v>
      </c>
      <c r="P276" s="3">
        <f t="shared" si="36"/>
        <v>4.179303872288798E-7</v>
      </c>
      <c r="Q276" s="10">
        <f t="shared" si="37"/>
        <v>0</v>
      </c>
      <c r="R276">
        <f>$N$1110-SUM($N$2:N275)</f>
        <v>6039</v>
      </c>
      <c r="S276" s="10">
        <f t="shared" si="38"/>
        <v>0</v>
      </c>
      <c r="T276" s="2">
        <f t="shared" si="39"/>
        <v>0.86956549231291957</v>
      </c>
    </row>
    <row r="277" spans="1:20" x14ac:dyDescent="0.25">
      <c r="A277">
        <v>276</v>
      </c>
      <c r="B277" s="3">
        <f t="shared" si="32"/>
        <v>6.1887371553355417E-7</v>
      </c>
      <c r="C277">
        <v>91</v>
      </c>
      <c r="D277">
        <v>1</v>
      </c>
      <c r="E277" s="10">
        <f t="shared" si="33"/>
        <v>1.098901098901099E-2</v>
      </c>
      <c r="F277">
        <f>$C$1110-SUM($C$2:C276)</f>
        <v>8977</v>
      </c>
      <c r="G277" s="10">
        <f t="shared" si="34"/>
        <v>9.9247936793944724E-5</v>
      </c>
      <c r="H277" s="2">
        <f t="shared" si="35"/>
        <v>0.89084948066276526</v>
      </c>
      <c r="I277" s="3">
        <v>4.6057634510937778E-7</v>
      </c>
      <c r="J277" s="2">
        <v>0</v>
      </c>
      <c r="K277" s="2">
        <v>0.86956549231291957</v>
      </c>
      <c r="M277">
        <v>276</v>
      </c>
      <c r="N277">
        <v>54</v>
      </c>
      <c r="O277">
        <v>0</v>
      </c>
      <c r="P277" s="3">
        <f t="shared" si="36"/>
        <v>4.6057634510937778E-7</v>
      </c>
      <c r="Q277" s="10">
        <f t="shared" si="37"/>
        <v>0</v>
      </c>
      <c r="R277">
        <f>$N$1110-SUM($N$2:N276)</f>
        <v>5990</v>
      </c>
      <c r="S277" s="10">
        <f t="shared" si="38"/>
        <v>0</v>
      </c>
      <c r="T277" s="2">
        <f t="shared" si="39"/>
        <v>0.86956549231291957</v>
      </c>
    </row>
    <row r="278" spans="1:20" x14ac:dyDescent="0.25">
      <c r="A278">
        <v>277</v>
      </c>
      <c r="B278" s="3">
        <f t="shared" si="32"/>
        <v>5.5766642498627949E-7</v>
      </c>
      <c r="C278">
        <v>82</v>
      </c>
      <c r="D278">
        <v>0</v>
      </c>
      <c r="E278" s="10">
        <f t="shared" si="33"/>
        <v>0</v>
      </c>
      <c r="F278">
        <f>$C$1110-SUM($C$2:C277)</f>
        <v>8886</v>
      </c>
      <c r="G278" s="10">
        <f t="shared" si="34"/>
        <v>0</v>
      </c>
      <c r="H278" s="2">
        <f t="shared" si="35"/>
        <v>0.89084948066276526</v>
      </c>
      <c r="I278" s="3">
        <v>4.6057634510937778E-7</v>
      </c>
      <c r="J278" s="2">
        <v>0</v>
      </c>
      <c r="K278" s="2">
        <v>0.86956549231291957</v>
      </c>
      <c r="M278">
        <v>277</v>
      </c>
      <c r="N278">
        <v>54</v>
      </c>
      <c r="O278">
        <v>0</v>
      </c>
      <c r="P278" s="3">
        <f t="shared" si="36"/>
        <v>4.6057634510937778E-7</v>
      </c>
      <c r="Q278" s="10">
        <f t="shared" si="37"/>
        <v>0</v>
      </c>
      <c r="R278">
        <f>$N$1110-SUM($N$2:N277)</f>
        <v>5936</v>
      </c>
      <c r="S278" s="10">
        <f t="shared" si="38"/>
        <v>0</v>
      </c>
      <c r="T278" s="2">
        <f t="shared" si="39"/>
        <v>0.86956549231291957</v>
      </c>
    </row>
    <row r="279" spans="1:20" x14ac:dyDescent="0.25">
      <c r="A279">
        <v>278</v>
      </c>
      <c r="B279" s="3">
        <f t="shared" si="32"/>
        <v>5.7126804510789607E-7</v>
      </c>
      <c r="C279">
        <v>84</v>
      </c>
      <c r="D279">
        <v>1</v>
      </c>
      <c r="E279" s="10">
        <f t="shared" si="33"/>
        <v>1.1904761904761904E-2</v>
      </c>
      <c r="F279">
        <f>$C$1110-SUM($C$2:C278)</f>
        <v>8804</v>
      </c>
      <c r="G279" s="10">
        <f t="shared" si="34"/>
        <v>1.0118690148375187E-4</v>
      </c>
      <c r="H279" s="2">
        <f t="shared" si="35"/>
        <v>0.89074829376128151</v>
      </c>
      <c r="I279" s="3">
        <v>4.6057634510937778E-7</v>
      </c>
      <c r="J279" s="2">
        <v>0</v>
      </c>
      <c r="K279" s="2">
        <v>0.86956549231291957</v>
      </c>
      <c r="M279">
        <v>278</v>
      </c>
      <c r="N279">
        <v>54</v>
      </c>
      <c r="O279">
        <v>0</v>
      </c>
      <c r="P279" s="3">
        <f t="shared" si="36"/>
        <v>4.6057634510937778E-7</v>
      </c>
      <c r="Q279" s="10">
        <f t="shared" si="37"/>
        <v>0</v>
      </c>
      <c r="R279">
        <f>$N$1110-SUM($N$2:N278)</f>
        <v>5882</v>
      </c>
      <c r="S279" s="10">
        <f t="shared" si="38"/>
        <v>0</v>
      </c>
      <c r="T279" s="2">
        <f t="shared" si="39"/>
        <v>0.86956549231291957</v>
      </c>
    </row>
    <row r="280" spans="1:20" x14ac:dyDescent="0.25">
      <c r="A280">
        <v>279</v>
      </c>
      <c r="B280" s="3">
        <f t="shared" si="32"/>
        <v>6.8008100608082874E-7</v>
      </c>
      <c r="C280">
        <v>100</v>
      </c>
      <c r="D280">
        <v>0</v>
      </c>
      <c r="E280" s="10">
        <f t="shared" si="33"/>
        <v>0</v>
      </c>
      <c r="F280">
        <f>$C$1110-SUM($C$2:C279)</f>
        <v>8720</v>
      </c>
      <c r="G280" s="10">
        <f t="shared" si="34"/>
        <v>0</v>
      </c>
      <c r="H280" s="2">
        <f t="shared" si="35"/>
        <v>0.89074829376128151</v>
      </c>
      <c r="I280" s="3">
        <v>5.202806861420749E-7</v>
      </c>
      <c r="J280" s="2">
        <v>0</v>
      </c>
      <c r="K280" s="2">
        <v>0.86956549231291957</v>
      </c>
      <c r="M280">
        <v>279</v>
      </c>
      <c r="N280">
        <v>61</v>
      </c>
      <c r="O280">
        <v>0</v>
      </c>
      <c r="P280" s="3">
        <f t="shared" si="36"/>
        <v>5.202806861420749E-7</v>
      </c>
      <c r="Q280" s="10">
        <f t="shared" si="37"/>
        <v>0</v>
      </c>
      <c r="R280">
        <f>$N$1110-SUM($N$2:N279)</f>
        <v>5828</v>
      </c>
      <c r="S280" s="10">
        <f t="shared" si="38"/>
        <v>0</v>
      </c>
      <c r="T280" s="2">
        <f t="shared" si="39"/>
        <v>0.86956549231291957</v>
      </c>
    </row>
    <row r="281" spans="1:20" x14ac:dyDescent="0.25">
      <c r="A281">
        <v>280</v>
      </c>
      <c r="B281" s="3">
        <f t="shared" si="32"/>
        <v>5.6446723504708783E-7</v>
      </c>
      <c r="C281">
        <v>83</v>
      </c>
      <c r="D281">
        <v>0</v>
      </c>
      <c r="E281" s="10">
        <f t="shared" si="33"/>
        <v>0</v>
      </c>
      <c r="F281">
        <f>$C$1110-SUM($C$2:C280)</f>
        <v>8620</v>
      </c>
      <c r="G281" s="10">
        <f t="shared" si="34"/>
        <v>0</v>
      </c>
      <c r="H281" s="2">
        <f t="shared" si="35"/>
        <v>0.89074829376128151</v>
      </c>
      <c r="I281" s="3">
        <v>4.6057634510937778E-7</v>
      </c>
      <c r="J281" s="2">
        <v>0</v>
      </c>
      <c r="K281" s="2">
        <v>0.86956549231291957</v>
      </c>
      <c r="M281">
        <v>280</v>
      </c>
      <c r="N281">
        <v>54</v>
      </c>
      <c r="O281">
        <v>0</v>
      </c>
      <c r="P281" s="3">
        <f t="shared" si="36"/>
        <v>4.6057634510937778E-7</v>
      </c>
      <c r="Q281" s="10">
        <f t="shared" si="37"/>
        <v>0</v>
      </c>
      <c r="R281">
        <f>$N$1110-SUM($N$2:N280)</f>
        <v>5767</v>
      </c>
      <c r="S281" s="10">
        <f t="shared" si="38"/>
        <v>0</v>
      </c>
      <c r="T281" s="2">
        <f t="shared" si="39"/>
        <v>0.86956549231291957</v>
      </c>
    </row>
    <row r="282" spans="1:20" x14ac:dyDescent="0.25">
      <c r="A282">
        <v>281</v>
      </c>
      <c r="B282" s="3">
        <f t="shared" si="32"/>
        <v>5.91670475290321E-7</v>
      </c>
      <c r="C282">
        <v>87</v>
      </c>
      <c r="D282">
        <v>1</v>
      </c>
      <c r="E282" s="10">
        <f t="shared" si="33"/>
        <v>1.1494252873563218E-2</v>
      </c>
      <c r="F282">
        <f>$C$1110-SUM($C$2:C281)</f>
        <v>8537</v>
      </c>
      <c r="G282" s="10">
        <f t="shared" si="34"/>
        <v>1.0433973219647896E-4</v>
      </c>
      <c r="H282" s="2">
        <f t="shared" si="35"/>
        <v>0.89064395402908503</v>
      </c>
      <c r="I282" s="3">
        <v>5.7145583559867245E-7</v>
      </c>
      <c r="J282" s="2">
        <v>1.5220820800154744E-4</v>
      </c>
      <c r="K282" s="2">
        <v>0.86941328410491803</v>
      </c>
      <c r="M282">
        <v>281</v>
      </c>
      <c r="N282">
        <v>67</v>
      </c>
      <c r="O282">
        <v>1</v>
      </c>
      <c r="P282" s="3">
        <f t="shared" si="36"/>
        <v>5.7145583559867245E-7</v>
      </c>
      <c r="Q282" s="10">
        <f t="shared" si="37"/>
        <v>1.4925373134328358E-2</v>
      </c>
      <c r="R282">
        <f>$N$1110-SUM($N$2:N281)</f>
        <v>5713</v>
      </c>
      <c r="S282" s="10">
        <f t="shared" si="38"/>
        <v>1.5220820800154744E-4</v>
      </c>
      <c r="T282" s="2">
        <f t="shared" si="39"/>
        <v>0.86941328410491803</v>
      </c>
    </row>
    <row r="283" spans="1:20" x14ac:dyDescent="0.25">
      <c r="A283">
        <v>282</v>
      </c>
      <c r="B283" s="3">
        <f t="shared" si="32"/>
        <v>6.9368262620244532E-7</v>
      </c>
      <c r="C283">
        <v>102</v>
      </c>
      <c r="D283">
        <v>4</v>
      </c>
      <c r="E283" s="10">
        <f t="shared" si="33"/>
        <v>3.9215686274509803E-2</v>
      </c>
      <c r="F283">
        <f>$C$1110-SUM($C$2:C282)</f>
        <v>8450</v>
      </c>
      <c r="G283" s="10">
        <f t="shared" si="34"/>
        <v>4.2160660545753625E-4</v>
      </c>
      <c r="H283" s="2">
        <f t="shared" si="35"/>
        <v>0.89022234742362749</v>
      </c>
      <c r="I283" s="3">
        <v>4.861639198376765E-7</v>
      </c>
      <c r="J283" s="2">
        <v>3.0797495009027287E-4</v>
      </c>
      <c r="K283" s="2">
        <v>0.86910530915482775</v>
      </c>
      <c r="M283">
        <v>282</v>
      </c>
      <c r="N283">
        <v>57</v>
      </c>
      <c r="O283">
        <v>2</v>
      </c>
      <c r="P283" s="3">
        <f t="shared" si="36"/>
        <v>4.861639198376765E-7</v>
      </c>
      <c r="Q283" s="10">
        <f t="shared" si="37"/>
        <v>3.5087719298245612E-2</v>
      </c>
      <c r="R283">
        <f>$N$1110-SUM($N$2:N282)</f>
        <v>5646</v>
      </c>
      <c r="S283" s="10">
        <f t="shared" si="38"/>
        <v>3.0797495009027287E-4</v>
      </c>
      <c r="T283" s="2">
        <f t="shared" si="39"/>
        <v>0.86910530915482775</v>
      </c>
    </row>
    <row r="284" spans="1:20" x14ac:dyDescent="0.25">
      <c r="A284">
        <v>283</v>
      </c>
      <c r="B284" s="3">
        <f t="shared" si="32"/>
        <v>7.6169072681052813E-7</v>
      </c>
      <c r="C284">
        <v>112</v>
      </c>
      <c r="D284">
        <v>0</v>
      </c>
      <c r="E284" s="10">
        <f t="shared" si="33"/>
        <v>0</v>
      </c>
      <c r="F284">
        <f>$C$1110-SUM($C$2:C283)</f>
        <v>8348</v>
      </c>
      <c r="G284" s="10">
        <f t="shared" si="34"/>
        <v>0</v>
      </c>
      <c r="H284" s="2">
        <f t="shared" si="35"/>
        <v>0.89022234742362749</v>
      </c>
      <c r="I284" s="3">
        <v>7.0792290081626584E-7</v>
      </c>
      <c r="J284" s="2">
        <v>0</v>
      </c>
      <c r="K284" s="2">
        <v>0.86910530915482775</v>
      </c>
      <c r="M284">
        <v>283</v>
      </c>
      <c r="N284">
        <v>83</v>
      </c>
      <c r="O284">
        <v>0</v>
      </c>
      <c r="P284" s="3">
        <f t="shared" si="36"/>
        <v>7.0792290081626584E-7</v>
      </c>
      <c r="Q284" s="10">
        <f t="shared" si="37"/>
        <v>0</v>
      </c>
      <c r="R284">
        <f>$N$1110-SUM($N$2:N283)</f>
        <v>5589</v>
      </c>
      <c r="S284" s="10">
        <f t="shared" si="38"/>
        <v>0</v>
      </c>
      <c r="T284" s="2">
        <f t="shared" si="39"/>
        <v>0.86910530915482775</v>
      </c>
    </row>
    <row r="285" spans="1:20" x14ac:dyDescent="0.25">
      <c r="A285">
        <v>284</v>
      </c>
      <c r="B285" s="3">
        <f t="shared" si="32"/>
        <v>6.6647938595921215E-7</v>
      </c>
      <c r="C285">
        <v>98</v>
      </c>
      <c r="D285">
        <v>1</v>
      </c>
      <c r="E285" s="10">
        <f t="shared" si="33"/>
        <v>1.020408163265306E-2</v>
      </c>
      <c r="F285">
        <f>$C$1110-SUM($C$2:C284)</f>
        <v>8236</v>
      </c>
      <c r="G285" s="10">
        <f t="shared" si="34"/>
        <v>1.0808916311599859E-4</v>
      </c>
      <c r="H285" s="2">
        <f t="shared" si="35"/>
        <v>0.89011425826051149</v>
      </c>
      <c r="I285" s="3">
        <v>5.202806861420749E-7</v>
      </c>
      <c r="J285" s="2">
        <v>0</v>
      </c>
      <c r="K285" s="2">
        <v>0.86910530915482775</v>
      </c>
      <c r="M285">
        <v>284</v>
      </c>
      <c r="N285">
        <v>61</v>
      </c>
      <c r="O285">
        <v>0</v>
      </c>
      <c r="P285" s="3">
        <f t="shared" si="36"/>
        <v>5.202806861420749E-7</v>
      </c>
      <c r="Q285" s="10">
        <f t="shared" si="37"/>
        <v>0</v>
      </c>
      <c r="R285">
        <f>$N$1110-SUM($N$2:N284)</f>
        <v>5506</v>
      </c>
      <c r="S285" s="10">
        <f t="shared" si="38"/>
        <v>0</v>
      </c>
      <c r="T285" s="2">
        <f t="shared" si="39"/>
        <v>0.86910530915482775</v>
      </c>
    </row>
    <row r="286" spans="1:20" x14ac:dyDescent="0.25">
      <c r="A286">
        <v>285</v>
      </c>
      <c r="B286" s="3">
        <f t="shared" si="32"/>
        <v>5.3046318474304643E-7</v>
      </c>
      <c r="C286">
        <v>78</v>
      </c>
      <c r="D286">
        <v>1</v>
      </c>
      <c r="E286" s="10">
        <f t="shared" si="33"/>
        <v>1.282051282051282E-2</v>
      </c>
      <c r="F286">
        <f>$C$1110-SUM($C$2:C285)</f>
        <v>8138</v>
      </c>
      <c r="G286" s="10">
        <f t="shared" si="34"/>
        <v>1.0937752006157098E-4</v>
      </c>
      <c r="H286" s="2">
        <f t="shared" si="35"/>
        <v>0.89000488074044992</v>
      </c>
      <c r="I286" s="3">
        <v>5.3733906929427405E-7</v>
      </c>
      <c r="J286" s="2">
        <v>0</v>
      </c>
      <c r="K286" s="2">
        <v>0.86910530915482775</v>
      </c>
      <c r="M286">
        <v>285</v>
      </c>
      <c r="N286">
        <v>63</v>
      </c>
      <c r="O286">
        <v>0</v>
      </c>
      <c r="P286" s="3">
        <f t="shared" si="36"/>
        <v>5.3733906929427405E-7</v>
      </c>
      <c r="Q286" s="10">
        <f t="shared" si="37"/>
        <v>0</v>
      </c>
      <c r="R286">
        <f>$N$1110-SUM($N$2:N285)</f>
        <v>5445</v>
      </c>
      <c r="S286" s="10">
        <f t="shared" si="38"/>
        <v>0</v>
      </c>
      <c r="T286" s="2">
        <f t="shared" si="39"/>
        <v>0.86910530915482775</v>
      </c>
    </row>
    <row r="287" spans="1:20" x14ac:dyDescent="0.25">
      <c r="A287">
        <v>286</v>
      </c>
      <c r="B287" s="3">
        <f t="shared" si="32"/>
        <v>4.8965832437819668E-7</v>
      </c>
      <c r="C287">
        <v>72</v>
      </c>
      <c r="D287">
        <v>0</v>
      </c>
      <c r="E287" s="10">
        <f t="shared" si="33"/>
        <v>0</v>
      </c>
      <c r="F287">
        <f>$C$1110-SUM($C$2:C286)</f>
        <v>8060</v>
      </c>
      <c r="G287" s="10">
        <f t="shared" si="34"/>
        <v>0</v>
      </c>
      <c r="H287" s="2">
        <f t="shared" si="35"/>
        <v>0.89000488074044992</v>
      </c>
      <c r="I287" s="3">
        <v>5.2880987771817442E-7</v>
      </c>
      <c r="J287" s="2">
        <v>0</v>
      </c>
      <c r="K287" s="2">
        <v>0.86910530915482775</v>
      </c>
      <c r="M287">
        <v>286</v>
      </c>
      <c r="N287">
        <v>62</v>
      </c>
      <c r="O287">
        <v>0</v>
      </c>
      <c r="P287" s="3">
        <f t="shared" si="36"/>
        <v>5.2880987771817442E-7</v>
      </c>
      <c r="Q287" s="10">
        <f t="shared" si="37"/>
        <v>0</v>
      </c>
      <c r="R287">
        <f>$N$1110-SUM($N$2:N286)</f>
        <v>5382</v>
      </c>
      <c r="S287" s="10">
        <f t="shared" si="38"/>
        <v>0</v>
      </c>
      <c r="T287" s="2">
        <f t="shared" si="39"/>
        <v>0.86910530915482775</v>
      </c>
    </row>
    <row r="288" spans="1:20" x14ac:dyDescent="0.25">
      <c r="A288">
        <v>287</v>
      </c>
      <c r="B288" s="3">
        <f t="shared" si="32"/>
        <v>5.3726399480385467E-7</v>
      </c>
      <c r="C288">
        <v>79</v>
      </c>
      <c r="D288">
        <v>0</v>
      </c>
      <c r="E288" s="10">
        <f t="shared" si="33"/>
        <v>0</v>
      </c>
      <c r="F288">
        <f>$C$1110-SUM($C$2:C287)</f>
        <v>7988</v>
      </c>
      <c r="G288" s="10">
        <f t="shared" si="34"/>
        <v>0</v>
      </c>
      <c r="H288" s="2">
        <f t="shared" si="35"/>
        <v>0.89000488074044992</v>
      </c>
      <c r="I288" s="3">
        <v>4.5204715353327815E-7</v>
      </c>
      <c r="J288" s="2">
        <v>0</v>
      </c>
      <c r="K288" s="2">
        <v>0.86910530915482775</v>
      </c>
      <c r="M288">
        <v>287</v>
      </c>
      <c r="N288">
        <v>53</v>
      </c>
      <c r="O288">
        <v>0</v>
      </c>
      <c r="P288" s="3">
        <f t="shared" si="36"/>
        <v>4.5204715353327815E-7</v>
      </c>
      <c r="Q288" s="10">
        <f t="shared" si="37"/>
        <v>0</v>
      </c>
      <c r="R288">
        <f>$N$1110-SUM($N$2:N287)</f>
        <v>5320</v>
      </c>
      <c r="S288" s="10">
        <f t="shared" si="38"/>
        <v>0</v>
      </c>
      <c r="T288" s="2">
        <f t="shared" si="39"/>
        <v>0.86910530915482775</v>
      </c>
    </row>
    <row r="289" spans="1:20" x14ac:dyDescent="0.25">
      <c r="A289">
        <v>288</v>
      </c>
      <c r="B289" s="3">
        <f t="shared" si="32"/>
        <v>4.5565427407415522E-7</v>
      </c>
      <c r="C289">
        <v>67</v>
      </c>
      <c r="D289">
        <v>0</v>
      </c>
      <c r="E289" s="10">
        <f t="shared" si="33"/>
        <v>0</v>
      </c>
      <c r="F289">
        <f>$C$1110-SUM($C$2:C288)</f>
        <v>7909</v>
      </c>
      <c r="G289" s="10">
        <f t="shared" si="34"/>
        <v>0</v>
      </c>
      <c r="H289" s="2">
        <f t="shared" si="35"/>
        <v>0.89000488074044992</v>
      </c>
      <c r="I289" s="3">
        <v>4.0940119565278023E-7</v>
      </c>
      <c r="J289" s="2">
        <v>0</v>
      </c>
      <c r="K289" s="2">
        <v>0.86910530915482775</v>
      </c>
      <c r="M289">
        <v>288</v>
      </c>
      <c r="N289">
        <v>48</v>
      </c>
      <c r="O289">
        <v>0</v>
      </c>
      <c r="P289" s="3">
        <f t="shared" si="36"/>
        <v>4.0940119565278023E-7</v>
      </c>
      <c r="Q289" s="10">
        <f t="shared" si="37"/>
        <v>0</v>
      </c>
      <c r="R289">
        <f>$N$1110-SUM($N$2:N288)</f>
        <v>5267</v>
      </c>
      <c r="S289" s="10">
        <f t="shared" si="38"/>
        <v>0</v>
      </c>
      <c r="T289" s="2">
        <f t="shared" si="39"/>
        <v>0.86910530915482775</v>
      </c>
    </row>
    <row r="290" spans="1:20" x14ac:dyDescent="0.25">
      <c r="A290">
        <v>289</v>
      </c>
      <c r="B290" s="3">
        <f t="shared" si="32"/>
        <v>5.2366237468223808E-7</v>
      </c>
      <c r="C290">
        <v>77</v>
      </c>
      <c r="D290">
        <v>1</v>
      </c>
      <c r="E290" s="10">
        <f t="shared" si="33"/>
        <v>1.2987012987012988E-2</v>
      </c>
      <c r="F290">
        <f>$C$1110-SUM($C$2:C289)</f>
        <v>7842</v>
      </c>
      <c r="G290" s="10">
        <f t="shared" si="34"/>
        <v>1.1349207864586042E-4</v>
      </c>
      <c r="H290" s="2">
        <f t="shared" si="35"/>
        <v>0.88989138866180406</v>
      </c>
      <c r="I290" s="3">
        <v>4.4351796195717858E-7</v>
      </c>
      <c r="J290" s="2">
        <v>1.6652717171006248E-4</v>
      </c>
      <c r="K290" s="2">
        <v>0.86893878198311769</v>
      </c>
      <c r="M290">
        <v>289</v>
      </c>
      <c r="N290">
        <v>52</v>
      </c>
      <c r="O290">
        <v>1</v>
      </c>
      <c r="P290" s="3">
        <f t="shared" si="36"/>
        <v>4.4351796195717858E-7</v>
      </c>
      <c r="Q290" s="10">
        <f t="shared" si="37"/>
        <v>1.9230769230769232E-2</v>
      </c>
      <c r="R290">
        <f>$N$1110-SUM($N$2:N289)</f>
        <v>5219</v>
      </c>
      <c r="S290" s="10">
        <f t="shared" si="38"/>
        <v>1.6652717171006248E-4</v>
      </c>
      <c r="T290" s="2">
        <f t="shared" si="39"/>
        <v>0.86893878198311769</v>
      </c>
    </row>
    <row r="291" spans="1:20" x14ac:dyDescent="0.25">
      <c r="A291">
        <v>290</v>
      </c>
      <c r="B291" s="3">
        <f t="shared" si="32"/>
        <v>5.3046318474304643E-7</v>
      </c>
      <c r="C291">
        <v>78</v>
      </c>
      <c r="D291">
        <v>0</v>
      </c>
      <c r="E291" s="10">
        <f t="shared" si="33"/>
        <v>0</v>
      </c>
      <c r="F291">
        <f>$C$1110-SUM($C$2:C290)</f>
        <v>7765</v>
      </c>
      <c r="G291" s="10">
        <f t="shared" si="34"/>
        <v>0</v>
      </c>
      <c r="H291" s="2">
        <f t="shared" si="35"/>
        <v>0.88989138866180406</v>
      </c>
      <c r="I291" s="3">
        <v>5.2880987771817442E-7</v>
      </c>
      <c r="J291" s="2">
        <v>0</v>
      </c>
      <c r="K291" s="2">
        <v>0.86893878198311769</v>
      </c>
      <c r="M291">
        <v>290</v>
      </c>
      <c r="N291">
        <v>62</v>
      </c>
      <c r="O291">
        <v>0</v>
      </c>
      <c r="P291" s="3">
        <f t="shared" si="36"/>
        <v>5.2880987771817442E-7</v>
      </c>
      <c r="Q291" s="10">
        <f t="shared" si="37"/>
        <v>0</v>
      </c>
      <c r="R291">
        <f>$N$1110-SUM($N$2:N290)</f>
        <v>5167</v>
      </c>
      <c r="S291" s="10">
        <f t="shared" si="38"/>
        <v>0</v>
      </c>
      <c r="T291" s="2">
        <f t="shared" si="39"/>
        <v>0.86893878198311769</v>
      </c>
    </row>
    <row r="292" spans="1:20" x14ac:dyDescent="0.25">
      <c r="A292">
        <v>291</v>
      </c>
      <c r="B292" s="3">
        <f t="shared" si="32"/>
        <v>6.0527209541193758E-7</v>
      </c>
      <c r="C292">
        <v>89</v>
      </c>
      <c r="D292">
        <v>0</v>
      </c>
      <c r="E292" s="10">
        <f t="shared" si="33"/>
        <v>0</v>
      </c>
      <c r="F292">
        <f>$C$1110-SUM($C$2:C291)</f>
        <v>7687</v>
      </c>
      <c r="G292" s="10">
        <f t="shared" si="34"/>
        <v>0</v>
      </c>
      <c r="H292" s="2">
        <f t="shared" si="35"/>
        <v>0.88989138866180406</v>
      </c>
      <c r="I292" s="3">
        <v>5.0322230298987565E-7</v>
      </c>
      <c r="J292" s="2">
        <v>0</v>
      </c>
      <c r="K292" s="2">
        <v>0.86893878198311769</v>
      </c>
      <c r="M292">
        <v>291</v>
      </c>
      <c r="N292">
        <v>59</v>
      </c>
      <c r="O292">
        <v>0</v>
      </c>
      <c r="P292" s="3">
        <f t="shared" si="36"/>
        <v>5.0322230298987565E-7</v>
      </c>
      <c r="Q292" s="10">
        <f t="shared" si="37"/>
        <v>0</v>
      </c>
      <c r="R292">
        <f>$N$1110-SUM($N$2:N291)</f>
        <v>5105</v>
      </c>
      <c r="S292" s="10">
        <f t="shared" si="38"/>
        <v>0</v>
      </c>
      <c r="T292" s="2">
        <f t="shared" si="39"/>
        <v>0.86893878198311769</v>
      </c>
    </row>
    <row r="293" spans="1:20" x14ac:dyDescent="0.25">
      <c r="A293">
        <v>292</v>
      </c>
      <c r="B293" s="3">
        <f t="shared" si="32"/>
        <v>4.4885346401334693E-7</v>
      </c>
      <c r="C293">
        <v>66</v>
      </c>
      <c r="D293">
        <v>0</v>
      </c>
      <c r="E293" s="10">
        <f t="shared" si="33"/>
        <v>0</v>
      </c>
      <c r="F293">
        <f>$C$1110-SUM($C$2:C292)</f>
        <v>7598</v>
      </c>
      <c r="G293" s="10">
        <f t="shared" si="34"/>
        <v>0</v>
      </c>
      <c r="H293" s="2">
        <f t="shared" si="35"/>
        <v>0.88989138866180406</v>
      </c>
      <c r="I293" s="3">
        <v>3.6675523777228231E-7</v>
      </c>
      <c r="J293" s="2">
        <v>0</v>
      </c>
      <c r="K293" s="2">
        <v>0.86893878198311769</v>
      </c>
      <c r="M293">
        <v>292</v>
      </c>
      <c r="N293">
        <v>43</v>
      </c>
      <c r="O293">
        <v>0</v>
      </c>
      <c r="P293" s="3">
        <f t="shared" si="36"/>
        <v>3.6675523777228231E-7</v>
      </c>
      <c r="Q293" s="10">
        <f t="shared" si="37"/>
        <v>0</v>
      </c>
      <c r="R293">
        <f>$N$1110-SUM($N$2:N292)</f>
        <v>5046</v>
      </c>
      <c r="S293" s="10">
        <f t="shared" si="38"/>
        <v>0</v>
      </c>
      <c r="T293" s="2">
        <f t="shared" si="39"/>
        <v>0.86893878198311769</v>
      </c>
    </row>
    <row r="294" spans="1:20" x14ac:dyDescent="0.25">
      <c r="A294">
        <v>293</v>
      </c>
      <c r="B294" s="3">
        <f t="shared" si="32"/>
        <v>4.692558941957718E-7</v>
      </c>
      <c r="C294">
        <v>69</v>
      </c>
      <c r="D294">
        <v>0</v>
      </c>
      <c r="E294" s="10">
        <f t="shared" si="33"/>
        <v>0</v>
      </c>
      <c r="F294">
        <f>$C$1110-SUM($C$2:C293)</f>
        <v>7532</v>
      </c>
      <c r="G294" s="10">
        <f t="shared" si="34"/>
        <v>0</v>
      </c>
      <c r="H294" s="2">
        <f t="shared" si="35"/>
        <v>0.88989138866180406</v>
      </c>
      <c r="I294" s="3">
        <v>3.8381362092448145E-7</v>
      </c>
      <c r="J294" s="2">
        <v>0</v>
      </c>
      <c r="K294" s="2">
        <v>0.86893878198311769</v>
      </c>
      <c r="M294">
        <v>293</v>
      </c>
      <c r="N294">
        <v>45</v>
      </c>
      <c r="O294">
        <v>0</v>
      </c>
      <c r="P294" s="3">
        <f t="shared" si="36"/>
        <v>3.8381362092448145E-7</v>
      </c>
      <c r="Q294" s="10">
        <f t="shared" si="37"/>
        <v>0</v>
      </c>
      <c r="R294">
        <f>$N$1110-SUM($N$2:N293)</f>
        <v>5003</v>
      </c>
      <c r="S294" s="10">
        <f t="shared" si="38"/>
        <v>0</v>
      </c>
      <c r="T294" s="2">
        <f t="shared" si="39"/>
        <v>0.86893878198311769</v>
      </c>
    </row>
    <row r="295" spans="1:20" x14ac:dyDescent="0.25">
      <c r="A295">
        <v>294</v>
      </c>
      <c r="B295" s="3">
        <f t="shared" si="32"/>
        <v>6.3927614571597899E-7</v>
      </c>
      <c r="C295">
        <v>94</v>
      </c>
      <c r="D295">
        <v>0</v>
      </c>
      <c r="E295" s="10">
        <f t="shared" si="33"/>
        <v>0</v>
      </c>
      <c r="F295">
        <f>$C$1110-SUM($C$2:C294)</f>
        <v>7463</v>
      </c>
      <c r="G295" s="10">
        <f t="shared" si="34"/>
        <v>0</v>
      </c>
      <c r="H295" s="2">
        <f t="shared" si="35"/>
        <v>0.88989138866180406</v>
      </c>
      <c r="I295" s="3">
        <v>4.861639198376765E-7</v>
      </c>
      <c r="J295" s="2">
        <v>0</v>
      </c>
      <c r="K295" s="2">
        <v>0.86893878198311769</v>
      </c>
      <c r="M295">
        <v>294</v>
      </c>
      <c r="N295">
        <v>57</v>
      </c>
      <c r="O295">
        <v>0</v>
      </c>
      <c r="P295" s="3">
        <f t="shared" si="36"/>
        <v>4.861639198376765E-7</v>
      </c>
      <c r="Q295" s="10">
        <f t="shared" si="37"/>
        <v>0</v>
      </c>
      <c r="R295">
        <f>$N$1110-SUM($N$2:N294)</f>
        <v>4958</v>
      </c>
      <c r="S295" s="10">
        <f t="shared" si="38"/>
        <v>0</v>
      </c>
      <c r="T295" s="2">
        <f t="shared" si="39"/>
        <v>0.86893878198311769</v>
      </c>
    </row>
    <row r="296" spans="1:20" x14ac:dyDescent="0.25">
      <c r="A296">
        <v>295</v>
      </c>
      <c r="B296" s="3">
        <f t="shared" si="32"/>
        <v>4.8965832437819668E-7</v>
      </c>
      <c r="C296">
        <v>72</v>
      </c>
      <c r="D296">
        <v>1</v>
      </c>
      <c r="E296" s="10">
        <f t="shared" si="33"/>
        <v>1.3888888888888888E-2</v>
      </c>
      <c r="F296">
        <f>$C$1110-SUM($C$2:C295)</f>
        <v>7369</v>
      </c>
      <c r="G296" s="10">
        <f t="shared" si="34"/>
        <v>1.2076148577311319E-4</v>
      </c>
      <c r="H296" s="2">
        <f t="shared" si="35"/>
        <v>0.88977062717603095</v>
      </c>
      <c r="I296" s="3">
        <v>4.6057634510937778E-7</v>
      </c>
      <c r="J296" s="2">
        <v>1.7729826198387144E-4</v>
      </c>
      <c r="K296" s="2">
        <v>0.86876148372113382</v>
      </c>
      <c r="M296">
        <v>295</v>
      </c>
      <c r="N296">
        <v>54</v>
      </c>
      <c r="O296">
        <v>1</v>
      </c>
      <c r="P296" s="3">
        <f t="shared" si="36"/>
        <v>4.6057634510937778E-7</v>
      </c>
      <c r="Q296" s="10">
        <f t="shared" si="37"/>
        <v>1.8518518518518517E-2</v>
      </c>
      <c r="R296">
        <f>$N$1110-SUM($N$2:N295)</f>
        <v>4901</v>
      </c>
      <c r="S296" s="10">
        <f t="shared" si="38"/>
        <v>1.7729826198387144E-4</v>
      </c>
      <c r="T296" s="2">
        <f t="shared" si="39"/>
        <v>0.86876148372113382</v>
      </c>
    </row>
    <row r="297" spans="1:20" x14ac:dyDescent="0.25">
      <c r="A297">
        <v>296</v>
      </c>
      <c r="B297" s="3">
        <f t="shared" si="32"/>
        <v>4.0124779358768894E-7</v>
      </c>
      <c r="C297">
        <v>59</v>
      </c>
      <c r="D297">
        <v>0</v>
      </c>
      <c r="E297" s="10">
        <f t="shared" si="33"/>
        <v>0</v>
      </c>
      <c r="F297">
        <f>$C$1110-SUM($C$2:C296)</f>
        <v>7297</v>
      </c>
      <c r="G297" s="10">
        <f t="shared" si="34"/>
        <v>0</v>
      </c>
      <c r="H297" s="2">
        <f t="shared" si="35"/>
        <v>0.88977062717603095</v>
      </c>
      <c r="I297" s="3">
        <v>3.0705089673958518E-7</v>
      </c>
      <c r="J297" s="2">
        <v>0</v>
      </c>
      <c r="K297" s="2">
        <v>0.86876148372113382</v>
      </c>
      <c r="M297">
        <v>296</v>
      </c>
      <c r="N297">
        <v>36</v>
      </c>
      <c r="O297">
        <v>0</v>
      </c>
      <c r="P297" s="3">
        <f t="shared" si="36"/>
        <v>3.0705089673958518E-7</v>
      </c>
      <c r="Q297" s="10">
        <f t="shared" si="37"/>
        <v>0</v>
      </c>
      <c r="R297">
        <f>$N$1110-SUM($N$2:N296)</f>
        <v>4847</v>
      </c>
      <c r="S297" s="10">
        <f t="shared" si="38"/>
        <v>0</v>
      </c>
      <c r="T297" s="2">
        <f t="shared" si="39"/>
        <v>0.86876148372113382</v>
      </c>
    </row>
    <row r="298" spans="1:20" x14ac:dyDescent="0.25">
      <c r="A298">
        <v>297</v>
      </c>
      <c r="B298" s="3">
        <f t="shared" si="32"/>
        <v>4.0804860364849723E-7</v>
      </c>
      <c r="C298">
        <v>60</v>
      </c>
      <c r="D298">
        <v>3</v>
      </c>
      <c r="E298" s="10">
        <f t="shared" si="33"/>
        <v>0.05</v>
      </c>
      <c r="F298">
        <f>$C$1110-SUM($C$2:C297)</f>
        <v>7238</v>
      </c>
      <c r="G298" s="10">
        <f t="shared" si="34"/>
        <v>3.6879136246592559E-4</v>
      </c>
      <c r="H298" s="2">
        <f t="shared" si="35"/>
        <v>0.88940183581356502</v>
      </c>
      <c r="I298" s="3">
        <v>3.4116766304398353E-7</v>
      </c>
      <c r="J298" s="2">
        <v>5.417344525385781E-4</v>
      </c>
      <c r="K298" s="2">
        <v>0.86821974926859524</v>
      </c>
      <c r="M298">
        <v>297</v>
      </c>
      <c r="N298">
        <v>40</v>
      </c>
      <c r="O298">
        <v>3</v>
      </c>
      <c r="P298" s="3">
        <f t="shared" si="36"/>
        <v>3.4116766304398353E-7</v>
      </c>
      <c r="Q298" s="10">
        <f t="shared" si="37"/>
        <v>7.4999999999999997E-2</v>
      </c>
      <c r="R298">
        <f>$N$1110-SUM($N$2:N297)</f>
        <v>4811</v>
      </c>
      <c r="S298" s="10">
        <f t="shared" si="38"/>
        <v>5.417344525385781E-4</v>
      </c>
      <c r="T298" s="2">
        <f t="shared" si="39"/>
        <v>0.86821974926859524</v>
      </c>
    </row>
    <row r="299" spans="1:20" x14ac:dyDescent="0.25">
      <c r="A299">
        <v>298</v>
      </c>
      <c r="B299" s="3">
        <f t="shared" si="32"/>
        <v>4.1484941370930552E-7</v>
      </c>
      <c r="C299">
        <v>61</v>
      </c>
      <c r="D299">
        <v>2</v>
      </c>
      <c r="E299" s="10">
        <f t="shared" si="33"/>
        <v>3.2786885245901641E-2</v>
      </c>
      <c r="F299">
        <f>$C$1110-SUM($C$2:C298)</f>
        <v>7178</v>
      </c>
      <c r="G299" s="10">
        <f t="shared" si="34"/>
        <v>2.4781327272593856E-4</v>
      </c>
      <c r="H299" s="2">
        <f t="shared" si="35"/>
        <v>0.88915402254083908</v>
      </c>
      <c r="I299" s="3">
        <v>3.8381362092448145E-7</v>
      </c>
      <c r="J299" s="2">
        <v>1.8197856828094938E-4</v>
      </c>
      <c r="K299" s="2">
        <v>0.86803777070031429</v>
      </c>
      <c r="M299">
        <v>298</v>
      </c>
      <c r="N299">
        <v>45</v>
      </c>
      <c r="O299">
        <v>1</v>
      </c>
      <c r="P299" s="3">
        <f t="shared" si="36"/>
        <v>3.8381362092448145E-7</v>
      </c>
      <c r="Q299" s="10">
        <f t="shared" si="37"/>
        <v>2.2222222222222223E-2</v>
      </c>
      <c r="R299">
        <f>$N$1110-SUM($N$2:N298)</f>
        <v>4771</v>
      </c>
      <c r="S299" s="10">
        <f t="shared" si="38"/>
        <v>1.8197856828094938E-4</v>
      </c>
      <c r="T299" s="2">
        <f t="shared" si="39"/>
        <v>0.86803777070031429</v>
      </c>
    </row>
    <row r="300" spans="1:20" x14ac:dyDescent="0.25">
      <c r="A300">
        <v>299</v>
      </c>
      <c r="B300" s="3">
        <f t="shared" si="32"/>
        <v>4.2165022377011381E-7</v>
      </c>
      <c r="C300">
        <v>62</v>
      </c>
      <c r="D300">
        <v>1</v>
      </c>
      <c r="E300" s="10">
        <f t="shared" si="33"/>
        <v>1.6129032258064516E-2</v>
      </c>
      <c r="F300">
        <f>$C$1110-SUM($C$2:C299)</f>
        <v>7117</v>
      </c>
      <c r="G300" s="10">
        <f t="shared" si="34"/>
        <v>1.2493382359712868E-4</v>
      </c>
      <c r="H300" s="2">
        <f t="shared" si="35"/>
        <v>0.88902908871724196</v>
      </c>
      <c r="I300" s="3">
        <v>2.8999251358738598E-7</v>
      </c>
      <c r="J300" s="2">
        <v>0</v>
      </c>
      <c r="K300" s="2">
        <v>0.86803777070031429</v>
      </c>
      <c r="M300">
        <v>299</v>
      </c>
      <c r="N300">
        <v>34</v>
      </c>
      <c r="O300">
        <v>0</v>
      </c>
      <c r="P300" s="3">
        <f t="shared" si="36"/>
        <v>2.8999251358738598E-7</v>
      </c>
      <c r="Q300" s="10">
        <f t="shared" si="37"/>
        <v>0</v>
      </c>
      <c r="R300">
        <f>$N$1110-SUM($N$2:N299)</f>
        <v>4726</v>
      </c>
      <c r="S300" s="10">
        <f t="shared" si="38"/>
        <v>0</v>
      </c>
      <c r="T300" s="2">
        <f t="shared" si="39"/>
        <v>0.86803777070031429</v>
      </c>
    </row>
    <row r="301" spans="1:20" x14ac:dyDescent="0.25">
      <c r="A301">
        <v>300</v>
      </c>
      <c r="B301" s="3">
        <f t="shared" si="32"/>
        <v>4.2165022377011381E-7</v>
      </c>
      <c r="C301">
        <v>62</v>
      </c>
      <c r="D301">
        <v>1</v>
      </c>
      <c r="E301" s="10">
        <f t="shared" si="33"/>
        <v>1.6129032258064516E-2</v>
      </c>
      <c r="F301">
        <f>$C$1110-SUM($C$2:C300)</f>
        <v>7055</v>
      </c>
      <c r="G301" s="10">
        <f t="shared" si="34"/>
        <v>1.2601404517609271E-4</v>
      </c>
      <c r="H301" s="2">
        <f t="shared" si="35"/>
        <v>0.88890307467206586</v>
      </c>
      <c r="I301" s="3">
        <v>3.0705089673958518E-7</v>
      </c>
      <c r="J301" s="2">
        <v>0</v>
      </c>
      <c r="K301" s="2">
        <v>0.86803777070031429</v>
      </c>
      <c r="M301">
        <v>300</v>
      </c>
      <c r="N301">
        <v>36</v>
      </c>
      <c r="O301">
        <v>0</v>
      </c>
      <c r="P301" s="3">
        <f t="shared" si="36"/>
        <v>3.0705089673958518E-7</v>
      </c>
      <c r="Q301" s="10">
        <f t="shared" si="37"/>
        <v>0</v>
      </c>
      <c r="R301">
        <f>$N$1110-SUM($N$2:N300)</f>
        <v>4692</v>
      </c>
      <c r="S301" s="10">
        <f t="shared" si="38"/>
        <v>0</v>
      </c>
      <c r="T301" s="2">
        <f t="shared" si="39"/>
        <v>0.86803777070031429</v>
      </c>
    </row>
    <row r="302" spans="1:20" x14ac:dyDescent="0.25">
      <c r="A302">
        <v>301</v>
      </c>
      <c r="B302" s="3">
        <f t="shared" si="32"/>
        <v>4.7605670425658009E-7</v>
      </c>
      <c r="C302">
        <v>70</v>
      </c>
      <c r="D302">
        <v>1</v>
      </c>
      <c r="E302" s="10">
        <f t="shared" si="33"/>
        <v>1.4285714285714285E-2</v>
      </c>
      <c r="F302">
        <f>$C$1110-SUM($C$2:C301)</f>
        <v>6993</v>
      </c>
      <c r="G302" s="10">
        <f t="shared" si="34"/>
        <v>1.271132667913788E-4</v>
      </c>
      <c r="H302" s="2">
        <f t="shared" si="35"/>
        <v>0.88877596140527448</v>
      </c>
      <c r="I302" s="3">
        <v>3.8381362092448145E-7</v>
      </c>
      <c r="J302" s="2">
        <v>0</v>
      </c>
      <c r="K302" s="2">
        <v>0.86803777070031429</v>
      </c>
      <c r="M302">
        <v>301</v>
      </c>
      <c r="N302">
        <v>45</v>
      </c>
      <c r="O302">
        <v>0</v>
      </c>
      <c r="P302" s="3">
        <f t="shared" si="36"/>
        <v>3.8381362092448145E-7</v>
      </c>
      <c r="Q302" s="10">
        <f t="shared" si="37"/>
        <v>0</v>
      </c>
      <c r="R302">
        <f>$N$1110-SUM($N$2:N301)</f>
        <v>4656</v>
      </c>
      <c r="S302" s="10">
        <f t="shared" si="38"/>
        <v>0</v>
      </c>
      <c r="T302" s="2">
        <f t="shared" si="39"/>
        <v>0.86803777070031429</v>
      </c>
    </row>
    <row r="303" spans="1:20" x14ac:dyDescent="0.25">
      <c r="A303">
        <v>302</v>
      </c>
      <c r="B303" s="3">
        <f t="shared" si="32"/>
        <v>4.4205265395253864E-7</v>
      </c>
      <c r="C303">
        <v>65</v>
      </c>
      <c r="D303">
        <v>0</v>
      </c>
      <c r="E303" s="10">
        <f t="shared" si="33"/>
        <v>0</v>
      </c>
      <c r="F303">
        <f>$C$1110-SUM($C$2:C302)</f>
        <v>6923</v>
      </c>
      <c r="G303" s="10">
        <f t="shared" si="34"/>
        <v>0</v>
      </c>
      <c r="H303" s="2">
        <f t="shared" si="35"/>
        <v>0.88877596140527448</v>
      </c>
      <c r="I303" s="3">
        <v>3.6675523777228231E-7</v>
      </c>
      <c r="J303" s="2">
        <v>0</v>
      </c>
      <c r="K303" s="2">
        <v>0.86803777070031429</v>
      </c>
      <c r="M303">
        <v>302</v>
      </c>
      <c r="N303">
        <v>43</v>
      </c>
      <c r="O303">
        <v>0</v>
      </c>
      <c r="P303" s="3">
        <f t="shared" si="36"/>
        <v>3.6675523777228231E-7</v>
      </c>
      <c r="Q303" s="10">
        <f t="shared" si="37"/>
        <v>0</v>
      </c>
      <c r="R303">
        <f>$N$1110-SUM($N$2:N302)</f>
        <v>4611</v>
      </c>
      <c r="S303" s="10">
        <f t="shared" si="38"/>
        <v>0</v>
      </c>
      <c r="T303" s="2">
        <f t="shared" si="39"/>
        <v>0.86803777070031429</v>
      </c>
    </row>
    <row r="304" spans="1:20" x14ac:dyDescent="0.25">
      <c r="A304">
        <v>303</v>
      </c>
      <c r="B304" s="3">
        <f t="shared" si="32"/>
        <v>4.7605670425658009E-7</v>
      </c>
      <c r="C304">
        <v>70</v>
      </c>
      <c r="D304">
        <v>0</v>
      </c>
      <c r="E304" s="10">
        <f t="shared" si="33"/>
        <v>0</v>
      </c>
      <c r="F304">
        <f>$C$1110-SUM($C$2:C303)</f>
        <v>6858</v>
      </c>
      <c r="G304" s="10">
        <f t="shared" si="34"/>
        <v>0</v>
      </c>
      <c r="H304" s="2">
        <f t="shared" si="35"/>
        <v>0.88877596140527448</v>
      </c>
      <c r="I304" s="3">
        <v>3.3263847146788396E-7</v>
      </c>
      <c r="J304" s="2">
        <v>0</v>
      </c>
      <c r="K304" s="2">
        <v>0.86803777070031429</v>
      </c>
      <c r="M304">
        <v>303</v>
      </c>
      <c r="N304">
        <v>39</v>
      </c>
      <c r="O304">
        <v>0</v>
      </c>
      <c r="P304" s="3">
        <f t="shared" si="36"/>
        <v>3.3263847146788396E-7</v>
      </c>
      <c r="Q304" s="10">
        <f t="shared" si="37"/>
        <v>0</v>
      </c>
      <c r="R304">
        <f>$N$1110-SUM($N$2:N303)</f>
        <v>4568</v>
      </c>
      <c r="S304" s="10">
        <f t="shared" si="38"/>
        <v>0</v>
      </c>
      <c r="T304" s="2">
        <f t="shared" si="39"/>
        <v>0.86803777070031429</v>
      </c>
    </row>
    <row r="305" spans="1:20" x14ac:dyDescent="0.25">
      <c r="A305">
        <v>304</v>
      </c>
      <c r="B305" s="3">
        <f t="shared" si="32"/>
        <v>4.692558941957718E-7</v>
      </c>
      <c r="C305">
        <v>69</v>
      </c>
      <c r="D305">
        <v>0</v>
      </c>
      <c r="E305" s="10">
        <f t="shared" si="33"/>
        <v>0</v>
      </c>
      <c r="F305">
        <f>$C$1110-SUM($C$2:C304)</f>
        <v>6788</v>
      </c>
      <c r="G305" s="10">
        <f t="shared" si="34"/>
        <v>0</v>
      </c>
      <c r="H305" s="2">
        <f t="shared" si="35"/>
        <v>0.88877596140527448</v>
      </c>
      <c r="I305" s="3">
        <v>3.8381362092448145E-7</v>
      </c>
      <c r="J305" s="2">
        <v>0</v>
      </c>
      <c r="K305" s="2">
        <v>0.86803777070031429</v>
      </c>
      <c r="M305">
        <v>304</v>
      </c>
      <c r="N305">
        <v>45</v>
      </c>
      <c r="O305">
        <v>0</v>
      </c>
      <c r="P305" s="3">
        <f t="shared" si="36"/>
        <v>3.8381362092448145E-7</v>
      </c>
      <c r="Q305" s="10">
        <f t="shared" si="37"/>
        <v>0</v>
      </c>
      <c r="R305">
        <f>$N$1110-SUM($N$2:N304)</f>
        <v>4529</v>
      </c>
      <c r="S305" s="10">
        <f t="shared" si="38"/>
        <v>0</v>
      </c>
      <c r="T305" s="2">
        <f t="shared" si="39"/>
        <v>0.86803777070031429</v>
      </c>
    </row>
    <row r="306" spans="1:20" x14ac:dyDescent="0.25">
      <c r="A306">
        <v>305</v>
      </c>
      <c r="B306" s="3">
        <f t="shared" si="32"/>
        <v>4.8965832437819668E-7</v>
      </c>
      <c r="C306">
        <v>72</v>
      </c>
      <c r="D306">
        <v>2</v>
      </c>
      <c r="E306" s="10">
        <f t="shared" si="33"/>
        <v>2.7777777777777776E-2</v>
      </c>
      <c r="F306">
        <f>$C$1110-SUM($C$2:C305)</f>
        <v>6719</v>
      </c>
      <c r="G306" s="10">
        <f t="shared" si="34"/>
        <v>2.6455602363606445E-4</v>
      </c>
      <c r="H306" s="2">
        <f t="shared" si="35"/>
        <v>0.88851140538163842</v>
      </c>
      <c r="I306" s="3">
        <v>4.4351796195717858E-7</v>
      </c>
      <c r="J306" s="2">
        <v>1.9358558668602921E-4</v>
      </c>
      <c r="K306" s="2">
        <v>0.86784418511362826</v>
      </c>
      <c r="M306">
        <v>305</v>
      </c>
      <c r="N306">
        <v>52</v>
      </c>
      <c r="O306">
        <v>1</v>
      </c>
      <c r="P306" s="3">
        <f t="shared" si="36"/>
        <v>4.4351796195717858E-7</v>
      </c>
      <c r="Q306" s="10">
        <f t="shared" si="37"/>
        <v>1.9230769230769232E-2</v>
      </c>
      <c r="R306">
        <f>$N$1110-SUM($N$2:N305)</f>
        <v>4484</v>
      </c>
      <c r="S306" s="10">
        <f t="shared" si="38"/>
        <v>1.9358558668602921E-4</v>
      </c>
      <c r="T306" s="2">
        <f t="shared" si="39"/>
        <v>0.86784418511362826</v>
      </c>
    </row>
    <row r="307" spans="1:20" x14ac:dyDescent="0.25">
      <c r="A307">
        <v>306</v>
      </c>
      <c r="B307" s="3">
        <f t="shared" si="32"/>
        <v>4.6245508413496351E-7</v>
      </c>
      <c r="C307">
        <v>68</v>
      </c>
      <c r="D307">
        <v>1</v>
      </c>
      <c r="E307" s="10">
        <f t="shared" si="33"/>
        <v>1.4705882352941176E-2</v>
      </c>
      <c r="F307">
        <f>$C$1110-SUM($C$2:C306)</f>
        <v>6647</v>
      </c>
      <c r="G307" s="10">
        <f t="shared" si="34"/>
        <v>1.3367104037631528E-4</v>
      </c>
      <c r="H307" s="2">
        <f t="shared" si="35"/>
        <v>0.8883777343412621</v>
      </c>
      <c r="I307" s="3">
        <v>3.8381362092448145E-7</v>
      </c>
      <c r="J307" s="2">
        <v>1.9581321866279922E-4</v>
      </c>
      <c r="K307" s="2">
        <v>0.86764837189496546</v>
      </c>
      <c r="M307">
        <v>306</v>
      </c>
      <c r="N307">
        <v>45</v>
      </c>
      <c r="O307">
        <v>1</v>
      </c>
      <c r="P307" s="3">
        <f t="shared" si="36"/>
        <v>3.8381362092448145E-7</v>
      </c>
      <c r="Q307" s="10">
        <f t="shared" si="37"/>
        <v>2.2222222222222223E-2</v>
      </c>
      <c r="R307">
        <f>$N$1110-SUM($N$2:N306)</f>
        <v>4432</v>
      </c>
      <c r="S307" s="10">
        <f t="shared" si="38"/>
        <v>1.9581321866279922E-4</v>
      </c>
      <c r="T307" s="2">
        <f t="shared" si="39"/>
        <v>0.86764837189496546</v>
      </c>
    </row>
    <row r="308" spans="1:20" x14ac:dyDescent="0.25">
      <c r="A308">
        <v>307</v>
      </c>
      <c r="B308" s="3">
        <f t="shared" si="32"/>
        <v>4.4205265395253864E-7</v>
      </c>
      <c r="C308">
        <v>65</v>
      </c>
      <c r="D308">
        <v>1</v>
      </c>
      <c r="E308" s="10">
        <f t="shared" si="33"/>
        <v>1.5384615384615385E-2</v>
      </c>
      <c r="F308">
        <f>$C$1110-SUM($C$2:C307)</f>
        <v>6579</v>
      </c>
      <c r="G308" s="10">
        <f t="shared" si="34"/>
        <v>1.3503233536116266E-4</v>
      </c>
      <c r="H308" s="2">
        <f t="shared" si="35"/>
        <v>0.88824270200590094</v>
      </c>
      <c r="I308" s="3">
        <v>2.9852170516348556E-7</v>
      </c>
      <c r="J308" s="2">
        <v>0</v>
      </c>
      <c r="K308" s="2">
        <v>0.86764837189496546</v>
      </c>
      <c r="M308">
        <v>307</v>
      </c>
      <c r="N308">
        <v>35</v>
      </c>
      <c r="O308">
        <v>0</v>
      </c>
      <c r="P308" s="3">
        <f t="shared" si="36"/>
        <v>2.9852170516348556E-7</v>
      </c>
      <c r="Q308" s="10">
        <f t="shared" si="37"/>
        <v>0</v>
      </c>
      <c r="R308">
        <f>$N$1110-SUM($N$2:N307)</f>
        <v>4387</v>
      </c>
      <c r="S308" s="10">
        <f t="shared" si="38"/>
        <v>0</v>
      </c>
      <c r="T308" s="2">
        <f t="shared" si="39"/>
        <v>0.86764837189496546</v>
      </c>
    </row>
    <row r="309" spans="1:20" x14ac:dyDescent="0.25">
      <c r="A309">
        <v>308</v>
      </c>
      <c r="B309" s="3">
        <f t="shared" si="32"/>
        <v>3.7404455334445577E-7</v>
      </c>
      <c r="C309">
        <v>55</v>
      </c>
      <c r="D309">
        <v>0</v>
      </c>
      <c r="E309" s="10">
        <f t="shared" si="33"/>
        <v>0</v>
      </c>
      <c r="F309">
        <f>$C$1110-SUM($C$2:C308)</f>
        <v>6514</v>
      </c>
      <c r="G309" s="10">
        <f t="shared" si="34"/>
        <v>0</v>
      </c>
      <c r="H309" s="2">
        <f t="shared" si="35"/>
        <v>0.88824270200590094</v>
      </c>
      <c r="I309" s="3">
        <v>3.7528442934838188E-7</v>
      </c>
      <c r="J309" s="2">
        <v>0</v>
      </c>
      <c r="K309" s="2">
        <v>0.86764837189496546</v>
      </c>
      <c r="M309">
        <v>308</v>
      </c>
      <c r="N309">
        <v>44</v>
      </c>
      <c r="O309">
        <v>0</v>
      </c>
      <c r="P309" s="3">
        <f t="shared" si="36"/>
        <v>3.7528442934838188E-7</v>
      </c>
      <c r="Q309" s="10">
        <f t="shared" si="37"/>
        <v>0</v>
      </c>
      <c r="R309">
        <f>$N$1110-SUM($N$2:N308)</f>
        <v>4352</v>
      </c>
      <c r="S309" s="10">
        <f t="shared" si="38"/>
        <v>0</v>
      </c>
      <c r="T309" s="2">
        <f t="shared" si="39"/>
        <v>0.86764837189496546</v>
      </c>
    </row>
    <row r="310" spans="1:20" x14ac:dyDescent="0.25">
      <c r="A310">
        <v>309</v>
      </c>
      <c r="B310" s="3">
        <f t="shared" si="32"/>
        <v>4.2165022377011381E-7</v>
      </c>
      <c r="C310">
        <v>62</v>
      </c>
      <c r="D310">
        <v>2</v>
      </c>
      <c r="E310" s="10">
        <f t="shared" si="33"/>
        <v>3.2258064516129031E-2</v>
      </c>
      <c r="F310">
        <f>$C$1110-SUM($C$2:C309)</f>
        <v>6459</v>
      </c>
      <c r="G310" s="10">
        <f t="shared" si="34"/>
        <v>2.750403164594184E-4</v>
      </c>
      <c r="H310" s="2">
        <f t="shared" si="35"/>
        <v>0.88796766168944152</v>
      </c>
      <c r="I310" s="3">
        <v>3.4969685462008311E-7</v>
      </c>
      <c r="J310" s="2">
        <v>2.0140398604806542E-4</v>
      </c>
      <c r="K310" s="2">
        <v>0.8674469679089174</v>
      </c>
      <c r="M310">
        <v>309</v>
      </c>
      <c r="N310">
        <v>41</v>
      </c>
      <c r="O310">
        <v>1</v>
      </c>
      <c r="P310" s="3">
        <f t="shared" si="36"/>
        <v>3.4969685462008311E-7</v>
      </c>
      <c r="Q310" s="10">
        <f t="shared" si="37"/>
        <v>2.4390243902439025E-2</v>
      </c>
      <c r="R310">
        <f>$N$1110-SUM($N$2:N309)</f>
        <v>4308</v>
      </c>
      <c r="S310" s="10">
        <f t="shared" si="38"/>
        <v>2.0140398604806542E-4</v>
      </c>
      <c r="T310" s="2">
        <f t="shared" si="39"/>
        <v>0.8674469679089174</v>
      </c>
    </row>
    <row r="311" spans="1:20" x14ac:dyDescent="0.25">
      <c r="A311">
        <v>310</v>
      </c>
      <c r="B311" s="3">
        <f t="shared" si="32"/>
        <v>3.6724374328364748E-7</v>
      </c>
      <c r="C311">
        <v>54</v>
      </c>
      <c r="D311">
        <v>0</v>
      </c>
      <c r="E311" s="10">
        <f t="shared" si="33"/>
        <v>0</v>
      </c>
      <c r="F311">
        <f>$C$1110-SUM($C$2:C310)</f>
        <v>6397</v>
      </c>
      <c r="G311" s="10">
        <f t="shared" si="34"/>
        <v>0</v>
      </c>
      <c r="H311" s="2">
        <f t="shared" si="35"/>
        <v>0.88796766168944152</v>
      </c>
      <c r="I311" s="3">
        <v>4.0087200407668065E-7</v>
      </c>
      <c r="J311" s="2">
        <v>0</v>
      </c>
      <c r="K311" s="2">
        <v>0.8674469679089174</v>
      </c>
      <c r="M311">
        <v>310</v>
      </c>
      <c r="N311">
        <v>47</v>
      </c>
      <c r="O311">
        <v>0</v>
      </c>
      <c r="P311" s="3">
        <f t="shared" si="36"/>
        <v>4.0087200407668065E-7</v>
      </c>
      <c r="Q311" s="10">
        <f t="shared" si="37"/>
        <v>0</v>
      </c>
      <c r="R311">
        <f>$N$1110-SUM($N$2:N310)</f>
        <v>4267</v>
      </c>
      <c r="S311" s="10">
        <f t="shared" si="38"/>
        <v>0</v>
      </c>
      <c r="T311" s="2">
        <f t="shared" si="39"/>
        <v>0.8674469679089174</v>
      </c>
    </row>
    <row r="312" spans="1:20" x14ac:dyDescent="0.25">
      <c r="A312">
        <v>311</v>
      </c>
      <c r="B312" s="3">
        <f t="shared" si="32"/>
        <v>4.3525184389173034E-7</v>
      </c>
      <c r="C312">
        <v>64</v>
      </c>
      <c r="D312">
        <v>0</v>
      </c>
      <c r="E312" s="10">
        <f t="shared" si="33"/>
        <v>0</v>
      </c>
      <c r="F312">
        <f>$C$1110-SUM($C$2:C311)</f>
        <v>6343</v>
      </c>
      <c r="G312" s="10">
        <f t="shared" si="34"/>
        <v>0</v>
      </c>
      <c r="H312" s="2">
        <f t="shared" si="35"/>
        <v>0.88796766168944152</v>
      </c>
      <c r="I312" s="3">
        <v>3.3263847146788396E-7</v>
      </c>
      <c r="J312" s="2">
        <v>0</v>
      </c>
      <c r="K312" s="2">
        <v>0.8674469679089174</v>
      </c>
      <c r="M312">
        <v>311</v>
      </c>
      <c r="N312">
        <v>39</v>
      </c>
      <c r="O312">
        <v>0</v>
      </c>
      <c r="P312" s="3">
        <f t="shared" si="36"/>
        <v>3.3263847146788396E-7</v>
      </c>
      <c r="Q312" s="10">
        <f t="shared" si="37"/>
        <v>0</v>
      </c>
      <c r="R312">
        <f>$N$1110-SUM($N$2:N311)</f>
        <v>4220</v>
      </c>
      <c r="S312" s="10">
        <f t="shared" si="38"/>
        <v>0</v>
      </c>
      <c r="T312" s="2">
        <f t="shared" si="39"/>
        <v>0.8674469679089174</v>
      </c>
    </row>
    <row r="313" spans="1:20" x14ac:dyDescent="0.25">
      <c r="A313">
        <v>312</v>
      </c>
      <c r="B313" s="3">
        <f t="shared" si="32"/>
        <v>3.8764617346607236E-7</v>
      </c>
      <c r="C313">
        <v>57</v>
      </c>
      <c r="D313">
        <v>0</v>
      </c>
      <c r="E313" s="10">
        <f t="shared" si="33"/>
        <v>0</v>
      </c>
      <c r="F313">
        <f>$C$1110-SUM($C$2:C312)</f>
        <v>6279</v>
      </c>
      <c r="G313" s="10">
        <f t="shared" si="34"/>
        <v>0</v>
      </c>
      <c r="H313" s="2">
        <f t="shared" si="35"/>
        <v>0.88796766168944152</v>
      </c>
      <c r="I313" s="3">
        <v>2.9852170516348556E-7</v>
      </c>
      <c r="J313" s="2">
        <v>0</v>
      </c>
      <c r="K313" s="2">
        <v>0.8674469679089174</v>
      </c>
      <c r="M313">
        <v>312</v>
      </c>
      <c r="N313">
        <v>35</v>
      </c>
      <c r="O313">
        <v>0</v>
      </c>
      <c r="P313" s="3">
        <f t="shared" si="36"/>
        <v>2.9852170516348556E-7</v>
      </c>
      <c r="Q313" s="10">
        <f t="shared" si="37"/>
        <v>0</v>
      </c>
      <c r="R313">
        <f>$N$1110-SUM($N$2:N312)</f>
        <v>4181</v>
      </c>
      <c r="S313" s="10">
        <f t="shared" si="38"/>
        <v>0</v>
      </c>
      <c r="T313" s="2">
        <f t="shared" si="39"/>
        <v>0.8674469679089174</v>
      </c>
    </row>
    <row r="314" spans="1:20" x14ac:dyDescent="0.25">
      <c r="A314">
        <v>313</v>
      </c>
      <c r="B314" s="3">
        <f t="shared" si="32"/>
        <v>3.1963807285798949E-7</v>
      </c>
      <c r="C314">
        <v>47</v>
      </c>
      <c r="D314">
        <v>0</v>
      </c>
      <c r="E314" s="10">
        <f t="shared" si="33"/>
        <v>0</v>
      </c>
      <c r="F314">
        <f>$C$1110-SUM($C$2:C313)</f>
        <v>6222</v>
      </c>
      <c r="G314" s="10">
        <f t="shared" si="34"/>
        <v>0</v>
      </c>
      <c r="H314" s="2">
        <f t="shared" si="35"/>
        <v>0.88796766168944152</v>
      </c>
      <c r="I314" s="3">
        <v>1.8764221467419094E-7</v>
      </c>
      <c r="J314" s="2">
        <v>0</v>
      </c>
      <c r="K314" s="2">
        <v>0.8674469679089174</v>
      </c>
      <c r="M314">
        <v>313</v>
      </c>
      <c r="N314">
        <v>22</v>
      </c>
      <c r="O314">
        <v>0</v>
      </c>
      <c r="P314" s="3">
        <f t="shared" si="36"/>
        <v>1.8764221467419094E-7</v>
      </c>
      <c r="Q314" s="10">
        <f t="shared" si="37"/>
        <v>0</v>
      </c>
      <c r="R314">
        <f>$N$1110-SUM($N$2:N313)</f>
        <v>4146</v>
      </c>
      <c r="S314" s="10">
        <f t="shared" si="38"/>
        <v>0</v>
      </c>
      <c r="T314" s="2">
        <f t="shared" si="39"/>
        <v>0.8674469679089174</v>
      </c>
    </row>
    <row r="315" spans="1:20" x14ac:dyDescent="0.25">
      <c r="A315">
        <v>314</v>
      </c>
      <c r="B315" s="3">
        <f t="shared" si="32"/>
        <v>3.1963807285798949E-7</v>
      </c>
      <c r="C315">
        <v>47</v>
      </c>
      <c r="D315">
        <v>0</v>
      </c>
      <c r="E315" s="10">
        <f t="shared" si="33"/>
        <v>0</v>
      </c>
      <c r="F315">
        <f>$C$1110-SUM($C$2:C314)</f>
        <v>6175</v>
      </c>
      <c r="G315" s="10">
        <f t="shared" si="34"/>
        <v>0</v>
      </c>
      <c r="H315" s="2">
        <f t="shared" si="35"/>
        <v>0.88796766168944152</v>
      </c>
      <c r="I315" s="3">
        <v>2.3881736413078849E-7</v>
      </c>
      <c r="J315" s="2">
        <v>0</v>
      </c>
      <c r="K315" s="2">
        <v>0.8674469679089174</v>
      </c>
      <c r="M315">
        <v>314</v>
      </c>
      <c r="N315">
        <v>28</v>
      </c>
      <c r="O315">
        <v>0</v>
      </c>
      <c r="P315" s="3">
        <f t="shared" si="36"/>
        <v>2.3881736413078849E-7</v>
      </c>
      <c r="Q315" s="10">
        <f t="shared" si="37"/>
        <v>0</v>
      </c>
      <c r="R315">
        <f>$N$1110-SUM($N$2:N314)</f>
        <v>4124</v>
      </c>
      <c r="S315" s="10">
        <f t="shared" si="38"/>
        <v>0</v>
      </c>
      <c r="T315" s="2">
        <f t="shared" si="39"/>
        <v>0.8674469679089174</v>
      </c>
    </row>
    <row r="316" spans="1:20" x14ac:dyDescent="0.25">
      <c r="A316">
        <v>315</v>
      </c>
      <c r="B316" s="3">
        <f t="shared" si="32"/>
        <v>3.5364212316203095E-7</v>
      </c>
      <c r="C316">
        <v>52</v>
      </c>
      <c r="D316">
        <v>1</v>
      </c>
      <c r="E316" s="10">
        <f t="shared" si="33"/>
        <v>1.9230769230769232E-2</v>
      </c>
      <c r="F316">
        <f>$C$1110-SUM($C$2:C315)</f>
        <v>6128</v>
      </c>
      <c r="G316" s="10">
        <f t="shared" si="34"/>
        <v>1.4490333904848551E-4</v>
      </c>
      <c r="H316" s="2">
        <f t="shared" si="35"/>
        <v>0.88782275835039304</v>
      </c>
      <c r="I316" s="3">
        <v>3.5822604619618268E-7</v>
      </c>
      <c r="J316" s="2">
        <v>0</v>
      </c>
      <c r="K316" s="2">
        <v>0.8674469679089174</v>
      </c>
      <c r="M316">
        <v>315</v>
      </c>
      <c r="N316">
        <v>42</v>
      </c>
      <c r="O316">
        <v>0</v>
      </c>
      <c r="P316" s="3">
        <f t="shared" si="36"/>
        <v>3.5822604619618268E-7</v>
      </c>
      <c r="Q316" s="10">
        <f t="shared" si="37"/>
        <v>0</v>
      </c>
      <c r="R316">
        <f>$N$1110-SUM($N$2:N315)</f>
        <v>4096</v>
      </c>
      <c r="S316" s="10">
        <f t="shared" si="38"/>
        <v>0</v>
      </c>
      <c r="T316" s="2">
        <f t="shared" si="39"/>
        <v>0.8674469679089174</v>
      </c>
    </row>
    <row r="317" spans="1:20" x14ac:dyDescent="0.25">
      <c r="A317">
        <v>316</v>
      </c>
      <c r="B317" s="3">
        <f t="shared" si="32"/>
        <v>3.8084536340526406E-7</v>
      </c>
      <c r="C317">
        <v>56</v>
      </c>
      <c r="D317">
        <v>0</v>
      </c>
      <c r="E317" s="10">
        <f t="shared" si="33"/>
        <v>0</v>
      </c>
      <c r="F317">
        <f>$C$1110-SUM($C$2:C316)</f>
        <v>6076</v>
      </c>
      <c r="G317" s="10">
        <f t="shared" si="34"/>
        <v>0</v>
      </c>
      <c r="H317" s="2">
        <f t="shared" si="35"/>
        <v>0.88782275835039304</v>
      </c>
      <c r="I317" s="3">
        <v>2.7293413043518684E-7</v>
      </c>
      <c r="J317" s="2">
        <v>0</v>
      </c>
      <c r="K317" s="2">
        <v>0.8674469679089174</v>
      </c>
      <c r="M317">
        <v>316</v>
      </c>
      <c r="N317">
        <v>32</v>
      </c>
      <c r="O317">
        <v>0</v>
      </c>
      <c r="P317" s="3">
        <f t="shared" si="36"/>
        <v>2.7293413043518684E-7</v>
      </c>
      <c r="Q317" s="10">
        <f t="shared" si="37"/>
        <v>0</v>
      </c>
      <c r="R317">
        <f>$N$1110-SUM($N$2:N316)</f>
        <v>4054</v>
      </c>
      <c r="S317" s="10">
        <f t="shared" si="38"/>
        <v>0</v>
      </c>
      <c r="T317" s="2">
        <f t="shared" si="39"/>
        <v>0.8674469679089174</v>
      </c>
    </row>
    <row r="318" spans="1:20" x14ac:dyDescent="0.25">
      <c r="A318">
        <v>317</v>
      </c>
      <c r="B318" s="3">
        <f t="shared" si="32"/>
        <v>3.2643888291879779E-7</v>
      </c>
      <c r="C318">
        <v>48</v>
      </c>
      <c r="D318">
        <v>0</v>
      </c>
      <c r="E318" s="10">
        <f t="shared" si="33"/>
        <v>0</v>
      </c>
      <c r="F318">
        <f>$C$1110-SUM($C$2:C317)</f>
        <v>6020</v>
      </c>
      <c r="G318" s="10">
        <f t="shared" si="34"/>
        <v>0</v>
      </c>
      <c r="H318" s="2">
        <f t="shared" si="35"/>
        <v>0.88782275835039304</v>
      </c>
      <c r="I318" s="3">
        <v>1.9617140625029051E-7</v>
      </c>
      <c r="J318" s="2">
        <v>0</v>
      </c>
      <c r="K318" s="2">
        <v>0.8674469679089174</v>
      </c>
      <c r="M318">
        <v>317</v>
      </c>
      <c r="N318">
        <v>23</v>
      </c>
      <c r="O318">
        <v>0</v>
      </c>
      <c r="P318" s="3">
        <f t="shared" si="36"/>
        <v>1.9617140625029051E-7</v>
      </c>
      <c r="Q318" s="10">
        <f t="shared" si="37"/>
        <v>0</v>
      </c>
      <c r="R318">
        <f>$N$1110-SUM($N$2:N317)</f>
        <v>4022</v>
      </c>
      <c r="S318" s="10">
        <f t="shared" si="38"/>
        <v>0</v>
      </c>
      <c r="T318" s="2">
        <f t="shared" si="39"/>
        <v>0.8674469679089174</v>
      </c>
    </row>
    <row r="319" spans="1:20" x14ac:dyDescent="0.25">
      <c r="A319">
        <v>318</v>
      </c>
      <c r="B319" s="3">
        <f t="shared" si="32"/>
        <v>3.3323969297960608E-7</v>
      </c>
      <c r="C319">
        <v>49</v>
      </c>
      <c r="D319">
        <v>0</v>
      </c>
      <c r="E319" s="10">
        <f t="shared" si="33"/>
        <v>0</v>
      </c>
      <c r="F319">
        <f>$C$1110-SUM($C$2:C318)</f>
        <v>5972</v>
      </c>
      <c r="G319" s="10">
        <f t="shared" si="34"/>
        <v>0</v>
      </c>
      <c r="H319" s="2">
        <f t="shared" si="35"/>
        <v>0.88782275835039304</v>
      </c>
      <c r="I319" s="3">
        <v>2.2175898097858929E-7</v>
      </c>
      <c r="J319" s="2">
        <v>0</v>
      </c>
      <c r="K319" s="2">
        <v>0.8674469679089174</v>
      </c>
      <c r="M319">
        <v>318</v>
      </c>
      <c r="N319">
        <v>26</v>
      </c>
      <c r="O319">
        <v>0</v>
      </c>
      <c r="P319" s="3">
        <f t="shared" si="36"/>
        <v>2.2175898097858929E-7</v>
      </c>
      <c r="Q319" s="10">
        <f t="shared" si="37"/>
        <v>0</v>
      </c>
      <c r="R319">
        <f>$N$1110-SUM($N$2:N318)</f>
        <v>3999</v>
      </c>
      <c r="S319" s="10">
        <f t="shared" si="38"/>
        <v>0</v>
      </c>
      <c r="T319" s="2">
        <f t="shared" si="39"/>
        <v>0.8674469679089174</v>
      </c>
    </row>
    <row r="320" spans="1:20" x14ac:dyDescent="0.25">
      <c r="A320">
        <v>319</v>
      </c>
      <c r="B320" s="3">
        <f t="shared" si="32"/>
        <v>4.0804860364849723E-7</v>
      </c>
      <c r="C320">
        <v>60</v>
      </c>
      <c r="D320">
        <v>0</v>
      </c>
      <c r="E320" s="10">
        <f t="shared" si="33"/>
        <v>0</v>
      </c>
      <c r="F320">
        <f>$C$1110-SUM($C$2:C319)</f>
        <v>5923</v>
      </c>
      <c r="G320" s="10">
        <f t="shared" si="34"/>
        <v>0</v>
      </c>
      <c r="H320" s="2">
        <f t="shared" si="35"/>
        <v>0.88782275835039304</v>
      </c>
      <c r="I320" s="3">
        <v>3.4969685462008311E-7</v>
      </c>
      <c r="J320" s="2">
        <v>0</v>
      </c>
      <c r="K320" s="2">
        <v>0.8674469679089174</v>
      </c>
      <c r="M320">
        <v>319</v>
      </c>
      <c r="N320">
        <v>41</v>
      </c>
      <c r="O320">
        <v>0</v>
      </c>
      <c r="P320" s="3">
        <f t="shared" si="36"/>
        <v>3.4969685462008311E-7</v>
      </c>
      <c r="Q320" s="10">
        <f t="shared" si="37"/>
        <v>0</v>
      </c>
      <c r="R320">
        <f>$N$1110-SUM($N$2:N319)</f>
        <v>3973</v>
      </c>
      <c r="S320" s="10">
        <f t="shared" si="38"/>
        <v>0</v>
      </c>
      <c r="T320" s="2">
        <f t="shared" si="39"/>
        <v>0.8674469679089174</v>
      </c>
    </row>
    <row r="321" spans="1:20" x14ac:dyDescent="0.25">
      <c r="A321">
        <v>320</v>
      </c>
      <c r="B321" s="3">
        <f t="shared" si="32"/>
        <v>3.7404455334445577E-7</v>
      </c>
      <c r="C321">
        <v>55</v>
      </c>
      <c r="D321">
        <v>0</v>
      </c>
      <c r="E321" s="10">
        <f t="shared" si="33"/>
        <v>0</v>
      </c>
      <c r="F321">
        <f>$C$1110-SUM($C$2:C320)</f>
        <v>5863</v>
      </c>
      <c r="G321" s="10">
        <f t="shared" si="34"/>
        <v>0</v>
      </c>
      <c r="H321" s="2">
        <f t="shared" si="35"/>
        <v>0.88782275835039304</v>
      </c>
      <c r="I321" s="3">
        <v>2.3881736413078849E-7</v>
      </c>
      <c r="J321" s="2">
        <v>0</v>
      </c>
      <c r="K321" s="2">
        <v>0.8674469679089174</v>
      </c>
      <c r="M321">
        <v>320</v>
      </c>
      <c r="N321">
        <v>28</v>
      </c>
      <c r="O321">
        <v>0</v>
      </c>
      <c r="P321" s="3">
        <f t="shared" si="36"/>
        <v>2.3881736413078849E-7</v>
      </c>
      <c r="Q321" s="10">
        <f t="shared" si="37"/>
        <v>0</v>
      </c>
      <c r="R321">
        <f>$N$1110-SUM($N$2:N320)</f>
        <v>3932</v>
      </c>
      <c r="S321" s="10">
        <f t="shared" si="38"/>
        <v>0</v>
      </c>
      <c r="T321" s="2">
        <f t="shared" si="39"/>
        <v>0.8674469679089174</v>
      </c>
    </row>
    <row r="322" spans="1:20" x14ac:dyDescent="0.25">
      <c r="A322">
        <v>321</v>
      </c>
      <c r="B322" s="3">
        <f t="shared" ref="B322:B385" si="40">C322/$C$1110</f>
        <v>3.4004050304041437E-7</v>
      </c>
      <c r="C322">
        <v>50</v>
      </c>
      <c r="D322">
        <v>0</v>
      </c>
      <c r="E322" s="10">
        <f t="shared" ref="E322:E385" si="41">D322/C322</f>
        <v>0</v>
      </c>
      <c r="F322">
        <f>$C$1110-SUM($C$2:C321)</f>
        <v>5808</v>
      </c>
      <c r="G322" s="10">
        <f t="shared" si="34"/>
        <v>0</v>
      </c>
      <c r="H322" s="2">
        <f t="shared" si="35"/>
        <v>0.88782275835039304</v>
      </c>
      <c r="I322" s="3">
        <v>2.5587574728298764E-7</v>
      </c>
      <c r="J322" s="2">
        <v>0</v>
      </c>
      <c r="K322" s="2">
        <v>0.8674469679089174</v>
      </c>
      <c r="M322">
        <v>321</v>
      </c>
      <c r="N322">
        <v>30</v>
      </c>
      <c r="O322">
        <v>0</v>
      </c>
      <c r="P322" s="3">
        <f t="shared" si="36"/>
        <v>2.5587574728298764E-7</v>
      </c>
      <c r="Q322" s="10">
        <f t="shared" si="37"/>
        <v>0</v>
      </c>
      <c r="R322">
        <f>$N$1110-SUM($N$2:N321)</f>
        <v>3904</v>
      </c>
      <c r="S322" s="10">
        <f t="shared" si="38"/>
        <v>0</v>
      </c>
      <c r="T322" s="2">
        <f t="shared" si="39"/>
        <v>0.8674469679089174</v>
      </c>
    </row>
    <row r="323" spans="1:20" x14ac:dyDescent="0.25">
      <c r="A323">
        <v>322</v>
      </c>
      <c r="B323" s="3">
        <f t="shared" si="40"/>
        <v>4.0804860364849723E-7</v>
      </c>
      <c r="C323">
        <v>60</v>
      </c>
      <c r="D323">
        <v>1</v>
      </c>
      <c r="E323" s="10">
        <f t="shared" si="41"/>
        <v>1.6666666666666666E-2</v>
      </c>
      <c r="F323">
        <f>$C$1110-SUM($C$2:C322)</f>
        <v>5758</v>
      </c>
      <c r="G323" s="10">
        <f t="shared" ref="G323:G386" si="42">H322-H323</f>
        <v>1.5418943354472692E-4</v>
      </c>
      <c r="H323" s="2">
        <f t="shared" ref="H323:H386" si="43">(F323-D323)/F323*H322</f>
        <v>0.88766856891684831</v>
      </c>
      <c r="I323" s="3">
        <v>3.4969685462008311E-7</v>
      </c>
      <c r="J323" s="2">
        <v>0</v>
      </c>
      <c r="K323" s="2">
        <v>0.8674469679089174</v>
      </c>
      <c r="M323">
        <v>322</v>
      </c>
      <c r="N323">
        <v>41</v>
      </c>
      <c r="O323">
        <v>0</v>
      </c>
      <c r="P323" s="3">
        <f t="shared" ref="P323:P386" si="44">N323/$N$1110</f>
        <v>3.4969685462008311E-7</v>
      </c>
      <c r="Q323" s="10">
        <f t="shared" ref="Q323:Q386" si="45">O323/N323</f>
        <v>0</v>
      </c>
      <c r="R323">
        <f>$N$1110-SUM($N$2:N322)</f>
        <v>3874</v>
      </c>
      <c r="S323" s="10">
        <f t="shared" si="38"/>
        <v>0</v>
      </c>
      <c r="T323" s="2">
        <f t="shared" si="39"/>
        <v>0.8674469679089174</v>
      </c>
    </row>
    <row r="324" spans="1:20" x14ac:dyDescent="0.25">
      <c r="A324">
        <v>323</v>
      </c>
      <c r="B324" s="3">
        <f t="shared" si="40"/>
        <v>3.1963807285798949E-7</v>
      </c>
      <c r="C324">
        <v>47</v>
      </c>
      <c r="D324">
        <v>1</v>
      </c>
      <c r="E324" s="10">
        <f t="shared" si="41"/>
        <v>2.1276595744680851E-2</v>
      </c>
      <c r="F324">
        <f>$C$1110-SUM($C$2:C323)</f>
        <v>5698</v>
      </c>
      <c r="G324" s="10">
        <f t="shared" si="42"/>
        <v>1.5578598963084112E-4</v>
      </c>
      <c r="H324" s="2">
        <f t="shared" si="43"/>
        <v>0.88751278292721747</v>
      </c>
      <c r="I324" s="3">
        <v>2.7293413043518684E-7</v>
      </c>
      <c r="J324" s="2">
        <v>2.2631019251473372E-4</v>
      </c>
      <c r="K324" s="2">
        <v>0.86722065771640267</v>
      </c>
      <c r="M324">
        <v>323</v>
      </c>
      <c r="N324">
        <v>32</v>
      </c>
      <c r="O324">
        <v>1</v>
      </c>
      <c r="P324" s="3">
        <f t="shared" si="44"/>
        <v>2.7293413043518684E-7</v>
      </c>
      <c r="Q324" s="10">
        <f t="shared" si="45"/>
        <v>3.125E-2</v>
      </c>
      <c r="R324">
        <f>$N$1110-SUM($N$2:N323)</f>
        <v>3833</v>
      </c>
      <c r="S324" s="10">
        <f t="shared" ref="S324:S387" si="46">T323-T324</f>
        <v>2.2631019251473372E-4</v>
      </c>
      <c r="T324" s="2">
        <f t="shared" ref="T324:T387" si="47">(R324-O324)/R324*T323</f>
        <v>0.86722065771640267</v>
      </c>
    </row>
    <row r="325" spans="1:20" x14ac:dyDescent="0.25">
      <c r="A325">
        <v>324</v>
      </c>
      <c r="B325" s="3">
        <f t="shared" si="40"/>
        <v>3.4684131310122266E-7</v>
      </c>
      <c r="C325">
        <v>51</v>
      </c>
      <c r="D325">
        <v>1</v>
      </c>
      <c r="E325" s="10">
        <f t="shared" si="41"/>
        <v>1.9607843137254902E-2</v>
      </c>
      <c r="F325">
        <f>$C$1110-SUM($C$2:C324)</f>
        <v>5651</v>
      </c>
      <c r="G325" s="10">
        <f t="shared" si="42"/>
        <v>1.5705411129485203E-4</v>
      </c>
      <c r="H325" s="2">
        <f t="shared" si="43"/>
        <v>0.88735572881592262</v>
      </c>
      <c r="I325" s="3">
        <v>2.3881736413078849E-7</v>
      </c>
      <c r="J325" s="2">
        <v>2.2815592152503061E-4</v>
      </c>
      <c r="K325" s="2">
        <v>0.86699250179487763</v>
      </c>
      <c r="M325">
        <v>324</v>
      </c>
      <c r="N325">
        <v>28</v>
      </c>
      <c r="O325">
        <v>1</v>
      </c>
      <c r="P325" s="3">
        <f t="shared" si="44"/>
        <v>2.3881736413078849E-7</v>
      </c>
      <c r="Q325" s="10">
        <f t="shared" si="45"/>
        <v>3.5714285714285712E-2</v>
      </c>
      <c r="R325">
        <f>$N$1110-SUM($N$2:N324)</f>
        <v>3801</v>
      </c>
      <c r="S325" s="10">
        <f t="shared" si="46"/>
        <v>2.2815592152503061E-4</v>
      </c>
      <c r="T325" s="2">
        <f t="shared" si="47"/>
        <v>0.86699250179487763</v>
      </c>
    </row>
    <row r="326" spans="1:20" x14ac:dyDescent="0.25">
      <c r="A326">
        <v>325</v>
      </c>
      <c r="B326" s="3">
        <f t="shared" si="40"/>
        <v>2.7203240243233151E-7</v>
      </c>
      <c r="C326">
        <v>40</v>
      </c>
      <c r="D326">
        <v>1</v>
      </c>
      <c r="E326" s="10">
        <f t="shared" si="41"/>
        <v>2.5000000000000001E-2</v>
      </c>
      <c r="F326">
        <f>$C$1110-SUM($C$2:C325)</f>
        <v>5600</v>
      </c>
      <c r="G326" s="10">
        <f t="shared" si="42"/>
        <v>1.5845638014577723E-4</v>
      </c>
      <c r="H326" s="2">
        <f t="shared" si="43"/>
        <v>0.88719727243577684</v>
      </c>
      <c r="I326" s="3">
        <v>2.6440493885908721E-7</v>
      </c>
      <c r="J326" s="2">
        <v>2.29788630213279E-4</v>
      </c>
      <c r="K326" s="2">
        <v>0.86676271316466436</v>
      </c>
      <c r="M326">
        <v>325</v>
      </c>
      <c r="N326">
        <v>31</v>
      </c>
      <c r="O326">
        <v>1</v>
      </c>
      <c r="P326" s="3">
        <f t="shared" si="44"/>
        <v>2.6440493885908721E-7</v>
      </c>
      <c r="Q326" s="10">
        <f t="shared" si="45"/>
        <v>3.2258064516129031E-2</v>
      </c>
      <c r="R326">
        <f>$N$1110-SUM($N$2:N325)</f>
        <v>3773</v>
      </c>
      <c r="S326" s="10">
        <f t="shared" si="46"/>
        <v>2.29788630213279E-4</v>
      </c>
      <c r="T326" s="2">
        <f t="shared" si="47"/>
        <v>0.86676271316466436</v>
      </c>
    </row>
    <row r="327" spans="1:20" x14ac:dyDescent="0.25">
      <c r="A327">
        <v>326</v>
      </c>
      <c r="B327" s="3">
        <f t="shared" si="40"/>
        <v>3.4004050304041437E-7</v>
      </c>
      <c r="C327">
        <v>50</v>
      </c>
      <c r="D327">
        <v>0</v>
      </c>
      <c r="E327" s="10">
        <f t="shared" si="41"/>
        <v>0</v>
      </c>
      <c r="F327">
        <f>$C$1110-SUM($C$2:C326)</f>
        <v>5560</v>
      </c>
      <c r="G327" s="10">
        <f t="shared" si="42"/>
        <v>0</v>
      </c>
      <c r="H327" s="2">
        <f t="shared" si="43"/>
        <v>0.88719727243577684</v>
      </c>
      <c r="I327" s="3">
        <v>2.2175898097858929E-7</v>
      </c>
      <c r="J327" s="2">
        <v>0</v>
      </c>
      <c r="K327" s="2">
        <v>0.86676271316466436</v>
      </c>
      <c r="M327">
        <v>326</v>
      </c>
      <c r="N327">
        <v>26</v>
      </c>
      <c r="O327">
        <v>0</v>
      </c>
      <c r="P327" s="3">
        <f t="shared" si="44"/>
        <v>2.2175898097858929E-7</v>
      </c>
      <c r="Q327" s="10">
        <f t="shared" si="45"/>
        <v>0</v>
      </c>
      <c r="R327">
        <f>$N$1110-SUM($N$2:N326)</f>
        <v>3742</v>
      </c>
      <c r="S327" s="10">
        <f t="shared" si="46"/>
        <v>0</v>
      </c>
      <c r="T327" s="2">
        <f t="shared" si="47"/>
        <v>0.86676271316466436</v>
      </c>
    </row>
    <row r="328" spans="1:20" x14ac:dyDescent="0.25">
      <c r="A328">
        <v>327</v>
      </c>
      <c r="B328" s="3">
        <f t="shared" si="40"/>
        <v>2.6523159237152321E-7</v>
      </c>
      <c r="C328">
        <v>39</v>
      </c>
      <c r="D328">
        <v>0</v>
      </c>
      <c r="E328" s="10">
        <f t="shared" si="41"/>
        <v>0</v>
      </c>
      <c r="F328">
        <f>$C$1110-SUM($C$2:C327)</f>
        <v>5510</v>
      </c>
      <c r="G328" s="10">
        <f t="shared" si="42"/>
        <v>0</v>
      </c>
      <c r="H328" s="2">
        <f t="shared" si="43"/>
        <v>0.88719727243577684</v>
      </c>
      <c r="I328" s="3">
        <v>2.4734655570688806E-7</v>
      </c>
      <c r="J328" s="2">
        <v>0</v>
      </c>
      <c r="K328" s="2">
        <v>0.86676271316466436</v>
      </c>
      <c r="M328">
        <v>327</v>
      </c>
      <c r="N328">
        <v>29</v>
      </c>
      <c r="O328">
        <v>0</v>
      </c>
      <c r="P328" s="3">
        <f t="shared" si="44"/>
        <v>2.4734655570688806E-7</v>
      </c>
      <c r="Q328" s="10">
        <f t="shared" si="45"/>
        <v>0</v>
      </c>
      <c r="R328">
        <f>$N$1110-SUM($N$2:N327)</f>
        <v>3716</v>
      </c>
      <c r="S328" s="10">
        <f t="shared" si="46"/>
        <v>0</v>
      </c>
      <c r="T328" s="2">
        <f t="shared" si="47"/>
        <v>0.86676271316466436</v>
      </c>
    </row>
    <row r="329" spans="1:20" x14ac:dyDescent="0.25">
      <c r="A329">
        <v>328</v>
      </c>
      <c r="B329" s="3">
        <f t="shared" si="40"/>
        <v>2.9923564267556462E-7</v>
      </c>
      <c r="C329">
        <v>44</v>
      </c>
      <c r="D329">
        <v>0</v>
      </c>
      <c r="E329" s="10">
        <f t="shared" si="41"/>
        <v>0</v>
      </c>
      <c r="F329">
        <f>$C$1110-SUM($C$2:C328)</f>
        <v>5471</v>
      </c>
      <c r="G329" s="10">
        <f t="shared" si="42"/>
        <v>0</v>
      </c>
      <c r="H329" s="2">
        <f t="shared" si="43"/>
        <v>0.88719727243577684</v>
      </c>
      <c r="I329" s="3">
        <v>2.0470059782639011E-7</v>
      </c>
      <c r="J329" s="2">
        <v>0</v>
      </c>
      <c r="K329" s="2">
        <v>0.86676271316466436</v>
      </c>
      <c r="M329">
        <v>328</v>
      </c>
      <c r="N329">
        <v>24</v>
      </c>
      <c r="O329">
        <v>0</v>
      </c>
      <c r="P329" s="3">
        <f t="shared" si="44"/>
        <v>2.0470059782639011E-7</v>
      </c>
      <c r="Q329" s="10">
        <f t="shared" si="45"/>
        <v>0</v>
      </c>
      <c r="R329">
        <f>$N$1110-SUM($N$2:N328)</f>
        <v>3687</v>
      </c>
      <c r="S329" s="10">
        <f t="shared" si="46"/>
        <v>0</v>
      </c>
      <c r="T329" s="2">
        <f t="shared" si="47"/>
        <v>0.86676271316466436</v>
      </c>
    </row>
    <row r="330" spans="1:20" x14ac:dyDescent="0.25">
      <c r="A330">
        <v>329</v>
      </c>
      <c r="B330" s="3">
        <f t="shared" si="40"/>
        <v>4.0124779358768894E-7</v>
      </c>
      <c r="C330">
        <v>59</v>
      </c>
      <c r="D330">
        <v>1</v>
      </c>
      <c r="E330" s="10">
        <f t="shared" si="41"/>
        <v>1.6949152542372881E-2</v>
      </c>
      <c r="F330">
        <f>$C$1110-SUM($C$2:C329)</f>
        <v>5427</v>
      </c>
      <c r="G330" s="10">
        <f t="shared" si="42"/>
        <v>1.6347839919583773E-4</v>
      </c>
      <c r="H330" s="2">
        <f t="shared" si="43"/>
        <v>0.887033794036581</v>
      </c>
      <c r="I330" s="3">
        <v>3.4969685462008311E-7</v>
      </c>
      <c r="J330" s="2">
        <v>2.366264573203658E-4</v>
      </c>
      <c r="K330" s="2">
        <v>0.86652608670734399</v>
      </c>
      <c r="M330">
        <v>329</v>
      </c>
      <c r="N330">
        <v>41</v>
      </c>
      <c r="O330">
        <v>1</v>
      </c>
      <c r="P330" s="3">
        <f t="shared" si="44"/>
        <v>3.4969685462008311E-7</v>
      </c>
      <c r="Q330" s="10">
        <f t="shared" si="45"/>
        <v>2.4390243902439025E-2</v>
      </c>
      <c r="R330">
        <f>$N$1110-SUM($N$2:N329)</f>
        <v>3663</v>
      </c>
      <c r="S330" s="10">
        <f t="shared" si="46"/>
        <v>2.366264573203658E-4</v>
      </c>
      <c r="T330" s="2">
        <f t="shared" si="47"/>
        <v>0.86652608670734399</v>
      </c>
    </row>
    <row r="331" spans="1:20" x14ac:dyDescent="0.25">
      <c r="A331">
        <v>330</v>
      </c>
      <c r="B331" s="3">
        <f t="shared" si="40"/>
        <v>3.2643888291879779E-7</v>
      </c>
      <c r="C331">
        <v>48</v>
      </c>
      <c r="D331">
        <v>0</v>
      </c>
      <c r="E331" s="10">
        <f t="shared" si="41"/>
        <v>0</v>
      </c>
      <c r="F331">
        <f>$C$1110-SUM($C$2:C330)</f>
        <v>5368</v>
      </c>
      <c r="G331" s="10">
        <f t="shared" si="42"/>
        <v>0</v>
      </c>
      <c r="H331" s="2">
        <f t="shared" si="43"/>
        <v>0.887033794036581</v>
      </c>
      <c r="I331" s="3">
        <v>2.5587574728298764E-7</v>
      </c>
      <c r="J331" s="2">
        <v>0</v>
      </c>
      <c r="K331" s="2">
        <v>0.86652608670734399</v>
      </c>
      <c r="M331">
        <v>330</v>
      </c>
      <c r="N331">
        <v>30</v>
      </c>
      <c r="O331">
        <v>0</v>
      </c>
      <c r="P331" s="3">
        <f t="shared" si="44"/>
        <v>2.5587574728298764E-7</v>
      </c>
      <c r="Q331" s="10">
        <f t="shared" si="45"/>
        <v>0</v>
      </c>
      <c r="R331">
        <f>$N$1110-SUM($N$2:N330)</f>
        <v>3622</v>
      </c>
      <c r="S331" s="10">
        <f t="shared" si="46"/>
        <v>0</v>
      </c>
      <c r="T331" s="2">
        <f t="shared" si="47"/>
        <v>0.86652608670734399</v>
      </c>
    </row>
    <row r="332" spans="1:20" x14ac:dyDescent="0.25">
      <c r="A332">
        <v>331</v>
      </c>
      <c r="B332" s="3">
        <f t="shared" si="40"/>
        <v>3.128372627971812E-7</v>
      </c>
      <c r="C332">
        <v>46</v>
      </c>
      <c r="D332">
        <v>0</v>
      </c>
      <c r="E332" s="10">
        <f t="shared" si="41"/>
        <v>0</v>
      </c>
      <c r="F332">
        <f>$C$1110-SUM($C$2:C331)</f>
        <v>5320</v>
      </c>
      <c r="G332" s="10">
        <f t="shared" si="42"/>
        <v>0</v>
      </c>
      <c r="H332" s="2">
        <f t="shared" si="43"/>
        <v>0.887033794036581</v>
      </c>
      <c r="I332" s="3">
        <v>2.6440493885908721E-7</v>
      </c>
      <c r="J332" s="2">
        <v>0</v>
      </c>
      <c r="K332" s="2">
        <v>0.86652608670734399</v>
      </c>
      <c r="M332">
        <v>331</v>
      </c>
      <c r="N332">
        <v>31</v>
      </c>
      <c r="O332">
        <v>0</v>
      </c>
      <c r="P332" s="3">
        <f t="shared" si="44"/>
        <v>2.6440493885908721E-7</v>
      </c>
      <c r="Q332" s="10">
        <f t="shared" si="45"/>
        <v>0</v>
      </c>
      <c r="R332">
        <f>$N$1110-SUM($N$2:N331)</f>
        <v>3592</v>
      </c>
      <c r="S332" s="10">
        <f t="shared" si="46"/>
        <v>0</v>
      </c>
      <c r="T332" s="2">
        <f t="shared" si="47"/>
        <v>0.86652608670734399</v>
      </c>
    </row>
    <row r="333" spans="1:20" x14ac:dyDescent="0.25">
      <c r="A333">
        <v>332</v>
      </c>
      <c r="B333" s="3">
        <f t="shared" si="40"/>
        <v>3.3323969297960608E-7</v>
      </c>
      <c r="C333">
        <v>49</v>
      </c>
      <c r="D333">
        <v>0</v>
      </c>
      <c r="E333" s="10">
        <f t="shared" si="41"/>
        <v>0</v>
      </c>
      <c r="F333">
        <f>$C$1110-SUM($C$2:C332)</f>
        <v>5274</v>
      </c>
      <c r="G333" s="10">
        <f t="shared" si="42"/>
        <v>0</v>
      </c>
      <c r="H333" s="2">
        <f t="shared" si="43"/>
        <v>0.887033794036581</v>
      </c>
      <c r="I333" s="3">
        <v>1.9617140625029051E-7</v>
      </c>
      <c r="J333" s="2">
        <v>0</v>
      </c>
      <c r="K333" s="2">
        <v>0.86652608670734399</v>
      </c>
      <c r="M333">
        <v>332</v>
      </c>
      <c r="N333">
        <v>23</v>
      </c>
      <c r="O333">
        <v>0</v>
      </c>
      <c r="P333" s="3">
        <f t="shared" si="44"/>
        <v>1.9617140625029051E-7</v>
      </c>
      <c r="Q333" s="10">
        <f t="shared" si="45"/>
        <v>0</v>
      </c>
      <c r="R333">
        <f>$N$1110-SUM($N$2:N332)</f>
        <v>3561</v>
      </c>
      <c r="S333" s="10">
        <f t="shared" si="46"/>
        <v>0</v>
      </c>
      <c r="T333" s="2">
        <f t="shared" si="47"/>
        <v>0.86652608670734399</v>
      </c>
    </row>
    <row r="334" spans="1:20" x14ac:dyDescent="0.25">
      <c r="A334">
        <v>333</v>
      </c>
      <c r="B334" s="3">
        <f t="shared" si="40"/>
        <v>2.8563402255394804E-7</v>
      </c>
      <c r="C334">
        <v>42</v>
      </c>
      <c r="D334">
        <v>0</v>
      </c>
      <c r="E334" s="10">
        <f t="shared" si="41"/>
        <v>0</v>
      </c>
      <c r="F334">
        <f>$C$1110-SUM($C$2:C333)</f>
        <v>5225</v>
      </c>
      <c r="G334" s="10">
        <f t="shared" si="42"/>
        <v>0</v>
      </c>
      <c r="H334" s="2">
        <f t="shared" si="43"/>
        <v>0.887033794036581</v>
      </c>
      <c r="I334" s="3">
        <v>1.6205463994589217E-7</v>
      </c>
      <c r="J334" s="2">
        <v>2.4491975316776049E-4</v>
      </c>
      <c r="K334" s="2">
        <v>0.86628116695417623</v>
      </c>
      <c r="M334">
        <v>333</v>
      </c>
      <c r="N334">
        <v>19</v>
      </c>
      <c r="O334">
        <v>1</v>
      </c>
      <c r="P334" s="3">
        <f t="shared" si="44"/>
        <v>1.6205463994589217E-7</v>
      </c>
      <c r="Q334" s="10">
        <f t="shared" si="45"/>
        <v>5.2631578947368418E-2</v>
      </c>
      <c r="R334">
        <f>$N$1110-SUM($N$2:N333)</f>
        <v>3538</v>
      </c>
      <c r="S334" s="10">
        <f t="shared" si="46"/>
        <v>2.4491975316776049E-4</v>
      </c>
      <c r="T334" s="2">
        <f t="shared" si="47"/>
        <v>0.86628116695417623</v>
      </c>
    </row>
    <row r="335" spans="1:20" x14ac:dyDescent="0.25">
      <c r="A335">
        <v>334</v>
      </c>
      <c r="B335" s="3">
        <f t="shared" si="40"/>
        <v>2.5843078231071492E-7</v>
      </c>
      <c r="C335">
        <v>38</v>
      </c>
      <c r="D335">
        <v>0</v>
      </c>
      <c r="E335" s="10">
        <f t="shared" si="41"/>
        <v>0</v>
      </c>
      <c r="F335">
        <f>$C$1110-SUM($C$2:C334)</f>
        <v>5183</v>
      </c>
      <c r="G335" s="10">
        <f t="shared" si="42"/>
        <v>0</v>
      </c>
      <c r="H335" s="2">
        <f t="shared" si="43"/>
        <v>0.887033794036581</v>
      </c>
      <c r="I335" s="3">
        <v>1.7911302309809134E-7</v>
      </c>
      <c r="J335" s="2">
        <v>0</v>
      </c>
      <c r="K335" s="2">
        <v>0.86628116695417623</v>
      </c>
      <c r="M335">
        <v>334</v>
      </c>
      <c r="N335">
        <v>21</v>
      </c>
      <c r="O335">
        <v>0</v>
      </c>
      <c r="P335" s="3">
        <f t="shared" si="44"/>
        <v>1.7911302309809134E-7</v>
      </c>
      <c r="Q335" s="10">
        <f t="shared" si="45"/>
        <v>0</v>
      </c>
      <c r="R335">
        <f>$N$1110-SUM($N$2:N334)</f>
        <v>3519</v>
      </c>
      <c r="S335" s="10">
        <f t="shared" si="46"/>
        <v>0</v>
      </c>
      <c r="T335" s="2">
        <f t="shared" si="47"/>
        <v>0.86628116695417623</v>
      </c>
    </row>
    <row r="336" spans="1:20" x14ac:dyDescent="0.25">
      <c r="A336">
        <v>335</v>
      </c>
      <c r="B336" s="3">
        <f t="shared" si="40"/>
        <v>2.9923564267556462E-7</v>
      </c>
      <c r="C336">
        <v>44</v>
      </c>
      <c r="D336">
        <v>0</v>
      </c>
      <c r="E336" s="10">
        <f t="shared" si="41"/>
        <v>0</v>
      </c>
      <c r="F336">
        <f>$C$1110-SUM($C$2:C335)</f>
        <v>5145</v>
      </c>
      <c r="G336" s="10">
        <f t="shared" si="42"/>
        <v>0</v>
      </c>
      <c r="H336" s="2">
        <f t="shared" si="43"/>
        <v>0.887033794036581</v>
      </c>
      <c r="I336" s="3">
        <v>2.4734655570688806E-7</v>
      </c>
      <c r="J336" s="2">
        <v>0</v>
      </c>
      <c r="K336" s="2">
        <v>0.86628116695417623</v>
      </c>
      <c r="M336">
        <v>335</v>
      </c>
      <c r="N336">
        <v>29</v>
      </c>
      <c r="O336">
        <v>0</v>
      </c>
      <c r="P336" s="3">
        <f t="shared" si="44"/>
        <v>2.4734655570688806E-7</v>
      </c>
      <c r="Q336" s="10">
        <f t="shared" si="45"/>
        <v>0</v>
      </c>
      <c r="R336">
        <f>$N$1110-SUM($N$2:N335)</f>
        <v>3498</v>
      </c>
      <c r="S336" s="10">
        <f t="shared" si="46"/>
        <v>0</v>
      </c>
      <c r="T336" s="2">
        <f t="shared" si="47"/>
        <v>0.86628116695417623</v>
      </c>
    </row>
    <row r="337" spans="1:20" x14ac:dyDescent="0.25">
      <c r="A337">
        <v>336</v>
      </c>
      <c r="B337" s="3">
        <f t="shared" si="40"/>
        <v>3.7404455334445577E-7</v>
      </c>
      <c r="C337">
        <v>55</v>
      </c>
      <c r="D337">
        <v>0</v>
      </c>
      <c r="E337" s="10">
        <f t="shared" si="41"/>
        <v>0</v>
      </c>
      <c r="F337">
        <f>$C$1110-SUM($C$2:C336)</f>
        <v>5101</v>
      </c>
      <c r="G337" s="10">
        <f t="shared" si="42"/>
        <v>0</v>
      </c>
      <c r="H337" s="2">
        <f t="shared" si="43"/>
        <v>0.887033794036581</v>
      </c>
      <c r="I337" s="3">
        <v>3.3263847146788396E-7</v>
      </c>
      <c r="J337" s="2">
        <v>0</v>
      </c>
      <c r="K337" s="2">
        <v>0.86628116695417623</v>
      </c>
      <c r="M337">
        <v>336</v>
      </c>
      <c r="N337">
        <v>39</v>
      </c>
      <c r="O337">
        <v>0</v>
      </c>
      <c r="P337" s="3">
        <f t="shared" si="44"/>
        <v>3.3263847146788396E-7</v>
      </c>
      <c r="Q337" s="10">
        <f t="shared" si="45"/>
        <v>0</v>
      </c>
      <c r="R337">
        <f>$N$1110-SUM($N$2:N336)</f>
        <v>3469</v>
      </c>
      <c r="S337" s="10">
        <f t="shared" si="46"/>
        <v>0</v>
      </c>
      <c r="T337" s="2">
        <f t="shared" si="47"/>
        <v>0.86628116695417623</v>
      </c>
    </row>
    <row r="338" spans="1:20" x14ac:dyDescent="0.25">
      <c r="A338">
        <v>337</v>
      </c>
      <c r="B338" s="3">
        <f t="shared" si="40"/>
        <v>3.5364212316203095E-7</v>
      </c>
      <c r="C338">
        <v>52</v>
      </c>
      <c r="D338">
        <v>0</v>
      </c>
      <c r="E338" s="10">
        <f t="shared" si="41"/>
        <v>0</v>
      </c>
      <c r="F338">
        <f>$C$1110-SUM($C$2:C337)</f>
        <v>5046</v>
      </c>
      <c r="G338" s="10">
        <f t="shared" si="42"/>
        <v>0</v>
      </c>
      <c r="H338" s="2">
        <f t="shared" si="43"/>
        <v>0.887033794036581</v>
      </c>
      <c r="I338" s="3">
        <v>2.5587574728298764E-7</v>
      </c>
      <c r="J338" s="2">
        <v>0</v>
      </c>
      <c r="K338" s="2">
        <v>0.86628116695417623</v>
      </c>
      <c r="M338">
        <v>337</v>
      </c>
      <c r="N338">
        <v>30</v>
      </c>
      <c r="O338">
        <v>0</v>
      </c>
      <c r="P338" s="3">
        <f t="shared" si="44"/>
        <v>2.5587574728298764E-7</v>
      </c>
      <c r="Q338" s="10">
        <f t="shared" si="45"/>
        <v>0</v>
      </c>
      <c r="R338">
        <f>$N$1110-SUM($N$2:N337)</f>
        <v>3430</v>
      </c>
      <c r="S338" s="10">
        <f t="shared" si="46"/>
        <v>0</v>
      </c>
      <c r="T338" s="2">
        <f t="shared" si="47"/>
        <v>0.86628116695417623</v>
      </c>
    </row>
    <row r="339" spans="1:20" x14ac:dyDescent="0.25">
      <c r="A339">
        <v>338</v>
      </c>
      <c r="B339" s="3">
        <f t="shared" si="40"/>
        <v>2.8563402255394804E-7</v>
      </c>
      <c r="C339">
        <v>42</v>
      </c>
      <c r="D339">
        <v>0</v>
      </c>
      <c r="E339" s="10">
        <f t="shared" si="41"/>
        <v>0</v>
      </c>
      <c r="F339">
        <f>$C$1110-SUM($C$2:C338)</f>
        <v>4994</v>
      </c>
      <c r="G339" s="10">
        <f t="shared" si="42"/>
        <v>0</v>
      </c>
      <c r="H339" s="2">
        <f t="shared" si="43"/>
        <v>0.887033794036581</v>
      </c>
      <c r="I339" s="3">
        <v>2.4734655570688806E-7</v>
      </c>
      <c r="J339" s="2">
        <v>0</v>
      </c>
      <c r="K339" s="2">
        <v>0.86628116695417623</v>
      </c>
      <c r="M339">
        <v>338</v>
      </c>
      <c r="N339">
        <v>29</v>
      </c>
      <c r="O339">
        <v>0</v>
      </c>
      <c r="P339" s="3">
        <f t="shared" si="44"/>
        <v>2.4734655570688806E-7</v>
      </c>
      <c r="Q339" s="10">
        <f t="shared" si="45"/>
        <v>0</v>
      </c>
      <c r="R339">
        <f>$N$1110-SUM($N$2:N338)</f>
        <v>3400</v>
      </c>
      <c r="S339" s="10">
        <f t="shared" si="46"/>
        <v>0</v>
      </c>
      <c r="T339" s="2">
        <f t="shared" si="47"/>
        <v>0.86628116695417623</v>
      </c>
    </row>
    <row r="340" spans="1:20" x14ac:dyDescent="0.25">
      <c r="A340">
        <v>339</v>
      </c>
      <c r="B340" s="3">
        <f t="shared" si="40"/>
        <v>2.3802835212829005E-7</v>
      </c>
      <c r="C340">
        <v>35</v>
      </c>
      <c r="D340">
        <v>1</v>
      </c>
      <c r="E340" s="10">
        <f t="shared" si="41"/>
        <v>2.8571428571428571E-2</v>
      </c>
      <c r="F340">
        <f>$C$1110-SUM($C$2:C339)</f>
        <v>4952</v>
      </c>
      <c r="G340" s="10">
        <f t="shared" si="42"/>
        <v>1.7912637197825543E-4</v>
      </c>
      <c r="H340" s="2">
        <f t="shared" si="43"/>
        <v>0.88685466766460275</v>
      </c>
      <c r="I340" s="3">
        <v>2.2175898097858929E-7</v>
      </c>
      <c r="J340" s="2">
        <v>0</v>
      </c>
      <c r="K340" s="2">
        <v>0.86628116695417623</v>
      </c>
      <c r="M340">
        <v>339</v>
      </c>
      <c r="N340">
        <v>26</v>
      </c>
      <c r="O340">
        <v>0</v>
      </c>
      <c r="P340" s="3">
        <f t="shared" si="44"/>
        <v>2.2175898097858929E-7</v>
      </c>
      <c r="Q340" s="10">
        <f t="shared" si="45"/>
        <v>0</v>
      </c>
      <c r="R340">
        <f>$N$1110-SUM($N$2:N339)</f>
        <v>3371</v>
      </c>
      <c r="S340" s="10">
        <f t="shared" si="46"/>
        <v>0</v>
      </c>
      <c r="T340" s="2">
        <f t="shared" si="47"/>
        <v>0.86628116695417623</v>
      </c>
    </row>
    <row r="341" spans="1:20" x14ac:dyDescent="0.25">
      <c r="A341">
        <v>340</v>
      </c>
      <c r="B341" s="3">
        <f t="shared" si="40"/>
        <v>2.5162997224990663E-7</v>
      </c>
      <c r="C341">
        <v>37</v>
      </c>
      <c r="D341">
        <v>0</v>
      </c>
      <c r="E341" s="10">
        <f t="shared" si="41"/>
        <v>0</v>
      </c>
      <c r="F341">
        <f>$C$1110-SUM($C$2:C340)</f>
        <v>4917</v>
      </c>
      <c r="G341" s="10">
        <f t="shared" si="42"/>
        <v>0</v>
      </c>
      <c r="H341" s="2">
        <f t="shared" si="43"/>
        <v>0.88685466766460275</v>
      </c>
      <c r="I341" s="3">
        <v>2.0470059782639011E-7</v>
      </c>
      <c r="J341" s="2">
        <v>2.5897792734053127E-4</v>
      </c>
      <c r="K341" s="2">
        <v>0.8660221890268357</v>
      </c>
      <c r="M341">
        <v>340</v>
      </c>
      <c r="N341">
        <v>24</v>
      </c>
      <c r="O341">
        <v>1</v>
      </c>
      <c r="P341" s="3">
        <f t="shared" si="44"/>
        <v>2.0470059782639011E-7</v>
      </c>
      <c r="Q341" s="10">
        <f t="shared" si="45"/>
        <v>4.1666666666666664E-2</v>
      </c>
      <c r="R341">
        <f>$N$1110-SUM($N$2:N340)</f>
        <v>3345</v>
      </c>
      <c r="S341" s="10">
        <f t="shared" si="46"/>
        <v>2.5897792734053127E-4</v>
      </c>
      <c r="T341" s="2">
        <f t="shared" si="47"/>
        <v>0.8660221890268357</v>
      </c>
    </row>
    <row r="342" spans="1:20" x14ac:dyDescent="0.25">
      <c r="A342">
        <v>341</v>
      </c>
      <c r="B342" s="3">
        <f t="shared" si="40"/>
        <v>2.9923564267556462E-7</v>
      </c>
      <c r="C342">
        <v>44</v>
      </c>
      <c r="D342">
        <v>0</v>
      </c>
      <c r="E342" s="10">
        <f t="shared" si="41"/>
        <v>0</v>
      </c>
      <c r="F342">
        <f>$C$1110-SUM($C$2:C341)</f>
        <v>4880</v>
      </c>
      <c r="G342" s="10">
        <f t="shared" si="42"/>
        <v>0</v>
      </c>
      <c r="H342" s="2">
        <f t="shared" si="43"/>
        <v>0.88685466766460275</v>
      </c>
      <c r="I342" s="3">
        <v>2.8999251358738598E-7</v>
      </c>
      <c r="J342" s="2">
        <v>0</v>
      </c>
      <c r="K342" s="2">
        <v>0.8660221890268357</v>
      </c>
      <c r="M342">
        <v>341</v>
      </c>
      <c r="N342">
        <v>34</v>
      </c>
      <c r="O342">
        <v>0</v>
      </c>
      <c r="P342" s="3">
        <f t="shared" si="44"/>
        <v>2.8999251358738598E-7</v>
      </c>
      <c r="Q342" s="10">
        <f t="shared" si="45"/>
        <v>0</v>
      </c>
      <c r="R342">
        <f>$N$1110-SUM($N$2:N341)</f>
        <v>3321</v>
      </c>
      <c r="S342" s="10">
        <f t="shared" si="46"/>
        <v>0</v>
      </c>
      <c r="T342" s="2">
        <f t="shared" si="47"/>
        <v>0.8660221890268357</v>
      </c>
    </row>
    <row r="343" spans="1:20" x14ac:dyDescent="0.25">
      <c r="A343">
        <v>342</v>
      </c>
      <c r="B343" s="3">
        <f t="shared" si="40"/>
        <v>2.9243483261475633E-7</v>
      </c>
      <c r="C343">
        <v>43</v>
      </c>
      <c r="D343">
        <v>0</v>
      </c>
      <c r="E343" s="10">
        <f t="shared" si="41"/>
        <v>0</v>
      </c>
      <c r="F343">
        <f>$C$1110-SUM($C$2:C342)</f>
        <v>4836</v>
      </c>
      <c r="G343" s="10">
        <f t="shared" si="42"/>
        <v>0</v>
      </c>
      <c r="H343" s="2">
        <f t="shared" si="43"/>
        <v>0.88685466766460275</v>
      </c>
      <c r="I343" s="3">
        <v>2.3881736413078849E-7</v>
      </c>
      <c r="J343" s="2">
        <v>0</v>
      </c>
      <c r="K343" s="2">
        <v>0.8660221890268357</v>
      </c>
      <c r="M343">
        <v>342</v>
      </c>
      <c r="N343">
        <v>28</v>
      </c>
      <c r="O343">
        <v>0</v>
      </c>
      <c r="P343" s="3">
        <f t="shared" si="44"/>
        <v>2.3881736413078849E-7</v>
      </c>
      <c r="Q343" s="10">
        <f t="shared" si="45"/>
        <v>0</v>
      </c>
      <c r="R343">
        <f>$N$1110-SUM($N$2:N342)</f>
        <v>3287</v>
      </c>
      <c r="S343" s="10">
        <f t="shared" si="46"/>
        <v>0</v>
      </c>
      <c r="T343" s="2">
        <f t="shared" si="47"/>
        <v>0.8660221890268357</v>
      </c>
    </row>
    <row r="344" spans="1:20" x14ac:dyDescent="0.25">
      <c r="A344">
        <v>343</v>
      </c>
      <c r="B344" s="3">
        <f t="shared" si="40"/>
        <v>2.5162997224990663E-7</v>
      </c>
      <c r="C344">
        <v>37</v>
      </c>
      <c r="D344">
        <v>0</v>
      </c>
      <c r="E344" s="10">
        <f t="shared" si="41"/>
        <v>0</v>
      </c>
      <c r="F344">
        <f>$C$1110-SUM($C$2:C343)</f>
        <v>4793</v>
      </c>
      <c r="G344" s="10">
        <f t="shared" si="42"/>
        <v>0</v>
      </c>
      <c r="H344" s="2">
        <f t="shared" si="43"/>
        <v>0.88685466766460275</v>
      </c>
      <c r="I344" s="3">
        <v>2.2175898097858929E-7</v>
      </c>
      <c r="J344" s="2">
        <v>0</v>
      </c>
      <c r="K344" s="2">
        <v>0.8660221890268357</v>
      </c>
      <c r="M344">
        <v>343</v>
      </c>
      <c r="N344">
        <v>26</v>
      </c>
      <c r="O344">
        <v>0</v>
      </c>
      <c r="P344" s="3">
        <f t="shared" si="44"/>
        <v>2.2175898097858929E-7</v>
      </c>
      <c r="Q344" s="10">
        <f t="shared" si="45"/>
        <v>0</v>
      </c>
      <c r="R344">
        <f>$N$1110-SUM($N$2:N343)</f>
        <v>3259</v>
      </c>
      <c r="S344" s="10">
        <f t="shared" si="46"/>
        <v>0</v>
      </c>
      <c r="T344" s="2">
        <f t="shared" si="47"/>
        <v>0.8660221890268357</v>
      </c>
    </row>
    <row r="345" spans="1:20" x14ac:dyDescent="0.25">
      <c r="A345">
        <v>344</v>
      </c>
      <c r="B345" s="3">
        <f t="shared" si="40"/>
        <v>3.0603645273637291E-7</v>
      </c>
      <c r="C345">
        <v>45</v>
      </c>
      <c r="D345">
        <v>0</v>
      </c>
      <c r="E345" s="10">
        <f t="shared" si="41"/>
        <v>0</v>
      </c>
      <c r="F345">
        <f>$C$1110-SUM($C$2:C344)</f>
        <v>4756</v>
      </c>
      <c r="G345" s="10">
        <f t="shared" si="42"/>
        <v>0</v>
      </c>
      <c r="H345" s="2">
        <f t="shared" si="43"/>
        <v>0.88685466766460275</v>
      </c>
      <c r="I345" s="3">
        <v>3.1558008831568476E-7</v>
      </c>
      <c r="J345" s="2">
        <v>0</v>
      </c>
      <c r="K345" s="2">
        <v>0.8660221890268357</v>
      </c>
      <c r="M345">
        <v>344</v>
      </c>
      <c r="N345">
        <v>37</v>
      </c>
      <c r="O345">
        <v>0</v>
      </c>
      <c r="P345" s="3">
        <f t="shared" si="44"/>
        <v>3.1558008831568476E-7</v>
      </c>
      <c r="Q345" s="10">
        <f t="shared" si="45"/>
        <v>0</v>
      </c>
      <c r="R345">
        <f>$N$1110-SUM($N$2:N344)</f>
        <v>3233</v>
      </c>
      <c r="S345" s="10">
        <f t="shared" si="46"/>
        <v>0</v>
      </c>
      <c r="T345" s="2">
        <f t="shared" si="47"/>
        <v>0.8660221890268357</v>
      </c>
    </row>
    <row r="346" spans="1:20" x14ac:dyDescent="0.25">
      <c r="A346">
        <v>345</v>
      </c>
      <c r="B346" s="3">
        <f t="shared" si="40"/>
        <v>2.9923564267556462E-7</v>
      </c>
      <c r="C346">
        <v>44</v>
      </c>
      <c r="D346">
        <v>0</v>
      </c>
      <c r="E346" s="10">
        <f t="shared" si="41"/>
        <v>0</v>
      </c>
      <c r="F346">
        <f>$C$1110-SUM($C$2:C345)</f>
        <v>4711</v>
      </c>
      <c r="G346" s="10">
        <f t="shared" si="42"/>
        <v>0</v>
      </c>
      <c r="H346" s="2">
        <f t="shared" si="43"/>
        <v>0.88685466766460275</v>
      </c>
      <c r="I346" s="3">
        <v>2.5587574728298764E-7</v>
      </c>
      <c r="J346" s="2">
        <v>0</v>
      </c>
      <c r="K346" s="2">
        <v>0.8660221890268357</v>
      </c>
      <c r="M346">
        <v>345</v>
      </c>
      <c r="N346">
        <v>30</v>
      </c>
      <c r="O346">
        <v>0</v>
      </c>
      <c r="P346" s="3">
        <f t="shared" si="44"/>
        <v>2.5587574728298764E-7</v>
      </c>
      <c r="Q346" s="10">
        <f t="shared" si="45"/>
        <v>0</v>
      </c>
      <c r="R346">
        <f>$N$1110-SUM($N$2:N345)</f>
        <v>3196</v>
      </c>
      <c r="S346" s="10">
        <f t="shared" si="46"/>
        <v>0</v>
      </c>
      <c r="T346" s="2">
        <f t="shared" si="47"/>
        <v>0.8660221890268357</v>
      </c>
    </row>
    <row r="347" spans="1:20" x14ac:dyDescent="0.25">
      <c r="A347">
        <v>346</v>
      </c>
      <c r="B347" s="3">
        <f t="shared" si="40"/>
        <v>2.3122754206748176E-7</v>
      </c>
      <c r="C347">
        <v>34</v>
      </c>
      <c r="D347">
        <v>0</v>
      </c>
      <c r="E347" s="10">
        <f t="shared" si="41"/>
        <v>0</v>
      </c>
      <c r="F347">
        <f>$C$1110-SUM($C$2:C346)</f>
        <v>4667</v>
      </c>
      <c r="G347" s="10">
        <f t="shared" si="42"/>
        <v>0</v>
      </c>
      <c r="H347" s="2">
        <f t="shared" si="43"/>
        <v>0.88685466766460275</v>
      </c>
      <c r="I347" s="3">
        <v>1.4499625679369299E-7</v>
      </c>
      <c r="J347" s="2">
        <v>0</v>
      </c>
      <c r="K347" s="2">
        <v>0.8660221890268357</v>
      </c>
      <c r="M347">
        <v>346</v>
      </c>
      <c r="N347">
        <v>17</v>
      </c>
      <c r="O347">
        <v>0</v>
      </c>
      <c r="P347" s="3">
        <f t="shared" si="44"/>
        <v>1.4499625679369299E-7</v>
      </c>
      <c r="Q347" s="10">
        <f t="shared" si="45"/>
        <v>0</v>
      </c>
      <c r="R347">
        <f>$N$1110-SUM($N$2:N346)</f>
        <v>3166</v>
      </c>
      <c r="S347" s="10">
        <f t="shared" si="46"/>
        <v>0</v>
      </c>
      <c r="T347" s="2">
        <f t="shared" si="47"/>
        <v>0.8660221890268357</v>
      </c>
    </row>
    <row r="348" spans="1:20" x14ac:dyDescent="0.25">
      <c r="A348">
        <v>347</v>
      </c>
      <c r="B348" s="3">
        <f t="shared" si="40"/>
        <v>2.5162997224990663E-7</v>
      </c>
      <c r="C348">
        <v>37</v>
      </c>
      <c r="D348">
        <v>0</v>
      </c>
      <c r="E348" s="10">
        <f t="shared" si="41"/>
        <v>0</v>
      </c>
      <c r="F348">
        <f>$C$1110-SUM($C$2:C347)</f>
        <v>4633</v>
      </c>
      <c r="G348" s="10">
        <f t="shared" si="42"/>
        <v>0</v>
      </c>
      <c r="H348" s="2">
        <f t="shared" si="43"/>
        <v>0.88685466766460275</v>
      </c>
      <c r="I348" s="3">
        <v>2.3028817255468889E-7</v>
      </c>
      <c r="J348" s="2">
        <v>0</v>
      </c>
      <c r="K348" s="2">
        <v>0.8660221890268357</v>
      </c>
      <c r="M348">
        <v>347</v>
      </c>
      <c r="N348">
        <v>27</v>
      </c>
      <c r="O348">
        <v>0</v>
      </c>
      <c r="P348" s="3">
        <f t="shared" si="44"/>
        <v>2.3028817255468889E-7</v>
      </c>
      <c r="Q348" s="10">
        <f t="shared" si="45"/>
        <v>0</v>
      </c>
      <c r="R348">
        <f>$N$1110-SUM($N$2:N347)</f>
        <v>3149</v>
      </c>
      <c r="S348" s="10">
        <f t="shared" si="46"/>
        <v>0</v>
      </c>
      <c r="T348" s="2">
        <f t="shared" si="47"/>
        <v>0.8660221890268357</v>
      </c>
    </row>
    <row r="349" spans="1:20" x14ac:dyDescent="0.25">
      <c r="A349">
        <v>348</v>
      </c>
      <c r="B349" s="3">
        <f t="shared" si="40"/>
        <v>1.9042268170263203E-7</v>
      </c>
      <c r="C349">
        <v>28</v>
      </c>
      <c r="D349">
        <v>0</v>
      </c>
      <c r="E349" s="10">
        <f t="shared" si="41"/>
        <v>0</v>
      </c>
      <c r="F349">
        <f>$C$1110-SUM($C$2:C348)</f>
        <v>4596</v>
      </c>
      <c r="G349" s="10">
        <f t="shared" si="42"/>
        <v>0</v>
      </c>
      <c r="H349" s="2">
        <f t="shared" si="43"/>
        <v>0.88685466766460275</v>
      </c>
      <c r="I349" s="3">
        <v>1.7911302309809134E-7</v>
      </c>
      <c r="J349" s="2">
        <v>0</v>
      </c>
      <c r="K349" s="2">
        <v>0.8660221890268357</v>
      </c>
      <c r="M349">
        <v>348</v>
      </c>
      <c r="N349">
        <v>21</v>
      </c>
      <c r="O349">
        <v>0</v>
      </c>
      <c r="P349" s="3">
        <f t="shared" si="44"/>
        <v>1.7911302309809134E-7</v>
      </c>
      <c r="Q349" s="10">
        <f t="shared" si="45"/>
        <v>0</v>
      </c>
      <c r="R349">
        <f>$N$1110-SUM($N$2:N348)</f>
        <v>3122</v>
      </c>
      <c r="S349" s="10">
        <f t="shared" si="46"/>
        <v>0</v>
      </c>
      <c r="T349" s="2">
        <f t="shared" si="47"/>
        <v>0.8660221890268357</v>
      </c>
    </row>
    <row r="350" spans="1:20" x14ac:dyDescent="0.25">
      <c r="A350">
        <v>349</v>
      </c>
      <c r="B350" s="3">
        <f t="shared" si="40"/>
        <v>2.0402430182424862E-7</v>
      </c>
      <c r="C350">
        <v>30</v>
      </c>
      <c r="D350">
        <v>0</v>
      </c>
      <c r="E350" s="10">
        <f t="shared" si="41"/>
        <v>0</v>
      </c>
      <c r="F350">
        <f>$C$1110-SUM($C$2:C349)</f>
        <v>4568</v>
      </c>
      <c r="G350" s="10">
        <f t="shared" si="42"/>
        <v>0</v>
      </c>
      <c r="H350" s="2">
        <f t="shared" si="43"/>
        <v>0.88685466766460275</v>
      </c>
      <c r="I350" s="3">
        <v>1.6205463994589217E-7</v>
      </c>
      <c r="J350" s="2">
        <v>0</v>
      </c>
      <c r="K350" s="2">
        <v>0.8660221890268357</v>
      </c>
      <c r="M350">
        <v>349</v>
      </c>
      <c r="N350">
        <v>19</v>
      </c>
      <c r="O350">
        <v>0</v>
      </c>
      <c r="P350" s="3">
        <f t="shared" si="44"/>
        <v>1.6205463994589217E-7</v>
      </c>
      <c r="Q350" s="10">
        <f t="shared" si="45"/>
        <v>0</v>
      </c>
      <c r="R350">
        <f>$N$1110-SUM($N$2:N349)</f>
        <v>3101</v>
      </c>
      <c r="S350" s="10">
        <f t="shared" si="46"/>
        <v>0</v>
      </c>
      <c r="T350" s="2">
        <f t="shared" si="47"/>
        <v>0.8660221890268357</v>
      </c>
    </row>
    <row r="351" spans="1:20" x14ac:dyDescent="0.25">
      <c r="A351">
        <v>350</v>
      </c>
      <c r="B351" s="3">
        <f t="shared" si="40"/>
        <v>2.9243483261475633E-7</v>
      </c>
      <c r="C351">
        <v>43</v>
      </c>
      <c r="D351">
        <v>2</v>
      </c>
      <c r="E351" s="10">
        <f t="shared" si="41"/>
        <v>4.6511627906976744E-2</v>
      </c>
      <c r="F351">
        <f>$C$1110-SUM($C$2:C350)</f>
        <v>4538</v>
      </c>
      <c r="G351" s="10">
        <f t="shared" si="42"/>
        <v>3.9085705934971404E-4</v>
      </c>
      <c r="H351" s="2">
        <f t="shared" si="43"/>
        <v>0.88646381060525303</v>
      </c>
      <c r="I351" s="3">
        <v>2.8146332201128641E-7</v>
      </c>
      <c r="J351" s="2">
        <v>2.8099357203992259E-4</v>
      </c>
      <c r="K351" s="2">
        <v>0.86574119545479578</v>
      </c>
      <c r="M351">
        <v>350</v>
      </c>
      <c r="N351">
        <v>33</v>
      </c>
      <c r="O351">
        <v>1</v>
      </c>
      <c r="P351" s="3">
        <f t="shared" si="44"/>
        <v>2.8146332201128641E-7</v>
      </c>
      <c r="Q351" s="10">
        <f t="shared" si="45"/>
        <v>3.0303030303030304E-2</v>
      </c>
      <c r="R351">
        <f>$N$1110-SUM($N$2:N350)</f>
        <v>3082</v>
      </c>
      <c r="S351" s="10">
        <f t="shared" si="46"/>
        <v>2.8099357203992259E-4</v>
      </c>
      <c r="T351" s="2">
        <f t="shared" si="47"/>
        <v>0.86574119545479578</v>
      </c>
    </row>
    <row r="352" spans="1:20" x14ac:dyDescent="0.25">
      <c r="A352">
        <v>351</v>
      </c>
      <c r="B352" s="3">
        <f t="shared" si="40"/>
        <v>2.3802835212829005E-7</v>
      </c>
      <c r="C352">
        <v>35</v>
      </c>
      <c r="D352">
        <v>0</v>
      </c>
      <c r="E352" s="10">
        <f t="shared" si="41"/>
        <v>0</v>
      </c>
      <c r="F352">
        <f>$C$1110-SUM($C$2:C351)</f>
        <v>4495</v>
      </c>
      <c r="G352" s="10">
        <f t="shared" si="42"/>
        <v>0</v>
      </c>
      <c r="H352" s="2">
        <f t="shared" si="43"/>
        <v>0.88646381060525303</v>
      </c>
      <c r="I352" s="3">
        <v>1.5352544836979259E-7</v>
      </c>
      <c r="J352" s="2">
        <v>0</v>
      </c>
      <c r="K352" s="2">
        <v>0.86574119545479578</v>
      </c>
      <c r="M352">
        <v>351</v>
      </c>
      <c r="N352">
        <v>18</v>
      </c>
      <c r="O352">
        <v>0</v>
      </c>
      <c r="P352" s="3">
        <f t="shared" si="44"/>
        <v>1.5352544836979259E-7</v>
      </c>
      <c r="Q352" s="10">
        <f t="shared" si="45"/>
        <v>0</v>
      </c>
      <c r="R352">
        <f>$N$1110-SUM($N$2:N351)</f>
        <v>3049</v>
      </c>
      <c r="S352" s="10">
        <f t="shared" si="46"/>
        <v>0</v>
      </c>
      <c r="T352" s="2">
        <f t="shared" si="47"/>
        <v>0.86574119545479578</v>
      </c>
    </row>
    <row r="353" spans="1:20" x14ac:dyDescent="0.25">
      <c r="A353">
        <v>352</v>
      </c>
      <c r="B353" s="3">
        <f t="shared" si="40"/>
        <v>2.4482916218909834E-7</v>
      </c>
      <c r="C353">
        <v>36</v>
      </c>
      <c r="D353">
        <v>0</v>
      </c>
      <c r="E353" s="10">
        <f t="shared" si="41"/>
        <v>0</v>
      </c>
      <c r="F353">
        <f>$C$1110-SUM($C$2:C352)</f>
        <v>4460</v>
      </c>
      <c r="G353" s="10">
        <f t="shared" si="42"/>
        <v>0</v>
      </c>
      <c r="H353" s="2">
        <f t="shared" si="43"/>
        <v>0.88646381060525303</v>
      </c>
      <c r="I353" s="3">
        <v>2.1322978940248971E-7</v>
      </c>
      <c r="J353" s="2">
        <v>0</v>
      </c>
      <c r="K353" s="2">
        <v>0.86574119545479578</v>
      </c>
      <c r="M353">
        <v>352</v>
      </c>
      <c r="N353">
        <v>25</v>
      </c>
      <c r="O353">
        <v>0</v>
      </c>
      <c r="P353" s="3">
        <f t="shared" si="44"/>
        <v>2.1322978940248971E-7</v>
      </c>
      <c r="Q353" s="10">
        <f t="shared" si="45"/>
        <v>0</v>
      </c>
      <c r="R353">
        <f>$N$1110-SUM($N$2:N352)</f>
        <v>3031</v>
      </c>
      <c r="S353" s="10">
        <f t="shared" si="46"/>
        <v>0</v>
      </c>
      <c r="T353" s="2">
        <f t="shared" si="47"/>
        <v>0.86574119545479578</v>
      </c>
    </row>
    <row r="354" spans="1:20" x14ac:dyDescent="0.25">
      <c r="A354">
        <v>353</v>
      </c>
      <c r="B354" s="3">
        <f t="shared" si="40"/>
        <v>2.7203240243233151E-7</v>
      </c>
      <c r="C354">
        <v>40</v>
      </c>
      <c r="D354">
        <v>0</v>
      </c>
      <c r="E354" s="10">
        <f t="shared" si="41"/>
        <v>0</v>
      </c>
      <c r="F354">
        <f>$C$1110-SUM($C$2:C353)</f>
        <v>4424</v>
      </c>
      <c r="G354" s="10">
        <f t="shared" si="42"/>
        <v>0</v>
      </c>
      <c r="H354" s="2">
        <f t="shared" si="43"/>
        <v>0.88646381060525303</v>
      </c>
      <c r="I354" s="3">
        <v>1.9617140625029051E-7</v>
      </c>
      <c r="J354" s="2">
        <v>0</v>
      </c>
      <c r="K354" s="2">
        <v>0.86574119545479578</v>
      </c>
      <c r="M354">
        <v>353</v>
      </c>
      <c r="N354">
        <v>23</v>
      </c>
      <c r="O354">
        <v>0</v>
      </c>
      <c r="P354" s="3">
        <f t="shared" si="44"/>
        <v>1.9617140625029051E-7</v>
      </c>
      <c r="Q354" s="10">
        <f t="shared" si="45"/>
        <v>0</v>
      </c>
      <c r="R354">
        <f>$N$1110-SUM($N$2:N353)</f>
        <v>3006</v>
      </c>
      <c r="S354" s="10">
        <f t="shared" si="46"/>
        <v>0</v>
      </c>
      <c r="T354" s="2">
        <f t="shared" si="47"/>
        <v>0.86574119545479578</v>
      </c>
    </row>
    <row r="355" spans="1:20" x14ac:dyDescent="0.25">
      <c r="A355">
        <v>354</v>
      </c>
      <c r="B355" s="3">
        <f t="shared" si="40"/>
        <v>2.0402430182424862E-7</v>
      </c>
      <c r="C355">
        <v>30</v>
      </c>
      <c r="D355">
        <v>0</v>
      </c>
      <c r="E355" s="10">
        <f t="shared" si="41"/>
        <v>0</v>
      </c>
      <c r="F355">
        <f>$C$1110-SUM($C$2:C354)</f>
        <v>4384</v>
      </c>
      <c r="G355" s="10">
        <f t="shared" si="42"/>
        <v>0</v>
      </c>
      <c r="H355" s="2">
        <f t="shared" si="43"/>
        <v>0.88646381060525303</v>
      </c>
      <c r="I355" s="3">
        <v>1.7058383152199177E-7</v>
      </c>
      <c r="J355" s="2">
        <v>0</v>
      </c>
      <c r="K355" s="2">
        <v>0.86574119545479578</v>
      </c>
      <c r="M355">
        <v>354</v>
      </c>
      <c r="N355">
        <v>20</v>
      </c>
      <c r="O355">
        <v>0</v>
      </c>
      <c r="P355" s="3">
        <f t="shared" si="44"/>
        <v>1.7058383152199177E-7</v>
      </c>
      <c r="Q355" s="10">
        <f t="shared" si="45"/>
        <v>0</v>
      </c>
      <c r="R355">
        <f>$N$1110-SUM($N$2:N354)</f>
        <v>2983</v>
      </c>
      <c r="S355" s="10">
        <f t="shared" si="46"/>
        <v>0</v>
      </c>
      <c r="T355" s="2">
        <f t="shared" si="47"/>
        <v>0.86574119545479578</v>
      </c>
    </row>
    <row r="356" spans="1:20" x14ac:dyDescent="0.25">
      <c r="A356">
        <v>355</v>
      </c>
      <c r="B356" s="3">
        <f t="shared" si="40"/>
        <v>1.7682106158101548E-7</v>
      </c>
      <c r="C356">
        <v>26</v>
      </c>
      <c r="D356">
        <v>0</v>
      </c>
      <c r="E356" s="10">
        <f t="shared" si="41"/>
        <v>0</v>
      </c>
      <c r="F356">
        <f>$C$1110-SUM($C$2:C355)</f>
        <v>4354</v>
      </c>
      <c r="G356" s="10">
        <f t="shared" si="42"/>
        <v>0</v>
      </c>
      <c r="H356" s="2">
        <f t="shared" si="43"/>
        <v>0.88646381060525303</v>
      </c>
      <c r="I356" s="3">
        <v>1.6205463994589217E-7</v>
      </c>
      <c r="J356" s="2">
        <v>0</v>
      </c>
      <c r="K356" s="2">
        <v>0.86574119545479578</v>
      </c>
      <c r="M356">
        <v>355</v>
      </c>
      <c r="N356">
        <v>19</v>
      </c>
      <c r="O356">
        <v>0</v>
      </c>
      <c r="P356" s="3">
        <f t="shared" si="44"/>
        <v>1.6205463994589217E-7</v>
      </c>
      <c r="Q356" s="10">
        <f t="shared" si="45"/>
        <v>0</v>
      </c>
      <c r="R356">
        <f>$N$1110-SUM($N$2:N355)</f>
        <v>2963</v>
      </c>
      <c r="S356" s="10">
        <f t="shared" si="46"/>
        <v>0</v>
      </c>
      <c r="T356" s="2">
        <f t="shared" si="47"/>
        <v>0.86574119545479578</v>
      </c>
    </row>
    <row r="357" spans="1:20" x14ac:dyDescent="0.25">
      <c r="A357">
        <v>356</v>
      </c>
      <c r="B357" s="3">
        <f t="shared" si="40"/>
        <v>1.7682106158101548E-7</v>
      </c>
      <c r="C357">
        <v>26</v>
      </c>
      <c r="D357">
        <v>0</v>
      </c>
      <c r="E357" s="10">
        <f t="shared" si="41"/>
        <v>0</v>
      </c>
      <c r="F357">
        <f>$C$1110-SUM($C$2:C356)</f>
        <v>4328</v>
      </c>
      <c r="G357" s="10">
        <f t="shared" si="42"/>
        <v>0</v>
      </c>
      <c r="H357" s="2">
        <f t="shared" si="43"/>
        <v>0.88646381060525303</v>
      </c>
      <c r="I357" s="3">
        <v>1.9617140625029051E-7</v>
      </c>
      <c r="J357" s="2">
        <v>0</v>
      </c>
      <c r="K357" s="2">
        <v>0.86574119545479578</v>
      </c>
      <c r="M357">
        <v>356</v>
      </c>
      <c r="N357">
        <v>23</v>
      </c>
      <c r="O357">
        <v>0</v>
      </c>
      <c r="P357" s="3">
        <f t="shared" si="44"/>
        <v>1.9617140625029051E-7</v>
      </c>
      <c r="Q357" s="10">
        <f t="shared" si="45"/>
        <v>0</v>
      </c>
      <c r="R357">
        <f>$N$1110-SUM($N$2:N356)</f>
        <v>2944</v>
      </c>
      <c r="S357" s="10">
        <f t="shared" si="46"/>
        <v>0</v>
      </c>
      <c r="T357" s="2">
        <f t="shared" si="47"/>
        <v>0.86574119545479578</v>
      </c>
    </row>
    <row r="358" spans="1:20" x14ac:dyDescent="0.25">
      <c r="A358">
        <v>357</v>
      </c>
      <c r="B358" s="3">
        <f t="shared" si="40"/>
        <v>2.9923564267556462E-7</v>
      </c>
      <c r="C358">
        <v>44</v>
      </c>
      <c r="D358">
        <v>0</v>
      </c>
      <c r="E358" s="10">
        <f t="shared" si="41"/>
        <v>0</v>
      </c>
      <c r="F358">
        <f>$C$1110-SUM($C$2:C357)</f>
        <v>4302</v>
      </c>
      <c r="G358" s="10">
        <f t="shared" si="42"/>
        <v>0</v>
      </c>
      <c r="H358" s="2">
        <f t="shared" si="43"/>
        <v>0.88646381060525303</v>
      </c>
      <c r="I358" s="3">
        <v>1.8764221467419094E-7</v>
      </c>
      <c r="J358" s="2">
        <v>0</v>
      </c>
      <c r="K358" s="2">
        <v>0.86574119545479578</v>
      </c>
      <c r="M358">
        <v>357</v>
      </c>
      <c r="N358">
        <v>22</v>
      </c>
      <c r="O358">
        <v>0</v>
      </c>
      <c r="P358" s="3">
        <f t="shared" si="44"/>
        <v>1.8764221467419094E-7</v>
      </c>
      <c r="Q358" s="10">
        <f t="shared" si="45"/>
        <v>0</v>
      </c>
      <c r="R358">
        <f>$N$1110-SUM($N$2:N357)</f>
        <v>2921</v>
      </c>
      <c r="S358" s="10">
        <f t="shared" si="46"/>
        <v>0</v>
      </c>
      <c r="T358" s="2">
        <f t="shared" si="47"/>
        <v>0.86574119545479578</v>
      </c>
    </row>
    <row r="359" spans="1:20" x14ac:dyDescent="0.25">
      <c r="A359">
        <v>358</v>
      </c>
      <c r="B359" s="3">
        <f t="shared" si="40"/>
        <v>2.5843078231071492E-7</v>
      </c>
      <c r="C359">
        <v>38</v>
      </c>
      <c r="D359">
        <v>0</v>
      </c>
      <c r="E359" s="10">
        <f t="shared" si="41"/>
        <v>0</v>
      </c>
      <c r="F359">
        <f>$C$1110-SUM($C$2:C358)</f>
        <v>4258</v>
      </c>
      <c r="G359" s="10">
        <f t="shared" si="42"/>
        <v>0</v>
      </c>
      <c r="H359" s="2">
        <f t="shared" si="43"/>
        <v>0.88646381060525303</v>
      </c>
      <c r="I359" s="3">
        <v>3.3263847146788396E-7</v>
      </c>
      <c r="J359" s="2">
        <v>0</v>
      </c>
      <c r="K359" s="2">
        <v>0.86574119545479578</v>
      </c>
      <c r="M359">
        <v>358</v>
      </c>
      <c r="N359">
        <v>39</v>
      </c>
      <c r="O359">
        <v>0</v>
      </c>
      <c r="P359" s="3">
        <f t="shared" si="44"/>
        <v>3.3263847146788396E-7</v>
      </c>
      <c r="Q359" s="10">
        <f t="shared" si="45"/>
        <v>0</v>
      </c>
      <c r="R359">
        <f>$N$1110-SUM($N$2:N358)</f>
        <v>2899</v>
      </c>
      <c r="S359" s="10">
        <f t="shared" si="46"/>
        <v>0</v>
      </c>
      <c r="T359" s="2">
        <f t="shared" si="47"/>
        <v>0.86574119545479578</v>
      </c>
    </row>
    <row r="360" spans="1:20" x14ac:dyDescent="0.25">
      <c r="A360">
        <v>359</v>
      </c>
      <c r="B360" s="3">
        <f t="shared" si="40"/>
        <v>2.8563402255394804E-7</v>
      </c>
      <c r="C360">
        <v>42</v>
      </c>
      <c r="D360">
        <v>0</v>
      </c>
      <c r="E360" s="10">
        <f t="shared" si="41"/>
        <v>0</v>
      </c>
      <c r="F360">
        <f>$C$1110-SUM($C$2:C359)</f>
        <v>4220</v>
      </c>
      <c r="G360" s="10">
        <f t="shared" si="42"/>
        <v>0</v>
      </c>
      <c r="H360" s="2">
        <f t="shared" si="43"/>
        <v>0.88646381060525303</v>
      </c>
      <c r="I360" s="3">
        <v>2.0470059782639011E-7</v>
      </c>
      <c r="J360" s="2">
        <v>3.0270671169752017E-4</v>
      </c>
      <c r="K360" s="2">
        <v>0.86543848874309826</v>
      </c>
      <c r="M360">
        <v>359</v>
      </c>
      <c r="N360">
        <v>24</v>
      </c>
      <c r="O360">
        <v>1</v>
      </c>
      <c r="P360" s="3">
        <f t="shared" si="44"/>
        <v>2.0470059782639011E-7</v>
      </c>
      <c r="Q360" s="10">
        <f t="shared" si="45"/>
        <v>4.1666666666666664E-2</v>
      </c>
      <c r="R360">
        <f>$N$1110-SUM($N$2:N359)</f>
        <v>2860</v>
      </c>
      <c r="S360" s="10">
        <f t="shared" si="46"/>
        <v>3.0270671169752017E-4</v>
      </c>
      <c r="T360" s="2">
        <f t="shared" si="47"/>
        <v>0.86543848874309826</v>
      </c>
    </row>
    <row r="361" spans="1:20" x14ac:dyDescent="0.25">
      <c r="A361">
        <v>360</v>
      </c>
      <c r="B361" s="3">
        <f t="shared" si="40"/>
        <v>2.7883321249313974E-7</v>
      </c>
      <c r="C361">
        <v>41</v>
      </c>
      <c r="D361">
        <v>0</v>
      </c>
      <c r="E361" s="10">
        <f t="shared" si="41"/>
        <v>0</v>
      </c>
      <c r="F361">
        <f>$C$1110-SUM($C$2:C360)</f>
        <v>4178</v>
      </c>
      <c r="G361" s="10">
        <f t="shared" si="42"/>
        <v>0</v>
      </c>
      <c r="H361" s="2">
        <f t="shared" si="43"/>
        <v>0.88646381060525303</v>
      </c>
      <c r="I361" s="3">
        <v>2.3028817255468889E-7</v>
      </c>
      <c r="J361" s="2">
        <v>3.0516166739891215E-4</v>
      </c>
      <c r="K361" s="2">
        <v>0.86513332707569934</v>
      </c>
      <c r="M361">
        <v>360</v>
      </c>
      <c r="N361">
        <v>27</v>
      </c>
      <c r="O361">
        <v>1</v>
      </c>
      <c r="P361" s="3">
        <f t="shared" si="44"/>
        <v>2.3028817255468889E-7</v>
      </c>
      <c r="Q361" s="10">
        <f t="shared" si="45"/>
        <v>3.7037037037037035E-2</v>
      </c>
      <c r="R361">
        <f>$N$1110-SUM($N$2:N360)</f>
        <v>2836</v>
      </c>
      <c r="S361" s="10">
        <f t="shared" si="46"/>
        <v>3.0516166739891215E-4</v>
      </c>
      <c r="T361" s="2">
        <f t="shared" si="47"/>
        <v>0.86513332707569934</v>
      </c>
    </row>
    <row r="362" spans="1:20" x14ac:dyDescent="0.25">
      <c r="A362">
        <v>361</v>
      </c>
      <c r="B362" s="3">
        <f t="shared" si="40"/>
        <v>1.9722349176344032E-7</v>
      </c>
      <c r="C362">
        <v>29</v>
      </c>
      <c r="D362">
        <v>0</v>
      </c>
      <c r="E362" s="10">
        <f t="shared" si="41"/>
        <v>0</v>
      </c>
      <c r="F362">
        <f>$C$1110-SUM($C$2:C361)</f>
        <v>4137</v>
      </c>
      <c r="G362" s="10">
        <f t="shared" si="42"/>
        <v>0</v>
      </c>
      <c r="H362" s="2">
        <f t="shared" si="43"/>
        <v>0.88646381060525303</v>
      </c>
      <c r="I362" s="3">
        <v>1.5352544836979259E-7</v>
      </c>
      <c r="J362" s="2">
        <v>0</v>
      </c>
      <c r="K362" s="2">
        <v>0.86513332707569934</v>
      </c>
      <c r="M362">
        <v>361</v>
      </c>
      <c r="N362">
        <v>18</v>
      </c>
      <c r="O362">
        <v>0</v>
      </c>
      <c r="P362" s="3">
        <f t="shared" si="44"/>
        <v>1.5352544836979259E-7</v>
      </c>
      <c r="Q362" s="10">
        <f t="shared" si="45"/>
        <v>0</v>
      </c>
      <c r="R362">
        <f>$N$1110-SUM($N$2:N361)</f>
        <v>2809</v>
      </c>
      <c r="S362" s="10">
        <f t="shared" si="46"/>
        <v>0</v>
      </c>
      <c r="T362" s="2">
        <f t="shared" si="47"/>
        <v>0.86513332707569934</v>
      </c>
    </row>
    <row r="363" spans="1:20" x14ac:dyDescent="0.25">
      <c r="A363">
        <v>362</v>
      </c>
      <c r="B363" s="3">
        <f t="shared" si="40"/>
        <v>1.7002025152020718E-7</v>
      </c>
      <c r="C363">
        <v>25</v>
      </c>
      <c r="D363">
        <v>0</v>
      </c>
      <c r="E363" s="10">
        <f t="shared" si="41"/>
        <v>0</v>
      </c>
      <c r="F363">
        <f>$C$1110-SUM($C$2:C362)</f>
        <v>4108</v>
      </c>
      <c r="G363" s="10">
        <f t="shared" si="42"/>
        <v>0</v>
      </c>
      <c r="H363" s="2">
        <f t="shared" si="43"/>
        <v>0.88646381060525303</v>
      </c>
      <c r="I363" s="3">
        <v>1.2793787364149382E-7</v>
      </c>
      <c r="J363" s="2">
        <v>0</v>
      </c>
      <c r="K363" s="2">
        <v>0.86513332707569934</v>
      </c>
      <c r="M363">
        <v>362</v>
      </c>
      <c r="N363">
        <v>15</v>
      </c>
      <c r="O363">
        <v>0</v>
      </c>
      <c r="P363" s="3">
        <f t="shared" si="44"/>
        <v>1.2793787364149382E-7</v>
      </c>
      <c r="Q363" s="10">
        <f t="shared" si="45"/>
        <v>0</v>
      </c>
      <c r="R363">
        <f>$N$1110-SUM($N$2:N362)</f>
        <v>2791</v>
      </c>
      <c r="S363" s="10">
        <f t="shared" si="46"/>
        <v>0</v>
      </c>
      <c r="T363" s="2">
        <f t="shared" si="47"/>
        <v>0.86513332707569934</v>
      </c>
    </row>
    <row r="364" spans="1:20" x14ac:dyDescent="0.25">
      <c r="A364">
        <v>363</v>
      </c>
      <c r="B364" s="3">
        <f t="shared" si="40"/>
        <v>2.1082511188505691E-7</v>
      </c>
      <c r="C364">
        <v>31</v>
      </c>
      <c r="D364">
        <v>1</v>
      </c>
      <c r="E364" s="10">
        <f t="shared" si="41"/>
        <v>3.2258064516129031E-2</v>
      </c>
      <c r="F364">
        <f>$C$1110-SUM($C$2:C363)</f>
        <v>4083</v>
      </c>
      <c r="G364" s="10">
        <f t="shared" si="42"/>
        <v>2.1711090144627132E-4</v>
      </c>
      <c r="H364" s="2">
        <f t="shared" si="43"/>
        <v>0.88624669970380676</v>
      </c>
      <c r="I364" s="3">
        <v>1.5352544836979259E-7</v>
      </c>
      <c r="J364" s="2">
        <v>0</v>
      </c>
      <c r="K364" s="2">
        <v>0.86513332707569934</v>
      </c>
      <c r="M364">
        <v>363</v>
      </c>
      <c r="N364">
        <v>18</v>
      </c>
      <c r="O364">
        <v>0</v>
      </c>
      <c r="P364" s="3">
        <f t="shared" si="44"/>
        <v>1.5352544836979259E-7</v>
      </c>
      <c r="Q364" s="10">
        <f t="shared" si="45"/>
        <v>0</v>
      </c>
      <c r="R364">
        <f>$N$1110-SUM($N$2:N363)</f>
        <v>2776</v>
      </c>
      <c r="S364" s="10">
        <f t="shared" si="46"/>
        <v>0</v>
      </c>
      <c r="T364" s="2">
        <f t="shared" si="47"/>
        <v>0.86513332707569934</v>
      </c>
    </row>
    <row r="365" spans="1:20" x14ac:dyDescent="0.25">
      <c r="A365">
        <v>364</v>
      </c>
      <c r="B365" s="3">
        <f t="shared" si="40"/>
        <v>1.7002025152020718E-7</v>
      </c>
      <c r="C365">
        <v>25</v>
      </c>
      <c r="D365">
        <v>0</v>
      </c>
      <c r="E365" s="10">
        <f t="shared" si="41"/>
        <v>0</v>
      </c>
      <c r="F365">
        <f>$C$1110-SUM($C$2:C364)</f>
        <v>4052</v>
      </c>
      <c r="G365" s="10">
        <f t="shared" si="42"/>
        <v>0</v>
      </c>
      <c r="H365" s="2">
        <f t="shared" si="43"/>
        <v>0.88624669970380676</v>
      </c>
      <c r="I365" s="3">
        <v>1.6205463994589217E-7</v>
      </c>
      <c r="J365" s="2">
        <v>0</v>
      </c>
      <c r="K365" s="2">
        <v>0.86513332707569934</v>
      </c>
      <c r="M365">
        <v>364</v>
      </c>
      <c r="N365">
        <v>19</v>
      </c>
      <c r="O365">
        <v>0</v>
      </c>
      <c r="P365" s="3">
        <f t="shared" si="44"/>
        <v>1.6205463994589217E-7</v>
      </c>
      <c r="Q365" s="10">
        <f t="shared" si="45"/>
        <v>0</v>
      </c>
      <c r="R365">
        <f>$N$1110-SUM($N$2:N364)</f>
        <v>2758</v>
      </c>
      <c r="S365" s="10">
        <f t="shared" si="46"/>
        <v>0</v>
      </c>
      <c r="T365" s="2">
        <f t="shared" si="47"/>
        <v>0.86513332707569934</v>
      </c>
    </row>
    <row r="366" spans="1:20" x14ac:dyDescent="0.25">
      <c r="A366">
        <v>365</v>
      </c>
      <c r="B366" s="3">
        <f t="shared" si="40"/>
        <v>2.1762592194586517E-7</v>
      </c>
      <c r="C366">
        <v>32</v>
      </c>
      <c r="D366">
        <v>0</v>
      </c>
      <c r="E366" s="10">
        <f t="shared" si="41"/>
        <v>0</v>
      </c>
      <c r="F366">
        <f>$C$1110-SUM($C$2:C365)</f>
        <v>4027</v>
      </c>
      <c r="G366" s="10">
        <f t="shared" si="42"/>
        <v>0</v>
      </c>
      <c r="H366" s="2">
        <f t="shared" si="43"/>
        <v>0.88624669970380676</v>
      </c>
      <c r="I366" s="3">
        <v>1.7911302309809134E-7</v>
      </c>
      <c r="J366" s="2">
        <v>0</v>
      </c>
      <c r="K366" s="2">
        <v>0.86513332707569934</v>
      </c>
      <c r="M366">
        <v>365</v>
      </c>
      <c r="N366">
        <v>21</v>
      </c>
      <c r="O366">
        <v>0</v>
      </c>
      <c r="P366" s="3">
        <f t="shared" si="44"/>
        <v>1.7911302309809134E-7</v>
      </c>
      <c r="Q366" s="10">
        <f t="shared" si="45"/>
        <v>0</v>
      </c>
      <c r="R366">
        <f>$N$1110-SUM($N$2:N365)</f>
        <v>2739</v>
      </c>
      <c r="S366" s="10">
        <f t="shared" si="46"/>
        <v>0</v>
      </c>
      <c r="T366" s="2">
        <f t="shared" si="47"/>
        <v>0.86513332707569934</v>
      </c>
    </row>
    <row r="367" spans="1:20" x14ac:dyDescent="0.25">
      <c r="A367">
        <v>366</v>
      </c>
      <c r="B367" s="3">
        <f t="shared" si="40"/>
        <v>2.0402430182424862E-7</v>
      </c>
      <c r="C367">
        <v>30</v>
      </c>
      <c r="D367">
        <v>0</v>
      </c>
      <c r="E367" s="10">
        <f t="shared" si="41"/>
        <v>0</v>
      </c>
      <c r="F367">
        <f>$C$1110-SUM($C$2:C366)</f>
        <v>3995</v>
      </c>
      <c r="G367" s="10">
        <f t="shared" si="42"/>
        <v>0</v>
      </c>
      <c r="H367" s="2">
        <f t="shared" si="43"/>
        <v>0.88624669970380676</v>
      </c>
      <c r="I367" s="3">
        <v>1.1940868206539424E-7</v>
      </c>
      <c r="J367" s="2">
        <v>0</v>
      </c>
      <c r="K367" s="2">
        <v>0.86513332707569934</v>
      </c>
      <c r="M367">
        <v>366</v>
      </c>
      <c r="N367">
        <v>14</v>
      </c>
      <c r="O367">
        <v>0</v>
      </c>
      <c r="P367" s="3">
        <f t="shared" si="44"/>
        <v>1.1940868206539424E-7</v>
      </c>
      <c r="Q367" s="10">
        <f t="shared" si="45"/>
        <v>0</v>
      </c>
      <c r="R367">
        <f>$N$1110-SUM($N$2:N366)</f>
        <v>2718</v>
      </c>
      <c r="S367" s="10">
        <f t="shared" si="46"/>
        <v>0</v>
      </c>
      <c r="T367" s="2">
        <f t="shared" si="47"/>
        <v>0.86513332707569934</v>
      </c>
    </row>
    <row r="368" spans="1:20" x14ac:dyDescent="0.25">
      <c r="A368">
        <v>367</v>
      </c>
      <c r="B368" s="3">
        <f t="shared" si="40"/>
        <v>2.1082511188505691E-7</v>
      </c>
      <c r="C368">
        <v>31</v>
      </c>
      <c r="D368">
        <v>0</v>
      </c>
      <c r="E368" s="10">
        <f t="shared" si="41"/>
        <v>0</v>
      </c>
      <c r="F368">
        <f>$C$1110-SUM($C$2:C367)</f>
        <v>3965</v>
      </c>
      <c r="G368" s="10">
        <f t="shared" si="42"/>
        <v>0</v>
      </c>
      <c r="H368" s="2">
        <f t="shared" si="43"/>
        <v>0.88624669970380676</v>
      </c>
      <c r="I368" s="3">
        <v>2.0470059782639011E-7</v>
      </c>
      <c r="J368" s="2">
        <v>0</v>
      </c>
      <c r="K368" s="2">
        <v>0.86513332707569934</v>
      </c>
      <c r="M368">
        <v>367</v>
      </c>
      <c r="N368">
        <v>24</v>
      </c>
      <c r="O368">
        <v>0</v>
      </c>
      <c r="P368" s="3">
        <f t="shared" si="44"/>
        <v>2.0470059782639011E-7</v>
      </c>
      <c r="Q368" s="10">
        <f t="shared" si="45"/>
        <v>0</v>
      </c>
      <c r="R368">
        <f>$N$1110-SUM($N$2:N367)</f>
        <v>2704</v>
      </c>
      <c r="S368" s="10">
        <f t="shared" si="46"/>
        <v>0</v>
      </c>
      <c r="T368" s="2">
        <f t="shared" si="47"/>
        <v>0.86513332707569934</v>
      </c>
    </row>
    <row r="369" spans="1:20" x14ac:dyDescent="0.25">
      <c r="A369">
        <v>368</v>
      </c>
      <c r="B369" s="3">
        <f t="shared" si="40"/>
        <v>2.2442673200667346E-7</v>
      </c>
      <c r="C369">
        <v>33</v>
      </c>
      <c r="D369">
        <v>0</v>
      </c>
      <c r="E369" s="10">
        <f t="shared" si="41"/>
        <v>0</v>
      </c>
      <c r="F369">
        <f>$C$1110-SUM($C$2:C368)</f>
        <v>3934</v>
      </c>
      <c r="G369" s="10">
        <f t="shared" si="42"/>
        <v>0</v>
      </c>
      <c r="H369" s="2">
        <f t="shared" si="43"/>
        <v>0.88624669970380676</v>
      </c>
      <c r="I369" s="3">
        <v>2.1322978940248971E-7</v>
      </c>
      <c r="J369" s="2">
        <v>0</v>
      </c>
      <c r="K369" s="2">
        <v>0.86513332707569934</v>
      </c>
      <c r="M369">
        <v>368</v>
      </c>
      <c r="N369">
        <v>25</v>
      </c>
      <c r="O369">
        <v>0</v>
      </c>
      <c r="P369" s="3">
        <f t="shared" si="44"/>
        <v>2.1322978940248971E-7</v>
      </c>
      <c r="Q369" s="10">
        <f t="shared" si="45"/>
        <v>0</v>
      </c>
      <c r="R369">
        <f>$N$1110-SUM($N$2:N368)</f>
        <v>2680</v>
      </c>
      <c r="S369" s="10">
        <f t="shared" si="46"/>
        <v>0</v>
      </c>
      <c r="T369" s="2">
        <f t="shared" si="47"/>
        <v>0.86513332707569934</v>
      </c>
    </row>
    <row r="370" spans="1:20" x14ac:dyDescent="0.25">
      <c r="A370">
        <v>369</v>
      </c>
      <c r="B370" s="3">
        <f t="shared" si="40"/>
        <v>1.7002025152020718E-7</v>
      </c>
      <c r="C370">
        <v>25</v>
      </c>
      <c r="D370">
        <v>0</v>
      </c>
      <c r="E370" s="10">
        <f t="shared" si="41"/>
        <v>0</v>
      </c>
      <c r="F370">
        <f>$C$1110-SUM($C$2:C369)</f>
        <v>3901</v>
      </c>
      <c r="G370" s="10">
        <f t="shared" si="42"/>
        <v>0</v>
      </c>
      <c r="H370" s="2">
        <f t="shared" si="43"/>
        <v>0.88624669970380676</v>
      </c>
      <c r="I370" s="3">
        <v>1.4499625679369299E-7</v>
      </c>
      <c r="J370" s="2">
        <v>0</v>
      </c>
      <c r="K370" s="2">
        <v>0.86513332707569934</v>
      </c>
      <c r="M370">
        <v>369</v>
      </c>
      <c r="N370">
        <v>17</v>
      </c>
      <c r="O370">
        <v>0</v>
      </c>
      <c r="P370" s="3">
        <f t="shared" si="44"/>
        <v>1.4499625679369299E-7</v>
      </c>
      <c r="Q370" s="10">
        <f t="shared" si="45"/>
        <v>0</v>
      </c>
      <c r="R370">
        <f>$N$1110-SUM($N$2:N369)</f>
        <v>2655</v>
      </c>
      <c r="S370" s="10">
        <f t="shared" si="46"/>
        <v>0</v>
      </c>
      <c r="T370" s="2">
        <f t="shared" si="47"/>
        <v>0.86513332707569934</v>
      </c>
    </row>
    <row r="371" spans="1:20" x14ac:dyDescent="0.25">
      <c r="A371">
        <v>370</v>
      </c>
      <c r="B371" s="3">
        <f t="shared" si="40"/>
        <v>2.1762592194586517E-7</v>
      </c>
      <c r="C371">
        <v>32</v>
      </c>
      <c r="D371">
        <v>0</v>
      </c>
      <c r="E371" s="10">
        <f t="shared" si="41"/>
        <v>0</v>
      </c>
      <c r="F371">
        <f>$C$1110-SUM($C$2:C370)</f>
        <v>3876</v>
      </c>
      <c r="G371" s="10">
        <f t="shared" si="42"/>
        <v>0</v>
      </c>
      <c r="H371" s="2">
        <f t="shared" si="43"/>
        <v>0.88624669970380676</v>
      </c>
      <c r="I371" s="3">
        <v>1.8764221467419094E-7</v>
      </c>
      <c r="J371" s="2">
        <v>0</v>
      </c>
      <c r="K371" s="2">
        <v>0.86513332707569934</v>
      </c>
      <c r="M371">
        <v>370</v>
      </c>
      <c r="N371">
        <v>22</v>
      </c>
      <c r="O371">
        <v>0</v>
      </c>
      <c r="P371" s="3">
        <f t="shared" si="44"/>
        <v>1.8764221467419094E-7</v>
      </c>
      <c r="Q371" s="10">
        <f t="shared" si="45"/>
        <v>0</v>
      </c>
      <c r="R371">
        <f>$N$1110-SUM($N$2:N370)</f>
        <v>2638</v>
      </c>
      <c r="S371" s="10">
        <f t="shared" si="46"/>
        <v>0</v>
      </c>
      <c r="T371" s="2">
        <f t="shared" si="47"/>
        <v>0.86513332707569934</v>
      </c>
    </row>
    <row r="372" spans="1:20" x14ac:dyDescent="0.25">
      <c r="A372">
        <v>371</v>
      </c>
      <c r="B372" s="3">
        <f t="shared" si="40"/>
        <v>1.7682106158101548E-7</v>
      </c>
      <c r="C372">
        <v>26</v>
      </c>
      <c r="D372">
        <v>0</v>
      </c>
      <c r="E372" s="10">
        <f t="shared" si="41"/>
        <v>0</v>
      </c>
      <c r="F372">
        <f>$C$1110-SUM($C$2:C371)</f>
        <v>3844</v>
      </c>
      <c r="G372" s="10">
        <f t="shared" si="42"/>
        <v>0</v>
      </c>
      <c r="H372" s="2">
        <f t="shared" si="43"/>
        <v>0.88624669970380676</v>
      </c>
      <c r="I372" s="3">
        <v>1.7058383152199177E-7</v>
      </c>
      <c r="J372" s="2">
        <v>0</v>
      </c>
      <c r="K372" s="2">
        <v>0.86513332707569934</v>
      </c>
      <c r="M372">
        <v>371</v>
      </c>
      <c r="N372">
        <v>20</v>
      </c>
      <c r="O372">
        <v>0</v>
      </c>
      <c r="P372" s="3">
        <f t="shared" si="44"/>
        <v>1.7058383152199177E-7</v>
      </c>
      <c r="Q372" s="10">
        <f t="shared" si="45"/>
        <v>0</v>
      </c>
      <c r="R372">
        <f>$N$1110-SUM($N$2:N371)</f>
        <v>2616</v>
      </c>
      <c r="S372" s="10">
        <f t="shared" si="46"/>
        <v>0</v>
      </c>
      <c r="T372" s="2">
        <f t="shared" si="47"/>
        <v>0.86513332707569934</v>
      </c>
    </row>
    <row r="373" spans="1:20" x14ac:dyDescent="0.25">
      <c r="A373">
        <v>372</v>
      </c>
      <c r="B373" s="3">
        <f t="shared" si="40"/>
        <v>1.8362187164182374E-7</v>
      </c>
      <c r="C373">
        <v>27</v>
      </c>
      <c r="D373">
        <v>0</v>
      </c>
      <c r="E373" s="10">
        <f t="shared" si="41"/>
        <v>0</v>
      </c>
      <c r="F373">
        <f>$C$1110-SUM($C$2:C372)</f>
        <v>3818</v>
      </c>
      <c r="G373" s="10">
        <f t="shared" si="42"/>
        <v>0</v>
      </c>
      <c r="H373" s="2">
        <f t="shared" si="43"/>
        <v>0.88624669970380676</v>
      </c>
      <c r="I373" s="3">
        <v>1.4499625679369299E-7</v>
      </c>
      <c r="J373" s="2">
        <v>0</v>
      </c>
      <c r="K373" s="2">
        <v>0.86513332707569934</v>
      </c>
      <c r="M373">
        <v>372</v>
      </c>
      <c r="N373">
        <v>17</v>
      </c>
      <c r="O373">
        <v>0</v>
      </c>
      <c r="P373" s="3">
        <f t="shared" si="44"/>
        <v>1.4499625679369299E-7</v>
      </c>
      <c r="Q373" s="10">
        <f t="shared" si="45"/>
        <v>0</v>
      </c>
      <c r="R373">
        <f>$N$1110-SUM($N$2:N372)</f>
        <v>2596</v>
      </c>
      <c r="S373" s="10">
        <f t="shared" si="46"/>
        <v>0</v>
      </c>
      <c r="T373" s="2">
        <f t="shared" si="47"/>
        <v>0.86513332707569934</v>
      </c>
    </row>
    <row r="374" spans="1:20" x14ac:dyDescent="0.25">
      <c r="A374">
        <v>373</v>
      </c>
      <c r="B374" s="3">
        <f t="shared" si="40"/>
        <v>1.4961782133778231E-7</v>
      </c>
      <c r="C374">
        <v>22</v>
      </c>
      <c r="D374">
        <v>0</v>
      </c>
      <c r="E374" s="10">
        <f t="shared" si="41"/>
        <v>0</v>
      </c>
      <c r="F374">
        <f>$C$1110-SUM($C$2:C373)</f>
        <v>3791</v>
      </c>
      <c r="G374" s="10">
        <f t="shared" si="42"/>
        <v>0</v>
      </c>
      <c r="H374" s="2">
        <f t="shared" si="43"/>
        <v>0.88624669970380676</v>
      </c>
      <c r="I374" s="3">
        <v>1.3646706521759342E-7</v>
      </c>
      <c r="J374" s="2">
        <v>0</v>
      </c>
      <c r="K374" s="2">
        <v>0.86513332707569934</v>
      </c>
      <c r="M374">
        <v>373</v>
      </c>
      <c r="N374">
        <v>16</v>
      </c>
      <c r="O374">
        <v>0</v>
      </c>
      <c r="P374" s="3">
        <f t="shared" si="44"/>
        <v>1.3646706521759342E-7</v>
      </c>
      <c r="Q374" s="10">
        <f t="shared" si="45"/>
        <v>0</v>
      </c>
      <c r="R374">
        <f>$N$1110-SUM($N$2:N373)</f>
        <v>2579</v>
      </c>
      <c r="S374" s="10">
        <f t="shared" si="46"/>
        <v>0</v>
      </c>
      <c r="T374" s="2">
        <f t="shared" si="47"/>
        <v>0.86513332707569934</v>
      </c>
    </row>
    <row r="375" spans="1:20" x14ac:dyDescent="0.25">
      <c r="A375">
        <v>374</v>
      </c>
      <c r="B375" s="3">
        <f t="shared" si="40"/>
        <v>2.1082511188505691E-7</v>
      </c>
      <c r="C375">
        <v>31</v>
      </c>
      <c r="D375">
        <v>0</v>
      </c>
      <c r="E375" s="10">
        <f t="shared" si="41"/>
        <v>0</v>
      </c>
      <c r="F375">
        <f>$C$1110-SUM($C$2:C374)</f>
        <v>3769</v>
      </c>
      <c r="G375" s="10">
        <f t="shared" si="42"/>
        <v>0</v>
      </c>
      <c r="H375" s="2">
        <f t="shared" si="43"/>
        <v>0.88624669970380676</v>
      </c>
      <c r="I375" s="3">
        <v>1.3646706521759342E-7</v>
      </c>
      <c r="J375" s="2">
        <v>0</v>
      </c>
      <c r="K375" s="2">
        <v>0.86513332707569934</v>
      </c>
      <c r="M375">
        <v>374</v>
      </c>
      <c r="N375">
        <v>16</v>
      </c>
      <c r="O375">
        <v>0</v>
      </c>
      <c r="P375" s="3">
        <f t="shared" si="44"/>
        <v>1.3646706521759342E-7</v>
      </c>
      <c r="Q375" s="10">
        <f t="shared" si="45"/>
        <v>0</v>
      </c>
      <c r="R375">
        <f>$N$1110-SUM($N$2:N374)</f>
        <v>2563</v>
      </c>
      <c r="S375" s="10">
        <f t="shared" si="46"/>
        <v>0</v>
      </c>
      <c r="T375" s="2">
        <f t="shared" si="47"/>
        <v>0.86513332707569934</v>
      </c>
    </row>
    <row r="376" spans="1:20" x14ac:dyDescent="0.25">
      <c r="A376">
        <v>375</v>
      </c>
      <c r="B376" s="3">
        <f t="shared" si="40"/>
        <v>2.0402430182424862E-7</v>
      </c>
      <c r="C376">
        <v>30</v>
      </c>
      <c r="D376">
        <v>0</v>
      </c>
      <c r="E376" s="10">
        <f t="shared" si="41"/>
        <v>0</v>
      </c>
      <c r="F376">
        <f>$C$1110-SUM($C$2:C375)</f>
        <v>3738</v>
      </c>
      <c r="G376" s="10">
        <f t="shared" si="42"/>
        <v>0</v>
      </c>
      <c r="H376" s="2">
        <f t="shared" si="43"/>
        <v>0.88624669970380676</v>
      </c>
      <c r="I376" s="3">
        <v>1.8764221467419094E-7</v>
      </c>
      <c r="J376" s="2">
        <v>0</v>
      </c>
      <c r="K376" s="2">
        <v>0.86513332707569934</v>
      </c>
      <c r="M376">
        <v>375</v>
      </c>
      <c r="N376">
        <v>22</v>
      </c>
      <c r="O376">
        <v>0</v>
      </c>
      <c r="P376" s="3">
        <f t="shared" si="44"/>
        <v>1.8764221467419094E-7</v>
      </c>
      <c r="Q376" s="10">
        <f t="shared" si="45"/>
        <v>0</v>
      </c>
      <c r="R376">
        <f>$N$1110-SUM($N$2:N375)</f>
        <v>2547</v>
      </c>
      <c r="S376" s="10">
        <f t="shared" si="46"/>
        <v>0</v>
      </c>
      <c r="T376" s="2">
        <f t="shared" si="47"/>
        <v>0.86513332707569934</v>
      </c>
    </row>
    <row r="377" spans="1:20" x14ac:dyDescent="0.25">
      <c r="A377">
        <v>376</v>
      </c>
      <c r="B377" s="3">
        <f t="shared" si="40"/>
        <v>1.9042268170263203E-7</v>
      </c>
      <c r="C377">
        <v>28</v>
      </c>
      <c r="D377">
        <v>0</v>
      </c>
      <c r="E377" s="10">
        <f t="shared" si="41"/>
        <v>0</v>
      </c>
      <c r="F377">
        <f>$C$1110-SUM($C$2:C376)</f>
        <v>3708</v>
      </c>
      <c r="G377" s="10">
        <f t="shared" si="42"/>
        <v>0</v>
      </c>
      <c r="H377" s="2">
        <f t="shared" si="43"/>
        <v>0.88624669970380676</v>
      </c>
      <c r="I377" s="3">
        <v>1.9617140625029051E-7</v>
      </c>
      <c r="J377" s="2">
        <v>0</v>
      </c>
      <c r="K377" s="2">
        <v>0.86513332707569934</v>
      </c>
      <c r="M377">
        <v>376</v>
      </c>
      <c r="N377">
        <v>23</v>
      </c>
      <c r="O377">
        <v>0</v>
      </c>
      <c r="P377" s="3">
        <f t="shared" si="44"/>
        <v>1.9617140625029051E-7</v>
      </c>
      <c r="Q377" s="10">
        <f t="shared" si="45"/>
        <v>0</v>
      </c>
      <c r="R377">
        <f>$N$1110-SUM($N$2:N376)</f>
        <v>2525</v>
      </c>
      <c r="S377" s="10">
        <f t="shared" si="46"/>
        <v>0</v>
      </c>
      <c r="T377" s="2">
        <f t="shared" si="47"/>
        <v>0.86513332707569934</v>
      </c>
    </row>
    <row r="378" spans="1:20" x14ac:dyDescent="0.25">
      <c r="A378">
        <v>377</v>
      </c>
      <c r="B378" s="3">
        <f t="shared" si="40"/>
        <v>1.564186313985906E-7</v>
      </c>
      <c r="C378">
        <v>23</v>
      </c>
      <c r="D378">
        <v>0</v>
      </c>
      <c r="E378" s="10">
        <f t="shared" si="41"/>
        <v>0</v>
      </c>
      <c r="F378">
        <f>$C$1110-SUM($C$2:C377)</f>
        <v>3680</v>
      </c>
      <c r="G378" s="10">
        <f t="shared" si="42"/>
        <v>0</v>
      </c>
      <c r="H378" s="2">
        <f t="shared" si="43"/>
        <v>0.88624669970380676</v>
      </c>
      <c r="I378" s="3">
        <v>1.0235029891319506E-7</v>
      </c>
      <c r="J378" s="2">
        <v>0</v>
      </c>
      <c r="K378" s="2">
        <v>0.86513332707569934</v>
      </c>
      <c r="M378">
        <v>377</v>
      </c>
      <c r="N378">
        <v>12</v>
      </c>
      <c r="O378">
        <v>0</v>
      </c>
      <c r="P378" s="3">
        <f t="shared" si="44"/>
        <v>1.0235029891319506E-7</v>
      </c>
      <c r="Q378" s="10">
        <f t="shared" si="45"/>
        <v>0</v>
      </c>
      <c r="R378">
        <f>$N$1110-SUM($N$2:N377)</f>
        <v>2502</v>
      </c>
      <c r="S378" s="10">
        <f t="shared" si="46"/>
        <v>0</v>
      </c>
      <c r="T378" s="2">
        <f t="shared" si="47"/>
        <v>0.86513332707569934</v>
      </c>
    </row>
    <row r="379" spans="1:20" x14ac:dyDescent="0.25">
      <c r="A379">
        <v>378</v>
      </c>
      <c r="B379" s="3">
        <f t="shared" si="40"/>
        <v>1.2921539115535746E-7</v>
      </c>
      <c r="C379">
        <v>19</v>
      </c>
      <c r="D379">
        <v>0</v>
      </c>
      <c r="E379" s="10">
        <f t="shared" si="41"/>
        <v>0</v>
      </c>
      <c r="F379">
        <f>$C$1110-SUM($C$2:C378)</f>
        <v>3657</v>
      </c>
      <c r="G379" s="10">
        <f t="shared" si="42"/>
        <v>0</v>
      </c>
      <c r="H379" s="2">
        <f t="shared" si="43"/>
        <v>0.88624669970380676</v>
      </c>
      <c r="I379" s="3">
        <v>8.5291915760995883E-8</v>
      </c>
      <c r="J379" s="2">
        <v>0</v>
      </c>
      <c r="K379" s="2">
        <v>0.86513332707569934</v>
      </c>
      <c r="M379">
        <v>378</v>
      </c>
      <c r="N379">
        <v>10</v>
      </c>
      <c r="O379">
        <v>0</v>
      </c>
      <c r="P379" s="3">
        <f t="shared" si="44"/>
        <v>8.5291915760995883E-8</v>
      </c>
      <c r="Q379" s="10">
        <f t="shared" si="45"/>
        <v>0</v>
      </c>
      <c r="R379">
        <f>$N$1110-SUM($N$2:N378)</f>
        <v>2490</v>
      </c>
      <c r="S379" s="10">
        <f t="shared" si="46"/>
        <v>0</v>
      </c>
      <c r="T379" s="2">
        <f t="shared" si="47"/>
        <v>0.86513332707569934</v>
      </c>
    </row>
    <row r="380" spans="1:20" x14ac:dyDescent="0.25">
      <c r="A380">
        <v>379</v>
      </c>
      <c r="B380" s="3">
        <f t="shared" si="40"/>
        <v>2.1762592194586517E-7</v>
      </c>
      <c r="C380">
        <v>32</v>
      </c>
      <c r="D380">
        <v>0</v>
      </c>
      <c r="E380" s="10">
        <f t="shared" si="41"/>
        <v>0</v>
      </c>
      <c r="F380">
        <f>$C$1110-SUM($C$2:C379)</f>
        <v>3638</v>
      </c>
      <c r="G380" s="10">
        <f t="shared" si="42"/>
        <v>0</v>
      </c>
      <c r="H380" s="2">
        <f t="shared" si="43"/>
        <v>0.88624669970380676</v>
      </c>
      <c r="I380" s="3">
        <v>2.4734655570688806E-7</v>
      </c>
      <c r="J380" s="2">
        <v>0</v>
      </c>
      <c r="K380" s="2">
        <v>0.86513332707569934</v>
      </c>
      <c r="M380">
        <v>379</v>
      </c>
      <c r="N380">
        <v>29</v>
      </c>
      <c r="O380">
        <v>0</v>
      </c>
      <c r="P380" s="3">
        <f t="shared" si="44"/>
        <v>2.4734655570688806E-7</v>
      </c>
      <c r="Q380" s="10">
        <f t="shared" si="45"/>
        <v>0</v>
      </c>
      <c r="R380">
        <f>$N$1110-SUM($N$2:N379)</f>
        <v>2480</v>
      </c>
      <c r="S380" s="10">
        <f t="shared" si="46"/>
        <v>0</v>
      </c>
      <c r="T380" s="2">
        <f t="shared" si="47"/>
        <v>0.86513332707569934</v>
      </c>
    </row>
    <row r="381" spans="1:20" x14ac:dyDescent="0.25">
      <c r="A381">
        <v>380</v>
      </c>
      <c r="B381" s="3">
        <f t="shared" si="40"/>
        <v>1.2241458109454917E-7</v>
      </c>
      <c r="C381">
        <v>18</v>
      </c>
      <c r="D381">
        <v>0</v>
      </c>
      <c r="E381" s="10">
        <f t="shared" si="41"/>
        <v>0</v>
      </c>
      <c r="F381">
        <f>$C$1110-SUM($C$2:C380)</f>
        <v>3606</v>
      </c>
      <c r="G381" s="10">
        <f t="shared" si="42"/>
        <v>0</v>
      </c>
      <c r="H381" s="2">
        <f t="shared" si="43"/>
        <v>0.88624669970380676</v>
      </c>
      <c r="I381" s="3">
        <v>8.5291915760995883E-8</v>
      </c>
      <c r="J381" s="2">
        <v>0</v>
      </c>
      <c r="K381" s="2">
        <v>0.86513332707569934</v>
      </c>
      <c r="M381">
        <v>380</v>
      </c>
      <c r="N381">
        <v>10</v>
      </c>
      <c r="O381">
        <v>0</v>
      </c>
      <c r="P381" s="3">
        <f t="shared" si="44"/>
        <v>8.5291915760995883E-8</v>
      </c>
      <c r="Q381" s="10">
        <f t="shared" si="45"/>
        <v>0</v>
      </c>
      <c r="R381">
        <f>$N$1110-SUM($N$2:N380)</f>
        <v>2451</v>
      </c>
      <c r="S381" s="10">
        <f t="shared" si="46"/>
        <v>0</v>
      </c>
      <c r="T381" s="2">
        <f t="shared" si="47"/>
        <v>0.86513332707569934</v>
      </c>
    </row>
    <row r="382" spans="1:20" x14ac:dyDescent="0.25">
      <c r="A382">
        <v>381</v>
      </c>
      <c r="B382" s="3">
        <f t="shared" si="40"/>
        <v>1.4281701127697402E-7</v>
      </c>
      <c r="C382">
        <v>21</v>
      </c>
      <c r="D382">
        <v>0</v>
      </c>
      <c r="E382" s="10">
        <f t="shared" si="41"/>
        <v>0</v>
      </c>
      <c r="F382">
        <f>$C$1110-SUM($C$2:C381)</f>
        <v>3588</v>
      </c>
      <c r="G382" s="10">
        <f t="shared" si="42"/>
        <v>0</v>
      </c>
      <c r="H382" s="2">
        <f t="shared" si="43"/>
        <v>0.88624669970380676</v>
      </c>
      <c r="I382" s="3">
        <v>1.6205463994589217E-7</v>
      </c>
      <c r="J382" s="2">
        <v>0</v>
      </c>
      <c r="K382" s="2">
        <v>0.86513332707569934</v>
      </c>
      <c r="M382">
        <v>381</v>
      </c>
      <c r="N382">
        <v>19</v>
      </c>
      <c r="O382">
        <v>0</v>
      </c>
      <c r="P382" s="3">
        <f t="shared" si="44"/>
        <v>1.6205463994589217E-7</v>
      </c>
      <c r="Q382" s="10">
        <f t="shared" si="45"/>
        <v>0</v>
      </c>
      <c r="R382">
        <f>$N$1110-SUM($N$2:N381)</f>
        <v>2441</v>
      </c>
      <c r="S382" s="10">
        <f t="shared" si="46"/>
        <v>0</v>
      </c>
      <c r="T382" s="2">
        <f t="shared" si="47"/>
        <v>0.86513332707569934</v>
      </c>
    </row>
    <row r="383" spans="1:20" x14ac:dyDescent="0.25">
      <c r="A383">
        <v>382</v>
      </c>
      <c r="B383" s="3">
        <f t="shared" si="40"/>
        <v>1.2241458109454917E-7</v>
      </c>
      <c r="C383">
        <v>18</v>
      </c>
      <c r="D383">
        <v>0</v>
      </c>
      <c r="E383" s="10">
        <f t="shared" si="41"/>
        <v>0</v>
      </c>
      <c r="F383">
        <f>$C$1110-SUM($C$2:C382)</f>
        <v>3567</v>
      </c>
      <c r="G383" s="10">
        <f t="shared" si="42"/>
        <v>0</v>
      </c>
      <c r="H383" s="2">
        <f t="shared" si="43"/>
        <v>0.88624669970380676</v>
      </c>
      <c r="I383" s="3">
        <v>1.1940868206539424E-7</v>
      </c>
      <c r="J383" s="2">
        <v>0</v>
      </c>
      <c r="K383" s="2">
        <v>0.86513332707569934</v>
      </c>
      <c r="M383">
        <v>382</v>
      </c>
      <c r="N383">
        <v>14</v>
      </c>
      <c r="O383">
        <v>0</v>
      </c>
      <c r="P383" s="3">
        <f t="shared" si="44"/>
        <v>1.1940868206539424E-7</v>
      </c>
      <c r="Q383" s="10">
        <f t="shared" si="45"/>
        <v>0</v>
      </c>
      <c r="R383">
        <f>$N$1110-SUM($N$2:N382)</f>
        <v>2422</v>
      </c>
      <c r="S383" s="10">
        <f t="shared" si="46"/>
        <v>0</v>
      </c>
      <c r="T383" s="2">
        <f t="shared" si="47"/>
        <v>0.86513332707569934</v>
      </c>
    </row>
    <row r="384" spans="1:20" x14ac:dyDescent="0.25">
      <c r="A384">
        <v>383</v>
      </c>
      <c r="B384" s="3">
        <f t="shared" si="40"/>
        <v>2.1082511188505691E-7</v>
      </c>
      <c r="C384">
        <v>31</v>
      </c>
      <c r="D384">
        <v>0</v>
      </c>
      <c r="E384" s="10">
        <f t="shared" si="41"/>
        <v>0</v>
      </c>
      <c r="F384">
        <f>$C$1110-SUM($C$2:C383)</f>
        <v>3549</v>
      </c>
      <c r="G384" s="10">
        <f t="shared" si="42"/>
        <v>0</v>
      </c>
      <c r="H384" s="2">
        <f t="shared" si="43"/>
        <v>0.88624669970380676</v>
      </c>
      <c r="I384" s="3">
        <v>1.7911302309809134E-7</v>
      </c>
      <c r="J384" s="2">
        <v>0</v>
      </c>
      <c r="K384" s="2">
        <v>0.86513332707569934</v>
      </c>
      <c r="M384">
        <v>383</v>
      </c>
      <c r="N384">
        <v>21</v>
      </c>
      <c r="O384">
        <v>0</v>
      </c>
      <c r="P384" s="3">
        <f t="shared" si="44"/>
        <v>1.7911302309809134E-7</v>
      </c>
      <c r="Q384" s="10">
        <f t="shared" si="45"/>
        <v>0</v>
      </c>
      <c r="R384">
        <f>$N$1110-SUM($N$2:N383)</f>
        <v>2408</v>
      </c>
      <c r="S384" s="10">
        <f t="shared" si="46"/>
        <v>0</v>
      </c>
      <c r="T384" s="2">
        <f t="shared" si="47"/>
        <v>0.86513332707569934</v>
      </c>
    </row>
    <row r="385" spans="1:20" x14ac:dyDescent="0.25">
      <c r="A385">
        <v>384</v>
      </c>
      <c r="B385" s="3">
        <f t="shared" si="40"/>
        <v>1.7002025152020718E-7</v>
      </c>
      <c r="C385">
        <v>25</v>
      </c>
      <c r="D385">
        <v>2</v>
      </c>
      <c r="E385" s="10">
        <f t="shared" si="41"/>
        <v>0.08</v>
      </c>
      <c r="F385">
        <f>$C$1110-SUM($C$2:C384)</f>
        <v>3518</v>
      </c>
      <c r="G385" s="10">
        <f t="shared" si="42"/>
        <v>5.0383553138366732E-4</v>
      </c>
      <c r="H385" s="2">
        <f t="shared" si="43"/>
        <v>0.88574286417242309</v>
      </c>
      <c r="I385" s="3">
        <v>1.4499625679369299E-7</v>
      </c>
      <c r="J385" s="2">
        <v>3.6243541142677582E-4</v>
      </c>
      <c r="K385" s="2">
        <v>0.86477089166427257</v>
      </c>
      <c r="M385">
        <v>384</v>
      </c>
      <c r="N385">
        <v>17</v>
      </c>
      <c r="O385">
        <v>1</v>
      </c>
      <c r="P385" s="3">
        <f t="shared" si="44"/>
        <v>1.4499625679369299E-7</v>
      </c>
      <c r="Q385" s="10">
        <f t="shared" si="45"/>
        <v>5.8823529411764705E-2</v>
      </c>
      <c r="R385">
        <f>$N$1110-SUM($N$2:N384)</f>
        <v>2387</v>
      </c>
      <c r="S385" s="10">
        <f t="shared" si="46"/>
        <v>3.6243541142677582E-4</v>
      </c>
      <c r="T385" s="2">
        <f t="shared" si="47"/>
        <v>0.86477089166427257</v>
      </c>
    </row>
    <row r="386" spans="1:20" x14ac:dyDescent="0.25">
      <c r="A386">
        <v>385</v>
      </c>
      <c r="B386" s="3">
        <f t="shared" ref="B386:B449" si="48">C386/$C$1110</f>
        <v>1.9042268170263203E-7</v>
      </c>
      <c r="C386">
        <v>28</v>
      </c>
      <c r="D386">
        <v>0</v>
      </c>
      <c r="E386" s="10">
        <f t="shared" ref="E386:E449" si="49">D386/C386</f>
        <v>0</v>
      </c>
      <c r="F386">
        <f>$C$1110-SUM($C$2:C385)</f>
        <v>3493</v>
      </c>
      <c r="G386" s="10">
        <f t="shared" si="42"/>
        <v>0</v>
      </c>
      <c r="H386" s="2">
        <f t="shared" si="43"/>
        <v>0.88574286417242309</v>
      </c>
      <c r="I386" s="3">
        <v>1.1940868206539424E-7</v>
      </c>
      <c r="J386" s="2">
        <v>0</v>
      </c>
      <c r="K386" s="2">
        <v>0.86477089166427257</v>
      </c>
      <c r="M386">
        <v>385</v>
      </c>
      <c r="N386">
        <v>14</v>
      </c>
      <c r="O386">
        <v>0</v>
      </c>
      <c r="P386" s="3">
        <f t="shared" si="44"/>
        <v>1.1940868206539424E-7</v>
      </c>
      <c r="Q386" s="10">
        <f t="shared" si="45"/>
        <v>0</v>
      </c>
      <c r="R386">
        <f>$N$1110-SUM($N$2:N385)</f>
        <v>2370</v>
      </c>
      <c r="S386" s="10">
        <f t="shared" si="46"/>
        <v>0</v>
      </c>
      <c r="T386" s="2">
        <f t="shared" si="47"/>
        <v>0.86477089166427257</v>
      </c>
    </row>
    <row r="387" spans="1:20" x14ac:dyDescent="0.25">
      <c r="A387">
        <v>386</v>
      </c>
      <c r="B387" s="3">
        <f t="shared" si="48"/>
        <v>1.9042268170263203E-7</v>
      </c>
      <c r="C387">
        <v>28</v>
      </c>
      <c r="D387">
        <v>0</v>
      </c>
      <c r="E387" s="10">
        <f t="shared" si="49"/>
        <v>0</v>
      </c>
      <c r="F387">
        <f>$C$1110-SUM($C$2:C386)</f>
        <v>3465</v>
      </c>
      <c r="G387" s="10">
        <f t="shared" ref="G387:G450" si="50">H386-H387</f>
        <v>0</v>
      </c>
      <c r="H387" s="2">
        <f t="shared" ref="H387:H450" si="51">(F387-D387)/F387*H386</f>
        <v>0.88574286417242309</v>
      </c>
      <c r="I387" s="3">
        <v>1.2793787364149382E-7</v>
      </c>
      <c r="J387" s="2">
        <v>0</v>
      </c>
      <c r="K387" s="2">
        <v>0.86477089166427257</v>
      </c>
      <c r="M387">
        <v>386</v>
      </c>
      <c r="N387">
        <v>15</v>
      </c>
      <c r="O387">
        <v>0</v>
      </c>
      <c r="P387" s="3">
        <f t="shared" ref="P387:P450" si="52">N387/$N$1110</f>
        <v>1.2793787364149382E-7</v>
      </c>
      <c r="Q387" s="10">
        <f t="shared" ref="Q387:Q450" si="53">O387/N387</f>
        <v>0</v>
      </c>
      <c r="R387">
        <f>$N$1110-SUM($N$2:N386)</f>
        <v>2356</v>
      </c>
      <c r="S387" s="10">
        <f t="shared" si="46"/>
        <v>0</v>
      </c>
      <c r="T387" s="2">
        <f t="shared" si="47"/>
        <v>0.86477089166427257</v>
      </c>
    </row>
    <row r="388" spans="1:20" x14ac:dyDescent="0.25">
      <c r="A388">
        <v>387</v>
      </c>
      <c r="B388" s="3">
        <f t="shared" si="48"/>
        <v>1.9042268170263203E-7</v>
      </c>
      <c r="C388">
        <v>28</v>
      </c>
      <c r="D388">
        <v>0</v>
      </c>
      <c r="E388" s="10">
        <f t="shared" si="49"/>
        <v>0</v>
      </c>
      <c r="F388">
        <f>$C$1110-SUM($C$2:C387)</f>
        <v>3437</v>
      </c>
      <c r="G388" s="10">
        <f t="shared" si="50"/>
        <v>0</v>
      </c>
      <c r="H388" s="2">
        <f t="shared" si="51"/>
        <v>0.88574286417242309</v>
      </c>
      <c r="I388" s="3">
        <v>1.2793787364149382E-7</v>
      </c>
      <c r="J388" s="2">
        <v>0</v>
      </c>
      <c r="K388" s="2">
        <v>0.86477089166427257</v>
      </c>
      <c r="M388">
        <v>387</v>
      </c>
      <c r="N388">
        <v>15</v>
      </c>
      <c r="O388">
        <v>0</v>
      </c>
      <c r="P388" s="3">
        <f t="shared" si="52"/>
        <v>1.2793787364149382E-7</v>
      </c>
      <c r="Q388" s="10">
        <f t="shared" si="53"/>
        <v>0</v>
      </c>
      <c r="R388">
        <f>$N$1110-SUM($N$2:N387)</f>
        <v>2341</v>
      </c>
      <c r="S388" s="10">
        <f t="shared" ref="S388:S451" si="54">T387-T388</f>
        <v>0</v>
      </c>
      <c r="T388" s="2">
        <f t="shared" ref="T388:T451" si="55">(R388-O388)/R388*T387</f>
        <v>0.86477089166427257</v>
      </c>
    </row>
    <row r="389" spans="1:20" x14ac:dyDescent="0.25">
      <c r="A389">
        <v>388</v>
      </c>
      <c r="B389" s="3">
        <f t="shared" si="48"/>
        <v>1.4281701127697402E-7</v>
      </c>
      <c r="C389">
        <v>21</v>
      </c>
      <c r="D389">
        <v>0</v>
      </c>
      <c r="E389" s="10">
        <f t="shared" si="49"/>
        <v>0</v>
      </c>
      <c r="F389">
        <f>$C$1110-SUM($C$2:C388)</f>
        <v>3409</v>
      </c>
      <c r="G389" s="10">
        <f t="shared" si="50"/>
        <v>0</v>
      </c>
      <c r="H389" s="2">
        <f t="shared" si="51"/>
        <v>0.88574286417242309</v>
      </c>
      <c r="I389" s="3">
        <v>9.382110733709547E-8</v>
      </c>
      <c r="J389" s="2">
        <v>0</v>
      </c>
      <c r="K389" s="2">
        <v>0.86477089166427257</v>
      </c>
      <c r="M389">
        <v>388</v>
      </c>
      <c r="N389">
        <v>11</v>
      </c>
      <c r="O389">
        <v>0</v>
      </c>
      <c r="P389" s="3">
        <f t="shared" si="52"/>
        <v>9.382110733709547E-8</v>
      </c>
      <c r="Q389" s="10">
        <f t="shared" si="53"/>
        <v>0</v>
      </c>
      <c r="R389">
        <f>$N$1110-SUM($N$2:N388)</f>
        <v>2326</v>
      </c>
      <c r="S389" s="10">
        <f t="shared" si="54"/>
        <v>0</v>
      </c>
      <c r="T389" s="2">
        <f t="shared" si="55"/>
        <v>0.86477089166427257</v>
      </c>
    </row>
    <row r="390" spans="1:20" x14ac:dyDescent="0.25">
      <c r="A390">
        <v>389</v>
      </c>
      <c r="B390" s="3">
        <f t="shared" si="48"/>
        <v>1.2241458109454917E-7</v>
      </c>
      <c r="C390">
        <v>18</v>
      </c>
      <c r="D390">
        <v>0</v>
      </c>
      <c r="E390" s="10">
        <f t="shared" si="49"/>
        <v>0</v>
      </c>
      <c r="F390">
        <f>$C$1110-SUM($C$2:C389)</f>
        <v>3388</v>
      </c>
      <c r="G390" s="10">
        <f t="shared" si="50"/>
        <v>0</v>
      </c>
      <c r="H390" s="2">
        <f t="shared" si="51"/>
        <v>0.88574286417242309</v>
      </c>
      <c r="I390" s="3">
        <v>1.2793787364149382E-7</v>
      </c>
      <c r="J390" s="2">
        <v>0</v>
      </c>
      <c r="K390" s="2">
        <v>0.86477089166427257</v>
      </c>
      <c r="M390">
        <v>389</v>
      </c>
      <c r="N390">
        <v>15</v>
      </c>
      <c r="O390">
        <v>0</v>
      </c>
      <c r="P390" s="3">
        <f t="shared" si="52"/>
        <v>1.2793787364149382E-7</v>
      </c>
      <c r="Q390" s="10">
        <f t="shared" si="53"/>
        <v>0</v>
      </c>
      <c r="R390">
        <f>$N$1110-SUM($N$2:N389)</f>
        <v>2315</v>
      </c>
      <c r="S390" s="10">
        <f t="shared" si="54"/>
        <v>0</v>
      </c>
      <c r="T390" s="2">
        <f t="shared" si="55"/>
        <v>0.86477089166427257</v>
      </c>
    </row>
    <row r="391" spans="1:20" x14ac:dyDescent="0.25">
      <c r="A391">
        <v>390</v>
      </c>
      <c r="B391" s="3">
        <f t="shared" si="48"/>
        <v>2.0402430182424862E-7</v>
      </c>
      <c r="C391">
        <v>30</v>
      </c>
      <c r="D391">
        <v>0</v>
      </c>
      <c r="E391" s="10">
        <f t="shared" si="49"/>
        <v>0</v>
      </c>
      <c r="F391">
        <f>$C$1110-SUM($C$2:C390)</f>
        <v>3370</v>
      </c>
      <c r="G391" s="10">
        <f t="shared" si="50"/>
        <v>0</v>
      </c>
      <c r="H391" s="2">
        <f t="shared" si="51"/>
        <v>0.88574286417242309</v>
      </c>
      <c r="I391" s="3">
        <v>2.0470059782639011E-7</v>
      </c>
      <c r="J391" s="2">
        <v>0</v>
      </c>
      <c r="K391" s="2">
        <v>0.86477089166427257</v>
      </c>
      <c r="M391">
        <v>390</v>
      </c>
      <c r="N391">
        <v>24</v>
      </c>
      <c r="O391">
        <v>0</v>
      </c>
      <c r="P391" s="3">
        <f t="shared" si="52"/>
        <v>2.0470059782639011E-7</v>
      </c>
      <c r="Q391" s="10">
        <f t="shared" si="53"/>
        <v>0</v>
      </c>
      <c r="R391">
        <f>$N$1110-SUM($N$2:N390)</f>
        <v>2300</v>
      </c>
      <c r="S391" s="10">
        <f t="shared" si="54"/>
        <v>0</v>
      </c>
      <c r="T391" s="2">
        <f t="shared" si="55"/>
        <v>0.86477089166427257</v>
      </c>
    </row>
    <row r="392" spans="1:20" x14ac:dyDescent="0.25">
      <c r="A392">
        <v>391</v>
      </c>
      <c r="B392" s="3">
        <f t="shared" si="48"/>
        <v>2.0402430182424862E-7</v>
      </c>
      <c r="C392">
        <v>30</v>
      </c>
      <c r="D392">
        <v>0</v>
      </c>
      <c r="E392" s="10">
        <f t="shared" si="49"/>
        <v>0</v>
      </c>
      <c r="F392">
        <f>$C$1110-SUM($C$2:C391)</f>
        <v>3340</v>
      </c>
      <c r="G392" s="10">
        <f t="shared" si="50"/>
        <v>0</v>
      </c>
      <c r="H392" s="2">
        <f t="shared" si="51"/>
        <v>0.88574286417242309</v>
      </c>
      <c r="I392" s="3">
        <v>1.6205463994589217E-7</v>
      </c>
      <c r="J392" s="2">
        <v>0</v>
      </c>
      <c r="K392" s="2">
        <v>0.86477089166427257</v>
      </c>
      <c r="M392">
        <v>391</v>
      </c>
      <c r="N392">
        <v>19</v>
      </c>
      <c r="O392">
        <v>0</v>
      </c>
      <c r="P392" s="3">
        <f t="shared" si="52"/>
        <v>1.6205463994589217E-7</v>
      </c>
      <c r="Q392" s="10">
        <f t="shared" si="53"/>
        <v>0</v>
      </c>
      <c r="R392">
        <f>$N$1110-SUM($N$2:N391)</f>
        <v>2276</v>
      </c>
      <c r="S392" s="10">
        <f t="shared" si="54"/>
        <v>0</v>
      </c>
      <c r="T392" s="2">
        <f t="shared" si="55"/>
        <v>0.86477089166427257</v>
      </c>
    </row>
    <row r="393" spans="1:20" x14ac:dyDescent="0.25">
      <c r="A393">
        <v>392</v>
      </c>
      <c r="B393" s="3">
        <f t="shared" si="48"/>
        <v>1.2921539115535746E-7</v>
      </c>
      <c r="C393">
        <v>19</v>
      </c>
      <c r="D393">
        <v>0</v>
      </c>
      <c r="E393" s="10">
        <f t="shared" si="49"/>
        <v>0</v>
      </c>
      <c r="F393">
        <f>$C$1110-SUM($C$2:C392)</f>
        <v>3310</v>
      </c>
      <c r="G393" s="10">
        <f t="shared" si="50"/>
        <v>0</v>
      </c>
      <c r="H393" s="2">
        <f t="shared" si="51"/>
        <v>0.88574286417242309</v>
      </c>
      <c r="I393" s="3">
        <v>1.1940868206539424E-7</v>
      </c>
      <c r="J393" s="2">
        <v>0</v>
      </c>
      <c r="K393" s="2">
        <v>0.86477089166427257</v>
      </c>
      <c r="M393">
        <v>392</v>
      </c>
      <c r="N393">
        <v>14</v>
      </c>
      <c r="O393">
        <v>0</v>
      </c>
      <c r="P393" s="3">
        <f t="shared" si="52"/>
        <v>1.1940868206539424E-7</v>
      </c>
      <c r="Q393" s="10">
        <f t="shared" si="53"/>
        <v>0</v>
      </c>
      <c r="R393">
        <f>$N$1110-SUM($N$2:N392)</f>
        <v>2257</v>
      </c>
      <c r="S393" s="10">
        <f t="shared" si="54"/>
        <v>0</v>
      </c>
      <c r="T393" s="2">
        <f t="shared" si="55"/>
        <v>0.86477089166427257</v>
      </c>
    </row>
    <row r="394" spans="1:20" x14ac:dyDescent="0.25">
      <c r="A394">
        <v>393</v>
      </c>
      <c r="B394" s="3">
        <f t="shared" si="48"/>
        <v>1.564186313985906E-7</v>
      </c>
      <c r="C394">
        <v>23</v>
      </c>
      <c r="D394">
        <v>0</v>
      </c>
      <c r="E394" s="10">
        <f t="shared" si="49"/>
        <v>0</v>
      </c>
      <c r="F394">
        <f>$C$1110-SUM($C$2:C393)</f>
        <v>3291</v>
      </c>
      <c r="G394" s="10">
        <f t="shared" si="50"/>
        <v>0</v>
      </c>
      <c r="H394" s="2">
        <f t="shared" si="51"/>
        <v>0.88574286417242309</v>
      </c>
      <c r="I394" s="3">
        <v>1.0235029891319506E-7</v>
      </c>
      <c r="J394" s="2">
        <v>0</v>
      </c>
      <c r="K394" s="2">
        <v>0.86477089166427257</v>
      </c>
      <c r="M394">
        <v>393</v>
      </c>
      <c r="N394">
        <v>12</v>
      </c>
      <c r="O394">
        <v>0</v>
      </c>
      <c r="P394" s="3">
        <f t="shared" si="52"/>
        <v>1.0235029891319506E-7</v>
      </c>
      <c r="Q394" s="10">
        <f t="shared" si="53"/>
        <v>0</v>
      </c>
      <c r="R394">
        <f>$N$1110-SUM($N$2:N393)</f>
        <v>2243</v>
      </c>
      <c r="S394" s="10">
        <f t="shared" si="54"/>
        <v>0</v>
      </c>
      <c r="T394" s="2">
        <f t="shared" si="55"/>
        <v>0.86477089166427257</v>
      </c>
    </row>
    <row r="395" spans="1:20" x14ac:dyDescent="0.25">
      <c r="A395">
        <v>394</v>
      </c>
      <c r="B395" s="3">
        <f t="shared" si="48"/>
        <v>2.1082511188505691E-7</v>
      </c>
      <c r="C395">
        <v>31</v>
      </c>
      <c r="D395">
        <v>0</v>
      </c>
      <c r="E395" s="10">
        <f t="shared" si="49"/>
        <v>0</v>
      </c>
      <c r="F395">
        <f>$C$1110-SUM($C$2:C394)</f>
        <v>3268</v>
      </c>
      <c r="G395" s="10">
        <f t="shared" si="50"/>
        <v>0</v>
      </c>
      <c r="H395" s="2">
        <f t="shared" si="51"/>
        <v>0.88574286417242309</v>
      </c>
      <c r="I395" s="3">
        <v>1.8764221467419094E-7</v>
      </c>
      <c r="J395" s="2">
        <v>0</v>
      </c>
      <c r="K395" s="2">
        <v>0.86477089166427257</v>
      </c>
      <c r="M395">
        <v>394</v>
      </c>
      <c r="N395">
        <v>22</v>
      </c>
      <c r="O395">
        <v>0</v>
      </c>
      <c r="P395" s="3">
        <f t="shared" si="52"/>
        <v>1.8764221467419094E-7</v>
      </c>
      <c r="Q395" s="10">
        <f t="shared" si="53"/>
        <v>0</v>
      </c>
      <c r="R395">
        <f>$N$1110-SUM($N$2:N394)</f>
        <v>2231</v>
      </c>
      <c r="S395" s="10">
        <f t="shared" si="54"/>
        <v>0</v>
      </c>
      <c r="T395" s="2">
        <f t="shared" si="55"/>
        <v>0.86477089166427257</v>
      </c>
    </row>
    <row r="396" spans="1:20" x14ac:dyDescent="0.25">
      <c r="A396">
        <v>395</v>
      </c>
      <c r="B396" s="3">
        <f t="shared" si="48"/>
        <v>2.3802835212829005E-7</v>
      </c>
      <c r="C396">
        <v>35</v>
      </c>
      <c r="D396">
        <v>0</v>
      </c>
      <c r="E396" s="10">
        <f t="shared" si="49"/>
        <v>0</v>
      </c>
      <c r="F396">
        <f>$C$1110-SUM($C$2:C395)</f>
        <v>3237</v>
      </c>
      <c r="G396" s="10">
        <f t="shared" si="50"/>
        <v>0</v>
      </c>
      <c r="H396" s="2">
        <f t="shared" si="51"/>
        <v>0.88574286417242309</v>
      </c>
      <c r="I396" s="3">
        <v>1.8764221467419094E-7</v>
      </c>
      <c r="J396" s="2">
        <v>0</v>
      </c>
      <c r="K396" s="2">
        <v>0.86477089166427257</v>
      </c>
      <c r="M396">
        <v>395</v>
      </c>
      <c r="N396">
        <v>22</v>
      </c>
      <c r="O396">
        <v>0</v>
      </c>
      <c r="P396" s="3">
        <f t="shared" si="52"/>
        <v>1.8764221467419094E-7</v>
      </c>
      <c r="Q396" s="10">
        <f t="shared" si="53"/>
        <v>0</v>
      </c>
      <c r="R396">
        <f>$N$1110-SUM($N$2:N395)</f>
        <v>2209</v>
      </c>
      <c r="S396" s="10">
        <f t="shared" si="54"/>
        <v>0</v>
      </c>
      <c r="T396" s="2">
        <f t="shared" si="55"/>
        <v>0.86477089166427257</v>
      </c>
    </row>
    <row r="397" spans="1:20" x14ac:dyDescent="0.25">
      <c r="A397">
        <v>396</v>
      </c>
      <c r="B397" s="3">
        <f t="shared" si="48"/>
        <v>1.7682106158101548E-7</v>
      </c>
      <c r="C397">
        <v>26</v>
      </c>
      <c r="D397">
        <v>0</v>
      </c>
      <c r="E397" s="10">
        <f t="shared" si="49"/>
        <v>0</v>
      </c>
      <c r="F397">
        <f>$C$1110-SUM($C$2:C396)</f>
        <v>3202</v>
      </c>
      <c r="G397" s="10">
        <f t="shared" si="50"/>
        <v>0</v>
      </c>
      <c r="H397" s="2">
        <f t="shared" si="51"/>
        <v>0.88574286417242309</v>
      </c>
      <c r="I397" s="3">
        <v>1.7911302309809134E-7</v>
      </c>
      <c r="J397" s="2">
        <v>0</v>
      </c>
      <c r="K397" s="2">
        <v>0.86477089166427257</v>
      </c>
      <c r="M397">
        <v>396</v>
      </c>
      <c r="N397">
        <v>21</v>
      </c>
      <c r="O397">
        <v>0</v>
      </c>
      <c r="P397" s="3">
        <f t="shared" si="52"/>
        <v>1.7911302309809134E-7</v>
      </c>
      <c r="Q397" s="10">
        <f t="shared" si="53"/>
        <v>0</v>
      </c>
      <c r="R397">
        <f>$N$1110-SUM($N$2:N396)</f>
        <v>2187</v>
      </c>
      <c r="S397" s="10">
        <f t="shared" si="54"/>
        <v>0</v>
      </c>
      <c r="T397" s="2">
        <f t="shared" si="55"/>
        <v>0.86477089166427257</v>
      </c>
    </row>
    <row r="398" spans="1:20" x14ac:dyDescent="0.25">
      <c r="A398">
        <v>397</v>
      </c>
      <c r="B398" s="3">
        <f t="shared" si="48"/>
        <v>1.2241458109454917E-7</v>
      </c>
      <c r="C398">
        <v>18</v>
      </c>
      <c r="D398">
        <v>0</v>
      </c>
      <c r="E398" s="10">
        <f t="shared" si="49"/>
        <v>0</v>
      </c>
      <c r="F398">
        <f>$C$1110-SUM($C$2:C397)</f>
        <v>3176</v>
      </c>
      <c r="G398" s="10">
        <f t="shared" si="50"/>
        <v>0</v>
      </c>
      <c r="H398" s="2">
        <f t="shared" si="51"/>
        <v>0.88574286417242309</v>
      </c>
      <c r="I398" s="3">
        <v>8.5291915760995883E-8</v>
      </c>
      <c r="J398" s="2">
        <v>0</v>
      </c>
      <c r="K398" s="2">
        <v>0.86477089166427257</v>
      </c>
      <c r="M398">
        <v>397</v>
      </c>
      <c r="N398">
        <v>10</v>
      </c>
      <c r="O398">
        <v>0</v>
      </c>
      <c r="P398" s="3">
        <f t="shared" si="52"/>
        <v>8.5291915760995883E-8</v>
      </c>
      <c r="Q398" s="10">
        <f t="shared" si="53"/>
        <v>0</v>
      </c>
      <c r="R398">
        <f>$N$1110-SUM($N$2:N397)</f>
        <v>2166</v>
      </c>
      <c r="S398" s="10">
        <f t="shared" si="54"/>
        <v>0</v>
      </c>
      <c r="T398" s="2">
        <f t="shared" si="55"/>
        <v>0.86477089166427257</v>
      </c>
    </row>
    <row r="399" spans="1:20" x14ac:dyDescent="0.25">
      <c r="A399">
        <v>398</v>
      </c>
      <c r="B399" s="3">
        <f t="shared" si="48"/>
        <v>2.1762592194586517E-7</v>
      </c>
      <c r="C399">
        <v>32</v>
      </c>
      <c r="D399">
        <v>1</v>
      </c>
      <c r="E399" s="10">
        <f t="shared" si="49"/>
        <v>3.125E-2</v>
      </c>
      <c r="F399">
        <f>$C$1110-SUM($C$2:C398)</f>
        <v>3158</v>
      </c>
      <c r="G399" s="10">
        <f t="shared" si="50"/>
        <v>2.8047589112489835E-4</v>
      </c>
      <c r="H399" s="2">
        <f t="shared" si="51"/>
        <v>0.8854623882812982</v>
      </c>
      <c r="I399" s="3">
        <v>2.0470059782639011E-7</v>
      </c>
      <c r="J399" s="2">
        <v>0</v>
      </c>
      <c r="K399" s="2">
        <v>0.86477089166427257</v>
      </c>
      <c r="M399">
        <v>398</v>
      </c>
      <c r="N399">
        <v>24</v>
      </c>
      <c r="O399">
        <v>0</v>
      </c>
      <c r="P399" s="3">
        <f t="shared" si="52"/>
        <v>2.0470059782639011E-7</v>
      </c>
      <c r="Q399" s="10">
        <f t="shared" si="53"/>
        <v>0</v>
      </c>
      <c r="R399">
        <f>$N$1110-SUM($N$2:N398)</f>
        <v>2156</v>
      </c>
      <c r="S399" s="10">
        <f t="shared" si="54"/>
        <v>0</v>
      </c>
      <c r="T399" s="2">
        <f t="shared" si="55"/>
        <v>0.86477089166427257</v>
      </c>
    </row>
    <row r="400" spans="1:20" x14ac:dyDescent="0.25">
      <c r="A400">
        <v>399</v>
      </c>
      <c r="B400" s="3">
        <f t="shared" si="48"/>
        <v>1.9722349176344032E-7</v>
      </c>
      <c r="C400">
        <v>29</v>
      </c>
      <c r="D400">
        <v>0</v>
      </c>
      <c r="E400" s="10">
        <f t="shared" si="49"/>
        <v>0</v>
      </c>
      <c r="F400">
        <f>$C$1110-SUM($C$2:C399)</f>
        <v>3126</v>
      </c>
      <c r="G400" s="10">
        <f t="shared" si="50"/>
        <v>0</v>
      </c>
      <c r="H400" s="2">
        <f t="shared" si="51"/>
        <v>0.8854623882812982</v>
      </c>
      <c r="I400" s="3">
        <v>1.3646706521759342E-7</v>
      </c>
      <c r="J400" s="2">
        <v>0</v>
      </c>
      <c r="K400" s="2">
        <v>0.86477089166427257</v>
      </c>
      <c r="M400">
        <v>399</v>
      </c>
      <c r="N400">
        <v>16</v>
      </c>
      <c r="O400">
        <v>0</v>
      </c>
      <c r="P400" s="3">
        <f t="shared" si="52"/>
        <v>1.3646706521759342E-7</v>
      </c>
      <c r="Q400" s="10">
        <f t="shared" si="53"/>
        <v>0</v>
      </c>
      <c r="R400">
        <f>$N$1110-SUM($N$2:N399)</f>
        <v>2132</v>
      </c>
      <c r="S400" s="10">
        <f t="shared" si="54"/>
        <v>0</v>
      </c>
      <c r="T400" s="2">
        <f t="shared" si="55"/>
        <v>0.86477089166427257</v>
      </c>
    </row>
    <row r="401" spans="1:20" x14ac:dyDescent="0.25">
      <c r="A401">
        <v>400</v>
      </c>
      <c r="B401" s="3">
        <f t="shared" si="48"/>
        <v>1.6321944145939889E-7</v>
      </c>
      <c r="C401">
        <v>24</v>
      </c>
      <c r="D401">
        <v>0</v>
      </c>
      <c r="E401" s="10">
        <f t="shared" si="49"/>
        <v>0</v>
      </c>
      <c r="F401">
        <f>$C$1110-SUM($C$2:C400)</f>
        <v>3097</v>
      </c>
      <c r="G401" s="10">
        <f t="shared" si="50"/>
        <v>0</v>
      </c>
      <c r="H401" s="2">
        <f t="shared" si="51"/>
        <v>0.8854623882812982</v>
      </c>
      <c r="I401" s="3">
        <v>1.5352544836979259E-7</v>
      </c>
      <c r="J401" s="2">
        <v>0</v>
      </c>
      <c r="K401" s="2">
        <v>0.86477089166427257</v>
      </c>
      <c r="M401">
        <v>400</v>
      </c>
      <c r="N401">
        <v>18</v>
      </c>
      <c r="O401">
        <v>0</v>
      </c>
      <c r="P401" s="3">
        <f t="shared" si="52"/>
        <v>1.5352544836979259E-7</v>
      </c>
      <c r="Q401" s="10">
        <f t="shared" si="53"/>
        <v>0</v>
      </c>
      <c r="R401">
        <f>$N$1110-SUM($N$2:N400)</f>
        <v>2116</v>
      </c>
      <c r="S401" s="10">
        <f t="shared" si="54"/>
        <v>0</v>
      </c>
      <c r="T401" s="2">
        <f t="shared" si="55"/>
        <v>0.86477089166427257</v>
      </c>
    </row>
    <row r="402" spans="1:20" x14ac:dyDescent="0.25">
      <c r="A402">
        <v>401</v>
      </c>
      <c r="B402" s="3">
        <f t="shared" si="48"/>
        <v>1.8362187164182374E-7</v>
      </c>
      <c r="C402">
        <v>27</v>
      </c>
      <c r="D402">
        <v>0</v>
      </c>
      <c r="E402" s="10">
        <f t="shared" si="49"/>
        <v>0</v>
      </c>
      <c r="F402">
        <f>$C$1110-SUM($C$2:C401)</f>
        <v>3073</v>
      </c>
      <c r="G402" s="10">
        <f t="shared" si="50"/>
        <v>0</v>
      </c>
      <c r="H402" s="2">
        <f t="shared" si="51"/>
        <v>0.8854623882812982</v>
      </c>
      <c r="I402" s="3">
        <v>1.7058383152199177E-7</v>
      </c>
      <c r="J402" s="2">
        <v>0</v>
      </c>
      <c r="K402" s="2">
        <v>0.86477089166427257</v>
      </c>
      <c r="M402">
        <v>401</v>
      </c>
      <c r="N402">
        <v>20</v>
      </c>
      <c r="O402">
        <v>0</v>
      </c>
      <c r="P402" s="3">
        <f t="shared" si="52"/>
        <v>1.7058383152199177E-7</v>
      </c>
      <c r="Q402" s="10">
        <f t="shared" si="53"/>
        <v>0</v>
      </c>
      <c r="R402">
        <f>$N$1110-SUM($N$2:N401)</f>
        <v>2098</v>
      </c>
      <c r="S402" s="10">
        <f t="shared" si="54"/>
        <v>0</v>
      </c>
      <c r="T402" s="2">
        <f t="shared" si="55"/>
        <v>0.86477089166427257</v>
      </c>
    </row>
    <row r="403" spans="1:20" x14ac:dyDescent="0.25">
      <c r="A403">
        <v>402</v>
      </c>
      <c r="B403" s="3">
        <f t="shared" si="48"/>
        <v>1.2921539115535746E-7</v>
      </c>
      <c r="C403">
        <v>19</v>
      </c>
      <c r="D403">
        <v>0</v>
      </c>
      <c r="E403" s="10">
        <f t="shared" si="49"/>
        <v>0</v>
      </c>
      <c r="F403">
        <f>$C$1110-SUM($C$2:C402)</f>
        <v>3046</v>
      </c>
      <c r="G403" s="10">
        <f t="shared" si="50"/>
        <v>0</v>
      </c>
      <c r="H403" s="2">
        <f t="shared" si="51"/>
        <v>0.8854623882812982</v>
      </c>
      <c r="I403" s="3">
        <v>8.5291915760995883E-8</v>
      </c>
      <c r="J403" s="2">
        <v>0</v>
      </c>
      <c r="K403" s="2">
        <v>0.86477089166427257</v>
      </c>
      <c r="M403">
        <v>402</v>
      </c>
      <c r="N403">
        <v>10</v>
      </c>
      <c r="O403">
        <v>0</v>
      </c>
      <c r="P403" s="3">
        <f t="shared" si="52"/>
        <v>8.5291915760995883E-8</v>
      </c>
      <c r="Q403" s="10">
        <f t="shared" si="53"/>
        <v>0</v>
      </c>
      <c r="R403">
        <f>$N$1110-SUM($N$2:N402)</f>
        <v>2078</v>
      </c>
      <c r="S403" s="10">
        <f t="shared" si="54"/>
        <v>0</v>
      </c>
      <c r="T403" s="2">
        <f t="shared" si="55"/>
        <v>0.86477089166427257</v>
      </c>
    </row>
    <row r="404" spans="1:20" x14ac:dyDescent="0.25">
      <c r="A404">
        <v>403</v>
      </c>
      <c r="B404" s="3">
        <f t="shared" si="48"/>
        <v>7.4808910668891155E-8</v>
      </c>
      <c r="C404">
        <v>11</v>
      </c>
      <c r="D404">
        <v>0</v>
      </c>
      <c r="E404" s="10">
        <f t="shared" si="49"/>
        <v>0</v>
      </c>
      <c r="F404">
        <f>$C$1110-SUM($C$2:C403)</f>
        <v>3027</v>
      </c>
      <c r="G404" s="10">
        <f t="shared" si="50"/>
        <v>0</v>
      </c>
      <c r="H404" s="2">
        <f t="shared" si="51"/>
        <v>0.8854623882812982</v>
      </c>
      <c r="I404" s="3">
        <v>6.8233532608796709E-8</v>
      </c>
      <c r="J404" s="2">
        <v>0</v>
      </c>
      <c r="K404" s="2">
        <v>0.86477089166427257</v>
      </c>
      <c r="M404">
        <v>403</v>
      </c>
      <c r="N404">
        <v>8</v>
      </c>
      <c r="O404">
        <v>0</v>
      </c>
      <c r="P404" s="3">
        <f t="shared" si="52"/>
        <v>6.8233532608796709E-8</v>
      </c>
      <c r="Q404" s="10">
        <f t="shared" si="53"/>
        <v>0</v>
      </c>
      <c r="R404">
        <f>$N$1110-SUM($N$2:N403)</f>
        <v>2068</v>
      </c>
      <c r="S404" s="10">
        <f t="shared" si="54"/>
        <v>0</v>
      </c>
      <c r="T404" s="2">
        <f t="shared" si="55"/>
        <v>0.86477089166427257</v>
      </c>
    </row>
    <row r="405" spans="1:20" x14ac:dyDescent="0.25">
      <c r="A405">
        <v>404</v>
      </c>
      <c r="B405" s="3">
        <f t="shared" si="48"/>
        <v>1.9042268170263203E-7</v>
      </c>
      <c r="C405">
        <v>28</v>
      </c>
      <c r="D405">
        <v>0</v>
      </c>
      <c r="E405" s="10">
        <f t="shared" si="49"/>
        <v>0</v>
      </c>
      <c r="F405">
        <f>$C$1110-SUM($C$2:C404)</f>
        <v>3016</v>
      </c>
      <c r="G405" s="10">
        <f t="shared" si="50"/>
        <v>0</v>
      </c>
      <c r="H405" s="2">
        <f t="shared" si="51"/>
        <v>0.8854623882812982</v>
      </c>
      <c r="I405" s="3">
        <v>1.4499625679369299E-7</v>
      </c>
      <c r="J405" s="2">
        <v>0</v>
      </c>
      <c r="K405" s="2">
        <v>0.86477089166427257</v>
      </c>
      <c r="M405">
        <v>404</v>
      </c>
      <c r="N405">
        <v>17</v>
      </c>
      <c r="O405">
        <v>0</v>
      </c>
      <c r="P405" s="3">
        <f t="shared" si="52"/>
        <v>1.4499625679369299E-7</v>
      </c>
      <c r="Q405" s="10">
        <f t="shared" si="53"/>
        <v>0</v>
      </c>
      <c r="R405">
        <f>$N$1110-SUM($N$2:N404)</f>
        <v>2060</v>
      </c>
      <c r="S405" s="10">
        <f t="shared" si="54"/>
        <v>0</v>
      </c>
      <c r="T405" s="2">
        <f t="shared" si="55"/>
        <v>0.86477089166427257</v>
      </c>
    </row>
    <row r="406" spans="1:20" x14ac:dyDescent="0.25">
      <c r="A406">
        <v>405</v>
      </c>
      <c r="B406" s="3">
        <f t="shared" si="48"/>
        <v>1.2241458109454917E-7</v>
      </c>
      <c r="C406">
        <v>18</v>
      </c>
      <c r="D406">
        <v>1</v>
      </c>
      <c r="E406" s="10">
        <f t="shared" si="49"/>
        <v>5.5555555555555552E-2</v>
      </c>
      <c r="F406">
        <f>$C$1110-SUM($C$2:C405)</f>
        <v>2988</v>
      </c>
      <c r="G406" s="10">
        <f t="shared" si="50"/>
        <v>2.9633948737661786E-4</v>
      </c>
      <c r="H406" s="2">
        <f t="shared" si="51"/>
        <v>0.88516604879392158</v>
      </c>
      <c r="I406" s="3">
        <v>9.382110733709547E-8</v>
      </c>
      <c r="J406" s="2">
        <v>4.2328482215581165E-4</v>
      </c>
      <c r="K406" s="2">
        <v>0.86434760684211676</v>
      </c>
      <c r="M406">
        <v>405</v>
      </c>
      <c r="N406">
        <v>11</v>
      </c>
      <c r="O406">
        <v>1</v>
      </c>
      <c r="P406" s="3">
        <f t="shared" si="52"/>
        <v>9.382110733709547E-8</v>
      </c>
      <c r="Q406" s="10">
        <f t="shared" si="53"/>
        <v>9.0909090909090912E-2</v>
      </c>
      <c r="R406">
        <f>$N$1110-SUM($N$2:N405)</f>
        <v>2043</v>
      </c>
      <c r="S406" s="10">
        <f t="shared" si="54"/>
        <v>4.2328482215581165E-4</v>
      </c>
      <c r="T406" s="2">
        <f t="shared" si="55"/>
        <v>0.86434760684211676</v>
      </c>
    </row>
    <row r="407" spans="1:20" x14ac:dyDescent="0.25">
      <c r="A407">
        <v>406</v>
      </c>
      <c r="B407" s="3">
        <f t="shared" si="48"/>
        <v>1.2921539115535746E-7</v>
      </c>
      <c r="C407">
        <v>19</v>
      </c>
      <c r="D407">
        <v>0</v>
      </c>
      <c r="E407" s="10">
        <f t="shared" si="49"/>
        <v>0</v>
      </c>
      <c r="F407">
        <f>$C$1110-SUM($C$2:C406)</f>
        <v>2970</v>
      </c>
      <c r="G407" s="10">
        <f t="shared" si="50"/>
        <v>0</v>
      </c>
      <c r="H407" s="2">
        <f t="shared" si="51"/>
        <v>0.88516604879392158</v>
      </c>
      <c r="I407" s="3">
        <v>8.5291915760995883E-8</v>
      </c>
      <c r="J407" s="2">
        <v>0</v>
      </c>
      <c r="K407" s="2">
        <v>0.86434760684211676</v>
      </c>
      <c r="M407">
        <v>406</v>
      </c>
      <c r="N407">
        <v>10</v>
      </c>
      <c r="O407">
        <v>0</v>
      </c>
      <c r="P407" s="3">
        <f t="shared" si="52"/>
        <v>8.5291915760995883E-8</v>
      </c>
      <c r="Q407" s="10">
        <f t="shared" si="53"/>
        <v>0</v>
      </c>
      <c r="R407">
        <f>$N$1110-SUM($N$2:N406)</f>
        <v>2032</v>
      </c>
      <c r="S407" s="10">
        <f t="shared" si="54"/>
        <v>0</v>
      </c>
      <c r="T407" s="2">
        <f t="shared" si="55"/>
        <v>0.86434760684211676</v>
      </c>
    </row>
    <row r="408" spans="1:20" x14ac:dyDescent="0.25">
      <c r="A408">
        <v>407</v>
      </c>
      <c r="B408" s="3">
        <f t="shared" si="48"/>
        <v>1.8362187164182374E-7</v>
      </c>
      <c r="C408">
        <v>27</v>
      </c>
      <c r="D408">
        <v>0</v>
      </c>
      <c r="E408" s="10">
        <f t="shared" si="49"/>
        <v>0</v>
      </c>
      <c r="F408">
        <f>$C$1110-SUM($C$2:C407)</f>
        <v>2951</v>
      </c>
      <c r="G408" s="10">
        <f t="shared" si="50"/>
        <v>0</v>
      </c>
      <c r="H408" s="2">
        <f t="shared" si="51"/>
        <v>0.88516604879392158</v>
      </c>
      <c r="I408" s="3">
        <v>1.1940868206539424E-7</v>
      </c>
      <c r="J408" s="2">
        <v>0</v>
      </c>
      <c r="K408" s="2">
        <v>0.86434760684211676</v>
      </c>
      <c r="M408">
        <v>407</v>
      </c>
      <c r="N408">
        <v>14</v>
      </c>
      <c r="O408">
        <v>0</v>
      </c>
      <c r="P408" s="3">
        <f t="shared" si="52"/>
        <v>1.1940868206539424E-7</v>
      </c>
      <c r="Q408" s="10">
        <f t="shared" si="53"/>
        <v>0</v>
      </c>
      <c r="R408">
        <f>$N$1110-SUM($N$2:N407)</f>
        <v>2022</v>
      </c>
      <c r="S408" s="10">
        <f t="shared" si="54"/>
        <v>0</v>
      </c>
      <c r="T408" s="2">
        <f t="shared" si="55"/>
        <v>0.86434760684211676</v>
      </c>
    </row>
    <row r="409" spans="1:20" x14ac:dyDescent="0.25">
      <c r="A409">
        <v>408</v>
      </c>
      <c r="B409" s="3">
        <f t="shared" si="48"/>
        <v>1.0201215091212431E-7</v>
      </c>
      <c r="C409">
        <v>15</v>
      </c>
      <c r="D409">
        <v>0</v>
      </c>
      <c r="E409" s="10">
        <f t="shared" si="49"/>
        <v>0</v>
      </c>
      <c r="F409">
        <f>$C$1110-SUM($C$2:C408)</f>
        <v>2924</v>
      </c>
      <c r="G409" s="10">
        <f t="shared" si="50"/>
        <v>0</v>
      </c>
      <c r="H409" s="2">
        <f t="shared" si="51"/>
        <v>0.88516604879392158</v>
      </c>
      <c r="I409" s="3">
        <v>1.1940868206539424E-7</v>
      </c>
      <c r="J409" s="2">
        <v>0</v>
      </c>
      <c r="K409" s="2">
        <v>0.86434760684211676</v>
      </c>
      <c r="M409">
        <v>408</v>
      </c>
      <c r="N409">
        <v>14</v>
      </c>
      <c r="O409">
        <v>0</v>
      </c>
      <c r="P409" s="3">
        <f t="shared" si="52"/>
        <v>1.1940868206539424E-7</v>
      </c>
      <c r="Q409" s="10">
        <f t="shared" si="53"/>
        <v>0</v>
      </c>
      <c r="R409">
        <f>$N$1110-SUM($N$2:N408)</f>
        <v>2008</v>
      </c>
      <c r="S409" s="10">
        <f t="shared" si="54"/>
        <v>0</v>
      </c>
      <c r="T409" s="2">
        <f t="shared" si="55"/>
        <v>0.86434760684211676</v>
      </c>
    </row>
    <row r="410" spans="1:20" x14ac:dyDescent="0.25">
      <c r="A410">
        <v>409</v>
      </c>
      <c r="B410" s="3">
        <f t="shared" si="48"/>
        <v>1.2241458109454917E-7</v>
      </c>
      <c r="C410">
        <v>18</v>
      </c>
      <c r="D410">
        <v>0</v>
      </c>
      <c r="E410" s="10">
        <f t="shared" si="49"/>
        <v>0</v>
      </c>
      <c r="F410">
        <f>$C$1110-SUM($C$2:C409)</f>
        <v>2909</v>
      </c>
      <c r="G410" s="10">
        <f t="shared" si="50"/>
        <v>0</v>
      </c>
      <c r="H410" s="2">
        <f t="shared" si="51"/>
        <v>0.88516604879392158</v>
      </c>
      <c r="I410" s="3">
        <v>7.6762724184896296E-8</v>
      </c>
      <c r="J410" s="2">
        <v>0</v>
      </c>
      <c r="K410" s="2">
        <v>0.86434760684211676</v>
      </c>
      <c r="M410">
        <v>409</v>
      </c>
      <c r="N410">
        <v>9</v>
      </c>
      <c r="O410">
        <v>0</v>
      </c>
      <c r="P410" s="3">
        <f t="shared" si="52"/>
        <v>7.6762724184896296E-8</v>
      </c>
      <c r="Q410" s="10">
        <f t="shared" si="53"/>
        <v>0</v>
      </c>
      <c r="R410">
        <f>$N$1110-SUM($N$2:N409)</f>
        <v>1994</v>
      </c>
      <c r="S410" s="10">
        <f t="shared" si="54"/>
        <v>0</v>
      </c>
      <c r="T410" s="2">
        <f t="shared" si="55"/>
        <v>0.86434760684211676</v>
      </c>
    </row>
    <row r="411" spans="1:20" x14ac:dyDescent="0.25">
      <c r="A411">
        <v>410</v>
      </c>
      <c r="B411" s="3">
        <f t="shared" si="48"/>
        <v>1.7682106158101548E-7</v>
      </c>
      <c r="C411">
        <v>26</v>
      </c>
      <c r="D411">
        <v>0</v>
      </c>
      <c r="E411" s="10">
        <f t="shared" si="49"/>
        <v>0</v>
      </c>
      <c r="F411">
        <f>$C$1110-SUM($C$2:C410)</f>
        <v>2891</v>
      </c>
      <c r="G411" s="10">
        <f t="shared" si="50"/>
        <v>0</v>
      </c>
      <c r="H411" s="2">
        <f t="shared" si="51"/>
        <v>0.88516604879392158</v>
      </c>
      <c r="I411" s="3">
        <v>1.5352544836979259E-7</v>
      </c>
      <c r="J411" s="2">
        <v>4.3543960042424779E-4</v>
      </c>
      <c r="K411" s="2">
        <v>0.86391216724169251</v>
      </c>
      <c r="M411">
        <v>410</v>
      </c>
      <c r="N411">
        <v>18</v>
      </c>
      <c r="O411">
        <v>1</v>
      </c>
      <c r="P411" s="3">
        <f t="shared" si="52"/>
        <v>1.5352544836979259E-7</v>
      </c>
      <c r="Q411" s="10">
        <f t="shared" si="53"/>
        <v>5.5555555555555552E-2</v>
      </c>
      <c r="R411">
        <f>$N$1110-SUM($N$2:N410)</f>
        <v>1985</v>
      </c>
      <c r="S411" s="10">
        <f t="shared" si="54"/>
        <v>4.3543960042424779E-4</v>
      </c>
      <c r="T411" s="2">
        <f t="shared" si="55"/>
        <v>0.86391216724169251</v>
      </c>
    </row>
    <row r="412" spans="1:20" x14ac:dyDescent="0.25">
      <c r="A412">
        <v>411</v>
      </c>
      <c r="B412" s="3">
        <f t="shared" si="48"/>
        <v>1.2241458109454917E-7</v>
      </c>
      <c r="C412">
        <v>18</v>
      </c>
      <c r="D412">
        <v>1</v>
      </c>
      <c r="E412" s="10">
        <f t="shared" si="49"/>
        <v>5.5555555555555552E-2</v>
      </c>
      <c r="F412">
        <f>$C$1110-SUM($C$2:C411)</f>
        <v>2865</v>
      </c>
      <c r="G412" s="10">
        <f t="shared" si="50"/>
        <v>3.0895848125434E-4</v>
      </c>
      <c r="H412" s="2">
        <f t="shared" si="51"/>
        <v>0.88485709031266724</v>
      </c>
      <c r="I412" s="3">
        <v>1.5352544836979259E-7</v>
      </c>
      <c r="J412" s="2">
        <v>0</v>
      </c>
      <c r="K412" s="2">
        <v>0.86391216724169251</v>
      </c>
      <c r="M412">
        <v>411</v>
      </c>
      <c r="N412">
        <v>18</v>
      </c>
      <c r="O412">
        <v>0</v>
      </c>
      <c r="P412" s="3">
        <f t="shared" si="52"/>
        <v>1.5352544836979259E-7</v>
      </c>
      <c r="Q412" s="10">
        <f t="shared" si="53"/>
        <v>0</v>
      </c>
      <c r="R412">
        <f>$N$1110-SUM($N$2:N411)</f>
        <v>1967</v>
      </c>
      <c r="S412" s="10">
        <f t="shared" si="54"/>
        <v>0</v>
      </c>
      <c r="T412" s="2">
        <f t="shared" si="55"/>
        <v>0.86391216724169251</v>
      </c>
    </row>
    <row r="413" spans="1:20" x14ac:dyDescent="0.25">
      <c r="A413">
        <v>412</v>
      </c>
      <c r="B413" s="3">
        <f t="shared" si="48"/>
        <v>1.564186313985906E-7</v>
      </c>
      <c r="C413">
        <v>23</v>
      </c>
      <c r="D413">
        <v>0</v>
      </c>
      <c r="E413" s="10">
        <f t="shared" si="49"/>
        <v>0</v>
      </c>
      <c r="F413">
        <f>$C$1110-SUM($C$2:C412)</f>
        <v>2847</v>
      </c>
      <c r="G413" s="10">
        <f t="shared" si="50"/>
        <v>0</v>
      </c>
      <c r="H413" s="2">
        <f t="shared" si="51"/>
        <v>0.88485709031266724</v>
      </c>
      <c r="I413" s="3">
        <v>9.382110733709547E-8</v>
      </c>
      <c r="J413" s="2">
        <v>0</v>
      </c>
      <c r="K413" s="2">
        <v>0.86391216724169251</v>
      </c>
      <c r="M413">
        <v>412</v>
      </c>
      <c r="N413">
        <v>11</v>
      </c>
      <c r="O413">
        <v>0</v>
      </c>
      <c r="P413" s="3">
        <f t="shared" si="52"/>
        <v>9.382110733709547E-8</v>
      </c>
      <c r="Q413" s="10">
        <f t="shared" si="53"/>
        <v>0</v>
      </c>
      <c r="R413">
        <f>$N$1110-SUM($N$2:N412)</f>
        <v>1949</v>
      </c>
      <c r="S413" s="10">
        <f t="shared" si="54"/>
        <v>0</v>
      </c>
      <c r="T413" s="2">
        <f t="shared" si="55"/>
        <v>0.86391216724169251</v>
      </c>
    </row>
    <row r="414" spans="1:20" x14ac:dyDescent="0.25">
      <c r="A414">
        <v>413</v>
      </c>
      <c r="B414" s="3">
        <f t="shared" si="48"/>
        <v>9.5211340851316016E-8</v>
      </c>
      <c r="C414">
        <v>14</v>
      </c>
      <c r="D414">
        <v>0</v>
      </c>
      <c r="E414" s="10">
        <f t="shared" si="49"/>
        <v>0</v>
      </c>
      <c r="F414">
        <f>$C$1110-SUM($C$2:C413)</f>
        <v>2824</v>
      </c>
      <c r="G414" s="10">
        <f t="shared" si="50"/>
        <v>0</v>
      </c>
      <c r="H414" s="2">
        <f t="shared" si="51"/>
        <v>0.88485709031266724</v>
      </c>
      <c r="I414" s="3">
        <v>1.1940868206539424E-7</v>
      </c>
      <c r="J414" s="2">
        <v>0</v>
      </c>
      <c r="K414" s="2">
        <v>0.86391216724169251</v>
      </c>
      <c r="M414">
        <v>413</v>
      </c>
      <c r="N414">
        <v>14</v>
      </c>
      <c r="O414">
        <v>0</v>
      </c>
      <c r="P414" s="3">
        <f t="shared" si="52"/>
        <v>1.1940868206539424E-7</v>
      </c>
      <c r="Q414" s="10">
        <f t="shared" si="53"/>
        <v>0</v>
      </c>
      <c r="R414">
        <f>$N$1110-SUM($N$2:N413)</f>
        <v>1938</v>
      </c>
      <c r="S414" s="10">
        <f t="shared" si="54"/>
        <v>0</v>
      </c>
      <c r="T414" s="2">
        <f t="shared" si="55"/>
        <v>0.86391216724169251</v>
      </c>
    </row>
    <row r="415" spans="1:20" x14ac:dyDescent="0.25">
      <c r="A415">
        <v>414</v>
      </c>
      <c r="B415" s="3">
        <f t="shared" si="48"/>
        <v>1.3601620121616575E-7</v>
      </c>
      <c r="C415">
        <v>20</v>
      </c>
      <c r="D415">
        <v>0</v>
      </c>
      <c r="E415" s="10">
        <f t="shared" si="49"/>
        <v>0</v>
      </c>
      <c r="F415">
        <f>$C$1110-SUM($C$2:C414)</f>
        <v>2810</v>
      </c>
      <c r="G415" s="10">
        <f t="shared" si="50"/>
        <v>0</v>
      </c>
      <c r="H415" s="2">
        <f t="shared" si="51"/>
        <v>0.88485709031266724</v>
      </c>
      <c r="I415" s="3">
        <v>7.6762724184896296E-8</v>
      </c>
      <c r="J415" s="2">
        <v>0</v>
      </c>
      <c r="K415" s="2">
        <v>0.86391216724169251</v>
      </c>
      <c r="M415">
        <v>414</v>
      </c>
      <c r="N415">
        <v>9</v>
      </c>
      <c r="O415">
        <v>0</v>
      </c>
      <c r="P415" s="3">
        <f t="shared" si="52"/>
        <v>7.6762724184896296E-8</v>
      </c>
      <c r="Q415" s="10">
        <f t="shared" si="53"/>
        <v>0</v>
      </c>
      <c r="R415">
        <f>$N$1110-SUM($N$2:N414)</f>
        <v>1924</v>
      </c>
      <c r="S415" s="10">
        <f t="shared" si="54"/>
        <v>0</v>
      </c>
      <c r="T415" s="2">
        <f t="shared" si="55"/>
        <v>0.86391216724169251</v>
      </c>
    </row>
    <row r="416" spans="1:20" x14ac:dyDescent="0.25">
      <c r="A416">
        <v>415</v>
      </c>
      <c r="B416" s="3">
        <f t="shared" si="48"/>
        <v>1.4281701127697402E-7</v>
      </c>
      <c r="C416">
        <v>21</v>
      </c>
      <c r="D416">
        <v>0</v>
      </c>
      <c r="E416" s="10">
        <f t="shared" si="49"/>
        <v>0</v>
      </c>
      <c r="F416">
        <f>$C$1110-SUM($C$2:C415)</f>
        <v>2790</v>
      </c>
      <c r="G416" s="10">
        <f t="shared" si="50"/>
        <v>0</v>
      </c>
      <c r="H416" s="2">
        <f t="shared" si="51"/>
        <v>0.88485709031266724</v>
      </c>
      <c r="I416" s="3">
        <v>1.3646706521759342E-7</v>
      </c>
      <c r="J416" s="2">
        <v>0</v>
      </c>
      <c r="K416" s="2">
        <v>0.86391216724169251</v>
      </c>
      <c r="M416">
        <v>415</v>
      </c>
      <c r="N416">
        <v>16</v>
      </c>
      <c r="O416">
        <v>0</v>
      </c>
      <c r="P416" s="3">
        <f t="shared" si="52"/>
        <v>1.3646706521759342E-7</v>
      </c>
      <c r="Q416" s="10">
        <f t="shared" si="53"/>
        <v>0</v>
      </c>
      <c r="R416">
        <f>$N$1110-SUM($N$2:N415)</f>
        <v>1915</v>
      </c>
      <c r="S416" s="10">
        <f t="shared" si="54"/>
        <v>0</v>
      </c>
      <c r="T416" s="2">
        <f t="shared" si="55"/>
        <v>0.86391216724169251</v>
      </c>
    </row>
    <row r="417" spans="1:20" x14ac:dyDescent="0.25">
      <c r="A417">
        <v>416</v>
      </c>
      <c r="B417" s="3">
        <f t="shared" si="48"/>
        <v>1.8362187164182374E-7</v>
      </c>
      <c r="C417">
        <v>27</v>
      </c>
      <c r="D417">
        <v>0</v>
      </c>
      <c r="E417" s="10">
        <f t="shared" si="49"/>
        <v>0</v>
      </c>
      <c r="F417">
        <f>$C$1110-SUM($C$2:C416)</f>
        <v>2769</v>
      </c>
      <c r="G417" s="10">
        <f t="shared" si="50"/>
        <v>0</v>
      </c>
      <c r="H417" s="2">
        <f t="shared" si="51"/>
        <v>0.88485709031266724</v>
      </c>
      <c r="I417" s="3">
        <v>1.3646706521759342E-7</v>
      </c>
      <c r="J417" s="2">
        <v>0</v>
      </c>
      <c r="K417" s="2">
        <v>0.86391216724169251</v>
      </c>
      <c r="M417">
        <v>416</v>
      </c>
      <c r="N417">
        <v>16</v>
      </c>
      <c r="O417">
        <v>0</v>
      </c>
      <c r="P417" s="3">
        <f t="shared" si="52"/>
        <v>1.3646706521759342E-7</v>
      </c>
      <c r="Q417" s="10">
        <f t="shared" si="53"/>
        <v>0</v>
      </c>
      <c r="R417">
        <f>$N$1110-SUM($N$2:N416)</f>
        <v>1899</v>
      </c>
      <c r="S417" s="10">
        <f t="shared" si="54"/>
        <v>0</v>
      </c>
      <c r="T417" s="2">
        <f t="shared" si="55"/>
        <v>0.86391216724169251</v>
      </c>
    </row>
    <row r="418" spans="1:20" x14ac:dyDescent="0.25">
      <c r="A418">
        <v>417</v>
      </c>
      <c r="B418" s="3">
        <f t="shared" si="48"/>
        <v>1.4961782133778231E-7</v>
      </c>
      <c r="C418">
        <v>22</v>
      </c>
      <c r="D418">
        <v>0</v>
      </c>
      <c r="E418" s="10">
        <f t="shared" si="49"/>
        <v>0</v>
      </c>
      <c r="F418">
        <f>$C$1110-SUM($C$2:C417)</f>
        <v>2742</v>
      </c>
      <c r="G418" s="10">
        <f t="shared" si="50"/>
        <v>0</v>
      </c>
      <c r="H418" s="2">
        <f t="shared" si="51"/>
        <v>0.88485709031266724</v>
      </c>
      <c r="I418" s="3">
        <v>1.3646706521759342E-7</v>
      </c>
      <c r="J418" s="2">
        <v>0</v>
      </c>
      <c r="K418" s="2">
        <v>0.86391216724169251</v>
      </c>
      <c r="M418">
        <v>417</v>
      </c>
      <c r="N418">
        <v>16</v>
      </c>
      <c r="O418">
        <v>0</v>
      </c>
      <c r="P418" s="3">
        <f t="shared" si="52"/>
        <v>1.3646706521759342E-7</v>
      </c>
      <c r="Q418" s="10">
        <f t="shared" si="53"/>
        <v>0</v>
      </c>
      <c r="R418">
        <f>$N$1110-SUM($N$2:N417)</f>
        <v>1883</v>
      </c>
      <c r="S418" s="10">
        <f t="shared" si="54"/>
        <v>0</v>
      </c>
      <c r="T418" s="2">
        <f t="shared" si="55"/>
        <v>0.86391216724169251</v>
      </c>
    </row>
    <row r="419" spans="1:20" x14ac:dyDescent="0.25">
      <c r="A419">
        <v>418</v>
      </c>
      <c r="B419" s="3">
        <f t="shared" si="48"/>
        <v>1.7682106158101548E-7</v>
      </c>
      <c r="C419">
        <v>26</v>
      </c>
      <c r="D419">
        <v>0</v>
      </c>
      <c r="E419" s="10">
        <f t="shared" si="49"/>
        <v>0</v>
      </c>
      <c r="F419">
        <f>$C$1110-SUM($C$2:C418)</f>
        <v>2720</v>
      </c>
      <c r="G419" s="10">
        <f t="shared" si="50"/>
        <v>0</v>
      </c>
      <c r="H419" s="2">
        <f t="shared" si="51"/>
        <v>0.88485709031266724</v>
      </c>
      <c r="I419" s="3">
        <v>1.7911302309809134E-7</v>
      </c>
      <c r="J419" s="2">
        <v>0</v>
      </c>
      <c r="K419" s="2">
        <v>0.86391216724169251</v>
      </c>
      <c r="M419">
        <v>418</v>
      </c>
      <c r="N419">
        <v>21</v>
      </c>
      <c r="O419">
        <v>0</v>
      </c>
      <c r="P419" s="3">
        <f t="shared" si="52"/>
        <v>1.7911302309809134E-7</v>
      </c>
      <c r="Q419" s="10">
        <f t="shared" si="53"/>
        <v>0</v>
      </c>
      <c r="R419">
        <f>$N$1110-SUM($N$2:N418)</f>
        <v>1867</v>
      </c>
      <c r="S419" s="10">
        <f t="shared" si="54"/>
        <v>0</v>
      </c>
      <c r="T419" s="2">
        <f t="shared" si="55"/>
        <v>0.86391216724169251</v>
      </c>
    </row>
    <row r="420" spans="1:20" x14ac:dyDescent="0.25">
      <c r="A420">
        <v>419</v>
      </c>
      <c r="B420" s="3">
        <f t="shared" si="48"/>
        <v>9.5211340851316016E-8</v>
      </c>
      <c r="C420">
        <v>14</v>
      </c>
      <c r="D420">
        <v>0</v>
      </c>
      <c r="E420" s="10">
        <f t="shared" si="49"/>
        <v>0</v>
      </c>
      <c r="F420">
        <f>$C$1110-SUM($C$2:C419)</f>
        <v>2694</v>
      </c>
      <c r="G420" s="10">
        <f t="shared" si="50"/>
        <v>0</v>
      </c>
      <c r="H420" s="2">
        <f t="shared" si="51"/>
        <v>0.88485709031266724</v>
      </c>
      <c r="I420" s="3">
        <v>1.1940868206539424E-7</v>
      </c>
      <c r="J420" s="2">
        <v>0</v>
      </c>
      <c r="K420" s="2">
        <v>0.86391216724169251</v>
      </c>
      <c r="M420">
        <v>419</v>
      </c>
      <c r="N420">
        <v>14</v>
      </c>
      <c r="O420">
        <v>0</v>
      </c>
      <c r="P420" s="3">
        <f t="shared" si="52"/>
        <v>1.1940868206539424E-7</v>
      </c>
      <c r="Q420" s="10">
        <f t="shared" si="53"/>
        <v>0</v>
      </c>
      <c r="R420">
        <f>$N$1110-SUM($N$2:N419)</f>
        <v>1846</v>
      </c>
      <c r="S420" s="10">
        <f t="shared" si="54"/>
        <v>0</v>
      </c>
      <c r="T420" s="2">
        <f t="shared" si="55"/>
        <v>0.86391216724169251</v>
      </c>
    </row>
    <row r="421" spans="1:20" x14ac:dyDescent="0.25">
      <c r="A421">
        <v>420</v>
      </c>
      <c r="B421" s="3">
        <f t="shared" si="48"/>
        <v>9.5211340851316016E-8</v>
      </c>
      <c r="C421">
        <v>14</v>
      </c>
      <c r="D421">
        <v>0</v>
      </c>
      <c r="E421" s="10">
        <f t="shared" si="49"/>
        <v>0</v>
      </c>
      <c r="F421">
        <f>$C$1110-SUM($C$2:C420)</f>
        <v>2680</v>
      </c>
      <c r="G421" s="10">
        <f t="shared" si="50"/>
        <v>0</v>
      </c>
      <c r="H421" s="2">
        <f t="shared" si="51"/>
        <v>0.88485709031266724</v>
      </c>
      <c r="I421" s="3">
        <v>1.1087949048929464E-7</v>
      </c>
      <c r="J421" s="2">
        <v>0</v>
      </c>
      <c r="K421" s="2">
        <v>0.86391216724169251</v>
      </c>
      <c r="M421">
        <v>420</v>
      </c>
      <c r="N421">
        <v>13</v>
      </c>
      <c r="O421">
        <v>0</v>
      </c>
      <c r="P421" s="3">
        <f t="shared" si="52"/>
        <v>1.1087949048929464E-7</v>
      </c>
      <c r="Q421" s="10">
        <f t="shared" si="53"/>
        <v>0</v>
      </c>
      <c r="R421">
        <f>$N$1110-SUM($N$2:N420)</f>
        <v>1832</v>
      </c>
      <c r="S421" s="10">
        <f t="shared" si="54"/>
        <v>0</v>
      </c>
      <c r="T421" s="2">
        <f t="shared" si="55"/>
        <v>0.86391216724169251</v>
      </c>
    </row>
    <row r="422" spans="1:20" x14ac:dyDescent="0.25">
      <c r="A422">
        <v>421</v>
      </c>
      <c r="B422" s="3">
        <f t="shared" si="48"/>
        <v>9.5211340851316016E-8</v>
      </c>
      <c r="C422">
        <v>14</v>
      </c>
      <c r="D422">
        <v>0</v>
      </c>
      <c r="E422" s="10">
        <f t="shared" si="49"/>
        <v>0</v>
      </c>
      <c r="F422">
        <f>$C$1110-SUM($C$2:C421)</f>
        <v>2666</v>
      </c>
      <c r="G422" s="10">
        <f t="shared" si="50"/>
        <v>0</v>
      </c>
      <c r="H422" s="2">
        <f t="shared" si="51"/>
        <v>0.88485709031266724</v>
      </c>
      <c r="I422" s="3">
        <v>6.8233532608796709E-8</v>
      </c>
      <c r="J422" s="2">
        <v>0</v>
      </c>
      <c r="K422" s="2">
        <v>0.86391216724169251</v>
      </c>
      <c r="M422">
        <v>421</v>
      </c>
      <c r="N422">
        <v>8</v>
      </c>
      <c r="O422">
        <v>0</v>
      </c>
      <c r="P422" s="3">
        <f t="shared" si="52"/>
        <v>6.8233532608796709E-8</v>
      </c>
      <c r="Q422" s="10">
        <f t="shared" si="53"/>
        <v>0</v>
      </c>
      <c r="R422">
        <f>$N$1110-SUM($N$2:N421)</f>
        <v>1819</v>
      </c>
      <c r="S422" s="10">
        <f t="shared" si="54"/>
        <v>0</v>
      </c>
      <c r="T422" s="2">
        <f t="shared" si="55"/>
        <v>0.86391216724169251</v>
      </c>
    </row>
    <row r="423" spans="1:20" x14ac:dyDescent="0.25">
      <c r="A423">
        <v>422</v>
      </c>
      <c r="B423" s="3">
        <f t="shared" si="48"/>
        <v>9.5211340851316016E-8</v>
      </c>
      <c r="C423">
        <v>14</v>
      </c>
      <c r="D423">
        <v>0</v>
      </c>
      <c r="E423" s="10">
        <f t="shared" si="49"/>
        <v>0</v>
      </c>
      <c r="F423">
        <f>$C$1110-SUM($C$2:C422)</f>
        <v>2652</v>
      </c>
      <c r="G423" s="10">
        <f t="shared" si="50"/>
        <v>0</v>
      </c>
      <c r="H423" s="2">
        <f t="shared" si="51"/>
        <v>0.88485709031266724</v>
      </c>
      <c r="I423" s="3">
        <v>7.6762724184896296E-8</v>
      </c>
      <c r="J423" s="2">
        <v>0</v>
      </c>
      <c r="K423" s="2">
        <v>0.86391216724169251</v>
      </c>
      <c r="M423">
        <v>422</v>
      </c>
      <c r="N423">
        <v>9</v>
      </c>
      <c r="O423">
        <v>0</v>
      </c>
      <c r="P423" s="3">
        <f t="shared" si="52"/>
        <v>7.6762724184896296E-8</v>
      </c>
      <c r="Q423" s="10">
        <f t="shared" si="53"/>
        <v>0</v>
      </c>
      <c r="R423">
        <f>$N$1110-SUM($N$2:N422)</f>
        <v>1811</v>
      </c>
      <c r="S423" s="10">
        <f t="shared" si="54"/>
        <v>0</v>
      </c>
      <c r="T423" s="2">
        <f t="shared" si="55"/>
        <v>0.86391216724169251</v>
      </c>
    </row>
    <row r="424" spans="1:20" x14ac:dyDescent="0.25">
      <c r="A424">
        <v>423</v>
      </c>
      <c r="B424" s="3">
        <f t="shared" si="48"/>
        <v>1.1561377103374088E-7</v>
      </c>
      <c r="C424">
        <v>17</v>
      </c>
      <c r="D424">
        <v>0</v>
      </c>
      <c r="E424" s="10">
        <f t="shared" si="49"/>
        <v>0</v>
      </c>
      <c r="F424">
        <f>$C$1110-SUM($C$2:C423)</f>
        <v>2638</v>
      </c>
      <c r="G424" s="10">
        <f t="shared" si="50"/>
        <v>0</v>
      </c>
      <c r="H424" s="2">
        <f t="shared" si="51"/>
        <v>0.88485709031266724</v>
      </c>
      <c r="I424" s="3">
        <v>8.5291915760995883E-8</v>
      </c>
      <c r="J424" s="2">
        <v>0</v>
      </c>
      <c r="K424" s="2">
        <v>0.86391216724169251</v>
      </c>
      <c r="M424">
        <v>423</v>
      </c>
      <c r="N424">
        <v>10</v>
      </c>
      <c r="O424">
        <v>0</v>
      </c>
      <c r="P424" s="3">
        <f t="shared" si="52"/>
        <v>8.5291915760995883E-8</v>
      </c>
      <c r="Q424" s="10">
        <f t="shared" si="53"/>
        <v>0</v>
      </c>
      <c r="R424">
        <f>$N$1110-SUM($N$2:N423)</f>
        <v>1802</v>
      </c>
      <c r="S424" s="10">
        <f t="shared" si="54"/>
        <v>0</v>
      </c>
      <c r="T424" s="2">
        <f t="shared" si="55"/>
        <v>0.86391216724169251</v>
      </c>
    </row>
    <row r="425" spans="1:20" x14ac:dyDescent="0.25">
      <c r="A425">
        <v>424</v>
      </c>
      <c r="B425" s="3">
        <f t="shared" si="48"/>
        <v>1.2921539115535746E-7</v>
      </c>
      <c r="C425">
        <v>19</v>
      </c>
      <c r="D425">
        <v>0</v>
      </c>
      <c r="E425" s="10">
        <f t="shared" si="49"/>
        <v>0</v>
      </c>
      <c r="F425">
        <f>$C$1110-SUM($C$2:C424)</f>
        <v>2621</v>
      </c>
      <c r="G425" s="10">
        <f t="shared" si="50"/>
        <v>0</v>
      </c>
      <c r="H425" s="2">
        <f t="shared" si="51"/>
        <v>0.88485709031266724</v>
      </c>
      <c r="I425" s="3">
        <v>1.1087949048929464E-7</v>
      </c>
      <c r="J425" s="2">
        <v>0</v>
      </c>
      <c r="K425" s="2">
        <v>0.86391216724169251</v>
      </c>
      <c r="M425">
        <v>424</v>
      </c>
      <c r="N425">
        <v>13</v>
      </c>
      <c r="O425">
        <v>0</v>
      </c>
      <c r="P425" s="3">
        <f t="shared" si="52"/>
        <v>1.1087949048929464E-7</v>
      </c>
      <c r="Q425" s="10">
        <f t="shared" si="53"/>
        <v>0</v>
      </c>
      <c r="R425">
        <f>$N$1110-SUM($N$2:N424)</f>
        <v>1792</v>
      </c>
      <c r="S425" s="10">
        <f t="shared" si="54"/>
        <v>0</v>
      </c>
      <c r="T425" s="2">
        <f t="shared" si="55"/>
        <v>0.86391216724169251</v>
      </c>
    </row>
    <row r="426" spans="1:20" x14ac:dyDescent="0.25">
      <c r="A426">
        <v>425</v>
      </c>
      <c r="B426" s="3">
        <f t="shared" si="48"/>
        <v>1.0881296097293259E-7</v>
      </c>
      <c r="C426">
        <v>16</v>
      </c>
      <c r="D426">
        <v>0</v>
      </c>
      <c r="E426" s="10">
        <f t="shared" si="49"/>
        <v>0</v>
      </c>
      <c r="F426">
        <f>$C$1110-SUM($C$2:C425)</f>
        <v>2602</v>
      </c>
      <c r="G426" s="10">
        <f t="shared" si="50"/>
        <v>0</v>
      </c>
      <c r="H426" s="2">
        <f t="shared" si="51"/>
        <v>0.88485709031266724</v>
      </c>
      <c r="I426" s="3">
        <v>7.6762724184896296E-8</v>
      </c>
      <c r="J426" s="2">
        <v>0</v>
      </c>
      <c r="K426" s="2">
        <v>0.86391216724169251</v>
      </c>
      <c r="M426">
        <v>425</v>
      </c>
      <c r="N426">
        <v>9</v>
      </c>
      <c r="O426">
        <v>0</v>
      </c>
      <c r="P426" s="3">
        <f t="shared" si="52"/>
        <v>7.6762724184896296E-8</v>
      </c>
      <c r="Q426" s="10">
        <f t="shared" si="53"/>
        <v>0</v>
      </c>
      <c r="R426">
        <f>$N$1110-SUM($N$2:N425)</f>
        <v>1779</v>
      </c>
      <c r="S426" s="10">
        <f t="shared" si="54"/>
        <v>0</v>
      </c>
      <c r="T426" s="2">
        <f t="shared" si="55"/>
        <v>0.86391216724169251</v>
      </c>
    </row>
    <row r="427" spans="1:20" x14ac:dyDescent="0.25">
      <c r="A427">
        <v>426</v>
      </c>
      <c r="B427" s="3">
        <f t="shared" si="48"/>
        <v>1.3601620121616575E-7</v>
      </c>
      <c r="C427">
        <v>20</v>
      </c>
      <c r="D427">
        <v>1</v>
      </c>
      <c r="E427" s="10">
        <f t="shared" si="49"/>
        <v>0.05</v>
      </c>
      <c r="F427">
        <f>$C$1110-SUM($C$2:C426)</f>
        <v>2586</v>
      </c>
      <c r="G427" s="10">
        <f t="shared" si="50"/>
        <v>3.4217211535680914E-4</v>
      </c>
      <c r="H427" s="2">
        <f t="shared" si="51"/>
        <v>0.88451491819731043</v>
      </c>
      <c r="I427" s="3">
        <v>9.382110733709547E-8</v>
      </c>
      <c r="J427" s="2">
        <v>0</v>
      </c>
      <c r="K427" s="2">
        <v>0.86391216724169251</v>
      </c>
      <c r="M427">
        <v>426</v>
      </c>
      <c r="N427">
        <v>11</v>
      </c>
      <c r="O427">
        <v>0</v>
      </c>
      <c r="P427" s="3">
        <f t="shared" si="52"/>
        <v>9.382110733709547E-8</v>
      </c>
      <c r="Q427" s="10">
        <f t="shared" si="53"/>
        <v>0</v>
      </c>
      <c r="R427">
        <f>$N$1110-SUM($N$2:N426)</f>
        <v>1770</v>
      </c>
      <c r="S427" s="10">
        <f t="shared" si="54"/>
        <v>0</v>
      </c>
      <c r="T427" s="2">
        <f t="shared" si="55"/>
        <v>0.86391216724169251</v>
      </c>
    </row>
    <row r="428" spans="1:20" x14ac:dyDescent="0.25">
      <c r="A428">
        <v>427</v>
      </c>
      <c r="B428" s="3">
        <f t="shared" si="48"/>
        <v>1.1561377103374088E-7</v>
      </c>
      <c r="C428">
        <v>17</v>
      </c>
      <c r="D428">
        <v>0</v>
      </c>
      <c r="E428" s="10">
        <f t="shared" si="49"/>
        <v>0</v>
      </c>
      <c r="F428">
        <f>$C$1110-SUM($C$2:C427)</f>
        <v>2566</v>
      </c>
      <c r="G428" s="10">
        <f t="shared" si="50"/>
        <v>0</v>
      </c>
      <c r="H428" s="2">
        <f t="shared" si="51"/>
        <v>0.88451491819731043</v>
      </c>
      <c r="I428" s="3">
        <v>8.5291915760995883E-8</v>
      </c>
      <c r="J428" s="2">
        <v>0</v>
      </c>
      <c r="K428" s="2">
        <v>0.86391216724169251</v>
      </c>
      <c r="M428">
        <v>427</v>
      </c>
      <c r="N428">
        <v>10</v>
      </c>
      <c r="O428">
        <v>0</v>
      </c>
      <c r="P428" s="3">
        <f t="shared" si="52"/>
        <v>8.5291915760995883E-8</v>
      </c>
      <c r="Q428" s="10">
        <f t="shared" si="53"/>
        <v>0</v>
      </c>
      <c r="R428">
        <f>$N$1110-SUM($N$2:N427)</f>
        <v>1759</v>
      </c>
      <c r="S428" s="10">
        <f t="shared" si="54"/>
        <v>0</v>
      </c>
      <c r="T428" s="2">
        <f t="shared" si="55"/>
        <v>0.86391216724169251</v>
      </c>
    </row>
    <row r="429" spans="1:20" x14ac:dyDescent="0.25">
      <c r="A429">
        <v>428</v>
      </c>
      <c r="B429" s="3">
        <f t="shared" si="48"/>
        <v>1.2921539115535746E-7</v>
      </c>
      <c r="C429">
        <v>19</v>
      </c>
      <c r="D429">
        <v>0</v>
      </c>
      <c r="E429" s="10">
        <f t="shared" si="49"/>
        <v>0</v>
      </c>
      <c r="F429">
        <f>$C$1110-SUM($C$2:C428)</f>
        <v>2549</v>
      </c>
      <c r="G429" s="10">
        <f t="shared" si="50"/>
        <v>0</v>
      </c>
      <c r="H429" s="2">
        <f t="shared" si="51"/>
        <v>0.88451491819731043</v>
      </c>
      <c r="I429" s="3">
        <v>1.2793787364149382E-7</v>
      </c>
      <c r="J429" s="2">
        <v>0</v>
      </c>
      <c r="K429" s="2">
        <v>0.86391216724169251</v>
      </c>
      <c r="M429">
        <v>428</v>
      </c>
      <c r="N429">
        <v>15</v>
      </c>
      <c r="O429">
        <v>0</v>
      </c>
      <c r="P429" s="3">
        <f t="shared" si="52"/>
        <v>1.2793787364149382E-7</v>
      </c>
      <c r="Q429" s="10">
        <f t="shared" si="53"/>
        <v>0</v>
      </c>
      <c r="R429">
        <f>$N$1110-SUM($N$2:N428)</f>
        <v>1749</v>
      </c>
      <c r="S429" s="10">
        <f t="shared" si="54"/>
        <v>0</v>
      </c>
      <c r="T429" s="2">
        <f t="shared" si="55"/>
        <v>0.86391216724169251</v>
      </c>
    </row>
    <row r="430" spans="1:20" x14ac:dyDescent="0.25">
      <c r="A430">
        <v>429</v>
      </c>
      <c r="B430" s="3">
        <f t="shared" si="48"/>
        <v>7.4808910668891155E-8</v>
      </c>
      <c r="C430">
        <v>11</v>
      </c>
      <c r="D430">
        <v>0</v>
      </c>
      <c r="E430" s="10">
        <f t="shared" si="49"/>
        <v>0</v>
      </c>
      <c r="F430">
        <f>$C$1110-SUM($C$2:C429)</f>
        <v>2530</v>
      </c>
      <c r="G430" s="10">
        <f t="shared" si="50"/>
        <v>0</v>
      </c>
      <c r="H430" s="2">
        <f t="shared" si="51"/>
        <v>0.88451491819731043</v>
      </c>
      <c r="I430" s="3">
        <v>1.1087949048929464E-7</v>
      </c>
      <c r="J430" s="2">
        <v>0</v>
      </c>
      <c r="K430" s="2">
        <v>0.86391216724169251</v>
      </c>
      <c r="M430">
        <v>429</v>
      </c>
      <c r="N430">
        <v>13</v>
      </c>
      <c r="O430">
        <v>0</v>
      </c>
      <c r="P430" s="3">
        <f t="shared" si="52"/>
        <v>1.1087949048929464E-7</v>
      </c>
      <c r="Q430" s="10">
        <f t="shared" si="53"/>
        <v>0</v>
      </c>
      <c r="R430">
        <f>$N$1110-SUM($N$2:N429)</f>
        <v>1734</v>
      </c>
      <c r="S430" s="10">
        <f t="shared" si="54"/>
        <v>0</v>
      </c>
      <c r="T430" s="2">
        <f t="shared" si="55"/>
        <v>0.86391216724169251</v>
      </c>
    </row>
    <row r="431" spans="1:20" x14ac:dyDescent="0.25">
      <c r="A431">
        <v>430</v>
      </c>
      <c r="B431" s="3">
        <f t="shared" si="48"/>
        <v>1.3601620121616575E-7</v>
      </c>
      <c r="C431">
        <v>20</v>
      </c>
      <c r="D431">
        <v>0</v>
      </c>
      <c r="E431" s="10">
        <f t="shared" si="49"/>
        <v>0</v>
      </c>
      <c r="F431">
        <f>$C$1110-SUM($C$2:C430)</f>
        <v>2519</v>
      </c>
      <c r="G431" s="10">
        <f t="shared" si="50"/>
        <v>0</v>
      </c>
      <c r="H431" s="2">
        <f t="shared" si="51"/>
        <v>0.88451491819731043</v>
      </c>
      <c r="I431" s="3">
        <v>1.1940868206539424E-7</v>
      </c>
      <c r="J431" s="2">
        <v>0</v>
      </c>
      <c r="K431" s="2">
        <v>0.86391216724169251</v>
      </c>
      <c r="M431">
        <v>430</v>
      </c>
      <c r="N431">
        <v>14</v>
      </c>
      <c r="O431">
        <v>0</v>
      </c>
      <c r="P431" s="3">
        <f t="shared" si="52"/>
        <v>1.1940868206539424E-7</v>
      </c>
      <c r="Q431" s="10">
        <f t="shared" si="53"/>
        <v>0</v>
      </c>
      <c r="R431">
        <f>$N$1110-SUM($N$2:N430)</f>
        <v>1721</v>
      </c>
      <c r="S431" s="10">
        <f t="shared" si="54"/>
        <v>0</v>
      </c>
      <c r="T431" s="2">
        <f t="shared" si="55"/>
        <v>0.86391216724169251</v>
      </c>
    </row>
    <row r="432" spans="1:20" x14ac:dyDescent="0.25">
      <c r="A432">
        <v>431</v>
      </c>
      <c r="B432" s="3">
        <f t="shared" si="48"/>
        <v>1.2921539115535746E-7</v>
      </c>
      <c r="C432">
        <v>19</v>
      </c>
      <c r="D432">
        <v>0</v>
      </c>
      <c r="E432" s="10">
        <f t="shared" si="49"/>
        <v>0</v>
      </c>
      <c r="F432">
        <f>$C$1110-SUM($C$2:C431)</f>
        <v>2499</v>
      </c>
      <c r="G432" s="10">
        <f t="shared" si="50"/>
        <v>0</v>
      </c>
      <c r="H432" s="2">
        <f t="shared" si="51"/>
        <v>0.88451491819731043</v>
      </c>
      <c r="I432" s="3">
        <v>1.7058383152199177E-7</v>
      </c>
      <c r="J432" s="2">
        <v>0</v>
      </c>
      <c r="K432" s="2">
        <v>0.86391216724169251</v>
      </c>
      <c r="M432">
        <v>431</v>
      </c>
      <c r="N432">
        <v>20</v>
      </c>
      <c r="O432">
        <v>0</v>
      </c>
      <c r="P432" s="3">
        <f t="shared" si="52"/>
        <v>1.7058383152199177E-7</v>
      </c>
      <c r="Q432" s="10">
        <f t="shared" si="53"/>
        <v>0</v>
      </c>
      <c r="R432">
        <f>$N$1110-SUM($N$2:N431)</f>
        <v>1707</v>
      </c>
      <c r="S432" s="10">
        <f t="shared" si="54"/>
        <v>0</v>
      </c>
      <c r="T432" s="2">
        <f t="shared" si="55"/>
        <v>0.86391216724169251</v>
      </c>
    </row>
    <row r="433" spans="1:20" x14ac:dyDescent="0.25">
      <c r="A433">
        <v>432</v>
      </c>
      <c r="B433" s="3">
        <f t="shared" si="48"/>
        <v>1.0881296097293259E-7</v>
      </c>
      <c r="C433">
        <v>16</v>
      </c>
      <c r="D433">
        <v>0</v>
      </c>
      <c r="E433" s="10">
        <f t="shared" si="49"/>
        <v>0</v>
      </c>
      <c r="F433">
        <f>$C$1110-SUM($C$2:C432)</f>
        <v>2480</v>
      </c>
      <c r="G433" s="10">
        <f t="shared" si="50"/>
        <v>0</v>
      </c>
      <c r="H433" s="2">
        <f t="shared" si="51"/>
        <v>0.88451491819731043</v>
      </c>
      <c r="I433" s="3">
        <v>1.1087949048929464E-7</v>
      </c>
      <c r="J433" s="2">
        <v>0</v>
      </c>
      <c r="K433" s="2">
        <v>0.86391216724169251</v>
      </c>
      <c r="M433">
        <v>432</v>
      </c>
      <c r="N433">
        <v>13</v>
      </c>
      <c r="O433">
        <v>0</v>
      </c>
      <c r="P433" s="3">
        <f t="shared" si="52"/>
        <v>1.1087949048929464E-7</v>
      </c>
      <c r="Q433" s="10">
        <f t="shared" si="53"/>
        <v>0</v>
      </c>
      <c r="R433">
        <f>$N$1110-SUM($N$2:N432)</f>
        <v>1687</v>
      </c>
      <c r="S433" s="10">
        <f t="shared" si="54"/>
        <v>0</v>
      </c>
      <c r="T433" s="2">
        <f t="shared" si="55"/>
        <v>0.86391216724169251</v>
      </c>
    </row>
    <row r="434" spans="1:20" x14ac:dyDescent="0.25">
      <c r="A434">
        <v>433</v>
      </c>
      <c r="B434" s="3">
        <f t="shared" si="48"/>
        <v>1.0201215091212431E-7</v>
      </c>
      <c r="C434">
        <v>15</v>
      </c>
      <c r="D434">
        <v>1</v>
      </c>
      <c r="E434" s="10">
        <f t="shared" si="49"/>
        <v>6.6666666666666666E-2</v>
      </c>
      <c r="F434">
        <f>$C$1110-SUM($C$2:C433)</f>
        <v>2464</v>
      </c>
      <c r="G434" s="10">
        <f t="shared" si="50"/>
        <v>3.5897521030725521E-4</v>
      </c>
      <c r="H434" s="2">
        <f t="shared" si="51"/>
        <v>0.88415594298700317</v>
      </c>
      <c r="I434" s="3">
        <v>8.5291915760995883E-8</v>
      </c>
      <c r="J434" s="2">
        <v>5.1607656346575048E-4</v>
      </c>
      <c r="K434" s="2">
        <v>0.86339609067822676</v>
      </c>
      <c r="M434">
        <v>433</v>
      </c>
      <c r="N434">
        <v>10</v>
      </c>
      <c r="O434">
        <v>1</v>
      </c>
      <c r="P434" s="3">
        <f t="shared" si="52"/>
        <v>8.5291915760995883E-8</v>
      </c>
      <c r="Q434" s="10">
        <f t="shared" si="53"/>
        <v>0.1</v>
      </c>
      <c r="R434">
        <f>$N$1110-SUM($N$2:N433)</f>
        <v>1674</v>
      </c>
      <c r="S434" s="10">
        <f t="shared" si="54"/>
        <v>5.1607656346575048E-4</v>
      </c>
      <c r="T434" s="2">
        <f t="shared" si="55"/>
        <v>0.86339609067822676</v>
      </c>
    </row>
    <row r="435" spans="1:20" x14ac:dyDescent="0.25">
      <c r="A435">
        <v>434</v>
      </c>
      <c r="B435" s="3">
        <f t="shared" si="48"/>
        <v>1.0201215091212431E-7</v>
      </c>
      <c r="C435">
        <v>15</v>
      </c>
      <c r="D435">
        <v>0</v>
      </c>
      <c r="E435" s="10">
        <f t="shared" si="49"/>
        <v>0</v>
      </c>
      <c r="F435">
        <f>$C$1110-SUM($C$2:C434)</f>
        <v>2449</v>
      </c>
      <c r="G435" s="10">
        <f t="shared" si="50"/>
        <v>0</v>
      </c>
      <c r="H435" s="2">
        <f t="shared" si="51"/>
        <v>0.88415594298700317</v>
      </c>
      <c r="I435" s="3">
        <v>5.1175149456597529E-8</v>
      </c>
      <c r="J435" s="2">
        <v>0</v>
      </c>
      <c r="K435" s="2">
        <v>0.86339609067822676</v>
      </c>
      <c r="M435">
        <v>434</v>
      </c>
      <c r="N435">
        <v>6</v>
      </c>
      <c r="O435">
        <v>0</v>
      </c>
      <c r="P435" s="3">
        <f t="shared" si="52"/>
        <v>5.1175149456597529E-8</v>
      </c>
      <c r="Q435" s="10">
        <f t="shared" si="53"/>
        <v>0</v>
      </c>
      <c r="R435">
        <f>$N$1110-SUM($N$2:N434)</f>
        <v>1664</v>
      </c>
      <c r="S435" s="10">
        <f t="shared" si="54"/>
        <v>0</v>
      </c>
      <c r="T435" s="2">
        <f t="shared" si="55"/>
        <v>0.86339609067822676</v>
      </c>
    </row>
    <row r="436" spans="1:20" x14ac:dyDescent="0.25">
      <c r="A436">
        <v>435</v>
      </c>
      <c r="B436" s="3">
        <f t="shared" si="48"/>
        <v>6.8008100608082876E-8</v>
      </c>
      <c r="C436">
        <v>10</v>
      </c>
      <c r="D436">
        <v>1</v>
      </c>
      <c r="E436" s="10">
        <f t="shared" si="49"/>
        <v>0.1</v>
      </c>
      <c r="F436">
        <f>$C$1110-SUM($C$2:C435)</f>
        <v>2434</v>
      </c>
      <c r="G436" s="10">
        <f t="shared" si="50"/>
        <v>3.6325223623134839E-4</v>
      </c>
      <c r="H436" s="2">
        <f t="shared" si="51"/>
        <v>0.88379269075077183</v>
      </c>
      <c r="I436" s="3">
        <v>7.6762724184896296E-8</v>
      </c>
      <c r="J436" s="2">
        <v>5.2074553116898681E-4</v>
      </c>
      <c r="K436" s="2">
        <v>0.86287534514705777</v>
      </c>
      <c r="M436">
        <v>435</v>
      </c>
      <c r="N436">
        <v>9</v>
      </c>
      <c r="O436">
        <v>1</v>
      </c>
      <c r="P436" s="3">
        <f t="shared" si="52"/>
        <v>7.6762724184896296E-8</v>
      </c>
      <c r="Q436" s="10">
        <f t="shared" si="53"/>
        <v>0.1111111111111111</v>
      </c>
      <c r="R436">
        <f>$N$1110-SUM($N$2:N435)</f>
        <v>1658</v>
      </c>
      <c r="S436" s="10">
        <f t="shared" si="54"/>
        <v>5.2074553116898681E-4</v>
      </c>
      <c r="T436" s="2">
        <f t="shared" si="55"/>
        <v>0.86287534514705777</v>
      </c>
    </row>
    <row r="437" spans="1:20" x14ac:dyDescent="0.25">
      <c r="A437">
        <v>436</v>
      </c>
      <c r="B437" s="3">
        <f t="shared" si="48"/>
        <v>1.564186313985906E-7</v>
      </c>
      <c r="C437">
        <v>23</v>
      </c>
      <c r="D437">
        <v>0</v>
      </c>
      <c r="E437" s="10">
        <f t="shared" si="49"/>
        <v>0</v>
      </c>
      <c r="F437">
        <f>$C$1110-SUM($C$2:C436)</f>
        <v>2424</v>
      </c>
      <c r="G437" s="10">
        <f t="shared" si="50"/>
        <v>0</v>
      </c>
      <c r="H437" s="2">
        <f t="shared" si="51"/>
        <v>0.88379269075077183</v>
      </c>
      <c r="I437" s="3">
        <v>1.0235029891319506E-7</v>
      </c>
      <c r="J437" s="2">
        <v>0</v>
      </c>
      <c r="K437" s="2">
        <v>0.86287534514705777</v>
      </c>
      <c r="M437">
        <v>436</v>
      </c>
      <c r="N437">
        <v>12</v>
      </c>
      <c r="O437">
        <v>0</v>
      </c>
      <c r="P437" s="3">
        <f t="shared" si="52"/>
        <v>1.0235029891319506E-7</v>
      </c>
      <c r="Q437" s="10">
        <f t="shared" si="53"/>
        <v>0</v>
      </c>
      <c r="R437">
        <f>$N$1110-SUM($N$2:N436)</f>
        <v>1649</v>
      </c>
      <c r="S437" s="10">
        <f t="shared" si="54"/>
        <v>0</v>
      </c>
      <c r="T437" s="2">
        <f t="shared" si="55"/>
        <v>0.86287534514705777</v>
      </c>
    </row>
    <row r="438" spans="1:20" x14ac:dyDescent="0.25">
      <c r="A438">
        <v>437</v>
      </c>
      <c r="B438" s="3">
        <f t="shared" si="48"/>
        <v>8.8410530790507738E-8</v>
      </c>
      <c r="C438">
        <v>13</v>
      </c>
      <c r="D438">
        <v>0</v>
      </c>
      <c r="E438" s="10">
        <f t="shared" si="49"/>
        <v>0</v>
      </c>
      <c r="F438">
        <f>$C$1110-SUM($C$2:C437)</f>
        <v>2401</v>
      </c>
      <c r="G438" s="10">
        <f t="shared" si="50"/>
        <v>0</v>
      </c>
      <c r="H438" s="2">
        <f t="shared" si="51"/>
        <v>0.88379269075077183</v>
      </c>
      <c r="I438" s="3">
        <v>6.8233532608796709E-8</v>
      </c>
      <c r="J438" s="2">
        <v>0</v>
      </c>
      <c r="K438" s="2">
        <v>0.86287534514705777</v>
      </c>
      <c r="M438">
        <v>437</v>
      </c>
      <c r="N438">
        <v>8</v>
      </c>
      <c r="O438">
        <v>0</v>
      </c>
      <c r="P438" s="3">
        <f t="shared" si="52"/>
        <v>6.8233532608796709E-8</v>
      </c>
      <c r="Q438" s="10">
        <f t="shared" si="53"/>
        <v>0</v>
      </c>
      <c r="R438">
        <f>$N$1110-SUM($N$2:N437)</f>
        <v>1637</v>
      </c>
      <c r="S438" s="10">
        <f t="shared" si="54"/>
        <v>0</v>
      </c>
      <c r="T438" s="2">
        <f t="shared" si="55"/>
        <v>0.86287534514705777</v>
      </c>
    </row>
    <row r="439" spans="1:20" x14ac:dyDescent="0.25">
      <c r="A439">
        <v>438</v>
      </c>
      <c r="B439" s="3">
        <f t="shared" si="48"/>
        <v>1.2241458109454917E-7</v>
      </c>
      <c r="C439">
        <v>18</v>
      </c>
      <c r="D439">
        <v>0</v>
      </c>
      <c r="E439" s="10">
        <f t="shared" si="49"/>
        <v>0</v>
      </c>
      <c r="F439">
        <f>$C$1110-SUM($C$2:C438)</f>
        <v>2388</v>
      </c>
      <c r="G439" s="10">
        <f t="shared" si="50"/>
        <v>0</v>
      </c>
      <c r="H439" s="2">
        <f t="shared" si="51"/>
        <v>0.88379269075077183</v>
      </c>
      <c r="I439" s="3">
        <v>8.5291915760995883E-8</v>
      </c>
      <c r="J439" s="2">
        <v>0</v>
      </c>
      <c r="K439" s="2">
        <v>0.86287534514705777</v>
      </c>
      <c r="M439">
        <v>438</v>
      </c>
      <c r="N439">
        <v>10</v>
      </c>
      <c r="O439">
        <v>0</v>
      </c>
      <c r="P439" s="3">
        <f t="shared" si="52"/>
        <v>8.5291915760995883E-8</v>
      </c>
      <c r="Q439" s="10">
        <f t="shared" si="53"/>
        <v>0</v>
      </c>
      <c r="R439">
        <f>$N$1110-SUM($N$2:N438)</f>
        <v>1629</v>
      </c>
      <c r="S439" s="10">
        <f t="shared" si="54"/>
        <v>0</v>
      </c>
      <c r="T439" s="2">
        <f t="shared" si="55"/>
        <v>0.86287534514705777</v>
      </c>
    </row>
    <row r="440" spans="1:20" x14ac:dyDescent="0.25">
      <c r="A440">
        <v>439</v>
      </c>
      <c r="B440" s="3">
        <f t="shared" si="48"/>
        <v>8.1609720729699446E-8</v>
      </c>
      <c r="C440">
        <v>12</v>
      </c>
      <c r="D440">
        <v>0</v>
      </c>
      <c r="E440" s="10">
        <f t="shared" si="49"/>
        <v>0</v>
      </c>
      <c r="F440">
        <f>$C$1110-SUM($C$2:C439)</f>
        <v>2370</v>
      </c>
      <c r="G440" s="10">
        <f t="shared" si="50"/>
        <v>0</v>
      </c>
      <c r="H440" s="2">
        <f t="shared" si="51"/>
        <v>0.88379269075077183</v>
      </c>
      <c r="I440" s="3">
        <v>7.6762724184896296E-8</v>
      </c>
      <c r="J440" s="2">
        <v>0</v>
      </c>
      <c r="K440" s="2">
        <v>0.86287534514705777</v>
      </c>
      <c r="M440">
        <v>439</v>
      </c>
      <c r="N440">
        <v>9</v>
      </c>
      <c r="O440">
        <v>0</v>
      </c>
      <c r="P440" s="3">
        <f t="shared" si="52"/>
        <v>7.6762724184896296E-8</v>
      </c>
      <c r="Q440" s="10">
        <f t="shared" si="53"/>
        <v>0</v>
      </c>
      <c r="R440">
        <f>$N$1110-SUM($N$2:N439)</f>
        <v>1619</v>
      </c>
      <c r="S440" s="10">
        <f t="shared" si="54"/>
        <v>0</v>
      </c>
      <c r="T440" s="2">
        <f t="shared" si="55"/>
        <v>0.86287534514705777</v>
      </c>
    </row>
    <row r="441" spans="1:20" x14ac:dyDescent="0.25">
      <c r="A441">
        <v>440</v>
      </c>
      <c r="B441" s="3">
        <f t="shared" si="48"/>
        <v>1.0201215091212431E-7</v>
      </c>
      <c r="C441">
        <v>15</v>
      </c>
      <c r="D441">
        <v>0</v>
      </c>
      <c r="E441" s="10">
        <f t="shared" si="49"/>
        <v>0</v>
      </c>
      <c r="F441">
        <f>$C$1110-SUM($C$2:C440)</f>
        <v>2358</v>
      </c>
      <c r="G441" s="10">
        <f t="shared" si="50"/>
        <v>0</v>
      </c>
      <c r="H441" s="2">
        <f t="shared" si="51"/>
        <v>0.88379269075077183</v>
      </c>
      <c r="I441" s="3">
        <v>5.1175149456597529E-8</v>
      </c>
      <c r="J441" s="2">
        <v>0</v>
      </c>
      <c r="K441" s="2">
        <v>0.86287534514705777</v>
      </c>
      <c r="M441">
        <v>440</v>
      </c>
      <c r="N441">
        <v>6</v>
      </c>
      <c r="O441">
        <v>0</v>
      </c>
      <c r="P441" s="3">
        <f t="shared" si="52"/>
        <v>5.1175149456597529E-8</v>
      </c>
      <c r="Q441" s="10">
        <f t="shared" si="53"/>
        <v>0</v>
      </c>
      <c r="R441">
        <f>$N$1110-SUM($N$2:N440)</f>
        <v>1610</v>
      </c>
      <c r="S441" s="10">
        <f t="shared" si="54"/>
        <v>0</v>
      </c>
      <c r="T441" s="2">
        <f t="shared" si="55"/>
        <v>0.86287534514705777</v>
      </c>
    </row>
    <row r="442" spans="1:20" x14ac:dyDescent="0.25">
      <c r="A442">
        <v>441</v>
      </c>
      <c r="B442" s="3">
        <f t="shared" si="48"/>
        <v>9.5211340851316016E-8</v>
      </c>
      <c r="C442">
        <v>14</v>
      </c>
      <c r="D442">
        <v>0</v>
      </c>
      <c r="E442" s="10">
        <f t="shared" si="49"/>
        <v>0</v>
      </c>
      <c r="F442">
        <f>$C$1110-SUM($C$2:C441)</f>
        <v>2343</v>
      </c>
      <c r="G442" s="10">
        <f t="shared" si="50"/>
        <v>0</v>
      </c>
      <c r="H442" s="2">
        <f t="shared" si="51"/>
        <v>0.88379269075077183</v>
      </c>
      <c r="I442" s="3">
        <v>5.9704341032697122E-8</v>
      </c>
      <c r="J442" s="2">
        <v>0</v>
      </c>
      <c r="K442" s="2">
        <v>0.86287534514705777</v>
      </c>
      <c r="M442">
        <v>441</v>
      </c>
      <c r="N442">
        <v>7</v>
      </c>
      <c r="O442">
        <v>0</v>
      </c>
      <c r="P442" s="3">
        <f t="shared" si="52"/>
        <v>5.9704341032697122E-8</v>
      </c>
      <c r="Q442" s="10">
        <f t="shared" si="53"/>
        <v>0</v>
      </c>
      <c r="R442">
        <f>$N$1110-SUM($N$2:N441)</f>
        <v>1604</v>
      </c>
      <c r="S442" s="10">
        <f t="shared" si="54"/>
        <v>0</v>
      </c>
      <c r="T442" s="2">
        <f t="shared" si="55"/>
        <v>0.86287534514705777</v>
      </c>
    </row>
    <row r="443" spans="1:20" x14ac:dyDescent="0.25">
      <c r="A443">
        <v>442</v>
      </c>
      <c r="B443" s="3">
        <f t="shared" si="48"/>
        <v>8.1609720729699446E-8</v>
      </c>
      <c r="C443">
        <v>12</v>
      </c>
      <c r="D443">
        <v>0</v>
      </c>
      <c r="E443" s="10">
        <f t="shared" si="49"/>
        <v>0</v>
      </c>
      <c r="F443">
        <f>$C$1110-SUM($C$2:C442)</f>
        <v>2329</v>
      </c>
      <c r="G443" s="10">
        <f t="shared" si="50"/>
        <v>0</v>
      </c>
      <c r="H443" s="2">
        <f t="shared" si="51"/>
        <v>0.88379269075077183</v>
      </c>
      <c r="I443" s="3">
        <v>5.1175149456597529E-8</v>
      </c>
      <c r="J443" s="2">
        <v>0</v>
      </c>
      <c r="K443" s="2">
        <v>0.86287534514705777</v>
      </c>
      <c r="M443">
        <v>442</v>
      </c>
      <c r="N443">
        <v>6</v>
      </c>
      <c r="O443">
        <v>0</v>
      </c>
      <c r="P443" s="3">
        <f t="shared" si="52"/>
        <v>5.1175149456597529E-8</v>
      </c>
      <c r="Q443" s="10">
        <f t="shared" si="53"/>
        <v>0</v>
      </c>
      <c r="R443">
        <f>$N$1110-SUM($N$2:N442)</f>
        <v>1597</v>
      </c>
      <c r="S443" s="10">
        <f t="shared" si="54"/>
        <v>0</v>
      </c>
      <c r="T443" s="2">
        <f t="shared" si="55"/>
        <v>0.86287534514705777</v>
      </c>
    </row>
    <row r="444" spans="1:20" x14ac:dyDescent="0.25">
      <c r="A444">
        <v>443</v>
      </c>
      <c r="B444" s="3">
        <f t="shared" si="48"/>
        <v>9.5211340851316016E-8</v>
      </c>
      <c r="C444">
        <v>14</v>
      </c>
      <c r="D444">
        <v>0</v>
      </c>
      <c r="E444" s="10">
        <f t="shared" si="49"/>
        <v>0</v>
      </c>
      <c r="F444">
        <f>$C$1110-SUM($C$2:C443)</f>
        <v>2317</v>
      </c>
      <c r="G444" s="10">
        <f t="shared" si="50"/>
        <v>0</v>
      </c>
      <c r="H444" s="2">
        <f t="shared" si="51"/>
        <v>0.88379269075077183</v>
      </c>
      <c r="I444" s="3">
        <v>7.6762724184896296E-8</v>
      </c>
      <c r="J444" s="2">
        <v>0</v>
      </c>
      <c r="K444" s="2">
        <v>0.86287534514705777</v>
      </c>
      <c r="M444">
        <v>443</v>
      </c>
      <c r="N444">
        <v>9</v>
      </c>
      <c r="O444">
        <v>0</v>
      </c>
      <c r="P444" s="3">
        <f t="shared" si="52"/>
        <v>7.6762724184896296E-8</v>
      </c>
      <c r="Q444" s="10">
        <f t="shared" si="53"/>
        <v>0</v>
      </c>
      <c r="R444">
        <f>$N$1110-SUM($N$2:N443)</f>
        <v>1591</v>
      </c>
      <c r="S444" s="10">
        <f t="shared" si="54"/>
        <v>0</v>
      </c>
      <c r="T444" s="2">
        <f t="shared" si="55"/>
        <v>0.86287534514705777</v>
      </c>
    </row>
    <row r="445" spans="1:20" x14ac:dyDescent="0.25">
      <c r="A445">
        <v>444</v>
      </c>
      <c r="B445" s="3">
        <f t="shared" si="48"/>
        <v>8.1609720729699446E-8</v>
      </c>
      <c r="C445">
        <v>12</v>
      </c>
      <c r="D445">
        <v>0</v>
      </c>
      <c r="E445" s="10">
        <f t="shared" si="49"/>
        <v>0</v>
      </c>
      <c r="F445">
        <f>$C$1110-SUM($C$2:C444)</f>
        <v>2303</v>
      </c>
      <c r="G445" s="10">
        <f t="shared" si="50"/>
        <v>0</v>
      </c>
      <c r="H445" s="2">
        <f t="shared" si="51"/>
        <v>0.88379269075077183</v>
      </c>
      <c r="I445" s="3">
        <v>8.5291915760995883E-8</v>
      </c>
      <c r="J445" s="2">
        <v>0</v>
      </c>
      <c r="K445" s="2">
        <v>0.86287534514705777</v>
      </c>
      <c r="M445">
        <v>444</v>
      </c>
      <c r="N445">
        <v>10</v>
      </c>
      <c r="O445">
        <v>0</v>
      </c>
      <c r="P445" s="3">
        <f t="shared" si="52"/>
        <v>8.5291915760995883E-8</v>
      </c>
      <c r="Q445" s="10">
        <f t="shared" si="53"/>
        <v>0</v>
      </c>
      <c r="R445">
        <f>$N$1110-SUM($N$2:N444)</f>
        <v>1582</v>
      </c>
      <c r="S445" s="10">
        <f t="shared" si="54"/>
        <v>0</v>
      </c>
      <c r="T445" s="2">
        <f t="shared" si="55"/>
        <v>0.86287534514705777</v>
      </c>
    </row>
    <row r="446" spans="1:20" x14ac:dyDescent="0.25">
      <c r="A446">
        <v>445</v>
      </c>
      <c r="B446" s="3">
        <f t="shared" si="48"/>
        <v>7.4808910668891155E-8</v>
      </c>
      <c r="C446">
        <v>11</v>
      </c>
      <c r="D446">
        <v>0</v>
      </c>
      <c r="E446" s="10">
        <f t="shared" si="49"/>
        <v>0</v>
      </c>
      <c r="F446">
        <f>$C$1110-SUM($C$2:C445)</f>
        <v>2291</v>
      </c>
      <c r="G446" s="10">
        <f t="shared" si="50"/>
        <v>0</v>
      </c>
      <c r="H446" s="2">
        <f t="shared" si="51"/>
        <v>0.88379269075077183</v>
      </c>
      <c r="I446" s="3">
        <v>6.8233532608796709E-8</v>
      </c>
      <c r="J446" s="2">
        <v>0</v>
      </c>
      <c r="K446" s="2">
        <v>0.86287534514705777</v>
      </c>
      <c r="M446">
        <v>445</v>
      </c>
      <c r="N446">
        <v>8</v>
      </c>
      <c r="O446">
        <v>0</v>
      </c>
      <c r="P446" s="3">
        <f t="shared" si="52"/>
        <v>6.8233532608796709E-8</v>
      </c>
      <c r="Q446" s="10">
        <f t="shared" si="53"/>
        <v>0</v>
      </c>
      <c r="R446">
        <f>$N$1110-SUM($N$2:N445)</f>
        <v>1572</v>
      </c>
      <c r="S446" s="10">
        <f t="shared" si="54"/>
        <v>0</v>
      </c>
      <c r="T446" s="2">
        <f t="shared" si="55"/>
        <v>0.86287534514705777</v>
      </c>
    </row>
    <row r="447" spans="1:20" x14ac:dyDescent="0.25">
      <c r="A447">
        <v>446</v>
      </c>
      <c r="B447" s="3">
        <f t="shared" si="48"/>
        <v>1.0881296097293259E-7</v>
      </c>
      <c r="C447">
        <v>16</v>
      </c>
      <c r="D447">
        <v>1</v>
      </c>
      <c r="E447" s="10">
        <f t="shared" si="49"/>
        <v>6.25E-2</v>
      </c>
      <c r="F447">
        <f>$C$1110-SUM($C$2:C446)</f>
        <v>2280</v>
      </c>
      <c r="G447" s="10">
        <f t="shared" si="50"/>
        <v>3.8762837313621734E-4</v>
      </c>
      <c r="H447" s="2">
        <f t="shared" si="51"/>
        <v>0.88340506237763561</v>
      </c>
      <c r="I447" s="3">
        <v>5.9704341032697122E-8</v>
      </c>
      <c r="J447" s="2">
        <v>0</v>
      </c>
      <c r="K447" s="2">
        <v>0.86287534514705777</v>
      </c>
      <c r="M447">
        <v>446</v>
      </c>
      <c r="N447">
        <v>7</v>
      </c>
      <c r="O447">
        <v>0</v>
      </c>
      <c r="P447" s="3">
        <f t="shared" si="52"/>
        <v>5.9704341032697122E-8</v>
      </c>
      <c r="Q447" s="10">
        <f t="shared" si="53"/>
        <v>0</v>
      </c>
      <c r="R447">
        <f>$N$1110-SUM($N$2:N446)</f>
        <v>1564</v>
      </c>
      <c r="S447" s="10">
        <f t="shared" si="54"/>
        <v>0</v>
      </c>
      <c r="T447" s="2">
        <f t="shared" si="55"/>
        <v>0.86287534514705777</v>
      </c>
    </row>
    <row r="448" spans="1:20" x14ac:dyDescent="0.25">
      <c r="A448">
        <v>447</v>
      </c>
      <c r="B448" s="3">
        <f t="shared" si="48"/>
        <v>6.1207290547274585E-8</v>
      </c>
      <c r="C448">
        <v>9</v>
      </c>
      <c r="D448">
        <v>0</v>
      </c>
      <c r="E448" s="10">
        <f t="shared" si="49"/>
        <v>0</v>
      </c>
      <c r="F448">
        <f>$C$1110-SUM($C$2:C447)</f>
        <v>2264</v>
      </c>
      <c r="G448" s="10">
        <f t="shared" si="50"/>
        <v>0</v>
      </c>
      <c r="H448" s="2">
        <f t="shared" si="51"/>
        <v>0.88340506237763561</v>
      </c>
      <c r="I448" s="3">
        <v>4.2645957880497942E-8</v>
      </c>
      <c r="J448" s="2">
        <v>0</v>
      </c>
      <c r="K448" s="2">
        <v>0.86287534514705777</v>
      </c>
      <c r="M448">
        <v>447</v>
      </c>
      <c r="N448">
        <v>5</v>
      </c>
      <c r="O448">
        <v>0</v>
      </c>
      <c r="P448" s="3">
        <f t="shared" si="52"/>
        <v>4.2645957880497942E-8</v>
      </c>
      <c r="Q448" s="10">
        <f t="shared" si="53"/>
        <v>0</v>
      </c>
      <c r="R448">
        <f>$N$1110-SUM($N$2:N447)</f>
        <v>1557</v>
      </c>
      <c r="S448" s="10">
        <f t="shared" si="54"/>
        <v>0</v>
      </c>
      <c r="T448" s="2">
        <f t="shared" si="55"/>
        <v>0.86287534514705777</v>
      </c>
    </row>
    <row r="449" spans="1:20" x14ac:dyDescent="0.25">
      <c r="A449">
        <v>448</v>
      </c>
      <c r="B449" s="3">
        <f t="shared" si="48"/>
        <v>7.4808910668891155E-8</v>
      </c>
      <c r="C449">
        <v>11</v>
      </c>
      <c r="D449">
        <v>0</v>
      </c>
      <c r="E449" s="10">
        <f t="shared" si="49"/>
        <v>0</v>
      </c>
      <c r="F449">
        <f>$C$1110-SUM($C$2:C448)</f>
        <v>2255</v>
      </c>
      <c r="G449" s="10">
        <f t="shared" si="50"/>
        <v>0</v>
      </c>
      <c r="H449" s="2">
        <f t="shared" si="51"/>
        <v>0.88340506237763561</v>
      </c>
      <c r="I449" s="3">
        <v>7.6762724184896296E-8</v>
      </c>
      <c r="J449" s="2">
        <v>0</v>
      </c>
      <c r="K449" s="2">
        <v>0.86287534514705777</v>
      </c>
      <c r="M449">
        <v>448</v>
      </c>
      <c r="N449">
        <v>9</v>
      </c>
      <c r="O449">
        <v>0</v>
      </c>
      <c r="P449" s="3">
        <f t="shared" si="52"/>
        <v>7.6762724184896296E-8</v>
      </c>
      <c r="Q449" s="10">
        <f t="shared" si="53"/>
        <v>0</v>
      </c>
      <c r="R449">
        <f>$N$1110-SUM($N$2:N448)</f>
        <v>1552</v>
      </c>
      <c r="S449" s="10">
        <f t="shared" si="54"/>
        <v>0</v>
      </c>
      <c r="T449" s="2">
        <f t="shared" si="55"/>
        <v>0.86287534514705777</v>
      </c>
    </row>
    <row r="450" spans="1:20" x14ac:dyDescent="0.25">
      <c r="A450">
        <v>449</v>
      </c>
      <c r="B450" s="3">
        <f t="shared" ref="B450:B513" si="56">C450/$C$1110</f>
        <v>7.4808910668891155E-8</v>
      </c>
      <c r="C450">
        <v>11</v>
      </c>
      <c r="D450">
        <v>0</v>
      </c>
      <c r="E450" s="10">
        <f t="shared" ref="E450:E513" si="57">D450/C450</f>
        <v>0</v>
      </c>
      <c r="F450">
        <f>$C$1110-SUM($C$2:C449)</f>
        <v>2244</v>
      </c>
      <c r="G450" s="10">
        <f t="shared" si="50"/>
        <v>0</v>
      </c>
      <c r="H450" s="2">
        <f t="shared" si="51"/>
        <v>0.88340506237763561</v>
      </c>
      <c r="I450" s="3">
        <v>6.8233532608796709E-8</v>
      </c>
      <c r="J450" s="2">
        <v>0</v>
      </c>
      <c r="K450" s="2">
        <v>0.86287534514705777</v>
      </c>
      <c r="M450">
        <v>449</v>
      </c>
      <c r="N450">
        <v>8</v>
      </c>
      <c r="O450">
        <v>0</v>
      </c>
      <c r="P450" s="3">
        <f t="shared" si="52"/>
        <v>6.8233532608796709E-8</v>
      </c>
      <c r="Q450" s="10">
        <f t="shared" si="53"/>
        <v>0</v>
      </c>
      <c r="R450">
        <f>$N$1110-SUM($N$2:N449)</f>
        <v>1543</v>
      </c>
      <c r="S450" s="10">
        <f t="shared" si="54"/>
        <v>0</v>
      </c>
      <c r="T450" s="2">
        <f t="shared" si="55"/>
        <v>0.86287534514705777</v>
      </c>
    </row>
    <row r="451" spans="1:20" x14ac:dyDescent="0.25">
      <c r="A451">
        <v>450</v>
      </c>
      <c r="B451" s="3">
        <f t="shared" si="56"/>
        <v>4.0804860364849723E-8</v>
      </c>
      <c r="C451">
        <v>6</v>
      </c>
      <c r="D451">
        <v>1</v>
      </c>
      <c r="E451" s="10">
        <f t="shared" si="57"/>
        <v>0.16666666666666666</v>
      </c>
      <c r="F451">
        <f>$C$1110-SUM($C$2:C450)</f>
        <v>2233</v>
      </c>
      <c r="G451" s="10">
        <f t="shared" ref="G451:G514" si="58">H450-H451</f>
        <v>3.9561355234107864E-4</v>
      </c>
      <c r="H451" s="2">
        <f t="shared" ref="H451:H514" si="59">(F451-D451)/F451*H450</f>
        <v>0.88300944882529453</v>
      </c>
      <c r="I451" s="3">
        <v>5.9704341032697122E-8</v>
      </c>
      <c r="J451" s="2">
        <v>0</v>
      </c>
      <c r="K451" s="2">
        <v>0.86287534514705777</v>
      </c>
      <c r="M451">
        <v>450</v>
      </c>
      <c r="N451">
        <v>7</v>
      </c>
      <c r="O451">
        <v>0</v>
      </c>
      <c r="P451" s="3">
        <f t="shared" ref="P451:P514" si="60">N451/$N$1110</f>
        <v>5.9704341032697122E-8</v>
      </c>
      <c r="Q451" s="10">
        <f t="shared" ref="Q451:Q514" si="61">O451/N451</f>
        <v>0</v>
      </c>
      <c r="R451">
        <f>$N$1110-SUM($N$2:N450)</f>
        <v>1535</v>
      </c>
      <c r="S451" s="10">
        <f t="shared" si="54"/>
        <v>0</v>
      </c>
      <c r="T451" s="2">
        <f t="shared" si="55"/>
        <v>0.86287534514705777</v>
      </c>
    </row>
    <row r="452" spans="1:20" x14ac:dyDescent="0.25">
      <c r="A452">
        <v>451</v>
      </c>
      <c r="B452" s="3">
        <f t="shared" si="56"/>
        <v>1.0201215091212431E-7</v>
      </c>
      <c r="C452">
        <v>15</v>
      </c>
      <c r="D452">
        <v>0</v>
      </c>
      <c r="E452" s="10">
        <f t="shared" si="57"/>
        <v>0</v>
      </c>
      <c r="F452">
        <f>$C$1110-SUM($C$2:C451)</f>
        <v>2227</v>
      </c>
      <c r="G452" s="10">
        <f t="shared" si="58"/>
        <v>0</v>
      </c>
      <c r="H452" s="2">
        <f t="shared" si="59"/>
        <v>0.88300944882529453</v>
      </c>
      <c r="I452" s="3">
        <v>5.1175149456597529E-8</v>
      </c>
      <c r="J452" s="2">
        <v>0</v>
      </c>
      <c r="K452" s="2">
        <v>0.86287534514705777</v>
      </c>
      <c r="M452">
        <v>451</v>
      </c>
      <c r="N452">
        <v>6</v>
      </c>
      <c r="O452">
        <v>0</v>
      </c>
      <c r="P452" s="3">
        <f t="shared" si="60"/>
        <v>5.1175149456597529E-8</v>
      </c>
      <c r="Q452" s="10">
        <f t="shared" si="61"/>
        <v>0</v>
      </c>
      <c r="R452">
        <f>$N$1110-SUM($N$2:N451)</f>
        <v>1528</v>
      </c>
      <c r="S452" s="10">
        <f t="shared" ref="S452:S515" si="62">T451-T452</f>
        <v>0</v>
      </c>
      <c r="T452" s="2">
        <f t="shared" ref="T452:T515" si="63">(R452-O452)/R452*T451</f>
        <v>0.86287534514705777</v>
      </c>
    </row>
    <row r="453" spans="1:20" x14ac:dyDescent="0.25">
      <c r="A453">
        <v>452</v>
      </c>
      <c r="B453" s="3">
        <f t="shared" si="56"/>
        <v>1.2241458109454917E-7</v>
      </c>
      <c r="C453">
        <v>18</v>
      </c>
      <c r="D453">
        <v>0</v>
      </c>
      <c r="E453" s="10">
        <f t="shared" si="57"/>
        <v>0</v>
      </c>
      <c r="F453">
        <f>$C$1110-SUM($C$2:C452)</f>
        <v>2212</v>
      </c>
      <c r="G453" s="10">
        <f t="shared" si="58"/>
        <v>0</v>
      </c>
      <c r="H453" s="2">
        <f t="shared" si="59"/>
        <v>0.88300944882529453</v>
      </c>
      <c r="I453" s="3">
        <v>1.2793787364149382E-7</v>
      </c>
      <c r="J453" s="2">
        <v>0</v>
      </c>
      <c r="K453" s="2">
        <v>0.86287534514705777</v>
      </c>
      <c r="M453">
        <v>452</v>
      </c>
      <c r="N453">
        <v>15</v>
      </c>
      <c r="O453">
        <v>0</v>
      </c>
      <c r="P453" s="3">
        <f t="shared" si="60"/>
        <v>1.2793787364149382E-7</v>
      </c>
      <c r="Q453" s="10">
        <f t="shared" si="61"/>
        <v>0</v>
      </c>
      <c r="R453">
        <f>$N$1110-SUM($N$2:N452)</f>
        <v>1522</v>
      </c>
      <c r="S453" s="10">
        <f t="shared" si="62"/>
        <v>0</v>
      </c>
      <c r="T453" s="2">
        <f t="shared" si="63"/>
        <v>0.86287534514705777</v>
      </c>
    </row>
    <row r="454" spans="1:20" x14ac:dyDescent="0.25">
      <c r="A454">
        <v>453</v>
      </c>
      <c r="B454" s="3">
        <f t="shared" si="56"/>
        <v>8.1609720729699446E-8</v>
      </c>
      <c r="C454">
        <v>12</v>
      </c>
      <c r="D454">
        <v>0</v>
      </c>
      <c r="E454" s="10">
        <f t="shared" si="57"/>
        <v>0</v>
      </c>
      <c r="F454">
        <f>$C$1110-SUM($C$2:C453)</f>
        <v>2194</v>
      </c>
      <c r="G454" s="10">
        <f t="shared" si="58"/>
        <v>0</v>
      </c>
      <c r="H454" s="2">
        <f t="shared" si="59"/>
        <v>0.88300944882529453</v>
      </c>
      <c r="I454" s="3">
        <v>7.6762724184896296E-8</v>
      </c>
      <c r="J454" s="2">
        <v>0</v>
      </c>
      <c r="K454" s="2">
        <v>0.86287534514705777</v>
      </c>
      <c r="M454">
        <v>453</v>
      </c>
      <c r="N454">
        <v>9</v>
      </c>
      <c r="O454">
        <v>0</v>
      </c>
      <c r="P454" s="3">
        <f t="shared" si="60"/>
        <v>7.6762724184896296E-8</v>
      </c>
      <c r="Q454" s="10">
        <f t="shared" si="61"/>
        <v>0</v>
      </c>
      <c r="R454">
        <f>$N$1110-SUM($N$2:N453)</f>
        <v>1507</v>
      </c>
      <c r="S454" s="10">
        <f t="shared" si="62"/>
        <v>0</v>
      </c>
      <c r="T454" s="2">
        <f t="shared" si="63"/>
        <v>0.86287534514705777</v>
      </c>
    </row>
    <row r="455" spans="1:20" x14ac:dyDescent="0.25">
      <c r="A455">
        <v>454</v>
      </c>
      <c r="B455" s="3">
        <f t="shared" si="56"/>
        <v>8.1609720729699446E-8</v>
      </c>
      <c r="C455">
        <v>12</v>
      </c>
      <c r="D455">
        <v>0</v>
      </c>
      <c r="E455" s="10">
        <f t="shared" si="57"/>
        <v>0</v>
      </c>
      <c r="F455">
        <f>$C$1110-SUM($C$2:C454)</f>
        <v>2182</v>
      </c>
      <c r="G455" s="10">
        <f t="shared" si="58"/>
        <v>0</v>
      </c>
      <c r="H455" s="2">
        <f t="shared" si="59"/>
        <v>0.88300944882529453</v>
      </c>
      <c r="I455" s="3">
        <v>6.8233532608796709E-8</v>
      </c>
      <c r="J455" s="2">
        <v>0</v>
      </c>
      <c r="K455" s="2">
        <v>0.86287534514705777</v>
      </c>
      <c r="M455">
        <v>454</v>
      </c>
      <c r="N455">
        <v>8</v>
      </c>
      <c r="O455">
        <v>0</v>
      </c>
      <c r="P455" s="3">
        <f t="shared" si="60"/>
        <v>6.8233532608796709E-8</v>
      </c>
      <c r="Q455" s="10">
        <f t="shared" si="61"/>
        <v>0</v>
      </c>
      <c r="R455">
        <f>$N$1110-SUM($N$2:N454)</f>
        <v>1498</v>
      </c>
      <c r="S455" s="10">
        <f t="shared" si="62"/>
        <v>0</v>
      </c>
      <c r="T455" s="2">
        <f t="shared" si="63"/>
        <v>0.86287534514705777</v>
      </c>
    </row>
    <row r="456" spans="1:20" x14ac:dyDescent="0.25">
      <c r="A456">
        <v>455</v>
      </c>
      <c r="B456" s="3">
        <f t="shared" si="56"/>
        <v>1.2921539115535746E-7</v>
      </c>
      <c r="C456">
        <v>19</v>
      </c>
      <c r="D456">
        <v>0</v>
      </c>
      <c r="E456" s="10">
        <f t="shared" si="57"/>
        <v>0</v>
      </c>
      <c r="F456">
        <f>$C$1110-SUM($C$2:C455)</f>
        <v>2170</v>
      </c>
      <c r="G456" s="10">
        <f t="shared" si="58"/>
        <v>0</v>
      </c>
      <c r="H456" s="2">
        <f t="shared" si="59"/>
        <v>0.88300944882529453</v>
      </c>
      <c r="I456" s="3">
        <v>7.6762724184896296E-8</v>
      </c>
      <c r="J456" s="2">
        <v>0</v>
      </c>
      <c r="K456" s="2">
        <v>0.86287534514705777</v>
      </c>
      <c r="M456">
        <v>455</v>
      </c>
      <c r="N456">
        <v>9</v>
      </c>
      <c r="O456">
        <v>0</v>
      </c>
      <c r="P456" s="3">
        <f t="shared" si="60"/>
        <v>7.6762724184896296E-8</v>
      </c>
      <c r="Q456" s="10">
        <f t="shared" si="61"/>
        <v>0</v>
      </c>
      <c r="R456">
        <f>$N$1110-SUM($N$2:N455)</f>
        <v>1490</v>
      </c>
      <c r="S456" s="10">
        <f t="shared" si="62"/>
        <v>0</v>
      </c>
      <c r="T456" s="2">
        <f t="shared" si="63"/>
        <v>0.86287534514705777</v>
      </c>
    </row>
    <row r="457" spans="1:20" x14ac:dyDescent="0.25">
      <c r="A457">
        <v>456</v>
      </c>
      <c r="B457" s="3">
        <f t="shared" si="56"/>
        <v>1.0201215091212431E-7</v>
      </c>
      <c r="C457">
        <v>15</v>
      </c>
      <c r="D457">
        <v>0</v>
      </c>
      <c r="E457" s="10">
        <f t="shared" si="57"/>
        <v>0</v>
      </c>
      <c r="F457">
        <f>$C$1110-SUM($C$2:C456)</f>
        <v>2151</v>
      </c>
      <c r="G457" s="10">
        <f t="shared" si="58"/>
        <v>0</v>
      </c>
      <c r="H457" s="2">
        <f t="shared" si="59"/>
        <v>0.88300944882529453</v>
      </c>
      <c r="I457" s="3">
        <v>5.9704341032697122E-8</v>
      </c>
      <c r="J457" s="2">
        <v>0</v>
      </c>
      <c r="K457" s="2">
        <v>0.86287534514705777</v>
      </c>
      <c r="M457">
        <v>456</v>
      </c>
      <c r="N457">
        <v>7</v>
      </c>
      <c r="O457">
        <v>0</v>
      </c>
      <c r="P457" s="3">
        <f t="shared" si="60"/>
        <v>5.9704341032697122E-8</v>
      </c>
      <c r="Q457" s="10">
        <f t="shared" si="61"/>
        <v>0</v>
      </c>
      <c r="R457">
        <f>$N$1110-SUM($N$2:N456)</f>
        <v>1481</v>
      </c>
      <c r="S457" s="10">
        <f t="shared" si="62"/>
        <v>0</v>
      </c>
      <c r="T457" s="2">
        <f t="shared" si="63"/>
        <v>0.86287534514705777</v>
      </c>
    </row>
    <row r="458" spans="1:20" x14ac:dyDescent="0.25">
      <c r="A458">
        <v>457</v>
      </c>
      <c r="B458" s="3">
        <f t="shared" si="56"/>
        <v>2.7203240243233147E-8</v>
      </c>
      <c r="C458">
        <v>4</v>
      </c>
      <c r="D458">
        <v>0</v>
      </c>
      <c r="E458" s="10">
        <f t="shared" si="57"/>
        <v>0</v>
      </c>
      <c r="F458">
        <f>$C$1110-SUM($C$2:C457)</f>
        <v>2136</v>
      </c>
      <c r="G458" s="10">
        <f t="shared" si="58"/>
        <v>0</v>
      </c>
      <c r="H458" s="2">
        <f t="shared" si="59"/>
        <v>0.88300944882529453</v>
      </c>
      <c r="I458" s="3">
        <v>3.4116766304398355E-8</v>
      </c>
      <c r="J458" s="2">
        <v>0</v>
      </c>
      <c r="K458" s="2">
        <v>0.86287534514705777</v>
      </c>
      <c r="M458">
        <v>457</v>
      </c>
      <c r="N458">
        <v>4</v>
      </c>
      <c r="O458">
        <v>0</v>
      </c>
      <c r="P458" s="3">
        <f t="shared" si="60"/>
        <v>3.4116766304398355E-8</v>
      </c>
      <c r="Q458" s="10">
        <f t="shared" si="61"/>
        <v>0</v>
      </c>
      <c r="R458">
        <f>$N$1110-SUM($N$2:N457)</f>
        <v>1474</v>
      </c>
      <c r="S458" s="10">
        <f t="shared" si="62"/>
        <v>0</v>
      </c>
      <c r="T458" s="2">
        <f t="shared" si="63"/>
        <v>0.86287534514705777</v>
      </c>
    </row>
    <row r="459" spans="1:20" x14ac:dyDescent="0.25">
      <c r="A459">
        <v>458</v>
      </c>
      <c r="B459" s="3">
        <f t="shared" si="56"/>
        <v>1.2921539115535746E-7</v>
      </c>
      <c r="C459">
        <v>19</v>
      </c>
      <c r="D459">
        <v>0</v>
      </c>
      <c r="E459" s="10">
        <f t="shared" si="57"/>
        <v>0</v>
      </c>
      <c r="F459">
        <f>$C$1110-SUM($C$2:C458)</f>
        <v>2132</v>
      </c>
      <c r="G459" s="10">
        <f t="shared" si="58"/>
        <v>0</v>
      </c>
      <c r="H459" s="2">
        <f t="shared" si="59"/>
        <v>0.88300944882529453</v>
      </c>
      <c r="I459" s="3">
        <v>1.0235029891319506E-7</v>
      </c>
      <c r="J459" s="2">
        <v>0</v>
      </c>
      <c r="K459" s="2">
        <v>0.86287534514705777</v>
      </c>
      <c r="M459">
        <v>458</v>
      </c>
      <c r="N459">
        <v>12</v>
      </c>
      <c r="O459">
        <v>0</v>
      </c>
      <c r="P459" s="3">
        <f t="shared" si="60"/>
        <v>1.0235029891319506E-7</v>
      </c>
      <c r="Q459" s="10">
        <f t="shared" si="61"/>
        <v>0</v>
      </c>
      <c r="R459">
        <f>$N$1110-SUM($N$2:N458)</f>
        <v>1470</v>
      </c>
      <c r="S459" s="10">
        <f t="shared" si="62"/>
        <v>0</v>
      </c>
      <c r="T459" s="2">
        <f t="shared" si="63"/>
        <v>0.86287534514705777</v>
      </c>
    </row>
    <row r="460" spans="1:20" x14ac:dyDescent="0.25">
      <c r="A460">
        <v>459</v>
      </c>
      <c r="B460" s="3">
        <f t="shared" si="56"/>
        <v>7.4808910668891155E-8</v>
      </c>
      <c r="C460">
        <v>11</v>
      </c>
      <c r="D460">
        <v>0</v>
      </c>
      <c r="E460" s="10">
        <f t="shared" si="57"/>
        <v>0</v>
      </c>
      <c r="F460">
        <f>$C$1110-SUM($C$2:C459)</f>
        <v>2113</v>
      </c>
      <c r="G460" s="10">
        <f t="shared" si="58"/>
        <v>0</v>
      </c>
      <c r="H460" s="2">
        <f t="shared" si="59"/>
        <v>0.88300944882529453</v>
      </c>
      <c r="I460" s="3">
        <v>9.382110733709547E-8</v>
      </c>
      <c r="J460" s="2">
        <v>0</v>
      </c>
      <c r="K460" s="2">
        <v>0.86287534514705777</v>
      </c>
      <c r="M460">
        <v>459</v>
      </c>
      <c r="N460">
        <v>11</v>
      </c>
      <c r="O460">
        <v>0</v>
      </c>
      <c r="P460" s="3">
        <f t="shared" si="60"/>
        <v>9.382110733709547E-8</v>
      </c>
      <c r="Q460" s="10">
        <f t="shared" si="61"/>
        <v>0</v>
      </c>
      <c r="R460">
        <f>$N$1110-SUM($N$2:N459)</f>
        <v>1458</v>
      </c>
      <c r="S460" s="10">
        <f t="shared" si="62"/>
        <v>0</v>
      </c>
      <c r="T460" s="2">
        <f t="shared" si="63"/>
        <v>0.86287534514705777</v>
      </c>
    </row>
    <row r="461" spans="1:20" x14ac:dyDescent="0.25">
      <c r="A461">
        <v>460</v>
      </c>
      <c r="B461" s="3">
        <f t="shared" si="56"/>
        <v>8.1609720729699446E-8</v>
      </c>
      <c r="C461">
        <v>12</v>
      </c>
      <c r="D461">
        <v>0</v>
      </c>
      <c r="E461" s="10">
        <f t="shared" si="57"/>
        <v>0</v>
      </c>
      <c r="F461">
        <f>$C$1110-SUM($C$2:C460)</f>
        <v>2102</v>
      </c>
      <c r="G461" s="10">
        <f t="shared" si="58"/>
        <v>0</v>
      </c>
      <c r="H461" s="2">
        <f t="shared" si="59"/>
        <v>0.88300944882529453</v>
      </c>
      <c r="I461" s="3">
        <v>8.5291915760995883E-8</v>
      </c>
      <c r="J461" s="2">
        <v>0</v>
      </c>
      <c r="K461" s="2">
        <v>0.86287534514705777</v>
      </c>
      <c r="M461">
        <v>460</v>
      </c>
      <c r="N461">
        <v>10</v>
      </c>
      <c r="O461">
        <v>0</v>
      </c>
      <c r="P461" s="3">
        <f t="shared" si="60"/>
        <v>8.5291915760995883E-8</v>
      </c>
      <c r="Q461" s="10">
        <f t="shared" si="61"/>
        <v>0</v>
      </c>
      <c r="R461">
        <f>$N$1110-SUM($N$2:N460)</f>
        <v>1447</v>
      </c>
      <c r="S461" s="10">
        <f t="shared" si="62"/>
        <v>0</v>
      </c>
      <c r="T461" s="2">
        <f t="shared" si="63"/>
        <v>0.86287534514705777</v>
      </c>
    </row>
    <row r="462" spans="1:20" x14ac:dyDescent="0.25">
      <c r="A462">
        <v>461</v>
      </c>
      <c r="B462" s="3">
        <f t="shared" si="56"/>
        <v>1.2921539115535746E-7</v>
      </c>
      <c r="C462">
        <v>19</v>
      </c>
      <c r="D462">
        <v>0</v>
      </c>
      <c r="E462" s="10">
        <f t="shared" si="57"/>
        <v>0</v>
      </c>
      <c r="F462">
        <f>$C$1110-SUM($C$2:C461)</f>
        <v>2090</v>
      </c>
      <c r="G462" s="10">
        <f t="shared" si="58"/>
        <v>0</v>
      </c>
      <c r="H462" s="2">
        <f t="shared" si="59"/>
        <v>0.88300944882529453</v>
      </c>
      <c r="I462" s="3">
        <v>8.5291915760995883E-8</v>
      </c>
      <c r="J462" s="2">
        <v>0</v>
      </c>
      <c r="K462" s="2">
        <v>0.86287534514705777</v>
      </c>
      <c r="M462">
        <v>461</v>
      </c>
      <c r="N462">
        <v>10</v>
      </c>
      <c r="O462">
        <v>0</v>
      </c>
      <c r="P462" s="3">
        <f t="shared" si="60"/>
        <v>8.5291915760995883E-8</v>
      </c>
      <c r="Q462" s="10">
        <f t="shared" si="61"/>
        <v>0</v>
      </c>
      <c r="R462">
        <f>$N$1110-SUM($N$2:N461)</f>
        <v>1437</v>
      </c>
      <c r="S462" s="10">
        <f t="shared" si="62"/>
        <v>0</v>
      </c>
      <c r="T462" s="2">
        <f t="shared" si="63"/>
        <v>0.86287534514705777</v>
      </c>
    </row>
    <row r="463" spans="1:20" x14ac:dyDescent="0.25">
      <c r="A463">
        <v>462</v>
      </c>
      <c r="B463" s="3">
        <f t="shared" si="56"/>
        <v>8.8410530790507738E-8</v>
      </c>
      <c r="C463">
        <v>13</v>
      </c>
      <c r="D463">
        <v>0</v>
      </c>
      <c r="E463" s="10">
        <f t="shared" si="57"/>
        <v>0</v>
      </c>
      <c r="F463">
        <f>$C$1110-SUM($C$2:C462)</f>
        <v>2071</v>
      </c>
      <c r="G463" s="10">
        <f t="shared" si="58"/>
        <v>0</v>
      </c>
      <c r="H463" s="2">
        <f t="shared" si="59"/>
        <v>0.88300944882529453</v>
      </c>
      <c r="I463" s="3">
        <v>7.6762724184896296E-8</v>
      </c>
      <c r="J463" s="2">
        <v>0</v>
      </c>
      <c r="K463" s="2">
        <v>0.86287534514705777</v>
      </c>
      <c r="M463">
        <v>462</v>
      </c>
      <c r="N463">
        <v>9</v>
      </c>
      <c r="O463">
        <v>0</v>
      </c>
      <c r="P463" s="3">
        <f t="shared" si="60"/>
        <v>7.6762724184896296E-8</v>
      </c>
      <c r="Q463" s="10">
        <f t="shared" si="61"/>
        <v>0</v>
      </c>
      <c r="R463">
        <f>$N$1110-SUM($N$2:N462)</f>
        <v>1427</v>
      </c>
      <c r="S463" s="10">
        <f t="shared" si="62"/>
        <v>0</v>
      </c>
      <c r="T463" s="2">
        <f t="shared" si="63"/>
        <v>0.86287534514705777</v>
      </c>
    </row>
    <row r="464" spans="1:20" x14ac:dyDescent="0.25">
      <c r="A464">
        <v>463</v>
      </c>
      <c r="B464" s="3">
        <f t="shared" si="56"/>
        <v>4.0804860364849723E-8</v>
      </c>
      <c r="C464">
        <v>6</v>
      </c>
      <c r="D464">
        <v>1</v>
      </c>
      <c r="E464" s="10">
        <f t="shared" si="57"/>
        <v>0.16666666666666666</v>
      </c>
      <c r="F464">
        <f>$C$1110-SUM($C$2:C463)</f>
        <v>2058</v>
      </c>
      <c r="G464" s="10">
        <f t="shared" si="58"/>
        <v>4.2906192848657376E-4</v>
      </c>
      <c r="H464" s="2">
        <f t="shared" si="59"/>
        <v>0.88258038689680796</v>
      </c>
      <c r="I464" s="3">
        <v>2.5587574728298764E-8</v>
      </c>
      <c r="J464" s="2">
        <v>0</v>
      </c>
      <c r="K464" s="2">
        <v>0.86287534514705777</v>
      </c>
      <c r="M464">
        <v>463</v>
      </c>
      <c r="N464">
        <v>3</v>
      </c>
      <c r="O464">
        <v>0</v>
      </c>
      <c r="P464" s="3">
        <f t="shared" si="60"/>
        <v>2.5587574728298764E-8</v>
      </c>
      <c r="Q464" s="10">
        <f t="shared" si="61"/>
        <v>0</v>
      </c>
      <c r="R464">
        <f>$N$1110-SUM($N$2:N463)</f>
        <v>1418</v>
      </c>
      <c r="S464" s="10">
        <f t="shared" si="62"/>
        <v>0</v>
      </c>
      <c r="T464" s="2">
        <f t="shared" si="63"/>
        <v>0.86287534514705777</v>
      </c>
    </row>
    <row r="465" spans="1:20" x14ac:dyDescent="0.25">
      <c r="A465">
        <v>464</v>
      </c>
      <c r="B465" s="3">
        <f t="shared" si="56"/>
        <v>1.4281701127697402E-7</v>
      </c>
      <c r="C465">
        <v>21</v>
      </c>
      <c r="D465">
        <v>0</v>
      </c>
      <c r="E465" s="10">
        <f t="shared" si="57"/>
        <v>0</v>
      </c>
      <c r="F465">
        <f>$C$1110-SUM($C$2:C464)</f>
        <v>2052</v>
      </c>
      <c r="G465" s="10">
        <f t="shared" si="58"/>
        <v>0</v>
      </c>
      <c r="H465" s="2">
        <f t="shared" si="59"/>
        <v>0.88258038689680796</v>
      </c>
      <c r="I465" s="3">
        <v>1.0235029891319506E-7</v>
      </c>
      <c r="J465" s="2">
        <v>0</v>
      </c>
      <c r="K465" s="2">
        <v>0.86287534514705777</v>
      </c>
      <c r="M465">
        <v>464</v>
      </c>
      <c r="N465">
        <v>12</v>
      </c>
      <c r="O465">
        <v>0</v>
      </c>
      <c r="P465" s="3">
        <f t="shared" si="60"/>
        <v>1.0235029891319506E-7</v>
      </c>
      <c r="Q465" s="10">
        <f t="shared" si="61"/>
        <v>0</v>
      </c>
      <c r="R465">
        <f>$N$1110-SUM($N$2:N464)</f>
        <v>1415</v>
      </c>
      <c r="S465" s="10">
        <f t="shared" si="62"/>
        <v>0</v>
      </c>
      <c r="T465" s="2">
        <f t="shared" si="63"/>
        <v>0.86287534514705777</v>
      </c>
    </row>
    <row r="466" spans="1:20" x14ac:dyDescent="0.25">
      <c r="A466">
        <v>465</v>
      </c>
      <c r="B466" s="3">
        <f t="shared" si="56"/>
        <v>6.8008100608082876E-8</v>
      </c>
      <c r="C466">
        <v>10</v>
      </c>
      <c r="D466">
        <v>0</v>
      </c>
      <c r="E466" s="10">
        <f t="shared" si="57"/>
        <v>0</v>
      </c>
      <c r="F466">
        <f>$C$1110-SUM($C$2:C465)</f>
        <v>2031</v>
      </c>
      <c r="G466" s="10">
        <f t="shared" si="58"/>
        <v>0</v>
      </c>
      <c r="H466" s="2">
        <f t="shared" si="59"/>
        <v>0.88258038689680796</v>
      </c>
      <c r="I466" s="3">
        <v>5.1175149456597529E-8</v>
      </c>
      <c r="J466" s="2">
        <v>0</v>
      </c>
      <c r="K466" s="2">
        <v>0.86287534514705777</v>
      </c>
      <c r="M466">
        <v>465</v>
      </c>
      <c r="N466">
        <v>6</v>
      </c>
      <c r="O466">
        <v>0</v>
      </c>
      <c r="P466" s="3">
        <f t="shared" si="60"/>
        <v>5.1175149456597529E-8</v>
      </c>
      <c r="Q466" s="10">
        <f t="shared" si="61"/>
        <v>0</v>
      </c>
      <c r="R466">
        <f>$N$1110-SUM($N$2:N465)</f>
        <v>1403</v>
      </c>
      <c r="S466" s="10">
        <f t="shared" si="62"/>
        <v>0</v>
      </c>
      <c r="T466" s="2">
        <f t="shared" si="63"/>
        <v>0.86287534514705777</v>
      </c>
    </row>
    <row r="467" spans="1:20" x14ac:dyDescent="0.25">
      <c r="A467">
        <v>466</v>
      </c>
      <c r="B467" s="3">
        <f t="shared" si="56"/>
        <v>7.4808910668891155E-8</v>
      </c>
      <c r="C467">
        <v>11</v>
      </c>
      <c r="D467">
        <v>0</v>
      </c>
      <c r="E467" s="10">
        <f t="shared" si="57"/>
        <v>0</v>
      </c>
      <c r="F467">
        <f>$C$1110-SUM($C$2:C466)</f>
        <v>2021</v>
      </c>
      <c r="G467" s="10">
        <f t="shared" si="58"/>
        <v>0</v>
      </c>
      <c r="H467" s="2">
        <f t="shared" si="59"/>
        <v>0.88258038689680796</v>
      </c>
      <c r="I467" s="3">
        <v>6.8233532608796709E-8</v>
      </c>
      <c r="J467" s="2">
        <v>0</v>
      </c>
      <c r="K467" s="2">
        <v>0.86287534514705777</v>
      </c>
      <c r="M467">
        <v>466</v>
      </c>
      <c r="N467">
        <v>8</v>
      </c>
      <c r="O467">
        <v>0</v>
      </c>
      <c r="P467" s="3">
        <f t="shared" si="60"/>
        <v>6.8233532608796709E-8</v>
      </c>
      <c r="Q467" s="10">
        <f t="shared" si="61"/>
        <v>0</v>
      </c>
      <c r="R467">
        <f>$N$1110-SUM($N$2:N466)</f>
        <v>1397</v>
      </c>
      <c r="S467" s="10">
        <f t="shared" si="62"/>
        <v>0</v>
      </c>
      <c r="T467" s="2">
        <f t="shared" si="63"/>
        <v>0.86287534514705777</v>
      </c>
    </row>
    <row r="468" spans="1:20" x14ac:dyDescent="0.25">
      <c r="A468">
        <v>467</v>
      </c>
      <c r="B468" s="3">
        <f t="shared" si="56"/>
        <v>8.1609720729699446E-8</v>
      </c>
      <c r="C468">
        <v>12</v>
      </c>
      <c r="D468">
        <v>0</v>
      </c>
      <c r="E468" s="10">
        <f t="shared" si="57"/>
        <v>0</v>
      </c>
      <c r="F468">
        <f>$C$1110-SUM($C$2:C467)</f>
        <v>2010</v>
      </c>
      <c r="G468" s="10">
        <f t="shared" si="58"/>
        <v>0</v>
      </c>
      <c r="H468" s="2">
        <f t="shared" si="59"/>
        <v>0.88258038689680796</v>
      </c>
      <c r="I468" s="3">
        <v>8.5291915760995883E-8</v>
      </c>
      <c r="J468" s="2">
        <v>0</v>
      </c>
      <c r="K468" s="2">
        <v>0.86287534514705777</v>
      </c>
      <c r="M468">
        <v>467</v>
      </c>
      <c r="N468">
        <v>10</v>
      </c>
      <c r="O468">
        <v>0</v>
      </c>
      <c r="P468" s="3">
        <f t="shared" si="60"/>
        <v>8.5291915760995883E-8</v>
      </c>
      <c r="Q468" s="10">
        <f t="shared" si="61"/>
        <v>0</v>
      </c>
      <c r="R468">
        <f>$N$1110-SUM($N$2:N467)</f>
        <v>1389</v>
      </c>
      <c r="S468" s="10">
        <f t="shared" si="62"/>
        <v>0</v>
      </c>
      <c r="T468" s="2">
        <f t="shared" si="63"/>
        <v>0.86287534514705777</v>
      </c>
    </row>
    <row r="469" spans="1:20" x14ac:dyDescent="0.25">
      <c r="A469">
        <v>468</v>
      </c>
      <c r="B469" s="3">
        <f t="shared" si="56"/>
        <v>9.5211340851316016E-8</v>
      </c>
      <c r="C469">
        <v>14</v>
      </c>
      <c r="D469">
        <v>0</v>
      </c>
      <c r="E469" s="10">
        <f t="shared" si="57"/>
        <v>0</v>
      </c>
      <c r="F469">
        <f>$C$1110-SUM($C$2:C468)</f>
        <v>1998</v>
      </c>
      <c r="G469" s="10">
        <f t="shared" si="58"/>
        <v>0</v>
      </c>
      <c r="H469" s="2">
        <f t="shared" si="59"/>
        <v>0.88258038689680796</v>
      </c>
      <c r="I469" s="3">
        <v>5.1175149456597529E-8</v>
      </c>
      <c r="J469" s="2">
        <v>0</v>
      </c>
      <c r="K469" s="2">
        <v>0.86287534514705777</v>
      </c>
      <c r="M469">
        <v>468</v>
      </c>
      <c r="N469">
        <v>6</v>
      </c>
      <c r="O469">
        <v>0</v>
      </c>
      <c r="P469" s="3">
        <f t="shared" si="60"/>
        <v>5.1175149456597529E-8</v>
      </c>
      <c r="Q469" s="10">
        <f t="shared" si="61"/>
        <v>0</v>
      </c>
      <c r="R469">
        <f>$N$1110-SUM($N$2:N468)</f>
        <v>1379</v>
      </c>
      <c r="S469" s="10">
        <f t="shared" si="62"/>
        <v>0</v>
      </c>
      <c r="T469" s="2">
        <f t="shared" si="63"/>
        <v>0.86287534514705777</v>
      </c>
    </row>
    <row r="470" spans="1:20" x14ac:dyDescent="0.25">
      <c r="A470">
        <v>469</v>
      </c>
      <c r="B470" s="3">
        <f t="shared" si="56"/>
        <v>6.8008100608082876E-8</v>
      </c>
      <c r="C470">
        <v>10</v>
      </c>
      <c r="D470">
        <v>0</v>
      </c>
      <c r="E470" s="10">
        <f t="shared" si="57"/>
        <v>0</v>
      </c>
      <c r="F470">
        <f>$C$1110-SUM($C$2:C469)</f>
        <v>1984</v>
      </c>
      <c r="G470" s="10">
        <f t="shared" si="58"/>
        <v>0</v>
      </c>
      <c r="H470" s="2">
        <f t="shared" si="59"/>
        <v>0.88258038689680796</v>
      </c>
      <c r="I470" s="3">
        <v>5.1175149456597529E-8</v>
      </c>
      <c r="J470" s="2">
        <v>0</v>
      </c>
      <c r="K470" s="2">
        <v>0.86287534514705777</v>
      </c>
      <c r="M470">
        <v>469</v>
      </c>
      <c r="N470">
        <v>6</v>
      </c>
      <c r="O470">
        <v>0</v>
      </c>
      <c r="P470" s="3">
        <f t="shared" si="60"/>
        <v>5.1175149456597529E-8</v>
      </c>
      <c r="Q470" s="10">
        <f t="shared" si="61"/>
        <v>0</v>
      </c>
      <c r="R470">
        <f>$N$1110-SUM($N$2:N469)</f>
        <v>1373</v>
      </c>
      <c r="S470" s="10">
        <f t="shared" si="62"/>
        <v>0</v>
      </c>
      <c r="T470" s="2">
        <f t="shared" si="63"/>
        <v>0.86287534514705777</v>
      </c>
    </row>
    <row r="471" spans="1:20" x14ac:dyDescent="0.25">
      <c r="A471">
        <v>470</v>
      </c>
      <c r="B471" s="3">
        <f t="shared" si="56"/>
        <v>6.1207290547274585E-8</v>
      </c>
      <c r="C471">
        <v>9</v>
      </c>
      <c r="D471">
        <v>0</v>
      </c>
      <c r="E471" s="10">
        <f t="shared" si="57"/>
        <v>0</v>
      </c>
      <c r="F471">
        <f>$C$1110-SUM($C$2:C470)</f>
        <v>1974</v>
      </c>
      <c r="G471" s="10">
        <f t="shared" si="58"/>
        <v>0</v>
      </c>
      <c r="H471" s="2">
        <f t="shared" si="59"/>
        <v>0.88258038689680796</v>
      </c>
      <c r="I471" s="3">
        <v>3.4116766304398355E-8</v>
      </c>
      <c r="J471" s="2">
        <v>0</v>
      </c>
      <c r="K471" s="2">
        <v>0.86287534514705777</v>
      </c>
      <c r="M471">
        <v>470</v>
      </c>
      <c r="N471">
        <v>4</v>
      </c>
      <c r="O471">
        <v>0</v>
      </c>
      <c r="P471" s="3">
        <f t="shared" si="60"/>
        <v>3.4116766304398355E-8</v>
      </c>
      <c r="Q471" s="10">
        <f t="shared" si="61"/>
        <v>0</v>
      </c>
      <c r="R471">
        <f>$N$1110-SUM($N$2:N470)</f>
        <v>1367</v>
      </c>
      <c r="S471" s="10">
        <f t="shared" si="62"/>
        <v>0</v>
      </c>
      <c r="T471" s="2">
        <f t="shared" si="63"/>
        <v>0.86287534514705777</v>
      </c>
    </row>
    <row r="472" spans="1:20" x14ac:dyDescent="0.25">
      <c r="A472">
        <v>471</v>
      </c>
      <c r="B472" s="3">
        <f t="shared" si="56"/>
        <v>8.1609720729699446E-8</v>
      </c>
      <c r="C472">
        <v>12</v>
      </c>
      <c r="D472">
        <v>1</v>
      </c>
      <c r="E472" s="10">
        <f t="shared" si="57"/>
        <v>8.3333333333333329E-2</v>
      </c>
      <c r="F472">
        <f>$C$1110-SUM($C$2:C471)</f>
        <v>1965</v>
      </c>
      <c r="G472" s="10">
        <f t="shared" si="58"/>
        <v>4.4915032412051747E-4</v>
      </c>
      <c r="H472" s="2">
        <f t="shared" si="59"/>
        <v>0.88213123657268744</v>
      </c>
      <c r="I472" s="3">
        <v>6.8233532608796709E-8</v>
      </c>
      <c r="J472" s="2">
        <v>6.330706860946389E-4</v>
      </c>
      <c r="K472" s="2">
        <v>0.86224227446096313</v>
      </c>
      <c r="M472">
        <v>471</v>
      </c>
      <c r="N472">
        <v>8</v>
      </c>
      <c r="O472">
        <v>1</v>
      </c>
      <c r="P472" s="3">
        <f t="shared" si="60"/>
        <v>6.8233532608796709E-8</v>
      </c>
      <c r="Q472" s="10">
        <f t="shared" si="61"/>
        <v>0.125</v>
      </c>
      <c r="R472">
        <f>$N$1110-SUM($N$2:N471)</f>
        <v>1363</v>
      </c>
      <c r="S472" s="10">
        <f t="shared" si="62"/>
        <v>6.330706860946389E-4</v>
      </c>
      <c r="T472" s="2">
        <f t="shared" si="63"/>
        <v>0.86224227446096313</v>
      </c>
    </row>
    <row r="473" spans="1:20" x14ac:dyDescent="0.25">
      <c r="A473">
        <v>472</v>
      </c>
      <c r="B473" s="3">
        <f t="shared" si="56"/>
        <v>7.4808910668891155E-8</v>
      </c>
      <c r="C473">
        <v>11</v>
      </c>
      <c r="D473">
        <v>0</v>
      </c>
      <c r="E473" s="10">
        <f t="shared" si="57"/>
        <v>0</v>
      </c>
      <c r="F473">
        <f>$C$1110-SUM($C$2:C472)</f>
        <v>1953</v>
      </c>
      <c r="G473" s="10">
        <f t="shared" si="58"/>
        <v>0</v>
      </c>
      <c r="H473" s="2">
        <f t="shared" si="59"/>
        <v>0.88213123657268744</v>
      </c>
      <c r="I473" s="3">
        <v>7.6762724184896296E-8</v>
      </c>
      <c r="J473" s="2">
        <v>0</v>
      </c>
      <c r="K473" s="2">
        <v>0.86224227446096313</v>
      </c>
      <c r="M473">
        <v>472</v>
      </c>
      <c r="N473">
        <v>9</v>
      </c>
      <c r="O473">
        <v>0</v>
      </c>
      <c r="P473" s="3">
        <f t="shared" si="60"/>
        <v>7.6762724184896296E-8</v>
      </c>
      <c r="Q473" s="10">
        <f t="shared" si="61"/>
        <v>0</v>
      </c>
      <c r="R473">
        <f>$N$1110-SUM($N$2:N472)</f>
        <v>1355</v>
      </c>
      <c r="S473" s="10">
        <f t="shared" si="62"/>
        <v>0</v>
      </c>
      <c r="T473" s="2">
        <f t="shared" si="63"/>
        <v>0.86224227446096313</v>
      </c>
    </row>
    <row r="474" spans="1:20" x14ac:dyDescent="0.25">
      <c r="A474">
        <v>473</v>
      </c>
      <c r="B474" s="3">
        <f t="shared" si="56"/>
        <v>7.4808910668891155E-8</v>
      </c>
      <c r="C474">
        <v>11</v>
      </c>
      <c r="D474">
        <v>0</v>
      </c>
      <c r="E474" s="10">
        <f t="shared" si="57"/>
        <v>0</v>
      </c>
      <c r="F474">
        <f>$C$1110-SUM($C$2:C473)</f>
        <v>1942</v>
      </c>
      <c r="G474" s="10">
        <f t="shared" si="58"/>
        <v>0</v>
      </c>
      <c r="H474" s="2">
        <f t="shared" si="59"/>
        <v>0.88213123657268744</v>
      </c>
      <c r="I474" s="3">
        <v>3.4116766304398355E-8</v>
      </c>
      <c r="J474" s="2">
        <v>0</v>
      </c>
      <c r="K474" s="2">
        <v>0.86224227446096313</v>
      </c>
      <c r="M474">
        <v>473</v>
      </c>
      <c r="N474">
        <v>4</v>
      </c>
      <c r="O474">
        <v>0</v>
      </c>
      <c r="P474" s="3">
        <f t="shared" si="60"/>
        <v>3.4116766304398355E-8</v>
      </c>
      <c r="Q474" s="10">
        <f t="shared" si="61"/>
        <v>0</v>
      </c>
      <c r="R474">
        <f>$N$1110-SUM($N$2:N473)</f>
        <v>1346</v>
      </c>
      <c r="S474" s="10">
        <f t="shared" si="62"/>
        <v>0</v>
      </c>
      <c r="T474" s="2">
        <f t="shared" si="63"/>
        <v>0.86224227446096313</v>
      </c>
    </row>
    <row r="475" spans="1:20" x14ac:dyDescent="0.25">
      <c r="A475">
        <v>474</v>
      </c>
      <c r="B475" s="3">
        <f t="shared" si="56"/>
        <v>4.0804860364849723E-8</v>
      </c>
      <c r="C475">
        <v>6</v>
      </c>
      <c r="D475">
        <v>0</v>
      </c>
      <c r="E475" s="10">
        <f t="shared" si="57"/>
        <v>0</v>
      </c>
      <c r="F475">
        <f>$C$1110-SUM($C$2:C474)</f>
        <v>1931</v>
      </c>
      <c r="G475" s="10">
        <f t="shared" si="58"/>
        <v>0</v>
      </c>
      <c r="H475" s="2">
        <f t="shared" si="59"/>
        <v>0.88213123657268744</v>
      </c>
      <c r="I475" s="3">
        <v>4.2645957880497942E-8</v>
      </c>
      <c r="J475" s="2">
        <v>0</v>
      </c>
      <c r="K475" s="2">
        <v>0.86224227446096313</v>
      </c>
      <c r="M475">
        <v>474</v>
      </c>
      <c r="N475">
        <v>5</v>
      </c>
      <c r="O475">
        <v>0</v>
      </c>
      <c r="P475" s="3">
        <f t="shared" si="60"/>
        <v>4.2645957880497942E-8</v>
      </c>
      <c r="Q475" s="10">
        <f t="shared" si="61"/>
        <v>0</v>
      </c>
      <c r="R475">
        <f>$N$1110-SUM($N$2:N474)</f>
        <v>1342</v>
      </c>
      <c r="S475" s="10">
        <f t="shared" si="62"/>
        <v>0</v>
      </c>
      <c r="T475" s="2">
        <f t="shared" si="63"/>
        <v>0.86224227446096313</v>
      </c>
    </row>
    <row r="476" spans="1:20" x14ac:dyDescent="0.25">
      <c r="A476">
        <v>475</v>
      </c>
      <c r="B476" s="3">
        <f t="shared" si="56"/>
        <v>1.0201215091212431E-7</v>
      </c>
      <c r="C476">
        <v>15</v>
      </c>
      <c r="D476">
        <v>0</v>
      </c>
      <c r="E476" s="10">
        <f t="shared" si="57"/>
        <v>0</v>
      </c>
      <c r="F476">
        <f>$C$1110-SUM($C$2:C475)</f>
        <v>1925</v>
      </c>
      <c r="G476" s="10">
        <f t="shared" si="58"/>
        <v>0</v>
      </c>
      <c r="H476" s="2">
        <f t="shared" si="59"/>
        <v>0.88213123657268744</v>
      </c>
      <c r="I476" s="3">
        <v>9.382110733709547E-8</v>
      </c>
      <c r="J476" s="2">
        <v>0</v>
      </c>
      <c r="K476" s="2">
        <v>0.86224227446096313</v>
      </c>
      <c r="M476">
        <v>475</v>
      </c>
      <c r="N476">
        <v>11</v>
      </c>
      <c r="O476">
        <v>0</v>
      </c>
      <c r="P476" s="3">
        <f t="shared" si="60"/>
        <v>9.382110733709547E-8</v>
      </c>
      <c r="Q476" s="10">
        <f t="shared" si="61"/>
        <v>0</v>
      </c>
      <c r="R476">
        <f>$N$1110-SUM($N$2:N475)</f>
        <v>1337</v>
      </c>
      <c r="S476" s="10">
        <f t="shared" si="62"/>
        <v>0</v>
      </c>
      <c r="T476" s="2">
        <f t="shared" si="63"/>
        <v>0.86224227446096313</v>
      </c>
    </row>
    <row r="477" spans="1:20" x14ac:dyDescent="0.25">
      <c r="A477">
        <v>476</v>
      </c>
      <c r="B477" s="3">
        <f t="shared" si="56"/>
        <v>4.7605670425658008E-8</v>
      </c>
      <c r="C477">
        <v>7</v>
      </c>
      <c r="D477">
        <v>0</v>
      </c>
      <c r="E477" s="10">
        <f t="shared" si="57"/>
        <v>0</v>
      </c>
      <c r="F477">
        <f>$C$1110-SUM($C$2:C476)</f>
        <v>1910</v>
      </c>
      <c r="G477" s="10">
        <f t="shared" si="58"/>
        <v>0</v>
      </c>
      <c r="H477" s="2">
        <f t="shared" si="59"/>
        <v>0.88213123657268744</v>
      </c>
      <c r="I477" s="3">
        <v>6.8233532608796709E-8</v>
      </c>
      <c r="J477" s="2">
        <v>0</v>
      </c>
      <c r="K477" s="2">
        <v>0.86224227446096313</v>
      </c>
      <c r="M477">
        <v>476</v>
      </c>
      <c r="N477">
        <v>8</v>
      </c>
      <c r="O477">
        <v>0</v>
      </c>
      <c r="P477" s="3">
        <f t="shared" si="60"/>
        <v>6.8233532608796709E-8</v>
      </c>
      <c r="Q477" s="10">
        <f t="shared" si="61"/>
        <v>0</v>
      </c>
      <c r="R477">
        <f>$N$1110-SUM($N$2:N476)</f>
        <v>1326</v>
      </c>
      <c r="S477" s="10">
        <f t="shared" si="62"/>
        <v>0</v>
      </c>
      <c r="T477" s="2">
        <f t="shared" si="63"/>
        <v>0.86224227446096313</v>
      </c>
    </row>
    <row r="478" spans="1:20" x14ac:dyDescent="0.25">
      <c r="A478">
        <v>477</v>
      </c>
      <c r="B478" s="3">
        <f t="shared" si="56"/>
        <v>3.4004050304041438E-8</v>
      </c>
      <c r="C478">
        <v>5</v>
      </c>
      <c r="D478">
        <v>0</v>
      </c>
      <c r="E478" s="10">
        <f t="shared" si="57"/>
        <v>0</v>
      </c>
      <c r="F478">
        <f>$C$1110-SUM($C$2:C477)</f>
        <v>1903</v>
      </c>
      <c r="G478" s="10">
        <f t="shared" si="58"/>
        <v>0</v>
      </c>
      <c r="H478" s="2">
        <f t="shared" si="59"/>
        <v>0.88213123657268744</v>
      </c>
      <c r="I478" s="3">
        <v>3.4116766304398355E-8</v>
      </c>
      <c r="J478" s="2">
        <v>0</v>
      </c>
      <c r="K478" s="2">
        <v>0.86224227446096313</v>
      </c>
      <c r="M478">
        <v>477</v>
      </c>
      <c r="N478">
        <v>4</v>
      </c>
      <c r="O478">
        <v>0</v>
      </c>
      <c r="P478" s="3">
        <f t="shared" si="60"/>
        <v>3.4116766304398355E-8</v>
      </c>
      <c r="Q478" s="10">
        <f t="shared" si="61"/>
        <v>0</v>
      </c>
      <c r="R478">
        <f>$N$1110-SUM($N$2:N477)</f>
        <v>1318</v>
      </c>
      <c r="S478" s="10">
        <f t="shared" si="62"/>
        <v>0</v>
      </c>
      <c r="T478" s="2">
        <f t="shared" si="63"/>
        <v>0.86224227446096313</v>
      </c>
    </row>
    <row r="479" spans="1:20" x14ac:dyDescent="0.25">
      <c r="A479">
        <v>478</v>
      </c>
      <c r="B479" s="3">
        <f t="shared" si="56"/>
        <v>6.1207290547274585E-8</v>
      </c>
      <c r="C479">
        <v>9</v>
      </c>
      <c r="D479">
        <v>0</v>
      </c>
      <c r="E479" s="10">
        <f t="shared" si="57"/>
        <v>0</v>
      </c>
      <c r="F479">
        <f>$C$1110-SUM($C$2:C478)</f>
        <v>1898</v>
      </c>
      <c r="G479" s="10">
        <f t="shared" si="58"/>
        <v>0</v>
      </c>
      <c r="H479" s="2">
        <f t="shared" si="59"/>
        <v>0.88213123657268744</v>
      </c>
      <c r="I479" s="3">
        <v>5.9704341032697122E-8</v>
      </c>
      <c r="J479" s="2">
        <v>0</v>
      </c>
      <c r="K479" s="2">
        <v>0.86224227446096313</v>
      </c>
      <c r="M479">
        <v>478</v>
      </c>
      <c r="N479">
        <v>7</v>
      </c>
      <c r="O479">
        <v>0</v>
      </c>
      <c r="P479" s="3">
        <f t="shared" si="60"/>
        <v>5.9704341032697122E-8</v>
      </c>
      <c r="Q479" s="10">
        <f t="shared" si="61"/>
        <v>0</v>
      </c>
      <c r="R479">
        <f>$N$1110-SUM($N$2:N478)</f>
        <v>1314</v>
      </c>
      <c r="S479" s="10">
        <f t="shared" si="62"/>
        <v>0</v>
      </c>
      <c r="T479" s="2">
        <f t="shared" si="63"/>
        <v>0.86224227446096313</v>
      </c>
    </row>
    <row r="480" spans="1:20" x14ac:dyDescent="0.25">
      <c r="A480">
        <v>479</v>
      </c>
      <c r="B480" s="3">
        <f t="shared" si="56"/>
        <v>1.0201215091212431E-7</v>
      </c>
      <c r="C480">
        <v>15</v>
      </c>
      <c r="D480">
        <v>0</v>
      </c>
      <c r="E480" s="10">
        <f t="shared" si="57"/>
        <v>0</v>
      </c>
      <c r="F480">
        <f>$C$1110-SUM($C$2:C479)</f>
        <v>1889</v>
      </c>
      <c r="G480" s="10">
        <f t="shared" si="58"/>
        <v>0</v>
      </c>
      <c r="H480" s="2">
        <f t="shared" si="59"/>
        <v>0.88213123657268744</v>
      </c>
      <c r="I480" s="3">
        <v>6.8233532608796709E-8</v>
      </c>
      <c r="J480" s="2">
        <v>0</v>
      </c>
      <c r="K480" s="2">
        <v>0.86224227446096313</v>
      </c>
      <c r="M480">
        <v>479</v>
      </c>
      <c r="N480">
        <v>8</v>
      </c>
      <c r="O480">
        <v>0</v>
      </c>
      <c r="P480" s="3">
        <f t="shared" si="60"/>
        <v>6.8233532608796709E-8</v>
      </c>
      <c r="Q480" s="10">
        <f t="shared" si="61"/>
        <v>0</v>
      </c>
      <c r="R480">
        <f>$N$1110-SUM($N$2:N479)</f>
        <v>1307</v>
      </c>
      <c r="S480" s="10">
        <f t="shared" si="62"/>
        <v>0</v>
      </c>
      <c r="T480" s="2">
        <f t="shared" si="63"/>
        <v>0.86224227446096313</v>
      </c>
    </row>
    <row r="481" spans="1:20" x14ac:dyDescent="0.25">
      <c r="A481">
        <v>480</v>
      </c>
      <c r="B481" s="3">
        <f t="shared" si="56"/>
        <v>9.5211340851316016E-8</v>
      </c>
      <c r="C481">
        <v>14</v>
      </c>
      <c r="D481">
        <v>0</v>
      </c>
      <c r="E481" s="10">
        <f t="shared" si="57"/>
        <v>0</v>
      </c>
      <c r="F481">
        <f>$C$1110-SUM($C$2:C480)</f>
        <v>1874</v>
      </c>
      <c r="G481" s="10">
        <f t="shared" si="58"/>
        <v>0</v>
      </c>
      <c r="H481" s="2">
        <f t="shared" si="59"/>
        <v>0.88213123657268744</v>
      </c>
      <c r="I481" s="3">
        <v>1.1940868206539424E-7</v>
      </c>
      <c r="J481" s="2">
        <v>0</v>
      </c>
      <c r="K481" s="2">
        <v>0.86224227446096313</v>
      </c>
      <c r="M481">
        <v>480</v>
      </c>
      <c r="N481">
        <v>14</v>
      </c>
      <c r="O481">
        <v>0</v>
      </c>
      <c r="P481" s="3">
        <f t="shared" si="60"/>
        <v>1.1940868206539424E-7</v>
      </c>
      <c r="Q481" s="10">
        <f t="shared" si="61"/>
        <v>0</v>
      </c>
      <c r="R481">
        <f>$N$1110-SUM($N$2:N480)</f>
        <v>1299</v>
      </c>
      <c r="S481" s="10">
        <f t="shared" si="62"/>
        <v>0</v>
      </c>
      <c r="T481" s="2">
        <f t="shared" si="63"/>
        <v>0.86224227446096313</v>
      </c>
    </row>
    <row r="482" spans="1:20" x14ac:dyDescent="0.25">
      <c r="A482">
        <v>481</v>
      </c>
      <c r="B482" s="3">
        <f t="shared" si="56"/>
        <v>7.4808910668891155E-8</v>
      </c>
      <c r="C482">
        <v>11</v>
      </c>
      <c r="D482">
        <v>0</v>
      </c>
      <c r="E482" s="10">
        <f t="shared" si="57"/>
        <v>0</v>
      </c>
      <c r="F482">
        <f>$C$1110-SUM($C$2:C481)</f>
        <v>1860</v>
      </c>
      <c r="G482" s="10">
        <f t="shared" si="58"/>
        <v>0</v>
      </c>
      <c r="H482" s="2">
        <f t="shared" si="59"/>
        <v>0.88213123657268744</v>
      </c>
      <c r="I482" s="3">
        <v>6.8233532608796709E-8</v>
      </c>
      <c r="J482" s="2">
        <v>0</v>
      </c>
      <c r="K482" s="2">
        <v>0.86224227446096313</v>
      </c>
      <c r="M482">
        <v>481</v>
      </c>
      <c r="N482">
        <v>8</v>
      </c>
      <c r="O482">
        <v>0</v>
      </c>
      <c r="P482" s="3">
        <f t="shared" si="60"/>
        <v>6.8233532608796709E-8</v>
      </c>
      <c r="Q482" s="10">
        <f t="shared" si="61"/>
        <v>0</v>
      </c>
      <c r="R482">
        <f>$N$1110-SUM($N$2:N481)</f>
        <v>1285</v>
      </c>
      <c r="S482" s="10">
        <f t="shared" si="62"/>
        <v>0</v>
      </c>
      <c r="T482" s="2">
        <f t="shared" si="63"/>
        <v>0.86224227446096313</v>
      </c>
    </row>
    <row r="483" spans="1:20" x14ac:dyDescent="0.25">
      <c r="A483">
        <v>482</v>
      </c>
      <c r="B483" s="3">
        <f t="shared" si="56"/>
        <v>6.8008100608082876E-8</v>
      </c>
      <c r="C483">
        <v>10</v>
      </c>
      <c r="D483">
        <v>0</v>
      </c>
      <c r="E483" s="10">
        <f t="shared" si="57"/>
        <v>0</v>
      </c>
      <c r="F483">
        <f>$C$1110-SUM($C$2:C482)</f>
        <v>1849</v>
      </c>
      <c r="G483" s="10">
        <f t="shared" si="58"/>
        <v>0</v>
      </c>
      <c r="H483" s="2">
        <f t="shared" si="59"/>
        <v>0.88213123657268744</v>
      </c>
      <c r="I483" s="3">
        <v>6.8233532608796709E-8</v>
      </c>
      <c r="J483" s="2">
        <v>0</v>
      </c>
      <c r="K483" s="2">
        <v>0.86224227446096313</v>
      </c>
      <c r="M483">
        <v>482</v>
      </c>
      <c r="N483">
        <v>8</v>
      </c>
      <c r="O483">
        <v>0</v>
      </c>
      <c r="P483" s="3">
        <f t="shared" si="60"/>
        <v>6.8233532608796709E-8</v>
      </c>
      <c r="Q483" s="10">
        <f t="shared" si="61"/>
        <v>0</v>
      </c>
      <c r="R483">
        <f>$N$1110-SUM($N$2:N482)</f>
        <v>1277</v>
      </c>
      <c r="S483" s="10">
        <f t="shared" si="62"/>
        <v>0</v>
      </c>
      <c r="T483" s="2">
        <f t="shared" si="63"/>
        <v>0.86224227446096313</v>
      </c>
    </row>
    <row r="484" spans="1:20" x14ac:dyDescent="0.25">
      <c r="A484">
        <v>483</v>
      </c>
      <c r="B484" s="3">
        <f t="shared" si="56"/>
        <v>3.4004050304041438E-8</v>
      </c>
      <c r="C484">
        <v>5</v>
      </c>
      <c r="D484">
        <v>0</v>
      </c>
      <c r="E484" s="10">
        <f t="shared" si="57"/>
        <v>0</v>
      </c>
      <c r="F484">
        <f>$C$1110-SUM($C$2:C483)</f>
        <v>1839</v>
      </c>
      <c r="G484" s="10">
        <f t="shared" si="58"/>
        <v>0</v>
      </c>
      <c r="H484" s="2">
        <f t="shared" si="59"/>
        <v>0.88213123657268744</v>
      </c>
      <c r="I484" s="3">
        <v>3.4116766304398355E-8</v>
      </c>
      <c r="J484" s="2">
        <v>0</v>
      </c>
      <c r="K484" s="2">
        <v>0.86224227446096313</v>
      </c>
      <c r="M484">
        <v>483</v>
      </c>
      <c r="N484">
        <v>4</v>
      </c>
      <c r="O484">
        <v>0</v>
      </c>
      <c r="P484" s="3">
        <f t="shared" si="60"/>
        <v>3.4116766304398355E-8</v>
      </c>
      <c r="Q484" s="10">
        <f t="shared" si="61"/>
        <v>0</v>
      </c>
      <c r="R484">
        <f>$N$1110-SUM($N$2:N483)</f>
        <v>1269</v>
      </c>
      <c r="S484" s="10">
        <f t="shared" si="62"/>
        <v>0</v>
      </c>
      <c r="T484" s="2">
        <f t="shared" si="63"/>
        <v>0.86224227446096313</v>
      </c>
    </row>
    <row r="485" spans="1:20" x14ac:dyDescent="0.25">
      <c r="A485">
        <v>484</v>
      </c>
      <c r="B485" s="3">
        <f t="shared" si="56"/>
        <v>8.1609720729699446E-8</v>
      </c>
      <c r="C485">
        <v>12</v>
      </c>
      <c r="D485">
        <v>0</v>
      </c>
      <c r="E485" s="10">
        <f t="shared" si="57"/>
        <v>0</v>
      </c>
      <c r="F485">
        <f>$C$1110-SUM($C$2:C484)</f>
        <v>1834</v>
      </c>
      <c r="G485" s="10">
        <f t="shared" si="58"/>
        <v>0</v>
      </c>
      <c r="H485" s="2">
        <f t="shared" si="59"/>
        <v>0.88213123657268744</v>
      </c>
      <c r="I485" s="3">
        <v>9.382110733709547E-8</v>
      </c>
      <c r="J485" s="2">
        <v>0</v>
      </c>
      <c r="K485" s="2">
        <v>0.86224227446096313</v>
      </c>
      <c r="M485">
        <v>484</v>
      </c>
      <c r="N485">
        <v>11</v>
      </c>
      <c r="O485">
        <v>0</v>
      </c>
      <c r="P485" s="3">
        <f t="shared" si="60"/>
        <v>9.382110733709547E-8</v>
      </c>
      <c r="Q485" s="10">
        <f t="shared" si="61"/>
        <v>0</v>
      </c>
      <c r="R485">
        <f>$N$1110-SUM($N$2:N484)</f>
        <v>1265</v>
      </c>
      <c r="S485" s="10">
        <f t="shared" si="62"/>
        <v>0</v>
      </c>
      <c r="T485" s="2">
        <f t="shared" si="63"/>
        <v>0.86224227446096313</v>
      </c>
    </row>
    <row r="486" spans="1:20" x14ac:dyDescent="0.25">
      <c r="A486">
        <v>485</v>
      </c>
      <c r="B486" s="3">
        <f t="shared" si="56"/>
        <v>5.4406480486466293E-8</v>
      </c>
      <c r="C486">
        <v>8</v>
      </c>
      <c r="D486">
        <v>0</v>
      </c>
      <c r="E486" s="10">
        <f t="shared" si="57"/>
        <v>0</v>
      </c>
      <c r="F486">
        <f>$C$1110-SUM($C$2:C485)</f>
        <v>1822</v>
      </c>
      <c r="G486" s="10">
        <f t="shared" si="58"/>
        <v>0</v>
      </c>
      <c r="H486" s="2">
        <f t="shared" si="59"/>
        <v>0.88213123657268744</v>
      </c>
      <c r="I486" s="3">
        <v>3.4116766304398355E-8</v>
      </c>
      <c r="J486" s="2">
        <v>0</v>
      </c>
      <c r="K486" s="2">
        <v>0.86224227446096313</v>
      </c>
      <c r="M486">
        <v>485</v>
      </c>
      <c r="N486">
        <v>4</v>
      </c>
      <c r="O486">
        <v>0</v>
      </c>
      <c r="P486" s="3">
        <f t="shared" si="60"/>
        <v>3.4116766304398355E-8</v>
      </c>
      <c r="Q486" s="10">
        <f t="shared" si="61"/>
        <v>0</v>
      </c>
      <c r="R486">
        <f>$N$1110-SUM($N$2:N485)</f>
        <v>1254</v>
      </c>
      <c r="S486" s="10">
        <f t="shared" si="62"/>
        <v>0</v>
      </c>
      <c r="T486" s="2">
        <f t="shared" si="63"/>
        <v>0.86224227446096313</v>
      </c>
    </row>
    <row r="487" spans="1:20" x14ac:dyDescent="0.25">
      <c r="A487">
        <v>486</v>
      </c>
      <c r="B487" s="3">
        <f t="shared" si="56"/>
        <v>8.8410530790507738E-8</v>
      </c>
      <c r="C487">
        <v>13</v>
      </c>
      <c r="D487">
        <v>0</v>
      </c>
      <c r="E487" s="10">
        <f t="shared" si="57"/>
        <v>0</v>
      </c>
      <c r="F487">
        <f>$C$1110-SUM($C$2:C486)</f>
        <v>1814</v>
      </c>
      <c r="G487" s="10">
        <f t="shared" si="58"/>
        <v>0</v>
      </c>
      <c r="H487" s="2">
        <f t="shared" si="59"/>
        <v>0.88213123657268744</v>
      </c>
      <c r="I487" s="3">
        <v>4.2645957880497942E-8</v>
      </c>
      <c r="J487" s="2">
        <v>0</v>
      </c>
      <c r="K487" s="2">
        <v>0.86224227446096313</v>
      </c>
      <c r="M487">
        <v>486</v>
      </c>
      <c r="N487">
        <v>5</v>
      </c>
      <c r="O487">
        <v>0</v>
      </c>
      <c r="P487" s="3">
        <f t="shared" si="60"/>
        <v>4.2645957880497942E-8</v>
      </c>
      <c r="Q487" s="10">
        <f t="shared" si="61"/>
        <v>0</v>
      </c>
      <c r="R487">
        <f>$N$1110-SUM($N$2:N486)</f>
        <v>1250</v>
      </c>
      <c r="S487" s="10">
        <f t="shared" si="62"/>
        <v>0</v>
      </c>
      <c r="T487" s="2">
        <f t="shared" si="63"/>
        <v>0.86224227446096313</v>
      </c>
    </row>
    <row r="488" spans="1:20" x14ac:dyDescent="0.25">
      <c r="A488">
        <v>487</v>
      </c>
      <c r="B488" s="3">
        <f t="shared" si="56"/>
        <v>5.4406480486466293E-8</v>
      </c>
      <c r="C488">
        <v>8</v>
      </c>
      <c r="D488">
        <v>1</v>
      </c>
      <c r="E488" s="10">
        <f t="shared" si="57"/>
        <v>0.125</v>
      </c>
      <c r="F488">
        <f>$C$1110-SUM($C$2:C487)</f>
        <v>1801</v>
      </c>
      <c r="G488" s="10">
        <f t="shared" si="58"/>
        <v>4.8980079765281737E-4</v>
      </c>
      <c r="H488" s="2">
        <f t="shared" si="59"/>
        <v>0.88164143577503462</v>
      </c>
      <c r="I488" s="3">
        <v>3.4116766304398355E-8</v>
      </c>
      <c r="J488" s="2">
        <v>6.9256407587225954E-4</v>
      </c>
      <c r="K488" s="2">
        <v>0.86154971038509087</v>
      </c>
      <c r="M488">
        <v>487</v>
      </c>
      <c r="N488">
        <v>4</v>
      </c>
      <c r="O488">
        <v>1</v>
      </c>
      <c r="P488" s="3">
        <f t="shared" si="60"/>
        <v>3.4116766304398355E-8</v>
      </c>
      <c r="Q488" s="10">
        <f t="shared" si="61"/>
        <v>0.25</v>
      </c>
      <c r="R488">
        <f>$N$1110-SUM($N$2:N487)</f>
        <v>1245</v>
      </c>
      <c r="S488" s="10">
        <f t="shared" si="62"/>
        <v>6.9256407587225954E-4</v>
      </c>
      <c r="T488" s="2">
        <f t="shared" si="63"/>
        <v>0.86154971038509087</v>
      </c>
    </row>
    <row r="489" spans="1:20" x14ac:dyDescent="0.25">
      <c r="A489">
        <v>488</v>
      </c>
      <c r="B489" s="3">
        <f t="shared" si="56"/>
        <v>6.8008100608082876E-8</v>
      </c>
      <c r="C489">
        <v>10</v>
      </c>
      <c r="D489">
        <v>0</v>
      </c>
      <c r="E489" s="10">
        <f t="shared" si="57"/>
        <v>0</v>
      </c>
      <c r="F489">
        <f>$C$1110-SUM($C$2:C488)</f>
        <v>1793</v>
      </c>
      <c r="G489" s="10">
        <f t="shared" si="58"/>
        <v>0</v>
      </c>
      <c r="H489" s="2">
        <f t="shared" si="59"/>
        <v>0.88164143577503462</v>
      </c>
      <c r="I489" s="3">
        <v>4.2645957880497942E-8</v>
      </c>
      <c r="J489" s="2">
        <v>0</v>
      </c>
      <c r="K489" s="2">
        <v>0.86154971038509087</v>
      </c>
      <c r="M489">
        <v>488</v>
      </c>
      <c r="N489">
        <v>5</v>
      </c>
      <c r="O489">
        <v>0</v>
      </c>
      <c r="P489" s="3">
        <f t="shared" si="60"/>
        <v>4.2645957880497942E-8</v>
      </c>
      <c r="Q489" s="10">
        <f t="shared" si="61"/>
        <v>0</v>
      </c>
      <c r="R489">
        <f>$N$1110-SUM($N$2:N488)</f>
        <v>1241</v>
      </c>
      <c r="S489" s="10">
        <f t="shared" si="62"/>
        <v>0</v>
      </c>
      <c r="T489" s="2">
        <f t="shared" si="63"/>
        <v>0.86154971038509087</v>
      </c>
    </row>
    <row r="490" spans="1:20" x14ac:dyDescent="0.25">
      <c r="A490">
        <v>489</v>
      </c>
      <c r="B490" s="3">
        <f t="shared" si="56"/>
        <v>5.4406480486466293E-8</v>
      </c>
      <c r="C490">
        <v>8</v>
      </c>
      <c r="D490">
        <v>0</v>
      </c>
      <c r="E490" s="10">
        <f t="shared" si="57"/>
        <v>0</v>
      </c>
      <c r="F490">
        <f>$C$1110-SUM($C$2:C489)</f>
        <v>1783</v>
      </c>
      <c r="G490" s="10">
        <f t="shared" si="58"/>
        <v>0</v>
      </c>
      <c r="H490" s="2">
        <f t="shared" si="59"/>
        <v>0.88164143577503462</v>
      </c>
      <c r="I490" s="3">
        <v>4.2645957880497942E-8</v>
      </c>
      <c r="J490" s="2">
        <v>0</v>
      </c>
      <c r="K490" s="2">
        <v>0.86154971038509087</v>
      </c>
      <c r="M490">
        <v>489</v>
      </c>
      <c r="N490">
        <v>5</v>
      </c>
      <c r="O490">
        <v>0</v>
      </c>
      <c r="P490" s="3">
        <f t="shared" si="60"/>
        <v>4.2645957880497942E-8</v>
      </c>
      <c r="Q490" s="10">
        <f t="shared" si="61"/>
        <v>0</v>
      </c>
      <c r="R490">
        <f>$N$1110-SUM($N$2:N489)</f>
        <v>1236</v>
      </c>
      <c r="S490" s="10">
        <f t="shared" si="62"/>
        <v>0</v>
      </c>
      <c r="T490" s="2">
        <f t="shared" si="63"/>
        <v>0.86154971038509087</v>
      </c>
    </row>
    <row r="491" spans="1:20" x14ac:dyDescent="0.25">
      <c r="A491">
        <v>490</v>
      </c>
      <c r="B491" s="3">
        <f t="shared" si="56"/>
        <v>6.1207290547274585E-8</v>
      </c>
      <c r="C491">
        <v>9</v>
      </c>
      <c r="D491">
        <v>0</v>
      </c>
      <c r="E491" s="10">
        <f t="shared" si="57"/>
        <v>0</v>
      </c>
      <c r="F491">
        <f>$C$1110-SUM($C$2:C490)</f>
        <v>1775</v>
      </c>
      <c r="G491" s="10">
        <f t="shared" si="58"/>
        <v>0</v>
      </c>
      <c r="H491" s="2">
        <f t="shared" si="59"/>
        <v>0.88164143577503462</v>
      </c>
      <c r="I491" s="3">
        <v>5.1175149456597529E-8</v>
      </c>
      <c r="J491" s="2">
        <v>0</v>
      </c>
      <c r="K491" s="2">
        <v>0.86154971038509087</v>
      </c>
      <c r="M491">
        <v>490</v>
      </c>
      <c r="N491">
        <v>6</v>
      </c>
      <c r="O491">
        <v>0</v>
      </c>
      <c r="P491" s="3">
        <f t="shared" si="60"/>
        <v>5.1175149456597529E-8</v>
      </c>
      <c r="Q491" s="10">
        <f t="shared" si="61"/>
        <v>0</v>
      </c>
      <c r="R491">
        <f>$N$1110-SUM($N$2:N490)</f>
        <v>1231</v>
      </c>
      <c r="S491" s="10">
        <f t="shared" si="62"/>
        <v>0</v>
      </c>
      <c r="T491" s="2">
        <f t="shared" si="63"/>
        <v>0.86154971038509087</v>
      </c>
    </row>
    <row r="492" spans="1:20" x14ac:dyDescent="0.25">
      <c r="A492">
        <v>491</v>
      </c>
      <c r="B492" s="3">
        <f t="shared" si="56"/>
        <v>6.8008100608082876E-8</v>
      </c>
      <c r="C492">
        <v>10</v>
      </c>
      <c r="D492">
        <v>0</v>
      </c>
      <c r="E492" s="10">
        <f t="shared" si="57"/>
        <v>0</v>
      </c>
      <c r="F492">
        <f>$C$1110-SUM($C$2:C491)</f>
        <v>1766</v>
      </c>
      <c r="G492" s="10">
        <f t="shared" si="58"/>
        <v>0</v>
      </c>
      <c r="H492" s="2">
        <f t="shared" si="59"/>
        <v>0.88164143577503462</v>
      </c>
      <c r="I492" s="3">
        <v>6.8233532608796709E-8</v>
      </c>
      <c r="J492" s="2">
        <v>0</v>
      </c>
      <c r="K492" s="2">
        <v>0.86154971038509087</v>
      </c>
      <c r="M492">
        <v>491</v>
      </c>
      <c r="N492">
        <v>8</v>
      </c>
      <c r="O492">
        <v>0</v>
      </c>
      <c r="P492" s="3">
        <f t="shared" si="60"/>
        <v>6.8233532608796709E-8</v>
      </c>
      <c r="Q492" s="10">
        <f t="shared" si="61"/>
        <v>0</v>
      </c>
      <c r="R492">
        <f>$N$1110-SUM($N$2:N491)</f>
        <v>1225</v>
      </c>
      <c r="S492" s="10">
        <f t="shared" si="62"/>
        <v>0</v>
      </c>
      <c r="T492" s="2">
        <f t="shared" si="63"/>
        <v>0.86154971038509087</v>
      </c>
    </row>
    <row r="493" spans="1:20" x14ac:dyDescent="0.25">
      <c r="A493">
        <v>492</v>
      </c>
      <c r="B493" s="3">
        <f t="shared" si="56"/>
        <v>7.4808910668891155E-8</v>
      </c>
      <c r="C493">
        <v>11</v>
      </c>
      <c r="D493">
        <v>0</v>
      </c>
      <c r="E493" s="10">
        <f t="shared" si="57"/>
        <v>0</v>
      </c>
      <c r="F493">
        <f>$C$1110-SUM($C$2:C492)</f>
        <v>1756</v>
      </c>
      <c r="G493" s="10">
        <f t="shared" si="58"/>
        <v>0</v>
      </c>
      <c r="H493" s="2">
        <f t="shared" si="59"/>
        <v>0.88164143577503462</v>
      </c>
      <c r="I493" s="3">
        <v>4.2645957880497942E-8</v>
      </c>
      <c r="J493" s="2">
        <v>0</v>
      </c>
      <c r="K493" s="2">
        <v>0.86154971038509087</v>
      </c>
      <c r="M493">
        <v>492</v>
      </c>
      <c r="N493">
        <v>5</v>
      </c>
      <c r="O493">
        <v>0</v>
      </c>
      <c r="P493" s="3">
        <f t="shared" si="60"/>
        <v>4.2645957880497942E-8</v>
      </c>
      <c r="Q493" s="10">
        <f t="shared" si="61"/>
        <v>0</v>
      </c>
      <c r="R493">
        <f>$N$1110-SUM($N$2:N492)</f>
        <v>1217</v>
      </c>
      <c r="S493" s="10">
        <f t="shared" si="62"/>
        <v>0</v>
      </c>
      <c r="T493" s="2">
        <f t="shared" si="63"/>
        <v>0.86154971038509087</v>
      </c>
    </row>
    <row r="494" spans="1:20" x14ac:dyDescent="0.25">
      <c r="A494">
        <v>493</v>
      </c>
      <c r="B494" s="3">
        <f t="shared" si="56"/>
        <v>5.4406480486466293E-8</v>
      </c>
      <c r="C494">
        <v>8</v>
      </c>
      <c r="D494">
        <v>0</v>
      </c>
      <c r="E494" s="10">
        <f t="shared" si="57"/>
        <v>0</v>
      </c>
      <c r="F494">
        <f>$C$1110-SUM($C$2:C493)</f>
        <v>1745</v>
      </c>
      <c r="G494" s="10">
        <f t="shared" si="58"/>
        <v>0</v>
      </c>
      <c r="H494" s="2">
        <f t="shared" si="59"/>
        <v>0.88164143577503462</v>
      </c>
      <c r="I494" s="3">
        <v>5.1175149456597529E-8</v>
      </c>
      <c r="J494" s="2">
        <v>0</v>
      </c>
      <c r="K494" s="2">
        <v>0.86154971038509087</v>
      </c>
      <c r="M494">
        <v>493</v>
      </c>
      <c r="N494">
        <v>6</v>
      </c>
      <c r="O494">
        <v>0</v>
      </c>
      <c r="P494" s="3">
        <f t="shared" si="60"/>
        <v>5.1175149456597529E-8</v>
      </c>
      <c r="Q494" s="10">
        <f t="shared" si="61"/>
        <v>0</v>
      </c>
      <c r="R494">
        <f>$N$1110-SUM($N$2:N493)</f>
        <v>1212</v>
      </c>
      <c r="S494" s="10">
        <f t="shared" si="62"/>
        <v>0</v>
      </c>
      <c r="T494" s="2">
        <f t="shared" si="63"/>
        <v>0.86154971038509087</v>
      </c>
    </row>
    <row r="495" spans="1:20" x14ac:dyDescent="0.25">
      <c r="A495">
        <v>494</v>
      </c>
      <c r="B495" s="3">
        <f t="shared" si="56"/>
        <v>4.0804860364849723E-8</v>
      </c>
      <c r="C495">
        <v>6</v>
      </c>
      <c r="D495">
        <v>0</v>
      </c>
      <c r="E495" s="10">
        <f t="shared" si="57"/>
        <v>0</v>
      </c>
      <c r="F495">
        <f>$C$1110-SUM($C$2:C494)</f>
        <v>1737</v>
      </c>
      <c r="G495" s="10">
        <f t="shared" si="58"/>
        <v>0</v>
      </c>
      <c r="H495" s="2">
        <f t="shared" si="59"/>
        <v>0.88164143577503462</v>
      </c>
      <c r="I495" s="3">
        <v>4.2645957880497942E-8</v>
      </c>
      <c r="J495" s="2">
        <v>0</v>
      </c>
      <c r="K495" s="2">
        <v>0.86154971038509087</v>
      </c>
      <c r="M495">
        <v>494</v>
      </c>
      <c r="N495">
        <v>5</v>
      </c>
      <c r="O495">
        <v>0</v>
      </c>
      <c r="P495" s="3">
        <f t="shared" si="60"/>
        <v>4.2645957880497942E-8</v>
      </c>
      <c r="Q495" s="10">
        <f t="shared" si="61"/>
        <v>0</v>
      </c>
      <c r="R495">
        <f>$N$1110-SUM($N$2:N494)</f>
        <v>1206</v>
      </c>
      <c r="S495" s="10">
        <f t="shared" si="62"/>
        <v>0</v>
      </c>
      <c r="T495" s="2">
        <f t="shared" si="63"/>
        <v>0.86154971038509087</v>
      </c>
    </row>
    <row r="496" spans="1:20" x14ac:dyDescent="0.25">
      <c r="A496">
        <v>495</v>
      </c>
      <c r="B496" s="3">
        <f t="shared" si="56"/>
        <v>4.0804860364849723E-8</v>
      </c>
      <c r="C496">
        <v>6</v>
      </c>
      <c r="D496">
        <v>0</v>
      </c>
      <c r="E496" s="10">
        <f t="shared" si="57"/>
        <v>0</v>
      </c>
      <c r="F496">
        <f>$C$1110-SUM($C$2:C495)</f>
        <v>1731</v>
      </c>
      <c r="G496" s="10">
        <f t="shared" si="58"/>
        <v>0</v>
      </c>
      <c r="H496" s="2">
        <f t="shared" si="59"/>
        <v>0.88164143577503462</v>
      </c>
      <c r="I496" s="3">
        <v>2.5587574728298764E-8</v>
      </c>
      <c r="J496" s="2">
        <v>0</v>
      </c>
      <c r="K496" s="2">
        <v>0.86154971038509087</v>
      </c>
      <c r="M496">
        <v>495</v>
      </c>
      <c r="N496">
        <v>3</v>
      </c>
      <c r="O496">
        <v>0</v>
      </c>
      <c r="P496" s="3">
        <f t="shared" si="60"/>
        <v>2.5587574728298764E-8</v>
      </c>
      <c r="Q496" s="10">
        <f t="shared" si="61"/>
        <v>0</v>
      </c>
      <c r="R496">
        <f>$N$1110-SUM($N$2:N495)</f>
        <v>1201</v>
      </c>
      <c r="S496" s="10">
        <f t="shared" si="62"/>
        <v>0</v>
      </c>
      <c r="T496" s="2">
        <f t="shared" si="63"/>
        <v>0.86154971038509087</v>
      </c>
    </row>
    <row r="497" spans="1:20" x14ac:dyDescent="0.25">
      <c r="A497">
        <v>496</v>
      </c>
      <c r="B497" s="3">
        <f t="shared" si="56"/>
        <v>6.1207290547274585E-8</v>
      </c>
      <c r="C497">
        <v>9</v>
      </c>
      <c r="D497">
        <v>0</v>
      </c>
      <c r="E497" s="10">
        <f t="shared" si="57"/>
        <v>0</v>
      </c>
      <c r="F497">
        <f>$C$1110-SUM($C$2:C496)</f>
        <v>1725</v>
      </c>
      <c r="G497" s="10">
        <f t="shared" si="58"/>
        <v>0</v>
      </c>
      <c r="H497" s="2">
        <f t="shared" si="59"/>
        <v>0.88164143577503462</v>
      </c>
      <c r="I497" s="3">
        <v>7.6762724184896296E-8</v>
      </c>
      <c r="J497" s="2">
        <v>0</v>
      </c>
      <c r="K497" s="2">
        <v>0.86154971038509087</v>
      </c>
      <c r="M497">
        <v>496</v>
      </c>
      <c r="N497">
        <v>9</v>
      </c>
      <c r="O497">
        <v>0</v>
      </c>
      <c r="P497" s="3">
        <f t="shared" si="60"/>
        <v>7.6762724184896296E-8</v>
      </c>
      <c r="Q497" s="10">
        <f t="shared" si="61"/>
        <v>0</v>
      </c>
      <c r="R497">
        <f>$N$1110-SUM($N$2:N496)</f>
        <v>1198</v>
      </c>
      <c r="S497" s="10">
        <f t="shared" si="62"/>
        <v>0</v>
      </c>
      <c r="T497" s="2">
        <f t="shared" si="63"/>
        <v>0.86154971038509087</v>
      </c>
    </row>
    <row r="498" spans="1:20" x14ac:dyDescent="0.25">
      <c r="A498">
        <v>497</v>
      </c>
      <c r="B498" s="3">
        <f t="shared" si="56"/>
        <v>5.4406480486466293E-8</v>
      </c>
      <c r="C498">
        <v>8</v>
      </c>
      <c r="D498">
        <v>0</v>
      </c>
      <c r="E498" s="10">
        <f t="shared" si="57"/>
        <v>0</v>
      </c>
      <c r="F498">
        <f>$C$1110-SUM($C$2:C497)</f>
        <v>1716</v>
      </c>
      <c r="G498" s="10">
        <f t="shared" si="58"/>
        <v>0</v>
      </c>
      <c r="H498" s="2">
        <f t="shared" si="59"/>
        <v>0.88164143577503462</v>
      </c>
      <c r="I498" s="3">
        <v>3.4116766304398355E-8</v>
      </c>
      <c r="J498" s="2">
        <v>0</v>
      </c>
      <c r="K498" s="2">
        <v>0.86154971038509087</v>
      </c>
      <c r="M498">
        <v>497</v>
      </c>
      <c r="N498">
        <v>4</v>
      </c>
      <c r="O498">
        <v>0</v>
      </c>
      <c r="P498" s="3">
        <f t="shared" si="60"/>
        <v>3.4116766304398355E-8</v>
      </c>
      <c r="Q498" s="10">
        <f t="shared" si="61"/>
        <v>0</v>
      </c>
      <c r="R498">
        <f>$N$1110-SUM($N$2:N497)</f>
        <v>1189</v>
      </c>
      <c r="S498" s="10">
        <f t="shared" si="62"/>
        <v>0</v>
      </c>
      <c r="T498" s="2">
        <f t="shared" si="63"/>
        <v>0.86154971038509087</v>
      </c>
    </row>
    <row r="499" spans="1:20" x14ac:dyDescent="0.25">
      <c r="A499">
        <v>498</v>
      </c>
      <c r="B499" s="3">
        <f t="shared" si="56"/>
        <v>6.8008100608082876E-8</v>
      </c>
      <c r="C499">
        <v>10</v>
      </c>
      <c r="D499">
        <v>0</v>
      </c>
      <c r="E499" s="10">
        <f t="shared" si="57"/>
        <v>0</v>
      </c>
      <c r="F499">
        <f>$C$1110-SUM($C$2:C498)</f>
        <v>1708</v>
      </c>
      <c r="G499" s="10">
        <f t="shared" si="58"/>
        <v>0</v>
      </c>
      <c r="H499" s="2">
        <f t="shared" si="59"/>
        <v>0.88164143577503462</v>
      </c>
      <c r="I499" s="3">
        <v>3.4116766304398355E-8</v>
      </c>
      <c r="J499" s="2">
        <v>0</v>
      </c>
      <c r="K499" s="2">
        <v>0.86154971038509087</v>
      </c>
      <c r="M499">
        <v>498</v>
      </c>
      <c r="N499">
        <v>4</v>
      </c>
      <c r="O499">
        <v>0</v>
      </c>
      <c r="P499" s="3">
        <f t="shared" si="60"/>
        <v>3.4116766304398355E-8</v>
      </c>
      <c r="Q499" s="10">
        <f t="shared" si="61"/>
        <v>0</v>
      </c>
      <c r="R499">
        <f>$N$1110-SUM($N$2:N498)</f>
        <v>1185</v>
      </c>
      <c r="S499" s="10">
        <f t="shared" si="62"/>
        <v>0</v>
      </c>
      <c r="T499" s="2">
        <f t="shared" si="63"/>
        <v>0.86154971038509087</v>
      </c>
    </row>
    <row r="500" spans="1:20" x14ac:dyDescent="0.25">
      <c r="A500">
        <v>499</v>
      </c>
      <c r="B500" s="3">
        <f t="shared" si="56"/>
        <v>6.1207290547274585E-8</v>
      </c>
      <c r="C500">
        <v>9</v>
      </c>
      <c r="D500">
        <v>0</v>
      </c>
      <c r="E500" s="10">
        <f t="shared" si="57"/>
        <v>0</v>
      </c>
      <c r="F500">
        <f>$C$1110-SUM($C$2:C499)</f>
        <v>1698</v>
      </c>
      <c r="G500" s="10">
        <f t="shared" si="58"/>
        <v>0</v>
      </c>
      <c r="H500" s="2">
        <f t="shared" si="59"/>
        <v>0.88164143577503462</v>
      </c>
      <c r="I500" s="3">
        <v>6.8233532608796709E-8</v>
      </c>
      <c r="J500" s="2">
        <v>0</v>
      </c>
      <c r="K500" s="2">
        <v>0.86154971038509087</v>
      </c>
      <c r="M500">
        <v>499</v>
      </c>
      <c r="N500">
        <v>8</v>
      </c>
      <c r="O500">
        <v>0</v>
      </c>
      <c r="P500" s="3">
        <f t="shared" si="60"/>
        <v>6.8233532608796709E-8</v>
      </c>
      <c r="Q500" s="10">
        <f t="shared" si="61"/>
        <v>0</v>
      </c>
      <c r="R500">
        <f>$N$1110-SUM($N$2:N499)</f>
        <v>1181</v>
      </c>
      <c r="S500" s="10">
        <f t="shared" si="62"/>
        <v>0</v>
      </c>
      <c r="T500" s="2">
        <f t="shared" si="63"/>
        <v>0.86154971038509087</v>
      </c>
    </row>
    <row r="501" spans="1:20" x14ac:dyDescent="0.25">
      <c r="A501">
        <v>500</v>
      </c>
      <c r="B501" s="3">
        <f t="shared" si="56"/>
        <v>1.1561377103374088E-7</v>
      </c>
      <c r="C501">
        <v>17</v>
      </c>
      <c r="D501">
        <v>0</v>
      </c>
      <c r="E501" s="10">
        <f t="shared" si="57"/>
        <v>0</v>
      </c>
      <c r="F501">
        <f>$C$1110-SUM($C$2:C500)</f>
        <v>1689</v>
      </c>
      <c r="G501" s="10">
        <f t="shared" si="58"/>
        <v>0</v>
      </c>
      <c r="H501" s="2">
        <f t="shared" si="59"/>
        <v>0.88164143577503462</v>
      </c>
      <c r="I501" s="3">
        <v>1.0235029891319506E-7</v>
      </c>
      <c r="J501" s="2">
        <v>0</v>
      </c>
      <c r="K501" s="2">
        <v>0.86154971038509087</v>
      </c>
      <c r="M501">
        <v>500</v>
      </c>
      <c r="N501">
        <v>12</v>
      </c>
      <c r="O501">
        <v>0</v>
      </c>
      <c r="P501" s="3">
        <f t="shared" si="60"/>
        <v>1.0235029891319506E-7</v>
      </c>
      <c r="Q501" s="10">
        <f t="shared" si="61"/>
        <v>0</v>
      </c>
      <c r="R501">
        <f>$N$1110-SUM($N$2:N500)</f>
        <v>1173</v>
      </c>
      <c r="S501" s="10">
        <f t="shared" si="62"/>
        <v>0</v>
      </c>
      <c r="T501" s="2">
        <f t="shared" si="63"/>
        <v>0.86154971038509087</v>
      </c>
    </row>
    <row r="502" spans="1:20" x14ac:dyDescent="0.25">
      <c r="A502">
        <v>501</v>
      </c>
      <c r="B502" s="3">
        <f t="shared" si="56"/>
        <v>6.1207290547274585E-8</v>
      </c>
      <c r="C502">
        <v>9</v>
      </c>
      <c r="D502">
        <v>0</v>
      </c>
      <c r="E502" s="10">
        <f t="shared" si="57"/>
        <v>0</v>
      </c>
      <c r="F502">
        <f>$C$1110-SUM($C$2:C501)</f>
        <v>1672</v>
      </c>
      <c r="G502" s="10">
        <f t="shared" si="58"/>
        <v>0</v>
      </c>
      <c r="H502" s="2">
        <f t="shared" si="59"/>
        <v>0.88164143577503462</v>
      </c>
      <c r="I502" s="3">
        <v>3.4116766304398355E-8</v>
      </c>
      <c r="J502" s="2">
        <v>0</v>
      </c>
      <c r="K502" s="2">
        <v>0.86154971038509087</v>
      </c>
      <c r="M502">
        <v>501</v>
      </c>
      <c r="N502">
        <v>4</v>
      </c>
      <c r="O502">
        <v>0</v>
      </c>
      <c r="P502" s="3">
        <f t="shared" si="60"/>
        <v>3.4116766304398355E-8</v>
      </c>
      <c r="Q502" s="10">
        <f t="shared" si="61"/>
        <v>0</v>
      </c>
      <c r="R502">
        <f>$N$1110-SUM($N$2:N501)</f>
        <v>1161</v>
      </c>
      <c r="S502" s="10">
        <f t="shared" si="62"/>
        <v>0</v>
      </c>
      <c r="T502" s="2">
        <f t="shared" si="63"/>
        <v>0.86154971038509087</v>
      </c>
    </row>
    <row r="503" spans="1:20" x14ac:dyDescent="0.25">
      <c r="A503">
        <v>502</v>
      </c>
      <c r="B503" s="3">
        <f t="shared" si="56"/>
        <v>2.0402430182424862E-8</v>
      </c>
      <c r="C503">
        <v>3</v>
      </c>
      <c r="D503">
        <v>0</v>
      </c>
      <c r="E503" s="10">
        <f t="shared" si="57"/>
        <v>0</v>
      </c>
      <c r="F503">
        <f>$C$1110-SUM($C$2:C502)</f>
        <v>1663</v>
      </c>
      <c r="G503" s="10">
        <f t="shared" si="58"/>
        <v>0</v>
      </c>
      <c r="H503" s="2">
        <f t="shared" si="59"/>
        <v>0.88164143577503462</v>
      </c>
      <c r="I503" s="3">
        <v>4.2645957880497942E-8</v>
      </c>
      <c r="J503" s="2">
        <v>0</v>
      </c>
      <c r="K503" s="2">
        <v>0.86154971038509087</v>
      </c>
      <c r="M503">
        <v>502</v>
      </c>
      <c r="N503">
        <v>5</v>
      </c>
      <c r="O503">
        <v>0</v>
      </c>
      <c r="P503" s="3">
        <f t="shared" si="60"/>
        <v>4.2645957880497942E-8</v>
      </c>
      <c r="Q503" s="10">
        <f t="shared" si="61"/>
        <v>0</v>
      </c>
      <c r="R503">
        <f>$N$1110-SUM($N$2:N502)</f>
        <v>1157</v>
      </c>
      <c r="S503" s="10">
        <f t="shared" si="62"/>
        <v>0</v>
      </c>
      <c r="T503" s="2">
        <f t="shared" si="63"/>
        <v>0.86154971038509087</v>
      </c>
    </row>
    <row r="504" spans="1:20" x14ac:dyDescent="0.25">
      <c r="A504">
        <v>503</v>
      </c>
      <c r="B504" s="3">
        <f t="shared" si="56"/>
        <v>4.7605670425658008E-8</v>
      </c>
      <c r="C504">
        <v>7</v>
      </c>
      <c r="D504">
        <v>0</v>
      </c>
      <c r="E504" s="10">
        <f t="shared" si="57"/>
        <v>0</v>
      </c>
      <c r="F504">
        <f>$C$1110-SUM($C$2:C503)</f>
        <v>1660</v>
      </c>
      <c r="G504" s="10">
        <f t="shared" si="58"/>
        <v>0</v>
      </c>
      <c r="H504" s="2">
        <f t="shared" si="59"/>
        <v>0.88164143577503462</v>
      </c>
      <c r="I504" s="3">
        <v>5.9704341032697122E-8</v>
      </c>
      <c r="J504" s="2">
        <v>0</v>
      </c>
      <c r="K504" s="2">
        <v>0.86154971038509087</v>
      </c>
      <c r="M504">
        <v>503</v>
      </c>
      <c r="N504">
        <v>7</v>
      </c>
      <c r="O504">
        <v>0</v>
      </c>
      <c r="P504" s="3">
        <f t="shared" si="60"/>
        <v>5.9704341032697122E-8</v>
      </c>
      <c r="Q504" s="10">
        <f t="shared" si="61"/>
        <v>0</v>
      </c>
      <c r="R504">
        <f>$N$1110-SUM($N$2:N503)</f>
        <v>1152</v>
      </c>
      <c r="S504" s="10">
        <f t="shared" si="62"/>
        <v>0</v>
      </c>
      <c r="T504" s="2">
        <f t="shared" si="63"/>
        <v>0.86154971038509087</v>
      </c>
    </row>
    <row r="505" spans="1:20" x14ac:dyDescent="0.25">
      <c r="A505">
        <v>504</v>
      </c>
      <c r="B505" s="3">
        <f t="shared" si="56"/>
        <v>4.7605670425658008E-8</v>
      </c>
      <c r="C505">
        <v>7</v>
      </c>
      <c r="D505">
        <v>1</v>
      </c>
      <c r="E505" s="10">
        <f t="shared" si="57"/>
        <v>0.14285714285714285</v>
      </c>
      <c r="F505">
        <f>$C$1110-SUM($C$2:C504)</f>
        <v>1653</v>
      </c>
      <c r="G505" s="10">
        <f t="shared" si="58"/>
        <v>5.3335840034796078E-4</v>
      </c>
      <c r="H505" s="2">
        <f t="shared" si="59"/>
        <v>0.88110807737468666</v>
      </c>
      <c r="I505" s="3">
        <v>2.5587574728298764E-8</v>
      </c>
      <c r="J505" s="2">
        <v>7.5244516190831057E-4</v>
      </c>
      <c r="K505" s="2">
        <v>0.86079726522318256</v>
      </c>
      <c r="M505">
        <v>504</v>
      </c>
      <c r="N505">
        <v>3</v>
      </c>
      <c r="O505">
        <v>1</v>
      </c>
      <c r="P505" s="3">
        <f t="shared" si="60"/>
        <v>2.5587574728298764E-8</v>
      </c>
      <c r="Q505" s="10">
        <f t="shared" si="61"/>
        <v>0.33333333333333331</v>
      </c>
      <c r="R505">
        <f>$N$1110-SUM($N$2:N504)</f>
        <v>1145</v>
      </c>
      <c r="S505" s="10">
        <f t="shared" si="62"/>
        <v>7.5244516190831057E-4</v>
      </c>
      <c r="T505" s="2">
        <f t="shared" si="63"/>
        <v>0.86079726522318256</v>
      </c>
    </row>
    <row r="506" spans="1:20" x14ac:dyDescent="0.25">
      <c r="A506">
        <v>505</v>
      </c>
      <c r="B506" s="3">
        <f t="shared" si="56"/>
        <v>6.1207290547274585E-8</v>
      </c>
      <c r="C506">
        <v>9</v>
      </c>
      <c r="D506">
        <v>0</v>
      </c>
      <c r="E506" s="10">
        <f t="shared" si="57"/>
        <v>0</v>
      </c>
      <c r="F506">
        <f>$C$1110-SUM($C$2:C505)</f>
        <v>1646</v>
      </c>
      <c r="G506" s="10">
        <f t="shared" si="58"/>
        <v>0</v>
      </c>
      <c r="H506" s="2">
        <f t="shared" si="59"/>
        <v>0.88110807737468666</v>
      </c>
      <c r="I506" s="3">
        <v>7.6762724184896296E-8</v>
      </c>
      <c r="J506" s="2">
        <v>0</v>
      </c>
      <c r="K506" s="2">
        <v>0.86079726522318256</v>
      </c>
      <c r="M506">
        <v>505</v>
      </c>
      <c r="N506">
        <v>9</v>
      </c>
      <c r="O506">
        <v>0</v>
      </c>
      <c r="P506" s="3">
        <f t="shared" si="60"/>
        <v>7.6762724184896296E-8</v>
      </c>
      <c r="Q506" s="10">
        <f t="shared" si="61"/>
        <v>0</v>
      </c>
      <c r="R506">
        <f>$N$1110-SUM($N$2:N505)</f>
        <v>1142</v>
      </c>
      <c r="S506" s="10">
        <f t="shared" si="62"/>
        <v>0</v>
      </c>
      <c r="T506" s="2">
        <f t="shared" si="63"/>
        <v>0.86079726522318256</v>
      </c>
    </row>
    <row r="507" spans="1:20" x14ac:dyDescent="0.25">
      <c r="A507">
        <v>506</v>
      </c>
      <c r="B507" s="3">
        <f t="shared" si="56"/>
        <v>6.8008100608082876E-8</v>
      </c>
      <c r="C507">
        <v>10</v>
      </c>
      <c r="D507">
        <v>0</v>
      </c>
      <c r="E507" s="10">
        <f t="shared" si="57"/>
        <v>0</v>
      </c>
      <c r="F507">
        <f>$C$1110-SUM($C$2:C506)</f>
        <v>1637</v>
      </c>
      <c r="G507" s="10">
        <f t="shared" si="58"/>
        <v>0</v>
      </c>
      <c r="H507" s="2">
        <f t="shared" si="59"/>
        <v>0.88110807737468666</v>
      </c>
      <c r="I507" s="3">
        <v>5.1175149456597529E-8</v>
      </c>
      <c r="J507" s="2">
        <v>0</v>
      </c>
      <c r="K507" s="2">
        <v>0.86079726522318256</v>
      </c>
      <c r="M507">
        <v>506</v>
      </c>
      <c r="N507">
        <v>6</v>
      </c>
      <c r="O507">
        <v>0</v>
      </c>
      <c r="P507" s="3">
        <f t="shared" si="60"/>
        <v>5.1175149456597529E-8</v>
      </c>
      <c r="Q507" s="10">
        <f t="shared" si="61"/>
        <v>0</v>
      </c>
      <c r="R507">
        <f>$N$1110-SUM($N$2:N506)</f>
        <v>1133</v>
      </c>
      <c r="S507" s="10">
        <f t="shared" si="62"/>
        <v>0</v>
      </c>
      <c r="T507" s="2">
        <f t="shared" si="63"/>
        <v>0.86079726522318256</v>
      </c>
    </row>
    <row r="508" spans="1:20" x14ac:dyDescent="0.25">
      <c r="A508">
        <v>507</v>
      </c>
      <c r="B508" s="3">
        <f t="shared" si="56"/>
        <v>4.7605670425658008E-8</v>
      </c>
      <c r="C508">
        <v>7</v>
      </c>
      <c r="D508">
        <v>0</v>
      </c>
      <c r="E508" s="10">
        <f t="shared" si="57"/>
        <v>0</v>
      </c>
      <c r="F508">
        <f>$C$1110-SUM($C$2:C507)</f>
        <v>1627</v>
      </c>
      <c r="G508" s="10">
        <f t="shared" si="58"/>
        <v>0</v>
      </c>
      <c r="H508" s="2">
        <f t="shared" si="59"/>
        <v>0.88110807737468666</v>
      </c>
      <c r="I508" s="3">
        <v>3.4116766304398355E-8</v>
      </c>
      <c r="J508" s="2">
        <v>0</v>
      </c>
      <c r="K508" s="2">
        <v>0.86079726522318256</v>
      </c>
      <c r="M508">
        <v>507</v>
      </c>
      <c r="N508">
        <v>4</v>
      </c>
      <c r="O508">
        <v>0</v>
      </c>
      <c r="P508" s="3">
        <f t="shared" si="60"/>
        <v>3.4116766304398355E-8</v>
      </c>
      <c r="Q508" s="10">
        <f t="shared" si="61"/>
        <v>0</v>
      </c>
      <c r="R508">
        <f>$N$1110-SUM($N$2:N507)</f>
        <v>1127</v>
      </c>
      <c r="S508" s="10">
        <f t="shared" si="62"/>
        <v>0</v>
      </c>
      <c r="T508" s="2">
        <f t="shared" si="63"/>
        <v>0.86079726522318256</v>
      </c>
    </row>
    <row r="509" spans="1:20" x14ac:dyDescent="0.25">
      <c r="A509">
        <v>508</v>
      </c>
      <c r="B509" s="3">
        <f t="shared" si="56"/>
        <v>8.1609720729699446E-8</v>
      </c>
      <c r="C509">
        <v>12</v>
      </c>
      <c r="D509">
        <v>0</v>
      </c>
      <c r="E509" s="10">
        <f t="shared" si="57"/>
        <v>0</v>
      </c>
      <c r="F509">
        <f>$C$1110-SUM($C$2:C508)</f>
        <v>1620</v>
      </c>
      <c r="G509" s="10">
        <f t="shared" si="58"/>
        <v>0</v>
      </c>
      <c r="H509" s="2">
        <f t="shared" si="59"/>
        <v>0.88110807737468666</v>
      </c>
      <c r="I509" s="3">
        <v>6.8233532608796709E-8</v>
      </c>
      <c r="J509" s="2">
        <v>0</v>
      </c>
      <c r="K509" s="2">
        <v>0.86079726522318256</v>
      </c>
      <c r="M509">
        <v>508</v>
      </c>
      <c r="N509">
        <v>8</v>
      </c>
      <c r="O509">
        <v>0</v>
      </c>
      <c r="P509" s="3">
        <f t="shared" si="60"/>
        <v>6.8233532608796709E-8</v>
      </c>
      <c r="Q509" s="10">
        <f t="shared" si="61"/>
        <v>0</v>
      </c>
      <c r="R509">
        <f>$N$1110-SUM($N$2:N508)</f>
        <v>1123</v>
      </c>
      <c r="S509" s="10">
        <f t="shared" si="62"/>
        <v>0</v>
      </c>
      <c r="T509" s="2">
        <f t="shared" si="63"/>
        <v>0.86079726522318256</v>
      </c>
    </row>
    <row r="510" spans="1:20" x14ac:dyDescent="0.25">
      <c r="A510">
        <v>509</v>
      </c>
      <c r="B510" s="3">
        <f t="shared" si="56"/>
        <v>4.7605670425658008E-8</v>
      </c>
      <c r="C510">
        <v>7</v>
      </c>
      <c r="D510">
        <v>0</v>
      </c>
      <c r="E510" s="10">
        <f t="shared" si="57"/>
        <v>0</v>
      </c>
      <c r="F510">
        <f>$C$1110-SUM($C$2:C509)</f>
        <v>1608</v>
      </c>
      <c r="G510" s="10">
        <f t="shared" si="58"/>
        <v>0</v>
      </c>
      <c r="H510" s="2">
        <f t="shared" si="59"/>
        <v>0.88110807737468666</v>
      </c>
      <c r="I510" s="3">
        <v>3.4116766304398355E-8</v>
      </c>
      <c r="J510" s="2">
        <v>0</v>
      </c>
      <c r="K510" s="2">
        <v>0.86079726522318256</v>
      </c>
      <c r="M510">
        <v>509</v>
      </c>
      <c r="N510">
        <v>4</v>
      </c>
      <c r="O510">
        <v>0</v>
      </c>
      <c r="P510" s="3">
        <f t="shared" si="60"/>
        <v>3.4116766304398355E-8</v>
      </c>
      <c r="Q510" s="10">
        <f t="shared" si="61"/>
        <v>0</v>
      </c>
      <c r="R510">
        <f>$N$1110-SUM($N$2:N509)</f>
        <v>1115</v>
      </c>
      <c r="S510" s="10">
        <f t="shared" si="62"/>
        <v>0</v>
      </c>
      <c r="T510" s="2">
        <f t="shared" si="63"/>
        <v>0.86079726522318256</v>
      </c>
    </row>
    <row r="511" spans="1:20" x14ac:dyDescent="0.25">
      <c r="A511">
        <v>510</v>
      </c>
      <c r="B511" s="3">
        <f t="shared" si="56"/>
        <v>4.7605670425658008E-8</v>
      </c>
      <c r="C511">
        <v>7</v>
      </c>
      <c r="D511">
        <v>0</v>
      </c>
      <c r="E511" s="10">
        <f t="shared" si="57"/>
        <v>0</v>
      </c>
      <c r="F511">
        <f>$C$1110-SUM($C$2:C510)</f>
        <v>1601</v>
      </c>
      <c r="G511" s="10">
        <f t="shared" si="58"/>
        <v>0</v>
      </c>
      <c r="H511" s="2">
        <f t="shared" si="59"/>
        <v>0.88110807737468666</v>
      </c>
      <c r="I511" s="3">
        <v>3.4116766304398355E-8</v>
      </c>
      <c r="J511" s="2">
        <v>0</v>
      </c>
      <c r="K511" s="2">
        <v>0.86079726522318256</v>
      </c>
      <c r="M511">
        <v>510</v>
      </c>
      <c r="N511">
        <v>4</v>
      </c>
      <c r="O511">
        <v>0</v>
      </c>
      <c r="P511" s="3">
        <f t="shared" si="60"/>
        <v>3.4116766304398355E-8</v>
      </c>
      <c r="Q511" s="10">
        <f t="shared" si="61"/>
        <v>0</v>
      </c>
      <c r="R511">
        <f>$N$1110-SUM($N$2:N510)</f>
        <v>1111</v>
      </c>
      <c r="S511" s="10">
        <f t="shared" si="62"/>
        <v>0</v>
      </c>
      <c r="T511" s="2">
        <f t="shared" si="63"/>
        <v>0.86079726522318256</v>
      </c>
    </row>
    <row r="512" spans="1:20" x14ac:dyDescent="0.25">
      <c r="A512">
        <v>511</v>
      </c>
      <c r="B512" s="3">
        <f t="shared" si="56"/>
        <v>5.4406480486466293E-8</v>
      </c>
      <c r="C512">
        <v>8</v>
      </c>
      <c r="D512">
        <v>0</v>
      </c>
      <c r="E512" s="10">
        <f t="shared" si="57"/>
        <v>0</v>
      </c>
      <c r="F512">
        <f>$C$1110-SUM($C$2:C511)</f>
        <v>1594</v>
      </c>
      <c r="G512" s="10">
        <f t="shared" si="58"/>
        <v>0</v>
      </c>
      <c r="H512" s="2">
        <f t="shared" si="59"/>
        <v>0.88110807737468666</v>
      </c>
      <c r="I512" s="3">
        <v>4.2645957880497942E-8</v>
      </c>
      <c r="J512" s="2">
        <v>0</v>
      </c>
      <c r="K512" s="2">
        <v>0.86079726522318256</v>
      </c>
      <c r="M512">
        <v>511</v>
      </c>
      <c r="N512">
        <v>5</v>
      </c>
      <c r="O512">
        <v>0</v>
      </c>
      <c r="P512" s="3">
        <f t="shared" si="60"/>
        <v>4.2645957880497942E-8</v>
      </c>
      <c r="Q512" s="10">
        <f t="shared" si="61"/>
        <v>0</v>
      </c>
      <c r="R512">
        <f>$N$1110-SUM($N$2:N511)</f>
        <v>1107</v>
      </c>
      <c r="S512" s="10">
        <f t="shared" si="62"/>
        <v>0</v>
      </c>
      <c r="T512" s="2">
        <f t="shared" si="63"/>
        <v>0.86079726522318256</v>
      </c>
    </row>
    <row r="513" spans="1:20" x14ac:dyDescent="0.25">
      <c r="A513">
        <v>512</v>
      </c>
      <c r="B513" s="3">
        <f t="shared" si="56"/>
        <v>6.8008100608082876E-8</v>
      </c>
      <c r="C513">
        <v>10</v>
      </c>
      <c r="D513">
        <v>0</v>
      </c>
      <c r="E513" s="10">
        <f t="shared" si="57"/>
        <v>0</v>
      </c>
      <c r="F513">
        <f>$C$1110-SUM($C$2:C512)</f>
        <v>1586</v>
      </c>
      <c r="G513" s="10">
        <f t="shared" si="58"/>
        <v>0</v>
      </c>
      <c r="H513" s="2">
        <f t="shared" si="59"/>
        <v>0.88110807737468666</v>
      </c>
      <c r="I513" s="3">
        <v>3.4116766304398355E-8</v>
      </c>
      <c r="J513" s="2">
        <v>0</v>
      </c>
      <c r="K513" s="2">
        <v>0.86079726522318256</v>
      </c>
      <c r="M513">
        <v>512</v>
      </c>
      <c r="N513">
        <v>4</v>
      </c>
      <c r="O513">
        <v>0</v>
      </c>
      <c r="P513" s="3">
        <f t="shared" si="60"/>
        <v>3.4116766304398355E-8</v>
      </c>
      <c r="Q513" s="10">
        <f t="shared" si="61"/>
        <v>0</v>
      </c>
      <c r="R513">
        <f>$N$1110-SUM($N$2:N512)</f>
        <v>1102</v>
      </c>
      <c r="S513" s="10">
        <f t="shared" si="62"/>
        <v>0</v>
      </c>
      <c r="T513" s="2">
        <f t="shared" si="63"/>
        <v>0.86079726522318256</v>
      </c>
    </row>
    <row r="514" spans="1:20" x14ac:dyDescent="0.25">
      <c r="A514">
        <v>513</v>
      </c>
      <c r="B514" s="3">
        <f t="shared" ref="B514:B577" si="64">C514/$C$1110</f>
        <v>4.7605670425658008E-8</v>
      </c>
      <c r="C514">
        <v>7</v>
      </c>
      <c r="D514">
        <v>0</v>
      </c>
      <c r="E514" s="10">
        <f t="shared" ref="E514:E577" si="65">D514/C514</f>
        <v>0</v>
      </c>
      <c r="F514">
        <f>$C$1110-SUM($C$2:C513)</f>
        <v>1576</v>
      </c>
      <c r="G514" s="10">
        <f t="shared" si="58"/>
        <v>0</v>
      </c>
      <c r="H514" s="2">
        <f t="shared" si="59"/>
        <v>0.88110807737468666</v>
      </c>
      <c r="I514" s="3">
        <v>2.5587574728298764E-8</v>
      </c>
      <c r="J514" s="2">
        <v>0</v>
      </c>
      <c r="K514" s="2">
        <v>0.86079726522318256</v>
      </c>
      <c r="M514">
        <v>513</v>
      </c>
      <c r="N514">
        <v>3</v>
      </c>
      <c r="O514">
        <v>0</v>
      </c>
      <c r="P514" s="3">
        <f t="shared" si="60"/>
        <v>2.5587574728298764E-8</v>
      </c>
      <c r="Q514" s="10">
        <f t="shared" si="61"/>
        <v>0</v>
      </c>
      <c r="R514">
        <f>$N$1110-SUM($N$2:N513)</f>
        <v>1098</v>
      </c>
      <c r="S514" s="10">
        <f t="shared" si="62"/>
        <v>0</v>
      </c>
      <c r="T514" s="2">
        <f t="shared" si="63"/>
        <v>0.86079726522318256</v>
      </c>
    </row>
    <row r="515" spans="1:20" x14ac:dyDescent="0.25">
      <c r="A515">
        <v>514</v>
      </c>
      <c r="B515" s="3">
        <f t="shared" si="64"/>
        <v>6.1207290547274585E-8</v>
      </c>
      <c r="C515">
        <v>9</v>
      </c>
      <c r="D515">
        <v>0</v>
      </c>
      <c r="E515" s="10">
        <f t="shared" si="65"/>
        <v>0</v>
      </c>
      <c r="F515">
        <f>$C$1110-SUM($C$2:C514)</f>
        <v>1569</v>
      </c>
      <c r="G515" s="10">
        <f t="shared" ref="G515:G578" si="66">H514-H515</f>
        <v>0</v>
      </c>
      <c r="H515" s="2">
        <f t="shared" ref="H515:H578" si="67">(F515-D515)/F515*H514</f>
        <v>0.88110807737468666</v>
      </c>
      <c r="I515" s="3">
        <v>5.9704341032697122E-8</v>
      </c>
      <c r="J515" s="2">
        <v>0</v>
      </c>
      <c r="K515" s="2">
        <v>0.86079726522318256</v>
      </c>
      <c r="M515">
        <v>514</v>
      </c>
      <c r="N515">
        <v>7</v>
      </c>
      <c r="O515">
        <v>0</v>
      </c>
      <c r="P515" s="3">
        <f t="shared" ref="P515:P578" si="68">N515/$N$1110</f>
        <v>5.9704341032697122E-8</v>
      </c>
      <c r="Q515" s="10">
        <f t="shared" ref="Q515:Q578" si="69">O515/N515</f>
        <v>0</v>
      </c>
      <c r="R515">
        <f>$N$1110-SUM($N$2:N514)</f>
        <v>1095</v>
      </c>
      <c r="S515" s="10">
        <f t="shared" si="62"/>
        <v>0</v>
      </c>
      <c r="T515" s="2">
        <f t="shared" si="63"/>
        <v>0.86079726522318256</v>
      </c>
    </row>
    <row r="516" spans="1:20" x14ac:dyDescent="0.25">
      <c r="A516">
        <v>515</v>
      </c>
      <c r="B516" s="3">
        <f t="shared" si="64"/>
        <v>5.4406480486466293E-8</v>
      </c>
      <c r="C516">
        <v>8</v>
      </c>
      <c r="D516">
        <v>0</v>
      </c>
      <c r="E516" s="10">
        <f t="shared" si="65"/>
        <v>0</v>
      </c>
      <c r="F516">
        <f>$C$1110-SUM($C$2:C515)</f>
        <v>1560</v>
      </c>
      <c r="G516" s="10">
        <f t="shared" si="66"/>
        <v>0</v>
      </c>
      <c r="H516" s="2">
        <f t="shared" si="67"/>
        <v>0.88110807737468666</v>
      </c>
      <c r="I516" s="3">
        <v>3.4116766304398355E-8</v>
      </c>
      <c r="J516" s="2">
        <v>0</v>
      </c>
      <c r="K516" s="2">
        <v>0.86079726522318256</v>
      </c>
      <c r="M516">
        <v>515</v>
      </c>
      <c r="N516">
        <v>4</v>
      </c>
      <c r="O516">
        <v>0</v>
      </c>
      <c r="P516" s="3">
        <f t="shared" si="68"/>
        <v>3.4116766304398355E-8</v>
      </c>
      <c r="Q516" s="10">
        <f t="shared" si="69"/>
        <v>0</v>
      </c>
      <c r="R516">
        <f>$N$1110-SUM($N$2:N515)</f>
        <v>1088</v>
      </c>
      <c r="S516" s="10">
        <f t="shared" ref="S516:S579" si="70">T515-T516</f>
        <v>0</v>
      </c>
      <c r="T516" s="2">
        <f t="shared" ref="T516:T579" si="71">(R516-O516)/R516*T515</f>
        <v>0.86079726522318256</v>
      </c>
    </row>
    <row r="517" spans="1:20" x14ac:dyDescent="0.25">
      <c r="A517">
        <v>516</v>
      </c>
      <c r="B517" s="3">
        <f t="shared" si="64"/>
        <v>6.1207290547274585E-8</v>
      </c>
      <c r="C517">
        <v>9</v>
      </c>
      <c r="D517">
        <v>0</v>
      </c>
      <c r="E517" s="10">
        <f t="shared" si="65"/>
        <v>0</v>
      </c>
      <c r="F517">
        <f>$C$1110-SUM($C$2:C516)</f>
        <v>1552</v>
      </c>
      <c r="G517" s="10">
        <f t="shared" si="66"/>
        <v>0</v>
      </c>
      <c r="H517" s="2">
        <f t="shared" si="67"/>
        <v>0.88110807737468666</v>
      </c>
      <c r="I517" s="3">
        <v>5.9704341032697122E-8</v>
      </c>
      <c r="J517" s="2">
        <v>0</v>
      </c>
      <c r="K517" s="2">
        <v>0.86079726522318256</v>
      </c>
      <c r="M517">
        <v>516</v>
      </c>
      <c r="N517">
        <v>7</v>
      </c>
      <c r="O517">
        <v>0</v>
      </c>
      <c r="P517" s="3">
        <f t="shared" si="68"/>
        <v>5.9704341032697122E-8</v>
      </c>
      <c r="Q517" s="10">
        <f t="shared" si="69"/>
        <v>0</v>
      </c>
      <c r="R517">
        <f>$N$1110-SUM($N$2:N516)</f>
        <v>1084</v>
      </c>
      <c r="S517" s="10">
        <f t="shared" si="70"/>
        <v>0</v>
      </c>
      <c r="T517" s="2">
        <f t="shared" si="71"/>
        <v>0.86079726522318256</v>
      </c>
    </row>
    <row r="518" spans="1:20" x14ac:dyDescent="0.25">
      <c r="A518">
        <v>517</v>
      </c>
      <c r="B518" s="3">
        <f t="shared" si="64"/>
        <v>7.4808910668891155E-8</v>
      </c>
      <c r="C518">
        <v>11</v>
      </c>
      <c r="D518">
        <v>0</v>
      </c>
      <c r="E518" s="10">
        <f t="shared" si="65"/>
        <v>0</v>
      </c>
      <c r="F518">
        <f>$C$1110-SUM($C$2:C517)</f>
        <v>1543</v>
      </c>
      <c r="G518" s="10">
        <f t="shared" si="66"/>
        <v>0</v>
      </c>
      <c r="H518" s="2">
        <f t="shared" si="67"/>
        <v>0.88110807737468666</v>
      </c>
      <c r="I518" s="3">
        <v>5.9704341032697122E-8</v>
      </c>
      <c r="J518" s="2">
        <v>0</v>
      </c>
      <c r="K518" s="2">
        <v>0.86079726522318256</v>
      </c>
      <c r="M518">
        <v>517</v>
      </c>
      <c r="N518">
        <v>7</v>
      </c>
      <c r="O518">
        <v>0</v>
      </c>
      <c r="P518" s="3">
        <f t="shared" si="68"/>
        <v>5.9704341032697122E-8</v>
      </c>
      <c r="Q518" s="10">
        <f t="shared" si="69"/>
        <v>0</v>
      </c>
      <c r="R518">
        <f>$N$1110-SUM($N$2:N517)</f>
        <v>1077</v>
      </c>
      <c r="S518" s="10">
        <f t="shared" si="70"/>
        <v>0</v>
      </c>
      <c r="T518" s="2">
        <f t="shared" si="71"/>
        <v>0.86079726522318256</v>
      </c>
    </row>
    <row r="519" spans="1:20" x14ac:dyDescent="0.25">
      <c r="A519">
        <v>518</v>
      </c>
      <c r="B519" s="3">
        <f t="shared" si="64"/>
        <v>5.4406480486466293E-8</v>
      </c>
      <c r="C519">
        <v>8</v>
      </c>
      <c r="D519">
        <v>0</v>
      </c>
      <c r="E519" s="10">
        <f t="shared" si="65"/>
        <v>0</v>
      </c>
      <c r="F519">
        <f>$C$1110-SUM($C$2:C518)</f>
        <v>1532</v>
      </c>
      <c r="G519" s="10">
        <f t="shared" si="66"/>
        <v>0</v>
      </c>
      <c r="H519" s="2">
        <f t="shared" si="67"/>
        <v>0.88110807737468666</v>
      </c>
      <c r="I519" s="3">
        <v>5.9704341032697122E-8</v>
      </c>
      <c r="J519" s="2">
        <v>0</v>
      </c>
      <c r="K519" s="2">
        <v>0.86079726522318256</v>
      </c>
      <c r="M519">
        <v>518</v>
      </c>
      <c r="N519">
        <v>7</v>
      </c>
      <c r="O519">
        <v>0</v>
      </c>
      <c r="P519" s="3">
        <f t="shared" si="68"/>
        <v>5.9704341032697122E-8</v>
      </c>
      <c r="Q519" s="10">
        <f t="shared" si="69"/>
        <v>0</v>
      </c>
      <c r="R519">
        <f>$N$1110-SUM($N$2:N518)</f>
        <v>1070</v>
      </c>
      <c r="S519" s="10">
        <f t="shared" si="70"/>
        <v>0</v>
      </c>
      <c r="T519" s="2">
        <f t="shared" si="71"/>
        <v>0.86079726522318256</v>
      </c>
    </row>
    <row r="520" spans="1:20" x14ac:dyDescent="0.25">
      <c r="A520">
        <v>519</v>
      </c>
      <c r="B520" s="3">
        <f t="shared" si="64"/>
        <v>4.7605670425658008E-8</v>
      </c>
      <c r="C520">
        <v>7</v>
      </c>
      <c r="D520">
        <v>0</v>
      </c>
      <c r="E520" s="10">
        <f t="shared" si="65"/>
        <v>0</v>
      </c>
      <c r="F520">
        <f>$C$1110-SUM($C$2:C519)</f>
        <v>1524</v>
      </c>
      <c r="G520" s="10">
        <f t="shared" si="66"/>
        <v>0</v>
      </c>
      <c r="H520" s="2">
        <f t="shared" si="67"/>
        <v>0.88110807737468666</v>
      </c>
      <c r="I520" s="3">
        <v>3.4116766304398355E-8</v>
      </c>
      <c r="J520" s="2">
        <v>0</v>
      </c>
      <c r="K520" s="2">
        <v>0.86079726522318256</v>
      </c>
      <c r="M520">
        <v>519</v>
      </c>
      <c r="N520">
        <v>4</v>
      </c>
      <c r="O520">
        <v>0</v>
      </c>
      <c r="P520" s="3">
        <f t="shared" si="68"/>
        <v>3.4116766304398355E-8</v>
      </c>
      <c r="Q520" s="10">
        <f t="shared" si="69"/>
        <v>0</v>
      </c>
      <c r="R520">
        <f>$N$1110-SUM($N$2:N519)</f>
        <v>1063</v>
      </c>
      <c r="S520" s="10">
        <f t="shared" si="70"/>
        <v>0</v>
      </c>
      <c r="T520" s="2">
        <f t="shared" si="71"/>
        <v>0.86079726522318256</v>
      </c>
    </row>
    <row r="521" spans="1:20" x14ac:dyDescent="0.25">
      <c r="A521">
        <v>520</v>
      </c>
      <c r="B521" s="3">
        <f t="shared" si="64"/>
        <v>2.0402430182424862E-8</v>
      </c>
      <c r="C521">
        <v>3</v>
      </c>
      <c r="D521">
        <v>0</v>
      </c>
      <c r="E521" s="10">
        <f t="shared" si="65"/>
        <v>0</v>
      </c>
      <c r="F521">
        <f>$C$1110-SUM($C$2:C520)</f>
        <v>1517</v>
      </c>
      <c r="G521" s="10">
        <f t="shared" si="66"/>
        <v>0</v>
      </c>
      <c r="H521" s="2">
        <f t="shared" si="67"/>
        <v>0.88110807737468666</v>
      </c>
      <c r="I521" s="3">
        <v>1.7058383152199177E-8</v>
      </c>
      <c r="J521" s="2">
        <v>0</v>
      </c>
      <c r="K521" s="2">
        <v>0.86079726522318256</v>
      </c>
      <c r="M521">
        <v>520</v>
      </c>
      <c r="N521">
        <v>2</v>
      </c>
      <c r="O521">
        <v>0</v>
      </c>
      <c r="P521" s="3">
        <f t="shared" si="68"/>
        <v>1.7058383152199177E-8</v>
      </c>
      <c r="Q521" s="10">
        <f t="shared" si="69"/>
        <v>0</v>
      </c>
      <c r="R521">
        <f>$N$1110-SUM($N$2:N520)</f>
        <v>1059</v>
      </c>
      <c r="S521" s="10">
        <f t="shared" si="70"/>
        <v>0</v>
      </c>
      <c r="T521" s="2">
        <f t="shared" si="71"/>
        <v>0.86079726522318256</v>
      </c>
    </row>
    <row r="522" spans="1:20" x14ac:dyDescent="0.25">
      <c r="A522">
        <v>521</v>
      </c>
      <c r="B522" s="3">
        <f t="shared" si="64"/>
        <v>5.4406480486466293E-8</v>
      </c>
      <c r="C522">
        <v>8</v>
      </c>
      <c r="D522">
        <v>0</v>
      </c>
      <c r="E522" s="10">
        <f t="shared" si="65"/>
        <v>0</v>
      </c>
      <c r="F522">
        <f>$C$1110-SUM($C$2:C521)</f>
        <v>1514</v>
      </c>
      <c r="G522" s="10">
        <f t="shared" si="66"/>
        <v>0</v>
      </c>
      <c r="H522" s="2">
        <f t="shared" si="67"/>
        <v>0.88110807737468666</v>
      </c>
      <c r="I522" s="3">
        <v>4.2645957880497942E-8</v>
      </c>
      <c r="J522" s="2">
        <v>0</v>
      </c>
      <c r="K522" s="2">
        <v>0.86079726522318256</v>
      </c>
      <c r="M522">
        <v>521</v>
      </c>
      <c r="N522">
        <v>5</v>
      </c>
      <c r="O522">
        <v>0</v>
      </c>
      <c r="P522" s="3">
        <f t="shared" si="68"/>
        <v>4.2645957880497942E-8</v>
      </c>
      <c r="Q522" s="10">
        <f t="shared" si="69"/>
        <v>0</v>
      </c>
      <c r="R522">
        <f>$N$1110-SUM($N$2:N521)</f>
        <v>1057</v>
      </c>
      <c r="S522" s="10">
        <f t="shared" si="70"/>
        <v>0</v>
      </c>
      <c r="T522" s="2">
        <f t="shared" si="71"/>
        <v>0.86079726522318256</v>
      </c>
    </row>
    <row r="523" spans="1:20" x14ac:dyDescent="0.25">
      <c r="A523">
        <v>522</v>
      </c>
      <c r="B523" s="3">
        <f t="shared" si="64"/>
        <v>7.4808910668891155E-8</v>
      </c>
      <c r="C523">
        <v>11</v>
      </c>
      <c r="D523">
        <v>0</v>
      </c>
      <c r="E523" s="10">
        <f t="shared" si="65"/>
        <v>0</v>
      </c>
      <c r="F523">
        <f>$C$1110-SUM($C$2:C522)</f>
        <v>1506</v>
      </c>
      <c r="G523" s="10">
        <f t="shared" si="66"/>
        <v>0</v>
      </c>
      <c r="H523" s="2">
        <f t="shared" si="67"/>
        <v>0.88110807737468666</v>
      </c>
      <c r="I523" s="3">
        <v>4.2645957880497942E-8</v>
      </c>
      <c r="J523" s="2">
        <v>0</v>
      </c>
      <c r="K523" s="2">
        <v>0.86079726522318256</v>
      </c>
      <c r="M523">
        <v>522</v>
      </c>
      <c r="N523">
        <v>5</v>
      </c>
      <c r="O523">
        <v>0</v>
      </c>
      <c r="P523" s="3">
        <f t="shared" si="68"/>
        <v>4.2645957880497942E-8</v>
      </c>
      <c r="Q523" s="10">
        <f t="shared" si="69"/>
        <v>0</v>
      </c>
      <c r="R523">
        <f>$N$1110-SUM($N$2:N522)</f>
        <v>1052</v>
      </c>
      <c r="S523" s="10">
        <f t="shared" si="70"/>
        <v>0</v>
      </c>
      <c r="T523" s="2">
        <f t="shared" si="71"/>
        <v>0.86079726522318256</v>
      </c>
    </row>
    <row r="524" spans="1:20" x14ac:dyDescent="0.25">
      <c r="A524">
        <v>523</v>
      </c>
      <c r="B524" s="3">
        <f t="shared" si="64"/>
        <v>2.7203240243233147E-8</v>
      </c>
      <c r="C524">
        <v>4</v>
      </c>
      <c r="D524">
        <v>0</v>
      </c>
      <c r="E524" s="10">
        <f t="shared" si="65"/>
        <v>0</v>
      </c>
      <c r="F524">
        <f>$C$1110-SUM($C$2:C523)</f>
        <v>1495</v>
      </c>
      <c r="G524" s="10">
        <f t="shared" si="66"/>
        <v>0</v>
      </c>
      <c r="H524" s="2">
        <f t="shared" si="67"/>
        <v>0.88110807737468666</v>
      </c>
      <c r="I524" s="3">
        <v>5.1175149456597529E-8</v>
      </c>
      <c r="J524" s="2">
        <v>0</v>
      </c>
      <c r="K524" s="2">
        <v>0.86079726522318256</v>
      </c>
      <c r="M524">
        <v>523</v>
      </c>
      <c r="N524">
        <v>6</v>
      </c>
      <c r="O524">
        <v>0</v>
      </c>
      <c r="P524" s="3">
        <f t="shared" si="68"/>
        <v>5.1175149456597529E-8</v>
      </c>
      <c r="Q524" s="10">
        <f t="shared" si="69"/>
        <v>0</v>
      </c>
      <c r="R524">
        <f>$N$1110-SUM($N$2:N523)</f>
        <v>1047</v>
      </c>
      <c r="S524" s="10">
        <f t="shared" si="70"/>
        <v>0</v>
      </c>
      <c r="T524" s="2">
        <f t="shared" si="71"/>
        <v>0.86079726522318256</v>
      </c>
    </row>
    <row r="525" spans="1:20" x14ac:dyDescent="0.25">
      <c r="A525">
        <v>524</v>
      </c>
      <c r="B525" s="3">
        <f t="shared" si="64"/>
        <v>4.0804860364849723E-8</v>
      </c>
      <c r="C525">
        <v>6</v>
      </c>
      <c r="D525">
        <v>0</v>
      </c>
      <c r="E525" s="10">
        <f t="shared" si="65"/>
        <v>0</v>
      </c>
      <c r="F525">
        <f>$C$1110-SUM($C$2:C524)</f>
        <v>1491</v>
      </c>
      <c r="G525" s="10">
        <f t="shared" si="66"/>
        <v>0</v>
      </c>
      <c r="H525" s="2">
        <f t="shared" si="67"/>
        <v>0.88110807737468666</v>
      </c>
      <c r="I525" s="3">
        <v>2.5587574728298764E-8</v>
      </c>
      <c r="J525" s="2">
        <v>0</v>
      </c>
      <c r="K525" s="2">
        <v>0.86079726522318256</v>
      </c>
      <c r="M525">
        <v>524</v>
      </c>
      <c r="N525">
        <v>3</v>
      </c>
      <c r="O525">
        <v>0</v>
      </c>
      <c r="P525" s="3">
        <f t="shared" si="68"/>
        <v>2.5587574728298764E-8</v>
      </c>
      <c r="Q525" s="10">
        <f t="shared" si="69"/>
        <v>0</v>
      </c>
      <c r="R525">
        <f>$N$1110-SUM($N$2:N524)</f>
        <v>1041</v>
      </c>
      <c r="S525" s="10">
        <f t="shared" si="70"/>
        <v>0</v>
      </c>
      <c r="T525" s="2">
        <f t="shared" si="71"/>
        <v>0.86079726522318256</v>
      </c>
    </row>
    <row r="526" spans="1:20" x14ac:dyDescent="0.25">
      <c r="A526">
        <v>525</v>
      </c>
      <c r="B526" s="3">
        <f t="shared" si="64"/>
        <v>6.1207290547274585E-8</v>
      </c>
      <c r="C526">
        <v>9</v>
      </c>
      <c r="D526">
        <v>0</v>
      </c>
      <c r="E526" s="10">
        <f t="shared" si="65"/>
        <v>0</v>
      </c>
      <c r="F526">
        <f>$C$1110-SUM($C$2:C525)</f>
        <v>1485</v>
      </c>
      <c r="G526" s="10">
        <f t="shared" si="66"/>
        <v>0</v>
      </c>
      <c r="H526" s="2">
        <f t="shared" si="67"/>
        <v>0.88110807737468666</v>
      </c>
      <c r="I526" s="3">
        <v>4.2645957880497942E-8</v>
      </c>
      <c r="J526" s="2">
        <v>0</v>
      </c>
      <c r="K526" s="2">
        <v>0.86079726522318256</v>
      </c>
      <c r="M526">
        <v>525</v>
      </c>
      <c r="N526">
        <v>5</v>
      </c>
      <c r="O526">
        <v>0</v>
      </c>
      <c r="P526" s="3">
        <f t="shared" si="68"/>
        <v>4.2645957880497942E-8</v>
      </c>
      <c r="Q526" s="10">
        <f t="shared" si="69"/>
        <v>0</v>
      </c>
      <c r="R526">
        <f>$N$1110-SUM($N$2:N525)</f>
        <v>1038</v>
      </c>
      <c r="S526" s="10">
        <f t="shared" si="70"/>
        <v>0</v>
      </c>
      <c r="T526" s="2">
        <f t="shared" si="71"/>
        <v>0.86079726522318256</v>
      </c>
    </row>
    <row r="527" spans="1:20" x14ac:dyDescent="0.25">
      <c r="A527">
        <v>526</v>
      </c>
      <c r="B527" s="3">
        <f t="shared" si="64"/>
        <v>6.1207290547274585E-8</v>
      </c>
      <c r="C527">
        <v>9</v>
      </c>
      <c r="D527">
        <v>0</v>
      </c>
      <c r="E527" s="10">
        <f t="shared" si="65"/>
        <v>0</v>
      </c>
      <c r="F527">
        <f>$C$1110-SUM($C$2:C526)</f>
        <v>1476</v>
      </c>
      <c r="G527" s="10">
        <f t="shared" si="66"/>
        <v>0</v>
      </c>
      <c r="H527" s="2">
        <f t="shared" si="67"/>
        <v>0.88110807737468666</v>
      </c>
      <c r="I527" s="3">
        <v>6.8233532608796709E-8</v>
      </c>
      <c r="J527" s="2">
        <v>0</v>
      </c>
      <c r="K527" s="2">
        <v>0.86079726522318256</v>
      </c>
      <c r="M527">
        <v>526</v>
      </c>
      <c r="N527">
        <v>8</v>
      </c>
      <c r="O527">
        <v>0</v>
      </c>
      <c r="P527" s="3">
        <f t="shared" si="68"/>
        <v>6.8233532608796709E-8</v>
      </c>
      <c r="Q527" s="10">
        <f t="shared" si="69"/>
        <v>0</v>
      </c>
      <c r="R527">
        <f>$N$1110-SUM($N$2:N526)</f>
        <v>1033</v>
      </c>
      <c r="S527" s="10">
        <f t="shared" si="70"/>
        <v>0</v>
      </c>
      <c r="T527" s="2">
        <f t="shared" si="71"/>
        <v>0.86079726522318256</v>
      </c>
    </row>
    <row r="528" spans="1:20" x14ac:dyDescent="0.25">
      <c r="A528">
        <v>527</v>
      </c>
      <c r="B528" s="3">
        <f t="shared" si="64"/>
        <v>6.8008100608082876E-8</v>
      </c>
      <c r="C528">
        <v>10</v>
      </c>
      <c r="D528">
        <v>0</v>
      </c>
      <c r="E528" s="10">
        <f t="shared" si="65"/>
        <v>0</v>
      </c>
      <c r="F528">
        <f>$C$1110-SUM($C$2:C527)</f>
        <v>1467</v>
      </c>
      <c r="G528" s="10">
        <f t="shared" si="66"/>
        <v>0</v>
      </c>
      <c r="H528" s="2">
        <f t="shared" si="67"/>
        <v>0.88110807737468666</v>
      </c>
      <c r="I528" s="3">
        <v>7.6762724184896296E-8</v>
      </c>
      <c r="J528" s="2">
        <v>0</v>
      </c>
      <c r="K528" s="2">
        <v>0.86079726522318256</v>
      </c>
      <c r="M528">
        <v>527</v>
      </c>
      <c r="N528">
        <v>9</v>
      </c>
      <c r="O528">
        <v>0</v>
      </c>
      <c r="P528" s="3">
        <f t="shared" si="68"/>
        <v>7.6762724184896296E-8</v>
      </c>
      <c r="Q528" s="10">
        <f t="shared" si="69"/>
        <v>0</v>
      </c>
      <c r="R528">
        <f>$N$1110-SUM($N$2:N527)</f>
        <v>1025</v>
      </c>
      <c r="S528" s="10">
        <f t="shared" si="70"/>
        <v>0</v>
      </c>
      <c r="T528" s="2">
        <f t="shared" si="71"/>
        <v>0.86079726522318256</v>
      </c>
    </row>
    <row r="529" spans="1:20" x14ac:dyDescent="0.25">
      <c r="A529">
        <v>528</v>
      </c>
      <c r="B529" s="3">
        <f t="shared" si="64"/>
        <v>3.4004050304041438E-8</v>
      </c>
      <c r="C529">
        <v>5</v>
      </c>
      <c r="D529">
        <v>0</v>
      </c>
      <c r="E529" s="10">
        <f t="shared" si="65"/>
        <v>0</v>
      </c>
      <c r="F529">
        <f>$C$1110-SUM($C$2:C528)</f>
        <v>1457</v>
      </c>
      <c r="G529" s="10">
        <f t="shared" si="66"/>
        <v>0</v>
      </c>
      <c r="H529" s="2">
        <f t="shared" si="67"/>
        <v>0.88110807737468666</v>
      </c>
      <c r="I529" s="3">
        <v>3.4116766304398355E-8</v>
      </c>
      <c r="J529" s="2">
        <v>0</v>
      </c>
      <c r="K529" s="2">
        <v>0.86079726522318256</v>
      </c>
      <c r="M529">
        <v>528</v>
      </c>
      <c r="N529">
        <v>4</v>
      </c>
      <c r="O529">
        <v>0</v>
      </c>
      <c r="P529" s="3">
        <f t="shared" si="68"/>
        <v>3.4116766304398355E-8</v>
      </c>
      <c r="Q529" s="10">
        <f t="shared" si="69"/>
        <v>0</v>
      </c>
      <c r="R529">
        <f>$N$1110-SUM($N$2:N528)</f>
        <v>1016</v>
      </c>
      <c r="S529" s="10">
        <f t="shared" si="70"/>
        <v>0</v>
      </c>
      <c r="T529" s="2">
        <f t="shared" si="71"/>
        <v>0.86079726522318256</v>
      </c>
    </row>
    <row r="530" spans="1:20" x14ac:dyDescent="0.25">
      <c r="A530">
        <v>529</v>
      </c>
      <c r="B530" s="3">
        <f t="shared" si="64"/>
        <v>2.7203240243233147E-8</v>
      </c>
      <c r="C530">
        <v>4</v>
      </c>
      <c r="D530">
        <v>0</v>
      </c>
      <c r="E530" s="10">
        <f t="shared" si="65"/>
        <v>0</v>
      </c>
      <c r="F530">
        <f>$C$1110-SUM($C$2:C529)</f>
        <v>1452</v>
      </c>
      <c r="G530" s="10">
        <f t="shared" si="66"/>
        <v>0</v>
      </c>
      <c r="H530" s="2">
        <f t="shared" si="67"/>
        <v>0.88110807737468666</v>
      </c>
      <c r="I530" s="3">
        <v>3.4116766304398355E-8</v>
      </c>
      <c r="J530" s="2">
        <v>0</v>
      </c>
      <c r="K530" s="2">
        <v>0.86079726522318256</v>
      </c>
      <c r="M530">
        <v>529</v>
      </c>
      <c r="N530">
        <v>4</v>
      </c>
      <c r="O530">
        <v>0</v>
      </c>
      <c r="P530" s="3">
        <f t="shared" si="68"/>
        <v>3.4116766304398355E-8</v>
      </c>
      <c r="Q530" s="10">
        <f t="shared" si="69"/>
        <v>0</v>
      </c>
      <c r="R530">
        <f>$N$1110-SUM($N$2:N529)</f>
        <v>1012</v>
      </c>
      <c r="S530" s="10">
        <f t="shared" si="70"/>
        <v>0</v>
      </c>
      <c r="T530" s="2">
        <f t="shared" si="71"/>
        <v>0.86079726522318256</v>
      </c>
    </row>
    <row r="531" spans="1:20" x14ac:dyDescent="0.25">
      <c r="A531">
        <v>530</v>
      </c>
      <c r="B531" s="3">
        <f t="shared" si="64"/>
        <v>6.8008100608082876E-8</v>
      </c>
      <c r="C531">
        <v>10</v>
      </c>
      <c r="D531">
        <v>0</v>
      </c>
      <c r="E531" s="10">
        <f t="shared" si="65"/>
        <v>0</v>
      </c>
      <c r="F531">
        <f>$C$1110-SUM($C$2:C530)</f>
        <v>1448</v>
      </c>
      <c r="G531" s="10">
        <f t="shared" si="66"/>
        <v>0</v>
      </c>
      <c r="H531" s="2">
        <f t="shared" si="67"/>
        <v>0.88110807737468666</v>
      </c>
      <c r="I531" s="3">
        <v>8.5291915760995883E-8</v>
      </c>
      <c r="J531" s="2">
        <v>0</v>
      </c>
      <c r="K531" s="2">
        <v>0.86079726522318256</v>
      </c>
      <c r="M531">
        <v>530</v>
      </c>
      <c r="N531">
        <v>10</v>
      </c>
      <c r="O531">
        <v>0</v>
      </c>
      <c r="P531" s="3">
        <f t="shared" si="68"/>
        <v>8.5291915760995883E-8</v>
      </c>
      <c r="Q531" s="10">
        <f t="shared" si="69"/>
        <v>0</v>
      </c>
      <c r="R531">
        <f>$N$1110-SUM($N$2:N530)</f>
        <v>1008</v>
      </c>
      <c r="S531" s="10">
        <f t="shared" si="70"/>
        <v>0</v>
      </c>
      <c r="T531" s="2">
        <f t="shared" si="71"/>
        <v>0.86079726522318256</v>
      </c>
    </row>
    <row r="532" spans="1:20" x14ac:dyDescent="0.25">
      <c r="A532">
        <v>531</v>
      </c>
      <c r="B532" s="3">
        <f t="shared" si="64"/>
        <v>4.7605670425658008E-8</v>
      </c>
      <c r="C532">
        <v>7</v>
      </c>
      <c r="D532">
        <v>0</v>
      </c>
      <c r="E532" s="10">
        <f t="shared" si="65"/>
        <v>0</v>
      </c>
      <c r="F532">
        <f>$C$1110-SUM($C$2:C531)</f>
        <v>1438</v>
      </c>
      <c r="G532" s="10">
        <f t="shared" si="66"/>
        <v>0</v>
      </c>
      <c r="H532" s="2">
        <f t="shared" si="67"/>
        <v>0.88110807737468666</v>
      </c>
      <c r="I532" s="3">
        <v>3.4116766304398355E-8</v>
      </c>
      <c r="J532" s="2">
        <v>0</v>
      </c>
      <c r="K532" s="2">
        <v>0.86079726522318256</v>
      </c>
      <c r="M532">
        <v>531</v>
      </c>
      <c r="N532">
        <v>4</v>
      </c>
      <c r="O532">
        <v>0</v>
      </c>
      <c r="P532" s="3">
        <f t="shared" si="68"/>
        <v>3.4116766304398355E-8</v>
      </c>
      <c r="Q532" s="10">
        <f t="shared" si="69"/>
        <v>0</v>
      </c>
      <c r="R532">
        <f>$N$1110-SUM($N$2:N531)</f>
        <v>998</v>
      </c>
      <c r="S532" s="10">
        <f t="shared" si="70"/>
        <v>0</v>
      </c>
      <c r="T532" s="2">
        <f t="shared" si="71"/>
        <v>0.86079726522318256</v>
      </c>
    </row>
    <row r="533" spans="1:20" x14ac:dyDescent="0.25">
      <c r="A533">
        <v>532</v>
      </c>
      <c r="B533" s="3">
        <f t="shared" si="64"/>
        <v>6.8008100608082876E-8</v>
      </c>
      <c r="C533">
        <v>10</v>
      </c>
      <c r="D533">
        <v>0</v>
      </c>
      <c r="E533" s="10">
        <f t="shared" si="65"/>
        <v>0</v>
      </c>
      <c r="F533">
        <f>$C$1110-SUM($C$2:C532)</f>
        <v>1431</v>
      </c>
      <c r="G533" s="10">
        <f t="shared" si="66"/>
        <v>0</v>
      </c>
      <c r="H533" s="2">
        <f t="shared" si="67"/>
        <v>0.88110807737468666</v>
      </c>
      <c r="I533" s="3">
        <v>8.5291915760995883E-8</v>
      </c>
      <c r="J533" s="2">
        <v>0</v>
      </c>
      <c r="K533" s="2">
        <v>0.86079726522318256</v>
      </c>
      <c r="M533">
        <v>532</v>
      </c>
      <c r="N533">
        <v>10</v>
      </c>
      <c r="O533">
        <v>0</v>
      </c>
      <c r="P533" s="3">
        <f t="shared" si="68"/>
        <v>8.5291915760995883E-8</v>
      </c>
      <c r="Q533" s="10">
        <f t="shared" si="69"/>
        <v>0</v>
      </c>
      <c r="R533">
        <f>$N$1110-SUM($N$2:N532)</f>
        <v>994</v>
      </c>
      <c r="S533" s="10">
        <f t="shared" si="70"/>
        <v>0</v>
      </c>
      <c r="T533" s="2">
        <f t="shared" si="71"/>
        <v>0.86079726522318256</v>
      </c>
    </row>
    <row r="534" spans="1:20" x14ac:dyDescent="0.25">
      <c r="A534">
        <v>533</v>
      </c>
      <c r="B534" s="3">
        <f t="shared" si="64"/>
        <v>7.4808910668891155E-8</v>
      </c>
      <c r="C534">
        <v>11</v>
      </c>
      <c r="D534">
        <v>0</v>
      </c>
      <c r="E534" s="10">
        <f t="shared" si="65"/>
        <v>0</v>
      </c>
      <c r="F534">
        <f>$C$1110-SUM($C$2:C533)</f>
        <v>1421</v>
      </c>
      <c r="G534" s="10">
        <f t="shared" si="66"/>
        <v>0</v>
      </c>
      <c r="H534" s="2">
        <f t="shared" si="67"/>
        <v>0.88110807737468666</v>
      </c>
      <c r="I534" s="3">
        <v>5.1175149456597529E-8</v>
      </c>
      <c r="J534" s="2">
        <v>0</v>
      </c>
      <c r="K534" s="2">
        <v>0.86079726522318256</v>
      </c>
      <c r="M534">
        <v>533</v>
      </c>
      <c r="N534">
        <v>6</v>
      </c>
      <c r="O534">
        <v>0</v>
      </c>
      <c r="P534" s="3">
        <f t="shared" si="68"/>
        <v>5.1175149456597529E-8</v>
      </c>
      <c r="Q534" s="10">
        <f t="shared" si="69"/>
        <v>0</v>
      </c>
      <c r="R534">
        <f>$N$1110-SUM($N$2:N533)</f>
        <v>984</v>
      </c>
      <c r="S534" s="10">
        <f t="shared" si="70"/>
        <v>0</v>
      </c>
      <c r="T534" s="2">
        <f t="shared" si="71"/>
        <v>0.86079726522318256</v>
      </c>
    </row>
    <row r="535" spans="1:20" x14ac:dyDescent="0.25">
      <c r="A535">
        <v>534</v>
      </c>
      <c r="B535" s="3">
        <f t="shared" si="64"/>
        <v>3.4004050304041438E-8</v>
      </c>
      <c r="C535">
        <v>5</v>
      </c>
      <c r="D535">
        <v>0</v>
      </c>
      <c r="E535" s="10">
        <f t="shared" si="65"/>
        <v>0</v>
      </c>
      <c r="F535">
        <f>$C$1110-SUM($C$2:C534)</f>
        <v>1410</v>
      </c>
      <c r="G535" s="10">
        <f t="shared" si="66"/>
        <v>0</v>
      </c>
      <c r="H535" s="2">
        <f t="shared" si="67"/>
        <v>0.88110807737468666</v>
      </c>
      <c r="I535" s="3">
        <v>2.5587574728298764E-8</v>
      </c>
      <c r="J535" s="2">
        <v>0</v>
      </c>
      <c r="K535" s="2">
        <v>0.86079726522318256</v>
      </c>
      <c r="M535">
        <v>534</v>
      </c>
      <c r="N535">
        <v>3</v>
      </c>
      <c r="O535">
        <v>0</v>
      </c>
      <c r="P535" s="3">
        <f t="shared" si="68"/>
        <v>2.5587574728298764E-8</v>
      </c>
      <c r="Q535" s="10">
        <f t="shared" si="69"/>
        <v>0</v>
      </c>
      <c r="R535">
        <f>$N$1110-SUM($N$2:N534)</f>
        <v>978</v>
      </c>
      <c r="S535" s="10">
        <f t="shared" si="70"/>
        <v>0</v>
      </c>
      <c r="T535" s="2">
        <f t="shared" si="71"/>
        <v>0.86079726522318256</v>
      </c>
    </row>
    <row r="536" spans="1:20" x14ac:dyDescent="0.25">
      <c r="A536">
        <v>535</v>
      </c>
      <c r="B536" s="3">
        <f t="shared" si="64"/>
        <v>6.8008100608082876E-8</v>
      </c>
      <c r="C536">
        <v>10</v>
      </c>
      <c r="D536">
        <v>0</v>
      </c>
      <c r="E536" s="10">
        <f t="shared" si="65"/>
        <v>0</v>
      </c>
      <c r="F536">
        <f>$C$1110-SUM($C$2:C535)</f>
        <v>1405</v>
      </c>
      <c r="G536" s="10">
        <f t="shared" si="66"/>
        <v>0</v>
      </c>
      <c r="H536" s="2">
        <f t="shared" si="67"/>
        <v>0.88110807737468666</v>
      </c>
      <c r="I536" s="3">
        <v>4.2645957880497942E-8</v>
      </c>
      <c r="J536" s="2">
        <v>0</v>
      </c>
      <c r="K536" s="2">
        <v>0.86079726522318256</v>
      </c>
      <c r="M536">
        <v>535</v>
      </c>
      <c r="N536">
        <v>5</v>
      </c>
      <c r="O536">
        <v>0</v>
      </c>
      <c r="P536" s="3">
        <f t="shared" si="68"/>
        <v>4.2645957880497942E-8</v>
      </c>
      <c r="Q536" s="10">
        <f t="shared" si="69"/>
        <v>0</v>
      </c>
      <c r="R536">
        <f>$N$1110-SUM($N$2:N535)</f>
        <v>975</v>
      </c>
      <c r="S536" s="10">
        <f t="shared" si="70"/>
        <v>0</v>
      </c>
      <c r="T536" s="2">
        <f t="shared" si="71"/>
        <v>0.86079726522318256</v>
      </c>
    </row>
    <row r="537" spans="1:20" x14ac:dyDescent="0.25">
      <c r="A537">
        <v>536</v>
      </c>
      <c r="B537" s="3">
        <f t="shared" si="64"/>
        <v>6.8008100608082866E-9</v>
      </c>
      <c r="C537">
        <v>1</v>
      </c>
      <c r="D537">
        <v>0</v>
      </c>
      <c r="E537" s="10">
        <f t="shared" si="65"/>
        <v>0</v>
      </c>
      <c r="F537">
        <f>$C$1110-SUM($C$2:C536)</f>
        <v>1395</v>
      </c>
      <c r="G537" s="10">
        <f t="shared" si="66"/>
        <v>0</v>
      </c>
      <c r="H537" s="2">
        <f t="shared" si="67"/>
        <v>0.88110807737468666</v>
      </c>
      <c r="I537" s="3">
        <v>1.7058383152199177E-8</v>
      </c>
      <c r="J537" s="2">
        <v>0</v>
      </c>
      <c r="K537" s="2">
        <v>0.86079726522318256</v>
      </c>
      <c r="M537">
        <v>536</v>
      </c>
      <c r="N537">
        <v>2</v>
      </c>
      <c r="O537">
        <v>0</v>
      </c>
      <c r="P537" s="3">
        <f t="shared" si="68"/>
        <v>1.7058383152199177E-8</v>
      </c>
      <c r="Q537" s="10">
        <f t="shared" si="69"/>
        <v>0</v>
      </c>
      <c r="R537">
        <f>$N$1110-SUM($N$2:N536)</f>
        <v>970</v>
      </c>
      <c r="S537" s="10">
        <f t="shared" si="70"/>
        <v>0</v>
      </c>
      <c r="T537" s="2">
        <f t="shared" si="71"/>
        <v>0.86079726522318256</v>
      </c>
    </row>
    <row r="538" spans="1:20" x14ac:dyDescent="0.25">
      <c r="A538">
        <v>537</v>
      </c>
      <c r="B538" s="3">
        <f t="shared" si="64"/>
        <v>4.7605670425658008E-8</v>
      </c>
      <c r="C538">
        <v>7</v>
      </c>
      <c r="D538">
        <v>0</v>
      </c>
      <c r="E538" s="10">
        <f t="shared" si="65"/>
        <v>0</v>
      </c>
      <c r="F538">
        <f>$C$1110-SUM($C$2:C537)</f>
        <v>1394</v>
      </c>
      <c r="G538" s="10">
        <f t="shared" si="66"/>
        <v>0</v>
      </c>
      <c r="H538" s="2">
        <f t="shared" si="67"/>
        <v>0.88110807737468666</v>
      </c>
      <c r="I538" s="3">
        <v>4.2645957880497942E-8</v>
      </c>
      <c r="J538" s="2">
        <v>0</v>
      </c>
      <c r="K538" s="2">
        <v>0.86079726522318256</v>
      </c>
      <c r="M538">
        <v>537</v>
      </c>
      <c r="N538">
        <v>5</v>
      </c>
      <c r="O538">
        <v>0</v>
      </c>
      <c r="P538" s="3">
        <f t="shared" si="68"/>
        <v>4.2645957880497942E-8</v>
      </c>
      <c r="Q538" s="10">
        <f t="shared" si="69"/>
        <v>0</v>
      </c>
      <c r="R538">
        <f>$N$1110-SUM($N$2:N537)</f>
        <v>968</v>
      </c>
      <c r="S538" s="10">
        <f t="shared" si="70"/>
        <v>0</v>
      </c>
      <c r="T538" s="2">
        <f t="shared" si="71"/>
        <v>0.86079726522318256</v>
      </c>
    </row>
    <row r="539" spans="1:20" x14ac:dyDescent="0.25">
      <c r="A539">
        <v>538</v>
      </c>
      <c r="B539" s="3">
        <f t="shared" si="64"/>
        <v>5.4406480486466293E-8</v>
      </c>
      <c r="C539">
        <v>8</v>
      </c>
      <c r="D539">
        <v>0</v>
      </c>
      <c r="E539" s="10">
        <f t="shared" si="65"/>
        <v>0</v>
      </c>
      <c r="F539">
        <f>$C$1110-SUM($C$2:C538)</f>
        <v>1387</v>
      </c>
      <c r="G539" s="10">
        <f t="shared" si="66"/>
        <v>0</v>
      </c>
      <c r="H539" s="2">
        <f t="shared" si="67"/>
        <v>0.88110807737468666</v>
      </c>
      <c r="I539" s="3">
        <v>6.8233532608796709E-8</v>
      </c>
      <c r="J539" s="2">
        <v>0</v>
      </c>
      <c r="K539" s="2">
        <v>0.86079726522318256</v>
      </c>
      <c r="M539">
        <v>538</v>
      </c>
      <c r="N539">
        <v>8</v>
      </c>
      <c r="O539">
        <v>0</v>
      </c>
      <c r="P539" s="3">
        <f t="shared" si="68"/>
        <v>6.8233532608796709E-8</v>
      </c>
      <c r="Q539" s="10">
        <f t="shared" si="69"/>
        <v>0</v>
      </c>
      <c r="R539">
        <f>$N$1110-SUM($N$2:N538)</f>
        <v>963</v>
      </c>
      <c r="S539" s="10">
        <f t="shared" si="70"/>
        <v>0</v>
      </c>
      <c r="T539" s="2">
        <f t="shared" si="71"/>
        <v>0.86079726522318256</v>
      </c>
    </row>
    <row r="540" spans="1:20" x14ac:dyDescent="0.25">
      <c r="A540">
        <v>539</v>
      </c>
      <c r="B540" s="3">
        <f t="shared" si="64"/>
        <v>6.1207290547274585E-8</v>
      </c>
      <c r="C540">
        <v>9</v>
      </c>
      <c r="D540">
        <v>0</v>
      </c>
      <c r="E540" s="10">
        <f t="shared" si="65"/>
        <v>0</v>
      </c>
      <c r="F540">
        <f>$C$1110-SUM($C$2:C539)</f>
        <v>1379</v>
      </c>
      <c r="G540" s="10">
        <f t="shared" si="66"/>
        <v>0</v>
      </c>
      <c r="H540" s="2">
        <f t="shared" si="67"/>
        <v>0.88110807737468666</v>
      </c>
      <c r="I540" s="3">
        <v>5.1175149456597529E-8</v>
      </c>
      <c r="J540" s="2">
        <v>0</v>
      </c>
      <c r="K540" s="2">
        <v>0.86079726522318256</v>
      </c>
      <c r="M540">
        <v>539</v>
      </c>
      <c r="N540">
        <v>6</v>
      </c>
      <c r="O540">
        <v>0</v>
      </c>
      <c r="P540" s="3">
        <f t="shared" si="68"/>
        <v>5.1175149456597529E-8</v>
      </c>
      <c r="Q540" s="10">
        <f t="shared" si="69"/>
        <v>0</v>
      </c>
      <c r="R540">
        <f>$N$1110-SUM($N$2:N539)</f>
        <v>955</v>
      </c>
      <c r="S540" s="10">
        <f t="shared" si="70"/>
        <v>0</v>
      </c>
      <c r="T540" s="2">
        <f t="shared" si="71"/>
        <v>0.86079726522318256</v>
      </c>
    </row>
    <row r="541" spans="1:20" x14ac:dyDescent="0.25">
      <c r="A541">
        <v>540</v>
      </c>
      <c r="B541" s="3">
        <f t="shared" si="64"/>
        <v>4.0804860364849723E-8</v>
      </c>
      <c r="C541">
        <v>6</v>
      </c>
      <c r="D541">
        <v>0</v>
      </c>
      <c r="E541" s="10">
        <f t="shared" si="65"/>
        <v>0</v>
      </c>
      <c r="F541">
        <f>$C$1110-SUM($C$2:C540)</f>
        <v>1370</v>
      </c>
      <c r="G541" s="10">
        <f t="shared" si="66"/>
        <v>0</v>
      </c>
      <c r="H541" s="2">
        <f t="shared" si="67"/>
        <v>0.88110807737468666</v>
      </c>
      <c r="I541" s="3">
        <v>5.1175149456597529E-8</v>
      </c>
      <c r="J541" s="2">
        <v>0</v>
      </c>
      <c r="K541" s="2">
        <v>0.86079726522318256</v>
      </c>
      <c r="M541">
        <v>540</v>
      </c>
      <c r="N541">
        <v>6</v>
      </c>
      <c r="O541">
        <v>0</v>
      </c>
      <c r="P541" s="3">
        <f t="shared" si="68"/>
        <v>5.1175149456597529E-8</v>
      </c>
      <c r="Q541" s="10">
        <f t="shared" si="69"/>
        <v>0</v>
      </c>
      <c r="R541">
        <f>$N$1110-SUM($N$2:N540)</f>
        <v>949</v>
      </c>
      <c r="S541" s="10">
        <f t="shared" si="70"/>
        <v>0</v>
      </c>
      <c r="T541" s="2">
        <f t="shared" si="71"/>
        <v>0.86079726522318256</v>
      </c>
    </row>
    <row r="542" spans="1:20" x14ac:dyDescent="0.25">
      <c r="A542">
        <v>541</v>
      </c>
      <c r="B542" s="3">
        <f t="shared" si="64"/>
        <v>6.1207290547274585E-8</v>
      </c>
      <c r="C542">
        <v>9</v>
      </c>
      <c r="D542">
        <v>0</v>
      </c>
      <c r="E542" s="10">
        <f t="shared" si="65"/>
        <v>0</v>
      </c>
      <c r="F542">
        <f>$C$1110-SUM($C$2:C541)</f>
        <v>1364</v>
      </c>
      <c r="G542" s="10">
        <f t="shared" si="66"/>
        <v>0</v>
      </c>
      <c r="H542" s="2">
        <f t="shared" si="67"/>
        <v>0.88110807737468666</v>
      </c>
      <c r="I542" s="3">
        <v>5.9704341032697122E-8</v>
      </c>
      <c r="J542" s="2">
        <v>0</v>
      </c>
      <c r="K542" s="2">
        <v>0.86079726522318256</v>
      </c>
      <c r="M542">
        <v>541</v>
      </c>
      <c r="N542">
        <v>7</v>
      </c>
      <c r="O542">
        <v>0</v>
      </c>
      <c r="P542" s="3">
        <f t="shared" si="68"/>
        <v>5.9704341032697122E-8</v>
      </c>
      <c r="Q542" s="10">
        <f t="shared" si="69"/>
        <v>0</v>
      </c>
      <c r="R542">
        <f>$N$1110-SUM($N$2:N541)</f>
        <v>943</v>
      </c>
      <c r="S542" s="10">
        <f t="shared" si="70"/>
        <v>0</v>
      </c>
      <c r="T542" s="2">
        <f t="shared" si="71"/>
        <v>0.86079726522318256</v>
      </c>
    </row>
    <row r="543" spans="1:20" x14ac:dyDescent="0.25">
      <c r="A543">
        <v>542</v>
      </c>
      <c r="B543" s="3">
        <f t="shared" si="64"/>
        <v>4.0804860364849723E-8</v>
      </c>
      <c r="C543">
        <v>6</v>
      </c>
      <c r="D543">
        <v>1</v>
      </c>
      <c r="E543" s="10">
        <f t="shared" si="65"/>
        <v>0.16666666666666666</v>
      </c>
      <c r="F543">
        <f>$C$1110-SUM($C$2:C542)</f>
        <v>1355</v>
      </c>
      <c r="G543" s="10">
        <f t="shared" si="66"/>
        <v>6.5026426374514834E-4</v>
      </c>
      <c r="H543" s="2">
        <f t="shared" si="67"/>
        <v>0.88045781311094151</v>
      </c>
      <c r="I543" s="3">
        <v>4.2645957880497942E-8</v>
      </c>
      <c r="J543" s="2">
        <v>0</v>
      </c>
      <c r="K543" s="2">
        <v>0.86079726522318256</v>
      </c>
      <c r="M543">
        <v>542</v>
      </c>
      <c r="N543">
        <v>5</v>
      </c>
      <c r="O543">
        <v>0</v>
      </c>
      <c r="P543" s="3">
        <f t="shared" si="68"/>
        <v>4.2645957880497942E-8</v>
      </c>
      <c r="Q543" s="10">
        <f t="shared" si="69"/>
        <v>0</v>
      </c>
      <c r="R543">
        <f>$N$1110-SUM($N$2:N542)</f>
        <v>936</v>
      </c>
      <c r="S543" s="10">
        <f t="shared" si="70"/>
        <v>0</v>
      </c>
      <c r="T543" s="2">
        <f t="shared" si="71"/>
        <v>0.86079726522318256</v>
      </c>
    </row>
    <row r="544" spans="1:20" x14ac:dyDescent="0.25">
      <c r="A544">
        <v>543</v>
      </c>
      <c r="B544" s="3">
        <f t="shared" si="64"/>
        <v>8.1609720729699446E-8</v>
      </c>
      <c r="C544">
        <v>12</v>
      </c>
      <c r="D544">
        <v>1</v>
      </c>
      <c r="E544" s="10">
        <f t="shared" si="65"/>
        <v>8.3333333333333329E-2</v>
      </c>
      <c r="F544">
        <f>$C$1110-SUM($C$2:C543)</f>
        <v>1349</v>
      </c>
      <c r="G544" s="10">
        <f t="shared" si="66"/>
        <v>6.5267443521932478E-4</v>
      </c>
      <c r="H544" s="2">
        <f t="shared" si="67"/>
        <v>0.87980513867572219</v>
      </c>
      <c r="I544" s="3">
        <v>6.8233532608796709E-8</v>
      </c>
      <c r="J544" s="2">
        <v>0</v>
      </c>
      <c r="K544" s="2">
        <v>0.86079726522318256</v>
      </c>
      <c r="M544">
        <v>543</v>
      </c>
      <c r="N544">
        <v>8</v>
      </c>
      <c r="O544">
        <v>0</v>
      </c>
      <c r="P544" s="3">
        <f t="shared" si="68"/>
        <v>6.8233532608796709E-8</v>
      </c>
      <c r="Q544" s="10">
        <f t="shared" si="69"/>
        <v>0</v>
      </c>
      <c r="R544">
        <f>$N$1110-SUM($N$2:N543)</f>
        <v>931</v>
      </c>
      <c r="S544" s="10">
        <f t="shared" si="70"/>
        <v>0</v>
      </c>
      <c r="T544" s="2">
        <f t="shared" si="71"/>
        <v>0.86079726522318256</v>
      </c>
    </row>
    <row r="545" spans="1:20" x14ac:dyDescent="0.25">
      <c r="A545">
        <v>544</v>
      </c>
      <c r="B545" s="3">
        <f t="shared" si="64"/>
        <v>6.1207290547274585E-8</v>
      </c>
      <c r="C545">
        <v>9</v>
      </c>
      <c r="D545">
        <v>0</v>
      </c>
      <c r="E545" s="10">
        <f t="shared" si="65"/>
        <v>0</v>
      </c>
      <c r="F545">
        <f>$C$1110-SUM($C$2:C544)</f>
        <v>1337</v>
      </c>
      <c r="G545" s="10">
        <f t="shared" si="66"/>
        <v>0</v>
      </c>
      <c r="H545" s="2">
        <f t="shared" si="67"/>
        <v>0.87980513867572219</v>
      </c>
      <c r="I545" s="3">
        <v>3.4116766304398355E-8</v>
      </c>
      <c r="J545" s="2">
        <v>0</v>
      </c>
      <c r="K545" s="2">
        <v>0.86079726522318256</v>
      </c>
      <c r="M545">
        <v>544</v>
      </c>
      <c r="N545">
        <v>4</v>
      </c>
      <c r="O545">
        <v>0</v>
      </c>
      <c r="P545" s="3">
        <f t="shared" si="68"/>
        <v>3.4116766304398355E-8</v>
      </c>
      <c r="Q545" s="10">
        <f t="shared" si="69"/>
        <v>0</v>
      </c>
      <c r="R545">
        <f>$N$1110-SUM($N$2:N544)</f>
        <v>923</v>
      </c>
      <c r="S545" s="10">
        <f t="shared" si="70"/>
        <v>0</v>
      </c>
      <c r="T545" s="2">
        <f t="shared" si="71"/>
        <v>0.86079726522318256</v>
      </c>
    </row>
    <row r="546" spans="1:20" x14ac:dyDescent="0.25">
      <c r="A546">
        <v>545</v>
      </c>
      <c r="B546" s="3">
        <f t="shared" si="64"/>
        <v>4.7605670425658008E-8</v>
      </c>
      <c r="C546">
        <v>7</v>
      </c>
      <c r="D546">
        <v>0</v>
      </c>
      <c r="E546" s="10">
        <f t="shared" si="65"/>
        <v>0</v>
      </c>
      <c r="F546">
        <f>$C$1110-SUM($C$2:C545)</f>
        <v>1328</v>
      </c>
      <c r="G546" s="10">
        <f t="shared" si="66"/>
        <v>0</v>
      </c>
      <c r="H546" s="2">
        <f t="shared" si="67"/>
        <v>0.87980513867572219</v>
      </c>
      <c r="I546" s="3">
        <v>5.1175149456597529E-8</v>
      </c>
      <c r="J546" s="2">
        <v>0</v>
      </c>
      <c r="K546" s="2">
        <v>0.86079726522318256</v>
      </c>
      <c r="M546">
        <v>545</v>
      </c>
      <c r="N546">
        <v>6</v>
      </c>
      <c r="O546">
        <v>0</v>
      </c>
      <c r="P546" s="3">
        <f t="shared" si="68"/>
        <v>5.1175149456597529E-8</v>
      </c>
      <c r="Q546" s="10">
        <f t="shared" si="69"/>
        <v>0</v>
      </c>
      <c r="R546">
        <f>$N$1110-SUM($N$2:N545)</f>
        <v>919</v>
      </c>
      <c r="S546" s="10">
        <f t="shared" si="70"/>
        <v>0</v>
      </c>
      <c r="T546" s="2">
        <f t="shared" si="71"/>
        <v>0.86079726522318256</v>
      </c>
    </row>
    <row r="547" spans="1:20" x14ac:dyDescent="0.25">
      <c r="A547">
        <v>546</v>
      </c>
      <c r="B547" s="3">
        <f t="shared" si="64"/>
        <v>6.1207290547274585E-8</v>
      </c>
      <c r="C547">
        <v>9</v>
      </c>
      <c r="D547">
        <v>0</v>
      </c>
      <c r="E547" s="10">
        <f t="shared" si="65"/>
        <v>0</v>
      </c>
      <c r="F547">
        <f>$C$1110-SUM($C$2:C546)</f>
        <v>1321</v>
      </c>
      <c r="G547" s="10">
        <f t="shared" si="66"/>
        <v>0</v>
      </c>
      <c r="H547" s="2">
        <f t="shared" si="67"/>
        <v>0.87980513867572219</v>
      </c>
      <c r="I547" s="3">
        <v>5.1175149456597529E-8</v>
      </c>
      <c r="J547" s="2">
        <v>0</v>
      </c>
      <c r="K547" s="2">
        <v>0.86079726522318256</v>
      </c>
      <c r="M547">
        <v>546</v>
      </c>
      <c r="N547">
        <v>6</v>
      </c>
      <c r="O547">
        <v>0</v>
      </c>
      <c r="P547" s="3">
        <f t="shared" si="68"/>
        <v>5.1175149456597529E-8</v>
      </c>
      <c r="Q547" s="10">
        <f t="shared" si="69"/>
        <v>0</v>
      </c>
      <c r="R547">
        <f>$N$1110-SUM($N$2:N546)</f>
        <v>913</v>
      </c>
      <c r="S547" s="10">
        <f t="shared" si="70"/>
        <v>0</v>
      </c>
      <c r="T547" s="2">
        <f t="shared" si="71"/>
        <v>0.86079726522318256</v>
      </c>
    </row>
    <row r="548" spans="1:20" x14ac:dyDescent="0.25">
      <c r="A548">
        <v>547</v>
      </c>
      <c r="B548" s="3">
        <f t="shared" si="64"/>
        <v>3.4004050304041438E-8</v>
      </c>
      <c r="C548">
        <v>5</v>
      </c>
      <c r="D548">
        <v>0</v>
      </c>
      <c r="E548" s="10">
        <f t="shared" si="65"/>
        <v>0</v>
      </c>
      <c r="F548">
        <f>$C$1110-SUM($C$2:C547)</f>
        <v>1312</v>
      </c>
      <c r="G548" s="10">
        <f t="shared" si="66"/>
        <v>0</v>
      </c>
      <c r="H548" s="2">
        <f t="shared" si="67"/>
        <v>0.87980513867572219</v>
      </c>
      <c r="I548" s="3">
        <v>2.5587574728298764E-8</v>
      </c>
      <c r="J548" s="2">
        <v>0</v>
      </c>
      <c r="K548" s="2">
        <v>0.86079726522318256</v>
      </c>
      <c r="M548">
        <v>547</v>
      </c>
      <c r="N548">
        <v>3</v>
      </c>
      <c r="O548">
        <v>0</v>
      </c>
      <c r="P548" s="3">
        <f t="shared" si="68"/>
        <v>2.5587574728298764E-8</v>
      </c>
      <c r="Q548" s="10">
        <f t="shared" si="69"/>
        <v>0</v>
      </c>
      <c r="R548">
        <f>$N$1110-SUM($N$2:N547)</f>
        <v>907</v>
      </c>
      <c r="S548" s="10">
        <f t="shared" si="70"/>
        <v>0</v>
      </c>
      <c r="T548" s="2">
        <f t="shared" si="71"/>
        <v>0.86079726522318256</v>
      </c>
    </row>
    <row r="549" spans="1:20" x14ac:dyDescent="0.25">
      <c r="A549">
        <v>548</v>
      </c>
      <c r="B549" s="3">
        <f t="shared" si="64"/>
        <v>2.7203240243233147E-8</v>
      </c>
      <c r="C549">
        <v>4</v>
      </c>
      <c r="D549">
        <v>0</v>
      </c>
      <c r="E549" s="10">
        <f t="shared" si="65"/>
        <v>0</v>
      </c>
      <c r="F549">
        <f>$C$1110-SUM($C$2:C548)</f>
        <v>1307</v>
      </c>
      <c r="G549" s="10">
        <f t="shared" si="66"/>
        <v>0</v>
      </c>
      <c r="H549" s="2">
        <f t="shared" si="67"/>
        <v>0.87980513867572219</v>
      </c>
      <c r="I549" s="3">
        <v>3.4116766304398355E-8</v>
      </c>
      <c r="J549" s="2">
        <v>0</v>
      </c>
      <c r="K549" s="2">
        <v>0.86079726522318256</v>
      </c>
      <c r="M549">
        <v>548</v>
      </c>
      <c r="N549">
        <v>4</v>
      </c>
      <c r="O549">
        <v>0</v>
      </c>
      <c r="P549" s="3">
        <f t="shared" si="68"/>
        <v>3.4116766304398355E-8</v>
      </c>
      <c r="Q549" s="10">
        <f t="shared" si="69"/>
        <v>0</v>
      </c>
      <c r="R549">
        <f>$N$1110-SUM($N$2:N548)</f>
        <v>904</v>
      </c>
      <c r="S549" s="10">
        <f t="shared" si="70"/>
        <v>0</v>
      </c>
      <c r="T549" s="2">
        <f t="shared" si="71"/>
        <v>0.86079726522318256</v>
      </c>
    </row>
    <row r="550" spans="1:20" x14ac:dyDescent="0.25">
      <c r="A550">
        <v>549</v>
      </c>
      <c r="B550" s="3">
        <f t="shared" si="64"/>
        <v>4.0804860364849723E-8</v>
      </c>
      <c r="C550">
        <v>6</v>
      </c>
      <c r="D550">
        <v>0</v>
      </c>
      <c r="E550" s="10">
        <f t="shared" si="65"/>
        <v>0</v>
      </c>
      <c r="F550">
        <f>$C$1110-SUM($C$2:C549)</f>
        <v>1303</v>
      </c>
      <c r="G550" s="10">
        <f t="shared" si="66"/>
        <v>0</v>
      </c>
      <c r="H550" s="2">
        <f t="shared" si="67"/>
        <v>0.87980513867572219</v>
      </c>
      <c r="I550" s="3">
        <v>5.1175149456597529E-8</v>
      </c>
      <c r="J550" s="2">
        <v>0</v>
      </c>
      <c r="K550" s="2">
        <v>0.86079726522318256</v>
      </c>
      <c r="M550">
        <v>549</v>
      </c>
      <c r="N550">
        <v>6</v>
      </c>
      <c r="O550">
        <v>0</v>
      </c>
      <c r="P550" s="3">
        <f t="shared" si="68"/>
        <v>5.1175149456597529E-8</v>
      </c>
      <c r="Q550" s="10">
        <f t="shared" si="69"/>
        <v>0</v>
      </c>
      <c r="R550">
        <f>$N$1110-SUM($N$2:N549)</f>
        <v>900</v>
      </c>
      <c r="S550" s="10">
        <f t="shared" si="70"/>
        <v>0</v>
      </c>
      <c r="T550" s="2">
        <f t="shared" si="71"/>
        <v>0.86079726522318256</v>
      </c>
    </row>
    <row r="551" spans="1:20" x14ac:dyDescent="0.25">
      <c r="A551">
        <v>550</v>
      </c>
      <c r="B551" s="3">
        <f t="shared" si="64"/>
        <v>5.4406480486466293E-8</v>
      </c>
      <c r="C551">
        <v>8</v>
      </c>
      <c r="D551">
        <v>0</v>
      </c>
      <c r="E551" s="10">
        <f t="shared" si="65"/>
        <v>0</v>
      </c>
      <c r="F551">
        <f>$C$1110-SUM($C$2:C550)</f>
        <v>1297</v>
      </c>
      <c r="G551" s="10">
        <f t="shared" si="66"/>
        <v>0</v>
      </c>
      <c r="H551" s="2">
        <f t="shared" si="67"/>
        <v>0.87980513867572219</v>
      </c>
      <c r="I551" s="3">
        <v>4.2645957880497942E-8</v>
      </c>
      <c r="J551" s="2">
        <v>0</v>
      </c>
      <c r="K551" s="2">
        <v>0.86079726522318256</v>
      </c>
      <c r="M551">
        <v>550</v>
      </c>
      <c r="N551">
        <v>5</v>
      </c>
      <c r="O551">
        <v>0</v>
      </c>
      <c r="P551" s="3">
        <f t="shared" si="68"/>
        <v>4.2645957880497942E-8</v>
      </c>
      <c r="Q551" s="10">
        <f t="shared" si="69"/>
        <v>0</v>
      </c>
      <c r="R551">
        <f>$N$1110-SUM($N$2:N550)</f>
        <v>894</v>
      </c>
      <c r="S551" s="10">
        <f t="shared" si="70"/>
        <v>0</v>
      </c>
      <c r="T551" s="2">
        <f t="shared" si="71"/>
        <v>0.86079726522318256</v>
      </c>
    </row>
    <row r="552" spans="1:20" x14ac:dyDescent="0.25">
      <c r="A552">
        <v>551</v>
      </c>
      <c r="B552" s="3">
        <f t="shared" si="64"/>
        <v>4.0804860364849723E-8</v>
      </c>
      <c r="C552">
        <v>6</v>
      </c>
      <c r="D552">
        <v>0</v>
      </c>
      <c r="E552" s="10">
        <f t="shared" si="65"/>
        <v>0</v>
      </c>
      <c r="F552">
        <f>$C$1110-SUM($C$2:C551)</f>
        <v>1289</v>
      </c>
      <c r="G552" s="10">
        <f t="shared" si="66"/>
        <v>0</v>
      </c>
      <c r="H552" s="2">
        <f t="shared" si="67"/>
        <v>0.87980513867572219</v>
      </c>
      <c r="I552" s="3">
        <v>3.4116766304398355E-8</v>
      </c>
      <c r="J552" s="2">
        <v>0</v>
      </c>
      <c r="K552" s="2">
        <v>0.86079726522318256</v>
      </c>
      <c r="M552">
        <v>551</v>
      </c>
      <c r="N552">
        <v>4</v>
      </c>
      <c r="O552">
        <v>0</v>
      </c>
      <c r="P552" s="3">
        <f t="shared" si="68"/>
        <v>3.4116766304398355E-8</v>
      </c>
      <c r="Q552" s="10">
        <f t="shared" si="69"/>
        <v>0</v>
      </c>
      <c r="R552">
        <f>$N$1110-SUM($N$2:N551)</f>
        <v>889</v>
      </c>
      <c r="S552" s="10">
        <f t="shared" si="70"/>
        <v>0</v>
      </c>
      <c r="T552" s="2">
        <f t="shared" si="71"/>
        <v>0.86079726522318256</v>
      </c>
    </row>
    <row r="553" spans="1:20" x14ac:dyDescent="0.25">
      <c r="A553">
        <v>552</v>
      </c>
      <c r="B553" s="3">
        <f t="shared" si="64"/>
        <v>5.4406480486466293E-8</v>
      </c>
      <c r="C553">
        <v>8</v>
      </c>
      <c r="D553">
        <v>0</v>
      </c>
      <c r="E553" s="10">
        <f t="shared" si="65"/>
        <v>0</v>
      </c>
      <c r="F553">
        <f>$C$1110-SUM($C$2:C552)</f>
        <v>1283</v>
      </c>
      <c r="G553" s="10">
        <f t="shared" si="66"/>
        <v>0</v>
      </c>
      <c r="H553" s="2">
        <f t="shared" si="67"/>
        <v>0.87980513867572219</v>
      </c>
      <c r="I553" s="3">
        <v>3.4116766304398355E-8</v>
      </c>
      <c r="J553" s="2">
        <v>0</v>
      </c>
      <c r="K553" s="2">
        <v>0.86079726522318256</v>
      </c>
      <c r="M553">
        <v>552</v>
      </c>
      <c r="N553">
        <v>4</v>
      </c>
      <c r="O553">
        <v>0</v>
      </c>
      <c r="P553" s="3">
        <f t="shared" si="68"/>
        <v>3.4116766304398355E-8</v>
      </c>
      <c r="Q553" s="10">
        <f t="shared" si="69"/>
        <v>0</v>
      </c>
      <c r="R553">
        <f>$N$1110-SUM($N$2:N552)</f>
        <v>885</v>
      </c>
      <c r="S553" s="10">
        <f t="shared" si="70"/>
        <v>0</v>
      </c>
      <c r="T553" s="2">
        <f t="shared" si="71"/>
        <v>0.86079726522318256</v>
      </c>
    </row>
    <row r="554" spans="1:20" x14ac:dyDescent="0.25">
      <c r="A554">
        <v>553</v>
      </c>
      <c r="B554" s="3">
        <f t="shared" si="64"/>
        <v>4.0804860364849723E-8</v>
      </c>
      <c r="C554">
        <v>6</v>
      </c>
      <c r="D554">
        <v>0</v>
      </c>
      <c r="E554" s="10">
        <f t="shared" si="65"/>
        <v>0</v>
      </c>
      <c r="F554">
        <f>$C$1110-SUM($C$2:C553)</f>
        <v>1275</v>
      </c>
      <c r="G554" s="10">
        <f t="shared" si="66"/>
        <v>0</v>
      </c>
      <c r="H554" s="2">
        <f t="shared" si="67"/>
        <v>0.87980513867572219</v>
      </c>
      <c r="I554" s="3">
        <v>4.2645957880497942E-8</v>
      </c>
      <c r="J554" s="2">
        <v>0</v>
      </c>
      <c r="K554" s="2">
        <v>0.86079726522318256</v>
      </c>
      <c r="M554">
        <v>553</v>
      </c>
      <c r="N554">
        <v>5</v>
      </c>
      <c r="O554">
        <v>0</v>
      </c>
      <c r="P554" s="3">
        <f t="shared" si="68"/>
        <v>4.2645957880497942E-8</v>
      </c>
      <c r="Q554" s="10">
        <f t="shared" si="69"/>
        <v>0</v>
      </c>
      <c r="R554">
        <f>$N$1110-SUM($N$2:N553)</f>
        <v>881</v>
      </c>
      <c r="S554" s="10">
        <f t="shared" si="70"/>
        <v>0</v>
      </c>
      <c r="T554" s="2">
        <f t="shared" si="71"/>
        <v>0.86079726522318256</v>
      </c>
    </row>
    <row r="555" spans="1:20" x14ac:dyDescent="0.25">
      <c r="A555">
        <v>554</v>
      </c>
      <c r="B555" s="3">
        <f t="shared" si="64"/>
        <v>6.1207290547274585E-8</v>
      </c>
      <c r="C555">
        <v>9</v>
      </c>
      <c r="D555">
        <v>0</v>
      </c>
      <c r="E555" s="10">
        <f t="shared" si="65"/>
        <v>0</v>
      </c>
      <c r="F555">
        <f>$C$1110-SUM($C$2:C554)</f>
        <v>1269</v>
      </c>
      <c r="G555" s="10">
        <f t="shared" si="66"/>
        <v>0</v>
      </c>
      <c r="H555" s="2">
        <f t="shared" si="67"/>
        <v>0.87980513867572219</v>
      </c>
      <c r="I555" s="3">
        <v>5.1175149456597529E-8</v>
      </c>
      <c r="J555" s="2">
        <v>0</v>
      </c>
      <c r="K555" s="2">
        <v>0.86079726522318256</v>
      </c>
      <c r="M555">
        <v>554</v>
      </c>
      <c r="N555">
        <v>6</v>
      </c>
      <c r="O555">
        <v>0</v>
      </c>
      <c r="P555" s="3">
        <f t="shared" si="68"/>
        <v>5.1175149456597529E-8</v>
      </c>
      <c r="Q555" s="10">
        <f t="shared" si="69"/>
        <v>0</v>
      </c>
      <c r="R555">
        <f>$N$1110-SUM($N$2:N554)</f>
        <v>876</v>
      </c>
      <c r="S555" s="10">
        <f t="shared" si="70"/>
        <v>0</v>
      </c>
      <c r="T555" s="2">
        <f t="shared" si="71"/>
        <v>0.86079726522318256</v>
      </c>
    </row>
    <row r="556" spans="1:20" x14ac:dyDescent="0.25">
      <c r="A556">
        <v>555</v>
      </c>
      <c r="B556" s="3">
        <f t="shared" si="64"/>
        <v>3.4004050304041438E-8</v>
      </c>
      <c r="C556">
        <v>5</v>
      </c>
      <c r="D556">
        <v>0</v>
      </c>
      <c r="E556" s="10">
        <f t="shared" si="65"/>
        <v>0</v>
      </c>
      <c r="F556">
        <f>$C$1110-SUM($C$2:C555)</f>
        <v>1260</v>
      </c>
      <c r="G556" s="10">
        <f t="shared" si="66"/>
        <v>0</v>
      </c>
      <c r="H556" s="2">
        <f t="shared" si="67"/>
        <v>0.87980513867572219</v>
      </c>
      <c r="I556" s="3">
        <v>4.2645957880497942E-8</v>
      </c>
      <c r="J556" s="2">
        <v>0</v>
      </c>
      <c r="K556" s="2">
        <v>0.86079726522318256</v>
      </c>
      <c r="M556">
        <v>555</v>
      </c>
      <c r="N556">
        <v>5</v>
      </c>
      <c r="O556">
        <v>0</v>
      </c>
      <c r="P556" s="3">
        <f t="shared" si="68"/>
        <v>4.2645957880497942E-8</v>
      </c>
      <c r="Q556" s="10">
        <f t="shared" si="69"/>
        <v>0</v>
      </c>
      <c r="R556">
        <f>$N$1110-SUM($N$2:N555)</f>
        <v>870</v>
      </c>
      <c r="S556" s="10">
        <f t="shared" si="70"/>
        <v>0</v>
      </c>
      <c r="T556" s="2">
        <f t="shared" si="71"/>
        <v>0.86079726522318256</v>
      </c>
    </row>
    <row r="557" spans="1:20" x14ac:dyDescent="0.25">
      <c r="A557">
        <v>556</v>
      </c>
      <c r="B557" s="3">
        <f t="shared" si="64"/>
        <v>2.7203240243233147E-8</v>
      </c>
      <c r="C557">
        <v>4</v>
      </c>
      <c r="D557">
        <v>0</v>
      </c>
      <c r="E557" s="10">
        <f t="shared" si="65"/>
        <v>0</v>
      </c>
      <c r="F557">
        <f>$C$1110-SUM($C$2:C556)</f>
        <v>1255</v>
      </c>
      <c r="G557" s="10">
        <f t="shared" si="66"/>
        <v>0</v>
      </c>
      <c r="H557" s="2">
        <f t="shared" si="67"/>
        <v>0.87980513867572219</v>
      </c>
      <c r="I557" s="3">
        <v>1.7058383152199177E-8</v>
      </c>
      <c r="J557" s="2">
        <v>0</v>
      </c>
      <c r="K557" s="2">
        <v>0.86079726522318256</v>
      </c>
      <c r="M557">
        <v>556</v>
      </c>
      <c r="N557">
        <v>2</v>
      </c>
      <c r="O557">
        <v>0</v>
      </c>
      <c r="P557" s="3">
        <f t="shared" si="68"/>
        <v>1.7058383152199177E-8</v>
      </c>
      <c r="Q557" s="10">
        <f t="shared" si="69"/>
        <v>0</v>
      </c>
      <c r="R557">
        <f>$N$1110-SUM($N$2:N556)</f>
        <v>865</v>
      </c>
      <c r="S557" s="10">
        <f t="shared" si="70"/>
        <v>0</v>
      </c>
      <c r="T557" s="2">
        <f t="shared" si="71"/>
        <v>0.86079726522318256</v>
      </c>
    </row>
    <row r="558" spans="1:20" x14ac:dyDescent="0.25">
      <c r="A558">
        <v>557</v>
      </c>
      <c r="B558" s="3">
        <f t="shared" si="64"/>
        <v>3.4004050304041438E-8</v>
      </c>
      <c r="C558">
        <v>5</v>
      </c>
      <c r="D558">
        <v>0</v>
      </c>
      <c r="E558" s="10">
        <f t="shared" si="65"/>
        <v>0</v>
      </c>
      <c r="F558">
        <f>$C$1110-SUM($C$2:C557)</f>
        <v>1251</v>
      </c>
      <c r="G558" s="10">
        <f t="shared" si="66"/>
        <v>0</v>
      </c>
      <c r="H558" s="2">
        <f t="shared" si="67"/>
        <v>0.87980513867572219</v>
      </c>
      <c r="I558" s="3">
        <v>1.7058383152199177E-8</v>
      </c>
      <c r="J558" s="2">
        <v>0</v>
      </c>
      <c r="K558" s="2">
        <v>0.86079726522318256</v>
      </c>
      <c r="M558">
        <v>557</v>
      </c>
      <c r="N558">
        <v>2</v>
      </c>
      <c r="O558">
        <v>0</v>
      </c>
      <c r="P558" s="3">
        <f t="shared" si="68"/>
        <v>1.7058383152199177E-8</v>
      </c>
      <c r="Q558" s="10">
        <f t="shared" si="69"/>
        <v>0</v>
      </c>
      <c r="R558">
        <f>$N$1110-SUM($N$2:N557)</f>
        <v>863</v>
      </c>
      <c r="S558" s="10">
        <f t="shared" si="70"/>
        <v>0</v>
      </c>
      <c r="T558" s="2">
        <f t="shared" si="71"/>
        <v>0.86079726522318256</v>
      </c>
    </row>
    <row r="559" spans="1:20" x14ac:dyDescent="0.25">
      <c r="A559">
        <v>558</v>
      </c>
      <c r="B559" s="3">
        <f t="shared" si="64"/>
        <v>3.4004050304041438E-8</v>
      </c>
      <c r="C559">
        <v>5</v>
      </c>
      <c r="D559">
        <v>0</v>
      </c>
      <c r="E559" s="10">
        <f t="shared" si="65"/>
        <v>0</v>
      </c>
      <c r="F559">
        <f>$C$1110-SUM($C$2:C558)</f>
        <v>1246</v>
      </c>
      <c r="G559" s="10">
        <f t="shared" si="66"/>
        <v>0</v>
      </c>
      <c r="H559" s="2">
        <f t="shared" si="67"/>
        <v>0.87980513867572219</v>
      </c>
      <c r="I559" s="3">
        <v>3.4116766304398355E-8</v>
      </c>
      <c r="J559" s="2">
        <v>0</v>
      </c>
      <c r="K559" s="2">
        <v>0.86079726522318256</v>
      </c>
      <c r="M559">
        <v>558</v>
      </c>
      <c r="N559">
        <v>4</v>
      </c>
      <c r="O559">
        <v>0</v>
      </c>
      <c r="P559" s="3">
        <f t="shared" si="68"/>
        <v>3.4116766304398355E-8</v>
      </c>
      <c r="Q559" s="10">
        <f t="shared" si="69"/>
        <v>0</v>
      </c>
      <c r="R559">
        <f>$N$1110-SUM($N$2:N558)</f>
        <v>861</v>
      </c>
      <c r="S559" s="10">
        <f t="shared" si="70"/>
        <v>0</v>
      </c>
      <c r="T559" s="2">
        <f t="shared" si="71"/>
        <v>0.86079726522318256</v>
      </c>
    </row>
    <row r="560" spans="1:20" x14ac:dyDescent="0.25">
      <c r="A560">
        <v>559</v>
      </c>
      <c r="B560" s="3">
        <f t="shared" si="64"/>
        <v>5.4406480486466293E-8</v>
      </c>
      <c r="C560">
        <v>8</v>
      </c>
      <c r="D560">
        <v>0</v>
      </c>
      <c r="E560" s="10">
        <f t="shared" si="65"/>
        <v>0</v>
      </c>
      <c r="F560">
        <f>$C$1110-SUM($C$2:C559)</f>
        <v>1241</v>
      </c>
      <c r="G560" s="10">
        <f t="shared" si="66"/>
        <v>0</v>
      </c>
      <c r="H560" s="2">
        <f t="shared" si="67"/>
        <v>0.87980513867572219</v>
      </c>
      <c r="I560" s="3">
        <v>5.1175149456597529E-8</v>
      </c>
      <c r="J560" s="2">
        <v>0</v>
      </c>
      <c r="K560" s="2">
        <v>0.86079726522318256</v>
      </c>
      <c r="M560">
        <v>559</v>
      </c>
      <c r="N560">
        <v>6</v>
      </c>
      <c r="O560">
        <v>0</v>
      </c>
      <c r="P560" s="3">
        <f t="shared" si="68"/>
        <v>5.1175149456597529E-8</v>
      </c>
      <c r="Q560" s="10">
        <f t="shared" si="69"/>
        <v>0</v>
      </c>
      <c r="R560">
        <f>$N$1110-SUM($N$2:N559)</f>
        <v>857</v>
      </c>
      <c r="S560" s="10">
        <f t="shared" si="70"/>
        <v>0</v>
      </c>
      <c r="T560" s="2">
        <f t="shared" si="71"/>
        <v>0.86079726522318256</v>
      </c>
    </row>
    <row r="561" spans="1:20" x14ac:dyDescent="0.25">
      <c r="A561">
        <v>560</v>
      </c>
      <c r="B561" s="3">
        <f t="shared" si="64"/>
        <v>3.4004050304041438E-8</v>
      </c>
      <c r="C561">
        <v>5</v>
      </c>
      <c r="D561">
        <v>0</v>
      </c>
      <c r="E561" s="10">
        <f t="shared" si="65"/>
        <v>0</v>
      </c>
      <c r="F561">
        <f>$C$1110-SUM($C$2:C560)</f>
        <v>1233</v>
      </c>
      <c r="G561" s="10">
        <f t="shared" si="66"/>
        <v>0</v>
      </c>
      <c r="H561" s="2">
        <f t="shared" si="67"/>
        <v>0.87980513867572219</v>
      </c>
      <c r="I561" s="3">
        <v>3.4116766304398355E-8</v>
      </c>
      <c r="J561" s="2">
        <v>0</v>
      </c>
      <c r="K561" s="2">
        <v>0.86079726522318256</v>
      </c>
      <c r="M561">
        <v>560</v>
      </c>
      <c r="N561">
        <v>4</v>
      </c>
      <c r="O561">
        <v>0</v>
      </c>
      <c r="P561" s="3">
        <f t="shared" si="68"/>
        <v>3.4116766304398355E-8</v>
      </c>
      <c r="Q561" s="10">
        <f t="shared" si="69"/>
        <v>0</v>
      </c>
      <c r="R561">
        <f>$N$1110-SUM($N$2:N560)</f>
        <v>851</v>
      </c>
      <c r="S561" s="10">
        <f t="shared" si="70"/>
        <v>0</v>
      </c>
      <c r="T561" s="2">
        <f t="shared" si="71"/>
        <v>0.86079726522318256</v>
      </c>
    </row>
    <row r="562" spans="1:20" x14ac:dyDescent="0.25">
      <c r="A562">
        <v>561</v>
      </c>
      <c r="B562" s="3">
        <f t="shared" si="64"/>
        <v>4.7605670425658008E-8</v>
      </c>
      <c r="C562">
        <v>7</v>
      </c>
      <c r="D562">
        <v>0</v>
      </c>
      <c r="E562" s="10">
        <f t="shared" si="65"/>
        <v>0</v>
      </c>
      <c r="F562">
        <f>$C$1110-SUM($C$2:C561)</f>
        <v>1228</v>
      </c>
      <c r="G562" s="10">
        <f t="shared" si="66"/>
        <v>0</v>
      </c>
      <c r="H562" s="2">
        <f t="shared" si="67"/>
        <v>0.87980513867572219</v>
      </c>
      <c r="I562" s="3">
        <v>5.9704341032697122E-8</v>
      </c>
      <c r="J562" s="2">
        <v>0</v>
      </c>
      <c r="K562" s="2">
        <v>0.86079726522318256</v>
      </c>
      <c r="M562">
        <v>561</v>
      </c>
      <c r="N562">
        <v>7</v>
      </c>
      <c r="O562">
        <v>0</v>
      </c>
      <c r="P562" s="3">
        <f t="shared" si="68"/>
        <v>5.9704341032697122E-8</v>
      </c>
      <c r="Q562" s="10">
        <f t="shared" si="69"/>
        <v>0</v>
      </c>
      <c r="R562">
        <f>$N$1110-SUM($N$2:N561)</f>
        <v>847</v>
      </c>
      <c r="S562" s="10">
        <f t="shared" si="70"/>
        <v>0</v>
      </c>
      <c r="T562" s="2">
        <f t="shared" si="71"/>
        <v>0.86079726522318256</v>
      </c>
    </row>
    <row r="563" spans="1:20" x14ac:dyDescent="0.25">
      <c r="A563">
        <v>562</v>
      </c>
      <c r="B563" s="3">
        <f t="shared" si="64"/>
        <v>3.4004050304041438E-8</v>
      </c>
      <c r="C563">
        <v>5</v>
      </c>
      <c r="D563">
        <v>0</v>
      </c>
      <c r="E563" s="10">
        <f t="shared" si="65"/>
        <v>0</v>
      </c>
      <c r="F563">
        <f>$C$1110-SUM($C$2:C562)</f>
        <v>1221</v>
      </c>
      <c r="G563" s="10">
        <f t="shared" si="66"/>
        <v>0</v>
      </c>
      <c r="H563" s="2">
        <f t="shared" si="67"/>
        <v>0.87980513867572219</v>
      </c>
      <c r="I563" s="3">
        <v>3.4116766304398355E-8</v>
      </c>
      <c r="J563" s="2">
        <v>0</v>
      </c>
      <c r="K563" s="2">
        <v>0.86079726522318256</v>
      </c>
      <c r="M563">
        <v>562</v>
      </c>
      <c r="N563">
        <v>4</v>
      </c>
      <c r="O563">
        <v>0</v>
      </c>
      <c r="P563" s="3">
        <f t="shared" si="68"/>
        <v>3.4116766304398355E-8</v>
      </c>
      <c r="Q563" s="10">
        <f t="shared" si="69"/>
        <v>0</v>
      </c>
      <c r="R563">
        <f>$N$1110-SUM($N$2:N562)</f>
        <v>840</v>
      </c>
      <c r="S563" s="10">
        <f t="shared" si="70"/>
        <v>0</v>
      </c>
      <c r="T563" s="2">
        <f t="shared" si="71"/>
        <v>0.86079726522318256</v>
      </c>
    </row>
    <row r="564" spans="1:20" x14ac:dyDescent="0.25">
      <c r="A564">
        <v>563</v>
      </c>
      <c r="B564" s="3">
        <f t="shared" si="64"/>
        <v>2.7203240243233147E-8</v>
      </c>
      <c r="C564">
        <v>4</v>
      </c>
      <c r="D564">
        <v>0</v>
      </c>
      <c r="E564" s="10">
        <f t="shared" si="65"/>
        <v>0</v>
      </c>
      <c r="F564">
        <f>$C$1110-SUM($C$2:C563)</f>
        <v>1216</v>
      </c>
      <c r="G564" s="10">
        <f t="shared" si="66"/>
        <v>0</v>
      </c>
      <c r="H564" s="2">
        <f t="shared" si="67"/>
        <v>0.87980513867572219</v>
      </c>
      <c r="I564" s="3">
        <v>8.5291915760995886E-9</v>
      </c>
      <c r="J564" s="2">
        <v>0</v>
      </c>
      <c r="K564" s="2">
        <v>0.86079726522318256</v>
      </c>
      <c r="M564">
        <v>563</v>
      </c>
      <c r="N564">
        <v>1</v>
      </c>
      <c r="O564">
        <v>0</v>
      </c>
      <c r="P564" s="3">
        <f t="shared" si="68"/>
        <v>8.5291915760995886E-9</v>
      </c>
      <c r="Q564" s="10">
        <f t="shared" si="69"/>
        <v>0</v>
      </c>
      <c r="R564">
        <f>$N$1110-SUM($N$2:N563)</f>
        <v>836</v>
      </c>
      <c r="S564" s="10">
        <f t="shared" si="70"/>
        <v>0</v>
      </c>
      <c r="T564" s="2">
        <f t="shared" si="71"/>
        <v>0.86079726522318256</v>
      </c>
    </row>
    <row r="565" spans="1:20" x14ac:dyDescent="0.25">
      <c r="A565">
        <v>564</v>
      </c>
      <c r="B565" s="3">
        <f t="shared" si="64"/>
        <v>2.0402430182424862E-8</v>
      </c>
      <c r="C565">
        <v>3</v>
      </c>
      <c r="D565">
        <v>0</v>
      </c>
      <c r="E565" s="10">
        <f t="shared" si="65"/>
        <v>0</v>
      </c>
      <c r="F565">
        <f>$C$1110-SUM($C$2:C564)</f>
        <v>1212</v>
      </c>
      <c r="G565" s="10">
        <f t="shared" si="66"/>
        <v>0</v>
      </c>
      <c r="H565" s="2">
        <f t="shared" si="67"/>
        <v>0.87980513867572219</v>
      </c>
      <c r="I565" s="3">
        <v>8.5291915760995886E-9</v>
      </c>
      <c r="J565" s="2">
        <v>0</v>
      </c>
      <c r="K565" s="2">
        <v>0.86079726522318256</v>
      </c>
      <c r="M565">
        <v>564</v>
      </c>
      <c r="N565">
        <v>1</v>
      </c>
      <c r="O565">
        <v>0</v>
      </c>
      <c r="P565" s="3">
        <f t="shared" si="68"/>
        <v>8.5291915760995886E-9</v>
      </c>
      <c r="Q565" s="10">
        <f t="shared" si="69"/>
        <v>0</v>
      </c>
      <c r="R565">
        <f>$N$1110-SUM($N$2:N564)</f>
        <v>835</v>
      </c>
      <c r="S565" s="10">
        <f t="shared" si="70"/>
        <v>0</v>
      </c>
      <c r="T565" s="2">
        <f t="shared" si="71"/>
        <v>0.86079726522318256</v>
      </c>
    </row>
    <row r="566" spans="1:20" x14ac:dyDescent="0.25">
      <c r="A566">
        <v>565</v>
      </c>
      <c r="B566" s="3">
        <f t="shared" si="64"/>
        <v>4.7605670425658008E-8</v>
      </c>
      <c r="C566">
        <v>7</v>
      </c>
      <c r="D566">
        <v>0</v>
      </c>
      <c r="E566" s="10">
        <f t="shared" si="65"/>
        <v>0</v>
      </c>
      <c r="F566">
        <f>$C$1110-SUM($C$2:C565)</f>
        <v>1209</v>
      </c>
      <c r="G566" s="10">
        <f t="shared" si="66"/>
        <v>0</v>
      </c>
      <c r="H566" s="2">
        <f t="shared" si="67"/>
        <v>0.87980513867572219</v>
      </c>
      <c r="I566" s="3">
        <v>2.5587574728298764E-8</v>
      </c>
      <c r="J566" s="2">
        <v>0</v>
      </c>
      <c r="K566" s="2">
        <v>0.86079726522318256</v>
      </c>
      <c r="M566">
        <v>565</v>
      </c>
      <c r="N566">
        <v>3</v>
      </c>
      <c r="O566">
        <v>0</v>
      </c>
      <c r="P566" s="3">
        <f t="shared" si="68"/>
        <v>2.5587574728298764E-8</v>
      </c>
      <c r="Q566" s="10">
        <f t="shared" si="69"/>
        <v>0</v>
      </c>
      <c r="R566">
        <f>$N$1110-SUM($N$2:N565)</f>
        <v>834</v>
      </c>
      <c r="S566" s="10">
        <f t="shared" si="70"/>
        <v>0</v>
      </c>
      <c r="T566" s="2">
        <f t="shared" si="71"/>
        <v>0.86079726522318256</v>
      </c>
    </row>
    <row r="567" spans="1:20" x14ac:dyDescent="0.25">
      <c r="A567">
        <v>566</v>
      </c>
      <c r="B567" s="3">
        <f t="shared" si="64"/>
        <v>3.4004050304041438E-8</v>
      </c>
      <c r="C567">
        <v>5</v>
      </c>
      <c r="D567">
        <v>0</v>
      </c>
      <c r="E567" s="10">
        <f t="shared" si="65"/>
        <v>0</v>
      </c>
      <c r="F567">
        <f>$C$1110-SUM($C$2:C566)</f>
        <v>1202</v>
      </c>
      <c r="G567" s="10">
        <f t="shared" si="66"/>
        <v>0</v>
      </c>
      <c r="H567" s="2">
        <f t="shared" si="67"/>
        <v>0.87980513867572219</v>
      </c>
      <c r="I567" s="3">
        <v>3.4116766304398355E-8</v>
      </c>
      <c r="J567" s="2">
        <v>0</v>
      </c>
      <c r="K567" s="2">
        <v>0.86079726522318256</v>
      </c>
      <c r="M567">
        <v>566</v>
      </c>
      <c r="N567">
        <v>4</v>
      </c>
      <c r="O567">
        <v>0</v>
      </c>
      <c r="P567" s="3">
        <f t="shared" si="68"/>
        <v>3.4116766304398355E-8</v>
      </c>
      <c r="Q567" s="10">
        <f t="shared" si="69"/>
        <v>0</v>
      </c>
      <c r="R567">
        <f>$N$1110-SUM($N$2:N566)</f>
        <v>831</v>
      </c>
      <c r="S567" s="10">
        <f t="shared" si="70"/>
        <v>0</v>
      </c>
      <c r="T567" s="2">
        <f t="shared" si="71"/>
        <v>0.86079726522318256</v>
      </c>
    </row>
    <row r="568" spans="1:20" x14ac:dyDescent="0.25">
      <c r="A568">
        <v>567</v>
      </c>
      <c r="B568" s="3">
        <f t="shared" si="64"/>
        <v>2.0402430182424862E-8</v>
      </c>
      <c r="C568">
        <v>3</v>
      </c>
      <c r="D568">
        <v>0</v>
      </c>
      <c r="E568" s="10">
        <f t="shared" si="65"/>
        <v>0</v>
      </c>
      <c r="F568">
        <f>$C$1110-SUM($C$2:C567)</f>
        <v>1197</v>
      </c>
      <c r="G568" s="10">
        <f t="shared" si="66"/>
        <v>0</v>
      </c>
      <c r="H568" s="2">
        <f t="shared" si="67"/>
        <v>0.87980513867572219</v>
      </c>
      <c r="I568" s="3">
        <v>1.7058383152199177E-8</v>
      </c>
      <c r="J568" s="2">
        <v>0</v>
      </c>
      <c r="K568" s="2">
        <v>0.86079726522318256</v>
      </c>
      <c r="M568">
        <v>567</v>
      </c>
      <c r="N568">
        <v>2</v>
      </c>
      <c r="O568">
        <v>0</v>
      </c>
      <c r="P568" s="3">
        <f t="shared" si="68"/>
        <v>1.7058383152199177E-8</v>
      </c>
      <c r="Q568" s="10">
        <f t="shared" si="69"/>
        <v>0</v>
      </c>
      <c r="R568">
        <f>$N$1110-SUM($N$2:N567)</f>
        <v>827</v>
      </c>
      <c r="S568" s="10">
        <f t="shared" si="70"/>
        <v>0</v>
      </c>
      <c r="T568" s="2">
        <f t="shared" si="71"/>
        <v>0.86079726522318256</v>
      </c>
    </row>
    <row r="569" spans="1:20" x14ac:dyDescent="0.25">
      <c r="A569">
        <v>568</v>
      </c>
      <c r="B569" s="3">
        <f t="shared" si="64"/>
        <v>8.1609720729699446E-8</v>
      </c>
      <c r="C569">
        <v>12</v>
      </c>
      <c r="D569">
        <v>0</v>
      </c>
      <c r="E569" s="10">
        <f t="shared" si="65"/>
        <v>0</v>
      </c>
      <c r="F569">
        <f>$C$1110-SUM($C$2:C568)</f>
        <v>1194</v>
      </c>
      <c r="G569" s="10">
        <f t="shared" si="66"/>
        <v>0</v>
      </c>
      <c r="H569" s="2">
        <f t="shared" si="67"/>
        <v>0.87980513867572219</v>
      </c>
      <c r="I569" s="3">
        <v>8.5291915760995883E-8</v>
      </c>
      <c r="J569" s="2">
        <v>0</v>
      </c>
      <c r="K569" s="2">
        <v>0.86079726522318256</v>
      </c>
      <c r="M569">
        <v>568</v>
      </c>
      <c r="N569">
        <v>10</v>
      </c>
      <c r="O569">
        <v>0</v>
      </c>
      <c r="P569" s="3">
        <f t="shared" si="68"/>
        <v>8.5291915760995883E-8</v>
      </c>
      <c r="Q569" s="10">
        <f t="shared" si="69"/>
        <v>0</v>
      </c>
      <c r="R569">
        <f>$N$1110-SUM($N$2:N568)</f>
        <v>825</v>
      </c>
      <c r="S569" s="10">
        <f t="shared" si="70"/>
        <v>0</v>
      </c>
      <c r="T569" s="2">
        <f t="shared" si="71"/>
        <v>0.86079726522318256</v>
      </c>
    </row>
    <row r="570" spans="1:20" x14ac:dyDescent="0.25">
      <c r="A570">
        <v>569</v>
      </c>
      <c r="B570" s="3">
        <f t="shared" si="64"/>
        <v>5.4406480486466293E-8</v>
      </c>
      <c r="C570">
        <v>8</v>
      </c>
      <c r="D570">
        <v>0</v>
      </c>
      <c r="E570" s="10">
        <f t="shared" si="65"/>
        <v>0</v>
      </c>
      <c r="F570">
        <f>$C$1110-SUM($C$2:C569)</f>
        <v>1182</v>
      </c>
      <c r="G570" s="10">
        <f t="shared" si="66"/>
        <v>0</v>
      </c>
      <c r="H570" s="2">
        <f t="shared" si="67"/>
        <v>0.87980513867572219</v>
      </c>
      <c r="I570" s="3">
        <v>3.4116766304398355E-8</v>
      </c>
      <c r="J570" s="2">
        <v>0</v>
      </c>
      <c r="K570" s="2">
        <v>0.86079726522318256</v>
      </c>
      <c r="M570">
        <v>569</v>
      </c>
      <c r="N570">
        <v>4</v>
      </c>
      <c r="O570">
        <v>0</v>
      </c>
      <c r="P570" s="3">
        <f t="shared" si="68"/>
        <v>3.4116766304398355E-8</v>
      </c>
      <c r="Q570" s="10">
        <f t="shared" si="69"/>
        <v>0</v>
      </c>
      <c r="R570">
        <f>$N$1110-SUM($N$2:N569)</f>
        <v>815</v>
      </c>
      <c r="S570" s="10">
        <f t="shared" si="70"/>
        <v>0</v>
      </c>
      <c r="T570" s="2">
        <f t="shared" si="71"/>
        <v>0.86079726522318256</v>
      </c>
    </row>
    <row r="571" spans="1:20" x14ac:dyDescent="0.25">
      <c r="A571">
        <v>570</v>
      </c>
      <c r="B571" s="3">
        <f t="shared" si="64"/>
        <v>3.4004050304041438E-8</v>
      </c>
      <c r="C571">
        <v>5</v>
      </c>
      <c r="D571">
        <v>0</v>
      </c>
      <c r="E571" s="10">
        <f t="shared" si="65"/>
        <v>0</v>
      </c>
      <c r="F571">
        <f>$C$1110-SUM($C$2:C570)</f>
        <v>1174</v>
      </c>
      <c r="G571" s="10">
        <f t="shared" si="66"/>
        <v>0</v>
      </c>
      <c r="H571" s="2">
        <f t="shared" si="67"/>
        <v>0.87980513867572219</v>
      </c>
      <c r="I571" s="3">
        <v>5.1175149456597529E-8</v>
      </c>
      <c r="J571" s="2">
        <v>0</v>
      </c>
      <c r="K571" s="2">
        <v>0.86079726522318256</v>
      </c>
      <c r="M571">
        <v>570</v>
      </c>
      <c r="N571">
        <v>6</v>
      </c>
      <c r="O571">
        <v>0</v>
      </c>
      <c r="P571" s="3">
        <f t="shared" si="68"/>
        <v>5.1175149456597529E-8</v>
      </c>
      <c r="Q571" s="10">
        <f t="shared" si="69"/>
        <v>0</v>
      </c>
      <c r="R571">
        <f>$N$1110-SUM($N$2:N570)</f>
        <v>811</v>
      </c>
      <c r="S571" s="10">
        <f t="shared" si="70"/>
        <v>0</v>
      </c>
      <c r="T571" s="2">
        <f t="shared" si="71"/>
        <v>0.86079726522318256</v>
      </c>
    </row>
    <row r="572" spans="1:20" x14ac:dyDescent="0.25">
      <c r="A572">
        <v>571</v>
      </c>
      <c r="B572" s="3">
        <f t="shared" si="64"/>
        <v>3.4004050304041438E-8</v>
      </c>
      <c r="C572">
        <v>5</v>
      </c>
      <c r="D572">
        <v>0</v>
      </c>
      <c r="E572" s="10">
        <f t="shared" si="65"/>
        <v>0</v>
      </c>
      <c r="F572">
        <f>$C$1110-SUM($C$2:C571)</f>
        <v>1169</v>
      </c>
      <c r="G572" s="10">
        <f t="shared" si="66"/>
        <v>0</v>
      </c>
      <c r="H572" s="2">
        <f t="shared" si="67"/>
        <v>0.87980513867572219</v>
      </c>
      <c r="I572" s="3">
        <v>1.7058383152199177E-8</v>
      </c>
      <c r="J572" s="2">
        <v>0</v>
      </c>
      <c r="K572" s="2">
        <v>0.86079726522318256</v>
      </c>
      <c r="M572">
        <v>571</v>
      </c>
      <c r="N572">
        <v>2</v>
      </c>
      <c r="O572">
        <v>0</v>
      </c>
      <c r="P572" s="3">
        <f t="shared" si="68"/>
        <v>1.7058383152199177E-8</v>
      </c>
      <c r="Q572" s="10">
        <f t="shared" si="69"/>
        <v>0</v>
      </c>
      <c r="R572">
        <f>$N$1110-SUM($N$2:N571)</f>
        <v>805</v>
      </c>
      <c r="S572" s="10">
        <f t="shared" si="70"/>
        <v>0</v>
      </c>
      <c r="T572" s="2">
        <f t="shared" si="71"/>
        <v>0.86079726522318256</v>
      </c>
    </row>
    <row r="573" spans="1:20" x14ac:dyDescent="0.25">
      <c r="A573">
        <v>572</v>
      </c>
      <c r="B573" s="3">
        <f t="shared" si="64"/>
        <v>2.0402430182424862E-8</v>
      </c>
      <c r="C573">
        <v>3</v>
      </c>
      <c r="D573">
        <v>0</v>
      </c>
      <c r="E573" s="10">
        <f t="shared" si="65"/>
        <v>0</v>
      </c>
      <c r="F573">
        <f>$C$1110-SUM($C$2:C572)</f>
        <v>1164</v>
      </c>
      <c r="G573" s="10">
        <f t="shared" si="66"/>
        <v>0</v>
      </c>
      <c r="H573" s="2">
        <f t="shared" si="67"/>
        <v>0.87980513867572219</v>
      </c>
      <c r="I573" s="3">
        <v>2.5587574728298764E-8</v>
      </c>
      <c r="J573" s="2">
        <v>0</v>
      </c>
      <c r="K573" s="2">
        <v>0.86079726522318256</v>
      </c>
      <c r="M573">
        <v>572</v>
      </c>
      <c r="N573">
        <v>3</v>
      </c>
      <c r="O573">
        <v>0</v>
      </c>
      <c r="P573" s="3">
        <f t="shared" si="68"/>
        <v>2.5587574728298764E-8</v>
      </c>
      <c r="Q573" s="10">
        <f t="shared" si="69"/>
        <v>0</v>
      </c>
      <c r="R573">
        <f>$N$1110-SUM($N$2:N572)</f>
        <v>803</v>
      </c>
      <c r="S573" s="10">
        <f t="shared" si="70"/>
        <v>0</v>
      </c>
      <c r="T573" s="2">
        <f t="shared" si="71"/>
        <v>0.86079726522318256</v>
      </c>
    </row>
    <row r="574" spans="1:20" x14ac:dyDescent="0.25">
      <c r="A574">
        <v>573</v>
      </c>
      <c r="B574" s="3">
        <f t="shared" si="64"/>
        <v>3.4004050304041438E-8</v>
      </c>
      <c r="C574">
        <v>5</v>
      </c>
      <c r="D574">
        <v>0</v>
      </c>
      <c r="E574" s="10">
        <f t="shared" si="65"/>
        <v>0</v>
      </c>
      <c r="F574">
        <f>$C$1110-SUM($C$2:C573)</f>
        <v>1161</v>
      </c>
      <c r="G574" s="10">
        <f t="shared" si="66"/>
        <v>0</v>
      </c>
      <c r="H574" s="2">
        <f t="shared" si="67"/>
        <v>0.87980513867572219</v>
      </c>
      <c r="I574" s="3">
        <v>4.2645957880497942E-8</v>
      </c>
      <c r="J574" s="2">
        <v>0</v>
      </c>
      <c r="K574" s="2">
        <v>0.86079726522318256</v>
      </c>
      <c r="M574">
        <v>573</v>
      </c>
      <c r="N574">
        <v>5</v>
      </c>
      <c r="O574">
        <v>0</v>
      </c>
      <c r="P574" s="3">
        <f t="shared" si="68"/>
        <v>4.2645957880497942E-8</v>
      </c>
      <c r="Q574" s="10">
        <f t="shared" si="69"/>
        <v>0</v>
      </c>
      <c r="R574">
        <f>$N$1110-SUM($N$2:N573)</f>
        <v>800</v>
      </c>
      <c r="S574" s="10">
        <f t="shared" si="70"/>
        <v>0</v>
      </c>
      <c r="T574" s="2">
        <f t="shared" si="71"/>
        <v>0.86079726522318256</v>
      </c>
    </row>
    <row r="575" spans="1:20" x14ac:dyDescent="0.25">
      <c r="A575">
        <v>574</v>
      </c>
      <c r="B575" s="3">
        <f t="shared" si="64"/>
        <v>3.4004050304041438E-8</v>
      </c>
      <c r="C575">
        <v>5</v>
      </c>
      <c r="D575">
        <v>1</v>
      </c>
      <c r="E575" s="10">
        <f t="shared" si="65"/>
        <v>0.2</v>
      </c>
      <c r="F575">
        <f>$C$1110-SUM($C$2:C574)</f>
        <v>1156</v>
      </c>
      <c r="G575" s="10">
        <f t="shared" si="66"/>
        <v>7.6107710958106534E-4</v>
      </c>
      <c r="H575" s="2">
        <f t="shared" si="67"/>
        <v>0.87904406156614112</v>
      </c>
      <c r="I575" s="3">
        <v>2.5587574728298764E-8</v>
      </c>
      <c r="J575" s="2">
        <v>1.0827638556266672E-3</v>
      </c>
      <c r="K575" s="2">
        <v>0.85971450136755589</v>
      </c>
      <c r="M575">
        <v>574</v>
      </c>
      <c r="N575">
        <v>3</v>
      </c>
      <c r="O575">
        <v>1</v>
      </c>
      <c r="P575" s="3">
        <f t="shared" si="68"/>
        <v>2.5587574728298764E-8</v>
      </c>
      <c r="Q575" s="10">
        <f t="shared" si="69"/>
        <v>0.33333333333333331</v>
      </c>
      <c r="R575">
        <f>$N$1110-SUM($N$2:N574)</f>
        <v>795</v>
      </c>
      <c r="S575" s="10">
        <f t="shared" si="70"/>
        <v>1.0827638556266672E-3</v>
      </c>
      <c r="T575" s="2">
        <f t="shared" si="71"/>
        <v>0.85971450136755589</v>
      </c>
    </row>
    <row r="576" spans="1:20" x14ac:dyDescent="0.25">
      <c r="A576">
        <v>575</v>
      </c>
      <c r="B576" s="3">
        <f t="shared" si="64"/>
        <v>4.7605670425658008E-8</v>
      </c>
      <c r="C576">
        <v>7</v>
      </c>
      <c r="D576">
        <v>0</v>
      </c>
      <c r="E576" s="10">
        <f t="shared" si="65"/>
        <v>0</v>
      </c>
      <c r="F576">
        <f>$C$1110-SUM($C$2:C575)</f>
        <v>1151</v>
      </c>
      <c r="G576" s="10">
        <f t="shared" si="66"/>
        <v>0</v>
      </c>
      <c r="H576" s="2">
        <f t="shared" si="67"/>
        <v>0.87904406156614112</v>
      </c>
      <c r="I576" s="3">
        <v>2.5587574728298764E-8</v>
      </c>
      <c r="J576" s="2">
        <v>0</v>
      </c>
      <c r="K576" s="2">
        <v>0.85971450136755589</v>
      </c>
      <c r="M576">
        <v>575</v>
      </c>
      <c r="N576">
        <v>3</v>
      </c>
      <c r="O576">
        <v>0</v>
      </c>
      <c r="P576" s="3">
        <f t="shared" si="68"/>
        <v>2.5587574728298764E-8</v>
      </c>
      <c r="Q576" s="10">
        <f t="shared" si="69"/>
        <v>0</v>
      </c>
      <c r="R576">
        <f>$N$1110-SUM($N$2:N575)</f>
        <v>792</v>
      </c>
      <c r="S576" s="10">
        <f t="shared" si="70"/>
        <v>0</v>
      </c>
      <c r="T576" s="2">
        <f t="shared" si="71"/>
        <v>0.85971450136755589</v>
      </c>
    </row>
    <row r="577" spans="1:20" x14ac:dyDescent="0.25">
      <c r="A577">
        <v>576</v>
      </c>
      <c r="B577" s="3">
        <f t="shared" si="64"/>
        <v>3.4004050304041438E-8</v>
      </c>
      <c r="C577">
        <v>5</v>
      </c>
      <c r="D577">
        <v>0</v>
      </c>
      <c r="E577" s="10">
        <f t="shared" si="65"/>
        <v>0</v>
      </c>
      <c r="F577">
        <f>$C$1110-SUM($C$2:C576)</f>
        <v>1144</v>
      </c>
      <c r="G577" s="10">
        <f t="shared" si="66"/>
        <v>0</v>
      </c>
      <c r="H577" s="2">
        <f t="shared" si="67"/>
        <v>0.87904406156614112</v>
      </c>
      <c r="I577" s="3">
        <v>3.4116766304398355E-8</v>
      </c>
      <c r="J577" s="2">
        <v>0</v>
      </c>
      <c r="K577" s="2">
        <v>0.85971450136755589</v>
      </c>
      <c r="M577">
        <v>576</v>
      </c>
      <c r="N577">
        <v>4</v>
      </c>
      <c r="O577">
        <v>0</v>
      </c>
      <c r="P577" s="3">
        <f t="shared" si="68"/>
        <v>3.4116766304398355E-8</v>
      </c>
      <c r="Q577" s="10">
        <f t="shared" si="69"/>
        <v>0</v>
      </c>
      <c r="R577">
        <f>$N$1110-SUM($N$2:N576)</f>
        <v>789</v>
      </c>
      <c r="S577" s="10">
        <f t="shared" si="70"/>
        <v>0</v>
      </c>
      <c r="T577" s="2">
        <f t="shared" si="71"/>
        <v>0.85971450136755589</v>
      </c>
    </row>
    <row r="578" spans="1:20" x14ac:dyDescent="0.25">
      <c r="A578">
        <v>577</v>
      </c>
      <c r="B578" s="3">
        <f t="shared" ref="B578:B641" si="72">C578/$C$1110</f>
        <v>5.4406480486466293E-8</v>
      </c>
      <c r="C578">
        <v>8</v>
      </c>
      <c r="D578">
        <v>0</v>
      </c>
      <c r="E578" s="10">
        <f t="shared" ref="E578:E641" si="73">D578/C578</f>
        <v>0</v>
      </c>
      <c r="F578">
        <f>$C$1110-SUM($C$2:C577)</f>
        <v>1139</v>
      </c>
      <c r="G578" s="10">
        <f t="shared" si="66"/>
        <v>0</v>
      </c>
      <c r="H578" s="2">
        <f t="shared" si="67"/>
        <v>0.87904406156614112</v>
      </c>
      <c r="I578" s="3">
        <v>3.4116766304398355E-8</v>
      </c>
      <c r="J578" s="2">
        <v>0</v>
      </c>
      <c r="K578" s="2">
        <v>0.85971450136755589</v>
      </c>
      <c r="M578">
        <v>577</v>
      </c>
      <c r="N578">
        <v>4</v>
      </c>
      <c r="O578">
        <v>0</v>
      </c>
      <c r="P578" s="3">
        <f t="shared" si="68"/>
        <v>3.4116766304398355E-8</v>
      </c>
      <c r="Q578" s="10">
        <f t="shared" si="69"/>
        <v>0</v>
      </c>
      <c r="R578">
        <f>$N$1110-SUM($N$2:N577)</f>
        <v>785</v>
      </c>
      <c r="S578" s="10">
        <f t="shared" si="70"/>
        <v>0</v>
      </c>
      <c r="T578" s="2">
        <f t="shared" si="71"/>
        <v>0.85971450136755589</v>
      </c>
    </row>
    <row r="579" spans="1:20" x14ac:dyDescent="0.25">
      <c r="A579">
        <v>578</v>
      </c>
      <c r="B579" s="3">
        <f t="shared" si="72"/>
        <v>2.7203240243233147E-8</v>
      </c>
      <c r="C579">
        <v>4</v>
      </c>
      <c r="D579">
        <v>0</v>
      </c>
      <c r="E579" s="10">
        <f t="shared" si="73"/>
        <v>0</v>
      </c>
      <c r="F579">
        <f>$C$1110-SUM($C$2:C578)</f>
        <v>1131</v>
      </c>
      <c r="G579" s="10">
        <f t="shared" ref="G579:G642" si="74">H578-H579</f>
        <v>0</v>
      </c>
      <c r="H579" s="2">
        <f t="shared" ref="H579:H642" si="75">(F579-D579)/F579*H578</f>
        <v>0.87904406156614112</v>
      </c>
      <c r="I579" s="3">
        <v>8.5291915760995886E-9</v>
      </c>
      <c r="J579" s="2">
        <v>0</v>
      </c>
      <c r="K579" s="2">
        <v>0.85971450136755589</v>
      </c>
      <c r="M579">
        <v>578</v>
      </c>
      <c r="N579">
        <v>1</v>
      </c>
      <c r="O579">
        <v>0</v>
      </c>
      <c r="P579" s="3">
        <f t="shared" ref="P579:P642" si="76">N579/$N$1110</f>
        <v>8.5291915760995886E-9</v>
      </c>
      <c r="Q579" s="10">
        <f t="shared" ref="Q579:Q642" si="77">O579/N579</f>
        <v>0</v>
      </c>
      <c r="R579">
        <f>$N$1110-SUM($N$2:N578)</f>
        <v>781</v>
      </c>
      <c r="S579" s="10">
        <f t="shared" si="70"/>
        <v>0</v>
      </c>
      <c r="T579" s="2">
        <f t="shared" si="71"/>
        <v>0.85971450136755589</v>
      </c>
    </row>
    <row r="580" spans="1:20" x14ac:dyDescent="0.25">
      <c r="A580">
        <v>579</v>
      </c>
      <c r="B580" s="3">
        <f t="shared" si="72"/>
        <v>6.8008100608082866E-9</v>
      </c>
      <c r="C580">
        <v>1</v>
      </c>
      <c r="D580">
        <v>0</v>
      </c>
      <c r="E580" s="10">
        <f t="shared" si="73"/>
        <v>0</v>
      </c>
      <c r="F580">
        <f>$C$1110-SUM($C$2:C579)</f>
        <v>1127</v>
      </c>
      <c r="G580" s="10">
        <f t="shared" si="74"/>
        <v>0</v>
      </c>
      <c r="H580" s="2">
        <f t="shared" si="75"/>
        <v>0.87904406156614112</v>
      </c>
      <c r="I580" s="3">
        <v>1.7058383152199177E-8</v>
      </c>
      <c r="J580" s="2">
        <v>0</v>
      </c>
      <c r="K580" s="2">
        <v>0.85971450136755589</v>
      </c>
      <c r="M580">
        <v>579</v>
      </c>
      <c r="N580">
        <v>2</v>
      </c>
      <c r="O580">
        <v>0</v>
      </c>
      <c r="P580" s="3">
        <f t="shared" si="76"/>
        <v>1.7058383152199177E-8</v>
      </c>
      <c r="Q580" s="10">
        <f t="shared" si="77"/>
        <v>0</v>
      </c>
      <c r="R580">
        <f>$N$1110-SUM($N$2:N579)</f>
        <v>780</v>
      </c>
      <c r="S580" s="10">
        <f t="shared" ref="S580:S643" si="78">T579-T580</f>
        <v>0</v>
      </c>
      <c r="T580" s="2">
        <f t="shared" ref="T580:T643" si="79">(R580-O580)/R580*T579</f>
        <v>0.85971450136755589</v>
      </c>
    </row>
    <row r="581" spans="1:20" x14ac:dyDescent="0.25">
      <c r="A581">
        <v>580</v>
      </c>
      <c r="B581" s="3">
        <f t="shared" si="72"/>
        <v>2.0402430182424862E-8</v>
      </c>
      <c r="C581">
        <v>3</v>
      </c>
      <c r="D581">
        <v>0</v>
      </c>
      <c r="E581" s="10">
        <f t="shared" si="73"/>
        <v>0</v>
      </c>
      <c r="F581">
        <f>$C$1110-SUM($C$2:C580)</f>
        <v>1126</v>
      </c>
      <c r="G581" s="10">
        <f t="shared" si="74"/>
        <v>0</v>
      </c>
      <c r="H581" s="2">
        <f t="shared" si="75"/>
        <v>0.87904406156614112</v>
      </c>
      <c r="I581" s="3">
        <v>4.2645957880497942E-8</v>
      </c>
      <c r="J581" s="2">
        <v>0</v>
      </c>
      <c r="K581" s="2">
        <v>0.85971450136755589</v>
      </c>
      <c r="M581">
        <v>580</v>
      </c>
      <c r="N581">
        <v>5</v>
      </c>
      <c r="O581">
        <v>0</v>
      </c>
      <c r="P581" s="3">
        <f t="shared" si="76"/>
        <v>4.2645957880497942E-8</v>
      </c>
      <c r="Q581" s="10">
        <f t="shared" si="77"/>
        <v>0</v>
      </c>
      <c r="R581">
        <f>$N$1110-SUM($N$2:N580)</f>
        <v>778</v>
      </c>
      <c r="S581" s="10">
        <f t="shared" si="78"/>
        <v>0</v>
      </c>
      <c r="T581" s="2">
        <f t="shared" si="79"/>
        <v>0.85971450136755589</v>
      </c>
    </row>
    <row r="582" spans="1:20" x14ac:dyDescent="0.25">
      <c r="A582">
        <v>581</v>
      </c>
      <c r="B582" s="3">
        <f t="shared" si="72"/>
        <v>4.0804860364849723E-8</v>
      </c>
      <c r="C582">
        <v>6</v>
      </c>
      <c r="D582">
        <v>0</v>
      </c>
      <c r="E582" s="10">
        <f t="shared" si="73"/>
        <v>0</v>
      </c>
      <c r="F582">
        <f>$C$1110-SUM($C$2:C581)</f>
        <v>1123</v>
      </c>
      <c r="G582" s="10">
        <f t="shared" si="74"/>
        <v>0</v>
      </c>
      <c r="H582" s="2">
        <f t="shared" si="75"/>
        <v>0.87904406156614112</v>
      </c>
      <c r="I582" s="3">
        <v>3.4116766304398355E-8</v>
      </c>
      <c r="J582" s="2">
        <v>0</v>
      </c>
      <c r="K582" s="2">
        <v>0.85971450136755589</v>
      </c>
      <c r="M582">
        <v>581</v>
      </c>
      <c r="N582">
        <v>4</v>
      </c>
      <c r="O582">
        <v>0</v>
      </c>
      <c r="P582" s="3">
        <f t="shared" si="76"/>
        <v>3.4116766304398355E-8</v>
      </c>
      <c r="Q582" s="10">
        <f t="shared" si="77"/>
        <v>0</v>
      </c>
      <c r="R582">
        <f>$N$1110-SUM($N$2:N581)</f>
        <v>773</v>
      </c>
      <c r="S582" s="10">
        <f t="shared" si="78"/>
        <v>0</v>
      </c>
      <c r="T582" s="2">
        <f t="shared" si="79"/>
        <v>0.85971450136755589</v>
      </c>
    </row>
    <row r="583" spans="1:20" x14ac:dyDescent="0.25">
      <c r="A583">
        <v>582</v>
      </c>
      <c r="B583" s="3">
        <f t="shared" si="72"/>
        <v>5.4406480486466293E-8</v>
      </c>
      <c r="C583">
        <v>8</v>
      </c>
      <c r="D583">
        <v>0</v>
      </c>
      <c r="E583" s="10">
        <f t="shared" si="73"/>
        <v>0</v>
      </c>
      <c r="F583">
        <f>$C$1110-SUM($C$2:C582)</f>
        <v>1117</v>
      </c>
      <c r="G583" s="10">
        <f t="shared" si="74"/>
        <v>0</v>
      </c>
      <c r="H583" s="2">
        <f t="shared" si="75"/>
        <v>0.87904406156614112</v>
      </c>
      <c r="I583" s="3">
        <v>4.2645957880497942E-8</v>
      </c>
      <c r="J583" s="2">
        <v>0</v>
      </c>
      <c r="K583" s="2">
        <v>0.85971450136755589</v>
      </c>
      <c r="M583">
        <v>582</v>
      </c>
      <c r="N583">
        <v>5</v>
      </c>
      <c r="O583">
        <v>0</v>
      </c>
      <c r="P583" s="3">
        <f t="shared" si="76"/>
        <v>4.2645957880497942E-8</v>
      </c>
      <c r="Q583" s="10">
        <f t="shared" si="77"/>
        <v>0</v>
      </c>
      <c r="R583">
        <f>$N$1110-SUM($N$2:N582)</f>
        <v>769</v>
      </c>
      <c r="S583" s="10">
        <f t="shared" si="78"/>
        <v>0</v>
      </c>
      <c r="T583" s="2">
        <f t="shared" si="79"/>
        <v>0.85971450136755589</v>
      </c>
    </row>
    <row r="584" spans="1:20" x14ac:dyDescent="0.25">
      <c r="A584">
        <v>583</v>
      </c>
      <c r="B584" s="3">
        <f t="shared" si="72"/>
        <v>3.4004050304041438E-8</v>
      </c>
      <c r="C584">
        <v>5</v>
      </c>
      <c r="D584">
        <v>0</v>
      </c>
      <c r="E584" s="10">
        <f t="shared" si="73"/>
        <v>0</v>
      </c>
      <c r="F584">
        <f>$C$1110-SUM($C$2:C583)</f>
        <v>1109</v>
      </c>
      <c r="G584" s="10">
        <f t="shared" si="74"/>
        <v>0</v>
      </c>
      <c r="H584" s="2">
        <f t="shared" si="75"/>
        <v>0.87904406156614112</v>
      </c>
      <c r="I584" s="3">
        <v>1.7058383152199177E-8</v>
      </c>
      <c r="J584" s="2">
        <v>0</v>
      </c>
      <c r="K584" s="2">
        <v>0.85971450136755589</v>
      </c>
      <c r="M584">
        <v>583</v>
      </c>
      <c r="N584">
        <v>2</v>
      </c>
      <c r="O584">
        <v>0</v>
      </c>
      <c r="P584" s="3">
        <f t="shared" si="76"/>
        <v>1.7058383152199177E-8</v>
      </c>
      <c r="Q584" s="10">
        <f t="shared" si="77"/>
        <v>0</v>
      </c>
      <c r="R584">
        <f>$N$1110-SUM($N$2:N583)</f>
        <v>764</v>
      </c>
      <c r="S584" s="10">
        <f t="shared" si="78"/>
        <v>0</v>
      </c>
      <c r="T584" s="2">
        <f t="shared" si="79"/>
        <v>0.85971450136755589</v>
      </c>
    </row>
    <row r="585" spans="1:20" x14ac:dyDescent="0.25">
      <c r="A585">
        <v>584</v>
      </c>
      <c r="B585" s="3">
        <f t="shared" si="72"/>
        <v>4.7605670425658008E-8</v>
      </c>
      <c r="C585">
        <v>7</v>
      </c>
      <c r="D585">
        <v>0</v>
      </c>
      <c r="E585" s="10">
        <f t="shared" si="73"/>
        <v>0</v>
      </c>
      <c r="F585">
        <f>$C$1110-SUM($C$2:C584)</f>
        <v>1104</v>
      </c>
      <c r="G585" s="10">
        <f t="shared" si="74"/>
        <v>0</v>
      </c>
      <c r="H585" s="2">
        <f t="shared" si="75"/>
        <v>0.87904406156614112</v>
      </c>
      <c r="I585" s="3">
        <v>4.2645957880497942E-8</v>
      </c>
      <c r="J585" s="2">
        <v>0</v>
      </c>
      <c r="K585" s="2">
        <v>0.85971450136755589</v>
      </c>
      <c r="M585">
        <v>584</v>
      </c>
      <c r="N585">
        <v>5</v>
      </c>
      <c r="O585">
        <v>0</v>
      </c>
      <c r="P585" s="3">
        <f t="shared" si="76"/>
        <v>4.2645957880497942E-8</v>
      </c>
      <c r="Q585" s="10">
        <f t="shared" si="77"/>
        <v>0</v>
      </c>
      <c r="R585">
        <f>$N$1110-SUM($N$2:N584)</f>
        <v>762</v>
      </c>
      <c r="S585" s="10">
        <f t="shared" si="78"/>
        <v>0</v>
      </c>
      <c r="T585" s="2">
        <f t="shared" si="79"/>
        <v>0.85971450136755589</v>
      </c>
    </row>
    <row r="586" spans="1:20" x14ac:dyDescent="0.25">
      <c r="A586">
        <v>585</v>
      </c>
      <c r="B586" s="3">
        <f t="shared" si="72"/>
        <v>3.4004050304041438E-8</v>
      </c>
      <c r="C586">
        <v>5</v>
      </c>
      <c r="D586">
        <v>0</v>
      </c>
      <c r="E586" s="10">
        <f t="shared" si="73"/>
        <v>0</v>
      </c>
      <c r="F586">
        <f>$C$1110-SUM($C$2:C585)</f>
        <v>1097</v>
      </c>
      <c r="G586" s="10">
        <f t="shared" si="74"/>
        <v>0</v>
      </c>
      <c r="H586" s="2">
        <f t="shared" si="75"/>
        <v>0.87904406156614112</v>
      </c>
      <c r="I586" s="3">
        <v>3.4116766304398355E-8</v>
      </c>
      <c r="J586" s="2">
        <v>0</v>
      </c>
      <c r="K586" s="2">
        <v>0.85971450136755589</v>
      </c>
      <c r="M586">
        <v>585</v>
      </c>
      <c r="N586">
        <v>4</v>
      </c>
      <c r="O586">
        <v>0</v>
      </c>
      <c r="P586" s="3">
        <f t="shared" si="76"/>
        <v>3.4116766304398355E-8</v>
      </c>
      <c r="Q586" s="10">
        <f t="shared" si="77"/>
        <v>0</v>
      </c>
      <c r="R586">
        <f>$N$1110-SUM($N$2:N585)</f>
        <v>757</v>
      </c>
      <c r="S586" s="10">
        <f t="shared" si="78"/>
        <v>0</v>
      </c>
      <c r="T586" s="2">
        <f t="shared" si="79"/>
        <v>0.85971450136755589</v>
      </c>
    </row>
    <row r="587" spans="1:20" x14ac:dyDescent="0.25">
      <c r="A587">
        <v>586</v>
      </c>
      <c r="B587" s="3">
        <f t="shared" si="72"/>
        <v>2.0402430182424862E-8</v>
      </c>
      <c r="C587">
        <v>3</v>
      </c>
      <c r="D587">
        <v>0</v>
      </c>
      <c r="E587" s="10">
        <f t="shared" si="73"/>
        <v>0</v>
      </c>
      <c r="F587">
        <f>$C$1110-SUM($C$2:C586)</f>
        <v>1092</v>
      </c>
      <c r="G587" s="10">
        <f t="shared" si="74"/>
        <v>0</v>
      </c>
      <c r="H587" s="2">
        <f t="shared" si="75"/>
        <v>0.87904406156614112</v>
      </c>
      <c r="I587" s="3">
        <v>1.7058383152199177E-8</v>
      </c>
      <c r="J587" s="2">
        <v>0</v>
      </c>
      <c r="K587" s="2">
        <v>0.85971450136755589</v>
      </c>
      <c r="M587">
        <v>586</v>
      </c>
      <c r="N587">
        <v>2</v>
      </c>
      <c r="O587">
        <v>0</v>
      </c>
      <c r="P587" s="3">
        <f t="shared" si="76"/>
        <v>1.7058383152199177E-8</v>
      </c>
      <c r="Q587" s="10">
        <f t="shared" si="77"/>
        <v>0</v>
      </c>
      <c r="R587">
        <f>$N$1110-SUM($N$2:N586)</f>
        <v>753</v>
      </c>
      <c r="S587" s="10">
        <f t="shared" si="78"/>
        <v>0</v>
      </c>
      <c r="T587" s="2">
        <f t="shared" si="79"/>
        <v>0.85971450136755589</v>
      </c>
    </row>
    <row r="588" spans="1:20" x14ac:dyDescent="0.25">
      <c r="A588">
        <v>587</v>
      </c>
      <c r="B588" s="3">
        <f t="shared" si="72"/>
        <v>3.4004050304041438E-8</v>
      </c>
      <c r="C588">
        <v>5</v>
      </c>
      <c r="D588">
        <v>0</v>
      </c>
      <c r="E588" s="10">
        <f t="shared" si="73"/>
        <v>0</v>
      </c>
      <c r="F588">
        <f>$C$1110-SUM($C$2:C587)</f>
        <v>1089</v>
      </c>
      <c r="G588" s="10">
        <f t="shared" si="74"/>
        <v>0</v>
      </c>
      <c r="H588" s="2">
        <f t="shared" si="75"/>
        <v>0.87904406156614112</v>
      </c>
      <c r="I588" s="3">
        <v>1.7058383152199177E-8</v>
      </c>
      <c r="J588" s="2">
        <v>0</v>
      </c>
      <c r="K588" s="2">
        <v>0.85971450136755589</v>
      </c>
      <c r="M588">
        <v>587</v>
      </c>
      <c r="N588">
        <v>2</v>
      </c>
      <c r="O588">
        <v>0</v>
      </c>
      <c r="P588" s="3">
        <f t="shared" si="76"/>
        <v>1.7058383152199177E-8</v>
      </c>
      <c r="Q588" s="10">
        <f t="shared" si="77"/>
        <v>0</v>
      </c>
      <c r="R588">
        <f>$N$1110-SUM($N$2:N587)</f>
        <v>751</v>
      </c>
      <c r="S588" s="10">
        <f t="shared" si="78"/>
        <v>0</v>
      </c>
      <c r="T588" s="2">
        <f t="shared" si="79"/>
        <v>0.85971450136755589</v>
      </c>
    </row>
    <row r="589" spans="1:20" x14ac:dyDescent="0.25">
      <c r="A589">
        <v>588</v>
      </c>
      <c r="B589" s="3">
        <f t="shared" si="72"/>
        <v>3.4004050304041438E-8</v>
      </c>
      <c r="C589">
        <v>5</v>
      </c>
      <c r="D589">
        <v>0</v>
      </c>
      <c r="E589" s="10">
        <f t="shared" si="73"/>
        <v>0</v>
      </c>
      <c r="F589">
        <f>$C$1110-SUM($C$2:C588)</f>
        <v>1084</v>
      </c>
      <c r="G589" s="10">
        <f t="shared" si="74"/>
        <v>0</v>
      </c>
      <c r="H589" s="2">
        <f t="shared" si="75"/>
        <v>0.87904406156614112</v>
      </c>
      <c r="I589" s="3">
        <v>4.2645957880497942E-8</v>
      </c>
      <c r="J589" s="2">
        <v>0</v>
      </c>
      <c r="K589" s="2">
        <v>0.85971450136755589</v>
      </c>
      <c r="M589">
        <v>588</v>
      </c>
      <c r="N589">
        <v>5</v>
      </c>
      <c r="O589">
        <v>0</v>
      </c>
      <c r="P589" s="3">
        <f t="shared" si="76"/>
        <v>4.2645957880497942E-8</v>
      </c>
      <c r="Q589" s="10">
        <f t="shared" si="77"/>
        <v>0</v>
      </c>
      <c r="R589">
        <f>$N$1110-SUM($N$2:N588)</f>
        <v>749</v>
      </c>
      <c r="S589" s="10">
        <f t="shared" si="78"/>
        <v>0</v>
      </c>
      <c r="T589" s="2">
        <f t="shared" si="79"/>
        <v>0.85971450136755589</v>
      </c>
    </row>
    <row r="590" spans="1:20" x14ac:dyDescent="0.25">
      <c r="A590">
        <v>589</v>
      </c>
      <c r="B590" s="3">
        <f t="shared" si="72"/>
        <v>2.7203240243233147E-8</v>
      </c>
      <c r="C590">
        <v>4</v>
      </c>
      <c r="D590">
        <v>0</v>
      </c>
      <c r="E590" s="10">
        <f t="shared" si="73"/>
        <v>0</v>
      </c>
      <c r="F590">
        <f>$C$1110-SUM($C$2:C589)</f>
        <v>1079</v>
      </c>
      <c r="G590" s="10">
        <f t="shared" si="74"/>
        <v>0</v>
      </c>
      <c r="H590" s="2">
        <f t="shared" si="75"/>
        <v>0.87904406156614112</v>
      </c>
      <c r="I590" s="3">
        <v>2.5587574728298764E-8</v>
      </c>
      <c r="J590" s="2">
        <v>0</v>
      </c>
      <c r="K590" s="2">
        <v>0.85971450136755589</v>
      </c>
      <c r="M590">
        <v>589</v>
      </c>
      <c r="N590">
        <v>3</v>
      </c>
      <c r="O590">
        <v>0</v>
      </c>
      <c r="P590" s="3">
        <f t="shared" si="76"/>
        <v>2.5587574728298764E-8</v>
      </c>
      <c r="Q590" s="10">
        <f t="shared" si="77"/>
        <v>0</v>
      </c>
      <c r="R590">
        <f>$N$1110-SUM($N$2:N589)</f>
        <v>744</v>
      </c>
      <c r="S590" s="10">
        <f t="shared" si="78"/>
        <v>0</v>
      </c>
      <c r="T590" s="2">
        <f t="shared" si="79"/>
        <v>0.85971450136755589</v>
      </c>
    </row>
    <row r="591" spans="1:20" x14ac:dyDescent="0.25">
      <c r="A591">
        <v>590</v>
      </c>
      <c r="B591" s="3">
        <f t="shared" si="72"/>
        <v>3.4004050304041438E-8</v>
      </c>
      <c r="C591">
        <v>5</v>
      </c>
      <c r="D591">
        <v>0</v>
      </c>
      <c r="E591" s="10">
        <f t="shared" si="73"/>
        <v>0</v>
      </c>
      <c r="F591">
        <f>$C$1110-SUM($C$2:C590)</f>
        <v>1075</v>
      </c>
      <c r="G591" s="10">
        <f t="shared" si="74"/>
        <v>0</v>
      </c>
      <c r="H591" s="2">
        <f t="shared" si="75"/>
        <v>0.87904406156614112</v>
      </c>
      <c r="I591" s="3">
        <v>1.7058383152199177E-8</v>
      </c>
      <c r="J591" s="2">
        <v>0</v>
      </c>
      <c r="K591" s="2">
        <v>0.85971450136755589</v>
      </c>
      <c r="M591">
        <v>590</v>
      </c>
      <c r="N591">
        <v>2</v>
      </c>
      <c r="O591">
        <v>0</v>
      </c>
      <c r="P591" s="3">
        <f t="shared" si="76"/>
        <v>1.7058383152199177E-8</v>
      </c>
      <c r="Q591" s="10">
        <f t="shared" si="77"/>
        <v>0</v>
      </c>
      <c r="R591">
        <f>$N$1110-SUM($N$2:N590)</f>
        <v>741</v>
      </c>
      <c r="S591" s="10">
        <f t="shared" si="78"/>
        <v>0</v>
      </c>
      <c r="T591" s="2">
        <f t="shared" si="79"/>
        <v>0.85971450136755589</v>
      </c>
    </row>
    <row r="592" spans="1:20" x14ac:dyDescent="0.25">
      <c r="A592">
        <v>591</v>
      </c>
      <c r="B592" s="3">
        <f t="shared" si="72"/>
        <v>2.0402430182424862E-8</v>
      </c>
      <c r="C592">
        <v>3</v>
      </c>
      <c r="D592">
        <v>0</v>
      </c>
      <c r="E592" s="10">
        <f t="shared" si="73"/>
        <v>0</v>
      </c>
      <c r="F592">
        <f>$C$1110-SUM($C$2:C591)</f>
        <v>1070</v>
      </c>
      <c r="G592" s="10">
        <f t="shared" si="74"/>
        <v>0</v>
      </c>
      <c r="H592" s="2">
        <f t="shared" si="75"/>
        <v>0.87904406156614112</v>
      </c>
      <c r="I592" s="3">
        <v>2.5587574728298764E-8</v>
      </c>
      <c r="J592" s="2">
        <v>0</v>
      </c>
      <c r="K592" s="2">
        <v>0.85971450136755589</v>
      </c>
      <c r="M592">
        <v>591</v>
      </c>
      <c r="N592">
        <v>3</v>
      </c>
      <c r="O592">
        <v>0</v>
      </c>
      <c r="P592" s="3">
        <f t="shared" si="76"/>
        <v>2.5587574728298764E-8</v>
      </c>
      <c r="Q592" s="10">
        <f t="shared" si="77"/>
        <v>0</v>
      </c>
      <c r="R592">
        <f>$N$1110-SUM($N$2:N591)</f>
        <v>739</v>
      </c>
      <c r="S592" s="10">
        <f t="shared" si="78"/>
        <v>0</v>
      </c>
      <c r="T592" s="2">
        <f t="shared" si="79"/>
        <v>0.85971450136755589</v>
      </c>
    </row>
    <row r="593" spans="1:20" x14ac:dyDescent="0.25">
      <c r="A593">
        <v>592</v>
      </c>
      <c r="B593" s="3">
        <f t="shared" si="72"/>
        <v>2.0402430182424862E-8</v>
      </c>
      <c r="C593">
        <v>3</v>
      </c>
      <c r="D593">
        <v>0</v>
      </c>
      <c r="E593" s="10">
        <f t="shared" si="73"/>
        <v>0</v>
      </c>
      <c r="F593">
        <f>$C$1110-SUM($C$2:C592)</f>
        <v>1067</v>
      </c>
      <c r="G593" s="10">
        <f t="shared" si="74"/>
        <v>0</v>
      </c>
      <c r="H593" s="2">
        <f t="shared" si="75"/>
        <v>0.87904406156614112</v>
      </c>
      <c r="I593" s="3">
        <v>1.7058383152199177E-8</v>
      </c>
      <c r="J593" s="2">
        <v>0</v>
      </c>
      <c r="K593" s="2">
        <v>0.85971450136755589</v>
      </c>
      <c r="M593">
        <v>592</v>
      </c>
      <c r="N593">
        <v>2</v>
      </c>
      <c r="O593">
        <v>0</v>
      </c>
      <c r="P593" s="3">
        <f t="shared" si="76"/>
        <v>1.7058383152199177E-8</v>
      </c>
      <c r="Q593" s="10">
        <f t="shared" si="77"/>
        <v>0</v>
      </c>
      <c r="R593">
        <f>$N$1110-SUM($N$2:N592)</f>
        <v>736</v>
      </c>
      <c r="S593" s="10">
        <f t="shared" si="78"/>
        <v>0</v>
      </c>
      <c r="T593" s="2">
        <f t="shared" si="79"/>
        <v>0.85971450136755589</v>
      </c>
    </row>
    <row r="594" spans="1:20" x14ac:dyDescent="0.25">
      <c r="A594">
        <v>593</v>
      </c>
      <c r="B594" s="3">
        <f t="shared" si="72"/>
        <v>6.8008100608082866E-9</v>
      </c>
      <c r="C594">
        <v>1</v>
      </c>
      <c r="D594">
        <v>0</v>
      </c>
      <c r="E594" s="10">
        <f t="shared" si="73"/>
        <v>0</v>
      </c>
      <c r="F594">
        <f>$C$1110-SUM($C$2:C593)</f>
        <v>1064</v>
      </c>
      <c r="G594" s="10">
        <f t="shared" si="74"/>
        <v>0</v>
      </c>
      <c r="H594" s="2">
        <f t="shared" si="75"/>
        <v>0.87904406156614112</v>
      </c>
      <c r="I594" s="3">
        <v>4.2645957880497942E-8</v>
      </c>
      <c r="J594" s="2">
        <v>0</v>
      </c>
      <c r="K594" s="2">
        <v>0.85971450136755589</v>
      </c>
      <c r="M594">
        <v>594</v>
      </c>
      <c r="N594">
        <v>5</v>
      </c>
      <c r="O594">
        <v>0</v>
      </c>
      <c r="P594" s="3">
        <f t="shared" si="76"/>
        <v>4.2645957880497942E-8</v>
      </c>
      <c r="Q594" s="10">
        <f t="shared" si="77"/>
        <v>0</v>
      </c>
      <c r="R594">
        <f>$N$1110-SUM($N$2:N593)</f>
        <v>734</v>
      </c>
      <c r="S594" s="10">
        <f t="shared" si="78"/>
        <v>0</v>
      </c>
      <c r="T594" s="2">
        <f t="shared" si="79"/>
        <v>0.85971450136755589</v>
      </c>
    </row>
    <row r="595" spans="1:20" x14ac:dyDescent="0.25">
      <c r="A595">
        <v>594</v>
      </c>
      <c r="B595" s="3">
        <f t="shared" si="72"/>
        <v>2.0402430182424862E-8</v>
      </c>
      <c r="C595">
        <v>3</v>
      </c>
      <c r="D595">
        <v>0</v>
      </c>
      <c r="E595" s="10">
        <f t="shared" si="73"/>
        <v>0</v>
      </c>
      <c r="F595">
        <f>$C$1110-SUM($C$2:C594)</f>
        <v>1063</v>
      </c>
      <c r="G595" s="10">
        <f t="shared" si="74"/>
        <v>0</v>
      </c>
      <c r="H595" s="2">
        <f t="shared" si="75"/>
        <v>0.87904406156614112</v>
      </c>
      <c r="I595" s="3">
        <v>1.7058383152199177E-8</v>
      </c>
      <c r="J595" s="2">
        <v>0</v>
      </c>
      <c r="K595" s="2">
        <v>0.85971450136755589</v>
      </c>
      <c r="M595">
        <v>595</v>
      </c>
      <c r="N595">
        <v>2</v>
      </c>
      <c r="O595">
        <v>0</v>
      </c>
      <c r="P595" s="3">
        <f t="shared" si="76"/>
        <v>1.7058383152199177E-8</v>
      </c>
      <c r="Q595" s="10">
        <f t="shared" si="77"/>
        <v>0</v>
      </c>
      <c r="R595">
        <f>$N$1110-SUM($N$2:N594)</f>
        <v>729</v>
      </c>
      <c r="S595" s="10">
        <f t="shared" si="78"/>
        <v>0</v>
      </c>
      <c r="T595" s="2">
        <f t="shared" si="79"/>
        <v>0.85971450136755589</v>
      </c>
    </row>
    <row r="596" spans="1:20" x14ac:dyDescent="0.25">
      <c r="A596">
        <v>595</v>
      </c>
      <c r="B596" s="3">
        <f t="shared" si="72"/>
        <v>2.0402430182424862E-8</v>
      </c>
      <c r="C596">
        <v>3</v>
      </c>
      <c r="D596">
        <v>0</v>
      </c>
      <c r="E596" s="10">
        <f t="shared" si="73"/>
        <v>0</v>
      </c>
      <c r="F596">
        <f>$C$1110-SUM($C$2:C595)</f>
        <v>1060</v>
      </c>
      <c r="G596" s="10">
        <f t="shared" si="74"/>
        <v>0</v>
      </c>
      <c r="H596" s="2">
        <f t="shared" si="75"/>
        <v>0.87904406156614112</v>
      </c>
      <c r="I596" s="3">
        <v>3.4116766304398355E-8</v>
      </c>
      <c r="J596" s="2">
        <v>0</v>
      </c>
      <c r="K596" s="2">
        <v>0.85971450136755589</v>
      </c>
      <c r="M596">
        <v>596</v>
      </c>
      <c r="N596">
        <v>4</v>
      </c>
      <c r="O596">
        <v>0</v>
      </c>
      <c r="P596" s="3">
        <f t="shared" si="76"/>
        <v>3.4116766304398355E-8</v>
      </c>
      <c r="Q596" s="10">
        <f t="shared" si="77"/>
        <v>0</v>
      </c>
      <c r="R596">
        <f>$N$1110-SUM($N$2:N595)</f>
        <v>727</v>
      </c>
      <c r="S596" s="10">
        <f t="shared" si="78"/>
        <v>0</v>
      </c>
      <c r="T596" s="2">
        <f t="shared" si="79"/>
        <v>0.85971450136755589</v>
      </c>
    </row>
    <row r="597" spans="1:20" x14ac:dyDescent="0.25">
      <c r="A597">
        <v>596</v>
      </c>
      <c r="B597" s="3">
        <f t="shared" si="72"/>
        <v>2.7203240243233147E-8</v>
      </c>
      <c r="C597">
        <v>4</v>
      </c>
      <c r="D597">
        <v>0</v>
      </c>
      <c r="E597" s="10">
        <f t="shared" si="73"/>
        <v>0</v>
      </c>
      <c r="F597">
        <f>$C$1110-SUM($C$2:C596)</f>
        <v>1057</v>
      </c>
      <c r="G597" s="10">
        <f t="shared" si="74"/>
        <v>0</v>
      </c>
      <c r="H597" s="2">
        <f t="shared" si="75"/>
        <v>0.87904406156614112</v>
      </c>
      <c r="I597" s="3">
        <v>8.5291915760995886E-9</v>
      </c>
      <c r="J597" s="2">
        <v>0</v>
      </c>
      <c r="K597" s="2">
        <v>0.85971450136755589</v>
      </c>
      <c r="M597">
        <v>597</v>
      </c>
      <c r="N597">
        <v>1</v>
      </c>
      <c r="O597">
        <v>0</v>
      </c>
      <c r="P597" s="3">
        <f t="shared" si="76"/>
        <v>8.5291915760995886E-9</v>
      </c>
      <c r="Q597" s="10">
        <f t="shared" si="77"/>
        <v>0</v>
      </c>
      <c r="R597">
        <f>$N$1110-SUM($N$2:N596)</f>
        <v>723</v>
      </c>
      <c r="S597" s="10">
        <f t="shared" si="78"/>
        <v>0</v>
      </c>
      <c r="T597" s="2">
        <f t="shared" si="79"/>
        <v>0.85971450136755589</v>
      </c>
    </row>
    <row r="598" spans="1:20" x14ac:dyDescent="0.25">
      <c r="A598">
        <v>597</v>
      </c>
      <c r="B598" s="3">
        <f t="shared" si="72"/>
        <v>1.3601620121616573E-8</v>
      </c>
      <c r="C598">
        <v>2</v>
      </c>
      <c r="D598">
        <v>0</v>
      </c>
      <c r="E598" s="10">
        <f t="shared" si="73"/>
        <v>0</v>
      </c>
      <c r="F598">
        <f>$C$1110-SUM($C$2:C597)</f>
        <v>1053</v>
      </c>
      <c r="G598" s="10">
        <f t="shared" si="74"/>
        <v>0</v>
      </c>
      <c r="H598" s="2">
        <f t="shared" si="75"/>
        <v>0.87904406156614112</v>
      </c>
      <c r="I598" s="3">
        <v>4.2645957880497942E-8</v>
      </c>
      <c r="J598" s="2">
        <v>0</v>
      </c>
      <c r="K598" s="2">
        <v>0.85971450136755589</v>
      </c>
      <c r="M598">
        <v>598</v>
      </c>
      <c r="N598">
        <v>5</v>
      </c>
      <c r="O598">
        <v>0</v>
      </c>
      <c r="P598" s="3">
        <f t="shared" si="76"/>
        <v>4.2645957880497942E-8</v>
      </c>
      <c r="Q598" s="10">
        <f t="shared" si="77"/>
        <v>0</v>
      </c>
      <c r="R598">
        <f>$N$1110-SUM($N$2:N597)</f>
        <v>722</v>
      </c>
      <c r="S598" s="10">
        <f t="shared" si="78"/>
        <v>0</v>
      </c>
      <c r="T598" s="2">
        <f t="shared" si="79"/>
        <v>0.85971450136755589</v>
      </c>
    </row>
    <row r="599" spans="1:20" x14ac:dyDescent="0.25">
      <c r="A599">
        <v>598</v>
      </c>
      <c r="B599" s="3">
        <f t="shared" si="72"/>
        <v>4.0804860364849723E-8</v>
      </c>
      <c r="C599">
        <v>6</v>
      </c>
      <c r="D599">
        <v>0</v>
      </c>
      <c r="E599" s="10">
        <f t="shared" si="73"/>
        <v>0</v>
      </c>
      <c r="F599">
        <f>$C$1110-SUM($C$2:C598)</f>
        <v>1051</v>
      </c>
      <c r="G599" s="10">
        <f t="shared" si="74"/>
        <v>0</v>
      </c>
      <c r="H599" s="2">
        <f t="shared" si="75"/>
        <v>0.87904406156614112</v>
      </c>
      <c r="I599" s="3">
        <v>3.4116766304398355E-8</v>
      </c>
      <c r="J599" s="2">
        <v>0</v>
      </c>
      <c r="K599" s="2">
        <v>0.85971450136755589</v>
      </c>
      <c r="M599">
        <v>599</v>
      </c>
      <c r="N599">
        <v>4</v>
      </c>
      <c r="O599">
        <v>0</v>
      </c>
      <c r="P599" s="3">
        <f t="shared" si="76"/>
        <v>3.4116766304398355E-8</v>
      </c>
      <c r="Q599" s="10">
        <f t="shared" si="77"/>
        <v>0</v>
      </c>
      <c r="R599">
        <f>$N$1110-SUM($N$2:N598)</f>
        <v>717</v>
      </c>
      <c r="S599" s="10">
        <f t="shared" si="78"/>
        <v>0</v>
      </c>
      <c r="T599" s="2">
        <f t="shared" si="79"/>
        <v>0.85971450136755589</v>
      </c>
    </row>
    <row r="600" spans="1:20" x14ac:dyDescent="0.25">
      <c r="A600">
        <v>599</v>
      </c>
      <c r="B600" s="3">
        <f t="shared" si="72"/>
        <v>4.7605670425658008E-8</v>
      </c>
      <c r="C600">
        <v>7</v>
      </c>
      <c r="D600">
        <v>0</v>
      </c>
      <c r="E600" s="10">
        <f t="shared" si="73"/>
        <v>0</v>
      </c>
      <c r="F600">
        <f>$C$1110-SUM($C$2:C599)</f>
        <v>1045</v>
      </c>
      <c r="G600" s="10">
        <f t="shared" si="74"/>
        <v>0</v>
      </c>
      <c r="H600" s="2">
        <f t="shared" si="75"/>
        <v>0.87904406156614112</v>
      </c>
      <c r="I600" s="3">
        <v>1.7058383152199177E-8</v>
      </c>
      <c r="J600" s="2">
        <v>0</v>
      </c>
      <c r="K600" s="2">
        <v>0.85971450136755589</v>
      </c>
      <c r="M600">
        <v>600</v>
      </c>
      <c r="N600">
        <v>2</v>
      </c>
      <c r="O600">
        <v>0</v>
      </c>
      <c r="P600" s="3">
        <f t="shared" si="76"/>
        <v>1.7058383152199177E-8</v>
      </c>
      <c r="Q600" s="10">
        <f t="shared" si="77"/>
        <v>0</v>
      </c>
      <c r="R600">
        <f>$N$1110-SUM($N$2:N599)</f>
        <v>713</v>
      </c>
      <c r="S600" s="10">
        <f t="shared" si="78"/>
        <v>0</v>
      </c>
      <c r="T600" s="2">
        <f t="shared" si="79"/>
        <v>0.85971450136755589</v>
      </c>
    </row>
    <row r="601" spans="1:20" x14ac:dyDescent="0.25">
      <c r="A601">
        <v>600</v>
      </c>
      <c r="B601" s="3">
        <f t="shared" si="72"/>
        <v>2.0402430182424862E-8</v>
      </c>
      <c r="C601">
        <v>3</v>
      </c>
      <c r="D601">
        <v>0</v>
      </c>
      <c r="E601" s="10">
        <f t="shared" si="73"/>
        <v>0</v>
      </c>
      <c r="F601">
        <f>$C$1110-SUM($C$2:C600)</f>
        <v>1038</v>
      </c>
      <c r="G601" s="10">
        <f t="shared" si="74"/>
        <v>0</v>
      </c>
      <c r="H601" s="2">
        <f t="shared" si="75"/>
        <v>0.87904406156614112</v>
      </c>
      <c r="I601" s="3">
        <v>5.1175149456597529E-8</v>
      </c>
      <c r="J601" s="2">
        <v>0</v>
      </c>
      <c r="K601" s="2">
        <v>0.85971450136755589</v>
      </c>
      <c r="M601">
        <v>601</v>
      </c>
      <c r="N601">
        <v>6</v>
      </c>
      <c r="O601">
        <v>0</v>
      </c>
      <c r="P601" s="3">
        <f t="shared" si="76"/>
        <v>5.1175149456597529E-8</v>
      </c>
      <c r="Q601" s="10">
        <f t="shared" si="77"/>
        <v>0</v>
      </c>
      <c r="R601">
        <f>$N$1110-SUM($N$2:N600)</f>
        <v>711</v>
      </c>
      <c r="S601" s="10">
        <f t="shared" si="78"/>
        <v>0</v>
      </c>
      <c r="T601" s="2">
        <f t="shared" si="79"/>
        <v>0.85971450136755589</v>
      </c>
    </row>
    <row r="602" spans="1:20" x14ac:dyDescent="0.25">
      <c r="A602">
        <v>601</v>
      </c>
      <c r="B602" s="3">
        <f t="shared" si="72"/>
        <v>4.0804860364849723E-8</v>
      </c>
      <c r="C602">
        <v>6</v>
      </c>
      <c r="D602">
        <v>0</v>
      </c>
      <c r="E602" s="10">
        <f t="shared" si="73"/>
        <v>0</v>
      </c>
      <c r="F602">
        <f>$C$1110-SUM($C$2:C601)</f>
        <v>1035</v>
      </c>
      <c r="G602" s="10">
        <f t="shared" si="74"/>
        <v>0</v>
      </c>
      <c r="H602" s="2">
        <f t="shared" si="75"/>
        <v>0.87904406156614112</v>
      </c>
      <c r="I602" s="3">
        <v>8.5291915760995886E-9</v>
      </c>
      <c r="J602" s="2">
        <v>0</v>
      </c>
      <c r="K602" s="2">
        <v>0.85971450136755589</v>
      </c>
      <c r="M602">
        <v>602</v>
      </c>
      <c r="N602">
        <v>1</v>
      </c>
      <c r="O602">
        <v>0</v>
      </c>
      <c r="P602" s="3">
        <f t="shared" si="76"/>
        <v>8.5291915760995886E-9</v>
      </c>
      <c r="Q602" s="10">
        <f t="shared" si="77"/>
        <v>0</v>
      </c>
      <c r="R602">
        <f>$N$1110-SUM($N$2:N601)</f>
        <v>705</v>
      </c>
      <c r="S602" s="10">
        <f t="shared" si="78"/>
        <v>0</v>
      </c>
      <c r="T602" s="2">
        <f t="shared" si="79"/>
        <v>0.85971450136755589</v>
      </c>
    </row>
    <row r="603" spans="1:20" x14ac:dyDescent="0.25">
      <c r="A603">
        <v>602</v>
      </c>
      <c r="B603" s="3">
        <f t="shared" si="72"/>
        <v>2.0402430182424862E-8</v>
      </c>
      <c r="C603">
        <v>3</v>
      </c>
      <c r="D603">
        <v>0</v>
      </c>
      <c r="E603" s="10">
        <f t="shared" si="73"/>
        <v>0</v>
      </c>
      <c r="F603">
        <f>$C$1110-SUM($C$2:C602)</f>
        <v>1029</v>
      </c>
      <c r="G603" s="10">
        <f t="shared" si="74"/>
        <v>0</v>
      </c>
      <c r="H603" s="2">
        <f t="shared" si="75"/>
        <v>0.87904406156614112</v>
      </c>
      <c r="I603" s="3">
        <v>5.1175149456597529E-8</v>
      </c>
      <c r="J603" s="2">
        <v>0</v>
      </c>
      <c r="K603" s="2">
        <v>0.85971450136755589</v>
      </c>
      <c r="M603">
        <v>603</v>
      </c>
      <c r="N603">
        <v>6</v>
      </c>
      <c r="O603">
        <v>0</v>
      </c>
      <c r="P603" s="3">
        <f t="shared" si="76"/>
        <v>5.1175149456597529E-8</v>
      </c>
      <c r="Q603" s="10">
        <f t="shared" si="77"/>
        <v>0</v>
      </c>
      <c r="R603">
        <f>$N$1110-SUM($N$2:N602)</f>
        <v>704</v>
      </c>
      <c r="S603" s="10">
        <f t="shared" si="78"/>
        <v>0</v>
      </c>
      <c r="T603" s="2">
        <f t="shared" si="79"/>
        <v>0.85971450136755589</v>
      </c>
    </row>
    <row r="604" spans="1:20" x14ac:dyDescent="0.25">
      <c r="A604">
        <v>603</v>
      </c>
      <c r="B604" s="3">
        <f t="shared" si="72"/>
        <v>5.4406480486466293E-8</v>
      </c>
      <c r="C604">
        <v>8</v>
      </c>
      <c r="D604">
        <v>0</v>
      </c>
      <c r="E604" s="10">
        <f t="shared" si="73"/>
        <v>0</v>
      </c>
      <c r="F604">
        <f>$C$1110-SUM($C$2:C603)</f>
        <v>1026</v>
      </c>
      <c r="G604" s="10">
        <f t="shared" si="74"/>
        <v>0</v>
      </c>
      <c r="H604" s="2">
        <f t="shared" si="75"/>
        <v>0.87904406156614112</v>
      </c>
      <c r="I604" s="3">
        <v>1.7058383152199177E-8</v>
      </c>
      <c r="J604" s="2">
        <v>0</v>
      </c>
      <c r="K604" s="2">
        <v>0.85971450136755589</v>
      </c>
      <c r="M604">
        <v>604</v>
      </c>
      <c r="N604">
        <v>2</v>
      </c>
      <c r="O604">
        <v>0</v>
      </c>
      <c r="P604" s="3">
        <f t="shared" si="76"/>
        <v>1.7058383152199177E-8</v>
      </c>
      <c r="Q604" s="10">
        <f t="shared" si="77"/>
        <v>0</v>
      </c>
      <c r="R604">
        <f>$N$1110-SUM($N$2:N603)</f>
        <v>698</v>
      </c>
      <c r="S604" s="10">
        <f t="shared" si="78"/>
        <v>0</v>
      </c>
      <c r="T604" s="2">
        <f t="shared" si="79"/>
        <v>0.85971450136755589</v>
      </c>
    </row>
    <row r="605" spans="1:20" x14ac:dyDescent="0.25">
      <c r="A605">
        <v>604</v>
      </c>
      <c r="B605" s="3">
        <f t="shared" si="72"/>
        <v>2.7203240243233147E-8</v>
      </c>
      <c r="C605">
        <v>4</v>
      </c>
      <c r="D605">
        <v>0</v>
      </c>
      <c r="E605" s="10">
        <f t="shared" si="73"/>
        <v>0</v>
      </c>
      <c r="F605">
        <f>$C$1110-SUM($C$2:C604)</f>
        <v>1018</v>
      </c>
      <c r="G605" s="10">
        <f t="shared" si="74"/>
        <v>0</v>
      </c>
      <c r="H605" s="2">
        <f t="shared" si="75"/>
        <v>0.87904406156614112</v>
      </c>
      <c r="I605" s="3">
        <v>3.4116766304398355E-8</v>
      </c>
      <c r="J605" s="2">
        <v>0</v>
      </c>
      <c r="K605" s="2">
        <v>0.85971450136755589</v>
      </c>
      <c r="M605">
        <v>605</v>
      </c>
      <c r="N605">
        <v>4</v>
      </c>
      <c r="O605">
        <v>0</v>
      </c>
      <c r="P605" s="3">
        <f t="shared" si="76"/>
        <v>3.4116766304398355E-8</v>
      </c>
      <c r="Q605" s="10">
        <f t="shared" si="77"/>
        <v>0</v>
      </c>
      <c r="R605">
        <f>$N$1110-SUM($N$2:N604)</f>
        <v>696</v>
      </c>
      <c r="S605" s="10">
        <f t="shared" si="78"/>
        <v>0</v>
      </c>
      <c r="T605" s="2">
        <f t="shared" si="79"/>
        <v>0.85971450136755589</v>
      </c>
    </row>
    <row r="606" spans="1:20" x14ac:dyDescent="0.25">
      <c r="A606">
        <v>605</v>
      </c>
      <c r="B606" s="3">
        <f t="shared" si="72"/>
        <v>4.0804860364849723E-8</v>
      </c>
      <c r="C606">
        <v>6</v>
      </c>
      <c r="D606">
        <v>0</v>
      </c>
      <c r="E606" s="10">
        <f t="shared" si="73"/>
        <v>0</v>
      </c>
      <c r="F606">
        <f>$C$1110-SUM($C$2:C605)</f>
        <v>1014</v>
      </c>
      <c r="G606" s="10">
        <f t="shared" si="74"/>
        <v>0</v>
      </c>
      <c r="H606" s="2">
        <f t="shared" si="75"/>
        <v>0.87904406156614112</v>
      </c>
      <c r="I606" s="3">
        <v>3.4116766304398355E-8</v>
      </c>
      <c r="J606" s="2">
        <v>0</v>
      </c>
      <c r="K606" s="2">
        <v>0.85971450136755589</v>
      </c>
      <c r="M606">
        <v>606</v>
      </c>
      <c r="N606">
        <v>4</v>
      </c>
      <c r="O606">
        <v>0</v>
      </c>
      <c r="P606" s="3">
        <f t="shared" si="76"/>
        <v>3.4116766304398355E-8</v>
      </c>
      <c r="Q606" s="10">
        <f t="shared" si="77"/>
        <v>0</v>
      </c>
      <c r="R606">
        <f>$N$1110-SUM($N$2:N605)</f>
        <v>692</v>
      </c>
      <c r="S606" s="10">
        <f t="shared" si="78"/>
        <v>0</v>
      </c>
      <c r="T606" s="2">
        <f t="shared" si="79"/>
        <v>0.85971450136755589</v>
      </c>
    </row>
    <row r="607" spans="1:20" x14ac:dyDescent="0.25">
      <c r="A607">
        <v>606</v>
      </c>
      <c r="B607" s="3">
        <f t="shared" si="72"/>
        <v>3.4004050304041438E-8</v>
      </c>
      <c r="C607">
        <v>5</v>
      </c>
      <c r="D607">
        <v>0</v>
      </c>
      <c r="E607" s="10">
        <f t="shared" si="73"/>
        <v>0</v>
      </c>
      <c r="F607">
        <f>$C$1110-SUM($C$2:C606)</f>
        <v>1008</v>
      </c>
      <c r="G607" s="10">
        <f t="shared" si="74"/>
        <v>0</v>
      </c>
      <c r="H607" s="2">
        <f t="shared" si="75"/>
        <v>0.87904406156614112</v>
      </c>
      <c r="I607" s="3">
        <v>4.2645957880497942E-8</v>
      </c>
      <c r="J607" s="2">
        <v>0</v>
      </c>
      <c r="K607" s="2">
        <v>0.85971450136755589</v>
      </c>
      <c r="M607">
        <v>607</v>
      </c>
      <c r="N607">
        <v>5</v>
      </c>
      <c r="O607">
        <v>0</v>
      </c>
      <c r="P607" s="3">
        <f t="shared" si="76"/>
        <v>4.2645957880497942E-8</v>
      </c>
      <c r="Q607" s="10">
        <f t="shared" si="77"/>
        <v>0</v>
      </c>
      <c r="R607">
        <f>$N$1110-SUM($N$2:N606)</f>
        <v>688</v>
      </c>
      <c r="S607" s="10">
        <f t="shared" si="78"/>
        <v>0</v>
      </c>
      <c r="T607" s="2">
        <f t="shared" si="79"/>
        <v>0.85971450136755589</v>
      </c>
    </row>
    <row r="608" spans="1:20" x14ac:dyDescent="0.25">
      <c r="A608">
        <v>607</v>
      </c>
      <c r="B608" s="3">
        <f t="shared" si="72"/>
        <v>5.4406480486466293E-8</v>
      </c>
      <c r="C608">
        <v>8</v>
      </c>
      <c r="D608">
        <v>0</v>
      </c>
      <c r="E608" s="10">
        <f t="shared" si="73"/>
        <v>0</v>
      </c>
      <c r="F608">
        <f>$C$1110-SUM($C$2:C607)</f>
        <v>1003</v>
      </c>
      <c r="G608" s="10">
        <f t="shared" si="74"/>
        <v>0</v>
      </c>
      <c r="H608" s="2">
        <f t="shared" si="75"/>
        <v>0.87904406156614112</v>
      </c>
      <c r="I608" s="3">
        <v>1.7058383152199177E-8</v>
      </c>
      <c r="J608" s="2">
        <v>0</v>
      </c>
      <c r="K608" s="2">
        <v>0.85971450136755589</v>
      </c>
      <c r="M608">
        <v>608</v>
      </c>
      <c r="N608">
        <v>2</v>
      </c>
      <c r="O608">
        <v>0</v>
      </c>
      <c r="P608" s="3">
        <f t="shared" si="76"/>
        <v>1.7058383152199177E-8</v>
      </c>
      <c r="Q608" s="10">
        <f t="shared" si="77"/>
        <v>0</v>
      </c>
      <c r="R608">
        <f>$N$1110-SUM($N$2:N607)</f>
        <v>683</v>
      </c>
      <c r="S608" s="10">
        <f t="shared" si="78"/>
        <v>0</v>
      </c>
      <c r="T608" s="2">
        <f t="shared" si="79"/>
        <v>0.85971450136755589</v>
      </c>
    </row>
    <row r="609" spans="1:20" x14ac:dyDescent="0.25">
      <c r="A609">
        <v>608</v>
      </c>
      <c r="B609" s="3">
        <f t="shared" si="72"/>
        <v>1.3601620121616573E-8</v>
      </c>
      <c r="C609">
        <v>2</v>
      </c>
      <c r="D609">
        <v>0</v>
      </c>
      <c r="E609" s="10">
        <f t="shared" si="73"/>
        <v>0</v>
      </c>
      <c r="F609">
        <f>$C$1110-SUM($C$2:C608)</f>
        <v>995</v>
      </c>
      <c r="G609" s="10">
        <f t="shared" si="74"/>
        <v>0</v>
      </c>
      <c r="H609" s="2">
        <f t="shared" si="75"/>
        <v>0.87904406156614112</v>
      </c>
      <c r="I609" s="3">
        <v>1.7058383152199177E-8</v>
      </c>
      <c r="J609" s="2">
        <v>0</v>
      </c>
      <c r="K609" s="2">
        <v>0.85971450136755589</v>
      </c>
      <c r="M609">
        <v>609</v>
      </c>
      <c r="N609">
        <v>2</v>
      </c>
      <c r="O609">
        <v>0</v>
      </c>
      <c r="P609" s="3">
        <f t="shared" si="76"/>
        <v>1.7058383152199177E-8</v>
      </c>
      <c r="Q609" s="10">
        <f t="shared" si="77"/>
        <v>0</v>
      </c>
      <c r="R609">
        <f>$N$1110-SUM($N$2:N608)</f>
        <v>681</v>
      </c>
      <c r="S609" s="10">
        <f t="shared" si="78"/>
        <v>0</v>
      </c>
      <c r="T609" s="2">
        <f t="shared" si="79"/>
        <v>0.85971450136755589</v>
      </c>
    </row>
    <row r="610" spans="1:20" x14ac:dyDescent="0.25">
      <c r="A610">
        <v>609</v>
      </c>
      <c r="B610" s="3">
        <f t="shared" si="72"/>
        <v>2.7203240243233147E-8</v>
      </c>
      <c r="C610">
        <v>4</v>
      </c>
      <c r="D610">
        <v>0</v>
      </c>
      <c r="E610" s="10">
        <f t="shared" si="73"/>
        <v>0</v>
      </c>
      <c r="F610">
        <f>$C$1110-SUM($C$2:C609)</f>
        <v>993</v>
      </c>
      <c r="G610" s="10">
        <f t="shared" si="74"/>
        <v>0</v>
      </c>
      <c r="H610" s="2">
        <f t="shared" si="75"/>
        <v>0.87904406156614112</v>
      </c>
      <c r="I610" s="3">
        <v>8.5291915760995886E-9</v>
      </c>
      <c r="J610" s="2">
        <v>0</v>
      </c>
      <c r="K610" s="2">
        <v>0.85971450136755589</v>
      </c>
      <c r="M610">
        <v>610</v>
      </c>
      <c r="N610">
        <v>1</v>
      </c>
      <c r="O610">
        <v>0</v>
      </c>
      <c r="P610" s="3">
        <f t="shared" si="76"/>
        <v>8.5291915760995886E-9</v>
      </c>
      <c r="Q610" s="10">
        <f t="shared" si="77"/>
        <v>0</v>
      </c>
      <c r="R610">
        <f>$N$1110-SUM($N$2:N609)</f>
        <v>679</v>
      </c>
      <c r="S610" s="10">
        <f t="shared" si="78"/>
        <v>0</v>
      </c>
      <c r="T610" s="2">
        <f t="shared" si="79"/>
        <v>0.85971450136755589</v>
      </c>
    </row>
    <row r="611" spans="1:20" x14ac:dyDescent="0.25">
      <c r="A611">
        <v>611</v>
      </c>
      <c r="B611" s="3">
        <f t="shared" si="72"/>
        <v>4.0804860364849723E-8</v>
      </c>
      <c r="C611">
        <v>6</v>
      </c>
      <c r="D611">
        <v>0</v>
      </c>
      <c r="E611" s="10">
        <f t="shared" si="73"/>
        <v>0</v>
      </c>
      <c r="F611">
        <f>$C$1110-SUM($C$2:C610)</f>
        <v>989</v>
      </c>
      <c r="G611" s="10">
        <f t="shared" si="74"/>
        <v>0</v>
      </c>
      <c r="H611" s="2">
        <f t="shared" si="75"/>
        <v>0.87904406156614112</v>
      </c>
      <c r="I611" s="3">
        <v>4.2645957880497942E-8</v>
      </c>
      <c r="J611" s="2">
        <v>0</v>
      </c>
      <c r="K611" s="2">
        <v>0.85971450136755589</v>
      </c>
      <c r="M611">
        <v>611</v>
      </c>
      <c r="N611">
        <v>5</v>
      </c>
      <c r="O611">
        <v>0</v>
      </c>
      <c r="P611" s="3">
        <f t="shared" si="76"/>
        <v>4.2645957880497942E-8</v>
      </c>
      <c r="Q611" s="10">
        <f t="shared" si="77"/>
        <v>0</v>
      </c>
      <c r="R611">
        <f>$N$1110-SUM($N$2:N610)</f>
        <v>678</v>
      </c>
      <c r="S611" s="10">
        <f t="shared" si="78"/>
        <v>0</v>
      </c>
      <c r="T611" s="2">
        <f t="shared" si="79"/>
        <v>0.85971450136755589</v>
      </c>
    </row>
    <row r="612" spans="1:20" x14ac:dyDescent="0.25">
      <c r="A612">
        <v>612</v>
      </c>
      <c r="B612" s="3">
        <f t="shared" si="72"/>
        <v>2.0402430182424862E-8</v>
      </c>
      <c r="C612">
        <v>3</v>
      </c>
      <c r="D612">
        <v>0</v>
      </c>
      <c r="E612" s="10">
        <f t="shared" si="73"/>
        <v>0</v>
      </c>
      <c r="F612">
        <f>$C$1110-SUM($C$2:C611)</f>
        <v>983</v>
      </c>
      <c r="G612" s="10">
        <f t="shared" si="74"/>
        <v>0</v>
      </c>
      <c r="H612" s="2">
        <f t="shared" si="75"/>
        <v>0.87904406156614112</v>
      </c>
      <c r="I612" s="3">
        <v>1.7058383152199177E-8</v>
      </c>
      <c r="J612" s="2">
        <v>0</v>
      </c>
      <c r="K612" s="2">
        <v>0.85971450136755589</v>
      </c>
      <c r="M612">
        <v>612</v>
      </c>
      <c r="N612">
        <v>2</v>
      </c>
      <c r="O612">
        <v>0</v>
      </c>
      <c r="P612" s="3">
        <f t="shared" si="76"/>
        <v>1.7058383152199177E-8</v>
      </c>
      <c r="Q612" s="10">
        <f t="shared" si="77"/>
        <v>0</v>
      </c>
      <c r="R612">
        <f>$N$1110-SUM($N$2:N611)</f>
        <v>673</v>
      </c>
      <c r="S612" s="10">
        <f t="shared" si="78"/>
        <v>0</v>
      </c>
      <c r="T612" s="2">
        <f t="shared" si="79"/>
        <v>0.85971450136755589</v>
      </c>
    </row>
    <row r="613" spans="1:20" x14ac:dyDescent="0.25">
      <c r="A613">
        <v>613</v>
      </c>
      <c r="B613" s="3">
        <f t="shared" si="72"/>
        <v>3.4004050304041438E-8</v>
      </c>
      <c r="C613">
        <v>5</v>
      </c>
      <c r="D613">
        <v>0</v>
      </c>
      <c r="E613" s="10">
        <f t="shared" si="73"/>
        <v>0</v>
      </c>
      <c r="F613">
        <f>$C$1110-SUM($C$2:C612)</f>
        <v>980</v>
      </c>
      <c r="G613" s="10">
        <f t="shared" si="74"/>
        <v>0</v>
      </c>
      <c r="H613" s="2">
        <f t="shared" si="75"/>
        <v>0.87904406156614112</v>
      </c>
      <c r="I613" s="3">
        <v>2.5587574728298764E-8</v>
      </c>
      <c r="J613" s="2">
        <v>0</v>
      </c>
      <c r="K613" s="2">
        <v>0.85971450136755589</v>
      </c>
      <c r="M613">
        <v>613</v>
      </c>
      <c r="N613">
        <v>3</v>
      </c>
      <c r="O613">
        <v>0</v>
      </c>
      <c r="P613" s="3">
        <f t="shared" si="76"/>
        <v>2.5587574728298764E-8</v>
      </c>
      <c r="Q613" s="10">
        <f t="shared" si="77"/>
        <v>0</v>
      </c>
      <c r="R613">
        <f>$N$1110-SUM($N$2:N612)</f>
        <v>671</v>
      </c>
      <c r="S613" s="10">
        <f t="shared" si="78"/>
        <v>0</v>
      </c>
      <c r="T613" s="2">
        <f t="shared" si="79"/>
        <v>0.85971450136755589</v>
      </c>
    </row>
    <row r="614" spans="1:20" x14ac:dyDescent="0.25">
      <c r="A614">
        <v>614</v>
      </c>
      <c r="B614" s="3">
        <f t="shared" si="72"/>
        <v>4.0804860364849723E-8</v>
      </c>
      <c r="C614">
        <v>6</v>
      </c>
      <c r="D614">
        <v>1</v>
      </c>
      <c r="E614" s="10">
        <f t="shared" si="73"/>
        <v>0.16666666666666666</v>
      </c>
      <c r="F614">
        <f>$C$1110-SUM($C$2:C613)</f>
        <v>975</v>
      </c>
      <c r="G614" s="10">
        <f t="shared" si="74"/>
        <v>9.0158365288839359E-4</v>
      </c>
      <c r="H614" s="2">
        <f t="shared" si="75"/>
        <v>0.87814247791325273</v>
      </c>
      <c r="I614" s="3">
        <v>1.7058383152199177E-8</v>
      </c>
      <c r="J614" s="2">
        <v>1.2869977565382884E-3</v>
      </c>
      <c r="K614" s="2">
        <v>0.85842750361101761</v>
      </c>
      <c r="M614">
        <v>614</v>
      </c>
      <c r="N614">
        <v>2</v>
      </c>
      <c r="O614">
        <v>1</v>
      </c>
      <c r="P614" s="3">
        <f t="shared" si="76"/>
        <v>1.7058383152199177E-8</v>
      </c>
      <c r="Q614" s="10">
        <f t="shared" si="77"/>
        <v>0.5</v>
      </c>
      <c r="R614">
        <f>$N$1110-SUM($N$2:N613)</f>
        <v>668</v>
      </c>
      <c r="S614" s="10">
        <f t="shared" si="78"/>
        <v>1.2869977565382884E-3</v>
      </c>
      <c r="T614" s="2">
        <f t="shared" si="79"/>
        <v>0.85842750361101761</v>
      </c>
    </row>
    <row r="615" spans="1:20" x14ac:dyDescent="0.25">
      <c r="A615">
        <v>615</v>
      </c>
      <c r="B615" s="3">
        <f t="shared" si="72"/>
        <v>2.7203240243233147E-8</v>
      </c>
      <c r="C615">
        <v>4</v>
      </c>
      <c r="D615">
        <v>0</v>
      </c>
      <c r="E615" s="10">
        <f t="shared" si="73"/>
        <v>0</v>
      </c>
      <c r="F615">
        <f>$C$1110-SUM($C$2:C614)</f>
        <v>969</v>
      </c>
      <c r="G615" s="10">
        <f t="shared" si="74"/>
        <v>0</v>
      </c>
      <c r="H615" s="2">
        <f t="shared" si="75"/>
        <v>0.87814247791325273</v>
      </c>
      <c r="I615" s="3">
        <v>1.7058383152199177E-8</v>
      </c>
      <c r="J615" s="2">
        <v>0</v>
      </c>
      <c r="K615" s="2">
        <v>0.85842750361101761</v>
      </c>
      <c r="M615">
        <v>615</v>
      </c>
      <c r="N615">
        <v>2</v>
      </c>
      <c r="O615">
        <v>0</v>
      </c>
      <c r="P615" s="3">
        <f t="shared" si="76"/>
        <v>1.7058383152199177E-8</v>
      </c>
      <c r="Q615" s="10">
        <f t="shared" si="77"/>
        <v>0</v>
      </c>
      <c r="R615">
        <f>$N$1110-SUM($N$2:N614)</f>
        <v>666</v>
      </c>
      <c r="S615" s="10">
        <f t="shared" si="78"/>
        <v>0</v>
      </c>
      <c r="T615" s="2">
        <f t="shared" si="79"/>
        <v>0.85842750361101761</v>
      </c>
    </row>
    <row r="616" spans="1:20" x14ac:dyDescent="0.25">
      <c r="A616">
        <v>616</v>
      </c>
      <c r="B616" s="3">
        <f t="shared" si="72"/>
        <v>2.0402430182424862E-8</v>
      </c>
      <c r="C616">
        <v>3</v>
      </c>
      <c r="D616">
        <v>0</v>
      </c>
      <c r="E616" s="10">
        <f t="shared" si="73"/>
        <v>0</v>
      </c>
      <c r="F616">
        <f>$C$1110-SUM($C$2:C615)</f>
        <v>965</v>
      </c>
      <c r="G616" s="10">
        <f t="shared" si="74"/>
        <v>0</v>
      </c>
      <c r="H616" s="2">
        <f t="shared" si="75"/>
        <v>0.87814247791325273</v>
      </c>
      <c r="I616" s="3">
        <v>8.5291915760995886E-9</v>
      </c>
      <c r="J616" s="2">
        <v>0</v>
      </c>
      <c r="K616" s="2">
        <v>0.85842750361101761</v>
      </c>
      <c r="M616">
        <v>616</v>
      </c>
      <c r="N616">
        <v>1</v>
      </c>
      <c r="O616">
        <v>0</v>
      </c>
      <c r="P616" s="3">
        <f t="shared" si="76"/>
        <v>8.5291915760995886E-9</v>
      </c>
      <c r="Q616" s="10">
        <f t="shared" si="77"/>
        <v>0</v>
      </c>
      <c r="R616">
        <f>$N$1110-SUM($N$2:N615)</f>
        <v>664</v>
      </c>
      <c r="S616" s="10">
        <f t="shared" si="78"/>
        <v>0</v>
      </c>
      <c r="T616" s="2">
        <f t="shared" si="79"/>
        <v>0.85842750361101761</v>
      </c>
    </row>
    <row r="617" spans="1:20" x14ac:dyDescent="0.25">
      <c r="A617">
        <v>617</v>
      </c>
      <c r="B617" s="3">
        <f t="shared" si="72"/>
        <v>2.7203240243233147E-8</v>
      </c>
      <c r="C617">
        <v>4</v>
      </c>
      <c r="D617">
        <v>0</v>
      </c>
      <c r="E617" s="10">
        <f t="shared" si="73"/>
        <v>0</v>
      </c>
      <c r="F617">
        <f>$C$1110-SUM($C$2:C616)</f>
        <v>962</v>
      </c>
      <c r="G617" s="10">
        <f t="shared" si="74"/>
        <v>0</v>
      </c>
      <c r="H617" s="2">
        <f t="shared" si="75"/>
        <v>0.87814247791325273</v>
      </c>
      <c r="I617" s="3">
        <v>2.5587574728298764E-8</v>
      </c>
      <c r="J617" s="2">
        <v>0</v>
      </c>
      <c r="K617" s="2">
        <v>0.85842750361101761</v>
      </c>
      <c r="M617">
        <v>617</v>
      </c>
      <c r="N617">
        <v>3</v>
      </c>
      <c r="O617">
        <v>0</v>
      </c>
      <c r="P617" s="3">
        <f t="shared" si="76"/>
        <v>2.5587574728298764E-8</v>
      </c>
      <c r="Q617" s="10">
        <f t="shared" si="77"/>
        <v>0</v>
      </c>
      <c r="R617">
        <f>$N$1110-SUM($N$2:N616)</f>
        <v>663</v>
      </c>
      <c r="S617" s="10">
        <f t="shared" si="78"/>
        <v>0</v>
      </c>
      <c r="T617" s="2">
        <f t="shared" si="79"/>
        <v>0.85842750361101761</v>
      </c>
    </row>
    <row r="618" spans="1:20" x14ac:dyDescent="0.25">
      <c r="A618">
        <v>618</v>
      </c>
      <c r="B618" s="3">
        <f t="shared" si="72"/>
        <v>5.4406480486466293E-8</v>
      </c>
      <c r="C618">
        <v>8</v>
      </c>
      <c r="D618">
        <v>0</v>
      </c>
      <c r="E618" s="10">
        <f t="shared" si="73"/>
        <v>0</v>
      </c>
      <c r="F618">
        <f>$C$1110-SUM($C$2:C617)</f>
        <v>958</v>
      </c>
      <c r="G618" s="10">
        <f t="shared" si="74"/>
        <v>0</v>
      </c>
      <c r="H618" s="2">
        <f t="shared" si="75"/>
        <v>0.87814247791325273</v>
      </c>
      <c r="I618" s="3">
        <v>3.4116766304398355E-8</v>
      </c>
      <c r="J618" s="2">
        <v>0</v>
      </c>
      <c r="K618" s="2">
        <v>0.85842750361101761</v>
      </c>
      <c r="M618">
        <v>618</v>
      </c>
      <c r="N618">
        <v>4</v>
      </c>
      <c r="O618">
        <v>0</v>
      </c>
      <c r="P618" s="3">
        <f t="shared" si="76"/>
        <v>3.4116766304398355E-8</v>
      </c>
      <c r="Q618" s="10">
        <f t="shared" si="77"/>
        <v>0</v>
      </c>
      <c r="R618">
        <f>$N$1110-SUM($N$2:N617)</f>
        <v>660</v>
      </c>
      <c r="S618" s="10">
        <f t="shared" si="78"/>
        <v>0</v>
      </c>
      <c r="T618" s="2">
        <f t="shared" si="79"/>
        <v>0.85842750361101761</v>
      </c>
    </row>
    <row r="619" spans="1:20" x14ac:dyDescent="0.25">
      <c r="A619">
        <v>619</v>
      </c>
      <c r="B619" s="3">
        <f t="shared" si="72"/>
        <v>2.0402430182424862E-8</v>
      </c>
      <c r="C619">
        <v>3</v>
      </c>
      <c r="D619">
        <v>0</v>
      </c>
      <c r="E619" s="10">
        <f t="shared" si="73"/>
        <v>0</v>
      </c>
      <c r="F619">
        <f>$C$1110-SUM($C$2:C618)</f>
        <v>950</v>
      </c>
      <c r="G619" s="10">
        <f t="shared" si="74"/>
        <v>0</v>
      </c>
      <c r="H619" s="2">
        <f t="shared" si="75"/>
        <v>0.87814247791325273</v>
      </c>
      <c r="I619" s="3">
        <v>1.7058383152199177E-8</v>
      </c>
      <c r="J619" s="2">
        <v>0</v>
      </c>
      <c r="K619" s="2">
        <v>0.85842750361101761</v>
      </c>
      <c r="M619">
        <v>619</v>
      </c>
      <c r="N619">
        <v>2</v>
      </c>
      <c r="O619">
        <v>0</v>
      </c>
      <c r="P619" s="3">
        <f t="shared" si="76"/>
        <v>1.7058383152199177E-8</v>
      </c>
      <c r="Q619" s="10">
        <f t="shared" si="77"/>
        <v>0</v>
      </c>
      <c r="R619">
        <f>$N$1110-SUM($N$2:N618)</f>
        <v>656</v>
      </c>
      <c r="S619" s="10">
        <f t="shared" si="78"/>
        <v>0</v>
      </c>
      <c r="T619" s="2">
        <f t="shared" si="79"/>
        <v>0.85842750361101761</v>
      </c>
    </row>
    <row r="620" spans="1:20" x14ac:dyDescent="0.25">
      <c r="A620">
        <v>620</v>
      </c>
      <c r="B620" s="3">
        <f t="shared" si="72"/>
        <v>1.3601620121616573E-8</v>
      </c>
      <c r="C620">
        <v>2</v>
      </c>
      <c r="D620">
        <v>0</v>
      </c>
      <c r="E620" s="10">
        <f t="shared" si="73"/>
        <v>0</v>
      </c>
      <c r="F620">
        <f>$C$1110-SUM($C$2:C619)</f>
        <v>947</v>
      </c>
      <c r="G620" s="10">
        <f t="shared" si="74"/>
        <v>0</v>
      </c>
      <c r="H620" s="2">
        <f t="shared" si="75"/>
        <v>0.87814247791325273</v>
      </c>
      <c r="I620" s="3">
        <v>3.4116766304398355E-8</v>
      </c>
      <c r="J620" s="2">
        <v>1.3125802807507636E-3</v>
      </c>
      <c r="K620" s="2">
        <v>0.85711492333026684</v>
      </c>
      <c r="M620">
        <v>620</v>
      </c>
      <c r="N620">
        <v>4</v>
      </c>
      <c r="O620">
        <v>1</v>
      </c>
      <c r="P620" s="3">
        <f t="shared" si="76"/>
        <v>3.4116766304398355E-8</v>
      </c>
      <c r="Q620" s="10">
        <f t="shared" si="77"/>
        <v>0.25</v>
      </c>
      <c r="R620">
        <f>$N$1110-SUM($N$2:N619)</f>
        <v>654</v>
      </c>
      <c r="S620" s="10">
        <f t="shared" si="78"/>
        <v>1.3125802807507636E-3</v>
      </c>
      <c r="T620" s="2">
        <f t="shared" si="79"/>
        <v>0.85711492333026684</v>
      </c>
    </row>
    <row r="621" spans="1:20" x14ac:dyDescent="0.25">
      <c r="A621">
        <v>622</v>
      </c>
      <c r="B621" s="3">
        <f t="shared" si="72"/>
        <v>4.0804860364849723E-8</v>
      </c>
      <c r="C621">
        <v>6</v>
      </c>
      <c r="D621">
        <v>0</v>
      </c>
      <c r="E621" s="10">
        <f t="shared" si="73"/>
        <v>0</v>
      </c>
      <c r="F621">
        <f>$C$1110-SUM($C$2:C620)</f>
        <v>945</v>
      </c>
      <c r="G621" s="10">
        <f t="shared" si="74"/>
        <v>0</v>
      </c>
      <c r="H621" s="2">
        <f t="shared" si="75"/>
        <v>0.87814247791325273</v>
      </c>
      <c r="I621" s="3">
        <v>8.5291915760995886E-9</v>
      </c>
      <c r="J621" s="2">
        <v>0</v>
      </c>
      <c r="K621" s="2">
        <v>0.85711492333026684</v>
      </c>
      <c r="M621">
        <v>621</v>
      </c>
      <c r="N621">
        <v>1</v>
      </c>
      <c r="O621">
        <v>0</v>
      </c>
      <c r="P621" s="3">
        <f t="shared" si="76"/>
        <v>8.5291915760995886E-9</v>
      </c>
      <c r="Q621" s="10">
        <f t="shared" si="77"/>
        <v>0</v>
      </c>
      <c r="R621">
        <f>$N$1110-SUM($N$2:N620)</f>
        <v>650</v>
      </c>
      <c r="S621" s="10">
        <f t="shared" si="78"/>
        <v>0</v>
      </c>
      <c r="T621" s="2">
        <f t="shared" si="79"/>
        <v>0.85711492333026684</v>
      </c>
    </row>
    <row r="622" spans="1:20" x14ac:dyDescent="0.25">
      <c r="A622">
        <v>623</v>
      </c>
      <c r="B622" s="3">
        <f t="shared" si="72"/>
        <v>4.7605670425658008E-8</v>
      </c>
      <c r="C622">
        <v>7</v>
      </c>
      <c r="D622">
        <v>0</v>
      </c>
      <c r="E622" s="10">
        <f t="shared" si="73"/>
        <v>0</v>
      </c>
      <c r="F622">
        <f>$C$1110-SUM($C$2:C621)</f>
        <v>939</v>
      </c>
      <c r="G622" s="10">
        <f t="shared" si="74"/>
        <v>0</v>
      </c>
      <c r="H622" s="2">
        <f t="shared" si="75"/>
        <v>0.87814247791325273</v>
      </c>
      <c r="I622" s="3">
        <v>3.4116766304398355E-8</v>
      </c>
      <c r="J622" s="2">
        <v>0</v>
      </c>
      <c r="K622" s="2">
        <v>0.85711492333026684</v>
      </c>
      <c r="M622">
        <v>622</v>
      </c>
      <c r="N622">
        <v>4</v>
      </c>
      <c r="O622">
        <v>0</v>
      </c>
      <c r="P622" s="3">
        <f t="shared" si="76"/>
        <v>3.4116766304398355E-8</v>
      </c>
      <c r="Q622" s="10">
        <f t="shared" si="77"/>
        <v>0</v>
      </c>
      <c r="R622">
        <f>$N$1110-SUM($N$2:N621)</f>
        <v>649</v>
      </c>
      <c r="S622" s="10">
        <f t="shared" si="78"/>
        <v>0</v>
      </c>
      <c r="T622" s="2">
        <f t="shared" si="79"/>
        <v>0.85711492333026684</v>
      </c>
    </row>
    <row r="623" spans="1:20" x14ac:dyDescent="0.25">
      <c r="A623">
        <v>624</v>
      </c>
      <c r="B623" s="3">
        <f t="shared" si="72"/>
        <v>6.8008100608082866E-9</v>
      </c>
      <c r="C623">
        <v>1</v>
      </c>
      <c r="D623">
        <v>0</v>
      </c>
      <c r="E623" s="10">
        <f t="shared" si="73"/>
        <v>0</v>
      </c>
      <c r="F623">
        <f>$C$1110-SUM($C$2:C622)</f>
        <v>932</v>
      </c>
      <c r="G623" s="10">
        <f t="shared" si="74"/>
        <v>0</v>
      </c>
      <c r="H623" s="2">
        <f t="shared" si="75"/>
        <v>0.87814247791325273</v>
      </c>
      <c r="I623" s="3">
        <v>4.2645957880497942E-8</v>
      </c>
      <c r="J623" s="2">
        <v>0</v>
      </c>
      <c r="K623" s="2">
        <v>0.85711492333026684</v>
      </c>
      <c r="M623">
        <v>623</v>
      </c>
      <c r="N623">
        <v>5</v>
      </c>
      <c r="O623">
        <v>0</v>
      </c>
      <c r="P623" s="3">
        <f t="shared" si="76"/>
        <v>4.2645957880497942E-8</v>
      </c>
      <c r="Q623" s="10">
        <f t="shared" si="77"/>
        <v>0</v>
      </c>
      <c r="R623">
        <f>$N$1110-SUM($N$2:N622)</f>
        <v>645</v>
      </c>
      <c r="S623" s="10">
        <f t="shared" si="78"/>
        <v>0</v>
      </c>
      <c r="T623" s="2">
        <f t="shared" si="79"/>
        <v>0.85711492333026684</v>
      </c>
    </row>
    <row r="624" spans="1:20" x14ac:dyDescent="0.25">
      <c r="A624">
        <v>625</v>
      </c>
      <c r="B624" s="3">
        <f t="shared" si="72"/>
        <v>2.0402430182424862E-8</v>
      </c>
      <c r="C624">
        <v>3</v>
      </c>
      <c r="D624">
        <v>0</v>
      </c>
      <c r="E624" s="10">
        <f t="shared" si="73"/>
        <v>0</v>
      </c>
      <c r="F624">
        <f>$C$1110-SUM($C$2:C623)</f>
        <v>931</v>
      </c>
      <c r="G624" s="10">
        <f t="shared" si="74"/>
        <v>0</v>
      </c>
      <c r="H624" s="2">
        <f t="shared" si="75"/>
        <v>0.87814247791325273</v>
      </c>
      <c r="I624" s="3">
        <v>8.5291915760995886E-9</v>
      </c>
      <c r="J624" s="2">
        <v>0</v>
      </c>
      <c r="K624" s="2">
        <v>0.85711492333026684</v>
      </c>
      <c r="M624">
        <v>624</v>
      </c>
      <c r="N624">
        <v>1</v>
      </c>
      <c r="O624">
        <v>0</v>
      </c>
      <c r="P624" s="3">
        <f t="shared" si="76"/>
        <v>8.5291915760995886E-9</v>
      </c>
      <c r="Q624" s="10">
        <f t="shared" si="77"/>
        <v>0</v>
      </c>
      <c r="R624">
        <f>$N$1110-SUM($N$2:N623)</f>
        <v>640</v>
      </c>
      <c r="S624" s="10">
        <f t="shared" si="78"/>
        <v>0</v>
      </c>
      <c r="T624" s="2">
        <f t="shared" si="79"/>
        <v>0.85711492333026684</v>
      </c>
    </row>
    <row r="625" spans="1:20" x14ac:dyDescent="0.25">
      <c r="A625">
        <v>626</v>
      </c>
      <c r="B625" s="3">
        <f t="shared" si="72"/>
        <v>1.3601620121616573E-8</v>
      </c>
      <c r="C625">
        <v>2</v>
      </c>
      <c r="D625">
        <v>0</v>
      </c>
      <c r="E625" s="10">
        <f t="shared" si="73"/>
        <v>0</v>
      </c>
      <c r="F625">
        <f>$C$1110-SUM($C$2:C624)</f>
        <v>928</v>
      </c>
      <c r="G625" s="10">
        <f t="shared" si="74"/>
        <v>0</v>
      </c>
      <c r="H625" s="2">
        <f t="shared" si="75"/>
        <v>0.87814247791325273</v>
      </c>
      <c r="I625" s="3">
        <v>2.5587574728298764E-8</v>
      </c>
      <c r="J625" s="2">
        <v>0</v>
      </c>
      <c r="K625" s="2">
        <v>0.85711492333026684</v>
      </c>
      <c r="M625">
        <v>625</v>
      </c>
      <c r="N625">
        <v>3</v>
      </c>
      <c r="O625">
        <v>0</v>
      </c>
      <c r="P625" s="3">
        <f t="shared" si="76"/>
        <v>2.5587574728298764E-8</v>
      </c>
      <c r="Q625" s="10">
        <f t="shared" si="77"/>
        <v>0</v>
      </c>
      <c r="R625">
        <f>$N$1110-SUM($N$2:N624)</f>
        <v>639</v>
      </c>
      <c r="S625" s="10">
        <f t="shared" si="78"/>
        <v>0</v>
      </c>
      <c r="T625" s="2">
        <f t="shared" si="79"/>
        <v>0.85711492333026684</v>
      </c>
    </row>
    <row r="626" spans="1:20" x14ac:dyDescent="0.25">
      <c r="A626">
        <v>627</v>
      </c>
      <c r="B626" s="3">
        <f t="shared" si="72"/>
        <v>2.7203240243233147E-8</v>
      </c>
      <c r="C626">
        <v>4</v>
      </c>
      <c r="D626">
        <v>0</v>
      </c>
      <c r="E626" s="10">
        <f t="shared" si="73"/>
        <v>0</v>
      </c>
      <c r="F626">
        <f>$C$1110-SUM($C$2:C625)</f>
        <v>926</v>
      </c>
      <c r="G626" s="10">
        <f t="shared" si="74"/>
        <v>0</v>
      </c>
      <c r="H626" s="2">
        <f t="shared" si="75"/>
        <v>0.87814247791325273</v>
      </c>
      <c r="I626" s="3">
        <v>1.7058383152199177E-8</v>
      </c>
      <c r="J626" s="2">
        <v>0</v>
      </c>
      <c r="K626" s="2">
        <v>0.85711492333026684</v>
      </c>
      <c r="M626">
        <v>626</v>
      </c>
      <c r="N626">
        <v>2</v>
      </c>
      <c r="O626">
        <v>0</v>
      </c>
      <c r="P626" s="3">
        <f t="shared" si="76"/>
        <v>1.7058383152199177E-8</v>
      </c>
      <c r="Q626" s="10">
        <f t="shared" si="77"/>
        <v>0</v>
      </c>
      <c r="R626">
        <f>$N$1110-SUM($N$2:N625)</f>
        <v>636</v>
      </c>
      <c r="S626" s="10">
        <f t="shared" si="78"/>
        <v>0</v>
      </c>
      <c r="T626" s="2">
        <f t="shared" si="79"/>
        <v>0.85711492333026684</v>
      </c>
    </row>
    <row r="627" spans="1:20" x14ac:dyDescent="0.25">
      <c r="A627">
        <v>628</v>
      </c>
      <c r="B627" s="3">
        <f t="shared" si="72"/>
        <v>4.0804860364849723E-8</v>
      </c>
      <c r="C627">
        <v>6</v>
      </c>
      <c r="D627">
        <v>0</v>
      </c>
      <c r="E627" s="10">
        <f t="shared" si="73"/>
        <v>0</v>
      </c>
      <c r="F627">
        <f>$C$1110-SUM($C$2:C626)</f>
        <v>922</v>
      </c>
      <c r="G627" s="10">
        <f t="shared" si="74"/>
        <v>0</v>
      </c>
      <c r="H627" s="2">
        <f t="shared" si="75"/>
        <v>0.87814247791325273</v>
      </c>
      <c r="I627" s="3">
        <v>2.5587574728298764E-8</v>
      </c>
      <c r="J627" s="2">
        <v>0</v>
      </c>
      <c r="K627" s="2">
        <v>0.85711492333026684</v>
      </c>
      <c r="M627">
        <v>628</v>
      </c>
      <c r="N627">
        <v>3</v>
      </c>
      <c r="O627">
        <v>0</v>
      </c>
      <c r="P627" s="3">
        <f t="shared" si="76"/>
        <v>2.5587574728298764E-8</v>
      </c>
      <c r="Q627" s="10">
        <f t="shared" si="77"/>
        <v>0</v>
      </c>
      <c r="R627">
        <f>$N$1110-SUM($N$2:N626)</f>
        <v>634</v>
      </c>
      <c r="S627" s="10">
        <f t="shared" si="78"/>
        <v>0</v>
      </c>
      <c r="T627" s="2">
        <f t="shared" si="79"/>
        <v>0.85711492333026684</v>
      </c>
    </row>
    <row r="628" spans="1:20" x14ac:dyDescent="0.25">
      <c r="A628">
        <v>629</v>
      </c>
      <c r="B628" s="3">
        <f t="shared" si="72"/>
        <v>6.8008100608082866E-9</v>
      </c>
      <c r="C628">
        <v>1</v>
      </c>
      <c r="D628">
        <v>0</v>
      </c>
      <c r="E628" s="10">
        <f t="shared" si="73"/>
        <v>0</v>
      </c>
      <c r="F628">
        <f>$C$1110-SUM($C$2:C627)</f>
        <v>916</v>
      </c>
      <c r="G628" s="10">
        <f t="shared" si="74"/>
        <v>0</v>
      </c>
      <c r="H628" s="2">
        <f t="shared" si="75"/>
        <v>0.87814247791325273</v>
      </c>
      <c r="I628" s="3">
        <v>2.5587574728298764E-8</v>
      </c>
      <c r="J628" s="2">
        <v>0</v>
      </c>
      <c r="K628" s="2">
        <v>0.85711492333026684</v>
      </c>
      <c r="M628">
        <v>630</v>
      </c>
      <c r="N628">
        <v>3</v>
      </c>
      <c r="O628">
        <v>0</v>
      </c>
      <c r="P628" s="3">
        <f t="shared" si="76"/>
        <v>2.5587574728298764E-8</v>
      </c>
      <c r="Q628" s="10">
        <f t="shared" si="77"/>
        <v>0</v>
      </c>
      <c r="R628">
        <f>$N$1110-SUM($N$2:N627)</f>
        <v>631</v>
      </c>
      <c r="S628" s="10">
        <f t="shared" si="78"/>
        <v>0</v>
      </c>
      <c r="T628" s="2">
        <f t="shared" si="79"/>
        <v>0.85711492333026684</v>
      </c>
    </row>
    <row r="629" spans="1:20" x14ac:dyDescent="0.25">
      <c r="A629">
        <v>630</v>
      </c>
      <c r="B629" s="3">
        <f t="shared" si="72"/>
        <v>2.0402430182424862E-8</v>
      </c>
      <c r="C629">
        <v>3</v>
      </c>
      <c r="D629">
        <v>0</v>
      </c>
      <c r="E629" s="10">
        <f t="shared" si="73"/>
        <v>0</v>
      </c>
      <c r="F629">
        <f>$C$1110-SUM($C$2:C628)</f>
        <v>915</v>
      </c>
      <c r="G629" s="10">
        <f t="shared" si="74"/>
        <v>0</v>
      </c>
      <c r="H629" s="2">
        <f t="shared" si="75"/>
        <v>0.87814247791325273</v>
      </c>
      <c r="I629" s="3">
        <v>2.5587574728298764E-8</v>
      </c>
      <c r="J629" s="2">
        <v>0</v>
      </c>
      <c r="K629" s="2">
        <v>0.85711492333026684</v>
      </c>
      <c r="M629">
        <v>631</v>
      </c>
      <c r="N629">
        <v>3</v>
      </c>
      <c r="O629">
        <v>0</v>
      </c>
      <c r="P629" s="3">
        <f t="shared" si="76"/>
        <v>2.5587574728298764E-8</v>
      </c>
      <c r="Q629" s="10">
        <f t="shared" si="77"/>
        <v>0</v>
      </c>
      <c r="R629">
        <f>$N$1110-SUM($N$2:N628)</f>
        <v>628</v>
      </c>
      <c r="S629" s="10">
        <f t="shared" si="78"/>
        <v>0</v>
      </c>
      <c r="T629" s="2">
        <f t="shared" si="79"/>
        <v>0.85711492333026684</v>
      </c>
    </row>
    <row r="630" spans="1:20" x14ac:dyDescent="0.25">
      <c r="A630">
        <v>631</v>
      </c>
      <c r="B630" s="3">
        <f t="shared" si="72"/>
        <v>3.4004050304041438E-8</v>
      </c>
      <c r="C630">
        <v>5</v>
      </c>
      <c r="D630">
        <v>0</v>
      </c>
      <c r="E630" s="10">
        <f t="shared" si="73"/>
        <v>0</v>
      </c>
      <c r="F630">
        <f>$C$1110-SUM($C$2:C629)</f>
        <v>912</v>
      </c>
      <c r="G630" s="10">
        <f t="shared" si="74"/>
        <v>0</v>
      </c>
      <c r="H630" s="2">
        <f t="shared" si="75"/>
        <v>0.87814247791325273</v>
      </c>
      <c r="I630" s="3">
        <v>1.7058383152199177E-8</v>
      </c>
      <c r="J630" s="2">
        <v>0</v>
      </c>
      <c r="K630" s="2">
        <v>0.85711492333026684</v>
      </c>
      <c r="M630">
        <v>632</v>
      </c>
      <c r="N630">
        <v>2</v>
      </c>
      <c r="O630">
        <v>0</v>
      </c>
      <c r="P630" s="3">
        <f t="shared" si="76"/>
        <v>1.7058383152199177E-8</v>
      </c>
      <c r="Q630" s="10">
        <f t="shared" si="77"/>
        <v>0</v>
      </c>
      <c r="R630">
        <f>$N$1110-SUM($N$2:N629)</f>
        <v>625</v>
      </c>
      <c r="S630" s="10">
        <f t="shared" si="78"/>
        <v>0</v>
      </c>
      <c r="T630" s="2">
        <f t="shared" si="79"/>
        <v>0.85711492333026684</v>
      </c>
    </row>
    <row r="631" spans="1:20" x14ac:dyDescent="0.25">
      <c r="A631">
        <v>632</v>
      </c>
      <c r="B631" s="3">
        <f t="shared" si="72"/>
        <v>2.0402430182424862E-8</v>
      </c>
      <c r="C631">
        <v>3</v>
      </c>
      <c r="D631">
        <v>0</v>
      </c>
      <c r="E631" s="10">
        <f t="shared" si="73"/>
        <v>0</v>
      </c>
      <c r="F631">
        <f>$C$1110-SUM($C$2:C630)</f>
        <v>907</v>
      </c>
      <c r="G631" s="10">
        <f t="shared" si="74"/>
        <v>0</v>
      </c>
      <c r="H631" s="2">
        <f t="shared" si="75"/>
        <v>0.87814247791325273</v>
      </c>
      <c r="I631" s="3">
        <v>8.5291915760995886E-9</v>
      </c>
      <c r="J631" s="2">
        <v>0</v>
      </c>
      <c r="K631" s="2">
        <v>0.85711492333026684</v>
      </c>
      <c r="M631">
        <v>633</v>
      </c>
      <c r="N631">
        <v>1</v>
      </c>
      <c r="O631">
        <v>0</v>
      </c>
      <c r="P631" s="3">
        <f t="shared" si="76"/>
        <v>8.5291915760995886E-9</v>
      </c>
      <c r="Q631" s="10">
        <f t="shared" si="77"/>
        <v>0</v>
      </c>
      <c r="R631">
        <f>$N$1110-SUM($N$2:N630)</f>
        <v>623</v>
      </c>
      <c r="S631" s="10">
        <f t="shared" si="78"/>
        <v>0</v>
      </c>
      <c r="T631" s="2">
        <f t="shared" si="79"/>
        <v>0.85711492333026684</v>
      </c>
    </row>
    <row r="632" spans="1:20" x14ac:dyDescent="0.25">
      <c r="A632">
        <v>633</v>
      </c>
      <c r="B632" s="3">
        <f t="shared" si="72"/>
        <v>2.7203240243233147E-8</v>
      </c>
      <c r="C632">
        <v>4</v>
      </c>
      <c r="D632">
        <v>0</v>
      </c>
      <c r="E632" s="10">
        <f t="shared" si="73"/>
        <v>0</v>
      </c>
      <c r="F632">
        <f>$C$1110-SUM($C$2:C631)</f>
        <v>904</v>
      </c>
      <c r="G632" s="10">
        <f t="shared" si="74"/>
        <v>0</v>
      </c>
      <c r="H632" s="2">
        <f t="shared" si="75"/>
        <v>0.87814247791325273</v>
      </c>
      <c r="I632" s="3">
        <v>5.9704341032697122E-8</v>
      </c>
      <c r="J632" s="2">
        <v>0</v>
      </c>
      <c r="K632" s="2">
        <v>0.85711492333026684</v>
      </c>
      <c r="M632">
        <v>634</v>
      </c>
      <c r="N632">
        <v>7</v>
      </c>
      <c r="O632">
        <v>0</v>
      </c>
      <c r="P632" s="3">
        <f t="shared" si="76"/>
        <v>5.9704341032697122E-8</v>
      </c>
      <c r="Q632" s="10">
        <f t="shared" si="77"/>
        <v>0</v>
      </c>
      <c r="R632">
        <f>$N$1110-SUM($N$2:N631)</f>
        <v>622</v>
      </c>
      <c r="S632" s="10">
        <f t="shared" si="78"/>
        <v>0</v>
      </c>
      <c r="T632" s="2">
        <f t="shared" si="79"/>
        <v>0.85711492333026684</v>
      </c>
    </row>
    <row r="633" spans="1:20" x14ac:dyDescent="0.25">
      <c r="A633">
        <v>634</v>
      </c>
      <c r="B633" s="3">
        <f t="shared" si="72"/>
        <v>4.0804860364849723E-8</v>
      </c>
      <c r="C633">
        <v>6</v>
      </c>
      <c r="D633">
        <v>0</v>
      </c>
      <c r="E633" s="10">
        <f t="shared" si="73"/>
        <v>0</v>
      </c>
      <c r="F633">
        <f>$C$1110-SUM($C$2:C632)</f>
        <v>900</v>
      </c>
      <c r="G633" s="10">
        <f t="shared" si="74"/>
        <v>0</v>
      </c>
      <c r="H633" s="2">
        <f t="shared" si="75"/>
        <v>0.87814247791325273</v>
      </c>
      <c r="I633" s="3">
        <v>2.5587574728298764E-8</v>
      </c>
      <c r="J633" s="2">
        <v>0</v>
      </c>
      <c r="K633" s="2">
        <v>0.85711492333026684</v>
      </c>
      <c r="M633">
        <v>635</v>
      </c>
      <c r="N633">
        <v>3</v>
      </c>
      <c r="O633">
        <v>0</v>
      </c>
      <c r="P633" s="3">
        <f t="shared" si="76"/>
        <v>2.5587574728298764E-8</v>
      </c>
      <c r="Q633" s="10">
        <f t="shared" si="77"/>
        <v>0</v>
      </c>
      <c r="R633">
        <f>$N$1110-SUM($N$2:N632)</f>
        <v>615</v>
      </c>
      <c r="S633" s="10">
        <f t="shared" si="78"/>
        <v>0</v>
      </c>
      <c r="T633" s="2">
        <f t="shared" si="79"/>
        <v>0.85711492333026684</v>
      </c>
    </row>
    <row r="634" spans="1:20" x14ac:dyDescent="0.25">
      <c r="A634">
        <v>635</v>
      </c>
      <c r="B634" s="3">
        <f t="shared" si="72"/>
        <v>2.0402430182424862E-8</v>
      </c>
      <c r="C634">
        <v>3</v>
      </c>
      <c r="D634">
        <v>0</v>
      </c>
      <c r="E634" s="10">
        <f t="shared" si="73"/>
        <v>0</v>
      </c>
      <c r="F634">
        <f>$C$1110-SUM($C$2:C633)</f>
        <v>894</v>
      </c>
      <c r="G634" s="10">
        <f t="shared" si="74"/>
        <v>0</v>
      </c>
      <c r="H634" s="2">
        <f t="shared" si="75"/>
        <v>0.87814247791325273</v>
      </c>
      <c r="I634" s="3">
        <v>3.4116766304398355E-8</v>
      </c>
      <c r="J634" s="2">
        <v>0</v>
      </c>
      <c r="K634" s="2">
        <v>0.85711492333026684</v>
      </c>
      <c r="M634">
        <v>636</v>
      </c>
      <c r="N634">
        <v>4</v>
      </c>
      <c r="O634">
        <v>0</v>
      </c>
      <c r="P634" s="3">
        <f t="shared" si="76"/>
        <v>3.4116766304398355E-8</v>
      </c>
      <c r="Q634" s="10">
        <f t="shared" si="77"/>
        <v>0</v>
      </c>
      <c r="R634">
        <f>$N$1110-SUM($N$2:N633)</f>
        <v>612</v>
      </c>
      <c r="S634" s="10">
        <f t="shared" si="78"/>
        <v>0</v>
      </c>
      <c r="T634" s="2">
        <f t="shared" si="79"/>
        <v>0.85711492333026684</v>
      </c>
    </row>
    <row r="635" spans="1:20" x14ac:dyDescent="0.25">
      <c r="A635">
        <v>636</v>
      </c>
      <c r="B635" s="3">
        <f t="shared" si="72"/>
        <v>2.0402430182424862E-8</v>
      </c>
      <c r="C635">
        <v>3</v>
      </c>
      <c r="D635">
        <v>0</v>
      </c>
      <c r="E635" s="10">
        <f t="shared" si="73"/>
        <v>0</v>
      </c>
      <c r="F635">
        <f>$C$1110-SUM($C$2:C634)</f>
        <v>891</v>
      </c>
      <c r="G635" s="10">
        <f t="shared" si="74"/>
        <v>0</v>
      </c>
      <c r="H635" s="2">
        <f t="shared" si="75"/>
        <v>0.87814247791325273</v>
      </c>
      <c r="I635" s="3">
        <v>8.5291915760995886E-9</v>
      </c>
      <c r="J635" s="2">
        <v>0</v>
      </c>
      <c r="K635" s="2">
        <v>0.85711492333026684</v>
      </c>
      <c r="M635">
        <v>637</v>
      </c>
      <c r="N635">
        <v>1</v>
      </c>
      <c r="O635">
        <v>0</v>
      </c>
      <c r="P635" s="3">
        <f t="shared" si="76"/>
        <v>8.5291915760995886E-9</v>
      </c>
      <c r="Q635" s="10">
        <f t="shared" si="77"/>
        <v>0</v>
      </c>
      <c r="R635">
        <f>$N$1110-SUM($N$2:N634)</f>
        <v>608</v>
      </c>
      <c r="S635" s="10">
        <f t="shared" si="78"/>
        <v>0</v>
      </c>
      <c r="T635" s="2">
        <f t="shared" si="79"/>
        <v>0.85711492333026684</v>
      </c>
    </row>
    <row r="636" spans="1:20" x14ac:dyDescent="0.25">
      <c r="A636">
        <v>637</v>
      </c>
      <c r="B636" s="3">
        <f t="shared" si="72"/>
        <v>6.8008100608082866E-9</v>
      </c>
      <c r="C636">
        <v>1</v>
      </c>
      <c r="D636">
        <v>0</v>
      </c>
      <c r="E636" s="10">
        <f t="shared" si="73"/>
        <v>0</v>
      </c>
      <c r="F636">
        <f>$C$1110-SUM($C$2:C635)</f>
        <v>888</v>
      </c>
      <c r="G636" s="10">
        <f t="shared" si="74"/>
        <v>0</v>
      </c>
      <c r="H636" s="2">
        <f t="shared" si="75"/>
        <v>0.87814247791325273</v>
      </c>
      <c r="I636" s="3">
        <v>3.4116766304398355E-8</v>
      </c>
      <c r="J636" s="2">
        <v>0</v>
      </c>
      <c r="K636" s="2">
        <v>0.85711492333026684</v>
      </c>
      <c r="M636">
        <v>640</v>
      </c>
      <c r="N636">
        <v>4</v>
      </c>
      <c r="O636">
        <v>0</v>
      </c>
      <c r="P636" s="3">
        <f t="shared" si="76"/>
        <v>3.4116766304398355E-8</v>
      </c>
      <c r="Q636" s="10">
        <f t="shared" si="77"/>
        <v>0</v>
      </c>
      <c r="R636">
        <f>$N$1110-SUM($N$2:N635)</f>
        <v>607</v>
      </c>
      <c r="S636" s="10">
        <f t="shared" si="78"/>
        <v>0</v>
      </c>
      <c r="T636" s="2">
        <f t="shared" si="79"/>
        <v>0.85711492333026684</v>
      </c>
    </row>
    <row r="637" spans="1:20" x14ac:dyDescent="0.25">
      <c r="A637">
        <v>638</v>
      </c>
      <c r="B637" s="3">
        <f t="shared" si="72"/>
        <v>1.3601620121616573E-8</v>
      </c>
      <c r="C637">
        <v>2</v>
      </c>
      <c r="D637">
        <v>0</v>
      </c>
      <c r="E637" s="10">
        <f t="shared" si="73"/>
        <v>0</v>
      </c>
      <c r="F637">
        <f>$C$1110-SUM($C$2:C636)</f>
        <v>887</v>
      </c>
      <c r="G637" s="10">
        <f t="shared" si="74"/>
        <v>0</v>
      </c>
      <c r="H637" s="2">
        <f t="shared" si="75"/>
        <v>0.87814247791325273</v>
      </c>
      <c r="I637" s="3">
        <v>1.7058383152199177E-8</v>
      </c>
      <c r="J637" s="2">
        <v>0</v>
      </c>
      <c r="K637" s="2">
        <v>0.85711492333026684</v>
      </c>
      <c r="M637">
        <v>641</v>
      </c>
      <c r="N637">
        <v>2</v>
      </c>
      <c r="O637">
        <v>0</v>
      </c>
      <c r="P637" s="3">
        <f t="shared" si="76"/>
        <v>1.7058383152199177E-8</v>
      </c>
      <c r="Q637" s="10">
        <f t="shared" si="77"/>
        <v>0</v>
      </c>
      <c r="R637">
        <f>$N$1110-SUM($N$2:N636)</f>
        <v>603</v>
      </c>
      <c r="S637" s="10">
        <f t="shared" si="78"/>
        <v>0</v>
      </c>
      <c r="T637" s="2">
        <f t="shared" si="79"/>
        <v>0.85711492333026684</v>
      </c>
    </row>
    <row r="638" spans="1:20" x14ac:dyDescent="0.25">
      <c r="A638">
        <v>639</v>
      </c>
      <c r="B638" s="3">
        <f t="shared" si="72"/>
        <v>6.8008100608082866E-9</v>
      </c>
      <c r="C638">
        <v>1</v>
      </c>
      <c r="D638">
        <v>0</v>
      </c>
      <c r="E638" s="10">
        <f t="shared" si="73"/>
        <v>0</v>
      </c>
      <c r="F638">
        <f>$C$1110-SUM($C$2:C637)</f>
        <v>885</v>
      </c>
      <c r="G638" s="10">
        <f t="shared" si="74"/>
        <v>0</v>
      </c>
      <c r="H638" s="2">
        <f t="shared" si="75"/>
        <v>0.87814247791325273</v>
      </c>
      <c r="I638" s="3">
        <v>2.5587574728298764E-8</v>
      </c>
      <c r="J638" s="2">
        <v>0</v>
      </c>
      <c r="K638" s="2">
        <v>0.85711492333026684</v>
      </c>
      <c r="M638">
        <v>642</v>
      </c>
      <c r="N638">
        <v>3</v>
      </c>
      <c r="O638">
        <v>0</v>
      </c>
      <c r="P638" s="3">
        <f t="shared" si="76"/>
        <v>2.5587574728298764E-8</v>
      </c>
      <c r="Q638" s="10">
        <f t="shared" si="77"/>
        <v>0</v>
      </c>
      <c r="R638">
        <f>$N$1110-SUM($N$2:N637)</f>
        <v>601</v>
      </c>
      <c r="S638" s="10">
        <f t="shared" si="78"/>
        <v>0</v>
      </c>
      <c r="T638" s="2">
        <f t="shared" si="79"/>
        <v>0.85711492333026684</v>
      </c>
    </row>
    <row r="639" spans="1:20" x14ac:dyDescent="0.25">
      <c r="A639">
        <v>640</v>
      </c>
      <c r="B639" s="3">
        <f t="shared" si="72"/>
        <v>3.4004050304041438E-8</v>
      </c>
      <c r="C639">
        <v>5</v>
      </c>
      <c r="D639">
        <v>0</v>
      </c>
      <c r="E639" s="10">
        <f t="shared" si="73"/>
        <v>0</v>
      </c>
      <c r="F639">
        <f>$C$1110-SUM($C$2:C638)</f>
        <v>884</v>
      </c>
      <c r="G639" s="10">
        <f t="shared" si="74"/>
        <v>0</v>
      </c>
      <c r="H639" s="2">
        <f t="shared" si="75"/>
        <v>0.87814247791325273</v>
      </c>
      <c r="I639" s="3">
        <v>5.1175149456597529E-8</v>
      </c>
      <c r="J639" s="2">
        <v>0</v>
      </c>
      <c r="K639" s="2">
        <v>0.85711492333026684</v>
      </c>
      <c r="M639">
        <v>643</v>
      </c>
      <c r="N639">
        <v>6</v>
      </c>
      <c r="O639">
        <v>0</v>
      </c>
      <c r="P639" s="3">
        <f t="shared" si="76"/>
        <v>5.1175149456597529E-8</v>
      </c>
      <c r="Q639" s="10">
        <f t="shared" si="77"/>
        <v>0</v>
      </c>
      <c r="R639">
        <f>$N$1110-SUM($N$2:N638)</f>
        <v>598</v>
      </c>
      <c r="S639" s="10">
        <f t="shared" si="78"/>
        <v>0</v>
      </c>
      <c r="T639" s="2">
        <f t="shared" si="79"/>
        <v>0.85711492333026684</v>
      </c>
    </row>
    <row r="640" spans="1:20" x14ac:dyDescent="0.25">
      <c r="A640">
        <v>641</v>
      </c>
      <c r="B640" s="3">
        <f t="shared" si="72"/>
        <v>2.0402430182424862E-8</v>
      </c>
      <c r="C640">
        <v>3</v>
      </c>
      <c r="D640">
        <v>0</v>
      </c>
      <c r="E640" s="10">
        <f t="shared" si="73"/>
        <v>0</v>
      </c>
      <c r="F640">
        <f>$C$1110-SUM($C$2:C639)</f>
        <v>879</v>
      </c>
      <c r="G640" s="10">
        <f t="shared" si="74"/>
        <v>0</v>
      </c>
      <c r="H640" s="2">
        <f t="shared" si="75"/>
        <v>0.87814247791325273</v>
      </c>
      <c r="I640" s="3">
        <v>1.7058383152199177E-8</v>
      </c>
      <c r="J640" s="2">
        <v>0</v>
      </c>
      <c r="K640" s="2">
        <v>0.85711492333026684</v>
      </c>
      <c r="M640">
        <v>644</v>
      </c>
      <c r="N640">
        <v>2</v>
      </c>
      <c r="O640">
        <v>0</v>
      </c>
      <c r="P640" s="3">
        <f t="shared" si="76"/>
        <v>1.7058383152199177E-8</v>
      </c>
      <c r="Q640" s="10">
        <f t="shared" si="77"/>
        <v>0</v>
      </c>
      <c r="R640">
        <f>$N$1110-SUM($N$2:N639)</f>
        <v>592</v>
      </c>
      <c r="S640" s="10">
        <f t="shared" si="78"/>
        <v>0</v>
      </c>
      <c r="T640" s="2">
        <f t="shared" si="79"/>
        <v>0.85711492333026684</v>
      </c>
    </row>
    <row r="641" spans="1:20" x14ac:dyDescent="0.25">
      <c r="A641">
        <v>642</v>
      </c>
      <c r="B641" s="3">
        <f t="shared" si="72"/>
        <v>4.0804860364849723E-8</v>
      </c>
      <c r="C641">
        <v>6</v>
      </c>
      <c r="D641">
        <v>0</v>
      </c>
      <c r="E641" s="10">
        <f t="shared" si="73"/>
        <v>0</v>
      </c>
      <c r="F641">
        <f>$C$1110-SUM($C$2:C640)</f>
        <v>876</v>
      </c>
      <c r="G641" s="10">
        <f t="shared" si="74"/>
        <v>0</v>
      </c>
      <c r="H641" s="2">
        <f t="shared" si="75"/>
        <v>0.87814247791325273</v>
      </c>
      <c r="I641" s="3">
        <v>1.7058383152199177E-8</v>
      </c>
      <c r="J641" s="2">
        <v>0</v>
      </c>
      <c r="K641" s="2">
        <v>0.85711492333026684</v>
      </c>
      <c r="M641">
        <v>645</v>
      </c>
      <c r="N641">
        <v>2</v>
      </c>
      <c r="O641">
        <v>0</v>
      </c>
      <c r="P641" s="3">
        <f t="shared" si="76"/>
        <v>1.7058383152199177E-8</v>
      </c>
      <c r="Q641" s="10">
        <f t="shared" si="77"/>
        <v>0</v>
      </c>
      <c r="R641">
        <f>$N$1110-SUM($N$2:N640)</f>
        <v>590</v>
      </c>
      <c r="S641" s="10">
        <f t="shared" si="78"/>
        <v>0</v>
      </c>
      <c r="T641" s="2">
        <f t="shared" si="79"/>
        <v>0.85711492333026684</v>
      </c>
    </row>
    <row r="642" spans="1:20" x14ac:dyDescent="0.25">
      <c r="A642">
        <v>643</v>
      </c>
      <c r="B642" s="3">
        <f t="shared" ref="B642:B705" si="80">C642/$C$1110</f>
        <v>5.4406480486466293E-8</v>
      </c>
      <c r="C642">
        <v>8</v>
      </c>
      <c r="D642">
        <v>0</v>
      </c>
      <c r="E642" s="10">
        <f t="shared" ref="E642:E705" si="81">D642/C642</f>
        <v>0</v>
      </c>
      <c r="F642">
        <f>$C$1110-SUM($C$2:C641)</f>
        <v>870</v>
      </c>
      <c r="G642" s="10">
        <f t="shared" si="74"/>
        <v>0</v>
      </c>
      <c r="H642" s="2">
        <f t="shared" si="75"/>
        <v>0.87814247791325273</v>
      </c>
      <c r="I642" s="3">
        <v>8.5291915760995886E-9</v>
      </c>
      <c r="J642" s="2">
        <v>0</v>
      </c>
      <c r="K642" s="2">
        <v>0.85711492333026684</v>
      </c>
      <c r="M642">
        <v>646</v>
      </c>
      <c r="N642">
        <v>1</v>
      </c>
      <c r="O642">
        <v>0</v>
      </c>
      <c r="P642" s="3">
        <f t="shared" si="76"/>
        <v>8.5291915760995886E-9</v>
      </c>
      <c r="Q642" s="10">
        <f t="shared" si="77"/>
        <v>0</v>
      </c>
      <c r="R642">
        <f>$N$1110-SUM($N$2:N641)</f>
        <v>588</v>
      </c>
      <c r="S642" s="10">
        <f t="shared" si="78"/>
        <v>0</v>
      </c>
      <c r="T642" s="2">
        <f t="shared" si="79"/>
        <v>0.85711492333026684</v>
      </c>
    </row>
    <row r="643" spans="1:20" x14ac:dyDescent="0.25">
      <c r="A643">
        <v>644</v>
      </c>
      <c r="B643" s="3">
        <f t="shared" si="80"/>
        <v>2.7203240243233147E-8</v>
      </c>
      <c r="C643">
        <v>4</v>
      </c>
      <c r="D643">
        <v>0</v>
      </c>
      <c r="E643" s="10">
        <f t="shared" si="81"/>
        <v>0</v>
      </c>
      <c r="F643">
        <f>$C$1110-SUM($C$2:C642)</f>
        <v>862</v>
      </c>
      <c r="G643" s="10">
        <f t="shared" ref="G643:G706" si="82">H642-H643</f>
        <v>0</v>
      </c>
      <c r="H643" s="2">
        <f t="shared" ref="H643:H706" si="83">(F643-D643)/F643*H642</f>
        <v>0.87814247791325273</v>
      </c>
      <c r="I643" s="3">
        <v>2.5587574728298764E-8</v>
      </c>
      <c r="J643" s="2">
        <v>0</v>
      </c>
      <c r="K643" s="2">
        <v>0.85711492333026684</v>
      </c>
      <c r="M643">
        <v>647</v>
      </c>
      <c r="N643">
        <v>3</v>
      </c>
      <c r="O643">
        <v>0</v>
      </c>
      <c r="P643" s="3">
        <f t="shared" ref="P643:P706" si="84">N643/$N$1110</f>
        <v>2.5587574728298764E-8</v>
      </c>
      <c r="Q643" s="10">
        <f t="shared" ref="Q643:Q706" si="85">O643/N643</f>
        <v>0</v>
      </c>
      <c r="R643">
        <f>$N$1110-SUM($N$2:N642)</f>
        <v>587</v>
      </c>
      <c r="S643" s="10">
        <f t="shared" si="78"/>
        <v>0</v>
      </c>
      <c r="T643" s="2">
        <f t="shared" si="79"/>
        <v>0.85711492333026684</v>
      </c>
    </row>
    <row r="644" spans="1:20" x14ac:dyDescent="0.25">
      <c r="A644">
        <v>645</v>
      </c>
      <c r="B644" s="3">
        <f t="shared" si="80"/>
        <v>1.3601620121616573E-8</v>
      </c>
      <c r="C644">
        <v>2</v>
      </c>
      <c r="D644">
        <v>0</v>
      </c>
      <c r="E644" s="10">
        <f t="shared" si="81"/>
        <v>0</v>
      </c>
      <c r="F644">
        <f>$C$1110-SUM($C$2:C643)</f>
        <v>858</v>
      </c>
      <c r="G644" s="10">
        <f t="shared" si="82"/>
        <v>0</v>
      </c>
      <c r="H644" s="2">
        <f t="shared" si="83"/>
        <v>0.87814247791325273</v>
      </c>
      <c r="I644" s="3">
        <v>2.5587574728298764E-8</v>
      </c>
      <c r="J644" s="2">
        <v>0</v>
      </c>
      <c r="K644" s="2">
        <v>0.85711492333026684</v>
      </c>
      <c r="M644">
        <v>648</v>
      </c>
      <c r="N644">
        <v>3</v>
      </c>
      <c r="O644">
        <v>0</v>
      </c>
      <c r="P644" s="3">
        <f t="shared" si="84"/>
        <v>2.5587574728298764E-8</v>
      </c>
      <c r="Q644" s="10">
        <f t="shared" si="85"/>
        <v>0</v>
      </c>
      <c r="R644">
        <f>$N$1110-SUM($N$2:N643)</f>
        <v>584</v>
      </c>
      <c r="S644" s="10">
        <f t="shared" ref="S644:S707" si="86">T643-T644</f>
        <v>0</v>
      </c>
      <c r="T644" s="2">
        <f t="shared" ref="T644:T707" si="87">(R644-O644)/R644*T643</f>
        <v>0.85711492333026684</v>
      </c>
    </row>
    <row r="645" spans="1:20" x14ac:dyDescent="0.25">
      <c r="A645">
        <v>646</v>
      </c>
      <c r="B645" s="3">
        <f t="shared" si="80"/>
        <v>1.3601620121616573E-8</v>
      </c>
      <c r="C645">
        <v>2</v>
      </c>
      <c r="D645">
        <v>0</v>
      </c>
      <c r="E645" s="10">
        <f t="shared" si="81"/>
        <v>0</v>
      </c>
      <c r="F645">
        <f>$C$1110-SUM($C$2:C644)</f>
        <v>856</v>
      </c>
      <c r="G645" s="10">
        <f t="shared" si="82"/>
        <v>0</v>
      </c>
      <c r="H645" s="2">
        <f t="shared" si="83"/>
        <v>0.87814247791325273</v>
      </c>
      <c r="I645" s="3">
        <v>8.5291915760995886E-9</v>
      </c>
      <c r="J645" s="2">
        <v>0</v>
      </c>
      <c r="K645" s="2">
        <v>0.85711492333026684</v>
      </c>
      <c r="M645">
        <v>649</v>
      </c>
      <c r="N645">
        <v>1</v>
      </c>
      <c r="O645">
        <v>0</v>
      </c>
      <c r="P645" s="3">
        <f t="shared" si="84"/>
        <v>8.5291915760995886E-9</v>
      </c>
      <c r="Q645" s="10">
        <f t="shared" si="85"/>
        <v>0</v>
      </c>
      <c r="R645">
        <f>$N$1110-SUM($N$2:N644)</f>
        <v>581</v>
      </c>
      <c r="S645" s="10">
        <f t="shared" si="86"/>
        <v>0</v>
      </c>
      <c r="T645" s="2">
        <f t="shared" si="87"/>
        <v>0.85711492333026684</v>
      </c>
    </row>
    <row r="646" spans="1:20" x14ac:dyDescent="0.25">
      <c r="A646">
        <v>647</v>
      </c>
      <c r="B646" s="3">
        <f t="shared" si="80"/>
        <v>1.3601620121616573E-8</v>
      </c>
      <c r="C646">
        <v>2</v>
      </c>
      <c r="D646">
        <v>0</v>
      </c>
      <c r="E646" s="10">
        <f t="shared" si="81"/>
        <v>0</v>
      </c>
      <c r="F646">
        <f>$C$1110-SUM($C$2:C645)</f>
        <v>854</v>
      </c>
      <c r="G646" s="10">
        <f t="shared" si="82"/>
        <v>0</v>
      </c>
      <c r="H646" s="2">
        <f t="shared" si="83"/>
        <v>0.87814247791325273</v>
      </c>
      <c r="I646" s="3">
        <v>2.5587574728298764E-8</v>
      </c>
      <c r="J646" s="2">
        <v>0</v>
      </c>
      <c r="K646" s="2">
        <v>0.85711492333026684</v>
      </c>
      <c r="M646">
        <v>650</v>
      </c>
      <c r="N646">
        <v>3</v>
      </c>
      <c r="O646">
        <v>0</v>
      </c>
      <c r="P646" s="3">
        <f t="shared" si="84"/>
        <v>2.5587574728298764E-8</v>
      </c>
      <c r="Q646" s="10">
        <f t="shared" si="85"/>
        <v>0</v>
      </c>
      <c r="R646">
        <f>$N$1110-SUM($N$2:N645)</f>
        <v>580</v>
      </c>
      <c r="S646" s="10">
        <f t="shared" si="86"/>
        <v>0</v>
      </c>
      <c r="T646" s="2">
        <f t="shared" si="87"/>
        <v>0.85711492333026684</v>
      </c>
    </row>
    <row r="647" spans="1:20" x14ac:dyDescent="0.25">
      <c r="A647">
        <v>648</v>
      </c>
      <c r="B647" s="3">
        <f t="shared" si="80"/>
        <v>3.4004050304041438E-8</v>
      </c>
      <c r="C647">
        <v>5</v>
      </c>
      <c r="D647">
        <v>0</v>
      </c>
      <c r="E647" s="10">
        <f t="shared" si="81"/>
        <v>0</v>
      </c>
      <c r="F647">
        <f>$C$1110-SUM($C$2:C646)</f>
        <v>852</v>
      </c>
      <c r="G647" s="10">
        <f t="shared" si="82"/>
        <v>0</v>
      </c>
      <c r="H647" s="2">
        <f t="shared" si="83"/>
        <v>0.87814247791325273</v>
      </c>
      <c r="I647" s="3">
        <v>1.7058383152199177E-8</v>
      </c>
      <c r="J647" s="2">
        <v>0</v>
      </c>
      <c r="K647" s="2">
        <v>0.85711492333026684</v>
      </c>
      <c r="M647">
        <v>652</v>
      </c>
      <c r="N647">
        <v>2</v>
      </c>
      <c r="O647">
        <v>0</v>
      </c>
      <c r="P647" s="3">
        <f t="shared" si="84"/>
        <v>1.7058383152199177E-8</v>
      </c>
      <c r="Q647" s="10">
        <f t="shared" si="85"/>
        <v>0</v>
      </c>
      <c r="R647">
        <f>$N$1110-SUM($N$2:N646)</f>
        <v>577</v>
      </c>
      <c r="S647" s="10">
        <f t="shared" si="86"/>
        <v>0</v>
      </c>
      <c r="T647" s="2">
        <f t="shared" si="87"/>
        <v>0.85711492333026684</v>
      </c>
    </row>
    <row r="648" spans="1:20" x14ac:dyDescent="0.25">
      <c r="A648">
        <v>649</v>
      </c>
      <c r="B648" s="3">
        <f t="shared" si="80"/>
        <v>3.4004050304041438E-8</v>
      </c>
      <c r="C648">
        <v>5</v>
      </c>
      <c r="D648">
        <v>0</v>
      </c>
      <c r="E648" s="10">
        <f t="shared" si="81"/>
        <v>0</v>
      </c>
      <c r="F648">
        <f>$C$1110-SUM($C$2:C647)</f>
        <v>847</v>
      </c>
      <c r="G648" s="10">
        <f t="shared" si="82"/>
        <v>0</v>
      </c>
      <c r="H648" s="2">
        <f t="shared" si="83"/>
        <v>0.87814247791325273</v>
      </c>
      <c r="I648" s="3">
        <v>8.5291915760995886E-9</v>
      </c>
      <c r="J648" s="2">
        <v>0</v>
      </c>
      <c r="K648" s="2">
        <v>0.85711492333026684</v>
      </c>
      <c r="M648">
        <v>653</v>
      </c>
      <c r="N648">
        <v>1</v>
      </c>
      <c r="O648">
        <v>0</v>
      </c>
      <c r="P648" s="3">
        <f t="shared" si="84"/>
        <v>8.5291915760995886E-9</v>
      </c>
      <c r="Q648" s="10">
        <f t="shared" si="85"/>
        <v>0</v>
      </c>
      <c r="R648">
        <f>$N$1110-SUM($N$2:N647)</f>
        <v>575</v>
      </c>
      <c r="S648" s="10">
        <f t="shared" si="86"/>
        <v>0</v>
      </c>
      <c r="T648" s="2">
        <f t="shared" si="87"/>
        <v>0.85711492333026684</v>
      </c>
    </row>
    <row r="649" spans="1:20" x14ac:dyDescent="0.25">
      <c r="A649">
        <v>650</v>
      </c>
      <c r="B649" s="3">
        <f t="shared" si="80"/>
        <v>2.7203240243233147E-8</v>
      </c>
      <c r="C649">
        <v>4</v>
      </c>
      <c r="D649">
        <v>0</v>
      </c>
      <c r="E649" s="10">
        <f t="shared" si="81"/>
        <v>0</v>
      </c>
      <c r="F649">
        <f>$C$1110-SUM($C$2:C648)</f>
        <v>842</v>
      </c>
      <c r="G649" s="10">
        <f t="shared" si="82"/>
        <v>0</v>
      </c>
      <c r="H649" s="2">
        <f t="shared" si="83"/>
        <v>0.87814247791325273</v>
      </c>
      <c r="I649" s="3">
        <v>5.1175149456597529E-8</v>
      </c>
      <c r="J649" s="2">
        <v>0</v>
      </c>
      <c r="K649" s="2">
        <v>0.85711492333026684</v>
      </c>
      <c r="M649">
        <v>654</v>
      </c>
      <c r="N649">
        <v>6</v>
      </c>
      <c r="O649">
        <v>0</v>
      </c>
      <c r="P649" s="3">
        <f t="shared" si="84"/>
        <v>5.1175149456597529E-8</v>
      </c>
      <c r="Q649" s="10">
        <f t="shared" si="85"/>
        <v>0</v>
      </c>
      <c r="R649">
        <f>$N$1110-SUM($N$2:N648)</f>
        <v>574</v>
      </c>
      <c r="S649" s="10">
        <f t="shared" si="86"/>
        <v>0</v>
      </c>
      <c r="T649" s="2">
        <f t="shared" si="87"/>
        <v>0.85711492333026684</v>
      </c>
    </row>
    <row r="650" spans="1:20" x14ac:dyDescent="0.25">
      <c r="A650">
        <v>651</v>
      </c>
      <c r="B650" s="3">
        <f t="shared" si="80"/>
        <v>1.3601620121616573E-8</v>
      </c>
      <c r="C650">
        <v>2</v>
      </c>
      <c r="D650">
        <v>0</v>
      </c>
      <c r="E650" s="10">
        <f t="shared" si="81"/>
        <v>0</v>
      </c>
      <c r="F650">
        <f>$C$1110-SUM($C$2:C649)</f>
        <v>838</v>
      </c>
      <c r="G650" s="10">
        <f t="shared" si="82"/>
        <v>0</v>
      </c>
      <c r="H650" s="2">
        <f t="shared" si="83"/>
        <v>0.87814247791325273</v>
      </c>
      <c r="I650" s="3">
        <v>1.7058383152199177E-8</v>
      </c>
      <c r="J650" s="2">
        <v>0</v>
      </c>
      <c r="K650" s="2">
        <v>0.85711492333026684</v>
      </c>
      <c r="M650">
        <v>655</v>
      </c>
      <c r="N650">
        <v>2</v>
      </c>
      <c r="O650">
        <v>0</v>
      </c>
      <c r="P650" s="3">
        <f t="shared" si="84"/>
        <v>1.7058383152199177E-8</v>
      </c>
      <c r="Q650" s="10">
        <f t="shared" si="85"/>
        <v>0</v>
      </c>
      <c r="R650">
        <f>$N$1110-SUM($N$2:N649)</f>
        <v>568</v>
      </c>
      <c r="S650" s="10">
        <f t="shared" si="86"/>
        <v>0</v>
      </c>
      <c r="T650" s="2">
        <f t="shared" si="87"/>
        <v>0.85711492333026684</v>
      </c>
    </row>
    <row r="651" spans="1:20" x14ac:dyDescent="0.25">
      <c r="A651">
        <v>652</v>
      </c>
      <c r="B651" s="3">
        <f t="shared" si="80"/>
        <v>1.3601620121616573E-8</v>
      </c>
      <c r="C651">
        <v>2</v>
      </c>
      <c r="D651">
        <v>0</v>
      </c>
      <c r="E651" s="10">
        <f t="shared" si="81"/>
        <v>0</v>
      </c>
      <c r="F651">
        <f>$C$1110-SUM($C$2:C650)</f>
        <v>836</v>
      </c>
      <c r="G651" s="10">
        <f t="shared" si="82"/>
        <v>0</v>
      </c>
      <c r="H651" s="2">
        <f t="shared" si="83"/>
        <v>0.87814247791325273</v>
      </c>
      <c r="I651" s="3">
        <v>8.5291915760995886E-9</v>
      </c>
      <c r="J651" s="2">
        <v>0</v>
      </c>
      <c r="K651" s="2">
        <v>0.85711492333026684</v>
      </c>
      <c r="M651">
        <v>656</v>
      </c>
      <c r="N651">
        <v>1</v>
      </c>
      <c r="O651">
        <v>0</v>
      </c>
      <c r="P651" s="3">
        <f t="shared" si="84"/>
        <v>8.5291915760995886E-9</v>
      </c>
      <c r="Q651" s="10">
        <f t="shared" si="85"/>
        <v>0</v>
      </c>
      <c r="R651">
        <f>$N$1110-SUM($N$2:N650)</f>
        <v>566</v>
      </c>
      <c r="S651" s="10">
        <f t="shared" si="86"/>
        <v>0</v>
      </c>
      <c r="T651" s="2">
        <f t="shared" si="87"/>
        <v>0.85711492333026684</v>
      </c>
    </row>
    <row r="652" spans="1:20" x14ac:dyDescent="0.25">
      <c r="A652">
        <v>653</v>
      </c>
      <c r="B652" s="3">
        <f t="shared" si="80"/>
        <v>6.8008100608082866E-9</v>
      </c>
      <c r="C652">
        <v>1</v>
      </c>
      <c r="D652">
        <v>0</v>
      </c>
      <c r="E652" s="10">
        <f t="shared" si="81"/>
        <v>0</v>
      </c>
      <c r="F652">
        <f>$C$1110-SUM($C$2:C651)</f>
        <v>834</v>
      </c>
      <c r="G652" s="10">
        <f t="shared" si="82"/>
        <v>0</v>
      </c>
      <c r="H652" s="2">
        <f t="shared" si="83"/>
        <v>0.87814247791325273</v>
      </c>
      <c r="I652" s="3">
        <v>1.7058383152199177E-8</v>
      </c>
      <c r="J652" s="2">
        <v>0</v>
      </c>
      <c r="K652" s="2">
        <v>0.85711492333026684</v>
      </c>
      <c r="M652">
        <v>657</v>
      </c>
      <c r="N652">
        <v>2</v>
      </c>
      <c r="O652">
        <v>0</v>
      </c>
      <c r="P652" s="3">
        <f t="shared" si="84"/>
        <v>1.7058383152199177E-8</v>
      </c>
      <c r="Q652" s="10">
        <f t="shared" si="85"/>
        <v>0</v>
      </c>
      <c r="R652">
        <f>$N$1110-SUM($N$2:N651)</f>
        <v>565</v>
      </c>
      <c r="S652" s="10">
        <f t="shared" si="86"/>
        <v>0</v>
      </c>
      <c r="T652" s="2">
        <f t="shared" si="87"/>
        <v>0.85711492333026684</v>
      </c>
    </row>
    <row r="653" spans="1:20" x14ac:dyDescent="0.25">
      <c r="A653">
        <v>654</v>
      </c>
      <c r="B653" s="3">
        <f t="shared" si="80"/>
        <v>3.4004050304041438E-8</v>
      </c>
      <c r="C653">
        <v>5</v>
      </c>
      <c r="D653">
        <v>0</v>
      </c>
      <c r="E653" s="10">
        <f t="shared" si="81"/>
        <v>0</v>
      </c>
      <c r="F653">
        <f>$C$1110-SUM($C$2:C652)</f>
        <v>833</v>
      </c>
      <c r="G653" s="10">
        <f t="shared" si="82"/>
        <v>0</v>
      </c>
      <c r="H653" s="2">
        <f t="shared" si="83"/>
        <v>0.87814247791325273</v>
      </c>
      <c r="I653" s="3">
        <v>4.2645957880497942E-8</v>
      </c>
      <c r="J653" s="2">
        <v>0</v>
      </c>
      <c r="K653" s="2">
        <v>0.85711492333026684</v>
      </c>
      <c r="M653">
        <v>658</v>
      </c>
      <c r="N653">
        <v>5</v>
      </c>
      <c r="O653">
        <v>0</v>
      </c>
      <c r="P653" s="3">
        <f t="shared" si="84"/>
        <v>4.2645957880497942E-8</v>
      </c>
      <c r="Q653" s="10">
        <f t="shared" si="85"/>
        <v>0</v>
      </c>
      <c r="R653">
        <f>$N$1110-SUM($N$2:N652)</f>
        <v>563</v>
      </c>
      <c r="S653" s="10">
        <f t="shared" si="86"/>
        <v>0</v>
      </c>
      <c r="T653" s="2">
        <f t="shared" si="87"/>
        <v>0.85711492333026684</v>
      </c>
    </row>
    <row r="654" spans="1:20" x14ac:dyDescent="0.25">
      <c r="A654">
        <v>655</v>
      </c>
      <c r="B654" s="3">
        <f t="shared" si="80"/>
        <v>2.7203240243233147E-8</v>
      </c>
      <c r="C654">
        <v>4</v>
      </c>
      <c r="D654">
        <v>0</v>
      </c>
      <c r="E654" s="10">
        <f t="shared" si="81"/>
        <v>0</v>
      </c>
      <c r="F654">
        <f>$C$1110-SUM($C$2:C653)</f>
        <v>828</v>
      </c>
      <c r="G654" s="10">
        <f t="shared" si="82"/>
        <v>0</v>
      </c>
      <c r="H654" s="2">
        <f t="shared" si="83"/>
        <v>0.87814247791325273</v>
      </c>
      <c r="I654" s="3">
        <v>1.7058383152199177E-8</v>
      </c>
      <c r="J654" s="2">
        <v>0</v>
      </c>
      <c r="K654" s="2">
        <v>0.85711492333026684</v>
      </c>
      <c r="M654">
        <v>659</v>
      </c>
      <c r="N654">
        <v>2</v>
      </c>
      <c r="O654">
        <v>0</v>
      </c>
      <c r="P654" s="3">
        <f t="shared" si="84"/>
        <v>1.7058383152199177E-8</v>
      </c>
      <c r="Q654" s="10">
        <f t="shared" si="85"/>
        <v>0</v>
      </c>
      <c r="R654">
        <f>$N$1110-SUM($N$2:N653)</f>
        <v>558</v>
      </c>
      <c r="S654" s="10">
        <f t="shared" si="86"/>
        <v>0</v>
      </c>
      <c r="T654" s="2">
        <f t="shared" si="87"/>
        <v>0.85711492333026684</v>
      </c>
    </row>
    <row r="655" spans="1:20" x14ac:dyDescent="0.25">
      <c r="A655">
        <v>657</v>
      </c>
      <c r="B655" s="3">
        <f t="shared" si="80"/>
        <v>2.7203240243233147E-8</v>
      </c>
      <c r="C655">
        <v>4</v>
      </c>
      <c r="D655">
        <v>0</v>
      </c>
      <c r="E655" s="10">
        <f t="shared" si="81"/>
        <v>0</v>
      </c>
      <c r="F655">
        <f>$C$1110-SUM($C$2:C654)</f>
        <v>824</v>
      </c>
      <c r="G655" s="10">
        <f t="shared" si="82"/>
        <v>0</v>
      </c>
      <c r="H655" s="2">
        <f t="shared" si="83"/>
        <v>0.87814247791325273</v>
      </c>
      <c r="I655" s="3">
        <v>2.5587574728298764E-8</v>
      </c>
      <c r="J655" s="2">
        <v>0</v>
      </c>
      <c r="K655" s="2">
        <v>0.85711492333026684</v>
      </c>
      <c r="M655">
        <v>660</v>
      </c>
      <c r="N655">
        <v>3</v>
      </c>
      <c r="O655">
        <v>0</v>
      </c>
      <c r="P655" s="3">
        <f t="shared" si="84"/>
        <v>2.5587574728298764E-8</v>
      </c>
      <c r="Q655" s="10">
        <f t="shared" si="85"/>
        <v>0</v>
      </c>
      <c r="R655">
        <f>$N$1110-SUM($N$2:N654)</f>
        <v>556</v>
      </c>
      <c r="S655" s="10">
        <f t="shared" si="86"/>
        <v>0</v>
      </c>
      <c r="T655" s="2">
        <f t="shared" si="87"/>
        <v>0.85711492333026684</v>
      </c>
    </row>
    <row r="656" spans="1:20" x14ac:dyDescent="0.25">
      <c r="A656">
        <v>658</v>
      </c>
      <c r="B656" s="3">
        <f t="shared" si="80"/>
        <v>3.4004050304041438E-8</v>
      </c>
      <c r="C656">
        <v>5</v>
      </c>
      <c r="D656">
        <v>0</v>
      </c>
      <c r="E656" s="10">
        <f t="shared" si="81"/>
        <v>0</v>
      </c>
      <c r="F656">
        <f>$C$1110-SUM($C$2:C655)</f>
        <v>820</v>
      </c>
      <c r="G656" s="10">
        <f t="shared" si="82"/>
        <v>0</v>
      </c>
      <c r="H656" s="2">
        <f t="shared" si="83"/>
        <v>0.87814247791325273</v>
      </c>
      <c r="I656" s="3">
        <v>1.7058383152199177E-8</v>
      </c>
      <c r="J656" s="2">
        <v>0</v>
      </c>
      <c r="K656" s="2">
        <v>0.85711492333026684</v>
      </c>
      <c r="M656">
        <v>661</v>
      </c>
      <c r="N656">
        <v>2</v>
      </c>
      <c r="O656">
        <v>0</v>
      </c>
      <c r="P656" s="3">
        <f t="shared" si="84"/>
        <v>1.7058383152199177E-8</v>
      </c>
      <c r="Q656" s="10">
        <f t="shared" si="85"/>
        <v>0</v>
      </c>
      <c r="R656">
        <f>$N$1110-SUM($N$2:N655)</f>
        <v>553</v>
      </c>
      <c r="S656" s="10">
        <f t="shared" si="86"/>
        <v>0</v>
      </c>
      <c r="T656" s="2">
        <f t="shared" si="87"/>
        <v>0.85711492333026684</v>
      </c>
    </row>
    <row r="657" spans="1:20" x14ac:dyDescent="0.25">
      <c r="A657">
        <v>659</v>
      </c>
      <c r="B657" s="3">
        <f t="shared" si="80"/>
        <v>1.3601620121616573E-8</v>
      </c>
      <c r="C657">
        <v>2</v>
      </c>
      <c r="D657">
        <v>0</v>
      </c>
      <c r="E657" s="10">
        <f t="shared" si="81"/>
        <v>0</v>
      </c>
      <c r="F657">
        <f>$C$1110-SUM($C$2:C656)</f>
        <v>815</v>
      </c>
      <c r="G657" s="10">
        <f t="shared" si="82"/>
        <v>0</v>
      </c>
      <c r="H657" s="2">
        <f t="shared" si="83"/>
        <v>0.87814247791325273</v>
      </c>
      <c r="I657" s="3">
        <v>1.7058383152199177E-8</v>
      </c>
      <c r="J657" s="2">
        <v>0</v>
      </c>
      <c r="K657" s="2">
        <v>0.85711492333026684</v>
      </c>
      <c r="M657">
        <v>662</v>
      </c>
      <c r="N657">
        <v>2</v>
      </c>
      <c r="O657">
        <v>0</v>
      </c>
      <c r="P657" s="3">
        <f t="shared" si="84"/>
        <v>1.7058383152199177E-8</v>
      </c>
      <c r="Q657" s="10">
        <f t="shared" si="85"/>
        <v>0</v>
      </c>
      <c r="R657">
        <f>$N$1110-SUM($N$2:N656)</f>
        <v>551</v>
      </c>
      <c r="S657" s="10">
        <f t="shared" si="86"/>
        <v>0</v>
      </c>
      <c r="T657" s="2">
        <f t="shared" si="87"/>
        <v>0.85711492333026684</v>
      </c>
    </row>
    <row r="658" spans="1:20" x14ac:dyDescent="0.25">
      <c r="A658">
        <v>660</v>
      </c>
      <c r="B658" s="3">
        <f t="shared" si="80"/>
        <v>3.4004050304041438E-8</v>
      </c>
      <c r="C658">
        <v>5</v>
      </c>
      <c r="D658">
        <v>0</v>
      </c>
      <c r="E658" s="10">
        <f t="shared" si="81"/>
        <v>0</v>
      </c>
      <c r="F658">
        <f>$C$1110-SUM($C$2:C657)</f>
        <v>813</v>
      </c>
      <c r="G658" s="10">
        <f t="shared" si="82"/>
        <v>0</v>
      </c>
      <c r="H658" s="2">
        <f t="shared" si="83"/>
        <v>0.87814247791325273</v>
      </c>
      <c r="I658" s="3">
        <v>1.7058383152199177E-8</v>
      </c>
      <c r="J658" s="2">
        <v>0</v>
      </c>
      <c r="K658" s="2">
        <v>0.85711492333026684</v>
      </c>
      <c r="M658">
        <v>664</v>
      </c>
      <c r="N658">
        <v>2</v>
      </c>
      <c r="O658">
        <v>0</v>
      </c>
      <c r="P658" s="3">
        <f t="shared" si="84"/>
        <v>1.7058383152199177E-8</v>
      </c>
      <c r="Q658" s="10">
        <f t="shared" si="85"/>
        <v>0</v>
      </c>
      <c r="R658">
        <f>$N$1110-SUM($N$2:N657)</f>
        <v>549</v>
      </c>
      <c r="S658" s="10">
        <f t="shared" si="86"/>
        <v>0</v>
      </c>
      <c r="T658" s="2">
        <f t="shared" si="87"/>
        <v>0.85711492333026684</v>
      </c>
    </row>
    <row r="659" spans="1:20" x14ac:dyDescent="0.25">
      <c r="A659">
        <v>661</v>
      </c>
      <c r="B659" s="3">
        <f t="shared" si="80"/>
        <v>1.3601620121616573E-8</v>
      </c>
      <c r="C659">
        <v>2</v>
      </c>
      <c r="D659">
        <v>0</v>
      </c>
      <c r="E659" s="10">
        <f t="shared" si="81"/>
        <v>0</v>
      </c>
      <c r="F659">
        <f>$C$1110-SUM($C$2:C658)</f>
        <v>808</v>
      </c>
      <c r="G659" s="10">
        <f t="shared" si="82"/>
        <v>0</v>
      </c>
      <c r="H659" s="2">
        <f t="shared" si="83"/>
        <v>0.87814247791325273</v>
      </c>
      <c r="I659" s="3">
        <v>2.5587574728298764E-8</v>
      </c>
      <c r="J659" s="2">
        <v>0</v>
      </c>
      <c r="K659" s="2">
        <v>0.85711492333026684</v>
      </c>
      <c r="M659">
        <v>665</v>
      </c>
      <c r="N659">
        <v>3</v>
      </c>
      <c r="O659">
        <v>0</v>
      </c>
      <c r="P659" s="3">
        <f t="shared" si="84"/>
        <v>2.5587574728298764E-8</v>
      </c>
      <c r="Q659" s="10">
        <f t="shared" si="85"/>
        <v>0</v>
      </c>
      <c r="R659">
        <f>$N$1110-SUM($N$2:N658)</f>
        <v>547</v>
      </c>
      <c r="S659" s="10">
        <f t="shared" si="86"/>
        <v>0</v>
      </c>
      <c r="T659" s="2">
        <f t="shared" si="87"/>
        <v>0.85711492333026684</v>
      </c>
    </row>
    <row r="660" spans="1:20" x14ac:dyDescent="0.25">
      <c r="A660">
        <v>662</v>
      </c>
      <c r="B660" s="3">
        <f t="shared" si="80"/>
        <v>6.8008100608082866E-9</v>
      </c>
      <c r="C660">
        <v>1</v>
      </c>
      <c r="D660">
        <v>0</v>
      </c>
      <c r="E660" s="10">
        <f t="shared" si="81"/>
        <v>0</v>
      </c>
      <c r="F660">
        <f>$C$1110-SUM($C$2:C659)</f>
        <v>806</v>
      </c>
      <c r="G660" s="10">
        <f t="shared" si="82"/>
        <v>0</v>
      </c>
      <c r="H660" s="2">
        <f t="shared" si="83"/>
        <v>0.87814247791325273</v>
      </c>
      <c r="I660" s="3">
        <v>1.7058383152199177E-8</v>
      </c>
      <c r="J660" s="2">
        <v>0</v>
      </c>
      <c r="K660" s="2">
        <v>0.85711492333026684</v>
      </c>
      <c r="M660">
        <v>667</v>
      </c>
      <c r="N660">
        <v>2</v>
      </c>
      <c r="O660">
        <v>0</v>
      </c>
      <c r="P660" s="3">
        <f t="shared" si="84"/>
        <v>1.7058383152199177E-8</v>
      </c>
      <c r="Q660" s="10">
        <f t="shared" si="85"/>
        <v>0</v>
      </c>
      <c r="R660">
        <f>$N$1110-SUM($N$2:N659)</f>
        <v>544</v>
      </c>
      <c r="S660" s="10">
        <f t="shared" si="86"/>
        <v>0</v>
      </c>
      <c r="T660" s="2">
        <f t="shared" si="87"/>
        <v>0.85711492333026684</v>
      </c>
    </row>
    <row r="661" spans="1:20" x14ac:dyDescent="0.25">
      <c r="A661">
        <v>663</v>
      </c>
      <c r="B661" s="3">
        <f t="shared" si="80"/>
        <v>6.8008100608082866E-9</v>
      </c>
      <c r="C661">
        <v>1</v>
      </c>
      <c r="D661">
        <v>0</v>
      </c>
      <c r="E661" s="10">
        <f t="shared" si="81"/>
        <v>0</v>
      </c>
      <c r="F661">
        <f>$C$1110-SUM($C$2:C660)</f>
        <v>805</v>
      </c>
      <c r="G661" s="10">
        <f t="shared" si="82"/>
        <v>0</v>
      </c>
      <c r="H661" s="2">
        <f t="shared" si="83"/>
        <v>0.87814247791325273</v>
      </c>
      <c r="I661" s="3">
        <v>1.7058383152199177E-8</v>
      </c>
      <c r="J661" s="2">
        <v>0</v>
      </c>
      <c r="K661" s="2">
        <v>0.85711492333026684</v>
      </c>
      <c r="M661">
        <v>668</v>
      </c>
      <c r="N661">
        <v>2</v>
      </c>
      <c r="O661">
        <v>0</v>
      </c>
      <c r="P661" s="3">
        <f t="shared" si="84"/>
        <v>1.7058383152199177E-8</v>
      </c>
      <c r="Q661" s="10">
        <f t="shared" si="85"/>
        <v>0</v>
      </c>
      <c r="R661">
        <f>$N$1110-SUM($N$2:N660)</f>
        <v>542</v>
      </c>
      <c r="S661" s="10">
        <f t="shared" si="86"/>
        <v>0</v>
      </c>
      <c r="T661" s="2">
        <f t="shared" si="87"/>
        <v>0.85711492333026684</v>
      </c>
    </row>
    <row r="662" spans="1:20" x14ac:dyDescent="0.25">
      <c r="A662">
        <v>664</v>
      </c>
      <c r="B662" s="3">
        <f t="shared" si="80"/>
        <v>2.7203240243233147E-8</v>
      </c>
      <c r="C662">
        <v>4</v>
      </c>
      <c r="D662">
        <v>0</v>
      </c>
      <c r="E662" s="10">
        <f t="shared" si="81"/>
        <v>0</v>
      </c>
      <c r="F662">
        <f>$C$1110-SUM($C$2:C661)</f>
        <v>804</v>
      </c>
      <c r="G662" s="10">
        <f t="shared" si="82"/>
        <v>0</v>
      </c>
      <c r="H662" s="2">
        <f t="shared" si="83"/>
        <v>0.87814247791325273</v>
      </c>
      <c r="I662" s="3">
        <v>2.5587574728298764E-8</v>
      </c>
      <c r="J662" s="2">
        <v>0</v>
      </c>
      <c r="K662" s="2">
        <v>0.85711492333026684</v>
      </c>
      <c r="M662">
        <v>669</v>
      </c>
      <c r="N662">
        <v>3</v>
      </c>
      <c r="O662">
        <v>0</v>
      </c>
      <c r="P662" s="3">
        <f t="shared" si="84"/>
        <v>2.5587574728298764E-8</v>
      </c>
      <c r="Q662" s="10">
        <f t="shared" si="85"/>
        <v>0</v>
      </c>
      <c r="R662">
        <f>$N$1110-SUM($N$2:N661)</f>
        <v>540</v>
      </c>
      <c r="S662" s="10">
        <f t="shared" si="86"/>
        <v>0</v>
      </c>
      <c r="T662" s="2">
        <f t="shared" si="87"/>
        <v>0.85711492333026684</v>
      </c>
    </row>
    <row r="663" spans="1:20" x14ac:dyDescent="0.25">
      <c r="A663">
        <v>665</v>
      </c>
      <c r="B663" s="3">
        <f t="shared" si="80"/>
        <v>2.7203240243233147E-8</v>
      </c>
      <c r="C663">
        <v>4</v>
      </c>
      <c r="D663">
        <v>0</v>
      </c>
      <c r="E663" s="10">
        <f t="shared" si="81"/>
        <v>0</v>
      </c>
      <c r="F663">
        <f>$C$1110-SUM($C$2:C662)</f>
        <v>800</v>
      </c>
      <c r="G663" s="10">
        <f t="shared" si="82"/>
        <v>0</v>
      </c>
      <c r="H663" s="2">
        <f t="shared" si="83"/>
        <v>0.87814247791325273</v>
      </c>
      <c r="I663" s="3">
        <v>1.7058383152199177E-8</v>
      </c>
      <c r="J663" s="2">
        <v>0</v>
      </c>
      <c r="K663" s="2">
        <v>0.85711492333026684</v>
      </c>
      <c r="M663">
        <v>670</v>
      </c>
      <c r="N663">
        <v>2</v>
      </c>
      <c r="O663">
        <v>0</v>
      </c>
      <c r="P663" s="3">
        <f t="shared" si="84"/>
        <v>1.7058383152199177E-8</v>
      </c>
      <c r="Q663" s="10">
        <f t="shared" si="85"/>
        <v>0</v>
      </c>
      <c r="R663">
        <f>$N$1110-SUM($N$2:N662)</f>
        <v>537</v>
      </c>
      <c r="S663" s="10">
        <f t="shared" si="86"/>
        <v>0</v>
      </c>
      <c r="T663" s="2">
        <f t="shared" si="87"/>
        <v>0.85711492333026684</v>
      </c>
    </row>
    <row r="664" spans="1:20" x14ac:dyDescent="0.25">
      <c r="A664">
        <v>666</v>
      </c>
      <c r="B664" s="3">
        <f t="shared" si="80"/>
        <v>2.7203240243233147E-8</v>
      </c>
      <c r="C664">
        <v>4</v>
      </c>
      <c r="D664">
        <v>0</v>
      </c>
      <c r="E664" s="10">
        <f t="shared" si="81"/>
        <v>0</v>
      </c>
      <c r="F664">
        <f>$C$1110-SUM($C$2:C663)</f>
        <v>796</v>
      </c>
      <c r="G664" s="10">
        <f t="shared" si="82"/>
        <v>0</v>
      </c>
      <c r="H664" s="2">
        <f t="shared" si="83"/>
        <v>0.87814247791325273</v>
      </c>
      <c r="I664" s="3">
        <v>3.4116766304398355E-8</v>
      </c>
      <c r="J664" s="2">
        <v>0</v>
      </c>
      <c r="K664" s="2">
        <v>0.85711492333026684</v>
      </c>
      <c r="M664">
        <v>671</v>
      </c>
      <c r="N664">
        <v>4</v>
      </c>
      <c r="O664">
        <v>0</v>
      </c>
      <c r="P664" s="3">
        <f t="shared" si="84"/>
        <v>3.4116766304398355E-8</v>
      </c>
      <c r="Q664" s="10">
        <f t="shared" si="85"/>
        <v>0</v>
      </c>
      <c r="R664">
        <f>$N$1110-SUM($N$2:N663)</f>
        <v>535</v>
      </c>
      <c r="S664" s="10">
        <f t="shared" si="86"/>
        <v>0</v>
      </c>
      <c r="T664" s="2">
        <f t="shared" si="87"/>
        <v>0.85711492333026684</v>
      </c>
    </row>
    <row r="665" spans="1:20" x14ac:dyDescent="0.25">
      <c r="A665">
        <v>667</v>
      </c>
      <c r="B665" s="3">
        <f t="shared" si="80"/>
        <v>2.7203240243233147E-8</v>
      </c>
      <c r="C665">
        <v>4</v>
      </c>
      <c r="D665">
        <v>0</v>
      </c>
      <c r="E665" s="10">
        <f t="shared" si="81"/>
        <v>0</v>
      </c>
      <c r="F665">
        <f>$C$1110-SUM($C$2:C664)</f>
        <v>792</v>
      </c>
      <c r="G665" s="10">
        <f t="shared" si="82"/>
        <v>0</v>
      </c>
      <c r="H665" s="2">
        <f t="shared" si="83"/>
        <v>0.87814247791325273</v>
      </c>
      <c r="I665" s="3">
        <v>2.5587574728298764E-8</v>
      </c>
      <c r="J665" s="2">
        <v>0</v>
      </c>
      <c r="K665" s="2">
        <v>0.85711492333026684</v>
      </c>
      <c r="M665">
        <v>672</v>
      </c>
      <c r="N665">
        <v>3</v>
      </c>
      <c r="O665">
        <v>0</v>
      </c>
      <c r="P665" s="3">
        <f t="shared" si="84"/>
        <v>2.5587574728298764E-8</v>
      </c>
      <c r="Q665" s="10">
        <f t="shared" si="85"/>
        <v>0</v>
      </c>
      <c r="R665">
        <f>$N$1110-SUM($N$2:N664)</f>
        <v>531</v>
      </c>
      <c r="S665" s="10">
        <f t="shared" si="86"/>
        <v>0</v>
      </c>
      <c r="T665" s="2">
        <f t="shared" si="87"/>
        <v>0.85711492333026684</v>
      </c>
    </row>
    <row r="666" spans="1:20" x14ac:dyDescent="0.25">
      <c r="A666">
        <v>668</v>
      </c>
      <c r="B666" s="3">
        <f t="shared" si="80"/>
        <v>3.4004050304041438E-8</v>
      </c>
      <c r="C666">
        <v>5</v>
      </c>
      <c r="D666">
        <v>0</v>
      </c>
      <c r="E666" s="10">
        <f t="shared" si="81"/>
        <v>0</v>
      </c>
      <c r="F666">
        <f>$C$1110-SUM($C$2:C665)</f>
        <v>788</v>
      </c>
      <c r="G666" s="10">
        <f t="shared" si="82"/>
        <v>0</v>
      </c>
      <c r="H666" s="2">
        <f t="shared" si="83"/>
        <v>0.87814247791325273</v>
      </c>
      <c r="I666" s="3">
        <v>2.5587574728298764E-8</v>
      </c>
      <c r="J666" s="2">
        <v>0</v>
      </c>
      <c r="K666" s="2">
        <v>0.85711492333026684</v>
      </c>
      <c r="M666">
        <v>673</v>
      </c>
      <c r="N666">
        <v>3</v>
      </c>
      <c r="O666">
        <v>0</v>
      </c>
      <c r="P666" s="3">
        <f t="shared" si="84"/>
        <v>2.5587574728298764E-8</v>
      </c>
      <c r="Q666" s="10">
        <f t="shared" si="85"/>
        <v>0</v>
      </c>
      <c r="R666">
        <f>$N$1110-SUM($N$2:N665)</f>
        <v>528</v>
      </c>
      <c r="S666" s="10">
        <f t="shared" si="86"/>
        <v>0</v>
      </c>
      <c r="T666" s="2">
        <f t="shared" si="87"/>
        <v>0.85711492333026684</v>
      </c>
    </row>
    <row r="667" spans="1:20" x14ac:dyDescent="0.25">
      <c r="A667">
        <v>669</v>
      </c>
      <c r="B667" s="3">
        <f t="shared" si="80"/>
        <v>1.3601620121616573E-8</v>
      </c>
      <c r="C667">
        <v>2</v>
      </c>
      <c r="D667">
        <v>0</v>
      </c>
      <c r="E667" s="10">
        <f t="shared" si="81"/>
        <v>0</v>
      </c>
      <c r="F667">
        <f>$C$1110-SUM($C$2:C666)</f>
        <v>783</v>
      </c>
      <c r="G667" s="10">
        <f t="shared" si="82"/>
        <v>0</v>
      </c>
      <c r="H667" s="2">
        <f t="shared" si="83"/>
        <v>0.87814247791325273</v>
      </c>
      <c r="I667" s="3">
        <v>1.7058383152199177E-8</v>
      </c>
      <c r="J667" s="2">
        <v>0</v>
      </c>
      <c r="K667" s="2">
        <v>0.85711492333026684</v>
      </c>
      <c r="M667">
        <v>674</v>
      </c>
      <c r="N667">
        <v>2</v>
      </c>
      <c r="O667">
        <v>0</v>
      </c>
      <c r="P667" s="3">
        <f t="shared" si="84"/>
        <v>1.7058383152199177E-8</v>
      </c>
      <c r="Q667" s="10">
        <f t="shared" si="85"/>
        <v>0</v>
      </c>
      <c r="R667">
        <f>$N$1110-SUM($N$2:N666)</f>
        <v>525</v>
      </c>
      <c r="S667" s="10">
        <f t="shared" si="86"/>
        <v>0</v>
      </c>
      <c r="T667" s="2">
        <f t="shared" si="87"/>
        <v>0.85711492333026684</v>
      </c>
    </row>
    <row r="668" spans="1:20" x14ac:dyDescent="0.25">
      <c r="A668">
        <v>670</v>
      </c>
      <c r="B668" s="3">
        <f t="shared" si="80"/>
        <v>4.7605670425658008E-8</v>
      </c>
      <c r="C668">
        <v>7</v>
      </c>
      <c r="D668">
        <v>0</v>
      </c>
      <c r="E668" s="10">
        <f t="shared" si="81"/>
        <v>0</v>
      </c>
      <c r="F668">
        <f>$C$1110-SUM($C$2:C667)</f>
        <v>781</v>
      </c>
      <c r="G668" s="10">
        <f t="shared" si="82"/>
        <v>0</v>
      </c>
      <c r="H668" s="2">
        <f t="shared" si="83"/>
        <v>0.87814247791325273</v>
      </c>
      <c r="I668" s="3">
        <v>3.4116766304398355E-8</v>
      </c>
      <c r="J668" s="2">
        <v>0</v>
      </c>
      <c r="K668" s="2">
        <v>0.85711492333026684</v>
      </c>
      <c r="M668">
        <v>675</v>
      </c>
      <c r="N668">
        <v>4</v>
      </c>
      <c r="O668">
        <v>0</v>
      </c>
      <c r="P668" s="3">
        <f t="shared" si="84"/>
        <v>3.4116766304398355E-8</v>
      </c>
      <c r="Q668" s="10">
        <f t="shared" si="85"/>
        <v>0</v>
      </c>
      <c r="R668">
        <f>$N$1110-SUM($N$2:N667)</f>
        <v>523</v>
      </c>
      <c r="S668" s="10">
        <f t="shared" si="86"/>
        <v>0</v>
      </c>
      <c r="T668" s="2">
        <f t="shared" si="87"/>
        <v>0.85711492333026684</v>
      </c>
    </row>
    <row r="669" spans="1:20" x14ac:dyDescent="0.25">
      <c r="A669">
        <v>671</v>
      </c>
      <c r="B669" s="3">
        <f t="shared" si="80"/>
        <v>2.0402430182424862E-8</v>
      </c>
      <c r="C669">
        <v>3</v>
      </c>
      <c r="D669">
        <v>0</v>
      </c>
      <c r="E669" s="10">
        <f t="shared" si="81"/>
        <v>0</v>
      </c>
      <c r="F669">
        <f>$C$1110-SUM($C$2:C668)</f>
        <v>774</v>
      </c>
      <c r="G669" s="10">
        <f t="shared" si="82"/>
        <v>0</v>
      </c>
      <c r="H669" s="2">
        <f t="shared" si="83"/>
        <v>0.87814247791325273</v>
      </c>
      <c r="I669" s="3">
        <v>4.2645957880497942E-8</v>
      </c>
      <c r="J669" s="2">
        <v>0</v>
      </c>
      <c r="K669" s="2">
        <v>0.85711492333026684</v>
      </c>
      <c r="M669">
        <v>676</v>
      </c>
      <c r="N669">
        <v>5</v>
      </c>
      <c r="O669">
        <v>0</v>
      </c>
      <c r="P669" s="3">
        <f t="shared" si="84"/>
        <v>4.2645957880497942E-8</v>
      </c>
      <c r="Q669" s="10">
        <f t="shared" si="85"/>
        <v>0</v>
      </c>
      <c r="R669">
        <f>$N$1110-SUM($N$2:N668)</f>
        <v>519</v>
      </c>
      <c r="S669" s="10">
        <f t="shared" si="86"/>
        <v>0</v>
      </c>
      <c r="T669" s="2">
        <f t="shared" si="87"/>
        <v>0.85711492333026684</v>
      </c>
    </row>
    <row r="670" spans="1:20" x14ac:dyDescent="0.25">
      <c r="A670">
        <v>672</v>
      </c>
      <c r="B670" s="3">
        <f t="shared" si="80"/>
        <v>2.0402430182424862E-8</v>
      </c>
      <c r="C670">
        <v>3</v>
      </c>
      <c r="D670">
        <v>0</v>
      </c>
      <c r="E670" s="10">
        <f t="shared" si="81"/>
        <v>0</v>
      </c>
      <c r="F670">
        <f>$C$1110-SUM($C$2:C669)</f>
        <v>771</v>
      </c>
      <c r="G670" s="10">
        <f t="shared" si="82"/>
        <v>0</v>
      </c>
      <c r="H670" s="2">
        <f t="shared" si="83"/>
        <v>0.87814247791325273</v>
      </c>
      <c r="I670" s="3">
        <v>1.7058383152199177E-8</v>
      </c>
      <c r="J670" s="2">
        <v>0</v>
      </c>
      <c r="K670" s="2">
        <v>0.85711492333026684</v>
      </c>
      <c r="M670">
        <v>677</v>
      </c>
      <c r="N670">
        <v>2</v>
      </c>
      <c r="O670">
        <v>0</v>
      </c>
      <c r="P670" s="3">
        <f t="shared" si="84"/>
        <v>1.7058383152199177E-8</v>
      </c>
      <c r="Q670" s="10">
        <f t="shared" si="85"/>
        <v>0</v>
      </c>
      <c r="R670">
        <f>$N$1110-SUM($N$2:N669)</f>
        <v>514</v>
      </c>
      <c r="S670" s="10">
        <f t="shared" si="86"/>
        <v>0</v>
      </c>
      <c r="T670" s="2">
        <f t="shared" si="87"/>
        <v>0.85711492333026684</v>
      </c>
    </row>
    <row r="671" spans="1:20" x14ac:dyDescent="0.25">
      <c r="A671">
        <v>673</v>
      </c>
      <c r="B671" s="3">
        <f t="shared" si="80"/>
        <v>1.3601620121616573E-8</v>
      </c>
      <c r="C671">
        <v>2</v>
      </c>
      <c r="D671">
        <v>0</v>
      </c>
      <c r="E671" s="10">
        <f t="shared" si="81"/>
        <v>0</v>
      </c>
      <c r="F671">
        <f>$C$1110-SUM($C$2:C670)</f>
        <v>768</v>
      </c>
      <c r="G671" s="10">
        <f t="shared" si="82"/>
        <v>0</v>
      </c>
      <c r="H671" s="2">
        <f t="shared" si="83"/>
        <v>0.87814247791325273</v>
      </c>
      <c r="I671" s="3">
        <v>3.4116766304398355E-8</v>
      </c>
      <c r="J671" s="2">
        <v>0</v>
      </c>
      <c r="K671" s="2">
        <v>0.85711492333026684</v>
      </c>
      <c r="M671">
        <v>678</v>
      </c>
      <c r="N671">
        <v>4</v>
      </c>
      <c r="O671">
        <v>0</v>
      </c>
      <c r="P671" s="3">
        <f t="shared" si="84"/>
        <v>3.4116766304398355E-8</v>
      </c>
      <c r="Q671" s="10">
        <f t="shared" si="85"/>
        <v>0</v>
      </c>
      <c r="R671">
        <f>$N$1110-SUM($N$2:N670)</f>
        <v>512</v>
      </c>
      <c r="S671" s="10">
        <f t="shared" si="86"/>
        <v>0</v>
      </c>
      <c r="T671" s="2">
        <f t="shared" si="87"/>
        <v>0.85711492333026684</v>
      </c>
    </row>
    <row r="672" spans="1:20" x14ac:dyDescent="0.25">
      <c r="A672">
        <v>674</v>
      </c>
      <c r="B672" s="3">
        <f t="shared" si="80"/>
        <v>2.0402430182424862E-8</v>
      </c>
      <c r="C672">
        <v>3</v>
      </c>
      <c r="D672">
        <v>0</v>
      </c>
      <c r="E672" s="10">
        <f t="shared" si="81"/>
        <v>0</v>
      </c>
      <c r="F672">
        <f>$C$1110-SUM($C$2:C671)</f>
        <v>766</v>
      </c>
      <c r="G672" s="10">
        <f t="shared" si="82"/>
        <v>0</v>
      </c>
      <c r="H672" s="2">
        <f t="shared" si="83"/>
        <v>0.87814247791325273</v>
      </c>
      <c r="I672" s="3">
        <v>1.7058383152199177E-8</v>
      </c>
      <c r="J672" s="2">
        <v>0</v>
      </c>
      <c r="K672" s="2">
        <v>0.85711492333026684</v>
      </c>
      <c r="M672">
        <v>679</v>
      </c>
      <c r="N672">
        <v>2</v>
      </c>
      <c r="O672">
        <v>0</v>
      </c>
      <c r="P672" s="3">
        <f t="shared" si="84"/>
        <v>1.7058383152199177E-8</v>
      </c>
      <c r="Q672" s="10">
        <f t="shared" si="85"/>
        <v>0</v>
      </c>
      <c r="R672">
        <f>$N$1110-SUM($N$2:N671)</f>
        <v>508</v>
      </c>
      <c r="S672" s="10">
        <f t="shared" si="86"/>
        <v>0</v>
      </c>
      <c r="T672" s="2">
        <f t="shared" si="87"/>
        <v>0.85711492333026684</v>
      </c>
    </row>
    <row r="673" spans="1:20" x14ac:dyDescent="0.25">
      <c r="A673">
        <v>675</v>
      </c>
      <c r="B673" s="3">
        <f t="shared" si="80"/>
        <v>5.4406480486466293E-8</v>
      </c>
      <c r="C673">
        <v>8</v>
      </c>
      <c r="D673">
        <v>0</v>
      </c>
      <c r="E673" s="10">
        <f t="shared" si="81"/>
        <v>0</v>
      </c>
      <c r="F673">
        <f>$C$1110-SUM($C$2:C672)</f>
        <v>763</v>
      </c>
      <c r="G673" s="10">
        <f t="shared" si="82"/>
        <v>0</v>
      </c>
      <c r="H673" s="2">
        <f t="shared" si="83"/>
        <v>0.87814247791325273</v>
      </c>
      <c r="I673" s="3">
        <v>2.5587574728298764E-8</v>
      </c>
      <c r="J673" s="2">
        <v>0</v>
      </c>
      <c r="K673" s="2">
        <v>0.85711492333026684</v>
      </c>
      <c r="M673">
        <v>680</v>
      </c>
      <c r="N673">
        <v>3</v>
      </c>
      <c r="O673">
        <v>0</v>
      </c>
      <c r="P673" s="3">
        <f t="shared" si="84"/>
        <v>2.5587574728298764E-8</v>
      </c>
      <c r="Q673" s="10">
        <f t="shared" si="85"/>
        <v>0</v>
      </c>
      <c r="R673">
        <f>$N$1110-SUM($N$2:N672)</f>
        <v>506</v>
      </c>
      <c r="S673" s="10">
        <f t="shared" si="86"/>
        <v>0</v>
      </c>
      <c r="T673" s="2">
        <f t="shared" si="87"/>
        <v>0.85711492333026684</v>
      </c>
    </row>
    <row r="674" spans="1:20" x14ac:dyDescent="0.25">
      <c r="A674">
        <v>676</v>
      </c>
      <c r="B674" s="3">
        <f t="shared" si="80"/>
        <v>4.0804860364849723E-8</v>
      </c>
      <c r="C674">
        <v>6</v>
      </c>
      <c r="D674">
        <v>0</v>
      </c>
      <c r="E674" s="10">
        <f t="shared" si="81"/>
        <v>0</v>
      </c>
      <c r="F674">
        <f>$C$1110-SUM($C$2:C673)</f>
        <v>755</v>
      </c>
      <c r="G674" s="10">
        <f t="shared" si="82"/>
        <v>0</v>
      </c>
      <c r="H674" s="2">
        <f t="shared" si="83"/>
        <v>0.87814247791325273</v>
      </c>
      <c r="I674" s="3">
        <v>1.7058383152199177E-8</v>
      </c>
      <c r="J674" s="2">
        <v>0</v>
      </c>
      <c r="K674" s="2">
        <v>0.85711492333026684</v>
      </c>
      <c r="M674">
        <v>681</v>
      </c>
      <c r="N674">
        <v>2</v>
      </c>
      <c r="O674">
        <v>0</v>
      </c>
      <c r="P674" s="3">
        <f t="shared" si="84"/>
        <v>1.7058383152199177E-8</v>
      </c>
      <c r="Q674" s="10">
        <f t="shared" si="85"/>
        <v>0</v>
      </c>
      <c r="R674">
        <f>$N$1110-SUM($N$2:N673)</f>
        <v>503</v>
      </c>
      <c r="S674" s="10">
        <f t="shared" si="86"/>
        <v>0</v>
      </c>
      <c r="T674" s="2">
        <f t="shared" si="87"/>
        <v>0.85711492333026684</v>
      </c>
    </row>
    <row r="675" spans="1:20" x14ac:dyDescent="0.25">
      <c r="A675">
        <v>677</v>
      </c>
      <c r="B675" s="3">
        <f t="shared" si="80"/>
        <v>2.0402430182424862E-8</v>
      </c>
      <c r="C675">
        <v>3</v>
      </c>
      <c r="D675">
        <v>0</v>
      </c>
      <c r="E675" s="10">
        <f t="shared" si="81"/>
        <v>0</v>
      </c>
      <c r="F675">
        <f>$C$1110-SUM($C$2:C674)</f>
        <v>749</v>
      </c>
      <c r="G675" s="10">
        <f t="shared" si="82"/>
        <v>0</v>
      </c>
      <c r="H675" s="2">
        <f t="shared" si="83"/>
        <v>0.87814247791325273</v>
      </c>
      <c r="I675" s="3">
        <v>3.4116766304398355E-8</v>
      </c>
      <c r="J675" s="2">
        <v>0</v>
      </c>
      <c r="K675" s="2">
        <v>0.85711492333026684</v>
      </c>
      <c r="M675">
        <v>682</v>
      </c>
      <c r="N675">
        <v>4</v>
      </c>
      <c r="O675">
        <v>0</v>
      </c>
      <c r="P675" s="3">
        <f t="shared" si="84"/>
        <v>3.4116766304398355E-8</v>
      </c>
      <c r="Q675" s="10">
        <f t="shared" si="85"/>
        <v>0</v>
      </c>
      <c r="R675">
        <f>$N$1110-SUM($N$2:N674)</f>
        <v>501</v>
      </c>
      <c r="S675" s="10">
        <f t="shared" si="86"/>
        <v>0</v>
      </c>
      <c r="T675" s="2">
        <f t="shared" si="87"/>
        <v>0.85711492333026684</v>
      </c>
    </row>
    <row r="676" spans="1:20" x14ac:dyDescent="0.25">
      <c r="A676">
        <v>678</v>
      </c>
      <c r="B676" s="3">
        <f t="shared" si="80"/>
        <v>2.7203240243233147E-8</v>
      </c>
      <c r="C676">
        <v>4</v>
      </c>
      <c r="D676">
        <v>0</v>
      </c>
      <c r="E676" s="10">
        <f t="shared" si="81"/>
        <v>0</v>
      </c>
      <c r="F676">
        <f>$C$1110-SUM($C$2:C675)</f>
        <v>746</v>
      </c>
      <c r="G676" s="10">
        <f t="shared" si="82"/>
        <v>0</v>
      </c>
      <c r="H676" s="2">
        <f t="shared" si="83"/>
        <v>0.87814247791325273</v>
      </c>
      <c r="I676" s="3">
        <v>5.1175149456597529E-8</v>
      </c>
      <c r="J676" s="2">
        <v>0</v>
      </c>
      <c r="K676" s="2">
        <v>0.85711492333026684</v>
      </c>
      <c r="M676">
        <v>683</v>
      </c>
      <c r="N676">
        <v>6</v>
      </c>
      <c r="O676">
        <v>0</v>
      </c>
      <c r="P676" s="3">
        <f t="shared" si="84"/>
        <v>5.1175149456597529E-8</v>
      </c>
      <c r="Q676" s="10">
        <f t="shared" si="85"/>
        <v>0</v>
      </c>
      <c r="R676">
        <f>$N$1110-SUM($N$2:N675)</f>
        <v>497</v>
      </c>
      <c r="S676" s="10">
        <f t="shared" si="86"/>
        <v>0</v>
      </c>
      <c r="T676" s="2">
        <f t="shared" si="87"/>
        <v>0.85711492333026684</v>
      </c>
    </row>
    <row r="677" spans="1:20" x14ac:dyDescent="0.25">
      <c r="A677">
        <v>679</v>
      </c>
      <c r="B677" s="3">
        <f t="shared" si="80"/>
        <v>1.3601620121616573E-8</v>
      </c>
      <c r="C677">
        <v>2</v>
      </c>
      <c r="D677">
        <v>0</v>
      </c>
      <c r="E677" s="10">
        <f t="shared" si="81"/>
        <v>0</v>
      </c>
      <c r="F677">
        <f>$C$1110-SUM($C$2:C676)</f>
        <v>742</v>
      </c>
      <c r="G677" s="10">
        <f t="shared" si="82"/>
        <v>0</v>
      </c>
      <c r="H677" s="2">
        <f t="shared" si="83"/>
        <v>0.87814247791325273</v>
      </c>
      <c r="I677" s="3">
        <v>2.5587574728298764E-8</v>
      </c>
      <c r="J677" s="2">
        <v>0</v>
      </c>
      <c r="K677" s="2">
        <v>0.85711492333026684</v>
      </c>
      <c r="M677">
        <v>684</v>
      </c>
      <c r="N677">
        <v>3</v>
      </c>
      <c r="O677">
        <v>0</v>
      </c>
      <c r="P677" s="3">
        <f t="shared" si="84"/>
        <v>2.5587574728298764E-8</v>
      </c>
      <c r="Q677" s="10">
        <f t="shared" si="85"/>
        <v>0</v>
      </c>
      <c r="R677">
        <f>$N$1110-SUM($N$2:N676)</f>
        <v>491</v>
      </c>
      <c r="S677" s="10">
        <f t="shared" si="86"/>
        <v>0</v>
      </c>
      <c r="T677" s="2">
        <f t="shared" si="87"/>
        <v>0.85711492333026684</v>
      </c>
    </row>
    <row r="678" spans="1:20" x14ac:dyDescent="0.25">
      <c r="A678">
        <v>680</v>
      </c>
      <c r="B678" s="3">
        <f t="shared" si="80"/>
        <v>3.4004050304041438E-8</v>
      </c>
      <c r="C678">
        <v>5</v>
      </c>
      <c r="D678">
        <v>0</v>
      </c>
      <c r="E678" s="10">
        <f t="shared" si="81"/>
        <v>0</v>
      </c>
      <c r="F678">
        <f>$C$1110-SUM($C$2:C677)</f>
        <v>740</v>
      </c>
      <c r="G678" s="10">
        <f t="shared" si="82"/>
        <v>0</v>
      </c>
      <c r="H678" s="2">
        <f t="shared" si="83"/>
        <v>0.87814247791325273</v>
      </c>
      <c r="I678" s="3">
        <v>4.2645957880497942E-8</v>
      </c>
      <c r="J678" s="2">
        <v>0</v>
      </c>
      <c r="K678" s="2">
        <v>0.85711492333026684</v>
      </c>
      <c r="M678">
        <v>685</v>
      </c>
      <c r="N678">
        <v>5</v>
      </c>
      <c r="O678">
        <v>0</v>
      </c>
      <c r="P678" s="3">
        <f t="shared" si="84"/>
        <v>4.2645957880497942E-8</v>
      </c>
      <c r="Q678" s="10">
        <f t="shared" si="85"/>
        <v>0</v>
      </c>
      <c r="R678">
        <f>$N$1110-SUM($N$2:N677)</f>
        <v>488</v>
      </c>
      <c r="S678" s="10">
        <f t="shared" si="86"/>
        <v>0</v>
      </c>
      <c r="T678" s="2">
        <f t="shared" si="87"/>
        <v>0.85711492333026684</v>
      </c>
    </row>
    <row r="679" spans="1:20" x14ac:dyDescent="0.25">
      <c r="A679">
        <v>681</v>
      </c>
      <c r="B679" s="3">
        <f t="shared" si="80"/>
        <v>3.4004050304041438E-8</v>
      </c>
      <c r="C679">
        <v>5</v>
      </c>
      <c r="D679">
        <v>0</v>
      </c>
      <c r="E679" s="10">
        <f t="shared" si="81"/>
        <v>0</v>
      </c>
      <c r="F679">
        <f>$C$1110-SUM($C$2:C678)</f>
        <v>735</v>
      </c>
      <c r="G679" s="10">
        <f t="shared" si="82"/>
        <v>0</v>
      </c>
      <c r="H679" s="2">
        <f t="shared" si="83"/>
        <v>0.87814247791325273</v>
      </c>
      <c r="I679" s="3">
        <v>2.5587574728298764E-8</v>
      </c>
      <c r="J679" s="2">
        <v>0</v>
      </c>
      <c r="K679" s="2">
        <v>0.85711492333026684</v>
      </c>
      <c r="M679">
        <v>686</v>
      </c>
      <c r="N679">
        <v>3</v>
      </c>
      <c r="O679">
        <v>0</v>
      </c>
      <c r="P679" s="3">
        <f t="shared" si="84"/>
        <v>2.5587574728298764E-8</v>
      </c>
      <c r="Q679" s="10">
        <f t="shared" si="85"/>
        <v>0</v>
      </c>
      <c r="R679">
        <f>$N$1110-SUM($N$2:N678)</f>
        <v>483</v>
      </c>
      <c r="S679" s="10">
        <f t="shared" si="86"/>
        <v>0</v>
      </c>
      <c r="T679" s="2">
        <f t="shared" si="87"/>
        <v>0.85711492333026684</v>
      </c>
    </row>
    <row r="680" spans="1:20" x14ac:dyDescent="0.25">
      <c r="A680">
        <v>682</v>
      </c>
      <c r="B680" s="3">
        <f t="shared" si="80"/>
        <v>1.3601620121616573E-8</v>
      </c>
      <c r="C680">
        <v>2</v>
      </c>
      <c r="D680">
        <v>0</v>
      </c>
      <c r="E680" s="10">
        <f t="shared" si="81"/>
        <v>0</v>
      </c>
      <c r="F680">
        <f>$C$1110-SUM($C$2:C679)</f>
        <v>730</v>
      </c>
      <c r="G680" s="10">
        <f t="shared" si="82"/>
        <v>0</v>
      </c>
      <c r="H680" s="2">
        <f t="shared" si="83"/>
        <v>0.87814247791325273</v>
      </c>
      <c r="I680" s="3">
        <v>1.7058383152199177E-8</v>
      </c>
      <c r="J680" s="2">
        <v>0</v>
      </c>
      <c r="K680" s="2">
        <v>0.85711492333026684</v>
      </c>
      <c r="M680">
        <v>687</v>
      </c>
      <c r="N680">
        <v>2</v>
      </c>
      <c r="O680">
        <v>0</v>
      </c>
      <c r="P680" s="3">
        <f t="shared" si="84"/>
        <v>1.7058383152199177E-8</v>
      </c>
      <c r="Q680" s="10">
        <f t="shared" si="85"/>
        <v>0</v>
      </c>
      <c r="R680">
        <f>$N$1110-SUM($N$2:N679)</f>
        <v>480</v>
      </c>
      <c r="S680" s="10">
        <f t="shared" si="86"/>
        <v>0</v>
      </c>
      <c r="T680" s="2">
        <f t="shared" si="87"/>
        <v>0.85711492333026684</v>
      </c>
    </row>
    <row r="681" spans="1:20" x14ac:dyDescent="0.25">
      <c r="A681">
        <v>683</v>
      </c>
      <c r="B681" s="3">
        <f t="shared" si="80"/>
        <v>4.7605670425658008E-8</v>
      </c>
      <c r="C681">
        <v>7</v>
      </c>
      <c r="D681">
        <v>0</v>
      </c>
      <c r="E681" s="10">
        <f t="shared" si="81"/>
        <v>0</v>
      </c>
      <c r="F681">
        <f>$C$1110-SUM($C$2:C680)</f>
        <v>728</v>
      </c>
      <c r="G681" s="10">
        <f t="shared" si="82"/>
        <v>0</v>
      </c>
      <c r="H681" s="2">
        <f t="shared" si="83"/>
        <v>0.87814247791325273</v>
      </c>
      <c r="I681" s="3">
        <v>3.4116766304398355E-8</v>
      </c>
      <c r="J681" s="2">
        <v>0</v>
      </c>
      <c r="K681" s="2">
        <v>0.85711492333026684</v>
      </c>
      <c r="M681">
        <v>688</v>
      </c>
      <c r="N681">
        <v>4</v>
      </c>
      <c r="O681">
        <v>0</v>
      </c>
      <c r="P681" s="3">
        <f t="shared" si="84"/>
        <v>3.4116766304398355E-8</v>
      </c>
      <c r="Q681" s="10">
        <f t="shared" si="85"/>
        <v>0</v>
      </c>
      <c r="R681">
        <f>$N$1110-SUM($N$2:N680)</f>
        <v>478</v>
      </c>
      <c r="S681" s="10">
        <f t="shared" si="86"/>
        <v>0</v>
      </c>
      <c r="T681" s="2">
        <f t="shared" si="87"/>
        <v>0.85711492333026684</v>
      </c>
    </row>
    <row r="682" spans="1:20" x14ac:dyDescent="0.25">
      <c r="A682">
        <v>684</v>
      </c>
      <c r="B682" s="3">
        <f t="shared" si="80"/>
        <v>2.0402430182424862E-8</v>
      </c>
      <c r="C682">
        <v>3</v>
      </c>
      <c r="D682">
        <v>0</v>
      </c>
      <c r="E682" s="10">
        <f t="shared" si="81"/>
        <v>0</v>
      </c>
      <c r="F682">
        <f>$C$1110-SUM($C$2:C681)</f>
        <v>721</v>
      </c>
      <c r="G682" s="10">
        <f t="shared" si="82"/>
        <v>0</v>
      </c>
      <c r="H682" s="2">
        <f t="shared" si="83"/>
        <v>0.87814247791325273</v>
      </c>
      <c r="I682" s="3">
        <v>1.7058383152199177E-8</v>
      </c>
      <c r="J682" s="2">
        <v>0</v>
      </c>
      <c r="K682" s="2">
        <v>0.85711492333026684</v>
      </c>
      <c r="M682">
        <v>689</v>
      </c>
      <c r="N682">
        <v>2</v>
      </c>
      <c r="O682">
        <v>0</v>
      </c>
      <c r="P682" s="3">
        <f t="shared" si="84"/>
        <v>1.7058383152199177E-8</v>
      </c>
      <c r="Q682" s="10">
        <f t="shared" si="85"/>
        <v>0</v>
      </c>
      <c r="R682">
        <f>$N$1110-SUM($N$2:N681)</f>
        <v>474</v>
      </c>
      <c r="S682" s="10">
        <f t="shared" si="86"/>
        <v>0</v>
      </c>
      <c r="T682" s="2">
        <f t="shared" si="87"/>
        <v>0.85711492333026684</v>
      </c>
    </row>
    <row r="683" spans="1:20" x14ac:dyDescent="0.25">
      <c r="A683">
        <v>685</v>
      </c>
      <c r="B683" s="3">
        <f t="shared" si="80"/>
        <v>3.4004050304041438E-8</v>
      </c>
      <c r="C683">
        <v>5</v>
      </c>
      <c r="D683">
        <v>0</v>
      </c>
      <c r="E683" s="10">
        <f t="shared" si="81"/>
        <v>0</v>
      </c>
      <c r="F683">
        <f>$C$1110-SUM($C$2:C682)</f>
        <v>718</v>
      </c>
      <c r="G683" s="10">
        <f t="shared" si="82"/>
        <v>0</v>
      </c>
      <c r="H683" s="2">
        <f t="shared" si="83"/>
        <v>0.87814247791325273</v>
      </c>
      <c r="I683" s="3">
        <v>1.7058383152199177E-8</v>
      </c>
      <c r="J683" s="2">
        <v>0</v>
      </c>
      <c r="K683" s="2">
        <v>0.85711492333026684</v>
      </c>
      <c r="M683">
        <v>690</v>
      </c>
      <c r="N683">
        <v>2</v>
      </c>
      <c r="O683">
        <v>0</v>
      </c>
      <c r="P683" s="3">
        <f t="shared" si="84"/>
        <v>1.7058383152199177E-8</v>
      </c>
      <c r="Q683" s="10">
        <f t="shared" si="85"/>
        <v>0</v>
      </c>
      <c r="R683">
        <f>$N$1110-SUM($N$2:N682)</f>
        <v>472</v>
      </c>
      <c r="S683" s="10">
        <f t="shared" si="86"/>
        <v>0</v>
      </c>
      <c r="T683" s="2">
        <f t="shared" si="87"/>
        <v>0.85711492333026684</v>
      </c>
    </row>
    <row r="684" spans="1:20" x14ac:dyDescent="0.25">
      <c r="A684">
        <v>686</v>
      </c>
      <c r="B684" s="3">
        <f t="shared" si="80"/>
        <v>2.7203240243233147E-8</v>
      </c>
      <c r="C684">
        <v>4</v>
      </c>
      <c r="D684">
        <v>0</v>
      </c>
      <c r="E684" s="10">
        <f t="shared" si="81"/>
        <v>0</v>
      </c>
      <c r="F684">
        <f>$C$1110-SUM($C$2:C683)</f>
        <v>713</v>
      </c>
      <c r="G684" s="10">
        <f t="shared" si="82"/>
        <v>0</v>
      </c>
      <c r="H684" s="2">
        <f t="shared" si="83"/>
        <v>0.87814247791325273</v>
      </c>
      <c r="I684" s="3">
        <v>1.7058383152199177E-8</v>
      </c>
      <c r="J684" s="2">
        <v>0</v>
      </c>
      <c r="K684" s="2">
        <v>0.85711492333026684</v>
      </c>
      <c r="M684">
        <v>691</v>
      </c>
      <c r="N684">
        <v>2</v>
      </c>
      <c r="O684">
        <v>0</v>
      </c>
      <c r="P684" s="3">
        <f t="shared" si="84"/>
        <v>1.7058383152199177E-8</v>
      </c>
      <c r="Q684" s="10">
        <f t="shared" si="85"/>
        <v>0</v>
      </c>
      <c r="R684">
        <f>$N$1110-SUM($N$2:N683)</f>
        <v>470</v>
      </c>
      <c r="S684" s="10">
        <f t="shared" si="86"/>
        <v>0</v>
      </c>
      <c r="T684" s="2">
        <f t="shared" si="87"/>
        <v>0.85711492333026684</v>
      </c>
    </row>
    <row r="685" spans="1:20" x14ac:dyDescent="0.25">
      <c r="A685">
        <v>687</v>
      </c>
      <c r="B685" s="3">
        <f t="shared" si="80"/>
        <v>1.3601620121616573E-8</v>
      </c>
      <c r="C685">
        <v>2</v>
      </c>
      <c r="D685">
        <v>0</v>
      </c>
      <c r="E685" s="10">
        <f t="shared" si="81"/>
        <v>0</v>
      </c>
      <c r="F685">
        <f>$C$1110-SUM($C$2:C684)</f>
        <v>709</v>
      </c>
      <c r="G685" s="10">
        <f t="shared" si="82"/>
        <v>0</v>
      </c>
      <c r="H685" s="2">
        <f t="shared" si="83"/>
        <v>0.87814247791325273</v>
      </c>
      <c r="I685" s="3">
        <v>1.7058383152199177E-8</v>
      </c>
      <c r="J685" s="2">
        <v>0</v>
      </c>
      <c r="K685" s="2">
        <v>0.85711492333026684</v>
      </c>
      <c r="M685">
        <v>692</v>
      </c>
      <c r="N685">
        <v>2</v>
      </c>
      <c r="O685">
        <v>0</v>
      </c>
      <c r="P685" s="3">
        <f t="shared" si="84"/>
        <v>1.7058383152199177E-8</v>
      </c>
      <c r="Q685" s="10">
        <f t="shared" si="85"/>
        <v>0</v>
      </c>
      <c r="R685">
        <f>$N$1110-SUM($N$2:N684)</f>
        <v>468</v>
      </c>
      <c r="S685" s="10">
        <f t="shared" si="86"/>
        <v>0</v>
      </c>
      <c r="T685" s="2">
        <f t="shared" si="87"/>
        <v>0.85711492333026684</v>
      </c>
    </row>
    <row r="686" spans="1:20" x14ac:dyDescent="0.25">
      <c r="A686">
        <v>688</v>
      </c>
      <c r="B686" s="3">
        <f t="shared" si="80"/>
        <v>2.7203240243233147E-8</v>
      </c>
      <c r="C686">
        <v>4</v>
      </c>
      <c r="D686">
        <v>0</v>
      </c>
      <c r="E686" s="10">
        <f t="shared" si="81"/>
        <v>0</v>
      </c>
      <c r="F686">
        <f>$C$1110-SUM($C$2:C685)</f>
        <v>707</v>
      </c>
      <c r="G686" s="10">
        <f t="shared" si="82"/>
        <v>0</v>
      </c>
      <c r="H686" s="2">
        <f t="shared" si="83"/>
        <v>0.87814247791325273</v>
      </c>
      <c r="I686" s="3">
        <v>8.5291915760995886E-9</v>
      </c>
      <c r="J686" s="2">
        <v>0</v>
      </c>
      <c r="K686" s="2">
        <v>0.85711492333026684</v>
      </c>
      <c r="M686">
        <v>693</v>
      </c>
      <c r="N686">
        <v>1</v>
      </c>
      <c r="O686">
        <v>0</v>
      </c>
      <c r="P686" s="3">
        <f t="shared" si="84"/>
        <v>8.5291915760995886E-9</v>
      </c>
      <c r="Q686" s="10">
        <f t="shared" si="85"/>
        <v>0</v>
      </c>
      <c r="R686">
        <f>$N$1110-SUM($N$2:N685)</f>
        <v>466</v>
      </c>
      <c r="S686" s="10">
        <f t="shared" si="86"/>
        <v>0</v>
      </c>
      <c r="T686" s="2">
        <f t="shared" si="87"/>
        <v>0.85711492333026684</v>
      </c>
    </row>
    <row r="687" spans="1:20" x14ac:dyDescent="0.25">
      <c r="A687">
        <v>689</v>
      </c>
      <c r="B687" s="3">
        <f t="shared" si="80"/>
        <v>1.3601620121616573E-8</v>
      </c>
      <c r="C687">
        <v>2</v>
      </c>
      <c r="D687">
        <v>0</v>
      </c>
      <c r="E687" s="10">
        <f t="shared" si="81"/>
        <v>0</v>
      </c>
      <c r="F687">
        <f>$C$1110-SUM($C$2:C686)</f>
        <v>703</v>
      </c>
      <c r="G687" s="10">
        <f t="shared" si="82"/>
        <v>0</v>
      </c>
      <c r="H687" s="2">
        <f t="shared" si="83"/>
        <v>0.87814247791325273</v>
      </c>
      <c r="I687" s="3">
        <v>4.2645957880497942E-8</v>
      </c>
      <c r="J687" s="2">
        <v>0</v>
      </c>
      <c r="K687" s="2">
        <v>0.85711492333026684</v>
      </c>
      <c r="M687">
        <v>694</v>
      </c>
      <c r="N687">
        <v>5</v>
      </c>
      <c r="O687">
        <v>0</v>
      </c>
      <c r="P687" s="3">
        <f t="shared" si="84"/>
        <v>4.2645957880497942E-8</v>
      </c>
      <c r="Q687" s="10">
        <f t="shared" si="85"/>
        <v>0</v>
      </c>
      <c r="R687">
        <f>$N$1110-SUM($N$2:N686)</f>
        <v>465</v>
      </c>
      <c r="S687" s="10">
        <f t="shared" si="86"/>
        <v>0</v>
      </c>
      <c r="T687" s="2">
        <f t="shared" si="87"/>
        <v>0.85711492333026684</v>
      </c>
    </row>
    <row r="688" spans="1:20" x14ac:dyDescent="0.25">
      <c r="A688">
        <v>690</v>
      </c>
      <c r="B688" s="3">
        <f t="shared" si="80"/>
        <v>2.7203240243233147E-8</v>
      </c>
      <c r="C688">
        <v>4</v>
      </c>
      <c r="D688">
        <v>0</v>
      </c>
      <c r="E688" s="10">
        <f t="shared" si="81"/>
        <v>0</v>
      </c>
      <c r="F688">
        <f>$C$1110-SUM($C$2:C687)</f>
        <v>701</v>
      </c>
      <c r="G688" s="10">
        <f t="shared" si="82"/>
        <v>0</v>
      </c>
      <c r="H688" s="2">
        <f t="shared" si="83"/>
        <v>0.87814247791325273</v>
      </c>
      <c r="I688" s="3">
        <v>2.5587574728298764E-8</v>
      </c>
      <c r="J688" s="2">
        <v>0</v>
      </c>
      <c r="K688" s="2">
        <v>0.85711492333026684</v>
      </c>
      <c r="M688">
        <v>695</v>
      </c>
      <c r="N688">
        <v>3</v>
      </c>
      <c r="O688">
        <v>0</v>
      </c>
      <c r="P688" s="3">
        <f t="shared" si="84"/>
        <v>2.5587574728298764E-8</v>
      </c>
      <c r="Q688" s="10">
        <f t="shared" si="85"/>
        <v>0</v>
      </c>
      <c r="R688">
        <f>$N$1110-SUM($N$2:N687)</f>
        <v>460</v>
      </c>
      <c r="S688" s="10">
        <f t="shared" si="86"/>
        <v>0</v>
      </c>
      <c r="T688" s="2">
        <f t="shared" si="87"/>
        <v>0.85711492333026684</v>
      </c>
    </row>
    <row r="689" spans="1:20" x14ac:dyDescent="0.25">
      <c r="A689">
        <v>691</v>
      </c>
      <c r="B689" s="3">
        <f t="shared" si="80"/>
        <v>2.7203240243233147E-8</v>
      </c>
      <c r="C689">
        <v>4</v>
      </c>
      <c r="D689">
        <v>0</v>
      </c>
      <c r="E689" s="10">
        <f t="shared" si="81"/>
        <v>0</v>
      </c>
      <c r="F689">
        <f>$C$1110-SUM($C$2:C688)</f>
        <v>697</v>
      </c>
      <c r="G689" s="10">
        <f t="shared" si="82"/>
        <v>0</v>
      </c>
      <c r="H689" s="2">
        <f t="shared" si="83"/>
        <v>0.87814247791325273</v>
      </c>
      <c r="I689" s="3">
        <v>2.5587574728298764E-8</v>
      </c>
      <c r="J689" s="2">
        <v>0</v>
      </c>
      <c r="K689" s="2">
        <v>0.85711492333026684</v>
      </c>
      <c r="M689">
        <v>696</v>
      </c>
      <c r="N689">
        <v>3</v>
      </c>
      <c r="O689">
        <v>0</v>
      </c>
      <c r="P689" s="3">
        <f t="shared" si="84"/>
        <v>2.5587574728298764E-8</v>
      </c>
      <c r="Q689" s="10">
        <f t="shared" si="85"/>
        <v>0</v>
      </c>
      <c r="R689">
        <f>$N$1110-SUM($N$2:N688)</f>
        <v>457</v>
      </c>
      <c r="S689" s="10">
        <f t="shared" si="86"/>
        <v>0</v>
      </c>
      <c r="T689" s="2">
        <f t="shared" si="87"/>
        <v>0.85711492333026684</v>
      </c>
    </row>
    <row r="690" spans="1:20" x14ac:dyDescent="0.25">
      <c r="A690">
        <v>692</v>
      </c>
      <c r="B690" s="3">
        <f t="shared" si="80"/>
        <v>2.7203240243233147E-8</v>
      </c>
      <c r="C690">
        <v>4</v>
      </c>
      <c r="D690">
        <v>0</v>
      </c>
      <c r="E690" s="10">
        <f t="shared" si="81"/>
        <v>0</v>
      </c>
      <c r="F690">
        <f>$C$1110-SUM($C$2:C689)</f>
        <v>693</v>
      </c>
      <c r="G690" s="10">
        <f t="shared" si="82"/>
        <v>0</v>
      </c>
      <c r="H690" s="2">
        <f t="shared" si="83"/>
        <v>0.87814247791325273</v>
      </c>
      <c r="I690" s="3">
        <v>2.5587574728298764E-8</v>
      </c>
      <c r="J690" s="2">
        <v>0</v>
      </c>
      <c r="K690" s="2">
        <v>0.85711492333026684</v>
      </c>
      <c r="M690">
        <v>698</v>
      </c>
      <c r="N690">
        <v>3</v>
      </c>
      <c r="O690">
        <v>0</v>
      </c>
      <c r="P690" s="3">
        <f t="shared" si="84"/>
        <v>2.5587574728298764E-8</v>
      </c>
      <c r="Q690" s="10">
        <f t="shared" si="85"/>
        <v>0</v>
      </c>
      <c r="R690">
        <f>$N$1110-SUM($N$2:N689)</f>
        <v>454</v>
      </c>
      <c r="S690" s="10">
        <f t="shared" si="86"/>
        <v>0</v>
      </c>
      <c r="T690" s="2">
        <f t="shared" si="87"/>
        <v>0.85711492333026684</v>
      </c>
    </row>
    <row r="691" spans="1:20" x14ac:dyDescent="0.25">
      <c r="A691">
        <v>693</v>
      </c>
      <c r="B691" s="3">
        <f t="shared" si="80"/>
        <v>1.3601620121616573E-8</v>
      </c>
      <c r="C691">
        <v>2</v>
      </c>
      <c r="D691">
        <v>0</v>
      </c>
      <c r="E691" s="10">
        <f t="shared" si="81"/>
        <v>0</v>
      </c>
      <c r="F691">
        <f>$C$1110-SUM($C$2:C690)</f>
        <v>689</v>
      </c>
      <c r="G691" s="10">
        <f t="shared" si="82"/>
        <v>0</v>
      </c>
      <c r="H691" s="2">
        <f t="shared" si="83"/>
        <v>0.87814247791325273</v>
      </c>
      <c r="I691" s="3">
        <v>8.5291915760995886E-9</v>
      </c>
      <c r="J691" s="2">
        <v>0</v>
      </c>
      <c r="K691" s="2">
        <v>0.85711492333026684</v>
      </c>
      <c r="M691">
        <v>701</v>
      </c>
      <c r="N691">
        <v>1</v>
      </c>
      <c r="O691">
        <v>0</v>
      </c>
      <c r="P691" s="3">
        <f t="shared" si="84"/>
        <v>8.5291915760995886E-9</v>
      </c>
      <c r="Q691" s="10">
        <f t="shared" si="85"/>
        <v>0</v>
      </c>
      <c r="R691">
        <f>$N$1110-SUM($N$2:N690)</f>
        <v>451</v>
      </c>
      <c r="S691" s="10">
        <f t="shared" si="86"/>
        <v>0</v>
      </c>
      <c r="T691" s="2">
        <f t="shared" si="87"/>
        <v>0.85711492333026684</v>
      </c>
    </row>
    <row r="692" spans="1:20" x14ac:dyDescent="0.25">
      <c r="A692">
        <v>694</v>
      </c>
      <c r="B692" s="3">
        <f t="shared" si="80"/>
        <v>2.7203240243233147E-8</v>
      </c>
      <c r="C692">
        <v>4</v>
      </c>
      <c r="D692">
        <v>0</v>
      </c>
      <c r="E692" s="10">
        <f t="shared" si="81"/>
        <v>0</v>
      </c>
      <c r="F692">
        <f>$C$1110-SUM($C$2:C691)</f>
        <v>687</v>
      </c>
      <c r="G692" s="10">
        <f t="shared" si="82"/>
        <v>0</v>
      </c>
      <c r="H692" s="2">
        <f t="shared" si="83"/>
        <v>0.87814247791325273</v>
      </c>
      <c r="I692" s="3">
        <v>2.5587574728298764E-8</v>
      </c>
      <c r="J692" s="2">
        <v>0</v>
      </c>
      <c r="K692" s="2">
        <v>0.85711492333026684</v>
      </c>
      <c r="M692">
        <v>702</v>
      </c>
      <c r="N692">
        <v>3</v>
      </c>
      <c r="O692">
        <v>0</v>
      </c>
      <c r="P692" s="3">
        <f t="shared" si="84"/>
        <v>2.5587574728298764E-8</v>
      </c>
      <c r="Q692" s="10">
        <f t="shared" si="85"/>
        <v>0</v>
      </c>
      <c r="R692">
        <f>$N$1110-SUM($N$2:N691)</f>
        <v>450</v>
      </c>
      <c r="S692" s="10">
        <f t="shared" si="86"/>
        <v>0</v>
      </c>
      <c r="T692" s="2">
        <f t="shared" si="87"/>
        <v>0.85711492333026684</v>
      </c>
    </row>
    <row r="693" spans="1:20" x14ac:dyDescent="0.25">
      <c r="A693">
        <v>695</v>
      </c>
      <c r="B693" s="3">
        <f t="shared" si="80"/>
        <v>2.0402430182424862E-8</v>
      </c>
      <c r="C693">
        <v>3</v>
      </c>
      <c r="D693">
        <v>0</v>
      </c>
      <c r="E693" s="10">
        <f t="shared" si="81"/>
        <v>0</v>
      </c>
      <c r="F693">
        <f>$C$1110-SUM($C$2:C692)</f>
        <v>683</v>
      </c>
      <c r="G693" s="10">
        <f t="shared" si="82"/>
        <v>0</v>
      </c>
      <c r="H693" s="2">
        <f t="shared" si="83"/>
        <v>0.87814247791325273</v>
      </c>
      <c r="I693" s="3">
        <v>1.7058383152199177E-8</v>
      </c>
      <c r="J693" s="2">
        <v>0</v>
      </c>
      <c r="K693" s="2">
        <v>0.85711492333026684</v>
      </c>
      <c r="M693">
        <v>703</v>
      </c>
      <c r="N693">
        <v>2</v>
      </c>
      <c r="O693">
        <v>0</v>
      </c>
      <c r="P693" s="3">
        <f t="shared" si="84"/>
        <v>1.7058383152199177E-8</v>
      </c>
      <c r="Q693" s="10">
        <f t="shared" si="85"/>
        <v>0</v>
      </c>
      <c r="R693">
        <f>$N$1110-SUM($N$2:N692)</f>
        <v>447</v>
      </c>
      <c r="S693" s="10">
        <f t="shared" si="86"/>
        <v>0</v>
      </c>
      <c r="T693" s="2">
        <f t="shared" si="87"/>
        <v>0.85711492333026684</v>
      </c>
    </row>
    <row r="694" spans="1:20" x14ac:dyDescent="0.25">
      <c r="A694">
        <v>696</v>
      </c>
      <c r="B694" s="3">
        <f t="shared" si="80"/>
        <v>2.0402430182424862E-8</v>
      </c>
      <c r="C694">
        <v>3</v>
      </c>
      <c r="D694">
        <v>0</v>
      </c>
      <c r="E694" s="10">
        <f t="shared" si="81"/>
        <v>0</v>
      </c>
      <c r="F694">
        <f>$C$1110-SUM($C$2:C693)</f>
        <v>680</v>
      </c>
      <c r="G694" s="10">
        <f t="shared" si="82"/>
        <v>0</v>
      </c>
      <c r="H694" s="2">
        <f t="shared" si="83"/>
        <v>0.87814247791325273</v>
      </c>
      <c r="I694" s="3">
        <v>8.5291915760995886E-9</v>
      </c>
      <c r="J694" s="2">
        <v>0</v>
      </c>
      <c r="K694" s="2">
        <v>0.85711492333026684</v>
      </c>
      <c r="M694">
        <v>704</v>
      </c>
      <c r="N694">
        <v>1</v>
      </c>
      <c r="O694">
        <v>0</v>
      </c>
      <c r="P694" s="3">
        <f t="shared" si="84"/>
        <v>8.5291915760995886E-9</v>
      </c>
      <c r="Q694" s="10">
        <f t="shared" si="85"/>
        <v>0</v>
      </c>
      <c r="R694">
        <f>$N$1110-SUM($N$2:N693)</f>
        <v>445</v>
      </c>
      <c r="S694" s="10">
        <f t="shared" si="86"/>
        <v>0</v>
      </c>
      <c r="T694" s="2">
        <f t="shared" si="87"/>
        <v>0.85711492333026684</v>
      </c>
    </row>
    <row r="695" spans="1:20" x14ac:dyDescent="0.25">
      <c r="A695">
        <v>697</v>
      </c>
      <c r="B695" s="3">
        <f t="shared" si="80"/>
        <v>1.3601620121616573E-8</v>
      </c>
      <c r="C695">
        <v>2</v>
      </c>
      <c r="D695">
        <v>0</v>
      </c>
      <c r="E695" s="10">
        <f t="shared" si="81"/>
        <v>0</v>
      </c>
      <c r="F695">
        <f>$C$1110-SUM($C$2:C694)</f>
        <v>677</v>
      </c>
      <c r="G695" s="10">
        <f t="shared" si="82"/>
        <v>0</v>
      </c>
      <c r="H695" s="2">
        <f t="shared" si="83"/>
        <v>0.87814247791325273</v>
      </c>
      <c r="I695" s="3">
        <v>5.1175149456597529E-8</v>
      </c>
      <c r="J695" s="2">
        <v>0</v>
      </c>
      <c r="K695" s="2">
        <v>0.85711492333026684</v>
      </c>
      <c r="M695">
        <v>705</v>
      </c>
      <c r="N695">
        <v>6</v>
      </c>
      <c r="O695">
        <v>0</v>
      </c>
      <c r="P695" s="3">
        <f t="shared" si="84"/>
        <v>5.1175149456597529E-8</v>
      </c>
      <c r="Q695" s="10">
        <f t="shared" si="85"/>
        <v>0</v>
      </c>
      <c r="R695">
        <f>$N$1110-SUM($N$2:N694)</f>
        <v>444</v>
      </c>
      <c r="S695" s="10">
        <f t="shared" si="86"/>
        <v>0</v>
      </c>
      <c r="T695" s="2">
        <f t="shared" si="87"/>
        <v>0.85711492333026684</v>
      </c>
    </row>
    <row r="696" spans="1:20" x14ac:dyDescent="0.25">
      <c r="A696">
        <v>698</v>
      </c>
      <c r="B696" s="3">
        <f t="shared" si="80"/>
        <v>2.0402430182424862E-8</v>
      </c>
      <c r="C696">
        <v>3</v>
      </c>
      <c r="D696">
        <v>0</v>
      </c>
      <c r="E696" s="10">
        <f t="shared" si="81"/>
        <v>0</v>
      </c>
      <c r="F696">
        <f>$C$1110-SUM($C$2:C695)</f>
        <v>675</v>
      </c>
      <c r="G696" s="10">
        <f t="shared" si="82"/>
        <v>0</v>
      </c>
      <c r="H696" s="2">
        <f t="shared" si="83"/>
        <v>0.87814247791325273</v>
      </c>
      <c r="I696" s="3">
        <v>2.5587574728298764E-8</v>
      </c>
      <c r="J696" s="2">
        <v>0</v>
      </c>
      <c r="K696" s="2">
        <v>0.85711492333026684</v>
      </c>
      <c r="M696">
        <v>707</v>
      </c>
      <c r="N696">
        <v>3</v>
      </c>
      <c r="O696">
        <v>0</v>
      </c>
      <c r="P696" s="3">
        <f t="shared" si="84"/>
        <v>2.5587574728298764E-8</v>
      </c>
      <c r="Q696" s="10">
        <f t="shared" si="85"/>
        <v>0</v>
      </c>
      <c r="R696">
        <f>$N$1110-SUM($N$2:N695)</f>
        <v>438</v>
      </c>
      <c r="S696" s="10">
        <f t="shared" si="86"/>
        <v>0</v>
      </c>
      <c r="T696" s="2">
        <f t="shared" si="87"/>
        <v>0.85711492333026684</v>
      </c>
    </row>
    <row r="697" spans="1:20" x14ac:dyDescent="0.25">
      <c r="A697">
        <v>699</v>
      </c>
      <c r="B697" s="3">
        <f t="shared" si="80"/>
        <v>6.8008100608082866E-9</v>
      </c>
      <c r="C697">
        <v>1</v>
      </c>
      <c r="D697">
        <v>0</v>
      </c>
      <c r="E697" s="10">
        <f t="shared" si="81"/>
        <v>0</v>
      </c>
      <c r="F697">
        <f>$C$1110-SUM($C$2:C696)</f>
        <v>672</v>
      </c>
      <c r="G697" s="10">
        <f t="shared" si="82"/>
        <v>0</v>
      </c>
      <c r="H697" s="2">
        <f t="shared" si="83"/>
        <v>0.87814247791325273</v>
      </c>
      <c r="I697" s="3">
        <v>8.5291915760995886E-9</v>
      </c>
      <c r="J697" s="2">
        <v>0</v>
      </c>
      <c r="K697" s="2">
        <v>0.85711492333026684</v>
      </c>
      <c r="M697">
        <v>708</v>
      </c>
      <c r="N697">
        <v>1</v>
      </c>
      <c r="O697">
        <v>0</v>
      </c>
      <c r="P697" s="3">
        <f t="shared" si="84"/>
        <v>8.5291915760995886E-9</v>
      </c>
      <c r="Q697" s="10">
        <f t="shared" si="85"/>
        <v>0</v>
      </c>
      <c r="R697">
        <f>$N$1110-SUM($N$2:N696)</f>
        <v>435</v>
      </c>
      <c r="S697" s="10">
        <f t="shared" si="86"/>
        <v>0</v>
      </c>
      <c r="T697" s="2">
        <f t="shared" si="87"/>
        <v>0.85711492333026684</v>
      </c>
    </row>
    <row r="698" spans="1:20" x14ac:dyDescent="0.25">
      <c r="A698">
        <v>701</v>
      </c>
      <c r="B698" s="3">
        <f t="shared" si="80"/>
        <v>6.8008100608082866E-9</v>
      </c>
      <c r="C698">
        <v>1</v>
      </c>
      <c r="D698">
        <v>0</v>
      </c>
      <c r="E698" s="10">
        <f t="shared" si="81"/>
        <v>0</v>
      </c>
      <c r="F698">
        <f>$C$1110-SUM($C$2:C697)</f>
        <v>671</v>
      </c>
      <c r="G698" s="10">
        <f t="shared" si="82"/>
        <v>0</v>
      </c>
      <c r="H698" s="2">
        <f t="shared" si="83"/>
        <v>0.87814247791325273</v>
      </c>
      <c r="I698" s="3">
        <v>1.7058383152199177E-8</v>
      </c>
      <c r="J698" s="2">
        <v>0</v>
      </c>
      <c r="K698" s="2">
        <v>0.85711492333026684</v>
      </c>
      <c r="M698">
        <v>709</v>
      </c>
      <c r="N698">
        <v>2</v>
      </c>
      <c r="O698">
        <v>0</v>
      </c>
      <c r="P698" s="3">
        <f t="shared" si="84"/>
        <v>1.7058383152199177E-8</v>
      </c>
      <c r="Q698" s="10">
        <f t="shared" si="85"/>
        <v>0</v>
      </c>
      <c r="R698">
        <f>$N$1110-SUM($N$2:N697)</f>
        <v>434</v>
      </c>
      <c r="S698" s="10">
        <f t="shared" si="86"/>
        <v>0</v>
      </c>
      <c r="T698" s="2">
        <f t="shared" si="87"/>
        <v>0.85711492333026684</v>
      </c>
    </row>
    <row r="699" spans="1:20" x14ac:dyDescent="0.25">
      <c r="A699">
        <v>702</v>
      </c>
      <c r="B699" s="3">
        <f t="shared" si="80"/>
        <v>2.7203240243233147E-8</v>
      </c>
      <c r="C699">
        <v>4</v>
      </c>
      <c r="D699">
        <v>0</v>
      </c>
      <c r="E699" s="10">
        <f t="shared" si="81"/>
        <v>0</v>
      </c>
      <c r="F699">
        <f>$C$1110-SUM($C$2:C698)</f>
        <v>670</v>
      </c>
      <c r="G699" s="10">
        <f t="shared" si="82"/>
        <v>0</v>
      </c>
      <c r="H699" s="2">
        <f t="shared" si="83"/>
        <v>0.87814247791325273</v>
      </c>
      <c r="I699" s="3">
        <v>8.5291915760995886E-9</v>
      </c>
      <c r="J699" s="2">
        <v>0</v>
      </c>
      <c r="K699" s="2">
        <v>0.85711492333026684</v>
      </c>
      <c r="M699">
        <v>710</v>
      </c>
      <c r="N699">
        <v>1</v>
      </c>
      <c r="O699">
        <v>0</v>
      </c>
      <c r="P699" s="3">
        <f t="shared" si="84"/>
        <v>8.5291915760995886E-9</v>
      </c>
      <c r="Q699" s="10">
        <f t="shared" si="85"/>
        <v>0</v>
      </c>
      <c r="R699">
        <f>$N$1110-SUM($N$2:N698)</f>
        <v>432</v>
      </c>
      <c r="S699" s="10">
        <f t="shared" si="86"/>
        <v>0</v>
      </c>
      <c r="T699" s="2">
        <f t="shared" si="87"/>
        <v>0.85711492333026684</v>
      </c>
    </row>
    <row r="700" spans="1:20" x14ac:dyDescent="0.25">
      <c r="A700">
        <v>703</v>
      </c>
      <c r="B700" s="3">
        <f t="shared" si="80"/>
        <v>6.8008100608082866E-9</v>
      </c>
      <c r="C700">
        <v>1</v>
      </c>
      <c r="D700">
        <v>0</v>
      </c>
      <c r="E700" s="10">
        <f t="shared" si="81"/>
        <v>0</v>
      </c>
      <c r="F700">
        <f>$C$1110-SUM($C$2:C699)</f>
        <v>666</v>
      </c>
      <c r="G700" s="10">
        <f t="shared" si="82"/>
        <v>0</v>
      </c>
      <c r="H700" s="2">
        <f t="shared" si="83"/>
        <v>0.87814247791325273</v>
      </c>
      <c r="I700" s="3">
        <v>8.5291915760995886E-9</v>
      </c>
      <c r="J700" s="2">
        <v>0</v>
      </c>
      <c r="K700" s="2">
        <v>0.85711492333026684</v>
      </c>
      <c r="M700">
        <v>711</v>
      </c>
      <c r="N700">
        <v>1</v>
      </c>
      <c r="O700">
        <v>0</v>
      </c>
      <c r="P700" s="3">
        <f t="shared" si="84"/>
        <v>8.5291915760995886E-9</v>
      </c>
      <c r="Q700" s="10">
        <f t="shared" si="85"/>
        <v>0</v>
      </c>
      <c r="R700">
        <f>$N$1110-SUM($N$2:N699)</f>
        <v>431</v>
      </c>
      <c r="S700" s="10">
        <f t="shared" si="86"/>
        <v>0</v>
      </c>
      <c r="T700" s="2">
        <f t="shared" si="87"/>
        <v>0.85711492333026684</v>
      </c>
    </row>
    <row r="701" spans="1:20" x14ac:dyDescent="0.25">
      <c r="A701">
        <v>704</v>
      </c>
      <c r="B701" s="3">
        <f t="shared" si="80"/>
        <v>1.3601620121616573E-8</v>
      </c>
      <c r="C701">
        <v>2</v>
      </c>
      <c r="D701">
        <v>0</v>
      </c>
      <c r="E701" s="10">
        <f t="shared" si="81"/>
        <v>0</v>
      </c>
      <c r="F701">
        <f>$C$1110-SUM($C$2:C700)</f>
        <v>665</v>
      </c>
      <c r="G701" s="10">
        <f t="shared" si="82"/>
        <v>0</v>
      </c>
      <c r="H701" s="2">
        <f t="shared" si="83"/>
        <v>0.87814247791325273</v>
      </c>
      <c r="I701" s="3">
        <v>1.7058383152199177E-8</v>
      </c>
      <c r="J701" s="2">
        <v>0</v>
      </c>
      <c r="K701" s="2">
        <v>0.85711492333026684</v>
      </c>
      <c r="M701">
        <v>713</v>
      </c>
      <c r="N701">
        <v>2</v>
      </c>
      <c r="O701">
        <v>0</v>
      </c>
      <c r="P701" s="3">
        <f t="shared" si="84"/>
        <v>1.7058383152199177E-8</v>
      </c>
      <c r="Q701" s="10">
        <f t="shared" si="85"/>
        <v>0</v>
      </c>
      <c r="R701">
        <f>$N$1110-SUM($N$2:N700)</f>
        <v>430</v>
      </c>
      <c r="S701" s="10">
        <f t="shared" si="86"/>
        <v>0</v>
      </c>
      <c r="T701" s="2">
        <f t="shared" si="87"/>
        <v>0.85711492333026684</v>
      </c>
    </row>
    <row r="702" spans="1:20" x14ac:dyDescent="0.25">
      <c r="A702">
        <v>705</v>
      </c>
      <c r="B702" s="3">
        <f t="shared" si="80"/>
        <v>4.0804860364849723E-8</v>
      </c>
      <c r="C702">
        <v>6</v>
      </c>
      <c r="D702">
        <v>0</v>
      </c>
      <c r="E702" s="10">
        <f t="shared" si="81"/>
        <v>0</v>
      </c>
      <c r="F702">
        <f>$C$1110-SUM($C$2:C701)</f>
        <v>663</v>
      </c>
      <c r="G702" s="10">
        <f t="shared" si="82"/>
        <v>0</v>
      </c>
      <c r="H702" s="2">
        <f t="shared" si="83"/>
        <v>0.87814247791325273</v>
      </c>
      <c r="I702" s="3">
        <v>2.5587574728298764E-8</v>
      </c>
      <c r="J702" s="2">
        <v>0</v>
      </c>
      <c r="K702" s="2">
        <v>0.85711492333026684</v>
      </c>
      <c r="M702">
        <v>714</v>
      </c>
      <c r="N702">
        <v>3</v>
      </c>
      <c r="O702">
        <v>0</v>
      </c>
      <c r="P702" s="3">
        <f t="shared" si="84"/>
        <v>2.5587574728298764E-8</v>
      </c>
      <c r="Q702" s="10">
        <f t="shared" si="85"/>
        <v>0</v>
      </c>
      <c r="R702">
        <f>$N$1110-SUM($N$2:N701)</f>
        <v>428</v>
      </c>
      <c r="S702" s="10">
        <f t="shared" si="86"/>
        <v>0</v>
      </c>
      <c r="T702" s="2">
        <f t="shared" si="87"/>
        <v>0.85711492333026684</v>
      </c>
    </row>
    <row r="703" spans="1:20" x14ac:dyDescent="0.25">
      <c r="A703">
        <v>707</v>
      </c>
      <c r="B703" s="3">
        <f t="shared" si="80"/>
        <v>2.7203240243233147E-8</v>
      </c>
      <c r="C703">
        <v>4</v>
      </c>
      <c r="D703">
        <v>0</v>
      </c>
      <c r="E703" s="10">
        <f t="shared" si="81"/>
        <v>0</v>
      </c>
      <c r="F703">
        <f>$C$1110-SUM($C$2:C702)</f>
        <v>657</v>
      </c>
      <c r="G703" s="10">
        <f t="shared" si="82"/>
        <v>0</v>
      </c>
      <c r="H703" s="2">
        <f t="shared" si="83"/>
        <v>0.87814247791325273</v>
      </c>
      <c r="I703" s="3">
        <v>2.5587574728298764E-8</v>
      </c>
      <c r="J703" s="2">
        <v>0</v>
      </c>
      <c r="K703" s="2">
        <v>0.85711492333026684</v>
      </c>
      <c r="M703">
        <v>715</v>
      </c>
      <c r="N703">
        <v>3</v>
      </c>
      <c r="O703">
        <v>0</v>
      </c>
      <c r="P703" s="3">
        <f t="shared" si="84"/>
        <v>2.5587574728298764E-8</v>
      </c>
      <c r="Q703" s="10">
        <f t="shared" si="85"/>
        <v>0</v>
      </c>
      <c r="R703">
        <f>$N$1110-SUM($N$2:N702)</f>
        <v>425</v>
      </c>
      <c r="S703" s="10">
        <f t="shared" si="86"/>
        <v>0</v>
      </c>
      <c r="T703" s="2">
        <f t="shared" si="87"/>
        <v>0.85711492333026684</v>
      </c>
    </row>
    <row r="704" spans="1:20" x14ac:dyDescent="0.25">
      <c r="A704">
        <v>708</v>
      </c>
      <c r="B704" s="3">
        <f t="shared" si="80"/>
        <v>6.8008100608082866E-9</v>
      </c>
      <c r="C704">
        <v>1</v>
      </c>
      <c r="D704">
        <v>0</v>
      </c>
      <c r="E704" s="10">
        <f t="shared" si="81"/>
        <v>0</v>
      </c>
      <c r="F704">
        <f>$C$1110-SUM($C$2:C703)</f>
        <v>653</v>
      </c>
      <c r="G704" s="10">
        <f t="shared" si="82"/>
        <v>0</v>
      </c>
      <c r="H704" s="2">
        <f t="shared" si="83"/>
        <v>0.87814247791325273</v>
      </c>
      <c r="I704" s="3">
        <v>8.5291915760995886E-9</v>
      </c>
      <c r="J704" s="2">
        <v>0</v>
      </c>
      <c r="K704" s="2">
        <v>0.85711492333026684</v>
      </c>
      <c r="M704">
        <v>716</v>
      </c>
      <c r="N704">
        <v>1</v>
      </c>
      <c r="O704">
        <v>0</v>
      </c>
      <c r="P704" s="3">
        <f t="shared" si="84"/>
        <v>8.5291915760995886E-9</v>
      </c>
      <c r="Q704" s="10">
        <f t="shared" si="85"/>
        <v>0</v>
      </c>
      <c r="R704">
        <f>$N$1110-SUM($N$2:N703)</f>
        <v>422</v>
      </c>
      <c r="S704" s="10">
        <f t="shared" si="86"/>
        <v>0</v>
      </c>
      <c r="T704" s="2">
        <f t="shared" si="87"/>
        <v>0.85711492333026684</v>
      </c>
    </row>
    <row r="705" spans="1:20" x14ac:dyDescent="0.25">
      <c r="A705">
        <v>709</v>
      </c>
      <c r="B705" s="3">
        <f t="shared" si="80"/>
        <v>2.7203240243233147E-8</v>
      </c>
      <c r="C705">
        <v>4</v>
      </c>
      <c r="D705">
        <v>0</v>
      </c>
      <c r="E705" s="10">
        <f t="shared" si="81"/>
        <v>0</v>
      </c>
      <c r="F705">
        <f>$C$1110-SUM($C$2:C704)</f>
        <v>652</v>
      </c>
      <c r="G705" s="10">
        <f t="shared" si="82"/>
        <v>0</v>
      </c>
      <c r="H705" s="2">
        <f t="shared" si="83"/>
        <v>0.87814247791325273</v>
      </c>
      <c r="I705" s="3">
        <v>8.5291915760995886E-9</v>
      </c>
      <c r="J705" s="2">
        <v>0</v>
      </c>
      <c r="K705" s="2">
        <v>0.85711492333026684</v>
      </c>
      <c r="M705">
        <v>717</v>
      </c>
      <c r="N705">
        <v>1</v>
      </c>
      <c r="O705">
        <v>0</v>
      </c>
      <c r="P705" s="3">
        <f t="shared" si="84"/>
        <v>8.5291915760995886E-9</v>
      </c>
      <c r="Q705" s="10">
        <f t="shared" si="85"/>
        <v>0</v>
      </c>
      <c r="R705">
        <f>$N$1110-SUM($N$2:N704)</f>
        <v>421</v>
      </c>
      <c r="S705" s="10">
        <f t="shared" si="86"/>
        <v>0</v>
      </c>
      <c r="T705" s="2">
        <f t="shared" si="87"/>
        <v>0.85711492333026684</v>
      </c>
    </row>
    <row r="706" spans="1:20" x14ac:dyDescent="0.25">
      <c r="A706">
        <v>710</v>
      </c>
      <c r="B706" s="3">
        <f t="shared" ref="B706:B769" si="88">C706/$C$1110</f>
        <v>2.7203240243233147E-8</v>
      </c>
      <c r="C706">
        <v>4</v>
      </c>
      <c r="D706">
        <v>0</v>
      </c>
      <c r="E706" s="10">
        <f t="shared" ref="E706:E769" si="89">D706/C706</f>
        <v>0</v>
      </c>
      <c r="F706">
        <f>$C$1110-SUM($C$2:C705)</f>
        <v>648</v>
      </c>
      <c r="G706" s="10">
        <f t="shared" si="82"/>
        <v>0</v>
      </c>
      <c r="H706" s="2">
        <f t="shared" si="83"/>
        <v>0.87814247791325273</v>
      </c>
      <c r="I706" s="3">
        <v>4.2645957880497942E-8</v>
      </c>
      <c r="J706" s="2">
        <v>0</v>
      </c>
      <c r="K706" s="2">
        <v>0.85711492333026684</v>
      </c>
      <c r="M706">
        <v>719</v>
      </c>
      <c r="N706">
        <v>5</v>
      </c>
      <c r="O706">
        <v>0</v>
      </c>
      <c r="P706" s="3">
        <f t="shared" si="84"/>
        <v>4.2645957880497942E-8</v>
      </c>
      <c r="Q706" s="10">
        <f t="shared" si="85"/>
        <v>0</v>
      </c>
      <c r="R706">
        <f>$N$1110-SUM($N$2:N705)</f>
        <v>420</v>
      </c>
      <c r="S706" s="10">
        <f t="shared" si="86"/>
        <v>0</v>
      </c>
      <c r="T706" s="2">
        <f t="shared" si="87"/>
        <v>0.85711492333026684</v>
      </c>
    </row>
    <row r="707" spans="1:20" x14ac:dyDescent="0.25">
      <c r="A707">
        <v>711</v>
      </c>
      <c r="B707" s="3">
        <f t="shared" si="88"/>
        <v>6.8008100608082866E-9</v>
      </c>
      <c r="C707">
        <v>1</v>
      </c>
      <c r="D707">
        <v>0</v>
      </c>
      <c r="E707" s="10">
        <f t="shared" si="89"/>
        <v>0</v>
      </c>
      <c r="F707">
        <f>$C$1110-SUM($C$2:C706)</f>
        <v>644</v>
      </c>
      <c r="G707" s="10">
        <f t="shared" ref="G707:G770" si="90">H706-H707</f>
        <v>0</v>
      </c>
      <c r="H707" s="2">
        <f t="shared" ref="H707:H770" si="91">(F707-D707)/F707*H706</f>
        <v>0.87814247791325273</v>
      </c>
      <c r="I707" s="3">
        <v>8.5291915760995886E-9</v>
      </c>
      <c r="J707" s="2">
        <v>0</v>
      </c>
      <c r="K707" s="2">
        <v>0.85711492333026684</v>
      </c>
      <c r="M707">
        <v>720</v>
      </c>
      <c r="N707">
        <v>1</v>
      </c>
      <c r="O707">
        <v>0</v>
      </c>
      <c r="P707" s="3">
        <f t="shared" ref="P707:P770" si="92">N707/$N$1110</f>
        <v>8.5291915760995886E-9</v>
      </c>
      <c r="Q707" s="10">
        <f t="shared" ref="Q707:Q770" si="93">O707/N707</f>
        <v>0</v>
      </c>
      <c r="R707">
        <f>$N$1110-SUM($N$2:N706)</f>
        <v>415</v>
      </c>
      <c r="S707" s="10">
        <f t="shared" si="86"/>
        <v>0</v>
      </c>
      <c r="T707" s="2">
        <f t="shared" si="87"/>
        <v>0.85711492333026684</v>
      </c>
    </row>
    <row r="708" spans="1:20" x14ac:dyDescent="0.25">
      <c r="A708">
        <v>712</v>
      </c>
      <c r="B708" s="3">
        <f t="shared" si="88"/>
        <v>1.3601620121616573E-8</v>
      </c>
      <c r="C708">
        <v>2</v>
      </c>
      <c r="D708">
        <v>0</v>
      </c>
      <c r="E708" s="10">
        <f t="shared" si="89"/>
        <v>0</v>
      </c>
      <c r="F708">
        <f>$C$1110-SUM($C$2:C707)</f>
        <v>643</v>
      </c>
      <c r="G708" s="10">
        <f t="shared" si="90"/>
        <v>0</v>
      </c>
      <c r="H708" s="2">
        <f t="shared" si="91"/>
        <v>0.87814247791325273</v>
      </c>
      <c r="I708" s="3">
        <v>2.5587574728298764E-8</v>
      </c>
      <c r="J708" s="2">
        <v>0</v>
      </c>
      <c r="K708" s="2">
        <v>0.85711492333026684</v>
      </c>
      <c r="M708">
        <v>721</v>
      </c>
      <c r="N708">
        <v>3</v>
      </c>
      <c r="O708">
        <v>0</v>
      </c>
      <c r="P708" s="3">
        <f t="shared" si="92"/>
        <v>2.5587574728298764E-8</v>
      </c>
      <c r="Q708" s="10">
        <f t="shared" si="93"/>
        <v>0</v>
      </c>
      <c r="R708">
        <f>$N$1110-SUM($N$2:N707)</f>
        <v>414</v>
      </c>
      <c r="S708" s="10">
        <f t="shared" ref="S708:S771" si="94">T707-T708</f>
        <v>0</v>
      </c>
      <c r="T708" s="2">
        <f t="shared" ref="T708:T771" si="95">(R708-O708)/R708*T707</f>
        <v>0.85711492333026684</v>
      </c>
    </row>
    <row r="709" spans="1:20" x14ac:dyDescent="0.25">
      <c r="A709">
        <v>713</v>
      </c>
      <c r="B709" s="3">
        <f t="shared" si="88"/>
        <v>2.7203240243233147E-8</v>
      </c>
      <c r="C709">
        <v>4</v>
      </c>
      <c r="D709">
        <v>0</v>
      </c>
      <c r="E709" s="10">
        <f t="shared" si="89"/>
        <v>0</v>
      </c>
      <c r="F709">
        <f>$C$1110-SUM($C$2:C708)</f>
        <v>641</v>
      </c>
      <c r="G709" s="10">
        <f t="shared" si="90"/>
        <v>0</v>
      </c>
      <c r="H709" s="2">
        <f t="shared" si="91"/>
        <v>0.87814247791325273</v>
      </c>
      <c r="I709" s="3">
        <v>8.5291915760995886E-9</v>
      </c>
      <c r="J709" s="2">
        <v>0</v>
      </c>
      <c r="K709" s="2">
        <v>0.85711492333026684</v>
      </c>
      <c r="M709">
        <v>722</v>
      </c>
      <c r="N709">
        <v>1</v>
      </c>
      <c r="O709">
        <v>0</v>
      </c>
      <c r="P709" s="3">
        <f t="shared" si="92"/>
        <v>8.5291915760995886E-9</v>
      </c>
      <c r="Q709" s="10">
        <f t="shared" si="93"/>
        <v>0</v>
      </c>
      <c r="R709">
        <f>$N$1110-SUM($N$2:N708)</f>
        <v>411</v>
      </c>
      <c r="S709" s="10">
        <f t="shared" si="94"/>
        <v>0</v>
      </c>
      <c r="T709" s="2">
        <f t="shared" si="95"/>
        <v>0.85711492333026684</v>
      </c>
    </row>
    <row r="710" spans="1:20" x14ac:dyDescent="0.25">
      <c r="A710">
        <v>714</v>
      </c>
      <c r="B710" s="3">
        <f t="shared" si="88"/>
        <v>2.0402430182424862E-8</v>
      </c>
      <c r="C710">
        <v>3</v>
      </c>
      <c r="D710">
        <v>0</v>
      </c>
      <c r="E710" s="10">
        <f t="shared" si="89"/>
        <v>0</v>
      </c>
      <c r="F710">
        <f>$C$1110-SUM($C$2:C709)</f>
        <v>637</v>
      </c>
      <c r="G710" s="10">
        <f t="shared" si="90"/>
        <v>0</v>
      </c>
      <c r="H710" s="2">
        <f t="shared" si="91"/>
        <v>0.87814247791325273</v>
      </c>
      <c r="I710" s="3">
        <v>2.5587574728298764E-8</v>
      </c>
      <c r="J710" s="2">
        <v>0</v>
      </c>
      <c r="K710" s="2">
        <v>0.85711492333026684</v>
      </c>
      <c r="M710">
        <v>723</v>
      </c>
      <c r="N710">
        <v>3</v>
      </c>
      <c r="O710">
        <v>0</v>
      </c>
      <c r="P710" s="3">
        <f t="shared" si="92"/>
        <v>2.5587574728298764E-8</v>
      </c>
      <c r="Q710" s="10">
        <f t="shared" si="93"/>
        <v>0</v>
      </c>
      <c r="R710">
        <f>$N$1110-SUM($N$2:N709)</f>
        <v>410</v>
      </c>
      <c r="S710" s="10">
        <f t="shared" si="94"/>
        <v>0</v>
      </c>
      <c r="T710" s="2">
        <f t="shared" si="95"/>
        <v>0.85711492333026684</v>
      </c>
    </row>
    <row r="711" spans="1:20" x14ac:dyDescent="0.25">
      <c r="A711">
        <v>715</v>
      </c>
      <c r="B711" s="3">
        <f t="shared" si="88"/>
        <v>2.7203240243233147E-8</v>
      </c>
      <c r="C711">
        <v>4</v>
      </c>
      <c r="D711">
        <v>0</v>
      </c>
      <c r="E711" s="10">
        <f t="shared" si="89"/>
        <v>0</v>
      </c>
      <c r="F711">
        <f>$C$1110-SUM($C$2:C710)</f>
        <v>634</v>
      </c>
      <c r="G711" s="10">
        <f t="shared" si="90"/>
        <v>0</v>
      </c>
      <c r="H711" s="2">
        <f t="shared" si="91"/>
        <v>0.87814247791325273</v>
      </c>
      <c r="I711" s="3">
        <v>1.7058383152199177E-8</v>
      </c>
      <c r="J711" s="2">
        <v>0</v>
      </c>
      <c r="K711" s="2">
        <v>0.85711492333026684</v>
      </c>
      <c r="M711">
        <v>725</v>
      </c>
      <c r="N711">
        <v>2</v>
      </c>
      <c r="O711">
        <v>0</v>
      </c>
      <c r="P711" s="3">
        <f t="shared" si="92"/>
        <v>1.7058383152199177E-8</v>
      </c>
      <c r="Q711" s="10">
        <f t="shared" si="93"/>
        <v>0</v>
      </c>
      <c r="R711">
        <f>$N$1110-SUM($N$2:N710)</f>
        <v>407</v>
      </c>
      <c r="S711" s="10">
        <f t="shared" si="94"/>
        <v>0</v>
      </c>
      <c r="T711" s="2">
        <f t="shared" si="95"/>
        <v>0.85711492333026684</v>
      </c>
    </row>
    <row r="712" spans="1:20" x14ac:dyDescent="0.25">
      <c r="A712">
        <v>716</v>
      </c>
      <c r="B712" s="3">
        <f t="shared" si="88"/>
        <v>2.7203240243233147E-8</v>
      </c>
      <c r="C712">
        <v>4</v>
      </c>
      <c r="D712">
        <v>0</v>
      </c>
      <c r="E712" s="10">
        <f t="shared" si="89"/>
        <v>0</v>
      </c>
      <c r="F712">
        <f>$C$1110-SUM($C$2:C711)</f>
        <v>630</v>
      </c>
      <c r="G712" s="10">
        <f t="shared" si="90"/>
        <v>0</v>
      </c>
      <c r="H712" s="2">
        <f t="shared" si="91"/>
        <v>0.87814247791325273</v>
      </c>
      <c r="I712" s="3">
        <v>8.5291915760995886E-9</v>
      </c>
      <c r="J712" s="2">
        <v>0</v>
      </c>
      <c r="K712" s="2">
        <v>0.85711492333026684</v>
      </c>
      <c r="M712">
        <v>728</v>
      </c>
      <c r="N712">
        <v>1</v>
      </c>
      <c r="O712">
        <v>0</v>
      </c>
      <c r="P712" s="3">
        <f t="shared" si="92"/>
        <v>8.5291915760995886E-9</v>
      </c>
      <c r="Q712" s="10">
        <f t="shared" si="93"/>
        <v>0</v>
      </c>
      <c r="R712">
        <f>$N$1110-SUM($N$2:N711)</f>
        <v>405</v>
      </c>
      <c r="S712" s="10">
        <f t="shared" si="94"/>
        <v>0</v>
      </c>
      <c r="T712" s="2">
        <f t="shared" si="95"/>
        <v>0.85711492333026684</v>
      </c>
    </row>
    <row r="713" spans="1:20" x14ac:dyDescent="0.25">
      <c r="A713">
        <v>717</v>
      </c>
      <c r="B713" s="3">
        <f t="shared" si="88"/>
        <v>2.0402430182424862E-8</v>
      </c>
      <c r="C713">
        <v>3</v>
      </c>
      <c r="D713">
        <v>0</v>
      </c>
      <c r="E713" s="10">
        <f t="shared" si="89"/>
        <v>0</v>
      </c>
      <c r="F713">
        <f>$C$1110-SUM($C$2:C712)</f>
        <v>626</v>
      </c>
      <c r="G713" s="10">
        <f t="shared" si="90"/>
        <v>0</v>
      </c>
      <c r="H713" s="2">
        <f t="shared" si="91"/>
        <v>0.87814247791325273</v>
      </c>
      <c r="I713" s="3">
        <v>2.5587574728298764E-8</v>
      </c>
      <c r="J713" s="2">
        <v>0</v>
      </c>
      <c r="K713" s="2">
        <v>0.85711492333026684</v>
      </c>
      <c r="M713">
        <v>729</v>
      </c>
      <c r="N713">
        <v>3</v>
      </c>
      <c r="O713">
        <v>0</v>
      </c>
      <c r="P713" s="3">
        <f t="shared" si="92"/>
        <v>2.5587574728298764E-8</v>
      </c>
      <c r="Q713" s="10">
        <f t="shared" si="93"/>
        <v>0</v>
      </c>
      <c r="R713">
        <f>$N$1110-SUM($N$2:N712)</f>
        <v>404</v>
      </c>
      <c r="S713" s="10">
        <f t="shared" si="94"/>
        <v>0</v>
      </c>
      <c r="T713" s="2">
        <f t="shared" si="95"/>
        <v>0.85711492333026684</v>
      </c>
    </row>
    <row r="714" spans="1:20" x14ac:dyDescent="0.25">
      <c r="A714">
        <v>718</v>
      </c>
      <c r="B714" s="3">
        <f t="shared" si="88"/>
        <v>2.7203240243233147E-8</v>
      </c>
      <c r="C714">
        <v>4</v>
      </c>
      <c r="D714">
        <v>0</v>
      </c>
      <c r="E714" s="10">
        <f t="shared" si="89"/>
        <v>0</v>
      </c>
      <c r="F714">
        <f>$C$1110-SUM($C$2:C713)</f>
        <v>623</v>
      </c>
      <c r="G714" s="10">
        <f t="shared" si="90"/>
        <v>0</v>
      </c>
      <c r="H714" s="2">
        <f t="shared" si="91"/>
        <v>0.87814247791325273</v>
      </c>
      <c r="I714" s="3">
        <v>1.7058383152199177E-8</v>
      </c>
      <c r="J714" s="2">
        <v>0</v>
      </c>
      <c r="K714" s="2">
        <v>0.85711492333026684</v>
      </c>
      <c r="M714">
        <v>730</v>
      </c>
      <c r="N714">
        <v>2</v>
      </c>
      <c r="O714">
        <v>0</v>
      </c>
      <c r="P714" s="3">
        <f t="shared" si="92"/>
        <v>1.7058383152199177E-8</v>
      </c>
      <c r="Q714" s="10">
        <f t="shared" si="93"/>
        <v>0</v>
      </c>
      <c r="R714">
        <f>$N$1110-SUM($N$2:N713)</f>
        <v>401</v>
      </c>
      <c r="S714" s="10">
        <f t="shared" si="94"/>
        <v>0</v>
      </c>
      <c r="T714" s="2">
        <f t="shared" si="95"/>
        <v>0.85711492333026684</v>
      </c>
    </row>
    <row r="715" spans="1:20" x14ac:dyDescent="0.25">
      <c r="A715">
        <v>719</v>
      </c>
      <c r="B715" s="3">
        <f t="shared" si="88"/>
        <v>2.7203240243233147E-8</v>
      </c>
      <c r="C715">
        <v>4</v>
      </c>
      <c r="D715">
        <v>0</v>
      </c>
      <c r="E715" s="10">
        <f t="shared" si="89"/>
        <v>0</v>
      </c>
      <c r="F715">
        <f>$C$1110-SUM($C$2:C714)</f>
        <v>619</v>
      </c>
      <c r="G715" s="10">
        <f t="shared" si="90"/>
        <v>0</v>
      </c>
      <c r="H715" s="2">
        <f t="shared" si="91"/>
        <v>0.87814247791325273</v>
      </c>
      <c r="I715" s="3">
        <v>1.7058383152199177E-8</v>
      </c>
      <c r="J715" s="2">
        <v>0</v>
      </c>
      <c r="K715" s="2">
        <v>0.85711492333026684</v>
      </c>
      <c r="M715">
        <v>731</v>
      </c>
      <c r="N715">
        <v>2</v>
      </c>
      <c r="O715">
        <v>0</v>
      </c>
      <c r="P715" s="3">
        <f t="shared" si="92"/>
        <v>1.7058383152199177E-8</v>
      </c>
      <c r="Q715" s="10">
        <f t="shared" si="93"/>
        <v>0</v>
      </c>
      <c r="R715">
        <f>$N$1110-SUM($N$2:N714)</f>
        <v>399</v>
      </c>
      <c r="S715" s="10">
        <f t="shared" si="94"/>
        <v>0</v>
      </c>
      <c r="T715" s="2">
        <f t="shared" si="95"/>
        <v>0.85711492333026684</v>
      </c>
    </row>
    <row r="716" spans="1:20" x14ac:dyDescent="0.25">
      <c r="A716">
        <v>720</v>
      </c>
      <c r="B716" s="3">
        <f t="shared" si="88"/>
        <v>1.3601620121616573E-8</v>
      </c>
      <c r="C716">
        <v>2</v>
      </c>
      <c r="D716">
        <v>0</v>
      </c>
      <c r="E716" s="10">
        <f t="shared" si="89"/>
        <v>0</v>
      </c>
      <c r="F716">
        <f>$C$1110-SUM($C$2:C715)</f>
        <v>615</v>
      </c>
      <c r="G716" s="10">
        <f t="shared" si="90"/>
        <v>0</v>
      </c>
      <c r="H716" s="2">
        <f t="shared" si="91"/>
        <v>0.87814247791325273</v>
      </c>
      <c r="I716" s="3">
        <v>8.5291915760995886E-9</v>
      </c>
      <c r="J716" s="2">
        <v>0</v>
      </c>
      <c r="K716" s="2">
        <v>0.85711492333026684</v>
      </c>
      <c r="M716">
        <v>732</v>
      </c>
      <c r="N716">
        <v>1</v>
      </c>
      <c r="O716">
        <v>0</v>
      </c>
      <c r="P716" s="3">
        <f t="shared" si="92"/>
        <v>8.5291915760995886E-9</v>
      </c>
      <c r="Q716" s="10">
        <f t="shared" si="93"/>
        <v>0</v>
      </c>
      <c r="R716">
        <f>$N$1110-SUM($N$2:N715)</f>
        <v>397</v>
      </c>
      <c r="S716" s="10">
        <f t="shared" si="94"/>
        <v>0</v>
      </c>
      <c r="T716" s="2">
        <f t="shared" si="95"/>
        <v>0.85711492333026684</v>
      </c>
    </row>
    <row r="717" spans="1:20" x14ac:dyDescent="0.25">
      <c r="A717">
        <v>721</v>
      </c>
      <c r="B717" s="3">
        <f t="shared" si="88"/>
        <v>2.7203240243233147E-8</v>
      </c>
      <c r="C717">
        <v>4</v>
      </c>
      <c r="D717">
        <v>0</v>
      </c>
      <c r="E717" s="10">
        <f t="shared" si="89"/>
        <v>0</v>
      </c>
      <c r="F717">
        <f>$C$1110-SUM($C$2:C716)</f>
        <v>613</v>
      </c>
      <c r="G717" s="10">
        <f t="shared" si="90"/>
        <v>0</v>
      </c>
      <c r="H717" s="2">
        <f t="shared" si="91"/>
        <v>0.87814247791325273</v>
      </c>
      <c r="I717" s="3">
        <v>1.7058383152199177E-8</v>
      </c>
      <c r="J717" s="2">
        <v>0</v>
      </c>
      <c r="K717" s="2">
        <v>0.85711492333026684</v>
      </c>
      <c r="M717">
        <v>733</v>
      </c>
      <c r="N717">
        <v>2</v>
      </c>
      <c r="O717">
        <v>0</v>
      </c>
      <c r="P717" s="3">
        <f t="shared" si="92"/>
        <v>1.7058383152199177E-8</v>
      </c>
      <c r="Q717" s="10">
        <f t="shared" si="93"/>
        <v>0</v>
      </c>
      <c r="R717">
        <f>$N$1110-SUM($N$2:N716)</f>
        <v>396</v>
      </c>
      <c r="S717" s="10">
        <f t="shared" si="94"/>
        <v>0</v>
      </c>
      <c r="T717" s="2">
        <f t="shared" si="95"/>
        <v>0.85711492333026684</v>
      </c>
    </row>
    <row r="718" spans="1:20" x14ac:dyDescent="0.25">
      <c r="A718">
        <v>722</v>
      </c>
      <c r="B718" s="3">
        <f t="shared" si="88"/>
        <v>6.8008100608082866E-9</v>
      </c>
      <c r="C718">
        <v>1</v>
      </c>
      <c r="D718">
        <v>0</v>
      </c>
      <c r="E718" s="10">
        <f t="shared" si="89"/>
        <v>0</v>
      </c>
      <c r="F718">
        <f>$C$1110-SUM($C$2:C717)</f>
        <v>609</v>
      </c>
      <c r="G718" s="10">
        <f t="shared" si="90"/>
        <v>0</v>
      </c>
      <c r="H718" s="2">
        <f t="shared" si="91"/>
        <v>0.87814247791325273</v>
      </c>
      <c r="I718" s="3">
        <v>1.7058383152199177E-8</v>
      </c>
      <c r="J718" s="2">
        <v>0</v>
      </c>
      <c r="K718" s="2">
        <v>0.85711492333026684</v>
      </c>
      <c r="M718">
        <v>734</v>
      </c>
      <c r="N718">
        <v>2</v>
      </c>
      <c r="O718">
        <v>0</v>
      </c>
      <c r="P718" s="3">
        <f t="shared" si="92"/>
        <v>1.7058383152199177E-8</v>
      </c>
      <c r="Q718" s="10">
        <f t="shared" si="93"/>
        <v>0</v>
      </c>
      <c r="R718">
        <f>$N$1110-SUM($N$2:N717)</f>
        <v>394</v>
      </c>
      <c r="S718" s="10">
        <f t="shared" si="94"/>
        <v>0</v>
      </c>
      <c r="T718" s="2">
        <f t="shared" si="95"/>
        <v>0.85711492333026684</v>
      </c>
    </row>
    <row r="719" spans="1:20" x14ac:dyDescent="0.25">
      <c r="A719">
        <v>723</v>
      </c>
      <c r="B719" s="3">
        <f t="shared" si="88"/>
        <v>2.0402430182424862E-8</v>
      </c>
      <c r="C719">
        <v>3</v>
      </c>
      <c r="D719">
        <v>0</v>
      </c>
      <c r="E719" s="10">
        <f t="shared" si="89"/>
        <v>0</v>
      </c>
      <c r="F719">
        <f>$C$1110-SUM($C$2:C718)</f>
        <v>608</v>
      </c>
      <c r="G719" s="10">
        <f t="shared" si="90"/>
        <v>0</v>
      </c>
      <c r="H719" s="2">
        <f t="shared" si="91"/>
        <v>0.87814247791325273</v>
      </c>
      <c r="I719" s="3">
        <v>1.7058383152199177E-8</v>
      </c>
      <c r="J719" s="2">
        <v>0</v>
      </c>
      <c r="K719" s="2">
        <v>0.85711492333026684</v>
      </c>
      <c r="M719">
        <v>735</v>
      </c>
      <c r="N719">
        <v>2</v>
      </c>
      <c r="O719">
        <v>0</v>
      </c>
      <c r="P719" s="3">
        <f t="shared" si="92"/>
        <v>1.7058383152199177E-8</v>
      </c>
      <c r="Q719" s="10">
        <f t="shared" si="93"/>
        <v>0</v>
      </c>
      <c r="R719">
        <f>$N$1110-SUM($N$2:N718)</f>
        <v>392</v>
      </c>
      <c r="S719" s="10">
        <f t="shared" si="94"/>
        <v>0</v>
      </c>
      <c r="T719" s="2">
        <f t="shared" si="95"/>
        <v>0.85711492333026684</v>
      </c>
    </row>
    <row r="720" spans="1:20" x14ac:dyDescent="0.25">
      <c r="A720">
        <v>724</v>
      </c>
      <c r="B720" s="3">
        <f t="shared" si="88"/>
        <v>1.3601620121616573E-8</v>
      </c>
      <c r="C720">
        <v>2</v>
      </c>
      <c r="D720">
        <v>0</v>
      </c>
      <c r="E720" s="10">
        <f t="shared" si="89"/>
        <v>0</v>
      </c>
      <c r="F720">
        <f>$C$1110-SUM($C$2:C719)</f>
        <v>605</v>
      </c>
      <c r="G720" s="10">
        <f t="shared" si="90"/>
        <v>0</v>
      </c>
      <c r="H720" s="2">
        <f t="shared" si="91"/>
        <v>0.87814247791325273</v>
      </c>
      <c r="I720" s="3">
        <v>2.5587574728298764E-8</v>
      </c>
      <c r="J720" s="2">
        <v>0</v>
      </c>
      <c r="K720" s="2">
        <v>0.85711492333026684</v>
      </c>
      <c r="M720">
        <v>736</v>
      </c>
      <c r="N720">
        <v>3</v>
      </c>
      <c r="O720">
        <v>0</v>
      </c>
      <c r="P720" s="3">
        <f t="shared" si="92"/>
        <v>2.5587574728298764E-8</v>
      </c>
      <c r="Q720" s="10">
        <f t="shared" si="93"/>
        <v>0</v>
      </c>
      <c r="R720">
        <f>$N$1110-SUM($N$2:N719)</f>
        <v>390</v>
      </c>
      <c r="S720" s="10">
        <f t="shared" si="94"/>
        <v>0</v>
      </c>
      <c r="T720" s="2">
        <f t="shared" si="95"/>
        <v>0.85711492333026684</v>
      </c>
    </row>
    <row r="721" spans="1:20" x14ac:dyDescent="0.25">
      <c r="A721">
        <v>725</v>
      </c>
      <c r="B721" s="3">
        <f t="shared" si="88"/>
        <v>2.7203240243233147E-8</v>
      </c>
      <c r="C721">
        <v>4</v>
      </c>
      <c r="D721">
        <v>0</v>
      </c>
      <c r="E721" s="10">
        <f t="shared" si="89"/>
        <v>0</v>
      </c>
      <c r="F721">
        <f>$C$1110-SUM($C$2:C720)</f>
        <v>603</v>
      </c>
      <c r="G721" s="10">
        <f t="shared" si="90"/>
        <v>0</v>
      </c>
      <c r="H721" s="2">
        <f t="shared" si="91"/>
        <v>0.87814247791325273</v>
      </c>
      <c r="I721" s="3">
        <v>1.7058383152199177E-8</v>
      </c>
      <c r="J721" s="2">
        <v>0</v>
      </c>
      <c r="K721" s="2">
        <v>0.85711492333026684</v>
      </c>
      <c r="M721">
        <v>737</v>
      </c>
      <c r="N721">
        <v>2</v>
      </c>
      <c r="O721">
        <v>0</v>
      </c>
      <c r="P721" s="3">
        <f t="shared" si="92"/>
        <v>1.7058383152199177E-8</v>
      </c>
      <c r="Q721" s="10">
        <f t="shared" si="93"/>
        <v>0</v>
      </c>
      <c r="R721">
        <f>$N$1110-SUM($N$2:N720)</f>
        <v>387</v>
      </c>
      <c r="S721" s="10">
        <f t="shared" si="94"/>
        <v>0</v>
      </c>
      <c r="T721" s="2">
        <f t="shared" si="95"/>
        <v>0.85711492333026684</v>
      </c>
    </row>
    <row r="722" spans="1:20" x14ac:dyDescent="0.25">
      <c r="A722">
        <v>726</v>
      </c>
      <c r="B722" s="3">
        <f t="shared" si="88"/>
        <v>6.8008100608082866E-9</v>
      </c>
      <c r="C722">
        <v>1</v>
      </c>
      <c r="D722">
        <v>0</v>
      </c>
      <c r="E722" s="10">
        <f t="shared" si="89"/>
        <v>0</v>
      </c>
      <c r="F722">
        <f>$C$1110-SUM($C$2:C721)</f>
        <v>599</v>
      </c>
      <c r="G722" s="10">
        <f t="shared" si="90"/>
        <v>0</v>
      </c>
      <c r="H722" s="2">
        <f t="shared" si="91"/>
        <v>0.87814247791325273</v>
      </c>
      <c r="I722" s="3">
        <v>2.5587574728298764E-8</v>
      </c>
      <c r="J722" s="2">
        <v>0</v>
      </c>
      <c r="K722" s="2">
        <v>0.85711492333026684</v>
      </c>
      <c r="M722">
        <v>738</v>
      </c>
      <c r="N722">
        <v>3</v>
      </c>
      <c r="O722">
        <v>0</v>
      </c>
      <c r="P722" s="3">
        <f t="shared" si="92"/>
        <v>2.5587574728298764E-8</v>
      </c>
      <c r="Q722" s="10">
        <f t="shared" si="93"/>
        <v>0</v>
      </c>
      <c r="R722">
        <f>$N$1110-SUM($N$2:N721)</f>
        <v>385</v>
      </c>
      <c r="S722" s="10">
        <f t="shared" si="94"/>
        <v>0</v>
      </c>
      <c r="T722" s="2">
        <f t="shared" si="95"/>
        <v>0.85711492333026684</v>
      </c>
    </row>
    <row r="723" spans="1:20" x14ac:dyDescent="0.25">
      <c r="A723">
        <v>728</v>
      </c>
      <c r="B723" s="3">
        <f t="shared" si="88"/>
        <v>1.3601620121616573E-8</v>
      </c>
      <c r="C723">
        <v>2</v>
      </c>
      <c r="D723">
        <v>0</v>
      </c>
      <c r="E723" s="10">
        <f t="shared" si="89"/>
        <v>0</v>
      </c>
      <c r="F723">
        <f>$C$1110-SUM($C$2:C722)</f>
        <v>598</v>
      </c>
      <c r="G723" s="10">
        <f t="shared" si="90"/>
        <v>0</v>
      </c>
      <c r="H723" s="2">
        <f t="shared" si="91"/>
        <v>0.87814247791325273</v>
      </c>
      <c r="I723" s="3">
        <v>8.5291915760995886E-9</v>
      </c>
      <c r="J723" s="2">
        <v>0</v>
      </c>
      <c r="K723" s="2">
        <v>0.85711492333026684</v>
      </c>
      <c r="M723">
        <v>739</v>
      </c>
      <c r="N723">
        <v>1</v>
      </c>
      <c r="O723">
        <v>0</v>
      </c>
      <c r="P723" s="3">
        <f t="shared" si="92"/>
        <v>8.5291915760995886E-9</v>
      </c>
      <c r="Q723" s="10">
        <f t="shared" si="93"/>
        <v>0</v>
      </c>
      <c r="R723">
        <f>$N$1110-SUM($N$2:N722)</f>
        <v>382</v>
      </c>
      <c r="S723" s="10">
        <f t="shared" si="94"/>
        <v>0</v>
      </c>
      <c r="T723" s="2">
        <f t="shared" si="95"/>
        <v>0.85711492333026684</v>
      </c>
    </row>
    <row r="724" spans="1:20" x14ac:dyDescent="0.25">
      <c r="A724">
        <v>729</v>
      </c>
      <c r="B724" s="3">
        <f t="shared" si="88"/>
        <v>2.7203240243233147E-8</v>
      </c>
      <c r="C724">
        <v>4</v>
      </c>
      <c r="D724">
        <v>0</v>
      </c>
      <c r="E724" s="10">
        <f t="shared" si="89"/>
        <v>0</v>
      </c>
      <c r="F724">
        <f>$C$1110-SUM($C$2:C723)</f>
        <v>596</v>
      </c>
      <c r="G724" s="10">
        <f t="shared" si="90"/>
        <v>0</v>
      </c>
      <c r="H724" s="2">
        <f t="shared" si="91"/>
        <v>0.87814247791325273</v>
      </c>
      <c r="I724" s="3">
        <v>8.5291915760995886E-9</v>
      </c>
      <c r="J724" s="2">
        <v>0</v>
      </c>
      <c r="K724" s="2">
        <v>0.85711492333026684</v>
      </c>
      <c r="M724">
        <v>740</v>
      </c>
      <c r="N724">
        <v>1</v>
      </c>
      <c r="O724">
        <v>0</v>
      </c>
      <c r="P724" s="3">
        <f t="shared" si="92"/>
        <v>8.5291915760995886E-9</v>
      </c>
      <c r="Q724" s="10">
        <f t="shared" si="93"/>
        <v>0</v>
      </c>
      <c r="R724">
        <f>$N$1110-SUM($N$2:N723)</f>
        <v>381</v>
      </c>
      <c r="S724" s="10">
        <f t="shared" si="94"/>
        <v>0</v>
      </c>
      <c r="T724" s="2">
        <f t="shared" si="95"/>
        <v>0.85711492333026684</v>
      </c>
    </row>
    <row r="725" spans="1:20" x14ac:dyDescent="0.25">
      <c r="A725">
        <v>730</v>
      </c>
      <c r="B725" s="3">
        <f t="shared" si="88"/>
        <v>1.3601620121616573E-8</v>
      </c>
      <c r="C725">
        <v>2</v>
      </c>
      <c r="D725">
        <v>0</v>
      </c>
      <c r="E725" s="10">
        <f t="shared" si="89"/>
        <v>0</v>
      </c>
      <c r="F725">
        <f>$C$1110-SUM($C$2:C724)</f>
        <v>592</v>
      </c>
      <c r="G725" s="10">
        <f t="shared" si="90"/>
        <v>0</v>
      </c>
      <c r="H725" s="2">
        <f t="shared" si="91"/>
        <v>0.87814247791325273</v>
      </c>
      <c r="I725" s="3">
        <v>1.7058383152199177E-8</v>
      </c>
      <c r="J725" s="2">
        <v>0</v>
      </c>
      <c r="K725" s="2">
        <v>0.85711492333026684</v>
      </c>
      <c r="M725">
        <v>741</v>
      </c>
      <c r="N725">
        <v>2</v>
      </c>
      <c r="O725">
        <v>0</v>
      </c>
      <c r="P725" s="3">
        <f t="shared" si="92"/>
        <v>1.7058383152199177E-8</v>
      </c>
      <c r="Q725" s="10">
        <f t="shared" si="93"/>
        <v>0</v>
      </c>
      <c r="R725">
        <f>$N$1110-SUM($N$2:N724)</f>
        <v>380</v>
      </c>
      <c r="S725" s="10">
        <f t="shared" si="94"/>
        <v>0</v>
      </c>
      <c r="T725" s="2">
        <f t="shared" si="95"/>
        <v>0.85711492333026684</v>
      </c>
    </row>
    <row r="726" spans="1:20" x14ac:dyDescent="0.25">
      <c r="A726">
        <v>731</v>
      </c>
      <c r="B726" s="3">
        <f t="shared" si="88"/>
        <v>2.0402430182424862E-8</v>
      </c>
      <c r="C726">
        <v>3</v>
      </c>
      <c r="D726">
        <v>0</v>
      </c>
      <c r="E726" s="10">
        <f t="shared" si="89"/>
        <v>0</v>
      </c>
      <c r="F726">
        <f>$C$1110-SUM($C$2:C725)</f>
        <v>590</v>
      </c>
      <c r="G726" s="10">
        <f t="shared" si="90"/>
        <v>0</v>
      </c>
      <c r="H726" s="2">
        <f t="shared" si="91"/>
        <v>0.87814247791325273</v>
      </c>
      <c r="I726" s="3">
        <v>1.7058383152199177E-8</v>
      </c>
      <c r="J726" s="2">
        <v>0</v>
      </c>
      <c r="K726" s="2">
        <v>0.85711492333026684</v>
      </c>
      <c r="M726">
        <v>742</v>
      </c>
      <c r="N726">
        <v>2</v>
      </c>
      <c r="O726">
        <v>0</v>
      </c>
      <c r="P726" s="3">
        <f t="shared" si="92"/>
        <v>1.7058383152199177E-8</v>
      </c>
      <c r="Q726" s="10">
        <f t="shared" si="93"/>
        <v>0</v>
      </c>
      <c r="R726">
        <f>$N$1110-SUM($N$2:N725)</f>
        <v>378</v>
      </c>
      <c r="S726" s="10">
        <f t="shared" si="94"/>
        <v>0</v>
      </c>
      <c r="T726" s="2">
        <f t="shared" si="95"/>
        <v>0.85711492333026684</v>
      </c>
    </row>
    <row r="727" spans="1:20" x14ac:dyDescent="0.25">
      <c r="A727">
        <v>732</v>
      </c>
      <c r="B727" s="3">
        <f t="shared" si="88"/>
        <v>1.3601620121616573E-8</v>
      </c>
      <c r="C727">
        <v>2</v>
      </c>
      <c r="D727">
        <v>0</v>
      </c>
      <c r="E727" s="10">
        <f t="shared" si="89"/>
        <v>0</v>
      </c>
      <c r="F727">
        <f>$C$1110-SUM($C$2:C726)</f>
        <v>587</v>
      </c>
      <c r="G727" s="10">
        <f t="shared" si="90"/>
        <v>0</v>
      </c>
      <c r="H727" s="2">
        <f t="shared" si="91"/>
        <v>0.87814247791325273</v>
      </c>
      <c r="I727" s="3">
        <v>5.1175149456597529E-8</v>
      </c>
      <c r="J727" s="2">
        <v>0</v>
      </c>
      <c r="K727" s="2">
        <v>0.85711492333026684</v>
      </c>
      <c r="M727">
        <v>743</v>
      </c>
      <c r="N727">
        <v>6</v>
      </c>
      <c r="O727">
        <v>0</v>
      </c>
      <c r="P727" s="3">
        <f t="shared" si="92"/>
        <v>5.1175149456597529E-8</v>
      </c>
      <c r="Q727" s="10">
        <f t="shared" si="93"/>
        <v>0</v>
      </c>
      <c r="R727">
        <f>$N$1110-SUM($N$2:N726)</f>
        <v>376</v>
      </c>
      <c r="S727" s="10">
        <f t="shared" si="94"/>
        <v>0</v>
      </c>
      <c r="T727" s="2">
        <f t="shared" si="95"/>
        <v>0.85711492333026684</v>
      </c>
    </row>
    <row r="728" spans="1:20" x14ac:dyDescent="0.25">
      <c r="A728">
        <v>733</v>
      </c>
      <c r="B728" s="3">
        <f t="shared" si="88"/>
        <v>1.3601620121616573E-8</v>
      </c>
      <c r="C728">
        <v>2</v>
      </c>
      <c r="D728">
        <v>0</v>
      </c>
      <c r="E728" s="10">
        <f t="shared" si="89"/>
        <v>0</v>
      </c>
      <c r="F728">
        <f>$C$1110-SUM($C$2:C727)</f>
        <v>585</v>
      </c>
      <c r="G728" s="10">
        <f t="shared" si="90"/>
        <v>0</v>
      </c>
      <c r="H728" s="2">
        <f t="shared" si="91"/>
        <v>0.87814247791325273</v>
      </c>
      <c r="I728" s="3">
        <v>1.7058383152199177E-8</v>
      </c>
      <c r="J728" s="2">
        <v>0</v>
      </c>
      <c r="K728" s="2">
        <v>0.85711492333026684</v>
      </c>
      <c r="M728">
        <v>745</v>
      </c>
      <c r="N728">
        <v>2</v>
      </c>
      <c r="O728">
        <v>0</v>
      </c>
      <c r="P728" s="3">
        <f t="shared" si="92"/>
        <v>1.7058383152199177E-8</v>
      </c>
      <c r="Q728" s="10">
        <f t="shared" si="93"/>
        <v>0</v>
      </c>
      <c r="R728">
        <f>$N$1110-SUM($N$2:N727)</f>
        <v>370</v>
      </c>
      <c r="S728" s="10">
        <f t="shared" si="94"/>
        <v>0</v>
      </c>
      <c r="T728" s="2">
        <f t="shared" si="95"/>
        <v>0.85711492333026684</v>
      </c>
    </row>
    <row r="729" spans="1:20" x14ac:dyDescent="0.25">
      <c r="A729">
        <v>734</v>
      </c>
      <c r="B729" s="3">
        <f t="shared" si="88"/>
        <v>3.4004050304041438E-8</v>
      </c>
      <c r="C729">
        <v>5</v>
      </c>
      <c r="D729">
        <v>0</v>
      </c>
      <c r="E729" s="10">
        <f t="shared" si="89"/>
        <v>0</v>
      </c>
      <c r="F729">
        <f>$C$1110-SUM($C$2:C728)</f>
        <v>583</v>
      </c>
      <c r="G729" s="10">
        <f t="shared" si="90"/>
        <v>0</v>
      </c>
      <c r="H729" s="2">
        <f t="shared" si="91"/>
        <v>0.87814247791325273</v>
      </c>
      <c r="I729" s="3">
        <v>1.7058383152199177E-8</v>
      </c>
      <c r="J729" s="2">
        <v>0</v>
      </c>
      <c r="K729" s="2">
        <v>0.85711492333026684</v>
      </c>
      <c r="M729">
        <v>746</v>
      </c>
      <c r="N729">
        <v>2</v>
      </c>
      <c r="O729">
        <v>0</v>
      </c>
      <c r="P729" s="3">
        <f t="shared" si="92"/>
        <v>1.7058383152199177E-8</v>
      </c>
      <c r="Q729" s="10">
        <f t="shared" si="93"/>
        <v>0</v>
      </c>
      <c r="R729">
        <f>$N$1110-SUM($N$2:N728)</f>
        <v>368</v>
      </c>
      <c r="S729" s="10">
        <f t="shared" si="94"/>
        <v>0</v>
      </c>
      <c r="T729" s="2">
        <f t="shared" si="95"/>
        <v>0.85711492333026684</v>
      </c>
    </row>
    <row r="730" spans="1:20" x14ac:dyDescent="0.25">
      <c r="A730">
        <v>735</v>
      </c>
      <c r="B730" s="3">
        <f t="shared" si="88"/>
        <v>2.7203240243233147E-8</v>
      </c>
      <c r="C730">
        <v>4</v>
      </c>
      <c r="D730">
        <v>0</v>
      </c>
      <c r="E730" s="10">
        <f t="shared" si="89"/>
        <v>0</v>
      </c>
      <c r="F730">
        <f>$C$1110-SUM($C$2:C729)</f>
        <v>578</v>
      </c>
      <c r="G730" s="10">
        <f t="shared" si="90"/>
        <v>0</v>
      </c>
      <c r="H730" s="2">
        <f t="shared" si="91"/>
        <v>0.87814247791325273</v>
      </c>
      <c r="I730" s="3">
        <v>1.7058383152199177E-8</v>
      </c>
      <c r="J730" s="2">
        <v>0</v>
      </c>
      <c r="K730" s="2">
        <v>0.85711492333026684</v>
      </c>
      <c r="M730">
        <v>748</v>
      </c>
      <c r="N730">
        <v>2</v>
      </c>
      <c r="O730">
        <v>0</v>
      </c>
      <c r="P730" s="3">
        <f t="shared" si="92"/>
        <v>1.7058383152199177E-8</v>
      </c>
      <c r="Q730" s="10">
        <f t="shared" si="93"/>
        <v>0</v>
      </c>
      <c r="R730">
        <f>$N$1110-SUM($N$2:N729)</f>
        <v>366</v>
      </c>
      <c r="S730" s="10">
        <f t="shared" si="94"/>
        <v>0</v>
      </c>
      <c r="T730" s="2">
        <f t="shared" si="95"/>
        <v>0.85711492333026684</v>
      </c>
    </row>
    <row r="731" spans="1:20" x14ac:dyDescent="0.25">
      <c r="A731">
        <v>736</v>
      </c>
      <c r="B731" s="3">
        <f t="shared" si="88"/>
        <v>2.0402430182424862E-8</v>
      </c>
      <c r="C731">
        <v>3</v>
      </c>
      <c r="D731">
        <v>0</v>
      </c>
      <c r="E731" s="10">
        <f t="shared" si="89"/>
        <v>0</v>
      </c>
      <c r="F731">
        <f>$C$1110-SUM($C$2:C730)</f>
        <v>574</v>
      </c>
      <c r="G731" s="10">
        <f t="shared" si="90"/>
        <v>0</v>
      </c>
      <c r="H731" s="2">
        <f t="shared" si="91"/>
        <v>0.87814247791325273</v>
      </c>
      <c r="I731" s="3">
        <v>8.5291915760995886E-9</v>
      </c>
      <c r="J731" s="2">
        <v>0</v>
      </c>
      <c r="K731" s="2">
        <v>0.85711492333026684</v>
      </c>
      <c r="M731">
        <v>749</v>
      </c>
      <c r="N731">
        <v>1</v>
      </c>
      <c r="O731">
        <v>0</v>
      </c>
      <c r="P731" s="3">
        <f t="shared" si="92"/>
        <v>8.5291915760995886E-9</v>
      </c>
      <c r="Q731" s="10">
        <f t="shared" si="93"/>
        <v>0</v>
      </c>
      <c r="R731">
        <f>$N$1110-SUM($N$2:N730)</f>
        <v>364</v>
      </c>
      <c r="S731" s="10">
        <f t="shared" si="94"/>
        <v>0</v>
      </c>
      <c r="T731" s="2">
        <f t="shared" si="95"/>
        <v>0.85711492333026684</v>
      </c>
    </row>
    <row r="732" spans="1:20" x14ac:dyDescent="0.25">
      <c r="A732">
        <v>737</v>
      </c>
      <c r="B732" s="3">
        <f t="shared" si="88"/>
        <v>6.8008100608082866E-9</v>
      </c>
      <c r="C732">
        <v>1</v>
      </c>
      <c r="D732">
        <v>0</v>
      </c>
      <c r="E732" s="10">
        <f t="shared" si="89"/>
        <v>0</v>
      </c>
      <c r="F732">
        <f>$C$1110-SUM($C$2:C731)</f>
        <v>571</v>
      </c>
      <c r="G732" s="10">
        <f t="shared" si="90"/>
        <v>0</v>
      </c>
      <c r="H732" s="2">
        <f t="shared" si="91"/>
        <v>0.87814247791325273</v>
      </c>
      <c r="I732" s="3">
        <v>1.7058383152199177E-8</v>
      </c>
      <c r="J732" s="2">
        <v>0</v>
      </c>
      <c r="K732" s="2">
        <v>0.85711492333026684</v>
      </c>
      <c r="M732">
        <v>750</v>
      </c>
      <c r="N732">
        <v>2</v>
      </c>
      <c r="O732">
        <v>0</v>
      </c>
      <c r="P732" s="3">
        <f t="shared" si="92"/>
        <v>1.7058383152199177E-8</v>
      </c>
      <c r="Q732" s="10">
        <f t="shared" si="93"/>
        <v>0</v>
      </c>
      <c r="R732">
        <f>$N$1110-SUM($N$2:N731)</f>
        <v>363</v>
      </c>
      <c r="S732" s="10">
        <f t="shared" si="94"/>
        <v>0</v>
      </c>
      <c r="T732" s="2">
        <f t="shared" si="95"/>
        <v>0.85711492333026684</v>
      </c>
    </row>
    <row r="733" spans="1:20" x14ac:dyDescent="0.25">
      <c r="A733">
        <v>738</v>
      </c>
      <c r="B733" s="3">
        <f t="shared" si="88"/>
        <v>2.0402430182424862E-8</v>
      </c>
      <c r="C733">
        <v>3</v>
      </c>
      <c r="D733">
        <v>0</v>
      </c>
      <c r="E733" s="10">
        <f t="shared" si="89"/>
        <v>0</v>
      </c>
      <c r="F733">
        <f>$C$1110-SUM($C$2:C732)</f>
        <v>570</v>
      </c>
      <c r="G733" s="10">
        <f t="shared" si="90"/>
        <v>0</v>
      </c>
      <c r="H733" s="2">
        <f t="shared" si="91"/>
        <v>0.87814247791325273</v>
      </c>
      <c r="I733" s="3">
        <v>1.7058383152199177E-8</v>
      </c>
      <c r="J733" s="2">
        <v>0</v>
      </c>
      <c r="K733" s="2">
        <v>0.85711492333026684</v>
      </c>
      <c r="M733">
        <v>751</v>
      </c>
      <c r="N733">
        <v>2</v>
      </c>
      <c r="O733">
        <v>0</v>
      </c>
      <c r="P733" s="3">
        <f t="shared" si="92"/>
        <v>1.7058383152199177E-8</v>
      </c>
      <c r="Q733" s="10">
        <f t="shared" si="93"/>
        <v>0</v>
      </c>
      <c r="R733">
        <f>$N$1110-SUM($N$2:N732)</f>
        <v>361</v>
      </c>
      <c r="S733" s="10">
        <f t="shared" si="94"/>
        <v>0</v>
      </c>
      <c r="T733" s="2">
        <f t="shared" si="95"/>
        <v>0.85711492333026684</v>
      </c>
    </row>
    <row r="734" spans="1:20" x14ac:dyDescent="0.25">
      <c r="A734">
        <v>739</v>
      </c>
      <c r="B734" s="3">
        <f t="shared" si="88"/>
        <v>6.8008100608082866E-9</v>
      </c>
      <c r="C734">
        <v>1</v>
      </c>
      <c r="D734">
        <v>0</v>
      </c>
      <c r="E734" s="10">
        <f t="shared" si="89"/>
        <v>0</v>
      </c>
      <c r="F734">
        <f>$C$1110-SUM($C$2:C733)</f>
        <v>567</v>
      </c>
      <c r="G734" s="10">
        <f t="shared" si="90"/>
        <v>0</v>
      </c>
      <c r="H734" s="2">
        <f t="shared" si="91"/>
        <v>0.87814247791325273</v>
      </c>
      <c r="I734" s="3">
        <v>1.7058383152199177E-8</v>
      </c>
      <c r="J734" s="2">
        <v>0</v>
      </c>
      <c r="K734" s="2">
        <v>0.85711492333026684</v>
      </c>
      <c r="M734">
        <v>753</v>
      </c>
      <c r="N734">
        <v>2</v>
      </c>
      <c r="O734">
        <v>0</v>
      </c>
      <c r="P734" s="3">
        <f t="shared" si="92"/>
        <v>1.7058383152199177E-8</v>
      </c>
      <c r="Q734" s="10">
        <f t="shared" si="93"/>
        <v>0</v>
      </c>
      <c r="R734">
        <f>$N$1110-SUM($N$2:N733)</f>
        <v>359</v>
      </c>
      <c r="S734" s="10">
        <f t="shared" si="94"/>
        <v>0</v>
      </c>
      <c r="T734" s="2">
        <f t="shared" si="95"/>
        <v>0.85711492333026684</v>
      </c>
    </row>
    <row r="735" spans="1:20" x14ac:dyDescent="0.25">
      <c r="A735">
        <v>740</v>
      </c>
      <c r="B735" s="3">
        <f t="shared" si="88"/>
        <v>1.3601620121616573E-8</v>
      </c>
      <c r="C735">
        <v>2</v>
      </c>
      <c r="D735">
        <v>0</v>
      </c>
      <c r="E735" s="10">
        <f t="shared" si="89"/>
        <v>0</v>
      </c>
      <c r="F735">
        <f>$C$1110-SUM($C$2:C734)</f>
        <v>566</v>
      </c>
      <c r="G735" s="10">
        <f t="shared" si="90"/>
        <v>0</v>
      </c>
      <c r="H735" s="2">
        <f t="shared" si="91"/>
        <v>0.87814247791325273</v>
      </c>
      <c r="I735" s="3">
        <v>1.7058383152199177E-8</v>
      </c>
      <c r="J735" s="2">
        <v>0</v>
      </c>
      <c r="K735" s="2">
        <v>0.85711492333026684</v>
      </c>
      <c r="M735">
        <v>754</v>
      </c>
      <c r="N735">
        <v>2</v>
      </c>
      <c r="O735">
        <v>0</v>
      </c>
      <c r="P735" s="3">
        <f t="shared" si="92"/>
        <v>1.7058383152199177E-8</v>
      </c>
      <c r="Q735" s="10">
        <f t="shared" si="93"/>
        <v>0</v>
      </c>
      <c r="R735">
        <f>$N$1110-SUM($N$2:N734)</f>
        <v>357</v>
      </c>
      <c r="S735" s="10">
        <f t="shared" si="94"/>
        <v>0</v>
      </c>
      <c r="T735" s="2">
        <f t="shared" si="95"/>
        <v>0.85711492333026684</v>
      </c>
    </row>
    <row r="736" spans="1:20" x14ac:dyDescent="0.25">
      <c r="A736">
        <v>741</v>
      </c>
      <c r="B736" s="3">
        <f t="shared" si="88"/>
        <v>1.3601620121616573E-8</v>
      </c>
      <c r="C736">
        <v>2</v>
      </c>
      <c r="D736">
        <v>0</v>
      </c>
      <c r="E736" s="10">
        <f t="shared" si="89"/>
        <v>0</v>
      </c>
      <c r="F736">
        <f>$C$1110-SUM($C$2:C735)</f>
        <v>564</v>
      </c>
      <c r="G736" s="10">
        <f t="shared" si="90"/>
        <v>0</v>
      </c>
      <c r="H736" s="2">
        <f t="shared" si="91"/>
        <v>0.87814247791325273</v>
      </c>
      <c r="I736" s="3">
        <v>3.4116766304398355E-8</v>
      </c>
      <c r="J736" s="2">
        <v>0</v>
      </c>
      <c r="K736" s="2">
        <v>0.85711492333026684</v>
      </c>
      <c r="M736">
        <v>755</v>
      </c>
      <c r="N736">
        <v>4</v>
      </c>
      <c r="O736">
        <v>0</v>
      </c>
      <c r="P736" s="3">
        <f t="shared" si="92"/>
        <v>3.4116766304398355E-8</v>
      </c>
      <c r="Q736" s="10">
        <f t="shared" si="93"/>
        <v>0</v>
      </c>
      <c r="R736">
        <f>$N$1110-SUM($N$2:N735)</f>
        <v>355</v>
      </c>
      <c r="S736" s="10">
        <f t="shared" si="94"/>
        <v>0</v>
      </c>
      <c r="T736" s="2">
        <f t="shared" si="95"/>
        <v>0.85711492333026684</v>
      </c>
    </row>
    <row r="737" spans="1:20" x14ac:dyDescent="0.25">
      <c r="A737">
        <v>742</v>
      </c>
      <c r="B737" s="3">
        <f t="shared" si="88"/>
        <v>2.0402430182424862E-8</v>
      </c>
      <c r="C737">
        <v>3</v>
      </c>
      <c r="D737">
        <v>0</v>
      </c>
      <c r="E737" s="10">
        <f t="shared" si="89"/>
        <v>0</v>
      </c>
      <c r="F737">
        <f>$C$1110-SUM($C$2:C736)</f>
        <v>562</v>
      </c>
      <c r="G737" s="10">
        <f t="shared" si="90"/>
        <v>0</v>
      </c>
      <c r="H737" s="2">
        <f t="shared" si="91"/>
        <v>0.87814247791325273</v>
      </c>
      <c r="I737" s="3">
        <v>8.5291915760995886E-9</v>
      </c>
      <c r="J737" s="2">
        <v>0</v>
      </c>
      <c r="K737" s="2">
        <v>0.85711492333026684</v>
      </c>
      <c r="M737">
        <v>757</v>
      </c>
      <c r="N737">
        <v>1</v>
      </c>
      <c r="O737">
        <v>0</v>
      </c>
      <c r="P737" s="3">
        <f t="shared" si="92"/>
        <v>8.5291915760995886E-9</v>
      </c>
      <c r="Q737" s="10">
        <f t="shared" si="93"/>
        <v>0</v>
      </c>
      <c r="R737">
        <f>$N$1110-SUM($N$2:N736)</f>
        <v>351</v>
      </c>
      <c r="S737" s="10">
        <f t="shared" si="94"/>
        <v>0</v>
      </c>
      <c r="T737" s="2">
        <f t="shared" si="95"/>
        <v>0.85711492333026684</v>
      </c>
    </row>
    <row r="738" spans="1:20" x14ac:dyDescent="0.25">
      <c r="A738">
        <v>743</v>
      </c>
      <c r="B738" s="3">
        <f t="shared" si="88"/>
        <v>2.0402430182424862E-8</v>
      </c>
      <c r="C738">
        <v>3</v>
      </c>
      <c r="D738">
        <v>0</v>
      </c>
      <c r="E738" s="10">
        <f t="shared" si="89"/>
        <v>0</v>
      </c>
      <c r="F738">
        <f>$C$1110-SUM($C$2:C737)</f>
        <v>559</v>
      </c>
      <c r="G738" s="10">
        <f t="shared" si="90"/>
        <v>0</v>
      </c>
      <c r="H738" s="2">
        <f t="shared" si="91"/>
        <v>0.87814247791325273</v>
      </c>
      <c r="I738" s="3">
        <v>8.5291915760995886E-9</v>
      </c>
      <c r="J738" s="2">
        <v>0</v>
      </c>
      <c r="K738" s="2">
        <v>0.85711492333026684</v>
      </c>
      <c r="M738">
        <v>758</v>
      </c>
      <c r="N738">
        <v>1</v>
      </c>
      <c r="O738">
        <v>0</v>
      </c>
      <c r="P738" s="3">
        <f t="shared" si="92"/>
        <v>8.5291915760995886E-9</v>
      </c>
      <c r="Q738" s="10">
        <f t="shared" si="93"/>
        <v>0</v>
      </c>
      <c r="R738">
        <f>$N$1110-SUM($N$2:N737)</f>
        <v>350</v>
      </c>
      <c r="S738" s="10">
        <f t="shared" si="94"/>
        <v>0</v>
      </c>
      <c r="T738" s="2">
        <f t="shared" si="95"/>
        <v>0.85711492333026684</v>
      </c>
    </row>
    <row r="739" spans="1:20" x14ac:dyDescent="0.25">
      <c r="A739">
        <v>744</v>
      </c>
      <c r="B739" s="3">
        <f t="shared" si="88"/>
        <v>1.3601620121616573E-8</v>
      </c>
      <c r="C739">
        <v>2</v>
      </c>
      <c r="D739">
        <v>0</v>
      </c>
      <c r="E739" s="10">
        <f t="shared" si="89"/>
        <v>0</v>
      </c>
      <c r="F739">
        <f>$C$1110-SUM($C$2:C738)</f>
        <v>556</v>
      </c>
      <c r="G739" s="10">
        <f t="shared" si="90"/>
        <v>0</v>
      </c>
      <c r="H739" s="2">
        <f t="shared" si="91"/>
        <v>0.87814247791325273</v>
      </c>
      <c r="I739" s="3">
        <v>8.5291915760995886E-9</v>
      </c>
      <c r="J739" s="2">
        <v>0</v>
      </c>
      <c r="K739" s="2">
        <v>0.85711492333026684</v>
      </c>
      <c r="M739">
        <v>759</v>
      </c>
      <c r="N739">
        <v>1</v>
      </c>
      <c r="O739">
        <v>0</v>
      </c>
      <c r="P739" s="3">
        <f t="shared" si="92"/>
        <v>8.5291915760995886E-9</v>
      </c>
      <c r="Q739" s="10">
        <f t="shared" si="93"/>
        <v>0</v>
      </c>
      <c r="R739">
        <f>$N$1110-SUM($N$2:N738)</f>
        <v>349</v>
      </c>
      <c r="S739" s="10">
        <f t="shared" si="94"/>
        <v>0</v>
      </c>
      <c r="T739" s="2">
        <f t="shared" si="95"/>
        <v>0.85711492333026684</v>
      </c>
    </row>
    <row r="740" spans="1:20" x14ac:dyDescent="0.25">
      <c r="A740">
        <v>745</v>
      </c>
      <c r="B740" s="3">
        <f t="shared" si="88"/>
        <v>1.3601620121616573E-8</v>
      </c>
      <c r="C740">
        <v>2</v>
      </c>
      <c r="D740">
        <v>0</v>
      </c>
      <c r="E740" s="10">
        <f t="shared" si="89"/>
        <v>0</v>
      </c>
      <c r="F740">
        <f>$C$1110-SUM($C$2:C739)</f>
        <v>554</v>
      </c>
      <c r="G740" s="10">
        <f t="shared" si="90"/>
        <v>0</v>
      </c>
      <c r="H740" s="2">
        <f t="shared" si="91"/>
        <v>0.87814247791325273</v>
      </c>
      <c r="I740" s="3">
        <v>2.5587574728298764E-8</v>
      </c>
      <c r="J740" s="2">
        <v>0</v>
      </c>
      <c r="K740" s="2">
        <v>0.85711492333026684</v>
      </c>
      <c r="M740">
        <v>762</v>
      </c>
      <c r="N740">
        <v>3</v>
      </c>
      <c r="O740">
        <v>0</v>
      </c>
      <c r="P740" s="3">
        <f t="shared" si="92"/>
        <v>2.5587574728298764E-8</v>
      </c>
      <c r="Q740" s="10">
        <f t="shared" si="93"/>
        <v>0</v>
      </c>
      <c r="R740">
        <f>$N$1110-SUM($N$2:N739)</f>
        <v>348</v>
      </c>
      <c r="S740" s="10">
        <f t="shared" si="94"/>
        <v>0</v>
      </c>
      <c r="T740" s="2">
        <f t="shared" si="95"/>
        <v>0.85711492333026684</v>
      </c>
    </row>
    <row r="741" spans="1:20" x14ac:dyDescent="0.25">
      <c r="A741">
        <v>746</v>
      </c>
      <c r="B741" s="3">
        <f t="shared" si="88"/>
        <v>2.7203240243233147E-8</v>
      </c>
      <c r="C741">
        <v>4</v>
      </c>
      <c r="D741">
        <v>0</v>
      </c>
      <c r="E741" s="10">
        <f t="shared" si="89"/>
        <v>0</v>
      </c>
      <c r="F741">
        <f>$C$1110-SUM($C$2:C740)</f>
        <v>552</v>
      </c>
      <c r="G741" s="10">
        <f t="shared" si="90"/>
        <v>0</v>
      </c>
      <c r="H741" s="2">
        <f t="shared" si="91"/>
        <v>0.87814247791325273</v>
      </c>
      <c r="I741" s="3">
        <v>2.5587574728298764E-8</v>
      </c>
      <c r="J741" s="2">
        <v>0</v>
      </c>
      <c r="K741" s="2">
        <v>0.85711492333026684</v>
      </c>
      <c r="M741">
        <v>764</v>
      </c>
      <c r="N741">
        <v>3</v>
      </c>
      <c r="O741">
        <v>0</v>
      </c>
      <c r="P741" s="3">
        <f t="shared" si="92"/>
        <v>2.5587574728298764E-8</v>
      </c>
      <c r="Q741" s="10">
        <f t="shared" si="93"/>
        <v>0</v>
      </c>
      <c r="R741">
        <f>$N$1110-SUM($N$2:N740)</f>
        <v>345</v>
      </c>
      <c r="S741" s="10">
        <f t="shared" si="94"/>
        <v>0</v>
      </c>
      <c r="T741" s="2">
        <f t="shared" si="95"/>
        <v>0.85711492333026684</v>
      </c>
    </row>
    <row r="742" spans="1:20" x14ac:dyDescent="0.25">
      <c r="A742">
        <v>747</v>
      </c>
      <c r="B742" s="3">
        <f t="shared" si="88"/>
        <v>2.0402430182424862E-8</v>
      </c>
      <c r="C742">
        <v>3</v>
      </c>
      <c r="D742">
        <v>0</v>
      </c>
      <c r="E742" s="10">
        <f t="shared" si="89"/>
        <v>0</v>
      </c>
      <c r="F742">
        <f>$C$1110-SUM($C$2:C741)</f>
        <v>548</v>
      </c>
      <c r="G742" s="10">
        <f t="shared" si="90"/>
        <v>0</v>
      </c>
      <c r="H742" s="2">
        <f t="shared" si="91"/>
        <v>0.87814247791325273</v>
      </c>
      <c r="I742" s="3">
        <v>1.7058383152199177E-8</v>
      </c>
      <c r="J742" s="2">
        <v>0</v>
      </c>
      <c r="K742" s="2">
        <v>0.85711492333026684</v>
      </c>
      <c r="M742">
        <v>765</v>
      </c>
      <c r="N742">
        <v>2</v>
      </c>
      <c r="O742">
        <v>0</v>
      </c>
      <c r="P742" s="3">
        <f t="shared" si="92"/>
        <v>1.7058383152199177E-8</v>
      </c>
      <c r="Q742" s="10">
        <f t="shared" si="93"/>
        <v>0</v>
      </c>
      <c r="R742">
        <f>$N$1110-SUM($N$2:N741)</f>
        <v>342</v>
      </c>
      <c r="S742" s="10">
        <f t="shared" si="94"/>
        <v>0</v>
      </c>
      <c r="T742" s="2">
        <f t="shared" si="95"/>
        <v>0.85711492333026684</v>
      </c>
    </row>
    <row r="743" spans="1:20" x14ac:dyDescent="0.25">
      <c r="A743">
        <v>748</v>
      </c>
      <c r="B743" s="3">
        <f t="shared" si="88"/>
        <v>1.3601620121616573E-8</v>
      </c>
      <c r="C743">
        <v>2</v>
      </c>
      <c r="D743">
        <v>0</v>
      </c>
      <c r="E743" s="10">
        <f t="shared" si="89"/>
        <v>0</v>
      </c>
      <c r="F743">
        <f>$C$1110-SUM($C$2:C742)</f>
        <v>545</v>
      </c>
      <c r="G743" s="10">
        <f t="shared" si="90"/>
        <v>0</v>
      </c>
      <c r="H743" s="2">
        <f t="shared" si="91"/>
        <v>0.87814247791325273</v>
      </c>
      <c r="I743" s="3">
        <v>2.5587574728298764E-8</v>
      </c>
      <c r="J743" s="2">
        <v>0</v>
      </c>
      <c r="K743" s="2">
        <v>0.85711492333026684</v>
      </c>
      <c r="M743">
        <v>766</v>
      </c>
      <c r="N743">
        <v>3</v>
      </c>
      <c r="O743">
        <v>0</v>
      </c>
      <c r="P743" s="3">
        <f t="shared" si="92"/>
        <v>2.5587574728298764E-8</v>
      </c>
      <c r="Q743" s="10">
        <f t="shared" si="93"/>
        <v>0</v>
      </c>
      <c r="R743">
        <f>$N$1110-SUM($N$2:N742)</f>
        <v>340</v>
      </c>
      <c r="S743" s="10">
        <f t="shared" si="94"/>
        <v>0</v>
      </c>
      <c r="T743" s="2">
        <f t="shared" si="95"/>
        <v>0.85711492333026684</v>
      </c>
    </row>
    <row r="744" spans="1:20" x14ac:dyDescent="0.25">
      <c r="A744">
        <v>749</v>
      </c>
      <c r="B744" s="3">
        <f t="shared" si="88"/>
        <v>6.8008100608082866E-9</v>
      </c>
      <c r="C744">
        <v>1</v>
      </c>
      <c r="D744">
        <v>0</v>
      </c>
      <c r="E744" s="10">
        <f t="shared" si="89"/>
        <v>0</v>
      </c>
      <c r="F744">
        <f>$C$1110-SUM($C$2:C743)</f>
        <v>543</v>
      </c>
      <c r="G744" s="10">
        <f t="shared" si="90"/>
        <v>0</v>
      </c>
      <c r="H744" s="2">
        <f t="shared" si="91"/>
        <v>0.87814247791325273</v>
      </c>
      <c r="I744" s="3">
        <v>8.5291915760995886E-9</v>
      </c>
      <c r="J744" s="2">
        <v>0</v>
      </c>
      <c r="K744" s="2">
        <v>0.85711492333026684</v>
      </c>
      <c r="M744">
        <v>767</v>
      </c>
      <c r="N744">
        <v>1</v>
      </c>
      <c r="O744">
        <v>0</v>
      </c>
      <c r="P744" s="3">
        <f t="shared" si="92"/>
        <v>8.5291915760995886E-9</v>
      </c>
      <c r="Q744" s="10">
        <f t="shared" si="93"/>
        <v>0</v>
      </c>
      <c r="R744">
        <f>$N$1110-SUM($N$2:N743)</f>
        <v>337</v>
      </c>
      <c r="S744" s="10">
        <f t="shared" si="94"/>
        <v>0</v>
      </c>
      <c r="T744" s="2">
        <f t="shared" si="95"/>
        <v>0.85711492333026684</v>
      </c>
    </row>
    <row r="745" spans="1:20" x14ac:dyDescent="0.25">
      <c r="A745">
        <v>750</v>
      </c>
      <c r="B745" s="3">
        <f t="shared" si="88"/>
        <v>3.4004050304041438E-8</v>
      </c>
      <c r="C745">
        <v>5</v>
      </c>
      <c r="D745">
        <v>0</v>
      </c>
      <c r="E745" s="10">
        <f t="shared" si="89"/>
        <v>0</v>
      </c>
      <c r="F745">
        <f>$C$1110-SUM($C$2:C744)</f>
        <v>542</v>
      </c>
      <c r="G745" s="10">
        <f t="shared" si="90"/>
        <v>0</v>
      </c>
      <c r="H745" s="2">
        <f t="shared" si="91"/>
        <v>0.87814247791325273</v>
      </c>
      <c r="I745" s="3">
        <v>1.7058383152199177E-8</v>
      </c>
      <c r="J745" s="2">
        <v>0</v>
      </c>
      <c r="K745" s="2">
        <v>0.85711492333026684</v>
      </c>
      <c r="M745">
        <v>769</v>
      </c>
      <c r="N745">
        <v>2</v>
      </c>
      <c r="O745">
        <v>0</v>
      </c>
      <c r="P745" s="3">
        <f t="shared" si="92"/>
        <v>1.7058383152199177E-8</v>
      </c>
      <c r="Q745" s="10">
        <f t="shared" si="93"/>
        <v>0</v>
      </c>
      <c r="R745">
        <f>$N$1110-SUM($N$2:N744)</f>
        <v>336</v>
      </c>
      <c r="S745" s="10">
        <f t="shared" si="94"/>
        <v>0</v>
      </c>
      <c r="T745" s="2">
        <f t="shared" si="95"/>
        <v>0.85711492333026684</v>
      </c>
    </row>
    <row r="746" spans="1:20" x14ac:dyDescent="0.25">
      <c r="A746">
        <v>751</v>
      </c>
      <c r="B746" s="3">
        <f t="shared" si="88"/>
        <v>2.0402430182424862E-8</v>
      </c>
      <c r="C746">
        <v>3</v>
      </c>
      <c r="D746">
        <v>0</v>
      </c>
      <c r="E746" s="10">
        <f t="shared" si="89"/>
        <v>0</v>
      </c>
      <c r="F746">
        <f>$C$1110-SUM($C$2:C745)</f>
        <v>537</v>
      </c>
      <c r="G746" s="10">
        <f t="shared" si="90"/>
        <v>0</v>
      </c>
      <c r="H746" s="2">
        <f t="shared" si="91"/>
        <v>0.87814247791325273</v>
      </c>
      <c r="I746" s="3">
        <v>2.5587574728298764E-8</v>
      </c>
      <c r="J746" s="2">
        <v>0</v>
      </c>
      <c r="K746" s="2">
        <v>0.85711492333026684</v>
      </c>
      <c r="M746">
        <v>771</v>
      </c>
      <c r="N746">
        <v>3</v>
      </c>
      <c r="O746">
        <v>0</v>
      </c>
      <c r="P746" s="3">
        <f t="shared" si="92"/>
        <v>2.5587574728298764E-8</v>
      </c>
      <c r="Q746" s="10">
        <f t="shared" si="93"/>
        <v>0</v>
      </c>
      <c r="R746">
        <f>$N$1110-SUM($N$2:N745)</f>
        <v>334</v>
      </c>
      <c r="S746" s="10">
        <f t="shared" si="94"/>
        <v>0</v>
      </c>
      <c r="T746" s="2">
        <f t="shared" si="95"/>
        <v>0.85711492333026684</v>
      </c>
    </row>
    <row r="747" spans="1:20" x14ac:dyDescent="0.25">
      <c r="A747">
        <v>752</v>
      </c>
      <c r="B747" s="3">
        <f t="shared" si="88"/>
        <v>6.8008100608082866E-9</v>
      </c>
      <c r="C747">
        <v>1</v>
      </c>
      <c r="D747">
        <v>0</v>
      </c>
      <c r="E747" s="10">
        <f t="shared" si="89"/>
        <v>0</v>
      </c>
      <c r="F747">
        <f>$C$1110-SUM($C$2:C746)</f>
        <v>534</v>
      </c>
      <c r="G747" s="10">
        <f t="shared" si="90"/>
        <v>0</v>
      </c>
      <c r="H747" s="2">
        <f t="shared" si="91"/>
        <v>0.87814247791325273</v>
      </c>
      <c r="I747" s="3">
        <v>8.5291915760995886E-9</v>
      </c>
      <c r="J747" s="2">
        <v>0</v>
      </c>
      <c r="K747" s="2">
        <v>0.85711492333026684</v>
      </c>
      <c r="M747">
        <v>772</v>
      </c>
      <c r="N747">
        <v>1</v>
      </c>
      <c r="O747">
        <v>0</v>
      </c>
      <c r="P747" s="3">
        <f t="shared" si="92"/>
        <v>8.5291915760995886E-9</v>
      </c>
      <c r="Q747" s="10">
        <f t="shared" si="93"/>
        <v>0</v>
      </c>
      <c r="R747">
        <f>$N$1110-SUM($N$2:N746)</f>
        <v>331</v>
      </c>
      <c r="S747" s="10">
        <f t="shared" si="94"/>
        <v>0</v>
      </c>
      <c r="T747" s="2">
        <f t="shared" si="95"/>
        <v>0.85711492333026684</v>
      </c>
    </row>
    <row r="748" spans="1:20" x14ac:dyDescent="0.25">
      <c r="A748">
        <v>753</v>
      </c>
      <c r="B748" s="3">
        <f t="shared" si="88"/>
        <v>1.3601620121616573E-8</v>
      </c>
      <c r="C748">
        <v>2</v>
      </c>
      <c r="D748">
        <v>0</v>
      </c>
      <c r="E748" s="10">
        <f t="shared" si="89"/>
        <v>0</v>
      </c>
      <c r="F748">
        <f>$C$1110-SUM($C$2:C747)</f>
        <v>533</v>
      </c>
      <c r="G748" s="10">
        <f t="shared" si="90"/>
        <v>0</v>
      </c>
      <c r="H748" s="2">
        <f t="shared" si="91"/>
        <v>0.87814247791325273</v>
      </c>
      <c r="I748" s="3">
        <v>8.5291915760995886E-9</v>
      </c>
      <c r="J748" s="2">
        <v>0</v>
      </c>
      <c r="K748" s="2">
        <v>0.85711492333026684</v>
      </c>
      <c r="M748">
        <v>773</v>
      </c>
      <c r="N748">
        <v>1</v>
      </c>
      <c r="O748">
        <v>0</v>
      </c>
      <c r="P748" s="3">
        <f t="shared" si="92"/>
        <v>8.5291915760995886E-9</v>
      </c>
      <c r="Q748" s="10">
        <f t="shared" si="93"/>
        <v>0</v>
      </c>
      <c r="R748">
        <f>$N$1110-SUM($N$2:N747)</f>
        <v>330</v>
      </c>
      <c r="S748" s="10">
        <f t="shared" si="94"/>
        <v>0</v>
      </c>
      <c r="T748" s="2">
        <f t="shared" si="95"/>
        <v>0.85711492333026684</v>
      </c>
    </row>
    <row r="749" spans="1:20" x14ac:dyDescent="0.25">
      <c r="A749">
        <v>754</v>
      </c>
      <c r="B749" s="3">
        <f t="shared" si="88"/>
        <v>2.0402430182424862E-8</v>
      </c>
      <c r="C749">
        <v>3</v>
      </c>
      <c r="D749">
        <v>0</v>
      </c>
      <c r="E749" s="10">
        <f t="shared" si="89"/>
        <v>0</v>
      </c>
      <c r="F749">
        <f>$C$1110-SUM($C$2:C748)</f>
        <v>531</v>
      </c>
      <c r="G749" s="10">
        <f t="shared" si="90"/>
        <v>0</v>
      </c>
      <c r="H749" s="2">
        <f t="shared" si="91"/>
        <v>0.87814247791325273</v>
      </c>
      <c r="I749" s="3">
        <v>1.7058383152199177E-8</v>
      </c>
      <c r="J749" s="2">
        <v>2.605212532918677E-3</v>
      </c>
      <c r="K749" s="2">
        <v>0.85450971079734817</v>
      </c>
      <c r="M749">
        <v>775</v>
      </c>
      <c r="N749">
        <v>2</v>
      </c>
      <c r="O749">
        <v>1</v>
      </c>
      <c r="P749" s="3">
        <f t="shared" si="92"/>
        <v>1.7058383152199177E-8</v>
      </c>
      <c r="Q749" s="10">
        <f t="shared" si="93"/>
        <v>0.5</v>
      </c>
      <c r="R749">
        <f>$N$1110-SUM($N$2:N748)</f>
        <v>329</v>
      </c>
      <c r="S749" s="10">
        <f t="shared" si="94"/>
        <v>2.605212532918677E-3</v>
      </c>
      <c r="T749" s="2">
        <f t="shared" si="95"/>
        <v>0.85450971079734817</v>
      </c>
    </row>
    <row r="750" spans="1:20" x14ac:dyDescent="0.25">
      <c r="A750">
        <v>755</v>
      </c>
      <c r="B750" s="3">
        <f t="shared" si="88"/>
        <v>2.7203240243233147E-8</v>
      </c>
      <c r="C750">
        <v>4</v>
      </c>
      <c r="D750">
        <v>0</v>
      </c>
      <c r="E750" s="10">
        <f t="shared" si="89"/>
        <v>0</v>
      </c>
      <c r="F750">
        <f>$C$1110-SUM($C$2:C749)</f>
        <v>528</v>
      </c>
      <c r="G750" s="10">
        <f t="shared" si="90"/>
        <v>0</v>
      </c>
      <c r="H750" s="2">
        <f t="shared" si="91"/>
        <v>0.87814247791325273</v>
      </c>
      <c r="I750" s="3">
        <v>1.7058383152199177E-8</v>
      </c>
      <c r="J750" s="2">
        <v>0</v>
      </c>
      <c r="K750" s="2">
        <v>0.85450971079734817</v>
      </c>
      <c r="M750">
        <v>778</v>
      </c>
      <c r="N750">
        <v>2</v>
      </c>
      <c r="O750">
        <v>0</v>
      </c>
      <c r="P750" s="3">
        <f t="shared" si="92"/>
        <v>1.7058383152199177E-8</v>
      </c>
      <c r="Q750" s="10">
        <f t="shared" si="93"/>
        <v>0</v>
      </c>
      <c r="R750">
        <f>$N$1110-SUM($N$2:N749)</f>
        <v>327</v>
      </c>
      <c r="S750" s="10">
        <f t="shared" si="94"/>
        <v>0</v>
      </c>
      <c r="T750" s="2">
        <f t="shared" si="95"/>
        <v>0.85450971079734817</v>
      </c>
    </row>
    <row r="751" spans="1:20" x14ac:dyDescent="0.25">
      <c r="A751">
        <v>757</v>
      </c>
      <c r="B751" s="3">
        <f t="shared" si="88"/>
        <v>1.3601620121616573E-8</v>
      </c>
      <c r="C751">
        <v>2</v>
      </c>
      <c r="D751">
        <v>0</v>
      </c>
      <c r="E751" s="10">
        <f t="shared" si="89"/>
        <v>0</v>
      </c>
      <c r="F751">
        <f>$C$1110-SUM($C$2:C750)</f>
        <v>524</v>
      </c>
      <c r="G751" s="10">
        <f t="shared" si="90"/>
        <v>0</v>
      </c>
      <c r="H751" s="2">
        <f t="shared" si="91"/>
        <v>0.87814247791325273</v>
      </c>
      <c r="I751" s="3">
        <v>8.5291915760995886E-9</v>
      </c>
      <c r="J751" s="2">
        <v>0</v>
      </c>
      <c r="K751" s="2">
        <v>0.85450971079734817</v>
      </c>
      <c r="M751">
        <v>780</v>
      </c>
      <c r="N751">
        <v>1</v>
      </c>
      <c r="O751">
        <v>0</v>
      </c>
      <c r="P751" s="3">
        <f t="shared" si="92"/>
        <v>8.5291915760995886E-9</v>
      </c>
      <c r="Q751" s="10">
        <f t="shared" si="93"/>
        <v>0</v>
      </c>
      <c r="R751">
        <f>$N$1110-SUM($N$2:N750)</f>
        <v>325</v>
      </c>
      <c r="S751" s="10">
        <f t="shared" si="94"/>
        <v>0</v>
      </c>
      <c r="T751" s="2">
        <f t="shared" si="95"/>
        <v>0.85450971079734817</v>
      </c>
    </row>
    <row r="752" spans="1:20" x14ac:dyDescent="0.25">
      <c r="A752">
        <v>758</v>
      </c>
      <c r="B752" s="3">
        <f t="shared" si="88"/>
        <v>6.8008100608082866E-9</v>
      </c>
      <c r="C752">
        <v>1</v>
      </c>
      <c r="D752">
        <v>0</v>
      </c>
      <c r="E752" s="10">
        <f t="shared" si="89"/>
        <v>0</v>
      </c>
      <c r="F752">
        <f>$C$1110-SUM($C$2:C751)</f>
        <v>522</v>
      </c>
      <c r="G752" s="10">
        <f t="shared" si="90"/>
        <v>0</v>
      </c>
      <c r="H752" s="2">
        <f t="shared" si="91"/>
        <v>0.87814247791325273</v>
      </c>
      <c r="I752" s="3">
        <v>8.5291915760995886E-9</v>
      </c>
      <c r="J752" s="2">
        <v>0</v>
      </c>
      <c r="K752" s="2">
        <v>0.85450971079734817</v>
      </c>
      <c r="M752">
        <v>782</v>
      </c>
      <c r="N752">
        <v>1</v>
      </c>
      <c r="O752">
        <v>0</v>
      </c>
      <c r="P752" s="3">
        <f t="shared" si="92"/>
        <v>8.5291915760995886E-9</v>
      </c>
      <c r="Q752" s="10">
        <f t="shared" si="93"/>
        <v>0</v>
      </c>
      <c r="R752">
        <f>$N$1110-SUM($N$2:N751)</f>
        <v>324</v>
      </c>
      <c r="S752" s="10">
        <f t="shared" si="94"/>
        <v>0</v>
      </c>
      <c r="T752" s="2">
        <f t="shared" si="95"/>
        <v>0.85450971079734817</v>
      </c>
    </row>
    <row r="753" spans="1:20" x14ac:dyDescent="0.25">
      <c r="A753">
        <v>759</v>
      </c>
      <c r="B753" s="3">
        <f t="shared" si="88"/>
        <v>2.0402430182424862E-8</v>
      </c>
      <c r="C753">
        <v>3</v>
      </c>
      <c r="D753">
        <v>0</v>
      </c>
      <c r="E753" s="10">
        <f t="shared" si="89"/>
        <v>0</v>
      </c>
      <c r="F753">
        <f>$C$1110-SUM($C$2:C752)</f>
        <v>521</v>
      </c>
      <c r="G753" s="10">
        <f t="shared" si="90"/>
        <v>0</v>
      </c>
      <c r="H753" s="2">
        <f t="shared" si="91"/>
        <v>0.87814247791325273</v>
      </c>
      <c r="I753" s="3">
        <v>1.7058383152199177E-8</v>
      </c>
      <c r="J753" s="2">
        <v>0</v>
      </c>
      <c r="K753" s="2">
        <v>0.85450971079734817</v>
      </c>
      <c r="M753">
        <v>784</v>
      </c>
      <c r="N753">
        <v>2</v>
      </c>
      <c r="O753">
        <v>0</v>
      </c>
      <c r="P753" s="3">
        <f t="shared" si="92"/>
        <v>1.7058383152199177E-8</v>
      </c>
      <c r="Q753" s="10">
        <f t="shared" si="93"/>
        <v>0</v>
      </c>
      <c r="R753">
        <f>$N$1110-SUM($N$2:N752)</f>
        <v>323</v>
      </c>
      <c r="S753" s="10">
        <f t="shared" si="94"/>
        <v>0</v>
      </c>
      <c r="T753" s="2">
        <f t="shared" si="95"/>
        <v>0.85450971079734817</v>
      </c>
    </row>
    <row r="754" spans="1:20" x14ac:dyDescent="0.25">
      <c r="A754">
        <v>762</v>
      </c>
      <c r="B754" s="3">
        <f t="shared" si="88"/>
        <v>2.0402430182424862E-8</v>
      </c>
      <c r="C754">
        <v>3</v>
      </c>
      <c r="D754">
        <v>0</v>
      </c>
      <c r="E754" s="10">
        <f t="shared" si="89"/>
        <v>0</v>
      </c>
      <c r="F754">
        <f>$C$1110-SUM($C$2:C753)</f>
        <v>518</v>
      </c>
      <c r="G754" s="10">
        <f t="shared" si="90"/>
        <v>0</v>
      </c>
      <c r="H754" s="2">
        <f t="shared" si="91"/>
        <v>0.87814247791325273</v>
      </c>
      <c r="I754" s="3">
        <v>3.4116766304398355E-8</v>
      </c>
      <c r="J754" s="2">
        <v>0</v>
      </c>
      <c r="K754" s="2">
        <v>0.85450971079734817</v>
      </c>
      <c r="M754">
        <v>785</v>
      </c>
      <c r="N754">
        <v>4</v>
      </c>
      <c r="O754">
        <v>0</v>
      </c>
      <c r="P754" s="3">
        <f t="shared" si="92"/>
        <v>3.4116766304398355E-8</v>
      </c>
      <c r="Q754" s="10">
        <f t="shared" si="93"/>
        <v>0</v>
      </c>
      <c r="R754">
        <f>$N$1110-SUM($N$2:N753)</f>
        <v>321</v>
      </c>
      <c r="S754" s="10">
        <f t="shared" si="94"/>
        <v>0</v>
      </c>
      <c r="T754" s="2">
        <f t="shared" si="95"/>
        <v>0.85450971079734817</v>
      </c>
    </row>
    <row r="755" spans="1:20" x14ac:dyDescent="0.25">
      <c r="A755">
        <v>763</v>
      </c>
      <c r="B755" s="3">
        <f t="shared" si="88"/>
        <v>6.8008100608082866E-9</v>
      </c>
      <c r="C755">
        <v>1</v>
      </c>
      <c r="D755">
        <v>0</v>
      </c>
      <c r="E755" s="10">
        <f t="shared" si="89"/>
        <v>0</v>
      </c>
      <c r="F755">
        <f>$C$1110-SUM($C$2:C754)</f>
        <v>515</v>
      </c>
      <c r="G755" s="10">
        <f t="shared" si="90"/>
        <v>0</v>
      </c>
      <c r="H755" s="2">
        <f t="shared" si="91"/>
        <v>0.87814247791325273</v>
      </c>
      <c r="I755" s="3">
        <v>1.7058383152199177E-8</v>
      </c>
      <c r="J755" s="2">
        <v>0</v>
      </c>
      <c r="K755" s="2">
        <v>0.85450971079734817</v>
      </c>
      <c r="M755">
        <v>786</v>
      </c>
      <c r="N755">
        <v>2</v>
      </c>
      <c r="O755">
        <v>0</v>
      </c>
      <c r="P755" s="3">
        <f t="shared" si="92"/>
        <v>1.7058383152199177E-8</v>
      </c>
      <c r="Q755" s="10">
        <f t="shared" si="93"/>
        <v>0</v>
      </c>
      <c r="R755">
        <f>$N$1110-SUM($N$2:N754)</f>
        <v>317</v>
      </c>
      <c r="S755" s="10">
        <f t="shared" si="94"/>
        <v>0</v>
      </c>
      <c r="T755" s="2">
        <f t="shared" si="95"/>
        <v>0.85450971079734817</v>
      </c>
    </row>
    <row r="756" spans="1:20" x14ac:dyDescent="0.25">
      <c r="A756">
        <v>764</v>
      </c>
      <c r="B756" s="3">
        <f t="shared" si="88"/>
        <v>4.0804860364849723E-8</v>
      </c>
      <c r="C756">
        <v>6</v>
      </c>
      <c r="D756">
        <v>0</v>
      </c>
      <c r="E756" s="10">
        <f t="shared" si="89"/>
        <v>0</v>
      </c>
      <c r="F756">
        <f>$C$1110-SUM($C$2:C755)</f>
        <v>514</v>
      </c>
      <c r="G756" s="10">
        <f t="shared" si="90"/>
        <v>0</v>
      </c>
      <c r="H756" s="2">
        <f t="shared" si="91"/>
        <v>0.87814247791325273</v>
      </c>
      <c r="I756" s="3">
        <v>8.5291915760995886E-9</v>
      </c>
      <c r="J756" s="2">
        <v>0</v>
      </c>
      <c r="K756" s="2">
        <v>0.85450971079734817</v>
      </c>
      <c r="M756">
        <v>787</v>
      </c>
      <c r="N756">
        <v>1</v>
      </c>
      <c r="O756">
        <v>0</v>
      </c>
      <c r="P756" s="3">
        <f t="shared" si="92"/>
        <v>8.5291915760995886E-9</v>
      </c>
      <c r="Q756" s="10">
        <f t="shared" si="93"/>
        <v>0</v>
      </c>
      <c r="R756">
        <f>$N$1110-SUM($N$2:N755)</f>
        <v>315</v>
      </c>
      <c r="S756" s="10">
        <f t="shared" si="94"/>
        <v>0</v>
      </c>
      <c r="T756" s="2">
        <f t="shared" si="95"/>
        <v>0.85450971079734817</v>
      </c>
    </row>
    <row r="757" spans="1:20" x14ac:dyDescent="0.25">
      <c r="A757">
        <v>765</v>
      </c>
      <c r="B757" s="3">
        <f t="shared" si="88"/>
        <v>1.3601620121616573E-8</v>
      </c>
      <c r="C757">
        <v>2</v>
      </c>
      <c r="D757">
        <v>0</v>
      </c>
      <c r="E757" s="10">
        <f t="shared" si="89"/>
        <v>0</v>
      </c>
      <c r="F757">
        <f>$C$1110-SUM($C$2:C756)</f>
        <v>508</v>
      </c>
      <c r="G757" s="10">
        <f t="shared" si="90"/>
        <v>0</v>
      </c>
      <c r="H757" s="2">
        <f t="shared" si="91"/>
        <v>0.87814247791325273</v>
      </c>
      <c r="I757" s="3">
        <v>1.7058383152199177E-8</v>
      </c>
      <c r="J757" s="2">
        <v>0</v>
      </c>
      <c r="K757" s="2">
        <v>0.85450971079734817</v>
      </c>
      <c r="M757">
        <v>790</v>
      </c>
      <c r="N757">
        <v>2</v>
      </c>
      <c r="O757">
        <v>0</v>
      </c>
      <c r="P757" s="3">
        <f t="shared" si="92"/>
        <v>1.7058383152199177E-8</v>
      </c>
      <c r="Q757" s="10">
        <f t="shared" si="93"/>
        <v>0</v>
      </c>
      <c r="R757">
        <f>$N$1110-SUM($N$2:N756)</f>
        <v>314</v>
      </c>
      <c r="S757" s="10">
        <f t="shared" si="94"/>
        <v>0</v>
      </c>
      <c r="T757" s="2">
        <f t="shared" si="95"/>
        <v>0.85450971079734817</v>
      </c>
    </row>
    <row r="758" spans="1:20" x14ac:dyDescent="0.25">
      <c r="A758">
        <v>766</v>
      </c>
      <c r="B758" s="3">
        <f t="shared" si="88"/>
        <v>2.0402430182424862E-8</v>
      </c>
      <c r="C758">
        <v>3</v>
      </c>
      <c r="D758">
        <v>0</v>
      </c>
      <c r="E758" s="10">
        <f t="shared" si="89"/>
        <v>0</v>
      </c>
      <c r="F758">
        <f>$C$1110-SUM($C$2:C757)</f>
        <v>506</v>
      </c>
      <c r="G758" s="10">
        <f t="shared" si="90"/>
        <v>0</v>
      </c>
      <c r="H758" s="2">
        <f t="shared" si="91"/>
        <v>0.87814247791325273</v>
      </c>
      <c r="I758" s="3">
        <v>8.5291915760995886E-9</v>
      </c>
      <c r="J758" s="2">
        <v>0</v>
      </c>
      <c r="K758" s="2">
        <v>0.85450971079734817</v>
      </c>
      <c r="M758">
        <v>791</v>
      </c>
      <c r="N758">
        <v>1</v>
      </c>
      <c r="O758">
        <v>0</v>
      </c>
      <c r="P758" s="3">
        <f t="shared" si="92"/>
        <v>8.5291915760995886E-9</v>
      </c>
      <c r="Q758" s="10">
        <f t="shared" si="93"/>
        <v>0</v>
      </c>
      <c r="R758">
        <f>$N$1110-SUM($N$2:N757)</f>
        <v>312</v>
      </c>
      <c r="S758" s="10">
        <f t="shared" si="94"/>
        <v>0</v>
      </c>
      <c r="T758" s="2">
        <f t="shared" si="95"/>
        <v>0.85450971079734817</v>
      </c>
    </row>
    <row r="759" spans="1:20" x14ac:dyDescent="0.25">
      <c r="A759">
        <v>767</v>
      </c>
      <c r="B759" s="3">
        <f t="shared" si="88"/>
        <v>1.3601620121616573E-8</v>
      </c>
      <c r="C759">
        <v>2</v>
      </c>
      <c r="D759">
        <v>0</v>
      </c>
      <c r="E759" s="10">
        <f t="shared" si="89"/>
        <v>0</v>
      </c>
      <c r="F759">
        <f>$C$1110-SUM($C$2:C758)</f>
        <v>503</v>
      </c>
      <c r="G759" s="10">
        <f t="shared" si="90"/>
        <v>0</v>
      </c>
      <c r="H759" s="2">
        <f t="shared" si="91"/>
        <v>0.87814247791325273</v>
      </c>
      <c r="I759" s="3">
        <v>1.7058383152199177E-8</v>
      </c>
      <c r="J759" s="2">
        <v>0</v>
      </c>
      <c r="K759" s="2">
        <v>0.85450971079734817</v>
      </c>
      <c r="M759">
        <v>792</v>
      </c>
      <c r="N759">
        <v>2</v>
      </c>
      <c r="O759">
        <v>0</v>
      </c>
      <c r="P759" s="3">
        <f t="shared" si="92"/>
        <v>1.7058383152199177E-8</v>
      </c>
      <c r="Q759" s="10">
        <f t="shared" si="93"/>
        <v>0</v>
      </c>
      <c r="R759">
        <f>$N$1110-SUM($N$2:N758)</f>
        <v>311</v>
      </c>
      <c r="S759" s="10">
        <f t="shared" si="94"/>
        <v>0</v>
      </c>
      <c r="T759" s="2">
        <f t="shared" si="95"/>
        <v>0.85450971079734817</v>
      </c>
    </row>
    <row r="760" spans="1:20" x14ac:dyDescent="0.25">
      <c r="A760">
        <v>769</v>
      </c>
      <c r="B760" s="3">
        <f t="shared" si="88"/>
        <v>2.0402430182424862E-8</v>
      </c>
      <c r="C760">
        <v>3</v>
      </c>
      <c r="D760">
        <v>0</v>
      </c>
      <c r="E760" s="10">
        <f t="shared" si="89"/>
        <v>0</v>
      </c>
      <c r="F760">
        <f>$C$1110-SUM($C$2:C759)</f>
        <v>501</v>
      </c>
      <c r="G760" s="10">
        <f t="shared" si="90"/>
        <v>0</v>
      </c>
      <c r="H760" s="2">
        <f t="shared" si="91"/>
        <v>0.87814247791325273</v>
      </c>
      <c r="I760" s="3">
        <v>1.7058383152199177E-8</v>
      </c>
      <c r="J760" s="2">
        <v>0</v>
      </c>
      <c r="K760" s="2">
        <v>0.85450971079734817</v>
      </c>
      <c r="M760">
        <v>797</v>
      </c>
      <c r="N760">
        <v>2</v>
      </c>
      <c r="O760">
        <v>0</v>
      </c>
      <c r="P760" s="3">
        <f t="shared" si="92"/>
        <v>1.7058383152199177E-8</v>
      </c>
      <c r="Q760" s="10">
        <f t="shared" si="93"/>
        <v>0</v>
      </c>
      <c r="R760">
        <f>$N$1110-SUM($N$2:N759)</f>
        <v>309</v>
      </c>
      <c r="S760" s="10">
        <f t="shared" si="94"/>
        <v>0</v>
      </c>
      <c r="T760" s="2">
        <f t="shared" si="95"/>
        <v>0.85450971079734817</v>
      </c>
    </row>
    <row r="761" spans="1:20" x14ac:dyDescent="0.25">
      <c r="A761">
        <v>771</v>
      </c>
      <c r="B761" s="3">
        <f t="shared" si="88"/>
        <v>2.0402430182424862E-8</v>
      </c>
      <c r="C761">
        <v>3</v>
      </c>
      <c r="D761">
        <v>0</v>
      </c>
      <c r="E761" s="10">
        <f t="shared" si="89"/>
        <v>0</v>
      </c>
      <c r="F761">
        <f>$C$1110-SUM($C$2:C760)</f>
        <v>498</v>
      </c>
      <c r="G761" s="10">
        <f t="shared" si="90"/>
        <v>0</v>
      </c>
      <c r="H761" s="2">
        <f t="shared" si="91"/>
        <v>0.87814247791325273</v>
      </c>
      <c r="I761" s="3">
        <v>8.5291915760995886E-9</v>
      </c>
      <c r="J761" s="2">
        <v>0</v>
      </c>
      <c r="K761" s="2">
        <v>0.85450971079734817</v>
      </c>
      <c r="M761">
        <v>800</v>
      </c>
      <c r="N761">
        <v>1</v>
      </c>
      <c r="O761">
        <v>0</v>
      </c>
      <c r="P761" s="3">
        <f t="shared" si="92"/>
        <v>8.5291915760995886E-9</v>
      </c>
      <c r="Q761" s="10">
        <f t="shared" si="93"/>
        <v>0</v>
      </c>
      <c r="R761">
        <f>$N$1110-SUM($N$2:N760)</f>
        <v>307</v>
      </c>
      <c r="S761" s="10">
        <f t="shared" si="94"/>
        <v>0</v>
      </c>
      <c r="T761" s="2">
        <f t="shared" si="95"/>
        <v>0.85450971079734817</v>
      </c>
    </row>
    <row r="762" spans="1:20" x14ac:dyDescent="0.25">
      <c r="A762">
        <v>773</v>
      </c>
      <c r="B762" s="3">
        <f t="shared" si="88"/>
        <v>6.8008100608082866E-9</v>
      </c>
      <c r="C762">
        <v>1</v>
      </c>
      <c r="D762">
        <v>0</v>
      </c>
      <c r="E762" s="10">
        <f t="shared" si="89"/>
        <v>0</v>
      </c>
      <c r="F762">
        <f>$C$1110-SUM($C$2:C761)</f>
        <v>495</v>
      </c>
      <c r="G762" s="10">
        <f t="shared" si="90"/>
        <v>0</v>
      </c>
      <c r="H762" s="2">
        <f t="shared" si="91"/>
        <v>0.87814247791325273</v>
      </c>
      <c r="I762" s="3">
        <v>1.7058383152199177E-8</v>
      </c>
      <c r="J762" s="2">
        <v>0</v>
      </c>
      <c r="K762" s="2">
        <v>0.85450971079734817</v>
      </c>
      <c r="M762">
        <v>803</v>
      </c>
      <c r="N762">
        <v>2</v>
      </c>
      <c r="O762">
        <v>0</v>
      </c>
      <c r="P762" s="3">
        <f t="shared" si="92"/>
        <v>1.7058383152199177E-8</v>
      </c>
      <c r="Q762" s="10">
        <f t="shared" si="93"/>
        <v>0</v>
      </c>
      <c r="R762">
        <f>$N$1110-SUM($N$2:N761)</f>
        <v>306</v>
      </c>
      <c r="S762" s="10">
        <f t="shared" si="94"/>
        <v>0</v>
      </c>
      <c r="T762" s="2">
        <f t="shared" si="95"/>
        <v>0.85450971079734817</v>
      </c>
    </row>
    <row r="763" spans="1:20" x14ac:dyDescent="0.25">
      <c r="A763">
        <v>774</v>
      </c>
      <c r="B763" s="3">
        <f t="shared" si="88"/>
        <v>6.8008100608082866E-9</v>
      </c>
      <c r="C763">
        <v>1</v>
      </c>
      <c r="D763">
        <v>0</v>
      </c>
      <c r="E763" s="10">
        <f t="shared" si="89"/>
        <v>0</v>
      </c>
      <c r="F763">
        <f>$C$1110-SUM($C$2:C762)</f>
        <v>494</v>
      </c>
      <c r="G763" s="10">
        <f t="shared" si="90"/>
        <v>0</v>
      </c>
      <c r="H763" s="2">
        <f t="shared" si="91"/>
        <v>0.87814247791325273</v>
      </c>
      <c r="I763" s="3">
        <v>2.5587574728298764E-8</v>
      </c>
      <c r="J763" s="2">
        <v>0</v>
      </c>
      <c r="K763" s="2">
        <v>0.85450971079734817</v>
      </c>
      <c r="M763">
        <v>804</v>
      </c>
      <c r="N763">
        <v>3</v>
      </c>
      <c r="O763">
        <v>0</v>
      </c>
      <c r="P763" s="3">
        <f t="shared" si="92"/>
        <v>2.5587574728298764E-8</v>
      </c>
      <c r="Q763" s="10">
        <f t="shared" si="93"/>
        <v>0</v>
      </c>
      <c r="R763">
        <f>$N$1110-SUM($N$2:N762)</f>
        <v>304</v>
      </c>
      <c r="S763" s="10">
        <f t="shared" si="94"/>
        <v>0</v>
      </c>
      <c r="T763" s="2">
        <f t="shared" si="95"/>
        <v>0.85450971079734817</v>
      </c>
    </row>
    <row r="764" spans="1:20" x14ac:dyDescent="0.25">
      <c r="A764">
        <v>775</v>
      </c>
      <c r="B764" s="3">
        <f t="shared" si="88"/>
        <v>1.3601620121616573E-8</v>
      </c>
      <c r="C764">
        <v>2</v>
      </c>
      <c r="D764">
        <v>1</v>
      </c>
      <c r="E764" s="10">
        <f t="shared" si="89"/>
        <v>0.5</v>
      </c>
      <c r="F764">
        <f>$C$1110-SUM($C$2:C763)</f>
        <v>493</v>
      </c>
      <c r="G764" s="10">
        <f t="shared" si="90"/>
        <v>1.7812220647327459E-3</v>
      </c>
      <c r="H764" s="2">
        <f t="shared" si="91"/>
        <v>0.87636125584851998</v>
      </c>
      <c r="I764" s="3">
        <v>8.5291915760995886E-9</v>
      </c>
      <c r="J764" s="2">
        <v>0</v>
      </c>
      <c r="K764" s="2">
        <v>0.85450971079734817</v>
      </c>
      <c r="M764">
        <v>805</v>
      </c>
      <c r="N764">
        <v>1</v>
      </c>
      <c r="O764">
        <v>0</v>
      </c>
      <c r="P764" s="3">
        <f t="shared" si="92"/>
        <v>8.5291915760995886E-9</v>
      </c>
      <c r="Q764" s="10">
        <f t="shared" si="93"/>
        <v>0</v>
      </c>
      <c r="R764">
        <f>$N$1110-SUM($N$2:N763)</f>
        <v>301</v>
      </c>
      <c r="S764" s="10">
        <f t="shared" si="94"/>
        <v>0</v>
      </c>
      <c r="T764" s="2">
        <f t="shared" si="95"/>
        <v>0.85450971079734817</v>
      </c>
    </row>
    <row r="765" spans="1:20" x14ac:dyDescent="0.25">
      <c r="A765">
        <v>776</v>
      </c>
      <c r="B765" s="3">
        <f t="shared" si="88"/>
        <v>6.8008100608082866E-9</v>
      </c>
      <c r="C765">
        <v>1</v>
      </c>
      <c r="D765">
        <v>0</v>
      </c>
      <c r="E765" s="10">
        <f t="shared" si="89"/>
        <v>0</v>
      </c>
      <c r="F765">
        <f>$C$1110-SUM($C$2:C764)</f>
        <v>491</v>
      </c>
      <c r="G765" s="10">
        <f t="shared" si="90"/>
        <v>0</v>
      </c>
      <c r="H765" s="2">
        <f t="shared" si="91"/>
        <v>0.87636125584851998</v>
      </c>
      <c r="I765" s="3">
        <v>1.7058383152199177E-8</v>
      </c>
      <c r="J765" s="2">
        <v>0</v>
      </c>
      <c r="K765" s="2">
        <v>0.85450971079734817</v>
      </c>
      <c r="M765">
        <v>807</v>
      </c>
      <c r="N765">
        <v>2</v>
      </c>
      <c r="O765">
        <v>0</v>
      </c>
      <c r="P765" s="3">
        <f t="shared" si="92"/>
        <v>1.7058383152199177E-8</v>
      </c>
      <c r="Q765" s="10">
        <f t="shared" si="93"/>
        <v>0</v>
      </c>
      <c r="R765">
        <f>$N$1110-SUM($N$2:N764)</f>
        <v>300</v>
      </c>
      <c r="S765" s="10">
        <f t="shared" si="94"/>
        <v>0</v>
      </c>
      <c r="T765" s="2">
        <f t="shared" si="95"/>
        <v>0.85450971079734817</v>
      </c>
    </row>
    <row r="766" spans="1:20" x14ac:dyDescent="0.25">
      <c r="A766">
        <v>777</v>
      </c>
      <c r="B766" s="3">
        <f t="shared" si="88"/>
        <v>6.8008100608082866E-9</v>
      </c>
      <c r="C766">
        <v>1</v>
      </c>
      <c r="D766">
        <v>0</v>
      </c>
      <c r="E766" s="10">
        <f t="shared" si="89"/>
        <v>0</v>
      </c>
      <c r="F766">
        <f>$C$1110-SUM($C$2:C765)</f>
        <v>490</v>
      </c>
      <c r="G766" s="10">
        <f t="shared" si="90"/>
        <v>0</v>
      </c>
      <c r="H766" s="2">
        <f t="shared" si="91"/>
        <v>0.87636125584851998</v>
      </c>
      <c r="I766" s="3">
        <v>8.5291915760995886E-9</v>
      </c>
      <c r="J766" s="2">
        <v>0</v>
      </c>
      <c r="K766" s="2">
        <v>0.85450971079734817</v>
      </c>
      <c r="M766">
        <v>808</v>
      </c>
      <c r="N766">
        <v>1</v>
      </c>
      <c r="O766">
        <v>0</v>
      </c>
      <c r="P766" s="3">
        <f t="shared" si="92"/>
        <v>8.5291915760995886E-9</v>
      </c>
      <c r="Q766" s="10">
        <f t="shared" si="93"/>
        <v>0</v>
      </c>
      <c r="R766">
        <f>$N$1110-SUM($N$2:N765)</f>
        <v>298</v>
      </c>
      <c r="S766" s="10">
        <f t="shared" si="94"/>
        <v>0</v>
      </c>
      <c r="T766" s="2">
        <f t="shared" si="95"/>
        <v>0.85450971079734817</v>
      </c>
    </row>
    <row r="767" spans="1:20" x14ac:dyDescent="0.25">
      <c r="A767">
        <v>778</v>
      </c>
      <c r="B767" s="3">
        <f t="shared" si="88"/>
        <v>2.0402430182424862E-8</v>
      </c>
      <c r="C767">
        <v>3</v>
      </c>
      <c r="D767">
        <v>0</v>
      </c>
      <c r="E767" s="10">
        <f t="shared" si="89"/>
        <v>0</v>
      </c>
      <c r="F767">
        <f>$C$1110-SUM($C$2:C766)</f>
        <v>489</v>
      </c>
      <c r="G767" s="10">
        <f t="shared" si="90"/>
        <v>0</v>
      </c>
      <c r="H767" s="2">
        <f t="shared" si="91"/>
        <v>0.87636125584851998</v>
      </c>
      <c r="I767" s="3">
        <v>8.5291915760995886E-9</v>
      </c>
      <c r="J767" s="2">
        <v>0</v>
      </c>
      <c r="K767" s="2">
        <v>0.85450971079734817</v>
      </c>
      <c r="M767">
        <v>810</v>
      </c>
      <c r="N767">
        <v>1</v>
      </c>
      <c r="O767">
        <v>0</v>
      </c>
      <c r="P767" s="3">
        <f t="shared" si="92"/>
        <v>8.5291915760995886E-9</v>
      </c>
      <c r="Q767" s="10">
        <f t="shared" si="93"/>
        <v>0</v>
      </c>
      <c r="R767">
        <f>$N$1110-SUM($N$2:N766)</f>
        <v>297</v>
      </c>
      <c r="S767" s="10">
        <f t="shared" si="94"/>
        <v>0</v>
      </c>
      <c r="T767" s="2">
        <f t="shared" si="95"/>
        <v>0.85450971079734817</v>
      </c>
    </row>
    <row r="768" spans="1:20" x14ac:dyDescent="0.25">
      <c r="A768">
        <v>779</v>
      </c>
      <c r="B768" s="3">
        <f t="shared" si="88"/>
        <v>2.0402430182424862E-8</v>
      </c>
      <c r="C768">
        <v>3</v>
      </c>
      <c r="D768">
        <v>0</v>
      </c>
      <c r="E768" s="10">
        <f t="shared" si="89"/>
        <v>0</v>
      </c>
      <c r="F768">
        <f>$C$1110-SUM($C$2:C767)</f>
        <v>486</v>
      </c>
      <c r="G768" s="10">
        <f t="shared" si="90"/>
        <v>0</v>
      </c>
      <c r="H768" s="2">
        <f t="shared" si="91"/>
        <v>0.87636125584851998</v>
      </c>
      <c r="I768" s="3">
        <v>8.5291915760995886E-9</v>
      </c>
      <c r="J768" s="2">
        <v>0</v>
      </c>
      <c r="K768" s="2">
        <v>0.85450971079734817</v>
      </c>
      <c r="M768">
        <v>814</v>
      </c>
      <c r="N768">
        <v>1</v>
      </c>
      <c r="O768">
        <v>0</v>
      </c>
      <c r="P768" s="3">
        <f t="shared" si="92"/>
        <v>8.5291915760995886E-9</v>
      </c>
      <c r="Q768" s="10">
        <f t="shared" si="93"/>
        <v>0</v>
      </c>
      <c r="R768">
        <f>$N$1110-SUM($N$2:N767)</f>
        <v>296</v>
      </c>
      <c r="S768" s="10">
        <f t="shared" si="94"/>
        <v>0</v>
      </c>
      <c r="T768" s="2">
        <f t="shared" si="95"/>
        <v>0.85450971079734817</v>
      </c>
    </row>
    <row r="769" spans="1:20" x14ac:dyDescent="0.25">
      <c r="A769">
        <v>780</v>
      </c>
      <c r="B769" s="3">
        <f t="shared" si="88"/>
        <v>2.7203240243233147E-8</v>
      </c>
      <c r="C769">
        <v>4</v>
      </c>
      <c r="D769">
        <v>0</v>
      </c>
      <c r="E769" s="10">
        <f t="shared" si="89"/>
        <v>0</v>
      </c>
      <c r="F769">
        <f>$C$1110-SUM($C$2:C768)</f>
        <v>483</v>
      </c>
      <c r="G769" s="10">
        <f t="shared" si="90"/>
        <v>0</v>
      </c>
      <c r="H769" s="2">
        <f t="shared" si="91"/>
        <v>0.87636125584851998</v>
      </c>
      <c r="I769" s="3">
        <v>2.5587574728298764E-8</v>
      </c>
      <c r="J769" s="2">
        <v>0</v>
      </c>
      <c r="K769" s="2">
        <v>0.85450971079734817</v>
      </c>
      <c r="M769">
        <v>816</v>
      </c>
      <c r="N769">
        <v>3</v>
      </c>
      <c r="O769">
        <v>0</v>
      </c>
      <c r="P769" s="3">
        <f t="shared" si="92"/>
        <v>2.5587574728298764E-8</v>
      </c>
      <c r="Q769" s="10">
        <f t="shared" si="93"/>
        <v>0</v>
      </c>
      <c r="R769">
        <f>$N$1110-SUM($N$2:N768)</f>
        <v>295</v>
      </c>
      <c r="S769" s="10">
        <f t="shared" si="94"/>
        <v>0</v>
      </c>
      <c r="T769" s="2">
        <f t="shared" si="95"/>
        <v>0.85450971079734817</v>
      </c>
    </row>
    <row r="770" spans="1:20" x14ac:dyDescent="0.25">
      <c r="A770">
        <v>781</v>
      </c>
      <c r="B770" s="3">
        <f t="shared" ref="B770:B833" si="96">C770/$C$1110</f>
        <v>6.8008100608082866E-9</v>
      </c>
      <c r="C770">
        <v>1</v>
      </c>
      <c r="D770">
        <v>0</v>
      </c>
      <c r="E770" s="10">
        <f t="shared" ref="E770:E833" si="97">D770/C770</f>
        <v>0</v>
      </c>
      <c r="F770">
        <f>$C$1110-SUM($C$2:C769)</f>
        <v>479</v>
      </c>
      <c r="G770" s="10">
        <f t="shared" si="90"/>
        <v>0</v>
      </c>
      <c r="H770" s="2">
        <f t="shared" si="91"/>
        <v>0.87636125584851998</v>
      </c>
      <c r="I770" s="3">
        <v>8.5291915760995886E-9</v>
      </c>
      <c r="J770" s="2">
        <v>0</v>
      </c>
      <c r="K770" s="2">
        <v>0.85450971079734817</v>
      </c>
      <c r="M770">
        <v>817</v>
      </c>
      <c r="N770">
        <v>1</v>
      </c>
      <c r="O770">
        <v>0</v>
      </c>
      <c r="P770" s="3">
        <f t="shared" si="92"/>
        <v>8.5291915760995886E-9</v>
      </c>
      <c r="Q770" s="10">
        <f t="shared" si="93"/>
        <v>0</v>
      </c>
      <c r="R770">
        <f>$N$1110-SUM($N$2:N769)</f>
        <v>292</v>
      </c>
      <c r="S770" s="10">
        <f t="shared" si="94"/>
        <v>0</v>
      </c>
      <c r="T770" s="2">
        <f t="shared" si="95"/>
        <v>0.85450971079734817</v>
      </c>
    </row>
    <row r="771" spans="1:20" x14ac:dyDescent="0.25">
      <c r="A771">
        <v>782</v>
      </c>
      <c r="B771" s="3">
        <f t="shared" si="96"/>
        <v>6.8008100608082866E-9</v>
      </c>
      <c r="C771">
        <v>1</v>
      </c>
      <c r="D771">
        <v>0</v>
      </c>
      <c r="E771" s="10">
        <f t="shared" si="97"/>
        <v>0</v>
      </c>
      <c r="F771">
        <f>$C$1110-SUM($C$2:C770)</f>
        <v>478</v>
      </c>
      <c r="G771" s="10">
        <f t="shared" ref="G771:G834" si="98">H770-H771</f>
        <v>0</v>
      </c>
      <c r="H771" s="2">
        <f t="shared" ref="H771:H834" si="99">(F771-D771)/F771*H770</f>
        <v>0.87636125584851998</v>
      </c>
      <c r="I771" s="3">
        <v>8.5291915760995886E-9</v>
      </c>
      <c r="J771" s="2">
        <v>0</v>
      </c>
      <c r="K771" s="2">
        <v>0.85450971079734817</v>
      </c>
      <c r="M771">
        <v>818</v>
      </c>
      <c r="N771">
        <v>1</v>
      </c>
      <c r="O771">
        <v>0</v>
      </c>
      <c r="P771" s="3">
        <f t="shared" ref="P771:P834" si="100">N771/$N$1110</f>
        <v>8.5291915760995886E-9</v>
      </c>
      <c r="Q771" s="10">
        <f t="shared" ref="Q771:Q834" si="101">O771/N771</f>
        <v>0</v>
      </c>
      <c r="R771">
        <f>$N$1110-SUM($N$2:N770)</f>
        <v>291</v>
      </c>
      <c r="S771" s="10">
        <f t="shared" si="94"/>
        <v>0</v>
      </c>
      <c r="T771" s="2">
        <f t="shared" si="95"/>
        <v>0.85450971079734817</v>
      </c>
    </row>
    <row r="772" spans="1:20" x14ac:dyDescent="0.25">
      <c r="A772">
        <v>783</v>
      </c>
      <c r="B772" s="3">
        <f t="shared" si="96"/>
        <v>1.3601620121616573E-8</v>
      </c>
      <c r="C772">
        <v>2</v>
      </c>
      <c r="D772">
        <v>0</v>
      </c>
      <c r="E772" s="10">
        <f t="shared" si="97"/>
        <v>0</v>
      </c>
      <c r="F772">
        <f>$C$1110-SUM($C$2:C771)</f>
        <v>477</v>
      </c>
      <c r="G772" s="10">
        <f t="shared" si="98"/>
        <v>0</v>
      </c>
      <c r="H772" s="2">
        <f t="shared" si="99"/>
        <v>0.87636125584851998</v>
      </c>
      <c r="I772" s="3">
        <v>1.7058383152199177E-8</v>
      </c>
      <c r="J772" s="2">
        <v>0</v>
      </c>
      <c r="K772" s="2">
        <v>0.85450971079734817</v>
      </c>
      <c r="M772">
        <v>820</v>
      </c>
      <c r="N772">
        <v>2</v>
      </c>
      <c r="O772">
        <v>0</v>
      </c>
      <c r="P772" s="3">
        <f t="shared" si="100"/>
        <v>1.7058383152199177E-8</v>
      </c>
      <c r="Q772" s="10">
        <f t="shared" si="101"/>
        <v>0</v>
      </c>
      <c r="R772">
        <f>$N$1110-SUM($N$2:N771)</f>
        <v>290</v>
      </c>
      <c r="S772" s="10">
        <f t="shared" ref="S772:S835" si="102">T771-T772</f>
        <v>0</v>
      </c>
      <c r="T772" s="2">
        <f t="shared" ref="T772:T835" si="103">(R772-O772)/R772*T771</f>
        <v>0.85450971079734817</v>
      </c>
    </row>
    <row r="773" spans="1:20" x14ac:dyDescent="0.25">
      <c r="A773">
        <v>784</v>
      </c>
      <c r="B773" s="3">
        <f t="shared" si="96"/>
        <v>1.3601620121616573E-8</v>
      </c>
      <c r="C773">
        <v>2</v>
      </c>
      <c r="D773">
        <v>0</v>
      </c>
      <c r="E773" s="10">
        <f t="shared" si="97"/>
        <v>0</v>
      </c>
      <c r="F773">
        <f>$C$1110-SUM($C$2:C772)</f>
        <v>475</v>
      </c>
      <c r="G773" s="10">
        <f t="shared" si="98"/>
        <v>0</v>
      </c>
      <c r="H773" s="2">
        <f t="shared" si="99"/>
        <v>0.87636125584851998</v>
      </c>
      <c r="I773" s="3">
        <v>1.7058383152199177E-8</v>
      </c>
      <c r="J773" s="2">
        <v>0</v>
      </c>
      <c r="K773" s="2">
        <v>0.85450971079734817</v>
      </c>
      <c r="M773">
        <v>821</v>
      </c>
      <c r="N773">
        <v>2</v>
      </c>
      <c r="O773">
        <v>0</v>
      </c>
      <c r="P773" s="3">
        <f t="shared" si="100"/>
        <v>1.7058383152199177E-8</v>
      </c>
      <c r="Q773" s="10">
        <f t="shared" si="101"/>
        <v>0</v>
      </c>
      <c r="R773">
        <f>$N$1110-SUM($N$2:N772)</f>
        <v>288</v>
      </c>
      <c r="S773" s="10">
        <f t="shared" si="102"/>
        <v>0</v>
      </c>
      <c r="T773" s="2">
        <f t="shared" si="103"/>
        <v>0.85450971079734817</v>
      </c>
    </row>
    <row r="774" spans="1:20" x14ac:dyDescent="0.25">
      <c r="A774">
        <v>785</v>
      </c>
      <c r="B774" s="3">
        <f t="shared" si="96"/>
        <v>2.0402430182424862E-8</v>
      </c>
      <c r="C774">
        <v>3</v>
      </c>
      <c r="D774">
        <v>0</v>
      </c>
      <c r="E774" s="10">
        <f t="shared" si="97"/>
        <v>0</v>
      </c>
      <c r="F774">
        <f>$C$1110-SUM($C$2:C773)</f>
        <v>473</v>
      </c>
      <c r="G774" s="10">
        <f t="shared" si="98"/>
        <v>0</v>
      </c>
      <c r="H774" s="2">
        <f t="shared" si="99"/>
        <v>0.87636125584851998</v>
      </c>
      <c r="I774" s="3">
        <v>8.5291915760995886E-9</v>
      </c>
      <c r="J774" s="2">
        <v>0</v>
      </c>
      <c r="K774" s="2">
        <v>0.85450971079734817</v>
      </c>
      <c r="M774">
        <v>822</v>
      </c>
      <c r="N774">
        <v>1</v>
      </c>
      <c r="O774">
        <v>0</v>
      </c>
      <c r="P774" s="3">
        <f t="shared" si="100"/>
        <v>8.5291915760995886E-9</v>
      </c>
      <c r="Q774" s="10">
        <f t="shared" si="101"/>
        <v>0</v>
      </c>
      <c r="R774">
        <f>$N$1110-SUM($N$2:N773)</f>
        <v>286</v>
      </c>
      <c r="S774" s="10">
        <f t="shared" si="102"/>
        <v>0</v>
      </c>
      <c r="T774" s="2">
        <f t="shared" si="103"/>
        <v>0.85450971079734817</v>
      </c>
    </row>
    <row r="775" spans="1:20" x14ac:dyDescent="0.25">
      <c r="A775">
        <v>786</v>
      </c>
      <c r="B775" s="3">
        <f t="shared" si="96"/>
        <v>1.3601620121616573E-8</v>
      </c>
      <c r="C775">
        <v>2</v>
      </c>
      <c r="D775">
        <v>0</v>
      </c>
      <c r="E775" s="10">
        <f t="shared" si="97"/>
        <v>0</v>
      </c>
      <c r="F775">
        <f>$C$1110-SUM($C$2:C774)</f>
        <v>470</v>
      </c>
      <c r="G775" s="10">
        <f t="shared" si="98"/>
        <v>0</v>
      </c>
      <c r="H775" s="2">
        <f t="shared" si="99"/>
        <v>0.87636125584851998</v>
      </c>
      <c r="I775" s="3">
        <v>1.7058383152199177E-8</v>
      </c>
      <c r="J775" s="2">
        <v>0</v>
      </c>
      <c r="K775" s="2">
        <v>0.85450971079734817</v>
      </c>
      <c r="M775">
        <v>823</v>
      </c>
      <c r="N775">
        <v>2</v>
      </c>
      <c r="O775">
        <v>0</v>
      </c>
      <c r="P775" s="3">
        <f t="shared" si="100"/>
        <v>1.7058383152199177E-8</v>
      </c>
      <c r="Q775" s="10">
        <f t="shared" si="101"/>
        <v>0</v>
      </c>
      <c r="R775">
        <f>$N$1110-SUM($N$2:N774)</f>
        <v>285</v>
      </c>
      <c r="S775" s="10">
        <f t="shared" si="102"/>
        <v>0</v>
      </c>
      <c r="T775" s="2">
        <f t="shared" si="103"/>
        <v>0.85450971079734817</v>
      </c>
    </row>
    <row r="776" spans="1:20" x14ac:dyDescent="0.25">
      <c r="A776">
        <v>787</v>
      </c>
      <c r="B776" s="3">
        <f t="shared" si="96"/>
        <v>2.0402430182424862E-8</v>
      </c>
      <c r="C776">
        <v>3</v>
      </c>
      <c r="D776">
        <v>0</v>
      </c>
      <c r="E776" s="10">
        <f t="shared" si="97"/>
        <v>0</v>
      </c>
      <c r="F776">
        <f>$C$1110-SUM($C$2:C775)</f>
        <v>468</v>
      </c>
      <c r="G776" s="10">
        <f t="shared" si="98"/>
        <v>0</v>
      </c>
      <c r="H776" s="2">
        <f t="shared" si="99"/>
        <v>0.87636125584851998</v>
      </c>
      <c r="I776" s="3">
        <v>8.5291915760995886E-9</v>
      </c>
      <c r="J776" s="2">
        <v>0</v>
      </c>
      <c r="K776" s="2">
        <v>0.85450971079734817</v>
      </c>
      <c r="M776">
        <v>825</v>
      </c>
      <c r="N776">
        <v>1</v>
      </c>
      <c r="O776">
        <v>0</v>
      </c>
      <c r="P776" s="3">
        <f t="shared" si="100"/>
        <v>8.5291915760995886E-9</v>
      </c>
      <c r="Q776" s="10">
        <f t="shared" si="101"/>
        <v>0</v>
      </c>
      <c r="R776">
        <f>$N$1110-SUM($N$2:N775)</f>
        <v>283</v>
      </c>
      <c r="S776" s="10">
        <f t="shared" si="102"/>
        <v>0</v>
      </c>
      <c r="T776" s="2">
        <f t="shared" si="103"/>
        <v>0.85450971079734817</v>
      </c>
    </row>
    <row r="777" spans="1:20" x14ac:dyDescent="0.25">
      <c r="A777">
        <v>789</v>
      </c>
      <c r="B777" s="3">
        <f t="shared" si="96"/>
        <v>1.3601620121616573E-8</v>
      </c>
      <c r="C777">
        <v>2</v>
      </c>
      <c r="D777">
        <v>0</v>
      </c>
      <c r="E777" s="10">
        <f t="shared" si="97"/>
        <v>0</v>
      </c>
      <c r="F777">
        <f>$C$1110-SUM($C$2:C776)</f>
        <v>465</v>
      </c>
      <c r="G777" s="10">
        <f t="shared" si="98"/>
        <v>0</v>
      </c>
      <c r="H777" s="2">
        <f t="shared" si="99"/>
        <v>0.87636125584851998</v>
      </c>
      <c r="I777" s="3">
        <v>8.5291915760995886E-9</v>
      </c>
      <c r="J777" s="2">
        <v>0</v>
      </c>
      <c r="K777" s="2">
        <v>0.85450971079734817</v>
      </c>
      <c r="M777">
        <v>827</v>
      </c>
      <c r="N777">
        <v>1</v>
      </c>
      <c r="O777">
        <v>0</v>
      </c>
      <c r="P777" s="3">
        <f t="shared" si="100"/>
        <v>8.5291915760995886E-9</v>
      </c>
      <c r="Q777" s="10">
        <f t="shared" si="101"/>
        <v>0</v>
      </c>
      <c r="R777">
        <f>$N$1110-SUM($N$2:N776)</f>
        <v>282</v>
      </c>
      <c r="S777" s="10">
        <f t="shared" si="102"/>
        <v>0</v>
      </c>
      <c r="T777" s="2">
        <f t="shared" si="103"/>
        <v>0.85450971079734817</v>
      </c>
    </row>
    <row r="778" spans="1:20" x14ac:dyDescent="0.25">
      <c r="A778">
        <v>790</v>
      </c>
      <c r="B778" s="3">
        <f t="shared" si="96"/>
        <v>2.0402430182424862E-8</v>
      </c>
      <c r="C778">
        <v>3</v>
      </c>
      <c r="D778">
        <v>0</v>
      </c>
      <c r="E778" s="10">
        <f t="shared" si="97"/>
        <v>0</v>
      </c>
      <c r="F778">
        <f>$C$1110-SUM($C$2:C777)</f>
        <v>463</v>
      </c>
      <c r="G778" s="10">
        <f t="shared" si="98"/>
        <v>0</v>
      </c>
      <c r="H778" s="2">
        <f t="shared" si="99"/>
        <v>0.87636125584851998</v>
      </c>
      <c r="I778" s="3">
        <v>8.5291915760995886E-9</v>
      </c>
      <c r="J778" s="2">
        <v>0</v>
      </c>
      <c r="K778" s="2">
        <v>0.85450971079734817</v>
      </c>
      <c r="M778">
        <v>830</v>
      </c>
      <c r="N778">
        <v>1</v>
      </c>
      <c r="O778">
        <v>0</v>
      </c>
      <c r="P778" s="3">
        <f t="shared" si="100"/>
        <v>8.5291915760995886E-9</v>
      </c>
      <c r="Q778" s="10">
        <f t="shared" si="101"/>
        <v>0</v>
      </c>
      <c r="R778">
        <f>$N$1110-SUM($N$2:N777)</f>
        <v>281</v>
      </c>
      <c r="S778" s="10">
        <f t="shared" si="102"/>
        <v>0</v>
      </c>
      <c r="T778" s="2">
        <f t="shared" si="103"/>
        <v>0.85450971079734817</v>
      </c>
    </row>
    <row r="779" spans="1:20" x14ac:dyDescent="0.25">
      <c r="A779">
        <v>792</v>
      </c>
      <c r="B779" s="3">
        <f t="shared" si="96"/>
        <v>1.3601620121616573E-8</v>
      </c>
      <c r="C779">
        <v>2</v>
      </c>
      <c r="D779">
        <v>0</v>
      </c>
      <c r="E779" s="10">
        <f t="shared" si="97"/>
        <v>0</v>
      </c>
      <c r="F779">
        <f>$C$1110-SUM($C$2:C778)</f>
        <v>460</v>
      </c>
      <c r="G779" s="10">
        <f t="shared" si="98"/>
        <v>0</v>
      </c>
      <c r="H779" s="2">
        <f t="shared" si="99"/>
        <v>0.87636125584851998</v>
      </c>
      <c r="I779" s="3">
        <v>8.5291915760995886E-9</v>
      </c>
      <c r="J779" s="2">
        <v>0</v>
      </c>
      <c r="K779" s="2">
        <v>0.85450971079734817</v>
      </c>
      <c r="M779">
        <v>831</v>
      </c>
      <c r="N779">
        <v>1</v>
      </c>
      <c r="O779">
        <v>0</v>
      </c>
      <c r="P779" s="3">
        <f t="shared" si="100"/>
        <v>8.5291915760995886E-9</v>
      </c>
      <c r="Q779" s="10">
        <f t="shared" si="101"/>
        <v>0</v>
      </c>
      <c r="R779">
        <f>$N$1110-SUM($N$2:N778)</f>
        <v>280</v>
      </c>
      <c r="S779" s="10">
        <f t="shared" si="102"/>
        <v>0</v>
      </c>
      <c r="T779" s="2">
        <f t="shared" si="103"/>
        <v>0.85450971079734817</v>
      </c>
    </row>
    <row r="780" spans="1:20" x14ac:dyDescent="0.25">
      <c r="A780">
        <v>793</v>
      </c>
      <c r="B780" s="3">
        <f t="shared" si="96"/>
        <v>6.8008100608082866E-9</v>
      </c>
      <c r="C780">
        <v>1</v>
      </c>
      <c r="D780">
        <v>0</v>
      </c>
      <c r="E780" s="10">
        <f t="shared" si="97"/>
        <v>0</v>
      </c>
      <c r="F780">
        <f>$C$1110-SUM($C$2:C779)</f>
        <v>458</v>
      </c>
      <c r="G780" s="10">
        <f t="shared" si="98"/>
        <v>0</v>
      </c>
      <c r="H780" s="2">
        <f t="shared" si="99"/>
        <v>0.87636125584851998</v>
      </c>
      <c r="I780" s="3">
        <v>8.5291915760995886E-9</v>
      </c>
      <c r="J780" s="2">
        <v>0</v>
      </c>
      <c r="K780" s="2">
        <v>0.85450971079734817</v>
      </c>
      <c r="M780">
        <v>832</v>
      </c>
      <c r="N780">
        <v>1</v>
      </c>
      <c r="O780">
        <v>0</v>
      </c>
      <c r="P780" s="3">
        <f t="shared" si="100"/>
        <v>8.5291915760995886E-9</v>
      </c>
      <c r="Q780" s="10">
        <f t="shared" si="101"/>
        <v>0</v>
      </c>
      <c r="R780">
        <f>$N$1110-SUM($N$2:N779)</f>
        <v>279</v>
      </c>
      <c r="S780" s="10">
        <f t="shared" si="102"/>
        <v>0</v>
      </c>
      <c r="T780" s="2">
        <f t="shared" si="103"/>
        <v>0.85450971079734817</v>
      </c>
    </row>
    <row r="781" spans="1:20" x14ac:dyDescent="0.25">
      <c r="A781">
        <v>794</v>
      </c>
      <c r="B781" s="3">
        <f t="shared" si="96"/>
        <v>6.8008100608082866E-9</v>
      </c>
      <c r="C781">
        <v>1</v>
      </c>
      <c r="D781">
        <v>1</v>
      </c>
      <c r="E781" s="10">
        <f t="shared" si="97"/>
        <v>1</v>
      </c>
      <c r="F781">
        <f>$C$1110-SUM($C$2:C780)</f>
        <v>457</v>
      </c>
      <c r="G781" s="10">
        <f t="shared" si="98"/>
        <v>1.9176395095152898E-3</v>
      </c>
      <c r="H781" s="2">
        <f t="shared" si="99"/>
        <v>0.87444361633900469</v>
      </c>
      <c r="I781" s="3">
        <v>1.7058383152199177E-8</v>
      </c>
      <c r="J781" s="2">
        <v>0</v>
      </c>
      <c r="K781" s="2">
        <v>0.85450971079734817</v>
      </c>
      <c r="M781">
        <v>833</v>
      </c>
      <c r="N781">
        <v>2</v>
      </c>
      <c r="O781">
        <v>0</v>
      </c>
      <c r="P781" s="3">
        <f t="shared" si="100"/>
        <v>1.7058383152199177E-8</v>
      </c>
      <c r="Q781" s="10">
        <f t="shared" si="101"/>
        <v>0</v>
      </c>
      <c r="R781">
        <f>$N$1110-SUM($N$2:N780)</f>
        <v>278</v>
      </c>
      <c r="S781" s="10">
        <f t="shared" si="102"/>
        <v>0</v>
      </c>
      <c r="T781" s="2">
        <f t="shared" si="103"/>
        <v>0.85450971079734817</v>
      </c>
    </row>
    <row r="782" spans="1:20" x14ac:dyDescent="0.25">
      <c r="A782">
        <v>795</v>
      </c>
      <c r="B782" s="3">
        <f t="shared" si="96"/>
        <v>1.3601620121616573E-8</v>
      </c>
      <c r="C782">
        <v>2</v>
      </c>
      <c r="D782">
        <v>0</v>
      </c>
      <c r="E782" s="10">
        <f t="shared" si="97"/>
        <v>0</v>
      </c>
      <c r="F782">
        <f>$C$1110-SUM($C$2:C781)</f>
        <v>456</v>
      </c>
      <c r="G782" s="10">
        <f t="shared" si="98"/>
        <v>0</v>
      </c>
      <c r="H782" s="2">
        <f t="shared" si="99"/>
        <v>0.87444361633900469</v>
      </c>
      <c r="I782" s="3">
        <v>1.7058383152199177E-8</v>
      </c>
      <c r="J782" s="2">
        <v>0</v>
      </c>
      <c r="K782" s="2">
        <v>0.85450971079734817</v>
      </c>
      <c r="M782">
        <v>837</v>
      </c>
      <c r="N782">
        <v>2</v>
      </c>
      <c r="O782">
        <v>0</v>
      </c>
      <c r="P782" s="3">
        <f t="shared" si="100"/>
        <v>1.7058383152199177E-8</v>
      </c>
      <c r="Q782" s="10">
        <f t="shared" si="101"/>
        <v>0</v>
      </c>
      <c r="R782">
        <f>$N$1110-SUM($N$2:N781)</f>
        <v>276</v>
      </c>
      <c r="S782" s="10">
        <f t="shared" si="102"/>
        <v>0</v>
      </c>
      <c r="T782" s="2">
        <f t="shared" si="103"/>
        <v>0.85450971079734817</v>
      </c>
    </row>
    <row r="783" spans="1:20" x14ac:dyDescent="0.25">
      <c r="A783">
        <v>796</v>
      </c>
      <c r="B783" s="3">
        <f t="shared" si="96"/>
        <v>1.3601620121616573E-8</v>
      </c>
      <c r="C783">
        <v>2</v>
      </c>
      <c r="D783">
        <v>0</v>
      </c>
      <c r="E783" s="10">
        <f t="shared" si="97"/>
        <v>0</v>
      </c>
      <c r="F783">
        <f>$C$1110-SUM($C$2:C782)</f>
        <v>454</v>
      </c>
      <c r="G783" s="10">
        <f t="shared" si="98"/>
        <v>0</v>
      </c>
      <c r="H783" s="2">
        <f t="shared" si="99"/>
        <v>0.87444361633900469</v>
      </c>
      <c r="I783" s="3">
        <v>8.5291915760995886E-9</v>
      </c>
      <c r="J783" s="2">
        <v>0</v>
      </c>
      <c r="K783" s="2">
        <v>0.85450971079734817</v>
      </c>
      <c r="M783">
        <v>838</v>
      </c>
      <c r="N783">
        <v>1</v>
      </c>
      <c r="O783">
        <v>0</v>
      </c>
      <c r="P783" s="3">
        <f t="shared" si="100"/>
        <v>8.5291915760995886E-9</v>
      </c>
      <c r="Q783" s="10">
        <f t="shared" si="101"/>
        <v>0</v>
      </c>
      <c r="R783">
        <f>$N$1110-SUM($N$2:N782)</f>
        <v>274</v>
      </c>
      <c r="S783" s="10">
        <f t="shared" si="102"/>
        <v>0</v>
      </c>
      <c r="T783" s="2">
        <f t="shared" si="103"/>
        <v>0.85450971079734817</v>
      </c>
    </row>
    <row r="784" spans="1:20" x14ac:dyDescent="0.25">
      <c r="A784">
        <v>797</v>
      </c>
      <c r="B784" s="3">
        <f t="shared" si="96"/>
        <v>1.3601620121616573E-8</v>
      </c>
      <c r="C784">
        <v>2</v>
      </c>
      <c r="D784">
        <v>0</v>
      </c>
      <c r="E784" s="10">
        <f t="shared" si="97"/>
        <v>0</v>
      </c>
      <c r="F784">
        <f>$C$1110-SUM($C$2:C783)</f>
        <v>452</v>
      </c>
      <c r="G784" s="10">
        <f t="shared" si="98"/>
        <v>0</v>
      </c>
      <c r="H784" s="2">
        <f t="shared" si="99"/>
        <v>0.87444361633900469</v>
      </c>
      <c r="I784" s="3">
        <v>1.7058383152199177E-8</v>
      </c>
      <c r="J784" s="2">
        <v>0</v>
      </c>
      <c r="K784" s="2">
        <v>0.85450971079734817</v>
      </c>
      <c r="M784">
        <v>839</v>
      </c>
      <c r="N784">
        <v>2</v>
      </c>
      <c r="O784">
        <v>0</v>
      </c>
      <c r="P784" s="3">
        <f t="shared" si="100"/>
        <v>1.7058383152199177E-8</v>
      </c>
      <c r="Q784" s="10">
        <f t="shared" si="101"/>
        <v>0</v>
      </c>
      <c r="R784">
        <f>$N$1110-SUM($N$2:N783)</f>
        <v>273</v>
      </c>
      <c r="S784" s="10">
        <f t="shared" si="102"/>
        <v>0</v>
      </c>
      <c r="T784" s="2">
        <f t="shared" si="103"/>
        <v>0.85450971079734817</v>
      </c>
    </row>
    <row r="785" spans="1:20" x14ac:dyDescent="0.25">
      <c r="A785">
        <v>800</v>
      </c>
      <c r="B785" s="3">
        <f t="shared" si="96"/>
        <v>6.8008100608082866E-9</v>
      </c>
      <c r="C785">
        <v>1</v>
      </c>
      <c r="D785">
        <v>0</v>
      </c>
      <c r="E785" s="10">
        <f t="shared" si="97"/>
        <v>0</v>
      </c>
      <c r="F785">
        <f>$C$1110-SUM($C$2:C784)</f>
        <v>450</v>
      </c>
      <c r="G785" s="10">
        <f t="shared" si="98"/>
        <v>0</v>
      </c>
      <c r="H785" s="2">
        <f t="shared" si="99"/>
        <v>0.87444361633900469</v>
      </c>
      <c r="I785" s="3">
        <v>1.7058383152199177E-8</v>
      </c>
      <c r="J785" s="2">
        <v>0</v>
      </c>
      <c r="K785" s="2">
        <v>0.85450971079734817</v>
      </c>
      <c r="M785">
        <v>841</v>
      </c>
      <c r="N785">
        <v>2</v>
      </c>
      <c r="O785">
        <v>0</v>
      </c>
      <c r="P785" s="3">
        <f t="shared" si="100"/>
        <v>1.7058383152199177E-8</v>
      </c>
      <c r="Q785" s="10">
        <f t="shared" si="101"/>
        <v>0</v>
      </c>
      <c r="R785">
        <f>$N$1110-SUM($N$2:N784)</f>
        <v>271</v>
      </c>
      <c r="S785" s="10">
        <f t="shared" si="102"/>
        <v>0</v>
      </c>
      <c r="T785" s="2">
        <f t="shared" si="103"/>
        <v>0.85450971079734817</v>
      </c>
    </row>
    <row r="786" spans="1:20" x14ac:dyDescent="0.25">
      <c r="A786">
        <v>801</v>
      </c>
      <c r="B786" s="3">
        <f t="shared" si="96"/>
        <v>6.8008100608082866E-9</v>
      </c>
      <c r="C786">
        <v>1</v>
      </c>
      <c r="D786">
        <v>0</v>
      </c>
      <c r="E786" s="10">
        <f t="shared" si="97"/>
        <v>0</v>
      </c>
      <c r="F786">
        <f>$C$1110-SUM($C$2:C785)</f>
        <v>449</v>
      </c>
      <c r="G786" s="10">
        <f t="shared" si="98"/>
        <v>0</v>
      </c>
      <c r="H786" s="2">
        <f t="shared" si="99"/>
        <v>0.87444361633900469</v>
      </c>
      <c r="I786" s="3">
        <v>1.7058383152199177E-8</v>
      </c>
      <c r="J786" s="2">
        <v>0</v>
      </c>
      <c r="K786" s="2">
        <v>0.85450971079734817</v>
      </c>
      <c r="M786">
        <v>844</v>
      </c>
      <c r="N786">
        <v>2</v>
      </c>
      <c r="O786">
        <v>0</v>
      </c>
      <c r="P786" s="3">
        <f t="shared" si="100"/>
        <v>1.7058383152199177E-8</v>
      </c>
      <c r="Q786" s="10">
        <f t="shared" si="101"/>
        <v>0</v>
      </c>
      <c r="R786">
        <f>$N$1110-SUM($N$2:N785)</f>
        <v>269</v>
      </c>
      <c r="S786" s="10">
        <f t="shared" si="102"/>
        <v>0</v>
      </c>
      <c r="T786" s="2">
        <f t="shared" si="103"/>
        <v>0.85450971079734817</v>
      </c>
    </row>
    <row r="787" spans="1:20" x14ac:dyDescent="0.25">
      <c r="A787">
        <v>802</v>
      </c>
      <c r="B787" s="3">
        <f t="shared" si="96"/>
        <v>6.8008100608082866E-9</v>
      </c>
      <c r="C787">
        <v>1</v>
      </c>
      <c r="D787">
        <v>0</v>
      </c>
      <c r="E787" s="10">
        <f t="shared" si="97"/>
        <v>0</v>
      </c>
      <c r="F787">
        <f>$C$1110-SUM($C$2:C786)</f>
        <v>448</v>
      </c>
      <c r="G787" s="10">
        <f t="shared" si="98"/>
        <v>0</v>
      </c>
      <c r="H787" s="2">
        <f t="shared" si="99"/>
        <v>0.87444361633900469</v>
      </c>
      <c r="I787" s="3">
        <v>8.5291915760995886E-9</v>
      </c>
      <c r="J787" s="2">
        <v>0</v>
      </c>
      <c r="K787" s="2">
        <v>0.85450971079734817</v>
      </c>
      <c r="M787">
        <v>845</v>
      </c>
      <c r="N787">
        <v>1</v>
      </c>
      <c r="O787">
        <v>0</v>
      </c>
      <c r="P787" s="3">
        <f t="shared" si="100"/>
        <v>8.5291915760995886E-9</v>
      </c>
      <c r="Q787" s="10">
        <f t="shared" si="101"/>
        <v>0</v>
      </c>
      <c r="R787">
        <f>$N$1110-SUM($N$2:N786)</f>
        <v>267</v>
      </c>
      <c r="S787" s="10">
        <f t="shared" si="102"/>
        <v>0</v>
      </c>
      <c r="T787" s="2">
        <f t="shared" si="103"/>
        <v>0.85450971079734817</v>
      </c>
    </row>
    <row r="788" spans="1:20" x14ac:dyDescent="0.25">
      <c r="A788">
        <v>803</v>
      </c>
      <c r="B788" s="3">
        <f t="shared" si="96"/>
        <v>6.8008100608082866E-9</v>
      </c>
      <c r="C788">
        <v>1</v>
      </c>
      <c r="D788">
        <v>0</v>
      </c>
      <c r="E788" s="10">
        <f t="shared" si="97"/>
        <v>0</v>
      </c>
      <c r="F788">
        <f>$C$1110-SUM($C$2:C787)</f>
        <v>447</v>
      </c>
      <c r="G788" s="10">
        <f t="shared" si="98"/>
        <v>0</v>
      </c>
      <c r="H788" s="2">
        <f t="shared" si="99"/>
        <v>0.87444361633900469</v>
      </c>
      <c r="I788" s="3">
        <v>1.7058383152199177E-8</v>
      </c>
      <c r="J788" s="2">
        <v>0</v>
      </c>
      <c r="K788" s="2">
        <v>0.85450971079734817</v>
      </c>
      <c r="M788">
        <v>846</v>
      </c>
      <c r="N788">
        <v>2</v>
      </c>
      <c r="O788">
        <v>0</v>
      </c>
      <c r="P788" s="3">
        <f t="shared" si="100"/>
        <v>1.7058383152199177E-8</v>
      </c>
      <c r="Q788" s="10">
        <f t="shared" si="101"/>
        <v>0</v>
      </c>
      <c r="R788">
        <f>$N$1110-SUM($N$2:N787)</f>
        <v>266</v>
      </c>
      <c r="S788" s="10">
        <f t="shared" si="102"/>
        <v>0</v>
      </c>
      <c r="T788" s="2">
        <f t="shared" si="103"/>
        <v>0.85450971079734817</v>
      </c>
    </row>
    <row r="789" spans="1:20" x14ac:dyDescent="0.25">
      <c r="A789">
        <v>804</v>
      </c>
      <c r="B789" s="3">
        <f t="shared" si="96"/>
        <v>1.3601620121616573E-8</v>
      </c>
      <c r="C789">
        <v>2</v>
      </c>
      <c r="D789">
        <v>0</v>
      </c>
      <c r="E789" s="10">
        <f t="shared" si="97"/>
        <v>0</v>
      </c>
      <c r="F789">
        <f>$C$1110-SUM($C$2:C788)</f>
        <v>446</v>
      </c>
      <c r="G789" s="10">
        <f t="shared" si="98"/>
        <v>0</v>
      </c>
      <c r="H789" s="2">
        <f t="shared" si="99"/>
        <v>0.87444361633900469</v>
      </c>
      <c r="I789" s="3">
        <v>1.7058383152199177E-8</v>
      </c>
      <c r="J789" s="2">
        <v>0</v>
      </c>
      <c r="K789" s="2">
        <v>0.85450971079734817</v>
      </c>
      <c r="M789">
        <v>850</v>
      </c>
      <c r="N789">
        <v>2</v>
      </c>
      <c r="O789">
        <v>0</v>
      </c>
      <c r="P789" s="3">
        <f t="shared" si="100"/>
        <v>1.7058383152199177E-8</v>
      </c>
      <c r="Q789" s="10">
        <f t="shared" si="101"/>
        <v>0</v>
      </c>
      <c r="R789">
        <f>$N$1110-SUM($N$2:N788)</f>
        <v>264</v>
      </c>
      <c r="S789" s="10">
        <f t="shared" si="102"/>
        <v>0</v>
      </c>
      <c r="T789" s="2">
        <f t="shared" si="103"/>
        <v>0.85450971079734817</v>
      </c>
    </row>
    <row r="790" spans="1:20" x14ac:dyDescent="0.25">
      <c r="A790">
        <v>805</v>
      </c>
      <c r="B790" s="3">
        <f t="shared" si="96"/>
        <v>1.3601620121616573E-8</v>
      </c>
      <c r="C790">
        <v>2</v>
      </c>
      <c r="D790">
        <v>0</v>
      </c>
      <c r="E790" s="10">
        <f t="shared" si="97"/>
        <v>0</v>
      </c>
      <c r="F790">
        <f>$C$1110-SUM($C$2:C789)</f>
        <v>444</v>
      </c>
      <c r="G790" s="10">
        <f t="shared" si="98"/>
        <v>0</v>
      </c>
      <c r="H790" s="2">
        <f t="shared" si="99"/>
        <v>0.87444361633900469</v>
      </c>
      <c r="I790" s="3">
        <v>1.7058383152199177E-8</v>
      </c>
      <c r="J790" s="2">
        <v>0</v>
      </c>
      <c r="K790" s="2">
        <v>0.85450971079734817</v>
      </c>
      <c r="M790">
        <v>852</v>
      </c>
      <c r="N790">
        <v>2</v>
      </c>
      <c r="O790">
        <v>0</v>
      </c>
      <c r="P790" s="3">
        <f t="shared" si="100"/>
        <v>1.7058383152199177E-8</v>
      </c>
      <c r="Q790" s="10">
        <f t="shared" si="101"/>
        <v>0</v>
      </c>
      <c r="R790">
        <f>$N$1110-SUM($N$2:N789)</f>
        <v>262</v>
      </c>
      <c r="S790" s="10">
        <f t="shared" si="102"/>
        <v>0</v>
      </c>
      <c r="T790" s="2">
        <f t="shared" si="103"/>
        <v>0.85450971079734817</v>
      </c>
    </row>
    <row r="791" spans="1:20" x14ac:dyDescent="0.25">
      <c r="A791">
        <v>806</v>
      </c>
      <c r="B791" s="3">
        <f t="shared" si="96"/>
        <v>6.8008100608082866E-9</v>
      </c>
      <c r="C791">
        <v>1</v>
      </c>
      <c r="D791">
        <v>0</v>
      </c>
      <c r="E791" s="10">
        <f t="shared" si="97"/>
        <v>0</v>
      </c>
      <c r="F791">
        <f>$C$1110-SUM($C$2:C790)</f>
        <v>442</v>
      </c>
      <c r="G791" s="10">
        <f t="shared" si="98"/>
        <v>0</v>
      </c>
      <c r="H791" s="2">
        <f t="shared" si="99"/>
        <v>0.87444361633900469</v>
      </c>
      <c r="I791" s="3">
        <v>2.5587574728298764E-8</v>
      </c>
      <c r="J791" s="2">
        <v>0</v>
      </c>
      <c r="K791" s="2">
        <v>0.85450971079734817</v>
      </c>
      <c r="M791">
        <v>856</v>
      </c>
      <c r="N791">
        <v>3</v>
      </c>
      <c r="O791">
        <v>0</v>
      </c>
      <c r="P791" s="3">
        <f t="shared" si="100"/>
        <v>2.5587574728298764E-8</v>
      </c>
      <c r="Q791" s="10">
        <f t="shared" si="101"/>
        <v>0</v>
      </c>
      <c r="R791">
        <f>$N$1110-SUM($N$2:N790)</f>
        <v>260</v>
      </c>
      <c r="S791" s="10">
        <f t="shared" si="102"/>
        <v>0</v>
      </c>
      <c r="T791" s="2">
        <f t="shared" si="103"/>
        <v>0.85450971079734817</v>
      </c>
    </row>
    <row r="792" spans="1:20" x14ac:dyDescent="0.25">
      <c r="A792">
        <v>807</v>
      </c>
      <c r="B792" s="3">
        <f t="shared" si="96"/>
        <v>1.3601620121616573E-8</v>
      </c>
      <c r="C792">
        <v>2</v>
      </c>
      <c r="D792">
        <v>0</v>
      </c>
      <c r="E792" s="10">
        <f t="shared" si="97"/>
        <v>0</v>
      </c>
      <c r="F792">
        <f>$C$1110-SUM($C$2:C791)</f>
        <v>441</v>
      </c>
      <c r="G792" s="10">
        <f t="shared" si="98"/>
        <v>0</v>
      </c>
      <c r="H792" s="2">
        <f t="shared" si="99"/>
        <v>0.87444361633900469</v>
      </c>
      <c r="I792" s="3">
        <v>8.5291915760995886E-9</v>
      </c>
      <c r="J792" s="2">
        <v>0</v>
      </c>
      <c r="K792" s="2">
        <v>0.85450971079734817</v>
      </c>
      <c r="M792">
        <v>858</v>
      </c>
      <c r="N792">
        <v>1</v>
      </c>
      <c r="O792">
        <v>0</v>
      </c>
      <c r="P792" s="3">
        <f t="shared" si="100"/>
        <v>8.5291915760995886E-9</v>
      </c>
      <c r="Q792" s="10">
        <f t="shared" si="101"/>
        <v>0</v>
      </c>
      <c r="R792">
        <f>$N$1110-SUM($N$2:N791)</f>
        <v>257</v>
      </c>
      <c r="S792" s="10">
        <f t="shared" si="102"/>
        <v>0</v>
      </c>
      <c r="T792" s="2">
        <f t="shared" si="103"/>
        <v>0.85450971079734817</v>
      </c>
    </row>
    <row r="793" spans="1:20" x14ac:dyDescent="0.25">
      <c r="A793">
        <v>808</v>
      </c>
      <c r="B793" s="3">
        <f t="shared" si="96"/>
        <v>1.3601620121616573E-8</v>
      </c>
      <c r="C793">
        <v>2</v>
      </c>
      <c r="D793">
        <v>0</v>
      </c>
      <c r="E793" s="10">
        <f t="shared" si="97"/>
        <v>0</v>
      </c>
      <c r="F793">
        <f>$C$1110-SUM($C$2:C792)</f>
        <v>439</v>
      </c>
      <c r="G793" s="10">
        <f t="shared" si="98"/>
        <v>0</v>
      </c>
      <c r="H793" s="2">
        <f t="shared" si="99"/>
        <v>0.87444361633900469</v>
      </c>
      <c r="I793" s="3">
        <v>8.5291915760995886E-9</v>
      </c>
      <c r="J793" s="2">
        <v>0</v>
      </c>
      <c r="K793" s="2">
        <v>0.85450971079734817</v>
      </c>
      <c r="M793">
        <v>859</v>
      </c>
      <c r="N793">
        <v>1</v>
      </c>
      <c r="O793">
        <v>0</v>
      </c>
      <c r="P793" s="3">
        <f t="shared" si="100"/>
        <v>8.5291915760995886E-9</v>
      </c>
      <c r="Q793" s="10">
        <f t="shared" si="101"/>
        <v>0</v>
      </c>
      <c r="R793">
        <f>$N$1110-SUM($N$2:N792)</f>
        <v>256</v>
      </c>
      <c r="S793" s="10">
        <f t="shared" si="102"/>
        <v>0</v>
      </c>
      <c r="T793" s="2">
        <f t="shared" si="103"/>
        <v>0.85450971079734817</v>
      </c>
    </row>
    <row r="794" spans="1:20" x14ac:dyDescent="0.25">
      <c r="A794">
        <v>811</v>
      </c>
      <c r="B794" s="3">
        <f t="shared" si="96"/>
        <v>1.3601620121616573E-8</v>
      </c>
      <c r="C794">
        <v>2</v>
      </c>
      <c r="D794">
        <v>0</v>
      </c>
      <c r="E794" s="10">
        <f t="shared" si="97"/>
        <v>0</v>
      </c>
      <c r="F794">
        <f>$C$1110-SUM($C$2:C793)</f>
        <v>437</v>
      </c>
      <c r="G794" s="10">
        <f t="shared" si="98"/>
        <v>0</v>
      </c>
      <c r="H794" s="2">
        <f t="shared" si="99"/>
        <v>0.87444361633900469</v>
      </c>
      <c r="I794" s="3">
        <v>8.5291915760995886E-9</v>
      </c>
      <c r="J794" s="2">
        <v>0</v>
      </c>
      <c r="K794" s="2">
        <v>0.85450971079734817</v>
      </c>
      <c r="M794">
        <v>860</v>
      </c>
      <c r="N794">
        <v>1</v>
      </c>
      <c r="O794">
        <v>0</v>
      </c>
      <c r="P794" s="3">
        <f t="shared" si="100"/>
        <v>8.5291915760995886E-9</v>
      </c>
      <c r="Q794" s="10">
        <f t="shared" si="101"/>
        <v>0</v>
      </c>
      <c r="R794">
        <f>$N$1110-SUM($N$2:N793)</f>
        <v>255</v>
      </c>
      <c r="S794" s="10">
        <f t="shared" si="102"/>
        <v>0</v>
      </c>
      <c r="T794" s="2">
        <f t="shared" si="103"/>
        <v>0.85450971079734817</v>
      </c>
    </row>
    <row r="795" spans="1:20" x14ac:dyDescent="0.25">
      <c r="A795">
        <v>813</v>
      </c>
      <c r="B795" s="3">
        <f t="shared" si="96"/>
        <v>1.3601620121616573E-8</v>
      </c>
      <c r="C795">
        <v>2</v>
      </c>
      <c r="D795">
        <v>0</v>
      </c>
      <c r="E795" s="10">
        <f t="shared" si="97"/>
        <v>0</v>
      </c>
      <c r="F795">
        <f>$C$1110-SUM($C$2:C794)</f>
        <v>435</v>
      </c>
      <c r="G795" s="10">
        <f t="shared" si="98"/>
        <v>0</v>
      </c>
      <c r="H795" s="2">
        <f t="shared" si="99"/>
        <v>0.87444361633900469</v>
      </c>
      <c r="I795" s="3">
        <v>2.5587574728298764E-8</v>
      </c>
      <c r="J795" s="2">
        <v>0</v>
      </c>
      <c r="K795" s="2">
        <v>0.85450971079734817</v>
      </c>
      <c r="M795">
        <v>861</v>
      </c>
      <c r="N795">
        <v>3</v>
      </c>
      <c r="O795">
        <v>0</v>
      </c>
      <c r="P795" s="3">
        <f t="shared" si="100"/>
        <v>2.5587574728298764E-8</v>
      </c>
      <c r="Q795" s="10">
        <f t="shared" si="101"/>
        <v>0</v>
      </c>
      <c r="R795">
        <f>$N$1110-SUM($N$2:N794)</f>
        <v>254</v>
      </c>
      <c r="S795" s="10">
        <f t="shared" si="102"/>
        <v>0</v>
      </c>
      <c r="T795" s="2">
        <f t="shared" si="103"/>
        <v>0.85450971079734817</v>
      </c>
    </row>
    <row r="796" spans="1:20" x14ac:dyDescent="0.25">
      <c r="A796">
        <v>814</v>
      </c>
      <c r="B796" s="3">
        <f t="shared" si="96"/>
        <v>6.8008100608082866E-9</v>
      </c>
      <c r="C796">
        <v>1</v>
      </c>
      <c r="D796">
        <v>0</v>
      </c>
      <c r="E796" s="10">
        <f t="shared" si="97"/>
        <v>0</v>
      </c>
      <c r="F796">
        <f>$C$1110-SUM($C$2:C795)</f>
        <v>433</v>
      </c>
      <c r="G796" s="10">
        <f t="shared" si="98"/>
        <v>0</v>
      </c>
      <c r="H796" s="2">
        <f t="shared" si="99"/>
        <v>0.87444361633900469</v>
      </c>
      <c r="I796" s="3">
        <v>8.5291915760995886E-9</v>
      </c>
      <c r="J796" s="2">
        <v>0</v>
      </c>
      <c r="K796" s="2">
        <v>0.85450971079734817</v>
      </c>
      <c r="M796">
        <v>862</v>
      </c>
      <c r="N796">
        <v>1</v>
      </c>
      <c r="O796">
        <v>0</v>
      </c>
      <c r="P796" s="3">
        <f t="shared" si="100"/>
        <v>8.5291915760995886E-9</v>
      </c>
      <c r="Q796" s="10">
        <f t="shared" si="101"/>
        <v>0</v>
      </c>
      <c r="R796">
        <f>$N$1110-SUM($N$2:N795)</f>
        <v>251</v>
      </c>
      <c r="S796" s="10">
        <f t="shared" si="102"/>
        <v>0</v>
      </c>
      <c r="T796" s="2">
        <f t="shared" si="103"/>
        <v>0.85450971079734817</v>
      </c>
    </row>
    <row r="797" spans="1:20" x14ac:dyDescent="0.25">
      <c r="A797">
        <v>815</v>
      </c>
      <c r="B797" s="3">
        <f t="shared" si="96"/>
        <v>6.8008100608082866E-9</v>
      </c>
      <c r="C797">
        <v>1</v>
      </c>
      <c r="D797">
        <v>0</v>
      </c>
      <c r="E797" s="10">
        <f t="shared" si="97"/>
        <v>0</v>
      </c>
      <c r="F797">
        <f>$C$1110-SUM($C$2:C796)</f>
        <v>432</v>
      </c>
      <c r="G797" s="10">
        <f t="shared" si="98"/>
        <v>0</v>
      </c>
      <c r="H797" s="2">
        <f t="shared" si="99"/>
        <v>0.87444361633900469</v>
      </c>
      <c r="I797" s="3">
        <v>1.7058383152199177E-8</v>
      </c>
      <c r="J797" s="2">
        <v>0</v>
      </c>
      <c r="K797" s="2">
        <v>0.85450971079734817</v>
      </c>
      <c r="M797">
        <v>864</v>
      </c>
      <c r="N797">
        <v>2</v>
      </c>
      <c r="O797">
        <v>0</v>
      </c>
      <c r="P797" s="3">
        <f t="shared" si="100"/>
        <v>1.7058383152199177E-8</v>
      </c>
      <c r="Q797" s="10">
        <f t="shared" si="101"/>
        <v>0</v>
      </c>
      <c r="R797">
        <f>$N$1110-SUM($N$2:N796)</f>
        <v>250</v>
      </c>
      <c r="S797" s="10">
        <f t="shared" si="102"/>
        <v>0</v>
      </c>
      <c r="T797" s="2">
        <f t="shared" si="103"/>
        <v>0.85450971079734817</v>
      </c>
    </row>
    <row r="798" spans="1:20" x14ac:dyDescent="0.25">
      <c r="A798">
        <v>816</v>
      </c>
      <c r="B798" s="3">
        <f t="shared" si="96"/>
        <v>2.0402430182424862E-8</v>
      </c>
      <c r="C798">
        <v>3</v>
      </c>
      <c r="D798">
        <v>0</v>
      </c>
      <c r="E798" s="10">
        <f t="shared" si="97"/>
        <v>0</v>
      </c>
      <c r="F798">
        <f>$C$1110-SUM($C$2:C797)</f>
        <v>431</v>
      </c>
      <c r="G798" s="10">
        <f t="shared" si="98"/>
        <v>0</v>
      </c>
      <c r="H798" s="2">
        <f t="shared" si="99"/>
        <v>0.87444361633900469</v>
      </c>
      <c r="I798" s="3">
        <v>8.5291915760995886E-9</v>
      </c>
      <c r="J798" s="2">
        <v>0</v>
      </c>
      <c r="K798" s="2">
        <v>0.85450971079734817</v>
      </c>
      <c r="M798">
        <v>865</v>
      </c>
      <c r="N798">
        <v>1</v>
      </c>
      <c r="O798">
        <v>0</v>
      </c>
      <c r="P798" s="3">
        <f t="shared" si="100"/>
        <v>8.5291915760995886E-9</v>
      </c>
      <c r="Q798" s="10">
        <f t="shared" si="101"/>
        <v>0</v>
      </c>
      <c r="R798">
        <f>$N$1110-SUM($N$2:N797)</f>
        <v>248</v>
      </c>
      <c r="S798" s="10">
        <f t="shared" si="102"/>
        <v>0</v>
      </c>
      <c r="T798" s="2">
        <f t="shared" si="103"/>
        <v>0.85450971079734817</v>
      </c>
    </row>
    <row r="799" spans="1:20" x14ac:dyDescent="0.25">
      <c r="A799">
        <v>817</v>
      </c>
      <c r="B799" s="3">
        <f t="shared" si="96"/>
        <v>6.8008100608082866E-9</v>
      </c>
      <c r="C799">
        <v>1</v>
      </c>
      <c r="D799">
        <v>0</v>
      </c>
      <c r="E799" s="10">
        <f t="shared" si="97"/>
        <v>0</v>
      </c>
      <c r="F799">
        <f>$C$1110-SUM($C$2:C798)</f>
        <v>428</v>
      </c>
      <c r="G799" s="10">
        <f t="shared" si="98"/>
        <v>0</v>
      </c>
      <c r="H799" s="2">
        <f t="shared" si="99"/>
        <v>0.87444361633900469</v>
      </c>
      <c r="I799" s="3">
        <v>8.5291915760995886E-9</v>
      </c>
      <c r="J799" s="2">
        <v>0</v>
      </c>
      <c r="K799" s="2">
        <v>0.85450971079734817</v>
      </c>
      <c r="M799">
        <v>867</v>
      </c>
      <c r="N799">
        <v>1</v>
      </c>
      <c r="O799">
        <v>0</v>
      </c>
      <c r="P799" s="3">
        <f t="shared" si="100"/>
        <v>8.5291915760995886E-9</v>
      </c>
      <c r="Q799" s="10">
        <f t="shared" si="101"/>
        <v>0</v>
      </c>
      <c r="R799">
        <f>$N$1110-SUM($N$2:N798)</f>
        <v>247</v>
      </c>
      <c r="S799" s="10">
        <f t="shared" si="102"/>
        <v>0</v>
      </c>
      <c r="T799" s="2">
        <f t="shared" si="103"/>
        <v>0.85450971079734817</v>
      </c>
    </row>
    <row r="800" spans="1:20" x14ac:dyDescent="0.25">
      <c r="A800">
        <v>818</v>
      </c>
      <c r="B800" s="3">
        <f t="shared" si="96"/>
        <v>1.3601620121616573E-8</v>
      </c>
      <c r="C800">
        <v>2</v>
      </c>
      <c r="D800">
        <v>0</v>
      </c>
      <c r="E800" s="10">
        <f t="shared" si="97"/>
        <v>0</v>
      </c>
      <c r="F800">
        <f>$C$1110-SUM($C$2:C799)</f>
        <v>427</v>
      </c>
      <c r="G800" s="10">
        <f t="shared" si="98"/>
        <v>0</v>
      </c>
      <c r="H800" s="2">
        <f t="shared" si="99"/>
        <v>0.87444361633900469</v>
      </c>
      <c r="I800" s="3">
        <v>8.5291915760995886E-9</v>
      </c>
      <c r="J800" s="2">
        <v>0</v>
      </c>
      <c r="K800" s="2">
        <v>0.85450971079734817</v>
      </c>
      <c r="M800">
        <v>869</v>
      </c>
      <c r="N800">
        <v>1</v>
      </c>
      <c r="O800">
        <v>0</v>
      </c>
      <c r="P800" s="3">
        <f t="shared" si="100"/>
        <v>8.5291915760995886E-9</v>
      </c>
      <c r="Q800" s="10">
        <f t="shared" si="101"/>
        <v>0</v>
      </c>
      <c r="R800">
        <f>$N$1110-SUM($N$2:N799)</f>
        <v>246</v>
      </c>
      <c r="S800" s="10">
        <f t="shared" si="102"/>
        <v>0</v>
      </c>
      <c r="T800" s="2">
        <f t="shared" si="103"/>
        <v>0.85450971079734817</v>
      </c>
    </row>
    <row r="801" spans="1:20" x14ac:dyDescent="0.25">
      <c r="A801">
        <v>820</v>
      </c>
      <c r="B801" s="3">
        <f t="shared" si="96"/>
        <v>1.3601620121616573E-8</v>
      </c>
      <c r="C801">
        <v>2</v>
      </c>
      <c r="D801">
        <v>0</v>
      </c>
      <c r="E801" s="10">
        <f t="shared" si="97"/>
        <v>0</v>
      </c>
      <c r="F801">
        <f>$C$1110-SUM($C$2:C800)</f>
        <v>425</v>
      </c>
      <c r="G801" s="10">
        <f t="shared" si="98"/>
        <v>0</v>
      </c>
      <c r="H801" s="2">
        <f t="shared" si="99"/>
        <v>0.87444361633900469</v>
      </c>
      <c r="I801" s="3">
        <v>1.7058383152199177E-8</v>
      </c>
      <c r="J801" s="2">
        <v>0</v>
      </c>
      <c r="K801" s="2">
        <v>0.85450971079734817</v>
      </c>
      <c r="M801">
        <v>870</v>
      </c>
      <c r="N801">
        <v>2</v>
      </c>
      <c r="O801">
        <v>0</v>
      </c>
      <c r="P801" s="3">
        <f t="shared" si="100"/>
        <v>1.7058383152199177E-8</v>
      </c>
      <c r="Q801" s="10">
        <f t="shared" si="101"/>
        <v>0</v>
      </c>
      <c r="R801">
        <f>$N$1110-SUM($N$2:N800)</f>
        <v>245</v>
      </c>
      <c r="S801" s="10">
        <f t="shared" si="102"/>
        <v>0</v>
      </c>
      <c r="T801" s="2">
        <f t="shared" si="103"/>
        <v>0.85450971079734817</v>
      </c>
    </row>
    <row r="802" spans="1:20" x14ac:dyDescent="0.25">
      <c r="A802">
        <v>821</v>
      </c>
      <c r="B802" s="3">
        <f t="shared" si="96"/>
        <v>2.7203240243233147E-8</v>
      </c>
      <c r="C802">
        <v>4</v>
      </c>
      <c r="D802">
        <v>0</v>
      </c>
      <c r="E802" s="10">
        <f t="shared" si="97"/>
        <v>0</v>
      </c>
      <c r="F802">
        <f>$C$1110-SUM($C$2:C801)</f>
        <v>423</v>
      </c>
      <c r="G802" s="10">
        <f t="shared" si="98"/>
        <v>0</v>
      </c>
      <c r="H802" s="2">
        <f t="shared" si="99"/>
        <v>0.87444361633900469</v>
      </c>
      <c r="I802" s="3">
        <v>1.7058383152199177E-8</v>
      </c>
      <c r="J802" s="2">
        <v>0</v>
      </c>
      <c r="K802" s="2">
        <v>0.85450971079734817</v>
      </c>
      <c r="M802">
        <v>871</v>
      </c>
      <c r="N802">
        <v>2</v>
      </c>
      <c r="O802">
        <v>0</v>
      </c>
      <c r="P802" s="3">
        <f t="shared" si="100"/>
        <v>1.7058383152199177E-8</v>
      </c>
      <c r="Q802" s="10">
        <f t="shared" si="101"/>
        <v>0</v>
      </c>
      <c r="R802">
        <f>$N$1110-SUM($N$2:N801)</f>
        <v>243</v>
      </c>
      <c r="S802" s="10">
        <f t="shared" si="102"/>
        <v>0</v>
      </c>
      <c r="T802" s="2">
        <f t="shared" si="103"/>
        <v>0.85450971079734817</v>
      </c>
    </row>
    <row r="803" spans="1:20" x14ac:dyDescent="0.25">
      <c r="A803">
        <v>822</v>
      </c>
      <c r="B803" s="3">
        <f t="shared" si="96"/>
        <v>6.8008100608082866E-9</v>
      </c>
      <c r="C803">
        <v>1</v>
      </c>
      <c r="D803">
        <v>0</v>
      </c>
      <c r="E803" s="10">
        <f t="shared" si="97"/>
        <v>0</v>
      </c>
      <c r="F803">
        <f>$C$1110-SUM($C$2:C802)</f>
        <v>419</v>
      </c>
      <c r="G803" s="10">
        <f t="shared" si="98"/>
        <v>0</v>
      </c>
      <c r="H803" s="2">
        <f t="shared" si="99"/>
        <v>0.87444361633900469</v>
      </c>
      <c r="I803" s="3">
        <v>8.5291915760995886E-9</v>
      </c>
      <c r="J803" s="2">
        <v>0</v>
      </c>
      <c r="K803" s="2">
        <v>0.85450971079734817</v>
      </c>
      <c r="M803">
        <v>874</v>
      </c>
      <c r="N803">
        <v>1</v>
      </c>
      <c r="O803">
        <v>0</v>
      </c>
      <c r="P803" s="3">
        <f t="shared" si="100"/>
        <v>8.5291915760995886E-9</v>
      </c>
      <c r="Q803" s="10">
        <f t="shared" si="101"/>
        <v>0</v>
      </c>
      <c r="R803">
        <f>$N$1110-SUM($N$2:N802)</f>
        <v>241</v>
      </c>
      <c r="S803" s="10">
        <f t="shared" si="102"/>
        <v>0</v>
      </c>
      <c r="T803" s="2">
        <f t="shared" si="103"/>
        <v>0.85450971079734817</v>
      </c>
    </row>
    <row r="804" spans="1:20" x14ac:dyDescent="0.25">
      <c r="A804">
        <v>823</v>
      </c>
      <c r="B804" s="3">
        <f t="shared" si="96"/>
        <v>2.7203240243233147E-8</v>
      </c>
      <c r="C804">
        <v>4</v>
      </c>
      <c r="D804">
        <v>0</v>
      </c>
      <c r="E804" s="10">
        <f t="shared" si="97"/>
        <v>0</v>
      </c>
      <c r="F804">
        <f>$C$1110-SUM($C$2:C803)</f>
        <v>418</v>
      </c>
      <c r="G804" s="10">
        <f t="shared" si="98"/>
        <v>0</v>
      </c>
      <c r="H804" s="2">
        <f t="shared" si="99"/>
        <v>0.87444361633900469</v>
      </c>
      <c r="I804" s="3">
        <v>8.5291915760995886E-9</v>
      </c>
      <c r="J804" s="2">
        <v>0</v>
      </c>
      <c r="K804" s="2">
        <v>0.85450971079734817</v>
      </c>
      <c r="M804">
        <v>875</v>
      </c>
      <c r="N804">
        <v>1</v>
      </c>
      <c r="O804">
        <v>0</v>
      </c>
      <c r="P804" s="3">
        <f t="shared" si="100"/>
        <v>8.5291915760995886E-9</v>
      </c>
      <c r="Q804" s="10">
        <f t="shared" si="101"/>
        <v>0</v>
      </c>
      <c r="R804">
        <f>$N$1110-SUM($N$2:N803)</f>
        <v>240</v>
      </c>
      <c r="S804" s="10">
        <f t="shared" si="102"/>
        <v>0</v>
      </c>
      <c r="T804" s="2">
        <f t="shared" si="103"/>
        <v>0.85450971079734817</v>
      </c>
    </row>
    <row r="805" spans="1:20" x14ac:dyDescent="0.25">
      <c r="A805">
        <v>825</v>
      </c>
      <c r="B805" s="3">
        <f t="shared" si="96"/>
        <v>6.8008100608082866E-9</v>
      </c>
      <c r="C805">
        <v>1</v>
      </c>
      <c r="D805">
        <v>0</v>
      </c>
      <c r="E805" s="10">
        <f t="shared" si="97"/>
        <v>0</v>
      </c>
      <c r="F805">
        <f>$C$1110-SUM($C$2:C804)</f>
        <v>414</v>
      </c>
      <c r="G805" s="10">
        <f t="shared" si="98"/>
        <v>0</v>
      </c>
      <c r="H805" s="2">
        <f t="shared" si="99"/>
        <v>0.87444361633900469</v>
      </c>
      <c r="I805" s="3">
        <v>8.5291915760995886E-9</v>
      </c>
      <c r="J805" s="2">
        <v>0</v>
      </c>
      <c r="K805" s="2">
        <v>0.85450971079734817</v>
      </c>
      <c r="M805">
        <v>877</v>
      </c>
      <c r="N805">
        <v>1</v>
      </c>
      <c r="O805">
        <v>0</v>
      </c>
      <c r="P805" s="3">
        <f t="shared" si="100"/>
        <v>8.5291915760995886E-9</v>
      </c>
      <c r="Q805" s="10">
        <f t="shared" si="101"/>
        <v>0</v>
      </c>
      <c r="R805">
        <f>$N$1110-SUM($N$2:N804)</f>
        <v>239</v>
      </c>
      <c r="S805" s="10">
        <f t="shared" si="102"/>
        <v>0</v>
      </c>
      <c r="T805" s="2">
        <f t="shared" si="103"/>
        <v>0.85450971079734817</v>
      </c>
    </row>
    <row r="806" spans="1:20" x14ac:dyDescent="0.25">
      <c r="A806">
        <v>826</v>
      </c>
      <c r="B806" s="3">
        <f t="shared" si="96"/>
        <v>6.8008100608082866E-9</v>
      </c>
      <c r="C806">
        <v>1</v>
      </c>
      <c r="D806">
        <v>0</v>
      </c>
      <c r="E806" s="10">
        <f t="shared" si="97"/>
        <v>0</v>
      </c>
      <c r="F806">
        <f>$C$1110-SUM($C$2:C805)</f>
        <v>413</v>
      </c>
      <c r="G806" s="10">
        <f t="shared" si="98"/>
        <v>0</v>
      </c>
      <c r="H806" s="2">
        <f t="shared" si="99"/>
        <v>0.87444361633900469</v>
      </c>
      <c r="I806" s="3">
        <v>1.7058383152199177E-8</v>
      </c>
      <c r="J806" s="2">
        <v>0</v>
      </c>
      <c r="K806" s="2">
        <v>0.85450971079734817</v>
      </c>
      <c r="M806">
        <v>878</v>
      </c>
      <c r="N806">
        <v>2</v>
      </c>
      <c r="O806">
        <v>0</v>
      </c>
      <c r="P806" s="3">
        <f t="shared" si="100"/>
        <v>1.7058383152199177E-8</v>
      </c>
      <c r="Q806" s="10">
        <f t="shared" si="101"/>
        <v>0</v>
      </c>
      <c r="R806">
        <f>$N$1110-SUM($N$2:N805)</f>
        <v>238</v>
      </c>
      <c r="S806" s="10">
        <f t="shared" si="102"/>
        <v>0</v>
      </c>
      <c r="T806" s="2">
        <f t="shared" si="103"/>
        <v>0.85450971079734817</v>
      </c>
    </row>
    <row r="807" spans="1:20" x14ac:dyDescent="0.25">
      <c r="A807">
        <v>827</v>
      </c>
      <c r="B807" s="3">
        <f t="shared" si="96"/>
        <v>6.8008100608082866E-9</v>
      </c>
      <c r="C807">
        <v>1</v>
      </c>
      <c r="D807">
        <v>0</v>
      </c>
      <c r="E807" s="10">
        <f t="shared" si="97"/>
        <v>0</v>
      </c>
      <c r="F807">
        <f>$C$1110-SUM($C$2:C806)</f>
        <v>412</v>
      </c>
      <c r="G807" s="10">
        <f t="shared" si="98"/>
        <v>0</v>
      </c>
      <c r="H807" s="2">
        <f t="shared" si="99"/>
        <v>0.87444361633900469</v>
      </c>
      <c r="I807" s="3">
        <v>8.5291915760995886E-9</v>
      </c>
      <c r="J807" s="2">
        <v>0</v>
      </c>
      <c r="K807" s="2">
        <v>0.85450971079734817</v>
      </c>
      <c r="M807">
        <v>879</v>
      </c>
      <c r="N807">
        <v>1</v>
      </c>
      <c r="O807">
        <v>0</v>
      </c>
      <c r="P807" s="3">
        <f t="shared" si="100"/>
        <v>8.5291915760995886E-9</v>
      </c>
      <c r="Q807" s="10">
        <f t="shared" si="101"/>
        <v>0</v>
      </c>
      <c r="R807">
        <f>$N$1110-SUM($N$2:N806)</f>
        <v>236</v>
      </c>
      <c r="S807" s="10">
        <f t="shared" si="102"/>
        <v>0</v>
      </c>
      <c r="T807" s="2">
        <f t="shared" si="103"/>
        <v>0.85450971079734817</v>
      </c>
    </row>
    <row r="808" spans="1:20" x14ac:dyDescent="0.25">
      <c r="A808">
        <v>828</v>
      </c>
      <c r="B808" s="3">
        <f t="shared" si="96"/>
        <v>1.3601620121616573E-8</v>
      </c>
      <c r="C808">
        <v>2</v>
      </c>
      <c r="D808">
        <v>0</v>
      </c>
      <c r="E808" s="10">
        <f t="shared" si="97"/>
        <v>0</v>
      </c>
      <c r="F808">
        <f>$C$1110-SUM($C$2:C807)</f>
        <v>411</v>
      </c>
      <c r="G808" s="10">
        <f t="shared" si="98"/>
        <v>0</v>
      </c>
      <c r="H808" s="2">
        <f t="shared" si="99"/>
        <v>0.87444361633900469</v>
      </c>
      <c r="I808" s="3">
        <v>8.5291915760995886E-9</v>
      </c>
      <c r="J808" s="2">
        <v>0</v>
      </c>
      <c r="K808" s="2">
        <v>0.85450971079734817</v>
      </c>
      <c r="M808">
        <v>881</v>
      </c>
      <c r="N808">
        <v>1</v>
      </c>
      <c r="O808">
        <v>0</v>
      </c>
      <c r="P808" s="3">
        <f t="shared" si="100"/>
        <v>8.5291915760995886E-9</v>
      </c>
      <c r="Q808" s="10">
        <f t="shared" si="101"/>
        <v>0</v>
      </c>
      <c r="R808">
        <f>$N$1110-SUM($N$2:N807)</f>
        <v>235</v>
      </c>
      <c r="S808" s="10">
        <f t="shared" si="102"/>
        <v>0</v>
      </c>
      <c r="T808" s="2">
        <f t="shared" si="103"/>
        <v>0.85450971079734817</v>
      </c>
    </row>
    <row r="809" spans="1:20" x14ac:dyDescent="0.25">
      <c r="A809">
        <v>830</v>
      </c>
      <c r="B809" s="3">
        <f t="shared" si="96"/>
        <v>6.8008100608082866E-9</v>
      </c>
      <c r="C809">
        <v>1</v>
      </c>
      <c r="D809">
        <v>0</v>
      </c>
      <c r="E809" s="10">
        <f t="shared" si="97"/>
        <v>0</v>
      </c>
      <c r="F809">
        <f>$C$1110-SUM($C$2:C808)</f>
        <v>409</v>
      </c>
      <c r="G809" s="10">
        <f t="shared" si="98"/>
        <v>0</v>
      </c>
      <c r="H809" s="2">
        <f t="shared" si="99"/>
        <v>0.87444361633900469</v>
      </c>
      <c r="I809" s="3">
        <v>8.5291915760995886E-9</v>
      </c>
      <c r="J809" s="2">
        <v>0</v>
      </c>
      <c r="K809" s="2">
        <v>0.85450971079734817</v>
      </c>
      <c r="M809">
        <v>882</v>
      </c>
      <c r="N809">
        <v>1</v>
      </c>
      <c r="O809">
        <v>0</v>
      </c>
      <c r="P809" s="3">
        <f t="shared" si="100"/>
        <v>8.5291915760995886E-9</v>
      </c>
      <c r="Q809" s="10">
        <f t="shared" si="101"/>
        <v>0</v>
      </c>
      <c r="R809">
        <f>$N$1110-SUM($N$2:N808)</f>
        <v>234</v>
      </c>
      <c r="S809" s="10">
        <f t="shared" si="102"/>
        <v>0</v>
      </c>
      <c r="T809" s="2">
        <f t="shared" si="103"/>
        <v>0.85450971079734817</v>
      </c>
    </row>
    <row r="810" spans="1:20" x14ac:dyDescent="0.25">
      <c r="A810">
        <v>831</v>
      </c>
      <c r="B810" s="3">
        <f t="shared" si="96"/>
        <v>1.3601620121616573E-8</v>
      </c>
      <c r="C810">
        <v>2</v>
      </c>
      <c r="D810">
        <v>0</v>
      </c>
      <c r="E810" s="10">
        <f t="shared" si="97"/>
        <v>0</v>
      </c>
      <c r="F810">
        <f>$C$1110-SUM($C$2:C809)</f>
        <v>408</v>
      </c>
      <c r="G810" s="10">
        <f t="shared" si="98"/>
        <v>0</v>
      </c>
      <c r="H810" s="2">
        <f t="shared" si="99"/>
        <v>0.87444361633900469</v>
      </c>
      <c r="I810" s="3">
        <v>8.5291915760995886E-9</v>
      </c>
      <c r="J810" s="2">
        <v>0</v>
      </c>
      <c r="K810" s="2">
        <v>0.85450971079734817</v>
      </c>
      <c r="M810">
        <v>885</v>
      </c>
      <c r="N810">
        <v>1</v>
      </c>
      <c r="O810">
        <v>0</v>
      </c>
      <c r="P810" s="3">
        <f t="shared" si="100"/>
        <v>8.5291915760995886E-9</v>
      </c>
      <c r="Q810" s="10">
        <f t="shared" si="101"/>
        <v>0</v>
      </c>
      <c r="R810">
        <f>$N$1110-SUM($N$2:N809)</f>
        <v>233</v>
      </c>
      <c r="S810" s="10">
        <f t="shared" si="102"/>
        <v>0</v>
      </c>
      <c r="T810" s="2">
        <f t="shared" si="103"/>
        <v>0.85450971079734817</v>
      </c>
    </row>
    <row r="811" spans="1:20" x14ac:dyDescent="0.25">
      <c r="A811">
        <v>832</v>
      </c>
      <c r="B811" s="3">
        <f t="shared" si="96"/>
        <v>2.7203240243233147E-8</v>
      </c>
      <c r="C811">
        <v>4</v>
      </c>
      <c r="D811">
        <v>0</v>
      </c>
      <c r="E811" s="10">
        <f t="shared" si="97"/>
        <v>0</v>
      </c>
      <c r="F811">
        <f>$C$1110-SUM($C$2:C810)</f>
        <v>406</v>
      </c>
      <c r="G811" s="10">
        <f t="shared" si="98"/>
        <v>0</v>
      </c>
      <c r="H811" s="2">
        <f t="shared" si="99"/>
        <v>0.87444361633900469</v>
      </c>
      <c r="I811" s="3">
        <v>8.5291915760995886E-9</v>
      </c>
      <c r="J811" s="2">
        <v>0</v>
      </c>
      <c r="K811" s="2">
        <v>0.85450971079734817</v>
      </c>
      <c r="M811">
        <v>886</v>
      </c>
      <c r="N811">
        <v>1</v>
      </c>
      <c r="O811">
        <v>0</v>
      </c>
      <c r="P811" s="3">
        <f t="shared" si="100"/>
        <v>8.5291915760995886E-9</v>
      </c>
      <c r="Q811" s="10">
        <f t="shared" si="101"/>
        <v>0</v>
      </c>
      <c r="R811">
        <f>$N$1110-SUM($N$2:N810)</f>
        <v>232</v>
      </c>
      <c r="S811" s="10">
        <f t="shared" si="102"/>
        <v>0</v>
      </c>
      <c r="T811" s="2">
        <f t="shared" si="103"/>
        <v>0.85450971079734817</v>
      </c>
    </row>
    <row r="812" spans="1:20" x14ac:dyDescent="0.25">
      <c r="A812">
        <v>833</v>
      </c>
      <c r="B812" s="3">
        <f t="shared" si="96"/>
        <v>1.3601620121616573E-8</v>
      </c>
      <c r="C812">
        <v>2</v>
      </c>
      <c r="D812">
        <v>0</v>
      </c>
      <c r="E812" s="10">
        <f t="shared" si="97"/>
        <v>0</v>
      </c>
      <c r="F812">
        <f>$C$1110-SUM($C$2:C811)</f>
        <v>402</v>
      </c>
      <c r="G812" s="10">
        <f t="shared" si="98"/>
        <v>0</v>
      </c>
      <c r="H812" s="2">
        <f t="shared" si="99"/>
        <v>0.87444361633900469</v>
      </c>
      <c r="I812" s="3">
        <v>1.7058383152199177E-8</v>
      </c>
      <c r="J812" s="2">
        <v>0</v>
      </c>
      <c r="K812" s="2">
        <v>0.85450971079734817</v>
      </c>
      <c r="M812">
        <v>888</v>
      </c>
      <c r="N812">
        <v>2</v>
      </c>
      <c r="O812">
        <v>0</v>
      </c>
      <c r="P812" s="3">
        <f t="shared" si="100"/>
        <v>1.7058383152199177E-8</v>
      </c>
      <c r="Q812" s="10">
        <f t="shared" si="101"/>
        <v>0</v>
      </c>
      <c r="R812">
        <f>$N$1110-SUM($N$2:N811)</f>
        <v>231</v>
      </c>
      <c r="S812" s="10">
        <f t="shared" si="102"/>
        <v>0</v>
      </c>
      <c r="T812" s="2">
        <f t="shared" si="103"/>
        <v>0.85450971079734817</v>
      </c>
    </row>
    <row r="813" spans="1:20" x14ac:dyDescent="0.25">
      <c r="A813">
        <v>835</v>
      </c>
      <c r="B813" s="3">
        <f t="shared" si="96"/>
        <v>6.8008100608082866E-9</v>
      </c>
      <c r="C813">
        <v>1</v>
      </c>
      <c r="D813">
        <v>0</v>
      </c>
      <c r="E813" s="10">
        <f t="shared" si="97"/>
        <v>0</v>
      </c>
      <c r="F813">
        <f>$C$1110-SUM($C$2:C812)</f>
        <v>400</v>
      </c>
      <c r="G813" s="10">
        <f t="shared" si="98"/>
        <v>0</v>
      </c>
      <c r="H813" s="2">
        <f t="shared" si="99"/>
        <v>0.87444361633900469</v>
      </c>
      <c r="I813" s="3">
        <v>8.5291915760995886E-9</v>
      </c>
      <c r="J813" s="2">
        <v>0</v>
      </c>
      <c r="K813" s="2">
        <v>0.85450971079734817</v>
      </c>
      <c r="M813">
        <v>889</v>
      </c>
      <c r="N813">
        <v>1</v>
      </c>
      <c r="O813">
        <v>0</v>
      </c>
      <c r="P813" s="3">
        <f t="shared" si="100"/>
        <v>8.5291915760995886E-9</v>
      </c>
      <c r="Q813" s="10">
        <f t="shared" si="101"/>
        <v>0</v>
      </c>
      <c r="R813">
        <f>$N$1110-SUM($N$2:N812)</f>
        <v>229</v>
      </c>
      <c r="S813" s="10">
        <f t="shared" si="102"/>
        <v>0</v>
      </c>
      <c r="T813" s="2">
        <f t="shared" si="103"/>
        <v>0.85450971079734817</v>
      </c>
    </row>
    <row r="814" spans="1:20" x14ac:dyDescent="0.25">
      <c r="A814">
        <v>837</v>
      </c>
      <c r="B814" s="3">
        <f t="shared" si="96"/>
        <v>2.7203240243233147E-8</v>
      </c>
      <c r="C814">
        <v>4</v>
      </c>
      <c r="D814">
        <v>0</v>
      </c>
      <c r="E814" s="10">
        <f t="shared" si="97"/>
        <v>0</v>
      </c>
      <c r="F814">
        <f>$C$1110-SUM($C$2:C813)</f>
        <v>399</v>
      </c>
      <c r="G814" s="10">
        <f t="shared" si="98"/>
        <v>0</v>
      </c>
      <c r="H814" s="2">
        <f t="shared" si="99"/>
        <v>0.87444361633900469</v>
      </c>
      <c r="I814" s="3">
        <v>8.5291915760995886E-9</v>
      </c>
      <c r="J814" s="2">
        <v>0</v>
      </c>
      <c r="K814" s="2">
        <v>0.85450971079734817</v>
      </c>
      <c r="M814">
        <v>890</v>
      </c>
      <c r="N814">
        <v>1</v>
      </c>
      <c r="O814">
        <v>0</v>
      </c>
      <c r="P814" s="3">
        <f t="shared" si="100"/>
        <v>8.5291915760995886E-9</v>
      </c>
      <c r="Q814" s="10">
        <f t="shared" si="101"/>
        <v>0</v>
      </c>
      <c r="R814">
        <f>$N$1110-SUM($N$2:N813)</f>
        <v>228</v>
      </c>
      <c r="S814" s="10">
        <f t="shared" si="102"/>
        <v>0</v>
      </c>
      <c r="T814" s="2">
        <f t="shared" si="103"/>
        <v>0.85450971079734817</v>
      </c>
    </row>
    <row r="815" spans="1:20" x14ac:dyDescent="0.25">
      <c r="A815">
        <v>838</v>
      </c>
      <c r="B815" s="3">
        <f t="shared" si="96"/>
        <v>6.8008100608082866E-9</v>
      </c>
      <c r="C815">
        <v>1</v>
      </c>
      <c r="D815">
        <v>0</v>
      </c>
      <c r="E815" s="10">
        <f t="shared" si="97"/>
        <v>0</v>
      </c>
      <c r="F815">
        <f>$C$1110-SUM($C$2:C814)</f>
        <v>395</v>
      </c>
      <c r="G815" s="10">
        <f t="shared" si="98"/>
        <v>0</v>
      </c>
      <c r="H815" s="2">
        <f t="shared" si="99"/>
        <v>0.87444361633900469</v>
      </c>
      <c r="I815" s="3">
        <v>2.5587574728298764E-8</v>
      </c>
      <c r="J815" s="2">
        <v>0</v>
      </c>
      <c r="K815" s="2">
        <v>0.85450971079734817</v>
      </c>
      <c r="M815">
        <v>891</v>
      </c>
      <c r="N815">
        <v>3</v>
      </c>
      <c r="O815">
        <v>0</v>
      </c>
      <c r="P815" s="3">
        <f t="shared" si="100"/>
        <v>2.5587574728298764E-8</v>
      </c>
      <c r="Q815" s="10">
        <f t="shared" si="101"/>
        <v>0</v>
      </c>
      <c r="R815">
        <f>$N$1110-SUM($N$2:N814)</f>
        <v>227</v>
      </c>
      <c r="S815" s="10">
        <f t="shared" si="102"/>
        <v>0</v>
      </c>
      <c r="T815" s="2">
        <f t="shared" si="103"/>
        <v>0.85450971079734817</v>
      </c>
    </row>
    <row r="816" spans="1:20" x14ac:dyDescent="0.25">
      <c r="A816">
        <v>839</v>
      </c>
      <c r="B816" s="3">
        <f t="shared" si="96"/>
        <v>1.3601620121616573E-8</v>
      </c>
      <c r="C816">
        <v>2</v>
      </c>
      <c r="D816">
        <v>0</v>
      </c>
      <c r="E816" s="10">
        <f t="shared" si="97"/>
        <v>0</v>
      </c>
      <c r="F816">
        <f>$C$1110-SUM($C$2:C815)</f>
        <v>394</v>
      </c>
      <c r="G816" s="10">
        <f t="shared" si="98"/>
        <v>0</v>
      </c>
      <c r="H816" s="2">
        <f t="shared" si="99"/>
        <v>0.87444361633900469</v>
      </c>
      <c r="I816" s="3">
        <v>8.5291915760995886E-9</v>
      </c>
      <c r="J816" s="2">
        <v>0</v>
      </c>
      <c r="K816" s="2">
        <v>0.85450971079734817</v>
      </c>
      <c r="M816">
        <v>892</v>
      </c>
      <c r="N816">
        <v>1</v>
      </c>
      <c r="O816">
        <v>0</v>
      </c>
      <c r="P816" s="3">
        <f t="shared" si="100"/>
        <v>8.5291915760995886E-9</v>
      </c>
      <c r="Q816" s="10">
        <f t="shared" si="101"/>
        <v>0</v>
      </c>
      <c r="R816">
        <f>$N$1110-SUM($N$2:N815)</f>
        <v>224</v>
      </c>
      <c r="S816" s="10">
        <f t="shared" si="102"/>
        <v>0</v>
      </c>
      <c r="T816" s="2">
        <f t="shared" si="103"/>
        <v>0.85450971079734817</v>
      </c>
    </row>
    <row r="817" spans="1:20" x14ac:dyDescent="0.25">
      <c r="A817">
        <v>841</v>
      </c>
      <c r="B817" s="3">
        <f t="shared" si="96"/>
        <v>1.3601620121616573E-8</v>
      </c>
      <c r="C817">
        <v>2</v>
      </c>
      <c r="D817">
        <v>0</v>
      </c>
      <c r="E817" s="10">
        <f t="shared" si="97"/>
        <v>0</v>
      </c>
      <c r="F817">
        <f>$C$1110-SUM($C$2:C816)</f>
        <v>392</v>
      </c>
      <c r="G817" s="10">
        <f t="shared" si="98"/>
        <v>0</v>
      </c>
      <c r="H817" s="2">
        <f t="shared" si="99"/>
        <v>0.87444361633900469</v>
      </c>
      <c r="I817" s="3">
        <v>8.5291915760995886E-9</v>
      </c>
      <c r="J817" s="2">
        <v>0</v>
      </c>
      <c r="K817" s="2">
        <v>0.85450971079734817</v>
      </c>
      <c r="M817">
        <v>893</v>
      </c>
      <c r="N817">
        <v>1</v>
      </c>
      <c r="O817">
        <v>0</v>
      </c>
      <c r="P817" s="3">
        <f t="shared" si="100"/>
        <v>8.5291915760995886E-9</v>
      </c>
      <c r="Q817" s="10">
        <f t="shared" si="101"/>
        <v>0</v>
      </c>
      <c r="R817">
        <f>$N$1110-SUM($N$2:N816)</f>
        <v>223</v>
      </c>
      <c r="S817" s="10">
        <f t="shared" si="102"/>
        <v>0</v>
      </c>
      <c r="T817" s="2">
        <f t="shared" si="103"/>
        <v>0.85450971079734817</v>
      </c>
    </row>
    <row r="818" spans="1:20" x14ac:dyDescent="0.25">
      <c r="A818">
        <v>842</v>
      </c>
      <c r="B818" s="3">
        <f t="shared" si="96"/>
        <v>6.8008100608082866E-9</v>
      </c>
      <c r="C818">
        <v>1</v>
      </c>
      <c r="D818">
        <v>0</v>
      </c>
      <c r="E818" s="10">
        <f t="shared" si="97"/>
        <v>0</v>
      </c>
      <c r="F818">
        <f>$C$1110-SUM($C$2:C817)</f>
        <v>390</v>
      </c>
      <c r="G818" s="10">
        <f t="shared" si="98"/>
        <v>0</v>
      </c>
      <c r="H818" s="2">
        <f t="shared" si="99"/>
        <v>0.87444361633900469</v>
      </c>
      <c r="I818" s="3">
        <v>8.5291915760995886E-9</v>
      </c>
      <c r="J818" s="2">
        <v>0</v>
      </c>
      <c r="K818" s="2">
        <v>0.85450971079734817</v>
      </c>
      <c r="M818">
        <v>894</v>
      </c>
      <c r="N818">
        <v>1</v>
      </c>
      <c r="O818">
        <v>0</v>
      </c>
      <c r="P818" s="3">
        <f t="shared" si="100"/>
        <v>8.5291915760995886E-9</v>
      </c>
      <c r="Q818" s="10">
        <f t="shared" si="101"/>
        <v>0</v>
      </c>
      <c r="R818">
        <f>$N$1110-SUM($N$2:N817)</f>
        <v>222</v>
      </c>
      <c r="S818" s="10">
        <f t="shared" si="102"/>
        <v>0</v>
      </c>
      <c r="T818" s="2">
        <f t="shared" si="103"/>
        <v>0.85450971079734817</v>
      </c>
    </row>
    <row r="819" spans="1:20" x14ac:dyDescent="0.25">
      <c r="A819">
        <v>844</v>
      </c>
      <c r="B819" s="3">
        <f t="shared" si="96"/>
        <v>1.3601620121616573E-8</v>
      </c>
      <c r="C819">
        <v>2</v>
      </c>
      <c r="D819">
        <v>0</v>
      </c>
      <c r="E819" s="10">
        <f t="shared" si="97"/>
        <v>0</v>
      </c>
      <c r="F819">
        <f>$C$1110-SUM($C$2:C818)</f>
        <v>389</v>
      </c>
      <c r="G819" s="10">
        <f t="shared" si="98"/>
        <v>0</v>
      </c>
      <c r="H819" s="2">
        <f t="shared" si="99"/>
        <v>0.87444361633900469</v>
      </c>
      <c r="I819" s="3">
        <v>8.5291915760995886E-9</v>
      </c>
      <c r="J819" s="2">
        <v>0</v>
      </c>
      <c r="K819" s="2">
        <v>0.85450971079734817</v>
      </c>
      <c r="M819">
        <v>895</v>
      </c>
      <c r="N819">
        <v>1</v>
      </c>
      <c r="O819">
        <v>0</v>
      </c>
      <c r="P819" s="3">
        <f t="shared" si="100"/>
        <v>8.5291915760995886E-9</v>
      </c>
      <c r="Q819" s="10">
        <f t="shared" si="101"/>
        <v>0</v>
      </c>
      <c r="R819">
        <f>$N$1110-SUM($N$2:N818)</f>
        <v>221</v>
      </c>
      <c r="S819" s="10">
        <f t="shared" si="102"/>
        <v>0</v>
      </c>
      <c r="T819" s="2">
        <f t="shared" si="103"/>
        <v>0.85450971079734817</v>
      </c>
    </row>
    <row r="820" spans="1:20" x14ac:dyDescent="0.25">
      <c r="A820">
        <v>845</v>
      </c>
      <c r="B820" s="3">
        <f t="shared" si="96"/>
        <v>6.8008100608082866E-9</v>
      </c>
      <c r="C820">
        <v>1</v>
      </c>
      <c r="D820">
        <v>0</v>
      </c>
      <c r="E820" s="10">
        <f t="shared" si="97"/>
        <v>0</v>
      </c>
      <c r="F820">
        <f>$C$1110-SUM($C$2:C819)</f>
        <v>387</v>
      </c>
      <c r="G820" s="10">
        <f t="shared" si="98"/>
        <v>0</v>
      </c>
      <c r="H820" s="2">
        <f t="shared" si="99"/>
        <v>0.87444361633900469</v>
      </c>
      <c r="I820" s="3">
        <v>1.7058383152199177E-8</v>
      </c>
      <c r="J820" s="2">
        <v>0</v>
      </c>
      <c r="K820" s="2">
        <v>0.85450971079734817</v>
      </c>
      <c r="M820">
        <v>896</v>
      </c>
      <c r="N820">
        <v>2</v>
      </c>
      <c r="O820">
        <v>0</v>
      </c>
      <c r="P820" s="3">
        <f t="shared" si="100"/>
        <v>1.7058383152199177E-8</v>
      </c>
      <c r="Q820" s="10">
        <f t="shared" si="101"/>
        <v>0</v>
      </c>
      <c r="R820">
        <f>$N$1110-SUM($N$2:N819)</f>
        <v>220</v>
      </c>
      <c r="S820" s="10">
        <f t="shared" si="102"/>
        <v>0</v>
      </c>
      <c r="T820" s="2">
        <f t="shared" si="103"/>
        <v>0.85450971079734817</v>
      </c>
    </row>
    <row r="821" spans="1:20" x14ac:dyDescent="0.25">
      <c r="A821">
        <v>846</v>
      </c>
      <c r="B821" s="3">
        <f t="shared" si="96"/>
        <v>2.0402430182424862E-8</v>
      </c>
      <c r="C821">
        <v>3</v>
      </c>
      <c r="D821">
        <v>0</v>
      </c>
      <c r="E821" s="10">
        <f t="shared" si="97"/>
        <v>0</v>
      </c>
      <c r="F821">
        <f>$C$1110-SUM($C$2:C820)</f>
        <v>386</v>
      </c>
      <c r="G821" s="10">
        <f t="shared" si="98"/>
        <v>0</v>
      </c>
      <c r="H821" s="2">
        <f t="shared" si="99"/>
        <v>0.87444361633900469</v>
      </c>
      <c r="I821" s="3">
        <v>8.5291915760995886E-9</v>
      </c>
      <c r="J821" s="2">
        <v>0</v>
      </c>
      <c r="K821" s="2">
        <v>0.85450971079734817</v>
      </c>
      <c r="M821">
        <v>897</v>
      </c>
      <c r="N821">
        <v>1</v>
      </c>
      <c r="O821">
        <v>0</v>
      </c>
      <c r="P821" s="3">
        <f t="shared" si="100"/>
        <v>8.5291915760995886E-9</v>
      </c>
      <c r="Q821" s="10">
        <f t="shared" si="101"/>
        <v>0</v>
      </c>
      <c r="R821">
        <f>$N$1110-SUM($N$2:N820)</f>
        <v>218</v>
      </c>
      <c r="S821" s="10">
        <f t="shared" si="102"/>
        <v>0</v>
      </c>
      <c r="T821" s="2">
        <f t="shared" si="103"/>
        <v>0.85450971079734817</v>
      </c>
    </row>
    <row r="822" spans="1:20" x14ac:dyDescent="0.25">
      <c r="A822">
        <v>848</v>
      </c>
      <c r="B822" s="3">
        <f t="shared" si="96"/>
        <v>6.8008100608082866E-9</v>
      </c>
      <c r="C822">
        <v>1</v>
      </c>
      <c r="D822">
        <v>0</v>
      </c>
      <c r="E822" s="10">
        <f t="shared" si="97"/>
        <v>0</v>
      </c>
      <c r="F822">
        <f>$C$1110-SUM($C$2:C821)</f>
        <v>383</v>
      </c>
      <c r="G822" s="10">
        <f t="shared" si="98"/>
        <v>0</v>
      </c>
      <c r="H822" s="2">
        <f t="shared" si="99"/>
        <v>0.87444361633900469</v>
      </c>
      <c r="I822" s="3">
        <v>1.7058383152199177E-8</v>
      </c>
      <c r="J822" s="2">
        <v>0</v>
      </c>
      <c r="K822" s="2">
        <v>0.85450971079734817</v>
      </c>
      <c r="M822">
        <v>898</v>
      </c>
      <c r="N822">
        <v>2</v>
      </c>
      <c r="O822">
        <v>0</v>
      </c>
      <c r="P822" s="3">
        <f t="shared" si="100"/>
        <v>1.7058383152199177E-8</v>
      </c>
      <c r="Q822" s="10">
        <f t="shared" si="101"/>
        <v>0</v>
      </c>
      <c r="R822">
        <f>$N$1110-SUM($N$2:N821)</f>
        <v>217</v>
      </c>
      <c r="S822" s="10">
        <f t="shared" si="102"/>
        <v>0</v>
      </c>
      <c r="T822" s="2">
        <f t="shared" si="103"/>
        <v>0.85450971079734817</v>
      </c>
    </row>
    <row r="823" spans="1:20" x14ac:dyDescent="0.25">
      <c r="A823">
        <v>850</v>
      </c>
      <c r="B823" s="3">
        <f t="shared" si="96"/>
        <v>2.0402430182424862E-8</v>
      </c>
      <c r="C823">
        <v>3</v>
      </c>
      <c r="D823">
        <v>0</v>
      </c>
      <c r="E823" s="10">
        <f t="shared" si="97"/>
        <v>0</v>
      </c>
      <c r="F823">
        <f>$C$1110-SUM($C$2:C822)</f>
        <v>382</v>
      </c>
      <c r="G823" s="10">
        <f t="shared" si="98"/>
        <v>0</v>
      </c>
      <c r="H823" s="2">
        <f t="shared" si="99"/>
        <v>0.87444361633900469</v>
      </c>
      <c r="I823" s="3">
        <v>1.7058383152199177E-8</v>
      </c>
      <c r="J823" s="2">
        <v>0</v>
      </c>
      <c r="K823" s="2">
        <v>0.85450971079734817</v>
      </c>
      <c r="M823">
        <v>899</v>
      </c>
      <c r="N823">
        <v>2</v>
      </c>
      <c r="O823">
        <v>0</v>
      </c>
      <c r="P823" s="3">
        <f t="shared" si="100"/>
        <v>1.7058383152199177E-8</v>
      </c>
      <c r="Q823" s="10">
        <f t="shared" si="101"/>
        <v>0</v>
      </c>
      <c r="R823">
        <f>$N$1110-SUM($N$2:N822)</f>
        <v>215</v>
      </c>
      <c r="S823" s="10">
        <f t="shared" si="102"/>
        <v>0</v>
      </c>
      <c r="T823" s="2">
        <f t="shared" si="103"/>
        <v>0.85450971079734817</v>
      </c>
    </row>
    <row r="824" spans="1:20" x14ac:dyDescent="0.25">
      <c r="A824">
        <v>852</v>
      </c>
      <c r="B824" s="3">
        <f t="shared" si="96"/>
        <v>1.3601620121616573E-8</v>
      </c>
      <c r="C824">
        <v>2</v>
      </c>
      <c r="D824">
        <v>0</v>
      </c>
      <c r="E824" s="10">
        <f t="shared" si="97"/>
        <v>0</v>
      </c>
      <c r="F824">
        <f>$C$1110-SUM($C$2:C823)</f>
        <v>379</v>
      </c>
      <c r="G824" s="10">
        <f t="shared" si="98"/>
        <v>0</v>
      </c>
      <c r="H824" s="2">
        <f t="shared" si="99"/>
        <v>0.87444361633900469</v>
      </c>
      <c r="I824" s="3">
        <v>1.7058383152199177E-8</v>
      </c>
      <c r="J824" s="2">
        <v>0</v>
      </c>
      <c r="K824" s="2">
        <v>0.85450971079734817</v>
      </c>
      <c r="M824">
        <v>902</v>
      </c>
      <c r="N824">
        <v>2</v>
      </c>
      <c r="O824">
        <v>0</v>
      </c>
      <c r="P824" s="3">
        <f t="shared" si="100"/>
        <v>1.7058383152199177E-8</v>
      </c>
      <c r="Q824" s="10">
        <f t="shared" si="101"/>
        <v>0</v>
      </c>
      <c r="R824">
        <f>$N$1110-SUM($N$2:N823)</f>
        <v>213</v>
      </c>
      <c r="S824" s="10">
        <f t="shared" si="102"/>
        <v>0</v>
      </c>
      <c r="T824" s="2">
        <f t="shared" si="103"/>
        <v>0.85450971079734817</v>
      </c>
    </row>
    <row r="825" spans="1:20" x14ac:dyDescent="0.25">
      <c r="A825">
        <v>855</v>
      </c>
      <c r="B825" s="3">
        <f t="shared" si="96"/>
        <v>6.8008100608082866E-9</v>
      </c>
      <c r="C825">
        <v>1</v>
      </c>
      <c r="D825">
        <v>0</v>
      </c>
      <c r="E825" s="10">
        <f t="shared" si="97"/>
        <v>0</v>
      </c>
      <c r="F825">
        <f>$C$1110-SUM($C$2:C824)</f>
        <v>377</v>
      </c>
      <c r="G825" s="10">
        <f t="shared" si="98"/>
        <v>0</v>
      </c>
      <c r="H825" s="2">
        <f t="shared" si="99"/>
        <v>0.87444361633900469</v>
      </c>
      <c r="I825" s="3">
        <v>8.5291915760995886E-9</v>
      </c>
      <c r="J825" s="2">
        <v>0</v>
      </c>
      <c r="K825" s="2">
        <v>0.85450971079734817</v>
      </c>
      <c r="M825">
        <v>906</v>
      </c>
      <c r="N825">
        <v>1</v>
      </c>
      <c r="O825">
        <v>0</v>
      </c>
      <c r="P825" s="3">
        <f t="shared" si="100"/>
        <v>8.5291915760995886E-9</v>
      </c>
      <c r="Q825" s="10">
        <f t="shared" si="101"/>
        <v>0</v>
      </c>
      <c r="R825">
        <f>$N$1110-SUM($N$2:N824)</f>
        <v>211</v>
      </c>
      <c r="S825" s="10">
        <f t="shared" si="102"/>
        <v>0</v>
      </c>
      <c r="T825" s="2">
        <f t="shared" si="103"/>
        <v>0.85450971079734817</v>
      </c>
    </row>
    <row r="826" spans="1:20" x14ac:dyDescent="0.25">
      <c r="A826">
        <v>856</v>
      </c>
      <c r="B826" s="3">
        <f t="shared" si="96"/>
        <v>2.0402430182424862E-8</v>
      </c>
      <c r="C826">
        <v>3</v>
      </c>
      <c r="D826">
        <v>0</v>
      </c>
      <c r="E826" s="10">
        <f t="shared" si="97"/>
        <v>0</v>
      </c>
      <c r="F826">
        <f>$C$1110-SUM($C$2:C825)</f>
        <v>376</v>
      </c>
      <c r="G826" s="10">
        <f t="shared" si="98"/>
        <v>0</v>
      </c>
      <c r="H826" s="2">
        <f t="shared" si="99"/>
        <v>0.87444361633900469</v>
      </c>
      <c r="I826" s="3">
        <v>8.5291915760995886E-9</v>
      </c>
      <c r="J826" s="2">
        <v>0</v>
      </c>
      <c r="K826" s="2">
        <v>0.85450971079734817</v>
      </c>
      <c r="M826">
        <v>907</v>
      </c>
      <c r="N826">
        <v>1</v>
      </c>
      <c r="O826">
        <v>0</v>
      </c>
      <c r="P826" s="3">
        <f t="shared" si="100"/>
        <v>8.5291915760995886E-9</v>
      </c>
      <c r="Q826" s="10">
        <f t="shared" si="101"/>
        <v>0</v>
      </c>
      <c r="R826">
        <f>$N$1110-SUM($N$2:N825)</f>
        <v>210</v>
      </c>
      <c r="S826" s="10">
        <f t="shared" si="102"/>
        <v>0</v>
      </c>
      <c r="T826" s="2">
        <f t="shared" si="103"/>
        <v>0.85450971079734817</v>
      </c>
    </row>
    <row r="827" spans="1:20" x14ac:dyDescent="0.25">
      <c r="A827">
        <v>857</v>
      </c>
      <c r="B827" s="3">
        <f t="shared" si="96"/>
        <v>6.8008100608082866E-9</v>
      </c>
      <c r="C827">
        <v>1</v>
      </c>
      <c r="D827">
        <v>0</v>
      </c>
      <c r="E827" s="10">
        <f t="shared" si="97"/>
        <v>0</v>
      </c>
      <c r="F827">
        <f>$C$1110-SUM($C$2:C826)</f>
        <v>373</v>
      </c>
      <c r="G827" s="10">
        <f t="shared" si="98"/>
        <v>0</v>
      </c>
      <c r="H827" s="2">
        <f t="shared" si="99"/>
        <v>0.87444361633900469</v>
      </c>
      <c r="I827" s="3">
        <v>8.5291915760995886E-9</v>
      </c>
      <c r="J827" s="2">
        <v>0</v>
      </c>
      <c r="K827" s="2">
        <v>0.85450971079734817</v>
      </c>
      <c r="M827">
        <v>910</v>
      </c>
      <c r="N827">
        <v>1</v>
      </c>
      <c r="O827">
        <v>0</v>
      </c>
      <c r="P827" s="3">
        <f t="shared" si="100"/>
        <v>8.5291915760995886E-9</v>
      </c>
      <c r="Q827" s="10">
        <f t="shared" si="101"/>
        <v>0</v>
      </c>
      <c r="R827">
        <f>$N$1110-SUM($N$2:N826)</f>
        <v>209</v>
      </c>
      <c r="S827" s="10">
        <f t="shared" si="102"/>
        <v>0</v>
      </c>
      <c r="T827" s="2">
        <f t="shared" si="103"/>
        <v>0.85450971079734817</v>
      </c>
    </row>
    <row r="828" spans="1:20" x14ac:dyDescent="0.25">
      <c r="A828">
        <v>858</v>
      </c>
      <c r="B828" s="3">
        <f t="shared" si="96"/>
        <v>6.8008100608082866E-9</v>
      </c>
      <c r="C828">
        <v>1</v>
      </c>
      <c r="D828">
        <v>0</v>
      </c>
      <c r="E828" s="10">
        <f t="shared" si="97"/>
        <v>0</v>
      </c>
      <c r="F828">
        <f>$C$1110-SUM($C$2:C827)</f>
        <v>372</v>
      </c>
      <c r="G828" s="10">
        <f t="shared" si="98"/>
        <v>0</v>
      </c>
      <c r="H828" s="2">
        <f t="shared" si="99"/>
        <v>0.87444361633900469</v>
      </c>
      <c r="I828" s="3">
        <v>1.7058383152199177E-8</v>
      </c>
      <c r="J828" s="2">
        <v>0</v>
      </c>
      <c r="K828" s="2">
        <v>0.85450971079734817</v>
      </c>
      <c r="M828">
        <v>913</v>
      </c>
      <c r="N828">
        <v>2</v>
      </c>
      <c r="O828">
        <v>0</v>
      </c>
      <c r="P828" s="3">
        <f t="shared" si="100"/>
        <v>1.7058383152199177E-8</v>
      </c>
      <c r="Q828" s="10">
        <f t="shared" si="101"/>
        <v>0</v>
      </c>
      <c r="R828">
        <f>$N$1110-SUM($N$2:N827)</f>
        <v>208</v>
      </c>
      <c r="S828" s="10">
        <f t="shared" si="102"/>
        <v>0</v>
      </c>
      <c r="T828" s="2">
        <f t="shared" si="103"/>
        <v>0.85450971079734817</v>
      </c>
    </row>
    <row r="829" spans="1:20" x14ac:dyDescent="0.25">
      <c r="A829">
        <v>860</v>
      </c>
      <c r="B829" s="3">
        <f t="shared" si="96"/>
        <v>6.8008100608082866E-9</v>
      </c>
      <c r="C829">
        <v>1</v>
      </c>
      <c r="D829">
        <v>0</v>
      </c>
      <c r="E829" s="10">
        <f t="shared" si="97"/>
        <v>0</v>
      </c>
      <c r="F829">
        <f>$C$1110-SUM($C$2:C828)</f>
        <v>371</v>
      </c>
      <c r="G829" s="10">
        <f t="shared" si="98"/>
        <v>0</v>
      </c>
      <c r="H829" s="2">
        <f t="shared" si="99"/>
        <v>0.87444361633900469</v>
      </c>
      <c r="I829" s="3">
        <v>1.7058383152199177E-8</v>
      </c>
      <c r="J829" s="2">
        <v>0</v>
      </c>
      <c r="K829" s="2">
        <v>0.85450971079734817</v>
      </c>
      <c r="M829">
        <v>914</v>
      </c>
      <c r="N829">
        <v>2</v>
      </c>
      <c r="O829">
        <v>0</v>
      </c>
      <c r="P829" s="3">
        <f t="shared" si="100"/>
        <v>1.7058383152199177E-8</v>
      </c>
      <c r="Q829" s="10">
        <f t="shared" si="101"/>
        <v>0</v>
      </c>
      <c r="R829">
        <f>$N$1110-SUM($N$2:N828)</f>
        <v>206</v>
      </c>
      <c r="S829" s="10">
        <f t="shared" si="102"/>
        <v>0</v>
      </c>
      <c r="T829" s="2">
        <f t="shared" si="103"/>
        <v>0.85450971079734817</v>
      </c>
    </row>
    <row r="830" spans="1:20" x14ac:dyDescent="0.25">
      <c r="A830">
        <v>861</v>
      </c>
      <c r="B830" s="3">
        <f t="shared" si="96"/>
        <v>2.0402430182424862E-8</v>
      </c>
      <c r="C830">
        <v>3</v>
      </c>
      <c r="D830">
        <v>0</v>
      </c>
      <c r="E830" s="10">
        <f t="shared" si="97"/>
        <v>0</v>
      </c>
      <c r="F830">
        <f>$C$1110-SUM($C$2:C829)</f>
        <v>370</v>
      </c>
      <c r="G830" s="10">
        <f t="shared" si="98"/>
        <v>0</v>
      </c>
      <c r="H830" s="2">
        <f t="shared" si="99"/>
        <v>0.87444361633900469</v>
      </c>
      <c r="I830" s="3">
        <v>8.5291915760995886E-9</v>
      </c>
      <c r="J830" s="2">
        <v>0</v>
      </c>
      <c r="K830" s="2">
        <v>0.85450971079734817</v>
      </c>
      <c r="M830">
        <v>915</v>
      </c>
      <c r="N830">
        <v>1</v>
      </c>
      <c r="O830">
        <v>0</v>
      </c>
      <c r="P830" s="3">
        <f t="shared" si="100"/>
        <v>8.5291915760995886E-9</v>
      </c>
      <c r="Q830" s="10">
        <f t="shared" si="101"/>
        <v>0</v>
      </c>
      <c r="R830">
        <f>$N$1110-SUM($N$2:N829)</f>
        <v>204</v>
      </c>
      <c r="S830" s="10">
        <f t="shared" si="102"/>
        <v>0</v>
      </c>
      <c r="T830" s="2">
        <f t="shared" si="103"/>
        <v>0.85450971079734817</v>
      </c>
    </row>
    <row r="831" spans="1:20" x14ac:dyDescent="0.25">
      <c r="A831">
        <v>862</v>
      </c>
      <c r="B831" s="3">
        <f t="shared" si="96"/>
        <v>6.8008100608082866E-9</v>
      </c>
      <c r="C831">
        <v>1</v>
      </c>
      <c r="D831">
        <v>0</v>
      </c>
      <c r="E831" s="10">
        <f t="shared" si="97"/>
        <v>0</v>
      </c>
      <c r="F831">
        <f>$C$1110-SUM($C$2:C830)</f>
        <v>367</v>
      </c>
      <c r="G831" s="10">
        <f t="shared" si="98"/>
        <v>0</v>
      </c>
      <c r="H831" s="2">
        <f t="shared" si="99"/>
        <v>0.87444361633900469</v>
      </c>
      <c r="I831" s="3">
        <v>8.5291915760995886E-9</v>
      </c>
      <c r="J831" s="2">
        <v>0</v>
      </c>
      <c r="K831" s="2">
        <v>0.85450971079734817</v>
      </c>
      <c r="M831">
        <v>917</v>
      </c>
      <c r="N831">
        <v>1</v>
      </c>
      <c r="O831">
        <v>0</v>
      </c>
      <c r="P831" s="3">
        <f t="shared" si="100"/>
        <v>8.5291915760995886E-9</v>
      </c>
      <c r="Q831" s="10">
        <f t="shared" si="101"/>
        <v>0</v>
      </c>
      <c r="R831">
        <f>$N$1110-SUM($N$2:N830)</f>
        <v>203</v>
      </c>
      <c r="S831" s="10">
        <f t="shared" si="102"/>
        <v>0</v>
      </c>
      <c r="T831" s="2">
        <f t="shared" si="103"/>
        <v>0.85450971079734817</v>
      </c>
    </row>
    <row r="832" spans="1:20" x14ac:dyDescent="0.25">
      <c r="A832">
        <v>864</v>
      </c>
      <c r="B832" s="3">
        <f t="shared" si="96"/>
        <v>3.4004050304041438E-8</v>
      </c>
      <c r="C832">
        <v>5</v>
      </c>
      <c r="D832">
        <v>0</v>
      </c>
      <c r="E832" s="10">
        <f t="shared" si="97"/>
        <v>0</v>
      </c>
      <c r="F832">
        <f>$C$1110-SUM($C$2:C831)</f>
        <v>366</v>
      </c>
      <c r="G832" s="10">
        <f t="shared" si="98"/>
        <v>0</v>
      </c>
      <c r="H832" s="2">
        <f t="shared" si="99"/>
        <v>0.87444361633900469</v>
      </c>
      <c r="I832" s="3">
        <v>8.5291915760995886E-9</v>
      </c>
      <c r="J832" s="2">
        <v>0</v>
      </c>
      <c r="K832" s="2">
        <v>0.85450971079734817</v>
      </c>
      <c r="M832">
        <v>918</v>
      </c>
      <c r="N832">
        <v>1</v>
      </c>
      <c r="O832">
        <v>0</v>
      </c>
      <c r="P832" s="3">
        <f t="shared" si="100"/>
        <v>8.5291915760995886E-9</v>
      </c>
      <c r="Q832" s="10">
        <f t="shared" si="101"/>
        <v>0</v>
      </c>
      <c r="R832">
        <f>$N$1110-SUM($N$2:N831)</f>
        <v>202</v>
      </c>
      <c r="S832" s="10">
        <f t="shared" si="102"/>
        <v>0</v>
      </c>
      <c r="T832" s="2">
        <f t="shared" si="103"/>
        <v>0.85450971079734817</v>
      </c>
    </row>
    <row r="833" spans="1:20" x14ac:dyDescent="0.25">
      <c r="A833">
        <v>865</v>
      </c>
      <c r="B833" s="3">
        <f t="shared" si="96"/>
        <v>6.8008100608082866E-9</v>
      </c>
      <c r="C833">
        <v>1</v>
      </c>
      <c r="D833">
        <v>0</v>
      </c>
      <c r="E833" s="10">
        <f t="shared" si="97"/>
        <v>0</v>
      </c>
      <c r="F833">
        <f>$C$1110-SUM($C$2:C832)</f>
        <v>361</v>
      </c>
      <c r="G833" s="10">
        <f t="shared" si="98"/>
        <v>0</v>
      </c>
      <c r="H833" s="2">
        <f t="shared" si="99"/>
        <v>0.87444361633900469</v>
      </c>
      <c r="I833" s="3">
        <v>1.7058383152199177E-8</v>
      </c>
      <c r="J833" s="2">
        <v>0</v>
      </c>
      <c r="K833" s="2">
        <v>0.85450971079734817</v>
      </c>
      <c r="M833">
        <v>919</v>
      </c>
      <c r="N833">
        <v>2</v>
      </c>
      <c r="O833">
        <v>0</v>
      </c>
      <c r="P833" s="3">
        <f t="shared" si="100"/>
        <v>1.7058383152199177E-8</v>
      </c>
      <c r="Q833" s="10">
        <f t="shared" si="101"/>
        <v>0</v>
      </c>
      <c r="R833">
        <f>$N$1110-SUM($N$2:N832)</f>
        <v>201</v>
      </c>
      <c r="S833" s="10">
        <f t="shared" si="102"/>
        <v>0</v>
      </c>
      <c r="T833" s="2">
        <f t="shared" si="103"/>
        <v>0.85450971079734817</v>
      </c>
    </row>
    <row r="834" spans="1:20" x14ac:dyDescent="0.25">
      <c r="A834">
        <v>866</v>
      </c>
      <c r="B834" s="3">
        <f t="shared" ref="B834:B897" si="104">C834/$C$1110</f>
        <v>6.8008100608082866E-9</v>
      </c>
      <c r="C834">
        <v>1</v>
      </c>
      <c r="D834">
        <v>0</v>
      </c>
      <c r="E834" s="10">
        <f t="shared" ref="E834:E897" si="105">D834/C834</f>
        <v>0</v>
      </c>
      <c r="F834">
        <f>$C$1110-SUM($C$2:C833)</f>
        <v>360</v>
      </c>
      <c r="G834" s="10">
        <f t="shared" si="98"/>
        <v>0</v>
      </c>
      <c r="H834" s="2">
        <f t="shared" si="99"/>
        <v>0.87444361633900469</v>
      </c>
      <c r="I834" s="3">
        <v>8.5291915760995886E-9</v>
      </c>
      <c r="J834" s="2">
        <v>0</v>
      </c>
      <c r="K834" s="2">
        <v>0.85450971079734817</v>
      </c>
      <c r="M834">
        <v>921</v>
      </c>
      <c r="N834">
        <v>1</v>
      </c>
      <c r="O834">
        <v>0</v>
      </c>
      <c r="P834" s="3">
        <f t="shared" si="100"/>
        <v>8.5291915760995886E-9</v>
      </c>
      <c r="Q834" s="10">
        <f t="shared" si="101"/>
        <v>0</v>
      </c>
      <c r="R834">
        <f>$N$1110-SUM($N$2:N833)</f>
        <v>199</v>
      </c>
      <c r="S834" s="10">
        <f t="shared" si="102"/>
        <v>0</v>
      </c>
      <c r="T834" s="2">
        <f t="shared" si="103"/>
        <v>0.85450971079734817</v>
      </c>
    </row>
    <row r="835" spans="1:20" x14ac:dyDescent="0.25">
      <c r="A835">
        <v>867</v>
      </c>
      <c r="B835" s="3">
        <f t="shared" si="104"/>
        <v>6.8008100608082866E-9</v>
      </c>
      <c r="C835">
        <v>1</v>
      </c>
      <c r="D835">
        <v>0</v>
      </c>
      <c r="E835" s="10">
        <f t="shared" si="105"/>
        <v>0</v>
      </c>
      <c r="F835">
        <f>$C$1110-SUM($C$2:C834)</f>
        <v>359</v>
      </c>
      <c r="G835" s="10">
        <f t="shared" ref="G835:G898" si="106">H834-H835</f>
        <v>0</v>
      </c>
      <c r="H835" s="2">
        <f t="shared" ref="H835:H898" si="107">(F835-D835)/F835*H834</f>
        <v>0.87444361633900469</v>
      </c>
      <c r="I835" s="3">
        <v>8.5291915760995886E-9</v>
      </c>
      <c r="J835" s="2">
        <v>0</v>
      </c>
      <c r="K835" s="2">
        <v>0.85450971079734817</v>
      </c>
      <c r="M835">
        <v>924</v>
      </c>
      <c r="N835">
        <v>1</v>
      </c>
      <c r="O835">
        <v>0</v>
      </c>
      <c r="P835" s="3">
        <f t="shared" ref="P835:P898" si="108">N835/$N$1110</f>
        <v>8.5291915760995886E-9</v>
      </c>
      <c r="Q835" s="10">
        <f t="shared" ref="Q835:Q898" si="109">O835/N835</f>
        <v>0</v>
      </c>
      <c r="R835">
        <f>$N$1110-SUM($N$2:N834)</f>
        <v>198</v>
      </c>
      <c r="S835" s="10">
        <f t="shared" si="102"/>
        <v>0</v>
      </c>
      <c r="T835" s="2">
        <f t="shared" si="103"/>
        <v>0.85450971079734817</v>
      </c>
    </row>
    <row r="836" spans="1:20" x14ac:dyDescent="0.25">
      <c r="A836">
        <v>869</v>
      </c>
      <c r="B836" s="3">
        <f t="shared" si="104"/>
        <v>6.8008100608082866E-9</v>
      </c>
      <c r="C836">
        <v>1</v>
      </c>
      <c r="D836">
        <v>0</v>
      </c>
      <c r="E836" s="10">
        <f t="shared" si="105"/>
        <v>0</v>
      </c>
      <c r="F836">
        <f>$C$1110-SUM($C$2:C835)</f>
        <v>358</v>
      </c>
      <c r="G836" s="10">
        <f t="shared" si="106"/>
        <v>0</v>
      </c>
      <c r="H836" s="2">
        <f t="shared" si="107"/>
        <v>0.87444361633900469</v>
      </c>
      <c r="I836" s="3">
        <v>1.7058383152199177E-8</v>
      </c>
      <c r="J836" s="2">
        <v>0</v>
      </c>
      <c r="K836" s="2">
        <v>0.85450971079734817</v>
      </c>
      <c r="M836">
        <v>925</v>
      </c>
      <c r="N836">
        <v>2</v>
      </c>
      <c r="O836">
        <v>0</v>
      </c>
      <c r="P836" s="3">
        <f t="shared" si="108"/>
        <v>1.7058383152199177E-8</v>
      </c>
      <c r="Q836" s="10">
        <f t="shared" si="109"/>
        <v>0</v>
      </c>
      <c r="R836">
        <f>$N$1110-SUM($N$2:N835)</f>
        <v>197</v>
      </c>
      <c r="S836" s="10">
        <f t="shared" ref="S836:S899" si="110">T835-T836</f>
        <v>0</v>
      </c>
      <c r="T836" s="2">
        <f t="shared" ref="T836:T899" si="111">(R836-O836)/R836*T835</f>
        <v>0.85450971079734817</v>
      </c>
    </row>
    <row r="837" spans="1:20" x14ac:dyDescent="0.25">
      <c r="A837">
        <v>870</v>
      </c>
      <c r="B837" s="3">
        <f t="shared" si="104"/>
        <v>6.8008100608082866E-9</v>
      </c>
      <c r="C837">
        <v>1</v>
      </c>
      <c r="D837">
        <v>0</v>
      </c>
      <c r="E837" s="10">
        <f t="shared" si="105"/>
        <v>0</v>
      </c>
      <c r="F837">
        <f>$C$1110-SUM($C$2:C836)</f>
        <v>357</v>
      </c>
      <c r="G837" s="10">
        <f t="shared" si="106"/>
        <v>0</v>
      </c>
      <c r="H837" s="2">
        <f t="shared" si="107"/>
        <v>0.87444361633900469</v>
      </c>
      <c r="I837" s="3">
        <v>8.5291915760995886E-9</v>
      </c>
      <c r="J837" s="2">
        <v>0</v>
      </c>
      <c r="K837" s="2">
        <v>0.85450971079734817</v>
      </c>
      <c r="M837">
        <v>926</v>
      </c>
      <c r="N837">
        <v>1</v>
      </c>
      <c r="O837">
        <v>0</v>
      </c>
      <c r="P837" s="3">
        <f t="shared" si="108"/>
        <v>8.5291915760995886E-9</v>
      </c>
      <c r="Q837" s="10">
        <f t="shared" si="109"/>
        <v>0</v>
      </c>
      <c r="R837">
        <f>$N$1110-SUM($N$2:N836)</f>
        <v>195</v>
      </c>
      <c r="S837" s="10">
        <f t="shared" si="110"/>
        <v>0</v>
      </c>
      <c r="T837" s="2">
        <f t="shared" si="111"/>
        <v>0.85450971079734817</v>
      </c>
    </row>
    <row r="838" spans="1:20" x14ac:dyDescent="0.25">
      <c r="A838">
        <v>871</v>
      </c>
      <c r="B838" s="3">
        <f t="shared" si="104"/>
        <v>1.3601620121616573E-8</v>
      </c>
      <c r="C838">
        <v>2</v>
      </c>
      <c r="D838">
        <v>0</v>
      </c>
      <c r="E838" s="10">
        <f t="shared" si="105"/>
        <v>0</v>
      </c>
      <c r="F838">
        <f>$C$1110-SUM($C$2:C837)</f>
        <v>356</v>
      </c>
      <c r="G838" s="10">
        <f t="shared" si="106"/>
        <v>0</v>
      </c>
      <c r="H838" s="2">
        <f t="shared" si="107"/>
        <v>0.87444361633900469</v>
      </c>
      <c r="I838" s="3">
        <v>8.5291915760995886E-9</v>
      </c>
      <c r="J838" s="2">
        <v>0</v>
      </c>
      <c r="K838" s="2">
        <v>0.85450971079734817</v>
      </c>
      <c r="M838">
        <v>930</v>
      </c>
      <c r="N838">
        <v>1</v>
      </c>
      <c r="O838">
        <v>0</v>
      </c>
      <c r="P838" s="3">
        <f t="shared" si="108"/>
        <v>8.5291915760995886E-9</v>
      </c>
      <c r="Q838" s="10">
        <f t="shared" si="109"/>
        <v>0</v>
      </c>
      <c r="R838">
        <f>$N$1110-SUM($N$2:N837)</f>
        <v>194</v>
      </c>
      <c r="S838" s="10">
        <f t="shared" si="110"/>
        <v>0</v>
      </c>
      <c r="T838" s="2">
        <f t="shared" si="111"/>
        <v>0.85450971079734817</v>
      </c>
    </row>
    <row r="839" spans="1:20" x14ac:dyDescent="0.25">
      <c r="A839">
        <v>874</v>
      </c>
      <c r="B839" s="3">
        <f t="shared" si="104"/>
        <v>1.3601620121616573E-8</v>
      </c>
      <c r="C839">
        <v>2</v>
      </c>
      <c r="D839">
        <v>0</v>
      </c>
      <c r="E839" s="10">
        <f t="shared" si="105"/>
        <v>0</v>
      </c>
      <c r="F839">
        <f>$C$1110-SUM($C$2:C838)</f>
        <v>354</v>
      </c>
      <c r="G839" s="10">
        <f t="shared" si="106"/>
        <v>0</v>
      </c>
      <c r="H839" s="2">
        <f t="shared" si="107"/>
        <v>0.87444361633900469</v>
      </c>
      <c r="I839" s="3">
        <v>8.5291915760995886E-9</v>
      </c>
      <c r="J839" s="2">
        <v>0</v>
      </c>
      <c r="K839" s="2">
        <v>0.85450971079734817</v>
      </c>
      <c r="M839">
        <v>932</v>
      </c>
      <c r="N839">
        <v>1</v>
      </c>
      <c r="O839">
        <v>0</v>
      </c>
      <c r="P839" s="3">
        <f t="shared" si="108"/>
        <v>8.5291915760995886E-9</v>
      </c>
      <c r="Q839" s="10">
        <f t="shared" si="109"/>
        <v>0</v>
      </c>
      <c r="R839">
        <f>$N$1110-SUM($N$2:N838)</f>
        <v>193</v>
      </c>
      <c r="S839" s="10">
        <f t="shared" si="110"/>
        <v>0</v>
      </c>
      <c r="T839" s="2">
        <f t="shared" si="111"/>
        <v>0.85450971079734817</v>
      </c>
    </row>
    <row r="840" spans="1:20" x14ac:dyDescent="0.25">
      <c r="A840">
        <v>875</v>
      </c>
      <c r="B840" s="3">
        <f t="shared" si="104"/>
        <v>2.0402430182424862E-8</v>
      </c>
      <c r="C840">
        <v>3</v>
      </c>
      <c r="D840">
        <v>0</v>
      </c>
      <c r="E840" s="10">
        <f t="shared" si="105"/>
        <v>0</v>
      </c>
      <c r="F840">
        <f>$C$1110-SUM($C$2:C839)</f>
        <v>352</v>
      </c>
      <c r="G840" s="10">
        <f t="shared" si="106"/>
        <v>0</v>
      </c>
      <c r="H840" s="2">
        <f t="shared" si="107"/>
        <v>0.87444361633900469</v>
      </c>
      <c r="I840" s="3">
        <v>8.5291915760995886E-9</v>
      </c>
      <c r="J840" s="2">
        <v>0</v>
      </c>
      <c r="K840" s="2">
        <v>0.85450971079734817</v>
      </c>
      <c r="M840">
        <v>940</v>
      </c>
      <c r="N840">
        <v>1</v>
      </c>
      <c r="O840">
        <v>0</v>
      </c>
      <c r="P840" s="3">
        <f t="shared" si="108"/>
        <v>8.5291915760995886E-9</v>
      </c>
      <c r="Q840" s="10">
        <f t="shared" si="109"/>
        <v>0</v>
      </c>
      <c r="R840">
        <f>$N$1110-SUM($N$2:N839)</f>
        <v>192</v>
      </c>
      <c r="S840" s="10">
        <f t="shared" si="110"/>
        <v>0</v>
      </c>
      <c r="T840" s="2">
        <f t="shared" si="111"/>
        <v>0.85450971079734817</v>
      </c>
    </row>
    <row r="841" spans="1:20" x14ac:dyDescent="0.25">
      <c r="A841">
        <v>877</v>
      </c>
      <c r="B841" s="3">
        <f t="shared" si="104"/>
        <v>2.0402430182424862E-8</v>
      </c>
      <c r="C841">
        <v>3</v>
      </c>
      <c r="D841">
        <v>0</v>
      </c>
      <c r="E841" s="10">
        <f t="shared" si="105"/>
        <v>0</v>
      </c>
      <c r="F841">
        <f>$C$1110-SUM($C$2:C840)</f>
        <v>349</v>
      </c>
      <c r="G841" s="10">
        <f t="shared" si="106"/>
        <v>0</v>
      </c>
      <c r="H841" s="2">
        <f t="shared" si="107"/>
        <v>0.87444361633900469</v>
      </c>
      <c r="I841" s="3">
        <v>8.5291915760995886E-9</v>
      </c>
      <c r="J841" s="2">
        <v>0</v>
      </c>
      <c r="K841" s="2">
        <v>0.85450971079734817</v>
      </c>
      <c r="M841">
        <v>941</v>
      </c>
      <c r="N841">
        <v>1</v>
      </c>
      <c r="O841">
        <v>0</v>
      </c>
      <c r="P841" s="3">
        <f t="shared" si="108"/>
        <v>8.5291915760995886E-9</v>
      </c>
      <c r="Q841" s="10">
        <f t="shared" si="109"/>
        <v>0</v>
      </c>
      <c r="R841">
        <f>$N$1110-SUM($N$2:N840)</f>
        <v>191</v>
      </c>
      <c r="S841" s="10">
        <f t="shared" si="110"/>
        <v>0</v>
      </c>
      <c r="T841" s="2">
        <f t="shared" si="111"/>
        <v>0.85450971079734817</v>
      </c>
    </row>
    <row r="842" spans="1:20" x14ac:dyDescent="0.25">
      <c r="A842">
        <v>878</v>
      </c>
      <c r="B842" s="3">
        <f t="shared" si="104"/>
        <v>6.8008100608082866E-9</v>
      </c>
      <c r="C842">
        <v>1</v>
      </c>
      <c r="D842">
        <v>0</v>
      </c>
      <c r="E842" s="10">
        <f t="shared" si="105"/>
        <v>0</v>
      </c>
      <c r="F842">
        <f>$C$1110-SUM($C$2:C841)</f>
        <v>346</v>
      </c>
      <c r="G842" s="10">
        <f t="shared" si="106"/>
        <v>0</v>
      </c>
      <c r="H842" s="2">
        <f t="shared" si="107"/>
        <v>0.87444361633900469</v>
      </c>
      <c r="I842" s="3">
        <v>8.5291915760995886E-9</v>
      </c>
      <c r="J842" s="2">
        <v>0</v>
      </c>
      <c r="K842" s="2">
        <v>0.85450971079734817</v>
      </c>
      <c r="M842">
        <v>945</v>
      </c>
      <c r="N842">
        <v>1</v>
      </c>
      <c r="O842">
        <v>0</v>
      </c>
      <c r="P842" s="3">
        <f t="shared" si="108"/>
        <v>8.5291915760995886E-9</v>
      </c>
      <c r="Q842" s="10">
        <f t="shared" si="109"/>
        <v>0</v>
      </c>
      <c r="R842">
        <f>$N$1110-SUM($N$2:N841)</f>
        <v>190</v>
      </c>
      <c r="S842" s="10">
        <f t="shared" si="110"/>
        <v>0</v>
      </c>
      <c r="T842" s="2">
        <f t="shared" si="111"/>
        <v>0.85450971079734817</v>
      </c>
    </row>
    <row r="843" spans="1:20" x14ac:dyDescent="0.25">
      <c r="A843">
        <v>879</v>
      </c>
      <c r="B843" s="3">
        <f t="shared" si="104"/>
        <v>6.8008100608082866E-9</v>
      </c>
      <c r="C843">
        <v>1</v>
      </c>
      <c r="D843">
        <v>0</v>
      </c>
      <c r="E843" s="10">
        <f t="shared" si="105"/>
        <v>0</v>
      </c>
      <c r="F843">
        <f>$C$1110-SUM($C$2:C842)</f>
        <v>345</v>
      </c>
      <c r="G843" s="10">
        <f t="shared" si="106"/>
        <v>0</v>
      </c>
      <c r="H843" s="2">
        <f t="shared" si="107"/>
        <v>0.87444361633900469</v>
      </c>
      <c r="I843" s="3">
        <v>1.7058383152199177E-8</v>
      </c>
      <c r="J843" s="2">
        <v>0</v>
      </c>
      <c r="K843" s="2">
        <v>0.85450971079734817</v>
      </c>
      <c r="M843">
        <v>948</v>
      </c>
      <c r="N843">
        <v>2</v>
      </c>
      <c r="O843">
        <v>0</v>
      </c>
      <c r="P843" s="3">
        <f t="shared" si="108"/>
        <v>1.7058383152199177E-8</v>
      </c>
      <c r="Q843" s="10">
        <f t="shared" si="109"/>
        <v>0</v>
      </c>
      <c r="R843">
        <f>$N$1110-SUM($N$2:N842)</f>
        <v>189</v>
      </c>
      <c r="S843" s="10">
        <f t="shared" si="110"/>
        <v>0</v>
      </c>
      <c r="T843" s="2">
        <f t="shared" si="111"/>
        <v>0.85450971079734817</v>
      </c>
    </row>
    <row r="844" spans="1:20" x14ac:dyDescent="0.25">
      <c r="A844">
        <v>881</v>
      </c>
      <c r="B844" s="3">
        <f t="shared" si="104"/>
        <v>6.8008100608082866E-9</v>
      </c>
      <c r="C844">
        <v>1</v>
      </c>
      <c r="D844">
        <v>0</v>
      </c>
      <c r="E844" s="10">
        <f t="shared" si="105"/>
        <v>0</v>
      </c>
      <c r="F844">
        <f>$C$1110-SUM($C$2:C843)</f>
        <v>344</v>
      </c>
      <c r="G844" s="10">
        <f t="shared" si="106"/>
        <v>0</v>
      </c>
      <c r="H844" s="2">
        <f t="shared" si="107"/>
        <v>0.87444361633900469</v>
      </c>
      <c r="I844" s="3">
        <v>8.5291915760995886E-9</v>
      </c>
      <c r="J844" s="2">
        <v>0</v>
      </c>
      <c r="K844" s="2">
        <v>0.85450971079734817</v>
      </c>
      <c r="M844">
        <v>950</v>
      </c>
      <c r="N844">
        <v>1</v>
      </c>
      <c r="O844">
        <v>0</v>
      </c>
      <c r="P844" s="3">
        <f t="shared" si="108"/>
        <v>8.5291915760995886E-9</v>
      </c>
      <c r="Q844" s="10">
        <f t="shared" si="109"/>
        <v>0</v>
      </c>
      <c r="R844">
        <f>$N$1110-SUM($N$2:N843)</f>
        <v>187</v>
      </c>
      <c r="S844" s="10">
        <f t="shared" si="110"/>
        <v>0</v>
      </c>
      <c r="T844" s="2">
        <f t="shared" si="111"/>
        <v>0.85450971079734817</v>
      </c>
    </row>
    <row r="845" spans="1:20" x14ac:dyDescent="0.25">
      <c r="A845">
        <v>882</v>
      </c>
      <c r="B845" s="3">
        <f t="shared" si="104"/>
        <v>6.8008100608082866E-9</v>
      </c>
      <c r="C845">
        <v>1</v>
      </c>
      <c r="D845">
        <v>0</v>
      </c>
      <c r="E845" s="10">
        <f t="shared" si="105"/>
        <v>0</v>
      </c>
      <c r="F845">
        <f>$C$1110-SUM($C$2:C844)</f>
        <v>343</v>
      </c>
      <c r="G845" s="10">
        <f t="shared" si="106"/>
        <v>0</v>
      </c>
      <c r="H845" s="2">
        <f t="shared" si="107"/>
        <v>0.87444361633900469</v>
      </c>
      <c r="I845" s="3">
        <v>8.5291915760995886E-9</v>
      </c>
      <c r="J845" s="2">
        <v>0</v>
      </c>
      <c r="K845" s="2">
        <v>0.85450971079734817</v>
      </c>
      <c r="M845">
        <v>951</v>
      </c>
      <c r="N845">
        <v>1</v>
      </c>
      <c r="O845">
        <v>0</v>
      </c>
      <c r="P845" s="3">
        <f t="shared" si="108"/>
        <v>8.5291915760995886E-9</v>
      </c>
      <c r="Q845" s="10">
        <f t="shared" si="109"/>
        <v>0</v>
      </c>
      <c r="R845">
        <f>$N$1110-SUM($N$2:N844)</f>
        <v>186</v>
      </c>
      <c r="S845" s="10">
        <f t="shared" si="110"/>
        <v>0</v>
      </c>
      <c r="T845" s="2">
        <f t="shared" si="111"/>
        <v>0.85450971079734817</v>
      </c>
    </row>
    <row r="846" spans="1:20" x14ac:dyDescent="0.25">
      <c r="A846">
        <v>884</v>
      </c>
      <c r="B846" s="3">
        <f t="shared" si="104"/>
        <v>6.8008100608082866E-9</v>
      </c>
      <c r="C846">
        <v>1</v>
      </c>
      <c r="D846">
        <v>0</v>
      </c>
      <c r="E846" s="10">
        <f t="shared" si="105"/>
        <v>0</v>
      </c>
      <c r="F846">
        <f>$C$1110-SUM($C$2:C845)</f>
        <v>342</v>
      </c>
      <c r="G846" s="10">
        <f t="shared" si="106"/>
        <v>0</v>
      </c>
      <c r="H846" s="2">
        <f t="shared" si="107"/>
        <v>0.87444361633900469</v>
      </c>
      <c r="I846" s="3">
        <v>1.7058383152199177E-8</v>
      </c>
      <c r="J846" s="2">
        <v>0</v>
      </c>
      <c r="K846" s="2">
        <v>0.85450971079734817</v>
      </c>
      <c r="M846">
        <v>955</v>
      </c>
      <c r="N846">
        <v>2</v>
      </c>
      <c r="O846">
        <v>0</v>
      </c>
      <c r="P846" s="3">
        <f t="shared" si="108"/>
        <v>1.7058383152199177E-8</v>
      </c>
      <c r="Q846" s="10">
        <f t="shared" si="109"/>
        <v>0</v>
      </c>
      <c r="R846">
        <f>$N$1110-SUM($N$2:N845)</f>
        <v>185</v>
      </c>
      <c r="S846" s="10">
        <f t="shared" si="110"/>
        <v>0</v>
      </c>
      <c r="T846" s="2">
        <f t="shared" si="111"/>
        <v>0.85450971079734817</v>
      </c>
    </row>
    <row r="847" spans="1:20" x14ac:dyDescent="0.25">
      <c r="A847">
        <v>885</v>
      </c>
      <c r="B847" s="3">
        <f t="shared" si="104"/>
        <v>1.3601620121616573E-8</v>
      </c>
      <c r="C847">
        <v>2</v>
      </c>
      <c r="D847">
        <v>0</v>
      </c>
      <c r="E847" s="10">
        <f t="shared" si="105"/>
        <v>0</v>
      </c>
      <c r="F847">
        <f>$C$1110-SUM($C$2:C846)</f>
        <v>341</v>
      </c>
      <c r="G847" s="10">
        <f t="shared" si="106"/>
        <v>0</v>
      </c>
      <c r="H847" s="2">
        <f t="shared" si="107"/>
        <v>0.87444361633900469</v>
      </c>
      <c r="I847" s="3">
        <v>8.5291915760995886E-9</v>
      </c>
      <c r="J847" s="2">
        <v>0</v>
      </c>
      <c r="K847" s="2">
        <v>0.85450971079734817</v>
      </c>
      <c r="M847">
        <v>956</v>
      </c>
      <c r="N847">
        <v>1</v>
      </c>
      <c r="O847">
        <v>0</v>
      </c>
      <c r="P847" s="3">
        <f t="shared" si="108"/>
        <v>8.5291915760995886E-9</v>
      </c>
      <c r="Q847" s="10">
        <f t="shared" si="109"/>
        <v>0</v>
      </c>
      <c r="R847">
        <f>$N$1110-SUM($N$2:N846)</f>
        <v>183</v>
      </c>
      <c r="S847" s="10">
        <f t="shared" si="110"/>
        <v>0</v>
      </c>
      <c r="T847" s="2">
        <f t="shared" si="111"/>
        <v>0.85450971079734817</v>
      </c>
    </row>
    <row r="848" spans="1:20" x14ac:dyDescent="0.25">
      <c r="A848">
        <v>886</v>
      </c>
      <c r="B848" s="3">
        <f t="shared" si="104"/>
        <v>6.8008100608082866E-9</v>
      </c>
      <c r="C848">
        <v>1</v>
      </c>
      <c r="D848">
        <v>0</v>
      </c>
      <c r="E848" s="10">
        <f t="shared" si="105"/>
        <v>0</v>
      </c>
      <c r="F848">
        <f>$C$1110-SUM($C$2:C847)</f>
        <v>339</v>
      </c>
      <c r="G848" s="10">
        <f t="shared" si="106"/>
        <v>0</v>
      </c>
      <c r="H848" s="2">
        <f t="shared" si="107"/>
        <v>0.87444361633900469</v>
      </c>
      <c r="I848" s="3">
        <v>8.5291915760995886E-9</v>
      </c>
      <c r="J848" s="2">
        <v>0</v>
      </c>
      <c r="K848" s="2">
        <v>0.85450971079734817</v>
      </c>
      <c r="M848">
        <v>957</v>
      </c>
      <c r="N848">
        <v>1</v>
      </c>
      <c r="O848">
        <v>0</v>
      </c>
      <c r="P848" s="3">
        <f t="shared" si="108"/>
        <v>8.5291915760995886E-9</v>
      </c>
      <c r="Q848" s="10">
        <f t="shared" si="109"/>
        <v>0</v>
      </c>
      <c r="R848">
        <f>$N$1110-SUM($N$2:N847)</f>
        <v>182</v>
      </c>
      <c r="S848" s="10">
        <f t="shared" si="110"/>
        <v>0</v>
      </c>
      <c r="T848" s="2">
        <f t="shared" si="111"/>
        <v>0.85450971079734817</v>
      </c>
    </row>
    <row r="849" spans="1:20" x14ac:dyDescent="0.25">
      <c r="A849">
        <v>888</v>
      </c>
      <c r="B849" s="3">
        <f t="shared" si="104"/>
        <v>1.3601620121616573E-8</v>
      </c>
      <c r="C849">
        <v>2</v>
      </c>
      <c r="D849">
        <v>0</v>
      </c>
      <c r="E849" s="10">
        <f t="shared" si="105"/>
        <v>0</v>
      </c>
      <c r="F849">
        <f>$C$1110-SUM($C$2:C848)</f>
        <v>338</v>
      </c>
      <c r="G849" s="10">
        <f t="shared" si="106"/>
        <v>0</v>
      </c>
      <c r="H849" s="2">
        <f t="shared" si="107"/>
        <v>0.87444361633900469</v>
      </c>
      <c r="I849" s="3">
        <v>8.5291915760995886E-9</v>
      </c>
      <c r="J849" s="2">
        <v>0</v>
      </c>
      <c r="K849" s="2">
        <v>0.85450971079734817</v>
      </c>
      <c r="M849">
        <v>958</v>
      </c>
      <c r="N849">
        <v>1</v>
      </c>
      <c r="O849">
        <v>0</v>
      </c>
      <c r="P849" s="3">
        <f t="shared" si="108"/>
        <v>8.5291915760995886E-9</v>
      </c>
      <c r="Q849" s="10">
        <f t="shared" si="109"/>
        <v>0</v>
      </c>
      <c r="R849">
        <f>$N$1110-SUM($N$2:N848)</f>
        <v>181</v>
      </c>
      <c r="S849" s="10">
        <f t="shared" si="110"/>
        <v>0</v>
      </c>
      <c r="T849" s="2">
        <f t="shared" si="111"/>
        <v>0.85450971079734817</v>
      </c>
    </row>
    <row r="850" spans="1:20" x14ac:dyDescent="0.25">
      <c r="A850">
        <v>889</v>
      </c>
      <c r="B850" s="3">
        <f t="shared" si="104"/>
        <v>6.8008100608082866E-9</v>
      </c>
      <c r="C850">
        <v>1</v>
      </c>
      <c r="D850">
        <v>0</v>
      </c>
      <c r="E850" s="10">
        <f t="shared" si="105"/>
        <v>0</v>
      </c>
      <c r="F850">
        <f>$C$1110-SUM($C$2:C849)</f>
        <v>336</v>
      </c>
      <c r="G850" s="10">
        <f t="shared" si="106"/>
        <v>0</v>
      </c>
      <c r="H850" s="2">
        <f t="shared" si="107"/>
        <v>0.87444361633900469</v>
      </c>
      <c r="I850" s="3">
        <v>1.7058383152199177E-8</v>
      </c>
      <c r="J850" s="2">
        <v>0</v>
      </c>
      <c r="K850" s="2">
        <v>0.85450971079734817</v>
      </c>
      <c r="M850">
        <v>959</v>
      </c>
      <c r="N850">
        <v>2</v>
      </c>
      <c r="O850">
        <v>0</v>
      </c>
      <c r="P850" s="3">
        <f t="shared" si="108"/>
        <v>1.7058383152199177E-8</v>
      </c>
      <c r="Q850" s="10">
        <f t="shared" si="109"/>
        <v>0</v>
      </c>
      <c r="R850">
        <f>$N$1110-SUM($N$2:N849)</f>
        <v>180</v>
      </c>
      <c r="S850" s="10">
        <f t="shared" si="110"/>
        <v>0</v>
      </c>
      <c r="T850" s="2">
        <f t="shared" si="111"/>
        <v>0.85450971079734817</v>
      </c>
    </row>
    <row r="851" spans="1:20" x14ac:dyDescent="0.25">
      <c r="A851">
        <v>890</v>
      </c>
      <c r="B851" s="3">
        <f t="shared" si="104"/>
        <v>1.3601620121616573E-8</v>
      </c>
      <c r="C851">
        <v>2</v>
      </c>
      <c r="D851">
        <v>0</v>
      </c>
      <c r="E851" s="10">
        <f t="shared" si="105"/>
        <v>0</v>
      </c>
      <c r="F851">
        <f>$C$1110-SUM($C$2:C850)</f>
        <v>335</v>
      </c>
      <c r="G851" s="10">
        <f t="shared" si="106"/>
        <v>0</v>
      </c>
      <c r="H851" s="2">
        <f t="shared" si="107"/>
        <v>0.87444361633900469</v>
      </c>
      <c r="I851" s="3">
        <v>8.5291915760995886E-9</v>
      </c>
      <c r="J851" s="2">
        <v>0</v>
      </c>
      <c r="K851" s="2">
        <v>0.85450971079734817</v>
      </c>
      <c r="M851">
        <v>960</v>
      </c>
      <c r="N851">
        <v>1</v>
      </c>
      <c r="O851">
        <v>0</v>
      </c>
      <c r="P851" s="3">
        <f t="shared" si="108"/>
        <v>8.5291915760995886E-9</v>
      </c>
      <c r="Q851" s="10">
        <f t="shared" si="109"/>
        <v>0</v>
      </c>
      <c r="R851">
        <f>$N$1110-SUM($N$2:N850)</f>
        <v>178</v>
      </c>
      <c r="S851" s="10">
        <f t="shared" si="110"/>
        <v>0</v>
      </c>
      <c r="T851" s="2">
        <f t="shared" si="111"/>
        <v>0.85450971079734817</v>
      </c>
    </row>
    <row r="852" spans="1:20" x14ac:dyDescent="0.25">
      <c r="A852">
        <v>891</v>
      </c>
      <c r="B852" s="3">
        <f t="shared" si="104"/>
        <v>2.7203240243233147E-8</v>
      </c>
      <c r="C852">
        <v>4</v>
      </c>
      <c r="D852">
        <v>0</v>
      </c>
      <c r="E852" s="10">
        <f t="shared" si="105"/>
        <v>0</v>
      </c>
      <c r="F852">
        <f>$C$1110-SUM($C$2:C851)</f>
        <v>333</v>
      </c>
      <c r="G852" s="10">
        <f t="shared" si="106"/>
        <v>0</v>
      </c>
      <c r="H852" s="2">
        <f t="shared" si="107"/>
        <v>0.87444361633900469</v>
      </c>
      <c r="I852" s="3">
        <v>8.5291915760995886E-9</v>
      </c>
      <c r="J852" s="2">
        <v>0</v>
      </c>
      <c r="K852" s="2">
        <v>0.85450971079734817</v>
      </c>
      <c r="M852">
        <v>962</v>
      </c>
      <c r="N852">
        <v>1</v>
      </c>
      <c r="O852">
        <v>0</v>
      </c>
      <c r="P852" s="3">
        <f t="shared" si="108"/>
        <v>8.5291915760995886E-9</v>
      </c>
      <c r="Q852" s="10">
        <f t="shared" si="109"/>
        <v>0</v>
      </c>
      <c r="R852">
        <f>$N$1110-SUM($N$2:N851)</f>
        <v>177</v>
      </c>
      <c r="S852" s="10">
        <f t="shared" si="110"/>
        <v>0</v>
      </c>
      <c r="T852" s="2">
        <f t="shared" si="111"/>
        <v>0.85450971079734817</v>
      </c>
    </row>
    <row r="853" spans="1:20" x14ac:dyDescent="0.25">
      <c r="A853">
        <v>892</v>
      </c>
      <c r="B853" s="3">
        <f t="shared" si="104"/>
        <v>6.8008100608082866E-9</v>
      </c>
      <c r="C853">
        <v>1</v>
      </c>
      <c r="D853">
        <v>0</v>
      </c>
      <c r="E853" s="10">
        <f t="shared" si="105"/>
        <v>0</v>
      </c>
      <c r="F853">
        <f>$C$1110-SUM($C$2:C852)</f>
        <v>329</v>
      </c>
      <c r="G853" s="10">
        <f t="shared" si="106"/>
        <v>0</v>
      </c>
      <c r="H853" s="2">
        <f t="shared" si="107"/>
        <v>0.87444361633900469</v>
      </c>
      <c r="I853" s="3">
        <v>2.5587574728298764E-8</v>
      </c>
      <c r="J853" s="2">
        <v>0</v>
      </c>
      <c r="K853" s="2">
        <v>0.85450971079734817</v>
      </c>
      <c r="M853">
        <v>963</v>
      </c>
      <c r="N853">
        <v>3</v>
      </c>
      <c r="O853">
        <v>0</v>
      </c>
      <c r="P853" s="3">
        <f t="shared" si="108"/>
        <v>2.5587574728298764E-8</v>
      </c>
      <c r="Q853" s="10">
        <f t="shared" si="109"/>
        <v>0</v>
      </c>
      <c r="R853">
        <f>$N$1110-SUM($N$2:N852)</f>
        <v>176</v>
      </c>
      <c r="S853" s="10">
        <f t="shared" si="110"/>
        <v>0</v>
      </c>
      <c r="T853" s="2">
        <f t="shared" si="111"/>
        <v>0.85450971079734817</v>
      </c>
    </row>
    <row r="854" spans="1:20" x14ac:dyDescent="0.25">
      <c r="A854">
        <v>893</v>
      </c>
      <c r="B854" s="3">
        <f t="shared" si="104"/>
        <v>6.8008100608082866E-9</v>
      </c>
      <c r="C854">
        <v>1</v>
      </c>
      <c r="D854">
        <v>0</v>
      </c>
      <c r="E854" s="10">
        <f t="shared" si="105"/>
        <v>0</v>
      </c>
      <c r="F854">
        <f>$C$1110-SUM($C$2:C853)</f>
        <v>328</v>
      </c>
      <c r="G854" s="10">
        <f t="shared" si="106"/>
        <v>0</v>
      </c>
      <c r="H854" s="2">
        <f t="shared" si="107"/>
        <v>0.87444361633900469</v>
      </c>
      <c r="I854" s="3">
        <v>1.7058383152199177E-8</v>
      </c>
      <c r="J854" s="2">
        <v>0</v>
      </c>
      <c r="K854" s="2">
        <v>0.85450971079734817</v>
      </c>
      <c r="M854">
        <v>964</v>
      </c>
      <c r="N854">
        <v>2</v>
      </c>
      <c r="O854">
        <v>0</v>
      </c>
      <c r="P854" s="3">
        <f t="shared" si="108"/>
        <v>1.7058383152199177E-8</v>
      </c>
      <c r="Q854" s="10">
        <f t="shared" si="109"/>
        <v>0</v>
      </c>
      <c r="R854">
        <f>$N$1110-SUM($N$2:N853)</f>
        <v>173</v>
      </c>
      <c r="S854" s="10">
        <f t="shared" si="110"/>
        <v>0</v>
      </c>
      <c r="T854" s="2">
        <f t="shared" si="111"/>
        <v>0.85450971079734817</v>
      </c>
    </row>
    <row r="855" spans="1:20" x14ac:dyDescent="0.25">
      <c r="A855">
        <v>894</v>
      </c>
      <c r="B855" s="3">
        <f t="shared" si="104"/>
        <v>6.8008100608082866E-9</v>
      </c>
      <c r="C855">
        <v>1</v>
      </c>
      <c r="D855">
        <v>0</v>
      </c>
      <c r="E855" s="10">
        <f t="shared" si="105"/>
        <v>0</v>
      </c>
      <c r="F855">
        <f>$C$1110-SUM($C$2:C854)</f>
        <v>327</v>
      </c>
      <c r="G855" s="10">
        <f t="shared" si="106"/>
        <v>0</v>
      </c>
      <c r="H855" s="2">
        <f t="shared" si="107"/>
        <v>0.87444361633900469</v>
      </c>
      <c r="I855" s="3">
        <v>8.5291915760995886E-9</v>
      </c>
      <c r="J855" s="2">
        <v>0</v>
      </c>
      <c r="K855" s="2">
        <v>0.85450971079734817</v>
      </c>
      <c r="M855">
        <v>966</v>
      </c>
      <c r="N855">
        <v>1</v>
      </c>
      <c r="O855">
        <v>0</v>
      </c>
      <c r="P855" s="3">
        <f t="shared" si="108"/>
        <v>8.5291915760995886E-9</v>
      </c>
      <c r="Q855" s="10">
        <f t="shared" si="109"/>
        <v>0</v>
      </c>
      <c r="R855">
        <f>$N$1110-SUM($N$2:N854)</f>
        <v>171</v>
      </c>
      <c r="S855" s="10">
        <f t="shared" si="110"/>
        <v>0</v>
      </c>
      <c r="T855" s="2">
        <f t="shared" si="111"/>
        <v>0.85450971079734817</v>
      </c>
    </row>
    <row r="856" spans="1:20" x14ac:dyDescent="0.25">
      <c r="A856">
        <v>895</v>
      </c>
      <c r="B856" s="3">
        <f t="shared" si="104"/>
        <v>1.3601620121616573E-8</v>
      </c>
      <c r="C856">
        <v>2</v>
      </c>
      <c r="D856">
        <v>0</v>
      </c>
      <c r="E856" s="10">
        <f t="shared" si="105"/>
        <v>0</v>
      </c>
      <c r="F856">
        <f>$C$1110-SUM($C$2:C855)</f>
        <v>326</v>
      </c>
      <c r="G856" s="10">
        <f t="shared" si="106"/>
        <v>0</v>
      </c>
      <c r="H856" s="2">
        <f t="shared" si="107"/>
        <v>0.87444361633900469</v>
      </c>
      <c r="I856" s="3">
        <v>8.5291915760995886E-9</v>
      </c>
      <c r="J856" s="2">
        <v>0</v>
      </c>
      <c r="K856" s="2">
        <v>0.85450971079734817</v>
      </c>
      <c r="M856">
        <v>978</v>
      </c>
      <c r="N856">
        <v>1</v>
      </c>
      <c r="O856">
        <v>0</v>
      </c>
      <c r="P856" s="3">
        <f t="shared" si="108"/>
        <v>8.5291915760995886E-9</v>
      </c>
      <c r="Q856" s="10">
        <f t="shared" si="109"/>
        <v>0</v>
      </c>
      <c r="R856">
        <f>$N$1110-SUM($N$2:N855)</f>
        <v>170</v>
      </c>
      <c r="S856" s="10">
        <f t="shared" si="110"/>
        <v>0</v>
      </c>
      <c r="T856" s="2">
        <f t="shared" si="111"/>
        <v>0.85450971079734817</v>
      </c>
    </row>
    <row r="857" spans="1:20" x14ac:dyDescent="0.25">
      <c r="A857">
        <v>896</v>
      </c>
      <c r="B857" s="3">
        <f t="shared" si="104"/>
        <v>2.0402430182424862E-8</v>
      </c>
      <c r="C857">
        <v>3</v>
      </c>
      <c r="D857">
        <v>0</v>
      </c>
      <c r="E857" s="10">
        <f t="shared" si="105"/>
        <v>0</v>
      </c>
      <c r="F857">
        <f>$C$1110-SUM($C$2:C856)</f>
        <v>324</v>
      </c>
      <c r="G857" s="10">
        <f t="shared" si="106"/>
        <v>0</v>
      </c>
      <c r="H857" s="2">
        <f t="shared" si="107"/>
        <v>0.87444361633900469</v>
      </c>
      <c r="I857" s="3">
        <v>8.5291915760995886E-9</v>
      </c>
      <c r="J857" s="2">
        <v>0</v>
      </c>
      <c r="K857" s="2">
        <v>0.85450971079734817</v>
      </c>
      <c r="M857">
        <v>980</v>
      </c>
      <c r="N857">
        <v>1</v>
      </c>
      <c r="O857">
        <v>0</v>
      </c>
      <c r="P857" s="3">
        <f t="shared" si="108"/>
        <v>8.5291915760995886E-9</v>
      </c>
      <c r="Q857" s="10">
        <f t="shared" si="109"/>
        <v>0</v>
      </c>
      <c r="R857">
        <f>$N$1110-SUM($N$2:N856)</f>
        <v>169</v>
      </c>
      <c r="S857" s="10">
        <f t="shared" si="110"/>
        <v>0</v>
      </c>
      <c r="T857" s="2">
        <f t="shared" si="111"/>
        <v>0.85450971079734817</v>
      </c>
    </row>
    <row r="858" spans="1:20" x14ac:dyDescent="0.25">
      <c r="A858">
        <v>898</v>
      </c>
      <c r="B858" s="3">
        <f t="shared" si="104"/>
        <v>6.8008100608082866E-9</v>
      </c>
      <c r="C858">
        <v>1</v>
      </c>
      <c r="D858">
        <v>0</v>
      </c>
      <c r="E858" s="10">
        <f t="shared" si="105"/>
        <v>0</v>
      </c>
      <c r="F858">
        <f>$C$1110-SUM($C$2:C857)</f>
        <v>321</v>
      </c>
      <c r="G858" s="10">
        <f t="shared" si="106"/>
        <v>0</v>
      </c>
      <c r="H858" s="2">
        <f t="shared" si="107"/>
        <v>0.87444361633900469</v>
      </c>
      <c r="I858" s="3">
        <v>8.5291915760995886E-9</v>
      </c>
      <c r="J858" s="2">
        <v>0</v>
      </c>
      <c r="K858" s="2">
        <v>0.85450971079734817</v>
      </c>
      <c r="M858">
        <v>981</v>
      </c>
      <c r="N858">
        <v>1</v>
      </c>
      <c r="O858">
        <v>0</v>
      </c>
      <c r="P858" s="3">
        <f t="shared" si="108"/>
        <v>8.5291915760995886E-9</v>
      </c>
      <c r="Q858" s="10">
        <f t="shared" si="109"/>
        <v>0</v>
      </c>
      <c r="R858">
        <f>$N$1110-SUM($N$2:N857)</f>
        <v>168</v>
      </c>
      <c r="S858" s="10">
        <f t="shared" si="110"/>
        <v>0</v>
      </c>
      <c r="T858" s="2">
        <f t="shared" si="111"/>
        <v>0.85450971079734817</v>
      </c>
    </row>
    <row r="859" spans="1:20" x14ac:dyDescent="0.25">
      <c r="A859">
        <v>899</v>
      </c>
      <c r="B859" s="3">
        <f t="shared" si="104"/>
        <v>6.8008100608082866E-9</v>
      </c>
      <c r="C859">
        <v>1</v>
      </c>
      <c r="D859">
        <v>0</v>
      </c>
      <c r="E859" s="10">
        <f t="shared" si="105"/>
        <v>0</v>
      </c>
      <c r="F859">
        <f>$C$1110-SUM($C$2:C858)</f>
        <v>320</v>
      </c>
      <c r="G859" s="10">
        <f t="shared" si="106"/>
        <v>0</v>
      </c>
      <c r="H859" s="2">
        <f t="shared" si="107"/>
        <v>0.87444361633900469</v>
      </c>
      <c r="I859" s="3">
        <v>8.5291915760995886E-9</v>
      </c>
      <c r="J859" s="2">
        <v>0</v>
      </c>
      <c r="K859" s="2">
        <v>0.85450971079734817</v>
      </c>
      <c r="M859">
        <v>982</v>
      </c>
      <c r="N859">
        <v>1</v>
      </c>
      <c r="O859">
        <v>0</v>
      </c>
      <c r="P859" s="3">
        <f t="shared" si="108"/>
        <v>8.5291915760995886E-9</v>
      </c>
      <c r="Q859" s="10">
        <f t="shared" si="109"/>
        <v>0</v>
      </c>
      <c r="R859">
        <f>$N$1110-SUM($N$2:N858)</f>
        <v>167</v>
      </c>
      <c r="S859" s="10">
        <f t="shared" si="110"/>
        <v>0</v>
      </c>
      <c r="T859" s="2">
        <f t="shared" si="111"/>
        <v>0.85450971079734817</v>
      </c>
    </row>
    <row r="860" spans="1:20" x14ac:dyDescent="0.25">
      <c r="A860">
        <v>900</v>
      </c>
      <c r="B860" s="3">
        <f t="shared" si="104"/>
        <v>6.8008100608082866E-9</v>
      </c>
      <c r="C860">
        <v>1</v>
      </c>
      <c r="D860">
        <v>0</v>
      </c>
      <c r="E860" s="10">
        <f t="shared" si="105"/>
        <v>0</v>
      </c>
      <c r="F860">
        <f>$C$1110-SUM($C$2:C859)</f>
        <v>319</v>
      </c>
      <c r="G860" s="10">
        <f t="shared" si="106"/>
        <v>0</v>
      </c>
      <c r="H860" s="2">
        <f t="shared" si="107"/>
        <v>0.87444361633900469</v>
      </c>
      <c r="I860" s="3">
        <v>8.5291915760995886E-9</v>
      </c>
      <c r="J860" s="2">
        <v>0</v>
      </c>
      <c r="K860" s="2">
        <v>0.85450971079734817</v>
      </c>
      <c r="M860">
        <v>984</v>
      </c>
      <c r="N860">
        <v>1</v>
      </c>
      <c r="O860">
        <v>0</v>
      </c>
      <c r="P860" s="3">
        <f t="shared" si="108"/>
        <v>8.5291915760995886E-9</v>
      </c>
      <c r="Q860" s="10">
        <f t="shared" si="109"/>
        <v>0</v>
      </c>
      <c r="R860">
        <f>$N$1110-SUM($N$2:N859)</f>
        <v>166</v>
      </c>
      <c r="S860" s="10">
        <f t="shared" si="110"/>
        <v>0</v>
      </c>
      <c r="T860" s="2">
        <f t="shared" si="111"/>
        <v>0.85450971079734817</v>
      </c>
    </row>
    <row r="861" spans="1:20" x14ac:dyDescent="0.25">
      <c r="A861">
        <v>901</v>
      </c>
      <c r="B861" s="3">
        <f t="shared" si="104"/>
        <v>1.3601620121616573E-8</v>
      </c>
      <c r="C861">
        <v>2</v>
      </c>
      <c r="D861">
        <v>0</v>
      </c>
      <c r="E861" s="10">
        <f t="shared" si="105"/>
        <v>0</v>
      </c>
      <c r="F861">
        <f>$C$1110-SUM($C$2:C860)</f>
        <v>318</v>
      </c>
      <c r="G861" s="10">
        <f t="shared" si="106"/>
        <v>0</v>
      </c>
      <c r="H861" s="2">
        <f t="shared" si="107"/>
        <v>0.87444361633900469</v>
      </c>
      <c r="I861" s="3">
        <v>1.7058383152199177E-8</v>
      </c>
      <c r="J861" s="2">
        <v>0</v>
      </c>
      <c r="K861" s="2">
        <v>0.85450971079734817</v>
      </c>
      <c r="M861">
        <v>990</v>
      </c>
      <c r="N861">
        <v>2</v>
      </c>
      <c r="O861">
        <v>0</v>
      </c>
      <c r="P861" s="3">
        <f t="shared" si="108"/>
        <v>1.7058383152199177E-8</v>
      </c>
      <c r="Q861" s="10">
        <f t="shared" si="109"/>
        <v>0</v>
      </c>
      <c r="R861">
        <f>$N$1110-SUM($N$2:N860)</f>
        <v>165</v>
      </c>
      <c r="S861" s="10">
        <f t="shared" si="110"/>
        <v>0</v>
      </c>
      <c r="T861" s="2">
        <f t="shared" si="111"/>
        <v>0.85450971079734817</v>
      </c>
    </row>
    <row r="862" spans="1:20" x14ac:dyDescent="0.25">
      <c r="A862">
        <v>902</v>
      </c>
      <c r="B862" s="3">
        <f t="shared" si="104"/>
        <v>1.3601620121616573E-8</v>
      </c>
      <c r="C862">
        <v>2</v>
      </c>
      <c r="D862">
        <v>0</v>
      </c>
      <c r="E862" s="10">
        <f t="shared" si="105"/>
        <v>0</v>
      </c>
      <c r="F862">
        <f>$C$1110-SUM($C$2:C861)</f>
        <v>316</v>
      </c>
      <c r="G862" s="10">
        <f t="shared" si="106"/>
        <v>0</v>
      </c>
      <c r="H862" s="2">
        <f t="shared" si="107"/>
        <v>0.87444361633900469</v>
      </c>
      <c r="I862" s="3">
        <v>8.5291915760995886E-9</v>
      </c>
      <c r="J862" s="2">
        <v>0</v>
      </c>
      <c r="K862" s="2">
        <v>0.85450971079734817</v>
      </c>
      <c r="M862">
        <v>991</v>
      </c>
      <c r="N862">
        <v>1</v>
      </c>
      <c r="O862">
        <v>0</v>
      </c>
      <c r="P862" s="3">
        <f t="shared" si="108"/>
        <v>8.5291915760995886E-9</v>
      </c>
      <c r="Q862" s="10">
        <f t="shared" si="109"/>
        <v>0</v>
      </c>
      <c r="R862">
        <f>$N$1110-SUM($N$2:N861)</f>
        <v>163</v>
      </c>
      <c r="S862" s="10">
        <f t="shared" si="110"/>
        <v>0</v>
      </c>
      <c r="T862" s="2">
        <f t="shared" si="111"/>
        <v>0.85450971079734817</v>
      </c>
    </row>
    <row r="863" spans="1:20" x14ac:dyDescent="0.25">
      <c r="A863">
        <v>906</v>
      </c>
      <c r="B863" s="3">
        <f t="shared" si="104"/>
        <v>1.3601620121616573E-8</v>
      </c>
      <c r="C863">
        <v>2</v>
      </c>
      <c r="D863">
        <v>0</v>
      </c>
      <c r="E863" s="10">
        <f t="shared" si="105"/>
        <v>0</v>
      </c>
      <c r="F863">
        <f>$C$1110-SUM($C$2:C862)</f>
        <v>314</v>
      </c>
      <c r="G863" s="10">
        <f t="shared" si="106"/>
        <v>0</v>
      </c>
      <c r="H863" s="2">
        <f t="shared" si="107"/>
        <v>0.87444361633900469</v>
      </c>
      <c r="I863" s="3">
        <v>8.5291915760995886E-9</v>
      </c>
      <c r="J863" s="2">
        <v>0</v>
      </c>
      <c r="K863" s="2">
        <v>0.85450971079734817</v>
      </c>
      <c r="M863">
        <v>992</v>
      </c>
      <c r="N863">
        <v>1</v>
      </c>
      <c r="O863">
        <v>0</v>
      </c>
      <c r="P863" s="3">
        <f t="shared" si="108"/>
        <v>8.5291915760995886E-9</v>
      </c>
      <c r="Q863" s="10">
        <f t="shared" si="109"/>
        <v>0</v>
      </c>
      <c r="R863">
        <f>$N$1110-SUM($N$2:N862)</f>
        <v>162</v>
      </c>
      <c r="S863" s="10">
        <f t="shared" si="110"/>
        <v>0</v>
      </c>
      <c r="T863" s="2">
        <f t="shared" si="111"/>
        <v>0.85450971079734817</v>
      </c>
    </row>
    <row r="864" spans="1:20" x14ac:dyDescent="0.25">
      <c r="A864">
        <v>907</v>
      </c>
      <c r="B864" s="3">
        <f t="shared" si="104"/>
        <v>6.8008100608082866E-9</v>
      </c>
      <c r="C864">
        <v>1</v>
      </c>
      <c r="D864">
        <v>0</v>
      </c>
      <c r="E864" s="10">
        <f t="shared" si="105"/>
        <v>0</v>
      </c>
      <c r="F864">
        <f>$C$1110-SUM($C$2:C863)</f>
        <v>312</v>
      </c>
      <c r="G864" s="10">
        <f t="shared" si="106"/>
        <v>0</v>
      </c>
      <c r="H864" s="2">
        <f t="shared" si="107"/>
        <v>0.87444361633900469</v>
      </c>
      <c r="I864" s="3">
        <v>8.5291915760995886E-9</v>
      </c>
      <c r="J864" s="2">
        <v>0</v>
      </c>
      <c r="K864" s="2">
        <v>0.85450971079734817</v>
      </c>
      <c r="M864">
        <v>993</v>
      </c>
      <c r="N864">
        <v>1</v>
      </c>
      <c r="O864">
        <v>0</v>
      </c>
      <c r="P864" s="3">
        <f t="shared" si="108"/>
        <v>8.5291915760995886E-9</v>
      </c>
      <c r="Q864" s="10">
        <f t="shared" si="109"/>
        <v>0</v>
      </c>
      <c r="R864">
        <f>$N$1110-SUM($N$2:N863)</f>
        <v>161</v>
      </c>
      <c r="S864" s="10">
        <f t="shared" si="110"/>
        <v>0</v>
      </c>
      <c r="T864" s="2">
        <f t="shared" si="111"/>
        <v>0.85450971079734817</v>
      </c>
    </row>
    <row r="865" spans="1:20" x14ac:dyDescent="0.25">
      <c r="A865">
        <v>909</v>
      </c>
      <c r="B865" s="3">
        <f t="shared" si="104"/>
        <v>1.3601620121616573E-8</v>
      </c>
      <c r="C865">
        <v>2</v>
      </c>
      <c r="D865">
        <v>0</v>
      </c>
      <c r="E865" s="10">
        <f t="shared" si="105"/>
        <v>0</v>
      </c>
      <c r="F865">
        <f>$C$1110-SUM($C$2:C864)</f>
        <v>311</v>
      </c>
      <c r="G865" s="10">
        <f t="shared" si="106"/>
        <v>0</v>
      </c>
      <c r="H865" s="2">
        <f t="shared" si="107"/>
        <v>0.87444361633900469</v>
      </c>
      <c r="I865" s="3">
        <v>8.5291915760995886E-9</v>
      </c>
      <c r="J865" s="2">
        <v>0</v>
      </c>
      <c r="K865" s="2">
        <v>0.85450971079734817</v>
      </c>
      <c r="M865">
        <v>994</v>
      </c>
      <c r="N865">
        <v>1</v>
      </c>
      <c r="O865">
        <v>0</v>
      </c>
      <c r="P865" s="3">
        <f t="shared" si="108"/>
        <v>8.5291915760995886E-9</v>
      </c>
      <c r="Q865" s="10">
        <f t="shared" si="109"/>
        <v>0</v>
      </c>
      <c r="R865">
        <f>$N$1110-SUM($N$2:N864)</f>
        <v>160</v>
      </c>
      <c r="S865" s="10">
        <f t="shared" si="110"/>
        <v>0</v>
      </c>
      <c r="T865" s="2">
        <f t="shared" si="111"/>
        <v>0.85450971079734817</v>
      </c>
    </row>
    <row r="866" spans="1:20" x14ac:dyDescent="0.25">
      <c r="A866">
        <v>910</v>
      </c>
      <c r="B866" s="3">
        <f t="shared" si="104"/>
        <v>6.8008100608082866E-9</v>
      </c>
      <c r="C866">
        <v>1</v>
      </c>
      <c r="D866">
        <v>0</v>
      </c>
      <c r="E866" s="10">
        <f t="shared" si="105"/>
        <v>0</v>
      </c>
      <c r="F866">
        <f>$C$1110-SUM($C$2:C865)</f>
        <v>309</v>
      </c>
      <c r="G866" s="10">
        <f t="shared" si="106"/>
        <v>0</v>
      </c>
      <c r="H866" s="2">
        <f t="shared" si="107"/>
        <v>0.87444361633900469</v>
      </c>
      <c r="I866" s="3">
        <v>8.5291915760995886E-9</v>
      </c>
      <c r="J866" s="2">
        <v>0</v>
      </c>
      <c r="K866" s="2">
        <v>0.85450971079734817</v>
      </c>
      <c r="M866">
        <v>996</v>
      </c>
      <c r="N866">
        <v>1</v>
      </c>
      <c r="O866">
        <v>0</v>
      </c>
      <c r="P866" s="3">
        <f t="shared" si="108"/>
        <v>8.5291915760995886E-9</v>
      </c>
      <c r="Q866" s="10">
        <f t="shared" si="109"/>
        <v>0</v>
      </c>
      <c r="R866">
        <f>$N$1110-SUM($N$2:N865)</f>
        <v>159</v>
      </c>
      <c r="S866" s="10">
        <f t="shared" si="110"/>
        <v>0</v>
      </c>
      <c r="T866" s="2">
        <f t="shared" si="111"/>
        <v>0.85450971079734817</v>
      </c>
    </row>
    <row r="867" spans="1:20" x14ac:dyDescent="0.25">
      <c r="A867">
        <v>913</v>
      </c>
      <c r="B867" s="3">
        <f t="shared" si="104"/>
        <v>4.0804860364849723E-8</v>
      </c>
      <c r="C867">
        <v>6</v>
      </c>
      <c r="D867">
        <v>0</v>
      </c>
      <c r="E867" s="10">
        <f t="shared" si="105"/>
        <v>0</v>
      </c>
      <c r="F867">
        <f>$C$1110-SUM($C$2:C866)</f>
        <v>308</v>
      </c>
      <c r="G867" s="10">
        <f t="shared" si="106"/>
        <v>0</v>
      </c>
      <c r="H867" s="2">
        <f t="shared" si="107"/>
        <v>0.87444361633900469</v>
      </c>
      <c r="I867" s="3">
        <v>8.5291915760995886E-9</v>
      </c>
      <c r="J867" s="2">
        <v>0</v>
      </c>
      <c r="K867" s="2">
        <v>0.85450971079734817</v>
      </c>
      <c r="M867">
        <v>999</v>
      </c>
      <c r="N867">
        <v>1</v>
      </c>
      <c r="O867">
        <v>0</v>
      </c>
      <c r="P867" s="3">
        <f t="shared" si="108"/>
        <v>8.5291915760995886E-9</v>
      </c>
      <c r="Q867" s="10">
        <f t="shared" si="109"/>
        <v>0</v>
      </c>
      <c r="R867">
        <f>$N$1110-SUM($N$2:N866)</f>
        <v>158</v>
      </c>
      <c r="S867" s="10">
        <f t="shared" si="110"/>
        <v>0</v>
      </c>
      <c r="T867" s="2">
        <f t="shared" si="111"/>
        <v>0.85450971079734817</v>
      </c>
    </row>
    <row r="868" spans="1:20" x14ac:dyDescent="0.25">
      <c r="A868">
        <v>914</v>
      </c>
      <c r="B868" s="3">
        <f t="shared" si="104"/>
        <v>6.8008100608082866E-9</v>
      </c>
      <c r="C868">
        <v>1</v>
      </c>
      <c r="D868">
        <v>0</v>
      </c>
      <c r="E868" s="10">
        <f t="shared" si="105"/>
        <v>0</v>
      </c>
      <c r="F868">
        <f>$C$1110-SUM($C$2:C867)</f>
        <v>302</v>
      </c>
      <c r="G868" s="10">
        <f t="shared" si="106"/>
        <v>0</v>
      </c>
      <c r="H868" s="2">
        <f t="shared" si="107"/>
        <v>0.87444361633900469</v>
      </c>
      <c r="I868" s="3">
        <v>8.5291915760995886E-9</v>
      </c>
      <c r="J868" s="2">
        <v>0</v>
      </c>
      <c r="K868" s="2">
        <v>0.85450971079734817</v>
      </c>
      <c r="M868">
        <v>1002</v>
      </c>
      <c r="N868">
        <v>1</v>
      </c>
      <c r="O868">
        <v>0</v>
      </c>
      <c r="P868" s="3">
        <f t="shared" si="108"/>
        <v>8.5291915760995886E-9</v>
      </c>
      <c r="Q868" s="10">
        <f t="shared" si="109"/>
        <v>0</v>
      </c>
      <c r="R868">
        <f>$N$1110-SUM($N$2:N867)</f>
        <v>157</v>
      </c>
      <c r="S868" s="10">
        <f t="shared" si="110"/>
        <v>0</v>
      </c>
      <c r="T868" s="2">
        <f t="shared" si="111"/>
        <v>0.85450971079734817</v>
      </c>
    </row>
    <row r="869" spans="1:20" x14ac:dyDescent="0.25">
      <c r="A869">
        <v>915</v>
      </c>
      <c r="B869" s="3">
        <f t="shared" si="104"/>
        <v>1.3601620121616573E-8</v>
      </c>
      <c r="C869">
        <v>2</v>
      </c>
      <c r="D869">
        <v>0</v>
      </c>
      <c r="E869" s="10">
        <f t="shared" si="105"/>
        <v>0</v>
      </c>
      <c r="F869">
        <f>$C$1110-SUM($C$2:C868)</f>
        <v>301</v>
      </c>
      <c r="G869" s="10">
        <f t="shared" si="106"/>
        <v>0</v>
      </c>
      <c r="H869" s="2">
        <f t="shared" si="107"/>
        <v>0.87444361633900469</v>
      </c>
      <c r="I869" s="3">
        <v>1.7058383152199177E-8</v>
      </c>
      <c r="J869" s="2">
        <v>0</v>
      </c>
      <c r="K869" s="2">
        <v>0.85450971079734817</v>
      </c>
      <c r="M869">
        <v>1004</v>
      </c>
      <c r="N869">
        <v>2</v>
      </c>
      <c r="O869">
        <v>0</v>
      </c>
      <c r="P869" s="3">
        <f t="shared" si="108"/>
        <v>1.7058383152199177E-8</v>
      </c>
      <c r="Q869" s="10">
        <f t="shared" si="109"/>
        <v>0</v>
      </c>
      <c r="R869">
        <f>$N$1110-SUM($N$2:N868)</f>
        <v>156</v>
      </c>
      <c r="S869" s="10">
        <f t="shared" si="110"/>
        <v>0</v>
      </c>
      <c r="T869" s="2">
        <f t="shared" si="111"/>
        <v>0.85450971079734817</v>
      </c>
    </row>
    <row r="870" spans="1:20" x14ac:dyDescent="0.25">
      <c r="A870">
        <v>917</v>
      </c>
      <c r="B870" s="3">
        <f t="shared" si="104"/>
        <v>6.8008100608082866E-9</v>
      </c>
      <c r="C870">
        <v>1</v>
      </c>
      <c r="D870">
        <v>0</v>
      </c>
      <c r="E870" s="10">
        <f t="shared" si="105"/>
        <v>0</v>
      </c>
      <c r="F870">
        <f>$C$1110-SUM($C$2:C869)</f>
        <v>299</v>
      </c>
      <c r="G870" s="10">
        <f t="shared" si="106"/>
        <v>0</v>
      </c>
      <c r="H870" s="2">
        <f t="shared" si="107"/>
        <v>0.87444361633900469</v>
      </c>
      <c r="I870" s="3">
        <v>8.5291915760995886E-9</v>
      </c>
      <c r="J870" s="2">
        <v>0</v>
      </c>
      <c r="K870" s="2">
        <v>0.85450971079734817</v>
      </c>
      <c r="M870">
        <v>1006</v>
      </c>
      <c r="N870">
        <v>1</v>
      </c>
      <c r="O870">
        <v>0</v>
      </c>
      <c r="P870" s="3">
        <f t="shared" si="108"/>
        <v>8.5291915760995886E-9</v>
      </c>
      <c r="Q870" s="10">
        <f t="shared" si="109"/>
        <v>0</v>
      </c>
      <c r="R870">
        <f>$N$1110-SUM($N$2:N869)</f>
        <v>154</v>
      </c>
      <c r="S870" s="10">
        <f t="shared" si="110"/>
        <v>0</v>
      </c>
      <c r="T870" s="2">
        <f t="shared" si="111"/>
        <v>0.85450971079734817</v>
      </c>
    </row>
    <row r="871" spans="1:20" x14ac:dyDescent="0.25">
      <c r="A871">
        <v>918</v>
      </c>
      <c r="B871" s="3">
        <f t="shared" si="104"/>
        <v>1.3601620121616573E-8</v>
      </c>
      <c r="C871">
        <v>2</v>
      </c>
      <c r="D871">
        <v>0</v>
      </c>
      <c r="E871" s="10">
        <f t="shared" si="105"/>
        <v>0</v>
      </c>
      <c r="F871">
        <f>$C$1110-SUM($C$2:C870)</f>
        <v>298</v>
      </c>
      <c r="G871" s="10">
        <f t="shared" si="106"/>
        <v>0</v>
      </c>
      <c r="H871" s="2">
        <f t="shared" si="107"/>
        <v>0.87444361633900469</v>
      </c>
      <c r="I871" s="3">
        <v>8.5291915760995886E-9</v>
      </c>
      <c r="J871" s="2">
        <v>0</v>
      </c>
      <c r="K871" s="2">
        <v>0.85450971079734817</v>
      </c>
      <c r="M871">
        <v>1007</v>
      </c>
      <c r="N871">
        <v>1</v>
      </c>
      <c r="O871">
        <v>0</v>
      </c>
      <c r="P871" s="3">
        <f t="shared" si="108"/>
        <v>8.5291915760995886E-9</v>
      </c>
      <c r="Q871" s="10">
        <f t="shared" si="109"/>
        <v>0</v>
      </c>
      <c r="R871">
        <f>$N$1110-SUM($N$2:N870)</f>
        <v>153</v>
      </c>
      <c r="S871" s="10">
        <f t="shared" si="110"/>
        <v>0</v>
      </c>
      <c r="T871" s="2">
        <f t="shared" si="111"/>
        <v>0.85450971079734817</v>
      </c>
    </row>
    <row r="872" spans="1:20" x14ac:dyDescent="0.25">
      <c r="A872">
        <v>919</v>
      </c>
      <c r="B872" s="3">
        <f t="shared" si="104"/>
        <v>6.8008100608082866E-9</v>
      </c>
      <c r="C872">
        <v>1</v>
      </c>
      <c r="D872">
        <v>0</v>
      </c>
      <c r="E872" s="10">
        <f t="shared" si="105"/>
        <v>0</v>
      </c>
      <c r="F872">
        <f>$C$1110-SUM($C$2:C871)</f>
        <v>296</v>
      </c>
      <c r="G872" s="10">
        <f t="shared" si="106"/>
        <v>0</v>
      </c>
      <c r="H872" s="2">
        <f t="shared" si="107"/>
        <v>0.87444361633900469</v>
      </c>
      <c r="I872" s="3">
        <v>1.7058383152199177E-8</v>
      </c>
      <c r="J872" s="2">
        <v>0</v>
      </c>
      <c r="K872" s="2">
        <v>0.85450971079734817</v>
      </c>
      <c r="M872">
        <v>1011</v>
      </c>
      <c r="N872">
        <v>2</v>
      </c>
      <c r="O872">
        <v>0</v>
      </c>
      <c r="P872" s="3">
        <f t="shared" si="108"/>
        <v>1.7058383152199177E-8</v>
      </c>
      <c r="Q872" s="10">
        <f t="shared" si="109"/>
        <v>0</v>
      </c>
      <c r="R872">
        <f>$N$1110-SUM($N$2:N871)</f>
        <v>152</v>
      </c>
      <c r="S872" s="10">
        <f t="shared" si="110"/>
        <v>0</v>
      </c>
      <c r="T872" s="2">
        <f t="shared" si="111"/>
        <v>0.85450971079734817</v>
      </c>
    </row>
    <row r="873" spans="1:20" x14ac:dyDescent="0.25">
      <c r="A873">
        <v>922</v>
      </c>
      <c r="B873" s="3">
        <f t="shared" si="104"/>
        <v>6.8008100608082866E-9</v>
      </c>
      <c r="C873">
        <v>1</v>
      </c>
      <c r="D873">
        <v>0</v>
      </c>
      <c r="E873" s="10">
        <f t="shared" si="105"/>
        <v>0</v>
      </c>
      <c r="F873">
        <f>$C$1110-SUM($C$2:C872)</f>
        <v>295</v>
      </c>
      <c r="G873" s="10">
        <f t="shared" si="106"/>
        <v>0</v>
      </c>
      <c r="H873" s="2">
        <f t="shared" si="107"/>
        <v>0.87444361633900469</v>
      </c>
      <c r="I873" s="3">
        <v>8.5291915760995886E-9</v>
      </c>
      <c r="J873" s="2">
        <v>0</v>
      </c>
      <c r="K873" s="2">
        <v>0.85450971079734817</v>
      </c>
      <c r="M873">
        <v>1012</v>
      </c>
      <c r="N873">
        <v>1</v>
      </c>
      <c r="O873">
        <v>0</v>
      </c>
      <c r="P873" s="3">
        <f t="shared" si="108"/>
        <v>8.5291915760995886E-9</v>
      </c>
      <c r="Q873" s="10">
        <f t="shared" si="109"/>
        <v>0</v>
      </c>
      <c r="R873">
        <f>$N$1110-SUM($N$2:N872)</f>
        <v>150</v>
      </c>
      <c r="S873" s="10">
        <f t="shared" si="110"/>
        <v>0</v>
      </c>
      <c r="T873" s="2">
        <f t="shared" si="111"/>
        <v>0.85450971079734817</v>
      </c>
    </row>
    <row r="874" spans="1:20" x14ac:dyDescent="0.25">
      <c r="A874">
        <v>924</v>
      </c>
      <c r="B874" s="3">
        <f t="shared" si="104"/>
        <v>6.8008100608082866E-9</v>
      </c>
      <c r="C874">
        <v>1</v>
      </c>
      <c r="D874">
        <v>0</v>
      </c>
      <c r="E874" s="10">
        <f t="shared" si="105"/>
        <v>0</v>
      </c>
      <c r="F874">
        <f>$C$1110-SUM($C$2:C873)</f>
        <v>294</v>
      </c>
      <c r="G874" s="10">
        <f t="shared" si="106"/>
        <v>0</v>
      </c>
      <c r="H874" s="2">
        <f t="shared" si="107"/>
        <v>0.87444361633900469</v>
      </c>
      <c r="I874" s="3">
        <v>8.5291915760995886E-9</v>
      </c>
      <c r="J874" s="2">
        <v>0</v>
      </c>
      <c r="K874" s="2">
        <v>0.85450971079734817</v>
      </c>
      <c r="M874">
        <v>1013</v>
      </c>
      <c r="N874">
        <v>1</v>
      </c>
      <c r="O874">
        <v>0</v>
      </c>
      <c r="P874" s="3">
        <f t="shared" si="108"/>
        <v>8.5291915760995886E-9</v>
      </c>
      <c r="Q874" s="10">
        <f t="shared" si="109"/>
        <v>0</v>
      </c>
      <c r="R874">
        <f>$N$1110-SUM($N$2:N873)</f>
        <v>149</v>
      </c>
      <c r="S874" s="10">
        <f t="shared" si="110"/>
        <v>0</v>
      </c>
      <c r="T874" s="2">
        <f t="shared" si="111"/>
        <v>0.85450971079734817</v>
      </c>
    </row>
    <row r="875" spans="1:20" x14ac:dyDescent="0.25">
      <c r="A875">
        <v>925</v>
      </c>
      <c r="B875" s="3">
        <f t="shared" si="104"/>
        <v>1.3601620121616573E-8</v>
      </c>
      <c r="C875">
        <v>2</v>
      </c>
      <c r="D875">
        <v>0</v>
      </c>
      <c r="E875" s="10">
        <f t="shared" si="105"/>
        <v>0</v>
      </c>
      <c r="F875">
        <f>$C$1110-SUM($C$2:C874)</f>
        <v>293</v>
      </c>
      <c r="G875" s="10">
        <f t="shared" si="106"/>
        <v>0</v>
      </c>
      <c r="H875" s="2">
        <f t="shared" si="107"/>
        <v>0.87444361633900469</v>
      </c>
      <c r="I875" s="3">
        <v>8.5291915760995886E-9</v>
      </c>
      <c r="J875" s="2">
        <v>0</v>
      </c>
      <c r="K875" s="2">
        <v>0.85450971079734817</v>
      </c>
      <c r="M875">
        <v>1014</v>
      </c>
      <c r="N875">
        <v>1</v>
      </c>
      <c r="O875">
        <v>0</v>
      </c>
      <c r="P875" s="3">
        <f t="shared" si="108"/>
        <v>8.5291915760995886E-9</v>
      </c>
      <c r="Q875" s="10">
        <f t="shared" si="109"/>
        <v>0</v>
      </c>
      <c r="R875">
        <f>$N$1110-SUM($N$2:N874)</f>
        <v>148</v>
      </c>
      <c r="S875" s="10">
        <f t="shared" si="110"/>
        <v>0</v>
      </c>
      <c r="T875" s="2">
        <f t="shared" si="111"/>
        <v>0.85450971079734817</v>
      </c>
    </row>
    <row r="876" spans="1:20" x14ac:dyDescent="0.25">
      <c r="A876">
        <v>926</v>
      </c>
      <c r="B876" s="3">
        <f t="shared" si="104"/>
        <v>1.3601620121616573E-8</v>
      </c>
      <c r="C876">
        <v>2</v>
      </c>
      <c r="D876">
        <v>0</v>
      </c>
      <c r="E876" s="10">
        <f t="shared" si="105"/>
        <v>0</v>
      </c>
      <c r="F876">
        <f>$C$1110-SUM($C$2:C875)</f>
        <v>291</v>
      </c>
      <c r="G876" s="10">
        <f t="shared" si="106"/>
        <v>0</v>
      </c>
      <c r="H876" s="2">
        <f t="shared" si="107"/>
        <v>0.87444361633900469</v>
      </c>
      <c r="I876" s="3">
        <v>1.7058383152199177E-8</v>
      </c>
      <c r="J876" s="2">
        <v>0</v>
      </c>
      <c r="K876" s="2">
        <v>0.85450971079734817</v>
      </c>
      <c r="M876">
        <v>1023</v>
      </c>
      <c r="N876">
        <v>2</v>
      </c>
      <c r="O876">
        <v>0</v>
      </c>
      <c r="P876" s="3">
        <f t="shared" si="108"/>
        <v>1.7058383152199177E-8</v>
      </c>
      <c r="Q876" s="10">
        <f t="shared" si="109"/>
        <v>0</v>
      </c>
      <c r="R876">
        <f>$N$1110-SUM($N$2:N875)</f>
        <v>147</v>
      </c>
      <c r="S876" s="10">
        <f t="shared" si="110"/>
        <v>0</v>
      </c>
      <c r="T876" s="2">
        <f t="shared" si="111"/>
        <v>0.85450971079734817</v>
      </c>
    </row>
    <row r="877" spans="1:20" x14ac:dyDescent="0.25">
      <c r="A877">
        <v>927</v>
      </c>
      <c r="B877" s="3">
        <f t="shared" si="104"/>
        <v>2.0402430182424862E-8</v>
      </c>
      <c r="C877">
        <v>3</v>
      </c>
      <c r="D877">
        <v>0</v>
      </c>
      <c r="E877" s="10">
        <f t="shared" si="105"/>
        <v>0</v>
      </c>
      <c r="F877">
        <f>$C$1110-SUM($C$2:C876)</f>
        <v>289</v>
      </c>
      <c r="G877" s="10">
        <f t="shared" si="106"/>
        <v>0</v>
      </c>
      <c r="H877" s="2">
        <f t="shared" si="107"/>
        <v>0.87444361633900469</v>
      </c>
      <c r="I877" s="3">
        <v>8.5291915760995886E-9</v>
      </c>
      <c r="J877" s="2">
        <v>0</v>
      </c>
      <c r="K877" s="2">
        <v>0.85450971079734817</v>
      </c>
      <c r="M877">
        <v>1024</v>
      </c>
      <c r="N877">
        <v>1</v>
      </c>
      <c r="O877">
        <v>0</v>
      </c>
      <c r="P877" s="3">
        <f t="shared" si="108"/>
        <v>8.5291915760995886E-9</v>
      </c>
      <c r="Q877" s="10">
        <f t="shared" si="109"/>
        <v>0</v>
      </c>
      <c r="R877">
        <f>$N$1110-SUM($N$2:N876)</f>
        <v>145</v>
      </c>
      <c r="S877" s="10">
        <f t="shared" si="110"/>
        <v>0</v>
      </c>
      <c r="T877" s="2">
        <f t="shared" si="111"/>
        <v>0.85450971079734817</v>
      </c>
    </row>
    <row r="878" spans="1:20" x14ac:dyDescent="0.25">
      <c r="A878">
        <v>930</v>
      </c>
      <c r="B878" s="3">
        <f t="shared" si="104"/>
        <v>1.3601620121616573E-8</v>
      </c>
      <c r="C878">
        <v>2</v>
      </c>
      <c r="D878">
        <v>0</v>
      </c>
      <c r="E878" s="10">
        <f t="shared" si="105"/>
        <v>0</v>
      </c>
      <c r="F878">
        <f>$C$1110-SUM($C$2:C877)</f>
        <v>286</v>
      </c>
      <c r="G878" s="10">
        <f t="shared" si="106"/>
        <v>0</v>
      </c>
      <c r="H878" s="2">
        <f t="shared" si="107"/>
        <v>0.87444361633900469</v>
      </c>
      <c r="I878" s="3">
        <v>8.5291915760995886E-9</v>
      </c>
      <c r="J878" s="2">
        <v>0</v>
      </c>
      <c r="K878" s="2">
        <v>0.85450971079734817</v>
      </c>
      <c r="M878">
        <v>1028</v>
      </c>
      <c r="N878">
        <v>1</v>
      </c>
      <c r="O878">
        <v>0</v>
      </c>
      <c r="P878" s="3">
        <f t="shared" si="108"/>
        <v>8.5291915760995886E-9</v>
      </c>
      <c r="Q878" s="10">
        <f t="shared" si="109"/>
        <v>0</v>
      </c>
      <c r="R878">
        <f>$N$1110-SUM($N$2:N877)</f>
        <v>144</v>
      </c>
      <c r="S878" s="10">
        <f t="shared" si="110"/>
        <v>0</v>
      </c>
      <c r="T878" s="2">
        <f t="shared" si="111"/>
        <v>0.85450971079734817</v>
      </c>
    </row>
    <row r="879" spans="1:20" x14ac:dyDescent="0.25">
      <c r="A879">
        <v>931</v>
      </c>
      <c r="B879" s="3">
        <f t="shared" si="104"/>
        <v>6.8008100608082866E-9</v>
      </c>
      <c r="C879">
        <v>1</v>
      </c>
      <c r="D879">
        <v>0</v>
      </c>
      <c r="E879" s="10">
        <f t="shared" si="105"/>
        <v>0</v>
      </c>
      <c r="F879">
        <f>$C$1110-SUM($C$2:C878)</f>
        <v>284</v>
      </c>
      <c r="G879" s="10">
        <f t="shared" si="106"/>
        <v>0</v>
      </c>
      <c r="H879" s="2">
        <f t="shared" si="107"/>
        <v>0.87444361633900469</v>
      </c>
      <c r="I879" s="3">
        <v>8.5291915760995886E-9</v>
      </c>
      <c r="J879" s="2">
        <v>0</v>
      </c>
      <c r="K879" s="2">
        <v>0.85450971079734817</v>
      </c>
      <c r="M879">
        <v>1032</v>
      </c>
      <c r="N879">
        <v>1</v>
      </c>
      <c r="O879">
        <v>0</v>
      </c>
      <c r="P879" s="3">
        <f t="shared" si="108"/>
        <v>8.5291915760995886E-9</v>
      </c>
      <c r="Q879" s="10">
        <f t="shared" si="109"/>
        <v>0</v>
      </c>
      <c r="R879">
        <f>$N$1110-SUM($N$2:N878)</f>
        <v>143</v>
      </c>
      <c r="S879" s="10">
        <f t="shared" si="110"/>
        <v>0</v>
      </c>
      <c r="T879" s="2">
        <f t="shared" si="111"/>
        <v>0.85450971079734817</v>
      </c>
    </row>
    <row r="880" spans="1:20" x14ac:dyDescent="0.25">
      <c r="A880">
        <v>932</v>
      </c>
      <c r="B880" s="3">
        <f t="shared" si="104"/>
        <v>1.3601620121616573E-8</v>
      </c>
      <c r="C880">
        <v>2</v>
      </c>
      <c r="D880">
        <v>0</v>
      </c>
      <c r="E880" s="10">
        <f t="shared" si="105"/>
        <v>0</v>
      </c>
      <c r="F880">
        <f>$C$1110-SUM($C$2:C879)</f>
        <v>283</v>
      </c>
      <c r="G880" s="10">
        <f t="shared" si="106"/>
        <v>0</v>
      </c>
      <c r="H880" s="2">
        <f t="shared" si="107"/>
        <v>0.87444361633900469</v>
      </c>
      <c r="I880" s="3">
        <v>8.5291915760995886E-9</v>
      </c>
      <c r="J880" s="2">
        <v>0</v>
      </c>
      <c r="K880" s="2">
        <v>0.85450971079734817</v>
      </c>
      <c r="M880">
        <v>1035</v>
      </c>
      <c r="N880">
        <v>1</v>
      </c>
      <c r="O880">
        <v>0</v>
      </c>
      <c r="P880" s="3">
        <f t="shared" si="108"/>
        <v>8.5291915760995886E-9</v>
      </c>
      <c r="Q880" s="10">
        <f t="shared" si="109"/>
        <v>0</v>
      </c>
      <c r="R880">
        <f>$N$1110-SUM($N$2:N879)</f>
        <v>142</v>
      </c>
      <c r="S880" s="10">
        <f t="shared" si="110"/>
        <v>0</v>
      </c>
      <c r="T880" s="2">
        <f t="shared" si="111"/>
        <v>0.85450971079734817</v>
      </c>
    </row>
    <row r="881" spans="1:20" x14ac:dyDescent="0.25">
      <c r="A881">
        <v>936</v>
      </c>
      <c r="B881" s="3">
        <f t="shared" si="104"/>
        <v>6.8008100608082866E-9</v>
      </c>
      <c r="C881">
        <v>1</v>
      </c>
      <c r="D881">
        <v>0</v>
      </c>
      <c r="E881" s="10">
        <f t="shared" si="105"/>
        <v>0</v>
      </c>
      <c r="F881">
        <f>$C$1110-SUM($C$2:C880)</f>
        <v>281</v>
      </c>
      <c r="G881" s="10">
        <f t="shared" si="106"/>
        <v>0</v>
      </c>
      <c r="H881" s="2">
        <f t="shared" si="107"/>
        <v>0.87444361633900469</v>
      </c>
      <c r="I881" s="3">
        <v>8.5291915760995886E-9</v>
      </c>
      <c r="J881" s="2">
        <v>0</v>
      </c>
      <c r="K881" s="2">
        <v>0.85450971079734817</v>
      </c>
      <c r="M881">
        <v>1040</v>
      </c>
      <c r="N881">
        <v>1</v>
      </c>
      <c r="O881">
        <v>0</v>
      </c>
      <c r="P881" s="3">
        <f t="shared" si="108"/>
        <v>8.5291915760995886E-9</v>
      </c>
      <c r="Q881" s="10">
        <f t="shared" si="109"/>
        <v>0</v>
      </c>
      <c r="R881">
        <f>$N$1110-SUM($N$2:N880)</f>
        <v>141</v>
      </c>
      <c r="S881" s="10">
        <f t="shared" si="110"/>
        <v>0</v>
      </c>
      <c r="T881" s="2">
        <f t="shared" si="111"/>
        <v>0.85450971079734817</v>
      </c>
    </row>
    <row r="882" spans="1:20" x14ac:dyDescent="0.25">
      <c r="A882">
        <v>941</v>
      </c>
      <c r="B882" s="3">
        <f t="shared" si="104"/>
        <v>6.8008100608082866E-9</v>
      </c>
      <c r="C882">
        <v>1</v>
      </c>
      <c r="D882">
        <v>0</v>
      </c>
      <c r="E882" s="10">
        <f t="shared" si="105"/>
        <v>0</v>
      </c>
      <c r="F882">
        <f>$C$1110-SUM($C$2:C881)</f>
        <v>280</v>
      </c>
      <c r="G882" s="10">
        <f t="shared" si="106"/>
        <v>0</v>
      </c>
      <c r="H882" s="2">
        <f t="shared" si="107"/>
        <v>0.87444361633900469</v>
      </c>
      <c r="I882" s="3">
        <v>8.5291915760995886E-9</v>
      </c>
      <c r="J882" s="2">
        <v>0</v>
      </c>
      <c r="K882" s="2">
        <v>0.85450971079734817</v>
      </c>
      <c r="M882">
        <v>1042</v>
      </c>
      <c r="N882">
        <v>1</v>
      </c>
      <c r="O882">
        <v>0</v>
      </c>
      <c r="P882" s="3">
        <f t="shared" si="108"/>
        <v>8.5291915760995886E-9</v>
      </c>
      <c r="Q882" s="10">
        <f t="shared" si="109"/>
        <v>0</v>
      </c>
      <c r="R882">
        <f>$N$1110-SUM($N$2:N881)</f>
        <v>140</v>
      </c>
      <c r="S882" s="10">
        <f t="shared" si="110"/>
        <v>0</v>
      </c>
      <c r="T882" s="2">
        <f t="shared" si="111"/>
        <v>0.85450971079734817</v>
      </c>
    </row>
    <row r="883" spans="1:20" x14ac:dyDescent="0.25">
      <c r="A883">
        <v>943</v>
      </c>
      <c r="B883" s="3">
        <f t="shared" si="104"/>
        <v>6.8008100608082866E-9</v>
      </c>
      <c r="C883">
        <v>1</v>
      </c>
      <c r="D883">
        <v>0</v>
      </c>
      <c r="E883" s="10">
        <f t="shared" si="105"/>
        <v>0</v>
      </c>
      <c r="F883">
        <f>$C$1110-SUM($C$2:C882)</f>
        <v>279</v>
      </c>
      <c r="G883" s="10">
        <f t="shared" si="106"/>
        <v>0</v>
      </c>
      <c r="H883" s="2">
        <f t="shared" si="107"/>
        <v>0.87444361633900469</v>
      </c>
      <c r="I883" s="3">
        <v>8.5291915760995886E-9</v>
      </c>
      <c r="J883" s="2">
        <v>0</v>
      </c>
      <c r="K883" s="2">
        <v>0.85450971079734817</v>
      </c>
      <c r="M883">
        <v>1044</v>
      </c>
      <c r="N883">
        <v>1</v>
      </c>
      <c r="O883">
        <v>0</v>
      </c>
      <c r="P883" s="3">
        <f t="shared" si="108"/>
        <v>8.5291915760995886E-9</v>
      </c>
      <c r="Q883" s="10">
        <f t="shared" si="109"/>
        <v>0</v>
      </c>
      <c r="R883">
        <f>$N$1110-SUM($N$2:N882)</f>
        <v>139</v>
      </c>
      <c r="S883" s="10">
        <f t="shared" si="110"/>
        <v>0</v>
      </c>
      <c r="T883" s="2">
        <f t="shared" si="111"/>
        <v>0.85450971079734817</v>
      </c>
    </row>
    <row r="884" spans="1:20" x14ac:dyDescent="0.25">
      <c r="A884">
        <v>945</v>
      </c>
      <c r="B884" s="3">
        <f t="shared" si="104"/>
        <v>1.3601620121616573E-8</v>
      </c>
      <c r="C884">
        <v>2</v>
      </c>
      <c r="D884">
        <v>0</v>
      </c>
      <c r="E884" s="10">
        <f t="shared" si="105"/>
        <v>0</v>
      </c>
      <c r="F884">
        <f>$C$1110-SUM($C$2:C883)</f>
        <v>278</v>
      </c>
      <c r="G884" s="10">
        <f t="shared" si="106"/>
        <v>0</v>
      </c>
      <c r="H884" s="2">
        <f t="shared" si="107"/>
        <v>0.87444361633900469</v>
      </c>
      <c r="I884" s="3">
        <v>8.5291915760995886E-9</v>
      </c>
      <c r="J884" s="2">
        <v>0</v>
      </c>
      <c r="K884" s="2">
        <v>0.85450971079734817</v>
      </c>
      <c r="M884">
        <v>1046</v>
      </c>
      <c r="N884">
        <v>1</v>
      </c>
      <c r="O884">
        <v>0</v>
      </c>
      <c r="P884" s="3">
        <f t="shared" si="108"/>
        <v>8.5291915760995886E-9</v>
      </c>
      <c r="Q884" s="10">
        <f t="shared" si="109"/>
        <v>0</v>
      </c>
      <c r="R884">
        <f>$N$1110-SUM($N$2:N883)</f>
        <v>138</v>
      </c>
      <c r="S884" s="10">
        <f t="shared" si="110"/>
        <v>0</v>
      </c>
      <c r="T884" s="2">
        <f t="shared" si="111"/>
        <v>0.85450971079734817</v>
      </c>
    </row>
    <row r="885" spans="1:20" x14ac:dyDescent="0.25">
      <c r="A885">
        <v>948</v>
      </c>
      <c r="B885" s="3">
        <f t="shared" si="104"/>
        <v>1.3601620121616573E-8</v>
      </c>
      <c r="C885">
        <v>2</v>
      </c>
      <c r="D885">
        <v>0</v>
      </c>
      <c r="E885" s="10">
        <f t="shared" si="105"/>
        <v>0</v>
      </c>
      <c r="F885">
        <f>$C$1110-SUM($C$2:C884)</f>
        <v>276</v>
      </c>
      <c r="G885" s="10">
        <f t="shared" si="106"/>
        <v>0</v>
      </c>
      <c r="H885" s="2">
        <f t="shared" si="107"/>
        <v>0.87444361633900469</v>
      </c>
      <c r="I885" s="3">
        <v>8.5291915760995886E-9</v>
      </c>
      <c r="J885" s="2">
        <v>0</v>
      </c>
      <c r="K885" s="2">
        <v>0.85450971079734817</v>
      </c>
      <c r="M885">
        <v>1053</v>
      </c>
      <c r="N885">
        <v>1</v>
      </c>
      <c r="O885">
        <v>0</v>
      </c>
      <c r="P885" s="3">
        <f t="shared" si="108"/>
        <v>8.5291915760995886E-9</v>
      </c>
      <c r="Q885" s="10">
        <f t="shared" si="109"/>
        <v>0</v>
      </c>
      <c r="R885">
        <f>$N$1110-SUM($N$2:N884)</f>
        <v>137</v>
      </c>
      <c r="S885" s="10">
        <f t="shared" si="110"/>
        <v>0</v>
      </c>
      <c r="T885" s="2">
        <f t="shared" si="111"/>
        <v>0.85450971079734817</v>
      </c>
    </row>
    <row r="886" spans="1:20" x14ac:dyDescent="0.25">
      <c r="A886">
        <v>950</v>
      </c>
      <c r="B886" s="3">
        <f t="shared" si="104"/>
        <v>6.8008100608082866E-9</v>
      </c>
      <c r="C886">
        <v>1</v>
      </c>
      <c r="D886">
        <v>0</v>
      </c>
      <c r="E886" s="10">
        <f t="shared" si="105"/>
        <v>0</v>
      </c>
      <c r="F886">
        <f>$C$1110-SUM($C$2:C885)</f>
        <v>274</v>
      </c>
      <c r="G886" s="10">
        <f t="shared" si="106"/>
        <v>0</v>
      </c>
      <c r="H886" s="2">
        <f t="shared" si="107"/>
        <v>0.87444361633900469</v>
      </c>
      <c r="I886" s="3">
        <v>8.5291915760995886E-9</v>
      </c>
      <c r="J886" s="2">
        <v>0</v>
      </c>
      <c r="K886" s="2">
        <v>0.85450971079734817</v>
      </c>
      <c r="M886">
        <v>1057</v>
      </c>
      <c r="N886">
        <v>1</v>
      </c>
      <c r="O886">
        <v>0</v>
      </c>
      <c r="P886" s="3">
        <f t="shared" si="108"/>
        <v>8.5291915760995886E-9</v>
      </c>
      <c r="Q886" s="10">
        <f t="shared" si="109"/>
        <v>0</v>
      </c>
      <c r="R886">
        <f>$N$1110-SUM($N$2:N885)</f>
        <v>136</v>
      </c>
      <c r="S886" s="10">
        <f t="shared" si="110"/>
        <v>0</v>
      </c>
      <c r="T886" s="2">
        <f t="shared" si="111"/>
        <v>0.85450971079734817</v>
      </c>
    </row>
    <row r="887" spans="1:20" x14ac:dyDescent="0.25">
      <c r="A887">
        <v>951</v>
      </c>
      <c r="B887" s="3">
        <f t="shared" si="104"/>
        <v>1.3601620121616573E-8</v>
      </c>
      <c r="C887">
        <v>2</v>
      </c>
      <c r="D887">
        <v>0</v>
      </c>
      <c r="E887" s="10">
        <f t="shared" si="105"/>
        <v>0</v>
      </c>
      <c r="F887">
        <f>$C$1110-SUM($C$2:C886)</f>
        <v>273</v>
      </c>
      <c r="G887" s="10">
        <f t="shared" si="106"/>
        <v>0</v>
      </c>
      <c r="H887" s="2">
        <f t="shared" si="107"/>
        <v>0.87444361633900469</v>
      </c>
      <c r="I887" s="3">
        <v>8.5291915760995886E-9</v>
      </c>
      <c r="J887" s="2">
        <v>0</v>
      </c>
      <c r="K887" s="2">
        <v>0.85450971079734817</v>
      </c>
      <c r="M887">
        <v>1061</v>
      </c>
      <c r="N887">
        <v>1</v>
      </c>
      <c r="O887">
        <v>0</v>
      </c>
      <c r="P887" s="3">
        <f t="shared" si="108"/>
        <v>8.5291915760995886E-9</v>
      </c>
      <c r="Q887" s="10">
        <f t="shared" si="109"/>
        <v>0</v>
      </c>
      <c r="R887">
        <f>$N$1110-SUM($N$2:N886)</f>
        <v>135</v>
      </c>
      <c r="S887" s="10">
        <f t="shared" si="110"/>
        <v>0</v>
      </c>
      <c r="T887" s="2">
        <f t="shared" si="111"/>
        <v>0.85450971079734817</v>
      </c>
    </row>
    <row r="888" spans="1:20" x14ac:dyDescent="0.25">
      <c r="A888">
        <v>954</v>
      </c>
      <c r="B888" s="3">
        <f t="shared" si="104"/>
        <v>6.8008100608082866E-9</v>
      </c>
      <c r="C888">
        <v>1</v>
      </c>
      <c r="D888">
        <v>0</v>
      </c>
      <c r="E888" s="10">
        <f t="shared" si="105"/>
        <v>0</v>
      </c>
      <c r="F888">
        <f>$C$1110-SUM($C$2:C887)</f>
        <v>271</v>
      </c>
      <c r="G888" s="10">
        <f t="shared" si="106"/>
        <v>0</v>
      </c>
      <c r="H888" s="2">
        <f t="shared" si="107"/>
        <v>0.87444361633900469</v>
      </c>
      <c r="I888" s="3">
        <v>8.5291915760995886E-9</v>
      </c>
      <c r="J888" s="2">
        <v>0</v>
      </c>
      <c r="K888" s="2">
        <v>0.85450971079734817</v>
      </c>
      <c r="M888">
        <v>1063</v>
      </c>
      <c r="N888">
        <v>1</v>
      </c>
      <c r="O888">
        <v>0</v>
      </c>
      <c r="P888" s="3">
        <f t="shared" si="108"/>
        <v>8.5291915760995886E-9</v>
      </c>
      <c r="Q888" s="10">
        <f t="shared" si="109"/>
        <v>0</v>
      </c>
      <c r="R888">
        <f>$N$1110-SUM($N$2:N887)</f>
        <v>134</v>
      </c>
      <c r="S888" s="10">
        <f t="shared" si="110"/>
        <v>0</v>
      </c>
      <c r="T888" s="2">
        <f t="shared" si="111"/>
        <v>0.85450971079734817</v>
      </c>
    </row>
    <row r="889" spans="1:20" x14ac:dyDescent="0.25">
      <c r="A889">
        <v>955</v>
      </c>
      <c r="B889" s="3">
        <f t="shared" si="104"/>
        <v>1.3601620121616573E-8</v>
      </c>
      <c r="C889">
        <v>2</v>
      </c>
      <c r="D889">
        <v>0</v>
      </c>
      <c r="E889" s="10">
        <f t="shared" si="105"/>
        <v>0</v>
      </c>
      <c r="F889">
        <f>$C$1110-SUM($C$2:C888)</f>
        <v>270</v>
      </c>
      <c r="G889" s="10">
        <f t="shared" si="106"/>
        <v>0</v>
      </c>
      <c r="H889" s="2">
        <f t="shared" si="107"/>
        <v>0.87444361633900469</v>
      </c>
      <c r="I889" s="3">
        <v>8.5291915760995886E-9</v>
      </c>
      <c r="J889" s="2">
        <v>0</v>
      </c>
      <c r="K889" s="2">
        <v>0.85450971079734817</v>
      </c>
      <c r="M889">
        <v>1065</v>
      </c>
      <c r="N889">
        <v>1</v>
      </c>
      <c r="O889">
        <v>0</v>
      </c>
      <c r="P889" s="3">
        <f t="shared" si="108"/>
        <v>8.5291915760995886E-9</v>
      </c>
      <c r="Q889" s="10">
        <f t="shared" si="109"/>
        <v>0</v>
      </c>
      <c r="R889">
        <f>$N$1110-SUM($N$2:N888)</f>
        <v>133</v>
      </c>
      <c r="S889" s="10">
        <f t="shared" si="110"/>
        <v>0</v>
      </c>
      <c r="T889" s="2">
        <f t="shared" si="111"/>
        <v>0.85450971079734817</v>
      </c>
    </row>
    <row r="890" spans="1:20" x14ac:dyDescent="0.25">
      <c r="A890">
        <v>956</v>
      </c>
      <c r="B890" s="3">
        <f t="shared" si="104"/>
        <v>6.8008100608082866E-9</v>
      </c>
      <c r="C890">
        <v>1</v>
      </c>
      <c r="D890">
        <v>0</v>
      </c>
      <c r="E890" s="10">
        <f t="shared" si="105"/>
        <v>0</v>
      </c>
      <c r="F890">
        <f>$C$1110-SUM($C$2:C889)</f>
        <v>268</v>
      </c>
      <c r="G890" s="10">
        <f t="shared" si="106"/>
        <v>0</v>
      </c>
      <c r="H890" s="2">
        <f t="shared" si="107"/>
        <v>0.87444361633900469</v>
      </c>
      <c r="I890" s="3">
        <v>8.5291915760995886E-9</v>
      </c>
      <c r="J890" s="2">
        <v>0</v>
      </c>
      <c r="K890" s="2">
        <v>0.85450971079734817</v>
      </c>
      <c r="M890">
        <v>1067</v>
      </c>
      <c r="N890">
        <v>1</v>
      </c>
      <c r="O890">
        <v>0</v>
      </c>
      <c r="P890" s="3">
        <f t="shared" si="108"/>
        <v>8.5291915760995886E-9</v>
      </c>
      <c r="Q890" s="10">
        <f t="shared" si="109"/>
        <v>0</v>
      </c>
      <c r="R890">
        <f>$N$1110-SUM($N$2:N889)</f>
        <v>132</v>
      </c>
      <c r="S890" s="10">
        <f t="shared" si="110"/>
        <v>0</v>
      </c>
      <c r="T890" s="2">
        <f t="shared" si="111"/>
        <v>0.85450971079734817</v>
      </c>
    </row>
    <row r="891" spans="1:20" x14ac:dyDescent="0.25">
      <c r="A891">
        <v>957</v>
      </c>
      <c r="B891" s="3">
        <f t="shared" si="104"/>
        <v>6.8008100608082866E-9</v>
      </c>
      <c r="C891">
        <v>1</v>
      </c>
      <c r="D891">
        <v>0</v>
      </c>
      <c r="E891" s="10">
        <f t="shared" si="105"/>
        <v>0</v>
      </c>
      <c r="F891">
        <f>$C$1110-SUM($C$2:C890)</f>
        <v>267</v>
      </c>
      <c r="G891" s="10">
        <f t="shared" si="106"/>
        <v>0</v>
      </c>
      <c r="H891" s="2">
        <f t="shared" si="107"/>
        <v>0.87444361633900469</v>
      </c>
      <c r="I891" s="3">
        <v>8.5291915760995886E-9</v>
      </c>
      <c r="J891" s="2">
        <v>0</v>
      </c>
      <c r="K891" s="2">
        <v>0.85450971079734817</v>
      </c>
      <c r="M891">
        <v>1070</v>
      </c>
      <c r="N891">
        <v>1</v>
      </c>
      <c r="O891">
        <v>0</v>
      </c>
      <c r="P891" s="3">
        <f t="shared" si="108"/>
        <v>8.5291915760995886E-9</v>
      </c>
      <c r="Q891" s="10">
        <f t="shared" si="109"/>
        <v>0</v>
      </c>
      <c r="R891">
        <f>$N$1110-SUM($N$2:N890)</f>
        <v>131</v>
      </c>
      <c r="S891" s="10">
        <f t="shared" si="110"/>
        <v>0</v>
      </c>
      <c r="T891" s="2">
        <f t="shared" si="111"/>
        <v>0.85450971079734817</v>
      </c>
    </row>
    <row r="892" spans="1:20" x14ac:dyDescent="0.25">
      <c r="A892">
        <v>958</v>
      </c>
      <c r="B892" s="3">
        <f t="shared" si="104"/>
        <v>1.3601620121616573E-8</v>
      </c>
      <c r="C892">
        <v>2</v>
      </c>
      <c r="D892">
        <v>0</v>
      </c>
      <c r="E892" s="10">
        <f t="shared" si="105"/>
        <v>0</v>
      </c>
      <c r="F892">
        <f>$C$1110-SUM($C$2:C891)</f>
        <v>266</v>
      </c>
      <c r="G892" s="10">
        <f t="shared" si="106"/>
        <v>0</v>
      </c>
      <c r="H892" s="2">
        <f t="shared" si="107"/>
        <v>0.87444361633900469</v>
      </c>
      <c r="I892" s="3">
        <v>1.7058383152199177E-8</v>
      </c>
      <c r="J892" s="2">
        <v>0</v>
      </c>
      <c r="K892" s="2">
        <v>0.85450971079734817</v>
      </c>
      <c r="M892">
        <v>1072</v>
      </c>
      <c r="N892">
        <v>2</v>
      </c>
      <c r="O892">
        <v>0</v>
      </c>
      <c r="P892" s="3">
        <f t="shared" si="108"/>
        <v>1.7058383152199177E-8</v>
      </c>
      <c r="Q892" s="10">
        <f t="shared" si="109"/>
        <v>0</v>
      </c>
      <c r="R892">
        <f>$N$1110-SUM($N$2:N891)</f>
        <v>130</v>
      </c>
      <c r="S892" s="10">
        <f t="shared" si="110"/>
        <v>0</v>
      </c>
      <c r="T892" s="2">
        <f t="shared" si="111"/>
        <v>0.85450971079734817</v>
      </c>
    </row>
    <row r="893" spans="1:20" x14ac:dyDescent="0.25">
      <c r="A893">
        <v>959</v>
      </c>
      <c r="B893" s="3">
        <f t="shared" si="104"/>
        <v>1.3601620121616573E-8</v>
      </c>
      <c r="C893">
        <v>2</v>
      </c>
      <c r="D893">
        <v>0</v>
      </c>
      <c r="E893" s="10">
        <f t="shared" si="105"/>
        <v>0</v>
      </c>
      <c r="F893">
        <f>$C$1110-SUM($C$2:C892)</f>
        <v>264</v>
      </c>
      <c r="G893" s="10">
        <f t="shared" si="106"/>
        <v>0</v>
      </c>
      <c r="H893" s="2">
        <f t="shared" si="107"/>
        <v>0.87444361633900469</v>
      </c>
      <c r="I893" s="3">
        <v>8.5291915760995886E-9</v>
      </c>
      <c r="J893" s="2">
        <v>0</v>
      </c>
      <c r="K893" s="2">
        <v>0.85450971079734817</v>
      </c>
      <c r="M893">
        <v>1074</v>
      </c>
      <c r="N893">
        <v>1</v>
      </c>
      <c r="O893">
        <v>0</v>
      </c>
      <c r="P893" s="3">
        <f t="shared" si="108"/>
        <v>8.5291915760995886E-9</v>
      </c>
      <c r="Q893" s="10">
        <f t="shared" si="109"/>
        <v>0</v>
      </c>
      <c r="R893">
        <f>$N$1110-SUM($N$2:N892)</f>
        <v>128</v>
      </c>
      <c r="S893" s="10">
        <f t="shared" si="110"/>
        <v>0</v>
      </c>
      <c r="T893" s="2">
        <f t="shared" si="111"/>
        <v>0.85450971079734817</v>
      </c>
    </row>
    <row r="894" spans="1:20" x14ac:dyDescent="0.25">
      <c r="A894">
        <v>960</v>
      </c>
      <c r="B894" s="3">
        <f t="shared" si="104"/>
        <v>6.8008100608082866E-9</v>
      </c>
      <c r="C894">
        <v>1</v>
      </c>
      <c r="D894">
        <v>0</v>
      </c>
      <c r="E894" s="10">
        <f t="shared" si="105"/>
        <v>0</v>
      </c>
      <c r="F894">
        <f>$C$1110-SUM($C$2:C893)</f>
        <v>262</v>
      </c>
      <c r="G894" s="10">
        <f t="shared" si="106"/>
        <v>0</v>
      </c>
      <c r="H894" s="2">
        <f t="shared" si="107"/>
        <v>0.87444361633900469</v>
      </c>
      <c r="I894" s="3">
        <v>8.5291915760995886E-9</v>
      </c>
      <c r="J894" s="2">
        <v>0</v>
      </c>
      <c r="K894" s="2">
        <v>0.85450971079734817</v>
      </c>
      <c r="M894">
        <v>1079</v>
      </c>
      <c r="N894">
        <v>1</v>
      </c>
      <c r="O894">
        <v>0</v>
      </c>
      <c r="P894" s="3">
        <f t="shared" si="108"/>
        <v>8.5291915760995886E-9</v>
      </c>
      <c r="Q894" s="10">
        <f t="shared" si="109"/>
        <v>0</v>
      </c>
      <c r="R894">
        <f>$N$1110-SUM($N$2:N893)</f>
        <v>127</v>
      </c>
      <c r="S894" s="10">
        <f t="shared" si="110"/>
        <v>0</v>
      </c>
      <c r="T894" s="2">
        <f t="shared" si="111"/>
        <v>0.85450971079734817</v>
      </c>
    </row>
    <row r="895" spans="1:20" x14ac:dyDescent="0.25">
      <c r="A895">
        <v>962</v>
      </c>
      <c r="B895" s="3">
        <f t="shared" si="104"/>
        <v>1.3601620121616573E-8</v>
      </c>
      <c r="C895">
        <v>2</v>
      </c>
      <c r="D895">
        <v>0</v>
      </c>
      <c r="E895" s="10">
        <f t="shared" si="105"/>
        <v>0</v>
      </c>
      <c r="F895">
        <f>$C$1110-SUM($C$2:C894)</f>
        <v>261</v>
      </c>
      <c r="G895" s="10">
        <f t="shared" si="106"/>
        <v>0</v>
      </c>
      <c r="H895" s="2">
        <f t="shared" si="107"/>
        <v>0.87444361633900469</v>
      </c>
      <c r="I895" s="3">
        <v>8.5291915760995886E-9</v>
      </c>
      <c r="J895" s="2">
        <v>0</v>
      </c>
      <c r="K895" s="2">
        <v>0.85450971079734817</v>
      </c>
      <c r="M895">
        <v>1087</v>
      </c>
      <c r="N895">
        <v>1</v>
      </c>
      <c r="O895">
        <v>0</v>
      </c>
      <c r="P895" s="3">
        <f t="shared" si="108"/>
        <v>8.5291915760995886E-9</v>
      </c>
      <c r="Q895" s="10">
        <f t="shared" si="109"/>
        <v>0</v>
      </c>
      <c r="R895">
        <f>$N$1110-SUM($N$2:N894)</f>
        <v>126</v>
      </c>
      <c r="S895" s="10">
        <f t="shared" si="110"/>
        <v>0</v>
      </c>
      <c r="T895" s="2">
        <f t="shared" si="111"/>
        <v>0.85450971079734817</v>
      </c>
    </row>
    <row r="896" spans="1:20" x14ac:dyDescent="0.25">
      <c r="A896">
        <v>963</v>
      </c>
      <c r="B896" s="3">
        <f t="shared" si="104"/>
        <v>2.0402430182424862E-8</v>
      </c>
      <c r="C896">
        <v>3</v>
      </c>
      <c r="D896">
        <v>0</v>
      </c>
      <c r="E896" s="10">
        <f t="shared" si="105"/>
        <v>0</v>
      </c>
      <c r="F896">
        <f>$C$1110-SUM($C$2:C895)</f>
        <v>259</v>
      </c>
      <c r="G896" s="10">
        <f t="shared" si="106"/>
        <v>0</v>
      </c>
      <c r="H896" s="2">
        <f t="shared" si="107"/>
        <v>0.87444361633900469</v>
      </c>
      <c r="I896" s="3">
        <v>8.5291915760995886E-9</v>
      </c>
      <c r="J896" s="2">
        <v>0</v>
      </c>
      <c r="K896" s="2">
        <v>0.85450971079734817</v>
      </c>
      <c r="M896">
        <v>1098</v>
      </c>
      <c r="N896">
        <v>1</v>
      </c>
      <c r="O896">
        <v>0</v>
      </c>
      <c r="P896" s="3">
        <f t="shared" si="108"/>
        <v>8.5291915760995886E-9</v>
      </c>
      <c r="Q896" s="10">
        <f t="shared" si="109"/>
        <v>0</v>
      </c>
      <c r="R896">
        <f>$N$1110-SUM($N$2:N895)</f>
        <v>125</v>
      </c>
      <c r="S896" s="10">
        <f t="shared" si="110"/>
        <v>0</v>
      </c>
      <c r="T896" s="2">
        <f t="shared" si="111"/>
        <v>0.85450971079734817</v>
      </c>
    </row>
    <row r="897" spans="1:20" x14ac:dyDescent="0.25">
      <c r="A897">
        <v>964</v>
      </c>
      <c r="B897" s="3">
        <f t="shared" si="104"/>
        <v>1.3601620121616573E-8</v>
      </c>
      <c r="C897">
        <v>2</v>
      </c>
      <c r="D897">
        <v>0</v>
      </c>
      <c r="E897" s="10">
        <f t="shared" si="105"/>
        <v>0</v>
      </c>
      <c r="F897">
        <f>$C$1110-SUM($C$2:C896)</f>
        <v>256</v>
      </c>
      <c r="G897" s="10">
        <f t="shared" si="106"/>
        <v>0</v>
      </c>
      <c r="H897" s="2">
        <f t="shared" si="107"/>
        <v>0.87444361633900469</v>
      </c>
      <c r="I897" s="3">
        <v>8.5291915760995886E-9</v>
      </c>
      <c r="J897" s="2">
        <v>0</v>
      </c>
      <c r="K897" s="2">
        <v>0.85450971079734817</v>
      </c>
      <c r="M897">
        <v>1099</v>
      </c>
      <c r="N897">
        <v>1</v>
      </c>
      <c r="O897">
        <v>0</v>
      </c>
      <c r="P897" s="3">
        <f t="shared" si="108"/>
        <v>8.5291915760995886E-9</v>
      </c>
      <c r="Q897" s="10">
        <f t="shared" si="109"/>
        <v>0</v>
      </c>
      <c r="R897">
        <f>$N$1110-SUM($N$2:N896)</f>
        <v>124</v>
      </c>
      <c r="S897" s="10">
        <f t="shared" si="110"/>
        <v>0</v>
      </c>
      <c r="T897" s="2">
        <f t="shared" si="111"/>
        <v>0.85450971079734817</v>
      </c>
    </row>
    <row r="898" spans="1:20" x14ac:dyDescent="0.25">
      <c r="A898">
        <v>966</v>
      </c>
      <c r="B898" s="3">
        <f t="shared" ref="B898:B961" si="112">C898/$C$1110</f>
        <v>6.8008100608082866E-9</v>
      </c>
      <c r="C898">
        <v>1</v>
      </c>
      <c r="D898">
        <v>0</v>
      </c>
      <c r="E898" s="10">
        <f t="shared" ref="E898:E961" si="113">D898/C898</f>
        <v>0</v>
      </c>
      <c r="F898">
        <f>$C$1110-SUM($C$2:C897)</f>
        <v>254</v>
      </c>
      <c r="G898" s="10">
        <f t="shared" si="106"/>
        <v>0</v>
      </c>
      <c r="H898" s="2">
        <f t="shared" si="107"/>
        <v>0.87444361633900469</v>
      </c>
      <c r="I898" s="3">
        <v>1.7058383152199177E-8</v>
      </c>
      <c r="J898" s="2">
        <v>0</v>
      </c>
      <c r="K898" s="2">
        <v>0.85450971079734817</v>
      </c>
      <c r="M898">
        <v>1100</v>
      </c>
      <c r="N898">
        <v>2</v>
      </c>
      <c r="O898">
        <v>0</v>
      </c>
      <c r="P898" s="3">
        <f t="shared" si="108"/>
        <v>1.7058383152199177E-8</v>
      </c>
      <c r="Q898" s="10">
        <f t="shared" si="109"/>
        <v>0</v>
      </c>
      <c r="R898">
        <f>$N$1110-SUM($N$2:N897)</f>
        <v>123</v>
      </c>
      <c r="S898" s="10">
        <f t="shared" si="110"/>
        <v>0</v>
      </c>
      <c r="T898" s="2">
        <f t="shared" si="111"/>
        <v>0.85450971079734817</v>
      </c>
    </row>
    <row r="899" spans="1:20" x14ac:dyDescent="0.25">
      <c r="A899">
        <v>972</v>
      </c>
      <c r="B899" s="3">
        <f t="shared" si="112"/>
        <v>6.8008100608082866E-9</v>
      </c>
      <c r="C899">
        <v>1</v>
      </c>
      <c r="D899">
        <v>0</v>
      </c>
      <c r="E899" s="10">
        <f t="shared" si="113"/>
        <v>0</v>
      </c>
      <c r="F899">
        <f>$C$1110-SUM($C$2:C898)</f>
        <v>253</v>
      </c>
      <c r="G899" s="10">
        <f t="shared" ref="G899:G962" si="114">H898-H899</f>
        <v>0</v>
      </c>
      <c r="H899" s="2">
        <f t="shared" ref="H899:H962" si="115">(F899-D899)/F899*H898</f>
        <v>0.87444361633900469</v>
      </c>
      <c r="I899" s="3">
        <v>8.5291915760995886E-9</v>
      </c>
      <c r="J899" s="2">
        <v>0</v>
      </c>
      <c r="K899" s="2">
        <v>0.85450971079734817</v>
      </c>
      <c r="M899">
        <v>1103</v>
      </c>
      <c r="N899">
        <v>1</v>
      </c>
      <c r="O899">
        <v>0</v>
      </c>
      <c r="P899" s="3">
        <f t="shared" ref="P899:P962" si="116">N899/$N$1110</f>
        <v>8.5291915760995886E-9</v>
      </c>
      <c r="Q899" s="10">
        <f t="shared" ref="Q899:Q962" si="117">O899/N899</f>
        <v>0</v>
      </c>
      <c r="R899">
        <f>$N$1110-SUM($N$2:N898)</f>
        <v>121</v>
      </c>
      <c r="S899" s="10">
        <f t="shared" si="110"/>
        <v>0</v>
      </c>
      <c r="T899" s="2">
        <f t="shared" si="111"/>
        <v>0.85450971079734817</v>
      </c>
    </row>
    <row r="900" spans="1:20" x14ac:dyDescent="0.25">
      <c r="A900">
        <v>977</v>
      </c>
      <c r="B900" s="3">
        <f t="shared" si="112"/>
        <v>6.8008100608082866E-9</v>
      </c>
      <c r="C900">
        <v>1</v>
      </c>
      <c r="D900">
        <v>0</v>
      </c>
      <c r="E900" s="10">
        <f t="shared" si="113"/>
        <v>0</v>
      </c>
      <c r="F900">
        <f>$C$1110-SUM($C$2:C899)</f>
        <v>252</v>
      </c>
      <c r="G900" s="10">
        <f t="shared" si="114"/>
        <v>0</v>
      </c>
      <c r="H900" s="2">
        <f t="shared" si="115"/>
        <v>0.87444361633900469</v>
      </c>
      <c r="I900" s="3">
        <v>8.5291915760995886E-9</v>
      </c>
      <c r="J900" s="2">
        <v>0</v>
      </c>
      <c r="K900" s="2">
        <v>0.85450971079734817</v>
      </c>
      <c r="M900">
        <v>1105</v>
      </c>
      <c r="N900">
        <v>1</v>
      </c>
      <c r="O900">
        <v>0</v>
      </c>
      <c r="P900" s="3">
        <f t="shared" si="116"/>
        <v>8.5291915760995886E-9</v>
      </c>
      <c r="Q900" s="10">
        <f t="shared" si="117"/>
        <v>0</v>
      </c>
      <c r="R900">
        <f>$N$1110-SUM($N$2:N899)</f>
        <v>120</v>
      </c>
      <c r="S900" s="10">
        <f t="shared" ref="S900:S963" si="118">T899-T900</f>
        <v>0</v>
      </c>
      <c r="T900" s="2">
        <f t="shared" ref="T900:T963" si="119">(R900-O900)/R900*T899</f>
        <v>0.85450971079734817</v>
      </c>
    </row>
    <row r="901" spans="1:20" x14ac:dyDescent="0.25">
      <c r="A901">
        <v>978</v>
      </c>
      <c r="B901" s="3">
        <f t="shared" si="112"/>
        <v>6.8008100608082866E-9</v>
      </c>
      <c r="C901">
        <v>1</v>
      </c>
      <c r="D901">
        <v>0</v>
      </c>
      <c r="E901" s="10">
        <f t="shared" si="113"/>
        <v>0</v>
      </c>
      <c r="F901">
        <f>$C$1110-SUM($C$2:C900)</f>
        <v>251</v>
      </c>
      <c r="G901" s="10">
        <f t="shared" si="114"/>
        <v>0</v>
      </c>
      <c r="H901" s="2">
        <f t="shared" si="115"/>
        <v>0.87444361633900469</v>
      </c>
      <c r="I901" s="3">
        <v>8.5291915760995886E-9</v>
      </c>
      <c r="J901" s="2">
        <v>0</v>
      </c>
      <c r="K901" s="2">
        <v>0.85450971079734817</v>
      </c>
      <c r="M901">
        <v>1106</v>
      </c>
      <c r="N901">
        <v>1</v>
      </c>
      <c r="O901">
        <v>0</v>
      </c>
      <c r="P901" s="3">
        <f t="shared" si="116"/>
        <v>8.5291915760995886E-9</v>
      </c>
      <c r="Q901" s="10">
        <f t="shared" si="117"/>
        <v>0</v>
      </c>
      <c r="R901">
        <f>$N$1110-SUM($N$2:N900)</f>
        <v>119</v>
      </c>
      <c r="S901" s="10">
        <f t="shared" si="118"/>
        <v>0</v>
      </c>
      <c r="T901" s="2">
        <f t="shared" si="119"/>
        <v>0.85450971079734817</v>
      </c>
    </row>
    <row r="902" spans="1:20" x14ac:dyDescent="0.25">
      <c r="A902">
        <v>980</v>
      </c>
      <c r="B902" s="3">
        <f t="shared" si="112"/>
        <v>6.8008100608082866E-9</v>
      </c>
      <c r="C902">
        <v>1</v>
      </c>
      <c r="D902">
        <v>0</v>
      </c>
      <c r="E902" s="10">
        <f t="shared" si="113"/>
        <v>0</v>
      </c>
      <c r="F902">
        <f>$C$1110-SUM($C$2:C901)</f>
        <v>250</v>
      </c>
      <c r="G902" s="10">
        <f t="shared" si="114"/>
        <v>0</v>
      </c>
      <c r="H902" s="2">
        <f t="shared" si="115"/>
        <v>0.87444361633900469</v>
      </c>
      <c r="I902" s="3">
        <v>8.5291915760995886E-9</v>
      </c>
      <c r="J902" s="2">
        <v>0</v>
      </c>
      <c r="K902" s="2">
        <v>0.85450971079734817</v>
      </c>
      <c r="M902">
        <v>1107</v>
      </c>
      <c r="N902">
        <v>1</v>
      </c>
      <c r="O902">
        <v>0</v>
      </c>
      <c r="P902" s="3">
        <f t="shared" si="116"/>
        <v>8.5291915760995886E-9</v>
      </c>
      <c r="Q902" s="10">
        <f t="shared" si="117"/>
        <v>0</v>
      </c>
      <c r="R902">
        <f>$N$1110-SUM($N$2:N901)</f>
        <v>118</v>
      </c>
      <c r="S902" s="10">
        <f t="shared" si="118"/>
        <v>0</v>
      </c>
      <c r="T902" s="2">
        <f t="shared" si="119"/>
        <v>0.85450971079734817</v>
      </c>
    </row>
    <row r="903" spans="1:20" x14ac:dyDescent="0.25">
      <c r="A903">
        <v>982</v>
      </c>
      <c r="B903" s="3">
        <f t="shared" si="112"/>
        <v>6.8008100608082866E-9</v>
      </c>
      <c r="C903">
        <v>1</v>
      </c>
      <c r="D903">
        <v>0</v>
      </c>
      <c r="E903" s="10">
        <f t="shared" si="113"/>
        <v>0</v>
      </c>
      <c r="F903">
        <f>$C$1110-SUM($C$2:C902)</f>
        <v>249</v>
      </c>
      <c r="G903" s="10">
        <f t="shared" si="114"/>
        <v>0</v>
      </c>
      <c r="H903" s="2">
        <f t="shared" si="115"/>
        <v>0.87444361633900469</v>
      </c>
      <c r="I903" s="3">
        <v>8.5291915760995886E-9</v>
      </c>
      <c r="J903" s="2">
        <v>0</v>
      </c>
      <c r="K903" s="2">
        <v>0.85450971079734817</v>
      </c>
      <c r="M903">
        <v>1108</v>
      </c>
      <c r="N903">
        <v>1</v>
      </c>
      <c r="O903">
        <v>0</v>
      </c>
      <c r="P903" s="3">
        <f t="shared" si="116"/>
        <v>8.5291915760995886E-9</v>
      </c>
      <c r="Q903" s="10">
        <f t="shared" si="117"/>
        <v>0</v>
      </c>
      <c r="R903">
        <f>$N$1110-SUM($N$2:N902)</f>
        <v>117</v>
      </c>
      <c r="S903" s="10">
        <f t="shared" si="118"/>
        <v>0</v>
      </c>
      <c r="T903" s="2">
        <f t="shared" si="119"/>
        <v>0.85450971079734817</v>
      </c>
    </row>
    <row r="904" spans="1:20" x14ac:dyDescent="0.25">
      <c r="A904">
        <v>984</v>
      </c>
      <c r="B904" s="3">
        <f t="shared" si="112"/>
        <v>6.8008100608082866E-9</v>
      </c>
      <c r="C904">
        <v>1</v>
      </c>
      <c r="D904">
        <v>0</v>
      </c>
      <c r="E904" s="10">
        <f t="shared" si="113"/>
        <v>0</v>
      </c>
      <c r="F904">
        <f>$C$1110-SUM($C$2:C903)</f>
        <v>248</v>
      </c>
      <c r="G904" s="10">
        <f t="shared" si="114"/>
        <v>0</v>
      </c>
      <c r="H904" s="2">
        <f t="shared" si="115"/>
        <v>0.87444361633900469</v>
      </c>
      <c r="I904" s="3">
        <v>8.5291915760995886E-9</v>
      </c>
      <c r="J904" s="2">
        <v>0</v>
      </c>
      <c r="K904" s="2">
        <v>0.85450971079734817</v>
      </c>
      <c r="M904">
        <v>1121</v>
      </c>
      <c r="N904">
        <v>1</v>
      </c>
      <c r="O904">
        <v>0</v>
      </c>
      <c r="P904" s="3">
        <f t="shared" si="116"/>
        <v>8.5291915760995886E-9</v>
      </c>
      <c r="Q904" s="10">
        <f t="shared" si="117"/>
        <v>0</v>
      </c>
      <c r="R904">
        <f>$N$1110-SUM($N$2:N903)</f>
        <v>116</v>
      </c>
      <c r="S904" s="10">
        <f t="shared" si="118"/>
        <v>0</v>
      </c>
      <c r="T904" s="2">
        <f t="shared" si="119"/>
        <v>0.85450971079734817</v>
      </c>
    </row>
    <row r="905" spans="1:20" x14ac:dyDescent="0.25">
      <c r="A905">
        <v>985</v>
      </c>
      <c r="B905" s="3">
        <f t="shared" si="112"/>
        <v>6.8008100608082866E-9</v>
      </c>
      <c r="C905">
        <v>1</v>
      </c>
      <c r="D905">
        <v>0</v>
      </c>
      <c r="E905" s="10">
        <f t="shared" si="113"/>
        <v>0</v>
      </c>
      <c r="F905">
        <f>$C$1110-SUM($C$2:C904)</f>
        <v>247</v>
      </c>
      <c r="G905" s="10">
        <f t="shared" si="114"/>
        <v>0</v>
      </c>
      <c r="H905" s="2">
        <f t="shared" si="115"/>
        <v>0.87444361633900469</v>
      </c>
      <c r="I905" s="3">
        <v>8.5291915760995886E-9</v>
      </c>
      <c r="J905" s="2">
        <v>0</v>
      </c>
      <c r="K905" s="2">
        <v>0.85450971079734817</v>
      </c>
      <c r="M905">
        <v>1122</v>
      </c>
      <c r="N905">
        <v>1</v>
      </c>
      <c r="O905">
        <v>0</v>
      </c>
      <c r="P905" s="3">
        <f t="shared" si="116"/>
        <v>8.5291915760995886E-9</v>
      </c>
      <c r="Q905" s="10">
        <f t="shared" si="117"/>
        <v>0</v>
      </c>
      <c r="R905">
        <f>$N$1110-SUM($N$2:N904)</f>
        <v>115</v>
      </c>
      <c r="S905" s="10">
        <f t="shared" si="118"/>
        <v>0</v>
      </c>
      <c r="T905" s="2">
        <f t="shared" si="119"/>
        <v>0.85450971079734817</v>
      </c>
    </row>
    <row r="906" spans="1:20" x14ac:dyDescent="0.25">
      <c r="A906">
        <v>986</v>
      </c>
      <c r="B906" s="3">
        <f t="shared" si="112"/>
        <v>6.8008100608082866E-9</v>
      </c>
      <c r="C906">
        <v>1</v>
      </c>
      <c r="D906">
        <v>0</v>
      </c>
      <c r="E906" s="10">
        <f t="shared" si="113"/>
        <v>0</v>
      </c>
      <c r="F906">
        <f>$C$1110-SUM($C$2:C905)</f>
        <v>246</v>
      </c>
      <c r="G906" s="10">
        <f t="shared" si="114"/>
        <v>0</v>
      </c>
      <c r="H906" s="2">
        <f t="shared" si="115"/>
        <v>0.87444361633900469</v>
      </c>
      <c r="I906" s="3">
        <v>8.5291915760995886E-9</v>
      </c>
      <c r="J906" s="2">
        <v>0</v>
      </c>
      <c r="K906" s="2">
        <v>0.85450971079734817</v>
      </c>
      <c r="M906">
        <v>1123</v>
      </c>
      <c r="N906">
        <v>1</v>
      </c>
      <c r="O906">
        <v>0</v>
      </c>
      <c r="P906" s="3">
        <f t="shared" si="116"/>
        <v>8.5291915760995886E-9</v>
      </c>
      <c r="Q906" s="10">
        <f t="shared" si="117"/>
        <v>0</v>
      </c>
      <c r="R906">
        <f>$N$1110-SUM($N$2:N905)</f>
        <v>114</v>
      </c>
      <c r="S906" s="10">
        <f t="shared" si="118"/>
        <v>0</v>
      </c>
      <c r="T906" s="2">
        <f t="shared" si="119"/>
        <v>0.85450971079734817</v>
      </c>
    </row>
    <row r="907" spans="1:20" x14ac:dyDescent="0.25">
      <c r="A907">
        <v>990</v>
      </c>
      <c r="B907" s="3">
        <f t="shared" si="112"/>
        <v>1.3601620121616573E-8</v>
      </c>
      <c r="C907">
        <v>2</v>
      </c>
      <c r="D907">
        <v>0</v>
      </c>
      <c r="E907" s="10">
        <f t="shared" si="113"/>
        <v>0</v>
      </c>
      <c r="F907">
        <f>$C$1110-SUM($C$2:C906)</f>
        <v>245</v>
      </c>
      <c r="G907" s="10">
        <f t="shared" si="114"/>
        <v>0</v>
      </c>
      <c r="H907" s="2">
        <f t="shared" si="115"/>
        <v>0.87444361633900469</v>
      </c>
      <c r="I907" s="3">
        <v>8.5291915760995886E-9</v>
      </c>
      <c r="J907" s="2">
        <v>0</v>
      </c>
      <c r="K907" s="2">
        <v>0.85450971079734817</v>
      </c>
      <c r="M907">
        <v>1125</v>
      </c>
      <c r="N907">
        <v>1</v>
      </c>
      <c r="O907">
        <v>0</v>
      </c>
      <c r="P907" s="3">
        <f t="shared" si="116"/>
        <v>8.5291915760995886E-9</v>
      </c>
      <c r="Q907" s="10">
        <f t="shared" si="117"/>
        <v>0</v>
      </c>
      <c r="R907">
        <f>$N$1110-SUM($N$2:N906)</f>
        <v>113</v>
      </c>
      <c r="S907" s="10">
        <f t="shared" si="118"/>
        <v>0</v>
      </c>
      <c r="T907" s="2">
        <f t="shared" si="119"/>
        <v>0.85450971079734817</v>
      </c>
    </row>
    <row r="908" spans="1:20" x14ac:dyDescent="0.25">
      <c r="A908">
        <v>991</v>
      </c>
      <c r="B908" s="3">
        <f t="shared" si="112"/>
        <v>6.8008100608082866E-9</v>
      </c>
      <c r="C908">
        <v>1</v>
      </c>
      <c r="D908">
        <v>0</v>
      </c>
      <c r="E908" s="10">
        <f t="shared" si="113"/>
        <v>0</v>
      </c>
      <c r="F908">
        <f>$C$1110-SUM($C$2:C907)</f>
        <v>243</v>
      </c>
      <c r="G908" s="10">
        <f t="shared" si="114"/>
        <v>0</v>
      </c>
      <c r="H908" s="2">
        <f t="shared" si="115"/>
        <v>0.87444361633900469</v>
      </c>
      <c r="I908" s="3">
        <v>1.7058383152199177E-8</v>
      </c>
      <c r="J908" s="2">
        <v>0</v>
      </c>
      <c r="K908" s="2">
        <v>0.85450971079734817</v>
      </c>
      <c r="M908">
        <v>1126</v>
      </c>
      <c r="N908">
        <v>2</v>
      </c>
      <c r="O908">
        <v>0</v>
      </c>
      <c r="P908" s="3">
        <f t="shared" si="116"/>
        <v>1.7058383152199177E-8</v>
      </c>
      <c r="Q908" s="10">
        <f t="shared" si="117"/>
        <v>0</v>
      </c>
      <c r="R908">
        <f>$N$1110-SUM($N$2:N907)</f>
        <v>112</v>
      </c>
      <c r="S908" s="10">
        <f t="shared" si="118"/>
        <v>0</v>
      </c>
      <c r="T908" s="2">
        <f t="shared" si="119"/>
        <v>0.85450971079734817</v>
      </c>
    </row>
    <row r="909" spans="1:20" x14ac:dyDescent="0.25">
      <c r="A909">
        <v>992</v>
      </c>
      <c r="B909" s="3">
        <f t="shared" si="112"/>
        <v>6.8008100608082866E-9</v>
      </c>
      <c r="C909">
        <v>1</v>
      </c>
      <c r="D909">
        <v>0</v>
      </c>
      <c r="E909" s="10">
        <f t="shared" si="113"/>
        <v>0</v>
      </c>
      <c r="F909">
        <f>$C$1110-SUM($C$2:C908)</f>
        <v>242</v>
      </c>
      <c r="G909" s="10">
        <f t="shared" si="114"/>
        <v>0</v>
      </c>
      <c r="H909" s="2">
        <f t="shared" si="115"/>
        <v>0.87444361633900469</v>
      </c>
      <c r="I909" s="3">
        <v>8.5291915760995886E-9</v>
      </c>
      <c r="J909" s="2">
        <v>0</v>
      </c>
      <c r="K909" s="2">
        <v>0.85450971079734817</v>
      </c>
      <c r="M909">
        <v>1127</v>
      </c>
      <c r="N909">
        <v>1</v>
      </c>
      <c r="O909">
        <v>0</v>
      </c>
      <c r="P909" s="3">
        <f t="shared" si="116"/>
        <v>8.5291915760995886E-9</v>
      </c>
      <c r="Q909" s="10">
        <f t="shared" si="117"/>
        <v>0</v>
      </c>
      <c r="R909">
        <f>$N$1110-SUM($N$2:N908)</f>
        <v>110</v>
      </c>
      <c r="S909" s="10">
        <f t="shared" si="118"/>
        <v>0</v>
      </c>
      <c r="T909" s="2">
        <f t="shared" si="119"/>
        <v>0.85450971079734817</v>
      </c>
    </row>
    <row r="910" spans="1:20" x14ac:dyDescent="0.25">
      <c r="A910">
        <v>993</v>
      </c>
      <c r="B910" s="3">
        <f t="shared" si="112"/>
        <v>6.8008100608082866E-9</v>
      </c>
      <c r="C910">
        <v>1</v>
      </c>
      <c r="D910">
        <v>0</v>
      </c>
      <c r="E910" s="10">
        <f t="shared" si="113"/>
        <v>0</v>
      </c>
      <c r="F910">
        <f>$C$1110-SUM($C$2:C909)</f>
        <v>241</v>
      </c>
      <c r="G910" s="10">
        <f t="shared" si="114"/>
        <v>0</v>
      </c>
      <c r="H910" s="2">
        <f t="shared" si="115"/>
        <v>0.87444361633900469</v>
      </c>
      <c r="I910" s="3">
        <v>8.5291915760995886E-9</v>
      </c>
      <c r="J910" s="2">
        <v>0</v>
      </c>
      <c r="K910" s="2">
        <v>0.85450971079734817</v>
      </c>
      <c r="M910">
        <v>1130</v>
      </c>
      <c r="N910">
        <v>1</v>
      </c>
      <c r="O910">
        <v>0</v>
      </c>
      <c r="P910" s="3">
        <f t="shared" si="116"/>
        <v>8.5291915760995886E-9</v>
      </c>
      <c r="Q910" s="10">
        <f t="shared" si="117"/>
        <v>0</v>
      </c>
      <c r="R910">
        <f>$N$1110-SUM($N$2:N909)</f>
        <v>109</v>
      </c>
      <c r="S910" s="10">
        <f t="shared" si="118"/>
        <v>0</v>
      </c>
      <c r="T910" s="2">
        <f t="shared" si="119"/>
        <v>0.85450971079734817</v>
      </c>
    </row>
    <row r="911" spans="1:20" x14ac:dyDescent="0.25">
      <c r="A911">
        <v>994</v>
      </c>
      <c r="B911" s="3">
        <f t="shared" si="112"/>
        <v>6.8008100608082866E-9</v>
      </c>
      <c r="C911">
        <v>1</v>
      </c>
      <c r="D911">
        <v>0</v>
      </c>
      <c r="E911" s="10">
        <f t="shared" si="113"/>
        <v>0</v>
      </c>
      <c r="F911">
        <f>$C$1110-SUM($C$2:C910)</f>
        <v>240</v>
      </c>
      <c r="G911" s="10">
        <f t="shared" si="114"/>
        <v>0</v>
      </c>
      <c r="H911" s="2">
        <f t="shared" si="115"/>
        <v>0.87444361633900469</v>
      </c>
      <c r="I911" s="3">
        <v>8.5291915760995886E-9</v>
      </c>
      <c r="J911" s="2">
        <v>0</v>
      </c>
      <c r="K911" s="2">
        <v>0.85450971079734817</v>
      </c>
      <c r="M911">
        <v>1132</v>
      </c>
      <c r="N911">
        <v>1</v>
      </c>
      <c r="O911">
        <v>0</v>
      </c>
      <c r="P911" s="3">
        <f t="shared" si="116"/>
        <v>8.5291915760995886E-9</v>
      </c>
      <c r="Q911" s="10">
        <f t="shared" si="117"/>
        <v>0</v>
      </c>
      <c r="R911">
        <f>$N$1110-SUM($N$2:N910)</f>
        <v>108</v>
      </c>
      <c r="S911" s="10">
        <f t="shared" si="118"/>
        <v>0</v>
      </c>
      <c r="T911" s="2">
        <f t="shared" si="119"/>
        <v>0.85450971079734817</v>
      </c>
    </row>
    <row r="912" spans="1:20" x14ac:dyDescent="0.25">
      <c r="A912">
        <v>996</v>
      </c>
      <c r="B912" s="3">
        <f t="shared" si="112"/>
        <v>6.8008100608082866E-9</v>
      </c>
      <c r="C912">
        <v>1</v>
      </c>
      <c r="D912">
        <v>0</v>
      </c>
      <c r="E912" s="10">
        <f t="shared" si="113"/>
        <v>0</v>
      </c>
      <c r="F912">
        <f>$C$1110-SUM($C$2:C911)</f>
        <v>239</v>
      </c>
      <c r="G912" s="10">
        <f t="shared" si="114"/>
        <v>0</v>
      </c>
      <c r="H912" s="2">
        <f t="shared" si="115"/>
        <v>0.87444361633900469</v>
      </c>
      <c r="I912" s="3">
        <v>8.5291915760995886E-9</v>
      </c>
      <c r="J912" s="2">
        <v>0</v>
      </c>
      <c r="K912" s="2">
        <v>0.85450971079734817</v>
      </c>
      <c r="M912">
        <v>1138</v>
      </c>
      <c r="N912">
        <v>1</v>
      </c>
      <c r="O912">
        <v>0</v>
      </c>
      <c r="P912" s="3">
        <f t="shared" si="116"/>
        <v>8.5291915760995886E-9</v>
      </c>
      <c r="Q912" s="10">
        <f t="shared" si="117"/>
        <v>0</v>
      </c>
      <c r="R912">
        <f>$N$1110-SUM($N$2:N911)</f>
        <v>107</v>
      </c>
      <c r="S912" s="10">
        <f t="shared" si="118"/>
        <v>0</v>
      </c>
      <c r="T912" s="2">
        <f t="shared" si="119"/>
        <v>0.85450971079734817</v>
      </c>
    </row>
    <row r="913" spans="1:20" x14ac:dyDescent="0.25">
      <c r="A913">
        <v>999</v>
      </c>
      <c r="B913" s="3">
        <f t="shared" si="112"/>
        <v>6.8008100608082866E-9</v>
      </c>
      <c r="C913">
        <v>1</v>
      </c>
      <c r="D913">
        <v>0</v>
      </c>
      <c r="E913" s="10">
        <f t="shared" si="113"/>
        <v>0</v>
      </c>
      <c r="F913">
        <f>$C$1110-SUM($C$2:C912)</f>
        <v>238</v>
      </c>
      <c r="G913" s="10">
        <f t="shared" si="114"/>
        <v>0</v>
      </c>
      <c r="H913" s="2">
        <f t="shared" si="115"/>
        <v>0.87444361633900469</v>
      </c>
      <c r="I913" s="3">
        <v>8.5291915760995886E-9</v>
      </c>
      <c r="J913" s="2">
        <v>0</v>
      </c>
      <c r="K913" s="2">
        <v>0.85450971079734817</v>
      </c>
      <c r="M913">
        <v>1139</v>
      </c>
      <c r="N913">
        <v>1</v>
      </c>
      <c r="O913">
        <v>0</v>
      </c>
      <c r="P913" s="3">
        <f t="shared" si="116"/>
        <v>8.5291915760995886E-9</v>
      </c>
      <c r="Q913" s="10">
        <f t="shared" si="117"/>
        <v>0</v>
      </c>
      <c r="R913">
        <f>$N$1110-SUM($N$2:N912)</f>
        <v>106</v>
      </c>
      <c r="S913" s="10">
        <f t="shared" si="118"/>
        <v>0</v>
      </c>
      <c r="T913" s="2">
        <f t="shared" si="119"/>
        <v>0.85450971079734817</v>
      </c>
    </row>
    <row r="914" spans="1:20" x14ac:dyDescent="0.25">
      <c r="A914">
        <v>1001</v>
      </c>
      <c r="B914" s="3">
        <f t="shared" si="112"/>
        <v>6.8008100608082866E-9</v>
      </c>
      <c r="C914">
        <v>1</v>
      </c>
      <c r="D914">
        <v>0</v>
      </c>
      <c r="E914" s="10">
        <f t="shared" si="113"/>
        <v>0</v>
      </c>
      <c r="F914">
        <f>$C$1110-SUM($C$2:C913)</f>
        <v>237</v>
      </c>
      <c r="G914" s="10">
        <f t="shared" si="114"/>
        <v>0</v>
      </c>
      <c r="H914" s="2">
        <f t="shared" si="115"/>
        <v>0.87444361633900469</v>
      </c>
      <c r="I914" s="3">
        <v>8.5291915760995886E-9</v>
      </c>
      <c r="J914" s="2">
        <v>0</v>
      </c>
      <c r="K914" s="2">
        <v>0.85450971079734817</v>
      </c>
      <c r="M914">
        <v>1140</v>
      </c>
      <c r="N914">
        <v>1</v>
      </c>
      <c r="O914">
        <v>0</v>
      </c>
      <c r="P914" s="3">
        <f t="shared" si="116"/>
        <v>8.5291915760995886E-9</v>
      </c>
      <c r="Q914" s="10">
        <f t="shared" si="117"/>
        <v>0</v>
      </c>
      <c r="R914">
        <f>$N$1110-SUM($N$2:N913)</f>
        <v>105</v>
      </c>
      <c r="S914" s="10">
        <f t="shared" si="118"/>
        <v>0</v>
      </c>
      <c r="T914" s="2">
        <f t="shared" si="119"/>
        <v>0.85450971079734817</v>
      </c>
    </row>
    <row r="915" spans="1:20" x14ac:dyDescent="0.25">
      <c r="A915">
        <v>1004</v>
      </c>
      <c r="B915" s="3">
        <f t="shared" si="112"/>
        <v>1.3601620121616573E-8</v>
      </c>
      <c r="C915">
        <v>2</v>
      </c>
      <c r="D915">
        <v>0</v>
      </c>
      <c r="E915" s="10">
        <f t="shared" si="113"/>
        <v>0</v>
      </c>
      <c r="F915">
        <f>$C$1110-SUM($C$2:C914)</f>
        <v>236</v>
      </c>
      <c r="G915" s="10">
        <f t="shared" si="114"/>
        <v>0</v>
      </c>
      <c r="H915" s="2">
        <f t="shared" si="115"/>
        <v>0.87444361633900469</v>
      </c>
      <c r="I915" s="3">
        <v>1.7058383152199177E-8</v>
      </c>
      <c r="J915" s="2">
        <v>0</v>
      </c>
      <c r="K915" s="2">
        <v>0.85450971079734817</v>
      </c>
      <c r="M915">
        <v>1142</v>
      </c>
      <c r="N915">
        <v>2</v>
      </c>
      <c r="O915">
        <v>0</v>
      </c>
      <c r="P915" s="3">
        <f t="shared" si="116"/>
        <v>1.7058383152199177E-8</v>
      </c>
      <c r="Q915" s="10">
        <f t="shared" si="117"/>
        <v>0</v>
      </c>
      <c r="R915">
        <f>$N$1110-SUM($N$2:N914)</f>
        <v>104</v>
      </c>
      <c r="S915" s="10">
        <f t="shared" si="118"/>
        <v>0</v>
      </c>
      <c r="T915" s="2">
        <f t="shared" si="119"/>
        <v>0.85450971079734817</v>
      </c>
    </row>
    <row r="916" spans="1:20" x14ac:dyDescent="0.25">
      <c r="A916">
        <v>1005</v>
      </c>
      <c r="B916" s="3">
        <f t="shared" si="112"/>
        <v>6.8008100608082866E-9</v>
      </c>
      <c r="C916">
        <v>1</v>
      </c>
      <c r="D916">
        <v>0</v>
      </c>
      <c r="E916" s="10">
        <f t="shared" si="113"/>
        <v>0</v>
      </c>
      <c r="F916">
        <f>$C$1110-SUM($C$2:C915)</f>
        <v>234</v>
      </c>
      <c r="G916" s="10">
        <f t="shared" si="114"/>
        <v>0</v>
      </c>
      <c r="H916" s="2">
        <f t="shared" si="115"/>
        <v>0.87444361633900469</v>
      </c>
      <c r="I916" s="3">
        <v>8.5291915760995886E-9</v>
      </c>
      <c r="J916" s="2">
        <v>0</v>
      </c>
      <c r="K916" s="2">
        <v>0.85450971079734817</v>
      </c>
      <c r="M916">
        <v>1145</v>
      </c>
      <c r="N916">
        <v>1</v>
      </c>
      <c r="O916">
        <v>0</v>
      </c>
      <c r="P916" s="3">
        <f t="shared" si="116"/>
        <v>8.5291915760995886E-9</v>
      </c>
      <c r="Q916" s="10">
        <f t="shared" si="117"/>
        <v>0</v>
      </c>
      <c r="R916">
        <f>$N$1110-SUM($N$2:N915)</f>
        <v>102</v>
      </c>
      <c r="S916" s="10">
        <f t="shared" si="118"/>
        <v>0</v>
      </c>
      <c r="T916" s="2">
        <f t="shared" si="119"/>
        <v>0.85450971079734817</v>
      </c>
    </row>
    <row r="917" spans="1:20" x14ac:dyDescent="0.25">
      <c r="A917">
        <v>1006</v>
      </c>
      <c r="B917" s="3">
        <f t="shared" si="112"/>
        <v>1.3601620121616573E-8</v>
      </c>
      <c r="C917">
        <v>2</v>
      </c>
      <c r="D917">
        <v>0</v>
      </c>
      <c r="E917" s="10">
        <f t="shared" si="113"/>
        <v>0</v>
      </c>
      <c r="F917">
        <f>$C$1110-SUM($C$2:C916)</f>
        <v>233</v>
      </c>
      <c r="G917" s="10">
        <f t="shared" si="114"/>
        <v>0</v>
      </c>
      <c r="H917" s="2">
        <f t="shared" si="115"/>
        <v>0.87444361633900469</v>
      </c>
      <c r="I917" s="3">
        <v>8.5291915760995886E-9</v>
      </c>
      <c r="J917" s="2">
        <v>0</v>
      </c>
      <c r="K917" s="2">
        <v>0.85450971079734817</v>
      </c>
      <c r="M917">
        <v>1153</v>
      </c>
      <c r="N917">
        <v>1</v>
      </c>
      <c r="O917">
        <v>0</v>
      </c>
      <c r="P917" s="3">
        <f t="shared" si="116"/>
        <v>8.5291915760995886E-9</v>
      </c>
      <c r="Q917" s="10">
        <f t="shared" si="117"/>
        <v>0</v>
      </c>
      <c r="R917">
        <f>$N$1110-SUM($N$2:N916)</f>
        <v>101</v>
      </c>
      <c r="S917" s="10">
        <f t="shared" si="118"/>
        <v>0</v>
      </c>
      <c r="T917" s="2">
        <f t="shared" si="119"/>
        <v>0.85450971079734817</v>
      </c>
    </row>
    <row r="918" spans="1:20" x14ac:dyDescent="0.25">
      <c r="A918">
        <v>1007</v>
      </c>
      <c r="B918" s="3">
        <f t="shared" si="112"/>
        <v>1.3601620121616573E-8</v>
      </c>
      <c r="C918">
        <v>2</v>
      </c>
      <c r="D918">
        <v>0</v>
      </c>
      <c r="E918" s="10">
        <f t="shared" si="113"/>
        <v>0</v>
      </c>
      <c r="F918">
        <f>$C$1110-SUM($C$2:C917)</f>
        <v>231</v>
      </c>
      <c r="G918" s="10">
        <f t="shared" si="114"/>
        <v>0</v>
      </c>
      <c r="H918" s="2">
        <f t="shared" si="115"/>
        <v>0.87444361633900469</v>
      </c>
      <c r="I918" s="3">
        <v>8.5291915760995886E-9</v>
      </c>
      <c r="J918" s="2">
        <v>0</v>
      </c>
      <c r="K918" s="2">
        <v>0.85450971079734817</v>
      </c>
      <c r="M918">
        <v>1156</v>
      </c>
      <c r="N918">
        <v>1</v>
      </c>
      <c r="O918">
        <v>0</v>
      </c>
      <c r="P918" s="3">
        <f t="shared" si="116"/>
        <v>8.5291915760995886E-9</v>
      </c>
      <c r="Q918" s="10">
        <f t="shared" si="117"/>
        <v>0</v>
      </c>
      <c r="R918">
        <f>$N$1110-SUM($N$2:N917)</f>
        <v>100</v>
      </c>
      <c r="S918" s="10">
        <f t="shared" si="118"/>
        <v>0</v>
      </c>
      <c r="T918" s="2">
        <f t="shared" si="119"/>
        <v>0.85450971079734817</v>
      </c>
    </row>
    <row r="919" spans="1:20" x14ac:dyDescent="0.25">
      <c r="A919">
        <v>1011</v>
      </c>
      <c r="B919" s="3">
        <f t="shared" si="112"/>
        <v>2.0402430182424862E-8</v>
      </c>
      <c r="C919">
        <v>3</v>
      </c>
      <c r="D919">
        <v>0</v>
      </c>
      <c r="E919" s="10">
        <f t="shared" si="113"/>
        <v>0</v>
      </c>
      <c r="F919">
        <f>$C$1110-SUM($C$2:C918)</f>
        <v>229</v>
      </c>
      <c r="G919" s="10">
        <f t="shared" si="114"/>
        <v>0</v>
      </c>
      <c r="H919" s="2">
        <f t="shared" si="115"/>
        <v>0.87444361633900469</v>
      </c>
      <c r="I919" s="3">
        <v>8.5291915760995886E-9</v>
      </c>
      <c r="J919" s="2">
        <v>0</v>
      </c>
      <c r="K919" s="2">
        <v>0.85450971079734817</v>
      </c>
      <c r="M919">
        <v>1160</v>
      </c>
      <c r="N919">
        <v>1</v>
      </c>
      <c r="O919">
        <v>0</v>
      </c>
      <c r="P919" s="3">
        <f t="shared" si="116"/>
        <v>8.5291915760995886E-9</v>
      </c>
      <c r="Q919" s="10">
        <f t="shared" si="117"/>
        <v>0</v>
      </c>
      <c r="R919">
        <f>$N$1110-SUM($N$2:N918)</f>
        <v>99</v>
      </c>
      <c r="S919" s="10">
        <f t="shared" si="118"/>
        <v>0</v>
      </c>
      <c r="T919" s="2">
        <f t="shared" si="119"/>
        <v>0.85450971079734817</v>
      </c>
    </row>
    <row r="920" spans="1:20" x14ac:dyDescent="0.25">
      <c r="A920">
        <v>1012</v>
      </c>
      <c r="B920" s="3">
        <f t="shared" si="112"/>
        <v>6.8008100608082866E-9</v>
      </c>
      <c r="C920">
        <v>1</v>
      </c>
      <c r="D920">
        <v>0</v>
      </c>
      <c r="E920" s="10">
        <f t="shared" si="113"/>
        <v>0</v>
      </c>
      <c r="F920">
        <f>$C$1110-SUM($C$2:C919)</f>
        <v>226</v>
      </c>
      <c r="G920" s="10">
        <f t="shared" si="114"/>
        <v>0</v>
      </c>
      <c r="H920" s="2">
        <f t="shared" si="115"/>
        <v>0.87444361633900469</v>
      </c>
      <c r="I920" s="3">
        <v>2.5587574728298764E-8</v>
      </c>
      <c r="J920" s="2">
        <v>0</v>
      </c>
      <c r="K920" s="2">
        <v>0.85450971079734817</v>
      </c>
      <c r="M920">
        <v>1162</v>
      </c>
      <c r="N920">
        <v>3</v>
      </c>
      <c r="O920">
        <v>0</v>
      </c>
      <c r="P920" s="3">
        <f t="shared" si="116"/>
        <v>2.5587574728298764E-8</v>
      </c>
      <c r="Q920" s="10">
        <f t="shared" si="117"/>
        <v>0</v>
      </c>
      <c r="R920">
        <f>$N$1110-SUM($N$2:N919)</f>
        <v>98</v>
      </c>
      <c r="S920" s="10">
        <f t="shared" si="118"/>
        <v>0</v>
      </c>
      <c r="T920" s="2">
        <f t="shared" si="119"/>
        <v>0.85450971079734817</v>
      </c>
    </row>
    <row r="921" spans="1:20" x14ac:dyDescent="0.25">
      <c r="A921">
        <v>1014</v>
      </c>
      <c r="B921" s="3">
        <f t="shared" si="112"/>
        <v>1.3601620121616573E-8</v>
      </c>
      <c r="C921">
        <v>2</v>
      </c>
      <c r="D921">
        <v>0</v>
      </c>
      <c r="E921" s="10">
        <f t="shared" si="113"/>
        <v>0</v>
      </c>
      <c r="F921">
        <f>$C$1110-SUM($C$2:C920)</f>
        <v>225</v>
      </c>
      <c r="G921" s="10">
        <f t="shared" si="114"/>
        <v>0</v>
      </c>
      <c r="H921" s="2">
        <f t="shared" si="115"/>
        <v>0.87444361633900469</v>
      </c>
      <c r="I921" s="3">
        <v>8.5291915760995886E-9</v>
      </c>
      <c r="J921" s="2">
        <v>0</v>
      </c>
      <c r="K921" s="2">
        <v>0.85450971079734817</v>
      </c>
      <c r="M921">
        <v>1167</v>
      </c>
      <c r="N921">
        <v>1</v>
      </c>
      <c r="O921">
        <v>0</v>
      </c>
      <c r="P921" s="3">
        <f t="shared" si="116"/>
        <v>8.5291915760995886E-9</v>
      </c>
      <c r="Q921" s="10">
        <f t="shared" si="117"/>
        <v>0</v>
      </c>
      <c r="R921">
        <f>$N$1110-SUM($N$2:N920)</f>
        <v>95</v>
      </c>
      <c r="S921" s="10">
        <f t="shared" si="118"/>
        <v>0</v>
      </c>
      <c r="T921" s="2">
        <f t="shared" si="119"/>
        <v>0.85450971079734817</v>
      </c>
    </row>
    <row r="922" spans="1:20" x14ac:dyDescent="0.25">
      <c r="A922">
        <v>1018</v>
      </c>
      <c r="B922" s="3">
        <f t="shared" si="112"/>
        <v>6.8008100608082866E-9</v>
      </c>
      <c r="C922">
        <v>1</v>
      </c>
      <c r="D922">
        <v>0</v>
      </c>
      <c r="E922" s="10">
        <f t="shared" si="113"/>
        <v>0</v>
      </c>
      <c r="F922">
        <f>$C$1110-SUM($C$2:C921)</f>
        <v>223</v>
      </c>
      <c r="G922" s="10">
        <f t="shared" si="114"/>
        <v>0</v>
      </c>
      <c r="H922" s="2">
        <f t="shared" si="115"/>
        <v>0.87444361633900469</v>
      </c>
      <c r="I922" s="3">
        <v>8.5291915760995886E-9</v>
      </c>
      <c r="J922" s="2">
        <v>0</v>
      </c>
      <c r="K922" s="2">
        <v>0.85450971079734817</v>
      </c>
      <c r="M922">
        <v>1169</v>
      </c>
      <c r="N922">
        <v>1</v>
      </c>
      <c r="O922">
        <v>0</v>
      </c>
      <c r="P922" s="3">
        <f t="shared" si="116"/>
        <v>8.5291915760995886E-9</v>
      </c>
      <c r="Q922" s="10">
        <f t="shared" si="117"/>
        <v>0</v>
      </c>
      <c r="R922">
        <f>$N$1110-SUM($N$2:N921)</f>
        <v>94</v>
      </c>
      <c r="S922" s="10">
        <f t="shared" si="118"/>
        <v>0</v>
      </c>
      <c r="T922" s="2">
        <f t="shared" si="119"/>
        <v>0.85450971079734817</v>
      </c>
    </row>
    <row r="923" spans="1:20" x14ac:dyDescent="0.25">
      <c r="A923">
        <v>1020</v>
      </c>
      <c r="B923" s="3">
        <f t="shared" si="112"/>
        <v>6.8008100608082866E-9</v>
      </c>
      <c r="C923">
        <v>1</v>
      </c>
      <c r="D923">
        <v>0</v>
      </c>
      <c r="E923" s="10">
        <f t="shared" si="113"/>
        <v>0</v>
      </c>
      <c r="F923">
        <f>$C$1110-SUM($C$2:C922)</f>
        <v>222</v>
      </c>
      <c r="G923" s="10">
        <f t="shared" si="114"/>
        <v>0</v>
      </c>
      <c r="H923" s="2">
        <f t="shared" si="115"/>
        <v>0.87444361633900469</v>
      </c>
      <c r="I923" s="3">
        <v>1.7058383152199177E-8</v>
      </c>
      <c r="J923" s="2">
        <v>0</v>
      </c>
      <c r="K923" s="2">
        <v>0.85450971079734817</v>
      </c>
      <c r="M923">
        <v>1171</v>
      </c>
      <c r="N923">
        <v>2</v>
      </c>
      <c r="O923">
        <v>0</v>
      </c>
      <c r="P923" s="3">
        <f t="shared" si="116"/>
        <v>1.7058383152199177E-8</v>
      </c>
      <c r="Q923" s="10">
        <f t="shared" si="117"/>
        <v>0</v>
      </c>
      <c r="R923">
        <f>$N$1110-SUM($N$2:N922)</f>
        <v>93</v>
      </c>
      <c r="S923" s="10">
        <f t="shared" si="118"/>
        <v>0</v>
      </c>
      <c r="T923" s="2">
        <f t="shared" si="119"/>
        <v>0.85450971079734817</v>
      </c>
    </row>
    <row r="924" spans="1:20" x14ac:dyDescent="0.25">
      <c r="A924">
        <v>1023</v>
      </c>
      <c r="B924" s="3">
        <f t="shared" si="112"/>
        <v>1.3601620121616573E-8</v>
      </c>
      <c r="C924">
        <v>2</v>
      </c>
      <c r="D924">
        <v>0</v>
      </c>
      <c r="E924" s="10">
        <f t="shared" si="113"/>
        <v>0</v>
      </c>
      <c r="F924">
        <f>$C$1110-SUM($C$2:C923)</f>
        <v>221</v>
      </c>
      <c r="G924" s="10">
        <f t="shared" si="114"/>
        <v>0</v>
      </c>
      <c r="H924" s="2">
        <f t="shared" si="115"/>
        <v>0.87444361633900469</v>
      </c>
      <c r="I924" s="3">
        <v>8.5291915760995886E-9</v>
      </c>
      <c r="J924" s="2">
        <v>0</v>
      </c>
      <c r="K924" s="2">
        <v>0.85450971079734817</v>
      </c>
      <c r="M924">
        <v>1172</v>
      </c>
      <c r="N924">
        <v>1</v>
      </c>
      <c r="O924">
        <v>0</v>
      </c>
      <c r="P924" s="3">
        <f t="shared" si="116"/>
        <v>8.5291915760995886E-9</v>
      </c>
      <c r="Q924" s="10">
        <f t="shared" si="117"/>
        <v>0</v>
      </c>
      <c r="R924">
        <f>$N$1110-SUM($N$2:N923)</f>
        <v>91</v>
      </c>
      <c r="S924" s="10">
        <f t="shared" si="118"/>
        <v>0</v>
      </c>
      <c r="T924" s="2">
        <f t="shared" si="119"/>
        <v>0.85450971079734817</v>
      </c>
    </row>
    <row r="925" spans="1:20" x14ac:dyDescent="0.25">
      <c r="A925">
        <v>1024</v>
      </c>
      <c r="B925" s="3">
        <f t="shared" si="112"/>
        <v>1.3601620121616573E-8</v>
      </c>
      <c r="C925">
        <v>2</v>
      </c>
      <c r="D925">
        <v>0</v>
      </c>
      <c r="E925" s="10">
        <f t="shared" si="113"/>
        <v>0</v>
      </c>
      <c r="F925">
        <f>$C$1110-SUM($C$2:C924)</f>
        <v>219</v>
      </c>
      <c r="G925" s="10">
        <f t="shared" si="114"/>
        <v>0</v>
      </c>
      <c r="H925" s="2">
        <f t="shared" si="115"/>
        <v>0.87444361633900469</v>
      </c>
      <c r="I925" s="3">
        <v>8.5291915760995886E-9</v>
      </c>
      <c r="J925" s="2">
        <v>0</v>
      </c>
      <c r="K925" s="2">
        <v>0.85450971079734817</v>
      </c>
      <c r="M925">
        <v>1177</v>
      </c>
      <c r="N925">
        <v>1</v>
      </c>
      <c r="O925">
        <v>0</v>
      </c>
      <c r="P925" s="3">
        <f t="shared" si="116"/>
        <v>8.5291915760995886E-9</v>
      </c>
      <c r="Q925" s="10">
        <f t="shared" si="117"/>
        <v>0</v>
      </c>
      <c r="R925">
        <f>$N$1110-SUM($N$2:N924)</f>
        <v>90</v>
      </c>
      <c r="S925" s="10">
        <f t="shared" si="118"/>
        <v>0</v>
      </c>
      <c r="T925" s="2">
        <f t="shared" si="119"/>
        <v>0.85450971079734817</v>
      </c>
    </row>
    <row r="926" spans="1:20" x14ac:dyDescent="0.25">
      <c r="A926">
        <v>1026</v>
      </c>
      <c r="B926" s="3">
        <f t="shared" si="112"/>
        <v>6.8008100608082866E-9</v>
      </c>
      <c r="C926">
        <v>1</v>
      </c>
      <c r="D926">
        <v>0</v>
      </c>
      <c r="E926" s="10">
        <f t="shared" si="113"/>
        <v>0</v>
      </c>
      <c r="F926">
        <f>$C$1110-SUM($C$2:C925)</f>
        <v>217</v>
      </c>
      <c r="G926" s="10">
        <f t="shared" si="114"/>
        <v>0</v>
      </c>
      <c r="H926" s="2">
        <f t="shared" si="115"/>
        <v>0.87444361633900469</v>
      </c>
      <c r="I926" s="3">
        <v>8.5291915760995886E-9</v>
      </c>
      <c r="J926" s="2">
        <v>0</v>
      </c>
      <c r="K926" s="2">
        <v>0.85450971079734817</v>
      </c>
      <c r="M926">
        <v>1187</v>
      </c>
      <c r="N926">
        <v>1</v>
      </c>
      <c r="O926">
        <v>0</v>
      </c>
      <c r="P926" s="3">
        <f t="shared" si="116"/>
        <v>8.5291915760995886E-9</v>
      </c>
      <c r="Q926" s="10">
        <f t="shared" si="117"/>
        <v>0</v>
      </c>
      <c r="R926">
        <f>$N$1110-SUM($N$2:N925)</f>
        <v>89</v>
      </c>
      <c r="S926" s="10">
        <f t="shared" si="118"/>
        <v>0</v>
      </c>
      <c r="T926" s="2">
        <f t="shared" si="119"/>
        <v>0.85450971079734817</v>
      </c>
    </row>
    <row r="927" spans="1:20" x14ac:dyDescent="0.25">
      <c r="A927">
        <v>1028</v>
      </c>
      <c r="B927" s="3">
        <f t="shared" si="112"/>
        <v>6.8008100608082866E-9</v>
      </c>
      <c r="C927">
        <v>1</v>
      </c>
      <c r="D927">
        <v>0</v>
      </c>
      <c r="E927" s="10">
        <f t="shared" si="113"/>
        <v>0</v>
      </c>
      <c r="F927">
        <f>$C$1110-SUM($C$2:C926)</f>
        <v>216</v>
      </c>
      <c r="G927" s="10">
        <f t="shared" si="114"/>
        <v>0</v>
      </c>
      <c r="H927" s="2">
        <f t="shared" si="115"/>
        <v>0.87444361633900469</v>
      </c>
      <c r="I927" s="3">
        <v>8.5291915760995886E-9</v>
      </c>
      <c r="J927" s="2">
        <v>0</v>
      </c>
      <c r="K927" s="2">
        <v>0.85450971079734817</v>
      </c>
      <c r="M927">
        <v>1190</v>
      </c>
      <c r="N927">
        <v>1</v>
      </c>
      <c r="O927">
        <v>0</v>
      </c>
      <c r="P927" s="3">
        <f t="shared" si="116"/>
        <v>8.5291915760995886E-9</v>
      </c>
      <c r="Q927" s="10">
        <f t="shared" si="117"/>
        <v>0</v>
      </c>
      <c r="R927">
        <f>$N$1110-SUM($N$2:N926)</f>
        <v>88</v>
      </c>
      <c r="S927" s="10">
        <f t="shared" si="118"/>
        <v>0</v>
      </c>
      <c r="T927" s="2">
        <f t="shared" si="119"/>
        <v>0.85450971079734817</v>
      </c>
    </row>
    <row r="928" spans="1:20" x14ac:dyDescent="0.25">
      <c r="A928">
        <v>1030</v>
      </c>
      <c r="B928" s="3">
        <f t="shared" si="112"/>
        <v>6.8008100608082866E-9</v>
      </c>
      <c r="C928">
        <v>1</v>
      </c>
      <c r="D928">
        <v>0</v>
      </c>
      <c r="E928" s="10">
        <f t="shared" si="113"/>
        <v>0</v>
      </c>
      <c r="F928">
        <f>$C$1110-SUM($C$2:C927)</f>
        <v>215</v>
      </c>
      <c r="G928" s="10">
        <f t="shared" si="114"/>
        <v>0</v>
      </c>
      <c r="H928" s="2">
        <f t="shared" si="115"/>
        <v>0.87444361633900469</v>
      </c>
      <c r="I928" s="3">
        <v>8.5291915760995886E-9</v>
      </c>
      <c r="J928" s="2">
        <v>0</v>
      </c>
      <c r="K928" s="2">
        <v>0.85450971079734817</v>
      </c>
      <c r="M928">
        <v>1192</v>
      </c>
      <c r="N928">
        <v>1</v>
      </c>
      <c r="O928">
        <v>0</v>
      </c>
      <c r="P928" s="3">
        <f t="shared" si="116"/>
        <v>8.5291915760995886E-9</v>
      </c>
      <c r="Q928" s="10">
        <f t="shared" si="117"/>
        <v>0</v>
      </c>
      <c r="R928">
        <f>$N$1110-SUM($N$2:N927)</f>
        <v>87</v>
      </c>
      <c r="S928" s="10">
        <f t="shared" si="118"/>
        <v>0</v>
      </c>
      <c r="T928" s="2">
        <f t="shared" si="119"/>
        <v>0.85450971079734817</v>
      </c>
    </row>
    <row r="929" spans="1:20" x14ac:dyDescent="0.25">
      <c r="A929">
        <v>1032</v>
      </c>
      <c r="B929" s="3">
        <f t="shared" si="112"/>
        <v>6.8008100608082866E-9</v>
      </c>
      <c r="C929">
        <v>1</v>
      </c>
      <c r="D929">
        <v>0</v>
      </c>
      <c r="E929" s="10">
        <f t="shared" si="113"/>
        <v>0</v>
      </c>
      <c r="F929">
        <f>$C$1110-SUM($C$2:C928)</f>
        <v>214</v>
      </c>
      <c r="G929" s="10">
        <f t="shared" si="114"/>
        <v>0</v>
      </c>
      <c r="H929" s="2">
        <f t="shared" si="115"/>
        <v>0.87444361633900469</v>
      </c>
      <c r="I929" s="3">
        <v>8.5291915760995886E-9</v>
      </c>
      <c r="J929" s="2">
        <v>0</v>
      </c>
      <c r="K929" s="2">
        <v>0.85450971079734817</v>
      </c>
      <c r="M929">
        <v>1198</v>
      </c>
      <c r="N929">
        <v>1</v>
      </c>
      <c r="O929">
        <v>0</v>
      </c>
      <c r="P929" s="3">
        <f t="shared" si="116"/>
        <v>8.5291915760995886E-9</v>
      </c>
      <c r="Q929" s="10">
        <f t="shared" si="117"/>
        <v>0</v>
      </c>
      <c r="R929">
        <f>$N$1110-SUM($N$2:N928)</f>
        <v>86</v>
      </c>
      <c r="S929" s="10">
        <f t="shared" si="118"/>
        <v>0</v>
      </c>
      <c r="T929" s="2">
        <f t="shared" si="119"/>
        <v>0.85450971079734817</v>
      </c>
    </row>
    <row r="930" spans="1:20" x14ac:dyDescent="0.25">
      <c r="A930">
        <v>1035</v>
      </c>
      <c r="B930" s="3">
        <f t="shared" si="112"/>
        <v>1.3601620121616573E-8</v>
      </c>
      <c r="C930">
        <v>2</v>
      </c>
      <c r="D930">
        <v>0</v>
      </c>
      <c r="E930" s="10">
        <f t="shared" si="113"/>
        <v>0</v>
      </c>
      <c r="F930">
        <f>$C$1110-SUM($C$2:C929)</f>
        <v>213</v>
      </c>
      <c r="G930" s="10">
        <f t="shared" si="114"/>
        <v>0</v>
      </c>
      <c r="H930" s="2">
        <f t="shared" si="115"/>
        <v>0.87444361633900469</v>
      </c>
      <c r="I930" s="3">
        <v>8.5291915760995886E-9</v>
      </c>
      <c r="J930" s="2">
        <v>0</v>
      </c>
      <c r="K930" s="2">
        <v>0.85450971079734817</v>
      </c>
      <c r="M930">
        <v>1201</v>
      </c>
      <c r="N930">
        <v>1</v>
      </c>
      <c r="O930">
        <v>0</v>
      </c>
      <c r="P930" s="3">
        <f t="shared" si="116"/>
        <v>8.5291915760995886E-9</v>
      </c>
      <c r="Q930" s="10">
        <f t="shared" si="117"/>
        <v>0</v>
      </c>
      <c r="R930">
        <f>$N$1110-SUM($N$2:N929)</f>
        <v>85</v>
      </c>
      <c r="S930" s="10">
        <f t="shared" si="118"/>
        <v>0</v>
      </c>
      <c r="T930" s="2">
        <f t="shared" si="119"/>
        <v>0.85450971079734817</v>
      </c>
    </row>
    <row r="931" spans="1:20" x14ac:dyDescent="0.25">
      <c r="A931">
        <v>1037</v>
      </c>
      <c r="B931" s="3">
        <f t="shared" si="112"/>
        <v>6.8008100608082866E-9</v>
      </c>
      <c r="C931">
        <v>1</v>
      </c>
      <c r="D931">
        <v>0</v>
      </c>
      <c r="E931" s="10">
        <f t="shared" si="113"/>
        <v>0</v>
      </c>
      <c r="F931">
        <f>$C$1110-SUM($C$2:C930)</f>
        <v>211</v>
      </c>
      <c r="G931" s="10">
        <f t="shared" si="114"/>
        <v>0</v>
      </c>
      <c r="H931" s="2">
        <f t="shared" si="115"/>
        <v>0.87444361633900469</v>
      </c>
      <c r="I931" s="3">
        <v>8.5291915760995886E-9</v>
      </c>
      <c r="J931" s="2">
        <v>0</v>
      </c>
      <c r="K931" s="2">
        <v>0.85450971079734817</v>
      </c>
      <c r="M931">
        <v>1203</v>
      </c>
      <c r="N931">
        <v>1</v>
      </c>
      <c r="O931">
        <v>0</v>
      </c>
      <c r="P931" s="3">
        <f t="shared" si="116"/>
        <v>8.5291915760995886E-9</v>
      </c>
      <c r="Q931" s="10">
        <f t="shared" si="117"/>
        <v>0</v>
      </c>
      <c r="R931">
        <f>$N$1110-SUM($N$2:N930)</f>
        <v>84</v>
      </c>
      <c r="S931" s="10">
        <f t="shared" si="118"/>
        <v>0</v>
      </c>
      <c r="T931" s="2">
        <f t="shared" si="119"/>
        <v>0.85450971079734817</v>
      </c>
    </row>
    <row r="932" spans="1:20" x14ac:dyDescent="0.25">
      <c r="A932">
        <v>1040</v>
      </c>
      <c r="B932" s="3">
        <f t="shared" si="112"/>
        <v>6.8008100608082866E-9</v>
      </c>
      <c r="C932">
        <v>1</v>
      </c>
      <c r="D932">
        <v>0</v>
      </c>
      <c r="E932" s="10">
        <f t="shared" si="113"/>
        <v>0</v>
      </c>
      <c r="F932">
        <f>$C$1110-SUM($C$2:C931)</f>
        <v>210</v>
      </c>
      <c r="G932" s="10">
        <f t="shared" si="114"/>
        <v>0</v>
      </c>
      <c r="H932" s="2">
        <f t="shared" si="115"/>
        <v>0.87444361633900469</v>
      </c>
      <c r="I932" s="3">
        <v>8.5291915760995886E-9</v>
      </c>
      <c r="J932" s="2">
        <v>0</v>
      </c>
      <c r="K932" s="2">
        <v>0.85450971079734817</v>
      </c>
      <c r="M932">
        <v>1204</v>
      </c>
      <c r="N932">
        <v>1</v>
      </c>
      <c r="O932">
        <v>0</v>
      </c>
      <c r="P932" s="3">
        <f t="shared" si="116"/>
        <v>8.5291915760995886E-9</v>
      </c>
      <c r="Q932" s="10">
        <f t="shared" si="117"/>
        <v>0</v>
      </c>
      <c r="R932">
        <f>$N$1110-SUM($N$2:N931)</f>
        <v>83</v>
      </c>
      <c r="S932" s="10">
        <f t="shared" si="118"/>
        <v>0</v>
      </c>
      <c r="T932" s="2">
        <f t="shared" si="119"/>
        <v>0.85450971079734817</v>
      </c>
    </row>
    <row r="933" spans="1:20" x14ac:dyDescent="0.25">
      <c r="A933">
        <v>1042</v>
      </c>
      <c r="B933" s="3">
        <f t="shared" si="112"/>
        <v>6.8008100608082866E-9</v>
      </c>
      <c r="C933">
        <v>1</v>
      </c>
      <c r="D933">
        <v>0</v>
      </c>
      <c r="E933" s="10">
        <f t="shared" si="113"/>
        <v>0</v>
      </c>
      <c r="F933">
        <f>$C$1110-SUM($C$2:C932)</f>
        <v>209</v>
      </c>
      <c r="G933" s="10">
        <f t="shared" si="114"/>
        <v>0</v>
      </c>
      <c r="H933" s="2">
        <f t="shared" si="115"/>
        <v>0.87444361633900469</v>
      </c>
      <c r="I933" s="3">
        <v>8.5291915760995886E-9</v>
      </c>
      <c r="J933" s="2">
        <v>0</v>
      </c>
      <c r="K933" s="2">
        <v>0.85450971079734817</v>
      </c>
      <c r="M933">
        <v>1205</v>
      </c>
      <c r="N933">
        <v>1</v>
      </c>
      <c r="O933">
        <v>0</v>
      </c>
      <c r="P933" s="3">
        <f t="shared" si="116"/>
        <v>8.5291915760995886E-9</v>
      </c>
      <c r="Q933" s="10">
        <f t="shared" si="117"/>
        <v>0</v>
      </c>
      <c r="R933">
        <f>$N$1110-SUM($N$2:N932)</f>
        <v>82</v>
      </c>
      <c r="S933" s="10">
        <f t="shared" si="118"/>
        <v>0</v>
      </c>
      <c r="T933" s="2">
        <f t="shared" si="119"/>
        <v>0.85450971079734817</v>
      </c>
    </row>
    <row r="934" spans="1:20" x14ac:dyDescent="0.25">
      <c r="A934">
        <v>1043</v>
      </c>
      <c r="B934" s="3">
        <f t="shared" si="112"/>
        <v>6.8008100608082866E-9</v>
      </c>
      <c r="C934">
        <v>1</v>
      </c>
      <c r="D934">
        <v>0</v>
      </c>
      <c r="E934" s="10">
        <f t="shared" si="113"/>
        <v>0</v>
      </c>
      <c r="F934">
        <f>$C$1110-SUM($C$2:C933)</f>
        <v>208</v>
      </c>
      <c r="G934" s="10">
        <f t="shared" si="114"/>
        <v>0</v>
      </c>
      <c r="H934" s="2">
        <f t="shared" si="115"/>
        <v>0.87444361633900469</v>
      </c>
      <c r="I934" s="3">
        <v>8.5291915760995886E-9</v>
      </c>
      <c r="J934" s="2">
        <v>0</v>
      </c>
      <c r="K934" s="2">
        <v>0.85450971079734817</v>
      </c>
      <c r="M934">
        <v>1210</v>
      </c>
      <c r="N934">
        <v>1</v>
      </c>
      <c r="O934">
        <v>0</v>
      </c>
      <c r="P934" s="3">
        <f t="shared" si="116"/>
        <v>8.5291915760995886E-9</v>
      </c>
      <c r="Q934" s="10">
        <f t="shared" si="117"/>
        <v>0</v>
      </c>
      <c r="R934">
        <f>$N$1110-SUM($N$2:N933)</f>
        <v>81</v>
      </c>
      <c r="S934" s="10">
        <f t="shared" si="118"/>
        <v>0</v>
      </c>
      <c r="T934" s="2">
        <f t="shared" si="119"/>
        <v>0.85450971079734817</v>
      </c>
    </row>
    <row r="935" spans="1:20" x14ac:dyDescent="0.25">
      <c r="A935">
        <v>1044</v>
      </c>
      <c r="B935" s="3">
        <f t="shared" si="112"/>
        <v>6.8008100608082866E-9</v>
      </c>
      <c r="C935">
        <v>1</v>
      </c>
      <c r="D935">
        <v>0</v>
      </c>
      <c r="E935" s="10">
        <f t="shared" si="113"/>
        <v>0</v>
      </c>
      <c r="F935">
        <f>$C$1110-SUM($C$2:C934)</f>
        <v>207</v>
      </c>
      <c r="G935" s="10">
        <f t="shared" si="114"/>
        <v>0</v>
      </c>
      <c r="H935" s="2">
        <f t="shared" si="115"/>
        <v>0.87444361633900469</v>
      </c>
      <c r="I935" s="3">
        <v>8.5291915760995886E-9</v>
      </c>
      <c r="J935" s="2">
        <v>0</v>
      </c>
      <c r="K935" s="2">
        <v>0.85450971079734817</v>
      </c>
      <c r="M935">
        <v>1211</v>
      </c>
      <c r="N935">
        <v>1</v>
      </c>
      <c r="O935">
        <v>0</v>
      </c>
      <c r="P935" s="3">
        <f t="shared" si="116"/>
        <v>8.5291915760995886E-9</v>
      </c>
      <c r="Q935" s="10">
        <f t="shared" si="117"/>
        <v>0</v>
      </c>
      <c r="R935">
        <f>$N$1110-SUM($N$2:N934)</f>
        <v>80</v>
      </c>
      <c r="S935" s="10">
        <f t="shared" si="118"/>
        <v>0</v>
      </c>
      <c r="T935" s="2">
        <f t="shared" si="119"/>
        <v>0.85450971079734817</v>
      </c>
    </row>
    <row r="936" spans="1:20" x14ac:dyDescent="0.25">
      <c r="A936">
        <v>1045</v>
      </c>
      <c r="B936" s="3">
        <f t="shared" si="112"/>
        <v>6.8008100608082866E-9</v>
      </c>
      <c r="C936">
        <v>1</v>
      </c>
      <c r="D936">
        <v>0</v>
      </c>
      <c r="E936" s="10">
        <f t="shared" si="113"/>
        <v>0</v>
      </c>
      <c r="F936">
        <f>$C$1110-SUM($C$2:C935)</f>
        <v>206</v>
      </c>
      <c r="G936" s="10">
        <f t="shared" si="114"/>
        <v>0</v>
      </c>
      <c r="H936" s="2">
        <f t="shared" si="115"/>
        <v>0.87444361633900469</v>
      </c>
      <c r="I936" s="3">
        <v>8.5291915760995886E-9</v>
      </c>
      <c r="J936" s="2">
        <v>0</v>
      </c>
      <c r="K936" s="2">
        <v>0.85450971079734817</v>
      </c>
      <c r="M936">
        <v>1212</v>
      </c>
      <c r="N936">
        <v>1</v>
      </c>
      <c r="O936">
        <v>0</v>
      </c>
      <c r="P936" s="3">
        <f t="shared" si="116"/>
        <v>8.5291915760995886E-9</v>
      </c>
      <c r="Q936" s="10">
        <f t="shared" si="117"/>
        <v>0</v>
      </c>
      <c r="R936">
        <f>$N$1110-SUM($N$2:N935)</f>
        <v>79</v>
      </c>
      <c r="S936" s="10">
        <f t="shared" si="118"/>
        <v>0</v>
      </c>
      <c r="T936" s="2">
        <f t="shared" si="119"/>
        <v>0.85450971079734817</v>
      </c>
    </row>
    <row r="937" spans="1:20" x14ac:dyDescent="0.25">
      <c r="A937">
        <v>1046</v>
      </c>
      <c r="B937" s="3">
        <f t="shared" si="112"/>
        <v>1.3601620121616573E-8</v>
      </c>
      <c r="C937">
        <v>2</v>
      </c>
      <c r="D937">
        <v>0</v>
      </c>
      <c r="E937" s="10">
        <f t="shared" si="113"/>
        <v>0</v>
      </c>
      <c r="F937">
        <f>$C$1110-SUM($C$2:C936)</f>
        <v>205</v>
      </c>
      <c r="G937" s="10">
        <f t="shared" si="114"/>
        <v>0</v>
      </c>
      <c r="H937" s="2">
        <f t="shared" si="115"/>
        <v>0.87444361633900469</v>
      </c>
      <c r="I937" s="3">
        <v>8.5291915760995886E-9</v>
      </c>
      <c r="J937" s="2">
        <v>0</v>
      </c>
      <c r="K937" s="2">
        <v>0.85450971079734817</v>
      </c>
      <c r="M937">
        <v>1213</v>
      </c>
      <c r="N937">
        <v>1</v>
      </c>
      <c r="O937">
        <v>0</v>
      </c>
      <c r="P937" s="3">
        <f t="shared" si="116"/>
        <v>8.5291915760995886E-9</v>
      </c>
      <c r="Q937" s="10">
        <f t="shared" si="117"/>
        <v>0</v>
      </c>
      <c r="R937">
        <f>$N$1110-SUM($N$2:N936)</f>
        <v>78</v>
      </c>
      <c r="S937" s="10">
        <f t="shared" si="118"/>
        <v>0</v>
      </c>
      <c r="T937" s="2">
        <f t="shared" si="119"/>
        <v>0.85450971079734817</v>
      </c>
    </row>
    <row r="938" spans="1:20" x14ac:dyDescent="0.25">
      <c r="A938">
        <v>1049</v>
      </c>
      <c r="B938" s="3">
        <f t="shared" si="112"/>
        <v>6.8008100608082866E-9</v>
      </c>
      <c r="C938">
        <v>1</v>
      </c>
      <c r="D938">
        <v>0</v>
      </c>
      <c r="E938" s="10">
        <f t="shared" si="113"/>
        <v>0</v>
      </c>
      <c r="F938">
        <f>$C$1110-SUM($C$2:C937)</f>
        <v>203</v>
      </c>
      <c r="G938" s="10">
        <f t="shared" si="114"/>
        <v>0</v>
      </c>
      <c r="H938" s="2">
        <f t="shared" si="115"/>
        <v>0.87444361633900469</v>
      </c>
      <c r="I938" s="3">
        <v>8.5291915760995886E-9</v>
      </c>
      <c r="J938" s="2">
        <v>0</v>
      </c>
      <c r="K938" s="2">
        <v>0.85450971079734817</v>
      </c>
      <c r="M938">
        <v>1216</v>
      </c>
      <c r="N938">
        <v>1</v>
      </c>
      <c r="O938">
        <v>0</v>
      </c>
      <c r="P938" s="3">
        <f t="shared" si="116"/>
        <v>8.5291915760995886E-9</v>
      </c>
      <c r="Q938" s="10">
        <f t="shared" si="117"/>
        <v>0</v>
      </c>
      <c r="R938">
        <f>$N$1110-SUM($N$2:N937)</f>
        <v>77</v>
      </c>
      <c r="S938" s="10">
        <f t="shared" si="118"/>
        <v>0</v>
      </c>
      <c r="T938" s="2">
        <f t="shared" si="119"/>
        <v>0.85450971079734817</v>
      </c>
    </row>
    <row r="939" spans="1:20" x14ac:dyDescent="0.25">
      <c r="A939">
        <v>1053</v>
      </c>
      <c r="B939" s="3">
        <f t="shared" si="112"/>
        <v>6.8008100608082866E-9</v>
      </c>
      <c r="C939">
        <v>1</v>
      </c>
      <c r="D939">
        <v>0</v>
      </c>
      <c r="E939" s="10">
        <f t="shared" si="113"/>
        <v>0</v>
      </c>
      <c r="F939">
        <f>$C$1110-SUM($C$2:C938)</f>
        <v>202</v>
      </c>
      <c r="G939" s="10">
        <f t="shared" si="114"/>
        <v>0</v>
      </c>
      <c r="H939" s="2">
        <f t="shared" si="115"/>
        <v>0.87444361633900469</v>
      </c>
      <c r="I939" s="3">
        <v>8.5291915760995886E-9</v>
      </c>
      <c r="J939" s="2">
        <v>0</v>
      </c>
      <c r="K939" s="2">
        <v>0.85450971079734817</v>
      </c>
      <c r="M939">
        <v>1219</v>
      </c>
      <c r="N939">
        <v>1</v>
      </c>
      <c r="O939">
        <v>0</v>
      </c>
      <c r="P939" s="3">
        <f t="shared" si="116"/>
        <v>8.5291915760995886E-9</v>
      </c>
      <c r="Q939" s="10">
        <f t="shared" si="117"/>
        <v>0</v>
      </c>
      <c r="R939">
        <f>$N$1110-SUM($N$2:N938)</f>
        <v>76</v>
      </c>
      <c r="S939" s="10">
        <f t="shared" si="118"/>
        <v>0</v>
      </c>
      <c r="T939" s="2">
        <f t="shared" si="119"/>
        <v>0.85450971079734817</v>
      </c>
    </row>
    <row r="940" spans="1:20" x14ac:dyDescent="0.25">
      <c r="A940">
        <v>1057</v>
      </c>
      <c r="B940" s="3">
        <f t="shared" si="112"/>
        <v>6.8008100608082866E-9</v>
      </c>
      <c r="C940">
        <v>1</v>
      </c>
      <c r="D940">
        <v>0</v>
      </c>
      <c r="E940" s="10">
        <f t="shared" si="113"/>
        <v>0</v>
      </c>
      <c r="F940">
        <f>$C$1110-SUM($C$2:C939)</f>
        <v>201</v>
      </c>
      <c r="G940" s="10">
        <f t="shared" si="114"/>
        <v>0</v>
      </c>
      <c r="H940" s="2">
        <f t="shared" si="115"/>
        <v>0.87444361633900469</v>
      </c>
      <c r="I940" s="3">
        <v>8.5291915760995886E-9</v>
      </c>
      <c r="J940" s="2">
        <v>0</v>
      </c>
      <c r="K940" s="2">
        <v>0.85450971079734817</v>
      </c>
      <c r="M940">
        <v>1221</v>
      </c>
      <c r="N940">
        <v>1</v>
      </c>
      <c r="O940">
        <v>0</v>
      </c>
      <c r="P940" s="3">
        <f t="shared" si="116"/>
        <v>8.5291915760995886E-9</v>
      </c>
      <c r="Q940" s="10">
        <f t="shared" si="117"/>
        <v>0</v>
      </c>
      <c r="R940">
        <f>$N$1110-SUM($N$2:N939)</f>
        <v>75</v>
      </c>
      <c r="S940" s="10">
        <f t="shared" si="118"/>
        <v>0</v>
      </c>
      <c r="T940" s="2">
        <f t="shared" si="119"/>
        <v>0.85450971079734817</v>
      </c>
    </row>
    <row r="941" spans="1:20" x14ac:dyDescent="0.25">
      <c r="A941">
        <v>1058</v>
      </c>
      <c r="B941" s="3">
        <f t="shared" si="112"/>
        <v>6.8008100608082866E-9</v>
      </c>
      <c r="C941">
        <v>1</v>
      </c>
      <c r="D941">
        <v>0</v>
      </c>
      <c r="E941" s="10">
        <f t="shared" si="113"/>
        <v>0</v>
      </c>
      <c r="F941">
        <f>$C$1110-SUM($C$2:C940)</f>
        <v>200</v>
      </c>
      <c r="G941" s="10">
        <f t="shared" si="114"/>
        <v>0</v>
      </c>
      <c r="H941" s="2">
        <f t="shared" si="115"/>
        <v>0.87444361633900469</v>
      </c>
      <c r="I941" s="3">
        <v>1.7058383152199177E-8</v>
      </c>
      <c r="J941" s="2">
        <v>0</v>
      </c>
      <c r="K941" s="2">
        <v>0.85450971079734817</v>
      </c>
      <c r="M941">
        <v>1225</v>
      </c>
      <c r="N941">
        <v>2</v>
      </c>
      <c r="O941">
        <v>0</v>
      </c>
      <c r="P941" s="3">
        <f t="shared" si="116"/>
        <v>1.7058383152199177E-8</v>
      </c>
      <c r="Q941" s="10">
        <f t="shared" si="117"/>
        <v>0</v>
      </c>
      <c r="R941">
        <f>$N$1110-SUM($N$2:N940)</f>
        <v>74</v>
      </c>
      <c r="S941" s="10">
        <f t="shared" si="118"/>
        <v>0</v>
      </c>
      <c r="T941" s="2">
        <f t="shared" si="119"/>
        <v>0.85450971079734817</v>
      </c>
    </row>
    <row r="942" spans="1:20" x14ac:dyDescent="0.25">
      <c r="A942">
        <v>1059</v>
      </c>
      <c r="B942" s="3">
        <f t="shared" si="112"/>
        <v>6.8008100608082866E-9</v>
      </c>
      <c r="C942">
        <v>1</v>
      </c>
      <c r="D942">
        <v>0</v>
      </c>
      <c r="E942" s="10">
        <f t="shared" si="113"/>
        <v>0</v>
      </c>
      <c r="F942">
        <f>$C$1110-SUM($C$2:C941)</f>
        <v>199</v>
      </c>
      <c r="G942" s="10">
        <f t="shared" si="114"/>
        <v>0</v>
      </c>
      <c r="H942" s="2">
        <f t="shared" si="115"/>
        <v>0.87444361633900469</v>
      </c>
      <c r="I942" s="3">
        <v>8.5291915760995886E-9</v>
      </c>
      <c r="J942" s="2">
        <v>0</v>
      </c>
      <c r="K942" s="2">
        <v>0.85450971079734817</v>
      </c>
      <c r="M942">
        <v>1227</v>
      </c>
      <c r="N942">
        <v>1</v>
      </c>
      <c r="O942">
        <v>0</v>
      </c>
      <c r="P942" s="3">
        <f t="shared" si="116"/>
        <v>8.5291915760995886E-9</v>
      </c>
      <c r="Q942" s="10">
        <f t="shared" si="117"/>
        <v>0</v>
      </c>
      <c r="R942">
        <f>$N$1110-SUM($N$2:N941)</f>
        <v>72</v>
      </c>
      <c r="S942" s="10">
        <f t="shared" si="118"/>
        <v>0</v>
      </c>
      <c r="T942" s="2">
        <f t="shared" si="119"/>
        <v>0.85450971079734817</v>
      </c>
    </row>
    <row r="943" spans="1:20" x14ac:dyDescent="0.25">
      <c r="A943">
        <v>1063</v>
      </c>
      <c r="B943" s="3">
        <f t="shared" si="112"/>
        <v>6.8008100608082866E-9</v>
      </c>
      <c r="C943">
        <v>1</v>
      </c>
      <c r="D943">
        <v>0</v>
      </c>
      <c r="E943" s="10">
        <f t="shared" si="113"/>
        <v>0</v>
      </c>
      <c r="F943">
        <f>$C$1110-SUM($C$2:C942)</f>
        <v>198</v>
      </c>
      <c r="G943" s="10">
        <f t="shared" si="114"/>
        <v>0</v>
      </c>
      <c r="H943" s="2">
        <f t="shared" si="115"/>
        <v>0.87444361633900469</v>
      </c>
      <c r="I943" s="3">
        <v>8.5291915760995886E-9</v>
      </c>
      <c r="J943" s="2">
        <v>0</v>
      </c>
      <c r="K943" s="2">
        <v>0.85450971079734817</v>
      </c>
      <c r="M943">
        <v>1232</v>
      </c>
      <c r="N943">
        <v>1</v>
      </c>
      <c r="O943">
        <v>0</v>
      </c>
      <c r="P943" s="3">
        <f t="shared" si="116"/>
        <v>8.5291915760995886E-9</v>
      </c>
      <c r="Q943" s="10">
        <f t="shared" si="117"/>
        <v>0</v>
      </c>
      <c r="R943">
        <f>$N$1110-SUM($N$2:N942)</f>
        <v>71</v>
      </c>
      <c r="S943" s="10">
        <f t="shared" si="118"/>
        <v>0</v>
      </c>
      <c r="T943" s="2">
        <f t="shared" si="119"/>
        <v>0.85450971079734817</v>
      </c>
    </row>
    <row r="944" spans="1:20" x14ac:dyDescent="0.25">
      <c r="A944">
        <v>1065</v>
      </c>
      <c r="B944" s="3">
        <f t="shared" si="112"/>
        <v>6.8008100608082866E-9</v>
      </c>
      <c r="C944">
        <v>1</v>
      </c>
      <c r="D944">
        <v>0</v>
      </c>
      <c r="E944" s="10">
        <f t="shared" si="113"/>
        <v>0</v>
      </c>
      <c r="F944">
        <f>$C$1110-SUM($C$2:C943)</f>
        <v>197</v>
      </c>
      <c r="G944" s="10">
        <f t="shared" si="114"/>
        <v>0</v>
      </c>
      <c r="H944" s="2">
        <f t="shared" si="115"/>
        <v>0.87444361633900469</v>
      </c>
      <c r="I944" s="3">
        <v>8.5291915760995886E-9</v>
      </c>
      <c r="J944" s="2">
        <v>0</v>
      </c>
      <c r="K944" s="2">
        <v>0.85450971079734817</v>
      </c>
      <c r="M944">
        <v>1245</v>
      </c>
      <c r="N944">
        <v>1</v>
      </c>
      <c r="O944">
        <v>0</v>
      </c>
      <c r="P944" s="3">
        <f t="shared" si="116"/>
        <v>8.5291915760995886E-9</v>
      </c>
      <c r="Q944" s="10">
        <f t="shared" si="117"/>
        <v>0</v>
      </c>
      <c r="R944">
        <f>$N$1110-SUM($N$2:N943)</f>
        <v>70</v>
      </c>
      <c r="S944" s="10">
        <f t="shared" si="118"/>
        <v>0</v>
      </c>
      <c r="T944" s="2">
        <f t="shared" si="119"/>
        <v>0.85450971079734817</v>
      </c>
    </row>
    <row r="945" spans="1:20" x14ac:dyDescent="0.25">
      <c r="A945">
        <v>1067</v>
      </c>
      <c r="B945" s="3">
        <f t="shared" si="112"/>
        <v>1.3601620121616573E-8</v>
      </c>
      <c r="C945">
        <v>2</v>
      </c>
      <c r="D945">
        <v>0</v>
      </c>
      <c r="E945" s="10">
        <f t="shared" si="113"/>
        <v>0</v>
      </c>
      <c r="F945">
        <f>$C$1110-SUM($C$2:C944)</f>
        <v>196</v>
      </c>
      <c r="G945" s="10">
        <f t="shared" si="114"/>
        <v>0</v>
      </c>
      <c r="H945" s="2">
        <f t="shared" si="115"/>
        <v>0.87444361633900469</v>
      </c>
      <c r="I945" s="3">
        <v>8.5291915760995886E-9</v>
      </c>
      <c r="J945" s="2">
        <v>0</v>
      </c>
      <c r="K945" s="2">
        <v>0.85450971079734817</v>
      </c>
      <c r="M945">
        <v>1249</v>
      </c>
      <c r="N945">
        <v>1</v>
      </c>
      <c r="O945">
        <v>0</v>
      </c>
      <c r="P945" s="3">
        <f t="shared" si="116"/>
        <v>8.5291915760995886E-9</v>
      </c>
      <c r="Q945" s="10">
        <f t="shared" si="117"/>
        <v>0</v>
      </c>
      <c r="R945">
        <f>$N$1110-SUM($N$2:N944)</f>
        <v>69</v>
      </c>
      <c r="S945" s="10">
        <f t="shared" si="118"/>
        <v>0</v>
      </c>
      <c r="T945" s="2">
        <f t="shared" si="119"/>
        <v>0.85450971079734817</v>
      </c>
    </row>
    <row r="946" spans="1:20" x14ac:dyDescent="0.25">
      <c r="A946">
        <v>1068</v>
      </c>
      <c r="B946" s="3">
        <f t="shared" si="112"/>
        <v>6.8008100608082866E-9</v>
      </c>
      <c r="C946">
        <v>1</v>
      </c>
      <c r="D946">
        <v>0</v>
      </c>
      <c r="E946" s="10">
        <f t="shared" si="113"/>
        <v>0</v>
      </c>
      <c r="F946">
        <f>$C$1110-SUM($C$2:C945)</f>
        <v>194</v>
      </c>
      <c r="G946" s="10">
        <f t="shared" si="114"/>
        <v>0</v>
      </c>
      <c r="H946" s="2">
        <f t="shared" si="115"/>
        <v>0.87444361633900469</v>
      </c>
      <c r="I946" s="3">
        <v>8.5291915760995886E-9</v>
      </c>
      <c r="J946" s="2">
        <v>0</v>
      </c>
      <c r="K946" s="2">
        <v>0.85450971079734817</v>
      </c>
      <c r="M946">
        <v>1252</v>
      </c>
      <c r="N946">
        <v>1</v>
      </c>
      <c r="O946">
        <v>0</v>
      </c>
      <c r="P946" s="3">
        <f t="shared" si="116"/>
        <v>8.5291915760995886E-9</v>
      </c>
      <c r="Q946" s="10">
        <f t="shared" si="117"/>
        <v>0</v>
      </c>
      <c r="R946">
        <f>$N$1110-SUM($N$2:N945)</f>
        <v>68</v>
      </c>
      <c r="S946" s="10">
        <f t="shared" si="118"/>
        <v>0</v>
      </c>
      <c r="T946" s="2">
        <f t="shared" si="119"/>
        <v>0.85450971079734817</v>
      </c>
    </row>
    <row r="947" spans="1:20" x14ac:dyDescent="0.25">
      <c r="A947">
        <v>1070</v>
      </c>
      <c r="B947" s="3">
        <f t="shared" si="112"/>
        <v>6.8008100608082866E-9</v>
      </c>
      <c r="C947">
        <v>1</v>
      </c>
      <c r="D947">
        <v>0</v>
      </c>
      <c r="E947" s="10">
        <f t="shared" si="113"/>
        <v>0</v>
      </c>
      <c r="F947">
        <f>$C$1110-SUM($C$2:C946)</f>
        <v>193</v>
      </c>
      <c r="G947" s="10">
        <f t="shared" si="114"/>
        <v>0</v>
      </c>
      <c r="H947" s="2">
        <f t="shared" si="115"/>
        <v>0.87444361633900469</v>
      </c>
      <c r="I947" s="3">
        <v>8.5291915760995886E-9</v>
      </c>
      <c r="J947" s="2">
        <v>0</v>
      </c>
      <c r="K947" s="2">
        <v>0.85450971079734817</v>
      </c>
      <c r="M947">
        <v>1261</v>
      </c>
      <c r="N947">
        <v>1</v>
      </c>
      <c r="O947">
        <v>0</v>
      </c>
      <c r="P947" s="3">
        <f t="shared" si="116"/>
        <v>8.5291915760995886E-9</v>
      </c>
      <c r="Q947" s="10">
        <f t="shared" si="117"/>
        <v>0</v>
      </c>
      <c r="R947">
        <f>$N$1110-SUM($N$2:N946)</f>
        <v>67</v>
      </c>
      <c r="S947" s="10">
        <f t="shared" si="118"/>
        <v>0</v>
      </c>
      <c r="T947" s="2">
        <f t="shared" si="119"/>
        <v>0.85450971079734817</v>
      </c>
    </row>
    <row r="948" spans="1:20" x14ac:dyDescent="0.25">
      <c r="A948">
        <v>1071</v>
      </c>
      <c r="B948" s="3">
        <f t="shared" si="112"/>
        <v>6.8008100608082866E-9</v>
      </c>
      <c r="C948">
        <v>1</v>
      </c>
      <c r="D948">
        <v>0</v>
      </c>
      <c r="E948" s="10">
        <f t="shared" si="113"/>
        <v>0</v>
      </c>
      <c r="F948">
        <f>$C$1110-SUM($C$2:C947)</f>
        <v>192</v>
      </c>
      <c r="G948" s="10">
        <f t="shared" si="114"/>
        <v>0</v>
      </c>
      <c r="H948" s="2">
        <f t="shared" si="115"/>
        <v>0.87444361633900469</v>
      </c>
      <c r="I948" s="3">
        <v>8.5291915760995886E-9</v>
      </c>
      <c r="J948" s="2">
        <v>0</v>
      </c>
      <c r="K948" s="2">
        <v>0.85450971079734817</v>
      </c>
      <c r="M948">
        <v>1262</v>
      </c>
      <c r="N948">
        <v>1</v>
      </c>
      <c r="O948">
        <v>0</v>
      </c>
      <c r="P948" s="3">
        <f t="shared" si="116"/>
        <v>8.5291915760995886E-9</v>
      </c>
      <c r="Q948" s="10">
        <f t="shared" si="117"/>
        <v>0</v>
      </c>
      <c r="R948">
        <f>$N$1110-SUM($N$2:N947)</f>
        <v>66</v>
      </c>
      <c r="S948" s="10">
        <f t="shared" si="118"/>
        <v>0</v>
      </c>
      <c r="T948" s="2">
        <f t="shared" si="119"/>
        <v>0.85450971079734817</v>
      </c>
    </row>
    <row r="949" spans="1:20" x14ac:dyDescent="0.25">
      <c r="A949">
        <v>1072</v>
      </c>
      <c r="B949" s="3">
        <f t="shared" si="112"/>
        <v>2.0402430182424862E-8</v>
      </c>
      <c r="C949">
        <v>3</v>
      </c>
      <c r="D949">
        <v>0</v>
      </c>
      <c r="E949" s="10">
        <f t="shared" si="113"/>
        <v>0</v>
      </c>
      <c r="F949">
        <f>$C$1110-SUM($C$2:C948)</f>
        <v>191</v>
      </c>
      <c r="G949" s="10">
        <f t="shared" si="114"/>
        <v>0</v>
      </c>
      <c r="H949" s="2">
        <f t="shared" si="115"/>
        <v>0.87444361633900469</v>
      </c>
      <c r="I949" s="3">
        <v>8.5291915760995886E-9</v>
      </c>
      <c r="J949" s="2">
        <v>0</v>
      </c>
      <c r="K949" s="2">
        <v>0.85450971079734817</v>
      </c>
      <c r="M949">
        <v>1268</v>
      </c>
      <c r="N949">
        <v>1</v>
      </c>
      <c r="O949">
        <v>0</v>
      </c>
      <c r="P949" s="3">
        <f t="shared" si="116"/>
        <v>8.5291915760995886E-9</v>
      </c>
      <c r="Q949" s="10">
        <f t="shared" si="117"/>
        <v>0</v>
      </c>
      <c r="R949">
        <f>$N$1110-SUM($N$2:N948)</f>
        <v>65</v>
      </c>
      <c r="S949" s="10">
        <f t="shared" si="118"/>
        <v>0</v>
      </c>
      <c r="T949" s="2">
        <f t="shared" si="119"/>
        <v>0.85450971079734817</v>
      </c>
    </row>
    <row r="950" spans="1:20" x14ac:dyDescent="0.25">
      <c r="A950">
        <v>1074</v>
      </c>
      <c r="B950" s="3">
        <f t="shared" si="112"/>
        <v>6.8008100608082866E-9</v>
      </c>
      <c r="C950">
        <v>1</v>
      </c>
      <c r="D950">
        <v>0</v>
      </c>
      <c r="E950" s="10">
        <f t="shared" si="113"/>
        <v>0</v>
      </c>
      <c r="F950">
        <f>$C$1110-SUM($C$2:C949)</f>
        <v>188</v>
      </c>
      <c r="G950" s="10">
        <f t="shared" si="114"/>
        <v>0</v>
      </c>
      <c r="H950" s="2">
        <f t="shared" si="115"/>
        <v>0.87444361633900469</v>
      </c>
      <c r="I950" s="3">
        <v>1.7058383152199177E-8</v>
      </c>
      <c r="J950" s="2">
        <v>0</v>
      </c>
      <c r="K950" s="2">
        <v>0.85450971079734817</v>
      </c>
      <c r="M950">
        <v>1272</v>
      </c>
      <c r="N950">
        <v>2</v>
      </c>
      <c r="O950">
        <v>0</v>
      </c>
      <c r="P950" s="3">
        <f t="shared" si="116"/>
        <v>1.7058383152199177E-8</v>
      </c>
      <c r="Q950" s="10">
        <f t="shared" si="117"/>
        <v>0</v>
      </c>
      <c r="R950">
        <f>$N$1110-SUM($N$2:N949)</f>
        <v>64</v>
      </c>
      <c r="S950" s="10">
        <f t="shared" si="118"/>
        <v>0</v>
      </c>
      <c r="T950" s="2">
        <f t="shared" si="119"/>
        <v>0.85450971079734817</v>
      </c>
    </row>
    <row r="951" spans="1:20" x14ac:dyDescent="0.25">
      <c r="A951">
        <v>1079</v>
      </c>
      <c r="B951" s="3">
        <f t="shared" si="112"/>
        <v>1.3601620121616573E-8</v>
      </c>
      <c r="C951">
        <v>2</v>
      </c>
      <c r="D951">
        <v>0</v>
      </c>
      <c r="E951" s="10">
        <f t="shared" si="113"/>
        <v>0</v>
      </c>
      <c r="F951">
        <f>$C$1110-SUM($C$2:C950)</f>
        <v>187</v>
      </c>
      <c r="G951" s="10">
        <f t="shared" si="114"/>
        <v>0</v>
      </c>
      <c r="H951" s="2">
        <f t="shared" si="115"/>
        <v>0.87444361633900469</v>
      </c>
      <c r="I951" s="3">
        <v>8.5291915760995886E-9</v>
      </c>
      <c r="J951" s="2">
        <v>0</v>
      </c>
      <c r="K951" s="2">
        <v>0.85450971079734817</v>
      </c>
      <c r="M951">
        <v>1278</v>
      </c>
      <c r="N951">
        <v>1</v>
      </c>
      <c r="O951">
        <v>0</v>
      </c>
      <c r="P951" s="3">
        <f t="shared" si="116"/>
        <v>8.5291915760995886E-9</v>
      </c>
      <c r="Q951" s="10">
        <f t="shared" si="117"/>
        <v>0</v>
      </c>
      <c r="R951">
        <f>$N$1110-SUM($N$2:N950)</f>
        <v>62</v>
      </c>
      <c r="S951" s="10">
        <f t="shared" si="118"/>
        <v>0</v>
      </c>
      <c r="T951" s="2">
        <f t="shared" si="119"/>
        <v>0.85450971079734817</v>
      </c>
    </row>
    <row r="952" spans="1:20" x14ac:dyDescent="0.25">
      <c r="A952">
        <v>1091</v>
      </c>
      <c r="B952" s="3">
        <f t="shared" si="112"/>
        <v>6.8008100608082866E-9</v>
      </c>
      <c r="C952">
        <v>1</v>
      </c>
      <c r="D952">
        <v>0</v>
      </c>
      <c r="E952" s="10">
        <f t="shared" si="113"/>
        <v>0</v>
      </c>
      <c r="F952">
        <f>$C$1110-SUM($C$2:C951)</f>
        <v>185</v>
      </c>
      <c r="G952" s="10">
        <f t="shared" si="114"/>
        <v>0</v>
      </c>
      <c r="H952" s="2">
        <f t="shared" si="115"/>
        <v>0.87444361633900469</v>
      </c>
      <c r="I952" s="3">
        <v>8.5291915760995886E-9</v>
      </c>
      <c r="J952" s="2">
        <v>0</v>
      </c>
      <c r="K952" s="2">
        <v>0.85450971079734817</v>
      </c>
      <c r="M952">
        <v>1283</v>
      </c>
      <c r="N952">
        <v>1</v>
      </c>
      <c r="O952">
        <v>0</v>
      </c>
      <c r="P952" s="3">
        <f t="shared" si="116"/>
        <v>8.5291915760995886E-9</v>
      </c>
      <c r="Q952" s="10">
        <f t="shared" si="117"/>
        <v>0</v>
      </c>
      <c r="R952">
        <f>$N$1110-SUM($N$2:N951)</f>
        <v>61</v>
      </c>
      <c r="S952" s="10">
        <f t="shared" si="118"/>
        <v>0</v>
      </c>
      <c r="T952" s="2">
        <f t="shared" si="119"/>
        <v>0.85450971079734817</v>
      </c>
    </row>
    <row r="953" spans="1:20" x14ac:dyDescent="0.25">
      <c r="A953">
        <v>1094</v>
      </c>
      <c r="B953" s="3">
        <f t="shared" si="112"/>
        <v>6.8008100608082866E-9</v>
      </c>
      <c r="C953">
        <v>1</v>
      </c>
      <c r="D953">
        <v>0</v>
      </c>
      <c r="E953" s="10">
        <f t="shared" si="113"/>
        <v>0</v>
      </c>
      <c r="F953">
        <f>$C$1110-SUM($C$2:C952)</f>
        <v>184</v>
      </c>
      <c r="G953" s="10">
        <f t="shared" si="114"/>
        <v>0</v>
      </c>
      <c r="H953" s="2">
        <f t="shared" si="115"/>
        <v>0.87444361633900469</v>
      </c>
      <c r="I953" s="3">
        <v>8.5291915760995886E-9</v>
      </c>
      <c r="J953" s="2">
        <v>0</v>
      </c>
      <c r="K953" s="2">
        <v>0.85450971079734817</v>
      </c>
      <c r="M953">
        <v>1292</v>
      </c>
      <c r="N953">
        <v>1</v>
      </c>
      <c r="O953">
        <v>0</v>
      </c>
      <c r="P953" s="3">
        <f t="shared" si="116"/>
        <v>8.5291915760995886E-9</v>
      </c>
      <c r="Q953" s="10">
        <f t="shared" si="117"/>
        <v>0</v>
      </c>
      <c r="R953">
        <f>$N$1110-SUM($N$2:N952)</f>
        <v>60</v>
      </c>
      <c r="S953" s="10">
        <f t="shared" si="118"/>
        <v>0</v>
      </c>
      <c r="T953" s="2">
        <f t="shared" si="119"/>
        <v>0.85450971079734817</v>
      </c>
    </row>
    <row r="954" spans="1:20" x14ac:dyDescent="0.25">
      <c r="A954">
        <v>1097</v>
      </c>
      <c r="B954" s="3">
        <f t="shared" si="112"/>
        <v>6.8008100608082866E-9</v>
      </c>
      <c r="C954">
        <v>1</v>
      </c>
      <c r="D954">
        <v>0</v>
      </c>
      <c r="E954" s="10">
        <f t="shared" si="113"/>
        <v>0</v>
      </c>
      <c r="F954">
        <f>$C$1110-SUM($C$2:C953)</f>
        <v>183</v>
      </c>
      <c r="G954" s="10">
        <f t="shared" si="114"/>
        <v>0</v>
      </c>
      <c r="H954" s="2">
        <f t="shared" si="115"/>
        <v>0.87444361633900469</v>
      </c>
      <c r="I954" s="3">
        <v>8.5291915760995886E-9</v>
      </c>
      <c r="J954" s="2">
        <v>0</v>
      </c>
      <c r="K954" s="2">
        <v>0.85450971079734817</v>
      </c>
      <c r="M954">
        <v>1294</v>
      </c>
      <c r="N954">
        <v>1</v>
      </c>
      <c r="O954">
        <v>0</v>
      </c>
      <c r="P954" s="3">
        <f t="shared" si="116"/>
        <v>8.5291915760995886E-9</v>
      </c>
      <c r="Q954" s="10">
        <f t="shared" si="117"/>
        <v>0</v>
      </c>
      <c r="R954">
        <f>$N$1110-SUM($N$2:N953)</f>
        <v>59</v>
      </c>
      <c r="S954" s="10">
        <f t="shared" si="118"/>
        <v>0</v>
      </c>
      <c r="T954" s="2">
        <f t="shared" si="119"/>
        <v>0.85450971079734817</v>
      </c>
    </row>
    <row r="955" spans="1:20" x14ac:dyDescent="0.25">
      <c r="A955">
        <v>1099</v>
      </c>
      <c r="B955" s="3">
        <f t="shared" si="112"/>
        <v>6.8008100608082866E-9</v>
      </c>
      <c r="C955">
        <v>1</v>
      </c>
      <c r="D955">
        <v>0</v>
      </c>
      <c r="E955" s="10">
        <f t="shared" si="113"/>
        <v>0</v>
      </c>
      <c r="F955">
        <f>$C$1110-SUM($C$2:C954)</f>
        <v>182</v>
      </c>
      <c r="G955" s="10">
        <f t="shared" si="114"/>
        <v>0</v>
      </c>
      <c r="H955" s="2">
        <f t="shared" si="115"/>
        <v>0.87444361633900469</v>
      </c>
      <c r="I955" s="3">
        <v>8.5291915760995886E-9</v>
      </c>
      <c r="J955" s="2">
        <v>0</v>
      </c>
      <c r="K955" s="2">
        <v>0.85450971079734817</v>
      </c>
      <c r="M955">
        <v>1296</v>
      </c>
      <c r="N955">
        <v>1</v>
      </c>
      <c r="O955">
        <v>0</v>
      </c>
      <c r="P955" s="3">
        <f t="shared" si="116"/>
        <v>8.5291915760995886E-9</v>
      </c>
      <c r="Q955" s="10">
        <f t="shared" si="117"/>
        <v>0</v>
      </c>
      <c r="R955">
        <f>$N$1110-SUM($N$2:N954)</f>
        <v>58</v>
      </c>
      <c r="S955" s="10">
        <f t="shared" si="118"/>
        <v>0</v>
      </c>
      <c r="T955" s="2">
        <f t="shared" si="119"/>
        <v>0.85450971079734817</v>
      </c>
    </row>
    <row r="956" spans="1:20" x14ac:dyDescent="0.25">
      <c r="A956">
        <v>1100</v>
      </c>
      <c r="B956" s="3">
        <f t="shared" si="112"/>
        <v>1.3601620121616573E-8</v>
      </c>
      <c r="C956">
        <v>2</v>
      </c>
      <c r="D956">
        <v>0</v>
      </c>
      <c r="E956" s="10">
        <f t="shared" si="113"/>
        <v>0</v>
      </c>
      <c r="F956">
        <f>$C$1110-SUM($C$2:C955)</f>
        <v>181</v>
      </c>
      <c r="G956" s="10">
        <f t="shared" si="114"/>
        <v>0</v>
      </c>
      <c r="H956" s="2">
        <f t="shared" si="115"/>
        <v>0.87444361633900469</v>
      </c>
      <c r="I956" s="3">
        <v>8.5291915760995886E-9</v>
      </c>
      <c r="J956" s="2">
        <v>0</v>
      </c>
      <c r="K956" s="2">
        <v>0.85450971079734817</v>
      </c>
      <c r="M956">
        <v>1306</v>
      </c>
      <c r="N956">
        <v>1</v>
      </c>
      <c r="O956">
        <v>0</v>
      </c>
      <c r="P956" s="3">
        <f t="shared" si="116"/>
        <v>8.5291915760995886E-9</v>
      </c>
      <c r="Q956" s="10">
        <f t="shared" si="117"/>
        <v>0</v>
      </c>
      <c r="R956">
        <f>$N$1110-SUM($N$2:N955)</f>
        <v>57</v>
      </c>
      <c r="S956" s="10">
        <f t="shared" si="118"/>
        <v>0</v>
      </c>
      <c r="T956" s="2">
        <f t="shared" si="119"/>
        <v>0.85450971079734817</v>
      </c>
    </row>
    <row r="957" spans="1:20" x14ac:dyDescent="0.25">
      <c r="A957">
        <v>1103</v>
      </c>
      <c r="B957" s="3">
        <f t="shared" si="112"/>
        <v>1.3601620121616573E-8</v>
      </c>
      <c r="C957">
        <v>2</v>
      </c>
      <c r="D957">
        <v>0</v>
      </c>
      <c r="E957" s="10">
        <f t="shared" si="113"/>
        <v>0</v>
      </c>
      <c r="F957">
        <f>$C$1110-SUM($C$2:C956)</f>
        <v>179</v>
      </c>
      <c r="G957" s="10">
        <f t="shared" si="114"/>
        <v>0</v>
      </c>
      <c r="H957" s="2">
        <f t="shared" si="115"/>
        <v>0.87444361633900469</v>
      </c>
      <c r="I957" s="3">
        <v>8.5291915760995886E-9</v>
      </c>
      <c r="J957" s="2">
        <v>0</v>
      </c>
      <c r="K957" s="2">
        <v>0.85450971079734817</v>
      </c>
      <c r="M957">
        <v>1315</v>
      </c>
      <c r="N957">
        <v>1</v>
      </c>
      <c r="O957">
        <v>0</v>
      </c>
      <c r="P957" s="3">
        <f t="shared" si="116"/>
        <v>8.5291915760995886E-9</v>
      </c>
      <c r="Q957" s="10">
        <f t="shared" si="117"/>
        <v>0</v>
      </c>
      <c r="R957">
        <f>$N$1110-SUM($N$2:N956)</f>
        <v>56</v>
      </c>
      <c r="S957" s="10">
        <f t="shared" si="118"/>
        <v>0</v>
      </c>
      <c r="T957" s="2">
        <f t="shared" si="119"/>
        <v>0.85450971079734817</v>
      </c>
    </row>
    <row r="958" spans="1:20" x14ac:dyDescent="0.25">
      <c r="A958">
        <v>1105</v>
      </c>
      <c r="B958" s="3">
        <f t="shared" si="112"/>
        <v>6.8008100608082866E-9</v>
      </c>
      <c r="C958">
        <v>1</v>
      </c>
      <c r="D958">
        <v>0</v>
      </c>
      <c r="E958" s="10">
        <f t="shared" si="113"/>
        <v>0</v>
      </c>
      <c r="F958">
        <f>$C$1110-SUM($C$2:C957)</f>
        <v>177</v>
      </c>
      <c r="G958" s="10">
        <f t="shared" si="114"/>
        <v>0</v>
      </c>
      <c r="H958" s="2">
        <f t="shared" si="115"/>
        <v>0.87444361633900469</v>
      </c>
      <c r="I958" s="3">
        <v>8.5291915760995886E-9</v>
      </c>
      <c r="J958" s="2">
        <v>1.5536540196315451E-2</v>
      </c>
      <c r="K958" s="2">
        <v>0.83897317060103271</v>
      </c>
      <c r="M958">
        <v>1329</v>
      </c>
      <c r="N958">
        <v>1</v>
      </c>
      <c r="O958">
        <v>1</v>
      </c>
      <c r="P958" s="3">
        <f t="shared" si="116"/>
        <v>8.5291915760995886E-9</v>
      </c>
      <c r="Q958" s="10">
        <f t="shared" si="117"/>
        <v>1</v>
      </c>
      <c r="R958">
        <f>$N$1110-SUM($N$2:N957)</f>
        <v>55</v>
      </c>
      <c r="S958" s="10">
        <f t="shared" si="118"/>
        <v>1.5536540196315451E-2</v>
      </c>
      <c r="T958" s="2">
        <f t="shared" si="119"/>
        <v>0.83897317060103271</v>
      </c>
    </row>
    <row r="959" spans="1:20" x14ac:dyDescent="0.25">
      <c r="A959">
        <v>1106</v>
      </c>
      <c r="B959" s="3">
        <f t="shared" si="112"/>
        <v>6.8008100608082866E-9</v>
      </c>
      <c r="C959">
        <v>1</v>
      </c>
      <c r="D959">
        <v>0</v>
      </c>
      <c r="E959" s="10">
        <f t="shared" si="113"/>
        <v>0</v>
      </c>
      <c r="F959">
        <f>$C$1110-SUM($C$2:C958)</f>
        <v>176</v>
      </c>
      <c r="G959" s="10">
        <f t="shared" si="114"/>
        <v>0</v>
      </c>
      <c r="H959" s="2">
        <f t="shared" si="115"/>
        <v>0.87444361633900469</v>
      </c>
      <c r="I959" s="3">
        <v>8.5291915760995886E-9</v>
      </c>
      <c r="J959" s="2">
        <v>0</v>
      </c>
      <c r="K959" s="2">
        <v>0.83897317060103271</v>
      </c>
      <c r="M959">
        <v>1334</v>
      </c>
      <c r="N959">
        <v>1</v>
      </c>
      <c r="O959">
        <v>0</v>
      </c>
      <c r="P959" s="3">
        <f t="shared" si="116"/>
        <v>8.5291915760995886E-9</v>
      </c>
      <c r="Q959" s="10">
        <f t="shared" si="117"/>
        <v>0</v>
      </c>
      <c r="R959">
        <f>$N$1110-SUM($N$2:N958)</f>
        <v>54</v>
      </c>
      <c r="S959" s="10">
        <f t="shared" si="118"/>
        <v>0</v>
      </c>
      <c r="T959" s="2">
        <f t="shared" si="119"/>
        <v>0.83897317060103271</v>
      </c>
    </row>
    <row r="960" spans="1:20" x14ac:dyDescent="0.25">
      <c r="A960">
        <v>1107</v>
      </c>
      <c r="B960" s="3">
        <f t="shared" si="112"/>
        <v>6.8008100608082866E-9</v>
      </c>
      <c r="C960">
        <v>1</v>
      </c>
      <c r="D960">
        <v>0</v>
      </c>
      <c r="E960" s="10">
        <f t="shared" si="113"/>
        <v>0</v>
      </c>
      <c r="F960">
        <f>$C$1110-SUM($C$2:C959)</f>
        <v>175</v>
      </c>
      <c r="G960" s="10">
        <f t="shared" si="114"/>
        <v>0</v>
      </c>
      <c r="H960" s="2">
        <f t="shared" si="115"/>
        <v>0.87444361633900469</v>
      </c>
      <c r="I960" s="3">
        <v>8.5291915760995886E-9</v>
      </c>
      <c r="J960" s="2">
        <v>0</v>
      </c>
      <c r="K960" s="2">
        <v>0.83897317060103271</v>
      </c>
      <c r="M960">
        <v>1335</v>
      </c>
      <c r="N960">
        <v>1</v>
      </c>
      <c r="O960">
        <v>0</v>
      </c>
      <c r="P960" s="3">
        <f t="shared" si="116"/>
        <v>8.5291915760995886E-9</v>
      </c>
      <c r="Q960" s="10">
        <f t="shared" si="117"/>
        <v>0</v>
      </c>
      <c r="R960">
        <f>$N$1110-SUM($N$2:N959)</f>
        <v>53</v>
      </c>
      <c r="S960" s="10">
        <f t="shared" si="118"/>
        <v>0</v>
      </c>
      <c r="T960" s="2">
        <f t="shared" si="119"/>
        <v>0.83897317060103271</v>
      </c>
    </row>
    <row r="961" spans="1:20" x14ac:dyDescent="0.25">
      <c r="A961">
        <v>1108</v>
      </c>
      <c r="B961" s="3">
        <f t="shared" si="112"/>
        <v>6.8008100608082866E-9</v>
      </c>
      <c r="C961">
        <v>1</v>
      </c>
      <c r="D961">
        <v>0</v>
      </c>
      <c r="E961" s="10">
        <f t="shared" si="113"/>
        <v>0</v>
      </c>
      <c r="F961">
        <f>$C$1110-SUM($C$2:C960)</f>
        <v>174</v>
      </c>
      <c r="G961" s="10">
        <f t="shared" si="114"/>
        <v>0</v>
      </c>
      <c r="H961" s="2">
        <f t="shared" si="115"/>
        <v>0.87444361633900469</v>
      </c>
      <c r="I961" s="3">
        <v>8.5291915760995886E-9</v>
      </c>
      <c r="J961" s="2">
        <v>0</v>
      </c>
      <c r="K961" s="2">
        <v>0.83897317060103271</v>
      </c>
      <c r="M961">
        <v>1343</v>
      </c>
      <c r="N961">
        <v>1</v>
      </c>
      <c r="O961">
        <v>0</v>
      </c>
      <c r="P961" s="3">
        <f t="shared" si="116"/>
        <v>8.5291915760995886E-9</v>
      </c>
      <c r="Q961" s="10">
        <f t="shared" si="117"/>
        <v>0</v>
      </c>
      <c r="R961">
        <f>$N$1110-SUM($N$2:N960)</f>
        <v>52</v>
      </c>
      <c r="S961" s="10">
        <f t="shared" si="118"/>
        <v>0</v>
      </c>
      <c r="T961" s="2">
        <f t="shared" si="119"/>
        <v>0.83897317060103271</v>
      </c>
    </row>
    <row r="962" spans="1:20" x14ac:dyDescent="0.25">
      <c r="A962">
        <v>1114</v>
      </c>
      <c r="B962" s="3">
        <f t="shared" ref="B962:B1025" si="120">C962/$C$1110</f>
        <v>6.8008100608082866E-9</v>
      </c>
      <c r="C962">
        <v>1</v>
      </c>
      <c r="D962">
        <v>0</v>
      </c>
      <c r="E962" s="10">
        <f t="shared" ref="E962:E1025" si="121">D962/C962</f>
        <v>0</v>
      </c>
      <c r="F962">
        <f>$C$1110-SUM($C$2:C961)</f>
        <v>173</v>
      </c>
      <c r="G962" s="10">
        <f t="shared" si="114"/>
        <v>0</v>
      </c>
      <c r="H962" s="2">
        <f t="shared" si="115"/>
        <v>0.87444361633900469</v>
      </c>
      <c r="I962" s="3">
        <v>8.5291915760995886E-9</v>
      </c>
      <c r="J962" s="2">
        <v>0</v>
      </c>
      <c r="K962" s="2">
        <v>0.83897317060103271</v>
      </c>
      <c r="M962">
        <v>1350</v>
      </c>
      <c r="N962">
        <v>1</v>
      </c>
      <c r="O962">
        <v>0</v>
      </c>
      <c r="P962" s="3">
        <f t="shared" si="116"/>
        <v>8.5291915760995886E-9</v>
      </c>
      <c r="Q962" s="10">
        <f t="shared" si="117"/>
        <v>0</v>
      </c>
      <c r="R962">
        <f>$N$1110-SUM($N$2:N961)</f>
        <v>51</v>
      </c>
      <c r="S962" s="10">
        <f t="shared" si="118"/>
        <v>0</v>
      </c>
      <c r="T962" s="2">
        <f t="shared" si="119"/>
        <v>0.83897317060103271</v>
      </c>
    </row>
    <row r="963" spans="1:20" x14ac:dyDescent="0.25">
      <c r="A963">
        <v>1116</v>
      </c>
      <c r="B963" s="3">
        <f t="shared" si="120"/>
        <v>1.3601620121616573E-8</v>
      </c>
      <c r="C963">
        <v>2</v>
      </c>
      <c r="D963">
        <v>0</v>
      </c>
      <c r="E963" s="10">
        <f t="shared" si="121"/>
        <v>0</v>
      </c>
      <c r="F963">
        <f>$C$1110-SUM($C$2:C962)</f>
        <v>172</v>
      </c>
      <c r="G963" s="10">
        <f t="shared" ref="G963:G1026" si="122">H962-H963</f>
        <v>0</v>
      </c>
      <c r="H963" s="2">
        <f t="shared" ref="H963:H1026" si="123">(F963-D963)/F963*H962</f>
        <v>0.87444361633900469</v>
      </c>
      <c r="I963" s="3">
        <v>8.5291915760995886E-9</v>
      </c>
      <c r="J963" s="2">
        <v>0</v>
      </c>
      <c r="K963" s="2">
        <v>0.83897317060103271</v>
      </c>
      <c r="M963">
        <v>1361</v>
      </c>
      <c r="N963">
        <v>1</v>
      </c>
      <c r="O963">
        <v>0</v>
      </c>
      <c r="P963" s="3">
        <f t="shared" ref="P963:P994" si="124">N963/$N$1110</f>
        <v>8.5291915760995886E-9</v>
      </c>
      <c r="Q963" s="10">
        <f t="shared" ref="Q963:Q1011" si="125">O963/N963</f>
        <v>0</v>
      </c>
      <c r="R963">
        <f>$N$1110-SUM($N$2:N962)</f>
        <v>50</v>
      </c>
      <c r="S963" s="10">
        <f t="shared" si="118"/>
        <v>0</v>
      </c>
      <c r="T963" s="2">
        <f t="shared" si="119"/>
        <v>0.83897317060103271</v>
      </c>
    </row>
    <row r="964" spans="1:20" x14ac:dyDescent="0.25">
      <c r="A964">
        <v>1120</v>
      </c>
      <c r="B964" s="3">
        <f t="shared" si="120"/>
        <v>6.8008100608082866E-9</v>
      </c>
      <c r="C964">
        <v>1</v>
      </c>
      <c r="D964">
        <v>0</v>
      </c>
      <c r="E964" s="10">
        <f t="shared" si="121"/>
        <v>0</v>
      </c>
      <c r="F964">
        <f>$C$1110-SUM($C$2:C963)</f>
        <v>170</v>
      </c>
      <c r="G964" s="10">
        <f t="shared" si="122"/>
        <v>0</v>
      </c>
      <c r="H964" s="2">
        <f t="shared" si="123"/>
        <v>0.87444361633900469</v>
      </c>
      <c r="I964" s="3">
        <v>8.5291915760995886E-9</v>
      </c>
      <c r="J964" s="2">
        <v>0</v>
      </c>
      <c r="K964" s="2">
        <v>0.83897317060103271</v>
      </c>
      <c r="M964">
        <v>1371</v>
      </c>
      <c r="N964">
        <v>1</v>
      </c>
      <c r="O964">
        <v>0</v>
      </c>
      <c r="P964" s="3">
        <f t="shared" si="124"/>
        <v>8.5291915760995886E-9</v>
      </c>
      <c r="Q964" s="10">
        <f t="shared" si="125"/>
        <v>0</v>
      </c>
      <c r="R964">
        <f>$N$1110-SUM($N$2:N963)</f>
        <v>49</v>
      </c>
      <c r="S964" s="10">
        <f t="shared" ref="S964:S1011" si="126">T963-T964</f>
        <v>0</v>
      </c>
      <c r="T964" s="2">
        <f t="shared" ref="T964:T1011" si="127">(R964-O964)/R964*T963</f>
        <v>0.83897317060103271</v>
      </c>
    </row>
    <row r="965" spans="1:20" x14ac:dyDescent="0.25">
      <c r="A965">
        <v>1121</v>
      </c>
      <c r="B965" s="3">
        <f t="shared" si="120"/>
        <v>6.8008100608082866E-9</v>
      </c>
      <c r="C965">
        <v>1</v>
      </c>
      <c r="D965">
        <v>0</v>
      </c>
      <c r="E965" s="10">
        <f t="shared" si="121"/>
        <v>0</v>
      </c>
      <c r="F965">
        <f>$C$1110-SUM($C$2:C964)</f>
        <v>169</v>
      </c>
      <c r="G965" s="10">
        <f t="shared" si="122"/>
        <v>0</v>
      </c>
      <c r="H965" s="2">
        <f t="shared" si="123"/>
        <v>0.87444361633900469</v>
      </c>
      <c r="I965" s="3">
        <v>8.5291915760995886E-9</v>
      </c>
      <c r="J965" s="2">
        <v>0</v>
      </c>
      <c r="K965" s="2">
        <v>0.83897317060103271</v>
      </c>
      <c r="M965">
        <v>1372</v>
      </c>
      <c r="N965">
        <v>1</v>
      </c>
      <c r="O965">
        <v>0</v>
      </c>
      <c r="P965" s="3">
        <f t="shared" si="124"/>
        <v>8.5291915760995886E-9</v>
      </c>
      <c r="Q965" s="10">
        <f t="shared" si="125"/>
        <v>0</v>
      </c>
      <c r="R965">
        <f>$N$1110-SUM($N$2:N964)</f>
        <v>48</v>
      </c>
      <c r="S965" s="10">
        <f t="shared" si="126"/>
        <v>0</v>
      </c>
      <c r="T965" s="2">
        <f t="shared" si="127"/>
        <v>0.83897317060103271</v>
      </c>
    </row>
    <row r="966" spans="1:20" x14ac:dyDescent="0.25">
      <c r="A966">
        <v>1122</v>
      </c>
      <c r="B966" s="3">
        <f t="shared" si="120"/>
        <v>1.3601620121616573E-8</v>
      </c>
      <c r="C966">
        <v>2</v>
      </c>
      <c r="D966">
        <v>0</v>
      </c>
      <c r="E966" s="10">
        <f t="shared" si="121"/>
        <v>0</v>
      </c>
      <c r="F966">
        <f>$C$1110-SUM($C$2:C965)</f>
        <v>168</v>
      </c>
      <c r="G966" s="10">
        <f t="shared" si="122"/>
        <v>0</v>
      </c>
      <c r="H966" s="2">
        <f t="shared" si="123"/>
        <v>0.87444361633900469</v>
      </c>
      <c r="I966" s="3">
        <v>8.5291915760995886E-9</v>
      </c>
      <c r="J966" s="2">
        <v>0</v>
      </c>
      <c r="K966" s="2">
        <v>0.83897317060103271</v>
      </c>
      <c r="M966">
        <v>1375</v>
      </c>
      <c r="N966">
        <v>1</v>
      </c>
      <c r="O966">
        <v>0</v>
      </c>
      <c r="P966" s="3">
        <f t="shared" si="124"/>
        <v>8.5291915760995886E-9</v>
      </c>
      <c r="Q966" s="10">
        <f t="shared" si="125"/>
        <v>0</v>
      </c>
      <c r="R966">
        <f>$N$1110-SUM($N$2:N965)</f>
        <v>47</v>
      </c>
      <c r="S966" s="10">
        <f t="shared" si="126"/>
        <v>0</v>
      </c>
      <c r="T966" s="2">
        <f t="shared" si="127"/>
        <v>0.83897317060103271</v>
      </c>
    </row>
    <row r="967" spans="1:20" x14ac:dyDescent="0.25">
      <c r="A967">
        <v>1123</v>
      </c>
      <c r="B967" s="3">
        <f t="shared" si="120"/>
        <v>6.8008100608082866E-9</v>
      </c>
      <c r="C967">
        <v>1</v>
      </c>
      <c r="D967">
        <v>0</v>
      </c>
      <c r="E967" s="10">
        <f t="shared" si="121"/>
        <v>0</v>
      </c>
      <c r="F967">
        <f>$C$1110-SUM($C$2:C966)</f>
        <v>166</v>
      </c>
      <c r="G967" s="10">
        <f t="shared" si="122"/>
        <v>0</v>
      </c>
      <c r="H967" s="2">
        <f t="shared" si="123"/>
        <v>0.87444361633900469</v>
      </c>
      <c r="I967" s="3">
        <v>8.5291915760995886E-9</v>
      </c>
      <c r="J967" s="2">
        <v>0</v>
      </c>
      <c r="K967" s="2">
        <v>0.83897317060103271</v>
      </c>
      <c r="M967">
        <v>1386</v>
      </c>
      <c r="N967">
        <v>1</v>
      </c>
      <c r="O967">
        <v>0</v>
      </c>
      <c r="P967" s="3">
        <f t="shared" si="124"/>
        <v>8.5291915760995886E-9</v>
      </c>
      <c r="Q967" s="10">
        <f t="shared" si="125"/>
        <v>0</v>
      </c>
      <c r="R967">
        <f>$N$1110-SUM($N$2:N966)</f>
        <v>46</v>
      </c>
      <c r="S967" s="10">
        <f t="shared" si="126"/>
        <v>0</v>
      </c>
      <c r="T967" s="2">
        <f t="shared" si="127"/>
        <v>0.83897317060103271</v>
      </c>
    </row>
    <row r="968" spans="1:20" x14ac:dyDescent="0.25">
      <c r="A968">
        <v>1126</v>
      </c>
      <c r="B968" s="3">
        <f t="shared" si="120"/>
        <v>1.3601620121616573E-8</v>
      </c>
      <c r="C968">
        <v>2</v>
      </c>
      <c r="D968">
        <v>0</v>
      </c>
      <c r="E968" s="10">
        <f t="shared" si="121"/>
        <v>0</v>
      </c>
      <c r="F968">
        <f>$C$1110-SUM($C$2:C967)</f>
        <v>165</v>
      </c>
      <c r="G968" s="10">
        <f t="shared" si="122"/>
        <v>0</v>
      </c>
      <c r="H968" s="2">
        <f t="shared" si="123"/>
        <v>0.87444361633900469</v>
      </c>
      <c r="I968" s="3">
        <v>8.5291915760995886E-9</v>
      </c>
      <c r="J968" s="2">
        <v>0</v>
      </c>
      <c r="K968" s="2">
        <v>0.83897317060103271</v>
      </c>
      <c r="M968">
        <v>1390</v>
      </c>
      <c r="N968">
        <v>1</v>
      </c>
      <c r="O968">
        <v>0</v>
      </c>
      <c r="P968" s="3">
        <f t="shared" si="124"/>
        <v>8.5291915760995886E-9</v>
      </c>
      <c r="Q968" s="10">
        <f t="shared" si="125"/>
        <v>0</v>
      </c>
      <c r="R968">
        <f>$N$1110-SUM($N$2:N967)</f>
        <v>45</v>
      </c>
      <c r="S968" s="10">
        <f t="shared" si="126"/>
        <v>0</v>
      </c>
      <c r="T968" s="2">
        <f t="shared" si="127"/>
        <v>0.83897317060103271</v>
      </c>
    </row>
    <row r="969" spans="1:20" x14ac:dyDescent="0.25">
      <c r="A969">
        <v>1127</v>
      </c>
      <c r="B969" s="3">
        <f t="shared" si="120"/>
        <v>6.8008100608082866E-9</v>
      </c>
      <c r="C969">
        <v>1</v>
      </c>
      <c r="D969">
        <v>0</v>
      </c>
      <c r="E969" s="10">
        <f t="shared" si="121"/>
        <v>0</v>
      </c>
      <c r="F969">
        <f>$C$1110-SUM($C$2:C968)</f>
        <v>163</v>
      </c>
      <c r="G969" s="10">
        <f t="shared" si="122"/>
        <v>0</v>
      </c>
      <c r="H969" s="2">
        <f t="shared" si="123"/>
        <v>0.87444361633900469</v>
      </c>
      <c r="I969" s="3">
        <v>8.5291915760995886E-9</v>
      </c>
      <c r="J969" s="2">
        <v>0</v>
      </c>
      <c r="K969" s="2">
        <v>0.83897317060103271</v>
      </c>
      <c r="M969">
        <v>1395</v>
      </c>
      <c r="N969">
        <v>1</v>
      </c>
      <c r="O969">
        <v>0</v>
      </c>
      <c r="P969" s="3">
        <f t="shared" si="124"/>
        <v>8.5291915760995886E-9</v>
      </c>
      <c r="Q969" s="10">
        <f t="shared" si="125"/>
        <v>0</v>
      </c>
      <c r="R969">
        <f>$N$1110-SUM($N$2:N968)</f>
        <v>44</v>
      </c>
      <c r="S969" s="10">
        <f t="shared" si="126"/>
        <v>0</v>
      </c>
      <c r="T969" s="2">
        <f t="shared" si="127"/>
        <v>0.83897317060103271</v>
      </c>
    </row>
    <row r="970" spans="1:20" x14ac:dyDescent="0.25">
      <c r="A970">
        <v>1130</v>
      </c>
      <c r="B970" s="3">
        <f t="shared" si="120"/>
        <v>6.8008100608082866E-9</v>
      </c>
      <c r="C970">
        <v>1</v>
      </c>
      <c r="D970">
        <v>0</v>
      </c>
      <c r="E970" s="10">
        <f t="shared" si="121"/>
        <v>0</v>
      </c>
      <c r="F970">
        <f>$C$1110-SUM($C$2:C969)</f>
        <v>162</v>
      </c>
      <c r="G970" s="10">
        <f t="shared" si="122"/>
        <v>0</v>
      </c>
      <c r="H970" s="2">
        <f t="shared" si="123"/>
        <v>0.87444361633900469</v>
      </c>
      <c r="I970" s="3">
        <v>1.7058383152199177E-8</v>
      </c>
      <c r="J970" s="2">
        <v>0</v>
      </c>
      <c r="K970" s="2">
        <v>0.83897317060103271</v>
      </c>
      <c r="M970">
        <v>1397</v>
      </c>
      <c r="N970">
        <v>2</v>
      </c>
      <c r="O970">
        <v>0</v>
      </c>
      <c r="P970" s="3">
        <f t="shared" si="124"/>
        <v>1.7058383152199177E-8</v>
      </c>
      <c r="Q970" s="10">
        <f t="shared" si="125"/>
        <v>0</v>
      </c>
      <c r="R970">
        <f>$N$1110-SUM($N$2:N969)</f>
        <v>43</v>
      </c>
      <c r="S970" s="10">
        <f t="shared" si="126"/>
        <v>0</v>
      </c>
      <c r="T970" s="2">
        <f t="shared" si="127"/>
        <v>0.83897317060103271</v>
      </c>
    </row>
    <row r="971" spans="1:20" x14ac:dyDescent="0.25">
      <c r="A971">
        <v>1132</v>
      </c>
      <c r="B971" s="3">
        <f t="shared" si="120"/>
        <v>6.8008100608082866E-9</v>
      </c>
      <c r="C971">
        <v>1</v>
      </c>
      <c r="D971">
        <v>0</v>
      </c>
      <c r="E971" s="10">
        <f t="shared" si="121"/>
        <v>0</v>
      </c>
      <c r="F971">
        <f>$C$1110-SUM($C$2:C970)</f>
        <v>161</v>
      </c>
      <c r="G971" s="10">
        <f t="shared" si="122"/>
        <v>0</v>
      </c>
      <c r="H971" s="2">
        <f t="shared" si="123"/>
        <v>0.87444361633900469</v>
      </c>
      <c r="I971" s="3">
        <v>8.5291915760995886E-9</v>
      </c>
      <c r="J971" s="2">
        <v>0</v>
      </c>
      <c r="K971" s="2">
        <v>0.83897317060103271</v>
      </c>
      <c r="M971">
        <v>1424</v>
      </c>
      <c r="N971">
        <v>1</v>
      </c>
      <c r="O971">
        <v>0</v>
      </c>
      <c r="P971" s="3">
        <f t="shared" si="124"/>
        <v>8.5291915760995886E-9</v>
      </c>
      <c r="Q971" s="10">
        <f t="shared" si="125"/>
        <v>0</v>
      </c>
      <c r="R971">
        <f>$N$1110-SUM($N$2:N970)</f>
        <v>41</v>
      </c>
      <c r="S971" s="10">
        <f t="shared" si="126"/>
        <v>0</v>
      </c>
      <c r="T971" s="2">
        <f t="shared" si="127"/>
        <v>0.83897317060103271</v>
      </c>
    </row>
    <row r="972" spans="1:20" x14ac:dyDescent="0.25">
      <c r="A972">
        <v>1138</v>
      </c>
      <c r="B972" s="3">
        <f t="shared" si="120"/>
        <v>6.8008100608082866E-9</v>
      </c>
      <c r="C972">
        <v>1</v>
      </c>
      <c r="D972">
        <v>0</v>
      </c>
      <c r="E972" s="10">
        <f t="shared" si="121"/>
        <v>0</v>
      </c>
      <c r="F972">
        <f>$C$1110-SUM($C$2:C971)</f>
        <v>160</v>
      </c>
      <c r="G972" s="10">
        <f t="shared" si="122"/>
        <v>0</v>
      </c>
      <c r="H972" s="2">
        <f t="shared" si="123"/>
        <v>0.87444361633900469</v>
      </c>
      <c r="I972" s="3">
        <v>8.5291915760995886E-9</v>
      </c>
      <c r="J972" s="2">
        <v>0</v>
      </c>
      <c r="K972" s="2">
        <v>0.83897317060103271</v>
      </c>
      <c r="M972">
        <v>1439</v>
      </c>
      <c r="N972">
        <v>1</v>
      </c>
      <c r="O972">
        <v>0</v>
      </c>
      <c r="P972" s="3">
        <f t="shared" si="124"/>
        <v>8.5291915760995886E-9</v>
      </c>
      <c r="Q972" s="10">
        <f t="shared" si="125"/>
        <v>0</v>
      </c>
      <c r="R972">
        <f>$N$1110-SUM($N$2:N971)</f>
        <v>40</v>
      </c>
      <c r="S972" s="10">
        <f t="shared" si="126"/>
        <v>0</v>
      </c>
      <c r="T972" s="2">
        <f t="shared" si="127"/>
        <v>0.83897317060103271</v>
      </c>
    </row>
    <row r="973" spans="1:20" x14ac:dyDescent="0.25">
      <c r="A973">
        <v>1140</v>
      </c>
      <c r="B973" s="3">
        <f t="shared" si="120"/>
        <v>6.8008100608082866E-9</v>
      </c>
      <c r="C973">
        <v>1</v>
      </c>
      <c r="D973">
        <v>0</v>
      </c>
      <c r="E973" s="10">
        <f t="shared" si="121"/>
        <v>0</v>
      </c>
      <c r="F973">
        <f>$C$1110-SUM($C$2:C972)</f>
        <v>159</v>
      </c>
      <c r="G973" s="10">
        <f t="shared" si="122"/>
        <v>0</v>
      </c>
      <c r="H973" s="2">
        <f t="shared" si="123"/>
        <v>0.87444361633900469</v>
      </c>
      <c r="I973" s="3">
        <v>8.5291915760995886E-9</v>
      </c>
      <c r="J973" s="2">
        <v>0</v>
      </c>
      <c r="K973" s="2">
        <v>0.83897317060103271</v>
      </c>
      <c r="M973">
        <v>1448</v>
      </c>
      <c r="N973">
        <v>1</v>
      </c>
      <c r="O973">
        <v>0</v>
      </c>
      <c r="P973" s="3">
        <f t="shared" si="124"/>
        <v>8.5291915760995886E-9</v>
      </c>
      <c r="Q973" s="10">
        <f t="shared" si="125"/>
        <v>0</v>
      </c>
      <c r="R973">
        <f>$N$1110-SUM($N$2:N972)</f>
        <v>39</v>
      </c>
      <c r="S973" s="10">
        <f t="shared" si="126"/>
        <v>0</v>
      </c>
      <c r="T973" s="2">
        <f t="shared" si="127"/>
        <v>0.83897317060103271</v>
      </c>
    </row>
    <row r="974" spans="1:20" x14ac:dyDescent="0.25">
      <c r="A974">
        <v>1142</v>
      </c>
      <c r="B974" s="3">
        <f t="shared" si="120"/>
        <v>2.0402430182424862E-8</v>
      </c>
      <c r="C974">
        <v>3</v>
      </c>
      <c r="D974">
        <v>0</v>
      </c>
      <c r="E974" s="10">
        <f t="shared" si="121"/>
        <v>0</v>
      </c>
      <c r="F974">
        <f>$C$1110-SUM($C$2:C973)</f>
        <v>158</v>
      </c>
      <c r="G974" s="10">
        <f t="shared" si="122"/>
        <v>0</v>
      </c>
      <c r="H974" s="2">
        <f t="shared" si="123"/>
        <v>0.87444361633900469</v>
      </c>
      <c r="I974" s="3">
        <v>8.5291915760995886E-9</v>
      </c>
      <c r="J974" s="2">
        <v>0</v>
      </c>
      <c r="K974" s="2">
        <v>0.83897317060103271</v>
      </c>
      <c r="M974">
        <v>1456</v>
      </c>
      <c r="N974">
        <v>1</v>
      </c>
      <c r="O974">
        <v>0</v>
      </c>
      <c r="P974" s="3">
        <f t="shared" si="124"/>
        <v>8.5291915760995886E-9</v>
      </c>
      <c r="Q974" s="10">
        <f t="shared" si="125"/>
        <v>0</v>
      </c>
      <c r="R974">
        <f>$N$1110-SUM($N$2:N973)</f>
        <v>38</v>
      </c>
      <c r="S974" s="10">
        <f t="shared" si="126"/>
        <v>0</v>
      </c>
      <c r="T974" s="2">
        <f t="shared" si="127"/>
        <v>0.83897317060103271</v>
      </c>
    </row>
    <row r="975" spans="1:20" x14ac:dyDescent="0.25">
      <c r="A975">
        <v>1143</v>
      </c>
      <c r="B975" s="3">
        <f t="shared" si="120"/>
        <v>6.8008100608082866E-9</v>
      </c>
      <c r="C975">
        <v>1</v>
      </c>
      <c r="D975">
        <v>0</v>
      </c>
      <c r="E975" s="10">
        <f t="shared" si="121"/>
        <v>0</v>
      </c>
      <c r="F975">
        <f>$C$1110-SUM($C$2:C974)</f>
        <v>155</v>
      </c>
      <c r="G975" s="10">
        <f t="shared" si="122"/>
        <v>0</v>
      </c>
      <c r="H975" s="2">
        <f t="shared" si="123"/>
        <v>0.87444361633900469</v>
      </c>
      <c r="I975" s="3">
        <v>8.5291915760995886E-9</v>
      </c>
      <c r="J975" s="2">
        <v>0</v>
      </c>
      <c r="K975" s="2">
        <v>0.83897317060103271</v>
      </c>
      <c r="M975">
        <v>1459</v>
      </c>
      <c r="N975">
        <v>1</v>
      </c>
      <c r="O975">
        <v>0</v>
      </c>
      <c r="P975" s="3">
        <f t="shared" si="124"/>
        <v>8.5291915760995886E-9</v>
      </c>
      <c r="Q975" s="10">
        <f t="shared" si="125"/>
        <v>0</v>
      </c>
      <c r="R975">
        <f>$N$1110-SUM($N$2:N974)</f>
        <v>37</v>
      </c>
      <c r="S975" s="10">
        <f t="shared" si="126"/>
        <v>0</v>
      </c>
      <c r="T975" s="2">
        <f t="shared" si="127"/>
        <v>0.83897317060103271</v>
      </c>
    </row>
    <row r="976" spans="1:20" x14ac:dyDescent="0.25">
      <c r="A976">
        <v>1145</v>
      </c>
      <c r="B976" s="3">
        <f t="shared" si="120"/>
        <v>6.8008100608082866E-9</v>
      </c>
      <c r="C976">
        <v>1</v>
      </c>
      <c r="D976">
        <v>0</v>
      </c>
      <c r="E976" s="10">
        <f t="shared" si="121"/>
        <v>0</v>
      </c>
      <c r="F976">
        <f>$C$1110-SUM($C$2:C975)</f>
        <v>154</v>
      </c>
      <c r="G976" s="10">
        <f t="shared" si="122"/>
        <v>0</v>
      </c>
      <c r="H976" s="2">
        <f t="shared" si="123"/>
        <v>0.87444361633900469</v>
      </c>
      <c r="I976" s="3">
        <v>8.5291915760995886E-9</v>
      </c>
      <c r="J976" s="2">
        <v>0</v>
      </c>
      <c r="K976" s="2">
        <v>0.83897317060103271</v>
      </c>
      <c r="M976">
        <v>1462</v>
      </c>
      <c r="N976">
        <v>1</v>
      </c>
      <c r="O976">
        <v>0</v>
      </c>
      <c r="P976" s="3">
        <f t="shared" si="124"/>
        <v>8.5291915760995886E-9</v>
      </c>
      <c r="Q976" s="10">
        <f t="shared" si="125"/>
        <v>0</v>
      </c>
      <c r="R976">
        <f>$N$1110-SUM($N$2:N975)</f>
        <v>36</v>
      </c>
      <c r="S976" s="10">
        <f t="shared" si="126"/>
        <v>0</v>
      </c>
      <c r="T976" s="2">
        <f t="shared" si="127"/>
        <v>0.83897317060103271</v>
      </c>
    </row>
    <row r="977" spans="1:20" x14ac:dyDescent="0.25">
      <c r="A977">
        <v>1153</v>
      </c>
      <c r="B977" s="3">
        <f t="shared" si="120"/>
        <v>6.8008100608082866E-9</v>
      </c>
      <c r="C977">
        <v>1</v>
      </c>
      <c r="D977">
        <v>0</v>
      </c>
      <c r="E977" s="10">
        <f t="shared" si="121"/>
        <v>0</v>
      </c>
      <c r="F977">
        <f>$C$1110-SUM($C$2:C976)</f>
        <v>153</v>
      </c>
      <c r="G977" s="10">
        <f t="shared" si="122"/>
        <v>0</v>
      </c>
      <c r="H977" s="2">
        <f t="shared" si="123"/>
        <v>0.87444361633900469</v>
      </c>
      <c r="I977" s="3">
        <v>8.5291915760995886E-9</v>
      </c>
      <c r="J977" s="2">
        <v>0</v>
      </c>
      <c r="K977" s="2">
        <v>0.83897317060103271</v>
      </c>
      <c r="M977">
        <v>1475</v>
      </c>
      <c r="N977">
        <v>1</v>
      </c>
      <c r="O977">
        <v>0</v>
      </c>
      <c r="P977" s="3">
        <f t="shared" si="124"/>
        <v>8.5291915760995886E-9</v>
      </c>
      <c r="Q977" s="10">
        <f t="shared" si="125"/>
        <v>0</v>
      </c>
      <c r="R977">
        <f>$N$1110-SUM($N$2:N976)</f>
        <v>35</v>
      </c>
      <c r="S977" s="10">
        <f t="shared" si="126"/>
        <v>0</v>
      </c>
      <c r="T977" s="2">
        <f t="shared" si="127"/>
        <v>0.83897317060103271</v>
      </c>
    </row>
    <row r="978" spans="1:20" x14ac:dyDescent="0.25">
      <c r="A978">
        <v>1154</v>
      </c>
      <c r="B978" s="3">
        <f t="shared" si="120"/>
        <v>2.0402430182424862E-8</v>
      </c>
      <c r="C978">
        <v>3</v>
      </c>
      <c r="D978">
        <v>0</v>
      </c>
      <c r="E978" s="10">
        <f t="shared" si="121"/>
        <v>0</v>
      </c>
      <c r="F978">
        <f>$C$1110-SUM($C$2:C977)</f>
        <v>152</v>
      </c>
      <c r="G978" s="10">
        <f t="shared" si="122"/>
        <v>0</v>
      </c>
      <c r="H978" s="2">
        <f t="shared" si="123"/>
        <v>0.87444361633900469</v>
      </c>
      <c r="I978" s="3">
        <v>8.5291915760995886E-9</v>
      </c>
      <c r="J978" s="2">
        <v>0</v>
      </c>
      <c r="K978" s="2">
        <v>0.83897317060103271</v>
      </c>
      <c r="M978">
        <v>1476</v>
      </c>
      <c r="N978">
        <v>1</v>
      </c>
      <c r="O978">
        <v>0</v>
      </c>
      <c r="P978" s="3">
        <f t="shared" si="124"/>
        <v>8.5291915760995886E-9</v>
      </c>
      <c r="Q978" s="10">
        <f t="shared" si="125"/>
        <v>0</v>
      </c>
      <c r="R978">
        <f>$N$1110-SUM($N$2:N977)</f>
        <v>34</v>
      </c>
      <c r="S978" s="10">
        <f t="shared" si="126"/>
        <v>0</v>
      </c>
      <c r="T978" s="2">
        <f t="shared" si="127"/>
        <v>0.83897317060103271</v>
      </c>
    </row>
    <row r="979" spans="1:20" x14ac:dyDescent="0.25">
      <c r="A979">
        <v>1160</v>
      </c>
      <c r="B979" s="3">
        <f t="shared" si="120"/>
        <v>6.8008100608082866E-9</v>
      </c>
      <c r="C979">
        <v>1</v>
      </c>
      <c r="D979">
        <v>0</v>
      </c>
      <c r="E979" s="10">
        <f t="shared" si="121"/>
        <v>0</v>
      </c>
      <c r="F979">
        <f>$C$1110-SUM($C$2:C978)</f>
        <v>149</v>
      </c>
      <c r="G979" s="10">
        <f t="shared" si="122"/>
        <v>0</v>
      </c>
      <c r="H979" s="2">
        <f t="shared" si="123"/>
        <v>0.87444361633900469</v>
      </c>
      <c r="I979" s="3">
        <v>8.5291915760995886E-9</v>
      </c>
      <c r="J979" s="2">
        <v>0</v>
      </c>
      <c r="K979" s="2">
        <v>0.83897317060103271</v>
      </c>
      <c r="M979">
        <v>1483</v>
      </c>
      <c r="N979">
        <v>1</v>
      </c>
      <c r="O979">
        <v>0</v>
      </c>
      <c r="P979" s="3">
        <f t="shared" si="124"/>
        <v>8.5291915760995886E-9</v>
      </c>
      <c r="Q979" s="10">
        <f t="shared" si="125"/>
        <v>0</v>
      </c>
      <c r="R979">
        <f>$N$1110-SUM($N$2:N978)</f>
        <v>33</v>
      </c>
      <c r="S979" s="10">
        <f t="shared" si="126"/>
        <v>0</v>
      </c>
      <c r="T979" s="2">
        <f t="shared" si="127"/>
        <v>0.83897317060103271</v>
      </c>
    </row>
    <row r="980" spans="1:20" x14ac:dyDescent="0.25">
      <c r="A980">
        <v>1162</v>
      </c>
      <c r="B980" s="3">
        <f t="shared" si="120"/>
        <v>2.0402430182424862E-8</v>
      </c>
      <c r="C980">
        <v>3</v>
      </c>
      <c r="D980">
        <v>0</v>
      </c>
      <c r="E980" s="10">
        <f t="shared" si="121"/>
        <v>0</v>
      </c>
      <c r="F980">
        <f>$C$1110-SUM($C$2:C979)</f>
        <v>148</v>
      </c>
      <c r="G980" s="10">
        <f t="shared" si="122"/>
        <v>0</v>
      </c>
      <c r="H980" s="2">
        <f t="shared" si="123"/>
        <v>0.87444361633900469</v>
      </c>
      <c r="I980" s="3">
        <v>8.5291915760995886E-9</v>
      </c>
      <c r="J980" s="2">
        <v>0</v>
      </c>
      <c r="K980" s="2">
        <v>0.83897317060103271</v>
      </c>
      <c r="M980">
        <v>1496</v>
      </c>
      <c r="N980">
        <v>1</v>
      </c>
      <c r="O980">
        <v>0</v>
      </c>
      <c r="P980" s="3">
        <f t="shared" si="124"/>
        <v>8.5291915760995886E-9</v>
      </c>
      <c r="Q980" s="10">
        <f t="shared" si="125"/>
        <v>0</v>
      </c>
      <c r="R980">
        <f>$N$1110-SUM($N$2:N979)</f>
        <v>32</v>
      </c>
      <c r="S980" s="10">
        <f t="shared" si="126"/>
        <v>0</v>
      </c>
      <c r="T980" s="2">
        <f t="shared" si="127"/>
        <v>0.83897317060103271</v>
      </c>
    </row>
    <row r="981" spans="1:20" x14ac:dyDescent="0.25">
      <c r="A981">
        <v>1165</v>
      </c>
      <c r="B981" s="3">
        <f t="shared" si="120"/>
        <v>6.8008100608082866E-9</v>
      </c>
      <c r="C981">
        <v>1</v>
      </c>
      <c r="D981">
        <v>0</v>
      </c>
      <c r="E981" s="10">
        <f t="shared" si="121"/>
        <v>0</v>
      </c>
      <c r="F981">
        <f>$C$1110-SUM($C$2:C980)</f>
        <v>145</v>
      </c>
      <c r="G981" s="10">
        <f t="shared" si="122"/>
        <v>0</v>
      </c>
      <c r="H981" s="2">
        <f t="shared" si="123"/>
        <v>0.87444361633900469</v>
      </c>
      <c r="I981" s="3">
        <v>8.5291915760995886E-9</v>
      </c>
      <c r="J981" s="2">
        <v>0</v>
      </c>
      <c r="K981" s="2">
        <v>0.83897317060103271</v>
      </c>
      <c r="M981">
        <v>1516</v>
      </c>
      <c r="N981">
        <v>1</v>
      </c>
      <c r="O981">
        <v>0</v>
      </c>
      <c r="P981" s="3">
        <f t="shared" si="124"/>
        <v>8.5291915760995886E-9</v>
      </c>
      <c r="Q981" s="10">
        <f t="shared" si="125"/>
        <v>0</v>
      </c>
      <c r="R981">
        <f>$N$1110-SUM($N$2:N980)</f>
        <v>31</v>
      </c>
      <c r="S981" s="10">
        <f t="shared" si="126"/>
        <v>0</v>
      </c>
      <c r="T981" s="2">
        <f t="shared" si="127"/>
        <v>0.83897317060103271</v>
      </c>
    </row>
    <row r="982" spans="1:20" x14ac:dyDescent="0.25">
      <c r="A982">
        <v>1167</v>
      </c>
      <c r="B982" s="3">
        <f t="shared" si="120"/>
        <v>1.3601620121616573E-8</v>
      </c>
      <c r="C982">
        <v>2</v>
      </c>
      <c r="D982">
        <v>0</v>
      </c>
      <c r="E982" s="10">
        <f t="shared" si="121"/>
        <v>0</v>
      </c>
      <c r="F982">
        <f>$C$1110-SUM($C$2:C981)</f>
        <v>144</v>
      </c>
      <c r="G982" s="10">
        <f t="shared" si="122"/>
        <v>0</v>
      </c>
      <c r="H982" s="2">
        <f t="shared" si="123"/>
        <v>0.87444361633900469</v>
      </c>
      <c r="I982" s="3">
        <v>8.5291915760995886E-9</v>
      </c>
      <c r="J982" s="2">
        <v>0</v>
      </c>
      <c r="K982" s="2">
        <v>0.83897317060103271</v>
      </c>
      <c r="M982">
        <v>1540</v>
      </c>
      <c r="N982">
        <v>1</v>
      </c>
      <c r="O982">
        <v>0</v>
      </c>
      <c r="P982" s="3">
        <f t="shared" si="124"/>
        <v>8.5291915760995886E-9</v>
      </c>
      <c r="Q982" s="10">
        <f t="shared" si="125"/>
        <v>0</v>
      </c>
      <c r="R982">
        <f>$N$1110-SUM($N$2:N981)</f>
        <v>30</v>
      </c>
      <c r="S982" s="10">
        <f t="shared" si="126"/>
        <v>0</v>
      </c>
      <c r="T982" s="2">
        <f t="shared" si="127"/>
        <v>0.83897317060103271</v>
      </c>
    </row>
    <row r="983" spans="1:20" x14ac:dyDescent="0.25">
      <c r="A983">
        <v>1168</v>
      </c>
      <c r="B983" s="3">
        <f t="shared" si="120"/>
        <v>6.8008100608082866E-9</v>
      </c>
      <c r="C983">
        <v>1</v>
      </c>
      <c r="D983">
        <v>0</v>
      </c>
      <c r="E983" s="10">
        <f t="shared" si="121"/>
        <v>0</v>
      </c>
      <c r="F983">
        <f>$C$1110-SUM($C$2:C982)</f>
        <v>142</v>
      </c>
      <c r="G983" s="10">
        <f t="shared" si="122"/>
        <v>0</v>
      </c>
      <c r="H983" s="2">
        <f t="shared" si="123"/>
        <v>0.87444361633900469</v>
      </c>
      <c r="I983" s="3">
        <v>8.5291915760995886E-9</v>
      </c>
      <c r="J983" s="2">
        <v>0</v>
      </c>
      <c r="K983" s="2">
        <v>0.83897317060103271</v>
      </c>
      <c r="M983">
        <v>1543</v>
      </c>
      <c r="N983">
        <v>1</v>
      </c>
      <c r="O983">
        <v>0</v>
      </c>
      <c r="P983" s="3">
        <f t="shared" si="124"/>
        <v>8.5291915760995886E-9</v>
      </c>
      <c r="Q983" s="10">
        <f t="shared" si="125"/>
        <v>0</v>
      </c>
      <c r="R983">
        <f>$N$1110-SUM($N$2:N982)</f>
        <v>29</v>
      </c>
      <c r="S983" s="10">
        <f t="shared" si="126"/>
        <v>0</v>
      </c>
      <c r="T983" s="2">
        <f t="shared" si="127"/>
        <v>0.83897317060103271</v>
      </c>
    </row>
    <row r="984" spans="1:20" x14ac:dyDescent="0.25">
      <c r="A984">
        <v>1169</v>
      </c>
      <c r="B984" s="3">
        <f t="shared" si="120"/>
        <v>6.8008100608082866E-9</v>
      </c>
      <c r="C984">
        <v>1</v>
      </c>
      <c r="D984">
        <v>0</v>
      </c>
      <c r="E984" s="10">
        <f t="shared" si="121"/>
        <v>0</v>
      </c>
      <c r="F984">
        <f>$C$1110-SUM($C$2:C983)</f>
        <v>141</v>
      </c>
      <c r="G984" s="10">
        <f t="shared" si="122"/>
        <v>0</v>
      </c>
      <c r="H984" s="2">
        <f t="shared" si="123"/>
        <v>0.87444361633900469</v>
      </c>
      <c r="I984" s="3">
        <v>8.5291915760995886E-9</v>
      </c>
      <c r="J984" s="2">
        <v>0</v>
      </c>
      <c r="K984" s="2">
        <v>0.83897317060103271</v>
      </c>
      <c r="M984">
        <v>1546</v>
      </c>
      <c r="N984">
        <v>1</v>
      </c>
      <c r="O984">
        <v>0</v>
      </c>
      <c r="P984" s="3">
        <f t="shared" si="124"/>
        <v>8.5291915760995886E-9</v>
      </c>
      <c r="Q984" s="10">
        <f t="shared" si="125"/>
        <v>0</v>
      </c>
      <c r="R984">
        <f>$N$1110-SUM($N$2:N983)</f>
        <v>28</v>
      </c>
      <c r="S984" s="10">
        <f t="shared" si="126"/>
        <v>0</v>
      </c>
      <c r="T984" s="2">
        <f t="shared" si="127"/>
        <v>0.83897317060103271</v>
      </c>
    </row>
    <row r="985" spans="1:20" x14ac:dyDescent="0.25">
      <c r="A985">
        <v>1170</v>
      </c>
      <c r="B985" s="3">
        <f t="shared" si="120"/>
        <v>6.8008100608082866E-9</v>
      </c>
      <c r="C985">
        <v>1</v>
      </c>
      <c r="D985">
        <v>0</v>
      </c>
      <c r="E985" s="10">
        <f t="shared" si="121"/>
        <v>0</v>
      </c>
      <c r="F985">
        <f>$C$1110-SUM($C$2:C984)</f>
        <v>140</v>
      </c>
      <c r="G985" s="10">
        <f t="shared" si="122"/>
        <v>0</v>
      </c>
      <c r="H985" s="2">
        <f t="shared" si="123"/>
        <v>0.87444361633900469</v>
      </c>
      <c r="I985" s="3">
        <v>8.5291915760995886E-9</v>
      </c>
      <c r="J985" s="2">
        <v>0</v>
      </c>
      <c r="K985" s="2">
        <v>0.83897317060103271</v>
      </c>
      <c r="M985">
        <v>1549</v>
      </c>
      <c r="N985">
        <v>1</v>
      </c>
      <c r="O985">
        <v>0</v>
      </c>
      <c r="P985" s="3">
        <f t="shared" si="124"/>
        <v>8.5291915760995886E-9</v>
      </c>
      <c r="Q985" s="10">
        <f t="shared" si="125"/>
        <v>0</v>
      </c>
      <c r="R985">
        <f>$N$1110-SUM($N$2:N984)</f>
        <v>27</v>
      </c>
      <c r="S985" s="10">
        <f t="shared" si="126"/>
        <v>0</v>
      </c>
      <c r="T985" s="2">
        <f t="shared" si="127"/>
        <v>0.83897317060103271</v>
      </c>
    </row>
    <row r="986" spans="1:20" x14ac:dyDescent="0.25">
      <c r="A986">
        <v>1171</v>
      </c>
      <c r="B986" s="3">
        <f t="shared" si="120"/>
        <v>1.3601620121616573E-8</v>
      </c>
      <c r="C986">
        <v>2</v>
      </c>
      <c r="D986">
        <v>0</v>
      </c>
      <c r="E986" s="10">
        <f t="shared" si="121"/>
        <v>0</v>
      </c>
      <c r="F986">
        <f>$C$1110-SUM($C$2:C985)</f>
        <v>139</v>
      </c>
      <c r="G986" s="10">
        <f t="shared" si="122"/>
        <v>0</v>
      </c>
      <c r="H986" s="2">
        <f t="shared" si="123"/>
        <v>0.87444361633900469</v>
      </c>
      <c r="I986" s="3">
        <v>8.5291915760995886E-9</v>
      </c>
      <c r="J986" s="2">
        <v>0</v>
      </c>
      <c r="K986" s="2">
        <v>0.83897317060103271</v>
      </c>
      <c r="M986">
        <v>1551</v>
      </c>
      <c r="N986">
        <v>1</v>
      </c>
      <c r="O986">
        <v>0</v>
      </c>
      <c r="P986" s="3">
        <f t="shared" si="124"/>
        <v>8.5291915760995886E-9</v>
      </c>
      <c r="Q986" s="10">
        <f t="shared" si="125"/>
        <v>0</v>
      </c>
      <c r="R986">
        <f>$N$1110-SUM($N$2:N985)</f>
        <v>26</v>
      </c>
      <c r="S986" s="10">
        <f t="shared" si="126"/>
        <v>0</v>
      </c>
      <c r="T986" s="2">
        <f t="shared" si="127"/>
        <v>0.83897317060103271</v>
      </c>
    </row>
    <row r="987" spans="1:20" x14ac:dyDescent="0.25">
      <c r="A987">
        <v>1173</v>
      </c>
      <c r="B987" s="3">
        <f t="shared" si="120"/>
        <v>6.8008100608082866E-9</v>
      </c>
      <c r="C987">
        <v>1</v>
      </c>
      <c r="D987">
        <v>0</v>
      </c>
      <c r="E987" s="10">
        <f t="shared" si="121"/>
        <v>0</v>
      </c>
      <c r="F987">
        <f>$C$1110-SUM($C$2:C986)</f>
        <v>137</v>
      </c>
      <c r="G987" s="10">
        <f t="shared" si="122"/>
        <v>0</v>
      </c>
      <c r="H987" s="2">
        <f t="shared" si="123"/>
        <v>0.87444361633900469</v>
      </c>
      <c r="I987" s="3">
        <v>8.5291915760995886E-9</v>
      </c>
      <c r="J987" s="2">
        <v>0</v>
      </c>
      <c r="K987" s="2">
        <v>0.83897317060103271</v>
      </c>
      <c r="M987">
        <v>1568</v>
      </c>
      <c r="N987">
        <v>1</v>
      </c>
      <c r="O987">
        <v>0</v>
      </c>
      <c r="P987" s="3">
        <f t="shared" si="124"/>
        <v>8.5291915760995886E-9</v>
      </c>
      <c r="Q987" s="10">
        <f t="shared" si="125"/>
        <v>0</v>
      </c>
      <c r="R987">
        <f>$N$1110-SUM($N$2:N986)</f>
        <v>25</v>
      </c>
      <c r="S987" s="10">
        <f t="shared" si="126"/>
        <v>0</v>
      </c>
      <c r="T987" s="2">
        <f t="shared" si="127"/>
        <v>0.83897317060103271</v>
      </c>
    </row>
    <row r="988" spans="1:20" x14ac:dyDescent="0.25">
      <c r="A988">
        <v>1177</v>
      </c>
      <c r="B988" s="3">
        <f t="shared" si="120"/>
        <v>6.8008100608082866E-9</v>
      </c>
      <c r="C988">
        <v>1</v>
      </c>
      <c r="D988">
        <v>0</v>
      </c>
      <c r="E988" s="10">
        <f t="shared" si="121"/>
        <v>0</v>
      </c>
      <c r="F988">
        <f>$C$1110-SUM($C$2:C987)</f>
        <v>136</v>
      </c>
      <c r="G988" s="10">
        <f t="shared" si="122"/>
        <v>0</v>
      </c>
      <c r="H988" s="2">
        <f t="shared" si="123"/>
        <v>0.87444361633900469</v>
      </c>
      <c r="I988" s="3">
        <v>8.5291915760995886E-9</v>
      </c>
      <c r="J988" s="2">
        <v>0</v>
      </c>
      <c r="K988" s="2">
        <v>0.83897317060103271</v>
      </c>
      <c r="M988">
        <v>1587</v>
      </c>
      <c r="N988">
        <v>1</v>
      </c>
      <c r="O988">
        <v>0</v>
      </c>
      <c r="P988" s="3">
        <f t="shared" si="124"/>
        <v>8.5291915760995886E-9</v>
      </c>
      <c r="Q988" s="10">
        <f t="shared" si="125"/>
        <v>0</v>
      </c>
      <c r="R988">
        <f>$N$1110-SUM($N$2:N987)</f>
        <v>24</v>
      </c>
      <c r="S988" s="10">
        <f t="shared" si="126"/>
        <v>0</v>
      </c>
      <c r="T988" s="2">
        <f t="shared" si="127"/>
        <v>0.83897317060103271</v>
      </c>
    </row>
    <row r="989" spans="1:20" x14ac:dyDescent="0.25">
      <c r="A989">
        <v>1181</v>
      </c>
      <c r="B989" s="3">
        <f t="shared" si="120"/>
        <v>6.8008100608082866E-9</v>
      </c>
      <c r="C989">
        <v>1</v>
      </c>
      <c r="D989">
        <v>0</v>
      </c>
      <c r="E989" s="10">
        <f t="shared" si="121"/>
        <v>0</v>
      </c>
      <c r="F989">
        <f>$C$1110-SUM($C$2:C988)</f>
        <v>135</v>
      </c>
      <c r="G989" s="10">
        <f t="shared" si="122"/>
        <v>0</v>
      </c>
      <c r="H989" s="2">
        <f t="shared" si="123"/>
        <v>0.87444361633900469</v>
      </c>
      <c r="I989" s="3">
        <v>8.5291915760995886E-9</v>
      </c>
      <c r="J989" s="2">
        <v>0</v>
      </c>
      <c r="K989" s="2">
        <v>0.83897317060103271</v>
      </c>
      <c r="M989">
        <v>1589</v>
      </c>
      <c r="N989">
        <v>1</v>
      </c>
      <c r="O989">
        <v>0</v>
      </c>
      <c r="P989" s="3">
        <f t="shared" si="124"/>
        <v>8.5291915760995886E-9</v>
      </c>
      <c r="Q989" s="10">
        <f t="shared" si="125"/>
        <v>0</v>
      </c>
      <c r="R989">
        <f>$N$1110-SUM($N$2:N988)</f>
        <v>23</v>
      </c>
      <c r="S989" s="10">
        <f t="shared" si="126"/>
        <v>0</v>
      </c>
      <c r="T989" s="2">
        <f t="shared" si="127"/>
        <v>0.83897317060103271</v>
      </c>
    </row>
    <row r="990" spans="1:20" x14ac:dyDescent="0.25">
      <c r="A990">
        <v>1183</v>
      </c>
      <c r="B990" s="3">
        <f t="shared" si="120"/>
        <v>6.8008100608082866E-9</v>
      </c>
      <c r="C990">
        <v>1</v>
      </c>
      <c r="D990">
        <v>0</v>
      </c>
      <c r="E990" s="10">
        <f t="shared" si="121"/>
        <v>0</v>
      </c>
      <c r="F990">
        <f>$C$1110-SUM($C$2:C989)</f>
        <v>134</v>
      </c>
      <c r="G990" s="10">
        <f t="shared" si="122"/>
        <v>0</v>
      </c>
      <c r="H990" s="2">
        <f t="shared" si="123"/>
        <v>0.87444361633900469</v>
      </c>
      <c r="I990" s="3">
        <v>8.5291915760995886E-9</v>
      </c>
      <c r="J990" s="2">
        <v>0</v>
      </c>
      <c r="K990" s="2">
        <v>0.83897317060103271</v>
      </c>
      <c r="M990">
        <v>1592</v>
      </c>
      <c r="N990">
        <v>1</v>
      </c>
      <c r="O990">
        <v>0</v>
      </c>
      <c r="P990" s="3">
        <f t="shared" si="124"/>
        <v>8.5291915760995886E-9</v>
      </c>
      <c r="Q990" s="10">
        <f t="shared" si="125"/>
        <v>0</v>
      </c>
      <c r="R990">
        <f>$N$1110-SUM($N$2:N989)</f>
        <v>22</v>
      </c>
      <c r="S990" s="10">
        <f t="shared" si="126"/>
        <v>0</v>
      </c>
      <c r="T990" s="2">
        <f t="shared" si="127"/>
        <v>0.83897317060103271</v>
      </c>
    </row>
    <row r="991" spans="1:20" x14ac:dyDescent="0.25">
      <c r="A991">
        <v>1184</v>
      </c>
      <c r="B991" s="3">
        <f t="shared" si="120"/>
        <v>6.8008100608082866E-9</v>
      </c>
      <c r="C991">
        <v>1</v>
      </c>
      <c r="D991">
        <v>0</v>
      </c>
      <c r="E991" s="10">
        <f t="shared" si="121"/>
        <v>0</v>
      </c>
      <c r="F991">
        <f>$C$1110-SUM($C$2:C990)</f>
        <v>133</v>
      </c>
      <c r="G991" s="10">
        <f t="shared" si="122"/>
        <v>0</v>
      </c>
      <c r="H991" s="2">
        <f t="shared" si="123"/>
        <v>0.87444361633900469</v>
      </c>
      <c r="I991" s="3">
        <v>8.5291915760995886E-9</v>
      </c>
      <c r="J991" s="2">
        <v>0</v>
      </c>
      <c r="K991" s="2">
        <v>0.83897317060103271</v>
      </c>
      <c r="M991">
        <v>1621</v>
      </c>
      <c r="N991">
        <v>1</v>
      </c>
      <c r="O991">
        <v>0</v>
      </c>
      <c r="P991" s="3">
        <f t="shared" si="124"/>
        <v>8.5291915760995886E-9</v>
      </c>
      <c r="Q991" s="10">
        <f t="shared" si="125"/>
        <v>0</v>
      </c>
      <c r="R991">
        <f>$N$1110-SUM($N$2:N990)</f>
        <v>21</v>
      </c>
      <c r="S991" s="10">
        <f t="shared" si="126"/>
        <v>0</v>
      </c>
      <c r="T991" s="2">
        <f t="shared" si="127"/>
        <v>0.83897317060103271</v>
      </c>
    </row>
    <row r="992" spans="1:20" x14ac:dyDescent="0.25">
      <c r="A992">
        <v>1186</v>
      </c>
      <c r="B992" s="3">
        <f t="shared" si="120"/>
        <v>6.8008100608082866E-9</v>
      </c>
      <c r="C992">
        <v>1</v>
      </c>
      <c r="D992">
        <v>0</v>
      </c>
      <c r="E992" s="10">
        <f t="shared" si="121"/>
        <v>0</v>
      </c>
      <c r="F992">
        <f>$C$1110-SUM($C$2:C991)</f>
        <v>132</v>
      </c>
      <c r="G992" s="10">
        <f t="shared" si="122"/>
        <v>0</v>
      </c>
      <c r="H992" s="2">
        <f t="shared" si="123"/>
        <v>0.87444361633900469</v>
      </c>
      <c r="I992" s="3">
        <v>8.5291915760995886E-9</v>
      </c>
      <c r="J992" s="2">
        <v>0</v>
      </c>
      <c r="K992" s="2">
        <v>0.83897317060103271</v>
      </c>
      <c r="M992">
        <v>1633</v>
      </c>
      <c r="N992">
        <v>1</v>
      </c>
      <c r="O992">
        <v>0</v>
      </c>
      <c r="P992" s="3">
        <f t="shared" si="124"/>
        <v>8.5291915760995886E-9</v>
      </c>
      <c r="Q992" s="10">
        <f t="shared" si="125"/>
        <v>0</v>
      </c>
      <c r="R992">
        <f>$N$1110-SUM($N$2:N991)</f>
        <v>20</v>
      </c>
      <c r="S992" s="10">
        <f t="shared" si="126"/>
        <v>0</v>
      </c>
      <c r="T992" s="2">
        <f t="shared" si="127"/>
        <v>0.83897317060103271</v>
      </c>
    </row>
    <row r="993" spans="1:20" x14ac:dyDescent="0.25">
      <c r="A993">
        <v>1187</v>
      </c>
      <c r="B993" s="3">
        <f t="shared" si="120"/>
        <v>6.8008100608082866E-9</v>
      </c>
      <c r="C993">
        <v>1</v>
      </c>
      <c r="D993">
        <v>0</v>
      </c>
      <c r="E993" s="10">
        <f t="shared" si="121"/>
        <v>0</v>
      </c>
      <c r="F993">
        <f>$C$1110-SUM($C$2:C992)</f>
        <v>131</v>
      </c>
      <c r="G993" s="10">
        <f t="shared" si="122"/>
        <v>0</v>
      </c>
      <c r="H993" s="2">
        <f t="shared" si="123"/>
        <v>0.87444361633900469</v>
      </c>
      <c r="I993" s="3">
        <v>8.5291915760995886E-9</v>
      </c>
      <c r="J993" s="2">
        <v>0</v>
      </c>
      <c r="K993" s="2">
        <v>0.83897317060103271</v>
      </c>
      <c r="M993">
        <v>1671</v>
      </c>
      <c r="N993">
        <v>1</v>
      </c>
      <c r="O993">
        <v>0</v>
      </c>
      <c r="P993" s="3">
        <f t="shared" si="124"/>
        <v>8.5291915760995886E-9</v>
      </c>
      <c r="Q993" s="10">
        <f t="shared" si="125"/>
        <v>0</v>
      </c>
      <c r="R993">
        <f>$N$1110-SUM($N$2:N992)</f>
        <v>19</v>
      </c>
      <c r="S993" s="10">
        <f t="shared" si="126"/>
        <v>0</v>
      </c>
      <c r="T993" s="2">
        <f t="shared" si="127"/>
        <v>0.83897317060103271</v>
      </c>
    </row>
    <row r="994" spans="1:20" x14ac:dyDescent="0.25">
      <c r="A994">
        <v>1190</v>
      </c>
      <c r="B994" s="3">
        <f t="shared" si="120"/>
        <v>6.8008100608082866E-9</v>
      </c>
      <c r="C994">
        <v>1</v>
      </c>
      <c r="D994">
        <v>0</v>
      </c>
      <c r="E994" s="10">
        <f t="shared" si="121"/>
        <v>0</v>
      </c>
      <c r="F994">
        <f>$C$1110-SUM($C$2:C993)</f>
        <v>130</v>
      </c>
      <c r="G994" s="10">
        <f t="shared" si="122"/>
        <v>0</v>
      </c>
      <c r="H994" s="2">
        <f t="shared" si="123"/>
        <v>0.87444361633900469</v>
      </c>
      <c r="I994" s="3">
        <v>8.5291915760995886E-9</v>
      </c>
      <c r="J994" s="2">
        <v>0</v>
      </c>
      <c r="K994" s="2">
        <v>0.83897317060103271</v>
      </c>
      <c r="M994">
        <v>1677</v>
      </c>
      <c r="N994">
        <v>1</v>
      </c>
      <c r="O994">
        <v>0</v>
      </c>
      <c r="P994" s="3">
        <f t="shared" si="124"/>
        <v>8.5291915760995886E-9</v>
      </c>
      <c r="Q994" s="10">
        <f t="shared" si="125"/>
        <v>0</v>
      </c>
      <c r="R994">
        <f>$N$1110-SUM($N$2:N993)</f>
        <v>18</v>
      </c>
      <c r="S994" s="10">
        <f t="shared" si="126"/>
        <v>0</v>
      </c>
      <c r="T994" s="2">
        <f t="shared" si="127"/>
        <v>0.83897317060103271</v>
      </c>
    </row>
    <row r="995" spans="1:20" x14ac:dyDescent="0.25">
      <c r="A995">
        <v>1191</v>
      </c>
      <c r="B995" s="3">
        <f t="shared" si="120"/>
        <v>6.8008100608082866E-9</v>
      </c>
      <c r="C995">
        <v>1</v>
      </c>
      <c r="D995">
        <v>0</v>
      </c>
      <c r="E995" s="10">
        <f t="shared" si="121"/>
        <v>0</v>
      </c>
      <c r="F995">
        <f>$C$1110-SUM($C$2:C994)</f>
        <v>129</v>
      </c>
      <c r="G995" s="10">
        <f t="shared" si="122"/>
        <v>0</v>
      </c>
      <c r="H995" s="2">
        <f t="shared" si="123"/>
        <v>0.87444361633900469</v>
      </c>
      <c r="I995" s="3">
        <v>8.5291915760995886E-9</v>
      </c>
      <c r="J995" s="2">
        <v>0</v>
      </c>
      <c r="K995" s="2">
        <v>0.83897317060103271</v>
      </c>
      <c r="M995">
        <v>1688</v>
      </c>
      <c r="N995">
        <v>1</v>
      </c>
      <c r="O995">
        <v>0</v>
      </c>
      <c r="P995" s="3">
        <f t="shared" ref="P995:P1011" si="128">N995/$N$1110</f>
        <v>8.5291915760995886E-9</v>
      </c>
      <c r="Q995" s="10">
        <f t="shared" si="125"/>
        <v>0</v>
      </c>
      <c r="R995">
        <f>$N$1110-SUM($N$2:N994)</f>
        <v>17</v>
      </c>
      <c r="S995" s="10">
        <f t="shared" si="126"/>
        <v>0</v>
      </c>
      <c r="T995" s="2">
        <f t="shared" si="127"/>
        <v>0.83897317060103271</v>
      </c>
    </row>
    <row r="996" spans="1:20" x14ac:dyDescent="0.25">
      <c r="A996">
        <v>1193</v>
      </c>
      <c r="B996" s="3">
        <f t="shared" si="120"/>
        <v>6.8008100608082866E-9</v>
      </c>
      <c r="C996">
        <v>1</v>
      </c>
      <c r="D996">
        <v>0</v>
      </c>
      <c r="E996" s="10">
        <f t="shared" si="121"/>
        <v>0</v>
      </c>
      <c r="F996">
        <f>$C$1110-SUM($C$2:C995)</f>
        <v>128</v>
      </c>
      <c r="G996" s="10">
        <f t="shared" si="122"/>
        <v>0</v>
      </c>
      <c r="H996" s="2">
        <f t="shared" si="123"/>
        <v>0.87444361633900469</v>
      </c>
      <c r="I996" s="3">
        <v>8.5291915760995886E-9</v>
      </c>
      <c r="J996" s="2">
        <v>0</v>
      </c>
      <c r="K996" s="2">
        <v>0.83897317060103271</v>
      </c>
      <c r="M996">
        <v>1813</v>
      </c>
      <c r="N996">
        <v>1</v>
      </c>
      <c r="O996">
        <v>0</v>
      </c>
      <c r="P996" s="3">
        <f t="shared" si="128"/>
        <v>8.5291915760995886E-9</v>
      </c>
      <c r="Q996" s="10">
        <f t="shared" si="125"/>
        <v>0</v>
      </c>
      <c r="R996">
        <f>$N$1110-SUM($N$2:N995)</f>
        <v>16</v>
      </c>
      <c r="S996" s="10">
        <f t="shared" si="126"/>
        <v>0</v>
      </c>
      <c r="T996" s="2">
        <f t="shared" si="127"/>
        <v>0.83897317060103271</v>
      </c>
    </row>
    <row r="997" spans="1:20" x14ac:dyDescent="0.25">
      <c r="A997">
        <v>1198</v>
      </c>
      <c r="B997" s="3">
        <f t="shared" si="120"/>
        <v>6.8008100608082866E-9</v>
      </c>
      <c r="C997">
        <v>1</v>
      </c>
      <c r="D997">
        <v>0</v>
      </c>
      <c r="E997" s="10">
        <f t="shared" si="121"/>
        <v>0</v>
      </c>
      <c r="F997">
        <f>$C$1110-SUM($C$2:C996)</f>
        <v>127</v>
      </c>
      <c r="G997" s="10">
        <f t="shared" si="122"/>
        <v>0</v>
      </c>
      <c r="H997" s="2">
        <f t="shared" si="123"/>
        <v>0.87444361633900469</v>
      </c>
      <c r="I997" s="3">
        <v>8.5291915760995886E-9</v>
      </c>
      <c r="J997" s="2">
        <v>0</v>
      </c>
      <c r="K997" s="2">
        <v>0.83897317060103271</v>
      </c>
      <c r="M997">
        <v>1872</v>
      </c>
      <c r="N997">
        <v>1</v>
      </c>
      <c r="O997">
        <v>0</v>
      </c>
      <c r="P997" s="3">
        <f t="shared" si="128"/>
        <v>8.5291915760995886E-9</v>
      </c>
      <c r="Q997" s="10">
        <f t="shared" si="125"/>
        <v>0</v>
      </c>
      <c r="R997">
        <f>$N$1110-SUM($N$2:N996)</f>
        <v>15</v>
      </c>
      <c r="S997" s="10">
        <f t="shared" si="126"/>
        <v>0</v>
      </c>
      <c r="T997" s="2">
        <f t="shared" si="127"/>
        <v>0.83897317060103271</v>
      </c>
    </row>
    <row r="998" spans="1:20" x14ac:dyDescent="0.25">
      <c r="A998">
        <v>1201</v>
      </c>
      <c r="B998" s="3">
        <f t="shared" si="120"/>
        <v>6.8008100608082866E-9</v>
      </c>
      <c r="C998">
        <v>1</v>
      </c>
      <c r="D998">
        <v>0</v>
      </c>
      <c r="E998" s="10">
        <f t="shared" si="121"/>
        <v>0</v>
      </c>
      <c r="F998">
        <f>$C$1110-SUM($C$2:C997)</f>
        <v>126</v>
      </c>
      <c r="G998" s="10">
        <f t="shared" si="122"/>
        <v>0</v>
      </c>
      <c r="H998" s="2">
        <f t="shared" si="123"/>
        <v>0.87444361633900469</v>
      </c>
      <c r="I998" s="3">
        <v>8.5291915760995886E-9</v>
      </c>
      <c r="J998" s="2">
        <v>0</v>
      </c>
      <c r="K998" s="2">
        <v>0.83897317060103271</v>
      </c>
      <c r="M998">
        <v>1913</v>
      </c>
      <c r="N998">
        <v>1</v>
      </c>
      <c r="O998">
        <v>0</v>
      </c>
      <c r="P998" s="3">
        <f t="shared" si="128"/>
        <v>8.5291915760995886E-9</v>
      </c>
      <c r="Q998" s="10">
        <f t="shared" si="125"/>
        <v>0</v>
      </c>
      <c r="R998">
        <f>$N$1110-SUM($N$2:N997)</f>
        <v>14</v>
      </c>
      <c r="S998" s="10">
        <f t="shared" si="126"/>
        <v>0</v>
      </c>
      <c r="T998" s="2">
        <f t="shared" si="127"/>
        <v>0.83897317060103271</v>
      </c>
    </row>
    <row r="999" spans="1:20" x14ac:dyDescent="0.25">
      <c r="A999">
        <v>1203</v>
      </c>
      <c r="B999" s="3">
        <f t="shared" si="120"/>
        <v>6.8008100608082866E-9</v>
      </c>
      <c r="C999">
        <v>1</v>
      </c>
      <c r="D999">
        <v>0</v>
      </c>
      <c r="E999" s="10">
        <f t="shared" si="121"/>
        <v>0</v>
      </c>
      <c r="F999">
        <f>$C$1110-SUM($C$2:C998)</f>
        <v>125</v>
      </c>
      <c r="G999" s="10">
        <f t="shared" si="122"/>
        <v>0</v>
      </c>
      <c r="H999" s="2">
        <f t="shared" si="123"/>
        <v>0.87444361633900469</v>
      </c>
      <c r="I999" s="3">
        <v>8.5291915760995886E-9</v>
      </c>
      <c r="J999" s="2">
        <v>0</v>
      </c>
      <c r="K999" s="2">
        <v>0.83897317060103271</v>
      </c>
      <c r="M999">
        <v>1935</v>
      </c>
      <c r="N999">
        <v>1</v>
      </c>
      <c r="O999">
        <v>0</v>
      </c>
      <c r="P999" s="3">
        <f t="shared" si="128"/>
        <v>8.5291915760995886E-9</v>
      </c>
      <c r="Q999" s="10">
        <f t="shared" si="125"/>
        <v>0</v>
      </c>
      <c r="R999">
        <f>$N$1110-SUM($N$2:N998)</f>
        <v>13</v>
      </c>
      <c r="S999" s="10">
        <f t="shared" si="126"/>
        <v>0</v>
      </c>
      <c r="T999" s="2">
        <f t="shared" si="127"/>
        <v>0.83897317060103271</v>
      </c>
    </row>
    <row r="1000" spans="1:20" x14ac:dyDescent="0.25">
      <c r="A1000">
        <v>1204</v>
      </c>
      <c r="B1000" s="3">
        <f t="shared" si="120"/>
        <v>6.8008100608082866E-9</v>
      </c>
      <c r="C1000">
        <v>1</v>
      </c>
      <c r="D1000">
        <v>0</v>
      </c>
      <c r="E1000" s="10">
        <f t="shared" si="121"/>
        <v>0</v>
      </c>
      <c r="F1000">
        <f>$C$1110-SUM($C$2:C999)</f>
        <v>124</v>
      </c>
      <c r="G1000" s="10">
        <f t="shared" si="122"/>
        <v>0</v>
      </c>
      <c r="H1000" s="2">
        <f t="shared" si="123"/>
        <v>0.87444361633900469</v>
      </c>
      <c r="I1000" s="3">
        <v>8.5291915760995886E-9</v>
      </c>
      <c r="J1000" s="2">
        <v>0</v>
      </c>
      <c r="K1000" s="2">
        <v>0.83897317060103271</v>
      </c>
      <c r="M1000">
        <v>1948</v>
      </c>
      <c r="N1000">
        <v>1</v>
      </c>
      <c r="O1000">
        <v>0</v>
      </c>
      <c r="P1000" s="3">
        <f t="shared" si="128"/>
        <v>8.5291915760995886E-9</v>
      </c>
      <c r="Q1000" s="10">
        <f t="shared" si="125"/>
        <v>0</v>
      </c>
      <c r="R1000">
        <f>$N$1110-SUM($N$2:N999)</f>
        <v>12</v>
      </c>
      <c r="S1000" s="10">
        <f t="shared" si="126"/>
        <v>0</v>
      </c>
      <c r="T1000" s="2">
        <f t="shared" si="127"/>
        <v>0.83897317060103271</v>
      </c>
    </row>
    <row r="1001" spans="1:20" x14ac:dyDescent="0.25">
      <c r="A1001">
        <v>1205</v>
      </c>
      <c r="B1001" s="3">
        <f t="shared" si="120"/>
        <v>6.8008100608082866E-9</v>
      </c>
      <c r="C1001">
        <v>1</v>
      </c>
      <c r="D1001">
        <v>0</v>
      </c>
      <c r="E1001" s="10">
        <f t="shared" si="121"/>
        <v>0</v>
      </c>
      <c r="F1001">
        <f>$C$1110-SUM($C$2:C1000)</f>
        <v>123</v>
      </c>
      <c r="G1001" s="10">
        <f t="shared" si="122"/>
        <v>0</v>
      </c>
      <c r="H1001" s="2">
        <f t="shared" si="123"/>
        <v>0.87444361633900469</v>
      </c>
      <c r="I1001" s="3">
        <v>8.5291915760995886E-9</v>
      </c>
      <c r="J1001" s="2">
        <v>0</v>
      </c>
      <c r="K1001" s="2">
        <v>0.83897317060103271</v>
      </c>
      <c r="M1001">
        <v>1967</v>
      </c>
      <c r="N1001">
        <v>1</v>
      </c>
      <c r="O1001">
        <v>0</v>
      </c>
      <c r="P1001" s="3">
        <f t="shared" si="128"/>
        <v>8.5291915760995886E-9</v>
      </c>
      <c r="Q1001" s="10">
        <f t="shared" si="125"/>
        <v>0</v>
      </c>
      <c r="R1001">
        <f>$N$1110-SUM($N$2:N1000)</f>
        <v>11</v>
      </c>
      <c r="S1001" s="10">
        <f t="shared" si="126"/>
        <v>0</v>
      </c>
      <c r="T1001" s="2">
        <f t="shared" si="127"/>
        <v>0.83897317060103271</v>
      </c>
    </row>
    <row r="1002" spans="1:20" x14ac:dyDescent="0.25">
      <c r="A1002">
        <v>1207</v>
      </c>
      <c r="B1002" s="3">
        <f t="shared" si="120"/>
        <v>6.8008100608082866E-9</v>
      </c>
      <c r="C1002">
        <v>1</v>
      </c>
      <c r="D1002">
        <v>0</v>
      </c>
      <c r="E1002" s="10">
        <f t="shared" si="121"/>
        <v>0</v>
      </c>
      <c r="F1002">
        <f>$C$1110-SUM($C$2:C1001)</f>
        <v>122</v>
      </c>
      <c r="G1002" s="10">
        <f t="shared" si="122"/>
        <v>0</v>
      </c>
      <c r="H1002" s="2">
        <f t="shared" si="123"/>
        <v>0.87444361633900469</v>
      </c>
      <c r="I1002" s="3">
        <v>8.5291915760995886E-9</v>
      </c>
      <c r="J1002" s="2">
        <v>0</v>
      </c>
      <c r="K1002" s="2">
        <v>0.83897317060103271</v>
      </c>
      <c r="M1002">
        <v>2001</v>
      </c>
      <c r="N1002">
        <v>1</v>
      </c>
      <c r="O1002">
        <v>0</v>
      </c>
      <c r="P1002" s="3">
        <f t="shared" si="128"/>
        <v>8.5291915760995886E-9</v>
      </c>
      <c r="Q1002" s="10">
        <f t="shared" si="125"/>
        <v>0</v>
      </c>
      <c r="R1002">
        <f>$N$1110-SUM($N$2:N1001)</f>
        <v>10</v>
      </c>
      <c r="S1002" s="10">
        <f t="shared" si="126"/>
        <v>0</v>
      </c>
      <c r="T1002" s="2">
        <f t="shared" si="127"/>
        <v>0.83897317060103271</v>
      </c>
    </row>
    <row r="1003" spans="1:20" x14ac:dyDescent="0.25">
      <c r="A1003">
        <v>1210</v>
      </c>
      <c r="B1003" s="3">
        <f t="shared" si="120"/>
        <v>6.8008100608082866E-9</v>
      </c>
      <c r="C1003">
        <v>1</v>
      </c>
      <c r="D1003">
        <v>0</v>
      </c>
      <c r="E1003" s="10">
        <f t="shared" si="121"/>
        <v>0</v>
      </c>
      <c r="F1003">
        <f>$C$1110-SUM($C$2:C1002)</f>
        <v>121</v>
      </c>
      <c r="G1003" s="10">
        <f t="shared" si="122"/>
        <v>0</v>
      </c>
      <c r="H1003" s="2">
        <f t="shared" si="123"/>
        <v>0.87444361633900469</v>
      </c>
      <c r="I1003" s="3">
        <v>8.5291915760995886E-9</v>
      </c>
      <c r="J1003" s="2">
        <v>0</v>
      </c>
      <c r="K1003" s="2">
        <v>0.83897317060103271</v>
      </c>
      <c r="M1003">
        <v>2014</v>
      </c>
      <c r="N1003">
        <v>1</v>
      </c>
      <c r="O1003">
        <v>0</v>
      </c>
      <c r="P1003" s="3">
        <f t="shared" si="128"/>
        <v>8.5291915760995886E-9</v>
      </c>
      <c r="Q1003" s="10">
        <f t="shared" si="125"/>
        <v>0</v>
      </c>
      <c r="R1003">
        <f>$N$1110-SUM($N$2:N1002)</f>
        <v>9</v>
      </c>
      <c r="S1003" s="10">
        <f t="shared" si="126"/>
        <v>0</v>
      </c>
      <c r="T1003" s="2">
        <f t="shared" si="127"/>
        <v>0.83897317060103271</v>
      </c>
    </row>
    <row r="1004" spans="1:20" x14ac:dyDescent="0.25">
      <c r="A1004">
        <v>1211</v>
      </c>
      <c r="B1004" s="3">
        <f t="shared" si="120"/>
        <v>1.3601620121616573E-8</v>
      </c>
      <c r="C1004">
        <v>2</v>
      </c>
      <c r="D1004">
        <v>0</v>
      </c>
      <c r="E1004" s="10">
        <f t="shared" si="121"/>
        <v>0</v>
      </c>
      <c r="F1004">
        <f>$C$1110-SUM($C$2:C1003)</f>
        <v>120</v>
      </c>
      <c r="G1004" s="10">
        <f t="shared" si="122"/>
        <v>0</v>
      </c>
      <c r="H1004" s="2">
        <f t="shared" si="123"/>
        <v>0.87444361633900469</v>
      </c>
      <c r="I1004" s="3">
        <v>8.5291915760995886E-9</v>
      </c>
      <c r="J1004" s="2">
        <v>0</v>
      </c>
      <c r="K1004" s="2">
        <v>0.83897317060103271</v>
      </c>
      <c r="M1004">
        <v>2090</v>
      </c>
      <c r="N1004">
        <v>1</v>
      </c>
      <c r="O1004">
        <v>0</v>
      </c>
      <c r="P1004" s="3">
        <f t="shared" si="128"/>
        <v>8.5291915760995886E-9</v>
      </c>
      <c r="Q1004" s="10">
        <f t="shared" si="125"/>
        <v>0</v>
      </c>
      <c r="R1004">
        <f>$N$1110-SUM($N$2:N1003)</f>
        <v>8</v>
      </c>
      <c r="S1004" s="10">
        <f t="shared" si="126"/>
        <v>0</v>
      </c>
      <c r="T1004" s="2">
        <f t="shared" si="127"/>
        <v>0.83897317060103271</v>
      </c>
    </row>
    <row r="1005" spans="1:20" x14ac:dyDescent="0.25">
      <c r="A1005">
        <v>1212</v>
      </c>
      <c r="B1005" s="3">
        <f t="shared" si="120"/>
        <v>6.8008100608082866E-9</v>
      </c>
      <c r="C1005">
        <v>1</v>
      </c>
      <c r="D1005">
        <v>0</v>
      </c>
      <c r="E1005" s="10">
        <f t="shared" si="121"/>
        <v>0</v>
      </c>
      <c r="F1005">
        <f>$C$1110-SUM($C$2:C1004)</f>
        <v>118</v>
      </c>
      <c r="G1005" s="10">
        <f t="shared" si="122"/>
        <v>0</v>
      </c>
      <c r="H1005" s="2">
        <f t="shared" si="123"/>
        <v>0.87444361633900469</v>
      </c>
      <c r="I1005" s="3">
        <v>8.5291915760995886E-9</v>
      </c>
      <c r="J1005" s="2">
        <v>0</v>
      </c>
      <c r="K1005" s="2">
        <v>0.83897317060103271</v>
      </c>
      <c r="M1005">
        <v>2231</v>
      </c>
      <c r="N1005">
        <v>1</v>
      </c>
      <c r="O1005">
        <v>0</v>
      </c>
      <c r="P1005" s="3">
        <f t="shared" si="128"/>
        <v>8.5291915760995886E-9</v>
      </c>
      <c r="Q1005" s="10">
        <f t="shared" si="125"/>
        <v>0</v>
      </c>
      <c r="R1005">
        <f>$N$1110-SUM($N$2:N1004)</f>
        <v>7</v>
      </c>
      <c r="S1005" s="10">
        <f t="shared" si="126"/>
        <v>0</v>
      </c>
      <c r="T1005" s="2">
        <f t="shared" si="127"/>
        <v>0.83897317060103271</v>
      </c>
    </row>
    <row r="1006" spans="1:20" x14ac:dyDescent="0.25">
      <c r="A1006">
        <v>1213</v>
      </c>
      <c r="B1006" s="3">
        <f t="shared" si="120"/>
        <v>6.8008100608082866E-9</v>
      </c>
      <c r="C1006">
        <v>1</v>
      </c>
      <c r="D1006">
        <v>0</v>
      </c>
      <c r="E1006" s="10">
        <f t="shared" si="121"/>
        <v>0</v>
      </c>
      <c r="F1006">
        <f>$C$1110-SUM($C$2:C1005)</f>
        <v>117</v>
      </c>
      <c r="G1006" s="10">
        <f t="shared" si="122"/>
        <v>0</v>
      </c>
      <c r="H1006" s="2">
        <f t="shared" si="123"/>
        <v>0.87444361633900469</v>
      </c>
      <c r="I1006" s="3">
        <v>8.5291915760995886E-9</v>
      </c>
      <c r="J1006" s="2">
        <v>0</v>
      </c>
      <c r="K1006" s="2">
        <v>0.83897317060103271</v>
      </c>
      <c r="M1006">
        <v>2252</v>
      </c>
      <c r="N1006">
        <v>1</v>
      </c>
      <c r="O1006">
        <v>0</v>
      </c>
      <c r="P1006" s="3">
        <f t="shared" si="128"/>
        <v>8.5291915760995886E-9</v>
      </c>
      <c r="Q1006" s="10">
        <f t="shared" si="125"/>
        <v>0</v>
      </c>
      <c r="R1006">
        <f>$N$1110-SUM($N$2:N1005)</f>
        <v>6</v>
      </c>
      <c r="S1006" s="10">
        <f t="shared" si="126"/>
        <v>0</v>
      </c>
      <c r="T1006" s="2">
        <f t="shared" si="127"/>
        <v>0.83897317060103271</v>
      </c>
    </row>
    <row r="1007" spans="1:20" x14ac:dyDescent="0.25">
      <c r="A1007">
        <v>1216</v>
      </c>
      <c r="B1007" s="3">
        <f t="shared" si="120"/>
        <v>6.8008100608082866E-9</v>
      </c>
      <c r="C1007">
        <v>1</v>
      </c>
      <c r="D1007">
        <v>0</v>
      </c>
      <c r="E1007" s="10">
        <f t="shared" si="121"/>
        <v>0</v>
      </c>
      <c r="F1007">
        <f>$C$1110-SUM($C$2:C1006)</f>
        <v>116</v>
      </c>
      <c r="G1007" s="10">
        <f t="shared" si="122"/>
        <v>0</v>
      </c>
      <c r="H1007" s="2">
        <f t="shared" si="123"/>
        <v>0.87444361633900469</v>
      </c>
      <c r="I1007" s="3">
        <v>8.5291915760995886E-9</v>
      </c>
      <c r="J1007" s="2">
        <v>0</v>
      </c>
      <c r="K1007" s="2">
        <v>0.83897317060103271</v>
      </c>
      <c r="M1007">
        <v>2317</v>
      </c>
      <c r="N1007">
        <v>1</v>
      </c>
      <c r="O1007">
        <v>0</v>
      </c>
      <c r="P1007" s="3">
        <f t="shared" si="128"/>
        <v>8.5291915760995886E-9</v>
      </c>
      <c r="Q1007" s="10">
        <f t="shared" si="125"/>
        <v>0</v>
      </c>
      <c r="R1007">
        <f>$N$1110-SUM($N$2:N1006)</f>
        <v>5</v>
      </c>
      <c r="S1007" s="10">
        <f t="shared" si="126"/>
        <v>0</v>
      </c>
      <c r="T1007" s="2">
        <f t="shared" si="127"/>
        <v>0.83897317060103271</v>
      </c>
    </row>
    <row r="1008" spans="1:20" x14ac:dyDescent="0.25">
      <c r="A1008">
        <v>1221</v>
      </c>
      <c r="B1008" s="3">
        <f t="shared" si="120"/>
        <v>6.8008100608082866E-9</v>
      </c>
      <c r="C1008">
        <v>1</v>
      </c>
      <c r="D1008">
        <v>0</v>
      </c>
      <c r="E1008" s="10">
        <f t="shared" si="121"/>
        <v>0</v>
      </c>
      <c r="F1008">
        <f>$C$1110-SUM($C$2:C1007)</f>
        <v>115</v>
      </c>
      <c r="G1008" s="10">
        <f t="shared" si="122"/>
        <v>0</v>
      </c>
      <c r="H1008" s="2">
        <f t="shared" si="123"/>
        <v>0.87444361633900469</v>
      </c>
      <c r="I1008" s="3">
        <v>8.5291915760995886E-9</v>
      </c>
      <c r="J1008" s="2">
        <v>0</v>
      </c>
      <c r="K1008" s="2">
        <v>0.83897317060103271</v>
      </c>
      <c r="M1008">
        <v>2378</v>
      </c>
      <c r="N1008">
        <v>1</v>
      </c>
      <c r="O1008">
        <v>0</v>
      </c>
      <c r="P1008" s="3">
        <f t="shared" si="128"/>
        <v>8.5291915760995886E-9</v>
      </c>
      <c r="Q1008" s="10">
        <f t="shared" si="125"/>
        <v>0</v>
      </c>
      <c r="R1008">
        <f>$N$1110-SUM($N$2:N1007)</f>
        <v>4</v>
      </c>
      <c r="S1008" s="10">
        <f t="shared" si="126"/>
        <v>0</v>
      </c>
      <c r="T1008" s="2">
        <f t="shared" si="127"/>
        <v>0.83897317060103271</v>
      </c>
    </row>
    <row r="1009" spans="1:20" x14ac:dyDescent="0.25">
      <c r="A1009">
        <v>1225</v>
      </c>
      <c r="B1009" s="3">
        <f t="shared" si="120"/>
        <v>1.3601620121616573E-8</v>
      </c>
      <c r="C1009">
        <v>2</v>
      </c>
      <c r="D1009">
        <v>0</v>
      </c>
      <c r="E1009" s="10">
        <f t="shared" si="121"/>
        <v>0</v>
      </c>
      <c r="F1009">
        <f>$C$1110-SUM($C$2:C1008)</f>
        <v>114</v>
      </c>
      <c r="G1009" s="10">
        <f t="shared" si="122"/>
        <v>0</v>
      </c>
      <c r="H1009" s="2">
        <f t="shared" si="123"/>
        <v>0.87444361633900469</v>
      </c>
      <c r="I1009" s="3">
        <v>8.5291915760995886E-9</v>
      </c>
      <c r="J1009" s="2">
        <v>0</v>
      </c>
      <c r="K1009" s="2">
        <v>0.83897317060103271</v>
      </c>
      <c r="M1009">
        <v>2629</v>
      </c>
      <c r="N1009">
        <v>1</v>
      </c>
      <c r="O1009">
        <v>0</v>
      </c>
      <c r="P1009" s="3">
        <f t="shared" si="128"/>
        <v>8.5291915760995886E-9</v>
      </c>
      <c r="Q1009" s="10">
        <f t="shared" si="125"/>
        <v>0</v>
      </c>
      <c r="R1009">
        <f>$N$1110-SUM($N$2:N1008)</f>
        <v>3</v>
      </c>
      <c r="S1009" s="10">
        <f t="shared" si="126"/>
        <v>0</v>
      </c>
      <c r="T1009" s="2">
        <f t="shared" si="127"/>
        <v>0.83897317060103271</v>
      </c>
    </row>
    <row r="1010" spans="1:20" x14ac:dyDescent="0.25">
      <c r="A1010">
        <v>1227</v>
      </c>
      <c r="B1010" s="3">
        <f t="shared" si="120"/>
        <v>1.3601620121616573E-8</v>
      </c>
      <c r="C1010">
        <v>2</v>
      </c>
      <c r="D1010">
        <v>0</v>
      </c>
      <c r="E1010" s="10">
        <f t="shared" si="121"/>
        <v>0</v>
      </c>
      <c r="F1010">
        <f>$C$1110-SUM($C$2:C1009)</f>
        <v>112</v>
      </c>
      <c r="G1010" s="10">
        <f t="shared" si="122"/>
        <v>0</v>
      </c>
      <c r="H1010" s="2">
        <f t="shared" si="123"/>
        <v>0.87444361633900469</v>
      </c>
      <c r="I1010" s="3">
        <v>8.5291915760995886E-9</v>
      </c>
      <c r="J1010" s="2">
        <v>0</v>
      </c>
      <c r="K1010" s="2">
        <v>0.83897317060103271</v>
      </c>
      <c r="M1010">
        <v>2836</v>
      </c>
      <c r="N1010">
        <v>1</v>
      </c>
      <c r="O1010">
        <v>0</v>
      </c>
      <c r="P1010" s="3">
        <f t="shared" si="128"/>
        <v>8.5291915760995886E-9</v>
      </c>
      <c r="Q1010" s="10">
        <f t="shared" si="125"/>
        <v>0</v>
      </c>
      <c r="R1010">
        <f>$N$1110-SUM($N$2:N1009)</f>
        <v>2</v>
      </c>
      <c r="S1010" s="10">
        <f t="shared" si="126"/>
        <v>0</v>
      </c>
      <c r="T1010" s="2">
        <f t="shared" si="127"/>
        <v>0.83897317060103271</v>
      </c>
    </row>
    <row r="1011" spans="1:20" x14ac:dyDescent="0.25">
      <c r="A1011">
        <v>1232</v>
      </c>
      <c r="B1011" s="3">
        <f t="shared" si="120"/>
        <v>6.8008100608082866E-9</v>
      </c>
      <c r="C1011">
        <v>1</v>
      </c>
      <c r="D1011">
        <v>0</v>
      </c>
      <c r="E1011" s="10">
        <f t="shared" si="121"/>
        <v>0</v>
      </c>
      <c r="F1011">
        <f>$C$1110-SUM($C$2:C1010)</f>
        <v>110</v>
      </c>
      <c r="G1011" s="10">
        <f t="shared" si="122"/>
        <v>0</v>
      </c>
      <c r="H1011" s="2">
        <f t="shared" si="123"/>
        <v>0.87444361633900469</v>
      </c>
      <c r="I1011" s="3">
        <v>8.5291915760995886E-9</v>
      </c>
      <c r="J1011" s="2">
        <v>0</v>
      </c>
      <c r="K1011" s="2">
        <v>0.83897317060103271</v>
      </c>
      <c r="M1011">
        <v>3526</v>
      </c>
      <c r="N1011">
        <v>1</v>
      </c>
      <c r="O1011">
        <v>0</v>
      </c>
      <c r="P1011" s="3">
        <f t="shared" si="128"/>
        <v>8.5291915760995886E-9</v>
      </c>
      <c r="Q1011" s="10">
        <f t="shared" si="125"/>
        <v>0</v>
      </c>
      <c r="R1011">
        <f>$N$1110-SUM($N$2:N1010)</f>
        <v>1</v>
      </c>
      <c r="S1011" s="10">
        <f t="shared" si="126"/>
        <v>0</v>
      </c>
      <c r="T1011" s="2">
        <f t="shared" si="127"/>
        <v>0.83897317060103271</v>
      </c>
    </row>
    <row r="1012" spans="1:20" x14ac:dyDescent="0.25">
      <c r="A1012">
        <v>1235</v>
      </c>
      <c r="B1012" s="3">
        <f t="shared" si="120"/>
        <v>6.8008100608082866E-9</v>
      </c>
      <c r="C1012">
        <v>1</v>
      </c>
      <c r="D1012">
        <v>0</v>
      </c>
      <c r="E1012" s="10">
        <f t="shared" si="121"/>
        <v>0</v>
      </c>
      <c r="F1012">
        <f>$C$1110-SUM($C$2:C1011)</f>
        <v>109</v>
      </c>
      <c r="G1012" s="10">
        <f t="shared" si="122"/>
        <v>0</v>
      </c>
      <c r="H1012" s="2">
        <f t="shared" si="123"/>
        <v>0.87444361633900469</v>
      </c>
      <c r="J1012" s="2"/>
      <c r="K1012" s="2"/>
      <c r="Q1012" s="10"/>
      <c r="T1012" s="2"/>
    </row>
    <row r="1013" spans="1:20" x14ac:dyDescent="0.25">
      <c r="A1013">
        <v>1245</v>
      </c>
      <c r="B1013" s="3">
        <f t="shared" si="120"/>
        <v>1.3601620121616573E-8</v>
      </c>
      <c r="C1013">
        <v>2</v>
      </c>
      <c r="D1013">
        <v>0</v>
      </c>
      <c r="E1013" s="10">
        <f t="shared" si="121"/>
        <v>0</v>
      </c>
      <c r="F1013">
        <f>$C$1110-SUM($C$2:C1012)</f>
        <v>108</v>
      </c>
      <c r="G1013" s="10">
        <f t="shared" si="122"/>
        <v>0</v>
      </c>
      <c r="H1013" s="2">
        <f t="shared" si="123"/>
        <v>0.87444361633900469</v>
      </c>
      <c r="J1013" s="2"/>
      <c r="K1013" s="2"/>
      <c r="Q1013" s="10"/>
      <c r="T1013" s="2"/>
    </row>
    <row r="1014" spans="1:20" x14ac:dyDescent="0.25">
      <c r="A1014">
        <v>1249</v>
      </c>
      <c r="B1014" s="3">
        <f t="shared" si="120"/>
        <v>6.8008100608082866E-9</v>
      </c>
      <c r="C1014">
        <v>1</v>
      </c>
      <c r="D1014">
        <v>0</v>
      </c>
      <c r="E1014" s="10">
        <f t="shared" si="121"/>
        <v>0</v>
      </c>
      <c r="F1014">
        <f>$C$1110-SUM($C$2:C1013)</f>
        <v>106</v>
      </c>
      <c r="G1014" s="10">
        <f t="shared" si="122"/>
        <v>0</v>
      </c>
      <c r="H1014" s="2">
        <f t="shared" si="123"/>
        <v>0.87444361633900469</v>
      </c>
      <c r="J1014" s="2"/>
      <c r="K1014" s="2"/>
      <c r="Q1014" s="10"/>
      <c r="T1014" s="2"/>
    </row>
    <row r="1015" spans="1:20" x14ac:dyDescent="0.25">
      <c r="A1015">
        <v>1250</v>
      </c>
      <c r="B1015" s="3">
        <f t="shared" si="120"/>
        <v>1.3601620121616573E-8</v>
      </c>
      <c r="C1015">
        <v>2</v>
      </c>
      <c r="D1015">
        <v>0</v>
      </c>
      <c r="E1015" s="10">
        <f t="shared" si="121"/>
        <v>0</v>
      </c>
      <c r="F1015">
        <f>$C$1110-SUM($C$2:C1014)</f>
        <v>105</v>
      </c>
      <c r="G1015" s="10">
        <f t="shared" si="122"/>
        <v>0</v>
      </c>
      <c r="H1015" s="2">
        <f t="shared" si="123"/>
        <v>0.87444361633900469</v>
      </c>
      <c r="J1015" s="2"/>
      <c r="K1015" s="2"/>
      <c r="Q1015" s="10"/>
      <c r="T1015" s="2"/>
    </row>
    <row r="1016" spans="1:20" x14ac:dyDescent="0.25">
      <c r="A1016">
        <v>1252</v>
      </c>
      <c r="B1016" s="3">
        <f t="shared" si="120"/>
        <v>6.8008100608082866E-9</v>
      </c>
      <c r="C1016">
        <v>1</v>
      </c>
      <c r="D1016">
        <v>0</v>
      </c>
      <c r="E1016" s="10">
        <f t="shared" si="121"/>
        <v>0</v>
      </c>
      <c r="F1016">
        <f>$C$1110-SUM($C$2:C1015)</f>
        <v>103</v>
      </c>
      <c r="G1016" s="10">
        <f t="shared" si="122"/>
        <v>0</v>
      </c>
      <c r="H1016" s="2">
        <f t="shared" si="123"/>
        <v>0.87444361633900469</v>
      </c>
      <c r="J1016" s="2"/>
      <c r="K1016" s="2"/>
      <c r="Q1016" s="10"/>
      <c r="T1016" s="2"/>
    </row>
    <row r="1017" spans="1:20" x14ac:dyDescent="0.25">
      <c r="A1017">
        <v>1253</v>
      </c>
      <c r="B1017" s="3">
        <f t="shared" si="120"/>
        <v>6.8008100608082866E-9</v>
      </c>
      <c r="C1017">
        <v>1</v>
      </c>
      <c r="D1017">
        <v>0</v>
      </c>
      <c r="E1017" s="10">
        <f t="shared" si="121"/>
        <v>0</v>
      </c>
      <c r="F1017">
        <f>$C$1110-SUM($C$2:C1016)</f>
        <v>102</v>
      </c>
      <c r="G1017" s="10">
        <f t="shared" si="122"/>
        <v>0</v>
      </c>
      <c r="H1017" s="2">
        <f t="shared" si="123"/>
        <v>0.87444361633900469</v>
      </c>
      <c r="J1017" s="2"/>
      <c r="K1017" s="2"/>
      <c r="Q1017" s="10"/>
      <c r="T1017" s="2"/>
    </row>
    <row r="1018" spans="1:20" x14ac:dyDescent="0.25">
      <c r="A1018">
        <v>1261</v>
      </c>
      <c r="B1018" s="3">
        <f t="shared" si="120"/>
        <v>6.8008100608082866E-9</v>
      </c>
      <c r="C1018">
        <v>1</v>
      </c>
      <c r="D1018">
        <v>0</v>
      </c>
      <c r="E1018" s="10">
        <f t="shared" si="121"/>
        <v>0</v>
      </c>
      <c r="F1018">
        <f>$C$1110-SUM($C$2:C1017)</f>
        <v>101</v>
      </c>
      <c r="G1018" s="10">
        <f t="shared" si="122"/>
        <v>0</v>
      </c>
      <c r="H1018" s="2">
        <f t="shared" si="123"/>
        <v>0.87444361633900469</v>
      </c>
      <c r="J1018" s="2"/>
      <c r="K1018" s="2"/>
      <c r="Q1018" s="10"/>
      <c r="T1018" s="2"/>
    </row>
    <row r="1019" spans="1:20" x14ac:dyDescent="0.25">
      <c r="A1019">
        <v>1266</v>
      </c>
      <c r="B1019" s="3">
        <f t="shared" si="120"/>
        <v>6.8008100608082866E-9</v>
      </c>
      <c r="C1019">
        <v>1</v>
      </c>
      <c r="D1019">
        <v>0</v>
      </c>
      <c r="E1019" s="10">
        <f t="shared" si="121"/>
        <v>0</v>
      </c>
      <c r="F1019">
        <f>$C$1110-SUM($C$2:C1018)</f>
        <v>100</v>
      </c>
      <c r="G1019" s="10">
        <f t="shared" si="122"/>
        <v>0</v>
      </c>
      <c r="H1019" s="2">
        <f t="shared" si="123"/>
        <v>0.87444361633900469</v>
      </c>
      <c r="J1019" s="2"/>
      <c r="K1019" s="2"/>
      <c r="Q1019" s="10"/>
      <c r="T1019" s="2"/>
    </row>
    <row r="1020" spans="1:20" x14ac:dyDescent="0.25">
      <c r="A1020">
        <v>1268</v>
      </c>
      <c r="B1020" s="3">
        <f t="shared" si="120"/>
        <v>6.8008100608082866E-9</v>
      </c>
      <c r="C1020">
        <v>1</v>
      </c>
      <c r="D1020">
        <v>0</v>
      </c>
      <c r="E1020" s="10">
        <f t="shared" si="121"/>
        <v>0</v>
      </c>
      <c r="F1020">
        <f>$C$1110-SUM($C$2:C1019)</f>
        <v>99</v>
      </c>
      <c r="G1020" s="10">
        <f t="shared" si="122"/>
        <v>0</v>
      </c>
      <c r="H1020" s="2">
        <f t="shared" si="123"/>
        <v>0.87444361633900469</v>
      </c>
      <c r="J1020" s="2"/>
      <c r="K1020" s="2"/>
      <c r="Q1020" s="10"/>
      <c r="T1020" s="2"/>
    </row>
    <row r="1021" spans="1:20" x14ac:dyDescent="0.25">
      <c r="A1021">
        <v>1272</v>
      </c>
      <c r="B1021" s="3">
        <f t="shared" si="120"/>
        <v>1.3601620121616573E-8</v>
      </c>
      <c r="C1021">
        <v>2</v>
      </c>
      <c r="D1021">
        <v>0</v>
      </c>
      <c r="E1021" s="10">
        <f t="shared" si="121"/>
        <v>0</v>
      </c>
      <c r="F1021">
        <f>$C$1110-SUM($C$2:C1020)</f>
        <v>98</v>
      </c>
      <c r="G1021" s="10">
        <f t="shared" si="122"/>
        <v>0</v>
      </c>
      <c r="H1021" s="2">
        <f t="shared" si="123"/>
        <v>0.87444361633900469</v>
      </c>
      <c r="J1021" s="2"/>
      <c r="K1021" s="2"/>
      <c r="Q1021" s="10"/>
      <c r="T1021" s="2"/>
    </row>
    <row r="1022" spans="1:20" x14ac:dyDescent="0.25">
      <c r="A1022">
        <v>1278</v>
      </c>
      <c r="B1022" s="3">
        <f t="shared" si="120"/>
        <v>6.8008100608082866E-9</v>
      </c>
      <c r="C1022">
        <v>1</v>
      </c>
      <c r="D1022">
        <v>0</v>
      </c>
      <c r="E1022" s="10">
        <f t="shared" si="121"/>
        <v>0</v>
      </c>
      <c r="F1022">
        <f>$C$1110-SUM($C$2:C1021)</f>
        <v>96</v>
      </c>
      <c r="G1022" s="10">
        <f t="shared" si="122"/>
        <v>0</v>
      </c>
      <c r="H1022" s="2">
        <f t="shared" si="123"/>
        <v>0.87444361633900469</v>
      </c>
      <c r="J1022" s="2"/>
      <c r="K1022" s="2"/>
      <c r="Q1022" s="10"/>
      <c r="T1022" s="2"/>
    </row>
    <row r="1023" spans="1:20" x14ac:dyDescent="0.25">
      <c r="A1023">
        <v>1281</v>
      </c>
      <c r="B1023" s="3">
        <f t="shared" si="120"/>
        <v>6.8008100608082866E-9</v>
      </c>
      <c r="C1023">
        <v>1</v>
      </c>
      <c r="D1023">
        <v>0</v>
      </c>
      <c r="E1023" s="10">
        <f t="shared" si="121"/>
        <v>0</v>
      </c>
      <c r="F1023">
        <f>$C$1110-SUM($C$2:C1022)</f>
        <v>95</v>
      </c>
      <c r="G1023" s="10">
        <f t="shared" si="122"/>
        <v>0</v>
      </c>
      <c r="H1023" s="2">
        <f t="shared" si="123"/>
        <v>0.87444361633900469</v>
      </c>
      <c r="J1023" s="2"/>
      <c r="K1023" s="2"/>
      <c r="Q1023" s="10"/>
      <c r="T1023" s="2"/>
    </row>
    <row r="1024" spans="1:20" x14ac:dyDescent="0.25">
      <c r="A1024">
        <v>1283</v>
      </c>
      <c r="B1024" s="3">
        <f t="shared" si="120"/>
        <v>6.8008100608082866E-9</v>
      </c>
      <c r="C1024">
        <v>1</v>
      </c>
      <c r="D1024">
        <v>0</v>
      </c>
      <c r="E1024" s="10">
        <f t="shared" si="121"/>
        <v>0</v>
      </c>
      <c r="F1024">
        <f>$C$1110-SUM($C$2:C1023)</f>
        <v>94</v>
      </c>
      <c r="G1024" s="10">
        <f t="shared" si="122"/>
        <v>0</v>
      </c>
      <c r="H1024" s="2">
        <f t="shared" si="123"/>
        <v>0.87444361633900469</v>
      </c>
      <c r="J1024" s="2"/>
      <c r="K1024" s="2"/>
      <c r="Q1024" s="10"/>
      <c r="T1024" s="2"/>
    </row>
    <row r="1025" spans="1:20" x14ac:dyDescent="0.25">
      <c r="A1025">
        <v>1285</v>
      </c>
      <c r="B1025" s="3">
        <f t="shared" si="120"/>
        <v>6.8008100608082866E-9</v>
      </c>
      <c r="C1025">
        <v>1</v>
      </c>
      <c r="D1025">
        <v>0</v>
      </c>
      <c r="E1025" s="10">
        <f t="shared" si="121"/>
        <v>0</v>
      </c>
      <c r="F1025">
        <f>$C$1110-SUM($C$2:C1024)</f>
        <v>93</v>
      </c>
      <c r="G1025" s="10">
        <f t="shared" si="122"/>
        <v>0</v>
      </c>
      <c r="H1025" s="2">
        <f t="shared" si="123"/>
        <v>0.87444361633900469</v>
      </c>
      <c r="J1025" s="2"/>
      <c r="K1025" s="2"/>
      <c r="Q1025" s="10"/>
      <c r="T1025" s="2"/>
    </row>
    <row r="1026" spans="1:20" x14ac:dyDescent="0.25">
      <c r="A1026">
        <v>1287</v>
      </c>
      <c r="B1026" s="3">
        <f t="shared" ref="B1026:B1089" si="129">C1026/$C$1110</f>
        <v>6.8008100608082866E-9</v>
      </c>
      <c r="C1026">
        <v>1</v>
      </c>
      <c r="D1026">
        <v>0</v>
      </c>
      <c r="E1026" s="10">
        <f t="shared" ref="E1026:E1089" si="130">D1026/C1026</f>
        <v>0</v>
      </c>
      <c r="F1026">
        <f>$C$1110-SUM($C$2:C1025)</f>
        <v>92</v>
      </c>
      <c r="G1026" s="10">
        <f t="shared" si="122"/>
        <v>0</v>
      </c>
      <c r="H1026" s="2">
        <f t="shared" si="123"/>
        <v>0.87444361633900469</v>
      </c>
      <c r="J1026" s="2"/>
      <c r="K1026" s="2"/>
      <c r="Q1026" s="10"/>
      <c r="T1026" s="2"/>
    </row>
    <row r="1027" spans="1:20" x14ac:dyDescent="0.25">
      <c r="A1027">
        <v>1292</v>
      </c>
      <c r="B1027" s="3">
        <f t="shared" si="129"/>
        <v>6.8008100608082866E-9</v>
      </c>
      <c r="C1027">
        <v>1</v>
      </c>
      <c r="D1027">
        <v>0</v>
      </c>
      <c r="E1027" s="10">
        <f t="shared" si="130"/>
        <v>0</v>
      </c>
      <c r="F1027">
        <f>$C$1110-SUM($C$2:C1026)</f>
        <v>91</v>
      </c>
      <c r="G1027" s="10">
        <f t="shared" ref="G1027:G1090" si="131">H1026-H1027</f>
        <v>0</v>
      </c>
      <c r="H1027" s="2">
        <f t="shared" ref="H1027:H1090" si="132">(F1027-D1027)/F1027*H1026</f>
        <v>0.87444361633900469</v>
      </c>
      <c r="J1027" s="2"/>
      <c r="K1027" s="2"/>
      <c r="Q1027" s="10"/>
      <c r="T1027" s="2"/>
    </row>
    <row r="1028" spans="1:20" x14ac:dyDescent="0.25">
      <c r="A1028">
        <v>1294</v>
      </c>
      <c r="B1028" s="3">
        <f t="shared" si="129"/>
        <v>1.3601620121616573E-8</v>
      </c>
      <c r="C1028">
        <v>2</v>
      </c>
      <c r="D1028">
        <v>0</v>
      </c>
      <c r="E1028" s="10">
        <f t="shared" si="130"/>
        <v>0</v>
      </c>
      <c r="F1028">
        <f>$C$1110-SUM($C$2:C1027)</f>
        <v>90</v>
      </c>
      <c r="G1028" s="10">
        <f t="shared" si="131"/>
        <v>0</v>
      </c>
      <c r="H1028" s="2">
        <f t="shared" si="132"/>
        <v>0.87444361633900469</v>
      </c>
      <c r="J1028" s="2"/>
      <c r="K1028" s="2"/>
      <c r="Q1028" s="10"/>
      <c r="T1028" s="2"/>
    </row>
    <row r="1029" spans="1:20" x14ac:dyDescent="0.25">
      <c r="A1029">
        <v>1296</v>
      </c>
      <c r="B1029" s="3">
        <f t="shared" si="129"/>
        <v>6.8008100608082866E-9</v>
      </c>
      <c r="C1029">
        <v>1</v>
      </c>
      <c r="D1029">
        <v>0</v>
      </c>
      <c r="E1029" s="10">
        <f t="shared" si="130"/>
        <v>0</v>
      </c>
      <c r="F1029">
        <f>$C$1110-SUM($C$2:C1028)</f>
        <v>88</v>
      </c>
      <c r="G1029" s="10">
        <f t="shared" si="131"/>
        <v>0</v>
      </c>
      <c r="H1029" s="2">
        <f t="shared" si="132"/>
        <v>0.87444361633900469</v>
      </c>
      <c r="J1029" s="2"/>
      <c r="K1029" s="2"/>
      <c r="Q1029" s="10"/>
      <c r="T1029" s="2"/>
    </row>
    <row r="1030" spans="1:20" x14ac:dyDescent="0.25">
      <c r="A1030">
        <v>1306</v>
      </c>
      <c r="B1030" s="3">
        <f t="shared" si="129"/>
        <v>6.8008100608082866E-9</v>
      </c>
      <c r="C1030">
        <v>1</v>
      </c>
      <c r="D1030">
        <v>0</v>
      </c>
      <c r="E1030" s="10">
        <f t="shared" si="130"/>
        <v>0</v>
      </c>
      <c r="F1030">
        <f>$C$1110-SUM($C$2:C1029)</f>
        <v>87</v>
      </c>
      <c r="G1030" s="10">
        <f t="shared" si="131"/>
        <v>0</v>
      </c>
      <c r="H1030" s="2">
        <f t="shared" si="132"/>
        <v>0.87444361633900469</v>
      </c>
      <c r="J1030" s="2"/>
      <c r="K1030" s="2"/>
      <c r="Q1030" s="10"/>
      <c r="T1030" s="2"/>
    </row>
    <row r="1031" spans="1:20" x14ac:dyDescent="0.25">
      <c r="A1031">
        <v>1313</v>
      </c>
      <c r="B1031" s="3">
        <f t="shared" si="129"/>
        <v>6.8008100608082866E-9</v>
      </c>
      <c r="C1031">
        <v>1</v>
      </c>
      <c r="D1031">
        <v>0</v>
      </c>
      <c r="E1031" s="10">
        <f t="shared" si="130"/>
        <v>0</v>
      </c>
      <c r="F1031">
        <f>$C$1110-SUM($C$2:C1030)</f>
        <v>86</v>
      </c>
      <c r="G1031" s="10">
        <f t="shared" si="131"/>
        <v>0</v>
      </c>
      <c r="H1031" s="2">
        <f t="shared" si="132"/>
        <v>0.87444361633900469</v>
      </c>
      <c r="J1031" s="2"/>
      <c r="K1031" s="2"/>
      <c r="Q1031" s="10"/>
      <c r="T1031" s="2"/>
    </row>
    <row r="1032" spans="1:20" x14ac:dyDescent="0.25">
      <c r="A1032">
        <v>1315</v>
      </c>
      <c r="B1032" s="3">
        <f t="shared" si="129"/>
        <v>6.8008100608082866E-9</v>
      </c>
      <c r="C1032">
        <v>1</v>
      </c>
      <c r="D1032">
        <v>0</v>
      </c>
      <c r="E1032" s="10">
        <f t="shared" si="130"/>
        <v>0</v>
      </c>
      <c r="F1032">
        <f>$C$1110-SUM($C$2:C1031)</f>
        <v>85</v>
      </c>
      <c r="G1032" s="10">
        <f t="shared" si="131"/>
        <v>0</v>
      </c>
      <c r="H1032" s="2">
        <f t="shared" si="132"/>
        <v>0.87444361633900469</v>
      </c>
      <c r="J1032" s="2"/>
      <c r="K1032" s="2"/>
      <c r="Q1032" s="10"/>
      <c r="T1032" s="2"/>
    </row>
    <row r="1033" spans="1:20" x14ac:dyDescent="0.25">
      <c r="A1033">
        <v>1319</v>
      </c>
      <c r="B1033" s="3">
        <f t="shared" si="129"/>
        <v>6.8008100608082866E-9</v>
      </c>
      <c r="C1033">
        <v>1</v>
      </c>
      <c r="D1033">
        <v>0</v>
      </c>
      <c r="E1033" s="10">
        <f t="shared" si="130"/>
        <v>0</v>
      </c>
      <c r="F1033">
        <f>$C$1110-SUM($C$2:C1032)</f>
        <v>84</v>
      </c>
      <c r="G1033" s="10">
        <f t="shared" si="131"/>
        <v>0</v>
      </c>
      <c r="H1033" s="2">
        <f t="shared" si="132"/>
        <v>0.87444361633900469</v>
      </c>
      <c r="J1033" s="2"/>
      <c r="K1033" s="2"/>
      <c r="Q1033" s="10"/>
      <c r="T1033" s="2"/>
    </row>
    <row r="1034" spans="1:20" x14ac:dyDescent="0.25">
      <c r="A1034">
        <v>1329</v>
      </c>
      <c r="B1034" s="3">
        <f t="shared" si="129"/>
        <v>6.8008100608082866E-9</v>
      </c>
      <c r="C1034">
        <v>1</v>
      </c>
      <c r="D1034">
        <v>1</v>
      </c>
      <c r="E1034" s="10">
        <f t="shared" si="130"/>
        <v>1</v>
      </c>
      <c r="F1034">
        <f>$C$1110-SUM($C$2:C1033)</f>
        <v>83</v>
      </c>
      <c r="G1034" s="10">
        <f t="shared" si="131"/>
        <v>1.0535465257096477E-2</v>
      </c>
      <c r="H1034" s="2">
        <f t="shared" si="132"/>
        <v>0.86390815108190822</v>
      </c>
      <c r="J1034" s="2"/>
      <c r="K1034" s="2"/>
      <c r="Q1034" s="10"/>
      <c r="T1034" s="2"/>
    </row>
    <row r="1035" spans="1:20" x14ac:dyDescent="0.25">
      <c r="A1035">
        <v>1334</v>
      </c>
      <c r="B1035" s="3">
        <f t="shared" si="129"/>
        <v>6.8008100608082866E-9</v>
      </c>
      <c r="C1035">
        <v>1</v>
      </c>
      <c r="D1035">
        <v>0</v>
      </c>
      <c r="E1035" s="10">
        <f t="shared" si="130"/>
        <v>0</v>
      </c>
      <c r="F1035">
        <f>$C$1110-SUM($C$2:C1034)</f>
        <v>82</v>
      </c>
      <c r="G1035" s="10">
        <f t="shared" si="131"/>
        <v>0</v>
      </c>
      <c r="H1035" s="2">
        <f t="shared" si="132"/>
        <v>0.86390815108190822</v>
      </c>
      <c r="J1035" s="2"/>
      <c r="K1035" s="2"/>
      <c r="Q1035" s="10"/>
      <c r="T1035" s="2"/>
    </row>
    <row r="1036" spans="1:20" x14ac:dyDescent="0.25">
      <c r="A1036">
        <v>1335</v>
      </c>
      <c r="B1036" s="3">
        <f t="shared" si="129"/>
        <v>6.8008100608082866E-9</v>
      </c>
      <c r="C1036">
        <v>1</v>
      </c>
      <c r="D1036">
        <v>0</v>
      </c>
      <c r="E1036" s="10">
        <f t="shared" si="130"/>
        <v>0</v>
      </c>
      <c r="F1036">
        <f>$C$1110-SUM($C$2:C1035)</f>
        <v>81</v>
      </c>
      <c r="G1036" s="10">
        <f t="shared" si="131"/>
        <v>0</v>
      </c>
      <c r="H1036" s="2">
        <f t="shared" si="132"/>
        <v>0.86390815108190822</v>
      </c>
      <c r="J1036" s="2"/>
      <c r="K1036" s="2"/>
      <c r="Q1036" s="10"/>
      <c r="T1036" s="2"/>
    </row>
    <row r="1037" spans="1:20" x14ac:dyDescent="0.25">
      <c r="A1037">
        <v>1336</v>
      </c>
      <c r="B1037" s="3">
        <f t="shared" si="129"/>
        <v>6.8008100608082866E-9</v>
      </c>
      <c r="C1037">
        <v>1</v>
      </c>
      <c r="D1037">
        <v>0</v>
      </c>
      <c r="E1037" s="10">
        <f t="shared" si="130"/>
        <v>0</v>
      </c>
      <c r="F1037">
        <f>$C$1110-SUM($C$2:C1036)</f>
        <v>80</v>
      </c>
      <c r="G1037" s="10">
        <f t="shared" si="131"/>
        <v>0</v>
      </c>
      <c r="H1037" s="2">
        <f t="shared" si="132"/>
        <v>0.86390815108190822</v>
      </c>
      <c r="J1037" s="2"/>
      <c r="K1037" s="2"/>
      <c r="Q1037" s="10"/>
      <c r="T1037" s="2"/>
    </row>
    <row r="1038" spans="1:20" x14ac:dyDescent="0.25">
      <c r="A1038">
        <v>1342</v>
      </c>
      <c r="B1038" s="3">
        <f t="shared" si="129"/>
        <v>6.8008100608082866E-9</v>
      </c>
      <c r="C1038">
        <v>1</v>
      </c>
      <c r="D1038">
        <v>0</v>
      </c>
      <c r="E1038" s="10">
        <f t="shared" si="130"/>
        <v>0</v>
      </c>
      <c r="F1038">
        <f>$C$1110-SUM($C$2:C1037)</f>
        <v>79</v>
      </c>
      <c r="G1038" s="10">
        <f t="shared" si="131"/>
        <v>0</v>
      </c>
      <c r="H1038" s="2">
        <f t="shared" si="132"/>
        <v>0.86390815108190822</v>
      </c>
      <c r="J1038" s="2"/>
      <c r="K1038" s="2"/>
      <c r="Q1038" s="10"/>
      <c r="T1038" s="2"/>
    </row>
    <row r="1039" spans="1:20" x14ac:dyDescent="0.25">
      <c r="A1039">
        <v>1350</v>
      </c>
      <c r="B1039" s="3">
        <f t="shared" si="129"/>
        <v>6.8008100608082866E-9</v>
      </c>
      <c r="C1039">
        <v>1</v>
      </c>
      <c r="D1039">
        <v>0</v>
      </c>
      <c r="E1039" s="10">
        <f t="shared" si="130"/>
        <v>0</v>
      </c>
      <c r="F1039">
        <f>$C$1110-SUM($C$2:C1038)</f>
        <v>78</v>
      </c>
      <c r="G1039" s="10">
        <f t="shared" si="131"/>
        <v>0</v>
      </c>
      <c r="H1039" s="2">
        <f t="shared" si="132"/>
        <v>0.86390815108190822</v>
      </c>
      <c r="J1039" s="2"/>
      <c r="K1039" s="2"/>
      <c r="Q1039" s="10"/>
      <c r="T1039" s="2"/>
    </row>
    <row r="1040" spans="1:20" x14ac:dyDescent="0.25">
      <c r="A1040">
        <v>1361</v>
      </c>
      <c r="B1040" s="3">
        <f t="shared" si="129"/>
        <v>6.8008100608082866E-9</v>
      </c>
      <c r="C1040">
        <v>1</v>
      </c>
      <c r="D1040">
        <v>0</v>
      </c>
      <c r="E1040" s="10">
        <f t="shared" si="130"/>
        <v>0</v>
      </c>
      <c r="F1040">
        <f>$C$1110-SUM($C$2:C1039)</f>
        <v>77</v>
      </c>
      <c r="G1040" s="10">
        <f t="shared" si="131"/>
        <v>0</v>
      </c>
      <c r="H1040" s="2">
        <f t="shared" si="132"/>
        <v>0.86390815108190822</v>
      </c>
      <c r="J1040" s="2"/>
      <c r="K1040" s="2"/>
      <c r="Q1040" s="10"/>
      <c r="T1040" s="2"/>
    </row>
    <row r="1041" spans="1:20" x14ac:dyDescent="0.25">
      <c r="A1041">
        <v>1365</v>
      </c>
      <c r="B1041" s="3">
        <f t="shared" si="129"/>
        <v>6.8008100608082866E-9</v>
      </c>
      <c r="C1041">
        <v>1</v>
      </c>
      <c r="D1041">
        <v>0</v>
      </c>
      <c r="E1041" s="10">
        <f t="shared" si="130"/>
        <v>0</v>
      </c>
      <c r="F1041">
        <f>$C$1110-SUM($C$2:C1040)</f>
        <v>76</v>
      </c>
      <c r="G1041" s="10">
        <f t="shared" si="131"/>
        <v>0</v>
      </c>
      <c r="H1041" s="2">
        <f t="shared" si="132"/>
        <v>0.86390815108190822</v>
      </c>
      <c r="J1041" s="2"/>
      <c r="K1041" s="2"/>
      <c r="Q1041" s="10"/>
      <c r="T1041" s="2"/>
    </row>
    <row r="1042" spans="1:20" x14ac:dyDescent="0.25">
      <c r="A1042">
        <v>1371</v>
      </c>
      <c r="B1042" s="3">
        <f t="shared" si="129"/>
        <v>1.3601620121616573E-8</v>
      </c>
      <c r="C1042">
        <v>2</v>
      </c>
      <c r="D1042">
        <v>0</v>
      </c>
      <c r="E1042" s="10">
        <f t="shared" si="130"/>
        <v>0</v>
      </c>
      <c r="F1042">
        <f>$C$1110-SUM($C$2:C1041)</f>
        <v>75</v>
      </c>
      <c r="G1042" s="10">
        <f t="shared" si="131"/>
        <v>0</v>
      </c>
      <c r="H1042" s="2">
        <f t="shared" si="132"/>
        <v>0.86390815108190822</v>
      </c>
      <c r="J1042" s="2"/>
      <c r="K1042" s="2"/>
      <c r="Q1042" s="10"/>
      <c r="T1042" s="2"/>
    </row>
    <row r="1043" spans="1:20" x14ac:dyDescent="0.25">
      <c r="A1043">
        <v>1372</v>
      </c>
      <c r="B1043" s="3">
        <f t="shared" si="129"/>
        <v>1.3601620121616573E-8</v>
      </c>
      <c r="C1043">
        <v>2</v>
      </c>
      <c r="D1043">
        <v>0</v>
      </c>
      <c r="E1043" s="10">
        <f t="shared" si="130"/>
        <v>0</v>
      </c>
      <c r="F1043">
        <f>$C$1110-SUM($C$2:C1042)</f>
        <v>73</v>
      </c>
      <c r="G1043" s="10">
        <f t="shared" si="131"/>
        <v>0</v>
      </c>
      <c r="H1043" s="2">
        <f t="shared" si="132"/>
        <v>0.86390815108190822</v>
      </c>
      <c r="J1043" s="2"/>
      <c r="K1043" s="2"/>
      <c r="Q1043" s="10"/>
      <c r="T1043" s="2"/>
    </row>
    <row r="1044" spans="1:20" x14ac:dyDescent="0.25">
      <c r="A1044">
        <v>1384</v>
      </c>
      <c r="B1044" s="3">
        <f t="shared" si="129"/>
        <v>6.8008100608082866E-9</v>
      </c>
      <c r="C1044">
        <v>1</v>
      </c>
      <c r="D1044">
        <v>0</v>
      </c>
      <c r="E1044" s="10">
        <f t="shared" si="130"/>
        <v>0</v>
      </c>
      <c r="F1044">
        <f>$C$1110-SUM($C$2:C1043)</f>
        <v>71</v>
      </c>
      <c r="G1044" s="10">
        <f t="shared" si="131"/>
        <v>0</v>
      </c>
      <c r="H1044" s="2">
        <f t="shared" si="132"/>
        <v>0.86390815108190822</v>
      </c>
      <c r="J1044" s="2"/>
      <c r="K1044" s="2"/>
      <c r="Q1044" s="10"/>
      <c r="T1044" s="2"/>
    </row>
    <row r="1045" spans="1:20" x14ac:dyDescent="0.25">
      <c r="A1045">
        <v>1387</v>
      </c>
      <c r="B1045" s="3">
        <f t="shared" si="129"/>
        <v>6.8008100608082866E-9</v>
      </c>
      <c r="C1045">
        <v>1</v>
      </c>
      <c r="D1045">
        <v>0</v>
      </c>
      <c r="E1045" s="10">
        <f t="shared" si="130"/>
        <v>0</v>
      </c>
      <c r="F1045">
        <f>$C$1110-SUM($C$2:C1044)</f>
        <v>70</v>
      </c>
      <c r="G1045" s="10">
        <f t="shared" si="131"/>
        <v>0</v>
      </c>
      <c r="H1045" s="2">
        <f t="shared" si="132"/>
        <v>0.86390815108190822</v>
      </c>
      <c r="J1045" s="2"/>
      <c r="K1045" s="2"/>
      <c r="Q1045" s="10"/>
      <c r="T1045" s="2"/>
    </row>
    <row r="1046" spans="1:20" x14ac:dyDescent="0.25">
      <c r="A1046">
        <v>1390</v>
      </c>
      <c r="B1046" s="3">
        <f t="shared" si="129"/>
        <v>1.3601620121616573E-8</v>
      </c>
      <c r="C1046">
        <v>2</v>
      </c>
      <c r="D1046">
        <v>0</v>
      </c>
      <c r="E1046" s="10">
        <f t="shared" si="130"/>
        <v>0</v>
      </c>
      <c r="F1046">
        <f>$C$1110-SUM($C$2:C1045)</f>
        <v>69</v>
      </c>
      <c r="G1046" s="10">
        <f t="shared" si="131"/>
        <v>0</v>
      </c>
      <c r="H1046" s="2">
        <f t="shared" si="132"/>
        <v>0.86390815108190822</v>
      </c>
      <c r="J1046" s="2"/>
      <c r="K1046" s="2"/>
      <c r="Q1046" s="10"/>
      <c r="T1046" s="2"/>
    </row>
    <row r="1047" spans="1:20" x14ac:dyDescent="0.25">
      <c r="A1047">
        <v>1395</v>
      </c>
      <c r="B1047" s="3">
        <f t="shared" si="129"/>
        <v>1.3601620121616573E-8</v>
      </c>
      <c r="C1047">
        <v>2</v>
      </c>
      <c r="D1047">
        <v>0</v>
      </c>
      <c r="E1047" s="10">
        <f t="shared" si="130"/>
        <v>0</v>
      </c>
      <c r="F1047">
        <f>$C$1110-SUM($C$2:C1046)</f>
        <v>67</v>
      </c>
      <c r="G1047" s="10">
        <f t="shared" si="131"/>
        <v>0</v>
      </c>
      <c r="H1047" s="2">
        <f t="shared" si="132"/>
        <v>0.86390815108190822</v>
      </c>
      <c r="J1047" s="2"/>
      <c r="K1047" s="2"/>
      <c r="Q1047" s="10"/>
      <c r="T1047" s="2"/>
    </row>
    <row r="1048" spans="1:20" x14ac:dyDescent="0.25">
      <c r="A1048">
        <v>1397</v>
      </c>
      <c r="B1048" s="3">
        <f t="shared" si="129"/>
        <v>6.8008100608082866E-9</v>
      </c>
      <c r="C1048">
        <v>1</v>
      </c>
      <c r="D1048">
        <v>0</v>
      </c>
      <c r="E1048" s="10">
        <f t="shared" si="130"/>
        <v>0</v>
      </c>
      <c r="F1048">
        <f>$C$1110-SUM($C$2:C1047)</f>
        <v>65</v>
      </c>
      <c r="G1048" s="10">
        <f t="shared" si="131"/>
        <v>0</v>
      </c>
      <c r="H1048" s="2">
        <f t="shared" si="132"/>
        <v>0.86390815108190822</v>
      </c>
      <c r="J1048" s="2"/>
      <c r="K1048" s="2"/>
      <c r="Q1048" s="10"/>
      <c r="T1048" s="2"/>
    </row>
    <row r="1049" spans="1:20" x14ac:dyDescent="0.25">
      <c r="A1049">
        <v>1398</v>
      </c>
      <c r="B1049" s="3">
        <f t="shared" si="129"/>
        <v>6.8008100608082866E-9</v>
      </c>
      <c r="C1049">
        <v>1</v>
      </c>
      <c r="D1049">
        <v>0</v>
      </c>
      <c r="E1049" s="10">
        <f t="shared" si="130"/>
        <v>0</v>
      </c>
      <c r="F1049">
        <f>$C$1110-SUM($C$2:C1048)</f>
        <v>64</v>
      </c>
      <c r="G1049" s="10">
        <f t="shared" si="131"/>
        <v>0</v>
      </c>
      <c r="H1049" s="2">
        <f t="shared" si="132"/>
        <v>0.86390815108190822</v>
      </c>
      <c r="J1049" s="2"/>
      <c r="K1049" s="2"/>
      <c r="Q1049" s="10"/>
      <c r="T1049" s="2"/>
    </row>
    <row r="1050" spans="1:20" x14ac:dyDescent="0.25">
      <c r="A1050">
        <v>1427</v>
      </c>
      <c r="B1050" s="3">
        <f t="shared" si="129"/>
        <v>6.8008100608082866E-9</v>
      </c>
      <c r="C1050">
        <v>1</v>
      </c>
      <c r="D1050">
        <v>0</v>
      </c>
      <c r="E1050" s="10">
        <f t="shared" si="130"/>
        <v>0</v>
      </c>
      <c r="F1050">
        <f>$C$1110-SUM($C$2:C1049)</f>
        <v>63</v>
      </c>
      <c r="G1050" s="10">
        <f t="shared" si="131"/>
        <v>0</v>
      </c>
      <c r="H1050" s="2">
        <f t="shared" si="132"/>
        <v>0.86390815108190822</v>
      </c>
      <c r="J1050" s="2"/>
      <c r="K1050" s="2"/>
      <c r="Q1050" s="10"/>
      <c r="T1050" s="2"/>
    </row>
    <row r="1051" spans="1:20" x14ac:dyDescent="0.25">
      <c r="A1051">
        <v>1437</v>
      </c>
      <c r="B1051" s="3">
        <f t="shared" si="129"/>
        <v>6.8008100608082866E-9</v>
      </c>
      <c r="C1051">
        <v>1</v>
      </c>
      <c r="D1051">
        <v>0</v>
      </c>
      <c r="E1051" s="10">
        <f t="shared" si="130"/>
        <v>0</v>
      </c>
      <c r="F1051">
        <f>$C$1110-SUM($C$2:C1050)</f>
        <v>62</v>
      </c>
      <c r="G1051" s="10">
        <f t="shared" si="131"/>
        <v>0</v>
      </c>
      <c r="H1051" s="2">
        <f t="shared" si="132"/>
        <v>0.86390815108190822</v>
      </c>
      <c r="J1051" s="2"/>
      <c r="K1051" s="2"/>
      <c r="Q1051" s="10"/>
      <c r="T1051" s="2"/>
    </row>
    <row r="1052" spans="1:20" x14ac:dyDescent="0.25">
      <c r="A1052">
        <v>1448</v>
      </c>
      <c r="B1052" s="3">
        <f t="shared" si="129"/>
        <v>6.8008100608082866E-9</v>
      </c>
      <c r="C1052">
        <v>1</v>
      </c>
      <c r="D1052">
        <v>0</v>
      </c>
      <c r="E1052" s="10">
        <f t="shared" si="130"/>
        <v>0</v>
      </c>
      <c r="F1052">
        <f>$C$1110-SUM($C$2:C1051)</f>
        <v>61</v>
      </c>
      <c r="G1052" s="10">
        <f t="shared" si="131"/>
        <v>0</v>
      </c>
      <c r="H1052" s="2">
        <f t="shared" si="132"/>
        <v>0.86390815108190822</v>
      </c>
      <c r="J1052" s="2"/>
      <c r="K1052" s="2"/>
      <c r="Q1052" s="10"/>
      <c r="T1052" s="2"/>
    </row>
    <row r="1053" spans="1:20" x14ac:dyDescent="0.25">
      <c r="A1053">
        <v>1456</v>
      </c>
      <c r="B1053" s="3">
        <f t="shared" si="129"/>
        <v>6.8008100608082866E-9</v>
      </c>
      <c r="C1053">
        <v>1</v>
      </c>
      <c r="D1053">
        <v>0</v>
      </c>
      <c r="E1053" s="10">
        <f t="shared" si="130"/>
        <v>0</v>
      </c>
      <c r="F1053">
        <f>$C$1110-SUM($C$2:C1052)</f>
        <v>60</v>
      </c>
      <c r="G1053" s="10">
        <f t="shared" si="131"/>
        <v>0</v>
      </c>
      <c r="H1053" s="2">
        <f t="shared" si="132"/>
        <v>0.86390815108190822</v>
      </c>
      <c r="J1053" s="2"/>
      <c r="K1053" s="2"/>
      <c r="Q1053" s="10"/>
      <c r="T1053" s="2"/>
    </row>
    <row r="1054" spans="1:20" x14ac:dyDescent="0.25">
      <c r="A1054">
        <v>1459</v>
      </c>
      <c r="B1054" s="3">
        <f t="shared" si="129"/>
        <v>6.8008100608082866E-9</v>
      </c>
      <c r="C1054">
        <v>1</v>
      </c>
      <c r="D1054">
        <v>0</v>
      </c>
      <c r="E1054" s="10">
        <f t="shared" si="130"/>
        <v>0</v>
      </c>
      <c r="F1054">
        <f>$C$1110-SUM($C$2:C1053)</f>
        <v>59</v>
      </c>
      <c r="G1054" s="10">
        <f t="shared" si="131"/>
        <v>0</v>
      </c>
      <c r="H1054" s="2">
        <f t="shared" si="132"/>
        <v>0.86390815108190822</v>
      </c>
      <c r="J1054" s="2"/>
      <c r="K1054" s="2"/>
      <c r="Q1054" s="10"/>
      <c r="T1054" s="2"/>
    </row>
    <row r="1055" spans="1:20" x14ac:dyDescent="0.25">
      <c r="A1055">
        <v>1462</v>
      </c>
      <c r="B1055" s="3">
        <f t="shared" si="129"/>
        <v>6.8008100608082866E-9</v>
      </c>
      <c r="C1055">
        <v>1</v>
      </c>
      <c r="D1055">
        <v>0</v>
      </c>
      <c r="E1055" s="10">
        <f t="shared" si="130"/>
        <v>0</v>
      </c>
      <c r="F1055">
        <f>$C$1110-SUM($C$2:C1054)</f>
        <v>58</v>
      </c>
      <c r="G1055" s="10">
        <f t="shared" si="131"/>
        <v>0</v>
      </c>
      <c r="H1055" s="2">
        <f t="shared" si="132"/>
        <v>0.86390815108190822</v>
      </c>
      <c r="J1055" s="2"/>
      <c r="K1055" s="2"/>
      <c r="Q1055" s="10"/>
      <c r="T1055" s="2"/>
    </row>
    <row r="1056" spans="1:20" x14ac:dyDescent="0.25">
      <c r="A1056">
        <v>1475</v>
      </c>
      <c r="B1056" s="3">
        <f t="shared" si="129"/>
        <v>6.8008100608082866E-9</v>
      </c>
      <c r="C1056">
        <v>1</v>
      </c>
      <c r="D1056">
        <v>0</v>
      </c>
      <c r="E1056" s="10">
        <f t="shared" si="130"/>
        <v>0</v>
      </c>
      <c r="F1056">
        <f>$C$1110-SUM($C$2:C1055)</f>
        <v>57</v>
      </c>
      <c r="G1056" s="10">
        <f t="shared" si="131"/>
        <v>0</v>
      </c>
      <c r="H1056" s="2">
        <f t="shared" si="132"/>
        <v>0.86390815108190822</v>
      </c>
      <c r="J1056" s="2"/>
      <c r="K1056" s="2"/>
      <c r="Q1056" s="10"/>
      <c r="T1056" s="2"/>
    </row>
    <row r="1057" spans="1:20" x14ac:dyDescent="0.25">
      <c r="A1057">
        <v>1476</v>
      </c>
      <c r="B1057" s="3">
        <f t="shared" si="129"/>
        <v>6.8008100608082866E-9</v>
      </c>
      <c r="C1057">
        <v>1</v>
      </c>
      <c r="D1057">
        <v>0</v>
      </c>
      <c r="E1057" s="10">
        <f t="shared" si="130"/>
        <v>0</v>
      </c>
      <c r="F1057">
        <f>$C$1110-SUM($C$2:C1056)</f>
        <v>56</v>
      </c>
      <c r="G1057" s="10">
        <f t="shared" si="131"/>
        <v>0</v>
      </c>
      <c r="H1057" s="2">
        <f t="shared" si="132"/>
        <v>0.86390815108190822</v>
      </c>
      <c r="J1057" s="2"/>
      <c r="K1057" s="2"/>
      <c r="Q1057" s="10"/>
      <c r="T1057" s="2"/>
    </row>
    <row r="1058" spans="1:20" x14ac:dyDescent="0.25">
      <c r="A1058">
        <v>1479</v>
      </c>
      <c r="B1058" s="3">
        <f t="shared" si="129"/>
        <v>6.8008100608082866E-9</v>
      </c>
      <c r="C1058">
        <v>1</v>
      </c>
      <c r="D1058">
        <v>0</v>
      </c>
      <c r="E1058" s="10">
        <f t="shared" si="130"/>
        <v>0</v>
      </c>
      <c r="F1058">
        <f>$C$1110-SUM($C$2:C1057)</f>
        <v>55</v>
      </c>
      <c r="G1058" s="10">
        <f t="shared" si="131"/>
        <v>0</v>
      </c>
      <c r="H1058" s="2">
        <f t="shared" si="132"/>
        <v>0.86390815108190822</v>
      </c>
      <c r="J1058" s="2"/>
      <c r="K1058" s="2"/>
      <c r="Q1058" s="10"/>
      <c r="T1058" s="2"/>
    </row>
    <row r="1059" spans="1:20" x14ac:dyDescent="0.25">
      <c r="A1059">
        <v>1483</v>
      </c>
      <c r="B1059" s="3">
        <f t="shared" si="129"/>
        <v>6.8008100608082866E-9</v>
      </c>
      <c r="C1059">
        <v>1</v>
      </c>
      <c r="D1059">
        <v>0</v>
      </c>
      <c r="E1059" s="10">
        <f t="shared" si="130"/>
        <v>0</v>
      </c>
      <c r="F1059">
        <f>$C$1110-SUM($C$2:C1058)</f>
        <v>54</v>
      </c>
      <c r="G1059" s="10">
        <f t="shared" si="131"/>
        <v>0</v>
      </c>
      <c r="H1059" s="2">
        <f t="shared" si="132"/>
        <v>0.86390815108190822</v>
      </c>
      <c r="J1059" s="2"/>
      <c r="K1059" s="2"/>
      <c r="Q1059" s="10"/>
      <c r="T1059" s="2"/>
    </row>
    <row r="1060" spans="1:20" x14ac:dyDescent="0.25">
      <c r="A1060">
        <v>1485</v>
      </c>
      <c r="B1060" s="3">
        <f t="shared" si="129"/>
        <v>6.8008100608082866E-9</v>
      </c>
      <c r="C1060">
        <v>1</v>
      </c>
      <c r="D1060">
        <v>0</v>
      </c>
      <c r="E1060" s="10">
        <f t="shared" si="130"/>
        <v>0</v>
      </c>
      <c r="F1060">
        <f>$C$1110-SUM($C$2:C1059)</f>
        <v>53</v>
      </c>
      <c r="G1060" s="10">
        <f t="shared" si="131"/>
        <v>0</v>
      </c>
      <c r="H1060" s="2">
        <f t="shared" si="132"/>
        <v>0.86390815108190822</v>
      </c>
      <c r="J1060" s="2"/>
      <c r="K1060" s="2"/>
      <c r="Q1060" s="10"/>
      <c r="T1060" s="2"/>
    </row>
    <row r="1061" spans="1:20" x14ac:dyDescent="0.25">
      <c r="A1061">
        <v>1495</v>
      </c>
      <c r="B1061" s="3">
        <f t="shared" si="129"/>
        <v>6.8008100608082866E-9</v>
      </c>
      <c r="C1061">
        <v>1</v>
      </c>
      <c r="D1061">
        <v>0</v>
      </c>
      <c r="E1061" s="10">
        <f t="shared" si="130"/>
        <v>0</v>
      </c>
      <c r="F1061">
        <f>$C$1110-SUM($C$2:C1060)</f>
        <v>52</v>
      </c>
      <c r="G1061" s="10">
        <f t="shared" si="131"/>
        <v>0</v>
      </c>
      <c r="H1061" s="2">
        <f t="shared" si="132"/>
        <v>0.86390815108190822</v>
      </c>
      <c r="J1061" s="2"/>
      <c r="K1061" s="2"/>
      <c r="Q1061" s="10"/>
      <c r="T1061" s="2"/>
    </row>
    <row r="1062" spans="1:20" x14ac:dyDescent="0.25">
      <c r="A1062">
        <v>1504</v>
      </c>
      <c r="B1062" s="3">
        <f t="shared" si="129"/>
        <v>6.8008100608082866E-9</v>
      </c>
      <c r="C1062">
        <v>1</v>
      </c>
      <c r="D1062">
        <v>0</v>
      </c>
      <c r="E1062" s="10">
        <f t="shared" si="130"/>
        <v>0</v>
      </c>
      <c r="F1062">
        <f>$C$1110-SUM($C$2:C1061)</f>
        <v>51</v>
      </c>
      <c r="G1062" s="10">
        <f t="shared" si="131"/>
        <v>0</v>
      </c>
      <c r="H1062" s="2">
        <f t="shared" si="132"/>
        <v>0.86390815108190822</v>
      </c>
      <c r="J1062" s="2"/>
      <c r="K1062" s="2"/>
      <c r="Q1062" s="10"/>
      <c r="T1062" s="2"/>
    </row>
    <row r="1063" spans="1:20" x14ac:dyDescent="0.25">
      <c r="A1063">
        <v>1516</v>
      </c>
      <c r="B1063" s="3">
        <f t="shared" si="129"/>
        <v>6.8008100608082866E-9</v>
      </c>
      <c r="C1063">
        <v>1</v>
      </c>
      <c r="D1063">
        <v>0</v>
      </c>
      <c r="E1063" s="10">
        <f t="shared" si="130"/>
        <v>0</v>
      </c>
      <c r="F1063">
        <f>$C$1110-SUM($C$2:C1062)</f>
        <v>50</v>
      </c>
      <c r="G1063" s="10">
        <f t="shared" si="131"/>
        <v>0</v>
      </c>
      <c r="H1063" s="2">
        <f t="shared" si="132"/>
        <v>0.86390815108190822</v>
      </c>
      <c r="J1063" s="2"/>
      <c r="K1063" s="2"/>
      <c r="Q1063" s="10"/>
      <c r="T1063" s="2"/>
    </row>
    <row r="1064" spans="1:20" x14ac:dyDescent="0.25">
      <c r="A1064">
        <v>1517</v>
      </c>
      <c r="B1064" s="3">
        <f t="shared" si="129"/>
        <v>6.8008100608082866E-9</v>
      </c>
      <c r="C1064">
        <v>1</v>
      </c>
      <c r="D1064">
        <v>0</v>
      </c>
      <c r="E1064" s="10">
        <f t="shared" si="130"/>
        <v>0</v>
      </c>
      <c r="F1064">
        <f>$C$1110-SUM($C$2:C1063)</f>
        <v>49</v>
      </c>
      <c r="G1064" s="10">
        <f t="shared" si="131"/>
        <v>0</v>
      </c>
      <c r="H1064" s="2">
        <f t="shared" si="132"/>
        <v>0.86390815108190822</v>
      </c>
      <c r="J1064" s="2"/>
      <c r="K1064" s="2"/>
      <c r="Q1064" s="10"/>
      <c r="T1064" s="2"/>
    </row>
    <row r="1065" spans="1:20" x14ac:dyDescent="0.25">
      <c r="A1065">
        <v>1524</v>
      </c>
      <c r="B1065" s="3">
        <f t="shared" si="129"/>
        <v>6.8008100608082866E-9</v>
      </c>
      <c r="C1065">
        <v>1</v>
      </c>
      <c r="D1065">
        <v>0</v>
      </c>
      <c r="E1065" s="10">
        <f t="shared" si="130"/>
        <v>0</v>
      </c>
      <c r="F1065">
        <f>$C$1110-SUM($C$2:C1064)</f>
        <v>48</v>
      </c>
      <c r="G1065" s="10">
        <f t="shared" si="131"/>
        <v>0</v>
      </c>
      <c r="H1065" s="2">
        <f t="shared" si="132"/>
        <v>0.86390815108190822</v>
      </c>
      <c r="J1065" s="2"/>
      <c r="K1065" s="2"/>
      <c r="Q1065" s="10"/>
      <c r="T1065" s="2"/>
    </row>
    <row r="1066" spans="1:20" x14ac:dyDescent="0.25">
      <c r="A1066">
        <v>1533</v>
      </c>
      <c r="B1066" s="3">
        <f t="shared" si="129"/>
        <v>6.8008100608082866E-9</v>
      </c>
      <c r="C1066">
        <v>1</v>
      </c>
      <c r="D1066">
        <v>0</v>
      </c>
      <c r="E1066" s="10">
        <f t="shared" si="130"/>
        <v>0</v>
      </c>
      <c r="F1066">
        <f>$C$1110-SUM($C$2:C1065)</f>
        <v>47</v>
      </c>
      <c r="G1066" s="10">
        <f t="shared" si="131"/>
        <v>0</v>
      </c>
      <c r="H1066" s="2">
        <f t="shared" si="132"/>
        <v>0.86390815108190822</v>
      </c>
      <c r="J1066" s="2"/>
      <c r="K1066" s="2"/>
      <c r="Q1066" s="10"/>
      <c r="T1066" s="2"/>
    </row>
    <row r="1067" spans="1:20" x14ac:dyDescent="0.25">
      <c r="A1067">
        <v>1540</v>
      </c>
      <c r="B1067" s="3">
        <f t="shared" si="129"/>
        <v>6.8008100608082866E-9</v>
      </c>
      <c r="C1067">
        <v>1</v>
      </c>
      <c r="D1067">
        <v>0</v>
      </c>
      <c r="E1067" s="10">
        <f t="shared" si="130"/>
        <v>0</v>
      </c>
      <c r="F1067">
        <f>$C$1110-SUM($C$2:C1066)</f>
        <v>46</v>
      </c>
      <c r="G1067" s="10">
        <f t="shared" si="131"/>
        <v>0</v>
      </c>
      <c r="H1067" s="2">
        <f t="shared" si="132"/>
        <v>0.86390815108190822</v>
      </c>
      <c r="J1067" s="2"/>
      <c r="K1067" s="2"/>
      <c r="Q1067" s="10"/>
      <c r="T1067" s="2"/>
    </row>
    <row r="1068" spans="1:20" x14ac:dyDescent="0.25">
      <c r="A1068">
        <v>1541</v>
      </c>
      <c r="B1068" s="3">
        <f t="shared" si="129"/>
        <v>6.8008100608082866E-9</v>
      </c>
      <c r="C1068">
        <v>1</v>
      </c>
      <c r="D1068">
        <v>0</v>
      </c>
      <c r="E1068" s="10">
        <f t="shared" si="130"/>
        <v>0</v>
      </c>
      <c r="F1068">
        <f>$C$1110-SUM($C$2:C1067)</f>
        <v>45</v>
      </c>
      <c r="G1068" s="10">
        <f t="shared" si="131"/>
        <v>0</v>
      </c>
      <c r="H1068" s="2">
        <f t="shared" si="132"/>
        <v>0.86390815108190822</v>
      </c>
      <c r="J1068" s="2"/>
      <c r="K1068" s="2"/>
      <c r="Q1068" s="10"/>
      <c r="T1068" s="2"/>
    </row>
    <row r="1069" spans="1:20" x14ac:dyDescent="0.25">
      <c r="A1069">
        <v>1543</v>
      </c>
      <c r="B1069" s="3">
        <f t="shared" si="129"/>
        <v>6.8008100608082866E-9</v>
      </c>
      <c r="C1069">
        <v>1</v>
      </c>
      <c r="D1069">
        <v>0</v>
      </c>
      <c r="E1069" s="10">
        <f t="shared" si="130"/>
        <v>0</v>
      </c>
      <c r="F1069">
        <f>$C$1110-SUM($C$2:C1068)</f>
        <v>44</v>
      </c>
      <c r="G1069" s="10">
        <f t="shared" si="131"/>
        <v>0</v>
      </c>
      <c r="H1069" s="2">
        <f t="shared" si="132"/>
        <v>0.86390815108190822</v>
      </c>
      <c r="J1069" s="2"/>
      <c r="K1069" s="2"/>
      <c r="Q1069" s="10"/>
      <c r="T1069" s="2"/>
    </row>
    <row r="1070" spans="1:20" x14ac:dyDescent="0.25">
      <c r="A1070">
        <v>1546</v>
      </c>
      <c r="B1070" s="3">
        <f t="shared" si="129"/>
        <v>1.3601620121616573E-8</v>
      </c>
      <c r="C1070">
        <v>2</v>
      </c>
      <c r="D1070">
        <v>0</v>
      </c>
      <c r="E1070" s="10">
        <f t="shared" si="130"/>
        <v>0</v>
      </c>
      <c r="F1070">
        <f>$C$1110-SUM($C$2:C1069)</f>
        <v>43</v>
      </c>
      <c r="G1070" s="10">
        <f t="shared" si="131"/>
        <v>0</v>
      </c>
      <c r="H1070" s="2">
        <f t="shared" si="132"/>
        <v>0.86390815108190822</v>
      </c>
      <c r="J1070" s="2"/>
      <c r="K1070" s="2"/>
      <c r="Q1070" s="10"/>
      <c r="T1070" s="2"/>
    </row>
    <row r="1071" spans="1:20" x14ac:dyDescent="0.25">
      <c r="A1071">
        <v>1551</v>
      </c>
      <c r="B1071" s="3">
        <f t="shared" si="129"/>
        <v>6.8008100608082866E-9</v>
      </c>
      <c r="C1071">
        <v>1</v>
      </c>
      <c r="D1071">
        <v>0</v>
      </c>
      <c r="E1071" s="10">
        <f t="shared" si="130"/>
        <v>0</v>
      </c>
      <c r="F1071">
        <f>$C$1110-SUM($C$2:C1070)</f>
        <v>41</v>
      </c>
      <c r="G1071" s="10">
        <f t="shared" si="131"/>
        <v>0</v>
      </c>
      <c r="H1071" s="2">
        <f t="shared" si="132"/>
        <v>0.86390815108190822</v>
      </c>
      <c r="J1071" s="2"/>
      <c r="K1071" s="2"/>
      <c r="Q1071" s="10"/>
      <c r="T1071" s="2"/>
    </row>
    <row r="1072" spans="1:20" x14ac:dyDescent="0.25">
      <c r="A1072">
        <v>1568</v>
      </c>
      <c r="B1072" s="3">
        <f t="shared" si="129"/>
        <v>1.3601620121616573E-8</v>
      </c>
      <c r="C1072">
        <v>2</v>
      </c>
      <c r="D1072">
        <v>0</v>
      </c>
      <c r="E1072" s="10">
        <f t="shared" si="130"/>
        <v>0</v>
      </c>
      <c r="F1072">
        <f>$C$1110-SUM($C$2:C1071)</f>
        <v>40</v>
      </c>
      <c r="G1072" s="10">
        <f t="shared" si="131"/>
        <v>0</v>
      </c>
      <c r="H1072" s="2">
        <f t="shared" si="132"/>
        <v>0.86390815108190822</v>
      </c>
      <c r="J1072" s="2"/>
      <c r="K1072" s="2"/>
      <c r="Q1072" s="10"/>
      <c r="T1072" s="2"/>
    </row>
    <row r="1073" spans="1:20" x14ac:dyDescent="0.25">
      <c r="A1073">
        <v>1577</v>
      </c>
      <c r="B1073" s="3">
        <f t="shared" si="129"/>
        <v>6.8008100608082866E-9</v>
      </c>
      <c r="C1073">
        <v>1</v>
      </c>
      <c r="D1073">
        <v>0</v>
      </c>
      <c r="E1073" s="10">
        <f t="shared" si="130"/>
        <v>0</v>
      </c>
      <c r="F1073">
        <f>$C$1110-SUM($C$2:C1072)</f>
        <v>38</v>
      </c>
      <c r="G1073" s="10">
        <f t="shared" si="131"/>
        <v>0</v>
      </c>
      <c r="H1073" s="2">
        <f t="shared" si="132"/>
        <v>0.86390815108190822</v>
      </c>
      <c r="J1073" s="2"/>
      <c r="K1073" s="2"/>
      <c r="Q1073" s="10"/>
      <c r="T1073" s="2"/>
    </row>
    <row r="1074" spans="1:20" x14ac:dyDescent="0.25">
      <c r="A1074">
        <v>1587</v>
      </c>
      <c r="B1074" s="3">
        <f t="shared" si="129"/>
        <v>6.8008100608082866E-9</v>
      </c>
      <c r="C1074">
        <v>1</v>
      </c>
      <c r="D1074">
        <v>0</v>
      </c>
      <c r="E1074" s="10">
        <f t="shared" si="130"/>
        <v>0</v>
      </c>
      <c r="F1074">
        <f>$C$1110-SUM($C$2:C1073)</f>
        <v>37</v>
      </c>
      <c r="G1074" s="10">
        <f t="shared" si="131"/>
        <v>0</v>
      </c>
      <c r="H1074" s="2">
        <f t="shared" si="132"/>
        <v>0.86390815108190822</v>
      </c>
      <c r="J1074" s="2"/>
      <c r="K1074" s="2"/>
      <c r="Q1074" s="10"/>
      <c r="T1074" s="2"/>
    </row>
    <row r="1075" spans="1:20" x14ac:dyDescent="0.25">
      <c r="A1075">
        <v>1589</v>
      </c>
      <c r="B1075" s="3">
        <f t="shared" si="129"/>
        <v>1.3601620121616573E-8</v>
      </c>
      <c r="C1075">
        <v>2</v>
      </c>
      <c r="D1075">
        <v>0</v>
      </c>
      <c r="E1075" s="10">
        <f t="shared" si="130"/>
        <v>0</v>
      </c>
      <c r="F1075">
        <f>$C$1110-SUM($C$2:C1074)</f>
        <v>36</v>
      </c>
      <c r="G1075" s="10">
        <f t="shared" si="131"/>
        <v>0</v>
      </c>
      <c r="H1075" s="2">
        <f t="shared" si="132"/>
        <v>0.86390815108190822</v>
      </c>
      <c r="J1075" s="2"/>
      <c r="K1075" s="2"/>
      <c r="Q1075" s="10"/>
      <c r="T1075" s="2"/>
    </row>
    <row r="1076" spans="1:20" x14ac:dyDescent="0.25">
      <c r="A1076">
        <v>1591</v>
      </c>
      <c r="B1076" s="3">
        <f t="shared" si="129"/>
        <v>6.8008100608082866E-9</v>
      </c>
      <c r="C1076">
        <v>1</v>
      </c>
      <c r="D1076">
        <v>0</v>
      </c>
      <c r="E1076" s="10">
        <f t="shared" si="130"/>
        <v>0</v>
      </c>
      <c r="F1076">
        <f>$C$1110-SUM($C$2:C1075)</f>
        <v>34</v>
      </c>
      <c r="G1076" s="10">
        <f t="shared" si="131"/>
        <v>0</v>
      </c>
      <c r="H1076" s="2">
        <f t="shared" si="132"/>
        <v>0.86390815108190822</v>
      </c>
      <c r="J1076" s="2"/>
      <c r="K1076" s="2"/>
      <c r="Q1076" s="10"/>
      <c r="T1076" s="2"/>
    </row>
    <row r="1077" spans="1:20" x14ac:dyDescent="0.25">
      <c r="A1077">
        <v>1592</v>
      </c>
      <c r="B1077" s="3">
        <f t="shared" si="129"/>
        <v>6.8008100608082866E-9</v>
      </c>
      <c r="C1077">
        <v>1</v>
      </c>
      <c r="D1077">
        <v>0</v>
      </c>
      <c r="E1077" s="10">
        <f t="shared" si="130"/>
        <v>0</v>
      </c>
      <c r="F1077">
        <f>$C$1110-SUM($C$2:C1076)</f>
        <v>33</v>
      </c>
      <c r="G1077" s="10">
        <f t="shared" si="131"/>
        <v>0</v>
      </c>
      <c r="H1077" s="2">
        <f t="shared" si="132"/>
        <v>0.86390815108190822</v>
      </c>
      <c r="J1077" s="2"/>
      <c r="K1077" s="2"/>
      <c r="Q1077" s="10"/>
      <c r="T1077" s="2"/>
    </row>
    <row r="1078" spans="1:20" x14ac:dyDescent="0.25">
      <c r="A1078">
        <v>1606</v>
      </c>
      <c r="B1078" s="3">
        <f t="shared" si="129"/>
        <v>6.8008100608082866E-9</v>
      </c>
      <c r="C1078">
        <v>1</v>
      </c>
      <c r="D1078">
        <v>0</v>
      </c>
      <c r="E1078" s="10">
        <f t="shared" si="130"/>
        <v>0</v>
      </c>
      <c r="F1078">
        <f>$C$1110-SUM($C$2:C1077)</f>
        <v>32</v>
      </c>
      <c r="G1078" s="10">
        <f t="shared" si="131"/>
        <v>0</v>
      </c>
      <c r="H1078" s="2">
        <f t="shared" si="132"/>
        <v>0.86390815108190822</v>
      </c>
      <c r="J1078" s="2"/>
      <c r="K1078" s="2"/>
      <c r="Q1078" s="10"/>
      <c r="T1078" s="2"/>
    </row>
    <row r="1079" spans="1:20" x14ac:dyDescent="0.25">
      <c r="A1079">
        <v>1614</v>
      </c>
      <c r="B1079" s="3">
        <f t="shared" si="129"/>
        <v>6.8008100608082866E-9</v>
      </c>
      <c r="C1079">
        <v>1</v>
      </c>
      <c r="D1079">
        <v>0</v>
      </c>
      <c r="E1079" s="10">
        <f t="shared" si="130"/>
        <v>0</v>
      </c>
      <c r="F1079">
        <f>$C$1110-SUM($C$2:C1078)</f>
        <v>31</v>
      </c>
      <c r="G1079" s="10">
        <f t="shared" si="131"/>
        <v>0</v>
      </c>
      <c r="H1079" s="2">
        <f t="shared" si="132"/>
        <v>0.86390815108190822</v>
      </c>
      <c r="J1079" s="2"/>
      <c r="K1079" s="2"/>
      <c r="Q1079" s="10"/>
      <c r="T1079" s="2"/>
    </row>
    <row r="1080" spans="1:20" x14ac:dyDescent="0.25">
      <c r="A1080">
        <v>1623</v>
      </c>
      <c r="B1080" s="3">
        <f t="shared" si="129"/>
        <v>6.8008100608082866E-9</v>
      </c>
      <c r="C1080">
        <v>1</v>
      </c>
      <c r="D1080">
        <v>0</v>
      </c>
      <c r="E1080" s="10">
        <f t="shared" si="130"/>
        <v>0</v>
      </c>
      <c r="F1080">
        <f>$C$1110-SUM($C$2:C1079)</f>
        <v>30</v>
      </c>
      <c r="G1080" s="10">
        <f t="shared" si="131"/>
        <v>0</v>
      </c>
      <c r="H1080" s="2">
        <f t="shared" si="132"/>
        <v>0.86390815108190822</v>
      </c>
      <c r="J1080" s="2"/>
      <c r="K1080" s="2"/>
      <c r="Q1080" s="10"/>
      <c r="T1080" s="2"/>
    </row>
    <row r="1081" spans="1:20" x14ac:dyDescent="0.25">
      <c r="A1081">
        <v>1633</v>
      </c>
      <c r="B1081" s="3">
        <f t="shared" si="129"/>
        <v>6.8008100608082866E-9</v>
      </c>
      <c r="C1081">
        <v>1</v>
      </c>
      <c r="D1081">
        <v>0</v>
      </c>
      <c r="E1081" s="10">
        <f t="shared" si="130"/>
        <v>0</v>
      </c>
      <c r="F1081">
        <f>$C$1110-SUM($C$2:C1080)</f>
        <v>29</v>
      </c>
      <c r="G1081" s="10">
        <f t="shared" si="131"/>
        <v>0</v>
      </c>
      <c r="H1081" s="2">
        <f t="shared" si="132"/>
        <v>0.86390815108190822</v>
      </c>
      <c r="J1081" s="2"/>
      <c r="K1081" s="2"/>
      <c r="Q1081" s="10"/>
      <c r="T1081" s="2"/>
    </row>
    <row r="1082" spans="1:20" x14ac:dyDescent="0.25">
      <c r="A1082">
        <v>1640</v>
      </c>
      <c r="B1082" s="3">
        <f t="shared" si="129"/>
        <v>6.8008100608082866E-9</v>
      </c>
      <c r="C1082">
        <v>1</v>
      </c>
      <c r="D1082">
        <v>0</v>
      </c>
      <c r="E1082" s="10">
        <f t="shared" si="130"/>
        <v>0</v>
      </c>
      <c r="F1082">
        <f>$C$1110-SUM($C$2:C1081)</f>
        <v>28</v>
      </c>
      <c r="G1082" s="10">
        <f t="shared" si="131"/>
        <v>0</v>
      </c>
      <c r="H1082" s="2">
        <f t="shared" si="132"/>
        <v>0.86390815108190822</v>
      </c>
      <c r="J1082" s="2"/>
      <c r="K1082" s="2"/>
      <c r="Q1082" s="10"/>
      <c r="T1082" s="2"/>
    </row>
    <row r="1083" spans="1:20" x14ac:dyDescent="0.25">
      <c r="A1083">
        <v>1662</v>
      </c>
      <c r="B1083" s="3">
        <f t="shared" si="129"/>
        <v>6.8008100608082866E-9</v>
      </c>
      <c r="C1083">
        <v>1</v>
      </c>
      <c r="D1083">
        <v>0</v>
      </c>
      <c r="E1083" s="10">
        <f t="shared" si="130"/>
        <v>0</v>
      </c>
      <c r="F1083">
        <f>$C$1110-SUM($C$2:C1082)</f>
        <v>27</v>
      </c>
      <c r="G1083" s="10">
        <f t="shared" si="131"/>
        <v>0</v>
      </c>
      <c r="H1083" s="2">
        <f t="shared" si="132"/>
        <v>0.86390815108190822</v>
      </c>
      <c r="J1083" s="2"/>
      <c r="K1083" s="2"/>
      <c r="Q1083" s="10"/>
      <c r="T1083" s="2"/>
    </row>
    <row r="1084" spans="1:20" x14ac:dyDescent="0.25">
      <c r="A1084">
        <v>1675</v>
      </c>
      <c r="B1084" s="3">
        <f t="shared" si="129"/>
        <v>6.8008100608082866E-9</v>
      </c>
      <c r="C1084">
        <v>1</v>
      </c>
      <c r="D1084">
        <v>0</v>
      </c>
      <c r="E1084" s="10">
        <f t="shared" si="130"/>
        <v>0</v>
      </c>
      <c r="F1084">
        <f>$C$1110-SUM($C$2:C1083)</f>
        <v>26</v>
      </c>
      <c r="G1084" s="10">
        <f t="shared" si="131"/>
        <v>0</v>
      </c>
      <c r="H1084" s="2">
        <f t="shared" si="132"/>
        <v>0.86390815108190822</v>
      </c>
      <c r="J1084" s="2"/>
      <c r="K1084" s="2"/>
      <c r="Q1084" s="10"/>
      <c r="T1084" s="2"/>
    </row>
    <row r="1085" spans="1:20" x14ac:dyDescent="0.25">
      <c r="A1085">
        <v>1676</v>
      </c>
      <c r="B1085" s="3">
        <f t="shared" si="129"/>
        <v>6.8008100608082866E-9</v>
      </c>
      <c r="C1085">
        <v>1</v>
      </c>
      <c r="D1085">
        <v>0</v>
      </c>
      <c r="E1085" s="10">
        <f t="shared" si="130"/>
        <v>0</v>
      </c>
      <c r="F1085">
        <f>$C$1110-SUM($C$2:C1084)</f>
        <v>25</v>
      </c>
      <c r="G1085" s="10">
        <f t="shared" si="131"/>
        <v>0</v>
      </c>
      <c r="H1085" s="2">
        <f t="shared" si="132"/>
        <v>0.86390815108190822</v>
      </c>
      <c r="J1085" s="2"/>
      <c r="K1085" s="2"/>
      <c r="Q1085" s="10"/>
      <c r="T1085" s="2"/>
    </row>
    <row r="1086" spans="1:20" x14ac:dyDescent="0.25">
      <c r="A1086">
        <v>1687</v>
      </c>
      <c r="B1086" s="3">
        <f t="shared" si="129"/>
        <v>6.8008100608082866E-9</v>
      </c>
      <c r="C1086">
        <v>1</v>
      </c>
      <c r="D1086">
        <v>0</v>
      </c>
      <c r="E1086" s="10">
        <f t="shared" si="130"/>
        <v>0</v>
      </c>
      <c r="F1086">
        <f>$C$1110-SUM($C$2:C1085)</f>
        <v>24</v>
      </c>
      <c r="G1086" s="10">
        <f t="shared" si="131"/>
        <v>0</v>
      </c>
      <c r="H1086" s="2">
        <f t="shared" si="132"/>
        <v>0.86390815108190822</v>
      </c>
      <c r="J1086" s="2"/>
      <c r="K1086" s="2"/>
      <c r="Q1086" s="10"/>
      <c r="T1086" s="2"/>
    </row>
    <row r="1087" spans="1:20" x14ac:dyDescent="0.25">
      <c r="A1087">
        <v>1688</v>
      </c>
      <c r="B1087" s="3">
        <f t="shared" si="129"/>
        <v>6.8008100608082866E-9</v>
      </c>
      <c r="C1087">
        <v>1</v>
      </c>
      <c r="D1087">
        <v>0</v>
      </c>
      <c r="E1087" s="10">
        <f t="shared" si="130"/>
        <v>0</v>
      </c>
      <c r="F1087">
        <f>$C$1110-SUM($C$2:C1086)</f>
        <v>23</v>
      </c>
      <c r="G1087" s="10">
        <f t="shared" si="131"/>
        <v>0</v>
      </c>
      <c r="H1087" s="2">
        <f t="shared" si="132"/>
        <v>0.86390815108190822</v>
      </c>
      <c r="J1087" s="2"/>
      <c r="K1087" s="2"/>
      <c r="Q1087" s="10"/>
      <c r="T1087" s="2"/>
    </row>
    <row r="1088" spans="1:20" x14ac:dyDescent="0.25">
      <c r="A1088">
        <v>1699</v>
      </c>
      <c r="B1088" s="3">
        <f t="shared" si="129"/>
        <v>6.8008100608082866E-9</v>
      </c>
      <c r="C1088">
        <v>1</v>
      </c>
      <c r="D1088">
        <v>0</v>
      </c>
      <c r="E1088" s="10">
        <f t="shared" si="130"/>
        <v>0</v>
      </c>
      <c r="F1088">
        <f>$C$1110-SUM($C$2:C1087)</f>
        <v>22</v>
      </c>
      <c r="G1088" s="10">
        <f t="shared" si="131"/>
        <v>0</v>
      </c>
      <c r="H1088" s="2">
        <f t="shared" si="132"/>
        <v>0.86390815108190822</v>
      </c>
      <c r="J1088" s="2"/>
      <c r="K1088" s="2"/>
      <c r="Q1088" s="10"/>
      <c r="T1088" s="2"/>
    </row>
    <row r="1089" spans="1:20" x14ac:dyDescent="0.25">
      <c r="A1089">
        <v>1744</v>
      </c>
      <c r="B1089" s="3">
        <f t="shared" si="129"/>
        <v>6.8008100608082866E-9</v>
      </c>
      <c r="C1089">
        <v>1</v>
      </c>
      <c r="D1089">
        <v>0</v>
      </c>
      <c r="E1089" s="10">
        <f t="shared" si="130"/>
        <v>0</v>
      </c>
      <c r="F1089">
        <f>$C$1110-SUM($C$2:C1088)</f>
        <v>21</v>
      </c>
      <c r="G1089" s="10">
        <f t="shared" si="131"/>
        <v>0</v>
      </c>
      <c r="H1089" s="2">
        <f t="shared" si="132"/>
        <v>0.86390815108190822</v>
      </c>
      <c r="J1089" s="2"/>
      <c r="K1089" s="2"/>
      <c r="Q1089" s="10"/>
      <c r="T1089" s="2"/>
    </row>
    <row r="1090" spans="1:20" x14ac:dyDescent="0.25">
      <c r="A1090">
        <v>1808</v>
      </c>
      <c r="B1090" s="3">
        <f t="shared" ref="B1090:B1109" si="133">C1090/$C$1110</f>
        <v>6.8008100608082866E-9</v>
      </c>
      <c r="C1090">
        <v>1</v>
      </c>
      <c r="D1090">
        <v>0</v>
      </c>
      <c r="E1090" s="10">
        <f t="shared" ref="E1090:E1109" si="134">D1090/C1090</f>
        <v>0</v>
      </c>
      <c r="F1090">
        <f>$C$1110-SUM($C$2:C1089)</f>
        <v>20</v>
      </c>
      <c r="G1090" s="10">
        <f t="shared" si="131"/>
        <v>0</v>
      </c>
      <c r="H1090" s="2">
        <f t="shared" si="132"/>
        <v>0.86390815108190822</v>
      </c>
      <c r="J1090" s="2"/>
      <c r="K1090" s="2"/>
      <c r="Q1090" s="10"/>
      <c r="T1090" s="2"/>
    </row>
    <row r="1091" spans="1:20" x14ac:dyDescent="0.25">
      <c r="A1091">
        <v>1812</v>
      </c>
      <c r="B1091" s="3">
        <f t="shared" si="133"/>
        <v>6.8008100608082866E-9</v>
      </c>
      <c r="C1091">
        <v>1</v>
      </c>
      <c r="D1091">
        <v>0</v>
      </c>
      <c r="E1091" s="10">
        <f t="shared" si="134"/>
        <v>0</v>
      </c>
      <c r="F1091">
        <f>$C$1110-SUM($C$2:C1090)</f>
        <v>19</v>
      </c>
      <c r="G1091" s="10">
        <f t="shared" ref="G1091:G1109" si="135">H1090-H1091</f>
        <v>0</v>
      </c>
      <c r="H1091" s="2">
        <f t="shared" ref="H1091:H1109" si="136">(F1091-D1091)/F1091*H1090</f>
        <v>0.86390815108190822</v>
      </c>
      <c r="J1091" s="2"/>
      <c r="K1091" s="2"/>
      <c r="Q1091" s="10"/>
      <c r="T1091" s="2"/>
    </row>
    <row r="1092" spans="1:20" x14ac:dyDescent="0.25">
      <c r="A1092">
        <v>1841</v>
      </c>
      <c r="B1092" s="3">
        <f t="shared" si="133"/>
        <v>6.8008100608082866E-9</v>
      </c>
      <c r="C1092">
        <v>1</v>
      </c>
      <c r="D1092">
        <v>0</v>
      </c>
      <c r="E1092" s="10">
        <f t="shared" si="134"/>
        <v>0</v>
      </c>
      <c r="F1092">
        <f>$C$1110-SUM($C$2:C1091)</f>
        <v>18</v>
      </c>
      <c r="G1092" s="10">
        <f t="shared" si="135"/>
        <v>0</v>
      </c>
      <c r="H1092" s="2">
        <f t="shared" si="136"/>
        <v>0.86390815108190822</v>
      </c>
      <c r="J1092" s="2"/>
      <c r="K1092" s="2"/>
      <c r="Q1092" s="10"/>
      <c r="T1092" s="2"/>
    </row>
    <row r="1093" spans="1:20" x14ac:dyDescent="0.25">
      <c r="A1093">
        <v>1872</v>
      </c>
      <c r="B1093" s="3">
        <f t="shared" si="133"/>
        <v>6.8008100608082866E-9</v>
      </c>
      <c r="C1093">
        <v>1</v>
      </c>
      <c r="D1093">
        <v>0</v>
      </c>
      <c r="E1093" s="10">
        <f t="shared" si="134"/>
        <v>0</v>
      </c>
      <c r="F1093">
        <f>$C$1110-SUM($C$2:C1092)</f>
        <v>17</v>
      </c>
      <c r="G1093" s="10">
        <f t="shared" si="135"/>
        <v>0</v>
      </c>
      <c r="H1093" s="2">
        <f t="shared" si="136"/>
        <v>0.86390815108190822</v>
      </c>
      <c r="J1093" s="2"/>
      <c r="K1093" s="2"/>
      <c r="Q1093" s="10"/>
      <c r="T1093" s="2"/>
    </row>
    <row r="1094" spans="1:20" x14ac:dyDescent="0.25">
      <c r="A1094">
        <v>1907</v>
      </c>
      <c r="B1094" s="3">
        <f t="shared" si="133"/>
        <v>6.8008100608082866E-9</v>
      </c>
      <c r="C1094">
        <v>1</v>
      </c>
      <c r="D1094">
        <v>0</v>
      </c>
      <c r="E1094" s="10">
        <f t="shared" si="134"/>
        <v>0</v>
      </c>
      <c r="F1094">
        <f>$C$1110-SUM($C$2:C1093)</f>
        <v>16</v>
      </c>
      <c r="G1094" s="10">
        <f t="shared" si="135"/>
        <v>0</v>
      </c>
      <c r="H1094" s="2">
        <f t="shared" si="136"/>
        <v>0.86390815108190822</v>
      </c>
      <c r="J1094" s="2"/>
      <c r="K1094" s="2"/>
      <c r="Q1094" s="10"/>
      <c r="T1094" s="2"/>
    </row>
    <row r="1095" spans="1:20" x14ac:dyDescent="0.25">
      <c r="A1095">
        <v>1935</v>
      </c>
      <c r="B1095" s="3">
        <f t="shared" si="133"/>
        <v>6.8008100608082866E-9</v>
      </c>
      <c r="C1095">
        <v>1</v>
      </c>
      <c r="D1095">
        <v>0</v>
      </c>
      <c r="E1095" s="10">
        <f t="shared" si="134"/>
        <v>0</v>
      </c>
      <c r="F1095">
        <f>$C$1110-SUM($C$2:C1094)</f>
        <v>15</v>
      </c>
      <c r="G1095" s="10">
        <f t="shared" si="135"/>
        <v>0</v>
      </c>
      <c r="H1095" s="2">
        <f t="shared" si="136"/>
        <v>0.86390815108190822</v>
      </c>
      <c r="J1095" s="2"/>
      <c r="K1095" s="2"/>
      <c r="Q1095" s="10"/>
      <c r="T1095" s="2"/>
    </row>
    <row r="1096" spans="1:20" x14ac:dyDescent="0.25">
      <c r="A1096">
        <v>1948</v>
      </c>
      <c r="B1096" s="3">
        <f t="shared" si="133"/>
        <v>6.8008100608082866E-9</v>
      </c>
      <c r="C1096">
        <v>1</v>
      </c>
      <c r="D1096">
        <v>0</v>
      </c>
      <c r="E1096" s="10">
        <f t="shared" si="134"/>
        <v>0</v>
      </c>
      <c r="F1096">
        <f>$C$1110-SUM($C$2:C1095)</f>
        <v>14</v>
      </c>
      <c r="G1096" s="10">
        <f t="shared" si="135"/>
        <v>0</v>
      </c>
      <c r="H1096" s="2">
        <f t="shared" si="136"/>
        <v>0.86390815108190822</v>
      </c>
      <c r="J1096" s="2"/>
      <c r="K1096" s="2"/>
      <c r="Q1096" s="10"/>
      <c r="T1096" s="2"/>
    </row>
    <row r="1097" spans="1:20" x14ac:dyDescent="0.25">
      <c r="A1097">
        <v>1949</v>
      </c>
      <c r="B1097" s="3">
        <f t="shared" si="133"/>
        <v>6.8008100608082866E-9</v>
      </c>
      <c r="C1097">
        <v>1</v>
      </c>
      <c r="D1097">
        <v>0</v>
      </c>
      <c r="E1097" s="10">
        <f t="shared" si="134"/>
        <v>0</v>
      </c>
      <c r="F1097">
        <f>$C$1110-SUM($C$2:C1096)</f>
        <v>13</v>
      </c>
      <c r="G1097" s="10">
        <f t="shared" si="135"/>
        <v>0</v>
      </c>
      <c r="H1097" s="2">
        <f t="shared" si="136"/>
        <v>0.86390815108190822</v>
      </c>
      <c r="J1097" s="2"/>
      <c r="K1097" s="2"/>
      <c r="Q1097" s="10"/>
      <c r="T1097" s="2"/>
    </row>
    <row r="1098" spans="1:20" x14ac:dyDescent="0.25">
      <c r="A1098">
        <v>1953</v>
      </c>
      <c r="B1098" s="3">
        <f t="shared" si="133"/>
        <v>6.8008100608082866E-9</v>
      </c>
      <c r="C1098">
        <v>1</v>
      </c>
      <c r="D1098">
        <v>0</v>
      </c>
      <c r="E1098" s="10">
        <f t="shared" si="134"/>
        <v>0</v>
      </c>
      <c r="F1098">
        <f>$C$1110-SUM($C$2:C1097)</f>
        <v>12</v>
      </c>
      <c r="G1098" s="10">
        <f t="shared" si="135"/>
        <v>0</v>
      </c>
      <c r="H1098" s="2">
        <f t="shared" si="136"/>
        <v>0.86390815108190822</v>
      </c>
      <c r="J1098" s="2"/>
      <c r="K1098" s="2"/>
      <c r="Q1098" s="10"/>
      <c r="T1098" s="2"/>
    </row>
    <row r="1099" spans="1:20" x14ac:dyDescent="0.25">
      <c r="A1099">
        <v>2001</v>
      </c>
      <c r="B1099" s="3">
        <f t="shared" si="133"/>
        <v>6.8008100608082866E-9</v>
      </c>
      <c r="C1099">
        <v>1</v>
      </c>
      <c r="D1099">
        <v>0</v>
      </c>
      <c r="E1099" s="10">
        <f t="shared" si="134"/>
        <v>0</v>
      </c>
      <c r="F1099">
        <f>$C$1110-SUM($C$2:C1098)</f>
        <v>11</v>
      </c>
      <c r="G1099" s="10">
        <f t="shared" si="135"/>
        <v>0</v>
      </c>
      <c r="H1099" s="2">
        <f t="shared" si="136"/>
        <v>0.86390815108190822</v>
      </c>
      <c r="J1099" s="2"/>
      <c r="K1099" s="2"/>
      <c r="Q1099" s="10"/>
      <c r="T1099" s="2"/>
    </row>
    <row r="1100" spans="1:20" x14ac:dyDescent="0.25">
      <c r="A1100">
        <v>2014</v>
      </c>
      <c r="B1100" s="3">
        <f t="shared" si="133"/>
        <v>6.8008100608082866E-9</v>
      </c>
      <c r="C1100">
        <v>1</v>
      </c>
      <c r="D1100">
        <v>0</v>
      </c>
      <c r="E1100" s="10">
        <f t="shared" si="134"/>
        <v>0</v>
      </c>
      <c r="F1100">
        <f>$C$1110-SUM($C$2:C1099)</f>
        <v>10</v>
      </c>
      <c r="G1100" s="10">
        <f t="shared" si="135"/>
        <v>0</v>
      </c>
      <c r="H1100" s="2">
        <f t="shared" si="136"/>
        <v>0.86390815108190822</v>
      </c>
      <c r="J1100" s="2"/>
      <c r="K1100" s="2"/>
      <c r="Q1100" s="10"/>
      <c r="T1100" s="2"/>
    </row>
    <row r="1101" spans="1:20" x14ac:dyDescent="0.25">
      <c r="A1101">
        <v>2090</v>
      </c>
      <c r="B1101" s="3">
        <f t="shared" si="133"/>
        <v>6.8008100608082866E-9</v>
      </c>
      <c r="C1101">
        <v>1</v>
      </c>
      <c r="D1101">
        <v>0</v>
      </c>
      <c r="E1101" s="10">
        <f t="shared" si="134"/>
        <v>0</v>
      </c>
      <c r="F1101">
        <f>$C$1110-SUM($C$2:C1100)</f>
        <v>9</v>
      </c>
      <c r="G1101" s="10">
        <f t="shared" si="135"/>
        <v>0</v>
      </c>
      <c r="H1101" s="2">
        <f t="shared" si="136"/>
        <v>0.86390815108190822</v>
      </c>
      <c r="J1101" s="2"/>
      <c r="K1101" s="2"/>
      <c r="Q1101" s="10"/>
      <c r="T1101" s="2"/>
    </row>
    <row r="1102" spans="1:20" x14ac:dyDescent="0.25">
      <c r="A1102">
        <v>2221</v>
      </c>
      <c r="B1102" s="3">
        <f t="shared" si="133"/>
        <v>6.8008100608082866E-9</v>
      </c>
      <c r="C1102">
        <v>1</v>
      </c>
      <c r="D1102">
        <v>0</v>
      </c>
      <c r="E1102" s="10">
        <f t="shared" si="134"/>
        <v>0</v>
      </c>
      <c r="F1102">
        <f>$C$1110-SUM($C$2:C1101)</f>
        <v>8</v>
      </c>
      <c r="G1102" s="10">
        <f t="shared" si="135"/>
        <v>0</v>
      </c>
      <c r="H1102" s="2">
        <f t="shared" si="136"/>
        <v>0.86390815108190822</v>
      </c>
      <c r="J1102" s="2"/>
      <c r="K1102" s="2"/>
      <c r="Q1102" s="10"/>
      <c r="T1102" s="2"/>
    </row>
    <row r="1103" spans="1:20" x14ac:dyDescent="0.25">
      <c r="A1103">
        <v>2251</v>
      </c>
      <c r="B1103" s="3">
        <f t="shared" si="133"/>
        <v>6.8008100608082866E-9</v>
      </c>
      <c r="C1103">
        <v>1</v>
      </c>
      <c r="D1103">
        <v>0</v>
      </c>
      <c r="E1103" s="10">
        <f t="shared" si="134"/>
        <v>0</v>
      </c>
      <c r="F1103">
        <f>$C$1110-SUM($C$2:C1102)</f>
        <v>7</v>
      </c>
      <c r="G1103" s="10">
        <f t="shared" si="135"/>
        <v>0</v>
      </c>
      <c r="H1103" s="2">
        <f t="shared" si="136"/>
        <v>0.86390815108190822</v>
      </c>
      <c r="J1103" s="2"/>
      <c r="K1103" s="2"/>
      <c r="Q1103" s="10"/>
      <c r="T1103" s="2"/>
    </row>
    <row r="1104" spans="1:20" x14ac:dyDescent="0.25">
      <c r="A1104">
        <v>2317</v>
      </c>
      <c r="B1104" s="3">
        <f t="shared" si="133"/>
        <v>6.8008100608082866E-9</v>
      </c>
      <c r="C1104">
        <v>1</v>
      </c>
      <c r="D1104">
        <v>0</v>
      </c>
      <c r="E1104" s="10">
        <f t="shared" si="134"/>
        <v>0</v>
      </c>
      <c r="F1104">
        <f>$C$1110-SUM($C$2:C1103)</f>
        <v>6</v>
      </c>
      <c r="G1104" s="10">
        <f t="shared" si="135"/>
        <v>0</v>
      </c>
      <c r="H1104" s="2">
        <f t="shared" si="136"/>
        <v>0.86390815108190822</v>
      </c>
      <c r="J1104" s="2"/>
      <c r="K1104" s="2"/>
      <c r="Q1104" s="10"/>
      <c r="T1104" s="2"/>
    </row>
    <row r="1105" spans="1:20" x14ac:dyDescent="0.25">
      <c r="A1105">
        <v>2378</v>
      </c>
      <c r="B1105" s="3">
        <f t="shared" si="133"/>
        <v>6.8008100608082866E-9</v>
      </c>
      <c r="C1105">
        <v>1</v>
      </c>
      <c r="D1105">
        <v>0</v>
      </c>
      <c r="E1105" s="10">
        <f t="shared" si="134"/>
        <v>0</v>
      </c>
      <c r="F1105">
        <f>$C$1110-SUM($C$2:C1104)</f>
        <v>5</v>
      </c>
      <c r="G1105" s="10">
        <f t="shared" si="135"/>
        <v>0</v>
      </c>
      <c r="H1105" s="2">
        <f t="shared" si="136"/>
        <v>0.86390815108190822</v>
      </c>
      <c r="J1105" s="2"/>
      <c r="K1105" s="2"/>
      <c r="Q1105" s="10"/>
      <c r="T1105" s="2"/>
    </row>
    <row r="1106" spans="1:20" x14ac:dyDescent="0.25">
      <c r="A1106">
        <v>2500</v>
      </c>
      <c r="B1106" s="3">
        <f t="shared" si="133"/>
        <v>6.8008100608082866E-9</v>
      </c>
      <c r="C1106">
        <v>1</v>
      </c>
      <c r="D1106">
        <v>0</v>
      </c>
      <c r="E1106" s="10">
        <f t="shared" si="134"/>
        <v>0</v>
      </c>
      <c r="F1106">
        <f>$C$1110-SUM($C$2:C1105)</f>
        <v>4</v>
      </c>
      <c r="G1106" s="10">
        <f t="shared" si="135"/>
        <v>0</v>
      </c>
      <c r="H1106" s="2">
        <f t="shared" si="136"/>
        <v>0.86390815108190822</v>
      </c>
      <c r="J1106" s="2"/>
      <c r="K1106" s="2"/>
      <c r="Q1106" s="10"/>
      <c r="T1106" s="2"/>
    </row>
    <row r="1107" spans="1:20" x14ac:dyDescent="0.25">
      <c r="A1107">
        <v>2536</v>
      </c>
      <c r="B1107" s="3">
        <f t="shared" si="133"/>
        <v>6.8008100608082866E-9</v>
      </c>
      <c r="C1107">
        <v>1</v>
      </c>
      <c r="D1107">
        <v>0</v>
      </c>
      <c r="E1107" s="10">
        <f t="shared" si="134"/>
        <v>0</v>
      </c>
      <c r="F1107">
        <f>$C$1110-SUM($C$2:C1106)</f>
        <v>3</v>
      </c>
      <c r="G1107" s="10">
        <f t="shared" si="135"/>
        <v>0</v>
      </c>
      <c r="H1107" s="2">
        <f t="shared" si="136"/>
        <v>0.86390815108190822</v>
      </c>
      <c r="J1107" s="2"/>
      <c r="K1107" s="2"/>
      <c r="Q1107" s="10"/>
      <c r="T1107" s="2"/>
    </row>
    <row r="1108" spans="1:20" x14ac:dyDescent="0.25">
      <c r="A1108">
        <v>2836</v>
      </c>
      <c r="B1108" s="3">
        <f t="shared" si="133"/>
        <v>6.8008100608082866E-9</v>
      </c>
      <c r="C1108">
        <v>1</v>
      </c>
      <c r="D1108">
        <v>0</v>
      </c>
      <c r="E1108" s="10">
        <f t="shared" si="134"/>
        <v>0</v>
      </c>
      <c r="F1108">
        <f>$C$1110-SUM($C$2:C1107)</f>
        <v>2</v>
      </c>
      <c r="G1108" s="10">
        <f t="shared" si="135"/>
        <v>0</v>
      </c>
      <c r="H1108" s="2">
        <f t="shared" si="136"/>
        <v>0.86390815108190822</v>
      </c>
      <c r="J1108" s="2"/>
      <c r="K1108" s="2"/>
      <c r="Q1108" s="10"/>
      <c r="T1108" s="2"/>
    </row>
    <row r="1109" spans="1:20" x14ac:dyDescent="0.25">
      <c r="A1109">
        <v>3526</v>
      </c>
      <c r="B1109" s="3">
        <f t="shared" si="133"/>
        <v>6.8008100608082866E-9</v>
      </c>
      <c r="C1109">
        <v>1</v>
      </c>
      <c r="D1109">
        <v>0</v>
      </c>
      <c r="E1109" s="10">
        <f t="shared" si="134"/>
        <v>0</v>
      </c>
      <c r="F1109">
        <f>$C$1110-SUM($C$2:C1108)</f>
        <v>1</v>
      </c>
      <c r="G1109" s="10">
        <f t="shared" si="135"/>
        <v>0</v>
      </c>
      <c r="H1109" s="2">
        <f t="shared" si="136"/>
        <v>0.86390815108190822</v>
      </c>
      <c r="J1109" s="2"/>
      <c r="K1109" s="2"/>
      <c r="Q1109" s="10"/>
      <c r="T1109" s="2"/>
    </row>
    <row r="1110" spans="1:20" x14ac:dyDescent="0.25">
      <c r="C1110">
        <f>SUM(C2:C1109)</f>
        <v>147041307</v>
      </c>
      <c r="N1110">
        <f>SUM(N2:N1109)</f>
        <v>117244406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59CEE-DFAD-4B53-88E7-8B52C1156A36}">
  <dimension ref="A1:M1109"/>
  <sheetViews>
    <sheetView workbookViewId="0">
      <selection activeCell="B4" sqref="B4"/>
    </sheetView>
  </sheetViews>
  <sheetFormatPr defaultRowHeight="15" x14ac:dyDescent="0.25"/>
  <cols>
    <col min="4" max="4" width="10" bestFit="1" customWidth="1"/>
  </cols>
  <sheetData>
    <row r="1" spans="1:13" x14ac:dyDescent="0.25">
      <c r="A1" t="s">
        <v>1100</v>
      </c>
      <c r="B1" t="s">
        <v>1102</v>
      </c>
      <c r="C1" t="s">
        <v>1101</v>
      </c>
      <c r="D1" t="s">
        <v>1119</v>
      </c>
      <c r="E1" t="s">
        <v>1118</v>
      </c>
      <c r="F1" t="s">
        <v>1103</v>
      </c>
      <c r="H1" t="s">
        <v>1100</v>
      </c>
      <c r="I1" t="s">
        <v>1102</v>
      </c>
      <c r="J1" t="s">
        <v>1101</v>
      </c>
      <c r="K1" t="s">
        <v>556</v>
      </c>
      <c r="L1" t="s">
        <v>1103</v>
      </c>
      <c r="M1" t="s">
        <v>1117</v>
      </c>
    </row>
    <row r="2" spans="1:13" x14ac:dyDescent="0.25">
      <c r="A2">
        <v>1</v>
      </c>
      <c r="B2">
        <v>67521709</v>
      </c>
      <c r="C2">
        <v>957571</v>
      </c>
      <c r="D2">
        <f>SUM($B2:B$1109)</f>
        <v>147041307</v>
      </c>
      <c r="E2" t="str">
        <f>CONCATENATE(A2,"+")</f>
        <v>1+</v>
      </c>
      <c r="F2" s="3">
        <f t="shared" ref="F2:F65" si="0">D2/$D$2</f>
        <v>1</v>
      </c>
      <c r="H2">
        <v>1</v>
      </c>
      <c r="I2">
        <v>67521709</v>
      </c>
      <c r="J2">
        <v>957571</v>
      </c>
      <c r="K2" s="2">
        <f t="shared" ref="K2:K102" si="1">J2/I2</f>
        <v>1.4181675999936553E-2</v>
      </c>
      <c r="L2" s="3">
        <f t="shared" ref="L2:L21" si="2">I2/$I$102</f>
        <v>0.45920231789016946</v>
      </c>
      <c r="M2" s="3">
        <f>SUM($J$2:J2)/$J$102</f>
        <v>0.47696207399113189</v>
      </c>
    </row>
    <row r="3" spans="1:13" x14ac:dyDescent="0.25">
      <c r="A3">
        <v>2</v>
      </c>
      <c r="B3">
        <v>22159406</v>
      </c>
      <c r="C3">
        <v>316245</v>
      </c>
      <c r="D3">
        <f>SUM($B3:B$1109)</f>
        <v>79519598</v>
      </c>
      <c r="E3" t="str">
        <f t="shared" ref="E3:E66" si="3">CONCATENATE(A3,"+")</f>
        <v>2+</v>
      </c>
      <c r="F3" s="3">
        <f t="shared" si="0"/>
        <v>0.54079768210983059</v>
      </c>
      <c r="H3">
        <v>2</v>
      </c>
      <c r="I3">
        <v>22159406</v>
      </c>
      <c r="J3">
        <v>316245</v>
      </c>
      <c r="K3" s="2">
        <f t="shared" si="1"/>
        <v>1.4271366299259104E-2</v>
      </c>
      <c r="L3" s="3">
        <f t="shared" si="2"/>
        <v>0.15070191126633553</v>
      </c>
      <c r="M3" s="3">
        <f>SUM($J$2:J3)/$J$102</f>
        <v>0.63448237388463902</v>
      </c>
    </row>
    <row r="4" spans="1:13" x14ac:dyDescent="0.25">
      <c r="A4">
        <v>3</v>
      </c>
      <c r="B4">
        <v>13871965</v>
      </c>
      <c r="C4">
        <v>158860</v>
      </c>
      <c r="D4">
        <f>SUM($B4:B$1109)</f>
        <v>57360192</v>
      </c>
      <c r="E4" t="str">
        <f t="shared" si="3"/>
        <v>3+</v>
      </c>
      <c r="F4" s="3">
        <f t="shared" si="0"/>
        <v>0.390095770843495</v>
      </c>
      <c r="H4">
        <v>3</v>
      </c>
      <c r="I4">
        <v>13871965</v>
      </c>
      <c r="J4">
        <v>158860</v>
      </c>
      <c r="K4" s="2">
        <f t="shared" si="1"/>
        <v>1.1451874337918239E-2</v>
      </c>
      <c r="L4" s="3">
        <f t="shared" si="2"/>
        <v>9.4340599135180433E-2</v>
      </c>
      <c r="M4" s="3">
        <f>SUM($J$2:J4)/$J$102</f>
        <v>0.71360986946901994</v>
      </c>
    </row>
    <row r="5" spans="1:13" x14ac:dyDescent="0.25">
      <c r="A5">
        <v>4</v>
      </c>
      <c r="B5">
        <v>8625222</v>
      </c>
      <c r="C5">
        <v>109302</v>
      </c>
      <c r="D5">
        <f>SUM($B5:B$1109)</f>
        <v>43488227</v>
      </c>
      <c r="E5" t="str">
        <f t="shared" si="3"/>
        <v>4+</v>
      </c>
      <c r="F5" s="3">
        <f t="shared" si="0"/>
        <v>0.29575517170831461</v>
      </c>
      <c r="H5">
        <v>4</v>
      </c>
      <c r="I5">
        <v>8625222</v>
      </c>
      <c r="J5">
        <v>109302</v>
      </c>
      <c r="K5" s="2">
        <f t="shared" si="1"/>
        <v>1.2672369476403041E-2</v>
      </c>
      <c r="L5" s="3">
        <f t="shared" si="2"/>
        <v>5.8658496554304974E-2</v>
      </c>
      <c r="M5" s="3">
        <f>SUM($J$2:J5)/$J$102</f>
        <v>0.76805273439640254</v>
      </c>
    </row>
    <row r="6" spans="1:13" x14ac:dyDescent="0.25">
      <c r="A6">
        <v>5</v>
      </c>
      <c r="B6">
        <v>5977821</v>
      </c>
      <c r="C6">
        <v>76559</v>
      </c>
      <c r="D6">
        <f>SUM($B6:B$1109)</f>
        <v>34863005</v>
      </c>
      <c r="E6" t="str">
        <f t="shared" si="3"/>
        <v>5+</v>
      </c>
      <c r="F6" s="3">
        <f t="shared" si="0"/>
        <v>0.23709667515400962</v>
      </c>
      <c r="H6">
        <v>5</v>
      </c>
      <c r="I6">
        <v>5977821</v>
      </c>
      <c r="J6">
        <v>76559</v>
      </c>
      <c r="K6" s="2">
        <f t="shared" si="1"/>
        <v>1.280717505592757E-2</v>
      </c>
      <c r="L6" s="3">
        <f t="shared" si="2"/>
        <v>4.0654025198511058E-2</v>
      </c>
      <c r="M6" s="3">
        <f>SUM($J$2:J6)/$J$102</f>
        <v>0.80618644920469051</v>
      </c>
    </row>
    <row r="7" spans="1:13" x14ac:dyDescent="0.25">
      <c r="A7">
        <v>6</v>
      </c>
      <c r="B7">
        <v>4627076</v>
      </c>
      <c r="C7">
        <v>57127</v>
      </c>
      <c r="D7">
        <f>SUM($B7:B$1109)</f>
        <v>28885184</v>
      </c>
      <c r="E7" t="str">
        <f t="shared" si="3"/>
        <v>6+</v>
      </c>
      <c r="F7" s="3">
        <f t="shared" si="0"/>
        <v>0.19644264995549857</v>
      </c>
      <c r="H7">
        <v>6</v>
      </c>
      <c r="I7">
        <v>4627076</v>
      </c>
      <c r="J7">
        <v>57127</v>
      </c>
      <c r="K7" s="2">
        <f t="shared" si="1"/>
        <v>1.2346241989541559E-2</v>
      </c>
      <c r="L7" s="3">
        <f t="shared" si="2"/>
        <v>3.1467865012924569E-2</v>
      </c>
      <c r="M7" s="3">
        <f>SUM($J$2:J7)/$J$102</f>
        <v>0.83464116681925005</v>
      </c>
    </row>
    <row r="8" spans="1:13" x14ac:dyDescent="0.25">
      <c r="A8">
        <v>7</v>
      </c>
      <c r="B8">
        <v>3482163</v>
      </c>
      <c r="C8">
        <v>45665</v>
      </c>
      <c r="D8">
        <f>SUM($B8:B$1109)</f>
        <v>24258108</v>
      </c>
      <c r="E8" t="str">
        <f t="shared" si="3"/>
        <v>7+</v>
      </c>
      <c r="F8" s="3">
        <f t="shared" si="0"/>
        <v>0.164974784942574</v>
      </c>
      <c r="H8">
        <v>7</v>
      </c>
      <c r="I8">
        <v>3482163</v>
      </c>
      <c r="J8">
        <v>45665</v>
      </c>
      <c r="K8" s="2">
        <f t="shared" si="1"/>
        <v>1.3113975422747299E-2</v>
      </c>
      <c r="L8" s="3">
        <f t="shared" si="2"/>
        <v>2.3681529163774369E-2</v>
      </c>
      <c r="M8" s="3">
        <f>SUM($J$2:J8)/$J$102</f>
        <v>0.85738671060535576</v>
      </c>
    </row>
    <row r="9" spans="1:13" x14ac:dyDescent="0.25">
      <c r="A9">
        <v>8</v>
      </c>
      <c r="B9">
        <v>2761485</v>
      </c>
      <c r="C9">
        <v>36366</v>
      </c>
      <c r="D9">
        <f>SUM($B9:B$1109)</f>
        <v>20775945</v>
      </c>
      <c r="E9" t="str">
        <f t="shared" si="3"/>
        <v>8+</v>
      </c>
      <c r="F9" s="3">
        <f t="shared" si="0"/>
        <v>0.14129325577879961</v>
      </c>
      <c r="H9">
        <v>8</v>
      </c>
      <c r="I9">
        <v>2761485</v>
      </c>
      <c r="J9">
        <v>36366</v>
      </c>
      <c r="K9" s="2">
        <f t="shared" si="1"/>
        <v>1.3169001461170348E-2</v>
      </c>
      <c r="L9" s="3">
        <f t="shared" si="2"/>
        <v>1.8780334970771171E-2</v>
      </c>
      <c r="M9" s="3">
        <f>SUM($J$2:J9)/$J$102</f>
        <v>0.8755004617347879</v>
      </c>
    </row>
    <row r="10" spans="1:13" x14ac:dyDescent="0.25">
      <c r="A10">
        <v>9</v>
      </c>
      <c r="B10">
        <v>2263745</v>
      </c>
      <c r="C10">
        <v>29478</v>
      </c>
      <c r="D10">
        <f>SUM($B10:B$1109)</f>
        <v>18014460</v>
      </c>
      <c r="E10" t="str">
        <f t="shared" si="3"/>
        <v>9+</v>
      </c>
      <c r="F10" s="3">
        <f t="shared" si="0"/>
        <v>0.12251292080802846</v>
      </c>
      <c r="H10">
        <v>9</v>
      </c>
      <c r="I10">
        <v>2263745</v>
      </c>
      <c r="J10">
        <v>29478</v>
      </c>
      <c r="K10" s="2">
        <f t="shared" si="1"/>
        <v>1.3021784697481387E-2</v>
      </c>
      <c r="L10" s="3">
        <f t="shared" si="2"/>
        <v>1.5395299771104456E-2</v>
      </c>
      <c r="M10" s="3">
        <f>SUM($J$2:J10)/$J$102</f>
        <v>0.89018332913272558</v>
      </c>
    </row>
    <row r="11" spans="1:13" x14ac:dyDescent="0.25">
      <c r="A11">
        <v>10</v>
      </c>
      <c r="B11">
        <v>1844963</v>
      </c>
      <c r="C11">
        <v>24936</v>
      </c>
      <c r="D11">
        <f>SUM($B11:B$1109)</f>
        <v>15750715</v>
      </c>
      <c r="E11" t="str">
        <f t="shared" si="3"/>
        <v>10+</v>
      </c>
      <c r="F11" s="3">
        <f t="shared" si="0"/>
        <v>0.107117621036924</v>
      </c>
      <c r="H11">
        <v>10</v>
      </c>
      <c r="I11">
        <v>1844963</v>
      </c>
      <c r="J11">
        <v>24936</v>
      </c>
      <c r="K11" s="2">
        <f t="shared" si="1"/>
        <v>1.3515718201394824E-2</v>
      </c>
      <c r="L11" s="3">
        <f t="shared" si="2"/>
        <v>1.254724293221904E-2</v>
      </c>
      <c r="M11" s="3">
        <f>SUM($J$2:J11)/$J$102</f>
        <v>0.90260384549865857</v>
      </c>
    </row>
    <row r="12" spans="1:13" x14ac:dyDescent="0.25">
      <c r="A12">
        <v>11</v>
      </c>
      <c r="B12">
        <v>1538494</v>
      </c>
      <c r="C12">
        <v>20636</v>
      </c>
      <c r="D12">
        <f>SUM($B12:B$1109)</f>
        <v>13905752</v>
      </c>
      <c r="E12" t="str">
        <f t="shared" si="3"/>
        <v>11+</v>
      </c>
      <c r="F12" s="3">
        <f t="shared" si="0"/>
        <v>9.4570378104704964E-2</v>
      </c>
      <c r="H12">
        <v>11</v>
      </c>
      <c r="I12">
        <v>1538494</v>
      </c>
      <c r="J12">
        <v>20636</v>
      </c>
      <c r="K12" s="2">
        <f t="shared" si="1"/>
        <v>1.3413116983231653E-2</v>
      </c>
      <c r="L12" s="3">
        <f t="shared" si="2"/>
        <v>1.0463005473693185E-2</v>
      </c>
      <c r="M12" s="3">
        <f>SUM($J$2:J12)/$J$102</f>
        <v>0.9128825500113068</v>
      </c>
    </row>
    <row r="13" spans="1:13" x14ac:dyDescent="0.25">
      <c r="A13">
        <v>12</v>
      </c>
      <c r="B13">
        <v>1326890</v>
      </c>
      <c r="C13">
        <v>17714</v>
      </c>
      <c r="D13">
        <f>SUM($B13:B$1109)</f>
        <v>12367258</v>
      </c>
      <c r="E13" t="str">
        <f t="shared" si="3"/>
        <v>12+</v>
      </c>
      <c r="F13" s="3">
        <f t="shared" si="0"/>
        <v>8.410737263101177E-2</v>
      </c>
      <c r="H13">
        <v>12</v>
      </c>
      <c r="I13">
        <v>1326890</v>
      </c>
      <c r="J13">
        <v>17714</v>
      </c>
      <c r="K13" s="2">
        <f t="shared" si="1"/>
        <v>1.3350013942376535E-2</v>
      </c>
      <c r="L13" s="3">
        <f t="shared" si="2"/>
        <v>9.0239268615859083E-3</v>
      </c>
      <c r="M13" s="3">
        <f>SUM($J$2:J13)/$J$102</f>
        <v>0.9217058186552809</v>
      </c>
    </row>
    <row r="14" spans="1:13" x14ac:dyDescent="0.25">
      <c r="A14">
        <v>13</v>
      </c>
      <c r="B14">
        <v>1116407</v>
      </c>
      <c r="C14">
        <v>15420</v>
      </c>
      <c r="D14">
        <f>SUM($B14:B$1109)</f>
        <v>11040368</v>
      </c>
      <c r="E14" t="str">
        <f t="shared" si="3"/>
        <v>13+</v>
      </c>
      <c r="F14" s="3">
        <f t="shared" si="0"/>
        <v>7.5083445769425869E-2</v>
      </c>
      <c r="H14">
        <v>13</v>
      </c>
      <c r="I14">
        <v>1116407</v>
      </c>
      <c r="J14">
        <v>15420</v>
      </c>
      <c r="K14" s="2">
        <f t="shared" si="1"/>
        <v>1.3812167068103299E-2</v>
      </c>
      <c r="L14" s="3">
        <f t="shared" si="2"/>
        <v>7.5924719575567977E-3</v>
      </c>
      <c r="M14" s="3">
        <f>SUM($J$2:J14)/$J$102</f>
        <v>0.92938645558031641</v>
      </c>
    </row>
    <row r="15" spans="1:13" x14ac:dyDescent="0.25">
      <c r="A15">
        <v>14</v>
      </c>
      <c r="B15">
        <v>963201</v>
      </c>
      <c r="C15">
        <v>13214</v>
      </c>
      <c r="D15">
        <f>SUM($B15:B$1109)</f>
        <v>9923961</v>
      </c>
      <c r="E15" t="str">
        <f t="shared" si="3"/>
        <v>14+</v>
      </c>
      <c r="F15" s="3">
        <f t="shared" si="0"/>
        <v>6.7490973811869068E-2</v>
      </c>
      <c r="H15">
        <v>14</v>
      </c>
      <c r="I15">
        <v>963201</v>
      </c>
      <c r="J15">
        <v>13214</v>
      </c>
      <c r="K15" s="2">
        <f t="shared" si="1"/>
        <v>1.3718839577616718E-2</v>
      </c>
      <c r="L15" s="3">
        <f t="shared" si="2"/>
        <v>6.5505470513806032E-3</v>
      </c>
      <c r="M15" s="3">
        <f>SUM($J$2:J15)/$J$102</f>
        <v>0.93596829321503894</v>
      </c>
    </row>
    <row r="16" spans="1:13" x14ac:dyDescent="0.25">
      <c r="A16">
        <v>15</v>
      </c>
      <c r="B16">
        <v>848722</v>
      </c>
      <c r="C16">
        <v>11622</v>
      </c>
      <c r="D16">
        <f>SUM($B16:B$1109)</f>
        <v>8960760</v>
      </c>
      <c r="E16" t="str">
        <f t="shared" si="3"/>
        <v>15+</v>
      </c>
      <c r="F16" s="3">
        <f t="shared" si="0"/>
        <v>6.0940426760488463E-2</v>
      </c>
      <c r="H16">
        <v>15</v>
      </c>
      <c r="I16">
        <v>848722</v>
      </c>
      <c r="J16">
        <v>11622</v>
      </c>
      <c r="K16" s="2">
        <f t="shared" si="1"/>
        <v>1.3693529801277686E-2</v>
      </c>
      <c r="L16" s="3">
        <f t="shared" si="2"/>
        <v>5.7719971164293307E-3</v>
      </c>
      <c r="M16" s="3">
        <f>SUM($J$2:J16)/$J$102</f>
        <v>0.94175716236826612</v>
      </c>
    </row>
    <row r="17" spans="1:13" x14ac:dyDescent="0.25">
      <c r="A17">
        <v>16</v>
      </c>
      <c r="B17">
        <v>739688</v>
      </c>
      <c r="C17">
        <v>10396</v>
      </c>
      <c r="D17">
        <f>SUM($B17:B$1109)</f>
        <v>8112038</v>
      </c>
      <c r="E17" t="str">
        <f t="shared" si="3"/>
        <v>16+</v>
      </c>
      <c r="F17" s="3">
        <f t="shared" si="0"/>
        <v>5.5168429644059137E-2</v>
      </c>
      <c r="H17">
        <v>16</v>
      </c>
      <c r="I17">
        <v>739688</v>
      </c>
      <c r="J17">
        <v>10396</v>
      </c>
      <c r="K17" s="2">
        <f t="shared" si="1"/>
        <v>1.405457436108197E-2</v>
      </c>
      <c r="L17" s="3">
        <f t="shared" si="2"/>
        <v>5.0304775922591603E-3</v>
      </c>
      <c r="M17" s="3">
        <f>SUM($J$2:J17)/$J$102</f>
        <v>0.94693536609541717</v>
      </c>
    </row>
    <row r="18" spans="1:13" x14ac:dyDescent="0.25">
      <c r="A18">
        <v>17</v>
      </c>
      <c r="B18">
        <v>656247</v>
      </c>
      <c r="C18">
        <v>9012</v>
      </c>
      <c r="D18">
        <f>SUM($B18:B$1109)</f>
        <v>7372350</v>
      </c>
      <c r="E18" t="str">
        <f t="shared" si="3"/>
        <v>17+</v>
      </c>
      <c r="F18" s="3">
        <f t="shared" si="0"/>
        <v>5.0137952051799974E-2</v>
      </c>
      <c r="H18">
        <v>17</v>
      </c>
      <c r="I18">
        <v>656247</v>
      </c>
      <c r="J18">
        <v>9012</v>
      </c>
      <c r="K18" s="2">
        <f t="shared" si="1"/>
        <v>1.3732634206327801E-2</v>
      </c>
      <c r="L18" s="3">
        <f t="shared" si="2"/>
        <v>4.4630111999752562E-3</v>
      </c>
      <c r="M18" s="3">
        <f>SUM($J$2:J18)/$J$102</f>
        <v>0.95142420526327853</v>
      </c>
    </row>
    <row r="19" spans="1:13" x14ac:dyDescent="0.25">
      <c r="A19">
        <v>18</v>
      </c>
      <c r="B19">
        <v>616978</v>
      </c>
      <c r="C19">
        <v>8317</v>
      </c>
      <c r="D19">
        <f>SUM($B19:B$1109)</f>
        <v>6716103</v>
      </c>
      <c r="E19" t="str">
        <f t="shared" si="3"/>
        <v>18+</v>
      </c>
      <c r="F19" s="3">
        <f t="shared" si="0"/>
        <v>4.5674940851824719E-2</v>
      </c>
      <c r="H19">
        <v>18</v>
      </c>
      <c r="I19">
        <v>616978</v>
      </c>
      <c r="J19">
        <v>8317</v>
      </c>
      <c r="K19" s="2">
        <f t="shared" si="1"/>
        <v>1.3480221336903422E-2</v>
      </c>
      <c r="L19" s="3">
        <f t="shared" si="2"/>
        <v>4.1959501896973754E-3</v>
      </c>
      <c r="M19" s="3">
        <f>SUM($J$2:J19)/$J$102</f>
        <v>0.95556686786415534</v>
      </c>
    </row>
    <row r="20" spans="1:13" x14ac:dyDescent="0.25">
      <c r="A20">
        <v>19</v>
      </c>
      <c r="B20">
        <v>522657</v>
      </c>
      <c r="C20">
        <v>7661</v>
      </c>
      <c r="D20">
        <f>SUM($B20:B$1109)</f>
        <v>6099125</v>
      </c>
      <c r="E20" t="str">
        <f t="shared" si="3"/>
        <v>19+</v>
      </c>
      <c r="F20" s="3">
        <f t="shared" si="0"/>
        <v>4.1478990662127346E-2</v>
      </c>
      <c r="H20">
        <v>19</v>
      </c>
      <c r="I20">
        <v>522657</v>
      </c>
      <c r="J20">
        <v>7661</v>
      </c>
      <c r="K20" s="2">
        <f t="shared" si="1"/>
        <v>1.4657796604656591E-2</v>
      </c>
      <c r="L20" s="3">
        <f t="shared" si="2"/>
        <v>3.554490983951877E-3</v>
      </c>
      <c r="M20" s="3">
        <f>SUM($J$2:J20)/$J$102</f>
        <v>0.9593827796334613</v>
      </c>
    </row>
    <row r="21" spans="1:13" x14ac:dyDescent="0.25">
      <c r="A21">
        <v>20</v>
      </c>
      <c r="B21">
        <v>462367</v>
      </c>
      <c r="C21">
        <v>6762</v>
      </c>
      <c r="D21">
        <f>SUM($B21:B$1109)</f>
        <v>5576468</v>
      </c>
      <c r="E21" t="str">
        <f t="shared" si="3"/>
        <v>20+</v>
      </c>
      <c r="F21" s="3">
        <f t="shared" si="0"/>
        <v>3.7924499678175468E-2</v>
      </c>
      <c r="H21">
        <v>20</v>
      </c>
      <c r="I21">
        <v>462367</v>
      </c>
      <c r="J21">
        <v>6762</v>
      </c>
      <c r="K21" s="2">
        <f t="shared" si="1"/>
        <v>1.4624746143215238E-2</v>
      </c>
      <c r="L21" s="3">
        <f t="shared" si="2"/>
        <v>3.1444701453857454E-3</v>
      </c>
      <c r="M21" s="3">
        <f>SUM($J$2:J21)/$J$102</f>
        <v>0.96275090329669677</v>
      </c>
    </row>
    <row r="22" spans="1:13" x14ac:dyDescent="0.25">
      <c r="A22">
        <v>21</v>
      </c>
      <c r="B22">
        <v>415159</v>
      </c>
      <c r="C22">
        <v>6082</v>
      </c>
      <c r="D22">
        <f>SUM($B22:B$1109)</f>
        <v>5114101</v>
      </c>
      <c r="E22" t="str">
        <f t="shared" si="3"/>
        <v>21+</v>
      </c>
      <c r="F22" s="3">
        <f t="shared" si="0"/>
        <v>3.4780029532789719E-2</v>
      </c>
      <c r="H22">
        <v>21</v>
      </c>
      <c r="I22">
        <v>415159</v>
      </c>
      <c r="J22">
        <v>6082</v>
      </c>
      <c r="K22" s="2">
        <f t="shared" ref="K22:K51" si="4">J22/I22</f>
        <v>1.4649808868409452E-2</v>
      </c>
      <c r="L22" s="3">
        <f t="shared" ref="L22:L51" si="5">I22/$I$102</f>
        <v>2.8234175040351074E-3</v>
      </c>
      <c r="M22" s="3">
        <f>SUM($J$2:J22)/$J$102</f>
        <v>0.96578032182964524</v>
      </c>
    </row>
    <row r="23" spans="1:13" x14ac:dyDescent="0.25">
      <c r="A23">
        <v>22</v>
      </c>
      <c r="B23">
        <v>383203</v>
      </c>
      <c r="C23">
        <v>5388</v>
      </c>
      <c r="D23">
        <f>SUM($B23:B$1109)</f>
        <v>4698942</v>
      </c>
      <c r="E23" t="str">
        <f t="shared" si="3"/>
        <v>22+</v>
      </c>
      <c r="F23" s="3">
        <f t="shared" si="0"/>
        <v>3.1956612028754612E-2</v>
      </c>
      <c r="H23">
        <v>22</v>
      </c>
      <c r="I23">
        <v>383203</v>
      </c>
      <c r="J23">
        <v>5388</v>
      </c>
      <c r="K23" s="2">
        <f t="shared" si="4"/>
        <v>1.4060432721038196E-2</v>
      </c>
      <c r="L23" s="3">
        <f t="shared" si="5"/>
        <v>2.6060908177319179E-3</v>
      </c>
      <c r="M23" s="3">
        <f>SUM($J$2:J23)/$J$102</f>
        <v>0.96846406189138923</v>
      </c>
    </row>
    <row r="24" spans="1:13" x14ac:dyDescent="0.25">
      <c r="A24">
        <v>23</v>
      </c>
      <c r="B24">
        <v>328882</v>
      </c>
      <c r="C24">
        <v>4962</v>
      </c>
      <c r="D24">
        <f>SUM($B24:B$1109)</f>
        <v>4315739</v>
      </c>
      <c r="E24" t="str">
        <f t="shared" si="3"/>
        <v>23+</v>
      </c>
      <c r="F24" s="3">
        <f t="shared" si="0"/>
        <v>2.9350521211022697E-2</v>
      </c>
      <c r="H24">
        <v>23</v>
      </c>
      <c r="I24">
        <v>328882</v>
      </c>
      <c r="J24">
        <v>4962</v>
      </c>
      <c r="K24" s="2">
        <f t="shared" si="4"/>
        <v>1.5087478183664658E-2</v>
      </c>
      <c r="L24" s="3">
        <f t="shared" si="5"/>
        <v>2.2366640144187511E-3</v>
      </c>
      <c r="M24" s="3">
        <f>SUM($J$2:J24)/$J$102</f>
        <v>0.97093561315092403</v>
      </c>
    </row>
    <row r="25" spans="1:13" x14ac:dyDescent="0.25">
      <c r="A25">
        <v>24</v>
      </c>
      <c r="B25">
        <v>294587</v>
      </c>
      <c r="C25">
        <v>4359</v>
      </c>
      <c r="D25">
        <f>SUM($B25:B$1109)</f>
        <v>3986857</v>
      </c>
      <c r="E25" t="str">
        <f t="shared" si="3"/>
        <v>24+</v>
      </c>
      <c r="F25" s="3">
        <f t="shared" si="0"/>
        <v>2.7113857196603943E-2</v>
      </c>
      <c r="H25">
        <v>24</v>
      </c>
      <c r="I25">
        <v>294587</v>
      </c>
      <c r="J25">
        <v>4359</v>
      </c>
      <c r="K25" s="2">
        <f t="shared" si="4"/>
        <v>1.4796986968196153E-2</v>
      </c>
      <c r="L25" s="3">
        <f t="shared" si="5"/>
        <v>2.0034302333833309E-3</v>
      </c>
      <c r="M25" s="3">
        <f>SUM($J$2:J25)/$J$102</f>
        <v>0.97310681265521914</v>
      </c>
    </row>
    <row r="26" spans="1:13" x14ac:dyDescent="0.25">
      <c r="A26">
        <v>25</v>
      </c>
      <c r="B26">
        <v>266510</v>
      </c>
      <c r="C26">
        <v>3916</v>
      </c>
      <c r="D26">
        <f>SUM($B26:B$1109)</f>
        <v>3692270</v>
      </c>
      <c r="E26" t="str">
        <f t="shared" si="3"/>
        <v>25+</v>
      </c>
      <c r="F26" s="3">
        <f t="shared" si="0"/>
        <v>2.5110426963220613E-2</v>
      </c>
      <c r="H26">
        <v>25</v>
      </c>
      <c r="I26">
        <v>266510</v>
      </c>
      <c r="J26">
        <v>3916</v>
      </c>
      <c r="K26" s="2">
        <f t="shared" si="4"/>
        <v>1.4693632509099096E-2</v>
      </c>
      <c r="L26" s="3">
        <f t="shared" si="5"/>
        <v>1.8124838893060166E-3</v>
      </c>
      <c r="M26" s="3">
        <f>SUM($J$2:J26)/$J$102</f>
        <v>0.97505735572904784</v>
      </c>
    </row>
    <row r="27" spans="1:13" x14ac:dyDescent="0.25">
      <c r="A27">
        <v>26</v>
      </c>
      <c r="B27">
        <v>239937</v>
      </c>
      <c r="C27">
        <v>3635</v>
      </c>
      <c r="D27">
        <f>SUM($B27:B$1109)</f>
        <v>3425760</v>
      </c>
      <c r="E27" t="str">
        <f t="shared" si="3"/>
        <v>26+</v>
      </c>
      <c r="F27" s="3">
        <f t="shared" si="0"/>
        <v>2.3297943073914598E-2</v>
      </c>
      <c r="H27">
        <v>26</v>
      </c>
      <c r="I27">
        <v>239937</v>
      </c>
      <c r="J27">
        <v>3635</v>
      </c>
      <c r="K27" s="2">
        <f t="shared" si="4"/>
        <v>1.514981015849994E-2</v>
      </c>
      <c r="L27" s="3">
        <f t="shared" si="5"/>
        <v>1.631765963560158E-3</v>
      </c>
      <c r="M27" s="3">
        <f>SUM($J$2:J27)/$J$102</f>
        <v>0.97686793388874338</v>
      </c>
    </row>
    <row r="28" spans="1:13" x14ac:dyDescent="0.25">
      <c r="A28">
        <v>27</v>
      </c>
      <c r="B28">
        <v>218641</v>
      </c>
      <c r="C28">
        <v>3225</v>
      </c>
      <c r="D28">
        <f>SUM($B28:B$1109)</f>
        <v>3185823</v>
      </c>
      <c r="E28" t="str">
        <f t="shared" si="3"/>
        <v>27+</v>
      </c>
      <c r="F28" s="3">
        <f t="shared" si="0"/>
        <v>2.1666177110354439E-2</v>
      </c>
      <c r="H28">
        <v>27</v>
      </c>
      <c r="I28">
        <v>218641</v>
      </c>
      <c r="J28">
        <v>3225</v>
      </c>
      <c r="K28" s="2">
        <f t="shared" si="4"/>
        <v>1.4750206960268202E-2</v>
      </c>
      <c r="L28" s="3">
        <f t="shared" si="5"/>
        <v>1.4869359125051847E-3</v>
      </c>
      <c r="M28" s="3">
        <f>SUM($J$2:J28)/$J$102</f>
        <v>0.97847429277870701</v>
      </c>
    </row>
    <row r="29" spans="1:13" x14ac:dyDescent="0.25">
      <c r="A29">
        <v>28</v>
      </c>
      <c r="B29">
        <v>198828</v>
      </c>
      <c r="C29">
        <v>2985</v>
      </c>
      <c r="D29">
        <f>SUM($B29:B$1109)</f>
        <v>2967182</v>
      </c>
      <c r="E29" t="str">
        <f t="shared" si="3"/>
        <v>28+</v>
      </c>
      <c r="F29" s="3">
        <f t="shared" si="0"/>
        <v>2.0179241197849255E-2</v>
      </c>
      <c r="H29">
        <v>28</v>
      </c>
      <c r="I29">
        <v>198828</v>
      </c>
      <c r="J29">
        <v>2985</v>
      </c>
      <c r="K29" s="2">
        <f t="shared" si="4"/>
        <v>1.5012976039592009E-2</v>
      </c>
      <c r="L29" s="3">
        <f t="shared" si="5"/>
        <v>1.3521914627703901E-3</v>
      </c>
      <c r="M29" s="3">
        <f>SUM($J$2:J29)/$J$102</f>
        <v>0.97996110868151054</v>
      </c>
    </row>
    <row r="30" spans="1:13" x14ac:dyDescent="0.25">
      <c r="A30">
        <v>29</v>
      </c>
      <c r="B30">
        <v>181198</v>
      </c>
      <c r="C30">
        <v>2725</v>
      </c>
      <c r="D30">
        <f>SUM($B30:B$1109)</f>
        <v>2768354</v>
      </c>
      <c r="E30" t="str">
        <f t="shared" si="3"/>
        <v>29+</v>
      </c>
      <c r="F30" s="3">
        <f t="shared" si="0"/>
        <v>1.8827049735078864E-2</v>
      </c>
      <c r="H30">
        <v>29</v>
      </c>
      <c r="I30">
        <v>181198</v>
      </c>
      <c r="J30">
        <v>2725</v>
      </c>
      <c r="K30" s="2">
        <f t="shared" si="4"/>
        <v>1.503879733771896E-2</v>
      </c>
      <c r="L30" s="3">
        <f t="shared" si="5"/>
        <v>1.2322931813983399E-3</v>
      </c>
      <c r="M30" s="3">
        <f>SUM($J$2:J30)/$J$102</f>
        <v>0.98131841968155742</v>
      </c>
    </row>
    <row r="31" spans="1:13" x14ac:dyDescent="0.25">
      <c r="A31">
        <v>30</v>
      </c>
      <c r="B31">
        <v>166279</v>
      </c>
      <c r="C31">
        <v>2400</v>
      </c>
      <c r="D31">
        <f>SUM($B31:B$1109)</f>
        <v>2587156</v>
      </c>
      <c r="E31" t="str">
        <f t="shared" si="3"/>
        <v>30+</v>
      </c>
      <c r="F31" s="3">
        <f t="shared" si="0"/>
        <v>1.7594756553680525E-2</v>
      </c>
      <c r="H31">
        <v>30</v>
      </c>
      <c r="I31">
        <v>166279</v>
      </c>
      <c r="J31">
        <v>2400</v>
      </c>
      <c r="K31" s="2">
        <f t="shared" si="4"/>
        <v>1.4433572489610835E-2</v>
      </c>
      <c r="L31" s="3">
        <f t="shared" si="5"/>
        <v>1.1308318961011411E-3</v>
      </c>
      <c r="M31" s="3">
        <f>SUM($J$2:J31)/$J$102</f>
        <v>0.98251384955315824</v>
      </c>
    </row>
    <row r="32" spans="1:13" x14ac:dyDescent="0.25">
      <c r="A32">
        <v>31</v>
      </c>
      <c r="B32">
        <v>152367</v>
      </c>
      <c r="C32">
        <v>2322</v>
      </c>
      <c r="D32">
        <f>SUM($B32:B$1109)</f>
        <v>2420877</v>
      </c>
      <c r="E32" t="str">
        <f t="shared" si="3"/>
        <v>31+</v>
      </c>
      <c r="F32" s="3">
        <f t="shared" si="0"/>
        <v>1.6463924657579385E-2</v>
      </c>
      <c r="H32">
        <v>31</v>
      </c>
      <c r="I32">
        <v>152367</v>
      </c>
      <c r="J32">
        <v>2322</v>
      </c>
      <c r="K32" s="2">
        <f t="shared" si="4"/>
        <v>1.5239520368583748E-2</v>
      </c>
      <c r="L32" s="3">
        <f t="shared" si="5"/>
        <v>1.0362190265351763E-3</v>
      </c>
      <c r="M32" s="3">
        <f>SUM($J$2:J32)/$J$102</f>
        <v>0.98367042795393211</v>
      </c>
    </row>
    <row r="33" spans="1:13" x14ac:dyDescent="0.25">
      <c r="A33">
        <v>32</v>
      </c>
      <c r="B33">
        <v>139571</v>
      </c>
      <c r="C33">
        <v>2059</v>
      </c>
      <c r="D33">
        <f>SUM($B33:B$1109)</f>
        <v>2268510</v>
      </c>
      <c r="E33" t="str">
        <f t="shared" si="3"/>
        <v>32+</v>
      </c>
      <c r="F33" s="3">
        <f t="shared" si="0"/>
        <v>1.5427705631044206E-2</v>
      </c>
      <c r="H33">
        <v>32</v>
      </c>
      <c r="I33">
        <v>139571</v>
      </c>
      <c r="J33">
        <v>2059</v>
      </c>
      <c r="K33" s="2">
        <f t="shared" si="4"/>
        <v>1.4752348267190176E-2</v>
      </c>
      <c r="L33" s="3">
        <f t="shared" si="5"/>
        <v>9.4919586099707345E-4</v>
      </c>
      <c r="M33" s="3">
        <f>SUM($J$2:J33)/$J$102</f>
        <v>0.9846960071646097</v>
      </c>
    </row>
    <row r="34" spans="1:13" x14ac:dyDescent="0.25">
      <c r="A34">
        <v>33</v>
      </c>
      <c r="B34">
        <v>130600</v>
      </c>
      <c r="C34">
        <v>1948</v>
      </c>
      <c r="D34">
        <f>SUM($B34:B$1109)</f>
        <v>2128939</v>
      </c>
      <c r="E34" t="str">
        <f t="shared" si="3"/>
        <v>33+</v>
      </c>
      <c r="F34" s="3">
        <f t="shared" si="0"/>
        <v>1.4478509770047134E-2</v>
      </c>
      <c r="H34">
        <v>33</v>
      </c>
      <c r="I34">
        <v>130600</v>
      </c>
      <c r="J34">
        <v>1948</v>
      </c>
      <c r="K34" s="2">
        <f t="shared" si="4"/>
        <v>1.4915773353751913E-2</v>
      </c>
      <c r="L34" s="3">
        <f t="shared" si="5"/>
        <v>8.8818579394156234E-4</v>
      </c>
      <c r="M34" s="3">
        <f>SUM($J$2:J34)/$J$102</f>
        <v>0.98566629774372572</v>
      </c>
    </row>
    <row r="35" spans="1:13" x14ac:dyDescent="0.25">
      <c r="A35">
        <v>34</v>
      </c>
      <c r="B35">
        <v>119234</v>
      </c>
      <c r="C35">
        <v>1835</v>
      </c>
      <c r="D35">
        <f>SUM($B35:B$1109)</f>
        <v>1998339</v>
      </c>
      <c r="E35" t="str">
        <f t="shared" si="3"/>
        <v>34+</v>
      </c>
      <c r="F35" s="3">
        <f t="shared" si="0"/>
        <v>1.3590323976105571E-2</v>
      </c>
      <c r="H35">
        <v>34</v>
      </c>
      <c r="I35">
        <v>119234</v>
      </c>
      <c r="J35">
        <v>1835</v>
      </c>
      <c r="K35" s="2">
        <f t="shared" si="4"/>
        <v>1.5389905563849237E-2</v>
      </c>
      <c r="L35" s="3">
        <f t="shared" si="5"/>
        <v>8.1088778679041531E-4</v>
      </c>
      <c r="M35" s="3">
        <f>SUM($J$2:J35)/$J$102</f>
        <v>0.98658030349972059</v>
      </c>
    </row>
    <row r="36" spans="1:13" x14ac:dyDescent="0.25">
      <c r="A36">
        <v>35</v>
      </c>
      <c r="B36">
        <v>110833</v>
      </c>
      <c r="C36">
        <v>1664</v>
      </c>
      <c r="D36">
        <f>SUM($B36:B$1109)</f>
        <v>1879105</v>
      </c>
      <c r="E36" t="str">
        <f t="shared" si="3"/>
        <v>35+</v>
      </c>
      <c r="F36" s="3">
        <f t="shared" si="0"/>
        <v>1.2779436189315155E-2</v>
      </c>
      <c r="H36">
        <v>35</v>
      </c>
      <c r="I36">
        <v>110833</v>
      </c>
      <c r="J36">
        <v>1664</v>
      </c>
      <c r="K36" s="2">
        <f t="shared" si="4"/>
        <v>1.5013578988207483E-2</v>
      </c>
      <c r="L36" s="3">
        <f t="shared" si="5"/>
        <v>7.5375418146956489E-4</v>
      </c>
      <c r="M36" s="3">
        <f>SUM($J$2:J36)/$J$102</f>
        <v>0.98740913487736381</v>
      </c>
    </row>
    <row r="37" spans="1:13" x14ac:dyDescent="0.25">
      <c r="A37">
        <v>36</v>
      </c>
      <c r="B37">
        <v>102922</v>
      </c>
      <c r="C37">
        <v>1516</v>
      </c>
      <c r="D37">
        <f>SUM($B37:B$1109)</f>
        <v>1768272</v>
      </c>
      <c r="E37" t="str">
        <f t="shared" si="3"/>
        <v>36+</v>
      </c>
      <c r="F37" s="3">
        <f t="shared" si="0"/>
        <v>1.2025682007845592E-2</v>
      </c>
      <c r="H37">
        <v>36</v>
      </c>
      <c r="I37">
        <v>102922</v>
      </c>
      <c r="J37">
        <v>1516</v>
      </c>
      <c r="K37" s="2">
        <f t="shared" si="4"/>
        <v>1.472960105711121E-2</v>
      </c>
      <c r="L37" s="3">
        <f t="shared" si="5"/>
        <v>6.9995297307851056E-4</v>
      </c>
      <c r="M37" s="3">
        <f>SUM($J$2:J37)/$J$102</f>
        <v>0.98816424807959169</v>
      </c>
    </row>
    <row r="38" spans="1:13" x14ac:dyDescent="0.25">
      <c r="A38">
        <v>37</v>
      </c>
      <c r="B38">
        <v>94388</v>
      </c>
      <c r="C38">
        <v>1492</v>
      </c>
      <c r="D38">
        <f>SUM($B38:B$1109)</f>
        <v>1665350</v>
      </c>
      <c r="E38" t="str">
        <f t="shared" si="3"/>
        <v>37+</v>
      </c>
      <c r="F38" s="3">
        <f t="shared" si="0"/>
        <v>1.1325729034767081E-2</v>
      </c>
      <c r="H38">
        <v>37</v>
      </c>
      <c r="I38">
        <v>94388</v>
      </c>
      <c r="J38">
        <v>1492</v>
      </c>
      <c r="K38" s="2">
        <f t="shared" si="4"/>
        <v>1.5807094122134168E-2</v>
      </c>
      <c r="L38" s="3">
        <f t="shared" si="5"/>
        <v>6.4191486001957264E-4</v>
      </c>
      <c r="M38" s="3">
        <f>SUM($J$2:J38)/$J$102</f>
        <v>0.98890740698310364</v>
      </c>
    </row>
    <row r="39" spans="1:13" x14ac:dyDescent="0.25">
      <c r="A39">
        <v>38</v>
      </c>
      <c r="B39">
        <v>86828</v>
      </c>
      <c r="C39">
        <v>1377</v>
      </c>
      <c r="D39">
        <f>SUM($B39:B$1109)</f>
        <v>1570962</v>
      </c>
      <c r="E39" t="str">
        <f t="shared" si="3"/>
        <v>38+</v>
      </c>
      <c r="F39" s="3">
        <f t="shared" si="0"/>
        <v>1.0683814174747508E-2</v>
      </c>
      <c r="H39">
        <v>38</v>
      </c>
      <c r="I39">
        <v>86828</v>
      </c>
      <c r="J39">
        <v>1377</v>
      </c>
      <c r="K39" s="2">
        <f t="shared" si="4"/>
        <v>1.5858939512599621E-2</v>
      </c>
      <c r="L39" s="3">
        <f t="shared" si="5"/>
        <v>5.9050073595986194E-4</v>
      </c>
      <c r="M39" s="3">
        <f>SUM($J$2:J39)/$J$102</f>
        <v>0.98959328487193454</v>
      </c>
    </row>
    <row r="40" spans="1:13" x14ac:dyDescent="0.25">
      <c r="A40">
        <v>39</v>
      </c>
      <c r="B40">
        <v>80549</v>
      </c>
      <c r="C40">
        <v>1247</v>
      </c>
      <c r="D40">
        <f>SUM($B40:B$1109)</f>
        <v>1484134</v>
      </c>
      <c r="E40" t="str">
        <f t="shared" si="3"/>
        <v>39+</v>
      </c>
      <c r="F40" s="3">
        <f t="shared" si="0"/>
        <v>1.0093313438787646E-2</v>
      </c>
      <c r="H40">
        <v>39</v>
      </c>
      <c r="I40">
        <v>80549</v>
      </c>
      <c r="J40">
        <v>1247</v>
      </c>
      <c r="K40" s="2">
        <f t="shared" si="4"/>
        <v>1.5481259854250208E-2</v>
      </c>
      <c r="L40" s="3">
        <f t="shared" si="5"/>
        <v>5.4779844958804675E-4</v>
      </c>
      <c r="M40" s="3">
        <f>SUM($J$2:J40)/$J$102</f>
        <v>0.99021441030938717</v>
      </c>
    </row>
    <row r="41" spans="1:13" x14ac:dyDescent="0.25">
      <c r="A41">
        <v>40</v>
      </c>
      <c r="B41">
        <v>75029</v>
      </c>
      <c r="C41">
        <v>1190</v>
      </c>
      <c r="D41">
        <f>SUM($B41:B$1109)</f>
        <v>1403585</v>
      </c>
      <c r="E41" t="str">
        <f t="shared" si="3"/>
        <v>40+</v>
      </c>
      <c r="F41" s="3">
        <f t="shared" si="0"/>
        <v>9.5455149891995987E-3</v>
      </c>
      <c r="H41">
        <v>40</v>
      </c>
      <c r="I41">
        <v>75029</v>
      </c>
      <c r="J41">
        <v>1190</v>
      </c>
      <c r="K41" s="2">
        <f t="shared" si="4"/>
        <v>1.5860533926881606E-2</v>
      </c>
      <c r="L41" s="3">
        <f t="shared" si="5"/>
        <v>5.1025797805238492E-4</v>
      </c>
      <c r="M41" s="3">
        <f>SUM($J$2:J41)/$J$102</f>
        <v>0.99080714428738936</v>
      </c>
    </row>
    <row r="42" spans="1:13" x14ac:dyDescent="0.25">
      <c r="A42">
        <v>41</v>
      </c>
      <c r="B42">
        <v>69718</v>
      </c>
      <c r="C42">
        <v>1007</v>
      </c>
      <c r="D42">
        <f>SUM($B42:B$1109)</f>
        <v>1328556</v>
      </c>
      <c r="E42" t="str">
        <f t="shared" si="3"/>
        <v>41+</v>
      </c>
      <c r="F42" s="3">
        <f t="shared" si="0"/>
        <v>9.0352570111472148E-3</v>
      </c>
      <c r="H42">
        <v>41</v>
      </c>
      <c r="I42">
        <v>69718</v>
      </c>
      <c r="J42">
        <v>1007</v>
      </c>
      <c r="K42" s="2">
        <f t="shared" si="4"/>
        <v>1.4443902578960957E-2</v>
      </c>
      <c r="L42" s="3">
        <f t="shared" si="5"/>
        <v>4.7413887581943215E-4</v>
      </c>
      <c r="M42" s="3">
        <f>SUM($J$2:J42)/$J$102</f>
        <v>0.99130872673768189</v>
      </c>
    </row>
    <row r="43" spans="1:13" x14ac:dyDescent="0.25">
      <c r="A43">
        <v>42</v>
      </c>
      <c r="B43">
        <v>64828</v>
      </c>
      <c r="C43">
        <v>971</v>
      </c>
      <c r="D43">
        <f>SUM($B43:B$1109)</f>
        <v>1258838</v>
      </c>
      <c r="E43" t="str">
        <f t="shared" si="3"/>
        <v>42+</v>
      </c>
      <c r="F43" s="3">
        <f t="shared" si="0"/>
        <v>8.5611181353277832E-3</v>
      </c>
      <c r="H43">
        <v>42</v>
      </c>
      <c r="I43">
        <v>64828</v>
      </c>
      <c r="J43">
        <v>971</v>
      </c>
      <c r="K43" s="2">
        <f t="shared" si="4"/>
        <v>1.4978095884494355E-2</v>
      </c>
      <c r="L43" s="3">
        <f t="shared" si="5"/>
        <v>4.4088291462207965E-4</v>
      </c>
      <c r="M43" s="3">
        <f>SUM($J$2:J43)/$J$102</f>
        <v>0.99179237773990037</v>
      </c>
    </row>
    <row r="44" spans="1:13" x14ac:dyDescent="0.25">
      <c r="A44">
        <v>43</v>
      </c>
      <c r="B44">
        <v>60642</v>
      </c>
      <c r="C44">
        <v>885</v>
      </c>
      <c r="D44">
        <f>SUM($B44:B$1109)</f>
        <v>1194010</v>
      </c>
      <c r="E44" t="str">
        <f t="shared" si="3"/>
        <v>43+</v>
      </c>
      <c r="F44" s="3">
        <f t="shared" si="0"/>
        <v>8.1202352207057019E-3</v>
      </c>
      <c r="H44">
        <v>43</v>
      </c>
      <c r="I44">
        <v>60642</v>
      </c>
      <c r="J44">
        <v>885</v>
      </c>
      <c r="K44" s="2">
        <f t="shared" si="4"/>
        <v>1.4593845849411299E-2</v>
      </c>
      <c r="L44" s="3">
        <f t="shared" si="5"/>
        <v>4.1241472370753612E-4</v>
      </c>
      <c r="M44" s="3">
        <f>SUM($J$2:J44)/$J$102</f>
        <v>0.99223319250505315</v>
      </c>
    </row>
    <row r="45" spans="1:13" x14ac:dyDescent="0.25">
      <c r="A45">
        <v>44</v>
      </c>
      <c r="B45">
        <v>57005</v>
      </c>
      <c r="C45">
        <v>819</v>
      </c>
      <c r="D45">
        <f>SUM($B45:B$1109)</f>
        <v>1133368</v>
      </c>
      <c r="E45" t="str">
        <f t="shared" si="3"/>
        <v>44+</v>
      </c>
      <c r="F45" s="3">
        <f t="shared" si="0"/>
        <v>7.7078204969981664E-3</v>
      </c>
      <c r="H45">
        <v>44</v>
      </c>
      <c r="I45">
        <v>57005</v>
      </c>
      <c r="J45">
        <v>819</v>
      </c>
      <c r="K45" s="2">
        <f t="shared" si="4"/>
        <v>1.4367160775370582E-2</v>
      </c>
      <c r="L45" s="3">
        <f t="shared" si="5"/>
        <v>3.8768017751637638E-4</v>
      </c>
      <c r="M45" s="3">
        <f>SUM($J$2:J45)/$J$102</f>
        <v>0.99264113294873701</v>
      </c>
    </row>
    <row r="46" spans="1:13" x14ac:dyDescent="0.25">
      <c r="A46">
        <v>45</v>
      </c>
      <c r="B46">
        <v>53419</v>
      </c>
      <c r="C46">
        <v>782</v>
      </c>
      <c r="D46">
        <f>SUM($B46:B$1109)</f>
        <v>1076363</v>
      </c>
      <c r="E46" t="str">
        <f t="shared" si="3"/>
        <v>45+</v>
      </c>
      <c r="F46" s="3">
        <f t="shared" si="0"/>
        <v>7.3201403194817901E-3</v>
      </c>
      <c r="H46">
        <v>45</v>
      </c>
      <c r="I46">
        <v>53419</v>
      </c>
      <c r="J46">
        <v>782</v>
      </c>
      <c r="K46" s="2">
        <f t="shared" si="4"/>
        <v>1.4638986128531047E-2</v>
      </c>
      <c r="L46" s="3">
        <f t="shared" si="5"/>
        <v>3.6329247263831789E-4</v>
      </c>
      <c r="M46" s="3">
        <f>SUM($J$2:J46)/$J$102</f>
        <v>0.99303064384856687</v>
      </c>
    </row>
    <row r="47" spans="1:13" x14ac:dyDescent="0.25">
      <c r="A47">
        <v>46</v>
      </c>
      <c r="B47">
        <v>49622</v>
      </c>
      <c r="C47">
        <v>763</v>
      </c>
      <c r="D47">
        <f>SUM($B47:B$1109)</f>
        <v>1022944</v>
      </c>
      <c r="E47" t="str">
        <f t="shared" si="3"/>
        <v>46+</v>
      </c>
      <c r="F47" s="3">
        <f t="shared" si="0"/>
        <v>6.9568478468434725E-3</v>
      </c>
      <c r="H47">
        <v>46</v>
      </c>
      <c r="I47">
        <v>49622</v>
      </c>
      <c r="J47">
        <v>763</v>
      </c>
      <c r="K47" s="2">
        <f t="shared" si="4"/>
        <v>1.5376244407722381E-2</v>
      </c>
      <c r="L47" s="3">
        <f t="shared" si="5"/>
        <v>3.3746979683742879E-4</v>
      </c>
      <c r="M47" s="3">
        <f>SUM($J$2:J47)/$J$102</f>
        <v>0.99341069092858003</v>
      </c>
    </row>
    <row r="48" spans="1:13" x14ac:dyDescent="0.25">
      <c r="A48">
        <v>47</v>
      </c>
      <c r="B48">
        <v>46445</v>
      </c>
      <c r="C48">
        <v>687</v>
      </c>
      <c r="D48">
        <f>SUM($B48:B$1109)</f>
        <v>973322</v>
      </c>
      <c r="E48" t="str">
        <f t="shared" si="3"/>
        <v>47+</v>
      </c>
      <c r="F48" s="3">
        <f t="shared" si="0"/>
        <v>6.6193780500060431E-3</v>
      </c>
      <c r="H48">
        <v>47</v>
      </c>
      <c r="I48">
        <v>46445</v>
      </c>
      <c r="J48">
        <v>687</v>
      </c>
      <c r="K48" s="2">
        <f t="shared" si="4"/>
        <v>1.4791689094628054E-2</v>
      </c>
      <c r="L48" s="3">
        <f t="shared" si="5"/>
        <v>3.1586362327424092E-4</v>
      </c>
      <c r="M48" s="3">
        <f>SUM($J$2:J48)/$J$102</f>
        <v>0.99375288272932583</v>
      </c>
    </row>
    <row r="49" spans="1:13" x14ac:dyDescent="0.25">
      <c r="A49">
        <v>48</v>
      </c>
      <c r="B49">
        <v>43572</v>
      </c>
      <c r="C49">
        <v>641</v>
      </c>
      <c r="D49">
        <f>SUM($B49:B$1109)</f>
        <v>926877</v>
      </c>
      <c r="E49" t="str">
        <f t="shared" si="3"/>
        <v>48+</v>
      </c>
      <c r="F49" s="3">
        <f t="shared" si="0"/>
        <v>6.3035144267318023E-3</v>
      </c>
      <c r="H49">
        <v>48</v>
      </c>
      <c r="I49">
        <v>43572</v>
      </c>
      <c r="J49">
        <v>641</v>
      </c>
      <c r="K49" s="2">
        <f t="shared" si="4"/>
        <v>1.4711282474983935E-2</v>
      </c>
      <c r="L49" s="3">
        <f t="shared" si="5"/>
        <v>2.9632489596953868E-4</v>
      </c>
      <c r="M49" s="3">
        <f>SUM($J$2:J49)/$J$102</f>
        <v>0.99407216212419913</v>
      </c>
    </row>
    <row r="50" spans="1:13" x14ac:dyDescent="0.25">
      <c r="A50">
        <v>49</v>
      </c>
      <c r="B50">
        <v>40973</v>
      </c>
      <c r="C50">
        <v>613</v>
      </c>
      <c r="D50">
        <f>SUM($B50:B$1109)</f>
        <v>883305</v>
      </c>
      <c r="E50" t="str">
        <f t="shared" si="3"/>
        <v>49+</v>
      </c>
      <c r="F50" s="3">
        <f t="shared" si="0"/>
        <v>6.0071895307622636E-3</v>
      </c>
      <c r="H50">
        <v>49</v>
      </c>
      <c r="I50">
        <v>40973</v>
      </c>
      <c r="J50">
        <v>613</v>
      </c>
      <c r="K50" s="2">
        <f t="shared" si="4"/>
        <v>1.4961071925414297E-2</v>
      </c>
      <c r="L50" s="3">
        <f t="shared" si="5"/>
        <v>2.7864959062149795E-4</v>
      </c>
      <c r="M50" s="3">
        <f>SUM($J$2:J50)/$J$102</f>
        <v>0.99437749483723725</v>
      </c>
    </row>
    <row r="51" spans="1:13" x14ac:dyDescent="0.25">
      <c r="A51">
        <v>50</v>
      </c>
      <c r="B51">
        <v>38643</v>
      </c>
      <c r="C51">
        <v>596</v>
      </c>
      <c r="D51">
        <f>SUM($B51:B$1109)</f>
        <v>842332</v>
      </c>
      <c r="E51" t="str">
        <f t="shared" si="3"/>
        <v>50+</v>
      </c>
      <c r="F51" s="3">
        <f t="shared" si="0"/>
        <v>5.728539940140766E-3</v>
      </c>
      <c r="H51">
        <v>50</v>
      </c>
      <c r="I51">
        <v>38643</v>
      </c>
      <c r="J51">
        <v>596</v>
      </c>
      <c r="K51" s="2">
        <f t="shared" si="4"/>
        <v>1.5423233185829258E-2</v>
      </c>
      <c r="L51" s="3">
        <f t="shared" si="5"/>
        <v>2.6280370317981465E-4</v>
      </c>
      <c r="M51" s="3">
        <f>SUM($J$2:J51)/$J$102</f>
        <v>0.99467435992201814</v>
      </c>
    </row>
    <row r="52" spans="1:13" x14ac:dyDescent="0.25">
      <c r="A52">
        <v>51</v>
      </c>
      <c r="B52">
        <v>36696</v>
      </c>
      <c r="C52">
        <v>533</v>
      </c>
      <c r="D52">
        <f>SUM($B52:B$1109)</f>
        <v>803689</v>
      </c>
      <c r="E52" t="str">
        <f t="shared" si="3"/>
        <v>51+</v>
      </c>
      <c r="F52" s="3">
        <f t="shared" si="0"/>
        <v>5.4657362369609514E-3</v>
      </c>
      <c r="H52">
        <v>51</v>
      </c>
      <c r="I52">
        <v>36696</v>
      </c>
      <c r="J52">
        <v>533</v>
      </c>
      <c r="K52" s="2">
        <f t="shared" ref="K52:K100" si="6">J52/I52</f>
        <v>1.4524743841290605E-2</v>
      </c>
      <c r="L52" s="3">
        <f t="shared" ref="L52:L100" si="7">I52/$I$102</f>
        <v>2.4956252599142088E-4</v>
      </c>
      <c r="M52" s="3">
        <f>SUM($J$2:J52)/$J$102</f>
        <v>0.99493984497266952</v>
      </c>
    </row>
    <row r="53" spans="1:13" x14ac:dyDescent="0.25">
      <c r="A53">
        <v>52</v>
      </c>
      <c r="B53">
        <v>34196</v>
      </c>
      <c r="C53">
        <v>527</v>
      </c>
      <c r="D53">
        <f>SUM($B53:B$1109)</f>
        <v>766993</v>
      </c>
      <c r="E53" t="str">
        <f t="shared" si="3"/>
        <v>52+</v>
      </c>
      <c r="F53" s="3">
        <f t="shared" si="0"/>
        <v>5.2161737109695308E-3</v>
      </c>
      <c r="H53">
        <v>52</v>
      </c>
      <c r="I53">
        <v>34196</v>
      </c>
      <c r="J53">
        <v>527</v>
      </c>
      <c r="K53" s="2">
        <f t="shared" si="6"/>
        <v>1.5411159199906422E-2</v>
      </c>
      <c r="L53" s="3">
        <f t="shared" si="7"/>
        <v>2.3256050083940018E-4</v>
      </c>
      <c r="M53" s="3">
        <f>SUM($J$2:J53)/$J$102</f>
        <v>0.99520234144864184</v>
      </c>
    </row>
    <row r="54" spans="1:13" x14ac:dyDescent="0.25">
      <c r="A54">
        <v>53</v>
      </c>
      <c r="B54">
        <v>32378</v>
      </c>
      <c r="C54">
        <v>472</v>
      </c>
      <c r="D54">
        <f>SUM($B54:B$1109)</f>
        <v>732797</v>
      </c>
      <c r="E54" t="str">
        <f t="shared" si="3"/>
        <v>53+</v>
      </c>
      <c r="F54" s="3">
        <f t="shared" si="0"/>
        <v>4.9836132101301299E-3</v>
      </c>
      <c r="H54">
        <v>53</v>
      </c>
      <c r="I54">
        <v>32378</v>
      </c>
      <c r="J54">
        <v>472</v>
      </c>
      <c r="K54" s="2">
        <f t="shared" si="6"/>
        <v>1.4577799740564581E-2</v>
      </c>
      <c r="L54" s="3">
        <f t="shared" si="7"/>
        <v>2.2019662814885073E-4</v>
      </c>
      <c r="M54" s="3">
        <f>SUM($J$2:J54)/$J$102</f>
        <v>0.99543744265672329</v>
      </c>
    </row>
    <row r="55" spans="1:13" x14ac:dyDescent="0.25">
      <c r="A55">
        <v>54</v>
      </c>
      <c r="B55">
        <v>30394</v>
      </c>
      <c r="C55">
        <v>471</v>
      </c>
      <c r="D55">
        <f>SUM($B55:B$1109)</f>
        <v>700419</v>
      </c>
      <c r="E55" t="str">
        <f t="shared" si="3"/>
        <v>54+</v>
      </c>
      <c r="F55" s="3">
        <f t="shared" si="0"/>
        <v>4.7634165819812795E-3</v>
      </c>
      <c r="H55">
        <v>54</v>
      </c>
      <c r="I55">
        <v>30394</v>
      </c>
      <c r="J55">
        <v>471</v>
      </c>
      <c r="K55" s="2">
        <f t="shared" si="6"/>
        <v>1.5496479568335856E-2</v>
      </c>
      <c r="L55" s="3">
        <f t="shared" si="7"/>
        <v>2.0670382098820708E-4</v>
      </c>
      <c r="M55" s="3">
        <f>SUM($J$2:J55)/$J$102</f>
        <v>0.99567204576902502</v>
      </c>
    </row>
    <row r="56" spans="1:13" x14ac:dyDescent="0.25">
      <c r="A56">
        <v>55</v>
      </c>
      <c r="B56">
        <v>28762</v>
      </c>
      <c r="C56">
        <v>492</v>
      </c>
      <c r="D56">
        <f>SUM($B56:B$1109)</f>
        <v>670025</v>
      </c>
      <c r="E56" t="str">
        <f t="shared" si="3"/>
        <v>55+</v>
      </c>
      <c r="F56" s="3">
        <f t="shared" si="0"/>
        <v>4.5567127609930725E-3</v>
      </c>
      <c r="H56">
        <v>55</v>
      </c>
      <c r="I56">
        <v>28762</v>
      </c>
      <c r="J56">
        <v>492</v>
      </c>
      <c r="K56" s="2">
        <f t="shared" si="6"/>
        <v>1.7105903622835684E-2</v>
      </c>
      <c r="L56" s="3">
        <f t="shared" si="7"/>
        <v>1.9560489896896794E-4</v>
      </c>
      <c r="M56" s="3">
        <f>SUM($J$2:J56)/$J$102</f>
        <v>0.99591710889270324</v>
      </c>
    </row>
    <row r="57" spans="1:13" x14ac:dyDescent="0.25">
      <c r="A57">
        <v>56</v>
      </c>
      <c r="B57">
        <v>26904</v>
      </c>
      <c r="C57">
        <v>434</v>
      </c>
      <c r="D57">
        <f>SUM($B57:B$1109)</f>
        <v>641263</v>
      </c>
      <c r="E57" t="str">
        <f t="shared" si="3"/>
        <v>56+</v>
      </c>
      <c r="F57" s="3">
        <f t="shared" si="0"/>
        <v>4.3611078620241044E-3</v>
      </c>
      <c r="H57">
        <v>56</v>
      </c>
      <c r="I57">
        <v>26904</v>
      </c>
      <c r="J57">
        <v>434</v>
      </c>
      <c r="K57" s="2">
        <f t="shared" si="6"/>
        <v>1.6131430270591735E-2</v>
      </c>
      <c r="L57" s="3">
        <f t="shared" si="7"/>
        <v>1.8296899387598616E-4</v>
      </c>
      <c r="M57" s="3">
        <f>SUM($J$2:J57)/$J$102</f>
        <v>0.99613328246115107</v>
      </c>
    </row>
    <row r="58" spans="1:13" x14ac:dyDescent="0.25">
      <c r="A58">
        <v>57</v>
      </c>
      <c r="B58">
        <v>25169</v>
      </c>
      <c r="C58">
        <v>366</v>
      </c>
      <c r="D58">
        <f>SUM($B58:B$1109)</f>
        <v>614359</v>
      </c>
      <c r="E58" t="str">
        <f t="shared" si="3"/>
        <v>57+</v>
      </c>
      <c r="F58" s="3">
        <f t="shared" si="0"/>
        <v>4.1781388681481181E-3</v>
      </c>
      <c r="H58">
        <v>57</v>
      </c>
      <c r="I58">
        <v>25169</v>
      </c>
      <c r="J58">
        <v>366</v>
      </c>
      <c r="K58" s="2">
        <f t="shared" si="6"/>
        <v>1.4541698120704041E-2</v>
      </c>
      <c r="L58" s="3">
        <f t="shared" si="7"/>
        <v>1.7116958842048377E-4</v>
      </c>
      <c r="M58" s="3">
        <f>SUM($J$2:J58)/$J$102</f>
        <v>0.99631558551657018</v>
      </c>
    </row>
    <row r="59" spans="1:13" x14ac:dyDescent="0.25">
      <c r="A59">
        <v>58</v>
      </c>
      <c r="B59">
        <v>24313</v>
      </c>
      <c r="C59">
        <v>323</v>
      </c>
      <c r="D59">
        <f>SUM($B59:B$1109)</f>
        <v>589190</v>
      </c>
      <c r="E59" t="str">
        <f t="shared" si="3"/>
        <v>58+</v>
      </c>
      <c r="F59" s="3">
        <f t="shared" si="0"/>
        <v>4.0069692797276343E-3</v>
      </c>
      <c r="H59">
        <v>58</v>
      </c>
      <c r="I59">
        <v>24313</v>
      </c>
      <c r="J59">
        <v>323</v>
      </c>
      <c r="K59" s="2">
        <f t="shared" si="6"/>
        <v>1.3285073828815859E-2</v>
      </c>
      <c r="L59" s="3">
        <f t="shared" si="7"/>
        <v>1.6534809500843187E-4</v>
      </c>
      <c r="M59" s="3">
        <f>SUM($J$2:J59)/$J$102</f>
        <v>0.99647647045345644</v>
      </c>
    </row>
    <row r="60" spans="1:13" x14ac:dyDescent="0.25">
      <c r="A60">
        <v>59</v>
      </c>
      <c r="B60">
        <v>22751</v>
      </c>
      <c r="C60">
        <v>346</v>
      </c>
      <c r="D60">
        <f>SUM($B60:B$1109)</f>
        <v>564877</v>
      </c>
      <c r="E60" t="str">
        <f t="shared" si="3"/>
        <v>59+</v>
      </c>
      <c r="F60" s="3">
        <f t="shared" si="0"/>
        <v>3.8416211847192025E-3</v>
      </c>
      <c r="H60">
        <v>59</v>
      </c>
      <c r="I60">
        <v>22751</v>
      </c>
      <c r="J60">
        <v>346</v>
      </c>
      <c r="K60" s="2">
        <f t="shared" si="6"/>
        <v>1.5208122719880444E-2</v>
      </c>
      <c r="L60" s="3">
        <f t="shared" si="7"/>
        <v>1.5472522969344933E-4</v>
      </c>
      <c r="M60" s="3">
        <f>SUM($J$2:J60)/$J$102</f>
        <v>0.99664881159327889</v>
      </c>
    </row>
    <row r="61" spans="1:13" x14ac:dyDescent="0.25">
      <c r="A61">
        <v>60</v>
      </c>
      <c r="B61">
        <v>21923</v>
      </c>
      <c r="C61">
        <v>294</v>
      </c>
      <c r="D61">
        <f>SUM($B61:B$1109)</f>
        <v>542126</v>
      </c>
      <c r="E61" t="str">
        <f t="shared" si="3"/>
        <v>60+</v>
      </c>
      <c r="F61" s="3">
        <f t="shared" si="0"/>
        <v>3.6868959550257533E-3</v>
      </c>
      <c r="H61">
        <v>60</v>
      </c>
      <c r="I61">
        <v>21923</v>
      </c>
      <c r="J61">
        <v>294</v>
      </c>
      <c r="K61" s="2">
        <f t="shared" si="6"/>
        <v>1.3410573370432879E-2</v>
      </c>
      <c r="L61" s="3">
        <f t="shared" si="7"/>
        <v>1.4909415896310007E-4</v>
      </c>
      <c r="M61" s="3">
        <f>SUM($J$2:J61)/$J$102</f>
        <v>0.99679525175255002</v>
      </c>
    </row>
    <row r="62" spans="1:13" x14ac:dyDescent="0.25">
      <c r="A62">
        <v>61</v>
      </c>
      <c r="B62">
        <v>20390</v>
      </c>
      <c r="C62">
        <v>282</v>
      </c>
      <c r="D62">
        <f>SUM($B62:B$1109)</f>
        <v>520203</v>
      </c>
      <c r="E62" t="str">
        <f t="shared" si="3"/>
        <v>61+</v>
      </c>
      <c r="F62" s="3">
        <f t="shared" si="0"/>
        <v>3.5378017960626534E-3</v>
      </c>
      <c r="H62">
        <v>61</v>
      </c>
      <c r="I62">
        <v>20390</v>
      </c>
      <c r="J62">
        <v>282</v>
      </c>
      <c r="K62" s="2">
        <f t="shared" si="6"/>
        <v>1.3830308974987739E-2</v>
      </c>
      <c r="L62" s="3">
        <f t="shared" si="7"/>
        <v>1.3866851713988096E-4</v>
      </c>
      <c r="M62" s="3">
        <f>SUM($J$2:J62)/$J$102</f>
        <v>0.99693571476246312</v>
      </c>
    </row>
    <row r="63" spans="1:13" x14ac:dyDescent="0.25">
      <c r="A63">
        <v>62</v>
      </c>
      <c r="B63">
        <v>19426</v>
      </c>
      <c r="C63">
        <v>278</v>
      </c>
      <c r="D63">
        <f>SUM($B63:B$1109)</f>
        <v>499813</v>
      </c>
      <c r="E63" t="str">
        <f t="shared" si="3"/>
        <v>62+</v>
      </c>
      <c r="F63" s="3">
        <f t="shared" si="0"/>
        <v>3.3991332789227724E-3</v>
      </c>
      <c r="H63">
        <v>62</v>
      </c>
      <c r="I63">
        <v>19426</v>
      </c>
      <c r="J63">
        <v>278</v>
      </c>
      <c r="K63" s="2">
        <f t="shared" si="6"/>
        <v>1.4310717594975805E-2</v>
      </c>
      <c r="L63" s="3">
        <f t="shared" si="7"/>
        <v>1.3211253624126177E-4</v>
      </c>
      <c r="M63" s="3">
        <f>SUM($J$2:J63)/$J$102</f>
        <v>0.99707418538925685</v>
      </c>
    </row>
    <row r="64" spans="1:13" x14ac:dyDescent="0.25">
      <c r="A64">
        <v>63</v>
      </c>
      <c r="B64">
        <v>18317</v>
      </c>
      <c r="C64">
        <v>253</v>
      </c>
      <c r="D64">
        <f>SUM($B64:B$1109)</f>
        <v>480387</v>
      </c>
      <c r="E64" t="str">
        <f t="shared" si="3"/>
        <v>63+</v>
      </c>
      <c r="F64" s="3">
        <f t="shared" si="0"/>
        <v>3.2670207426815107E-3</v>
      </c>
      <c r="H64">
        <v>63</v>
      </c>
      <c r="I64">
        <v>18317</v>
      </c>
      <c r="J64">
        <v>253</v>
      </c>
      <c r="K64" s="2">
        <f t="shared" si="6"/>
        <v>1.3812305508543975E-2</v>
      </c>
      <c r="L64" s="3">
        <f t="shared" si="7"/>
        <v>1.245704378838254E-4</v>
      </c>
      <c r="M64" s="3">
        <f>SUM($J$2:J64)/$J$102</f>
        <v>0.99720020362155481</v>
      </c>
    </row>
    <row r="65" spans="1:13" x14ac:dyDescent="0.25">
      <c r="A65">
        <v>64</v>
      </c>
      <c r="B65">
        <v>17706</v>
      </c>
      <c r="C65">
        <v>250</v>
      </c>
      <c r="D65">
        <f>SUM($B65:B$1109)</f>
        <v>462070</v>
      </c>
      <c r="E65" t="str">
        <f t="shared" si="3"/>
        <v>64+</v>
      </c>
      <c r="F65" s="3">
        <f t="shared" si="0"/>
        <v>3.1424503047976851E-3</v>
      </c>
      <c r="H65">
        <v>64</v>
      </c>
      <c r="I65">
        <v>17706</v>
      </c>
      <c r="J65">
        <v>250</v>
      </c>
      <c r="K65" s="2">
        <f t="shared" si="6"/>
        <v>1.4119507511577997E-2</v>
      </c>
      <c r="L65" s="3">
        <f t="shared" si="7"/>
        <v>1.2041514293667152E-4</v>
      </c>
      <c r="M65" s="3">
        <f>SUM($J$2:J65)/$J$102</f>
        <v>0.99732472756651325</v>
      </c>
    </row>
    <row r="66" spans="1:13" x14ac:dyDescent="0.25">
      <c r="A66">
        <v>65</v>
      </c>
      <c r="B66">
        <v>16671</v>
      </c>
      <c r="C66">
        <v>237</v>
      </c>
      <c r="D66">
        <f>SUM($B66:B$1109)</f>
        <v>444364</v>
      </c>
      <c r="E66" t="str">
        <f t="shared" si="3"/>
        <v>65+</v>
      </c>
      <c r="F66" s="3">
        <f t="shared" ref="F66:F129" si="8">D66/$D$2</f>
        <v>3.0220351618610135E-3</v>
      </c>
      <c r="H66">
        <v>65</v>
      </c>
      <c r="I66">
        <v>16671</v>
      </c>
      <c r="J66">
        <v>237</v>
      </c>
      <c r="K66" s="2">
        <f t="shared" si="6"/>
        <v>1.4216303761022134E-2</v>
      </c>
      <c r="L66" s="3">
        <f t="shared" si="7"/>
        <v>1.1337630452373496E-4</v>
      </c>
      <c r="M66" s="3">
        <f>SUM($J$2:J66)/$J$102</f>
        <v>0.99744277626633382</v>
      </c>
    </row>
    <row r="67" spans="1:13" x14ac:dyDescent="0.25">
      <c r="A67">
        <v>66</v>
      </c>
      <c r="B67">
        <v>16124</v>
      </c>
      <c r="C67">
        <v>195</v>
      </c>
      <c r="D67">
        <f>SUM($B67:B$1109)</f>
        <v>427693</v>
      </c>
      <c r="E67" t="str">
        <f t="shared" ref="E67:E130" si="9">CONCATENATE(A67,"+")</f>
        <v>66+</v>
      </c>
      <c r="F67" s="3">
        <f t="shared" si="8"/>
        <v>2.9086588573372786E-3</v>
      </c>
      <c r="H67">
        <v>66</v>
      </c>
      <c r="I67">
        <v>16124</v>
      </c>
      <c r="J67">
        <v>195</v>
      </c>
      <c r="K67" s="2">
        <f t="shared" si="6"/>
        <v>1.2093773257256264E-2</v>
      </c>
      <c r="L67" s="3">
        <f t="shared" si="7"/>
        <v>1.0965626142047282E-4</v>
      </c>
      <c r="M67" s="3">
        <f>SUM($J$2:J67)/$J$102</f>
        <v>0.99753990494340139</v>
      </c>
    </row>
    <row r="68" spans="1:13" x14ac:dyDescent="0.25">
      <c r="A68">
        <v>67</v>
      </c>
      <c r="B68">
        <v>15210</v>
      </c>
      <c r="C68">
        <v>207</v>
      </c>
      <c r="D68">
        <f>SUM($B68:B$1109)</f>
        <v>411569</v>
      </c>
      <c r="E68" t="str">
        <f t="shared" si="9"/>
        <v>67+</v>
      </c>
      <c r="F68" s="3">
        <f t="shared" si="8"/>
        <v>2.799002595916806E-3</v>
      </c>
      <c r="H68">
        <v>67</v>
      </c>
      <c r="I68">
        <v>15210</v>
      </c>
      <c r="J68">
        <v>207</v>
      </c>
      <c r="K68" s="2">
        <f t="shared" si="6"/>
        <v>1.3609467455621301E-2</v>
      </c>
      <c r="L68" s="3">
        <f t="shared" si="7"/>
        <v>1.0344032102489404E-4</v>
      </c>
      <c r="M68" s="3">
        <f>SUM($J$2:J68)/$J$102</f>
        <v>0.99764301076982698</v>
      </c>
    </row>
    <row r="69" spans="1:13" x14ac:dyDescent="0.25">
      <c r="A69">
        <v>68</v>
      </c>
      <c r="B69">
        <v>14469</v>
      </c>
      <c r="C69">
        <v>189</v>
      </c>
      <c r="D69">
        <f>SUM($B69:B$1109)</f>
        <v>396359</v>
      </c>
      <c r="E69" t="str">
        <f t="shared" si="9"/>
        <v>68+</v>
      </c>
      <c r="F69" s="3">
        <f t="shared" si="8"/>
        <v>2.6955622748919116E-3</v>
      </c>
      <c r="H69">
        <v>68</v>
      </c>
      <c r="I69">
        <v>14469</v>
      </c>
      <c r="J69">
        <v>189</v>
      </c>
      <c r="K69" s="2">
        <f t="shared" si="6"/>
        <v>1.3062409288824383E-2</v>
      </c>
      <c r="L69" s="3">
        <f t="shared" si="7"/>
        <v>9.8400920769835099E-5</v>
      </c>
      <c r="M69" s="3">
        <f>SUM($J$2:J69)/$J$102</f>
        <v>0.99773715087221548</v>
      </c>
    </row>
    <row r="70" spans="1:13" x14ac:dyDescent="0.25">
      <c r="A70">
        <v>69</v>
      </c>
      <c r="B70">
        <v>13832</v>
      </c>
      <c r="C70">
        <v>191</v>
      </c>
      <c r="D70">
        <f>SUM($B70:B$1109)</f>
        <v>381890</v>
      </c>
      <c r="E70" t="str">
        <f t="shared" si="9"/>
        <v>69+</v>
      </c>
      <c r="F70" s="3">
        <f t="shared" si="8"/>
        <v>2.5971613541220769E-3</v>
      </c>
      <c r="H70">
        <v>69</v>
      </c>
      <c r="I70">
        <v>13832</v>
      </c>
      <c r="J70">
        <v>191</v>
      </c>
      <c r="K70" s="2">
        <f t="shared" si="6"/>
        <v>1.3808559861191441E-2</v>
      </c>
      <c r="L70" s="3">
        <f t="shared" si="7"/>
        <v>9.4068804761100229E-5</v>
      </c>
      <c r="M70" s="3">
        <f>SUM($J$2:J70)/$J$102</f>
        <v>0.99783228716616379</v>
      </c>
    </row>
    <row r="71" spans="1:13" x14ac:dyDescent="0.25">
      <c r="A71">
        <v>70</v>
      </c>
      <c r="B71">
        <v>13185</v>
      </c>
      <c r="C71">
        <v>173</v>
      </c>
      <c r="D71">
        <f>SUM($B71:B$1109)</f>
        <v>368058</v>
      </c>
      <c r="E71" t="str">
        <f t="shared" si="9"/>
        <v>70+</v>
      </c>
      <c r="F71" s="3">
        <f t="shared" si="8"/>
        <v>2.5030925493609766E-3</v>
      </c>
      <c r="H71">
        <v>70</v>
      </c>
      <c r="I71">
        <v>13185</v>
      </c>
      <c r="J71">
        <v>173</v>
      </c>
      <c r="K71" s="2">
        <f t="shared" si="6"/>
        <v>1.3120970800151687E-2</v>
      </c>
      <c r="L71" s="3">
        <f t="shared" si="7"/>
        <v>8.966868065175727E-5</v>
      </c>
      <c r="M71" s="3">
        <f>SUM($J$2:J71)/$J$102</f>
        <v>0.99791845773607502</v>
      </c>
    </row>
    <row r="72" spans="1:13" x14ac:dyDescent="0.25">
      <c r="A72">
        <v>71</v>
      </c>
      <c r="B72">
        <v>12522</v>
      </c>
      <c r="C72">
        <v>167</v>
      </c>
      <c r="D72">
        <f>SUM($B72:B$1109)</f>
        <v>354873</v>
      </c>
      <c r="E72" t="str">
        <f t="shared" si="9"/>
        <v>71+</v>
      </c>
      <c r="F72" s="3">
        <f t="shared" si="8"/>
        <v>2.4134238687092192E-3</v>
      </c>
      <c r="H72">
        <v>71</v>
      </c>
      <c r="I72">
        <v>12522</v>
      </c>
      <c r="J72">
        <v>167</v>
      </c>
      <c r="K72" s="2">
        <f t="shared" si="6"/>
        <v>1.3336527711228239E-2</v>
      </c>
      <c r="L72" s="3">
        <f t="shared" si="7"/>
        <v>8.5159743581441364E-5</v>
      </c>
      <c r="M72" s="3">
        <f>SUM($J$2:J72)/$J$102</f>
        <v>0.99800163973130718</v>
      </c>
    </row>
    <row r="73" spans="1:13" x14ac:dyDescent="0.25">
      <c r="A73">
        <v>72</v>
      </c>
      <c r="B73">
        <v>11875</v>
      </c>
      <c r="C73">
        <v>162</v>
      </c>
      <c r="D73">
        <f>SUM($B73:B$1109)</f>
        <v>342351</v>
      </c>
      <c r="E73" t="str">
        <f t="shared" si="9"/>
        <v>72+</v>
      </c>
      <c r="F73" s="3">
        <f t="shared" si="8"/>
        <v>2.328264125127778E-3</v>
      </c>
      <c r="H73">
        <v>72</v>
      </c>
      <c r="I73">
        <v>11875</v>
      </c>
      <c r="J73">
        <v>162</v>
      </c>
      <c r="K73" s="2">
        <f t="shared" si="6"/>
        <v>1.3642105263157895E-2</v>
      </c>
      <c r="L73" s="3">
        <f t="shared" si="7"/>
        <v>8.0759619472098404E-5</v>
      </c>
      <c r="M73" s="3">
        <f>SUM($J$2:J73)/$J$102</f>
        <v>0.99808233124764023</v>
      </c>
    </row>
    <row r="74" spans="1:13" x14ac:dyDescent="0.25">
      <c r="A74">
        <v>73</v>
      </c>
      <c r="B74">
        <v>11438</v>
      </c>
      <c r="C74">
        <v>154</v>
      </c>
      <c r="D74">
        <f>SUM($B74:B$1109)</f>
        <v>330476</v>
      </c>
      <c r="E74" t="str">
        <f t="shared" si="9"/>
        <v>73+</v>
      </c>
      <c r="F74" s="3">
        <f t="shared" si="8"/>
        <v>2.2475045056556796E-3</v>
      </c>
      <c r="H74">
        <v>73</v>
      </c>
      <c r="I74">
        <v>11438</v>
      </c>
      <c r="J74">
        <v>154</v>
      </c>
      <c r="K74" s="2">
        <f t="shared" si="6"/>
        <v>1.346389228886169E-2</v>
      </c>
      <c r="L74" s="3">
        <f t="shared" si="7"/>
        <v>7.7787665475525182E-5</v>
      </c>
      <c r="M74" s="3">
        <f>SUM($J$2:J74)/$J$102</f>
        <v>0.99815903799773464</v>
      </c>
    </row>
    <row r="75" spans="1:13" x14ac:dyDescent="0.25">
      <c r="A75">
        <v>74</v>
      </c>
      <c r="B75">
        <v>10830</v>
      </c>
      <c r="C75">
        <v>156</v>
      </c>
      <c r="D75">
        <f>SUM($B75:B$1109)</f>
        <v>319038</v>
      </c>
      <c r="E75" t="str">
        <f t="shared" si="9"/>
        <v>74+</v>
      </c>
      <c r="F75" s="3">
        <f t="shared" si="8"/>
        <v>2.1697168401801541E-3</v>
      </c>
      <c r="H75">
        <v>74</v>
      </c>
      <c r="I75">
        <v>10830</v>
      </c>
      <c r="J75">
        <v>156</v>
      </c>
      <c r="K75" s="2">
        <f t="shared" si="6"/>
        <v>1.4404432132963989E-2</v>
      </c>
      <c r="L75" s="3">
        <f t="shared" si="7"/>
        <v>7.365277295855375E-5</v>
      </c>
      <c r="M75" s="3">
        <f>SUM($J$2:J75)/$J$102</f>
        <v>0.99823674093938874</v>
      </c>
    </row>
    <row r="76" spans="1:13" x14ac:dyDescent="0.25">
      <c r="A76">
        <v>75</v>
      </c>
      <c r="B76">
        <v>10202</v>
      </c>
      <c r="C76">
        <v>131</v>
      </c>
      <c r="D76">
        <f>SUM($B76:B$1109)</f>
        <v>308208</v>
      </c>
      <c r="E76" t="str">
        <f t="shared" si="9"/>
        <v>75+</v>
      </c>
      <c r="F76" s="3">
        <f t="shared" si="8"/>
        <v>2.0960640672216006E-3</v>
      </c>
      <c r="H76">
        <v>75</v>
      </c>
      <c r="I76">
        <v>10202</v>
      </c>
      <c r="J76">
        <v>131</v>
      </c>
      <c r="K76" s="2">
        <f t="shared" si="6"/>
        <v>1.2840619486375221E-2</v>
      </c>
      <c r="L76" s="3">
        <f t="shared" si="7"/>
        <v>6.938186424036614E-5</v>
      </c>
      <c r="M76" s="3">
        <f>SUM($J$2:J76)/$J$102</f>
        <v>0.99830199148654697</v>
      </c>
    </row>
    <row r="77" spans="1:13" x14ac:dyDescent="0.25">
      <c r="A77">
        <v>76</v>
      </c>
      <c r="B77">
        <v>9850</v>
      </c>
      <c r="C77">
        <v>131</v>
      </c>
      <c r="D77">
        <f>SUM($B77:B$1109)</f>
        <v>298006</v>
      </c>
      <c r="E77" t="str">
        <f t="shared" si="9"/>
        <v>76+</v>
      </c>
      <c r="F77" s="3">
        <f t="shared" si="8"/>
        <v>2.0266822029812344E-3</v>
      </c>
      <c r="H77">
        <v>76</v>
      </c>
      <c r="I77">
        <v>9850</v>
      </c>
      <c r="J77">
        <v>131</v>
      </c>
      <c r="K77" s="2">
        <f t="shared" si="6"/>
        <v>1.3299492385786801E-2</v>
      </c>
      <c r="L77" s="3">
        <f t="shared" si="7"/>
        <v>6.698797909896163E-5</v>
      </c>
      <c r="M77" s="3">
        <f>SUM($J$2:J77)/$J$102</f>
        <v>0.99836724203370519</v>
      </c>
    </row>
    <row r="78" spans="1:13" x14ac:dyDescent="0.25">
      <c r="A78">
        <v>77</v>
      </c>
      <c r="B78">
        <v>9461</v>
      </c>
      <c r="C78">
        <v>120</v>
      </c>
      <c r="D78">
        <f>SUM($B78:B$1109)</f>
        <v>288156</v>
      </c>
      <c r="E78" t="str">
        <f t="shared" si="9"/>
        <v>77+</v>
      </c>
      <c r="F78" s="3">
        <f t="shared" si="8"/>
        <v>1.9596942238822726E-3</v>
      </c>
      <c r="H78">
        <v>77</v>
      </c>
      <c r="I78">
        <v>9461</v>
      </c>
      <c r="J78">
        <v>120</v>
      </c>
      <c r="K78" s="2">
        <f t="shared" si="6"/>
        <v>1.2683648662932036E-2</v>
      </c>
      <c r="L78" s="3">
        <f t="shared" si="7"/>
        <v>6.4342463985307208E-5</v>
      </c>
      <c r="M78" s="3">
        <f>SUM($J$2:J78)/$J$102</f>
        <v>0.99842701352728513</v>
      </c>
    </row>
    <row r="79" spans="1:13" x14ac:dyDescent="0.25">
      <c r="A79">
        <v>78</v>
      </c>
      <c r="B79">
        <v>9144</v>
      </c>
      <c r="C79">
        <v>124</v>
      </c>
      <c r="D79">
        <f>SUM($B79:B$1109)</f>
        <v>278695</v>
      </c>
      <c r="E79" t="str">
        <f t="shared" si="9"/>
        <v>78+</v>
      </c>
      <c r="F79" s="3">
        <f t="shared" si="8"/>
        <v>1.8953517598969656E-3</v>
      </c>
      <c r="H79">
        <v>78</v>
      </c>
      <c r="I79">
        <v>9144</v>
      </c>
      <c r="J79">
        <v>124</v>
      </c>
      <c r="K79" s="2">
        <f t="shared" si="6"/>
        <v>1.3560804899387576E-2</v>
      </c>
      <c r="L79" s="3">
        <f t="shared" si="7"/>
        <v>6.2186607196030981E-5</v>
      </c>
      <c r="M79" s="3">
        <f>SUM($J$2:J79)/$J$102</f>
        <v>0.99848877740398456</v>
      </c>
    </row>
    <row r="80" spans="1:13" x14ac:dyDescent="0.25">
      <c r="A80">
        <v>79</v>
      </c>
      <c r="B80">
        <v>8609</v>
      </c>
      <c r="C80">
        <v>104</v>
      </c>
      <c r="D80">
        <f>SUM($B80:B$1109)</f>
        <v>269551</v>
      </c>
      <c r="E80" t="str">
        <f t="shared" si="9"/>
        <v>79+</v>
      </c>
      <c r="F80" s="3">
        <f t="shared" si="8"/>
        <v>1.8331651527009347E-3</v>
      </c>
      <c r="H80">
        <v>79</v>
      </c>
      <c r="I80">
        <v>8609</v>
      </c>
      <c r="J80">
        <v>104</v>
      </c>
      <c r="K80" s="2">
        <f t="shared" si="6"/>
        <v>1.2080380996631432E-2</v>
      </c>
      <c r="L80" s="3">
        <f t="shared" si="7"/>
        <v>5.8548173813498543E-5</v>
      </c>
      <c r="M80" s="3">
        <f>SUM($J$2:J80)/$J$102</f>
        <v>0.99854057936508722</v>
      </c>
    </row>
    <row r="81" spans="1:13" x14ac:dyDescent="0.25">
      <c r="A81">
        <v>80</v>
      </c>
      <c r="B81">
        <v>8203</v>
      </c>
      <c r="C81">
        <v>106</v>
      </c>
      <c r="D81">
        <f>SUM($B81:B$1109)</f>
        <v>260942</v>
      </c>
      <c r="E81" t="str">
        <f t="shared" si="9"/>
        <v>80+</v>
      </c>
      <c r="F81" s="3">
        <f t="shared" si="8"/>
        <v>1.7746169788874361E-3</v>
      </c>
      <c r="H81">
        <v>80</v>
      </c>
      <c r="I81">
        <v>8203</v>
      </c>
      <c r="J81">
        <v>106</v>
      </c>
      <c r="K81" s="2">
        <f t="shared" si="6"/>
        <v>1.2922101670120688E-2</v>
      </c>
      <c r="L81" s="3">
        <f t="shared" si="7"/>
        <v>5.578704492881038E-5</v>
      </c>
      <c r="M81" s="3">
        <f>SUM($J$2:J81)/$J$102</f>
        <v>0.99859337751774968</v>
      </c>
    </row>
    <row r="82" spans="1:13" x14ac:dyDescent="0.25">
      <c r="A82">
        <v>81</v>
      </c>
      <c r="B82">
        <v>7821</v>
      </c>
      <c r="C82">
        <v>109</v>
      </c>
      <c r="D82">
        <f>SUM($B82:B$1109)</f>
        <v>252739</v>
      </c>
      <c r="E82" t="str">
        <f t="shared" si="9"/>
        <v>81+</v>
      </c>
      <c r="F82" s="3">
        <f t="shared" si="8"/>
        <v>1.7188299339586256E-3</v>
      </c>
      <c r="H82">
        <v>81</v>
      </c>
      <c r="I82">
        <v>7821</v>
      </c>
      <c r="J82">
        <v>109</v>
      </c>
      <c r="K82" s="2">
        <f t="shared" si="6"/>
        <v>1.3936836721646848E-2</v>
      </c>
      <c r="L82" s="3">
        <f t="shared" si="7"/>
        <v>5.3189135485581611E-5</v>
      </c>
      <c r="M82" s="3">
        <f>SUM($J$2:J82)/$J$102</f>
        <v>0.99864766995775156</v>
      </c>
    </row>
    <row r="83" spans="1:13" x14ac:dyDescent="0.25">
      <c r="A83">
        <v>82</v>
      </c>
      <c r="B83">
        <v>7479</v>
      </c>
      <c r="C83">
        <v>69</v>
      </c>
      <c r="D83">
        <f>SUM($B83:B$1109)</f>
        <v>244918</v>
      </c>
      <c r="E83" t="str">
        <f t="shared" si="9"/>
        <v>82+</v>
      </c>
      <c r="F83" s="3">
        <f t="shared" si="8"/>
        <v>1.6656407984730441E-3</v>
      </c>
      <c r="H83">
        <v>82</v>
      </c>
      <c r="I83">
        <v>7479</v>
      </c>
      <c r="J83">
        <v>69</v>
      </c>
      <c r="K83" s="2">
        <f t="shared" si="6"/>
        <v>9.2258323305254714E-3</v>
      </c>
      <c r="L83" s="3">
        <f t="shared" si="7"/>
        <v>5.0863258444785176E-5</v>
      </c>
      <c r="M83" s="3">
        <f>SUM($J$2:J83)/$J$102</f>
        <v>0.99868203856656002</v>
      </c>
    </row>
    <row r="84" spans="1:13" x14ac:dyDescent="0.25">
      <c r="A84">
        <v>83</v>
      </c>
      <c r="B84">
        <v>7072</v>
      </c>
      <c r="C84">
        <v>89</v>
      </c>
      <c r="D84">
        <f>SUM($B84:B$1109)</f>
        <v>237439</v>
      </c>
      <c r="E84" t="str">
        <f t="shared" si="9"/>
        <v>83+</v>
      </c>
      <c r="F84" s="3">
        <f t="shared" si="8"/>
        <v>1.6147775400282588E-3</v>
      </c>
      <c r="H84">
        <v>83</v>
      </c>
      <c r="I84">
        <v>7072</v>
      </c>
      <c r="J84">
        <v>89</v>
      </c>
      <c r="K84" s="2">
        <f t="shared" si="6"/>
        <v>1.2584841628959276E-2</v>
      </c>
      <c r="L84" s="3">
        <f t="shared" si="7"/>
        <v>4.8095328750036206E-5</v>
      </c>
      <c r="M84" s="3">
        <f>SUM($J$2:J84)/$J$102</f>
        <v>0.99872636909096524</v>
      </c>
    </row>
    <row r="85" spans="1:13" x14ac:dyDescent="0.25">
      <c r="A85">
        <v>84</v>
      </c>
      <c r="B85">
        <v>7158</v>
      </c>
      <c r="C85">
        <v>76</v>
      </c>
      <c r="D85">
        <f>SUM($B85:B$1109)</f>
        <v>230367</v>
      </c>
      <c r="E85" t="str">
        <f t="shared" si="9"/>
        <v>84+</v>
      </c>
      <c r="F85" s="3">
        <f t="shared" si="8"/>
        <v>1.5666822112782226E-3</v>
      </c>
      <c r="H85">
        <v>84</v>
      </c>
      <c r="I85">
        <v>7158</v>
      </c>
      <c r="J85">
        <v>76</v>
      </c>
      <c r="K85" s="2">
        <f t="shared" si="6"/>
        <v>1.0617490919251188E-2</v>
      </c>
      <c r="L85" s="3">
        <f t="shared" si="7"/>
        <v>4.8680198415265719E-5</v>
      </c>
      <c r="M85" s="3">
        <f>SUM($J$2:J85)/$J$102</f>
        <v>0.9987642243702326</v>
      </c>
    </row>
    <row r="86" spans="1:13" x14ac:dyDescent="0.25">
      <c r="A86">
        <v>85</v>
      </c>
      <c r="B86">
        <v>6556</v>
      </c>
      <c r="C86">
        <v>80</v>
      </c>
      <c r="D86">
        <f>SUM($B86:B$1109)</f>
        <v>223209</v>
      </c>
      <c r="E86" t="str">
        <f t="shared" si="9"/>
        <v>85+</v>
      </c>
      <c r="F86" s="3">
        <f t="shared" si="8"/>
        <v>1.5180020128629569E-3</v>
      </c>
      <c r="H86">
        <v>85</v>
      </c>
      <c r="I86">
        <v>6556</v>
      </c>
      <c r="J86">
        <v>80</v>
      </c>
      <c r="K86" s="2">
        <f t="shared" si="6"/>
        <v>1.2202562538133009E-2</v>
      </c>
      <c r="L86" s="3">
        <f t="shared" si="7"/>
        <v>4.4586110758659131E-5</v>
      </c>
      <c r="M86" s="3">
        <f>SUM($J$2:J86)/$J$102</f>
        <v>0.99880407203261934</v>
      </c>
    </row>
    <row r="87" spans="1:13" x14ac:dyDescent="0.25">
      <c r="A87">
        <v>86</v>
      </c>
      <c r="B87">
        <v>6444</v>
      </c>
      <c r="C87">
        <v>91</v>
      </c>
      <c r="D87">
        <f>SUM($B87:B$1109)</f>
        <v>216653</v>
      </c>
      <c r="E87" t="str">
        <f t="shared" si="9"/>
        <v>86+</v>
      </c>
      <c r="F87" s="3">
        <f t="shared" si="8"/>
        <v>1.4734159021042978E-3</v>
      </c>
      <c r="H87">
        <v>86</v>
      </c>
      <c r="I87">
        <v>6444</v>
      </c>
      <c r="J87">
        <v>91</v>
      </c>
      <c r="K87" s="2">
        <f t="shared" si="6"/>
        <v>1.4121663563004346E-2</v>
      </c>
      <c r="L87" s="3">
        <f t="shared" si="7"/>
        <v>4.3824420031848603E-5</v>
      </c>
      <c r="M87" s="3">
        <f>SUM($J$2:J87)/$J$102</f>
        <v>0.99884939874858414</v>
      </c>
    </row>
    <row r="88" spans="1:13" x14ac:dyDescent="0.25">
      <c r="A88">
        <v>87</v>
      </c>
      <c r="B88">
        <v>6380</v>
      </c>
      <c r="C88">
        <v>68</v>
      </c>
      <c r="D88">
        <f>SUM($B88:B$1109)</f>
        <v>210209</v>
      </c>
      <c r="E88" t="str">
        <f t="shared" si="9"/>
        <v>87+</v>
      </c>
      <c r="F88" s="3">
        <f t="shared" si="8"/>
        <v>1.4295914820724493E-3</v>
      </c>
      <c r="H88">
        <v>87</v>
      </c>
      <c r="I88">
        <v>6380</v>
      </c>
      <c r="J88">
        <v>68</v>
      </c>
      <c r="K88" s="2">
        <f t="shared" si="6"/>
        <v>1.0658307210031349E-2</v>
      </c>
      <c r="L88" s="3">
        <f t="shared" si="7"/>
        <v>4.3389168187956869E-5</v>
      </c>
      <c r="M88" s="3">
        <f>SUM($J$2:J88)/$J$102</f>
        <v>0.99888326926161286</v>
      </c>
    </row>
    <row r="89" spans="1:13" x14ac:dyDescent="0.25">
      <c r="A89">
        <v>88</v>
      </c>
      <c r="B89">
        <v>6039</v>
      </c>
      <c r="C89">
        <v>82</v>
      </c>
      <c r="D89">
        <f>SUM($B89:B$1109)</f>
        <v>203829</v>
      </c>
      <c r="E89" t="str">
        <f t="shared" si="9"/>
        <v>88+</v>
      </c>
      <c r="F89" s="3">
        <f t="shared" si="8"/>
        <v>1.3862023138844924E-3</v>
      </c>
      <c r="H89">
        <v>88</v>
      </c>
      <c r="I89">
        <v>6039</v>
      </c>
      <c r="J89">
        <v>82</v>
      </c>
      <c r="K89" s="2">
        <f t="shared" si="6"/>
        <v>1.3578407021029972E-2</v>
      </c>
      <c r="L89" s="3">
        <f t="shared" si="7"/>
        <v>4.1070091957221248E-5</v>
      </c>
      <c r="M89" s="3">
        <f>SUM($J$2:J89)/$J$102</f>
        <v>0.99892411311555918</v>
      </c>
    </row>
    <row r="90" spans="1:13" x14ac:dyDescent="0.25">
      <c r="A90">
        <v>89</v>
      </c>
      <c r="B90">
        <v>5722</v>
      </c>
      <c r="C90">
        <v>81</v>
      </c>
      <c r="D90">
        <f>SUM($B90:B$1109)</f>
        <v>197790</v>
      </c>
      <c r="E90" t="str">
        <f t="shared" si="9"/>
        <v>89+</v>
      </c>
      <c r="F90" s="3">
        <f t="shared" si="8"/>
        <v>1.345132221927271E-3</v>
      </c>
      <c r="H90">
        <v>89</v>
      </c>
      <c r="I90">
        <v>5722</v>
      </c>
      <c r="J90">
        <v>81</v>
      </c>
      <c r="K90" s="2">
        <f t="shared" si="6"/>
        <v>1.4155889549108703E-2</v>
      </c>
      <c r="L90" s="3">
        <f t="shared" si="7"/>
        <v>3.8914235167945021E-5</v>
      </c>
      <c r="M90" s="3">
        <f>SUM($J$2:J90)/$J$102</f>
        <v>0.99896445887372576</v>
      </c>
    </row>
    <row r="91" spans="1:13" x14ac:dyDescent="0.25">
      <c r="A91">
        <v>90</v>
      </c>
      <c r="B91">
        <v>5576</v>
      </c>
      <c r="C91">
        <v>64</v>
      </c>
      <c r="D91">
        <f>SUM($B91:B$1109)</f>
        <v>192068</v>
      </c>
      <c r="E91" t="str">
        <f t="shared" si="9"/>
        <v>90+</v>
      </c>
      <c r="F91" s="3">
        <f t="shared" si="8"/>
        <v>1.3062179867593261E-3</v>
      </c>
      <c r="H91">
        <v>90</v>
      </c>
      <c r="I91">
        <v>5576</v>
      </c>
      <c r="J91">
        <v>64</v>
      </c>
      <c r="K91" s="2">
        <f t="shared" si="6"/>
        <v>1.1477761836441894E-2</v>
      </c>
      <c r="L91" s="3">
        <f t="shared" si="7"/>
        <v>3.7921316899067011E-5</v>
      </c>
      <c r="M91" s="3">
        <f>SUM($J$2:J91)/$J$102</f>
        <v>0.9989963370036351</v>
      </c>
    </row>
    <row r="92" spans="1:13" x14ac:dyDescent="0.25">
      <c r="A92">
        <v>91</v>
      </c>
      <c r="B92">
        <v>5353</v>
      </c>
      <c r="C92">
        <v>53</v>
      </c>
      <c r="D92">
        <f>SUM($B92:B$1109)</f>
        <v>186492</v>
      </c>
      <c r="E92" t="str">
        <f t="shared" si="9"/>
        <v>91+</v>
      </c>
      <c r="F92" s="3">
        <f t="shared" si="8"/>
        <v>1.268296669860259E-3</v>
      </c>
      <c r="H92">
        <v>91</v>
      </c>
      <c r="I92">
        <v>5353</v>
      </c>
      <c r="J92">
        <v>53</v>
      </c>
      <c r="K92" s="2">
        <f t="shared" si="6"/>
        <v>9.9009900990099011E-3</v>
      </c>
      <c r="L92" s="3">
        <f t="shared" si="7"/>
        <v>3.6404736255506763E-5</v>
      </c>
      <c r="M92" s="3">
        <f>SUM($J$2:J92)/$J$102</f>
        <v>0.99902273607996628</v>
      </c>
    </row>
    <row r="93" spans="1:13" x14ac:dyDescent="0.25">
      <c r="A93">
        <v>92</v>
      </c>
      <c r="B93">
        <v>5192</v>
      </c>
      <c r="C93">
        <v>89</v>
      </c>
      <c r="D93">
        <f>SUM($B93:B$1109)</f>
        <v>181139</v>
      </c>
      <c r="E93" t="str">
        <f t="shared" si="9"/>
        <v>92+</v>
      </c>
      <c r="F93" s="3">
        <f t="shared" si="8"/>
        <v>1.2318919336047522E-3</v>
      </c>
      <c r="H93">
        <v>92</v>
      </c>
      <c r="I93">
        <v>5192</v>
      </c>
      <c r="J93">
        <v>89</v>
      </c>
      <c r="K93" s="2">
        <f t="shared" si="6"/>
        <v>1.7141756548536211E-2</v>
      </c>
      <c r="L93" s="3">
        <f t="shared" si="7"/>
        <v>3.5309805835716627E-5</v>
      </c>
      <c r="M93" s="3">
        <f>SUM($J$2:J93)/$J$102</f>
        <v>0.9990670666043715</v>
      </c>
    </row>
    <row r="94" spans="1:13" x14ac:dyDescent="0.25">
      <c r="A94">
        <v>93</v>
      </c>
      <c r="B94">
        <v>4932</v>
      </c>
      <c r="C94">
        <v>60</v>
      </c>
      <c r="D94">
        <f>SUM($B94:B$1109)</f>
        <v>175947</v>
      </c>
      <c r="E94" t="str">
        <f t="shared" si="9"/>
        <v>93+</v>
      </c>
      <c r="F94" s="3">
        <f t="shared" si="8"/>
        <v>1.1965821277690357E-3</v>
      </c>
      <c r="H94">
        <v>93</v>
      </c>
      <c r="I94">
        <v>4932</v>
      </c>
      <c r="J94">
        <v>60</v>
      </c>
      <c r="K94" s="2">
        <f t="shared" si="6"/>
        <v>1.2165450121654502E-2</v>
      </c>
      <c r="L94" s="3">
        <f t="shared" si="7"/>
        <v>3.3541595219906474E-5</v>
      </c>
      <c r="M94" s="3">
        <f>SUM($J$2:J94)/$J$102</f>
        <v>0.99909695235116147</v>
      </c>
    </row>
    <row r="95" spans="1:13" x14ac:dyDescent="0.25">
      <c r="A95">
        <v>94</v>
      </c>
      <c r="B95">
        <v>4646</v>
      </c>
      <c r="C95">
        <v>47</v>
      </c>
      <c r="D95">
        <f>SUM($B95:B$1109)</f>
        <v>171015</v>
      </c>
      <c r="E95" t="str">
        <f t="shared" si="9"/>
        <v>94+</v>
      </c>
      <c r="F95" s="3">
        <f t="shared" si="8"/>
        <v>1.1630405325491293E-3</v>
      </c>
      <c r="H95">
        <v>94</v>
      </c>
      <c r="I95">
        <v>4646</v>
      </c>
      <c r="J95">
        <v>47</v>
      </c>
      <c r="K95" s="2">
        <f t="shared" si="6"/>
        <v>1.0116229014205768E-2</v>
      </c>
      <c r="L95" s="3">
        <f t="shared" si="7"/>
        <v>3.1596563542515299E-5</v>
      </c>
      <c r="M95" s="3">
        <f>SUM($J$2:J95)/$J$102</f>
        <v>0.99912036285281369</v>
      </c>
    </row>
    <row r="96" spans="1:13" x14ac:dyDescent="0.25">
      <c r="A96">
        <v>95</v>
      </c>
      <c r="B96">
        <v>4519</v>
      </c>
      <c r="C96">
        <v>56</v>
      </c>
      <c r="D96">
        <f>SUM($B96:B$1109)</f>
        <v>166369</v>
      </c>
      <c r="E96" t="str">
        <f t="shared" si="9"/>
        <v>95+</v>
      </c>
      <c r="F96" s="3">
        <f t="shared" si="8"/>
        <v>1.1314439690066139E-3</v>
      </c>
      <c r="H96">
        <v>95</v>
      </c>
      <c r="I96">
        <v>4519</v>
      </c>
      <c r="J96">
        <v>56</v>
      </c>
      <c r="K96" s="2">
        <f t="shared" si="6"/>
        <v>1.2392122150918344E-2</v>
      </c>
      <c r="L96" s="3">
        <f t="shared" si="7"/>
        <v>3.0732860664792652E-5</v>
      </c>
      <c r="M96" s="3">
        <f>SUM($J$2:J96)/$J$102</f>
        <v>0.9991482562164844</v>
      </c>
    </row>
    <row r="97" spans="1:13" x14ac:dyDescent="0.25">
      <c r="A97">
        <v>96</v>
      </c>
      <c r="B97">
        <v>4333</v>
      </c>
      <c r="C97">
        <v>44</v>
      </c>
      <c r="D97">
        <f>SUM($B97:B$1109)</f>
        <v>161850</v>
      </c>
      <c r="E97" t="str">
        <f t="shared" si="9"/>
        <v>96+</v>
      </c>
      <c r="F97" s="3">
        <f t="shared" si="8"/>
        <v>1.1007111083418213E-3</v>
      </c>
      <c r="H97">
        <v>96</v>
      </c>
      <c r="I97">
        <v>4333</v>
      </c>
      <c r="J97">
        <v>44</v>
      </c>
      <c r="K97" s="2">
        <f t="shared" si="6"/>
        <v>1.0154627279021463E-2</v>
      </c>
      <c r="L97" s="3">
        <f t="shared" si="7"/>
        <v>2.9467909993482309E-5</v>
      </c>
      <c r="M97" s="3">
        <f>SUM($J$2:J97)/$J$102</f>
        <v>0.99917017243079709</v>
      </c>
    </row>
    <row r="98" spans="1:13" x14ac:dyDescent="0.25">
      <c r="A98">
        <v>97</v>
      </c>
      <c r="B98">
        <v>4273</v>
      </c>
      <c r="C98">
        <v>44</v>
      </c>
      <c r="D98">
        <f>SUM($B98:B$1109)</f>
        <v>157517</v>
      </c>
      <c r="E98" t="str">
        <f t="shared" si="9"/>
        <v>97+</v>
      </c>
      <c r="F98" s="3">
        <f t="shared" si="8"/>
        <v>1.071243198348339E-3</v>
      </c>
      <c r="H98">
        <v>97</v>
      </c>
      <c r="I98">
        <v>4273</v>
      </c>
      <c r="J98">
        <v>44</v>
      </c>
      <c r="K98" s="2">
        <f t="shared" si="6"/>
        <v>1.0297215071378422E-2</v>
      </c>
      <c r="L98" s="3">
        <f t="shared" si="7"/>
        <v>2.9059861389833811E-5</v>
      </c>
      <c r="M98" s="3">
        <f>SUM($J$2:J98)/$J$102</f>
        <v>0.99919208864510978</v>
      </c>
    </row>
    <row r="99" spans="1:13" x14ac:dyDescent="0.25">
      <c r="A99">
        <v>98</v>
      </c>
      <c r="B99">
        <v>3965</v>
      </c>
      <c r="C99">
        <v>45</v>
      </c>
      <c r="D99">
        <f>SUM($B99:B$1109)</f>
        <v>153244</v>
      </c>
      <c r="E99" t="str">
        <f t="shared" si="9"/>
        <v>98+</v>
      </c>
      <c r="F99" s="3">
        <f t="shared" si="8"/>
        <v>1.0421833369585051E-3</v>
      </c>
      <c r="H99">
        <v>98</v>
      </c>
      <c r="I99">
        <v>3965</v>
      </c>
      <c r="J99">
        <v>45</v>
      </c>
      <c r="K99" s="2">
        <f t="shared" si="6"/>
        <v>1.1349306431273645E-2</v>
      </c>
      <c r="L99" s="3">
        <f t="shared" si="7"/>
        <v>2.6965211891104858E-5</v>
      </c>
      <c r="M99" s="3">
        <f>SUM($J$2:J99)/$J$102</f>
        <v>0.99921450295520231</v>
      </c>
    </row>
    <row r="100" spans="1:13" x14ac:dyDescent="0.25">
      <c r="A100">
        <v>99</v>
      </c>
      <c r="B100">
        <v>3985</v>
      </c>
      <c r="C100">
        <v>53</v>
      </c>
      <c r="D100">
        <f>SUM($B100:B$1109)</f>
        <v>149279</v>
      </c>
      <c r="E100" t="str">
        <f t="shared" si="9"/>
        <v>99+</v>
      </c>
      <c r="F100" s="3">
        <f t="shared" si="8"/>
        <v>1.0152181250674003E-3</v>
      </c>
      <c r="H100">
        <v>99</v>
      </c>
      <c r="I100">
        <v>3985</v>
      </c>
      <c r="J100">
        <v>53</v>
      </c>
      <c r="K100" s="2">
        <f t="shared" si="6"/>
        <v>1.3299874529485571E-2</v>
      </c>
      <c r="L100" s="3">
        <f t="shared" si="7"/>
        <v>2.7101228092321025E-5</v>
      </c>
      <c r="M100" s="3">
        <f>SUM($J$2:J100)/$J$102</f>
        <v>0.99924090203153348</v>
      </c>
    </row>
    <row r="101" spans="1:13" x14ac:dyDescent="0.25">
      <c r="A101">
        <v>100</v>
      </c>
      <c r="B101">
        <v>3774</v>
      </c>
      <c r="C101">
        <v>28</v>
      </c>
      <c r="D101">
        <f>SUM($B101:B$1109)</f>
        <v>145294</v>
      </c>
      <c r="E101" t="str">
        <f t="shared" si="9"/>
        <v>100+</v>
      </c>
      <c r="F101" s="3">
        <f t="shared" si="8"/>
        <v>9.8811689697507932E-4</v>
      </c>
      <c r="G101">
        <f>A101*B101</f>
        <v>377400</v>
      </c>
      <c r="H101" t="s">
        <v>1209</v>
      </c>
      <c r="I101">
        <f>SUM(B101:B1109)</f>
        <v>145294</v>
      </c>
      <c r="J101">
        <f>SUM(C101:C1109)</f>
        <v>1524</v>
      </c>
      <c r="K101" s="2">
        <f t="shared" si="1"/>
        <v>1.0489077319090946E-2</v>
      </c>
      <c r="L101" s="3">
        <f>I101/$I$102</f>
        <v>9.8811689697507932E-4</v>
      </c>
      <c r="M101" s="3">
        <f>SUM($J$2:J101)/$J$102</f>
        <v>1</v>
      </c>
    </row>
    <row r="102" spans="1:13" x14ac:dyDescent="0.25">
      <c r="A102">
        <v>101</v>
      </c>
      <c r="B102">
        <v>3619</v>
      </c>
      <c r="C102">
        <v>38</v>
      </c>
      <c r="D102">
        <f>SUM($B102:B$1109)</f>
        <v>141520</v>
      </c>
      <c r="E102" t="str">
        <f t="shared" si="9"/>
        <v>101+</v>
      </c>
      <c r="F102" s="3">
        <f t="shared" si="8"/>
        <v>9.6245063980558883E-4</v>
      </c>
      <c r="G102">
        <f t="shared" ref="G102:G165" si="10">A102*B102</f>
        <v>365519</v>
      </c>
      <c r="I102">
        <f>SUM(I2:I101)</f>
        <v>147041307</v>
      </c>
      <c r="J102">
        <f>SUM(J2:J101)</f>
        <v>2007646</v>
      </c>
      <c r="K102" s="2">
        <f t="shared" si="1"/>
        <v>1.3653619115341515E-2</v>
      </c>
    </row>
    <row r="103" spans="1:13" x14ac:dyDescent="0.25">
      <c r="A103">
        <v>102</v>
      </c>
      <c r="B103">
        <v>3498</v>
      </c>
      <c r="C103">
        <v>49</v>
      </c>
      <c r="D103">
        <f>SUM($B103:B$1109)</f>
        <v>137901</v>
      </c>
      <c r="E103" t="str">
        <f t="shared" si="9"/>
        <v>102+</v>
      </c>
      <c r="F103" s="3">
        <f t="shared" si="8"/>
        <v>9.3783850819552362E-4</v>
      </c>
      <c r="G103">
        <f t="shared" si="10"/>
        <v>356796</v>
      </c>
      <c r="K103" s="2"/>
      <c r="L103" s="3"/>
    </row>
    <row r="104" spans="1:13" x14ac:dyDescent="0.25">
      <c r="A104">
        <v>103</v>
      </c>
      <c r="B104">
        <v>3413</v>
      </c>
      <c r="C104">
        <v>42</v>
      </c>
      <c r="D104">
        <f>SUM($B104:B$1109)</f>
        <v>134403</v>
      </c>
      <c r="E104" t="str">
        <f t="shared" si="9"/>
        <v>103+</v>
      </c>
      <c r="F104" s="3">
        <f t="shared" si="8"/>
        <v>9.1404927460281618E-4</v>
      </c>
      <c r="G104">
        <f t="shared" si="10"/>
        <v>351539</v>
      </c>
      <c r="I104" t="s">
        <v>1116</v>
      </c>
      <c r="J104">
        <f>SUM(J2:J4)</f>
        <v>1432676</v>
      </c>
      <c r="K104" s="2">
        <f>J104/J102</f>
        <v>0.71360986946901994</v>
      </c>
      <c r="L104" s="3"/>
    </row>
    <row r="105" spans="1:13" x14ac:dyDescent="0.25">
      <c r="A105">
        <v>104</v>
      </c>
      <c r="B105">
        <v>3373</v>
      </c>
      <c r="C105">
        <v>40</v>
      </c>
      <c r="D105">
        <f>SUM($B105:B$1109)</f>
        <v>130990</v>
      </c>
      <c r="E105" t="str">
        <f t="shared" si="9"/>
        <v>104+</v>
      </c>
      <c r="F105" s="3">
        <f t="shared" si="8"/>
        <v>8.9083810986527749E-4</v>
      </c>
      <c r="G105">
        <f t="shared" si="10"/>
        <v>350792</v>
      </c>
      <c r="I105" t="s">
        <v>1114</v>
      </c>
      <c r="J105">
        <f>SUM(J2:J8)</f>
        <v>1721329</v>
      </c>
      <c r="K105" s="2">
        <f>J105/J102</f>
        <v>0.85738671060535576</v>
      </c>
      <c r="L105" s="3"/>
    </row>
    <row r="106" spans="1:13" x14ac:dyDescent="0.25">
      <c r="A106">
        <v>105</v>
      </c>
      <c r="B106">
        <v>3148</v>
      </c>
      <c r="C106">
        <v>37</v>
      </c>
      <c r="D106">
        <f>SUM($B106:B$1109)</f>
        <v>127617</v>
      </c>
      <c r="E106" t="str">
        <f t="shared" si="9"/>
        <v>105+</v>
      </c>
      <c r="F106" s="3">
        <f t="shared" si="8"/>
        <v>8.6789897753017115E-4</v>
      </c>
      <c r="G106">
        <f t="shared" si="10"/>
        <v>330540</v>
      </c>
      <c r="I106" t="s">
        <v>1115</v>
      </c>
      <c r="J106">
        <f>SUM(J2:J15)</f>
        <v>1879093</v>
      </c>
      <c r="K106" s="2">
        <f>J106/J102</f>
        <v>0.93596829321503894</v>
      </c>
      <c r="L106" s="3"/>
    </row>
    <row r="107" spans="1:13" x14ac:dyDescent="0.25">
      <c r="A107">
        <v>106</v>
      </c>
      <c r="B107">
        <v>2996</v>
      </c>
      <c r="C107">
        <v>27</v>
      </c>
      <c r="D107">
        <f>SUM($B107:B$1109)</f>
        <v>124469</v>
      </c>
      <c r="E107" t="str">
        <f t="shared" si="9"/>
        <v>106+</v>
      </c>
      <c r="F107" s="3">
        <f t="shared" si="8"/>
        <v>8.4649002745874663E-4</v>
      </c>
      <c r="G107">
        <f t="shared" si="10"/>
        <v>317576</v>
      </c>
      <c r="K107" s="2"/>
      <c r="L107" s="3"/>
    </row>
    <row r="108" spans="1:13" x14ac:dyDescent="0.25">
      <c r="A108">
        <v>107</v>
      </c>
      <c r="B108">
        <v>2994</v>
      </c>
      <c r="C108">
        <v>44</v>
      </c>
      <c r="D108">
        <f>SUM($B108:B$1109)</f>
        <v>121473</v>
      </c>
      <c r="E108" t="str">
        <f t="shared" si="9"/>
        <v>107+</v>
      </c>
      <c r="F108" s="3">
        <f t="shared" si="8"/>
        <v>8.2611480051656501E-4</v>
      </c>
      <c r="G108">
        <f t="shared" si="10"/>
        <v>320358</v>
      </c>
      <c r="K108" s="2"/>
      <c r="L108" s="3"/>
    </row>
    <row r="109" spans="1:13" x14ac:dyDescent="0.25">
      <c r="A109">
        <v>108</v>
      </c>
      <c r="B109">
        <v>2828</v>
      </c>
      <c r="C109">
        <v>25</v>
      </c>
      <c r="D109">
        <f>SUM($B109:B$1109)</f>
        <v>118479</v>
      </c>
      <c r="E109" t="str">
        <f t="shared" si="9"/>
        <v>108+</v>
      </c>
      <c r="F109" s="3">
        <f t="shared" si="8"/>
        <v>8.0575317519450504E-4</v>
      </c>
      <c r="G109">
        <f t="shared" si="10"/>
        <v>305424</v>
      </c>
      <c r="K109" s="2"/>
      <c r="L109" s="3"/>
    </row>
    <row r="110" spans="1:13" x14ac:dyDescent="0.25">
      <c r="A110">
        <v>109</v>
      </c>
      <c r="B110">
        <v>2763</v>
      </c>
      <c r="C110">
        <v>33</v>
      </c>
      <c r="D110">
        <f>SUM($B110:B$1109)</f>
        <v>115651</v>
      </c>
      <c r="E110" t="str">
        <f t="shared" si="9"/>
        <v>109+</v>
      </c>
      <c r="F110" s="3">
        <f t="shared" si="8"/>
        <v>7.8652048434253924E-4</v>
      </c>
      <c r="G110">
        <f t="shared" si="10"/>
        <v>301167</v>
      </c>
      <c r="K110" s="2"/>
      <c r="L110" s="3"/>
    </row>
    <row r="111" spans="1:13" x14ac:dyDescent="0.25">
      <c r="A111">
        <v>110</v>
      </c>
      <c r="B111">
        <v>2647</v>
      </c>
      <c r="C111">
        <v>32</v>
      </c>
      <c r="D111">
        <f>SUM($B111:B$1109)</f>
        <v>112888</v>
      </c>
      <c r="E111" t="str">
        <f t="shared" si="9"/>
        <v>110+</v>
      </c>
      <c r="F111" s="3">
        <f t="shared" si="8"/>
        <v>7.6772984614452595E-4</v>
      </c>
      <c r="G111">
        <f t="shared" si="10"/>
        <v>291170</v>
      </c>
      <c r="K111" s="2"/>
      <c r="L111" s="3"/>
    </row>
    <row r="112" spans="1:13" x14ac:dyDescent="0.25">
      <c r="A112">
        <v>111</v>
      </c>
      <c r="B112">
        <v>2605</v>
      </c>
      <c r="C112">
        <v>35</v>
      </c>
      <c r="D112">
        <f>SUM($B112:B$1109)</f>
        <v>110241</v>
      </c>
      <c r="E112" t="str">
        <f t="shared" si="9"/>
        <v>111+</v>
      </c>
      <c r="F112" s="3">
        <f t="shared" si="8"/>
        <v>7.4972810191356641E-4</v>
      </c>
      <c r="G112">
        <f t="shared" si="10"/>
        <v>289155</v>
      </c>
      <c r="K112" s="2"/>
      <c r="L112" s="3"/>
    </row>
    <row r="113" spans="1:12" x14ac:dyDescent="0.25">
      <c r="A113">
        <v>112</v>
      </c>
      <c r="B113">
        <v>2557</v>
      </c>
      <c r="C113">
        <v>32</v>
      </c>
      <c r="D113">
        <f>SUM($B113:B$1109)</f>
        <v>107636</v>
      </c>
      <c r="E113" t="str">
        <f t="shared" si="9"/>
        <v>112+</v>
      </c>
      <c r="F113" s="3">
        <f t="shared" si="8"/>
        <v>7.3201199170516078E-4</v>
      </c>
      <c r="G113">
        <f t="shared" si="10"/>
        <v>286384</v>
      </c>
      <c r="L113" s="3"/>
    </row>
    <row r="114" spans="1:12" x14ac:dyDescent="0.25">
      <c r="A114">
        <v>113</v>
      </c>
      <c r="B114">
        <v>2438</v>
      </c>
      <c r="C114">
        <v>31</v>
      </c>
      <c r="D114">
        <f>SUM($B114:B$1109)</f>
        <v>105079</v>
      </c>
      <c r="E114" t="str">
        <f t="shared" si="9"/>
        <v>113+</v>
      </c>
      <c r="F114" s="3">
        <f t="shared" si="8"/>
        <v>7.1462232037967401E-4</v>
      </c>
      <c r="G114">
        <f t="shared" si="10"/>
        <v>275494</v>
      </c>
      <c r="L114" s="3"/>
    </row>
    <row r="115" spans="1:12" x14ac:dyDescent="0.25">
      <c r="A115">
        <v>114</v>
      </c>
      <c r="B115">
        <v>2308</v>
      </c>
      <c r="C115">
        <v>30</v>
      </c>
      <c r="D115">
        <f>SUM($B115:B$1109)</f>
        <v>102641</v>
      </c>
      <c r="E115" t="str">
        <f t="shared" si="9"/>
        <v>114+</v>
      </c>
      <c r="F115" s="3">
        <f t="shared" si="8"/>
        <v>6.9804194545142336E-4</v>
      </c>
      <c r="G115">
        <f t="shared" si="10"/>
        <v>263112</v>
      </c>
      <c r="K115" s="2"/>
      <c r="L115" s="3"/>
    </row>
    <row r="116" spans="1:12" x14ac:dyDescent="0.25">
      <c r="A116">
        <v>115</v>
      </c>
      <c r="B116">
        <v>2308</v>
      </c>
      <c r="C116">
        <v>27</v>
      </c>
      <c r="D116">
        <f>SUM($B116:B$1109)</f>
        <v>100333</v>
      </c>
      <c r="E116" t="str">
        <f t="shared" si="9"/>
        <v>115+</v>
      </c>
      <c r="F116" s="3">
        <f t="shared" si="8"/>
        <v>6.8234567583107784E-4</v>
      </c>
      <c r="G116">
        <f t="shared" si="10"/>
        <v>265420</v>
      </c>
      <c r="K116" s="2"/>
      <c r="L116" s="3"/>
    </row>
    <row r="117" spans="1:12" x14ac:dyDescent="0.25">
      <c r="A117">
        <v>116</v>
      </c>
      <c r="B117">
        <v>2258</v>
      </c>
      <c r="C117">
        <v>17</v>
      </c>
      <c r="D117">
        <f>SUM($B117:B$1109)</f>
        <v>98025</v>
      </c>
      <c r="E117" t="str">
        <f t="shared" si="9"/>
        <v>116+</v>
      </c>
      <c r="F117" s="3">
        <f t="shared" si="8"/>
        <v>6.6664940621073232E-4</v>
      </c>
      <c r="G117">
        <f t="shared" si="10"/>
        <v>261928</v>
      </c>
      <c r="K117" s="2"/>
      <c r="L117" s="3"/>
    </row>
    <row r="118" spans="1:12" x14ac:dyDescent="0.25">
      <c r="A118">
        <v>117</v>
      </c>
      <c r="B118">
        <v>2099</v>
      </c>
      <c r="C118">
        <v>26</v>
      </c>
      <c r="D118">
        <f>SUM($B118:B$1109)</f>
        <v>95767</v>
      </c>
      <c r="E118" t="str">
        <f t="shared" si="9"/>
        <v>117+</v>
      </c>
      <c r="F118" s="3">
        <f t="shared" si="8"/>
        <v>6.5129317709342722E-4</v>
      </c>
      <c r="G118">
        <f t="shared" si="10"/>
        <v>245583</v>
      </c>
      <c r="K118" s="2"/>
      <c r="L118" s="3"/>
    </row>
    <row r="119" spans="1:12" x14ac:dyDescent="0.25">
      <c r="A119">
        <v>118</v>
      </c>
      <c r="B119">
        <v>2034</v>
      </c>
      <c r="C119">
        <v>20</v>
      </c>
      <c r="D119">
        <f>SUM($B119:B$1109)</f>
        <v>93668</v>
      </c>
      <c r="E119" t="str">
        <f t="shared" si="9"/>
        <v>118+</v>
      </c>
      <c r="F119" s="3">
        <f t="shared" si="8"/>
        <v>6.3701827677579059E-4</v>
      </c>
      <c r="G119">
        <f t="shared" si="10"/>
        <v>240012</v>
      </c>
      <c r="K119" s="2"/>
      <c r="L119" s="3"/>
    </row>
    <row r="120" spans="1:12" x14ac:dyDescent="0.25">
      <c r="A120">
        <v>119</v>
      </c>
      <c r="B120">
        <v>1982</v>
      </c>
      <c r="C120">
        <v>20</v>
      </c>
      <c r="D120">
        <f>SUM($B120:B$1109)</f>
        <v>91634</v>
      </c>
      <c r="E120" t="str">
        <f t="shared" si="9"/>
        <v>119+</v>
      </c>
      <c r="F120" s="3">
        <f t="shared" si="8"/>
        <v>6.2318542911210658E-4</v>
      </c>
      <c r="G120">
        <f t="shared" si="10"/>
        <v>235858</v>
      </c>
      <c r="K120" s="2"/>
      <c r="L120" s="3"/>
    </row>
    <row r="121" spans="1:12" x14ac:dyDescent="0.25">
      <c r="A121">
        <v>120</v>
      </c>
      <c r="B121">
        <v>1898</v>
      </c>
      <c r="C121">
        <v>25</v>
      </c>
      <c r="D121">
        <f>SUM($B121:B$1109)</f>
        <v>89652</v>
      </c>
      <c r="E121" t="str">
        <f t="shared" si="9"/>
        <v>120+</v>
      </c>
      <c r="F121" s="3">
        <f t="shared" si="8"/>
        <v>6.0970622357158454E-4</v>
      </c>
      <c r="G121">
        <f t="shared" si="10"/>
        <v>227760</v>
      </c>
      <c r="K121" s="2"/>
      <c r="L121" s="3"/>
    </row>
    <row r="122" spans="1:12" x14ac:dyDescent="0.25">
      <c r="A122">
        <v>121</v>
      </c>
      <c r="B122">
        <v>1922</v>
      </c>
      <c r="C122">
        <v>18</v>
      </c>
      <c r="D122">
        <f>SUM($B122:B$1109)</f>
        <v>87754</v>
      </c>
      <c r="E122" t="str">
        <f t="shared" si="9"/>
        <v>121+</v>
      </c>
      <c r="F122" s="3">
        <f t="shared" si="8"/>
        <v>5.967982860761704E-4</v>
      </c>
      <c r="G122">
        <f t="shared" si="10"/>
        <v>232562</v>
      </c>
      <c r="K122" s="2"/>
      <c r="L122" s="3"/>
    </row>
    <row r="123" spans="1:12" x14ac:dyDescent="0.25">
      <c r="A123">
        <v>122</v>
      </c>
      <c r="B123">
        <v>1933</v>
      </c>
      <c r="C123">
        <v>27</v>
      </c>
      <c r="D123">
        <f>SUM($B123:B$1109)</f>
        <v>85832</v>
      </c>
      <c r="E123" t="str">
        <f t="shared" si="9"/>
        <v>122+</v>
      </c>
      <c r="F123" s="3">
        <f t="shared" si="8"/>
        <v>5.8372712913929694E-4</v>
      </c>
      <c r="G123">
        <f t="shared" si="10"/>
        <v>235826</v>
      </c>
      <c r="K123" s="2"/>
      <c r="L123" s="3"/>
    </row>
    <row r="124" spans="1:12" x14ac:dyDescent="0.25">
      <c r="A124">
        <v>123</v>
      </c>
      <c r="B124">
        <v>1842</v>
      </c>
      <c r="C124">
        <v>16</v>
      </c>
      <c r="D124">
        <f>SUM($B124:B$1109)</f>
        <v>83899</v>
      </c>
      <c r="E124" t="str">
        <f t="shared" si="9"/>
        <v>123+</v>
      </c>
      <c r="F124" s="3">
        <f t="shared" si="8"/>
        <v>5.7058116329175448E-4</v>
      </c>
      <c r="G124">
        <f t="shared" si="10"/>
        <v>226566</v>
      </c>
      <c r="K124" s="2"/>
      <c r="L124" s="3"/>
    </row>
    <row r="125" spans="1:12" x14ac:dyDescent="0.25">
      <c r="A125">
        <v>124</v>
      </c>
      <c r="B125">
        <v>1777</v>
      </c>
      <c r="C125">
        <v>27</v>
      </c>
      <c r="D125">
        <f>SUM($B125:B$1109)</f>
        <v>82057</v>
      </c>
      <c r="E125" t="str">
        <f t="shared" si="9"/>
        <v>124+</v>
      </c>
      <c r="F125" s="3">
        <f t="shared" si="8"/>
        <v>5.5805407115974562E-4</v>
      </c>
      <c r="G125">
        <f t="shared" si="10"/>
        <v>220348</v>
      </c>
      <c r="K125" s="2"/>
      <c r="L125" s="3"/>
    </row>
    <row r="126" spans="1:12" x14ac:dyDescent="0.25">
      <c r="A126">
        <v>125</v>
      </c>
      <c r="B126">
        <v>1711</v>
      </c>
      <c r="C126">
        <v>23</v>
      </c>
      <c r="D126">
        <f>SUM($B126:B$1109)</f>
        <v>80280</v>
      </c>
      <c r="E126" t="str">
        <f t="shared" si="9"/>
        <v>125+</v>
      </c>
      <c r="F126" s="3">
        <f t="shared" si="8"/>
        <v>5.4596903168168927E-4</v>
      </c>
      <c r="G126">
        <f t="shared" si="10"/>
        <v>213875</v>
      </c>
      <c r="K126" s="2"/>
      <c r="L126" s="3"/>
    </row>
    <row r="127" spans="1:12" x14ac:dyDescent="0.25">
      <c r="A127">
        <v>126</v>
      </c>
      <c r="B127">
        <v>1634</v>
      </c>
      <c r="C127">
        <v>19</v>
      </c>
      <c r="D127">
        <f>SUM($B127:B$1109)</f>
        <v>78569</v>
      </c>
      <c r="E127" t="str">
        <f t="shared" si="9"/>
        <v>126+</v>
      </c>
      <c r="F127" s="3">
        <f t="shared" si="8"/>
        <v>5.3433284566764625E-4</v>
      </c>
      <c r="G127">
        <f t="shared" si="10"/>
        <v>205884</v>
      </c>
      <c r="K127" s="2"/>
      <c r="L127" s="3"/>
    </row>
    <row r="128" spans="1:12" x14ac:dyDescent="0.25">
      <c r="A128">
        <v>127</v>
      </c>
      <c r="B128">
        <v>1557</v>
      </c>
      <c r="C128">
        <v>18</v>
      </c>
      <c r="D128">
        <f>SUM($B128:B$1109)</f>
        <v>76935</v>
      </c>
      <c r="E128" t="str">
        <f t="shared" si="9"/>
        <v>127+</v>
      </c>
      <c r="F128" s="3">
        <f t="shared" si="8"/>
        <v>5.2322032202828557E-4</v>
      </c>
      <c r="G128">
        <f t="shared" si="10"/>
        <v>197739</v>
      </c>
      <c r="K128" s="2"/>
      <c r="L128" s="3"/>
    </row>
    <row r="129" spans="1:12" x14ac:dyDescent="0.25">
      <c r="A129">
        <v>128</v>
      </c>
      <c r="B129">
        <v>1503</v>
      </c>
      <c r="C129">
        <v>13</v>
      </c>
      <c r="D129">
        <f>SUM($B129:B$1109)</f>
        <v>75378</v>
      </c>
      <c r="E129" t="str">
        <f t="shared" si="9"/>
        <v>128+</v>
      </c>
      <c r="F129" s="3">
        <f t="shared" si="8"/>
        <v>5.1263146076360711E-4</v>
      </c>
      <c r="G129">
        <f t="shared" si="10"/>
        <v>192384</v>
      </c>
      <c r="K129" s="2"/>
      <c r="L129" s="3"/>
    </row>
    <row r="130" spans="1:12" x14ac:dyDescent="0.25">
      <c r="A130">
        <v>129</v>
      </c>
      <c r="B130">
        <v>1495</v>
      </c>
      <c r="C130">
        <v>21</v>
      </c>
      <c r="D130">
        <f>SUM($B130:B$1109)</f>
        <v>73875</v>
      </c>
      <c r="E130" t="str">
        <f t="shared" si="9"/>
        <v>129+</v>
      </c>
      <c r="F130" s="3">
        <f t="shared" ref="F130:F193" si="11">D130/$D$2</f>
        <v>5.0240984324221216E-4</v>
      </c>
      <c r="G130">
        <f t="shared" si="10"/>
        <v>192855</v>
      </c>
      <c r="K130" s="2"/>
      <c r="L130" s="3"/>
    </row>
    <row r="131" spans="1:12" x14ac:dyDescent="0.25">
      <c r="A131">
        <v>130</v>
      </c>
      <c r="B131">
        <v>1454</v>
      </c>
      <c r="C131">
        <v>19</v>
      </c>
      <c r="D131">
        <f>SUM($B131:B$1109)</f>
        <v>72380</v>
      </c>
      <c r="E131" t="str">
        <f t="shared" ref="E131:E194" si="12">CONCATENATE(A131,"+")</f>
        <v>130+</v>
      </c>
      <c r="F131" s="3">
        <f t="shared" si="11"/>
        <v>4.9224263220130383E-4</v>
      </c>
      <c r="G131">
        <f t="shared" si="10"/>
        <v>189020</v>
      </c>
      <c r="K131" s="2"/>
      <c r="L131" s="3"/>
    </row>
    <row r="132" spans="1:12" x14ac:dyDescent="0.25">
      <c r="A132">
        <v>131</v>
      </c>
      <c r="B132">
        <v>1418</v>
      </c>
      <c r="C132">
        <v>17</v>
      </c>
      <c r="D132">
        <f>SUM($B132:B$1109)</f>
        <v>70926</v>
      </c>
      <c r="E132" t="str">
        <f t="shared" si="12"/>
        <v>131+</v>
      </c>
      <c r="F132" s="3">
        <f t="shared" si="11"/>
        <v>4.8235425437288858E-4</v>
      </c>
      <c r="G132">
        <f t="shared" si="10"/>
        <v>185758</v>
      </c>
      <c r="K132" s="2"/>
      <c r="L132" s="3"/>
    </row>
    <row r="133" spans="1:12" x14ac:dyDescent="0.25">
      <c r="A133">
        <v>132</v>
      </c>
      <c r="B133">
        <v>1449</v>
      </c>
      <c r="C133">
        <v>9</v>
      </c>
      <c r="D133">
        <f>SUM($B133:B$1109)</f>
        <v>69508</v>
      </c>
      <c r="E133" t="str">
        <f t="shared" si="12"/>
        <v>132+</v>
      </c>
      <c r="F133" s="3">
        <f t="shared" si="11"/>
        <v>4.7271070570666242E-4</v>
      </c>
      <c r="G133">
        <f t="shared" si="10"/>
        <v>191268</v>
      </c>
      <c r="K133" s="2"/>
      <c r="L133" s="3"/>
    </row>
    <row r="134" spans="1:12" x14ac:dyDescent="0.25">
      <c r="A134">
        <v>133</v>
      </c>
      <c r="B134">
        <v>1357</v>
      </c>
      <c r="C134">
        <v>17</v>
      </c>
      <c r="D134">
        <f>SUM($B134:B$1109)</f>
        <v>68059</v>
      </c>
      <c r="E134" t="str">
        <f t="shared" si="12"/>
        <v>133+</v>
      </c>
      <c r="F134" s="3">
        <f t="shared" si="11"/>
        <v>4.628563319285512E-4</v>
      </c>
      <c r="G134">
        <f t="shared" si="10"/>
        <v>180481</v>
      </c>
      <c r="K134" s="2"/>
      <c r="L134" s="3"/>
    </row>
    <row r="135" spans="1:12" x14ac:dyDescent="0.25">
      <c r="A135">
        <v>134</v>
      </c>
      <c r="B135">
        <v>1347</v>
      </c>
      <c r="C135">
        <v>13</v>
      </c>
      <c r="D135">
        <f>SUM($B135:B$1109)</f>
        <v>66702</v>
      </c>
      <c r="E135" t="str">
        <f t="shared" si="12"/>
        <v>134+</v>
      </c>
      <c r="F135" s="3">
        <f t="shared" si="11"/>
        <v>4.5362763267603435E-4</v>
      </c>
      <c r="G135">
        <f t="shared" si="10"/>
        <v>180498</v>
      </c>
      <c r="K135" s="2"/>
      <c r="L135" s="3"/>
    </row>
    <row r="136" spans="1:12" x14ac:dyDescent="0.25">
      <c r="A136">
        <v>135</v>
      </c>
      <c r="B136">
        <v>1372</v>
      </c>
      <c r="C136">
        <v>13</v>
      </c>
      <c r="D136">
        <f>SUM($B136:B$1109)</f>
        <v>65355</v>
      </c>
      <c r="E136" t="str">
        <f t="shared" si="12"/>
        <v>135+</v>
      </c>
      <c r="F136" s="3">
        <f t="shared" si="11"/>
        <v>4.4446694152412561E-4</v>
      </c>
      <c r="G136">
        <f t="shared" si="10"/>
        <v>185220</v>
      </c>
    </row>
    <row r="137" spans="1:12" x14ac:dyDescent="0.25">
      <c r="A137">
        <v>136</v>
      </c>
      <c r="B137">
        <v>1289</v>
      </c>
      <c r="C137">
        <v>13</v>
      </c>
      <c r="D137">
        <f>SUM($B137:B$1109)</f>
        <v>63983</v>
      </c>
      <c r="E137" t="str">
        <f t="shared" si="12"/>
        <v>136+</v>
      </c>
      <c r="F137" s="3">
        <f t="shared" si="11"/>
        <v>4.3513623012069662E-4</v>
      </c>
      <c r="G137">
        <f t="shared" si="10"/>
        <v>175304</v>
      </c>
    </row>
    <row r="138" spans="1:12" x14ac:dyDescent="0.25">
      <c r="A138">
        <v>137</v>
      </c>
      <c r="B138">
        <v>1246</v>
      </c>
      <c r="C138">
        <v>13</v>
      </c>
      <c r="D138">
        <f>SUM($B138:B$1109)</f>
        <v>62694</v>
      </c>
      <c r="E138" t="str">
        <f t="shared" si="12"/>
        <v>137+</v>
      </c>
      <c r="F138" s="3">
        <f t="shared" si="11"/>
        <v>4.2636998595231476E-4</v>
      </c>
      <c r="G138">
        <f t="shared" si="10"/>
        <v>170702</v>
      </c>
    </row>
    <row r="139" spans="1:12" x14ac:dyDescent="0.25">
      <c r="A139">
        <v>138</v>
      </c>
      <c r="B139">
        <v>1218</v>
      </c>
      <c r="C139">
        <v>19</v>
      </c>
      <c r="D139">
        <f>SUM($B139:B$1109)</f>
        <v>61448</v>
      </c>
      <c r="E139" t="str">
        <f t="shared" si="12"/>
        <v>138+</v>
      </c>
      <c r="F139" s="3">
        <f t="shared" si="11"/>
        <v>4.1789617661654762E-4</v>
      </c>
      <c r="G139">
        <f t="shared" si="10"/>
        <v>168084</v>
      </c>
    </row>
    <row r="140" spans="1:12" x14ac:dyDescent="0.25">
      <c r="A140">
        <v>139</v>
      </c>
      <c r="B140">
        <v>1186</v>
      </c>
      <c r="C140">
        <v>18</v>
      </c>
      <c r="D140">
        <f>SUM($B140:B$1109)</f>
        <v>60230</v>
      </c>
      <c r="E140" t="str">
        <f t="shared" si="12"/>
        <v>139+</v>
      </c>
      <c r="F140" s="3">
        <f t="shared" si="11"/>
        <v>4.0961278996248313E-4</v>
      </c>
      <c r="G140">
        <f t="shared" si="10"/>
        <v>164854</v>
      </c>
    </row>
    <row r="141" spans="1:12" x14ac:dyDescent="0.25">
      <c r="A141">
        <v>140</v>
      </c>
      <c r="B141">
        <v>1109</v>
      </c>
      <c r="C141">
        <v>10</v>
      </c>
      <c r="D141">
        <f>SUM($B141:B$1109)</f>
        <v>59044</v>
      </c>
      <c r="E141" t="str">
        <f t="shared" si="12"/>
        <v>140+</v>
      </c>
      <c r="F141" s="3">
        <f t="shared" si="11"/>
        <v>4.0154702923036448E-4</v>
      </c>
      <c r="G141">
        <f t="shared" si="10"/>
        <v>155260</v>
      </c>
    </row>
    <row r="142" spans="1:12" x14ac:dyDescent="0.25">
      <c r="A142">
        <v>141</v>
      </c>
      <c r="B142">
        <v>1110</v>
      </c>
      <c r="C142">
        <v>13</v>
      </c>
      <c r="D142">
        <f>SUM($B142:B$1109)</f>
        <v>57935</v>
      </c>
      <c r="E142" t="str">
        <f t="shared" si="12"/>
        <v>141+</v>
      </c>
      <c r="F142" s="3">
        <f t="shared" si="11"/>
        <v>3.940049308729281E-4</v>
      </c>
      <c r="G142">
        <f t="shared" si="10"/>
        <v>156510</v>
      </c>
    </row>
    <row r="143" spans="1:12" x14ac:dyDescent="0.25">
      <c r="A143">
        <v>142</v>
      </c>
      <c r="B143">
        <v>1014</v>
      </c>
      <c r="C143">
        <v>12</v>
      </c>
      <c r="D143">
        <f>SUM($B143:B$1109)</f>
        <v>56825</v>
      </c>
      <c r="E143" t="str">
        <f t="shared" si="12"/>
        <v>142+</v>
      </c>
      <c r="F143" s="3">
        <f t="shared" si="11"/>
        <v>3.864560317054309E-4</v>
      </c>
      <c r="G143">
        <f t="shared" si="10"/>
        <v>143988</v>
      </c>
    </row>
    <row r="144" spans="1:12" x14ac:dyDescent="0.25">
      <c r="A144">
        <v>143</v>
      </c>
      <c r="B144">
        <v>1062</v>
      </c>
      <c r="C144">
        <v>13</v>
      </c>
      <c r="D144">
        <f>SUM($B144:B$1109)</f>
        <v>55811</v>
      </c>
      <c r="E144" t="str">
        <f t="shared" si="12"/>
        <v>143+</v>
      </c>
      <c r="F144" s="3">
        <f t="shared" si="11"/>
        <v>3.7956001030377132E-4</v>
      </c>
      <c r="G144">
        <f t="shared" si="10"/>
        <v>151866</v>
      </c>
    </row>
    <row r="145" spans="1:7" x14ac:dyDescent="0.25">
      <c r="A145">
        <v>144</v>
      </c>
      <c r="B145">
        <v>1014</v>
      </c>
      <c r="C145">
        <v>15</v>
      </c>
      <c r="D145">
        <f>SUM($B145:B$1109)</f>
        <v>54749</v>
      </c>
      <c r="E145" t="str">
        <f t="shared" si="12"/>
        <v>144+</v>
      </c>
      <c r="F145" s="3">
        <f t="shared" si="11"/>
        <v>3.7233755001919288E-4</v>
      </c>
      <c r="G145">
        <f t="shared" si="10"/>
        <v>146016</v>
      </c>
    </row>
    <row r="146" spans="1:7" x14ac:dyDescent="0.25">
      <c r="A146">
        <v>145</v>
      </c>
      <c r="B146">
        <v>983</v>
      </c>
      <c r="C146">
        <v>11</v>
      </c>
      <c r="D146">
        <f>SUM($B146:B$1109)</f>
        <v>53735</v>
      </c>
      <c r="E146" t="str">
        <f t="shared" si="12"/>
        <v>145+</v>
      </c>
      <c r="F146" s="3">
        <f t="shared" si="11"/>
        <v>3.654415286175333E-4</v>
      </c>
      <c r="G146">
        <f t="shared" si="10"/>
        <v>142535</v>
      </c>
    </row>
    <row r="147" spans="1:7" x14ac:dyDescent="0.25">
      <c r="A147">
        <v>146</v>
      </c>
      <c r="B147">
        <v>970</v>
      </c>
      <c r="C147">
        <v>12</v>
      </c>
      <c r="D147">
        <f>SUM($B147:B$1109)</f>
        <v>52752</v>
      </c>
      <c r="E147" t="str">
        <f t="shared" si="12"/>
        <v>146+</v>
      </c>
      <c r="F147" s="3">
        <f t="shared" si="11"/>
        <v>3.5875633232775874E-4</v>
      </c>
      <c r="G147">
        <f t="shared" si="10"/>
        <v>141620</v>
      </c>
    </row>
    <row r="148" spans="1:7" x14ac:dyDescent="0.25">
      <c r="A148">
        <v>147</v>
      </c>
      <c r="B148">
        <v>959</v>
      </c>
      <c r="C148">
        <v>10</v>
      </c>
      <c r="D148">
        <f>SUM($B148:B$1109)</f>
        <v>51782</v>
      </c>
      <c r="E148" t="str">
        <f t="shared" si="12"/>
        <v>147+</v>
      </c>
      <c r="F148" s="3">
        <f t="shared" si="11"/>
        <v>3.5215954656877472E-4</v>
      </c>
      <c r="G148">
        <f t="shared" si="10"/>
        <v>140973</v>
      </c>
    </row>
    <row r="149" spans="1:7" x14ac:dyDescent="0.25">
      <c r="A149">
        <v>148</v>
      </c>
      <c r="B149">
        <v>889</v>
      </c>
      <c r="C149">
        <v>10</v>
      </c>
      <c r="D149">
        <f>SUM($B149:B$1109)</f>
        <v>50823</v>
      </c>
      <c r="E149" t="str">
        <f t="shared" si="12"/>
        <v>148+</v>
      </c>
      <c r="F149" s="3">
        <f t="shared" si="11"/>
        <v>3.456375697204596E-4</v>
      </c>
      <c r="G149">
        <f t="shared" si="10"/>
        <v>131572</v>
      </c>
    </row>
    <row r="150" spans="1:7" x14ac:dyDescent="0.25">
      <c r="A150">
        <v>149</v>
      </c>
      <c r="B150">
        <v>911</v>
      </c>
      <c r="C150">
        <v>7</v>
      </c>
      <c r="D150">
        <f>SUM($B150:B$1109)</f>
        <v>49934</v>
      </c>
      <c r="E150" t="str">
        <f t="shared" si="12"/>
        <v>149+</v>
      </c>
      <c r="F150" s="3">
        <f t="shared" si="11"/>
        <v>3.39591649576401E-4</v>
      </c>
      <c r="G150">
        <f t="shared" si="10"/>
        <v>135739</v>
      </c>
    </row>
    <row r="151" spans="1:7" x14ac:dyDescent="0.25">
      <c r="A151">
        <v>150</v>
      </c>
      <c r="B151">
        <v>942</v>
      </c>
      <c r="C151">
        <v>9</v>
      </c>
      <c r="D151">
        <f>SUM($B151:B$1109)</f>
        <v>49023</v>
      </c>
      <c r="E151" t="str">
        <f t="shared" si="12"/>
        <v>150+</v>
      </c>
      <c r="F151" s="3">
        <f t="shared" si="11"/>
        <v>3.3339611161100464E-4</v>
      </c>
      <c r="G151">
        <f t="shared" si="10"/>
        <v>141300</v>
      </c>
    </row>
    <row r="152" spans="1:7" x14ac:dyDescent="0.25">
      <c r="A152">
        <v>151</v>
      </c>
      <c r="B152">
        <v>837</v>
      </c>
      <c r="C152">
        <v>4</v>
      </c>
      <c r="D152">
        <f>SUM($B152:B$1109)</f>
        <v>48081</v>
      </c>
      <c r="E152" t="str">
        <f t="shared" si="12"/>
        <v>151+</v>
      </c>
      <c r="F152" s="3">
        <f t="shared" si="11"/>
        <v>3.2698974853372326E-4</v>
      </c>
      <c r="G152">
        <f t="shared" si="10"/>
        <v>126387</v>
      </c>
    </row>
    <row r="153" spans="1:7" x14ac:dyDescent="0.25">
      <c r="A153">
        <v>152</v>
      </c>
      <c r="B153">
        <v>812</v>
      </c>
      <c r="C153">
        <v>11</v>
      </c>
      <c r="D153">
        <f>SUM($B153:B$1109)</f>
        <v>47244</v>
      </c>
      <c r="E153" t="str">
        <f t="shared" si="12"/>
        <v>152+</v>
      </c>
      <c r="F153" s="3">
        <f t="shared" si="11"/>
        <v>3.2129747051282674E-4</v>
      </c>
      <c r="G153">
        <f t="shared" si="10"/>
        <v>123424</v>
      </c>
    </row>
    <row r="154" spans="1:7" x14ac:dyDescent="0.25">
      <c r="A154">
        <v>153</v>
      </c>
      <c r="B154">
        <v>813</v>
      </c>
      <c r="C154">
        <v>8</v>
      </c>
      <c r="D154">
        <f>SUM($B154:B$1109)</f>
        <v>46432</v>
      </c>
      <c r="E154" t="str">
        <f t="shared" si="12"/>
        <v>153+</v>
      </c>
      <c r="F154" s="3">
        <f t="shared" si="11"/>
        <v>3.1577521274345037E-4</v>
      </c>
      <c r="G154">
        <f t="shared" si="10"/>
        <v>124389</v>
      </c>
    </row>
    <row r="155" spans="1:7" x14ac:dyDescent="0.25">
      <c r="A155">
        <v>154</v>
      </c>
      <c r="B155">
        <v>796</v>
      </c>
      <c r="C155">
        <v>10</v>
      </c>
      <c r="D155">
        <f>SUM($B155:B$1109)</f>
        <v>45619</v>
      </c>
      <c r="E155" t="str">
        <f t="shared" si="12"/>
        <v>154+</v>
      </c>
      <c r="F155" s="3">
        <f t="shared" si="11"/>
        <v>3.1024615416401323E-4</v>
      </c>
      <c r="G155">
        <f t="shared" si="10"/>
        <v>122584</v>
      </c>
    </row>
    <row r="156" spans="1:7" x14ac:dyDescent="0.25">
      <c r="A156">
        <v>155</v>
      </c>
      <c r="B156">
        <v>741</v>
      </c>
      <c r="C156">
        <v>11</v>
      </c>
      <c r="D156">
        <f>SUM($B156:B$1109)</f>
        <v>44823</v>
      </c>
      <c r="E156" t="str">
        <f t="shared" si="12"/>
        <v>155+</v>
      </c>
      <c r="F156" s="3">
        <f t="shared" si="11"/>
        <v>3.0483270935560984E-4</v>
      </c>
      <c r="G156">
        <f t="shared" si="10"/>
        <v>114855</v>
      </c>
    </row>
    <row r="157" spans="1:7" x14ac:dyDescent="0.25">
      <c r="A157">
        <v>156</v>
      </c>
      <c r="B157">
        <v>789</v>
      </c>
      <c r="C157">
        <v>6</v>
      </c>
      <c r="D157">
        <f>SUM($B157:B$1109)</f>
        <v>44082</v>
      </c>
      <c r="E157" t="str">
        <f t="shared" si="12"/>
        <v>156+</v>
      </c>
      <c r="F157" s="3">
        <f t="shared" si="11"/>
        <v>2.9979330910055089E-4</v>
      </c>
      <c r="G157">
        <f t="shared" si="10"/>
        <v>123084</v>
      </c>
    </row>
    <row r="158" spans="1:7" x14ac:dyDescent="0.25">
      <c r="A158">
        <v>157</v>
      </c>
      <c r="B158">
        <v>747</v>
      </c>
      <c r="C158">
        <v>6</v>
      </c>
      <c r="D158">
        <f>SUM($B158:B$1109)</f>
        <v>43293</v>
      </c>
      <c r="E158" t="str">
        <f t="shared" si="12"/>
        <v>157+</v>
      </c>
      <c r="F158" s="3">
        <f t="shared" si="11"/>
        <v>2.9442746996257319E-4</v>
      </c>
      <c r="G158">
        <f t="shared" si="10"/>
        <v>117279</v>
      </c>
    </row>
    <row r="159" spans="1:7" x14ac:dyDescent="0.25">
      <c r="A159">
        <v>158</v>
      </c>
      <c r="B159">
        <v>743</v>
      </c>
      <c r="C159">
        <v>10</v>
      </c>
      <c r="D159">
        <f>SUM($B159:B$1109)</f>
        <v>42546</v>
      </c>
      <c r="E159" t="str">
        <f t="shared" si="12"/>
        <v>158+</v>
      </c>
      <c r="F159" s="3">
        <f t="shared" si="11"/>
        <v>2.8934726484714939E-4</v>
      </c>
      <c r="G159">
        <f t="shared" si="10"/>
        <v>117394</v>
      </c>
    </row>
    <row r="160" spans="1:7" x14ac:dyDescent="0.25">
      <c r="A160">
        <v>159</v>
      </c>
      <c r="B160">
        <v>743</v>
      </c>
      <c r="C160">
        <v>4</v>
      </c>
      <c r="D160">
        <f>SUM($B160:B$1109)</f>
        <v>41803</v>
      </c>
      <c r="E160" t="str">
        <f t="shared" si="12"/>
        <v>159+</v>
      </c>
      <c r="F160" s="3">
        <f t="shared" si="11"/>
        <v>2.8429426297196884E-4</v>
      </c>
      <c r="G160">
        <f t="shared" si="10"/>
        <v>118137</v>
      </c>
    </row>
    <row r="161" spans="1:7" x14ac:dyDescent="0.25">
      <c r="A161">
        <v>160</v>
      </c>
      <c r="B161">
        <v>701</v>
      </c>
      <c r="C161">
        <v>6</v>
      </c>
      <c r="D161">
        <f>SUM($B161:B$1109)</f>
        <v>41060</v>
      </c>
      <c r="E161" t="str">
        <f t="shared" si="12"/>
        <v>160+</v>
      </c>
      <c r="F161" s="3">
        <f t="shared" si="11"/>
        <v>2.7924126109678824E-4</v>
      </c>
      <c r="G161">
        <f t="shared" si="10"/>
        <v>112160</v>
      </c>
    </row>
    <row r="162" spans="1:7" x14ac:dyDescent="0.25">
      <c r="A162">
        <v>161</v>
      </c>
      <c r="B162">
        <v>737</v>
      </c>
      <c r="C162">
        <v>9</v>
      </c>
      <c r="D162">
        <f>SUM($B162:B$1109)</f>
        <v>40359</v>
      </c>
      <c r="E162" t="str">
        <f t="shared" si="12"/>
        <v>161+</v>
      </c>
      <c r="F162" s="3">
        <f t="shared" si="11"/>
        <v>2.7447389324416165E-4</v>
      </c>
      <c r="G162">
        <f t="shared" si="10"/>
        <v>118657</v>
      </c>
    </row>
    <row r="163" spans="1:7" x14ac:dyDescent="0.25">
      <c r="A163">
        <v>162</v>
      </c>
      <c r="B163">
        <v>674</v>
      </c>
      <c r="C163">
        <v>10</v>
      </c>
      <c r="D163">
        <f>SUM($B163:B$1109)</f>
        <v>39622</v>
      </c>
      <c r="E163" t="str">
        <f t="shared" si="12"/>
        <v>162+</v>
      </c>
      <c r="F163" s="3">
        <f t="shared" si="11"/>
        <v>2.6946169622934596E-4</v>
      </c>
      <c r="G163">
        <f t="shared" si="10"/>
        <v>109188</v>
      </c>
    </row>
    <row r="164" spans="1:7" x14ac:dyDescent="0.25">
      <c r="A164">
        <v>163</v>
      </c>
      <c r="B164">
        <v>638</v>
      </c>
      <c r="C164">
        <v>8</v>
      </c>
      <c r="D164">
        <f>SUM($B164:B$1109)</f>
        <v>38948</v>
      </c>
      <c r="E164" t="str">
        <f t="shared" si="12"/>
        <v>163+</v>
      </c>
      <c r="F164" s="3">
        <f t="shared" si="11"/>
        <v>2.6487795024836118E-4</v>
      </c>
      <c r="G164">
        <f t="shared" si="10"/>
        <v>103994</v>
      </c>
    </row>
    <row r="165" spans="1:7" x14ac:dyDescent="0.25">
      <c r="A165">
        <v>164</v>
      </c>
      <c r="B165">
        <v>635</v>
      </c>
      <c r="C165">
        <v>4</v>
      </c>
      <c r="D165">
        <f>SUM($B165:B$1109)</f>
        <v>38310</v>
      </c>
      <c r="E165" t="str">
        <f t="shared" si="12"/>
        <v>164+</v>
      </c>
      <c r="F165" s="3">
        <f t="shared" si="11"/>
        <v>2.6053903342956549E-4</v>
      </c>
      <c r="G165">
        <f t="shared" si="10"/>
        <v>104140</v>
      </c>
    </row>
    <row r="166" spans="1:7" x14ac:dyDescent="0.25">
      <c r="A166">
        <v>165</v>
      </c>
      <c r="B166">
        <v>627</v>
      </c>
      <c r="C166">
        <v>3</v>
      </c>
      <c r="D166">
        <f>SUM($B166:B$1109)</f>
        <v>37675</v>
      </c>
      <c r="E166" t="str">
        <f t="shared" si="12"/>
        <v>165+</v>
      </c>
      <c r="F166" s="3">
        <f t="shared" si="11"/>
        <v>2.5622051904095224E-4</v>
      </c>
      <c r="G166">
        <f t="shared" ref="G166:G229" si="13">A166*B166</f>
        <v>103455</v>
      </c>
    </row>
    <row r="167" spans="1:7" x14ac:dyDescent="0.25">
      <c r="A167">
        <v>166</v>
      </c>
      <c r="B167">
        <v>629</v>
      </c>
      <c r="C167">
        <v>6</v>
      </c>
      <c r="D167">
        <f>SUM($B167:B$1109)</f>
        <v>37048</v>
      </c>
      <c r="E167" t="str">
        <f t="shared" si="12"/>
        <v>166+</v>
      </c>
      <c r="F167" s="3">
        <f t="shared" si="11"/>
        <v>2.5195641113282544E-4</v>
      </c>
      <c r="G167">
        <f t="shared" si="13"/>
        <v>104414</v>
      </c>
    </row>
    <row r="168" spans="1:7" x14ac:dyDescent="0.25">
      <c r="A168">
        <v>167</v>
      </c>
      <c r="B168">
        <v>579</v>
      </c>
      <c r="C168">
        <v>4</v>
      </c>
      <c r="D168">
        <f>SUM($B168:B$1109)</f>
        <v>36419</v>
      </c>
      <c r="E168" t="str">
        <f t="shared" si="12"/>
        <v>167+</v>
      </c>
      <c r="F168" s="3">
        <f t="shared" si="11"/>
        <v>2.4767870160457699E-4</v>
      </c>
      <c r="G168">
        <f t="shared" si="13"/>
        <v>96693</v>
      </c>
    </row>
    <row r="169" spans="1:7" x14ac:dyDescent="0.25">
      <c r="A169">
        <v>168</v>
      </c>
      <c r="B169">
        <v>550</v>
      </c>
      <c r="C169">
        <v>4</v>
      </c>
      <c r="D169">
        <f>SUM($B169:B$1109)</f>
        <v>35840</v>
      </c>
      <c r="E169" t="str">
        <f t="shared" si="12"/>
        <v>168+</v>
      </c>
      <c r="F169" s="3">
        <f t="shared" si="11"/>
        <v>2.4374103257936901E-4</v>
      </c>
      <c r="G169">
        <f t="shared" si="13"/>
        <v>92400</v>
      </c>
    </row>
    <row r="170" spans="1:7" x14ac:dyDescent="0.25">
      <c r="A170">
        <v>169</v>
      </c>
      <c r="B170">
        <v>556</v>
      </c>
      <c r="C170">
        <v>7</v>
      </c>
      <c r="D170">
        <f>SUM($B170:B$1109)</f>
        <v>35290</v>
      </c>
      <c r="E170" t="str">
        <f t="shared" si="12"/>
        <v>169+</v>
      </c>
      <c r="F170" s="3">
        <f t="shared" si="11"/>
        <v>2.4000058704592444E-4</v>
      </c>
      <c r="G170">
        <f t="shared" si="13"/>
        <v>93964</v>
      </c>
    </row>
    <row r="171" spans="1:7" x14ac:dyDescent="0.25">
      <c r="A171">
        <v>170</v>
      </c>
      <c r="B171">
        <v>558</v>
      </c>
      <c r="C171">
        <v>4</v>
      </c>
      <c r="D171">
        <f>SUM($B171:B$1109)</f>
        <v>34734</v>
      </c>
      <c r="E171" t="str">
        <f t="shared" si="12"/>
        <v>170+</v>
      </c>
      <c r="F171" s="3">
        <f t="shared" si="11"/>
        <v>2.3621933665211504E-4</v>
      </c>
      <c r="G171">
        <f t="shared" si="13"/>
        <v>94860</v>
      </c>
    </row>
    <row r="172" spans="1:7" x14ac:dyDescent="0.25">
      <c r="A172">
        <v>171</v>
      </c>
      <c r="B172">
        <v>582</v>
      </c>
      <c r="C172">
        <v>8</v>
      </c>
      <c r="D172">
        <f>SUM($B172:B$1109)</f>
        <v>34176</v>
      </c>
      <c r="E172" t="str">
        <f t="shared" si="12"/>
        <v>171+</v>
      </c>
      <c r="F172" s="3">
        <f t="shared" si="11"/>
        <v>2.32424484638184E-4</v>
      </c>
      <c r="G172">
        <f t="shared" si="13"/>
        <v>99522</v>
      </c>
    </row>
    <row r="173" spans="1:7" x14ac:dyDescent="0.25">
      <c r="A173">
        <v>172</v>
      </c>
      <c r="B173">
        <v>513</v>
      </c>
      <c r="C173">
        <v>7</v>
      </c>
      <c r="D173">
        <f>SUM($B173:B$1109)</f>
        <v>33594</v>
      </c>
      <c r="E173" t="str">
        <f t="shared" si="12"/>
        <v>172+</v>
      </c>
      <c r="F173" s="3">
        <f t="shared" si="11"/>
        <v>2.2846641318279359E-4</v>
      </c>
      <c r="G173">
        <f t="shared" si="13"/>
        <v>88236</v>
      </c>
    </row>
    <row r="174" spans="1:7" x14ac:dyDescent="0.25">
      <c r="A174">
        <v>173</v>
      </c>
      <c r="B174">
        <v>555</v>
      </c>
      <c r="C174">
        <v>9</v>
      </c>
      <c r="D174">
        <f>SUM($B174:B$1109)</f>
        <v>33081</v>
      </c>
      <c r="E174" t="str">
        <f t="shared" si="12"/>
        <v>173+</v>
      </c>
      <c r="F174" s="3">
        <f t="shared" si="11"/>
        <v>2.2497759762159895E-4</v>
      </c>
      <c r="G174">
        <f t="shared" si="13"/>
        <v>96015</v>
      </c>
    </row>
    <row r="175" spans="1:7" x14ac:dyDescent="0.25">
      <c r="A175">
        <v>174</v>
      </c>
      <c r="B175">
        <v>521</v>
      </c>
      <c r="C175">
        <v>11</v>
      </c>
      <c r="D175">
        <f>SUM($B175:B$1109)</f>
        <v>32526</v>
      </c>
      <c r="E175" t="str">
        <f t="shared" si="12"/>
        <v>174+</v>
      </c>
      <c r="F175" s="3">
        <f t="shared" si="11"/>
        <v>2.2120314803785035E-4</v>
      </c>
      <c r="G175">
        <f t="shared" si="13"/>
        <v>90654</v>
      </c>
    </row>
    <row r="176" spans="1:7" x14ac:dyDescent="0.25">
      <c r="A176">
        <v>175</v>
      </c>
      <c r="B176">
        <v>505</v>
      </c>
      <c r="C176">
        <v>1</v>
      </c>
      <c r="D176">
        <f>SUM($B176:B$1109)</f>
        <v>32005</v>
      </c>
      <c r="E176" t="str">
        <f t="shared" si="12"/>
        <v>175+</v>
      </c>
      <c r="F176" s="3">
        <f t="shared" si="11"/>
        <v>2.1765992599616921E-4</v>
      </c>
      <c r="G176">
        <f t="shared" si="13"/>
        <v>88375</v>
      </c>
    </row>
    <row r="177" spans="1:7" x14ac:dyDescent="0.25">
      <c r="A177">
        <v>176</v>
      </c>
      <c r="B177">
        <v>504</v>
      </c>
      <c r="C177">
        <v>7</v>
      </c>
      <c r="D177">
        <f>SUM($B177:B$1109)</f>
        <v>31500</v>
      </c>
      <c r="E177" t="str">
        <f t="shared" si="12"/>
        <v>176+</v>
      </c>
      <c r="F177" s="3">
        <f t="shared" si="11"/>
        <v>2.1422551691546105E-4</v>
      </c>
      <c r="G177">
        <f t="shared" si="13"/>
        <v>88704</v>
      </c>
    </row>
    <row r="178" spans="1:7" x14ac:dyDescent="0.25">
      <c r="A178">
        <v>177</v>
      </c>
      <c r="B178">
        <v>473</v>
      </c>
      <c r="C178">
        <v>4</v>
      </c>
      <c r="D178">
        <f>SUM($B178:B$1109)</f>
        <v>30996</v>
      </c>
      <c r="E178" t="str">
        <f t="shared" si="12"/>
        <v>177+</v>
      </c>
      <c r="F178" s="3">
        <f t="shared" si="11"/>
        <v>2.1079790864481367E-4</v>
      </c>
      <c r="G178">
        <f t="shared" si="13"/>
        <v>83721</v>
      </c>
    </row>
    <row r="179" spans="1:7" x14ac:dyDescent="0.25">
      <c r="A179">
        <v>178</v>
      </c>
      <c r="B179">
        <v>476</v>
      </c>
      <c r="C179">
        <v>8</v>
      </c>
      <c r="D179">
        <f>SUM($B179:B$1109)</f>
        <v>30523</v>
      </c>
      <c r="E179" t="str">
        <f t="shared" si="12"/>
        <v>178+</v>
      </c>
      <c r="F179" s="3">
        <f t="shared" si="11"/>
        <v>2.0758112548605135E-4</v>
      </c>
      <c r="G179">
        <f t="shared" si="13"/>
        <v>84728</v>
      </c>
    </row>
    <row r="180" spans="1:7" x14ac:dyDescent="0.25">
      <c r="A180">
        <v>179</v>
      </c>
      <c r="B180">
        <v>447</v>
      </c>
      <c r="C180">
        <v>5</v>
      </c>
      <c r="D180">
        <f>SUM($B180:B$1109)</f>
        <v>30047</v>
      </c>
      <c r="E180" t="str">
        <f t="shared" si="12"/>
        <v>179+</v>
      </c>
      <c r="F180" s="3">
        <f t="shared" si="11"/>
        <v>2.043439398971066E-4</v>
      </c>
      <c r="G180">
        <f t="shared" si="13"/>
        <v>80013</v>
      </c>
    </row>
    <row r="181" spans="1:7" x14ac:dyDescent="0.25">
      <c r="A181">
        <v>180</v>
      </c>
      <c r="B181">
        <v>481</v>
      </c>
      <c r="C181">
        <v>9</v>
      </c>
      <c r="D181">
        <f>SUM($B181:B$1109)</f>
        <v>29600</v>
      </c>
      <c r="E181" t="str">
        <f t="shared" si="12"/>
        <v>180+</v>
      </c>
      <c r="F181" s="3">
        <f t="shared" si="11"/>
        <v>2.0130397779992529E-4</v>
      </c>
      <c r="G181">
        <f t="shared" si="13"/>
        <v>86580</v>
      </c>
    </row>
    <row r="182" spans="1:7" x14ac:dyDescent="0.25">
      <c r="A182">
        <v>181</v>
      </c>
      <c r="B182">
        <v>411</v>
      </c>
      <c r="C182">
        <v>4</v>
      </c>
      <c r="D182">
        <f>SUM($B182:B$1109)</f>
        <v>29119</v>
      </c>
      <c r="E182" t="str">
        <f t="shared" si="12"/>
        <v>181+</v>
      </c>
      <c r="F182" s="3">
        <f t="shared" si="11"/>
        <v>1.9803278816067651E-4</v>
      </c>
      <c r="G182">
        <f t="shared" si="13"/>
        <v>74391</v>
      </c>
    </row>
    <row r="183" spans="1:7" x14ac:dyDescent="0.25">
      <c r="A183">
        <v>182</v>
      </c>
      <c r="B183">
        <v>411</v>
      </c>
      <c r="C183">
        <v>3</v>
      </c>
      <c r="D183">
        <f>SUM($B183:B$1109)</f>
        <v>28708</v>
      </c>
      <c r="E183" t="str">
        <f t="shared" si="12"/>
        <v>182+</v>
      </c>
      <c r="F183" s="3">
        <f t="shared" si="11"/>
        <v>1.952376552256843E-4</v>
      </c>
      <c r="G183">
        <f t="shared" si="13"/>
        <v>74802</v>
      </c>
    </row>
    <row r="184" spans="1:7" x14ac:dyDescent="0.25">
      <c r="A184">
        <v>183</v>
      </c>
      <c r="B184">
        <v>417</v>
      </c>
      <c r="C184">
        <v>1</v>
      </c>
      <c r="D184">
        <f>SUM($B184:B$1109)</f>
        <v>28297</v>
      </c>
      <c r="E184" t="str">
        <f t="shared" si="12"/>
        <v>183+</v>
      </c>
      <c r="F184" s="3">
        <f t="shared" si="11"/>
        <v>1.9244252229069208E-4</v>
      </c>
      <c r="G184">
        <f t="shared" si="13"/>
        <v>76311</v>
      </c>
    </row>
    <row r="185" spans="1:7" x14ac:dyDescent="0.25">
      <c r="A185">
        <v>184</v>
      </c>
      <c r="B185">
        <v>413</v>
      </c>
      <c r="C185">
        <v>2</v>
      </c>
      <c r="D185">
        <f>SUM($B185:B$1109)</f>
        <v>27880</v>
      </c>
      <c r="E185" t="str">
        <f t="shared" si="12"/>
        <v>184+</v>
      </c>
      <c r="F185" s="3">
        <f t="shared" si="11"/>
        <v>1.8960658449533504E-4</v>
      </c>
      <c r="G185">
        <f t="shared" si="13"/>
        <v>75992</v>
      </c>
    </row>
    <row r="186" spans="1:7" x14ac:dyDescent="0.25">
      <c r="A186">
        <v>185</v>
      </c>
      <c r="B186">
        <v>390</v>
      </c>
      <c r="C186">
        <v>1</v>
      </c>
      <c r="D186">
        <f>SUM($B186:B$1109)</f>
        <v>27467</v>
      </c>
      <c r="E186" t="str">
        <f t="shared" si="12"/>
        <v>185+</v>
      </c>
      <c r="F186" s="3">
        <f t="shared" si="11"/>
        <v>1.8679784994022122E-4</v>
      </c>
      <c r="G186">
        <f t="shared" si="13"/>
        <v>72150</v>
      </c>
    </row>
    <row r="187" spans="1:7" x14ac:dyDescent="0.25">
      <c r="A187">
        <v>186</v>
      </c>
      <c r="B187">
        <v>397</v>
      </c>
      <c r="C187">
        <v>6</v>
      </c>
      <c r="D187">
        <f>SUM($B187:B$1109)</f>
        <v>27077</v>
      </c>
      <c r="E187" t="str">
        <f t="shared" si="12"/>
        <v>186+</v>
      </c>
      <c r="F187" s="3">
        <f t="shared" si="11"/>
        <v>1.8414553401650599E-4</v>
      </c>
      <c r="G187">
        <f t="shared" si="13"/>
        <v>73842</v>
      </c>
    </row>
    <row r="188" spans="1:7" x14ac:dyDescent="0.25">
      <c r="A188">
        <v>187</v>
      </c>
      <c r="B188">
        <v>382</v>
      </c>
      <c r="C188">
        <v>3</v>
      </c>
      <c r="D188">
        <f>SUM($B188:B$1109)</f>
        <v>26680</v>
      </c>
      <c r="E188" t="str">
        <f t="shared" si="12"/>
        <v>187+</v>
      </c>
      <c r="F188" s="3">
        <f t="shared" si="11"/>
        <v>1.8144561242236509E-4</v>
      </c>
      <c r="G188">
        <f t="shared" si="13"/>
        <v>71434</v>
      </c>
    </row>
    <row r="189" spans="1:7" x14ac:dyDescent="0.25">
      <c r="A189">
        <v>188</v>
      </c>
      <c r="B189">
        <v>390</v>
      </c>
      <c r="C189">
        <v>4</v>
      </c>
      <c r="D189">
        <f>SUM($B189:B$1109)</f>
        <v>26298</v>
      </c>
      <c r="E189" t="str">
        <f t="shared" si="12"/>
        <v>188+</v>
      </c>
      <c r="F189" s="3">
        <f t="shared" si="11"/>
        <v>1.7884770297913635E-4</v>
      </c>
      <c r="G189">
        <f t="shared" si="13"/>
        <v>73320</v>
      </c>
    </row>
    <row r="190" spans="1:7" x14ac:dyDescent="0.25">
      <c r="A190">
        <v>189</v>
      </c>
      <c r="B190">
        <v>389</v>
      </c>
      <c r="C190">
        <v>4</v>
      </c>
      <c r="D190">
        <f>SUM($B190:B$1109)</f>
        <v>25908</v>
      </c>
      <c r="E190" t="str">
        <f t="shared" si="12"/>
        <v>189+</v>
      </c>
      <c r="F190" s="3">
        <f t="shared" si="11"/>
        <v>1.7619538705542111E-4</v>
      </c>
      <c r="G190">
        <f t="shared" si="13"/>
        <v>73521</v>
      </c>
    </row>
    <row r="191" spans="1:7" x14ac:dyDescent="0.25">
      <c r="A191">
        <v>190</v>
      </c>
      <c r="B191">
        <v>373</v>
      </c>
      <c r="C191">
        <v>1</v>
      </c>
      <c r="D191">
        <f>SUM($B191:B$1109)</f>
        <v>25519</v>
      </c>
      <c r="E191" t="str">
        <f t="shared" si="12"/>
        <v>190+</v>
      </c>
      <c r="F191" s="3">
        <f t="shared" si="11"/>
        <v>1.7354987194176667E-4</v>
      </c>
      <c r="G191">
        <f t="shared" si="13"/>
        <v>70870</v>
      </c>
    </row>
    <row r="192" spans="1:7" x14ac:dyDescent="0.25">
      <c r="A192">
        <v>191</v>
      </c>
      <c r="B192">
        <v>340</v>
      </c>
      <c r="C192">
        <v>3</v>
      </c>
      <c r="D192">
        <f>SUM($B192:B$1109)</f>
        <v>25146</v>
      </c>
      <c r="E192" t="str">
        <f t="shared" si="12"/>
        <v>191+</v>
      </c>
      <c r="F192" s="3">
        <f t="shared" si="11"/>
        <v>1.7101316978908519E-4</v>
      </c>
      <c r="G192">
        <f t="shared" si="13"/>
        <v>64940</v>
      </c>
    </row>
    <row r="193" spans="1:7" x14ac:dyDescent="0.25">
      <c r="A193">
        <v>192</v>
      </c>
      <c r="B193">
        <v>358</v>
      </c>
      <c r="C193">
        <v>3</v>
      </c>
      <c r="D193">
        <f>SUM($B193:B$1109)</f>
        <v>24806</v>
      </c>
      <c r="E193" t="str">
        <f t="shared" si="12"/>
        <v>192+</v>
      </c>
      <c r="F193" s="3">
        <f t="shared" si="11"/>
        <v>1.6870089436841037E-4</v>
      </c>
      <c r="G193">
        <f t="shared" si="13"/>
        <v>68736</v>
      </c>
    </row>
    <row r="194" spans="1:7" x14ac:dyDescent="0.25">
      <c r="A194">
        <v>193</v>
      </c>
      <c r="B194">
        <v>366</v>
      </c>
      <c r="C194">
        <v>7</v>
      </c>
      <c r="D194">
        <f>SUM($B194:B$1109)</f>
        <v>24448</v>
      </c>
      <c r="E194" t="str">
        <f t="shared" si="12"/>
        <v>193+</v>
      </c>
      <c r="F194" s="3">
        <f t="shared" ref="F194:F257" si="14">D194/$D$2</f>
        <v>1.66266204366641E-4</v>
      </c>
      <c r="G194">
        <f t="shared" si="13"/>
        <v>70638</v>
      </c>
    </row>
    <row r="195" spans="1:7" x14ac:dyDescent="0.25">
      <c r="A195">
        <v>194</v>
      </c>
      <c r="B195">
        <v>307</v>
      </c>
      <c r="C195">
        <v>0</v>
      </c>
      <c r="D195">
        <f>SUM($B195:B$1109)</f>
        <v>24082</v>
      </c>
      <c r="E195" t="str">
        <f t="shared" ref="E195:E258" si="15">CONCATENATE(A195,"+")</f>
        <v>194+</v>
      </c>
      <c r="F195" s="3">
        <f t="shared" si="14"/>
        <v>1.6377710788438517E-4</v>
      </c>
      <c r="G195">
        <f t="shared" si="13"/>
        <v>59558</v>
      </c>
    </row>
    <row r="196" spans="1:7" x14ac:dyDescent="0.25">
      <c r="A196">
        <v>195</v>
      </c>
      <c r="B196">
        <v>334</v>
      </c>
      <c r="C196">
        <v>3</v>
      </c>
      <c r="D196">
        <f>SUM($B196:B$1109)</f>
        <v>23775</v>
      </c>
      <c r="E196" t="str">
        <f t="shared" si="15"/>
        <v>195+</v>
      </c>
      <c r="F196" s="3">
        <f t="shared" si="14"/>
        <v>1.6168925919571702E-4</v>
      </c>
      <c r="G196">
        <f t="shared" si="13"/>
        <v>65130</v>
      </c>
    </row>
    <row r="197" spans="1:7" x14ac:dyDescent="0.25">
      <c r="A197">
        <v>196</v>
      </c>
      <c r="B197">
        <v>341</v>
      </c>
      <c r="C197">
        <v>2</v>
      </c>
      <c r="D197">
        <f>SUM($B197:B$1109)</f>
        <v>23441</v>
      </c>
      <c r="E197" t="str">
        <f t="shared" si="15"/>
        <v>196+</v>
      </c>
      <c r="F197" s="3">
        <f t="shared" si="14"/>
        <v>1.5941778863540706E-4</v>
      </c>
      <c r="G197">
        <f t="shared" si="13"/>
        <v>66836</v>
      </c>
    </row>
    <row r="198" spans="1:7" x14ac:dyDescent="0.25">
      <c r="A198">
        <v>197</v>
      </c>
      <c r="B198">
        <v>297</v>
      </c>
      <c r="C198">
        <v>2</v>
      </c>
      <c r="D198">
        <f>SUM($B198:B$1109)</f>
        <v>23100</v>
      </c>
      <c r="E198" t="str">
        <f t="shared" si="15"/>
        <v>197+</v>
      </c>
      <c r="F198" s="3">
        <f t="shared" si="14"/>
        <v>1.5709871240467143E-4</v>
      </c>
      <c r="G198">
        <f t="shared" si="13"/>
        <v>58509</v>
      </c>
    </row>
    <row r="199" spans="1:7" x14ac:dyDescent="0.25">
      <c r="A199">
        <v>198</v>
      </c>
      <c r="B199">
        <v>296</v>
      </c>
      <c r="C199">
        <v>2</v>
      </c>
      <c r="D199">
        <f>SUM($B199:B$1109)</f>
        <v>22803</v>
      </c>
      <c r="E199" t="str">
        <f t="shared" si="15"/>
        <v>198+</v>
      </c>
      <c r="F199" s="3">
        <f t="shared" si="14"/>
        <v>1.5507887181661137E-4</v>
      </c>
      <c r="G199">
        <f t="shared" si="13"/>
        <v>58608</v>
      </c>
    </row>
    <row r="200" spans="1:7" x14ac:dyDescent="0.25">
      <c r="A200">
        <v>199</v>
      </c>
      <c r="B200">
        <v>292</v>
      </c>
      <c r="C200">
        <v>1</v>
      </c>
      <c r="D200">
        <f>SUM($B200:B$1109)</f>
        <v>22507</v>
      </c>
      <c r="E200" t="str">
        <f t="shared" si="15"/>
        <v>199+</v>
      </c>
      <c r="F200" s="3">
        <f t="shared" si="14"/>
        <v>1.5306583203861211E-4</v>
      </c>
      <c r="G200">
        <f t="shared" si="13"/>
        <v>58108</v>
      </c>
    </row>
    <row r="201" spans="1:7" x14ac:dyDescent="0.25">
      <c r="A201">
        <v>200</v>
      </c>
      <c r="B201">
        <v>292</v>
      </c>
      <c r="C201">
        <v>4</v>
      </c>
      <c r="D201">
        <f>SUM($B201:B$1109)</f>
        <v>22215</v>
      </c>
      <c r="E201" t="str">
        <f t="shared" si="15"/>
        <v>200+</v>
      </c>
      <c r="F201" s="3">
        <f t="shared" si="14"/>
        <v>1.510799955008561E-4</v>
      </c>
      <c r="G201">
        <f t="shared" si="13"/>
        <v>58400</v>
      </c>
    </row>
    <row r="202" spans="1:7" x14ac:dyDescent="0.25">
      <c r="A202">
        <v>201</v>
      </c>
      <c r="B202">
        <v>304</v>
      </c>
      <c r="C202">
        <v>1</v>
      </c>
      <c r="D202">
        <f>SUM($B202:B$1109)</f>
        <v>21923</v>
      </c>
      <c r="E202" t="str">
        <f t="shared" si="15"/>
        <v>201+</v>
      </c>
      <c r="F202" s="3">
        <f t="shared" si="14"/>
        <v>1.4909415896310007E-4</v>
      </c>
      <c r="G202">
        <f t="shared" si="13"/>
        <v>61104</v>
      </c>
    </row>
    <row r="203" spans="1:7" x14ac:dyDescent="0.25">
      <c r="A203">
        <v>202</v>
      </c>
      <c r="B203">
        <v>307</v>
      </c>
      <c r="C203">
        <v>4</v>
      </c>
      <c r="D203">
        <f>SUM($B203:B$1109)</f>
        <v>21619</v>
      </c>
      <c r="E203" t="str">
        <f t="shared" si="15"/>
        <v>202+</v>
      </c>
      <c r="F203" s="3">
        <f t="shared" si="14"/>
        <v>1.4702671270461434E-4</v>
      </c>
      <c r="G203">
        <f t="shared" si="13"/>
        <v>62014</v>
      </c>
    </row>
    <row r="204" spans="1:7" x14ac:dyDescent="0.25">
      <c r="A204">
        <v>203</v>
      </c>
      <c r="B204">
        <v>297</v>
      </c>
      <c r="C204">
        <v>3</v>
      </c>
      <c r="D204">
        <f>SUM($B204:B$1109)</f>
        <v>21312</v>
      </c>
      <c r="E204" t="str">
        <f t="shared" si="15"/>
        <v>203+</v>
      </c>
      <c r="F204" s="3">
        <f t="shared" si="14"/>
        <v>1.4493886401594622E-4</v>
      </c>
      <c r="G204">
        <f t="shared" si="13"/>
        <v>60291</v>
      </c>
    </row>
    <row r="205" spans="1:7" x14ac:dyDescent="0.25">
      <c r="A205">
        <v>204</v>
      </c>
      <c r="B205">
        <v>298</v>
      </c>
      <c r="C205">
        <v>1</v>
      </c>
      <c r="D205">
        <f>SUM($B205:B$1109)</f>
        <v>21015</v>
      </c>
      <c r="E205" t="str">
        <f t="shared" si="15"/>
        <v>204+</v>
      </c>
      <c r="F205" s="3">
        <f t="shared" si="14"/>
        <v>1.4291902342788616E-4</v>
      </c>
      <c r="G205">
        <f t="shared" si="13"/>
        <v>60792</v>
      </c>
    </row>
    <row r="206" spans="1:7" x14ac:dyDescent="0.25">
      <c r="A206">
        <v>205</v>
      </c>
      <c r="B206">
        <v>259</v>
      </c>
      <c r="C206">
        <v>2</v>
      </c>
      <c r="D206">
        <f>SUM($B206:B$1109)</f>
        <v>20717</v>
      </c>
      <c r="E206" t="str">
        <f t="shared" si="15"/>
        <v>205+</v>
      </c>
      <c r="F206" s="3">
        <f t="shared" si="14"/>
        <v>1.4089238202976529E-4</v>
      </c>
      <c r="G206">
        <f t="shared" si="13"/>
        <v>53095</v>
      </c>
    </row>
    <row r="207" spans="1:7" x14ac:dyDescent="0.25">
      <c r="A207">
        <v>206</v>
      </c>
      <c r="B207">
        <v>306</v>
      </c>
      <c r="C207">
        <v>3</v>
      </c>
      <c r="D207">
        <f>SUM($B207:B$1109)</f>
        <v>20458</v>
      </c>
      <c r="E207" t="str">
        <f t="shared" si="15"/>
        <v>206+</v>
      </c>
      <c r="F207" s="3">
        <f t="shared" si="14"/>
        <v>1.3913097222401593E-4</v>
      </c>
      <c r="G207">
        <f t="shared" si="13"/>
        <v>63036</v>
      </c>
    </row>
    <row r="208" spans="1:7" x14ac:dyDescent="0.25">
      <c r="A208">
        <v>207</v>
      </c>
      <c r="B208">
        <v>264</v>
      </c>
      <c r="C208">
        <v>8</v>
      </c>
      <c r="D208">
        <f>SUM($B208:B$1109)</f>
        <v>20152</v>
      </c>
      <c r="E208" t="str">
        <f t="shared" si="15"/>
        <v>207+</v>
      </c>
      <c r="F208" s="3">
        <f t="shared" si="14"/>
        <v>1.370499243454086E-4</v>
      </c>
      <c r="G208">
        <f t="shared" si="13"/>
        <v>54648</v>
      </c>
    </row>
    <row r="209" spans="1:7" x14ac:dyDescent="0.25">
      <c r="A209">
        <v>208</v>
      </c>
      <c r="B209">
        <v>243</v>
      </c>
      <c r="C209">
        <v>0</v>
      </c>
      <c r="D209">
        <f>SUM($B209:B$1109)</f>
        <v>19888</v>
      </c>
      <c r="E209" t="str">
        <f t="shared" si="15"/>
        <v>208+</v>
      </c>
      <c r="F209" s="3">
        <f t="shared" si="14"/>
        <v>1.352545104893552E-4</v>
      </c>
      <c r="G209">
        <f t="shared" si="13"/>
        <v>50544</v>
      </c>
    </row>
    <row r="210" spans="1:7" x14ac:dyDescent="0.25">
      <c r="A210">
        <v>209</v>
      </c>
      <c r="B210">
        <v>254</v>
      </c>
      <c r="C210">
        <v>6</v>
      </c>
      <c r="D210">
        <f>SUM($B210:B$1109)</f>
        <v>19645</v>
      </c>
      <c r="E210" t="str">
        <f t="shared" si="15"/>
        <v>209+</v>
      </c>
      <c r="F210" s="3">
        <f t="shared" si="14"/>
        <v>1.3360191364457879E-4</v>
      </c>
      <c r="G210">
        <f t="shared" si="13"/>
        <v>53086</v>
      </c>
    </row>
    <row r="211" spans="1:7" x14ac:dyDescent="0.25">
      <c r="A211">
        <v>210</v>
      </c>
      <c r="B211">
        <v>278</v>
      </c>
      <c r="C211">
        <v>3</v>
      </c>
      <c r="D211">
        <f>SUM($B211:B$1109)</f>
        <v>19391</v>
      </c>
      <c r="E211" t="str">
        <f t="shared" si="15"/>
        <v>210+</v>
      </c>
      <c r="F211" s="3">
        <f t="shared" si="14"/>
        <v>1.3187450788913351E-4</v>
      </c>
      <c r="G211">
        <f t="shared" si="13"/>
        <v>58380</v>
      </c>
    </row>
    <row r="212" spans="1:7" x14ac:dyDescent="0.25">
      <c r="A212">
        <v>211</v>
      </c>
      <c r="B212">
        <v>247</v>
      </c>
      <c r="C212">
        <v>2</v>
      </c>
      <c r="D212">
        <f>SUM($B212:B$1109)</f>
        <v>19113</v>
      </c>
      <c r="E212" t="str">
        <f t="shared" si="15"/>
        <v>211+</v>
      </c>
      <c r="F212" s="3">
        <f t="shared" si="14"/>
        <v>1.2998388269222879E-4</v>
      </c>
      <c r="G212">
        <f t="shared" si="13"/>
        <v>52117</v>
      </c>
    </row>
    <row r="213" spans="1:7" x14ac:dyDescent="0.25">
      <c r="A213">
        <v>212</v>
      </c>
      <c r="B213">
        <v>227</v>
      </c>
      <c r="C213">
        <v>2</v>
      </c>
      <c r="D213">
        <f>SUM($B213:B$1109)</f>
        <v>18866</v>
      </c>
      <c r="E213" t="str">
        <f t="shared" si="15"/>
        <v>212+</v>
      </c>
      <c r="F213" s="3">
        <f t="shared" si="14"/>
        <v>1.2830408260720914E-4</v>
      </c>
      <c r="G213">
        <f t="shared" si="13"/>
        <v>48124</v>
      </c>
    </row>
    <row r="214" spans="1:7" x14ac:dyDescent="0.25">
      <c r="A214">
        <v>213</v>
      </c>
      <c r="B214">
        <v>245</v>
      </c>
      <c r="C214">
        <v>1</v>
      </c>
      <c r="D214">
        <f>SUM($B214:B$1109)</f>
        <v>18639</v>
      </c>
      <c r="E214" t="str">
        <f t="shared" si="15"/>
        <v>213+</v>
      </c>
      <c r="F214" s="3">
        <f t="shared" si="14"/>
        <v>1.2676029872340567E-4</v>
      </c>
      <c r="G214">
        <f t="shared" si="13"/>
        <v>52185</v>
      </c>
    </row>
    <row r="215" spans="1:7" x14ac:dyDescent="0.25">
      <c r="A215">
        <v>214</v>
      </c>
      <c r="B215">
        <v>242</v>
      </c>
      <c r="C215">
        <v>1</v>
      </c>
      <c r="D215">
        <f>SUM($B215:B$1109)</f>
        <v>18394</v>
      </c>
      <c r="E215" t="str">
        <f t="shared" si="15"/>
        <v>214+</v>
      </c>
      <c r="F215" s="3">
        <f t="shared" si="14"/>
        <v>1.2509410025850762E-4</v>
      </c>
      <c r="G215">
        <f t="shared" si="13"/>
        <v>51788</v>
      </c>
    </row>
    <row r="216" spans="1:7" x14ac:dyDescent="0.25">
      <c r="A216">
        <v>215</v>
      </c>
      <c r="B216">
        <v>202</v>
      </c>
      <c r="C216">
        <v>2</v>
      </c>
      <c r="D216">
        <f>SUM($B216:B$1109)</f>
        <v>18152</v>
      </c>
      <c r="E216" t="str">
        <f t="shared" si="15"/>
        <v>215+</v>
      </c>
      <c r="F216" s="3">
        <f t="shared" si="14"/>
        <v>1.2344830422379203E-4</v>
      </c>
      <c r="G216">
        <f t="shared" si="13"/>
        <v>43430</v>
      </c>
    </row>
    <row r="217" spans="1:7" x14ac:dyDescent="0.25">
      <c r="A217">
        <v>216</v>
      </c>
      <c r="B217">
        <v>247</v>
      </c>
      <c r="C217">
        <v>2</v>
      </c>
      <c r="D217">
        <f>SUM($B217:B$1109)</f>
        <v>17950</v>
      </c>
      <c r="E217" t="str">
        <f t="shared" si="15"/>
        <v>216+</v>
      </c>
      <c r="F217" s="3">
        <f t="shared" si="14"/>
        <v>1.2207454059150874E-4</v>
      </c>
      <c r="G217">
        <f t="shared" si="13"/>
        <v>53352</v>
      </c>
    </row>
    <row r="218" spans="1:7" x14ac:dyDescent="0.25">
      <c r="A218">
        <v>217</v>
      </c>
      <c r="B218">
        <v>226</v>
      </c>
      <c r="C218">
        <v>3</v>
      </c>
      <c r="D218">
        <f>SUM($B218:B$1109)</f>
        <v>17703</v>
      </c>
      <c r="E218" t="str">
        <f t="shared" si="15"/>
        <v>217+</v>
      </c>
      <c r="F218" s="3">
        <f t="shared" si="14"/>
        <v>1.2039474050648911E-4</v>
      </c>
      <c r="G218">
        <f t="shared" si="13"/>
        <v>49042</v>
      </c>
    </row>
    <row r="219" spans="1:7" x14ac:dyDescent="0.25">
      <c r="A219">
        <v>218</v>
      </c>
      <c r="B219">
        <v>232</v>
      </c>
      <c r="C219">
        <v>2</v>
      </c>
      <c r="D219">
        <f>SUM($B219:B$1109)</f>
        <v>17477</v>
      </c>
      <c r="E219" t="str">
        <f t="shared" si="15"/>
        <v>218+</v>
      </c>
      <c r="F219" s="3">
        <f t="shared" si="14"/>
        <v>1.1885775743274644E-4</v>
      </c>
      <c r="G219">
        <f t="shared" si="13"/>
        <v>50576</v>
      </c>
    </row>
    <row r="220" spans="1:7" x14ac:dyDescent="0.25">
      <c r="A220">
        <v>219</v>
      </c>
      <c r="B220">
        <v>202</v>
      </c>
      <c r="C220">
        <v>0</v>
      </c>
      <c r="D220">
        <f>SUM($B220:B$1109)</f>
        <v>17245</v>
      </c>
      <c r="E220" t="str">
        <f t="shared" si="15"/>
        <v>219+</v>
      </c>
      <c r="F220" s="3">
        <f t="shared" si="14"/>
        <v>1.1727996949863891E-4</v>
      </c>
      <c r="G220">
        <f t="shared" si="13"/>
        <v>44238</v>
      </c>
    </row>
    <row r="221" spans="1:7" x14ac:dyDescent="0.25">
      <c r="A221">
        <v>220</v>
      </c>
      <c r="B221">
        <v>247</v>
      </c>
      <c r="C221">
        <v>1</v>
      </c>
      <c r="D221">
        <f>SUM($B221:B$1109)</f>
        <v>17043</v>
      </c>
      <c r="E221" t="str">
        <f t="shared" si="15"/>
        <v>220+</v>
      </c>
      <c r="F221" s="3">
        <f t="shared" si="14"/>
        <v>1.1590620586635563E-4</v>
      </c>
      <c r="G221">
        <f t="shared" si="13"/>
        <v>54340</v>
      </c>
    </row>
    <row r="222" spans="1:7" x14ac:dyDescent="0.25">
      <c r="A222">
        <v>221</v>
      </c>
      <c r="B222">
        <v>235</v>
      </c>
      <c r="C222">
        <v>2</v>
      </c>
      <c r="D222">
        <f>SUM($B222:B$1109)</f>
        <v>16796</v>
      </c>
      <c r="E222" t="str">
        <f t="shared" si="15"/>
        <v>221+</v>
      </c>
      <c r="F222" s="3">
        <f t="shared" si="14"/>
        <v>1.1422640578133598E-4</v>
      </c>
      <c r="G222">
        <f t="shared" si="13"/>
        <v>51935</v>
      </c>
    </row>
    <row r="223" spans="1:7" x14ac:dyDescent="0.25">
      <c r="A223">
        <v>222</v>
      </c>
      <c r="B223">
        <v>211</v>
      </c>
      <c r="C223">
        <v>2</v>
      </c>
      <c r="D223">
        <f>SUM($B223:B$1109)</f>
        <v>16561</v>
      </c>
      <c r="E223" t="str">
        <f t="shared" si="15"/>
        <v>222+</v>
      </c>
      <c r="F223" s="3">
        <f t="shared" si="14"/>
        <v>1.1262821541704604E-4</v>
      </c>
      <c r="G223">
        <f t="shared" si="13"/>
        <v>46842</v>
      </c>
    </row>
    <row r="224" spans="1:7" x14ac:dyDescent="0.25">
      <c r="A224">
        <v>223</v>
      </c>
      <c r="B224">
        <v>198</v>
      </c>
      <c r="C224">
        <v>2</v>
      </c>
      <c r="D224">
        <f>SUM($B224:B$1109)</f>
        <v>16350</v>
      </c>
      <c r="E224" t="str">
        <f t="shared" si="15"/>
        <v>223+</v>
      </c>
      <c r="F224" s="3">
        <f t="shared" si="14"/>
        <v>1.1119324449421549E-4</v>
      </c>
      <c r="G224">
        <f t="shared" si="13"/>
        <v>44154</v>
      </c>
    </row>
    <row r="225" spans="1:7" x14ac:dyDescent="0.25">
      <c r="A225">
        <v>224</v>
      </c>
      <c r="B225">
        <v>180</v>
      </c>
      <c r="C225">
        <v>0</v>
      </c>
      <c r="D225">
        <f>SUM($B225:B$1109)</f>
        <v>16152</v>
      </c>
      <c r="E225" t="str">
        <f t="shared" si="15"/>
        <v>224+</v>
      </c>
      <c r="F225" s="3">
        <f t="shared" si="14"/>
        <v>1.0984668410217545E-4</v>
      </c>
      <c r="G225">
        <f t="shared" si="13"/>
        <v>40320</v>
      </c>
    </row>
    <row r="226" spans="1:7" x14ac:dyDescent="0.25">
      <c r="A226">
        <v>225</v>
      </c>
      <c r="B226">
        <v>211</v>
      </c>
      <c r="C226">
        <v>1</v>
      </c>
      <c r="D226">
        <f>SUM($B226:B$1109)</f>
        <v>15972</v>
      </c>
      <c r="E226" t="str">
        <f t="shared" si="15"/>
        <v>225+</v>
      </c>
      <c r="F226" s="3">
        <f t="shared" si="14"/>
        <v>1.0862253829122995E-4</v>
      </c>
      <c r="G226">
        <f t="shared" si="13"/>
        <v>47475</v>
      </c>
    </row>
    <row r="227" spans="1:7" x14ac:dyDescent="0.25">
      <c r="A227">
        <v>226</v>
      </c>
      <c r="B227">
        <v>195</v>
      </c>
      <c r="C227">
        <v>0</v>
      </c>
      <c r="D227">
        <f>SUM($B227:B$1109)</f>
        <v>15761</v>
      </c>
      <c r="E227" t="str">
        <f t="shared" si="15"/>
        <v>226+</v>
      </c>
      <c r="F227" s="3">
        <f t="shared" si="14"/>
        <v>1.0718756736839942E-4</v>
      </c>
      <c r="G227">
        <f t="shared" si="13"/>
        <v>44070</v>
      </c>
    </row>
    <row r="228" spans="1:7" x14ac:dyDescent="0.25">
      <c r="A228">
        <v>227</v>
      </c>
      <c r="B228">
        <v>204</v>
      </c>
      <c r="C228">
        <v>4</v>
      </c>
      <c r="D228">
        <f>SUM($B228:B$1109)</f>
        <v>15566</v>
      </c>
      <c r="E228" t="str">
        <f t="shared" si="15"/>
        <v>227+</v>
      </c>
      <c r="F228" s="3">
        <f t="shared" si="14"/>
        <v>1.058614094065418E-4</v>
      </c>
      <c r="G228">
        <f t="shared" si="13"/>
        <v>46308</v>
      </c>
    </row>
    <row r="229" spans="1:7" x14ac:dyDescent="0.25">
      <c r="A229">
        <v>228</v>
      </c>
      <c r="B229">
        <v>188</v>
      </c>
      <c r="C229">
        <v>1</v>
      </c>
      <c r="D229">
        <f>SUM($B229:B$1109)</f>
        <v>15362</v>
      </c>
      <c r="E229" t="str">
        <f t="shared" si="15"/>
        <v>228+</v>
      </c>
      <c r="F229" s="3">
        <f t="shared" si="14"/>
        <v>1.0447404415413691E-4</v>
      </c>
      <c r="G229">
        <f t="shared" si="13"/>
        <v>42864</v>
      </c>
    </row>
    <row r="230" spans="1:7" x14ac:dyDescent="0.25">
      <c r="A230">
        <v>229</v>
      </c>
      <c r="B230">
        <v>170</v>
      </c>
      <c r="C230">
        <v>1</v>
      </c>
      <c r="D230">
        <f>SUM($B230:B$1109)</f>
        <v>15174</v>
      </c>
      <c r="E230" t="str">
        <f t="shared" si="15"/>
        <v>229+</v>
      </c>
      <c r="F230" s="3">
        <f t="shared" si="14"/>
        <v>1.0319549186270495E-4</v>
      </c>
      <c r="G230">
        <f t="shared" ref="G230:G293" si="16">A230*B230</f>
        <v>38930</v>
      </c>
    </row>
    <row r="231" spans="1:7" x14ac:dyDescent="0.25">
      <c r="A231">
        <v>230</v>
      </c>
      <c r="B231">
        <v>173</v>
      </c>
      <c r="C231">
        <v>1</v>
      </c>
      <c r="D231">
        <f>SUM($B231:B$1109)</f>
        <v>15004</v>
      </c>
      <c r="E231" t="str">
        <f t="shared" si="15"/>
        <v>230+</v>
      </c>
      <c r="F231" s="3">
        <f t="shared" si="14"/>
        <v>1.0203935415236754E-4</v>
      </c>
      <c r="G231">
        <f t="shared" si="16"/>
        <v>39790</v>
      </c>
    </row>
    <row r="232" spans="1:7" x14ac:dyDescent="0.25">
      <c r="A232">
        <v>231</v>
      </c>
      <c r="B232">
        <v>175</v>
      </c>
      <c r="C232">
        <v>2</v>
      </c>
      <c r="D232">
        <f>SUM($B232:B$1109)</f>
        <v>14831</v>
      </c>
      <c r="E232" t="str">
        <f t="shared" si="15"/>
        <v>231+</v>
      </c>
      <c r="F232" s="3">
        <f t="shared" si="14"/>
        <v>1.008628140118477E-4</v>
      </c>
      <c r="G232">
        <f t="shared" si="16"/>
        <v>40425</v>
      </c>
    </row>
    <row r="233" spans="1:7" x14ac:dyDescent="0.25">
      <c r="A233">
        <v>232</v>
      </c>
      <c r="B233">
        <v>174</v>
      </c>
      <c r="C233">
        <v>1</v>
      </c>
      <c r="D233">
        <f>SUM($B233:B$1109)</f>
        <v>14656</v>
      </c>
      <c r="E233" t="str">
        <f t="shared" si="15"/>
        <v>232+</v>
      </c>
      <c r="F233" s="3">
        <f t="shared" si="14"/>
        <v>9.9672672251206257E-5</v>
      </c>
      <c r="G233">
        <f t="shared" si="16"/>
        <v>40368</v>
      </c>
    </row>
    <row r="234" spans="1:7" x14ac:dyDescent="0.25">
      <c r="A234">
        <v>233</v>
      </c>
      <c r="B234">
        <v>186</v>
      </c>
      <c r="C234">
        <v>0</v>
      </c>
      <c r="D234">
        <f>SUM($B234:B$1109)</f>
        <v>14482</v>
      </c>
      <c r="E234" t="str">
        <f t="shared" si="15"/>
        <v>233+</v>
      </c>
      <c r="F234" s="3">
        <f t="shared" si="14"/>
        <v>9.8489331300625617E-5</v>
      </c>
      <c r="G234">
        <f t="shared" si="16"/>
        <v>43338</v>
      </c>
    </row>
    <row r="235" spans="1:7" x14ac:dyDescent="0.25">
      <c r="A235">
        <v>234</v>
      </c>
      <c r="B235">
        <v>170</v>
      </c>
      <c r="C235">
        <v>2</v>
      </c>
      <c r="D235">
        <f>SUM($B235:B$1109)</f>
        <v>14296</v>
      </c>
      <c r="E235" t="str">
        <f t="shared" si="15"/>
        <v>234+</v>
      </c>
      <c r="F235" s="3">
        <f t="shared" si="14"/>
        <v>9.7224380629315274E-5</v>
      </c>
      <c r="G235">
        <f t="shared" si="16"/>
        <v>39780</v>
      </c>
    </row>
    <row r="236" spans="1:7" x14ac:dyDescent="0.25">
      <c r="A236">
        <v>235</v>
      </c>
      <c r="B236">
        <v>155</v>
      </c>
      <c r="C236">
        <v>1</v>
      </c>
      <c r="D236">
        <f>SUM($B236:B$1109)</f>
        <v>14126</v>
      </c>
      <c r="E236" t="str">
        <f t="shared" si="15"/>
        <v>235+</v>
      </c>
      <c r="F236" s="3">
        <f t="shared" si="14"/>
        <v>9.6068242918977864E-5</v>
      </c>
      <c r="G236">
        <f t="shared" si="16"/>
        <v>36425</v>
      </c>
    </row>
    <row r="237" spans="1:7" x14ac:dyDescent="0.25">
      <c r="A237">
        <v>236</v>
      </c>
      <c r="B237">
        <v>148</v>
      </c>
      <c r="C237">
        <v>1</v>
      </c>
      <c r="D237">
        <f>SUM($B237:B$1109)</f>
        <v>13971</v>
      </c>
      <c r="E237" t="str">
        <f t="shared" si="15"/>
        <v>236+</v>
      </c>
      <c r="F237" s="3">
        <f t="shared" si="14"/>
        <v>9.5014117359552573E-5</v>
      </c>
      <c r="G237">
        <f t="shared" si="16"/>
        <v>34928</v>
      </c>
    </row>
    <row r="238" spans="1:7" x14ac:dyDescent="0.25">
      <c r="A238">
        <v>237</v>
      </c>
      <c r="B238">
        <v>152</v>
      </c>
      <c r="C238">
        <v>2</v>
      </c>
      <c r="D238">
        <f>SUM($B238:B$1109)</f>
        <v>13823</v>
      </c>
      <c r="E238" t="str">
        <f t="shared" si="15"/>
        <v>237+</v>
      </c>
      <c r="F238" s="3">
        <f t="shared" si="14"/>
        <v>9.4007597470552955E-5</v>
      </c>
      <c r="G238">
        <f t="shared" si="16"/>
        <v>36024</v>
      </c>
    </row>
    <row r="239" spans="1:7" x14ac:dyDescent="0.25">
      <c r="A239">
        <v>238</v>
      </c>
      <c r="B239">
        <v>136</v>
      </c>
      <c r="C239">
        <v>0</v>
      </c>
      <c r="D239">
        <f>SUM($B239:B$1109)</f>
        <v>13671</v>
      </c>
      <c r="E239" t="str">
        <f t="shared" si="15"/>
        <v>238+</v>
      </c>
      <c r="F239" s="3">
        <f t="shared" si="14"/>
        <v>9.2973874341310093E-5</v>
      </c>
      <c r="G239">
        <f t="shared" si="16"/>
        <v>32368</v>
      </c>
    </row>
    <row r="240" spans="1:7" x14ac:dyDescent="0.25">
      <c r="A240">
        <v>239</v>
      </c>
      <c r="B240">
        <v>143</v>
      </c>
      <c r="C240">
        <v>2</v>
      </c>
      <c r="D240">
        <f>SUM($B240:B$1109)</f>
        <v>13535</v>
      </c>
      <c r="E240" t="str">
        <f t="shared" si="15"/>
        <v>239+</v>
      </c>
      <c r="F240" s="3">
        <f t="shared" si="14"/>
        <v>9.2048964173040165E-5</v>
      </c>
      <c r="G240">
        <f t="shared" si="16"/>
        <v>34177</v>
      </c>
    </row>
    <row r="241" spans="1:7" x14ac:dyDescent="0.25">
      <c r="A241">
        <v>240</v>
      </c>
      <c r="B241">
        <v>170</v>
      </c>
      <c r="C241">
        <v>4</v>
      </c>
      <c r="D241">
        <f>SUM($B241:B$1109)</f>
        <v>13392</v>
      </c>
      <c r="E241" t="str">
        <f t="shared" si="15"/>
        <v>240+</v>
      </c>
      <c r="F241" s="3">
        <f t="shared" si="14"/>
        <v>9.1076448334344578E-5</v>
      </c>
      <c r="G241">
        <f t="shared" si="16"/>
        <v>40800</v>
      </c>
    </row>
    <row r="242" spans="1:7" x14ac:dyDescent="0.25">
      <c r="A242">
        <v>241</v>
      </c>
      <c r="B242">
        <v>165</v>
      </c>
      <c r="C242">
        <v>2</v>
      </c>
      <c r="D242">
        <f>SUM($B242:B$1109)</f>
        <v>13222</v>
      </c>
      <c r="E242" t="str">
        <f t="shared" si="15"/>
        <v>241+</v>
      </c>
      <c r="F242" s="3">
        <f t="shared" si="14"/>
        <v>8.9920310624007167E-5</v>
      </c>
      <c r="G242">
        <f t="shared" si="16"/>
        <v>39765</v>
      </c>
    </row>
    <row r="243" spans="1:7" x14ac:dyDescent="0.25">
      <c r="A243">
        <v>242</v>
      </c>
      <c r="B243">
        <v>149</v>
      </c>
      <c r="C243">
        <v>0</v>
      </c>
      <c r="D243">
        <f>SUM($B243:B$1109)</f>
        <v>13057</v>
      </c>
      <c r="E243" t="str">
        <f t="shared" si="15"/>
        <v>242+</v>
      </c>
      <c r="F243" s="3">
        <f t="shared" si="14"/>
        <v>8.8798176963973802E-5</v>
      </c>
      <c r="G243">
        <f t="shared" si="16"/>
        <v>36058</v>
      </c>
    </row>
    <row r="244" spans="1:7" x14ac:dyDescent="0.25">
      <c r="A244">
        <v>243</v>
      </c>
      <c r="B244">
        <v>128</v>
      </c>
      <c r="C244">
        <v>0</v>
      </c>
      <c r="D244">
        <f>SUM($B244:B$1109)</f>
        <v>12908</v>
      </c>
      <c r="E244" t="str">
        <f t="shared" si="15"/>
        <v>243+</v>
      </c>
      <c r="F244" s="3">
        <f t="shared" si="14"/>
        <v>8.7784856264913369E-5</v>
      </c>
      <c r="G244">
        <f t="shared" si="16"/>
        <v>31104</v>
      </c>
    </row>
    <row r="245" spans="1:7" x14ac:dyDescent="0.25">
      <c r="A245">
        <v>244</v>
      </c>
      <c r="B245">
        <v>136</v>
      </c>
      <c r="C245">
        <v>2</v>
      </c>
      <c r="D245">
        <f>SUM($B245:B$1109)</f>
        <v>12780</v>
      </c>
      <c r="E245" t="str">
        <f t="shared" si="15"/>
        <v>244+</v>
      </c>
      <c r="F245" s="3">
        <f t="shared" si="14"/>
        <v>8.6914352577129915E-5</v>
      </c>
      <c r="G245">
        <f t="shared" si="16"/>
        <v>33184</v>
      </c>
    </row>
    <row r="246" spans="1:7" x14ac:dyDescent="0.25">
      <c r="A246">
        <v>245</v>
      </c>
      <c r="B246">
        <v>154</v>
      </c>
      <c r="C246">
        <v>0</v>
      </c>
      <c r="D246">
        <f>SUM($B246:B$1109)</f>
        <v>12644</v>
      </c>
      <c r="E246" t="str">
        <f t="shared" si="15"/>
        <v>245+</v>
      </c>
      <c r="F246" s="3">
        <f t="shared" si="14"/>
        <v>8.5989442408859987E-5</v>
      </c>
      <c r="G246">
        <f t="shared" si="16"/>
        <v>37730</v>
      </c>
    </row>
    <row r="247" spans="1:7" x14ac:dyDescent="0.25">
      <c r="A247">
        <v>246</v>
      </c>
      <c r="B247">
        <v>130</v>
      </c>
      <c r="C247">
        <v>2</v>
      </c>
      <c r="D247">
        <f>SUM($B247:B$1109)</f>
        <v>12490</v>
      </c>
      <c r="E247" t="str">
        <f t="shared" si="15"/>
        <v>246+</v>
      </c>
      <c r="F247" s="3">
        <f t="shared" si="14"/>
        <v>8.494211765949551E-5</v>
      </c>
      <c r="G247">
        <f t="shared" si="16"/>
        <v>31980</v>
      </c>
    </row>
    <row r="248" spans="1:7" x14ac:dyDescent="0.25">
      <c r="A248">
        <v>247</v>
      </c>
      <c r="B248">
        <v>153</v>
      </c>
      <c r="C248">
        <v>0</v>
      </c>
      <c r="D248">
        <f>SUM($B248:B$1109)</f>
        <v>12360</v>
      </c>
      <c r="E248" t="str">
        <f t="shared" si="15"/>
        <v>247+</v>
      </c>
      <c r="F248" s="3">
        <f t="shared" si="14"/>
        <v>8.4058012351590427E-5</v>
      </c>
      <c r="G248">
        <f t="shared" si="16"/>
        <v>37791</v>
      </c>
    </row>
    <row r="249" spans="1:7" x14ac:dyDescent="0.25">
      <c r="A249">
        <v>248</v>
      </c>
      <c r="B249">
        <v>136</v>
      </c>
      <c r="C249">
        <v>1</v>
      </c>
      <c r="D249">
        <f>SUM($B249:B$1109)</f>
        <v>12207</v>
      </c>
      <c r="E249" t="str">
        <f t="shared" si="15"/>
        <v>248+</v>
      </c>
      <c r="F249" s="3">
        <f t="shared" si="14"/>
        <v>8.3017488412286765E-5</v>
      </c>
      <c r="G249">
        <f t="shared" si="16"/>
        <v>33728</v>
      </c>
    </row>
    <row r="250" spans="1:7" x14ac:dyDescent="0.25">
      <c r="A250">
        <v>249</v>
      </c>
      <c r="B250">
        <v>121</v>
      </c>
      <c r="C250">
        <v>1</v>
      </c>
      <c r="D250">
        <f>SUM($B250:B$1109)</f>
        <v>12071</v>
      </c>
      <c r="E250" t="str">
        <f t="shared" si="15"/>
        <v>249+</v>
      </c>
      <c r="F250" s="3">
        <f t="shared" si="14"/>
        <v>8.2092578244016837E-5</v>
      </c>
      <c r="G250">
        <f t="shared" si="16"/>
        <v>30129</v>
      </c>
    </row>
    <row r="251" spans="1:7" x14ac:dyDescent="0.25">
      <c r="A251">
        <v>250</v>
      </c>
      <c r="B251">
        <v>117</v>
      </c>
      <c r="C251">
        <v>2</v>
      </c>
      <c r="D251">
        <f>SUM($B251:B$1109)</f>
        <v>11950</v>
      </c>
      <c r="E251" t="str">
        <f t="shared" si="15"/>
        <v>250+</v>
      </c>
      <c r="F251" s="3">
        <f t="shared" si="14"/>
        <v>8.1269680226659028E-5</v>
      </c>
      <c r="G251">
        <f t="shared" si="16"/>
        <v>29250</v>
      </c>
    </row>
    <row r="252" spans="1:7" x14ac:dyDescent="0.25">
      <c r="A252">
        <v>251</v>
      </c>
      <c r="B252">
        <v>137</v>
      </c>
      <c r="C252">
        <v>2</v>
      </c>
      <c r="D252">
        <f>SUM($B252:B$1109)</f>
        <v>11833</v>
      </c>
      <c r="E252" t="str">
        <f t="shared" si="15"/>
        <v>251+</v>
      </c>
      <c r="F252" s="3">
        <f t="shared" si="14"/>
        <v>8.0473985449544462E-5</v>
      </c>
      <c r="G252">
        <f t="shared" si="16"/>
        <v>34387</v>
      </c>
    </row>
    <row r="253" spans="1:7" x14ac:dyDescent="0.25">
      <c r="A253">
        <v>252</v>
      </c>
      <c r="B253">
        <v>129</v>
      </c>
      <c r="C253">
        <v>0</v>
      </c>
      <c r="D253">
        <f>SUM($B253:B$1109)</f>
        <v>11696</v>
      </c>
      <c r="E253" t="str">
        <f t="shared" si="15"/>
        <v>252+</v>
      </c>
      <c r="F253" s="3">
        <f t="shared" si="14"/>
        <v>7.954227447121372E-5</v>
      </c>
      <c r="G253">
        <f t="shared" si="16"/>
        <v>32508</v>
      </c>
    </row>
    <row r="254" spans="1:7" x14ac:dyDescent="0.25">
      <c r="A254">
        <v>253</v>
      </c>
      <c r="B254">
        <v>132</v>
      </c>
      <c r="C254">
        <v>0</v>
      </c>
      <c r="D254">
        <f>SUM($B254:B$1109)</f>
        <v>11567</v>
      </c>
      <c r="E254" t="str">
        <f t="shared" si="15"/>
        <v>253+</v>
      </c>
      <c r="F254" s="3">
        <f t="shared" si="14"/>
        <v>7.8664969973369451E-5</v>
      </c>
      <c r="G254">
        <f t="shared" si="16"/>
        <v>33396</v>
      </c>
    </row>
    <row r="255" spans="1:7" x14ac:dyDescent="0.25">
      <c r="A255">
        <v>254</v>
      </c>
      <c r="B255">
        <v>148</v>
      </c>
      <c r="C255">
        <v>0</v>
      </c>
      <c r="D255">
        <f>SUM($B255:B$1109)</f>
        <v>11435</v>
      </c>
      <c r="E255" t="str">
        <f t="shared" si="15"/>
        <v>254+</v>
      </c>
      <c r="F255" s="3">
        <f t="shared" si="14"/>
        <v>7.7767263045342767E-5</v>
      </c>
      <c r="G255">
        <f t="shared" si="16"/>
        <v>37592</v>
      </c>
    </row>
    <row r="256" spans="1:7" x14ac:dyDescent="0.25">
      <c r="A256">
        <v>255</v>
      </c>
      <c r="B256">
        <v>134</v>
      </c>
      <c r="C256">
        <v>1</v>
      </c>
      <c r="D256">
        <f>SUM($B256:B$1109)</f>
        <v>11287</v>
      </c>
      <c r="E256" t="str">
        <f t="shared" si="15"/>
        <v>255+</v>
      </c>
      <c r="F256" s="3">
        <f t="shared" si="14"/>
        <v>7.6760743156343135E-5</v>
      </c>
      <c r="G256">
        <f t="shared" si="16"/>
        <v>34170</v>
      </c>
    </row>
    <row r="257" spans="1:7" x14ac:dyDescent="0.25">
      <c r="A257">
        <v>256</v>
      </c>
      <c r="B257">
        <v>144</v>
      </c>
      <c r="C257">
        <v>0</v>
      </c>
      <c r="D257">
        <f>SUM($B257:B$1109)</f>
        <v>11153</v>
      </c>
      <c r="E257" t="str">
        <f t="shared" si="15"/>
        <v>256+</v>
      </c>
      <c r="F257" s="3">
        <f t="shared" si="14"/>
        <v>7.5849434608194822E-5</v>
      </c>
      <c r="G257">
        <f t="shared" si="16"/>
        <v>36864</v>
      </c>
    </row>
    <row r="258" spans="1:7" x14ac:dyDescent="0.25">
      <c r="A258">
        <v>257</v>
      </c>
      <c r="B258">
        <v>127</v>
      </c>
      <c r="C258">
        <v>0</v>
      </c>
      <c r="D258">
        <f>SUM($B258:B$1109)</f>
        <v>11009</v>
      </c>
      <c r="E258" t="str">
        <f t="shared" si="15"/>
        <v>257+</v>
      </c>
      <c r="F258" s="3">
        <f t="shared" ref="F258:F321" si="17">D258/$D$2</f>
        <v>7.4870117959438434E-5</v>
      </c>
      <c r="G258">
        <f t="shared" si="16"/>
        <v>32639</v>
      </c>
    </row>
    <row r="259" spans="1:7" x14ac:dyDescent="0.25">
      <c r="A259">
        <v>258</v>
      </c>
      <c r="B259">
        <v>117</v>
      </c>
      <c r="C259">
        <v>1</v>
      </c>
      <c r="D259">
        <f>SUM($B259:B$1109)</f>
        <v>10882</v>
      </c>
      <c r="E259" t="str">
        <f t="shared" ref="E259:E322" si="18">CONCATENATE(A259,"+")</f>
        <v>258+</v>
      </c>
      <c r="F259" s="3">
        <f t="shared" si="17"/>
        <v>7.400641508171578E-5</v>
      </c>
      <c r="G259">
        <f t="shared" si="16"/>
        <v>30186</v>
      </c>
    </row>
    <row r="260" spans="1:7" x14ac:dyDescent="0.25">
      <c r="A260">
        <v>259</v>
      </c>
      <c r="B260">
        <v>146</v>
      </c>
      <c r="C260">
        <v>0</v>
      </c>
      <c r="D260">
        <f>SUM($B260:B$1109)</f>
        <v>10765</v>
      </c>
      <c r="E260" t="str">
        <f t="shared" si="18"/>
        <v>259+</v>
      </c>
      <c r="F260" s="3">
        <f t="shared" si="17"/>
        <v>7.3210720304601215E-5</v>
      </c>
      <c r="G260">
        <f t="shared" si="16"/>
        <v>37814</v>
      </c>
    </row>
    <row r="261" spans="1:7" x14ac:dyDescent="0.25">
      <c r="A261">
        <v>260</v>
      </c>
      <c r="B261">
        <v>122</v>
      </c>
      <c r="C261">
        <v>0</v>
      </c>
      <c r="D261">
        <f>SUM($B261:B$1109)</f>
        <v>10619</v>
      </c>
      <c r="E261" t="str">
        <f t="shared" si="18"/>
        <v>260+</v>
      </c>
      <c r="F261" s="3">
        <f t="shared" si="17"/>
        <v>7.2217802035723198E-5</v>
      </c>
      <c r="G261">
        <f t="shared" si="16"/>
        <v>31720</v>
      </c>
    </row>
    <row r="262" spans="1:7" x14ac:dyDescent="0.25">
      <c r="A262">
        <v>261</v>
      </c>
      <c r="B262">
        <v>116</v>
      </c>
      <c r="C262">
        <v>2</v>
      </c>
      <c r="D262">
        <f>SUM($B262:B$1109)</f>
        <v>10497</v>
      </c>
      <c r="E262" t="str">
        <f t="shared" si="18"/>
        <v>261+</v>
      </c>
      <c r="F262" s="3">
        <f t="shared" si="17"/>
        <v>7.1388103208304589E-5</v>
      </c>
      <c r="G262">
        <f t="shared" si="16"/>
        <v>30276</v>
      </c>
    </row>
    <row r="263" spans="1:7" x14ac:dyDescent="0.25">
      <c r="A263">
        <v>262</v>
      </c>
      <c r="B263">
        <v>133</v>
      </c>
      <c r="C263">
        <v>1</v>
      </c>
      <c r="D263">
        <f>SUM($B263:B$1109)</f>
        <v>10381</v>
      </c>
      <c r="E263" t="str">
        <f t="shared" si="18"/>
        <v>262+</v>
      </c>
      <c r="F263" s="3">
        <f t="shared" si="17"/>
        <v>7.0599209241250824E-5</v>
      </c>
      <c r="G263">
        <f t="shared" si="16"/>
        <v>34846</v>
      </c>
    </row>
    <row r="264" spans="1:7" x14ac:dyDescent="0.25">
      <c r="A264">
        <v>263</v>
      </c>
      <c r="B264">
        <v>123</v>
      </c>
      <c r="C264">
        <v>1</v>
      </c>
      <c r="D264">
        <f>SUM($B264:B$1109)</f>
        <v>10248</v>
      </c>
      <c r="E264" t="str">
        <f t="shared" si="18"/>
        <v>263+</v>
      </c>
      <c r="F264" s="3">
        <f t="shared" si="17"/>
        <v>6.9694701503163325E-5</v>
      </c>
      <c r="G264">
        <f t="shared" si="16"/>
        <v>32349</v>
      </c>
    </row>
    <row r="265" spans="1:7" x14ac:dyDescent="0.25">
      <c r="A265">
        <v>264</v>
      </c>
      <c r="B265">
        <v>96</v>
      </c>
      <c r="C265">
        <v>0</v>
      </c>
      <c r="D265">
        <f>SUM($B265:B$1109)</f>
        <v>10125</v>
      </c>
      <c r="E265" t="str">
        <f t="shared" si="18"/>
        <v>264+</v>
      </c>
      <c r="F265" s="3">
        <f t="shared" si="17"/>
        <v>6.8858201865683901E-5</v>
      </c>
      <c r="G265">
        <f t="shared" si="16"/>
        <v>25344</v>
      </c>
    </row>
    <row r="266" spans="1:7" x14ac:dyDescent="0.25">
      <c r="A266">
        <v>265</v>
      </c>
      <c r="B266">
        <v>110</v>
      </c>
      <c r="C266">
        <v>0</v>
      </c>
      <c r="D266">
        <f>SUM($B266:B$1109)</f>
        <v>10029</v>
      </c>
      <c r="E266" t="str">
        <f t="shared" si="18"/>
        <v>265+</v>
      </c>
      <c r="F266" s="3">
        <f t="shared" si="17"/>
        <v>6.8205324099846314E-5</v>
      </c>
      <c r="G266">
        <f t="shared" si="16"/>
        <v>29150</v>
      </c>
    </row>
    <row r="267" spans="1:7" x14ac:dyDescent="0.25">
      <c r="A267">
        <v>266</v>
      </c>
      <c r="B267">
        <v>95</v>
      </c>
      <c r="C267">
        <v>0</v>
      </c>
      <c r="D267">
        <f>SUM($B267:B$1109)</f>
        <v>9919</v>
      </c>
      <c r="E267" t="str">
        <f t="shared" si="18"/>
        <v>266+</v>
      </c>
      <c r="F267" s="3">
        <f t="shared" si="17"/>
        <v>6.7457234993157394E-5</v>
      </c>
      <c r="G267">
        <f t="shared" si="16"/>
        <v>25270</v>
      </c>
    </row>
    <row r="268" spans="1:7" x14ac:dyDescent="0.25">
      <c r="A268">
        <v>267</v>
      </c>
      <c r="B268">
        <v>96</v>
      </c>
      <c r="C268">
        <v>0</v>
      </c>
      <c r="D268">
        <f>SUM($B268:B$1109)</f>
        <v>9824</v>
      </c>
      <c r="E268" t="str">
        <f t="shared" si="18"/>
        <v>267+</v>
      </c>
      <c r="F268" s="3">
        <f t="shared" si="17"/>
        <v>6.6811158037380608E-5</v>
      </c>
      <c r="G268">
        <f t="shared" si="16"/>
        <v>25632</v>
      </c>
    </row>
    <row r="269" spans="1:7" x14ac:dyDescent="0.25">
      <c r="A269">
        <v>268</v>
      </c>
      <c r="B269">
        <v>104</v>
      </c>
      <c r="C269">
        <v>0</v>
      </c>
      <c r="D269">
        <f>SUM($B269:B$1109)</f>
        <v>9728</v>
      </c>
      <c r="E269" t="str">
        <f t="shared" si="18"/>
        <v>268+</v>
      </c>
      <c r="F269" s="3">
        <f t="shared" si="17"/>
        <v>6.615828027154302E-5</v>
      </c>
      <c r="G269">
        <f t="shared" si="16"/>
        <v>27872</v>
      </c>
    </row>
    <row r="270" spans="1:7" x14ac:dyDescent="0.25">
      <c r="A270">
        <v>269</v>
      </c>
      <c r="B270">
        <v>94</v>
      </c>
      <c r="C270">
        <v>1</v>
      </c>
      <c r="D270">
        <f>SUM($B270:B$1109)</f>
        <v>9624</v>
      </c>
      <c r="E270" t="str">
        <f t="shared" si="18"/>
        <v>269+</v>
      </c>
      <c r="F270" s="3">
        <f t="shared" si="17"/>
        <v>6.5450996025218959E-5</v>
      </c>
      <c r="G270">
        <f t="shared" si="16"/>
        <v>25286</v>
      </c>
    </row>
    <row r="271" spans="1:7" x14ac:dyDescent="0.25">
      <c r="A271">
        <v>270</v>
      </c>
      <c r="B271">
        <v>102</v>
      </c>
      <c r="C271">
        <v>0</v>
      </c>
      <c r="D271">
        <f>SUM($B271:B$1109)</f>
        <v>9530</v>
      </c>
      <c r="E271" t="str">
        <f t="shared" si="18"/>
        <v>270+</v>
      </c>
      <c r="F271" s="3">
        <f t="shared" si="17"/>
        <v>6.4811719879502973E-5</v>
      </c>
      <c r="G271">
        <f t="shared" si="16"/>
        <v>27540</v>
      </c>
    </row>
    <row r="272" spans="1:7" x14ac:dyDescent="0.25">
      <c r="A272">
        <v>271</v>
      </c>
      <c r="B272">
        <v>82</v>
      </c>
      <c r="C272">
        <v>0</v>
      </c>
      <c r="D272">
        <f>SUM($B272:B$1109)</f>
        <v>9428</v>
      </c>
      <c r="E272" t="str">
        <f t="shared" si="18"/>
        <v>271+</v>
      </c>
      <c r="F272" s="3">
        <f t="shared" si="17"/>
        <v>6.4118037253300527E-5</v>
      </c>
      <c r="G272">
        <f t="shared" si="16"/>
        <v>22222</v>
      </c>
    </row>
    <row r="273" spans="1:7" x14ac:dyDescent="0.25">
      <c r="A273">
        <v>272</v>
      </c>
      <c r="B273">
        <v>93</v>
      </c>
      <c r="C273">
        <v>0</v>
      </c>
      <c r="D273">
        <f>SUM($B273:B$1109)</f>
        <v>9346</v>
      </c>
      <c r="E273" t="str">
        <f t="shared" si="18"/>
        <v>272+</v>
      </c>
      <c r="F273" s="3">
        <f t="shared" si="17"/>
        <v>6.3560370828314244E-5</v>
      </c>
      <c r="G273">
        <f t="shared" si="16"/>
        <v>25296</v>
      </c>
    </row>
    <row r="274" spans="1:7" x14ac:dyDescent="0.25">
      <c r="A274">
        <v>273</v>
      </c>
      <c r="B274">
        <v>98</v>
      </c>
      <c r="C274">
        <v>0</v>
      </c>
      <c r="D274">
        <f>SUM($B274:B$1109)</f>
        <v>9253</v>
      </c>
      <c r="E274" t="str">
        <f t="shared" si="18"/>
        <v>273+</v>
      </c>
      <c r="F274" s="3">
        <f t="shared" si="17"/>
        <v>6.2927895492659086E-5</v>
      </c>
      <c r="G274">
        <f t="shared" si="16"/>
        <v>26754</v>
      </c>
    </row>
    <row r="275" spans="1:7" x14ac:dyDescent="0.25">
      <c r="A275">
        <v>274</v>
      </c>
      <c r="B275">
        <v>96</v>
      </c>
      <c r="C275">
        <v>0</v>
      </c>
      <c r="D275">
        <f>SUM($B275:B$1109)</f>
        <v>9155</v>
      </c>
      <c r="E275" t="str">
        <f t="shared" si="18"/>
        <v>274+</v>
      </c>
      <c r="F275" s="3">
        <f t="shared" si="17"/>
        <v>6.226141610669987E-5</v>
      </c>
      <c r="G275">
        <f t="shared" si="16"/>
        <v>26304</v>
      </c>
    </row>
    <row r="276" spans="1:7" x14ac:dyDescent="0.25">
      <c r="A276">
        <v>275</v>
      </c>
      <c r="B276">
        <v>82</v>
      </c>
      <c r="C276">
        <v>0</v>
      </c>
      <c r="D276">
        <f>SUM($B276:B$1109)</f>
        <v>9059</v>
      </c>
      <c r="E276" t="str">
        <f t="shared" si="18"/>
        <v>275+</v>
      </c>
      <c r="F276" s="3">
        <f t="shared" si="17"/>
        <v>6.1608538340862269E-5</v>
      </c>
      <c r="G276">
        <f t="shared" si="16"/>
        <v>22550</v>
      </c>
    </row>
    <row r="277" spans="1:7" x14ac:dyDescent="0.25">
      <c r="A277">
        <v>276</v>
      </c>
      <c r="B277">
        <v>91</v>
      </c>
      <c r="C277">
        <v>1</v>
      </c>
      <c r="D277">
        <f>SUM($B277:B$1109)</f>
        <v>8977</v>
      </c>
      <c r="E277" t="str">
        <f t="shared" si="18"/>
        <v>276+</v>
      </c>
      <c r="F277" s="3">
        <f t="shared" si="17"/>
        <v>6.1050871915875986E-5</v>
      </c>
      <c r="G277">
        <f t="shared" si="16"/>
        <v>25116</v>
      </c>
    </row>
    <row r="278" spans="1:7" x14ac:dyDescent="0.25">
      <c r="A278">
        <v>277</v>
      </c>
      <c r="B278">
        <v>82</v>
      </c>
      <c r="C278">
        <v>0</v>
      </c>
      <c r="D278">
        <f>SUM($B278:B$1109)</f>
        <v>8886</v>
      </c>
      <c r="E278" t="str">
        <f t="shared" si="18"/>
        <v>277+</v>
      </c>
      <c r="F278" s="3">
        <f t="shared" si="17"/>
        <v>6.0431998200342436E-5</v>
      </c>
      <c r="G278">
        <f t="shared" si="16"/>
        <v>22714</v>
      </c>
    </row>
    <row r="279" spans="1:7" x14ac:dyDescent="0.25">
      <c r="A279">
        <v>278</v>
      </c>
      <c r="B279">
        <v>84</v>
      </c>
      <c r="C279">
        <v>1</v>
      </c>
      <c r="D279">
        <f>SUM($B279:B$1109)</f>
        <v>8804</v>
      </c>
      <c r="E279" t="str">
        <f t="shared" si="18"/>
        <v>278+</v>
      </c>
      <c r="F279" s="3">
        <f t="shared" si="17"/>
        <v>5.987433177535616E-5</v>
      </c>
      <c r="G279">
        <f t="shared" si="16"/>
        <v>23352</v>
      </c>
    </row>
    <row r="280" spans="1:7" x14ac:dyDescent="0.25">
      <c r="A280">
        <v>279</v>
      </c>
      <c r="B280">
        <v>100</v>
      </c>
      <c r="C280">
        <v>0</v>
      </c>
      <c r="D280">
        <f>SUM($B280:B$1109)</f>
        <v>8720</v>
      </c>
      <c r="E280" t="str">
        <f t="shared" si="18"/>
        <v>279+</v>
      </c>
      <c r="F280" s="3">
        <f t="shared" si="17"/>
        <v>5.9303063730248263E-5</v>
      </c>
      <c r="G280">
        <f t="shared" si="16"/>
        <v>27900</v>
      </c>
    </row>
    <row r="281" spans="1:7" x14ac:dyDescent="0.25">
      <c r="A281">
        <v>280</v>
      </c>
      <c r="B281">
        <v>83</v>
      </c>
      <c r="C281">
        <v>0</v>
      </c>
      <c r="D281">
        <f>SUM($B281:B$1109)</f>
        <v>8620</v>
      </c>
      <c r="E281" t="str">
        <f t="shared" si="18"/>
        <v>280+</v>
      </c>
      <c r="F281" s="3">
        <f t="shared" si="17"/>
        <v>5.8622982724167432E-5</v>
      </c>
      <c r="G281">
        <f t="shared" si="16"/>
        <v>23240</v>
      </c>
    </row>
    <row r="282" spans="1:7" x14ac:dyDescent="0.25">
      <c r="A282">
        <v>281</v>
      </c>
      <c r="B282">
        <v>87</v>
      </c>
      <c r="C282">
        <v>1</v>
      </c>
      <c r="D282">
        <f>SUM($B282:B$1109)</f>
        <v>8537</v>
      </c>
      <c r="E282" t="str">
        <f t="shared" si="18"/>
        <v>281+</v>
      </c>
      <c r="F282" s="3">
        <f t="shared" si="17"/>
        <v>5.8058515489120349E-5</v>
      </c>
      <c r="G282">
        <f t="shared" si="16"/>
        <v>24447</v>
      </c>
    </row>
    <row r="283" spans="1:7" x14ac:dyDescent="0.25">
      <c r="A283">
        <v>282</v>
      </c>
      <c r="B283">
        <v>102</v>
      </c>
      <c r="C283">
        <v>4</v>
      </c>
      <c r="D283">
        <f>SUM($B283:B$1109)</f>
        <v>8450</v>
      </c>
      <c r="E283" t="str">
        <f t="shared" si="18"/>
        <v>282+</v>
      </c>
      <c r="F283" s="3">
        <f t="shared" si="17"/>
        <v>5.7466845013830029E-5</v>
      </c>
      <c r="G283">
        <f t="shared" si="16"/>
        <v>28764</v>
      </c>
    </row>
    <row r="284" spans="1:7" x14ac:dyDescent="0.25">
      <c r="A284">
        <v>283</v>
      </c>
      <c r="B284">
        <v>112</v>
      </c>
      <c r="C284">
        <v>0</v>
      </c>
      <c r="D284">
        <f>SUM($B284:B$1109)</f>
        <v>8348</v>
      </c>
      <c r="E284" t="str">
        <f t="shared" si="18"/>
        <v>283+</v>
      </c>
      <c r="F284" s="3">
        <f t="shared" si="17"/>
        <v>5.6773162387627582E-5</v>
      </c>
      <c r="G284">
        <f t="shared" si="16"/>
        <v>31696</v>
      </c>
    </row>
    <row r="285" spans="1:7" x14ac:dyDescent="0.25">
      <c r="A285">
        <v>284</v>
      </c>
      <c r="B285">
        <v>98</v>
      </c>
      <c r="C285">
        <v>1</v>
      </c>
      <c r="D285">
        <f>SUM($B285:B$1109)</f>
        <v>8236</v>
      </c>
      <c r="E285" t="str">
        <f t="shared" si="18"/>
        <v>284+</v>
      </c>
      <c r="F285" s="3">
        <f t="shared" si="17"/>
        <v>5.6011471660817055E-5</v>
      </c>
      <c r="G285">
        <f t="shared" si="16"/>
        <v>27832</v>
      </c>
    </row>
    <row r="286" spans="1:7" x14ac:dyDescent="0.25">
      <c r="A286">
        <v>285</v>
      </c>
      <c r="B286">
        <v>78</v>
      </c>
      <c r="C286">
        <v>1</v>
      </c>
      <c r="D286">
        <f>SUM($B286:B$1109)</f>
        <v>8138</v>
      </c>
      <c r="E286" t="str">
        <f t="shared" si="18"/>
        <v>285+</v>
      </c>
      <c r="F286" s="3">
        <f t="shared" si="17"/>
        <v>5.5344992274857839E-5</v>
      </c>
      <c r="G286">
        <f t="shared" si="16"/>
        <v>22230</v>
      </c>
    </row>
    <row r="287" spans="1:7" x14ac:dyDescent="0.25">
      <c r="A287">
        <v>286</v>
      </c>
      <c r="B287">
        <v>72</v>
      </c>
      <c r="C287">
        <v>0</v>
      </c>
      <c r="D287">
        <f>SUM($B287:B$1109)</f>
        <v>8060</v>
      </c>
      <c r="E287" t="str">
        <f t="shared" si="18"/>
        <v>286+</v>
      </c>
      <c r="F287" s="3">
        <f t="shared" si="17"/>
        <v>5.4814529090114793E-5</v>
      </c>
      <c r="G287">
        <f t="shared" si="16"/>
        <v>20592</v>
      </c>
    </row>
    <row r="288" spans="1:7" x14ac:dyDescent="0.25">
      <c r="A288">
        <v>287</v>
      </c>
      <c r="B288">
        <v>79</v>
      </c>
      <c r="C288">
        <v>0</v>
      </c>
      <c r="D288">
        <f>SUM($B288:B$1109)</f>
        <v>7988</v>
      </c>
      <c r="E288" t="str">
        <f t="shared" si="18"/>
        <v>287+</v>
      </c>
      <c r="F288" s="3">
        <f t="shared" si="17"/>
        <v>5.4324870765736599E-5</v>
      </c>
      <c r="G288">
        <f t="shared" si="16"/>
        <v>22673</v>
      </c>
    </row>
    <row r="289" spans="1:7" x14ac:dyDescent="0.25">
      <c r="A289">
        <v>288</v>
      </c>
      <c r="B289">
        <v>67</v>
      </c>
      <c r="C289">
        <v>0</v>
      </c>
      <c r="D289">
        <f>SUM($B289:B$1109)</f>
        <v>7909</v>
      </c>
      <c r="E289" t="str">
        <f t="shared" si="18"/>
        <v>288+</v>
      </c>
      <c r="F289" s="3">
        <f t="shared" si="17"/>
        <v>5.3787606770932739E-5</v>
      </c>
      <c r="G289">
        <f t="shared" si="16"/>
        <v>19296</v>
      </c>
    </row>
    <row r="290" spans="1:7" x14ac:dyDescent="0.25">
      <c r="A290">
        <v>289</v>
      </c>
      <c r="B290">
        <v>77</v>
      </c>
      <c r="C290">
        <v>1</v>
      </c>
      <c r="D290">
        <f>SUM($B290:B$1109)</f>
        <v>7842</v>
      </c>
      <c r="E290" t="str">
        <f t="shared" si="18"/>
        <v>289+</v>
      </c>
      <c r="F290" s="3">
        <f t="shared" si="17"/>
        <v>5.3331952496858589E-5</v>
      </c>
      <c r="G290">
        <f t="shared" si="16"/>
        <v>22253</v>
      </c>
    </row>
    <row r="291" spans="1:7" x14ac:dyDescent="0.25">
      <c r="A291">
        <v>290</v>
      </c>
      <c r="B291">
        <v>78</v>
      </c>
      <c r="C291">
        <v>0</v>
      </c>
      <c r="D291">
        <f>SUM($B291:B$1109)</f>
        <v>7765</v>
      </c>
      <c r="E291" t="str">
        <f t="shared" si="18"/>
        <v>290+</v>
      </c>
      <c r="F291" s="3">
        <f t="shared" si="17"/>
        <v>5.2808290122176351E-5</v>
      </c>
      <c r="G291">
        <f t="shared" si="16"/>
        <v>22620</v>
      </c>
    </row>
    <row r="292" spans="1:7" x14ac:dyDescent="0.25">
      <c r="A292">
        <v>291</v>
      </c>
      <c r="B292">
        <v>89</v>
      </c>
      <c r="C292">
        <v>0</v>
      </c>
      <c r="D292">
        <f>SUM($B292:B$1109)</f>
        <v>7687</v>
      </c>
      <c r="E292" t="str">
        <f t="shared" si="18"/>
        <v>291+</v>
      </c>
      <c r="F292" s="3">
        <f t="shared" si="17"/>
        <v>5.2277826937433305E-5</v>
      </c>
      <c r="G292">
        <f t="shared" si="16"/>
        <v>25899</v>
      </c>
    </row>
    <row r="293" spans="1:7" x14ac:dyDescent="0.25">
      <c r="A293">
        <v>292</v>
      </c>
      <c r="B293">
        <v>66</v>
      </c>
      <c r="C293">
        <v>0</v>
      </c>
      <c r="D293">
        <f>SUM($B293:B$1109)</f>
        <v>7598</v>
      </c>
      <c r="E293" t="str">
        <f t="shared" si="18"/>
        <v>292+</v>
      </c>
      <c r="F293" s="3">
        <f t="shared" si="17"/>
        <v>5.1672554842021363E-5</v>
      </c>
      <c r="G293">
        <f t="shared" si="16"/>
        <v>19272</v>
      </c>
    </row>
    <row r="294" spans="1:7" x14ac:dyDescent="0.25">
      <c r="A294">
        <v>293</v>
      </c>
      <c r="B294">
        <v>69</v>
      </c>
      <c r="C294">
        <v>0</v>
      </c>
      <c r="D294">
        <f>SUM($B294:B$1109)</f>
        <v>7532</v>
      </c>
      <c r="E294" t="str">
        <f t="shared" si="18"/>
        <v>293+</v>
      </c>
      <c r="F294" s="3">
        <f t="shared" si="17"/>
        <v>5.1223701378008021E-5</v>
      </c>
      <c r="G294">
        <f t="shared" ref="G294:G357" si="19">A294*B294</f>
        <v>20217</v>
      </c>
    </row>
    <row r="295" spans="1:7" x14ac:dyDescent="0.25">
      <c r="A295">
        <v>294</v>
      </c>
      <c r="B295">
        <v>94</v>
      </c>
      <c r="C295">
        <v>0</v>
      </c>
      <c r="D295">
        <f>SUM($B295:B$1109)</f>
        <v>7463</v>
      </c>
      <c r="E295" t="str">
        <f t="shared" si="18"/>
        <v>294+</v>
      </c>
      <c r="F295" s="3">
        <f t="shared" si="17"/>
        <v>5.0754445483812249E-5</v>
      </c>
      <c r="G295">
        <f t="shared" si="19"/>
        <v>27636</v>
      </c>
    </row>
    <row r="296" spans="1:7" x14ac:dyDescent="0.25">
      <c r="A296">
        <v>295</v>
      </c>
      <c r="B296">
        <v>72</v>
      </c>
      <c r="C296">
        <v>1</v>
      </c>
      <c r="D296">
        <f>SUM($B296:B$1109)</f>
        <v>7369</v>
      </c>
      <c r="E296" t="str">
        <f t="shared" si="18"/>
        <v>295+</v>
      </c>
      <c r="F296" s="3">
        <f t="shared" si="17"/>
        <v>5.011516933809627E-5</v>
      </c>
      <c r="G296">
        <f t="shared" si="19"/>
        <v>21240</v>
      </c>
    </row>
    <row r="297" spans="1:7" x14ac:dyDescent="0.25">
      <c r="A297">
        <v>296</v>
      </c>
      <c r="B297">
        <v>59</v>
      </c>
      <c r="C297">
        <v>0</v>
      </c>
      <c r="D297">
        <f>SUM($B297:B$1109)</f>
        <v>7297</v>
      </c>
      <c r="E297" t="str">
        <f t="shared" si="18"/>
        <v>296+</v>
      </c>
      <c r="F297" s="3">
        <f t="shared" si="17"/>
        <v>4.9625511013718069E-5</v>
      </c>
      <c r="G297">
        <f t="shared" si="19"/>
        <v>17464</v>
      </c>
    </row>
    <row r="298" spans="1:7" x14ac:dyDescent="0.25">
      <c r="A298">
        <v>297</v>
      </c>
      <c r="B298">
        <v>60</v>
      </c>
      <c r="C298">
        <v>3</v>
      </c>
      <c r="D298">
        <f>SUM($B298:B$1109)</f>
        <v>7238</v>
      </c>
      <c r="E298" t="str">
        <f t="shared" si="18"/>
        <v>297+</v>
      </c>
      <c r="F298" s="3">
        <f t="shared" si="17"/>
        <v>4.9224263220130379E-5</v>
      </c>
      <c r="G298">
        <f t="shared" si="19"/>
        <v>17820</v>
      </c>
    </row>
    <row r="299" spans="1:7" x14ac:dyDescent="0.25">
      <c r="A299">
        <v>298</v>
      </c>
      <c r="B299">
        <v>61</v>
      </c>
      <c r="C299">
        <v>2</v>
      </c>
      <c r="D299">
        <f>SUM($B299:B$1109)</f>
        <v>7178</v>
      </c>
      <c r="E299" t="str">
        <f t="shared" si="18"/>
        <v>298+</v>
      </c>
      <c r="F299" s="3">
        <f t="shared" si="17"/>
        <v>4.8816214616481882E-5</v>
      </c>
      <c r="G299">
        <f t="shared" si="19"/>
        <v>18178</v>
      </c>
    </row>
    <row r="300" spans="1:7" x14ac:dyDescent="0.25">
      <c r="A300">
        <v>299</v>
      </c>
      <c r="B300">
        <v>62</v>
      </c>
      <c r="C300">
        <v>1</v>
      </c>
      <c r="D300">
        <f>SUM($B300:B$1109)</f>
        <v>7117</v>
      </c>
      <c r="E300" t="str">
        <f t="shared" si="18"/>
        <v>299+</v>
      </c>
      <c r="F300" s="3">
        <f t="shared" si="17"/>
        <v>4.8401365202772577E-5</v>
      </c>
      <c r="G300">
        <f t="shared" si="19"/>
        <v>18538</v>
      </c>
    </row>
    <row r="301" spans="1:7" x14ac:dyDescent="0.25">
      <c r="A301">
        <v>300</v>
      </c>
      <c r="B301">
        <v>62</v>
      </c>
      <c r="C301">
        <v>1</v>
      </c>
      <c r="D301">
        <f>SUM($B301:B$1109)</f>
        <v>7055</v>
      </c>
      <c r="E301" t="str">
        <f t="shared" si="18"/>
        <v>300+</v>
      </c>
      <c r="F301" s="3">
        <f t="shared" si="17"/>
        <v>4.7979714979002465E-5</v>
      </c>
      <c r="G301">
        <f t="shared" si="19"/>
        <v>18600</v>
      </c>
    </row>
    <row r="302" spans="1:7" x14ac:dyDescent="0.25">
      <c r="A302">
        <v>301</v>
      </c>
      <c r="B302">
        <v>70</v>
      </c>
      <c r="C302">
        <v>1</v>
      </c>
      <c r="D302">
        <f>SUM($B302:B$1109)</f>
        <v>6993</v>
      </c>
      <c r="E302" t="str">
        <f t="shared" si="18"/>
        <v>301+</v>
      </c>
      <c r="F302" s="3">
        <f t="shared" si="17"/>
        <v>4.7558064755232353E-5</v>
      </c>
      <c r="G302">
        <f t="shared" si="19"/>
        <v>21070</v>
      </c>
    </row>
    <row r="303" spans="1:7" x14ac:dyDescent="0.25">
      <c r="A303">
        <v>302</v>
      </c>
      <c r="B303">
        <v>65</v>
      </c>
      <c r="C303">
        <v>0</v>
      </c>
      <c r="D303">
        <f>SUM($B303:B$1109)</f>
        <v>6923</v>
      </c>
      <c r="E303" t="str">
        <f t="shared" si="18"/>
        <v>302+</v>
      </c>
      <c r="F303" s="3">
        <f t="shared" si="17"/>
        <v>4.7082008050975774E-5</v>
      </c>
      <c r="G303">
        <f t="shared" si="19"/>
        <v>19630</v>
      </c>
    </row>
    <row r="304" spans="1:7" x14ac:dyDescent="0.25">
      <c r="A304">
        <v>303</v>
      </c>
      <c r="B304">
        <v>70</v>
      </c>
      <c r="C304">
        <v>0</v>
      </c>
      <c r="D304">
        <f>SUM($B304:B$1109)</f>
        <v>6858</v>
      </c>
      <c r="E304" t="str">
        <f t="shared" si="18"/>
        <v>303+</v>
      </c>
      <c r="F304" s="3">
        <f t="shared" si="17"/>
        <v>4.6639955397023232E-5</v>
      </c>
      <c r="G304">
        <f t="shared" si="19"/>
        <v>21210</v>
      </c>
    </row>
    <row r="305" spans="1:7" x14ac:dyDescent="0.25">
      <c r="A305">
        <v>304</v>
      </c>
      <c r="B305">
        <v>69</v>
      </c>
      <c r="C305">
        <v>0</v>
      </c>
      <c r="D305">
        <f>SUM($B305:B$1109)</f>
        <v>6788</v>
      </c>
      <c r="E305" t="str">
        <f t="shared" si="18"/>
        <v>304+</v>
      </c>
      <c r="F305" s="3">
        <f t="shared" si="17"/>
        <v>4.6163898692766653E-5</v>
      </c>
      <c r="G305">
        <f t="shared" si="19"/>
        <v>20976</v>
      </c>
    </row>
    <row r="306" spans="1:7" x14ac:dyDescent="0.25">
      <c r="A306">
        <v>305</v>
      </c>
      <c r="B306">
        <v>72</v>
      </c>
      <c r="C306">
        <v>2</v>
      </c>
      <c r="D306">
        <f>SUM($B306:B$1109)</f>
        <v>6719</v>
      </c>
      <c r="E306" t="str">
        <f t="shared" si="18"/>
        <v>305+</v>
      </c>
      <c r="F306" s="3">
        <f t="shared" si="17"/>
        <v>4.5694642798570882E-5</v>
      </c>
      <c r="G306">
        <f t="shared" si="19"/>
        <v>21960</v>
      </c>
    </row>
    <row r="307" spans="1:7" x14ac:dyDescent="0.25">
      <c r="A307">
        <v>306</v>
      </c>
      <c r="B307">
        <v>68</v>
      </c>
      <c r="C307">
        <v>1</v>
      </c>
      <c r="D307">
        <f>SUM($B307:B$1109)</f>
        <v>6647</v>
      </c>
      <c r="E307" t="str">
        <f t="shared" si="18"/>
        <v>306+</v>
      </c>
      <c r="F307" s="3">
        <f t="shared" si="17"/>
        <v>4.5204984474192681E-5</v>
      </c>
      <c r="G307">
        <f t="shared" si="19"/>
        <v>20808</v>
      </c>
    </row>
    <row r="308" spans="1:7" x14ac:dyDescent="0.25">
      <c r="A308">
        <v>307</v>
      </c>
      <c r="B308">
        <v>65</v>
      </c>
      <c r="C308">
        <v>1</v>
      </c>
      <c r="D308">
        <f>SUM($B308:B$1109)</f>
        <v>6579</v>
      </c>
      <c r="E308" t="str">
        <f t="shared" si="18"/>
        <v>307+</v>
      </c>
      <c r="F308" s="3">
        <f t="shared" si="17"/>
        <v>4.4742529390057723E-5</v>
      </c>
      <c r="G308">
        <f t="shared" si="19"/>
        <v>19955</v>
      </c>
    </row>
    <row r="309" spans="1:7" x14ac:dyDescent="0.25">
      <c r="A309">
        <v>308</v>
      </c>
      <c r="B309">
        <v>55</v>
      </c>
      <c r="C309">
        <v>0</v>
      </c>
      <c r="D309">
        <f>SUM($B309:B$1109)</f>
        <v>6514</v>
      </c>
      <c r="E309" t="str">
        <f t="shared" si="18"/>
        <v>308+</v>
      </c>
      <c r="F309" s="3">
        <f t="shared" si="17"/>
        <v>4.4300476736105182E-5</v>
      </c>
      <c r="G309">
        <f t="shared" si="19"/>
        <v>16940</v>
      </c>
    </row>
    <row r="310" spans="1:7" x14ac:dyDescent="0.25">
      <c r="A310">
        <v>309</v>
      </c>
      <c r="B310">
        <v>62</v>
      </c>
      <c r="C310">
        <v>2</v>
      </c>
      <c r="D310">
        <f>SUM($B310:B$1109)</f>
        <v>6459</v>
      </c>
      <c r="E310" t="str">
        <f t="shared" si="18"/>
        <v>309+</v>
      </c>
      <c r="F310" s="3">
        <f t="shared" si="17"/>
        <v>4.3926432182760729E-5</v>
      </c>
      <c r="G310">
        <f t="shared" si="19"/>
        <v>19158</v>
      </c>
    </row>
    <row r="311" spans="1:7" x14ac:dyDescent="0.25">
      <c r="A311">
        <v>310</v>
      </c>
      <c r="B311">
        <v>54</v>
      </c>
      <c r="C311">
        <v>0</v>
      </c>
      <c r="D311">
        <f>SUM($B311:B$1109)</f>
        <v>6397</v>
      </c>
      <c r="E311" t="str">
        <f t="shared" si="18"/>
        <v>310+</v>
      </c>
      <c r="F311" s="3">
        <f t="shared" si="17"/>
        <v>4.350478195899061E-5</v>
      </c>
      <c r="G311">
        <f t="shared" si="19"/>
        <v>16740</v>
      </c>
    </row>
    <row r="312" spans="1:7" x14ac:dyDescent="0.25">
      <c r="A312">
        <v>311</v>
      </c>
      <c r="B312">
        <v>64</v>
      </c>
      <c r="C312">
        <v>0</v>
      </c>
      <c r="D312">
        <f>SUM($B312:B$1109)</f>
        <v>6343</v>
      </c>
      <c r="E312" t="str">
        <f t="shared" si="18"/>
        <v>311+</v>
      </c>
      <c r="F312" s="3">
        <f t="shared" si="17"/>
        <v>4.3137538215706964E-5</v>
      </c>
      <c r="G312">
        <f t="shared" si="19"/>
        <v>19904</v>
      </c>
    </row>
    <row r="313" spans="1:7" x14ac:dyDescent="0.25">
      <c r="A313">
        <v>312</v>
      </c>
      <c r="B313">
        <v>57</v>
      </c>
      <c r="C313">
        <v>0</v>
      </c>
      <c r="D313">
        <f>SUM($B313:B$1109)</f>
        <v>6279</v>
      </c>
      <c r="E313" t="str">
        <f t="shared" si="18"/>
        <v>312+</v>
      </c>
      <c r="F313" s="3">
        <f t="shared" si="17"/>
        <v>4.2702286371815237E-5</v>
      </c>
      <c r="G313">
        <f t="shared" si="19"/>
        <v>17784</v>
      </c>
    </row>
    <row r="314" spans="1:7" x14ac:dyDescent="0.25">
      <c r="A314">
        <v>313</v>
      </c>
      <c r="B314">
        <v>47</v>
      </c>
      <c r="C314">
        <v>0</v>
      </c>
      <c r="D314">
        <f>SUM($B314:B$1109)</f>
        <v>6222</v>
      </c>
      <c r="E314" t="str">
        <f t="shared" si="18"/>
        <v>313+</v>
      </c>
      <c r="F314" s="3">
        <f t="shared" si="17"/>
        <v>4.2314640198349162E-5</v>
      </c>
      <c r="G314">
        <f t="shared" si="19"/>
        <v>14711</v>
      </c>
    </row>
    <row r="315" spans="1:7" x14ac:dyDescent="0.25">
      <c r="A315">
        <v>314</v>
      </c>
      <c r="B315">
        <v>47</v>
      </c>
      <c r="C315">
        <v>0</v>
      </c>
      <c r="D315">
        <f>SUM($B315:B$1109)</f>
        <v>6175</v>
      </c>
      <c r="E315" t="str">
        <f t="shared" si="18"/>
        <v>314+</v>
      </c>
      <c r="F315" s="3">
        <f t="shared" si="17"/>
        <v>4.1995002125491169E-5</v>
      </c>
      <c r="G315">
        <f t="shared" si="19"/>
        <v>14758</v>
      </c>
    </row>
    <row r="316" spans="1:7" x14ac:dyDescent="0.25">
      <c r="A316">
        <v>315</v>
      </c>
      <c r="B316">
        <v>52</v>
      </c>
      <c r="C316">
        <v>1</v>
      </c>
      <c r="D316">
        <f>SUM($B316:B$1109)</f>
        <v>6128</v>
      </c>
      <c r="E316" t="str">
        <f t="shared" si="18"/>
        <v>315+</v>
      </c>
      <c r="F316" s="3">
        <f t="shared" si="17"/>
        <v>4.1675364052633183E-5</v>
      </c>
      <c r="G316">
        <f t="shared" si="19"/>
        <v>16380</v>
      </c>
    </row>
    <row r="317" spans="1:7" x14ac:dyDescent="0.25">
      <c r="A317">
        <v>316</v>
      </c>
      <c r="B317">
        <v>56</v>
      </c>
      <c r="C317">
        <v>0</v>
      </c>
      <c r="D317">
        <f>SUM($B317:B$1109)</f>
        <v>6076</v>
      </c>
      <c r="E317" t="str">
        <f t="shared" si="18"/>
        <v>316+</v>
      </c>
      <c r="F317" s="3">
        <f t="shared" si="17"/>
        <v>4.1321721929471152E-5</v>
      </c>
      <c r="G317">
        <f t="shared" si="19"/>
        <v>17696</v>
      </c>
    </row>
    <row r="318" spans="1:7" x14ac:dyDescent="0.25">
      <c r="A318">
        <v>317</v>
      </c>
      <c r="B318">
        <v>48</v>
      </c>
      <c r="C318">
        <v>0</v>
      </c>
      <c r="D318">
        <f>SUM($B318:B$1109)</f>
        <v>6020</v>
      </c>
      <c r="E318" t="str">
        <f t="shared" si="18"/>
        <v>317+</v>
      </c>
      <c r="F318" s="3">
        <f t="shared" si="17"/>
        <v>4.0940876566065885E-5</v>
      </c>
      <c r="G318">
        <f t="shared" si="19"/>
        <v>15216</v>
      </c>
    </row>
    <row r="319" spans="1:7" x14ac:dyDescent="0.25">
      <c r="A319">
        <v>318</v>
      </c>
      <c r="B319">
        <v>49</v>
      </c>
      <c r="C319">
        <v>0</v>
      </c>
      <c r="D319">
        <f>SUM($B319:B$1109)</f>
        <v>5972</v>
      </c>
      <c r="E319" t="str">
        <f t="shared" si="18"/>
        <v>318+</v>
      </c>
      <c r="F319" s="3">
        <f t="shared" si="17"/>
        <v>4.0614437683147091E-5</v>
      </c>
      <c r="G319">
        <f t="shared" si="19"/>
        <v>15582</v>
      </c>
    </row>
    <row r="320" spans="1:7" x14ac:dyDescent="0.25">
      <c r="A320">
        <v>319</v>
      </c>
      <c r="B320">
        <v>60</v>
      </c>
      <c r="C320">
        <v>0</v>
      </c>
      <c r="D320">
        <f>SUM($B320:B$1109)</f>
        <v>5923</v>
      </c>
      <c r="E320" t="str">
        <f t="shared" si="18"/>
        <v>319+</v>
      </c>
      <c r="F320" s="3">
        <f t="shared" si="17"/>
        <v>4.0281197990167483E-5</v>
      </c>
      <c r="G320">
        <f t="shared" si="19"/>
        <v>19140</v>
      </c>
    </row>
    <row r="321" spans="1:7" x14ac:dyDescent="0.25">
      <c r="A321">
        <v>320</v>
      </c>
      <c r="B321">
        <v>55</v>
      </c>
      <c r="C321">
        <v>0</v>
      </c>
      <c r="D321">
        <f>SUM($B321:B$1109)</f>
        <v>5863</v>
      </c>
      <c r="E321" t="str">
        <f t="shared" si="18"/>
        <v>320+</v>
      </c>
      <c r="F321" s="3">
        <f t="shared" si="17"/>
        <v>3.9873149386518986E-5</v>
      </c>
      <c r="G321">
        <f t="shared" si="19"/>
        <v>17600</v>
      </c>
    </row>
    <row r="322" spans="1:7" x14ac:dyDescent="0.25">
      <c r="A322">
        <v>321</v>
      </c>
      <c r="B322">
        <v>50</v>
      </c>
      <c r="C322">
        <v>0</v>
      </c>
      <c r="D322">
        <f>SUM($B322:B$1109)</f>
        <v>5808</v>
      </c>
      <c r="E322" t="str">
        <f t="shared" si="18"/>
        <v>321+</v>
      </c>
      <c r="F322" s="3">
        <f t="shared" ref="F322:F385" si="20">D322/$D$2</f>
        <v>3.9499104833174533E-5</v>
      </c>
      <c r="G322">
        <f t="shared" si="19"/>
        <v>16050</v>
      </c>
    </row>
    <row r="323" spans="1:7" x14ac:dyDescent="0.25">
      <c r="A323">
        <v>322</v>
      </c>
      <c r="B323">
        <v>60</v>
      </c>
      <c r="C323">
        <v>1</v>
      </c>
      <c r="D323">
        <f>SUM($B323:B$1109)</f>
        <v>5758</v>
      </c>
      <c r="E323" t="str">
        <f t="shared" ref="E323:E386" si="21">CONCATENATE(A323,"+")</f>
        <v>322+</v>
      </c>
      <c r="F323" s="3">
        <f t="shared" si="20"/>
        <v>3.9159064330134118E-5</v>
      </c>
      <c r="G323">
        <f t="shared" si="19"/>
        <v>19320</v>
      </c>
    </row>
    <row r="324" spans="1:7" x14ac:dyDescent="0.25">
      <c r="A324">
        <v>323</v>
      </c>
      <c r="B324">
        <v>47</v>
      </c>
      <c r="C324">
        <v>1</v>
      </c>
      <c r="D324">
        <f>SUM($B324:B$1109)</f>
        <v>5698</v>
      </c>
      <c r="E324" t="str">
        <f t="shared" si="21"/>
        <v>323+</v>
      </c>
      <c r="F324" s="3">
        <f t="shared" si="20"/>
        <v>3.875101572648562E-5</v>
      </c>
      <c r="G324">
        <f t="shared" si="19"/>
        <v>15181</v>
      </c>
    </row>
    <row r="325" spans="1:7" x14ac:dyDescent="0.25">
      <c r="A325">
        <v>324</v>
      </c>
      <c r="B325">
        <v>51</v>
      </c>
      <c r="C325">
        <v>1</v>
      </c>
      <c r="D325">
        <f>SUM($B325:B$1109)</f>
        <v>5651</v>
      </c>
      <c r="E325" t="str">
        <f t="shared" si="21"/>
        <v>324+</v>
      </c>
      <c r="F325" s="3">
        <f t="shared" si="20"/>
        <v>3.8431377653627627E-5</v>
      </c>
      <c r="G325">
        <f t="shared" si="19"/>
        <v>16524</v>
      </c>
    </row>
    <row r="326" spans="1:7" x14ac:dyDescent="0.25">
      <c r="A326">
        <v>325</v>
      </c>
      <c r="B326">
        <v>40</v>
      </c>
      <c r="C326">
        <v>1</v>
      </c>
      <c r="D326">
        <f>SUM($B326:B$1109)</f>
        <v>5600</v>
      </c>
      <c r="E326" t="str">
        <f t="shared" si="21"/>
        <v>325+</v>
      </c>
      <c r="F326" s="3">
        <f t="shared" si="20"/>
        <v>3.8084536340526404E-5</v>
      </c>
      <c r="G326">
        <f t="shared" si="19"/>
        <v>13000</v>
      </c>
    </row>
    <row r="327" spans="1:7" x14ac:dyDescent="0.25">
      <c r="A327">
        <v>326</v>
      </c>
      <c r="B327">
        <v>50</v>
      </c>
      <c r="C327">
        <v>0</v>
      </c>
      <c r="D327">
        <f>SUM($B327:B$1109)</f>
        <v>5560</v>
      </c>
      <c r="E327" t="str">
        <f t="shared" si="21"/>
        <v>326+</v>
      </c>
      <c r="F327" s="3">
        <f t="shared" si="20"/>
        <v>3.7812503938094077E-5</v>
      </c>
      <c r="G327">
        <f t="shared" si="19"/>
        <v>16300</v>
      </c>
    </row>
    <row r="328" spans="1:7" x14ac:dyDescent="0.25">
      <c r="A328">
        <v>327</v>
      </c>
      <c r="B328">
        <v>39</v>
      </c>
      <c r="C328">
        <v>0</v>
      </c>
      <c r="D328">
        <f>SUM($B328:B$1109)</f>
        <v>5510</v>
      </c>
      <c r="E328" t="str">
        <f t="shared" si="21"/>
        <v>327+</v>
      </c>
      <c r="F328" s="3">
        <f t="shared" si="20"/>
        <v>3.7472463435053662E-5</v>
      </c>
      <c r="G328">
        <f t="shared" si="19"/>
        <v>12753</v>
      </c>
    </row>
    <row r="329" spans="1:7" x14ac:dyDescent="0.25">
      <c r="A329">
        <v>328</v>
      </c>
      <c r="B329">
        <v>44</v>
      </c>
      <c r="C329">
        <v>0</v>
      </c>
      <c r="D329">
        <f>SUM($B329:B$1109)</f>
        <v>5471</v>
      </c>
      <c r="E329" t="str">
        <f t="shared" si="21"/>
        <v>328+</v>
      </c>
      <c r="F329" s="3">
        <f t="shared" si="20"/>
        <v>3.7207231842682135E-5</v>
      </c>
      <c r="G329">
        <f t="shared" si="19"/>
        <v>14432</v>
      </c>
    </row>
    <row r="330" spans="1:7" x14ac:dyDescent="0.25">
      <c r="A330">
        <v>329</v>
      </c>
      <c r="B330">
        <v>59</v>
      </c>
      <c r="C330">
        <v>1</v>
      </c>
      <c r="D330">
        <f>SUM($B330:B$1109)</f>
        <v>5427</v>
      </c>
      <c r="E330" t="str">
        <f t="shared" si="21"/>
        <v>329+</v>
      </c>
      <c r="F330" s="3">
        <f t="shared" si="20"/>
        <v>3.6907996200006572E-5</v>
      </c>
      <c r="G330">
        <f t="shared" si="19"/>
        <v>19411</v>
      </c>
    </row>
    <row r="331" spans="1:7" x14ac:dyDescent="0.25">
      <c r="A331">
        <v>330</v>
      </c>
      <c r="B331">
        <v>48</v>
      </c>
      <c r="C331">
        <v>0</v>
      </c>
      <c r="D331">
        <f>SUM($B331:B$1109)</f>
        <v>5368</v>
      </c>
      <c r="E331" t="str">
        <f t="shared" si="21"/>
        <v>330+</v>
      </c>
      <c r="F331" s="3">
        <f t="shared" si="20"/>
        <v>3.6506748406418882E-5</v>
      </c>
      <c r="G331">
        <f t="shared" si="19"/>
        <v>15840</v>
      </c>
    </row>
    <row r="332" spans="1:7" x14ac:dyDescent="0.25">
      <c r="A332">
        <v>331</v>
      </c>
      <c r="B332">
        <v>46</v>
      </c>
      <c r="C332">
        <v>0</v>
      </c>
      <c r="D332">
        <f>SUM($B332:B$1109)</f>
        <v>5320</v>
      </c>
      <c r="E332" t="str">
        <f t="shared" si="21"/>
        <v>331+</v>
      </c>
      <c r="F332" s="3">
        <f t="shared" si="20"/>
        <v>3.6180309523500088E-5</v>
      </c>
      <c r="G332">
        <f t="shared" si="19"/>
        <v>15226</v>
      </c>
    </row>
    <row r="333" spans="1:7" x14ac:dyDescent="0.25">
      <c r="A333">
        <v>332</v>
      </c>
      <c r="B333">
        <v>49</v>
      </c>
      <c r="C333">
        <v>0</v>
      </c>
      <c r="D333">
        <f>SUM($B333:B$1109)</f>
        <v>5274</v>
      </c>
      <c r="E333" t="str">
        <f t="shared" si="21"/>
        <v>332+</v>
      </c>
      <c r="F333" s="3">
        <f t="shared" si="20"/>
        <v>3.5867472260702902E-5</v>
      </c>
      <c r="G333">
        <f t="shared" si="19"/>
        <v>16268</v>
      </c>
    </row>
    <row r="334" spans="1:7" x14ac:dyDescent="0.25">
      <c r="A334">
        <v>333</v>
      </c>
      <c r="B334">
        <v>42</v>
      </c>
      <c r="C334">
        <v>0</v>
      </c>
      <c r="D334">
        <f>SUM($B334:B$1109)</f>
        <v>5225</v>
      </c>
      <c r="E334" t="str">
        <f t="shared" si="21"/>
        <v>333+</v>
      </c>
      <c r="F334" s="3">
        <f t="shared" si="20"/>
        <v>3.5534232567723301E-5</v>
      </c>
      <c r="G334">
        <f t="shared" si="19"/>
        <v>13986</v>
      </c>
    </row>
    <row r="335" spans="1:7" x14ac:dyDescent="0.25">
      <c r="A335">
        <v>334</v>
      </c>
      <c r="B335">
        <v>38</v>
      </c>
      <c r="C335">
        <v>0</v>
      </c>
      <c r="D335">
        <f>SUM($B335:B$1109)</f>
        <v>5183</v>
      </c>
      <c r="E335" t="str">
        <f t="shared" si="21"/>
        <v>334+</v>
      </c>
      <c r="F335" s="3">
        <f t="shared" si="20"/>
        <v>3.5248598545169352E-5</v>
      </c>
      <c r="G335">
        <f t="shared" si="19"/>
        <v>12692</v>
      </c>
    </row>
    <row r="336" spans="1:7" x14ac:dyDescent="0.25">
      <c r="A336">
        <v>335</v>
      </c>
      <c r="B336">
        <v>44</v>
      </c>
      <c r="C336">
        <v>0</v>
      </c>
      <c r="D336">
        <f>SUM($B336:B$1109)</f>
        <v>5145</v>
      </c>
      <c r="E336" t="str">
        <f t="shared" si="21"/>
        <v>335+</v>
      </c>
      <c r="F336" s="3">
        <f t="shared" si="20"/>
        <v>3.4990167762858634E-5</v>
      </c>
      <c r="G336">
        <f t="shared" si="19"/>
        <v>14740</v>
      </c>
    </row>
    <row r="337" spans="1:7" x14ac:dyDescent="0.25">
      <c r="A337">
        <v>336</v>
      </c>
      <c r="B337">
        <v>55</v>
      </c>
      <c r="C337">
        <v>0</v>
      </c>
      <c r="D337">
        <f>SUM($B337:B$1109)</f>
        <v>5101</v>
      </c>
      <c r="E337" t="str">
        <f t="shared" si="21"/>
        <v>336+</v>
      </c>
      <c r="F337" s="3">
        <f t="shared" si="20"/>
        <v>3.469093212018307E-5</v>
      </c>
      <c r="G337">
        <f t="shared" si="19"/>
        <v>18480</v>
      </c>
    </row>
    <row r="338" spans="1:7" x14ac:dyDescent="0.25">
      <c r="A338">
        <v>337</v>
      </c>
      <c r="B338">
        <v>52</v>
      </c>
      <c r="C338">
        <v>0</v>
      </c>
      <c r="D338">
        <f>SUM($B338:B$1109)</f>
        <v>5046</v>
      </c>
      <c r="E338" t="str">
        <f t="shared" si="21"/>
        <v>337+</v>
      </c>
      <c r="F338" s="3">
        <f t="shared" si="20"/>
        <v>3.4316887566838617E-5</v>
      </c>
      <c r="G338">
        <f t="shared" si="19"/>
        <v>17524</v>
      </c>
    </row>
    <row r="339" spans="1:7" x14ac:dyDescent="0.25">
      <c r="A339">
        <v>338</v>
      </c>
      <c r="B339">
        <v>42</v>
      </c>
      <c r="C339">
        <v>0</v>
      </c>
      <c r="D339">
        <f>SUM($B339:B$1109)</f>
        <v>4994</v>
      </c>
      <c r="E339" t="str">
        <f t="shared" si="21"/>
        <v>338+</v>
      </c>
      <c r="F339" s="3">
        <f t="shared" si="20"/>
        <v>3.3963245443676586E-5</v>
      </c>
      <c r="G339">
        <f t="shared" si="19"/>
        <v>14196</v>
      </c>
    </row>
    <row r="340" spans="1:7" x14ac:dyDescent="0.25">
      <c r="A340">
        <v>339</v>
      </c>
      <c r="B340">
        <v>35</v>
      </c>
      <c r="C340">
        <v>1</v>
      </c>
      <c r="D340">
        <f>SUM($B340:B$1109)</f>
        <v>4952</v>
      </c>
      <c r="E340" t="str">
        <f t="shared" si="21"/>
        <v>339+</v>
      </c>
      <c r="F340" s="3">
        <f t="shared" si="20"/>
        <v>3.3677611421122638E-5</v>
      </c>
      <c r="G340">
        <f t="shared" si="19"/>
        <v>11865</v>
      </c>
    </row>
    <row r="341" spans="1:7" x14ac:dyDescent="0.25">
      <c r="A341">
        <v>340</v>
      </c>
      <c r="B341">
        <v>37</v>
      </c>
      <c r="C341">
        <v>0</v>
      </c>
      <c r="D341">
        <f>SUM($B341:B$1109)</f>
        <v>4917</v>
      </c>
      <c r="E341" t="str">
        <f t="shared" si="21"/>
        <v>340+</v>
      </c>
      <c r="F341" s="3">
        <f t="shared" si="20"/>
        <v>3.3439583068994348E-5</v>
      </c>
      <c r="G341">
        <f t="shared" si="19"/>
        <v>12580</v>
      </c>
    </row>
    <row r="342" spans="1:7" x14ac:dyDescent="0.25">
      <c r="A342">
        <v>341</v>
      </c>
      <c r="B342">
        <v>44</v>
      </c>
      <c r="C342">
        <v>0</v>
      </c>
      <c r="D342">
        <f>SUM($B342:B$1109)</f>
        <v>4880</v>
      </c>
      <c r="E342" t="str">
        <f t="shared" si="21"/>
        <v>341+</v>
      </c>
      <c r="F342" s="3">
        <f t="shared" si="20"/>
        <v>3.3187953096744444E-5</v>
      </c>
      <c r="G342">
        <f t="shared" si="19"/>
        <v>15004</v>
      </c>
    </row>
    <row r="343" spans="1:7" x14ac:dyDescent="0.25">
      <c r="A343">
        <v>342</v>
      </c>
      <c r="B343">
        <v>43</v>
      </c>
      <c r="C343">
        <v>0</v>
      </c>
      <c r="D343">
        <f>SUM($B343:B$1109)</f>
        <v>4836</v>
      </c>
      <c r="E343" t="str">
        <f t="shared" si="21"/>
        <v>342+</v>
      </c>
      <c r="F343" s="3">
        <f t="shared" si="20"/>
        <v>3.2888717454068873E-5</v>
      </c>
      <c r="G343">
        <f t="shared" si="19"/>
        <v>14706</v>
      </c>
    </row>
    <row r="344" spans="1:7" x14ac:dyDescent="0.25">
      <c r="A344">
        <v>343</v>
      </c>
      <c r="B344">
        <v>37</v>
      </c>
      <c r="C344">
        <v>0</v>
      </c>
      <c r="D344">
        <f>SUM($B344:B$1109)</f>
        <v>4793</v>
      </c>
      <c r="E344" t="str">
        <f t="shared" si="21"/>
        <v>343+</v>
      </c>
      <c r="F344" s="3">
        <f t="shared" si="20"/>
        <v>3.2596282621454117E-5</v>
      </c>
      <c r="G344">
        <f t="shared" si="19"/>
        <v>12691</v>
      </c>
    </row>
    <row r="345" spans="1:7" x14ac:dyDescent="0.25">
      <c r="A345">
        <v>344</v>
      </c>
      <c r="B345">
        <v>45</v>
      </c>
      <c r="C345">
        <v>0</v>
      </c>
      <c r="D345">
        <f>SUM($B345:B$1109)</f>
        <v>4756</v>
      </c>
      <c r="E345" t="str">
        <f t="shared" si="21"/>
        <v>344+</v>
      </c>
      <c r="F345" s="3">
        <f t="shared" si="20"/>
        <v>3.2344652649204212E-5</v>
      </c>
      <c r="G345">
        <f t="shared" si="19"/>
        <v>15480</v>
      </c>
    </row>
    <row r="346" spans="1:7" x14ac:dyDescent="0.25">
      <c r="A346">
        <v>345</v>
      </c>
      <c r="B346">
        <v>44</v>
      </c>
      <c r="C346">
        <v>0</v>
      </c>
      <c r="D346">
        <f>SUM($B346:B$1109)</f>
        <v>4711</v>
      </c>
      <c r="E346" t="str">
        <f t="shared" si="21"/>
        <v>345+</v>
      </c>
      <c r="F346" s="3">
        <f t="shared" si="20"/>
        <v>3.2038616196467841E-5</v>
      </c>
      <c r="G346">
        <f t="shared" si="19"/>
        <v>15180</v>
      </c>
    </row>
    <row r="347" spans="1:7" x14ac:dyDescent="0.25">
      <c r="A347">
        <v>346</v>
      </c>
      <c r="B347">
        <v>34</v>
      </c>
      <c r="C347">
        <v>0</v>
      </c>
      <c r="D347">
        <f>SUM($B347:B$1109)</f>
        <v>4667</v>
      </c>
      <c r="E347" t="str">
        <f t="shared" si="21"/>
        <v>346+</v>
      </c>
      <c r="F347" s="3">
        <f t="shared" si="20"/>
        <v>3.1739380553792277E-5</v>
      </c>
      <c r="G347">
        <f t="shared" si="19"/>
        <v>11764</v>
      </c>
    </row>
    <row r="348" spans="1:7" x14ac:dyDescent="0.25">
      <c r="A348">
        <v>347</v>
      </c>
      <c r="B348">
        <v>37</v>
      </c>
      <c r="C348">
        <v>0</v>
      </c>
      <c r="D348">
        <f>SUM($B348:B$1109)</f>
        <v>4633</v>
      </c>
      <c r="E348" t="str">
        <f t="shared" si="21"/>
        <v>347+</v>
      </c>
      <c r="F348" s="3">
        <f t="shared" si="20"/>
        <v>3.1508153011724795E-5</v>
      </c>
      <c r="G348">
        <f t="shared" si="19"/>
        <v>12839</v>
      </c>
    </row>
    <row r="349" spans="1:7" x14ac:dyDescent="0.25">
      <c r="A349">
        <v>348</v>
      </c>
      <c r="B349">
        <v>28</v>
      </c>
      <c r="C349">
        <v>0</v>
      </c>
      <c r="D349">
        <f>SUM($B349:B$1109)</f>
        <v>4596</v>
      </c>
      <c r="E349" t="str">
        <f t="shared" si="21"/>
        <v>348+</v>
      </c>
      <c r="F349" s="3">
        <f t="shared" si="20"/>
        <v>3.1256523039474884E-5</v>
      </c>
      <c r="G349">
        <f t="shared" si="19"/>
        <v>9744</v>
      </c>
    </row>
    <row r="350" spans="1:7" x14ac:dyDescent="0.25">
      <c r="A350">
        <v>349</v>
      </c>
      <c r="B350">
        <v>30</v>
      </c>
      <c r="C350">
        <v>0</v>
      </c>
      <c r="D350">
        <f>SUM($B350:B$1109)</f>
        <v>4568</v>
      </c>
      <c r="E350" t="str">
        <f t="shared" si="21"/>
        <v>349+</v>
      </c>
      <c r="F350" s="3">
        <f t="shared" si="20"/>
        <v>3.1066100357772254E-5</v>
      </c>
      <c r="G350">
        <f t="shared" si="19"/>
        <v>10470</v>
      </c>
    </row>
    <row r="351" spans="1:7" x14ac:dyDescent="0.25">
      <c r="A351">
        <v>350</v>
      </c>
      <c r="B351">
        <v>43</v>
      </c>
      <c r="C351">
        <v>2</v>
      </c>
      <c r="D351">
        <f>SUM($B351:B$1109)</f>
        <v>4538</v>
      </c>
      <c r="E351" t="str">
        <f t="shared" si="21"/>
        <v>350+</v>
      </c>
      <c r="F351" s="3">
        <f t="shared" si="20"/>
        <v>3.0862076055948008E-5</v>
      </c>
      <c r="G351">
        <f t="shared" si="19"/>
        <v>15050</v>
      </c>
    </row>
    <row r="352" spans="1:7" x14ac:dyDescent="0.25">
      <c r="A352">
        <v>351</v>
      </c>
      <c r="B352">
        <v>35</v>
      </c>
      <c r="C352">
        <v>0</v>
      </c>
      <c r="D352">
        <f>SUM($B352:B$1109)</f>
        <v>4495</v>
      </c>
      <c r="E352" t="str">
        <f t="shared" si="21"/>
        <v>351+</v>
      </c>
      <c r="F352" s="3">
        <f t="shared" si="20"/>
        <v>3.0569641223333252E-5</v>
      </c>
      <c r="G352">
        <f t="shared" si="19"/>
        <v>12285</v>
      </c>
    </row>
    <row r="353" spans="1:7" x14ac:dyDescent="0.25">
      <c r="A353">
        <v>352</v>
      </c>
      <c r="B353">
        <v>36</v>
      </c>
      <c r="C353">
        <v>0</v>
      </c>
      <c r="D353">
        <f>SUM($B353:B$1109)</f>
        <v>4460</v>
      </c>
      <c r="E353" t="str">
        <f t="shared" si="21"/>
        <v>352+</v>
      </c>
      <c r="F353" s="3">
        <f t="shared" si="20"/>
        <v>3.0331612871204959E-5</v>
      </c>
      <c r="G353">
        <f t="shared" si="19"/>
        <v>12672</v>
      </c>
    </row>
    <row r="354" spans="1:7" x14ac:dyDescent="0.25">
      <c r="A354">
        <v>353</v>
      </c>
      <c r="B354">
        <v>40</v>
      </c>
      <c r="C354">
        <v>0</v>
      </c>
      <c r="D354">
        <f>SUM($B354:B$1109)</f>
        <v>4424</v>
      </c>
      <c r="E354" t="str">
        <f t="shared" si="21"/>
        <v>353+</v>
      </c>
      <c r="F354" s="3">
        <f t="shared" si="20"/>
        <v>3.0086783709015862E-5</v>
      </c>
      <c r="G354">
        <f t="shared" si="19"/>
        <v>14120</v>
      </c>
    </row>
    <row r="355" spans="1:7" x14ac:dyDescent="0.25">
      <c r="A355">
        <v>354</v>
      </c>
      <c r="B355">
        <v>30</v>
      </c>
      <c r="C355">
        <v>0</v>
      </c>
      <c r="D355">
        <f>SUM($B355:B$1109)</f>
        <v>4384</v>
      </c>
      <c r="E355" t="str">
        <f t="shared" si="21"/>
        <v>354+</v>
      </c>
      <c r="F355" s="3">
        <f t="shared" si="20"/>
        <v>2.9814751306583532E-5</v>
      </c>
      <c r="G355">
        <f t="shared" si="19"/>
        <v>10620</v>
      </c>
    </row>
    <row r="356" spans="1:7" x14ac:dyDescent="0.25">
      <c r="A356">
        <v>355</v>
      </c>
      <c r="B356">
        <v>26</v>
      </c>
      <c r="C356">
        <v>0</v>
      </c>
      <c r="D356">
        <f>SUM($B356:B$1109)</f>
        <v>4354</v>
      </c>
      <c r="E356" t="str">
        <f t="shared" si="21"/>
        <v>355+</v>
      </c>
      <c r="F356" s="3">
        <f t="shared" si="20"/>
        <v>2.9610727004759283E-5</v>
      </c>
      <c r="G356">
        <f t="shared" si="19"/>
        <v>9230</v>
      </c>
    </row>
    <row r="357" spans="1:7" x14ac:dyDescent="0.25">
      <c r="A357">
        <v>356</v>
      </c>
      <c r="B357">
        <v>26</v>
      </c>
      <c r="C357">
        <v>0</v>
      </c>
      <c r="D357">
        <f>SUM($B357:B$1109)</f>
        <v>4328</v>
      </c>
      <c r="E357" t="str">
        <f t="shared" si="21"/>
        <v>356+</v>
      </c>
      <c r="F357" s="3">
        <f t="shared" si="20"/>
        <v>2.9433905943178268E-5</v>
      </c>
      <c r="G357">
        <f t="shared" si="19"/>
        <v>9256</v>
      </c>
    </row>
    <row r="358" spans="1:7" x14ac:dyDescent="0.25">
      <c r="A358">
        <v>357</v>
      </c>
      <c r="B358">
        <v>44</v>
      </c>
      <c r="C358">
        <v>0</v>
      </c>
      <c r="D358">
        <f>SUM($B358:B$1109)</f>
        <v>4302</v>
      </c>
      <c r="E358" t="str">
        <f t="shared" si="21"/>
        <v>357+</v>
      </c>
      <c r="F358" s="3">
        <f t="shared" si="20"/>
        <v>2.9257084881597249E-5</v>
      </c>
      <c r="G358">
        <f t="shared" ref="G358:G421" si="22">A358*B358</f>
        <v>15708</v>
      </c>
    </row>
    <row r="359" spans="1:7" x14ac:dyDescent="0.25">
      <c r="A359">
        <v>358</v>
      </c>
      <c r="B359">
        <v>38</v>
      </c>
      <c r="C359">
        <v>0</v>
      </c>
      <c r="D359">
        <f>SUM($B359:B$1109)</f>
        <v>4258</v>
      </c>
      <c r="E359" t="str">
        <f t="shared" si="21"/>
        <v>358+</v>
      </c>
      <c r="F359" s="3">
        <f t="shared" si="20"/>
        <v>2.8957849238921685E-5</v>
      </c>
      <c r="G359">
        <f t="shared" si="22"/>
        <v>13604</v>
      </c>
    </row>
    <row r="360" spans="1:7" x14ac:dyDescent="0.25">
      <c r="A360">
        <v>359</v>
      </c>
      <c r="B360">
        <v>42</v>
      </c>
      <c r="C360">
        <v>0</v>
      </c>
      <c r="D360">
        <f>SUM($B360:B$1109)</f>
        <v>4220</v>
      </c>
      <c r="E360" t="str">
        <f t="shared" si="21"/>
        <v>359+</v>
      </c>
      <c r="F360" s="3">
        <f t="shared" si="20"/>
        <v>2.869941845661097E-5</v>
      </c>
      <c r="G360">
        <f t="shared" si="22"/>
        <v>15078</v>
      </c>
    </row>
    <row r="361" spans="1:7" x14ac:dyDescent="0.25">
      <c r="A361">
        <v>360</v>
      </c>
      <c r="B361">
        <v>41</v>
      </c>
      <c r="C361">
        <v>0</v>
      </c>
      <c r="D361">
        <f>SUM($B361:B$1109)</f>
        <v>4178</v>
      </c>
      <c r="E361" t="str">
        <f t="shared" si="21"/>
        <v>360+</v>
      </c>
      <c r="F361" s="3">
        <f t="shared" si="20"/>
        <v>2.8413784434057025E-5</v>
      </c>
      <c r="G361">
        <f t="shared" si="22"/>
        <v>14760</v>
      </c>
    </row>
    <row r="362" spans="1:7" x14ac:dyDescent="0.25">
      <c r="A362">
        <v>361</v>
      </c>
      <c r="B362">
        <v>29</v>
      </c>
      <c r="C362">
        <v>0</v>
      </c>
      <c r="D362">
        <f>SUM($B362:B$1109)</f>
        <v>4137</v>
      </c>
      <c r="E362" t="str">
        <f t="shared" si="21"/>
        <v>361+</v>
      </c>
      <c r="F362" s="3">
        <f t="shared" si="20"/>
        <v>2.8134951221563883E-5</v>
      </c>
      <c r="G362">
        <f t="shared" si="22"/>
        <v>10469</v>
      </c>
    </row>
    <row r="363" spans="1:7" x14ac:dyDescent="0.25">
      <c r="A363">
        <v>362</v>
      </c>
      <c r="B363">
        <v>25</v>
      </c>
      <c r="C363">
        <v>0</v>
      </c>
      <c r="D363">
        <f>SUM($B363:B$1109)</f>
        <v>4108</v>
      </c>
      <c r="E363" t="str">
        <f t="shared" si="21"/>
        <v>362+</v>
      </c>
      <c r="F363" s="3">
        <f t="shared" si="20"/>
        <v>2.7937727729800442E-5</v>
      </c>
      <c r="G363">
        <f t="shared" si="22"/>
        <v>9050</v>
      </c>
    </row>
    <row r="364" spans="1:7" x14ac:dyDescent="0.25">
      <c r="A364">
        <v>363</v>
      </c>
      <c r="B364">
        <v>31</v>
      </c>
      <c r="C364">
        <v>1</v>
      </c>
      <c r="D364">
        <f>SUM($B364:B$1109)</f>
        <v>4083</v>
      </c>
      <c r="E364" t="str">
        <f t="shared" si="21"/>
        <v>363+</v>
      </c>
      <c r="F364" s="3">
        <f t="shared" si="20"/>
        <v>2.7767707478280234E-5</v>
      </c>
      <c r="G364">
        <f t="shared" si="22"/>
        <v>11253</v>
      </c>
    </row>
    <row r="365" spans="1:7" x14ac:dyDescent="0.25">
      <c r="A365">
        <v>364</v>
      </c>
      <c r="B365">
        <v>25</v>
      </c>
      <c r="C365">
        <v>0</v>
      </c>
      <c r="D365">
        <f>SUM($B365:B$1109)</f>
        <v>4052</v>
      </c>
      <c r="E365" t="str">
        <f t="shared" si="21"/>
        <v>364+</v>
      </c>
      <c r="F365" s="3">
        <f t="shared" si="20"/>
        <v>2.7556882366395178E-5</v>
      </c>
      <c r="G365">
        <f t="shared" si="22"/>
        <v>9100</v>
      </c>
    </row>
    <row r="366" spans="1:7" x14ac:dyDescent="0.25">
      <c r="A366">
        <v>365</v>
      </c>
      <c r="B366">
        <v>32</v>
      </c>
      <c r="C366">
        <v>0</v>
      </c>
      <c r="D366">
        <f>SUM($B366:B$1109)</f>
        <v>4027</v>
      </c>
      <c r="E366" t="str">
        <f t="shared" si="21"/>
        <v>365+</v>
      </c>
      <c r="F366" s="3">
        <f t="shared" si="20"/>
        <v>2.7386862114874971E-5</v>
      </c>
      <c r="G366">
        <f t="shared" si="22"/>
        <v>11680</v>
      </c>
    </row>
    <row r="367" spans="1:7" x14ac:dyDescent="0.25">
      <c r="A367">
        <v>366</v>
      </c>
      <c r="B367">
        <v>30</v>
      </c>
      <c r="C367">
        <v>0</v>
      </c>
      <c r="D367">
        <f>SUM($B367:B$1109)</f>
        <v>3995</v>
      </c>
      <c r="E367" t="str">
        <f t="shared" si="21"/>
        <v>366+</v>
      </c>
      <c r="F367" s="3">
        <f t="shared" si="20"/>
        <v>2.7169236192929107E-5</v>
      </c>
      <c r="G367">
        <f t="shared" si="22"/>
        <v>10980</v>
      </c>
    </row>
    <row r="368" spans="1:7" x14ac:dyDescent="0.25">
      <c r="A368">
        <v>367</v>
      </c>
      <c r="B368">
        <v>31</v>
      </c>
      <c r="C368">
        <v>0</v>
      </c>
      <c r="D368">
        <f>SUM($B368:B$1109)</f>
        <v>3965</v>
      </c>
      <c r="E368" t="str">
        <f t="shared" si="21"/>
        <v>367+</v>
      </c>
      <c r="F368" s="3">
        <f t="shared" si="20"/>
        <v>2.6965211891104858E-5</v>
      </c>
      <c r="G368">
        <f t="shared" si="22"/>
        <v>11377</v>
      </c>
    </row>
    <row r="369" spans="1:7" x14ac:dyDescent="0.25">
      <c r="A369">
        <v>368</v>
      </c>
      <c r="B369">
        <v>33</v>
      </c>
      <c r="C369">
        <v>0</v>
      </c>
      <c r="D369">
        <f>SUM($B369:B$1109)</f>
        <v>3934</v>
      </c>
      <c r="E369" t="str">
        <f t="shared" si="21"/>
        <v>368+</v>
      </c>
      <c r="F369" s="3">
        <f t="shared" si="20"/>
        <v>2.6754386779219802E-5</v>
      </c>
      <c r="G369">
        <f t="shared" si="22"/>
        <v>12144</v>
      </c>
    </row>
    <row r="370" spans="1:7" x14ac:dyDescent="0.25">
      <c r="A370">
        <v>369</v>
      </c>
      <c r="B370">
        <v>25</v>
      </c>
      <c r="C370">
        <v>0</v>
      </c>
      <c r="D370">
        <f>SUM($B370:B$1109)</f>
        <v>3901</v>
      </c>
      <c r="E370" t="str">
        <f t="shared" si="21"/>
        <v>369+</v>
      </c>
      <c r="F370" s="3">
        <f t="shared" si="20"/>
        <v>2.6529960047213128E-5</v>
      </c>
      <c r="G370">
        <f t="shared" si="22"/>
        <v>9225</v>
      </c>
    </row>
    <row r="371" spans="1:7" x14ac:dyDescent="0.25">
      <c r="A371">
        <v>370</v>
      </c>
      <c r="B371">
        <v>32</v>
      </c>
      <c r="C371">
        <v>0</v>
      </c>
      <c r="D371">
        <f>SUM($B371:B$1109)</f>
        <v>3876</v>
      </c>
      <c r="E371" t="str">
        <f t="shared" si="21"/>
        <v>370+</v>
      </c>
      <c r="F371" s="3">
        <f t="shared" si="20"/>
        <v>2.635993979569292E-5</v>
      </c>
      <c r="G371">
        <f t="shared" si="22"/>
        <v>11840</v>
      </c>
    </row>
    <row r="372" spans="1:7" x14ac:dyDescent="0.25">
      <c r="A372">
        <v>371</v>
      </c>
      <c r="B372">
        <v>26</v>
      </c>
      <c r="C372">
        <v>0</v>
      </c>
      <c r="D372">
        <f>SUM($B372:B$1109)</f>
        <v>3844</v>
      </c>
      <c r="E372" t="str">
        <f t="shared" si="21"/>
        <v>371+</v>
      </c>
      <c r="F372" s="3">
        <f t="shared" si="20"/>
        <v>2.6142313873747056E-5</v>
      </c>
      <c r="G372">
        <f t="shared" si="22"/>
        <v>9646</v>
      </c>
    </row>
    <row r="373" spans="1:7" x14ac:dyDescent="0.25">
      <c r="A373">
        <v>372</v>
      </c>
      <c r="B373">
        <v>27</v>
      </c>
      <c r="C373">
        <v>0</v>
      </c>
      <c r="D373">
        <f>SUM($B373:B$1109)</f>
        <v>3818</v>
      </c>
      <c r="E373" t="str">
        <f t="shared" si="21"/>
        <v>372+</v>
      </c>
      <c r="F373" s="3">
        <f t="shared" si="20"/>
        <v>2.5965492812166041E-5</v>
      </c>
      <c r="G373">
        <f t="shared" si="22"/>
        <v>10044</v>
      </c>
    </row>
    <row r="374" spans="1:7" x14ac:dyDescent="0.25">
      <c r="A374">
        <v>373</v>
      </c>
      <c r="B374">
        <v>22</v>
      </c>
      <c r="C374">
        <v>0</v>
      </c>
      <c r="D374">
        <f>SUM($B374:B$1109)</f>
        <v>3791</v>
      </c>
      <c r="E374" t="str">
        <f t="shared" si="21"/>
        <v>373+</v>
      </c>
      <c r="F374" s="3">
        <f t="shared" si="20"/>
        <v>2.5781870940524215E-5</v>
      </c>
      <c r="G374">
        <f t="shared" si="22"/>
        <v>8206</v>
      </c>
    </row>
    <row r="375" spans="1:7" x14ac:dyDescent="0.25">
      <c r="A375">
        <v>374</v>
      </c>
      <c r="B375">
        <v>31</v>
      </c>
      <c r="C375">
        <v>0</v>
      </c>
      <c r="D375">
        <f>SUM($B375:B$1109)</f>
        <v>3769</v>
      </c>
      <c r="E375" t="str">
        <f t="shared" si="21"/>
        <v>374+</v>
      </c>
      <c r="F375" s="3">
        <f t="shared" si="20"/>
        <v>2.5632253119186433E-5</v>
      </c>
      <c r="G375">
        <f t="shared" si="22"/>
        <v>11594</v>
      </c>
    </row>
    <row r="376" spans="1:7" x14ac:dyDescent="0.25">
      <c r="A376">
        <v>375</v>
      </c>
      <c r="B376">
        <v>30</v>
      </c>
      <c r="C376">
        <v>0</v>
      </c>
      <c r="D376">
        <f>SUM($B376:B$1109)</f>
        <v>3738</v>
      </c>
      <c r="E376" t="str">
        <f t="shared" si="21"/>
        <v>375+</v>
      </c>
      <c r="F376" s="3">
        <f t="shared" si="20"/>
        <v>2.5421428007301377E-5</v>
      </c>
      <c r="G376">
        <f t="shared" si="22"/>
        <v>11250</v>
      </c>
    </row>
    <row r="377" spans="1:7" x14ac:dyDescent="0.25">
      <c r="A377">
        <v>376</v>
      </c>
      <c r="B377">
        <v>28</v>
      </c>
      <c r="C377">
        <v>0</v>
      </c>
      <c r="D377">
        <f>SUM($B377:B$1109)</f>
        <v>3708</v>
      </c>
      <c r="E377" t="str">
        <f t="shared" si="21"/>
        <v>376+</v>
      </c>
      <c r="F377" s="3">
        <f t="shared" si="20"/>
        <v>2.5217403705477128E-5</v>
      </c>
      <c r="G377">
        <f t="shared" si="22"/>
        <v>10528</v>
      </c>
    </row>
    <row r="378" spans="1:7" x14ac:dyDescent="0.25">
      <c r="A378">
        <v>377</v>
      </c>
      <c r="B378">
        <v>23</v>
      </c>
      <c r="C378">
        <v>0</v>
      </c>
      <c r="D378">
        <f>SUM($B378:B$1109)</f>
        <v>3680</v>
      </c>
      <c r="E378" t="str">
        <f t="shared" si="21"/>
        <v>377+</v>
      </c>
      <c r="F378" s="3">
        <f t="shared" si="20"/>
        <v>2.5026981023774498E-5</v>
      </c>
      <c r="G378">
        <f t="shared" si="22"/>
        <v>8671</v>
      </c>
    </row>
    <row r="379" spans="1:7" x14ac:dyDescent="0.25">
      <c r="A379">
        <v>378</v>
      </c>
      <c r="B379">
        <v>19</v>
      </c>
      <c r="C379">
        <v>0</v>
      </c>
      <c r="D379">
        <f>SUM($B379:B$1109)</f>
        <v>3657</v>
      </c>
      <c r="E379" t="str">
        <f t="shared" si="21"/>
        <v>378+</v>
      </c>
      <c r="F379" s="3">
        <f t="shared" si="20"/>
        <v>2.4870562392375905E-5</v>
      </c>
      <c r="G379">
        <f t="shared" si="22"/>
        <v>7182</v>
      </c>
    </row>
    <row r="380" spans="1:7" x14ac:dyDescent="0.25">
      <c r="A380">
        <v>379</v>
      </c>
      <c r="B380">
        <v>32</v>
      </c>
      <c r="C380">
        <v>0</v>
      </c>
      <c r="D380">
        <f>SUM($B380:B$1109)</f>
        <v>3638</v>
      </c>
      <c r="E380" t="str">
        <f t="shared" si="21"/>
        <v>379+</v>
      </c>
      <c r="F380" s="3">
        <f t="shared" si="20"/>
        <v>2.4741347001220549E-5</v>
      </c>
      <c r="G380">
        <f t="shared" si="22"/>
        <v>12128</v>
      </c>
    </row>
    <row r="381" spans="1:7" x14ac:dyDescent="0.25">
      <c r="A381">
        <v>380</v>
      </c>
      <c r="B381">
        <v>18</v>
      </c>
      <c r="C381">
        <v>0</v>
      </c>
      <c r="D381">
        <f>SUM($B381:B$1109)</f>
        <v>3606</v>
      </c>
      <c r="E381" t="str">
        <f t="shared" si="21"/>
        <v>380+</v>
      </c>
      <c r="F381" s="3">
        <f t="shared" si="20"/>
        <v>2.4523721079274682E-5</v>
      </c>
      <c r="G381">
        <f t="shared" si="22"/>
        <v>6840</v>
      </c>
    </row>
    <row r="382" spans="1:7" x14ac:dyDescent="0.25">
      <c r="A382">
        <v>381</v>
      </c>
      <c r="B382">
        <v>21</v>
      </c>
      <c r="C382">
        <v>0</v>
      </c>
      <c r="D382">
        <f>SUM($B382:B$1109)</f>
        <v>3588</v>
      </c>
      <c r="E382" t="str">
        <f t="shared" si="21"/>
        <v>381+</v>
      </c>
      <c r="F382" s="3">
        <f t="shared" si="20"/>
        <v>2.4401306498180134E-5</v>
      </c>
      <c r="G382">
        <f t="shared" si="22"/>
        <v>8001</v>
      </c>
    </row>
    <row r="383" spans="1:7" x14ac:dyDescent="0.25">
      <c r="A383">
        <v>382</v>
      </c>
      <c r="B383">
        <v>18</v>
      </c>
      <c r="C383">
        <v>0</v>
      </c>
      <c r="D383">
        <f>SUM($B383:B$1109)</f>
        <v>3567</v>
      </c>
      <c r="E383" t="str">
        <f t="shared" si="21"/>
        <v>382+</v>
      </c>
      <c r="F383" s="3">
        <f t="shared" si="20"/>
        <v>2.4258489486903159E-5</v>
      </c>
      <c r="G383">
        <f t="shared" si="22"/>
        <v>6876</v>
      </c>
    </row>
    <row r="384" spans="1:7" x14ac:dyDescent="0.25">
      <c r="A384">
        <v>383</v>
      </c>
      <c r="B384">
        <v>31</v>
      </c>
      <c r="C384">
        <v>0</v>
      </c>
      <c r="D384">
        <f>SUM($B384:B$1109)</f>
        <v>3549</v>
      </c>
      <c r="E384" t="str">
        <f t="shared" si="21"/>
        <v>383+</v>
      </c>
      <c r="F384" s="3">
        <f t="shared" si="20"/>
        <v>2.4136074905808611E-5</v>
      </c>
      <c r="G384">
        <f t="shared" si="22"/>
        <v>11873</v>
      </c>
    </row>
    <row r="385" spans="1:7" x14ac:dyDescent="0.25">
      <c r="A385">
        <v>384</v>
      </c>
      <c r="B385">
        <v>25</v>
      </c>
      <c r="C385">
        <v>2</v>
      </c>
      <c r="D385">
        <f>SUM($B385:B$1109)</f>
        <v>3518</v>
      </c>
      <c r="E385" t="str">
        <f t="shared" si="21"/>
        <v>384+</v>
      </c>
      <c r="F385" s="3">
        <f t="shared" si="20"/>
        <v>2.3925249793923554E-5</v>
      </c>
      <c r="G385">
        <f t="shared" si="22"/>
        <v>9600</v>
      </c>
    </row>
    <row r="386" spans="1:7" x14ac:dyDescent="0.25">
      <c r="A386">
        <v>385</v>
      </c>
      <c r="B386">
        <v>28</v>
      </c>
      <c r="C386">
        <v>0</v>
      </c>
      <c r="D386">
        <f>SUM($B386:B$1109)</f>
        <v>3493</v>
      </c>
      <c r="E386" t="str">
        <f t="shared" si="21"/>
        <v>385+</v>
      </c>
      <c r="F386" s="3">
        <f t="shared" ref="F386:F449" si="23">D386/$D$2</f>
        <v>2.3755229542403347E-5</v>
      </c>
      <c r="G386">
        <f t="shared" si="22"/>
        <v>10780</v>
      </c>
    </row>
    <row r="387" spans="1:7" x14ac:dyDescent="0.25">
      <c r="A387">
        <v>386</v>
      </c>
      <c r="B387">
        <v>28</v>
      </c>
      <c r="C387">
        <v>0</v>
      </c>
      <c r="D387">
        <f>SUM($B387:B$1109)</f>
        <v>3465</v>
      </c>
      <c r="E387" t="str">
        <f t="shared" ref="E387:E450" si="24">CONCATENATE(A387,"+")</f>
        <v>386+</v>
      </c>
      <c r="F387" s="3">
        <f t="shared" si="23"/>
        <v>2.3564806860700713E-5</v>
      </c>
      <c r="G387">
        <f t="shared" si="22"/>
        <v>10808</v>
      </c>
    </row>
    <row r="388" spans="1:7" x14ac:dyDescent="0.25">
      <c r="A388">
        <v>387</v>
      </c>
      <c r="B388">
        <v>28</v>
      </c>
      <c r="C388">
        <v>0</v>
      </c>
      <c r="D388">
        <f>SUM($B388:B$1109)</f>
        <v>3437</v>
      </c>
      <c r="E388" t="str">
        <f t="shared" si="24"/>
        <v>387+</v>
      </c>
      <c r="F388" s="3">
        <f t="shared" si="23"/>
        <v>2.3374384178998083E-5</v>
      </c>
      <c r="G388">
        <f t="shared" si="22"/>
        <v>10836</v>
      </c>
    </row>
    <row r="389" spans="1:7" x14ac:dyDescent="0.25">
      <c r="A389">
        <v>388</v>
      </c>
      <c r="B389">
        <v>21</v>
      </c>
      <c r="C389">
        <v>0</v>
      </c>
      <c r="D389">
        <f>SUM($B389:B$1109)</f>
        <v>3409</v>
      </c>
      <c r="E389" t="str">
        <f t="shared" si="24"/>
        <v>388+</v>
      </c>
      <c r="F389" s="3">
        <f t="shared" si="23"/>
        <v>2.3183961497295449E-5</v>
      </c>
      <c r="G389">
        <f t="shared" si="22"/>
        <v>8148</v>
      </c>
    </row>
    <row r="390" spans="1:7" x14ac:dyDescent="0.25">
      <c r="A390">
        <v>389</v>
      </c>
      <c r="B390">
        <v>18</v>
      </c>
      <c r="C390">
        <v>0</v>
      </c>
      <c r="D390">
        <f>SUM($B390:B$1109)</f>
        <v>3388</v>
      </c>
      <c r="E390" t="str">
        <f t="shared" si="24"/>
        <v>389+</v>
      </c>
      <c r="F390" s="3">
        <f t="shared" si="23"/>
        <v>2.3041144486018475E-5</v>
      </c>
      <c r="G390">
        <f t="shared" si="22"/>
        <v>7002</v>
      </c>
    </row>
    <row r="391" spans="1:7" x14ac:dyDescent="0.25">
      <c r="A391">
        <v>390</v>
      </c>
      <c r="B391">
        <v>30</v>
      </c>
      <c r="C391">
        <v>0</v>
      </c>
      <c r="D391">
        <f>SUM($B391:B$1109)</f>
        <v>3370</v>
      </c>
      <c r="E391" t="str">
        <f t="shared" si="24"/>
        <v>390+</v>
      </c>
      <c r="F391" s="3">
        <f t="shared" si="23"/>
        <v>2.2918729904923926E-5</v>
      </c>
      <c r="G391">
        <f t="shared" si="22"/>
        <v>11700</v>
      </c>
    </row>
    <row r="392" spans="1:7" x14ac:dyDescent="0.25">
      <c r="A392">
        <v>391</v>
      </c>
      <c r="B392">
        <v>30</v>
      </c>
      <c r="C392">
        <v>0</v>
      </c>
      <c r="D392">
        <f>SUM($B392:B$1109)</f>
        <v>3340</v>
      </c>
      <c r="E392" t="str">
        <f t="shared" si="24"/>
        <v>391+</v>
      </c>
      <c r="F392" s="3">
        <f t="shared" si="23"/>
        <v>2.2714705603099678E-5</v>
      </c>
      <c r="G392">
        <f t="shared" si="22"/>
        <v>11730</v>
      </c>
    </row>
    <row r="393" spans="1:7" x14ac:dyDescent="0.25">
      <c r="A393">
        <v>392</v>
      </c>
      <c r="B393">
        <v>19</v>
      </c>
      <c r="C393">
        <v>0</v>
      </c>
      <c r="D393">
        <f>SUM($B393:B$1109)</f>
        <v>3310</v>
      </c>
      <c r="E393" t="str">
        <f t="shared" si="24"/>
        <v>392+</v>
      </c>
      <c r="F393" s="3">
        <f t="shared" si="23"/>
        <v>2.2510681301275429E-5</v>
      </c>
      <c r="G393">
        <f t="shared" si="22"/>
        <v>7448</v>
      </c>
    </row>
    <row r="394" spans="1:7" x14ac:dyDescent="0.25">
      <c r="A394">
        <v>393</v>
      </c>
      <c r="B394">
        <v>23</v>
      </c>
      <c r="C394">
        <v>0</v>
      </c>
      <c r="D394">
        <f>SUM($B394:B$1109)</f>
        <v>3291</v>
      </c>
      <c r="E394" t="str">
        <f t="shared" si="24"/>
        <v>393+</v>
      </c>
      <c r="F394" s="3">
        <f t="shared" si="23"/>
        <v>2.2381465910120073E-5</v>
      </c>
      <c r="G394">
        <f t="shared" si="22"/>
        <v>9039</v>
      </c>
    </row>
    <row r="395" spans="1:7" x14ac:dyDescent="0.25">
      <c r="A395">
        <v>394</v>
      </c>
      <c r="B395">
        <v>31</v>
      </c>
      <c r="C395">
        <v>0</v>
      </c>
      <c r="D395">
        <f>SUM($B395:B$1109)</f>
        <v>3268</v>
      </c>
      <c r="E395" t="str">
        <f t="shared" si="24"/>
        <v>394+</v>
      </c>
      <c r="F395" s="3">
        <f t="shared" si="23"/>
        <v>2.2225047278721484E-5</v>
      </c>
      <c r="G395">
        <f t="shared" si="22"/>
        <v>12214</v>
      </c>
    </row>
    <row r="396" spans="1:7" x14ac:dyDescent="0.25">
      <c r="A396">
        <v>395</v>
      </c>
      <c r="B396">
        <v>35</v>
      </c>
      <c r="C396">
        <v>0</v>
      </c>
      <c r="D396">
        <f>SUM($B396:B$1109)</f>
        <v>3237</v>
      </c>
      <c r="E396" t="str">
        <f t="shared" si="24"/>
        <v>395+</v>
      </c>
      <c r="F396" s="3">
        <f t="shared" si="23"/>
        <v>2.2014222166836424E-5</v>
      </c>
      <c r="G396">
        <f t="shared" si="22"/>
        <v>13825</v>
      </c>
    </row>
    <row r="397" spans="1:7" x14ac:dyDescent="0.25">
      <c r="A397">
        <v>396</v>
      </c>
      <c r="B397">
        <v>26</v>
      </c>
      <c r="C397">
        <v>0</v>
      </c>
      <c r="D397">
        <f>SUM($B397:B$1109)</f>
        <v>3202</v>
      </c>
      <c r="E397" t="str">
        <f t="shared" si="24"/>
        <v>396+</v>
      </c>
      <c r="F397" s="3">
        <f t="shared" si="23"/>
        <v>2.1776193814708135E-5</v>
      </c>
      <c r="G397">
        <f t="shared" si="22"/>
        <v>10296</v>
      </c>
    </row>
    <row r="398" spans="1:7" x14ac:dyDescent="0.25">
      <c r="A398">
        <v>397</v>
      </c>
      <c r="B398">
        <v>18</v>
      </c>
      <c r="C398">
        <v>0</v>
      </c>
      <c r="D398">
        <f>SUM($B398:B$1109)</f>
        <v>3176</v>
      </c>
      <c r="E398" t="str">
        <f t="shared" si="24"/>
        <v>397+</v>
      </c>
      <c r="F398" s="3">
        <f t="shared" si="23"/>
        <v>2.1599372753127119E-5</v>
      </c>
      <c r="G398">
        <f t="shared" si="22"/>
        <v>7146</v>
      </c>
    </row>
    <row r="399" spans="1:7" x14ac:dyDescent="0.25">
      <c r="A399">
        <v>398</v>
      </c>
      <c r="B399">
        <v>32</v>
      </c>
      <c r="C399">
        <v>1</v>
      </c>
      <c r="D399">
        <f>SUM($B399:B$1109)</f>
        <v>3158</v>
      </c>
      <c r="E399" t="str">
        <f t="shared" si="24"/>
        <v>398+</v>
      </c>
      <c r="F399" s="3">
        <f t="shared" si="23"/>
        <v>2.1476958172032571E-5</v>
      </c>
      <c r="G399">
        <f t="shared" si="22"/>
        <v>12736</v>
      </c>
    </row>
    <row r="400" spans="1:7" x14ac:dyDescent="0.25">
      <c r="A400">
        <v>399</v>
      </c>
      <c r="B400">
        <v>29</v>
      </c>
      <c r="C400">
        <v>0</v>
      </c>
      <c r="D400">
        <f>SUM($B400:B$1109)</f>
        <v>3126</v>
      </c>
      <c r="E400" t="str">
        <f t="shared" si="24"/>
        <v>399+</v>
      </c>
      <c r="F400" s="3">
        <f t="shared" si="23"/>
        <v>2.1259332250086704E-5</v>
      </c>
      <c r="G400">
        <f t="shared" si="22"/>
        <v>11571</v>
      </c>
    </row>
    <row r="401" spans="1:7" x14ac:dyDescent="0.25">
      <c r="A401">
        <v>400</v>
      </c>
      <c r="B401">
        <v>24</v>
      </c>
      <c r="C401">
        <v>0</v>
      </c>
      <c r="D401">
        <f>SUM($B401:B$1109)</f>
        <v>3097</v>
      </c>
      <c r="E401" t="str">
        <f t="shared" si="24"/>
        <v>400+</v>
      </c>
      <c r="F401" s="3">
        <f t="shared" si="23"/>
        <v>2.1062108758323266E-5</v>
      </c>
      <c r="G401">
        <f t="shared" si="22"/>
        <v>9600</v>
      </c>
    </row>
    <row r="402" spans="1:7" x14ac:dyDescent="0.25">
      <c r="A402">
        <v>401</v>
      </c>
      <c r="B402">
        <v>27</v>
      </c>
      <c r="C402">
        <v>0</v>
      </c>
      <c r="D402">
        <f>SUM($B402:B$1109)</f>
        <v>3073</v>
      </c>
      <c r="E402" t="str">
        <f t="shared" si="24"/>
        <v>401+</v>
      </c>
      <c r="F402" s="3">
        <f t="shared" si="23"/>
        <v>2.0898889316863866E-5</v>
      </c>
      <c r="G402">
        <f t="shared" si="22"/>
        <v>10827</v>
      </c>
    </row>
    <row r="403" spans="1:7" x14ac:dyDescent="0.25">
      <c r="A403">
        <v>402</v>
      </c>
      <c r="B403">
        <v>19</v>
      </c>
      <c r="C403">
        <v>0</v>
      </c>
      <c r="D403">
        <f>SUM($B403:B$1109)</f>
        <v>3046</v>
      </c>
      <c r="E403" t="str">
        <f t="shared" si="24"/>
        <v>402+</v>
      </c>
      <c r="F403" s="3">
        <f t="shared" si="23"/>
        <v>2.0715267445222043E-5</v>
      </c>
      <c r="G403">
        <f t="shared" si="22"/>
        <v>7638</v>
      </c>
    </row>
    <row r="404" spans="1:7" x14ac:dyDescent="0.25">
      <c r="A404">
        <v>403</v>
      </c>
      <c r="B404">
        <v>11</v>
      </c>
      <c r="C404">
        <v>0</v>
      </c>
      <c r="D404">
        <f>SUM($B404:B$1109)</f>
        <v>3027</v>
      </c>
      <c r="E404" t="str">
        <f t="shared" si="24"/>
        <v>403+</v>
      </c>
      <c r="F404" s="3">
        <f t="shared" si="23"/>
        <v>2.0586052054066684E-5</v>
      </c>
      <c r="G404">
        <f t="shared" si="22"/>
        <v>4433</v>
      </c>
    </row>
    <row r="405" spans="1:7" x14ac:dyDescent="0.25">
      <c r="A405">
        <v>404</v>
      </c>
      <c r="B405">
        <v>28</v>
      </c>
      <c r="C405">
        <v>0</v>
      </c>
      <c r="D405">
        <f>SUM($B405:B$1109)</f>
        <v>3016</v>
      </c>
      <c r="E405" t="str">
        <f t="shared" si="24"/>
        <v>404+</v>
      </c>
      <c r="F405" s="3">
        <f t="shared" si="23"/>
        <v>2.0511243143397794E-5</v>
      </c>
      <c r="G405">
        <f t="shared" si="22"/>
        <v>11312</v>
      </c>
    </row>
    <row r="406" spans="1:7" x14ac:dyDescent="0.25">
      <c r="A406">
        <v>405</v>
      </c>
      <c r="B406">
        <v>18</v>
      </c>
      <c r="C406">
        <v>1</v>
      </c>
      <c r="D406">
        <f>SUM($B406:B$1109)</f>
        <v>2988</v>
      </c>
      <c r="E406" t="str">
        <f t="shared" si="24"/>
        <v>405+</v>
      </c>
      <c r="F406" s="3">
        <f t="shared" si="23"/>
        <v>2.0320820461695161E-5</v>
      </c>
      <c r="G406">
        <f t="shared" si="22"/>
        <v>7290</v>
      </c>
    </row>
    <row r="407" spans="1:7" x14ac:dyDescent="0.25">
      <c r="A407">
        <v>406</v>
      </c>
      <c r="B407">
        <v>19</v>
      </c>
      <c r="C407">
        <v>0</v>
      </c>
      <c r="D407">
        <f>SUM($B407:B$1109)</f>
        <v>2970</v>
      </c>
      <c r="E407" t="str">
        <f t="shared" si="24"/>
        <v>406+</v>
      </c>
      <c r="F407" s="3">
        <f t="shared" si="23"/>
        <v>2.0198405880600612E-5</v>
      </c>
      <c r="G407">
        <f t="shared" si="22"/>
        <v>7714</v>
      </c>
    </row>
    <row r="408" spans="1:7" x14ac:dyDescent="0.25">
      <c r="A408">
        <v>407</v>
      </c>
      <c r="B408">
        <v>27</v>
      </c>
      <c r="C408">
        <v>0</v>
      </c>
      <c r="D408">
        <f>SUM($B408:B$1109)</f>
        <v>2951</v>
      </c>
      <c r="E408" t="str">
        <f t="shared" si="24"/>
        <v>407+</v>
      </c>
      <c r="F408" s="3">
        <f t="shared" si="23"/>
        <v>2.0069190489445256E-5</v>
      </c>
      <c r="G408">
        <f t="shared" si="22"/>
        <v>10989</v>
      </c>
    </row>
    <row r="409" spans="1:7" x14ac:dyDescent="0.25">
      <c r="A409">
        <v>408</v>
      </c>
      <c r="B409">
        <v>15</v>
      </c>
      <c r="C409">
        <v>0</v>
      </c>
      <c r="D409">
        <f>SUM($B409:B$1109)</f>
        <v>2924</v>
      </c>
      <c r="E409" t="str">
        <f t="shared" si="24"/>
        <v>408+</v>
      </c>
      <c r="F409" s="3">
        <f t="shared" si="23"/>
        <v>1.988556861780343E-5</v>
      </c>
      <c r="G409">
        <f t="shared" si="22"/>
        <v>6120</v>
      </c>
    </row>
    <row r="410" spans="1:7" x14ac:dyDescent="0.25">
      <c r="A410">
        <v>409</v>
      </c>
      <c r="B410">
        <v>18</v>
      </c>
      <c r="C410">
        <v>0</v>
      </c>
      <c r="D410">
        <f>SUM($B410:B$1109)</f>
        <v>2909</v>
      </c>
      <c r="E410" t="str">
        <f t="shared" si="24"/>
        <v>409+</v>
      </c>
      <c r="F410" s="3">
        <f t="shared" si="23"/>
        <v>1.9783556466891307E-5</v>
      </c>
      <c r="G410">
        <f t="shared" si="22"/>
        <v>7362</v>
      </c>
    </row>
    <row r="411" spans="1:7" x14ac:dyDescent="0.25">
      <c r="A411">
        <v>410</v>
      </c>
      <c r="B411">
        <v>26</v>
      </c>
      <c r="C411">
        <v>0</v>
      </c>
      <c r="D411">
        <f>SUM($B411:B$1109)</f>
        <v>2891</v>
      </c>
      <c r="E411" t="str">
        <f t="shared" si="24"/>
        <v>410+</v>
      </c>
      <c r="F411" s="3">
        <f t="shared" si="23"/>
        <v>1.9661141885796759E-5</v>
      </c>
      <c r="G411">
        <f t="shared" si="22"/>
        <v>10660</v>
      </c>
    </row>
    <row r="412" spans="1:7" x14ac:dyDescent="0.25">
      <c r="A412">
        <v>411</v>
      </c>
      <c r="B412">
        <v>18</v>
      </c>
      <c r="C412">
        <v>1</v>
      </c>
      <c r="D412">
        <f>SUM($B412:B$1109)</f>
        <v>2865</v>
      </c>
      <c r="E412" t="str">
        <f t="shared" si="24"/>
        <v>411+</v>
      </c>
      <c r="F412" s="3">
        <f t="shared" si="23"/>
        <v>1.9484320824215744E-5</v>
      </c>
      <c r="G412">
        <f t="shared" si="22"/>
        <v>7398</v>
      </c>
    </row>
    <row r="413" spans="1:7" x14ac:dyDescent="0.25">
      <c r="A413">
        <v>412</v>
      </c>
      <c r="B413">
        <v>23</v>
      </c>
      <c r="C413">
        <v>0</v>
      </c>
      <c r="D413">
        <f>SUM($B413:B$1109)</f>
        <v>2847</v>
      </c>
      <c r="E413" t="str">
        <f t="shared" si="24"/>
        <v>412+</v>
      </c>
      <c r="F413" s="3">
        <f t="shared" si="23"/>
        <v>1.9361906243121192E-5</v>
      </c>
      <c r="G413">
        <f t="shared" si="22"/>
        <v>9476</v>
      </c>
    </row>
    <row r="414" spans="1:7" x14ac:dyDescent="0.25">
      <c r="A414">
        <v>413</v>
      </c>
      <c r="B414">
        <v>14</v>
      </c>
      <c r="C414">
        <v>0</v>
      </c>
      <c r="D414">
        <f>SUM($B414:B$1109)</f>
        <v>2824</v>
      </c>
      <c r="E414" t="str">
        <f t="shared" si="24"/>
        <v>413+</v>
      </c>
      <c r="F414" s="3">
        <f t="shared" si="23"/>
        <v>1.9205487611722602E-5</v>
      </c>
      <c r="G414">
        <f t="shared" si="22"/>
        <v>5782</v>
      </c>
    </row>
    <row r="415" spans="1:7" x14ac:dyDescent="0.25">
      <c r="A415">
        <v>414</v>
      </c>
      <c r="B415">
        <v>20</v>
      </c>
      <c r="C415">
        <v>0</v>
      </c>
      <c r="D415">
        <f>SUM($B415:B$1109)</f>
        <v>2810</v>
      </c>
      <c r="E415" t="str">
        <f t="shared" si="24"/>
        <v>414+</v>
      </c>
      <c r="F415" s="3">
        <f t="shared" si="23"/>
        <v>1.9110276270871287E-5</v>
      </c>
      <c r="G415">
        <f t="shared" si="22"/>
        <v>8280</v>
      </c>
    </row>
    <row r="416" spans="1:7" x14ac:dyDescent="0.25">
      <c r="A416">
        <v>415</v>
      </c>
      <c r="B416">
        <v>21</v>
      </c>
      <c r="C416">
        <v>0</v>
      </c>
      <c r="D416">
        <f>SUM($B416:B$1109)</f>
        <v>2790</v>
      </c>
      <c r="E416" t="str">
        <f t="shared" si="24"/>
        <v>415+</v>
      </c>
      <c r="F416" s="3">
        <f t="shared" si="23"/>
        <v>1.897426006965512E-5</v>
      </c>
      <c r="G416">
        <f t="shared" si="22"/>
        <v>8715</v>
      </c>
    </row>
    <row r="417" spans="1:7" x14ac:dyDescent="0.25">
      <c r="A417">
        <v>416</v>
      </c>
      <c r="B417">
        <v>27</v>
      </c>
      <c r="C417">
        <v>0</v>
      </c>
      <c r="D417">
        <f>SUM($B417:B$1109)</f>
        <v>2769</v>
      </c>
      <c r="E417" t="str">
        <f t="shared" si="24"/>
        <v>416+</v>
      </c>
      <c r="F417" s="3">
        <f t="shared" si="23"/>
        <v>1.8831443058378146E-5</v>
      </c>
      <c r="G417">
        <f t="shared" si="22"/>
        <v>11232</v>
      </c>
    </row>
    <row r="418" spans="1:7" x14ac:dyDescent="0.25">
      <c r="A418">
        <v>417</v>
      </c>
      <c r="B418">
        <v>22</v>
      </c>
      <c r="C418">
        <v>0</v>
      </c>
      <c r="D418">
        <f>SUM($B418:B$1109)</f>
        <v>2742</v>
      </c>
      <c r="E418" t="str">
        <f t="shared" si="24"/>
        <v>417+</v>
      </c>
      <c r="F418" s="3">
        <f t="shared" si="23"/>
        <v>1.8647821186736323E-5</v>
      </c>
      <c r="G418">
        <f t="shared" si="22"/>
        <v>9174</v>
      </c>
    </row>
    <row r="419" spans="1:7" x14ac:dyDescent="0.25">
      <c r="A419">
        <v>418</v>
      </c>
      <c r="B419">
        <v>26</v>
      </c>
      <c r="C419">
        <v>0</v>
      </c>
      <c r="D419">
        <f>SUM($B419:B$1109)</f>
        <v>2720</v>
      </c>
      <c r="E419" t="str">
        <f t="shared" si="24"/>
        <v>418+</v>
      </c>
      <c r="F419" s="3">
        <f t="shared" si="23"/>
        <v>1.8498203365398541E-5</v>
      </c>
      <c r="G419">
        <f t="shared" si="22"/>
        <v>10868</v>
      </c>
    </row>
    <row r="420" spans="1:7" x14ac:dyDescent="0.25">
      <c r="A420">
        <v>419</v>
      </c>
      <c r="B420">
        <v>14</v>
      </c>
      <c r="C420">
        <v>0</v>
      </c>
      <c r="D420">
        <f>SUM($B420:B$1109)</f>
        <v>2694</v>
      </c>
      <c r="E420" t="str">
        <f t="shared" si="24"/>
        <v>419+</v>
      </c>
      <c r="F420" s="3">
        <f t="shared" si="23"/>
        <v>1.8321382303817526E-5</v>
      </c>
      <c r="G420">
        <f t="shared" si="22"/>
        <v>5866</v>
      </c>
    </row>
    <row r="421" spans="1:7" x14ac:dyDescent="0.25">
      <c r="A421">
        <v>420</v>
      </c>
      <c r="B421">
        <v>14</v>
      </c>
      <c r="C421">
        <v>0</v>
      </c>
      <c r="D421">
        <f>SUM($B421:B$1109)</f>
        <v>2680</v>
      </c>
      <c r="E421" t="str">
        <f t="shared" si="24"/>
        <v>420+</v>
      </c>
      <c r="F421" s="3">
        <f t="shared" si="23"/>
        <v>1.8226170962966211E-5</v>
      </c>
      <c r="G421">
        <f t="shared" si="22"/>
        <v>5880</v>
      </c>
    </row>
    <row r="422" spans="1:7" x14ac:dyDescent="0.25">
      <c r="A422">
        <v>421</v>
      </c>
      <c r="B422">
        <v>14</v>
      </c>
      <c r="C422">
        <v>0</v>
      </c>
      <c r="D422">
        <f>SUM($B422:B$1109)</f>
        <v>2666</v>
      </c>
      <c r="E422" t="str">
        <f t="shared" si="24"/>
        <v>421+</v>
      </c>
      <c r="F422" s="3">
        <f t="shared" si="23"/>
        <v>1.8130959622114892E-5</v>
      </c>
      <c r="G422">
        <f t="shared" ref="G422:G485" si="25">A422*B422</f>
        <v>5894</v>
      </c>
    </row>
    <row r="423" spans="1:7" x14ac:dyDescent="0.25">
      <c r="A423">
        <v>422</v>
      </c>
      <c r="B423">
        <v>14</v>
      </c>
      <c r="C423">
        <v>0</v>
      </c>
      <c r="D423">
        <f>SUM($B423:B$1109)</f>
        <v>2652</v>
      </c>
      <c r="E423" t="str">
        <f t="shared" si="24"/>
        <v>422+</v>
      </c>
      <c r="F423" s="3">
        <f t="shared" si="23"/>
        <v>1.8035748281263577E-5</v>
      </c>
      <c r="G423">
        <f t="shared" si="25"/>
        <v>5908</v>
      </c>
    </row>
    <row r="424" spans="1:7" x14ac:dyDescent="0.25">
      <c r="A424">
        <v>423</v>
      </c>
      <c r="B424">
        <v>17</v>
      </c>
      <c r="C424">
        <v>0</v>
      </c>
      <c r="D424">
        <f>SUM($B424:B$1109)</f>
        <v>2638</v>
      </c>
      <c r="E424" t="str">
        <f t="shared" si="24"/>
        <v>423+</v>
      </c>
      <c r="F424" s="3">
        <f t="shared" si="23"/>
        <v>1.7940536940412262E-5</v>
      </c>
      <c r="G424">
        <f t="shared" si="25"/>
        <v>7191</v>
      </c>
    </row>
    <row r="425" spans="1:7" x14ac:dyDescent="0.25">
      <c r="A425">
        <v>424</v>
      </c>
      <c r="B425">
        <v>19</v>
      </c>
      <c r="C425">
        <v>0</v>
      </c>
      <c r="D425">
        <f>SUM($B425:B$1109)</f>
        <v>2621</v>
      </c>
      <c r="E425" t="str">
        <f t="shared" si="24"/>
        <v>424+</v>
      </c>
      <c r="F425" s="3">
        <f t="shared" si="23"/>
        <v>1.7824923169378521E-5</v>
      </c>
      <c r="G425">
        <f t="shared" si="25"/>
        <v>8056</v>
      </c>
    </row>
    <row r="426" spans="1:7" x14ac:dyDescent="0.25">
      <c r="A426">
        <v>425</v>
      </c>
      <c r="B426">
        <v>16</v>
      </c>
      <c r="C426">
        <v>0</v>
      </c>
      <c r="D426">
        <f>SUM($B426:B$1109)</f>
        <v>2602</v>
      </c>
      <c r="E426" t="str">
        <f t="shared" si="24"/>
        <v>425+</v>
      </c>
      <c r="F426" s="3">
        <f t="shared" si="23"/>
        <v>1.7695707778223162E-5</v>
      </c>
      <c r="G426">
        <f t="shared" si="25"/>
        <v>6800</v>
      </c>
    </row>
    <row r="427" spans="1:7" x14ac:dyDescent="0.25">
      <c r="A427">
        <v>426</v>
      </c>
      <c r="B427">
        <v>20</v>
      </c>
      <c r="C427">
        <v>1</v>
      </c>
      <c r="D427">
        <f>SUM($B427:B$1109)</f>
        <v>2586</v>
      </c>
      <c r="E427" t="str">
        <f t="shared" si="24"/>
        <v>426+</v>
      </c>
      <c r="F427" s="3">
        <f t="shared" si="23"/>
        <v>1.7586894817250232E-5</v>
      </c>
      <c r="G427">
        <f t="shared" si="25"/>
        <v>8520</v>
      </c>
    </row>
    <row r="428" spans="1:7" x14ac:dyDescent="0.25">
      <c r="A428">
        <v>427</v>
      </c>
      <c r="B428">
        <v>17</v>
      </c>
      <c r="C428">
        <v>0</v>
      </c>
      <c r="D428">
        <f>SUM($B428:B$1109)</f>
        <v>2566</v>
      </c>
      <c r="E428" t="str">
        <f t="shared" si="24"/>
        <v>427+</v>
      </c>
      <c r="F428" s="3">
        <f t="shared" si="23"/>
        <v>1.7450878616034065E-5</v>
      </c>
      <c r="G428">
        <f t="shared" si="25"/>
        <v>7259</v>
      </c>
    </row>
    <row r="429" spans="1:7" x14ac:dyDescent="0.25">
      <c r="A429">
        <v>428</v>
      </c>
      <c r="B429">
        <v>19</v>
      </c>
      <c r="C429">
        <v>0</v>
      </c>
      <c r="D429">
        <f>SUM($B429:B$1109)</f>
        <v>2549</v>
      </c>
      <c r="E429" t="str">
        <f t="shared" si="24"/>
        <v>428+</v>
      </c>
      <c r="F429" s="3">
        <f t="shared" si="23"/>
        <v>1.7335264845000324E-5</v>
      </c>
      <c r="G429">
        <f t="shared" si="25"/>
        <v>8132</v>
      </c>
    </row>
    <row r="430" spans="1:7" x14ac:dyDescent="0.25">
      <c r="A430">
        <v>429</v>
      </c>
      <c r="B430">
        <v>11</v>
      </c>
      <c r="C430">
        <v>0</v>
      </c>
      <c r="D430">
        <f>SUM($B430:B$1109)</f>
        <v>2530</v>
      </c>
      <c r="E430" t="str">
        <f t="shared" si="24"/>
        <v>429+</v>
      </c>
      <c r="F430" s="3">
        <f t="shared" si="23"/>
        <v>1.7206049453844968E-5</v>
      </c>
      <c r="G430">
        <f t="shared" si="25"/>
        <v>4719</v>
      </c>
    </row>
    <row r="431" spans="1:7" x14ac:dyDescent="0.25">
      <c r="A431">
        <v>430</v>
      </c>
      <c r="B431">
        <v>20</v>
      </c>
      <c r="C431">
        <v>0</v>
      </c>
      <c r="D431">
        <f>SUM($B431:B$1109)</f>
        <v>2519</v>
      </c>
      <c r="E431" t="str">
        <f t="shared" si="24"/>
        <v>430+</v>
      </c>
      <c r="F431" s="3">
        <f t="shared" si="23"/>
        <v>1.7131240543176075E-5</v>
      </c>
      <c r="G431">
        <f t="shared" si="25"/>
        <v>8600</v>
      </c>
    </row>
    <row r="432" spans="1:7" x14ac:dyDescent="0.25">
      <c r="A432">
        <v>431</v>
      </c>
      <c r="B432">
        <v>19</v>
      </c>
      <c r="C432">
        <v>0</v>
      </c>
      <c r="D432">
        <f>SUM($B432:B$1109)</f>
        <v>2499</v>
      </c>
      <c r="E432" t="str">
        <f t="shared" si="24"/>
        <v>431+</v>
      </c>
      <c r="F432" s="3">
        <f t="shared" si="23"/>
        <v>1.6995224341959908E-5</v>
      </c>
      <c r="G432">
        <f t="shared" si="25"/>
        <v>8189</v>
      </c>
    </row>
    <row r="433" spans="1:7" x14ac:dyDescent="0.25">
      <c r="A433">
        <v>432</v>
      </c>
      <c r="B433">
        <v>16</v>
      </c>
      <c r="C433">
        <v>0</v>
      </c>
      <c r="D433">
        <f>SUM($B433:B$1109)</f>
        <v>2480</v>
      </c>
      <c r="E433" t="str">
        <f t="shared" si="24"/>
        <v>432+</v>
      </c>
      <c r="F433" s="3">
        <f t="shared" si="23"/>
        <v>1.6866008950804552E-5</v>
      </c>
      <c r="G433">
        <f t="shared" si="25"/>
        <v>6912</v>
      </c>
    </row>
    <row r="434" spans="1:7" x14ac:dyDescent="0.25">
      <c r="A434">
        <v>433</v>
      </c>
      <c r="B434">
        <v>15</v>
      </c>
      <c r="C434">
        <v>1</v>
      </c>
      <c r="D434">
        <f>SUM($B434:B$1109)</f>
        <v>2464</v>
      </c>
      <c r="E434" t="str">
        <f t="shared" si="24"/>
        <v>433+</v>
      </c>
      <c r="F434" s="3">
        <f t="shared" si="23"/>
        <v>1.6757195989831619E-5</v>
      </c>
      <c r="G434">
        <f t="shared" si="25"/>
        <v>6495</v>
      </c>
    </row>
    <row r="435" spans="1:7" x14ac:dyDescent="0.25">
      <c r="A435">
        <v>434</v>
      </c>
      <c r="B435">
        <v>15</v>
      </c>
      <c r="C435">
        <v>0</v>
      </c>
      <c r="D435">
        <f>SUM($B435:B$1109)</f>
        <v>2449</v>
      </c>
      <c r="E435" t="str">
        <f t="shared" si="24"/>
        <v>434+</v>
      </c>
      <c r="F435" s="3">
        <f t="shared" si="23"/>
        <v>1.6655183838919496E-5</v>
      </c>
      <c r="G435">
        <f t="shared" si="25"/>
        <v>6510</v>
      </c>
    </row>
    <row r="436" spans="1:7" x14ac:dyDescent="0.25">
      <c r="A436">
        <v>435</v>
      </c>
      <c r="B436">
        <v>10</v>
      </c>
      <c r="C436">
        <v>1</v>
      </c>
      <c r="D436">
        <f>SUM($B436:B$1109)</f>
        <v>2434</v>
      </c>
      <c r="E436" t="str">
        <f t="shared" si="24"/>
        <v>435+</v>
      </c>
      <c r="F436" s="3">
        <f t="shared" si="23"/>
        <v>1.655317168800737E-5</v>
      </c>
      <c r="G436">
        <f t="shared" si="25"/>
        <v>4350</v>
      </c>
    </row>
    <row r="437" spans="1:7" x14ac:dyDescent="0.25">
      <c r="A437">
        <v>436</v>
      </c>
      <c r="B437">
        <v>23</v>
      </c>
      <c r="C437">
        <v>0</v>
      </c>
      <c r="D437">
        <f>SUM($B437:B$1109)</f>
        <v>2424</v>
      </c>
      <c r="E437" t="str">
        <f t="shared" si="24"/>
        <v>436+</v>
      </c>
      <c r="F437" s="3">
        <f t="shared" si="23"/>
        <v>1.6485163587399288E-5</v>
      </c>
      <c r="G437">
        <f t="shared" si="25"/>
        <v>10028</v>
      </c>
    </row>
    <row r="438" spans="1:7" x14ac:dyDescent="0.25">
      <c r="A438">
        <v>437</v>
      </c>
      <c r="B438">
        <v>13</v>
      </c>
      <c r="C438">
        <v>0</v>
      </c>
      <c r="D438">
        <f>SUM($B438:B$1109)</f>
        <v>2401</v>
      </c>
      <c r="E438" t="str">
        <f t="shared" si="24"/>
        <v>437+</v>
      </c>
      <c r="F438" s="3">
        <f t="shared" si="23"/>
        <v>1.6328744956000695E-5</v>
      </c>
      <c r="G438">
        <f t="shared" si="25"/>
        <v>5681</v>
      </c>
    </row>
    <row r="439" spans="1:7" x14ac:dyDescent="0.25">
      <c r="A439">
        <v>438</v>
      </c>
      <c r="B439">
        <v>18</v>
      </c>
      <c r="C439">
        <v>0</v>
      </c>
      <c r="D439">
        <f>SUM($B439:B$1109)</f>
        <v>2388</v>
      </c>
      <c r="E439" t="str">
        <f t="shared" si="24"/>
        <v>438+</v>
      </c>
      <c r="F439" s="3">
        <f t="shared" si="23"/>
        <v>1.6240334425210188E-5</v>
      </c>
      <c r="G439">
        <f t="shared" si="25"/>
        <v>7884</v>
      </c>
    </row>
    <row r="440" spans="1:7" x14ac:dyDescent="0.25">
      <c r="A440">
        <v>439</v>
      </c>
      <c r="B440">
        <v>12</v>
      </c>
      <c r="C440">
        <v>0</v>
      </c>
      <c r="D440">
        <f>SUM($B440:B$1109)</f>
        <v>2370</v>
      </c>
      <c r="E440" t="str">
        <f t="shared" si="24"/>
        <v>439+</v>
      </c>
      <c r="F440" s="3">
        <f t="shared" si="23"/>
        <v>1.6117919844115639E-5</v>
      </c>
      <c r="G440">
        <f t="shared" si="25"/>
        <v>5268</v>
      </c>
    </row>
    <row r="441" spans="1:7" x14ac:dyDescent="0.25">
      <c r="A441">
        <v>440</v>
      </c>
      <c r="B441">
        <v>15</v>
      </c>
      <c r="C441">
        <v>0</v>
      </c>
      <c r="D441">
        <f>SUM($B441:B$1109)</f>
        <v>2358</v>
      </c>
      <c r="E441" t="str">
        <f t="shared" si="24"/>
        <v>440+</v>
      </c>
      <c r="F441" s="3">
        <f t="shared" si="23"/>
        <v>1.6036310123385939E-5</v>
      </c>
      <c r="G441">
        <f t="shared" si="25"/>
        <v>6600</v>
      </c>
    </row>
    <row r="442" spans="1:7" x14ac:dyDescent="0.25">
      <c r="A442">
        <v>441</v>
      </c>
      <c r="B442">
        <v>14</v>
      </c>
      <c r="C442">
        <v>0</v>
      </c>
      <c r="D442">
        <f>SUM($B442:B$1109)</f>
        <v>2343</v>
      </c>
      <c r="E442" t="str">
        <f t="shared" si="24"/>
        <v>441+</v>
      </c>
      <c r="F442" s="3">
        <f t="shared" si="23"/>
        <v>1.5934297972473817E-5</v>
      </c>
      <c r="G442">
        <f t="shared" si="25"/>
        <v>6174</v>
      </c>
    </row>
    <row r="443" spans="1:7" x14ac:dyDescent="0.25">
      <c r="A443">
        <v>442</v>
      </c>
      <c r="B443">
        <v>12</v>
      </c>
      <c r="C443">
        <v>0</v>
      </c>
      <c r="D443">
        <f>SUM($B443:B$1109)</f>
        <v>2329</v>
      </c>
      <c r="E443" t="str">
        <f t="shared" si="24"/>
        <v>442+</v>
      </c>
      <c r="F443" s="3">
        <f t="shared" si="23"/>
        <v>1.5839086631622501E-5</v>
      </c>
      <c r="G443">
        <f t="shared" si="25"/>
        <v>5304</v>
      </c>
    </row>
    <row r="444" spans="1:7" x14ac:dyDescent="0.25">
      <c r="A444">
        <v>443</v>
      </c>
      <c r="B444">
        <v>14</v>
      </c>
      <c r="C444">
        <v>0</v>
      </c>
      <c r="D444">
        <f>SUM($B444:B$1109)</f>
        <v>2317</v>
      </c>
      <c r="E444" t="str">
        <f t="shared" si="24"/>
        <v>443+</v>
      </c>
      <c r="F444" s="3">
        <f t="shared" si="23"/>
        <v>1.5757476910892801E-5</v>
      </c>
      <c r="G444">
        <f t="shared" si="25"/>
        <v>6202</v>
      </c>
    </row>
    <row r="445" spans="1:7" x14ac:dyDescent="0.25">
      <c r="A445">
        <v>444</v>
      </c>
      <c r="B445">
        <v>12</v>
      </c>
      <c r="C445">
        <v>0</v>
      </c>
      <c r="D445">
        <f>SUM($B445:B$1109)</f>
        <v>2303</v>
      </c>
      <c r="E445" t="str">
        <f t="shared" si="24"/>
        <v>444+</v>
      </c>
      <c r="F445" s="3">
        <f t="shared" si="23"/>
        <v>1.5662265570041486E-5</v>
      </c>
      <c r="G445">
        <f t="shared" si="25"/>
        <v>5328</v>
      </c>
    </row>
    <row r="446" spans="1:7" x14ac:dyDescent="0.25">
      <c r="A446">
        <v>445</v>
      </c>
      <c r="B446">
        <v>11</v>
      </c>
      <c r="C446">
        <v>0</v>
      </c>
      <c r="D446">
        <f>SUM($B446:B$1109)</f>
        <v>2291</v>
      </c>
      <c r="E446" t="str">
        <f t="shared" si="24"/>
        <v>445+</v>
      </c>
      <c r="F446" s="3">
        <f t="shared" si="23"/>
        <v>1.5580655849311786E-5</v>
      </c>
      <c r="G446">
        <f t="shared" si="25"/>
        <v>4895</v>
      </c>
    </row>
    <row r="447" spans="1:7" x14ac:dyDescent="0.25">
      <c r="A447">
        <v>446</v>
      </c>
      <c r="B447">
        <v>16</v>
      </c>
      <c r="C447">
        <v>1</v>
      </c>
      <c r="D447">
        <f>SUM($B447:B$1109)</f>
        <v>2280</v>
      </c>
      <c r="E447" t="str">
        <f t="shared" si="24"/>
        <v>446+</v>
      </c>
      <c r="F447" s="3">
        <f t="shared" si="23"/>
        <v>1.5505846938642893E-5</v>
      </c>
      <c r="G447">
        <f t="shared" si="25"/>
        <v>7136</v>
      </c>
    </row>
    <row r="448" spans="1:7" x14ac:dyDescent="0.25">
      <c r="A448">
        <v>447</v>
      </c>
      <c r="B448">
        <v>9</v>
      </c>
      <c r="C448">
        <v>0</v>
      </c>
      <c r="D448">
        <f>SUM($B448:B$1109)</f>
        <v>2264</v>
      </c>
      <c r="E448" t="str">
        <f t="shared" si="24"/>
        <v>447+</v>
      </c>
      <c r="F448" s="3">
        <f t="shared" si="23"/>
        <v>1.5397033977669963E-5</v>
      </c>
      <c r="G448">
        <f t="shared" si="25"/>
        <v>4023</v>
      </c>
    </row>
    <row r="449" spans="1:7" x14ac:dyDescent="0.25">
      <c r="A449">
        <v>448</v>
      </c>
      <c r="B449">
        <v>11</v>
      </c>
      <c r="C449">
        <v>0</v>
      </c>
      <c r="D449">
        <f>SUM($B449:B$1109)</f>
        <v>2255</v>
      </c>
      <c r="E449" t="str">
        <f t="shared" si="24"/>
        <v>448+</v>
      </c>
      <c r="F449" s="3">
        <f t="shared" si="23"/>
        <v>1.5335826687122686E-5</v>
      </c>
      <c r="G449">
        <f t="shared" si="25"/>
        <v>4928</v>
      </c>
    </row>
    <row r="450" spans="1:7" x14ac:dyDescent="0.25">
      <c r="A450">
        <v>449</v>
      </c>
      <c r="B450">
        <v>11</v>
      </c>
      <c r="C450">
        <v>0</v>
      </c>
      <c r="D450">
        <f>SUM($B450:B$1109)</f>
        <v>2244</v>
      </c>
      <c r="E450" t="str">
        <f t="shared" si="24"/>
        <v>449+</v>
      </c>
      <c r="F450" s="3">
        <f t="shared" ref="F450:F513" si="26">D450/$D$2</f>
        <v>1.5261017776453796E-5</v>
      </c>
      <c r="G450">
        <f t="shared" si="25"/>
        <v>4939</v>
      </c>
    </row>
    <row r="451" spans="1:7" x14ac:dyDescent="0.25">
      <c r="A451">
        <v>450</v>
      </c>
      <c r="B451">
        <v>6</v>
      </c>
      <c r="C451">
        <v>1</v>
      </c>
      <c r="D451">
        <f>SUM($B451:B$1109)</f>
        <v>2233</v>
      </c>
      <c r="E451" t="str">
        <f t="shared" ref="E451:E514" si="27">CONCATENATE(A451,"+")</f>
        <v>450+</v>
      </c>
      <c r="F451" s="3">
        <f t="shared" si="26"/>
        <v>1.5186208865784905E-5</v>
      </c>
      <c r="G451">
        <f t="shared" si="25"/>
        <v>2700</v>
      </c>
    </row>
    <row r="452" spans="1:7" x14ac:dyDescent="0.25">
      <c r="A452">
        <v>451</v>
      </c>
      <c r="B452">
        <v>15</v>
      </c>
      <c r="C452">
        <v>0</v>
      </c>
      <c r="D452">
        <f>SUM($B452:B$1109)</f>
        <v>2227</v>
      </c>
      <c r="E452" t="str">
        <f t="shared" si="27"/>
        <v>451+</v>
      </c>
      <c r="F452" s="3">
        <f t="shared" si="26"/>
        <v>1.5145404005420055E-5</v>
      </c>
      <c r="G452">
        <f t="shared" si="25"/>
        <v>6765</v>
      </c>
    </row>
    <row r="453" spans="1:7" x14ac:dyDescent="0.25">
      <c r="A453">
        <v>452</v>
      </c>
      <c r="B453">
        <v>18</v>
      </c>
      <c r="C453">
        <v>0</v>
      </c>
      <c r="D453">
        <f>SUM($B453:B$1109)</f>
        <v>2212</v>
      </c>
      <c r="E453" t="str">
        <f t="shared" si="27"/>
        <v>452+</v>
      </c>
      <c r="F453" s="3">
        <f t="shared" si="26"/>
        <v>1.5043391854507931E-5</v>
      </c>
      <c r="G453">
        <f t="shared" si="25"/>
        <v>8136</v>
      </c>
    </row>
    <row r="454" spans="1:7" x14ac:dyDescent="0.25">
      <c r="A454">
        <v>453</v>
      </c>
      <c r="B454">
        <v>12</v>
      </c>
      <c r="C454">
        <v>0</v>
      </c>
      <c r="D454">
        <f>SUM($B454:B$1109)</f>
        <v>2194</v>
      </c>
      <c r="E454" t="str">
        <f t="shared" si="27"/>
        <v>453+</v>
      </c>
      <c r="F454" s="3">
        <f t="shared" si="26"/>
        <v>1.4920977273413383E-5</v>
      </c>
      <c r="G454">
        <f t="shared" si="25"/>
        <v>5436</v>
      </c>
    </row>
    <row r="455" spans="1:7" x14ac:dyDescent="0.25">
      <c r="A455">
        <v>454</v>
      </c>
      <c r="B455">
        <v>12</v>
      </c>
      <c r="C455">
        <v>0</v>
      </c>
      <c r="D455">
        <f>SUM($B455:B$1109)</f>
        <v>2182</v>
      </c>
      <c r="E455" t="str">
        <f t="shared" si="27"/>
        <v>454+</v>
      </c>
      <c r="F455" s="3">
        <f t="shared" si="26"/>
        <v>1.4839367552683682E-5</v>
      </c>
      <c r="G455">
        <f t="shared" si="25"/>
        <v>5448</v>
      </c>
    </row>
    <row r="456" spans="1:7" x14ac:dyDescent="0.25">
      <c r="A456">
        <v>455</v>
      </c>
      <c r="B456">
        <v>19</v>
      </c>
      <c r="C456">
        <v>0</v>
      </c>
      <c r="D456">
        <f>SUM($B456:B$1109)</f>
        <v>2170</v>
      </c>
      <c r="E456" t="str">
        <f t="shared" si="27"/>
        <v>455+</v>
      </c>
      <c r="F456" s="3">
        <f t="shared" si="26"/>
        <v>1.4757757831953982E-5</v>
      </c>
      <c r="G456">
        <f t="shared" si="25"/>
        <v>8645</v>
      </c>
    </row>
    <row r="457" spans="1:7" x14ac:dyDescent="0.25">
      <c r="A457">
        <v>456</v>
      </c>
      <c r="B457">
        <v>15</v>
      </c>
      <c r="C457">
        <v>0</v>
      </c>
      <c r="D457">
        <f>SUM($B457:B$1109)</f>
        <v>2151</v>
      </c>
      <c r="E457" t="str">
        <f t="shared" si="27"/>
        <v>456+</v>
      </c>
      <c r="F457" s="3">
        <f t="shared" si="26"/>
        <v>1.4628542440798625E-5</v>
      </c>
      <c r="G457">
        <f t="shared" si="25"/>
        <v>6840</v>
      </c>
    </row>
    <row r="458" spans="1:7" x14ac:dyDescent="0.25">
      <c r="A458">
        <v>457</v>
      </c>
      <c r="B458">
        <v>4</v>
      </c>
      <c r="C458">
        <v>0</v>
      </c>
      <c r="D458">
        <f>SUM($B458:B$1109)</f>
        <v>2136</v>
      </c>
      <c r="E458" t="str">
        <f t="shared" si="27"/>
        <v>457+</v>
      </c>
      <c r="F458" s="3">
        <f t="shared" si="26"/>
        <v>1.45265302898865E-5</v>
      </c>
      <c r="G458">
        <f t="shared" si="25"/>
        <v>1828</v>
      </c>
    </row>
    <row r="459" spans="1:7" x14ac:dyDescent="0.25">
      <c r="A459">
        <v>458</v>
      </c>
      <c r="B459">
        <v>19</v>
      </c>
      <c r="C459">
        <v>0</v>
      </c>
      <c r="D459">
        <f>SUM($B459:B$1109)</f>
        <v>2132</v>
      </c>
      <c r="E459" t="str">
        <f t="shared" si="27"/>
        <v>458+</v>
      </c>
      <c r="F459" s="3">
        <f t="shared" si="26"/>
        <v>1.4499327049643269E-5</v>
      </c>
      <c r="G459">
        <f t="shared" si="25"/>
        <v>8702</v>
      </c>
    </row>
    <row r="460" spans="1:7" x14ac:dyDescent="0.25">
      <c r="A460">
        <v>459</v>
      </c>
      <c r="B460">
        <v>11</v>
      </c>
      <c r="C460">
        <v>0</v>
      </c>
      <c r="D460">
        <f>SUM($B460:B$1109)</f>
        <v>2113</v>
      </c>
      <c r="E460" t="str">
        <f t="shared" si="27"/>
        <v>459+</v>
      </c>
      <c r="F460" s="3">
        <f t="shared" si="26"/>
        <v>1.4370111658487911E-5</v>
      </c>
      <c r="G460">
        <f t="shared" si="25"/>
        <v>5049</v>
      </c>
    </row>
    <row r="461" spans="1:7" x14ac:dyDescent="0.25">
      <c r="A461">
        <v>460</v>
      </c>
      <c r="B461">
        <v>12</v>
      </c>
      <c r="C461">
        <v>0</v>
      </c>
      <c r="D461">
        <f>SUM($B461:B$1109)</f>
        <v>2102</v>
      </c>
      <c r="E461" t="str">
        <f t="shared" si="27"/>
        <v>460+</v>
      </c>
      <c r="F461" s="3">
        <f t="shared" si="26"/>
        <v>1.429530274781902E-5</v>
      </c>
      <c r="G461">
        <f t="shared" si="25"/>
        <v>5520</v>
      </c>
    </row>
    <row r="462" spans="1:7" x14ac:dyDescent="0.25">
      <c r="A462">
        <v>461</v>
      </c>
      <c r="B462">
        <v>19</v>
      </c>
      <c r="C462">
        <v>0</v>
      </c>
      <c r="D462">
        <f>SUM($B462:B$1109)</f>
        <v>2090</v>
      </c>
      <c r="E462" t="str">
        <f t="shared" si="27"/>
        <v>461+</v>
      </c>
      <c r="F462" s="3">
        <f t="shared" si="26"/>
        <v>1.421369302708932E-5</v>
      </c>
      <c r="G462">
        <f t="shared" si="25"/>
        <v>8759</v>
      </c>
    </row>
    <row r="463" spans="1:7" x14ac:dyDescent="0.25">
      <c r="A463">
        <v>462</v>
      </c>
      <c r="B463">
        <v>13</v>
      </c>
      <c r="C463">
        <v>0</v>
      </c>
      <c r="D463">
        <f>SUM($B463:B$1109)</f>
        <v>2071</v>
      </c>
      <c r="E463" t="str">
        <f t="shared" si="27"/>
        <v>462+</v>
      </c>
      <c r="F463" s="3">
        <f t="shared" si="26"/>
        <v>1.4084477635933962E-5</v>
      </c>
      <c r="G463">
        <f t="shared" si="25"/>
        <v>6006</v>
      </c>
    </row>
    <row r="464" spans="1:7" x14ac:dyDescent="0.25">
      <c r="A464">
        <v>463</v>
      </c>
      <c r="B464">
        <v>6</v>
      </c>
      <c r="C464">
        <v>1</v>
      </c>
      <c r="D464">
        <f>SUM($B464:B$1109)</f>
        <v>2058</v>
      </c>
      <c r="E464" t="str">
        <f t="shared" si="27"/>
        <v>463+</v>
      </c>
      <c r="F464" s="3">
        <f t="shared" si="26"/>
        <v>1.3996067105143454E-5</v>
      </c>
      <c r="G464">
        <f t="shared" si="25"/>
        <v>2778</v>
      </c>
    </row>
    <row r="465" spans="1:7" x14ac:dyDescent="0.25">
      <c r="A465">
        <v>464</v>
      </c>
      <c r="B465">
        <v>21</v>
      </c>
      <c r="C465">
        <v>0</v>
      </c>
      <c r="D465">
        <f>SUM($B465:B$1109)</f>
        <v>2052</v>
      </c>
      <c r="E465" t="str">
        <f t="shared" si="27"/>
        <v>464+</v>
      </c>
      <c r="F465" s="3">
        <f t="shared" si="26"/>
        <v>1.3955262244778604E-5</v>
      </c>
      <c r="G465">
        <f t="shared" si="25"/>
        <v>9744</v>
      </c>
    </row>
    <row r="466" spans="1:7" x14ac:dyDescent="0.25">
      <c r="A466">
        <v>465</v>
      </c>
      <c r="B466">
        <v>10</v>
      </c>
      <c r="C466">
        <v>0</v>
      </c>
      <c r="D466">
        <f>SUM($B466:B$1109)</f>
        <v>2031</v>
      </c>
      <c r="E466" t="str">
        <f t="shared" si="27"/>
        <v>465+</v>
      </c>
      <c r="F466" s="3">
        <f t="shared" si="26"/>
        <v>1.3812445233501632E-5</v>
      </c>
      <c r="G466">
        <f t="shared" si="25"/>
        <v>4650</v>
      </c>
    </row>
    <row r="467" spans="1:7" x14ac:dyDescent="0.25">
      <c r="A467">
        <v>466</v>
      </c>
      <c r="B467">
        <v>11</v>
      </c>
      <c r="C467">
        <v>0</v>
      </c>
      <c r="D467">
        <f>SUM($B467:B$1109)</f>
        <v>2021</v>
      </c>
      <c r="E467" t="str">
        <f t="shared" si="27"/>
        <v>466+</v>
      </c>
      <c r="F467" s="3">
        <f t="shared" si="26"/>
        <v>1.3744437132893548E-5</v>
      </c>
      <c r="G467">
        <f t="shared" si="25"/>
        <v>5126</v>
      </c>
    </row>
    <row r="468" spans="1:7" x14ac:dyDescent="0.25">
      <c r="A468">
        <v>467</v>
      </c>
      <c r="B468">
        <v>12</v>
      </c>
      <c r="C468">
        <v>0</v>
      </c>
      <c r="D468">
        <f>SUM($B468:B$1109)</f>
        <v>2010</v>
      </c>
      <c r="E468" t="str">
        <f t="shared" si="27"/>
        <v>467+</v>
      </c>
      <c r="F468" s="3">
        <f t="shared" si="26"/>
        <v>1.3669628222224657E-5</v>
      </c>
      <c r="G468">
        <f t="shared" si="25"/>
        <v>5604</v>
      </c>
    </row>
    <row r="469" spans="1:7" x14ac:dyDescent="0.25">
      <c r="A469">
        <v>468</v>
      </c>
      <c r="B469">
        <v>14</v>
      </c>
      <c r="C469">
        <v>0</v>
      </c>
      <c r="D469">
        <f>SUM($B469:B$1109)</f>
        <v>1998</v>
      </c>
      <c r="E469" t="str">
        <f t="shared" si="27"/>
        <v>468+</v>
      </c>
      <c r="F469" s="3">
        <f t="shared" si="26"/>
        <v>1.3588018501494957E-5</v>
      </c>
      <c r="G469">
        <f t="shared" si="25"/>
        <v>6552</v>
      </c>
    </row>
    <row r="470" spans="1:7" x14ac:dyDescent="0.25">
      <c r="A470">
        <v>469</v>
      </c>
      <c r="B470">
        <v>10</v>
      </c>
      <c r="C470">
        <v>0</v>
      </c>
      <c r="D470">
        <f>SUM($B470:B$1109)</f>
        <v>1984</v>
      </c>
      <c r="E470" t="str">
        <f t="shared" si="27"/>
        <v>469+</v>
      </c>
      <c r="F470" s="3">
        <f t="shared" si="26"/>
        <v>1.3492807160643642E-5</v>
      </c>
      <c r="G470">
        <f t="shared" si="25"/>
        <v>4690</v>
      </c>
    </row>
    <row r="471" spans="1:7" x14ac:dyDescent="0.25">
      <c r="A471">
        <v>470</v>
      </c>
      <c r="B471">
        <v>9</v>
      </c>
      <c r="C471">
        <v>0</v>
      </c>
      <c r="D471">
        <f>SUM($B471:B$1109)</f>
        <v>1974</v>
      </c>
      <c r="E471" t="str">
        <f t="shared" si="27"/>
        <v>470+</v>
      </c>
      <c r="F471" s="3">
        <f t="shared" si="26"/>
        <v>1.3424799060035559E-5</v>
      </c>
      <c r="G471">
        <f t="shared" si="25"/>
        <v>4230</v>
      </c>
    </row>
    <row r="472" spans="1:7" x14ac:dyDescent="0.25">
      <c r="A472">
        <v>471</v>
      </c>
      <c r="B472">
        <v>12</v>
      </c>
      <c r="C472">
        <v>1</v>
      </c>
      <c r="D472">
        <f>SUM($B472:B$1109)</f>
        <v>1965</v>
      </c>
      <c r="E472" t="str">
        <f t="shared" si="27"/>
        <v>471+</v>
      </c>
      <c r="F472" s="3">
        <f t="shared" si="26"/>
        <v>1.3363591769488284E-5</v>
      </c>
      <c r="G472">
        <f t="shared" si="25"/>
        <v>5652</v>
      </c>
    </row>
    <row r="473" spans="1:7" x14ac:dyDescent="0.25">
      <c r="A473">
        <v>472</v>
      </c>
      <c r="B473">
        <v>11</v>
      </c>
      <c r="C473">
        <v>0</v>
      </c>
      <c r="D473">
        <f>SUM($B473:B$1109)</f>
        <v>1953</v>
      </c>
      <c r="E473" t="str">
        <f t="shared" si="27"/>
        <v>472+</v>
      </c>
      <c r="F473" s="3">
        <f t="shared" si="26"/>
        <v>1.3281982048758584E-5</v>
      </c>
      <c r="G473">
        <f t="shared" si="25"/>
        <v>5192</v>
      </c>
    </row>
    <row r="474" spans="1:7" x14ac:dyDescent="0.25">
      <c r="A474">
        <v>473</v>
      </c>
      <c r="B474">
        <v>11</v>
      </c>
      <c r="C474">
        <v>0</v>
      </c>
      <c r="D474">
        <f>SUM($B474:B$1109)</f>
        <v>1942</v>
      </c>
      <c r="E474" t="str">
        <f t="shared" si="27"/>
        <v>473+</v>
      </c>
      <c r="F474" s="3">
        <f t="shared" si="26"/>
        <v>1.3207173138089693E-5</v>
      </c>
      <c r="G474">
        <f t="shared" si="25"/>
        <v>5203</v>
      </c>
    </row>
    <row r="475" spans="1:7" x14ac:dyDescent="0.25">
      <c r="A475">
        <v>474</v>
      </c>
      <c r="B475">
        <v>6</v>
      </c>
      <c r="C475">
        <v>0</v>
      </c>
      <c r="D475">
        <f>SUM($B475:B$1109)</f>
        <v>1931</v>
      </c>
      <c r="E475" t="str">
        <f t="shared" si="27"/>
        <v>474+</v>
      </c>
      <c r="F475" s="3">
        <f t="shared" si="26"/>
        <v>1.3132364227420802E-5</v>
      </c>
      <c r="G475">
        <f t="shared" si="25"/>
        <v>2844</v>
      </c>
    </row>
    <row r="476" spans="1:7" x14ac:dyDescent="0.25">
      <c r="A476">
        <v>475</v>
      </c>
      <c r="B476">
        <v>15</v>
      </c>
      <c r="C476">
        <v>0</v>
      </c>
      <c r="D476">
        <f>SUM($B476:B$1109)</f>
        <v>1925</v>
      </c>
      <c r="E476" t="str">
        <f t="shared" si="27"/>
        <v>475+</v>
      </c>
      <c r="F476" s="3">
        <f t="shared" si="26"/>
        <v>1.3091559367055952E-5</v>
      </c>
      <c r="G476">
        <f t="shared" si="25"/>
        <v>7125</v>
      </c>
    </row>
    <row r="477" spans="1:7" x14ac:dyDescent="0.25">
      <c r="A477">
        <v>476</v>
      </c>
      <c r="B477">
        <v>7</v>
      </c>
      <c r="C477">
        <v>0</v>
      </c>
      <c r="D477">
        <f>SUM($B477:B$1109)</f>
        <v>1910</v>
      </c>
      <c r="E477" t="str">
        <f t="shared" si="27"/>
        <v>476+</v>
      </c>
      <c r="F477" s="3">
        <f t="shared" si="26"/>
        <v>1.2989547216143828E-5</v>
      </c>
      <c r="G477">
        <f t="shared" si="25"/>
        <v>3332</v>
      </c>
    </row>
    <row r="478" spans="1:7" x14ac:dyDescent="0.25">
      <c r="A478">
        <v>477</v>
      </c>
      <c r="B478">
        <v>5</v>
      </c>
      <c r="C478">
        <v>0</v>
      </c>
      <c r="D478">
        <f>SUM($B478:B$1109)</f>
        <v>1903</v>
      </c>
      <c r="E478" t="str">
        <f t="shared" si="27"/>
        <v>477+</v>
      </c>
      <c r="F478" s="3">
        <f t="shared" si="26"/>
        <v>1.294194154571817E-5</v>
      </c>
      <c r="G478">
        <f t="shared" si="25"/>
        <v>2385</v>
      </c>
    </row>
    <row r="479" spans="1:7" x14ac:dyDescent="0.25">
      <c r="A479">
        <v>478</v>
      </c>
      <c r="B479">
        <v>9</v>
      </c>
      <c r="C479">
        <v>0</v>
      </c>
      <c r="D479">
        <f>SUM($B479:B$1109)</f>
        <v>1898</v>
      </c>
      <c r="E479" t="str">
        <f t="shared" si="27"/>
        <v>478+</v>
      </c>
      <c r="F479" s="3">
        <f t="shared" si="26"/>
        <v>1.290793749541413E-5</v>
      </c>
      <c r="G479">
        <f t="shared" si="25"/>
        <v>4302</v>
      </c>
    </row>
    <row r="480" spans="1:7" x14ac:dyDescent="0.25">
      <c r="A480">
        <v>479</v>
      </c>
      <c r="B480">
        <v>15</v>
      </c>
      <c r="C480">
        <v>0</v>
      </c>
      <c r="D480">
        <f>SUM($B480:B$1109)</f>
        <v>1889</v>
      </c>
      <c r="E480" t="str">
        <f t="shared" si="27"/>
        <v>479+</v>
      </c>
      <c r="F480" s="3">
        <f t="shared" si="26"/>
        <v>1.2846730204866854E-5</v>
      </c>
      <c r="G480">
        <f t="shared" si="25"/>
        <v>7185</v>
      </c>
    </row>
    <row r="481" spans="1:7" x14ac:dyDescent="0.25">
      <c r="A481">
        <v>480</v>
      </c>
      <c r="B481">
        <v>14</v>
      </c>
      <c r="C481">
        <v>0</v>
      </c>
      <c r="D481">
        <f>SUM($B481:B$1109)</f>
        <v>1874</v>
      </c>
      <c r="E481" t="str">
        <f t="shared" si="27"/>
        <v>480+</v>
      </c>
      <c r="F481" s="3">
        <f t="shared" si="26"/>
        <v>1.2744718053954729E-5</v>
      </c>
      <c r="G481">
        <f t="shared" si="25"/>
        <v>6720</v>
      </c>
    </row>
    <row r="482" spans="1:7" x14ac:dyDescent="0.25">
      <c r="A482">
        <v>481</v>
      </c>
      <c r="B482">
        <v>11</v>
      </c>
      <c r="C482">
        <v>0</v>
      </c>
      <c r="D482">
        <f>SUM($B482:B$1109)</f>
        <v>1860</v>
      </c>
      <c r="E482" t="str">
        <f t="shared" si="27"/>
        <v>481+</v>
      </c>
      <c r="F482" s="3">
        <f t="shared" si="26"/>
        <v>1.2649506713103414E-5</v>
      </c>
      <c r="G482">
        <f t="shared" si="25"/>
        <v>5291</v>
      </c>
    </row>
    <row r="483" spans="1:7" x14ac:dyDescent="0.25">
      <c r="A483">
        <v>482</v>
      </c>
      <c r="B483">
        <v>10</v>
      </c>
      <c r="C483">
        <v>0</v>
      </c>
      <c r="D483">
        <f>SUM($B483:B$1109)</f>
        <v>1849</v>
      </c>
      <c r="E483" t="str">
        <f t="shared" si="27"/>
        <v>482+</v>
      </c>
      <c r="F483" s="3">
        <f t="shared" si="26"/>
        <v>1.2574697802434523E-5</v>
      </c>
      <c r="G483">
        <f t="shared" si="25"/>
        <v>4820</v>
      </c>
    </row>
    <row r="484" spans="1:7" x14ac:dyDescent="0.25">
      <c r="A484">
        <v>483</v>
      </c>
      <c r="B484">
        <v>5</v>
      </c>
      <c r="C484">
        <v>0</v>
      </c>
      <c r="D484">
        <f>SUM($B484:B$1109)</f>
        <v>1839</v>
      </c>
      <c r="E484" t="str">
        <f t="shared" si="27"/>
        <v>483+</v>
      </c>
      <c r="F484" s="3">
        <f t="shared" si="26"/>
        <v>1.250668970182644E-5</v>
      </c>
      <c r="G484">
        <f t="shared" si="25"/>
        <v>2415</v>
      </c>
    </row>
    <row r="485" spans="1:7" x14ac:dyDescent="0.25">
      <c r="A485">
        <v>484</v>
      </c>
      <c r="B485">
        <v>12</v>
      </c>
      <c r="C485">
        <v>0</v>
      </c>
      <c r="D485">
        <f>SUM($B485:B$1109)</f>
        <v>1834</v>
      </c>
      <c r="E485" t="str">
        <f t="shared" si="27"/>
        <v>484+</v>
      </c>
      <c r="F485" s="3">
        <f t="shared" si="26"/>
        <v>1.2472685651522399E-5</v>
      </c>
      <c r="G485">
        <f t="shared" si="25"/>
        <v>5808</v>
      </c>
    </row>
    <row r="486" spans="1:7" x14ac:dyDescent="0.25">
      <c r="A486">
        <v>485</v>
      </c>
      <c r="B486">
        <v>8</v>
      </c>
      <c r="C486">
        <v>0</v>
      </c>
      <c r="D486">
        <f>SUM($B486:B$1109)</f>
        <v>1822</v>
      </c>
      <c r="E486" t="str">
        <f t="shared" si="27"/>
        <v>485+</v>
      </c>
      <c r="F486" s="3">
        <f t="shared" si="26"/>
        <v>1.2391075930792699E-5</v>
      </c>
      <c r="G486">
        <f t="shared" ref="G486:G549" si="28">A486*B486</f>
        <v>3880</v>
      </c>
    </row>
    <row r="487" spans="1:7" x14ac:dyDescent="0.25">
      <c r="A487">
        <v>486</v>
      </c>
      <c r="B487">
        <v>13</v>
      </c>
      <c r="C487">
        <v>0</v>
      </c>
      <c r="D487">
        <f>SUM($B487:B$1109)</f>
        <v>1814</v>
      </c>
      <c r="E487" t="str">
        <f t="shared" si="27"/>
        <v>486+</v>
      </c>
      <c r="F487" s="3">
        <f t="shared" si="26"/>
        <v>1.2336669450306232E-5</v>
      </c>
      <c r="G487">
        <f t="shared" si="28"/>
        <v>6318</v>
      </c>
    </row>
    <row r="488" spans="1:7" x14ac:dyDescent="0.25">
      <c r="A488">
        <v>487</v>
      </c>
      <c r="B488">
        <v>8</v>
      </c>
      <c r="C488">
        <v>1</v>
      </c>
      <c r="D488">
        <f>SUM($B488:B$1109)</f>
        <v>1801</v>
      </c>
      <c r="E488" t="str">
        <f t="shared" si="27"/>
        <v>487+</v>
      </c>
      <c r="F488" s="3">
        <f t="shared" si="26"/>
        <v>1.2248258919515724E-5</v>
      </c>
      <c r="G488">
        <f t="shared" si="28"/>
        <v>3896</v>
      </c>
    </row>
    <row r="489" spans="1:7" x14ac:dyDescent="0.25">
      <c r="A489">
        <v>488</v>
      </c>
      <c r="B489">
        <v>10</v>
      </c>
      <c r="C489">
        <v>0</v>
      </c>
      <c r="D489">
        <f>SUM($B489:B$1109)</f>
        <v>1793</v>
      </c>
      <c r="E489" t="str">
        <f t="shared" si="27"/>
        <v>488+</v>
      </c>
      <c r="F489" s="3">
        <f t="shared" si="26"/>
        <v>1.2193852439029259E-5</v>
      </c>
      <c r="G489">
        <f t="shared" si="28"/>
        <v>4880</v>
      </c>
    </row>
    <row r="490" spans="1:7" x14ac:dyDescent="0.25">
      <c r="A490">
        <v>489</v>
      </c>
      <c r="B490">
        <v>8</v>
      </c>
      <c r="C490">
        <v>0</v>
      </c>
      <c r="D490">
        <f>SUM($B490:B$1109)</f>
        <v>1783</v>
      </c>
      <c r="E490" t="str">
        <f t="shared" si="27"/>
        <v>489+</v>
      </c>
      <c r="F490" s="3">
        <f t="shared" si="26"/>
        <v>1.2125844338421176E-5</v>
      </c>
      <c r="G490">
        <f t="shared" si="28"/>
        <v>3912</v>
      </c>
    </row>
    <row r="491" spans="1:7" x14ac:dyDescent="0.25">
      <c r="A491">
        <v>490</v>
      </c>
      <c r="B491">
        <v>9</v>
      </c>
      <c r="C491">
        <v>0</v>
      </c>
      <c r="D491">
        <f>SUM($B491:B$1109)</f>
        <v>1775</v>
      </c>
      <c r="E491" t="str">
        <f t="shared" si="27"/>
        <v>490+</v>
      </c>
      <c r="F491" s="3">
        <f t="shared" si="26"/>
        <v>1.2071437857934709E-5</v>
      </c>
      <c r="G491">
        <f t="shared" si="28"/>
        <v>4410</v>
      </c>
    </row>
    <row r="492" spans="1:7" x14ac:dyDescent="0.25">
      <c r="A492">
        <v>491</v>
      </c>
      <c r="B492">
        <v>10</v>
      </c>
      <c r="C492">
        <v>0</v>
      </c>
      <c r="D492">
        <f>SUM($B492:B$1109)</f>
        <v>1766</v>
      </c>
      <c r="E492" t="str">
        <f t="shared" si="27"/>
        <v>491+</v>
      </c>
      <c r="F492" s="3">
        <f t="shared" si="26"/>
        <v>1.2010230567387435E-5</v>
      </c>
      <c r="G492">
        <f t="shared" si="28"/>
        <v>4910</v>
      </c>
    </row>
    <row r="493" spans="1:7" x14ac:dyDescent="0.25">
      <c r="A493">
        <v>492</v>
      </c>
      <c r="B493">
        <v>11</v>
      </c>
      <c r="C493">
        <v>0</v>
      </c>
      <c r="D493">
        <f>SUM($B493:B$1109)</f>
        <v>1756</v>
      </c>
      <c r="E493" t="str">
        <f t="shared" si="27"/>
        <v>492+</v>
      </c>
      <c r="F493" s="3">
        <f t="shared" si="26"/>
        <v>1.1942222466779351E-5</v>
      </c>
      <c r="G493">
        <f t="shared" si="28"/>
        <v>5412</v>
      </c>
    </row>
    <row r="494" spans="1:7" x14ac:dyDescent="0.25">
      <c r="A494">
        <v>493</v>
      </c>
      <c r="B494">
        <v>8</v>
      </c>
      <c r="C494">
        <v>0</v>
      </c>
      <c r="D494">
        <f>SUM($B494:B$1109)</f>
        <v>1745</v>
      </c>
      <c r="E494" t="str">
        <f t="shared" si="27"/>
        <v>493+</v>
      </c>
      <c r="F494" s="3">
        <f t="shared" si="26"/>
        <v>1.186741355611046E-5</v>
      </c>
      <c r="G494">
        <f t="shared" si="28"/>
        <v>3944</v>
      </c>
    </row>
    <row r="495" spans="1:7" x14ac:dyDescent="0.25">
      <c r="A495">
        <v>494</v>
      </c>
      <c r="B495">
        <v>6</v>
      </c>
      <c r="C495">
        <v>0</v>
      </c>
      <c r="D495">
        <f>SUM($B495:B$1109)</f>
        <v>1737</v>
      </c>
      <c r="E495" t="str">
        <f t="shared" si="27"/>
        <v>494+</v>
      </c>
      <c r="F495" s="3">
        <f t="shared" si="26"/>
        <v>1.1813007075623995E-5</v>
      </c>
      <c r="G495">
        <f t="shared" si="28"/>
        <v>2964</v>
      </c>
    </row>
    <row r="496" spans="1:7" x14ac:dyDescent="0.25">
      <c r="A496">
        <v>495</v>
      </c>
      <c r="B496">
        <v>6</v>
      </c>
      <c r="C496">
        <v>0</v>
      </c>
      <c r="D496">
        <f>SUM($B496:B$1109)</f>
        <v>1731</v>
      </c>
      <c r="E496" t="str">
        <f t="shared" si="27"/>
        <v>495+</v>
      </c>
      <c r="F496" s="3">
        <f t="shared" si="26"/>
        <v>1.1772202215259145E-5</v>
      </c>
      <c r="G496">
        <f t="shared" si="28"/>
        <v>2970</v>
      </c>
    </row>
    <row r="497" spans="1:7" x14ac:dyDescent="0.25">
      <c r="A497">
        <v>496</v>
      </c>
      <c r="B497">
        <v>9</v>
      </c>
      <c r="C497">
        <v>0</v>
      </c>
      <c r="D497">
        <f>SUM($B497:B$1109)</f>
        <v>1725</v>
      </c>
      <c r="E497" t="str">
        <f t="shared" si="27"/>
        <v>496+</v>
      </c>
      <c r="F497" s="3">
        <f t="shared" si="26"/>
        <v>1.1731397354894295E-5</v>
      </c>
      <c r="G497">
        <f t="shared" si="28"/>
        <v>4464</v>
      </c>
    </row>
    <row r="498" spans="1:7" x14ac:dyDescent="0.25">
      <c r="A498">
        <v>497</v>
      </c>
      <c r="B498">
        <v>8</v>
      </c>
      <c r="C498">
        <v>0</v>
      </c>
      <c r="D498">
        <f>SUM($B498:B$1109)</f>
        <v>1716</v>
      </c>
      <c r="E498" t="str">
        <f t="shared" si="27"/>
        <v>497+</v>
      </c>
      <c r="F498" s="3">
        <f t="shared" si="26"/>
        <v>1.1670190064347021E-5</v>
      </c>
      <c r="G498">
        <f t="shared" si="28"/>
        <v>3976</v>
      </c>
    </row>
    <row r="499" spans="1:7" x14ac:dyDescent="0.25">
      <c r="A499">
        <v>498</v>
      </c>
      <c r="B499">
        <v>10</v>
      </c>
      <c r="C499">
        <v>0</v>
      </c>
      <c r="D499">
        <f>SUM($B499:B$1109)</f>
        <v>1708</v>
      </c>
      <c r="E499" t="str">
        <f t="shared" si="27"/>
        <v>498+</v>
      </c>
      <c r="F499" s="3">
        <f t="shared" si="26"/>
        <v>1.1615783583860554E-5</v>
      </c>
      <c r="G499">
        <f t="shared" si="28"/>
        <v>4980</v>
      </c>
    </row>
    <row r="500" spans="1:7" x14ac:dyDescent="0.25">
      <c r="A500">
        <v>499</v>
      </c>
      <c r="B500">
        <v>9</v>
      </c>
      <c r="C500">
        <v>0</v>
      </c>
      <c r="D500">
        <f>SUM($B500:B$1109)</f>
        <v>1698</v>
      </c>
      <c r="E500" t="str">
        <f t="shared" si="27"/>
        <v>499+</v>
      </c>
      <c r="F500" s="3">
        <f t="shared" si="26"/>
        <v>1.1547775483252471E-5</v>
      </c>
      <c r="G500">
        <f t="shared" si="28"/>
        <v>4491</v>
      </c>
    </row>
    <row r="501" spans="1:7" x14ac:dyDescent="0.25">
      <c r="A501">
        <v>500</v>
      </c>
      <c r="B501">
        <v>17</v>
      </c>
      <c r="C501">
        <v>0</v>
      </c>
      <c r="D501">
        <f>SUM($B501:B$1109)</f>
        <v>1689</v>
      </c>
      <c r="E501" t="str">
        <f t="shared" si="27"/>
        <v>500+</v>
      </c>
      <c r="F501" s="3">
        <f t="shared" si="26"/>
        <v>1.1486568192705197E-5</v>
      </c>
      <c r="G501">
        <f t="shared" si="28"/>
        <v>8500</v>
      </c>
    </row>
    <row r="502" spans="1:7" x14ac:dyDescent="0.25">
      <c r="A502">
        <v>501</v>
      </c>
      <c r="B502">
        <v>9</v>
      </c>
      <c r="C502">
        <v>0</v>
      </c>
      <c r="D502">
        <f>SUM($B502:B$1109)</f>
        <v>1672</v>
      </c>
      <c r="E502" t="str">
        <f t="shared" si="27"/>
        <v>501+</v>
      </c>
      <c r="F502" s="3">
        <f t="shared" si="26"/>
        <v>1.1370954421671456E-5</v>
      </c>
      <c r="G502">
        <f t="shared" si="28"/>
        <v>4509</v>
      </c>
    </row>
    <row r="503" spans="1:7" x14ac:dyDescent="0.25">
      <c r="A503">
        <v>502</v>
      </c>
      <c r="B503">
        <v>3</v>
      </c>
      <c r="C503">
        <v>0</v>
      </c>
      <c r="D503">
        <f>SUM($B503:B$1109)</f>
        <v>1663</v>
      </c>
      <c r="E503" t="str">
        <f t="shared" si="27"/>
        <v>502+</v>
      </c>
      <c r="F503" s="3">
        <f t="shared" si="26"/>
        <v>1.1309747131124181E-5</v>
      </c>
      <c r="G503">
        <f t="shared" si="28"/>
        <v>1506</v>
      </c>
    </row>
    <row r="504" spans="1:7" x14ac:dyDescent="0.25">
      <c r="A504">
        <v>503</v>
      </c>
      <c r="B504">
        <v>7</v>
      </c>
      <c r="C504">
        <v>0</v>
      </c>
      <c r="D504">
        <f>SUM($B504:B$1109)</f>
        <v>1660</v>
      </c>
      <c r="E504" t="str">
        <f t="shared" si="27"/>
        <v>503+</v>
      </c>
      <c r="F504" s="3">
        <f t="shared" si="26"/>
        <v>1.1289344700941757E-5</v>
      </c>
      <c r="G504">
        <f t="shared" si="28"/>
        <v>3521</v>
      </c>
    </row>
    <row r="505" spans="1:7" x14ac:dyDescent="0.25">
      <c r="A505">
        <v>504</v>
      </c>
      <c r="B505">
        <v>7</v>
      </c>
      <c r="C505">
        <v>1</v>
      </c>
      <c r="D505">
        <f>SUM($B505:B$1109)</f>
        <v>1653</v>
      </c>
      <c r="E505" t="str">
        <f t="shared" si="27"/>
        <v>504+</v>
      </c>
      <c r="F505" s="3">
        <f t="shared" si="26"/>
        <v>1.1241739030516098E-5</v>
      </c>
      <c r="G505">
        <f t="shared" si="28"/>
        <v>3528</v>
      </c>
    </row>
    <row r="506" spans="1:7" x14ac:dyDescent="0.25">
      <c r="A506">
        <v>505</v>
      </c>
      <c r="B506">
        <v>9</v>
      </c>
      <c r="C506">
        <v>0</v>
      </c>
      <c r="D506">
        <f>SUM($B506:B$1109)</f>
        <v>1646</v>
      </c>
      <c r="E506" t="str">
        <f t="shared" si="27"/>
        <v>505+</v>
      </c>
      <c r="F506" s="3">
        <f t="shared" si="26"/>
        <v>1.119413336009044E-5</v>
      </c>
      <c r="G506">
        <f t="shared" si="28"/>
        <v>4545</v>
      </c>
    </row>
    <row r="507" spans="1:7" x14ac:dyDescent="0.25">
      <c r="A507">
        <v>506</v>
      </c>
      <c r="B507">
        <v>10</v>
      </c>
      <c r="C507">
        <v>0</v>
      </c>
      <c r="D507">
        <f>SUM($B507:B$1109)</f>
        <v>1637</v>
      </c>
      <c r="E507" t="str">
        <f t="shared" si="27"/>
        <v>506+</v>
      </c>
      <c r="F507" s="3">
        <f t="shared" si="26"/>
        <v>1.1132926069543166E-5</v>
      </c>
      <c r="G507">
        <f t="shared" si="28"/>
        <v>5060</v>
      </c>
    </row>
    <row r="508" spans="1:7" x14ac:dyDescent="0.25">
      <c r="A508">
        <v>507</v>
      </c>
      <c r="B508">
        <v>7</v>
      </c>
      <c r="C508">
        <v>0</v>
      </c>
      <c r="D508">
        <f>SUM($B508:B$1109)</f>
        <v>1627</v>
      </c>
      <c r="E508" t="str">
        <f t="shared" si="27"/>
        <v>507+</v>
      </c>
      <c r="F508" s="3">
        <f t="shared" si="26"/>
        <v>1.1064917968935083E-5</v>
      </c>
      <c r="G508">
        <f t="shared" si="28"/>
        <v>3549</v>
      </c>
    </row>
    <row r="509" spans="1:7" x14ac:dyDescent="0.25">
      <c r="A509">
        <v>508</v>
      </c>
      <c r="B509">
        <v>12</v>
      </c>
      <c r="C509">
        <v>0</v>
      </c>
      <c r="D509">
        <f>SUM($B509:B$1109)</f>
        <v>1620</v>
      </c>
      <c r="E509" t="str">
        <f t="shared" si="27"/>
        <v>508+</v>
      </c>
      <c r="F509" s="3">
        <f t="shared" si="26"/>
        <v>1.1017312298509425E-5</v>
      </c>
      <c r="G509">
        <f t="shared" si="28"/>
        <v>6096</v>
      </c>
    </row>
    <row r="510" spans="1:7" x14ac:dyDescent="0.25">
      <c r="A510">
        <v>509</v>
      </c>
      <c r="B510">
        <v>7</v>
      </c>
      <c r="C510">
        <v>0</v>
      </c>
      <c r="D510">
        <f>SUM($B510:B$1109)</f>
        <v>1608</v>
      </c>
      <c r="E510" t="str">
        <f t="shared" si="27"/>
        <v>509+</v>
      </c>
      <c r="F510" s="3">
        <f t="shared" si="26"/>
        <v>1.0935702577779725E-5</v>
      </c>
      <c r="G510">
        <f t="shared" si="28"/>
        <v>3563</v>
      </c>
    </row>
    <row r="511" spans="1:7" x14ac:dyDescent="0.25">
      <c r="A511">
        <v>510</v>
      </c>
      <c r="B511">
        <v>7</v>
      </c>
      <c r="C511">
        <v>0</v>
      </c>
      <c r="D511">
        <f>SUM($B511:B$1109)</f>
        <v>1601</v>
      </c>
      <c r="E511" t="str">
        <f t="shared" si="27"/>
        <v>510+</v>
      </c>
      <c r="F511" s="3">
        <f t="shared" si="26"/>
        <v>1.0888096907354067E-5</v>
      </c>
      <c r="G511">
        <f t="shared" si="28"/>
        <v>3570</v>
      </c>
    </row>
    <row r="512" spans="1:7" x14ac:dyDescent="0.25">
      <c r="A512">
        <v>511</v>
      </c>
      <c r="B512">
        <v>8</v>
      </c>
      <c r="C512">
        <v>0</v>
      </c>
      <c r="D512">
        <f>SUM($B512:B$1109)</f>
        <v>1594</v>
      </c>
      <c r="E512" t="str">
        <f t="shared" si="27"/>
        <v>511+</v>
      </c>
      <c r="F512" s="3">
        <f t="shared" si="26"/>
        <v>1.084049123692841E-5</v>
      </c>
      <c r="G512">
        <f t="shared" si="28"/>
        <v>4088</v>
      </c>
    </row>
    <row r="513" spans="1:7" x14ac:dyDescent="0.25">
      <c r="A513">
        <v>512</v>
      </c>
      <c r="B513">
        <v>10</v>
      </c>
      <c r="C513">
        <v>0</v>
      </c>
      <c r="D513">
        <f>SUM($B513:B$1109)</f>
        <v>1586</v>
      </c>
      <c r="E513" t="str">
        <f t="shared" si="27"/>
        <v>512+</v>
      </c>
      <c r="F513" s="3">
        <f t="shared" si="26"/>
        <v>1.0786084756441943E-5</v>
      </c>
      <c r="G513">
        <f t="shared" si="28"/>
        <v>5120</v>
      </c>
    </row>
    <row r="514" spans="1:7" x14ac:dyDescent="0.25">
      <c r="A514">
        <v>513</v>
      </c>
      <c r="B514">
        <v>7</v>
      </c>
      <c r="C514">
        <v>0</v>
      </c>
      <c r="D514">
        <f>SUM($B514:B$1109)</f>
        <v>1576</v>
      </c>
      <c r="E514" t="str">
        <f t="shared" si="27"/>
        <v>513+</v>
      </c>
      <c r="F514" s="3">
        <f t="shared" ref="F514:F577" si="29">D514/$D$2</f>
        <v>1.071807665583386E-5</v>
      </c>
      <c r="G514">
        <f t="shared" si="28"/>
        <v>3591</v>
      </c>
    </row>
    <row r="515" spans="1:7" x14ac:dyDescent="0.25">
      <c r="A515">
        <v>514</v>
      </c>
      <c r="B515">
        <v>9</v>
      </c>
      <c r="C515">
        <v>0</v>
      </c>
      <c r="D515">
        <f>SUM($B515:B$1109)</f>
        <v>1569</v>
      </c>
      <c r="E515" t="str">
        <f t="shared" ref="E515:E578" si="30">CONCATENATE(A515,"+")</f>
        <v>514+</v>
      </c>
      <c r="F515" s="3">
        <f t="shared" si="29"/>
        <v>1.0670470985408202E-5</v>
      </c>
      <c r="G515">
        <f t="shared" si="28"/>
        <v>4626</v>
      </c>
    </row>
    <row r="516" spans="1:7" x14ac:dyDescent="0.25">
      <c r="A516">
        <v>515</v>
      </c>
      <c r="B516">
        <v>8</v>
      </c>
      <c r="C516">
        <v>0</v>
      </c>
      <c r="D516">
        <f>SUM($B516:B$1109)</f>
        <v>1560</v>
      </c>
      <c r="E516" t="str">
        <f t="shared" si="30"/>
        <v>515+</v>
      </c>
      <c r="F516" s="3">
        <f t="shared" si="29"/>
        <v>1.0609263694860928E-5</v>
      </c>
      <c r="G516">
        <f t="shared" si="28"/>
        <v>4120</v>
      </c>
    </row>
    <row r="517" spans="1:7" x14ac:dyDescent="0.25">
      <c r="A517">
        <v>516</v>
      </c>
      <c r="B517">
        <v>9</v>
      </c>
      <c r="C517">
        <v>0</v>
      </c>
      <c r="D517">
        <f>SUM($B517:B$1109)</f>
        <v>1552</v>
      </c>
      <c r="E517" t="str">
        <f t="shared" si="30"/>
        <v>516+</v>
      </c>
      <c r="F517" s="3">
        <f t="shared" si="29"/>
        <v>1.0554857214374461E-5</v>
      </c>
      <c r="G517">
        <f t="shared" si="28"/>
        <v>4644</v>
      </c>
    </row>
    <row r="518" spans="1:7" x14ac:dyDescent="0.25">
      <c r="A518">
        <v>517</v>
      </c>
      <c r="B518">
        <v>11</v>
      </c>
      <c r="C518">
        <v>0</v>
      </c>
      <c r="D518">
        <f>SUM($B518:B$1109)</f>
        <v>1543</v>
      </c>
      <c r="E518" t="str">
        <f t="shared" si="30"/>
        <v>517+</v>
      </c>
      <c r="F518" s="3">
        <f t="shared" si="29"/>
        <v>1.0493649923827187E-5</v>
      </c>
      <c r="G518">
        <f t="shared" si="28"/>
        <v>5687</v>
      </c>
    </row>
    <row r="519" spans="1:7" x14ac:dyDescent="0.25">
      <c r="A519">
        <v>518</v>
      </c>
      <c r="B519">
        <v>8</v>
      </c>
      <c r="C519">
        <v>0</v>
      </c>
      <c r="D519">
        <f>SUM($B519:B$1109)</f>
        <v>1532</v>
      </c>
      <c r="E519" t="str">
        <f t="shared" si="30"/>
        <v>518+</v>
      </c>
      <c r="F519" s="3">
        <f t="shared" si="29"/>
        <v>1.0418841013158296E-5</v>
      </c>
      <c r="G519">
        <f t="shared" si="28"/>
        <v>4144</v>
      </c>
    </row>
    <row r="520" spans="1:7" x14ac:dyDescent="0.25">
      <c r="A520">
        <v>519</v>
      </c>
      <c r="B520">
        <v>7</v>
      </c>
      <c r="C520">
        <v>0</v>
      </c>
      <c r="D520">
        <f>SUM($B520:B$1109)</f>
        <v>1524</v>
      </c>
      <c r="E520" t="str">
        <f t="shared" si="30"/>
        <v>519+</v>
      </c>
      <c r="F520" s="3">
        <f t="shared" si="29"/>
        <v>1.0364434532671829E-5</v>
      </c>
      <c r="G520">
        <f t="shared" si="28"/>
        <v>3633</v>
      </c>
    </row>
    <row r="521" spans="1:7" x14ac:dyDescent="0.25">
      <c r="A521">
        <v>520</v>
      </c>
      <c r="B521">
        <v>3</v>
      </c>
      <c r="C521">
        <v>0</v>
      </c>
      <c r="D521">
        <f>SUM($B521:B$1109)</f>
        <v>1517</v>
      </c>
      <c r="E521" t="str">
        <f t="shared" si="30"/>
        <v>520+</v>
      </c>
      <c r="F521" s="3">
        <f t="shared" si="29"/>
        <v>1.0316828862246171E-5</v>
      </c>
      <c r="G521">
        <f t="shared" si="28"/>
        <v>1560</v>
      </c>
    </row>
    <row r="522" spans="1:7" x14ac:dyDescent="0.25">
      <c r="A522">
        <v>521</v>
      </c>
      <c r="B522">
        <v>8</v>
      </c>
      <c r="C522">
        <v>0</v>
      </c>
      <c r="D522">
        <f>SUM($B522:B$1109)</f>
        <v>1514</v>
      </c>
      <c r="E522" t="str">
        <f t="shared" si="30"/>
        <v>521+</v>
      </c>
      <c r="F522" s="3">
        <f t="shared" si="29"/>
        <v>1.0296426432063747E-5</v>
      </c>
      <c r="G522">
        <f t="shared" si="28"/>
        <v>4168</v>
      </c>
    </row>
    <row r="523" spans="1:7" x14ac:dyDescent="0.25">
      <c r="A523">
        <v>522</v>
      </c>
      <c r="B523">
        <v>11</v>
      </c>
      <c r="C523">
        <v>0</v>
      </c>
      <c r="D523">
        <f>SUM($B523:B$1109)</f>
        <v>1506</v>
      </c>
      <c r="E523" t="str">
        <f t="shared" si="30"/>
        <v>522+</v>
      </c>
      <c r="F523" s="3">
        <f t="shared" si="29"/>
        <v>1.024201995157728E-5</v>
      </c>
      <c r="G523">
        <f t="shared" si="28"/>
        <v>5742</v>
      </c>
    </row>
    <row r="524" spans="1:7" x14ac:dyDescent="0.25">
      <c r="A524">
        <v>523</v>
      </c>
      <c r="B524">
        <v>4</v>
      </c>
      <c r="C524">
        <v>0</v>
      </c>
      <c r="D524">
        <f>SUM($B524:B$1109)</f>
        <v>1495</v>
      </c>
      <c r="E524" t="str">
        <f t="shared" si="30"/>
        <v>523+</v>
      </c>
      <c r="F524" s="3">
        <f t="shared" si="29"/>
        <v>1.016721104090839E-5</v>
      </c>
      <c r="G524">
        <f t="shared" si="28"/>
        <v>2092</v>
      </c>
    </row>
    <row r="525" spans="1:7" x14ac:dyDescent="0.25">
      <c r="A525">
        <v>524</v>
      </c>
      <c r="B525">
        <v>6</v>
      </c>
      <c r="C525">
        <v>0</v>
      </c>
      <c r="D525">
        <f>SUM($B525:B$1109)</f>
        <v>1491</v>
      </c>
      <c r="E525" t="str">
        <f t="shared" si="30"/>
        <v>524+</v>
      </c>
      <c r="F525" s="3">
        <f t="shared" si="29"/>
        <v>1.0140007800665156E-5</v>
      </c>
      <c r="G525">
        <f t="shared" si="28"/>
        <v>3144</v>
      </c>
    </row>
    <row r="526" spans="1:7" x14ac:dyDescent="0.25">
      <c r="A526">
        <v>525</v>
      </c>
      <c r="B526">
        <v>9</v>
      </c>
      <c r="C526">
        <v>0</v>
      </c>
      <c r="D526">
        <f>SUM($B526:B$1109)</f>
        <v>1485</v>
      </c>
      <c r="E526" t="str">
        <f t="shared" si="30"/>
        <v>525+</v>
      </c>
      <c r="F526" s="3">
        <f t="shared" si="29"/>
        <v>1.0099202940300306E-5</v>
      </c>
      <c r="G526">
        <f t="shared" si="28"/>
        <v>4725</v>
      </c>
    </row>
    <row r="527" spans="1:7" x14ac:dyDescent="0.25">
      <c r="A527">
        <v>526</v>
      </c>
      <c r="B527">
        <v>9</v>
      </c>
      <c r="C527">
        <v>0</v>
      </c>
      <c r="D527">
        <f>SUM($B527:B$1109)</f>
        <v>1476</v>
      </c>
      <c r="E527" t="str">
        <f t="shared" si="30"/>
        <v>526+</v>
      </c>
      <c r="F527" s="3">
        <f t="shared" si="29"/>
        <v>1.0037995649753032E-5</v>
      </c>
      <c r="G527">
        <f t="shared" si="28"/>
        <v>4734</v>
      </c>
    </row>
    <row r="528" spans="1:7" x14ac:dyDescent="0.25">
      <c r="A528">
        <v>527</v>
      </c>
      <c r="B528">
        <v>10</v>
      </c>
      <c r="C528">
        <v>0</v>
      </c>
      <c r="D528">
        <f>SUM($B528:B$1109)</f>
        <v>1467</v>
      </c>
      <c r="E528" t="str">
        <f t="shared" si="30"/>
        <v>527+</v>
      </c>
      <c r="F528" s="3">
        <f t="shared" si="29"/>
        <v>9.9767883592057576E-6</v>
      </c>
      <c r="G528">
        <f t="shared" si="28"/>
        <v>5270</v>
      </c>
    </row>
    <row r="529" spans="1:7" x14ac:dyDescent="0.25">
      <c r="A529">
        <v>528</v>
      </c>
      <c r="B529">
        <v>5</v>
      </c>
      <c r="C529">
        <v>0</v>
      </c>
      <c r="D529">
        <f>SUM($B529:B$1109)</f>
        <v>1457</v>
      </c>
      <c r="E529" t="str">
        <f t="shared" si="30"/>
        <v>528+</v>
      </c>
      <c r="F529" s="3">
        <f t="shared" si="29"/>
        <v>9.9087802585976741E-6</v>
      </c>
      <c r="G529">
        <f t="shared" si="28"/>
        <v>2640</v>
      </c>
    </row>
    <row r="530" spans="1:7" x14ac:dyDescent="0.25">
      <c r="A530">
        <v>529</v>
      </c>
      <c r="B530">
        <v>4</v>
      </c>
      <c r="C530">
        <v>0</v>
      </c>
      <c r="D530">
        <f>SUM($B530:B$1109)</f>
        <v>1452</v>
      </c>
      <c r="E530" t="str">
        <f t="shared" si="30"/>
        <v>529+</v>
      </c>
      <c r="F530" s="3">
        <f t="shared" si="29"/>
        <v>9.8747762082936333E-6</v>
      </c>
      <c r="G530">
        <f t="shared" si="28"/>
        <v>2116</v>
      </c>
    </row>
    <row r="531" spans="1:7" x14ac:dyDescent="0.25">
      <c r="A531">
        <v>530</v>
      </c>
      <c r="B531">
        <v>10</v>
      </c>
      <c r="C531">
        <v>0</v>
      </c>
      <c r="D531">
        <f>SUM($B531:B$1109)</f>
        <v>1448</v>
      </c>
      <c r="E531" t="str">
        <f t="shared" si="30"/>
        <v>530+</v>
      </c>
      <c r="F531" s="3">
        <f t="shared" si="29"/>
        <v>9.8475729680503999E-6</v>
      </c>
      <c r="G531">
        <f t="shared" si="28"/>
        <v>5300</v>
      </c>
    </row>
    <row r="532" spans="1:7" x14ac:dyDescent="0.25">
      <c r="A532">
        <v>531</v>
      </c>
      <c r="B532">
        <v>7</v>
      </c>
      <c r="C532">
        <v>0</v>
      </c>
      <c r="D532">
        <f>SUM($B532:B$1109)</f>
        <v>1438</v>
      </c>
      <c r="E532" t="str">
        <f t="shared" si="30"/>
        <v>531+</v>
      </c>
      <c r="F532" s="3">
        <f t="shared" si="29"/>
        <v>9.7795648674423164E-6</v>
      </c>
      <c r="G532">
        <f t="shared" si="28"/>
        <v>3717</v>
      </c>
    </row>
    <row r="533" spans="1:7" x14ac:dyDescent="0.25">
      <c r="A533">
        <v>532</v>
      </c>
      <c r="B533">
        <v>10</v>
      </c>
      <c r="C533">
        <v>0</v>
      </c>
      <c r="D533">
        <f>SUM($B533:B$1109)</f>
        <v>1431</v>
      </c>
      <c r="E533" t="str">
        <f t="shared" si="30"/>
        <v>532+</v>
      </c>
      <c r="F533" s="3">
        <f t="shared" si="29"/>
        <v>9.7319591970166589E-6</v>
      </c>
      <c r="G533">
        <f t="shared" si="28"/>
        <v>5320</v>
      </c>
    </row>
    <row r="534" spans="1:7" x14ac:dyDescent="0.25">
      <c r="A534">
        <v>533</v>
      </c>
      <c r="B534">
        <v>11</v>
      </c>
      <c r="C534">
        <v>0</v>
      </c>
      <c r="D534">
        <f>SUM($B534:B$1109)</f>
        <v>1421</v>
      </c>
      <c r="E534" t="str">
        <f t="shared" si="30"/>
        <v>533+</v>
      </c>
      <c r="F534" s="3">
        <f t="shared" si="29"/>
        <v>9.6639510964085754E-6</v>
      </c>
      <c r="G534">
        <f t="shared" si="28"/>
        <v>5863</v>
      </c>
    </row>
    <row r="535" spans="1:7" x14ac:dyDescent="0.25">
      <c r="A535">
        <v>534</v>
      </c>
      <c r="B535">
        <v>5</v>
      </c>
      <c r="C535">
        <v>0</v>
      </c>
      <c r="D535">
        <f>SUM($B535:B$1109)</f>
        <v>1410</v>
      </c>
      <c r="E535" t="str">
        <f t="shared" si="30"/>
        <v>534+</v>
      </c>
      <c r="F535" s="3">
        <f t="shared" si="29"/>
        <v>9.5891421857396845E-6</v>
      </c>
      <c r="G535">
        <f t="shared" si="28"/>
        <v>2670</v>
      </c>
    </row>
    <row r="536" spans="1:7" x14ac:dyDescent="0.25">
      <c r="A536">
        <v>535</v>
      </c>
      <c r="B536">
        <v>10</v>
      </c>
      <c r="C536">
        <v>0</v>
      </c>
      <c r="D536">
        <f>SUM($B536:B$1109)</f>
        <v>1405</v>
      </c>
      <c r="E536" t="str">
        <f t="shared" si="30"/>
        <v>535+</v>
      </c>
      <c r="F536" s="3">
        <f t="shared" si="29"/>
        <v>9.5551381354356436E-6</v>
      </c>
      <c r="G536">
        <f t="shared" si="28"/>
        <v>5350</v>
      </c>
    </row>
    <row r="537" spans="1:7" x14ac:dyDescent="0.25">
      <c r="A537">
        <v>536</v>
      </c>
      <c r="B537">
        <v>1</v>
      </c>
      <c r="C537">
        <v>0</v>
      </c>
      <c r="D537">
        <f>SUM($B537:B$1109)</f>
        <v>1395</v>
      </c>
      <c r="E537" t="str">
        <f t="shared" si="30"/>
        <v>536+</v>
      </c>
      <c r="F537" s="3">
        <f t="shared" si="29"/>
        <v>9.4871300348275602E-6</v>
      </c>
      <c r="G537">
        <f t="shared" si="28"/>
        <v>536</v>
      </c>
    </row>
    <row r="538" spans="1:7" x14ac:dyDescent="0.25">
      <c r="A538">
        <v>537</v>
      </c>
      <c r="B538">
        <v>7</v>
      </c>
      <c r="C538">
        <v>0</v>
      </c>
      <c r="D538">
        <f>SUM($B538:B$1109)</f>
        <v>1394</v>
      </c>
      <c r="E538" t="str">
        <f t="shared" si="30"/>
        <v>537+</v>
      </c>
      <c r="F538" s="3">
        <f t="shared" si="29"/>
        <v>9.4803292247667527E-6</v>
      </c>
      <c r="G538">
        <f t="shared" si="28"/>
        <v>3759</v>
      </c>
    </row>
    <row r="539" spans="1:7" x14ac:dyDescent="0.25">
      <c r="A539">
        <v>538</v>
      </c>
      <c r="B539">
        <v>8</v>
      </c>
      <c r="C539">
        <v>0</v>
      </c>
      <c r="D539">
        <f>SUM($B539:B$1109)</f>
        <v>1387</v>
      </c>
      <c r="E539" t="str">
        <f t="shared" si="30"/>
        <v>538+</v>
      </c>
      <c r="F539" s="3">
        <f t="shared" si="29"/>
        <v>9.4327235543410934E-6</v>
      </c>
      <c r="G539">
        <f t="shared" si="28"/>
        <v>4304</v>
      </c>
    </row>
    <row r="540" spans="1:7" x14ac:dyDescent="0.25">
      <c r="A540">
        <v>539</v>
      </c>
      <c r="B540">
        <v>9</v>
      </c>
      <c r="C540">
        <v>0</v>
      </c>
      <c r="D540">
        <f>SUM($B540:B$1109)</f>
        <v>1379</v>
      </c>
      <c r="E540" t="str">
        <f t="shared" si="30"/>
        <v>539+</v>
      </c>
      <c r="F540" s="3">
        <f t="shared" si="29"/>
        <v>9.3783170738546283E-6</v>
      </c>
      <c r="G540">
        <f t="shared" si="28"/>
        <v>4851</v>
      </c>
    </row>
    <row r="541" spans="1:7" x14ac:dyDescent="0.25">
      <c r="A541">
        <v>540</v>
      </c>
      <c r="B541">
        <v>6</v>
      </c>
      <c r="C541">
        <v>0</v>
      </c>
      <c r="D541">
        <f>SUM($B541:B$1109)</f>
        <v>1370</v>
      </c>
      <c r="E541" t="str">
        <f t="shared" si="30"/>
        <v>540+</v>
      </c>
      <c r="F541" s="3">
        <f t="shared" si="29"/>
        <v>9.3171097833073524E-6</v>
      </c>
      <c r="G541">
        <f t="shared" si="28"/>
        <v>3240</v>
      </c>
    </row>
    <row r="542" spans="1:7" x14ac:dyDescent="0.25">
      <c r="A542">
        <v>541</v>
      </c>
      <c r="B542">
        <v>9</v>
      </c>
      <c r="C542">
        <v>0</v>
      </c>
      <c r="D542">
        <f>SUM($B542:B$1109)</f>
        <v>1364</v>
      </c>
      <c r="E542" t="str">
        <f t="shared" si="30"/>
        <v>541+</v>
      </c>
      <c r="F542" s="3">
        <f t="shared" si="29"/>
        <v>9.276304922942504E-6</v>
      </c>
      <c r="G542">
        <f t="shared" si="28"/>
        <v>4869</v>
      </c>
    </row>
    <row r="543" spans="1:7" x14ac:dyDescent="0.25">
      <c r="A543">
        <v>542</v>
      </c>
      <c r="B543">
        <v>6</v>
      </c>
      <c r="C543">
        <v>1</v>
      </c>
      <c r="D543">
        <f>SUM($B543:B$1109)</f>
        <v>1355</v>
      </c>
      <c r="E543" t="str">
        <f t="shared" si="30"/>
        <v>542+</v>
      </c>
      <c r="F543" s="3">
        <f t="shared" si="29"/>
        <v>9.2150976323952281E-6</v>
      </c>
      <c r="G543">
        <f t="shared" si="28"/>
        <v>3252</v>
      </c>
    </row>
    <row r="544" spans="1:7" x14ac:dyDescent="0.25">
      <c r="A544">
        <v>543</v>
      </c>
      <c r="B544">
        <v>12</v>
      </c>
      <c r="C544">
        <v>1</v>
      </c>
      <c r="D544">
        <f>SUM($B544:B$1109)</f>
        <v>1349</v>
      </c>
      <c r="E544" t="str">
        <f t="shared" si="30"/>
        <v>543+</v>
      </c>
      <c r="F544" s="3">
        <f t="shared" si="29"/>
        <v>9.1742927720303797E-6</v>
      </c>
      <c r="G544">
        <f t="shared" si="28"/>
        <v>6516</v>
      </c>
    </row>
    <row r="545" spans="1:7" x14ac:dyDescent="0.25">
      <c r="A545">
        <v>544</v>
      </c>
      <c r="B545">
        <v>9</v>
      </c>
      <c r="C545">
        <v>0</v>
      </c>
      <c r="D545">
        <f>SUM($B545:B$1109)</f>
        <v>1337</v>
      </c>
      <c r="E545" t="str">
        <f t="shared" si="30"/>
        <v>544+</v>
      </c>
      <c r="F545" s="3">
        <f t="shared" si="29"/>
        <v>9.0926830513006796E-6</v>
      </c>
      <c r="G545">
        <f t="shared" si="28"/>
        <v>4896</v>
      </c>
    </row>
    <row r="546" spans="1:7" x14ac:dyDescent="0.25">
      <c r="A546">
        <v>545</v>
      </c>
      <c r="B546">
        <v>7</v>
      </c>
      <c r="C546">
        <v>0</v>
      </c>
      <c r="D546">
        <f>SUM($B546:B$1109)</f>
        <v>1328</v>
      </c>
      <c r="E546" t="str">
        <f t="shared" si="30"/>
        <v>545+</v>
      </c>
      <c r="F546" s="3">
        <f t="shared" si="29"/>
        <v>9.0314757607534053E-6</v>
      </c>
      <c r="G546">
        <f t="shared" si="28"/>
        <v>3815</v>
      </c>
    </row>
    <row r="547" spans="1:7" x14ac:dyDescent="0.25">
      <c r="A547">
        <v>546</v>
      </c>
      <c r="B547">
        <v>9</v>
      </c>
      <c r="C547">
        <v>0</v>
      </c>
      <c r="D547">
        <f>SUM($B547:B$1109)</f>
        <v>1321</v>
      </c>
      <c r="E547" t="str">
        <f t="shared" si="30"/>
        <v>546+</v>
      </c>
      <c r="F547" s="3">
        <f t="shared" si="29"/>
        <v>8.9838700903277478E-6</v>
      </c>
      <c r="G547">
        <f t="shared" si="28"/>
        <v>4914</v>
      </c>
    </row>
    <row r="548" spans="1:7" x14ac:dyDescent="0.25">
      <c r="A548">
        <v>547</v>
      </c>
      <c r="B548">
        <v>5</v>
      </c>
      <c r="C548">
        <v>0</v>
      </c>
      <c r="D548">
        <f>SUM($B548:B$1109)</f>
        <v>1312</v>
      </c>
      <c r="E548" t="str">
        <f t="shared" si="30"/>
        <v>547+</v>
      </c>
      <c r="F548" s="3">
        <f t="shared" si="29"/>
        <v>8.9226627997804718E-6</v>
      </c>
      <c r="G548">
        <f t="shared" si="28"/>
        <v>2735</v>
      </c>
    </row>
    <row r="549" spans="1:7" x14ac:dyDescent="0.25">
      <c r="A549">
        <v>548</v>
      </c>
      <c r="B549">
        <v>4</v>
      </c>
      <c r="C549">
        <v>0</v>
      </c>
      <c r="D549">
        <f>SUM($B549:B$1109)</f>
        <v>1307</v>
      </c>
      <c r="E549" t="str">
        <f t="shared" si="30"/>
        <v>548+</v>
      </c>
      <c r="F549" s="3">
        <f t="shared" si="29"/>
        <v>8.8886587494764309E-6</v>
      </c>
      <c r="G549">
        <f t="shared" si="28"/>
        <v>2192</v>
      </c>
    </row>
    <row r="550" spans="1:7" x14ac:dyDescent="0.25">
      <c r="A550">
        <v>549</v>
      </c>
      <c r="B550">
        <v>6</v>
      </c>
      <c r="C550">
        <v>0</v>
      </c>
      <c r="D550">
        <f>SUM($B550:B$1109)</f>
        <v>1303</v>
      </c>
      <c r="E550" t="str">
        <f t="shared" si="30"/>
        <v>549+</v>
      </c>
      <c r="F550" s="3">
        <f t="shared" si="29"/>
        <v>8.8614555092331975E-6</v>
      </c>
      <c r="G550">
        <f t="shared" ref="G550:G613" si="31">A550*B550</f>
        <v>3294</v>
      </c>
    </row>
    <row r="551" spans="1:7" x14ac:dyDescent="0.25">
      <c r="A551">
        <v>550</v>
      </c>
      <c r="B551">
        <v>8</v>
      </c>
      <c r="C551">
        <v>0</v>
      </c>
      <c r="D551">
        <f>SUM($B551:B$1109)</f>
        <v>1297</v>
      </c>
      <c r="E551" t="str">
        <f t="shared" si="30"/>
        <v>550+</v>
      </c>
      <c r="F551" s="3">
        <f t="shared" si="29"/>
        <v>8.8206506488683475E-6</v>
      </c>
      <c r="G551">
        <f t="shared" si="31"/>
        <v>4400</v>
      </c>
    </row>
    <row r="552" spans="1:7" x14ac:dyDescent="0.25">
      <c r="A552">
        <v>551</v>
      </c>
      <c r="B552">
        <v>6</v>
      </c>
      <c r="C552">
        <v>0</v>
      </c>
      <c r="D552">
        <f>SUM($B552:B$1109)</f>
        <v>1289</v>
      </c>
      <c r="E552" t="str">
        <f t="shared" si="30"/>
        <v>551+</v>
      </c>
      <c r="F552" s="3">
        <f t="shared" si="29"/>
        <v>8.7662441683818824E-6</v>
      </c>
      <c r="G552">
        <f t="shared" si="31"/>
        <v>3306</v>
      </c>
    </row>
    <row r="553" spans="1:7" x14ac:dyDescent="0.25">
      <c r="A553">
        <v>552</v>
      </c>
      <c r="B553">
        <v>8</v>
      </c>
      <c r="C553">
        <v>0</v>
      </c>
      <c r="D553">
        <f>SUM($B553:B$1109)</f>
        <v>1283</v>
      </c>
      <c r="E553" t="str">
        <f t="shared" si="30"/>
        <v>552+</v>
      </c>
      <c r="F553" s="3">
        <f t="shared" si="29"/>
        <v>8.7254393080170324E-6</v>
      </c>
      <c r="G553">
        <f t="shared" si="31"/>
        <v>4416</v>
      </c>
    </row>
    <row r="554" spans="1:7" x14ac:dyDescent="0.25">
      <c r="A554">
        <v>553</v>
      </c>
      <c r="B554">
        <v>6</v>
      </c>
      <c r="C554">
        <v>0</v>
      </c>
      <c r="D554">
        <f>SUM($B554:B$1109)</f>
        <v>1275</v>
      </c>
      <c r="E554" t="str">
        <f t="shared" si="30"/>
        <v>553+</v>
      </c>
      <c r="F554" s="3">
        <f t="shared" si="29"/>
        <v>8.6710328275305656E-6</v>
      </c>
      <c r="G554">
        <f t="shared" si="31"/>
        <v>3318</v>
      </c>
    </row>
    <row r="555" spans="1:7" x14ac:dyDescent="0.25">
      <c r="A555">
        <v>554</v>
      </c>
      <c r="B555">
        <v>9</v>
      </c>
      <c r="C555">
        <v>0</v>
      </c>
      <c r="D555">
        <f>SUM($B555:B$1109)</f>
        <v>1269</v>
      </c>
      <c r="E555" t="str">
        <f t="shared" si="30"/>
        <v>554+</v>
      </c>
      <c r="F555" s="3">
        <f t="shared" si="29"/>
        <v>8.6302279671657155E-6</v>
      </c>
      <c r="G555">
        <f t="shared" si="31"/>
        <v>4986</v>
      </c>
    </row>
    <row r="556" spans="1:7" x14ac:dyDescent="0.25">
      <c r="A556">
        <v>555</v>
      </c>
      <c r="B556">
        <v>5</v>
      </c>
      <c r="C556">
        <v>0</v>
      </c>
      <c r="D556">
        <f>SUM($B556:B$1109)</f>
        <v>1260</v>
      </c>
      <c r="E556" t="str">
        <f t="shared" si="30"/>
        <v>555+</v>
      </c>
      <c r="F556" s="3">
        <f t="shared" si="29"/>
        <v>8.5690206766184413E-6</v>
      </c>
      <c r="G556">
        <f t="shared" si="31"/>
        <v>2775</v>
      </c>
    </row>
    <row r="557" spans="1:7" x14ac:dyDescent="0.25">
      <c r="A557">
        <v>556</v>
      </c>
      <c r="B557">
        <v>4</v>
      </c>
      <c r="C557">
        <v>0</v>
      </c>
      <c r="D557">
        <f>SUM($B557:B$1109)</f>
        <v>1255</v>
      </c>
      <c r="E557" t="str">
        <f t="shared" si="30"/>
        <v>556+</v>
      </c>
      <c r="F557" s="3">
        <f t="shared" si="29"/>
        <v>8.5350166263144004E-6</v>
      </c>
      <c r="G557">
        <f t="shared" si="31"/>
        <v>2224</v>
      </c>
    </row>
    <row r="558" spans="1:7" x14ac:dyDescent="0.25">
      <c r="A558">
        <v>557</v>
      </c>
      <c r="B558">
        <v>5</v>
      </c>
      <c r="C558">
        <v>0</v>
      </c>
      <c r="D558">
        <f>SUM($B558:B$1109)</f>
        <v>1251</v>
      </c>
      <c r="E558" t="str">
        <f t="shared" si="30"/>
        <v>557+</v>
      </c>
      <c r="F558" s="3">
        <f t="shared" si="29"/>
        <v>8.507813386071167E-6</v>
      </c>
      <c r="G558">
        <f t="shared" si="31"/>
        <v>2785</v>
      </c>
    </row>
    <row r="559" spans="1:7" x14ac:dyDescent="0.25">
      <c r="A559">
        <v>558</v>
      </c>
      <c r="B559">
        <v>5</v>
      </c>
      <c r="C559">
        <v>0</v>
      </c>
      <c r="D559">
        <f>SUM($B559:B$1109)</f>
        <v>1246</v>
      </c>
      <c r="E559" t="str">
        <f t="shared" si="30"/>
        <v>558+</v>
      </c>
      <c r="F559" s="3">
        <f t="shared" si="29"/>
        <v>8.4738093357671261E-6</v>
      </c>
      <c r="G559">
        <f t="shared" si="31"/>
        <v>2790</v>
      </c>
    </row>
    <row r="560" spans="1:7" x14ac:dyDescent="0.25">
      <c r="A560">
        <v>559</v>
      </c>
      <c r="B560">
        <v>8</v>
      </c>
      <c r="C560">
        <v>0</v>
      </c>
      <c r="D560">
        <f>SUM($B560:B$1109)</f>
        <v>1241</v>
      </c>
      <c r="E560" t="str">
        <f t="shared" si="30"/>
        <v>559+</v>
      </c>
      <c r="F560" s="3">
        <f t="shared" si="29"/>
        <v>8.4398052854630836E-6</v>
      </c>
      <c r="G560">
        <f t="shared" si="31"/>
        <v>4472</v>
      </c>
    </row>
    <row r="561" spans="1:7" x14ac:dyDescent="0.25">
      <c r="A561">
        <v>560</v>
      </c>
      <c r="B561">
        <v>5</v>
      </c>
      <c r="C561">
        <v>0</v>
      </c>
      <c r="D561">
        <f>SUM($B561:B$1109)</f>
        <v>1233</v>
      </c>
      <c r="E561" t="str">
        <f t="shared" si="30"/>
        <v>560+</v>
      </c>
      <c r="F561" s="3">
        <f t="shared" si="29"/>
        <v>8.3853988049766185E-6</v>
      </c>
      <c r="G561">
        <f t="shared" si="31"/>
        <v>2800</v>
      </c>
    </row>
    <row r="562" spans="1:7" x14ac:dyDescent="0.25">
      <c r="A562">
        <v>561</v>
      </c>
      <c r="B562">
        <v>7</v>
      </c>
      <c r="C562">
        <v>0</v>
      </c>
      <c r="D562">
        <f>SUM($B562:B$1109)</f>
        <v>1228</v>
      </c>
      <c r="E562" t="str">
        <f t="shared" si="30"/>
        <v>561+</v>
      </c>
      <c r="F562" s="3">
        <f t="shared" si="29"/>
        <v>8.3513947546725759E-6</v>
      </c>
      <c r="G562">
        <f t="shared" si="31"/>
        <v>3927</v>
      </c>
    </row>
    <row r="563" spans="1:7" x14ac:dyDescent="0.25">
      <c r="A563">
        <v>562</v>
      </c>
      <c r="B563">
        <v>5</v>
      </c>
      <c r="C563">
        <v>0</v>
      </c>
      <c r="D563">
        <f>SUM($B563:B$1109)</f>
        <v>1221</v>
      </c>
      <c r="E563" t="str">
        <f t="shared" si="30"/>
        <v>562+</v>
      </c>
      <c r="F563" s="3">
        <f t="shared" si="29"/>
        <v>8.3037890842469184E-6</v>
      </c>
      <c r="G563">
        <f t="shared" si="31"/>
        <v>2810</v>
      </c>
    </row>
    <row r="564" spans="1:7" x14ac:dyDescent="0.25">
      <c r="A564">
        <v>563</v>
      </c>
      <c r="B564">
        <v>4</v>
      </c>
      <c r="C564">
        <v>0</v>
      </c>
      <c r="D564">
        <f>SUM($B564:B$1109)</f>
        <v>1216</v>
      </c>
      <c r="E564" t="str">
        <f t="shared" si="30"/>
        <v>563+</v>
      </c>
      <c r="F564" s="3">
        <f t="shared" si="29"/>
        <v>8.2697850339428775E-6</v>
      </c>
      <c r="G564">
        <f t="shared" si="31"/>
        <v>2252</v>
      </c>
    </row>
    <row r="565" spans="1:7" x14ac:dyDescent="0.25">
      <c r="A565">
        <v>564</v>
      </c>
      <c r="B565">
        <v>3</v>
      </c>
      <c r="C565">
        <v>0</v>
      </c>
      <c r="D565">
        <f>SUM($B565:B$1109)</f>
        <v>1212</v>
      </c>
      <c r="E565" t="str">
        <f t="shared" si="30"/>
        <v>564+</v>
      </c>
      <c r="F565" s="3">
        <f t="shared" si="29"/>
        <v>8.2425817936996441E-6</v>
      </c>
      <c r="G565">
        <f t="shared" si="31"/>
        <v>1692</v>
      </c>
    </row>
    <row r="566" spans="1:7" x14ac:dyDescent="0.25">
      <c r="A566">
        <v>565</v>
      </c>
      <c r="B566">
        <v>7</v>
      </c>
      <c r="C566">
        <v>0</v>
      </c>
      <c r="D566">
        <f>SUM($B566:B$1109)</f>
        <v>1209</v>
      </c>
      <c r="E566" t="str">
        <f t="shared" si="30"/>
        <v>565+</v>
      </c>
      <c r="F566" s="3">
        <f t="shared" si="29"/>
        <v>8.2221793635172182E-6</v>
      </c>
      <c r="G566">
        <f t="shared" si="31"/>
        <v>3955</v>
      </c>
    </row>
    <row r="567" spans="1:7" x14ac:dyDescent="0.25">
      <c r="A567">
        <v>566</v>
      </c>
      <c r="B567">
        <v>5</v>
      </c>
      <c r="C567">
        <v>0</v>
      </c>
      <c r="D567">
        <f>SUM($B567:B$1109)</f>
        <v>1202</v>
      </c>
      <c r="E567" t="str">
        <f t="shared" si="30"/>
        <v>566+</v>
      </c>
      <c r="F567" s="3">
        <f t="shared" si="29"/>
        <v>8.1745736930915607E-6</v>
      </c>
      <c r="G567">
        <f t="shared" si="31"/>
        <v>2830</v>
      </c>
    </row>
    <row r="568" spans="1:7" x14ac:dyDescent="0.25">
      <c r="A568">
        <v>567</v>
      </c>
      <c r="B568">
        <v>3</v>
      </c>
      <c r="C568">
        <v>0</v>
      </c>
      <c r="D568">
        <f>SUM($B568:B$1109)</f>
        <v>1197</v>
      </c>
      <c r="E568" t="str">
        <f t="shared" si="30"/>
        <v>567+</v>
      </c>
      <c r="F568" s="3">
        <f t="shared" si="29"/>
        <v>8.1405696427875198E-6</v>
      </c>
      <c r="G568">
        <f t="shared" si="31"/>
        <v>1701</v>
      </c>
    </row>
    <row r="569" spans="1:7" x14ac:dyDescent="0.25">
      <c r="A569">
        <v>568</v>
      </c>
      <c r="B569">
        <v>12</v>
      </c>
      <c r="C569">
        <v>0</v>
      </c>
      <c r="D569">
        <f>SUM($B569:B$1109)</f>
        <v>1194</v>
      </c>
      <c r="E569" t="str">
        <f t="shared" si="30"/>
        <v>568+</v>
      </c>
      <c r="F569" s="3">
        <f t="shared" si="29"/>
        <v>8.1201672126050939E-6</v>
      </c>
      <c r="G569">
        <f t="shared" si="31"/>
        <v>6816</v>
      </c>
    </row>
    <row r="570" spans="1:7" x14ac:dyDescent="0.25">
      <c r="A570">
        <v>569</v>
      </c>
      <c r="B570">
        <v>8</v>
      </c>
      <c r="C570">
        <v>0</v>
      </c>
      <c r="D570">
        <f>SUM($B570:B$1109)</f>
        <v>1182</v>
      </c>
      <c r="E570" t="str">
        <f t="shared" si="30"/>
        <v>569+</v>
      </c>
      <c r="F570" s="3">
        <f t="shared" si="29"/>
        <v>8.0385574918753955E-6</v>
      </c>
      <c r="G570">
        <f t="shared" si="31"/>
        <v>4552</v>
      </c>
    </row>
    <row r="571" spans="1:7" x14ac:dyDescent="0.25">
      <c r="A571">
        <v>570</v>
      </c>
      <c r="B571">
        <v>5</v>
      </c>
      <c r="C571">
        <v>0</v>
      </c>
      <c r="D571">
        <f>SUM($B571:B$1109)</f>
        <v>1174</v>
      </c>
      <c r="E571" t="str">
        <f t="shared" si="30"/>
        <v>570+</v>
      </c>
      <c r="F571" s="3">
        <f t="shared" si="29"/>
        <v>7.9841510113889287E-6</v>
      </c>
      <c r="G571">
        <f t="shared" si="31"/>
        <v>2850</v>
      </c>
    </row>
    <row r="572" spans="1:7" x14ac:dyDescent="0.25">
      <c r="A572">
        <v>571</v>
      </c>
      <c r="B572">
        <v>5</v>
      </c>
      <c r="C572">
        <v>0</v>
      </c>
      <c r="D572">
        <f>SUM($B572:B$1109)</f>
        <v>1169</v>
      </c>
      <c r="E572" t="str">
        <f t="shared" si="30"/>
        <v>571+</v>
      </c>
      <c r="F572" s="3">
        <f t="shared" si="29"/>
        <v>7.9501469610848879E-6</v>
      </c>
      <c r="G572">
        <f t="shared" si="31"/>
        <v>2855</v>
      </c>
    </row>
    <row r="573" spans="1:7" x14ac:dyDescent="0.25">
      <c r="A573">
        <v>572</v>
      </c>
      <c r="B573">
        <v>3</v>
      </c>
      <c r="C573">
        <v>0</v>
      </c>
      <c r="D573">
        <f>SUM($B573:B$1109)</f>
        <v>1164</v>
      </c>
      <c r="E573" t="str">
        <f t="shared" si="30"/>
        <v>572+</v>
      </c>
      <c r="F573" s="3">
        <f t="shared" si="29"/>
        <v>7.9161429107808453E-6</v>
      </c>
      <c r="G573">
        <f t="shared" si="31"/>
        <v>1716</v>
      </c>
    </row>
    <row r="574" spans="1:7" x14ac:dyDescent="0.25">
      <c r="A574">
        <v>573</v>
      </c>
      <c r="B574">
        <v>5</v>
      </c>
      <c r="C574">
        <v>0</v>
      </c>
      <c r="D574">
        <f>SUM($B574:B$1109)</f>
        <v>1161</v>
      </c>
      <c r="E574" t="str">
        <f t="shared" si="30"/>
        <v>573+</v>
      </c>
      <c r="F574" s="3">
        <f t="shared" si="29"/>
        <v>7.8957404805984211E-6</v>
      </c>
      <c r="G574">
        <f t="shared" si="31"/>
        <v>2865</v>
      </c>
    </row>
    <row r="575" spans="1:7" x14ac:dyDescent="0.25">
      <c r="A575">
        <v>574</v>
      </c>
      <c r="B575">
        <v>5</v>
      </c>
      <c r="C575">
        <v>1</v>
      </c>
      <c r="D575">
        <f>SUM($B575:B$1109)</f>
        <v>1156</v>
      </c>
      <c r="E575" t="str">
        <f t="shared" si="30"/>
        <v>574+</v>
      </c>
      <c r="F575" s="3">
        <f t="shared" si="29"/>
        <v>7.8617364302943802E-6</v>
      </c>
      <c r="G575">
        <f t="shared" si="31"/>
        <v>2870</v>
      </c>
    </row>
    <row r="576" spans="1:7" x14ac:dyDescent="0.25">
      <c r="A576">
        <v>575</v>
      </c>
      <c r="B576">
        <v>7</v>
      </c>
      <c r="C576">
        <v>0</v>
      </c>
      <c r="D576">
        <f>SUM($B576:B$1109)</f>
        <v>1151</v>
      </c>
      <c r="E576" t="str">
        <f t="shared" si="30"/>
        <v>575+</v>
      </c>
      <c r="F576" s="3">
        <f t="shared" si="29"/>
        <v>7.8277323799903376E-6</v>
      </c>
      <c r="G576">
        <f t="shared" si="31"/>
        <v>4025</v>
      </c>
    </row>
    <row r="577" spans="1:7" x14ac:dyDescent="0.25">
      <c r="A577">
        <v>576</v>
      </c>
      <c r="B577">
        <v>5</v>
      </c>
      <c r="C577">
        <v>0</v>
      </c>
      <c r="D577">
        <f>SUM($B577:B$1109)</f>
        <v>1144</v>
      </c>
      <c r="E577" t="str">
        <f t="shared" si="30"/>
        <v>576+</v>
      </c>
      <c r="F577" s="3">
        <f t="shared" si="29"/>
        <v>7.7801267095646801E-6</v>
      </c>
      <c r="G577">
        <f t="shared" si="31"/>
        <v>2880</v>
      </c>
    </row>
    <row r="578" spans="1:7" x14ac:dyDescent="0.25">
      <c r="A578">
        <v>577</v>
      </c>
      <c r="B578">
        <v>8</v>
      </c>
      <c r="C578">
        <v>0</v>
      </c>
      <c r="D578">
        <f>SUM($B578:B$1109)</f>
        <v>1139</v>
      </c>
      <c r="E578" t="str">
        <f t="shared" si="30"/>
        <v>577+</v>
      </c>
      <c r="F578" s="3">
        <f t="shared" ref="F578:F641" si="32">D578/$D$2</f>
        <v>7.7461226592606392E-6</v>
      </c>
      <c r="G578">
        <f t="shared" si="31"/>
        <v>4616</v>
      </c>
    </row>
    <row r="579" spans="1:7" x14ac:dyDescent="0.25">
      <c r="A579">
        <v>578</v>
      </c>
      <c r="B579">
        <v>4</v>
      </c>
      <c r="C579">
        <v>0</v>
      </c>
      <c r="D579">
        <f>SUM($B579:B$1109)</f>
        <v>1131</v>
      </c>
      <c r="E579" t="str">
        <f t="shared" ref="E579:E642" si="33">CONCATENATE(A579,"+")</f>
        <v>578+</v>
      </c>
      <c r="F579" s="3">
        <f t="shared" si="32"/>
        <v>7.6917161787741725E-6</v>
      </c>
      <c r="G579">
        <f t="shared" si="31"/>
        <v>2312</v>
      </c>
    </row>
    <row r="580" spans="1:7" x14ac:dyDescent="0.25">
      <c r="A580">
        <v>579</v>
      </c>
      <c r="B580">
        <v>1</v>
      </c>
      <c r="C580">
        <v>0</v>
      </c>
      <c r="D580">
        <f>SUM($B580:B$1109)</f>
        <v>1127</v>
      </c>
      <c r="E580" t="str">
        <f t="shared" si="33"/>
        <v>579+</v>
      </c>
      <c r="F580" s="3">
        <f t="shared" si="32"/>
        <v>7.6645129385309391E-6</v>
      </c>
      <c r="G580">
        <f t="shared" si="31"/>
        <v>579</v>
      </c>
    </row>
    <row r="581" spans="1:7" x14ac:dyDescent="0.25">
      <c r="A581">
        <v>580</v>
      </c>
      <c r="B581">
        <v>3</v>
      </c>
      <c r="C581">
        <v>0</v>
      </c>
      <c r="D581">
        <f>SUM($B581:B$1109)</f>
        <v>1126</v>
      </c>
      <c r="E581" t="str">
        <f t="shared" si="33"/>
        <v>580+</v>
      </c>
      <c r="F581" s="3">
        <f t="shared" si="32"/>
        <v>7.6577121284701316E-6</v>
      </c>
      <c r="G581">
        <f t="shared" si="31"/>
        <v>1740</v>
      </c>
    </row>
    <row r="582" spans="1:7" x14ac:dyDescent="0.25">
      <c r="A582">
        <v>581</v>
      </c>
      <c r="B582">
        <v>6</v>
      </c>
      <c r="C582">
        <v>0</v>
      </c>
      <c r="D582">
        <f>SUM($B582:B$1109)</f>
        <v>1123</v>
      </c>
      <c r="E582" t="str">
        <f t="shared" si="33"/>
        <v>581+</v>
      </c>
      <c r="F582" s="3">
        <f t="shared" si="32"/>
        <v>7.6373096982877057E-6</v>
      </c>
      <c r="G582">
        <f t="shared" si="31"/>
        <v>3486</v>
      </c>
    </row>
    <row r="583" spans="1:7" x14ac:dyDescent="0.25">
      <c r="A583">
        <v>582</v>
      </c>
      <c r="B583">
        <v>8</v>
      </c>
      <c r="C583">
        <v>0</v>
      </c>
      <c r="D583">
        <f>SUM($B583:B$1109)</f>
        <v>1117</v>
      </c>
      <c r="E583" t="str">
        <f t="shared" si="33"/>
        <v>582+</v>
      </c>
      <c r="F583" s="3">
        <f t="shared" si="32"/>
        <v>7.5965048379228565E-6</v>
      </c>
      <c r="G583">
        <f t="shared" si="31"/>
        <v>4656</v>
      </c>
    </row>
    <row r="584" spans="1:7" x14ac:dyDescent="0.25">
      <c r="A584">
        <v>583</v>
      </c>
      <c r="B584">
        <v>5</v>
      </c>
      <c r="C584">
        <v>0</v>
      </c>
      <c r="D584">
        <f>SUM($B584:B$1109)</f>
        <v>1109</v>
      </c>
      <c r="E584" t="str">
        <f t="shared" si="33"/>
        <v>583+</v>
      </c>
      <c r="F584" s="3">
        <f t="shared" si="32"/>
        <v>7.5420983574363906E-6</v>
      </c>
      <c r="G584">
        <f t="shared" si="31"/>
        <v>2915</v>
      </c>
    </row>
    <row r="585" spans="1:7" x14ac:dyDescent="0.25">
      <c r="A585">
        <v>584</v>
      </c>
      <c r="B585">
        <v>7</v>
      </c>
      <c r="C585">
        <v>0</v>
      </c>
      <c r="D585">
        <f>SUM($B585:B$1109)</f>
        <v>1104</v>
      </c>
      <c r="E585" t="str">
        <f t="shared" si="33"/>
        <v>584+</v>
      </c>
      <c r="F585" s="3">
        <f t="shared" si="32"/>
        <v>7.5080943071323488E-6</v>
      </c>
      <c r="G585">
        <f t="shared" si="31"/>
        <v>4088</v>
      </c>
    </row>
    <row r="586" spans="1:7" x14ac:dyDescent="0.25">
      <c r="A586">
        <v>585</v>
      </c>
      <c r="B586">
        <v>5</v>
      </c>
      <c r="C586">
        <v>0</v>
      </c>
      <c r="D586">
        <f>SUM($B586:B$1109)</f>
        <v>1097</v>
      </c>
      <c r="E586" t="str">
        <f t="shared" si="33"/>
        <v>585+</v>
      </c>
      <c r="F586" s="3">
        <f t="shared" si="32"/>
        <v>7.4604886367066913E-6</v>
      </c>
      <c r="G586">
        <f t="shared" si="31"/>
        <v>2925</v>
      </c>
    </row>
    <row r="587" spans="1:7" x14ac:dyDescent="0.25">
      <c r="A587">
        <v>586</v>
      </c>
      <c r="B587">
        <v>3</v>
      </c>
      <c r="C587">
        <v>0</v>
      </c>
      <c r="D587">
        <f>SUM($B587:B$1109)</f>
        <v>1092</v>
      </c>
      <c r="E587" t="str">
        <f t="shared" si="33"/>
        <v>586+</v>
      </c>
      <c r="F587" s="3">
        <f t="shared" si="32"/>
        <v>7.4264845864026496E-6</v>
      </c>
      <c r="G587">
        <f t="shared" si="31"/>
        <v>1758</v>
      </c>
    </row>
    <row r="588" spans="1:7" x14ac:dyDescent="0.25">
      <c r="A588">
        <v>587</v>
      </c>
      <c r="B588">
        <v>5</v>
      </c>
      <c r="C588">
        <v>0</v>
      </c>
      <c r="D588">
        <f>SUM($B588:B$1109)</f>
        <v>1089</v>
      </c>
      <c r="E588" t="str">
        <f t="shared" si="33"/>
        <v>587+</v>
      </c>
      <c r="F588" s="3">
        <f t="shared" si="32"/>
        <v>7.4060821562202245E-6</v>
      </c>
      <c r="G588">
        <f t="shared" si="31"/>
        <v>2935</v>
      </c>
    </row>
    <row r="589" spans="1:7" x14ac:dyDescent="0.25">
      <c r="A589">
        <v>588</v>
      </c>
      <c r="B589">
        <v>5</v>
      </c>
      <c r="C589">
        <v>0</v>
      </c>
      <c r="D589">
        <f>SUM($B589:B$1109)</f>
        <v>1084</v>
      </c>
      <c r="E589" t="str">
        <f t="shared" si="33"/>
        <v>588+</v>
      </c>
      <c r="F589" s="3">
        <f t="shared" si="32"/>
        <v>7.3720781059161828E-6</v>
      </c>
      <c r="G589">
        <f t="shared" si="31"/>
        <v>2940</v>
      </c>
    </row>
    <row r="590" spans="1:7" x14ac:dyDescent="0.25">
      <c r="A590">
        <v>589</v>
      </c>
      <c r="B590">
        <v>4</v>
      </c>
      <c r="C590">
        <v>0</v>
      </c>
      <c r="D590">
        <f>SUM($B590:B$1109)</f>
        <v>1079</v>
      </c>
      <c r="E590" t="str">
        <f t="shared" si="33"/>
        <v>589+</v>
      </c>
      <c r="F590" s="3">
        <f t="shared" si="32"/>
        <v>7.3380740556121419E-6</v>
      </c>
      <c r="G590">
        <f t="shared" si="31"/>
        <v>2356</v>
      </c>
    </row>
    <row r="591" spans="1:7" x14ac:dyDescent="0.25">
      <c r="A591">
        <v>590</v>
      </c>
      <c r="B591">
        <v>5</v>
      </c>
      <c r="C591">
        <v>0</v>
      </c>
      <c r="D591">
        <f>SUM($B591:B$1109)</f>
        <v>1075</v>
      </c>
      <c r="E591" t="str">
        <f t="shared" si="33"/>
        <v>590+</v>
      </c>
      <c r="F591" s="3">
        <f t="shared" si="32"/>
        <v>7.3108708153689085E-6</v>
      </c>
      <c r="G591">
        <f t="shared" si="31"/>
        <v>2950</v>
      </c>
    </row>
    <row r="592" spans="1:7" x14ac:dyDescent="0.25">
      <c r="A592">
        <v>591</v>
      </c>
      <c r="B592">
        <v>3</v>
      </c>
      <c r="C592">
        <v>0</v>
      </c>
      <c r="D592">
        <f>SUM($B592:B$1109)</f>
        <v>1070</v>
      </c>
      <c r="E592" t="str">
        <f t="shared" si="33"/>
        <v>591+</v>
      </c>
      <c r="F592" s="3">
        <f t="shared" si="32"/>
        <v>7.2768667650648668E-6</v>
      </c>
      <c r="G592">
        <f t="shared" si="31"/>
        <v>1773</v>
      </c>
    </row>
    <row r="593" spans="1:7" x14ac:dyDescent="0.25">
      <c r="A593">
        <v>592</v>
      </c>
      <c r="B593">
        <v>3</v>
      </c>
      <c r="C593">
        <v>0</v>
      </c>
      <c r="D593">
        <f>SUM($B593:B$1109)</f>
        <v>1067</v>
      </c>
      <c r="E593" t="str">
        <f t="shared" si="33"/>
        <v>592+</v>
      </c>
      <c r="F593" s="3">
        <f t="shared" si="32"/>
        <v>7.2564643348824426E-6</v>
      </c>
      <c r="G593">
        <f t="shared" si="31"/>
        <v>1776</v>
      </c>
    </row>
    <row r="594" spans="1:7" x14ac:dyDescent="0.25">
      <c r="A594">
        <v>593</v>
      </c>
      <c r="B594">
        <v>1</v>
      </c>
      <c r="C594">
        <v>0</v>
      </c>
      <c r="D594">
        <f>SUM($B594:B$1109)</f>
        <v>1064</v>
      </c>
      <c r="E594" t="str">
        <f t="shared" si="33"/>
        <v>593+</v>
      </c>
      <c r="F594" s="3">
        <f t="shared" si="32"/>
        <v>7.2360619047000176E-6</v>
      </c>
      <c r="G594">
        <f t="shared" si="31"/>
        <v>593</v>
      </c>
    </row>
    <row r="595" spans="1:7" x14ac:dyDescent="0.25">
      <c r="A595">
        <v>594</v>
      </c>
      <c r="B595">
        <v>3</v>
      </c>
      <c r="C595">
        <v>0</v>
      </c>
      <c r="D595">
        <f>SUM($B595:B$1109)</f>
        <v>1063</v>
      </c>
      <c r="E595" t="str">
        <f t="shared" si="33"/>
        <v>594+</v>
      </c>
      <c r="F595" s="3">
        <f t="shared" si="32"/>
        <v>7.2292610946392093E-6</v>
      </c>
      <c r="G595">
        <f t="shared" si="31"/>
        <v>1782</v>
      </c>
    </row>
    <row r="596" spans="1:7" x14ac:dyDescent="0.25">
      <c r="A596">
        <v>595</v>
      </c>
      <c r="B596">
        <v>3</v>
      </c>
      <c r="C596">
        <v>0</v>
      </c>
      <c r="D596">
        <f>SUM($B596:B$1109)</f>
        <v>1060</v>
      </c>
      <c r="E596" t="str">
        <f t="shared" si="33"/>
        <v>595+</v>
      </c>
      <c r="F596" s="3">
        <f t="shared" si="32"/>
        <v>7.2088586644567842E-6</v>
      </c>
      <c r="G596">
        <f t="shared" si="31"/>
        <v>1785</v>
      </c>
    </row>
    <row r="597" spans="1:7" x14ac:dyDescent="0.25">
      <c r="A597">
        <v>596</v>
      </c>
      <c r="B597">
        <v>4</v>
      </c>
      <c r="C597">
        <v>0</v>
      </c>
      <c r="D597">
        <f>SUM($B597:B$1109)</f>
        <v>1057</v>
      </c>
      <c r="E597" t="str">
        <f t="shared" si="33"/>
        <v>596+</v>
      </c>
      <c r="F597" s="3">
        <f t="shared" si="32"/>
        <v>7.1884562342743592E-6</v>
      </c>
      <c r="G597">
        <f t="shared" si="31"/>
        <v>2384</v>
      </c>
    </row>
    <row r="598" spans="1:7" x14ac:dyDescent="0.25">
      <c r="A598">
        <v>597</v>
      </c>
      <c r="B598">
        <v>2</v>
      </c>
      <c r="C598">
        <v>0</v>
      </c>
      <c r="D598">
        <f>SUM($B598:B$1109)</f>
        <v>1053</v>
      </c>
      <c r="E598" t="str">
        <f t="shared" si="33"/>
        <v>597+</v>
      </c>
      <c r="F598" s="3">
        <f t="shared" si="32"/>
        <v>7.1612529940311258E-6</v>
      </c>
      <c r="G598">
        <f t="shared" si="31"/>
        <v>1194</v>
      </c>
    </row>
    <row r="599" spans="1:7" x14ac:dyDescent="0.25">
      <c r="A599">
        <v>598</v>
      </c>
      <c r="B599">
        <v>6</v>
      </c>
      <c r="C599">
        <v>0</v>
      </c>
      <c r="D599">
        <f>SUM($B599:B$1109)</f>
        <v>1051</v>
      </c>
      <c r="E599" t="str">
        <f t="shared" si="33"/>
        <v>598+</v>
      </c>
      <c r="F599" s="3">
        <f t="shared" si="32"/>
        <v>7.14765137390951E-6</v>
      </c>
      <c r="G599">
        <f t="shared" si="31"/>
        <v>3588</v>
      </c>
    </row>
    <row r="600" spans="1:7" x14ac:dyDescent="0.25">
      <c r="A600">
        <v>599</v>
      </c>
      <c r="B600">
        <v>7</v>
      </c>
      <c r="C600">
        <v>0</v>
      </c>
      <c r="D600">
        <f>SUM($B600:B$1109)</f>
        <v>1045</v>
      </c>
      <c r="E600" t="str">
        <f t="shared" si="33"/>
        <v>599+</v>
      </c>
      <c r="F600" s="3">
        <f t="shared" si="32"/>
        <v>7.1068465135446599E-6</v>
      </c>
      <c r="G600">
        <f t="shared" si="31"/>
        <v>4193</v>
      </c>
    </row>
    <row r="601" spans="1:7" x14ac:dyDescent="0.25">
      <c r="A601">
        <v>600</v>
      </c>
      <c r="B601">
        <v>3</v>
      </c>
      <c r="C601">
        <v>0</v>
      </c>
      <c r="D601">
        <f>SUM($B601:B$1109)</f>
        <v>1038</v>
      </c>
      <c r="E601" t="str">
        <f t="shared" si="33"/>
        <v>600+</v>
      </c>
      <c r="F601" s="3">
        <f t="shared" si="32"/>
        <v>7.0592408431190023E-6</v>
      </c>
      <c r="G601">
        <f t="shared" si="31"/>
        <v>1800</v>
      </c>
    </row>
    <row r="602" spans="1:7" x14ac:dyDescent="0.25">
      <c r="A602">
        <v>601</v>
      </c>
      <c r="B602">
        <v>6</v>
      </c>
      <c r="C602">
        <v>0</v>
      </c>
      <c r="D602">
        <f>SUM($B602:B$1109)</f>
        <v>1035</v>
      </c>
      <c r="E602" t="str">
        <f t="shared" si="33"/>
        <v>601+</v>
      </c>
      <c r="F602" s="3">
        <f t="shared" si="32"/>
        <v>7.0388384129365773E-6</v>
      </c>
      <c r="G602">
        <f t="shared" si="31"/>
        <v>3606</v>
      </c>
    </row>
    <row r="603" spans="1:7" x14ac:dyDescent="0.25">
      <c r="A603">
        <v>602</v>
      </c>
      <c r="B603">
        <v>3</v>
      </c>
      <c r="C603">
        <v>0</v>
      </c>
      <c r="D603">
        <f>SUM($B603:B$1109)</f>
        <v>1029</v>
      </c>
      <c r="E603" t="str">
        <f t="shared" si="33"/>
        <v>602+</v>
      </c>
      <c r="F603" s="3">
        <f t="shared" si="32"/>
        <v>6.9980335525717272E-6</v>
      </c>
      <c r="G603">
        <f t="shared" si="31"/>
        <v>1806</v>
      </c>
    </row>
    <row r="604" spans="1:7" x14ac:dyDescent="0.25">
      <c r="A604">
        <v>603</v>
      </c>
      <c r="B604">
        <v>8</v>
      </c>
      <c r="C604">
        <v>0</v>
      </c>
      <c r="D604">
        <f>SUM($B604:B$1109)</f>
        <v>1026</v>
      </c>
      <c r="E604" t="str">
        <f t="shared" si="33"/>
        <v>603+</v>
      </c>
      <c r="F604" s="3">
        <f t="shared" si="32"/>
        <v>6.9776311223893022E-6</v>
      </c>
      <c r="G604">
        <f t="shared" si="31"/>
        <v>4824</v>
      </c>
    </row>
    <row r="605" spans="1:7" x14ac:dyDescent="0.25">
      <c r="A605">
        <v>604</v>
      </c>
      <c r="B605">
        <v>4</v>
      </c>
      <c r="C605">
        <v>0</v>
      </c>
      <c r="D605">
        <f>SUM($B605:B$1109)</f>
        <v>1018</v>
      </c>
      <c r="E605" t="str">
        <f t="shared" si="33"/>
        <v>604+</v>
      </c>
      <c r="F605" s="3">
        <f t="shared" si="32"/>
        <v>6.9232246419028363E-6</v>
      </c>
      <c r="G605">
        <f t="shared" si="31"/>
        <v>2416</v>
      </c>
    </row>
    <row r="606" spans="1:7" x14ac:dyDescent="0.25">
      <c r="A606">
        <v>605</v>
      </c>
      <c r="B606">
        <v>6</v>
      </c>
      <c r="C606">
        <v>0</v>
      </c>
      <c r="D606">
        <f>SUM($B606:B$1109)</f>
        <v>1014</v>
      </c>
      <c r="E606" t="str">
        <f t="shared" si="33"/>
        <v>605+</v>
      </c>
      <c r="F606" s="3">
        <f t="shared" si="32"/>
        <v>6.8960214016596029E-6</v>
      </c>
      <c r="G606">
        <f t="shared" si="31"/>
        <v>3630</v>
      </c>
    </row>
    <row r="607" spans="1:7" x14ac:dyDescent="0.25">
      <c r="A607">
        <v>606</v>
      </c>
      <c r="B607">
        <v>5</v>
      </c>
      <c r="C607">
        <v>0</v>
      </c>
      <c r="D607">
        <f>SUM($B607:B$1109)</f>
        <v>1008</v>
      </c>
      <c r="E607" t="str">
        <f t="shared" si="33"/>
        <v>606+</v>
      </c>
      <c r="F607" s="3">
        <f t="shared" si="32"/>
        <v>6.8552165412947537E-6</v>
      </c>
      <c r="G607">
        <f t="shared" si="31"/>
        <v>3030</v>
      </c>
    </row>
    <row r="608" spans="1:7" x14ac:dyDescent="0.25">
      <c r="A608">
        <v>607</v>
      </c>
      <c r="B608">
        <v>8</v>
      </c>
      <c r="C608">
        <v>0</v>
      </c>
      <c r="D608">
        <f>SUM($B608:B$1109)</f>
        <v>1003</v>
      </c>
      <c r="E608" t="str">
        <f t="shared" si="33"/>
        <v>607+</v>
      </c>
      <c r="F608" s="3">
        <f t="shared" si="32"/>
        <v>6.821212490990712E-6</v>
      </c>
      <c r="G608">
        <f t="shared" si="31"/>
        <v>4856</v>
      </c>
    </row>
    <row r="609" spans="1:7" x14ac:dyDescent="0.25">
      <c r="A609">
        <v>608</v>
      </c>
      <c r="B609">
        <v>2</v>
      </c>
      <c r="C609">
        <v>0</v>
      </c>
      <c r="D609">
        <f>SUM($B609:B$1109)</f>
        <v>995</v>
      </c>
      <c r="E609" t="str">
        <f t="shared" si="33"/>
        <v>608+</v>
      </c>
      <c r="F609" s="3">
        <f t="shared" si="32"/>
        <v>6.7668060105042452E-6</v>
      </c>
      <c r="G609">
        <f t="shared" si="31"/>
        <v>1216</v>
      </c>
    </row>
    <row r="610" spans="1:7" x14ac:dyDescent="0.25">
      <c r="A610">
        <v>609</v>
      </c>
      <c r="B610">
        <v>4</v>
      </c>
      <c r="C610">
        <v>0</v>
      </c>
      <c r="D610">
        <f>SUM($B610:B$1109)</f>
        <v>993</v>
      </c>
      <c r="E610" t="str">
        <f t="shared" si="33"/>
        <v>609+</v>
      </c>
      <c r="F610" s="3">
        <f t="shared" si="32"/>
        <v>6.7532043903826294E-6</v>
      </c>
      <c r="G610">
        <f t="shared" si="31"/>
        <v>2436</v>
      </c>
    </row>
    <row r="611" spans="1:7" x14ac:dyDescent="0.25">
      <c r="A611">
        <v>611</v>
      </c>
      <c r="B611">
        <v>6</v>
      </c>
      <c r="C611">
        <v>0</v>
      </c>
      <c r="D611">
        <f>SUM($B611:B$1109)</f>
        <v>989</v>
      </c>
      <c r="E611" t="str">
        <f t="shared" si="33"/>
        <v>611+</v>
      </c>
      <c r="F611" s="3">
        <f t="shared" si="32"/>
        <v>6.726001150139396E-6</v>
      </c>
      <c r="G611">
        <f t="shared" si="31"/>
        <v>3666</v>
      </c>
    </row>
    <row r="612" spans="1:7" x14ac:dyDescent="0.25">
      <c r="A612">
        <v>612</v>
      </c>
      <c r="B612">
        <v>3</v>
      </c>
      <c r="C612">
        <v>0</v>
      </c>
      <c r="D612">
        <f>SUM($B612:B$1109)</f>
        <v>983</v>
      </c>
      <c r="E612" t="str">
        <f t="shared" si="33"/>
        <v>612+</v>
      </c>
      <c r="F612" s="3">
        <f t="shared" si="32"/>
        <v>6.6851962897745459E-6</v>
      </c>
      <c r="G612">
        <f t="shared" si="31"/>
        <v>1836</v>
      </c>
    </row>
    <row r="613" spans="1:7" x14ac:dyDescent="0.25">
      <c r="A613">
        <v>613</v>
      </c>
      <c r="B613">
        <v>5</v>
      </c>
      <c r="C613">
        <v>0</v>
      </c>
      <c r="D613">
        <f>SUM($B613:B$1109)</f>
        <v>980</v>
      </c>
      <c r="E613" t="str">
        <f t="shared" si="33"/>
        <v>613+</v>
      </c>
      <c r="F613" s="3">
        <f t="shared" si="32"/>
        <v>6.6647938595921209E-6</v>
      </c>
      <c r="G613">
        <f t="shared" si="31"/>
        <v>3065</v>
      </c>
    </row>
    <row r="614" spans="1:7" x14ac:dyDescent="0.25">
      <c r="A614">
        <v>614</v>
      </c>
      <c r="B614">
        <v>6</v>
      </c>
      <c r="C614">
        <v>1</v>
      </c>
      <c r="D614">
        <f>SUM($B614:B$1109)</f>
        <v>975</v>
      </c>
      <c r="E614" t="str">
        <f t="shared" si="33"/>
        <v>614+</v>
      </c>
      <c r="F614" s="3">
        <f t="shared" si="32"/>
        <v>6.63078980928808E-6</v>
      </c>
      <c r="G614">
        <f t="shared" ref="G614:G677" si="34">A614*B614</f>
        <v>3684</v>
      </c>
    </row>
    <row r="615" spans="1:7" x14ac:dyDescent="0.25">
      <c r="A615">
        <v>615</v>
      </c>
      <c r="B615">
        <v>4</v>
      </c>
      <c r="C615">
        <v>0</v>
      </c>
      <c r="D615">
        <f>SUM($B615:B$1109)</f>
        <v>969</v>
      </c>
      <c r="E615" t="str">
        <f t="shared" si="33"/>
        <v>615+</v>
      </c>
      <c r="F615" s="3">
        <f t="shared" si="32"/>
        <v>6.58998494892323E-6</v>
      </c>
      <c r="G615">
        <f t="shared" si="34"/>
        <v>2460</v>
      </c>
    </row>
    <row r="616" spans="1:7" x14ac:dyDescent="0.25">
      <c r="A616">
        <v>616</v>
      </c>
      <c r="B616">
        <v>3</v>
      </c>
      <c r="C616">
        <v>0</v>
      </c>
      <c r="D616">
        <f>SUM($B616:B$1109)</f>
        <v>965</v>
      </c>
      <c r="E616" t="str">
        <f t="shared" si="33"/>
        <v>616+</v>
      </c>
      <c r="F616" s="3">
        <f t="shared" si="32"/>
        <v>6.5627817086799966E-6</v>
      </c>
      <c r="G616">
        <f t="shared" si="34"/>
        <v>1848</v>
      </c>
    </row>
    <row r="617" spans="1:7" x14ac:dyDescent="0.25">
      <c r="A617">
        <v>617</v>
      </c>
      <c r="B617">
        <v>4</v>
      </c>
      <c r="C617">
        <v>0</v>
      </c>
      <c r="D617">
        <f>SUM($B617:B$1109)</f>
        <v>962</v>
      </c>
      <c r="E617" t="str">
        <f t="shared" si="33"/>
        <v>617+</v>
      </c>
      <c r="F617" s="3">
        <f t="shared" si="32"/>
        <v>6.5423792784975724E-6</v>
      </c>
      <c r="G617">
        <f t="shared" si="34"/>
        <v>2468</v>
      </c>
    </row>
    <row r="618" spans="1:7" x14ac:dyDescent="0.25">
      <c r="A618">
        <v>618</v>
      </c>
      <c r="B618">
        <v>8</v>
      </c>
      <c r="C618">
        <v>0</v>
      </c>
      <c r="D618">
        <f>SUM($B618:B$1109)</f>
        <v>958</v>
      </c>
      <c r="E618" t="str">
        <f t="shared" si="33"/>
        <v>618+</v>
      </c>
      <c r="F618" s="3">
        <f t="shared" si="32"/>
        <v>6.515176038254339E-6</v>
      </c>
      <c r="G618">
        <f t="shared" si="34"/>
        <v>4944</v>
      </c>
    </row>
    <row r="619" spans="1:7" x14ac:dyDescent="0.25">
      <c r="A619">
        <v>619</v>
      </c>
      <c r="B619">
        <v>3</v>
      </c>
      <c r="C619">
        <v>0</v>
      </c>
      <c r="D619">
        <f>SUM($B619:B$1109)</f>
        <v>950</v>
      </c>
      <c r="E619" t="str">
        <f t="shared" si="33"/>
        <v>619+</v>
      </c>
      <c r="F619" s="3">
        <f t="shared" si="32"/>
        <v>6.4607695577678723E-6</v>
      </c>
      <c r="G619">
        <f t="shared" si="34"/>
        <v>1857</v>
      </c>
    </row>
    <row r="620" spans="1:7" x14ac:dyDescent="0.25">
      <c r="A620">
        <v>620</v>
      </c>
      <c r="B620">
        <v>2</v>
      </c>
      <c r="C620">
        <v>0</v>
      </c>
      <c r="D620">
        <f>SUM($B620:B$1109)</f>
        <v>947</v>
      </c>
      <c r="E620" t="str">
        <f t="shared" si="33"/>
        <v>620+</v>
      </c>
      <c r="F620" s="3">
        <f t="shared" si="32"/>
        <v>6.4403671275854481E-6</v>
      </c>
      <c r="G620">
        <f t="shared" si="34"/>
        <v>1240</v>
      </c>
    </row>
    <row r="621" spans="1:7" x14ac:dyDescent="0.25">
      <c r="A621">
        <v>622</v>
      </c>
      <c r="B621">
        <v>6</v>
      </c>
      <c r="C621">
        <v>0</v>
      </c>
      <c r="D621">
        <f>SUM($B621:B$1109)</f>
        <v>945</v>
      </c>
      <c r="E621" t="str">
        <f t="shared" si="33"/>
        <v>622+</v>
      </c>
      <c r="F621" s="3">
        <f t="shared" si="32"/>
        <v>6.4267655074638314E-6</v>
      </c>
      <c r="G621">
        <f t="shared" si="34"/>
        <v>3732</v>
      </c>
    </row>
    <row r="622" spans="1:7" x14ac:dyDescent="0.25">
      <c r="A622">
        <v>623</v>
      </c>
      <c r="B622">
        <v>7</v>
      </c>
      <c r="C622">
        <v>0</v>
      </c>
      <c r="D622">
        <f>SUM($B622:B$1109)</f>
        <v>939</v>
      </c>
      <c r="E622" t="str">
        <f t="shared" si="33"/>
        <v>623+</v>
      </c>
      <c r="F622" s="3">
        <f t="shared" si="32"/>
        <v>6.3859606470989813E-6</v>
      </c>
      <c r="G622">
        <f t="shared" si="34"/>
        <v>4361</v>
      </c>
    </row>
    <row r="623" spans="1:7" x14ac:dyDescent="0.25">
      <c r="A623">
        <v>624</v>
      </c>
      <c r="B623">
        <v>1</v>
      </c>
      <c r="C623">
        <v>0</v>
      </c>
      <c r="D623">
        <f>SUM($B623:B$1109)</f>
        <v>932</v>
      </c>
      <c r="E623" t="str">
        <f t="shared" si="33"/>
        <v>624+</v>
      </c>
      <c r="F623" s="3">
        <f t="shared" si="32"/>
        <v>6.3383549766733237E-6</v>
      </c>
      <c r="G623">
        <f t="shared" si="34"/>
        <v>624</v>
      </c>
    </row>
    <row r="624" spans="1:7" x14ac:dyDescent="0.25">
      <c r="A624">
        <v>625</v>
      </c>
      <c r="B624">
        <v>3</v>
      </c>
      <c r="C624">
        <v>0</v>
      </c>
      <c r="D624">
        <f>SUM($B624:B$1109)</f>
        <v>931</v>
      </c>
      <c r="E624" t="str">
        <f t="shared" si="33"/>
        <v>625+</v>
      </c>
      <c r="F624" s="3">
        <f t="shared" si="32"/>
        <v>6.3315541666125154E-6</v>
      </c>
      <c r="G624">
        <f t="shared" si="34"/>
        <v>1875</v>
      </c>
    </row>
    <row r="625" spans="1:7" x14ac:dyDescent="0.25">
      <c r="A625">
        <v>626</v>
      </c>
      <c r="B625">
        <v>2</v>
      </c>
      <c r="C625">
        <v>0</v>
      </c>
      <c r="D625">
        <f>SUM($B625:B$1109)</f>
        <v>928</v>
      </c>
      <c r="E625" t="str">
        <f t="shared" si="33"/>
        <v>626+</v>
      </c>
      <c r="F625" s="3">
        <f t="shared" si="32"/>
        <v>6.3111517364300904E-6</v>
      </c>
      <c r="G625">
        <f t="shared" si="34"/>
        <v>1252</v>
      </c>
    </row>
    <row r="626" spans="1:7" x14ac:dyDescent="0.25">
      <c r="A626">
        <v>627</v>
      </c>
      <c r="B626">
        <v>4</v>
      </c>
      <c r="C626">
        <v>0</v>
      </c>
      <c r="D626">
        <f>SUM($B626:B$1109)</f>
        <v>926</v>
      </c>
      <c r="E626" t="str">
        <f t="shared" si="33"/>
        <v>627+</v>
      </c>
      <c r="F626" s="3">
        <f t="shared" si="32"/>
        <v>6.2975501163084737E-6</v>
      </c>
      <c r="G626">
        <f t="shared" si="34"/>
        <v>2508</v>
      </c>
    </row>
    <row r="627" spans="1:7" x14ac:dyDescent="0.25">
      <c r="A627">
        <v>628</v>
      </c>
      <c r="B627">
        <v>6</v>
      </c>
      <c r="C627">
        <v>0</v>
      </c>
      <c r="D627">
        <f>SUM($B627:B$1109)</f>
        <v>922</v>
      </c>
      <c r="E627" t="str">
        <f t="shared" si="33"/>
        <v>628+</v>
      </c>
      <c r="F627" s="3">
        <f t="shared" si="32"/>
        <v>6.2703468760652403E-6</v>
      </c>
      <c r="G627">
        <f t="shared" si="34"/>
        <v>3768</v>
      </c>
    </row>
    <row r="628" spans="1:7" x14ac:dyDescent="0.25">
      <c r="A628">
        <v>629</v>
      </c>
      <c r="B628">
        <v>1</v>
      </c>
      <c r="C628">
        <v>0</v>
      </c>
      <c r="D628">
        <f>SUM($B628:B$1109)</f>
        <v>916</v>
      </c>
      <c r="E628" t="str">
        <f t="shared" si="33"/>
        <v>629+</v>
      </c>
      <c r="F628" s="3">
        <f t="shared" si="32"/>
        <v>6.2295420157003911E-6</v>
      </c>
      <c r="G628">
        <f t="shared" si="34"/>
        <v>629</v>
      </c>
    </row>
    <row r="629" spans="1:7" x14ac:dyDescent="0.25">
      <c r="A629">
        <v>630</v>
      </c>
      <c r="B629">
        <v>3</v>
      </c>
      <c r="C629">
        <v>0</v>
      </c>
      <c r="D629">
        <f>SUM($B629:B$1109)</f>
        <v>915</v>
      </c>
      <c r="E629" t="str">
        <f t="shared" si="33"/>
        <v>630+</v>
      </c>
      <c r="F629" s="3">
        <f t="shared" si="32"/>
        <v>6.2227412056395827E-6</v>
      </c>
      <c r="G629">
        <f t="shared" si="34"/>
        <v>1890</v>
      </c>
    </row>
    <row r="630" spans="1:7" x14ac:dyDescent="0.25">
      <c r="A630">
        <v>631</v>
      </c>
      <c r="B630">
        <v>5</v>
      </c>
      <c r="C630">
        <v>0</v>
      </c>
      <c r="D630">
        <f>SUM($B630:B$1109)</f>
        <v>912</v>
      </c>
      <c r="E630" t="str">
        <f t="shared" si="33"/>
        <v>631+</v>
      </c>
      <c r="F630" s="3">
        <f t="shared" si="32"/>
        <v>6.2023387754571577E-6</v>
      </c>
      <c r="G630">
        <f t="shared" si="34"/>
        <v>3155</v>
      </c>
    </row>
    <row r="631" spans="1:7" x14ac:dyDescent="0.25">
      <c r="A631">
        <v>632</v>
      </c>
      <c r="B631">
        <v>3</v>
      </c>
      <c r="C631">
        <v>0</v>
      </c>
      <c r="D631">
        <f>SUM($B631:B$1109)</f>
        <v>907</v>
      </c>
      <c r="E631" t="str">
        <f t="shared" si="33"/>
        <v>632+</v>
      </c>
      <c r="F631" s="3">
        <f t="shared" si="32"/>
        <v>6.168334725153116E-6</v>
      </c>
      <c r="G631">
        <f t="shared" si="34"/>
        <v>1896</v>
      </c>
    </row>
    <row r="632" spans="1:7" x14ac:dyDescent="0.25">
      <c r="A632">
        <v>633</v>
      </c>
      <c r="B632">
        <v>4</v>
      </c>
      <c r="C632">
        <v>0</v>
      </c>
      <c r="D632">
        <f>SUM($B632:B$1109)</f>
        <v>904</v>
      </c>
      <c r="E632" t="str">
        <f t="shared" si="33"/>
        <v>633+</v>
      </c>
      <c r="F632" s="3">
        <f t="shared" si="32"/>
        <v>6.1479322949706918E-6</v>
      </c>
      <c r="G632">
        <f t="shared" si="34"/>
        <v>2532</v>
      </c>
    </row>
    <row r="633" spans="1:7" x14ac:dyDescent="0.25">
      <c r="A633">
        <v>634</v>
      </c>
      <c r="B633">
        <v>6</v>
      </c>
      <c r="C633">
        <v>0</v>
      </c>
      <c r="D633">
        <f>SUM($B633:B$1109)</f>
        <v>900</v>
      </c>
      <c r="E633" t="str">
        <f t="shared" si="33"/>
        <v>634+</v>
      </c>
      <c r="F633" s="3">
        <f t="shared" si="32"/>
        <v>6.1207290547274584E-6</v>
      </c>
      <c r="G633">
        <f t="shared" si="34"/>
        <v>3804</v>
      </c>
    </row>
    <row r="634" spans="1:7" x14ac:dyDescent="0.25">
      <c r="A634">
        <v>635</v>
      </c>
      <c r="B634">
        <v>3</v>
      </c>
      <c r="C634">
        <v>0</v>
      </c>
      <c r="D634">
        <f>SUM($B634:B$1109)</f>
        <v>894</v>
      </c>
      <c r="E634" t="str">
        <f t="shared" si="33"/>
        <v>635+</v>
      </c>
      <c r="F634" s="3">
        <f t="shared" si="32"/>
        <v>6.0799241943626083E-6</v>
      </c>
      <c r="G634">
        <f t="shared" si="34"/>
        <v>1905</v>
      </c>
    </row>
    <row r="635" spans="1:7" x14ac:dyDescent="0.25">
      <c r="A635">
        <v>636</v>
      </c>
      <c r="B635">
        <v>3</v>
      </c>
      <c r="C635">
        <v>0</v>
      </c>
      <c r="D635">
        <f>SUM($B635:B$1109)</f>
        <v>891</v>
      </c>
      <c r="E635" t="str">
        <f t="shared" si="33"/>
        <v>636+</v>
      </c>
      <c r="F635" s="3">
        <f t="shared" si="32"/>
        <v>6.0595217641801833E-6</v>
      </c>
      <c r="G635">
        <f t="shared" si="34"/>
        <v>1908</v>
      </c>
    </row>
    <row r="636" spans="1:7" x14ac:dyDescent="0.25">
      <c r="A636">
        <v>637</v>
      </c>
      <c r="B636">
        <v>1</v>
      </c>
      <c r="C636">
        <v>0</v>
      </c>
      <c r="D636">
        <f>SUM($B636:B$1109)</f>
        <v>888</v>
      </c>
      <c r="E636" t="str">
        <f t="shared" si="33"/>
        <v>637+</v>
      </c>
      <c r="F636" s="3">
        <f t="shared" si="32"/>
        <v>6.0391193339977591E-6</v>
      </c>
      <c r="G636">
        <f t="shared" si="34"/>
        <v>637</v>
      </c>
    </row>
    <row r="637" spans="1:7" x14ac:dyDescent="0.25">
      <c r="A637">
        <v>638</v>
      </c>
      <c r="B637">
        <v>2</v>
      </c>
      <c r="C637">
        <v>0</v>
      </c>
      <c r="D637">
        <f>SUM($B637:B$1109)</f>
        <v>887</v>
      </c>
      <c r="E637" t="str">
        <f t="shared" si="33"/>
        <v>638+</v>
      </c>
      <c r="F637" s="3">
        <f t="shared" si="32"/>
        <v>6.0323185239369508E-6</v>
      </c>
      <c r="G637">
        <f t="shared" si="34"/>
        <v>1276</v>
      </c>
    </row>
    <row r="638" spans="1:7" x14ac:dyDescent="0.25">
      <c r="A638">
        <v>639</v>
      </c>
      <c r="B638">
        <v>1</v>
      </c>
      <c r="C638">
        <v>0</v>
      </c>
      <c r="D638">
        <f>SUM($B638:B$1109)</f>
        <v>885</v>
      </c>
      <c r="E638" t="str">
        <f t="shared" si="33"/>
        <v>639+</v>
      </c>
      <c r="F638" s="3">
        <f t="shared" si="32"/>
        <v>6.0187169038153341E-6</v>
      </c>
      <c r="G638">
        <f t="shared" si="34"/>
        <v>639</v>
      </c>
    </row>
    <row r="639" spans="1:7" x14ac:dyDescent="0.25">
      <c r="A639">
        <v>640</v>
      </c>
      <c r="B639">
        <v>5</v>
      </c>
      <c r="C639">
        <v>0</v>
      </c>
      <c r="D639">
        <f>SUM($B639:B$1109)</f>
        <v>884</v>
      </c>
      <c r="E639" t="str">
        <f t="shared" si="33"/>
        <v>640+</v>
      </c>
      <c r="F639" s="3">
        <f t="shared" si="32"/>
        <v>6.0119160937545258E-6</v>
      </c>
      <c r="G639">
        <f t="shared" si="34"/>
        <v>3200</v>
      </c>
    </row>
    <row r="640" spans="1:7" x14ac:dyDescent="0.25">
      <c r="A640">
        <v>641</v>
      </c>
      <c r="B640">
        <v>3</v>
      </c>
      <c r="C640">
        <v>0</v>
      </c>
      <c r="D640">
        <f>SUM($B640:B$1109)</f>
        <v>879</v>
      </c>
      <c r="E640" t="str">
        <f t="shared" si="33"/>
        <v>641+</v>
      </c>
      <c r="F640" s="3">
        <f t="shared" si="32"/>
        <v>5.977912043450484E-6</v>
      </c>
      <c r="G640">
        <f t="shared" si="34"/>
        <v>1923</v>
      </c>
    </row>
    <row r="641" spans="1:7" x14ac:dyDescent="0.25">
      <c r="A641">
        <v>642</v>
      </c>
      <c r="B641">
        <v>6</v>
      </c>
      <c r="C641">
        <v>0</v>
      </c>
      <c r="D641">
        <f>SUM($B641:B$1109)</f>
        <v>876</v>
      </c>
      <c r="E641" t="str">
        <f t="shared" si="33"/>
        <v>642+</v>
      </c>
      <c r="F641" s="3">
        <f t="shared" si="32"/>
        <v>5.9575096132680598E-6</v>
      </c>
      <c r="G641">
        <f t="shared" si="34"/>
        <v>3852</v>
      </c>
    </row>
    <row r="642" spans="1:7" x14ac:dyDescent="0.25">
      <c r="A642">
        <v>643</v>
      </c>
      <c r="B642">
        <v>8</v>
      </c>
      <c r="C642">
        <v>0</v>
      </c>
      <c r="D642">
        <f>SUM($B642:B$1109)</f>
        <v>870</v>
      </c>
      <c r="E642" t="str">
        <f t="shared" si="33"/>
        <v>643+</v>
      </c>
      <c r="F642" s="3">
        <f t="shared" ref="F642:F705" si="35">D642/$D$2</f>
        <v>5.9167047529032098E-6</v>
      </c>
      <c r="G642">
        <f t="shared" si="34"/>
        <v>5144</v>
      </c>
    </row>
    <row r="643" spans="1:7" x14ac:dyDescent="0.25">
      <c r="A643">
        <v>644</v>
      </c>
      <c r="B643">
        <v>4</v>
      </c>
      <c r="C643">
        <v>0</v>
      </c>
      <c r="D643">
        <f>SUM($B643:B$1109)</f>
        <v>862</v>
      </c>
      <c r="E643" t="str">
        <f t="shared" ref="E643:E706" si="36">CONCATENATE(A643,"+")</f>
        <v>644+</v>
      </c>
      <c r="F643" s="3">
        <f t="shared" si="35"/>
        <v>5.862298272416743E-6</v>
      </c>
      <c r="G643">
        <f t="shared" si="34"/>
        <v>2576</v>
      </c>
    </row>
    <row r="644" spans="1:7" x14ac:dyDescent="0.25">
      <c r="A644">
        <v>645</v>
      </c>
      <c r="B644">
        <v>2</v>
      </c>
      <c r="C644">
        <v>0</v>
      </c>
      <c r="D644">
        <f>SUM($B644:B$1109)</f>
        <v>858</v>
      </c>
      <c r="E644" t="str">
        <f t="shared" si="36"/>
        <v>645+</v>
      </c>
      <c r="F644" s="3">
        <f t="shared" si="35"/>
        <v>5.8350950321735105E-6</v>
      </c>
      <c r="G644">
        <f t="shared" si="34"/>
        <v>1290</v>
      </c>
    </row>
    <row r="645" spans="1:7" x14ac:dyDescent="0.25">
      <c r="A645">
        <v>646</v>
      </c>
      <c r="B645">
        <v>2</v>
      </c>
      <c r="C645">
        <v>0</v>
      </c>
      <c r="D645">
        <f>SUM($B645:B$1109)</f>
        <v>856</v>
      </c>
      <c r="E645" t="str">
        <f t="shared" si="36"/>
        <v>646+</v>
      </c>
      <c r="F645" s="3">
        <f t="shared" si="35"/>
        <v>5.8214934120518938E-6</v>
      </c>
      <c r="G645">
        <f t="shared" si="34"/>
        <v>1292</v>
      </c>
    </row>
    <row r="646" spans="1:7" x14ac:dyDescent="0.25">
      <c r="A646">
        <v>647</v>
      </c>
      <c r="B646">
        <v>2</v>
      </c>
      <c r="C646">
        <v>0</v>
      </c>
      <c r="D646">
        <f>SUM($B646:B$1109)</f>
        <v>854</v>
      </c>
      <c r="E646" t="str">
        <f t="shared" si="36"/>
        <v>647+</v>
      </c>
      <c r="F646" s="3">
        <f t="shared" si="35"/>
        <v>5.8078917919302771E-6</v>
      </c>
      <c r="G646">
        <f t="shared" si="34"/>
        <v>1294</v>
      </c>
    </row>
    <row r="647" spans="1:7" x14ac:dyDescent="0.25">
      <c r="A647">
        <v>648</v>
      </c>
      <c r="B647">
        <v>5</v>
      </c>
      <c r="C647">
        <v>0</v>
      </c>
      <c r="D647">
        <f>SUM($B647:B$1109)</f>
        <v>852</v>
      </c>
      <c r="E647" t="str">
        <f t="shared" si="36"/>
        <v>648+</v>
      </c>
      <c r="F647" s="3">
        <f t="shared" si="35"/>
        <v>5.7942901718086604E-6</v>
      </c>
      <c r="G647">
        <f t="shared" si="34"/>
        <v>3240</v>
      </c>
    </row>
    <row r="648" spans="1:7" x14ac:dyDescent="0.25">
      <c r="A648">
        <v>649</v>
      </c>
      <c r="B648">
        <v>5</v>
      </c>
      <c r="C648">
        <v>0</v>
      </c>
      <c r="D648">
        <f>SUM($B648:B$1109)</f>
        <v>847</v>
      </c>
      <c r="E648" t="str">
        <f t="shared" si="36"/>
        <v>649+</v>
      </c>
      <c r="F648" s="3">
        <f t="shared" si="35"/>
        <v>5.7602861215046187E-6</v>
      </c>
      <c r="G648">
        <f t="shared" si="34"/>
        <v>3245</v>
      </c>
    </row>
    <row r="649" spans="1:7" x14ac:dyDescent="0.25">
      <c r="A649">
        <v>650</v>
      </c>
      <c r="B649">
        <v>4</v>
      </c>
      <c r="C649">
        <v>0</v>
      </c>
      <c r="D649">
        <f>SUM($B649:B$1109)</f>
        <v>842</v>
      </c>
      <c r="E649" t="str">
        <f t="shared" si="36"/>
        <v>650+</v>
      </c>
      <c r="F649" s="3">
        <f t="shared" si="35"/>
        <v>5.7262820712005778E-6</v>
      </c>
      <c r="G649">
        <f t="shared" si="34"/>
        <v>2600</v>
      </c>
    </row>
    <row r="650" spans="1:7" x14ac:dyDescent="0.25">
      <c r="A650">
        <v>651</v>
      </c>
      <c r="B650">
        <v>2</v>
      </c>
      <c r="C650">
        <v>0</v>
      </c>
      <c r="D650">
        <f>SUM($B650:B$1109)</f>
        <v>838</v>
      </c>
      <c r="E650" t="str">
        <f t="shared" si="36"/>
        <v>651+</v>
      </c>
      <c r="F650" s="3">
        <f t="shared" si="35"/>
        <v>5.6990788309573444E-6</v>
      </c>
      <c r="G650">
        <f t="shared" si="34"/>
        <v>1302</v>
      </c>
    </row>
    <row r="651" spans="1:7" x14ac:dyDescent="0.25">
      <c r="A651">
        <v>652</v>
      </c>
      <c r="B651">
        <v>2</v>
      </c>
      <c r="C651">
        <v>0</v>
      </c>
      <c r="D651">
        <f>SUM($B651:B$1109)</f>
        <v>836</v>
      </c>
      <c r="E651" t="str">
        <f t="shared" si="36"/>
        <v>652+</v>
      </c>
      <c r="F651" s="3">
        <f t="shared" si="35"/>
        <v>5.6854772108357278E-6</v>
      </c>
      <c r="G651">
        <f t="shared" si="34"/>
        <v>1304</v>
      </c>
    </row>
    <row r="652" spans="1:7" x14ac:dyDescent="0.25">
      <c r="A652">
        <v>653</v>
      </c>
      <c r="B652">
        <v>1</v>
      </c>
      <c r="C652">
        <v>0</v>
      </c>
      <c r="D652">
        <f>SUM($B652:B$1109)</f>
        <v>834</v>
      </c>
      <c r="E652" t="str">
        <f t="shared" si="36"/>
        <v>653+</v>
      </c>
      <c r="F652" s="3">
        <f t="shared" si="35"/>
        <v>5.6718755907141111E-6</v>
      </c>
      <c r="G652">
        <f t="shared" si="34"/>
        <v>653</v>
      </c>
    </row>
    <row r="653" spans="1:7" x14ac:dyDescent="0.25">
      <c r="A653">
        <v>654</v>
      </c>
      <c r="B653">
        <v>5</v>
      </c>
      <c r="C653">
        <v>0</v>
      </c>
      <c r="D653">
        <f>SUM($B653:B$1109)</f>
        <v>833</v>
      </c>
      <c r="E653" t="str">
        <f t="shared" si="36"/>
        <v>654+</v>
      </c>
      <c r="F653" s="3">
        <f t="shared" si="35"/>
        <v>5.6650747806533027E-6</v>
      </c>
      <c r="G653">
        <f t="shared" si="34"/>
        <v>3270</v>
      </c>
    </row>
    <row r="654" spans="1:7" x14ac:dyDescent="0.25">
      <c r="A654">
        <v>655</v>
      </c>
      <c r="B654">
        <v>4</v>
      </c>
      <c r="C654">
        <v>0</v>
      </c>
      <c r="D654">
        <f>SUM($B654:B$1109)</f>
        <v>828</v>
      </c>
      <c r="E654" t="str">
        <f t="shared" si="36"/>
        <v>655+</v>
      </c>
      <c r="F654" s="3">
        <f t="shared" si="35"/>
        <v>5.6310707303492618E-6</v>
      </c>
      <c r="G654">
        <f t="shared" si="34"/>
        <v>2620</v>
      </c>
    </row>
    <row r="655" spans="1:7" x14ac:dyDescent="0.25">
      <c r="A655">
        <v>657</v>
      </c>
      <c r="B655">
        <v>4</v>
      </c>
      <c r="C655">
        <v>0</v>
      </c>
      <c r="D655">
        <f>SUM($B655:B$1109)</f>
        <v>824</v>
      </c>
      <c r="E655" t="str">
        <f t="shared" si="36"/>
        <v>657+</v>
      </c>
      <c r="F655" s="3">
        <f t="shared" si="35"/>
        <v>5.6038674901060285E-6</v>
      </c>
      <c r="G655">
        <f t="shared" si="34"/>
        <v>2628</v>
      </c>
    </row>
    <row r="656" spans="1:7" x14ac:dyDescent="0.25">
      <c r="A656">
        <v>658</v>
      </c>
      <c r="B656">
        <v>5</v>
      </c>
      <c r="C656">
        <v>0</v>
      </c>
      <c r="D656">
        <f>SUM($B656:B$1109)</f>
        <v>820</v>
      </c>
      <c r="E656" t="str">
        <f t="shared" si="36"/>
        <v>658+</v>
      </c>
      <c r="F656" s="3">
        <f t="shared" si="35"/>
        <v>5.5766642498627951E-6</v>
      </c>
      <c r="G656">
        <f t="shared" si="34"/>
        <v>3290</v>
      </c>
    </row>
    <row r="657" spans="1:7" x14ac:dyDescent="0.25">
      <c r="A657">
        <v>659</v>
      </c>
      <c r="B657">
        <v>2</v>
      </c>
      <c r="C657">
        <v>0</v>
      </c>
      <c r="D657">
        <f>SUM($B657:B$1109)</f>
        <v>815</v>
      </c>
      <c r="E657" t="str">
        <f t="shared" si="36"/>
        <v>659+</v>
      </c>
      <c r="F657" s="3">
        <f t="shared" si="35"/>
        <v>5.5426601995587542E-6</v>
      </c>
      <c r="G657">
        <f t="shared" si="34"/>
        <v>1318</v>
      </c>
    </row>
    <row r="658" spans="1:7" x14ac:dyDescent="0.25">
      <c r="A658">
        <v>660</v>
      </c>
      <c r="B658">
        <v>5</v>
      </c>
      <c r="C658">
        <v>0</v>
      </c>
      <c r="D658">
        <f>SUM($B658:B$1109)</f>
        <v>813</v>
      </c>
      <c r="E658" t="str">
        <f t="shared" si="36"/>
        <v>660+</v>
      </c>
      <c r="F658" s="3">
        <f t="shared" si="35"/>
        <v>5.5290585794371375E-6</v>
      </c>
      <c r="G658">
        <f t="shared" si="34"/>
        <v>3300</v>
      </c>
    </row>
    <row r="659" spans="1:7" x14ac:dyDescent="0.25">
      <c r="A659">
        <v>661</v>
      </c>
      <c r="B659">
        <v>2</v>
      </c>
      <c r="C659">
        <v>0</v>
      </c>
      <c r="D659">
        <f>SUM($B659:B$1109)</f>
        <v>808</v>
      </c>
      <c r="E659" t="str">
        <f t="shared" si="36"/>
        <v>661+</v>
      </c>
      <c r="F659" s="3">
        <f t="shared" si="35"/>
        <v>5.4950545291330958E-6</v>
      </c>
      <c r="G659">
        <f t="shared" si="34"/>
        <v>1322</v>
      </c>
    </row>
    <row r="660" spans="1:7" x14ac:dyDescent="0.25">
      <c r="A660">
        <v>662</v>
      </c>
      <c r="B660">
        <v>1</v>
      </c>
      <c r="C660">
        <v>0</v>
      </c>
      <c r="D660">
        <f>SUM($B660:B$1109)</f>
        <v>806</v>
      </c>
      <c r="E660" t="str">
        <f t="shared" si="36"/>
        <v>662+</v>
      </c>
      <c r="F660" s="3">
        <f t="shared" si="35"/>
        <v>5.4814529090114791E-6</v>
      </c>
      <c r="G660">
        <f t="shared" si="34"/>
        <v>662</v>
      </c>
    </row>
    <row r="661" spans="1:7" x14ac:dyDescent="0.25">
      <c r="A661">
        <v>663</v>
      </c>
      <c r="B661">
        <v>1</v>
      </c>
      <c r="C661">
        <v>0</v>
      </c>
      <c r="D661">
        <f>SUM($B661:B$1109)</f>
        <v>805</v>
      </c>
      <c r="E661" t="str">
        <f t="shared" si="36"/>
        <v>663+</v>
      </c>
      <c r="F661" s="3">
        <f t="shared" si="35"/>
        <v>5.4746520989506708E-6</v>
      </c>
      <c r="G661">
        <f t="shared" si="34"/>
        <v>663</v>
      </c>
    </row>
    <row r="662" spans="1:7" x14ac:dyDescent="0.25">
      <c r="A662">
        <v>664</v>
      </c>
      <c r="B662">
        <v>4</v>
      </c>
      <c r="C662">
        <v>0</v>
      </c>
      <c r="D662">
        <f>SUM($B662:B$1109)</f>
        <v>804</v>
      </c>
      <c r="E662" t="str">
        <f t="shared" si="36"/>
        <v>664+</v>
      </c>
      <c r="F662" s="3">
        <f t="shared" si="35"/>
        <v>5.4678512888898624E-6</v>
      </c>
      <c r="G662">
        <f t="shared" si="34"/>
        <v>2656</v>
      </c>
    </row>
    <row r="663" spans="1:7" x14ac:dyDescent="0.25">
      <c r="A663">
        <v>665</v>
      </c>
      <c r="B663">
        <v>4</v>
      </c>
      <c r="C663">
        <v>0</v>
      </c>
      <c r="D663">
        <f>SUM($B663:B$1109)</f>
        <v>800</v>
      </c>
      <c r="E663" t="str">
        <f t="shared" si="36"/>
        <v>665+</v>
      </c>
      <c r="F663" s="3">
        <f t="shared" si="35"/>
        <v>5.4406480486466299E-6</v>
      </c>
      <c r="G663">
        <f t="shared" si="34"/>
        <v>2660</v>
      </c>
    </row>
    <row r="664" spans="1:7" x14ac:dyDescent="0.25">
      <c r="A664">
        <v>666</v>
      </c>
      <c r="B664">
        <v>4</v>
      </c>
      <c r="C664">
        <v>0</v>
      </c>
      <c r="D664">
        <f>SUM($B664:B$1109)</f>
        <v>796</v>
      </c>
      <c r="E664" t="str">
        <f t="shared" si="36"/>
        <v>666+</v>
      </c>
      <c r="F664" s="3">
        <f t="shared" si="35"/>
        <v>5.4134448084033965E-6</v>
      </c>
      <c r="G664">
        <f t="shared" si="34"/>
        <v>2664</v>
      </c>
    </row>
    <row r="665" spans="1:7" x14ac:dyDescent="0.25">
      <c r="A665">
        <v>667</v>
      </c>
      <c r="B665">
        <v>4</v>
      </c>
      <c r="C665">
        <v>0</v>
      </c>
      <c r="D665">
        <f>SUM($B665:B$1109)</f>
        <v>792</v>
      </c>
      <c r="E665" t="str">
        <f t="shared" si="36"/>
        <v>667+</v>
      </c>
      <c r="F665" s="3">
        <f t="shared" si="35"/>
        <v>5.3862415681601631E-6</v>
      </c>
      <c r="G665">
        <f t="shared" si="34"/>
        <v>2668</v>
      </c>
    </row>
    <row r="666" spans="1:7" x14ac:dyDescent="0.25">
      <c r="A666">
        <v>668</v>
      </c>
      <c r="B666">
        <v>5</v>
      </c>
      <c r="C666">
        <v>0</v>
      </c>
      <c r="D666">
        <f>SUM($B666:B$1109)</f>
        <v>788</v>
      </c>
      <c r="E666" t="str">
        <f t="shared" si="36"/>
        <v>668+</v>
      </c>
      <c r="F666" s="3">
        <f t="shared" si="35"/>
        <v>5.3590383279169298E-6</v>
      </c>
      <c r="G666">
        <f t="shared" si="34"/>
        <v>3340</v>
      </c>
    </row>
    <row r="667" spans="1:7" x14ac:dyDescent="0.25">
      <c r="A667">
        <v>669</v>
      </c>
      <c r="B667">
        <v>2</v>
      </c>
      <c r="C667">
        <v>0</v>
      </c>
      <c r="D667">
        <f>SUM($B667:B$1109)</f>
        <v>783</v>
      </c>
      <c r="E667" t="str">
        <f t="shared" si="36"/>
        <v>669+</v>
      </c>
      <c r="F667" s="3">
        <f t="shared" si="35"/>
        <v>5.3250342776128889E-6</v>
      </c>
      <c r="G667">
        <f t="shared" si="34"/>
        <v>1338</v>
      </c>
    </row>
    <row r="668" spans="1:7" x14ac:dyDescent="0.25">
      <c r="A668">
        <v>670</v>
      </c>
      <c r="B668">
        <v>7</v>
      </c>
      <c r="C668">
        <v>0</v>
      </c>
      <c r="D668">
        <f>SUM($B668:B$1109)</f>
        <v>781</v>
      </c>
      <c r="E668" t="str">
        <f t="shared" si="36"/>
        <v>670+</v>
      </c>
      <c r="F668" s="3">
        <f t="shared" si="35"/>
        <v>5.3114326574912722E-6</v>
      </c>
      <c r="G668">
        <f t="shared" si="34"/>
        <v>4690</v>
      </c>
    </row>
    <row r="669" spans="1:7" x14ac:dyDescent="0.25">
      <c r="A669">
        <v>671</v>
      </c>
      <c r="B669">
        <v>3</v>
      </c>
      <c r="C669">
        <v>0</v>
      </c>
      <c r="D669">
        <f>SUM($B669:B$1109)</f>
        <v>774</v>
      </c>
      <c r="E669" t="str">
        <f t="shared" si="36"/>
        <v>671+</v>
      </c>
      <c r="F669" s="3">
        <f t="shared" si="35"/>
        <v>5.2638269870656138E-6</v>
      </c>
      <c r="G669">
        <f t="shared" si="34"/>
        <v>2013</v>
      </c>
    </row>
    <row r="670" spans="1:7" x14ac:dyDescent="0.25">
      <c r="A670">
        <v>672</v>
      </c>
      <c r="B670">
        <v>3</v>
      </c>
      <c r="C670">
        <v>0</v>
      </c>
      <c r="D670">
        <f>SUM($B670:B$1109)</f>
        <v>771</v>
      </c>
      <c r="E670" t="str">
        <f t="shared" si="36"/>
        <v>672+</v>
      </c>
      <c r="F670" s="3">
        <f t="shared" si="35"/>
        <v>5.2434245568831896E-6</v>
      </c>
      <c r="G670">
        <f t="shared" si="34"/>
        <v>2016</v>
      </c>
    </row>
    <row r="671" spans="1:7" x14ac:dyDescent="0.25">
      <c r="A671">
        <v>673</v>
      </c>
      <c r="B671">
        <v>2</v>
      </c>
      <c r="C671">
        <v>0</v>
      </c>
      <c r="D671">
        <f>SUM($B671:B$1109)</f>
        <v>768</v>
      </c>
      <c r="E671" t="str">
        <f t="shared" si="36"/>
        <v>673+</v>
      </c>
      <c r="F671" s="3">
        <f t="shared" si="35"/>
        <v>5.2230221267007646E-6</v>
      </c>
      <c r="G671">
        <f t="shared" si="34"/>
        <v>1346</v>
      </c>
    </row>
    <row r="672" spans="1:7" x14ac:dyDescent="0.25">
      <c r="A672">
        <v>674</v>
      </c>
      <c r="B672">
        <v>3</v>
      </c>
      <c r="C672">
        <v>0</v>
      </c>
      <c r="D672">
        <f>SUM($B672:B$1109)</f>
        <v>766</v>
      </c>
      <c r="E672" t="str">
        <f t="shared" si="36"/>
        <v>674+</v>
      </c>
      <c r="F672" s="3">
        <f t="shared" si="35"/>
        <v>5.2094205065791479E-6</v>
      </c>
      <c r="G672">
        <f t="shared" si="34"/>
        <v>2022</v>
      </c>
    </row>
    <row r="673" spans="1:7" x14ac:dyDescent="0.25">
      <c r="A673">
        <v>675</v>
      </c>
      <c r="B673">
        <v>8</v>
      </c>
      <c r="C673">
        <v>0</v>
      </c>
      <c r="D673">
        <f>SUM($B673:B$1109)</f>
        <v>763</v>
      </c>
      <c r="E673" t="str">
        <f t="shared" si="36"/>
        <v>675+</v>
      </c>
      <c r="F673" s="3">
        <f t="shared" si="35"/>
        <v>5.1890180763967228E-6</v>
      </c>
      <c r="G673">
        <f t="shared" si="34"/>
        <v>5400</v>
      </c>
    </row>
    <row r="674" spans="1:7" x14ac:dyDescent="0.25">
      <c r="A674">
        <v>676</v>
      </c>
      <c r="B674">
        <v>6</v>
      </c>
      <c r="C674">
        <v>0</v>
      </c>
      <c r="D674">
        <f>SUM($B674:B$1109)</f>
        <v>755</v>
      </c>
      <c r="E674" t="str">
        <f t="shared" si="36"/>
        <v>676+</v>
      </c>
      <c r="F674" s="3">
        <f t="shared" si="35"/>
        <v>5.1346115959102569E-6</v>
      </c>
      <c r="G674">
        <f t="shared" si="34"/>
        <v>4056</v>
      </c>
    </row>
    <row r="675" spans="1:7" x14ac:dyDescent="0.25">
      <c r="A675">
        <v>677</v>
      </c>
      <c r="B675">
        <v>3</v>
      </c>
      <c r="C675">
        <v>0</v>
      </c>
      <c r="D675">
        <f>SUM($B675:B$1109)</f>
        <v>749</v>
      </c>
      <c r="E675" t="str">
        <f t="shared" si="36"/>
        <v>677+</v>
      </c>
      <c r="F675" s="3">
        <f t="shared" si="35"/>
        <v>5.0938067355454069E-6</v>
      </c>
      <c r="G675">
        <f t="shared" si="34"/>
        <v>2031</v>
      </c>
    </row>
    <row r="676" spans="1:7" x14ac:dyDescent="0.25">
      <c r="A676">
        <v>678</v>
      </c>
      <c r="B676">
        <v>4</v>
      </c>
      <c r="C676">
        <v>0</v>
      </c>
      <c r="D676">
        <f>SUM($B676:B$1109)</f>
        <v>746</v>
      </c>
      <c r="E676" t="str">
        <f t="shared" si="36"/>
        <v>678+</v>
      </c>
      <c r="F676" s="3">
        <f t="shared" si="35"/>
        <v>5.0734043053629818E-6</v>
      </c>
      <c r="G676">
        <f t="shared" si="34"/>
        <v>2712</v>
      </c>
    </row>
    <row r="677" spans="1:7" x14ac:dyDescent="0.25">
      <c r="A677">
        <v>679</v>
      </c>
      <c r="B677">
        <v>2</v>
      </c>
      <c r="C677">
        <v>0</v>
      </c>
      <c r="D677">
        <f>SUM($B677:B$1109)</f>
        <v>742</v>
      </c>
      <c r="E677" t="str">
        <f t="shared" si="36"/>
        <v>679+</v>
      </c>
      <c r="F677" s="3">
        <f t="shared" si="35"/>
        <v>5.0462010651197493E-6</v>
      </c>
      <c r="G677">
        <f t="shared" si="34"/>
        <v>1358</v>
      </c>
    </row>
    <row r="678" spans="1:7" x14ac:dyDescent="0.25">
      <c r="A678">
        <v>680</v>
      </c>
      <c r="B678">
        <v>5</v>
      </c>
      <c r="C678">
        <v>0</v>
      </c>
      <c r="D678">
        <f>SUM($B678:B$1109)</f>
        <v>740</v>
      </c>
      <c r="E678" t="str">
        <f t="shared" si="36"/>
        <v>680+</v>
      </c>
      <c r="F678" s="3">
        <f t="shared" si="35"/>
        <v>5.0325994449981326E-6</v>
      </c>
      <c r="G678">
        <f t="shared" ref="G678:G741" si="37">A678*B678</f>
        <v>3400</v>
      </c>
    </row>
    <row r="679" spans="1:7" x14ac:dyDescent="0.25">
      <c r="A679">
        <v>681</v>
      </c>
      <c r="B679">
        <v>5</v>
      </c>
      <c r="C679">
        <v>0</v>
      </c>
      <c r="D679">
        <f>SUM($B679:B$1109)</f>
        <v>735</v>
      </c>
      <c r="E679" t="str">
        <f t="shared" si="36"/>
        <v>681+</v>
      </c>
      <c r="F679" s="3">
        <f t="shared" si="35"/>
        <v>4.9985953946940909E-6</v>
      </c>
      <c r="G679">
        <f t="shared" si="37"/>
        <v>3405</v>
      </c>
    </row>
    <row r="680" spans="1:7" x14ac:dyDescent="0.25">
      <c r="A680">
        <v>682</v>
      </c>
      <c r="B680">
        <v>2</v>
      </c>
      <c r="C680">
        <v>0</v>
      </c>
      <c r="D680">
        <f>SUM($B680:B$1109)</f>
        <v>730</v>
      </c>
      <c r="E680" t="str">
        <f t="shared" si="36"/>
        <v>682+</v>
      </c>
      <c r="F680" s="3">
        <f t="shared" si="35"/>
        <v>4.9645913443900492E-6</v>
      </c>
      <c r="G680">
        <f t="shared" si="37"/>
        <v>1364</v>
      </c>
    </row>
    <row r="681" spans="1:7" x14ac:dyDescent="0.25">
      <c r="A681">
        <v>683</v>
      </c>
      <c r="B681">
        <v>7</v>
      </c>
      <c r="C681">
        <v>0</v>
      </c>
      <c r="D681">
        <f>SUM($B681:B$1109)</f>
        <v>728</v>
      </c>
      <c r="E681" t="str">
        <f t="shared" si="36"/>
        <v>683+</v>
      </c>
      <c r="F681" s="3">
        <f t="shared" si="35"/>
        <v>4.9509897242684333E-6</v>
      </c>
      <c r="G681">
        <f t="shared" si="37"/>
        <v>4781</v>
      </c>
    </row>
    <row r="682" spans="1:7" x14ac:dyDescent="0.25">
      <c r="A682">
        <v>684</v>
      </c>
      <c r="B682">
        <v>3</v>
      </c>
      <c r="C682">
        <v>0</v>
      </c>
      <c r="D682">
        <f>SUM($B682:B$1109)</f>
        <v>721</v>
      </c>
      <c r="E682" t="str">
        <f t="shared" si="36"/>
        <v>684+</v>
      </c>
      <c r="F682" s="3">
        <f t="shared" si="35"/>
        <v>4.9033840538427749E-6</v>
      </c>
      <c r="G682">
        <f t="shared" si="37"/>
        <v>2052</v>
      </c>
    </row>
    <row r="683" spans="1:7" x14ac:dyDescent="0.25">
      <c r="A683">
        <v>685</v>
      </c>
      <c r="B683">
        <v>5</v>
      </c>
      <c r="C683">
        <v>0</v>
      </c>
      <c r="D683">
        <f>SUM($B683:B$1109)</f>
        <v>718</v>
      </c>
      <c r="E683" t="str">
        <f t="shared" si="36"/>
        <v>685+</v>
      </c>
      <c r="F683" s="3">
        <f t="shared" si="35"/>
        <v>4.8829816236603499E-6</v>
      </c>
      <c r="G683">
        <f t="shared" si="37"/>
        <v>3425</v>
      </c>
    </row>
    <row r="684" spans="1:7" x14ac:dyDescent="0.25">
      <c r="A684">
        <v>686</v>
      </c>
      <c r="B684">
        <v>4</v>
      </c>
      <c r="C684">
        <v>0</v>
      </c>
      <c r="D684">
        <f>SUM($B684:B$1109)</f>
        <v>713</v>
      </c>
      <c r="E684" t="str">
        <f t="shared" si="36"/>
        <v>686+</v>
      </c>
      <c r="F684" s="3">
        <f t="shared" si="35"/>
        <v>4.848977573356309E-6</v>
      </c>
      <c r="G684">
        <f t="shared" si="37"/>
        <v>2744</v>
      </c>
    </row>
    <row r="685" spans="1:7" x14ac:dyDescent="0.25">
      <c r="A685">
        <v>687</v>
      </c>
      <c r="B685">
        <v>2</v>
      </c>
      <c r="C685">
        <v>0</v>
      </c>
      <c r="D685">
        <f>SUM($B685:B$1109)</f>
        <v>709</v>
      </c>
      <c r="E685" t="str">
        <f t="shared" si="36"/>
        <v>687+</v>
      </c>
      <c r="F685" s="3">
        <f t="shared" si="35"/>
        <v>4.8217743331130756E-6</v>
      </c>
      <c r="G685">
        <f t="shared" si="37"/>
        <v>1374</v>
      </c>
    </row>
    <row r="686" spans="1:7" x14ac:dyDescent="0.25">
      <c r="A686">
        <v>688</v>
      </c>
      <c r="B686">
        <v>4</v>
      </c>
      <c r="C686">
        <v>0</v>
      </c>
      <c r="D686">
        <f>SUM($B686:B$1109)</f>
        <v>707</v>
      </c>
      <c r="E686" t="str">
        <f t="shared" si="36"/>
        <v>688+</v>
      </c>
      <c r="F686" s="3">
        <f t="shared" si="35"/>
        <v>4.8081727129914589E-6</v>
      </c>
      <c r="G686">
        <f t="shared" si="37"/>
        <v>2752</v>
      </c>
    </row>
    <row r="687" spans="1:7" x14ac:dyDescent="0.25">
      <c r="A687">
        <v>689</v>
      </c>
      <c r="B687">
        <v>2</v>
      </c>
      <c r="C687">
        <v>0</v>
      </c>
      <c r="D687">
        <f>SUM($B687:B$1109)</f>
        <v>703</v>
      </c>
      <c r="E687" t="str">
        <f t="shared" si="36"/>
        <v>689+</v>
      </c>
      <c r="F687" s="3">
        <f t="shared" si="35"/>
        <v>4.7809694727482256E-6</v>
      </c>
      <c r="G687">
        <f t="shared" si="37"/>
        <v>1378</v>
      </c>
    </row>
    <row r="688" spans="1:7" x14ac:dyDescent="0.25">
      <c r="A688">
        <v>690</v>
      </c>
      <c r="B688">
        <v>4</v>
      </c>
      <c r="C688">
        <v>0</v>
      </c>
      <c r="D688">
        <f>SUM($B688:B$1109)</f>
        <v>701</v>
      </c>
      <c r="E688" t="str">
        <f t="shared" si="36"/>
        <v>690+</v>
      </c>
      <c r="F688" s="3">
        <f t="shared" si="35"/>
        <v>4.7673678526266089E-6</v>
      </c>
      <c r="G688">
        <f t="shared" si="37"/>
        <v>2760</v>
      </c>
    </row>
    <row r="689" spans="1:7" x14ac:dyDescent="0.25">
      <c r="A689">
        <v>691</v>
      </c>
      <c r="B689">
        <v>4</v>
      </c>
      <c r="C689">
        <v>0</v>
      </c>
      <c r="D689">
        <f>SUM($B689:B$1109)</f>
        <v>697</v>
      </c>
      <c r="E689" t="str">
        <f t="shared" si="36"/>
        <v>691+</v>
      </c>
      <c r="F689" s="3">
        <f t="shared" si="35"/>
        <v>4.7401646123833763E-6</v>
      </c>
      <c r="G689">
        <f t="shared" si="37"/>
        <v>2764</v>
      </c>
    </row>
    <row r="690" spans="1:7" x14ac:dyDescent="0.25">
      <c r="A690">
        <v>692</v>
      </c>
      <c r="B690">
        <v>4</v>
      </c>
      <c r="C690">
        <v>0</v>
      </c>
      <c r="D690">
        <f>SUM($B690:B$1109)</f>
        <v>693</v>
      </c>
      <c r="E690" t="str">
        <f t="shared" si="36"/>
        <v>692+</v>
      </c>
      <c r="F690" s="3">
        <f t="shared" si="35"/>
        <v>4.712961372140143E-6</v>
      </c>
      <c r="G690">
        <f t="shared" si="37"/>
        <v>2768</v>
      </c>
    </row>
    <row r="691" spans="1:7" x14ac:dyDescent="0.25">
      <c r="A691">
        <v>693</v>
      </c>
      <c r="B691">
        <v>2</v>
      </c>
      <c r="C691">
        <v>0</v>
      </c>
      <c r="D691">
        <f>SUM($B691:B$1109)</f>
        <v>689</v>
      </c>
      <c r="E691" t="str">
        <f t="shared" si="36"/>
        <v>693+</v>
      </c>
      <c r="F691" s="3">
        <f t="shared" si="35"/>
        <v>4.6857581318969096E-6</v>
      </c>
      <c r="G691">
        <f t="shared" si="37"/>
        <v>1386</v>
      </c>
    </row>
    <row r="692" spans="1:7" x14ac:dyDescent="0.25">
      <c r="A692">
        <v>694</v>
      </c>
      <c r="B692">
        <v>4</v>
      </c>
      <c r="C692">
        <v>0</v>
      </c>
      <c r="D692">
        <f>SUM($B692:B$1109)</f>
        <v>687</v>
      </c>
      <c r="E692" t="str">
        <f t="shared" si="36"/>
        <v>694+</v>
      </c>
      <c r="F692" s="3">
        <f t="shared" si="35"/>
        <v>4.6721565117752929E-6</v>
      </c>
      <c r="G692">
        <f t="shared" si="37"/>
        <v>2776</v>
      </c>
    </row>
    <row r="693" spans="1:7" x14ac:dyDescent="0.25">
      <c r="A693">
        <v>695</v>
      </c>
      <c r="B693">
        <v>3</v>
      </c>
      <c r="C693">
        <v>0</v>
      </c>
      <c r="D693">
        <f>SUM($B693:B$1109)</f>
        <v>683</v>
      </c>
      <c r="E693" t="str">
        <f t="shared" si="36"/>
        <v>695+</v>
      </c>
      <c r="F693" s="3">
        <f t="shared" si="35"/>
        <v>4.6449532715320604E-6</v>
      </c>
      <c r="G693">
        <f t="shared" si="37"/>
        <v>2085</v>
      </c>
    </row>
    <row r="694" spans="1:7" x14ac:dyDescent="0.25">
      <c r="A694">
        <v>696</v>
      </c>
      <c r="B694">
        <v>3</v>
      </c>
      <c r="C694">
        <v>0</v>
      </c>
      <c r="D694">
        <f>SUM($B694:B$1109)</f>
        <v>680</v>
      </c>
      <c r="E694" t="str">
        <f t="shared" si="36"/>
        <v>696+</v>
      </c>
      <c r="F694" s="3">
        <f t="shared" si="35"/>
        <v>4.6245508413496353E-6</v>
      </c>
      <c r="G694">
        <f t="shared" si="37"/>
        <v>2088</v>
      </c>
    </row>
    <row r="695" spans="1:7" x14ac:dyDescent="0.25">
      <c r="A695">
        <v>697</v>
      </c>
      <c r="B695">
        <v>2</v>
      </c>
      <c r="C695">
        <v>0</v>
      </c>
      <c r="D695">
        <f>SUM($B695:B$1109)</f>
        <v>677</v>
      </c>
      <c r="E695" t="str">
        <f t="shared" si="36"/>
        <v>697+</v>
      </c>
      <c r="F695" s="3">
        <f t="shared" si="35"/>
        <v>4.6041484111672103E-6</v>
      </c>
      <c r="G695">
        <f t="shared" si="37"/>
        <v>1394</v>
      </c>
    </row>
    <row r="696" spans="1:7" x14ac:dyDescent="0.25">
      <c r="A696">
        <v>698</v>
      </c>
      <c r="B696">
        <v>3</v>
      </c>
      <c r="C696">
        <v>0</v>
      </c>
      <c r="D696">
        <f>SUM($B696:B$1109)</f>
        <v>675</v>
      </c>
      <c r="E696" t="str">
        <f t="shared" si="36"/>
        <v>698+</v>
      </c>
      <c r="F696" s="3">
        <f t="shared" si="35"/>
        <v>4.5905467910455936E-6</v>
      </c>
      <c r="G696">
        <f t="shared" si="37"/>
        <v>2094</v>
      </c>
    </row>
    <row r="697" spans="1:7" x14ac:dyDescent="0.25">
      <c r="A697">
        <v>699</v>
      </c>
      <c r="B697">
        <v>1</v>
      </c>
      <c r="C697">
        <v>0</v>
      </c>
      <c r="D697">
        <f>SUM($B697:B$1109)</f>
        <v>672</v>
      </c>
      <c r="E697" t="str">
        <f t="shared" si="36"/>
        <v>699+</v>
      </c>
      <c r="F697" s="3">
        <f t="shared" si="35"/>
        <v>4.5701443608631686E-6</v>
      </c>
      <c r="G697">
        <f t="shared" si="37"/>
        <v>699</v>
      </c>
    </row>
    <row r="698" spans="1:7" x14ac:dyDescent="0.25">
      <c r="A698">
        <v>701</v>
      </c>
      <c r="B698">
        <v>1</v>
      </c>
      <c r="C698">
        <v>0</v>
      </c>
      <c r="D698">
        <f>SUM($B698:B$1109)</f>
        <v>671</v>
      </c>
      <c r="E698" t="str">
        <f t="shared" si="36"/>
        <v>701+</v>
      </c>
      <c r="F698" s="3">
        <f t="shared" si="35"/>
        <v>4.5633435508023602E-6</v>
      </c>
      <c r="G698">
        <f t="shared" si="37"/>
        <v>701</v>
      </c>
    </row>
    <row r="699" spans="1:7" x14ac:dyDescent="0.25">
      <c r="A699">
        <v>702</v>
      </c>
      <c r="B699">
        <v>4</v>
      </c>
      <c r="C699">
        <v>0</v>
      </c>
      <c r="D699">
        <f>SUM($B699:B$1109)</f>
        <v>670</v>
      </c>
      <c r="E699" t="str">
        <f t="shared" si="36"/>
        <v>702+</v>
      </c>
      <c r="F699" s="3">
        <f t="shared" si="35"/>
        <v>4.5565427407415527E-6</v>
      </c>
      <c r="G699">
        <f t="shared" si="37"/>
        <v>2808</v>
      </c>
    </row>
    <row r="700" spans="1:7" x14ac:dyDescent="0.25">
      <c r="A700">
        <v>703</v>
      </c>
      <c r="B700">
        <v>1</v>
      </c>
      <c r="C700">
        <v>0</v>
      </c>
      <c r="D700">
        <f>SUM($B700:B$1109)</f>
        <v>666</v>
      </c>
      <c r="E700" t="str">
        <f t="shared" si="36"/>
        <v>703+</v>
      </c>
      <c r="F700" s="3">
        <f t="shared" si="35"/>
        <v>4.5293395004983193E-6</v>
      </c>
      <c r="G700">
        <f t="shared" si="37"/>
        <v>703</v>
      </c>
    </row>
    <row r="701" spans="1:7" x14ac:dyDescent="0.25">
      <c r="A701">
        <v>704</v>
      </c>
      <c r="B701">
        <v>2</v>
      </c>
      <c r="C701">
        <v>0</v>
      </c>
      <c r="D701">
        <f>SUM($B701:B$1109)</f>
        <v>665</v>
      </c>
      <c r="E701" t="str">
        <f t="shared" si="36"/>
        <v>704+</v>
      </c>
      <c r="F701" s="3">
        <f t="shared" si="35"/>
        <v>4.522538690437511E-6</v>
      </c>
      <c r="G701">
        <f t="shared" si="37"/>
        <v>1408</v>
      </c>
    </row>
    <row r="702" spans="1:7" x14ac:dyDescent="0.25">
      <c r="A702">
        <v>705</v>
      </c>
      <c r="B702">
        <v>6</v>
      </c>
      <c r="C702">
        <v>0</v>
      </c>
      <c r="D702">
        <f>SUM($B702:B$1109)</f>
        <v>663</v>
      </c>
      <c r="E702" t="str">
        <f t="shared" si="36"/>
        <v>705+</v>
      </c>
      <c r="F702" s="3">
        <f t="shared" si="35"/>
        <v>4.5089370703158943E-6</v>
      </c>
      <c r="G702">
        <f t="shared" si="37"/>
        <v>4230</v>
      </c>
    </row>
    <row r="703" spans="1:7" x14ac:dyDescent="0.25">
      <c r="A703">
        <v>707</v>
      </c>
      <c r="B703">
        <v>4</v>
      </c>
      <c r="C703">
        <v>0</v>
      </c>
      <c r="D703">
        <f>SUM($B703:B$1109)</f>
        <v>657</v>
      </c>
      <c r="E703" t="str">
        <f t="shared" si="36"/>
        <v>707+</v>
      </c>
      <c r="F703" s="3">
        <f t="shared" si="35"/>
        <v>4.4681322099510442E-6</v>
      </c>
      <c r="G703">
        <f t="shared" si="37"/>
        <v>2828</v>
      </c>
    </row>
    <row r="704" spans="1:7" x14ac:dyDescent="0.25">
      <c r="A704">
        <v>708</v>
      </c>
      <c r="B704">
        <v>1</v>
      </c>
      <c r="C704">
        <v>0</v>
      </c>
      <c r="D704">
        <f>SUM($B704:B$1109)</f>
        <v>653</v>
      </c>
      <c r="E704" t="str">
        <f t="shared" si="36"/>
        <v>708+</v>
      </c>
      <c r="F704" s="3">
        <f t="shared" si="35"/>
        <v>4.4409289697078117E-6</v>
      </c>
      <c r="G704">
        <f t="shared" si="37"/>
        <v>708</v>
      </c>
    </row>
    <row r="705" spans="1:7" x14ac:dyDescent="0.25">
      <c r="A705">
        <v>709</v>
      </c>
      <c r="B705">
        <v>4</v>
      </c>
      <c r="C705">
        <v>0</v>
      </c>
      <c r="D705">
        <f>SUM($B705:B$1109)</f>
        <v>652</v>
      </c>
      <c r="E705" t="str">
        <f t="shared" si="36"/>
        <v>709+</v>
      </c>
      <c r="F705" s="3">
        <f t="shared" si="35"/>
        <v>4.4341281596470034E-6</v>
      </c>
      <c r="G705">
        <f t="shared" si="37"/>
        <v>2836</v>
      </c>
    </row>
    <row r="706" spans="1:7" x14ac:dyDescent="0.25">
      <c r="A706">
        <v>710</v>
      </c>
      <c r="B706">
        <v>4</v>
      </c>
      <c r="C706">
        <v>0</v>
      </c>
      <c r="D706">
        <f>SUM($B706:B$1109)</f>
        <v>648</v>
      </c>
      <c r="E706" t="str">
        <f t="shared" si="36"/>
        <v>710+</v>
      </c>
      <c r="F706" s="3">
        <f t="shared" ref="F706:F769" si="38">D706/$D$2</f>
        <v>4.40692491940377E-6</v>
      </c>
      <c r="G706">
        <f t="shared" si="37"/>
        <v>2840</v>
      </c>
    </row>
    <row r="707" spans="1:7" x14ac:dyDescent="0.25">
      <c r="A707">
        <v>711</v>
      </c>
      <c r="B707">
        <v>1</v>
      </c>
      <c r="C707">
        <v>0</v>
      </c>
      <c r="D707">
        <f>SUM($B707:B$1109)</f>
        <v>644</v>
      </c>
      <c r="E707" t="str">
        <f t="shared" ref="E707:E770" si="39">CONCATENATE(A707,"+")</f>
        <v>711+</v>
      </c>
      <c r="F707" s="3">
        <f t="shared" si="38"/>
        <v>4.3797216791605366E-6</v>
      </c>
      <c r="G707">
        <f t="shared" si="37"/>
        <v>711</v>
      </c>
    </row>
    <row r="708" spans="1:7" x14ac:dyDescent="0.25">
      <c r="A708">
        <v>712</v>
      </c>
      <c r="B708">
        <v>2</v>
      </c>
      <c r="C708">
        <v>0</v>
      </c>
      <c r="D708">
        <f>SUM($B708:B$1109)</f>
        <v>643</v>
      </c>
      <c r="E708" t="str">
        <f t="shared" si="39"/>
        <v>712+</v>
      </c>
      <c r="F708" s="3">
        <f t="shared" si="38"/>
        <v>4.3729208690997283E-6</v>
      </c>
      <c r="G708">
        <f t="shared" si="37"/>
        <v>1424</v>
      </c>
    </row>
    <row r="709" spans="1:7" x14ac:dyDescent="0.25">
      <c r="A709">
        <v>713</v>
      </c>
      <c r="B709">
        <v>4</v>
      </c>
      <c r="C709">
        <v>0</v>
      </c>
      <c r="D709">
        <f>SUM($B709:B$1109)</f>
        <v>641</v>
      </c>
      <c r="E709" t="str">
        <f t="shared" si="39"/>
        <v>713+</v>
      </c>
      <c r="F709" s="3">
        <f t="shared" si="38"/>
        <v>4.3593192489781116E-6</v>
      </c>
      <c r="G709">
        <f t="shared" si="37"/>
        <v>2852</v>
      </c>
    </row>
    <row r="710" spans="1:7" x14ac:dyDescent="0.25">
      <c r="A710">
        <v>714</v>
      </c>
      <c r="B710">
        <v>3</v>
      </c>
      <c r="C710">
        <v>0</v>
      </c>
      <c r="D710">
        <f>SUM($B710:B$1109)</f>
        <v>637</v>
      </c>
      <c r="E710" t="str">
        <f t="shared" si="39"/>
        <v>714+</v>
      </c>
      <c r="F710" s="3">
        <f t="shared" si="38"/>
        <v>4.332116008734879E-6</v>
      </c>
      <c r="G710">
        <f t="shared" si="37"/>
        <v>2142</v>
      </c>
    </row>
    <row r="711" spans="1:7" x14ac:dyDescent="0.25">
      <c r="A711">
        <v>715</v>
      </c>
      <c r="B711">
        <v>4</v>
      </c>
      <c r="C711">
        <v>0</v>
      </c>
      <c r="D711">
        <f>SUM($B711:B$1109)</f>
        <v>634</v>
      </c>
      <c r="E711" t="str">
        <f t="shared" si="39"/>
        <v>715+</v>
      </c>
      <c r="F711" s="3">
        <f t="shared" si="38"/>
        <v>4.311713578552454E-6</v>
      </c>
      <c r="G711">
        <f t="shared" si="37"/>
        <v>2860</v>
      </c>
    </row>
    <row r="712" spans="1:7" x14ac:dyDescent="0.25">
      <c r="A712">
        <v>716</v>
      </c>
      <c r="B712">
        <v>4</v>
      </c>
      <c r="C712">
        <v>0</v>
      </c>
      <c r="D712">
        <f>SUM($B712:B$1109)</f>
        <v>630</v>
      </c>
      <c r="E712" t="str">
        <f t="shared" si="39"/>
        <v>716+</v>
      </c>
      <c r="F712" s="3">
        <f t="shared" si="38"/>
        <v>4.2845103383092206E-6</v>
      </c>
      <c r="G712">
        <f t="shared" si="37"/>
        <v>2864</v>
      </c>
    </row>
    <row r="713" spans="1:7" x14ac:dyDescent="0.25">
      <c r="A713">
        <v>717</v>
      </c>
      <c r="B713">
        <v>3</v>
      </c>
      <c r="C713">
        <v>0</v>
      </c>
      <c r="D713">
        <f>SUM($B713:B$1109)</f>
        <v>626</v>
      </c>
      <c r="E713" t="str">
        <f t="shared" si="39"/>
        <v>717+</v>
      </c>
      <c r="F713" s="3">
        <f t="shared" si="38"/>
        <v>4.2573070980659873E-6</v>
      </c>
      <c r="G713">
        <f t="shared" si="37"/>
        <v>2151</v>
      </c>
    </row>
    <row r="714" spans="1:7" x14ac:dyDescent="0.25">
      <c r="A714">
        <v>718</v>
      </c>
      <c r="B714">
        <v>4</v>
      </c>
      <c r="C714">
        <v>0</v>
      </c>
      <c r="D714">
        <f>SUM($B714:B$1109)</f>
        <v>623</v>
      </c>
      <c r="E714" t="str">
        <f t="shared" si="39"/>
        <v>718+</v>
      </c>
      <c r="F714" s="3">
        <f t="shared" si="38"/>
        <v>4.2369046678835631E-6</v>
      </c>
      <c r="G714">
        <f t="shared" si="37"/>
        <v>2872</v>
      </c>
    </row>
    <row r="715" spans="1:7" x14ac:dyDescent="0.25">
      <c r="A715">
        <v>719</v>
      </c>
      <c r="B715">
        <v>4</v>
      </c>
      <c r="C715">
        <v>0</v>
      </c>
      <c r="D715">
        <f>SUM($B715:B$1109)</f>
        <v>619</v>
      </c>
      <c r="E715" t="str">
        <f t="shared" si="39"/>
        <v>719+</v>
      </c>
      <c r="F715" s="3">
        <f t="shared" si="38"/>
        <v>4.2097014276403297E-6</v>
      </c>
      <c r="G715">
        <f t="shared" si="37"/>
        <v>2876</v>
      </c>
    </row>
    <row r="716" spans="1:7" x14ac:dyDescent="0.25">
      <c r="A716">
        <v>720</v>
      </c>
      <c r="B716">
        <v>2</v>
      </c>
      <c r="C716">
        <v>0</v>
      </c>
      <c r="D716">
        <f>SUM($B716:B$1109)</f>
        <v>615</v>
      </c>
      <c r="E716" t="str">
        <f t="shared" si="39"/>
        <v>720+</v>
      </c>
      <c r="F716" s="3">
        <f t="shared" si="38"/>
        <v>4.1824981873970963E-6</v>
      </c>
      <c r="G716">
        <f t="shared" si="37"/>
        <v>1440</v>
      </c>
    </row>
    <row r="717" spans="1:7" x14ac:dyDescent="0.25">
      <c r="A717">
        <v>721</v>
      </c>
      <c r="B717">
        <v>4</v>
      </c>
      <c r="C717">
        <v>0</v>
      </c>
      <c r="D717">
        <f>SUM($B717:B$1109)</f>
        <v>613</v>
      </c>
      <c r="E717" t="str">
        <f t="shared" si="39"/>
        <v>721+</v>
      </c>
      <c r="F717" s="3">
        <f t="shared" si="38"/>
        <v>4.1688965672754796E-6</v>
      </c>
      <c r="G717">
        <f t="shared" si="37"/>
        <v>2884</v>
      </c>
    </row>
    <row r="718" spans="1:7" x14ac:dyDescent="0.25">
      <c r="A718">
        <v>722</v>
      </c>
      <c r="B718">
        <v>1</v>
      </c>
      <c r="C718">
        <v>0</v>
      </c>
      <c r="D718">
        <f>SUM($B718:B$1109)</f>
        <v>609</v>
      </c>
      <c r="E718" t="str">
        <f t="shared" si="39"/>
        <v>722+</v>
      </c>
      <c r="F718" s="3">
        <f t="shared" si="38"/>
        <v>4.1416933270322471E-6</v>
      </c>
      <c r="G718">
        <f t="shared" si="37"/>
        <v>722</v>
      </c>
    </row>
    <row r="719" spans="1:7" x14ac:dyDescent="0.25">
      <c r="A719">
        <v>723</v>
      </c>
      <c r="B719">
        <v>3</v>
      </c>
      <c r="C719">
        <v>0</v>
      </c>
      <c r="D719">
        <f>SUM($B719:B$1109)</f>
        <v>608</v>
      </c>
      <c r="E719" t="str">
        <f t="shared" si="39"/>
        <v>723+</v>
      </c>
      <c r="F719" s="3">
        <f t="shared" si="38"/>
        <v>4.1348925169714388E-6</v>
      </c>
      <c r="G719">
        <f t="shared" si="37"/>
        <v>2169</v>
      </c>
    </row>
    <row r="720" spans="1:7" x14ac:dyDescent="0.25">
      <c r="A720">
        <v>724</v>
      </c>
      <c r="B720">
        <v>2</v>
      </c>
      <c r="C720">
        <v>0</v>
      </c>
      <c r="D720">
        <f>SUM($B720:B$1109)</f>
        <v>605</v>
      </c>
      <c r="E720" t="str">
        <f t="shared" si="39"/>
        <v>724+</v>
      </c>
      <c r="F720" s="3">
        <f t="shared" si="38"/>
        <v>4.1144900867890137E-6</v>
      </c>
      <c r="G720">
        <f t="shared" si="37"/>
        <v>1448</v>
      </c>
    </row>
    <row r="721" spans="1:7" x14ac:dyDescent="0.25">
      <c r="A721">
        <v>725</v>
      </c>
      <c r="B721">
        <v>4</v>
      </c>
      <c r="C721">
        <v>0</v>
      </c>
      <c r="D721">
        <f>SUM($B721:B$1109)</f>
        <v>603</v>
      </c>
      <c r="E721" t="str">
        <f t="shared" si="39"/>
        <v>725+</v>
      </c>
      <c r="F721" s="3">
        <f t="shared" si="38"/>
        <v>4.100888466667397E-6</v>
      </c>
      <c r="G721">
        <f t="shared" si="37"/>
        <v>2900</v>
      </c>
    </row>
    <row r="722" spans="1:7" x14ac:dyDescent="0.25">
      <c r="A722">
        <v>726</v>
      </c>
      <c r="B722">
        <v>1</v>
      </c>
      <c r="C722">
        <v>0</v>
      </c>
      <c r="D722">
        <f>SUM($B722:B$1109)</f>
        <v>599</v>
      </c>
      <c r="E722" t="str">
        <f t="shared" si="39"/>
        <v>726+</v>
      </c>
      <c r="F722" s="3">
        <f t="shared" si="38"/>
        <v>4.0736852264241637E-6</v>
      </c>
      <c r="G722">
        <f t="shared" si="37"/>
        <v>726</v>
      </c>
    </row>
    <row r="723" spans="1:7" x14ac:dyDescent="0.25">
      <c r="A723">
        <v>728</v>
      </c>
      <c r="B723">
        <v>2</v>
      </c>
      <c r="C723">
        <v>0</v>
      </c>
      <c r="D723">
        <f>SUM($B723:B$1109)</f>
        <v>598</v>
      </c>
      <c r="E723" t="str">
        <f t="shared" si="39"/>
        <v>728+</v>
      </c>
      <c r="F723" s="3">
        <f t="shared" si="38"/>
        <v>4.0668844163633553E-6</v>
      </c>
      <c r="G723">
        <f t="shared" si="37"/>
        <v>1456</v>
      </c>
    </row>
    <row r="724" spans="1:7" x14ac:dyDescent="0.25">
      <c r="A724">
        <v>729</v>
      </c>
      <c r="B724">
        <v>4</v>
      </c>
      <c r="C724">
        <v>0</v>
      </c>
      <c r="D724">
        <f>SUM($B724:B$1109)</f>
        <v>596</v>
      </c>
      <c r="E724" t="str">
        <f t="shared" si="39"/>
        <v>729+</v>
      </c>
      <c r="F724" s="3">
        <f t="shared" si="38"/>
        <v>4.0532827962417395E-6</v>
      </c>
      <c r="G724">
        <f t="shared" si="37"/>
        <v>2916</v>
      </c>
    </row>
    <row r="725" spans="1:7" x14ac:dyDescent="0.25">
      <c r="A725">
        <v>730</v>
      </c>
      <c r="B725">
        <v>2</v>
      </c>
      <c r="C725">
        <v>0</v>
      </c>
      <c r="D725">
        <f>SUM($B725:B$1109)</f>
        <v>592</v>
      </c>
      <c r="E725" t="str">
        <f t="shared" si="39"/>
        <v>730+</v>
      </c>
      <c r="F725" s="3">
        <f t="shared" si="38"/>
        <v>4.0260795559985061E-6</v>
      </c>
      <c r="G725">
        <f t="shared" si="37"/>
        <v>1460</v>
      </c>
    </row>
    <row r="726" spans="1:7" x14ac:dyDescent="0.25">
      <c r="A726">
        <v>731</v>
      </c>
      <c r="B726">
        <v>3</v>
      </c>
      <c r="C726">
        <v>0</v>
      </c>
      <c r="D726">
        <f>SUM($B726:B$1109)</f>
        <v>590</v>
      </c>
      <c r="E726" t="str">
        <f t="shared" si="39"/>
        <v>731+</v>
      </c>
      <c r="F726" s="3">
        <f t="shared" si="38"/>
        <v>4.0124779358768894E-6</v>
      </c>
      <c r="G726">
        <f t="shared" si="37"/>
        <v>2193</v>
      </c>
    </row>
    <row r="727" spans="1:7" x14ac:dyDescent="0.25">
      <c r="A727">
        <v>732</v>
      </c>
      <c r="B727">
        <v>2</v>
      </c>
      <c r="C727">
        <v>0</v>
      </c>
      <c r="D727">
        <f>SUM($B727:B$1109)</f>
        <v>587</v>
      </c>
      <c r="E727" t="str">
        <f t="shared" si="39"/>
        <v>732+</v>
      </c>
      <c r="F727" s="3">
        <f t="shared" si="38"/>
        <v>3.9920755056944644E-6</v>
      </c>
      <c r="G727">
        <f t="shared" si="37"/>
        <v>1464</v>
      </c>
    </row>
    <row r="728" spans="1:7" x14ac:dyDescent="0.25">
      <c r="A728">
        <v>733</v>
      </c>
      <c r="B728">
        <v>2</v>
      </c>
      <c r="C728">
        <v>0</v>
      </c>
      <c r="D728">
        <f>SUM($B728:B$1109)</f>
        <v>585</v>
      </c>
      <c r="E728" t="str">
        <f t="shared" si="39"/>
        <v>733+</v>
      </c>
      <c r="F728" s="3">
        <f t="shared" si="38"/>
        <v>3.9784738855728477E-6</v>
      </c>
      <c r="G728">
        <f t="shared" si="37"/>
        <v>1466</v>
      </c>
    </row>
    <row r="729" spans="1:7" x14ac:dyDescent="0.25">
      <c r="A729">
        <v>734</v>
      </c>
      <c r="B729">
        <v>5</v>
      </c>
      <c r="C729">
        <v>0</v>
      </c>
      <c r="D729">
        <f>SUM($B729:B$1109)</f>
        <v>583</v>
      </c>
      <c r="E729" t="str">
        <f t="shared" si="39"/>
        <v>734+</v>
      </c>
      <c r="F729" s="3">
        <f t="shared" si="38"/>
        <v>3.964872265451231E-6</v>
      </c>
      <c r="G729">
        <f t="shared" si="37"/>
        <v>3670</v>
      </c>
    </row>
    <row r="730" spans="1:7" x14ac:dyDescent="0.25">
      <c r="A730">
        <v>735</v>
      </c>
      <c r="B730">
        <v>4</v>
      </c>
      <c r="C730">
        <v>0</v>
      </c>
      <c r="D730">
        <f>SUM($B730:B$1109)</f>
        <v>578</v>
      </c>
      <c r="E730" t="str">
        <f t="shared" si="39"/>
        <v>735+</v>
      </c>
      <c r="F730" s="3">
        <f t="shared" si="38"/>
        <v>3.9308682151471901E-6</v>
      </c>
      <c r="G730">
        <f t="shared" si="37"/>
        <v>2940</v>
      </c>
    </row>
    <row r="731" spans="1:7" x14ac:dyDescent="0.25">
      <c r="A731">
        <v>736</v>
      </c>
      <c r="B731">
        <v>3</v>
      </c>
      <c r="C731">
        <v>0</v>
      </c>
      <c r="D731">
        <f>SUM($B731:B$1109)</f>
        <v>574</v>
      </c>
      <c r="E731" t="str">
        <f t="shared" si="39"/>
        <v>736+</v>
      </c>
      <c r="F731" s="3">
        <f t="shared" si="38"/>
        <v>3.9036649749039567E-6</v>
      </c>
      <c r="G731">
        <f t="shared" si="37"/>
        <v>2208</v>
      </c>
    </row>
    <row r="732" spans="1:7" x14ac:dyDescent="0.25">
      <c r="A732">
        <v>737</v>
      </c>
      <c r="B732">
        <v>1</v>
      </c>
      <c r="C732">
        <v>0</v>
      </c>
      <c r="D732">
        <f>SUM($B732:B$1109)</f>
        <v>571</v>
      </c>
      <c r="E732" t="str">
        <f t="shared" si="39"/>
        <v>737+</v>
      </c>
      <c r="F732" s="3">
        <f t="shared" si="38"/>
        <v>3.8832625447215317E-6</v>
      </c>
      <c r="G732">
        <f t="shared" si="37"/>
        <v>737</v>
      </c>
    </row>
    <row r="733" spans="1:7" x14ac:dyDescent="0.25">
      <c r="A733">
        <v>738</v>
      </c>
      <c r="B733">
        <v>3</v>
      </c>
      <c r="C733">
        <v>0</v>
      </c>
      <c r="D733">
        <f>SUM($B733:B$1109)</f>
        <v>570</v>
      </c>
      <c r="E733" t="str">
        <f t="shared" si="39"/>
        <v>738+</v>
      </c>
      <c r="F733" s="3">
        <f t="shared" si="38"/>
        <v>3.8764617346607234E-6</v>
      </c>
      <c r="G733">
        <f t="shared" si="37"/>
        <v>2214</v>
      </c>
    </row>
    <row r="734" spans="1:7" x14ac:dyDescent="0.25">
      <c r="A734">
        <v>739</v>
      </c>
      <c r="B734">
        <v>1</v>
      </c>
      <c r="C734">
        <v>0</v>
      </c>
      <c r="D734">
        <f>SUM($B734:B$1109)</f>
        <v>567</v>
      </c>
      <c r="E734" t="str">
        <f t="shared" si="39"/>
        <v>739+</v>
      </c>
      <c r="F734" s="3">
        <f t="shared" si="38"/>
        <v>3.8560593044782983E-6</v>
      </c>
      <c r="G734">
        <f t="shared" si="37"/>
        <v>739</v>
      </c>
    </row>
    <row r="735" spans="1:7" x14ac:dyDescent="0.25">
      <c r="A735">
        <v>740</v>
      </c>
      <c r="B735">
        <v>2</v>
      </c>
      <c r="C735">
        <v>0</v>
      </c>
      <c r="D735">
        <f>SUM($B735:B$1109)</f>
        <v>566</v>
      </c>
      <c r="E735" t="str">
        <f t="shared" si="39"/>
        <v>740+</v>
      </c>
      <c r="F735" s="3">
        <f t="shared" si="38"/>
        <v>3.8492584944174908E-6</v>
      </c>
      <c r="G735">
        <f t="shared" si="37"/>
        <v>1480</v>
      </c>
    </row>
    <row r="736" spans="1:7" x14ac:dyDescent="0.25">
      <c r="A736">
        <v>741</v>
      </c>
      <c r="B736">
        <v>2</v>
      </c>
      <c r="C736">
        <v>0</v>
      </c>
      <c r="D736">
        <f>SUM($B736:B$1109)</f>
        <v>564</v>
      </c>
      <c r="E736" t="str">
        <f t="shared" si="39"/>
        <v>741+</v>
      </c>
      <c r="F736" s="3">
        <f t="shared" si="38"/>
        <v>3.8356568742958741E-6</v>
      </c>
      <c r="G736">
        <f t="shared" si="37"/>
        <v>1482</v>
      </c>
    </row>
    <row r="737" spans="1:7" x14ac:dyDescent="0.25">
      <c r="A737">
        <v>742</v>
      </c>
      <c r="B737">
        <v>3</v>
      </c>
      <c r="C737">
        <v>0</v>
      </c>
      <c r="D737">
        <f>SUM($B737:B$1109)</f>
        <v>562</v>
      </c>
      <c r="E737" t="str">
        <f t="shared" si="39"/>
        <v>742+</v>
      </c>
      <c r="F737" s="3">
        <f t="shared" si="38"/>
        <v>3.8220552541742574E-6</v>
      </c>
      <c r="G737">
        <f t="shared" si="37"/>
        <v>2226</v>
      </c>
    </row>
    <row r="738" spans="1:7" x14ac:dyDescent="0.25">
      <c r="A738">
        <v>743</v>
      </c>
      <c r="B738">
        <v>3</v>
      </c>
      <c r="C738">
        <v>0</v>
      </c>
      <c r="D738">
        <f>SUM($B738:B$1109)</f>
        <v>559</v>
      </c>
      <c r="E738" t="str">
        <f t="shared" si="39"/>
        <v>743+</v>
      </c>
      <c r="F738" s="3">
        <f t="shared" si="38"/>
        <v>3.8016528239918324E-6</v>
      </c>
      <c r="G738">
        <f t="shared" si="37"/>
        <v>2229</v>
      </c>
    </row>
    <row r="739" spans="1:7" x14ac:dyDescent="0.25">
      <c r="A739">
        <v>744</v>
      </c>
      <c r="B739">
        <v>2</v>
      </c>
      <c r="C739">
        <v>0</v>
      </c>
      <c r="D739">
        <f>SUM($B739:B$1109)</f>
        <v>556</v>
      </c>
      <c r="E739" t="str">
        <f t="shared" si="39"/>
        <v>744+</v>
      </c>
      <c r="F739" s="3">
        <f t="shared" si="38"/>
        <v>3.7812503938094074E-6</v>
      </c>
      <c r="G739">
        <f t="shared" si="37"/>
        <v>1488</v>
      </c>
    </row>
    <row r="740" spans="1:7" x14ac:dyDescent="0.25">
      <c r="A740">
        <v>745</v>
      </c>
      <c r="B740">
        <v>2</v>
      </c>
      <c r="C740">
        <v>0</v>
      </c>
      <c r="D740">
        <f>SUM($B740:B$1109)</f>
        <v>554</v>
      </c>
      <c r="E740" t="str">
        <f t="shared" si="39"/>
        <v>745+</v>
      </c>
      <c r="F740" s="3">
        <f t="shared" si="38"/>
        <v>3.7676487736877911E-6</v>
      </c>
      <c r="G740">
        <f t="shared" si="37"/>
        <v>1490</v>
      </c>
    </row>
    <row r="741" spans="1:7" x14ac:dyDescent="0.25">
      <c r="A741">
        <v>746</v>
      </c>
      <c r="B741">
        <v>4</v>
      </c>
      <c r="C741">
        <v>0</v>
      </c>
      <c r="D741">
        <f>SUM($B741:B$1109)</f>
        <v>552</v>
      </c>
      <c r="E741" t="str">
        <f t="shared" si="39"/>
        <v>746+</v>
      </c>
      <c r="F741" s="3">
        <f t="shared" si="38"/>
        <v>3.7540471535661744E-6</v>
      </c>
      <c r="G741">
        <f t="shared" si="37"/>
        <v>2984</v>
      </c>
    </row>
    <row r="742" spans="1:7" x14ac:dyDescent="0.25">
      <c r="A742">
        <v>747</v>
      </c>
      <c r="B742">
        <v>3</v>
      </c>
      <c r="C742">
        <v>0</v>
      </c>
      <c r="D742">
        <f>SUM($B742:B$1109)</f>
        <v>548</v>
      </c>
      <c r="E742" t="str">
        <f t="shared" si="39"/>
        <v>747+</v>
      </c>
      <c r="F742" s="3">
        <f t="shared" si="38"/>
        <v>3.7268439133229415E-6</v>
      </c>
      <c r="G742">
        <f t="shared" ref="G742:G805" si="40">A742*B742</f>
        <v>2241</v>
      </c>
    </row>
    <row r="743" spans="1:7" x14ac:dyDescent="0.25">
      <c r="A743">
        <v>748</v>
      </c>
      <c r="B743">
        <v>2</v>
      </c>
      <c r="C743">
        <v>0</v>
      </c>
      <c r="D743">
        <f>SUM($B743:B$1109)</f>
        <v>545</v>
      </c>
      <c r="E743" t="str">
        <f t="shared" si="39"/>
        <v>748+</v>
      </c>
      <c r="F743" s="3">
        <f t="shared" si="38"/>
        <v>3.7064414831405164E-6</v>
      </c>
      <c r="G743">
        <f t="shared" si="40"/>
        <v>1496</v>
      </c>
    </row>
    <row r="744" spans="1:7" x14ac:dyDescent="0.25">
      <c r="A744">
        <v>749</v>
      </c>
      <c r="B744">
        <v>1</v>
      </c>
      <c r="C744">
        <v>0</v>
      </c>
      <c r="D744">
        <f>SUM($B744:B$1109)</f>
        <v>543</v>
      </c>
      <c r="E744" t="str">
        <f t="shared" si="39"/>
        <v>749+</v>
      </c>
      <c r="F744" s="3">
        <f t="shared" si="38"/>
        <v>3.6928398630188997E-6</v>
      </c>
      <c r="G744">
        <f t="shared" si="40"/>
        <v>749</v>
      </c>
    </row>
    <row r="745" spans="1:7" x14ac:dyDescent="0.25">
      <c r="A745">
        <v>750</v>
      </c>
      <c r="B745">
        <v>5</v>
      </c>
      <c r="C745">
        <v>0</v>
      </c>
      <c r="D745">
        <f>SUM($B745:B$1109)</f>
        <v>542</v>
      </c>
      <c r="E745" t="str">
        <f t="shared" si="39"/>
        <v>750+</v>
      </c>
      <c r="F745" s="3">
        <f t="shared" si="38"/>
        <v>3.6860390529580914E-6</v>
      </c>
      <c r="G745">
        <f t="shared" si="40"/>
        <v>3750</v>
      </c>
    </row>
    <row r="746" spans="1:7" x14ac:dyDescent="0.25">
      <c r="A746">
        <v>751</v>
      </c>
      <c r="B746">
        <v>3</v>
      </c>
      <c r="C746">
        <v>0</v>
      </c>
      <c r="D746">
        <f>SUM($B746:B$1109)</f>
        <v>537</v>
      </c>
      <c r="E746" t="str">
        <f t="shared" si="39"/>
        <v>751+</v>
      </c>
      <c r="F746" s="3">
        <f t="shared" si="38"/>
        <v>3.6520350026540501E-6</v>
      </c>
      <c r="G746">
        <f t="shared" si="40"/>
        <v>2253</v>
      </c>
    </row>
    <row r="747" spans="1:7" x14ac:dyDescent="0.25">
      <c r="A747">
        <v>752</v>
      </c>
      <c r="B747">
        <v>1</v>
      </c>
      <c r="C747">
        <v>0</v>
      </c>
      <c r="D747">
        <f>SUM($B747:B$1109)</f>
        <v>534</v>
      </c>
      <c r="E747" t="str">
        <f t="shared" si="39"/>
        <v>752+</v>
      </c>
      <c r="F747" s="3">
        <f t="shared" si="38"/>
        <v>3.6316325724716251E-6</v>
      </c>
      <c r="G747">
        <f t="shared" si="40"/>
        <v>752</v>
      </c>
    </row>
    <row r="748" spans="1:7" x14ac:dyDescent="0.25">
      <c r="A748">
        <v>753</v>
      </c>
      <c r="B748">
        <v>2</v>
      </c>
      <c r="C748">
        <v>0</v>
      </c>
      <c r="D748">
        <f>SUM($B748:B$1109)</f>
        <v>533</v>
      </c>
      <c r="E748" t="str">
        <f t="shared" si="39"/>
        <v>753+</v>
      </c>
      <c r="F748" s="3">
        <f t="shared" si="38"/>
        <v>3.6248317624108171E-6</v>
      </c>
      <c r="G748">
        <f t="shared" si="40"/>
        <v>1506</v>
      </c>
    </row>
    <row r="749" spans="1:7" x14ac:dyDescent="0.25">
      <c r="A749">
        <v>754</v>
      </c>
      <c r="B749">
        <v>3</v>
      </c>
      <c r="C749">
        <v>0</v>
      </c>
      <c r="D749">
        <f>SUM($B749:B$1109)</f>
        <v>531</v>
      </c>
      <c r="E749" t="str">
        <f t="shared" si="39"/>
        <v>754+</v>
      </c>
      <c r="F749" s="3">
        <f t="shared" si="38"/>
        <v>3.6112301422892005E-6</v>
      </c>
      <c r="G749">
        <f t="shared" si="40"/>
        <v>2262</v>
      </c>
    </row>
    <row r="750" spans="1:7" x14ac:dyDescent="0.25">
      <c r="A750">
        <v>755</v>
      </c>
      <c r="B750">
        <v>4</v>
      </c>
      <c r="C750">
        <v>0</v>
      </c>
      <c r="D750">
        <f>SUM($B750:B$1109)</f>
        <v>528</v>
      </c>
      <c r="E750" t="str">
        <f t="shared" si="39"/>
        <v>755+</v>
      </c>
      <c r="F750" s="3">
        <f t="shared" si="38"/>
        <v>3.5908277121067754E-6</v>
      </c>
      <c r="G750">
        <f t="shared" si="40"/>
        <v>3020</v>
      </c>
    </row>
    <row r="751" spans="1:7" x14ac:dyDescent="0.25">
      <c r="A751">
        <v>757</v>
      </c>
      <c r="B751">
        <v>2</v>
      </c>
      <c r="C751">
        <v>0</v>
      </c>
      <c r="D751">
        <f>SUM($B751:B$1109)</f>
        <v>524</v>
      </c>
      <c r="E751" t="str">
        <f t="shared" si="39"/>
        <v>757+</v>
      </c>
      <c r="F751" s="3">
        <f t="shared" si="38"/>
        <v>3.5636244718635425E-6</v>
      </c>
      <c r="G751">
        <f t="shared" si="40"/>
        <v>1514</v>
      </c>
    </row>
    <row r="752" spans="1:7" x14ac:dyDescent="0.25">
      <c r="A752">
        <v>758</v>
      </c>
      <c r="B752">
        <v>1</v>
      </c>
      <c r="C752">
        <v>0</v>
      </c>
      <c r="D752">
        <f>SUM($B752:B$1109)</f>
        <v>522</v>
      </c>
      <c r="E752" t="str">
        <f t="shared" si="39"/>
        <v>758+</v>
      </c>
      <c r="F752" s="3">
        <f t="shared" si="38"/>
        <v>3.5500228517419258E-6</v>
      </c>
      <c r="G752">
        <f t="shared" si="40"/>
        <v>758</v>
      </c>
    </row>
    <row r="753" spans="1:7" x14ac:dyDescent="0.25">
      <c r="A753">
        <v>759</v>
      </c>
      <c r="B753">
        <v>3</v>
      </c>
      <c r="C753">
        <v>0</v>
      </c>
      <c r="D753">
        <f>SUM($B753:B$1109)</f>
        <v>521</v>
      </c>
      <c r="E753" t="str">
        <f t="shared" si="39"/>
        <v>759+</v>
      </c>
      <c r="F753" s="3">
        <f t="shared" si="38"/>
        <v>3.5432220416811174E-6</v>
      </c>
      <c r="G753">
        <f t="shared" si="40"/>
        <v>2277</v>
      </c>
    </row>
    <row r="754" spans="1:7" x14ac:dyDescent="0.25">
      <c r="A754">
        <v>762</v>
      </c>
      <c r="B754">
        <v>3</v>
      </c>
      <c r="C754">
        <v>0</v>
      </c>
      <c r="D754">
        <f>SUM($B754:B$1109)</f>
        <v>518</v>
      </c>
      <c r="E754" t="str">
        <f t="shared" si="39"/>
        <v>762+</v>
      </c>
      <c r="F754" s="3">
        <f t="shared" si="38"/>
        <v>3.5228196114986928E-6</v>
      </c>
      <c r="G754">
        <f t="shared" si="40"/>
        <v>2286</v>
      </c>
    </row>
    <row r="755" spans="1:7" x14ac:dyDescent="0.25">
      <c r="A755">
        <v>763</v>
      </c>
      <c r="B755">
        <v>1</v>
      </c>
      <c r="C755">
        <v>0</v>
      </c>
      <c r="D755">
        <f>SUM($B755:B$1109)</f>
        <v>515</v>
      </c>
      <c r="E755" t="str">
        <f t="shared" si="39"/>
        <v>763+</v>
      </c>
      <c r="F755" s="3">
        <f t="shared" si="38"/>
        <v>3.5024171813162678E-6</v>
      </c>
      <c r="G755">
        <f t="shared" si="40"/>
        <v>763</v>
      </c>
    </row>
    <row r="756" spans="1:7" x14ac:dyDescent="0.25">
      <c r="A756">
        <v>764</v>
      </c>
      <c r="B756">
        <v>6</v>
      </c>
      <c r="C756">
        <v>0</v>
      </c>
      <c r="D756">
        <f>SUM($B756:B$1109)</f>
        <v>514</v>
      </c>
      <c r="E756" t="str">
        <f t="shared" si="39"/>
        <v>764+</v>
      </c>
      <c r="F756" s="3">
        <f t="shared" si="38"/>
        <v>3.4956163712554594E-6</v>
      </c>
      <c r="G756">
        <f t="shared" si="40"/>
        <v>4584</v>
      </c>
    </row>
    <row r="757" spans="1:7" x14ac:dyDescent="0.25">
      <c r="A757">
        <v>765</v>
      </c>
      <c r="B757">
        <v>2</v>
      </c>
      <c r="C757">
        <v>0</v>
      </c>
      <c r="D757">
        <f>SUM($B757:B$1109)</f>
        <v>508</v>
      </c>
      <c r="E757" t="str">
        <f t="shared" si="39"/>
        <v>765+</v>
      </c>
      <c r="F757" s="3">
        <f t="shared" si="38"/>
        <v>3.4548115108906098E-6</v>
      </c>
      <c r="G757">
        <f t="shared" si="40"/>
        <v>1530</v>
      </c>
    </row>
    <row r="758" spans="1:7" x14ac:dyDescent="0.25">
      <c r="A758">
        <v>766</v>
      </c>
      <c r="B758">
        <v>3</v>
      </c>
      <c r="C758">
        <v>0</v>
      </c>
      <c r="D758">
        <f>SUM($B758:B$1109)</f>
        <v>506</v>
      </c>
      <c r="E758" t="str">
        <f t="shared" si="39"/>
        <v>766+</v>
      </c>
      <c r="F758" s="3">
        <f t="shared" si="38"/>
        <v>3.4412098907689931E-6</v>
      </c>
      <c r="G758">
        <f t="shared" si="40"/>
        <v>2298</v>
      </c>
    </row>
    <row r="759" spans="1:7" x14ac:dyDescent="0.25">
      <c r="A759">
        <v>767</v>
      </c>
      <c r="B759">
        <v>2</v>
      </c>
      <c r="C759">
        <v>0</v>
      </c>
      <c r="D759">
        <f>SUM($B759:B$1109)</f>
        <v>503</v>
      </c>
      <c r="E759" t="str">
        <f t="shared" si="39"/>
        <v>767+</v>
      </c>
      <c r="F759" s="3">
        <f t="shared" si="38"/>
        <v>3.4208074605865685E-6</v>
      </c>
      <c r="G759">
        <f t="shared" si="40"/>
        <v>1534</v>
      </c>
    </row>
    <row r="760" spans="1:7" x14ac:dyDescent="0.25">
      <c r="A760">
        <v>769</v>
      </c>
      <c r="B760">
        <v>3</v>
      </c>
      <c r="C760">
        <v>0</v>
      </c>
      <c r="D760">
        <f>SUM($B760:B$1109)</f>
        <v>501</v>
      </c>
      <c r="E760" t="str">
        <f t="shared" si="39"/>
        <v>769+</v>
      </c>
      <c r="F760" s="3">
        <f t="shared" si="38"/>
        <v>3.4072058404649518E-6</v>
      </c>
      <c r="G760">
        <f t="shared" si="40"/>
        <v>2307</v>
      </c>
    </row>
    <row r="761" spans="1:7" x14ac:dyDescent="0.25">
      <c r="A761">
        <v>771</v>
      </c>
      <c r="B761">
        <v>3</v>
      </c>
      <c r="C761">
        <v>0</v>
      </c>
      <c r="D761">
        <f>SUM($B761:B$1109)</f>
        <v>498</v>
      </c>
      <c r="E761" t="str">
        <f t="shared" si="39"/>
        <v>771+</v>
      </c>
      <c r="F761" s="3">
        <f t="shared" si="38"/>
        <v>3.3868034102825268E-6</v>
      </c>
      <c r="G761">
        <f t="shared" si="40"/>
        <v>2313</v>
      </c>
    </row>
    <row r="762" spans="1:7" x14ac:dyDescent="0.25">
      <c r="A762">
        <v>773</v>
      </c>
      <c r="B762">
        <v>1</v>
      </c>
      <c r="C762">
        <v>0</v>
      </c>
      <c r="D762">
        <f>SUM($B762:B$1109)</f>
        <v>495</v>
      </c>
      <c r="E762" t="str">
        <f t="shared" si="39"/>
        <v>773+</v>
      </c>
      <c r="F762" s="3">
        <f t="shared" si="38"/>
        <v>3.3664009801001022E-6</v>
      </c>
      <c r="G762">
        <f t="shared" si="40"/>
        <v>773</v>
      </c>
    </row>
    <row r="763" spans="1:7" x14ac:dyDescent="0.25">
      <c r="A763">
        <v>774</v>
      </c>
      <c r="B763">
        <v>1</v>
      </c>
      <c r="C763">
        <v>0</v>
      </c>
      <c r="D763">
        <f>SUM($B763:B$1109)</f>
        <v>494</v>
      </c>
      <c r="E763" t="str">
        <f t="shared" si="39"/>
        <v>774+</v>
      </c>
      <c r="F763" s="3">
        <f t="shared" si="38"/>
        <v>3.3596001700392938E-6</v>
      </c>
      <c r="G763">
        <f t="shared" si="40"/>
        <v>774</v>
      </c>
    </row>
    <row r="764" spans="1:7" x14ac:dyDescent="0.25">
      <c r="A764">
        <v>775</v>
      </c>
      <c r="B764">
        <v>2</v>
      </c>
      <c r="C764">
        <v>1</v>
      </c>
      <c r="D764">
        <f>SUM($B764:B$1109)</f>
        <v>493</v>
      </c>
      <c r="E764" t="str">
        <f t="shared" si="39"/>
        <v>775+</v>
      </c>
      <c r="F764" s="3">
        <f t="shared" si="38"/>
        <v>3.3527993599784855E-6</v>
      </c>
      <c r="G764">
        <f t="shared" si="40"/>
        <v>1550</v>
      </c>
    </row>
    <row r="765" spans="1:7" x14ac:dyDescent="0.25">
      <c r="A765">
        <v>776</v>
      </c>
      <c r="B765">
        <v>1</v>
      </c>
      <c r="C765">
        <v>0</v>
      </c>
      <c r="D765">
        <f>SUM($B765:B$1109)</f>
        <v>491</v>
      </c>
      <c r="E765" t="str">
        <f t="shared" si="39"/>
        <v>776+</v>
      </c>
      <c r="F765" s="3">
        <f t="shared" si="38"/>
        <v>3.3391977398568688E-6</v>
      </c>
      <c r="G765">
        <f t="shared" si="40"/>
        <v>776</v>
      </c>
    </row>
    <row r="766" spans="1:7" x14ac:dyDescent="0.25">
      <c r="A766">
        <v>777</v>
      </c>
      <c r="B766">
        <v>1</v>
      </c>
      <c r="C766">
        <v>0</v>
      </c>
      <c r="D766">
        <f>SUM($B766:B$1109)</f>
        <v>490</v>
      </c>
      <c r="E766" t="str">
        <f t="shared" si="39"/>
        <v>777+</v>
      </c>
      <c r="F766" s="3">
        <f t="shared" si="38"/>
        <v>3.3323969297960604E-6</v>
      </c>
      <c r="G766">
        <f t="shared" si="40"/>
        <v>777</v>
      </c>
    </row>
    <row r="767" spans="1:7" x14ac:dyDescent="0.25">
      <c r="A767">
        <v>778</v>
      </c>
      <c r="B767">
        <v>3</v>
      </c>
      <c r="C767">
        <v>0</v>
      </c>
      <c r="D767">
        <f>SUM($B767:B$1109)</f>
        <v>489</v>
      </c>
      <c r="E767" t="str">
        <f t="shared" si="39"/>
        <v>778+</v>
      </c>
      <c r="F767" s="3">
        <f t="shared" si="38"/>
        <v>3.3255961197352525E-6</v>
      </c>
      <c r="G767">
        <f t="shared" si="40"/>
        <v>2334</v>
      </c>
    </row>
    <row r="768" spans="1:7" x14ac:dyDescent="0.25">
      <c r="A768">
        <v>779</v>
      </c>
      <c r="B768">
        <v>3</v>
      </c>
      <c r="C768">
        <v>0</v>
      </c>
      <c r="D768">
        <f>SUM($B768:B$1109)</f>
        <v>486</v>
      </c>
      <c r="E768" t="str">
        <f t="shared" si="39"/>
        <v>779+</v>
      </c>
      <c r="F768" s="3">
        <f t="shared" si="38"/>
        <v>3.3051936895528275E-6</v>
      </c>
      <c r="G768">
        <f t="shared" si="40"/>
        <v>2337</v>
      </c>
    </row>
    <row r="769" spans="1:7" x14ac:dyDescent="0.25">
      <c r="A769">
        <v>780</v>
      </c>
      <c r="B769">
        <v>4</v>
      </c>
      <c r="C769">
        <v>0</v>
      </c>
      <c r="D769">
        <f>SUM($B769:B$1109)</f>
        <v>483</v>
      </c>
      <c r="E769" t="str">
        <f t="shared" si="39"/>
        <v>780+</v>
      </c>
      <c r="F769" s="3">
        <f t="shared" si="38"/>
        <v>3.2847912593704025E-6</v>
      </c>
      <c r="G769">
        <f t="shared" si="40"/>
        <v>3120</v>
      </c>
    </row>
    <row r="770" spans="1:7" x14ac:dyDescent="0.25">
      <c r="A770">
        <v>781</v>
      </c>
      <c r="B770">
        <v>1</v>
      </c>
      <c r="C770">
        <v>0</v>
      </c>
      <c r="D770">
        <f>SUM($B770:B$1109)</f>
        <v>479</v>
      </c>
      <c r="E770" t="str">
        <f t="shared" si="39"/>
        <v>781+</v>
      </c>
      <c r="F770" s="3">
        <f t="shared" ref="F770:F786" si="41">D770/$D$2</f>
        <v>3.2575880191271695E-6</v>
      </c>
      <c r="G770">
        <f t="shared" si="40"/>
        <v>781</v>
      </c>
    </row>
    <row r="771" spans="1:7" x14ac:dyDescent="0.25">
      <c r="A771">
        <v>782</v>
      </c>
      <c r="B771">
        <v>1</v>
      </c>
      <c r="C771">
        <v>0</v>
      </c>
      <c r="D771">
        <f>SUM($B771:B$1109)</f>
        <v>478</v>
      </c>
      <c r="E771" t="str">
        <f t="shared" ref="E771:E786" si="42">CONCATENATE(A771,"+")</f>
        <v>782+</v>
      </c>
      <c r="F771" s="3">
        <f t="shared" si="41"/>
        <v>3.2507872090663612E-6</v>
      </c>
      <c r="G771">
        <f t="shared" si="40"/>
        <v>782</v>
      </c>
    </row>
    <row r="772" spans="1:7" x14ac:dyDescent="0.25">
      <c r="A772">
        <v>783</v>
      </c>
      <c r="B772">
        <v>2</v>
      </c>
      <c r="C772">
        <v>0</v>
      </c>
      <c r="D772">
        <f>SUM($B772:B$1109)</f>
        <v>477</v>
      </c>
      <c r="E772" t="str">
        <f t="shared" si="42"/>
        <v>783+</v>
      </c>
      <c r="F772" s="3">
        <f t="shared" si="41"/>
        <v>3.2439863990055528E-6</v>
      </c>
      <c r="G772">
        <f t="shared" si="40"/>
        <v>1566</v>
      </c>
    </row>
    <row r="773" spans="1:7" x14ac:dyDescent="0.25">
      <c r="A773">
        <v>784</v>
      </c>
      <c r="B773">
        <v>2</v>
      </c>
      <c r="C773">
        <v>0</v>
      </c>
      <c r="D773">
        <f>SUM($B773:B$1109)</f>
        <v>475</v>
      </c>
      <c r="E773" t="str">
        <f t="shared" si="42"/>
        <v>784+</v>
      </c>
      <c r="F773" s="3">
        <f t="shared" si="41"/>
        <v>3.2303847788839361E-6</v>
      </c>
      <c r="G773">
        <f t="shared" si="40"/>
        <v>1568</v>
      </c>
    </row>
    <row r="774" spans="1:7" x14ac:dyDescent="0.25">
      <c r="A774">
        <v>785</v>
      </c>
      <c r="B774">
        <v>3</v>
      </c>
      <c r="C774">
        <v>0</v>
      </c>
      <c r="D774">
        <f>SUM($B774:B$1109)</f>
        <v>473</v>
      </c>
      <c r="E774" t="str">
        <f t="shared" si="42"/>
        <v>785+</v>
      </c>
      <c r="F774" s="3">
        <f t="shared" si="41"/>
        <v>3.2167831587623199E-6</v>
      </c>
      <c r="G774">
        <f t="shared" si="40"/>
        <v>2355</v>
      </c>
    </row>
    <row r="775" spans="1:7" x14ac:dyDescent="0.25">
      <c r="A775">
        <v>786</v>
      </c>
      <c r="B775">
        <v>2</v>
      </c>
      <c r="C775">
        <v>0</v>
      </c>
      <c r="D775">
        <f>SUM($B775:B$1109)</f>
        <v>470</v>
      </c>
      <c r="E775" t="str">
        <f t="shared" si="42"/>
        <v>786+</v>
      </c>
      <c r="F775" s="3">
        <f t="shared" si="41"/>
        <v>3.1963807285798948E-6</v>
      </c>
      <c r="G775">
        <f t="shared" si="40"/>
        <v>1572</v>
      </c>
    </row>
    <row r="776" spans="1:7" x14ac:dyDescent="0.25">
      <c r="A776">
        <v>787</v>
      </c>
      <c r="B776">
        <v>3</v>
      </c>
      <c r="C776">
        <v>0</v>
      </c>
      <c r="D776">
        <f>SUM($B776:B$1109)</f>
        <v>468</v>
      </c>
      <c r="E776" t="str">
        <f t="shared" si="42"/>
        <v>787+</v>
      </c>
      <c r="F776" s="3">
        <f t="shared" si="41"/>
        <v>3.1827791084582781E-6</v>
      </c>
      <c r="G776">
        <f t="shared" si="40"/>
        <v>2361</v>
      </c>
    </row>
    <row r="777" spans="1:7" x14ac:dyDescent="0.25">
      <c r="A777">
        <v>789</v>
      </c>
      <c r="B777">
        <v>2</v>
      </c>
      <c r="C777">
        <v>0</v>
      </c>
      <c r="D777">
        <f>SUM($B777:B$1109)</f>
        <v>465</v>
      </c>
      <c r="E777" t="str">
        <f t="shared" si="42"/>
        <v>789+</v>
      </c>
      <c r="F777" s="3">
        <f t="shared" si="41"/>
        <v>3.1623766782758535E-6</v>
      </c>
      <c r="G777">
        <f t="shared" si="40"/>
        <v>1578</v>
      </c>
    </row>
    <row r="778" spans="1:7" x14ac:dyDescent="0.25">
      <c r="A778">
        <v>790</v>
      </c>
      <c r="B778">
        <v>3</v>
      </c>
      <c r="C778">
        <v>0</v>
      </c>
      <c r="D778">
        <f>SUM($B778:B$1109)</f>
        <v>463</v>
      </c>
      <c r="E778" t="str">
        <f t="shared" si="42"/>
        <v>790+</v>
      </c>
      <c r="F778" s="3">
        <f t="shared" si="41"/>
        <v>3.1487750581542368E-6</v>
      </c>
      <c r="G778">
        <f t="shared" si="40"/>
        <v>2370</v>
      </c>
    </row>
    <row r="779" spans="1:7" x14ac:dyDescent="0.25">
      <c r="A779">
        <v>792</v>
      </c>
      <c r="B779">
        <v>2</v>
      </c>
      <c r="C779">
        <v>0</v>
      </c>
      <c r="D779">
        <f>SUM($B779:B$1109)</f>
        <v>460</v>
      </c>
      <c r="E779" t="str">
        <f t="shared" si="42"/>
        <v>792+</v>
      </c>
      <c r="F779" s="3">
        <f t="shared" si="41"/>
        <v>3.1283726279718122E-6</v>
      </c>
      <c r="G779">
        <f t="shared" si="40"/>
        <v>1584</v>
      </c>
    </row>
    <row r="780" spans="1:7" x14ac:dyDescent="0.25">
      <c r="A780">
        <v>793</v>
      </c>
      <c r="B780">
        <v>1</v>
      </c>
      <c r="C780">
        <v>0</v>
      </c>
      <c r="D780">
        <f>SUM($B780:B$1109)</f>
        <v>458</v>
      </c>
      <c r="E780" t="str">
        <f t="shared" si="42"/>
        <v>793+</v>
      </c>
      <c r="F780" s="3">
        <f t="shared" si="41"/>
        <v>3.1147710078501955E-6</v>
      </c>
      <c r="G780">
        <f t="shared" si="40"/>
        <v>793</v>
      </c>
    </row>
    <row r="781" spans="1:7" x14ac:dyDescent="0.25">
      <c r="A781">
        <v>794</v>
      </c>
      <c r="B781">
        <v>1</v>
      </c>
      <c r="C781">
        <v>1</v>
      </c>
      <c r="D781">
        <f>SUM($B781:B$1109)</f>
        <v>457</v>
      </c>
      <c r="E781" t="str">
        <f t="shared" si="42"/>
        <v>794+</v>
      </c>
      <c r="F781" s="3">
        <f t="shared" si="41"/>
        <v>3.1079701977893872E-6</v>
      </c>
      <c r="G781">
        <f t="shared" si="40"/>
        <v>794</v>
      </c>
    </row>
    <row r="782" spans="1:7" x14ac:dyDescent="0.25">
      <c r="A782">
        <v>795</v>
      </c>
      <c r="B782">
        <v>2</v>
      </c>
      <c r="C782">
        <v>0</v>
      </c>
      <c r="D782">
        <f>SUM($B782:B$1109)</f>
        <v>456</v>
      </c>
      <c r="E782" t="str">
        <f t="shared" si="42"/>
        <v>795+</v>
      </c>
      <c r="F782" s="3">
        <f t="shared" si="41"/>
        <v>3.1011693877285789E-6</v>
      </c>
      <c r="G782">
        <f t="shared" si="40"/>
        <v>1590</v>
      </c>
    </row>
    <row r="783" spans="1:7" x14ac:dyDescent="0.25">
      <c r="A783">
        <v>796</v>
      </c>
      <c r="B783">
        <v>2</v>
      </c>
      <c r="C783">
        <v>0</v>
      </c>
      <c r="D783">
        <f>SUM($B783:B$1109)</f>
        <v>454</v>
      </c>
      <c r="E783" t="str">
        <f t="shared" si="42"/>
        <v>796+</v>
      </c>
      <c r="F783" s="3">
        <f t="shared" si="41"/>
        <v>3.0875677676069622E-6</v>
      </c>
      <c r="G783">
        <f t="shared" si="40"/>
        <v>1592</v>
      </c>
    </row>
    <row r="784" spans="1:7" x14ac:dyDescent="0.25">
      <c r="A784">
        <v>797</v>
      </c>
      <c r="B784">
        <v>2</v>
      </c>
      <c r="C784">
        <v>0</v>
      </c>
      <c r="D784">
        <f>SUM($B784:B$1109)</f>
        <v>452</v>
      </c>
      <c r="E784" t="str">
        <f t="shared" si="42"/>
        <v>797+</v>
      </c>
      <c r="F784" s="3">
        <f t="shared" si="41"/>
        <v>3.0739661474853459E-6</v>
      </c>
      <c r="G784">
        <f t="shared" si="40"/>
        <v>1594</v>
      </c>
    </row>
    <row r="785" spans="1:7" x14ac:dyDescent="0.25">
      <c r="A785">
        <v>800</v>
      </c>
      <c r="B785">
        <v>1</v>
      </c>
      <c r="C785">
        <v>0</v>
      </c>
      <c r="D785">
        <f>SUM($B785:B$1109)</f>
        <v>450</v>
      </c>
      <c r="E785" t="str">
        <f t="shared" si="42"/>
        <v>800+</v>
      </c>
      <c r="F785" s="3">
        <f t="shared" si="41"/>
        <v>3.0603645273637292E-6</v>
      </c>
      <c r="G785">
        <f t="shared" si="40"/>
        <v>800</v>
      </c>
    </row>
    <row r="786" spans="1:7" x14ac:dyDescent="0.25">
      <c r="A786">
        <v>801</v>
      </c>
      <c r="B786">
        <v>1</v>
      </c>
      <c r="C786">
        <v>0</v>
      </c>
      <c r="D786">
        <f>SUM($B786:B$1109)</f>
        <v>449</v>
      </c>
      <c r="E786" t="str">
        <f t="shared" si="42"/>
        <v>801+</v>
      </c>
      <c r="F786" s="3">
        <f t="shared" si="41"/>
        <v>3.0535637173029209E-6</v>
      </c>
      <c r="G786">
        <f t="shared" si="40"/>
        <v>801</v>
      </c>
    </row>
    <row r="787" spans="1:7" x14ac:dyDescent="0.25">
      <c r="A787">
        <v>802</v>
      </c>
      <c r="B787">
        <v>1</v>
      </c>
      <c r="C787">
        <v>0</v>
      </c>
      <c r="D787">
        <f>SUM($B787:B$1109)</f>
        <v>448</v>
      </c>
      <c r="E787" t="str">
        <f t="shared" ref="E787:E850" si="43">CONCATENATE(A787,"+")</f>
        <v>802+</v>
      </c>
      <c r="F787" s="3">
        <f t="shared" ref="F787:F850" si="44">D787/$D$2</f>
        <v>3.0467629072421125E-6</v>
      </c>
      <c r="G787">
        <f t="shared" si="40"/>
        <v>802</v>
      </c>
    </row>
    <row r="788" spans="1:7" x14ac:dyDescent="0.25">
      <c r="A788">
        <v>803</v>
      </c>
      <c r="B788">
        <v>1</v>
      </c>
      <c r="C788">
        <v>0</v>
      </c>
      <c r="D788">
        <f>SUM($B788:B$1109)</f>
        <v>447</v>
      </c>
      <c r="E788" t="str">
        <f t="shared" si="43"/>
        <v>803+</v>
      </c>
      <c r="F788" s="3">
        <f t="shared" si="44"/>
        <v>3.0399620971813042E-6</v>
      </c>
      <c r="G788">
        <f t="shared" si="40"/>
        <v>803</v>
      </c>
    </row>
    <row r="789" spans="1:7" x14ac:dyDescent="0.25">
      <c r="A789">
        <v>804</v>
      </c>
      <c r="B789">
        <v>2</v>
      </c>
      <c r="C789">
        <v>0</v>
      </c>
      <c r="D789">
        <f>SUM($B789:B$1109)</f>
        <v>446</v>
      </c>
      <c r="E789" t="str">
        <f t="shared" si="43"/>
        <v>804+</v>
      </c>
      <c r="F789" s="3">
        <f t="shared" si="44"/>
        <v>3.0331612871204958E-6</v>
      </c>
      <c r="G789">
        <f t="shared" si="40"/>
        <v>1608</v>
      </c>
    </row>
    <row r="790" spans="1:7" x14ac:dyDescent="0.25">
      <c r="A790">
        <v>805</v>
      </c>
      <c r="B790">
        <v>2</v>
      </c>
      <c r="C790">
        <v>0</v>
      </c>
      <c r="D790">
        <f>SUM($B790:B$1109)</f>
        <v>444</v>
      </c>
      <c r="E790" t="str">
        <f t="shared" si="43"/>
        <v>805+</v>
      </c>
      <c r="F790" s="3">
        <f t="shared" si="44"/>
        <v>3.0195596669988796E-6</v>
      </c>
      <c r="G790">
        <f t="shared" si="40"/>
        <v>1610</v>
      </c>
    </row>
    <row r="791" spans="1:7" x14ac:dyDescent="0.25">
      <c r="A791">
        <v>806</v>
      </c>
      <c r="B791">
        <v>1</v>
      </c>
      <c r="C791">
        <v>0</v>
      </c>
      <c r="D791">
        <f>SUM($B791:B$1109)</f>
        <v>442</v>
      </c>
      <c r="E791" t="str">
        <f t="shared" si="43"/>
        <v>806+</v>
      </c>
      <c r="F791" s="3">
        <f t="shared" si="44"/>
        <v>3.0059580468772629E-6</v>
      </c>
      <c r="G791">
        <f t="shared" si="40"/>
        <v>806</v>
      </c>
    </row>
    <row r="792" spans="1:7" x14ac:dyDescent="0.25">
      <c r="A792">
        <v>807</v>
      </c>
      <c r="B792">
        <v>2</v>
      </c>
      <c r="C792">
        <v>0</v>
      </c>
      <c r="D792">
        <f>SUM($B792:B$1109)</f>
        <v>441</v>
      </c>
      <c r="E792" t="str">
        <f t="shared" si="43"/>
        <v>807+</v>
      </c>
      <c r="F792" s="3">
        <f t="shared" si="44"/>
        <v>2.9991572368164545E-6</v>
      </c>
      <c r="G792">
        <f t="shared" si="40"/>
        <v>1614</v>
      </c>
    </row>
    <row r="793" spans="1:7" x14ac:dyDescent="0.25">
      <c r="A793">
        <v>808</v>
      </c>
      <c r="B793">
        <v>2</v>
      </c>
      <c r="C793">
        <v>0</v>
      </c>
      <c r="D793">
        <f>SUM($B793:B$1109)</f>
        <v>439</v>
      </c>
      <c r="E793" t="str">
        <f t="shared" si="43"/>
        <v>808+</v>
      </c>
      <c r="F793" s="3">
        <f t="shared" si="44"/>
        <v>2.9855556166948378E-6</v>
      </c>
      <c r="G793">
        <f t="shared" si="40"/>
        <v>1616</v>
      </c>
    </row>
    <row r="794" spans="1:7" x14ac:dyDescent="0.25">
      <c r="A794">
        <v>811</v>
      </c>
      <c r="B794">
        <v>2</v>
      </c>
      <c r="C794">
        <v>0</v>
      </c>
      <c r="D794">
        <f>SUM($B794:B$1109)</f>
        <v>437</v>
      </c>
      <c r="E794" t="str">
        <f t="shared" si="43"/>
        <v>811+</v>
      </c>
      <c r="F794" s="3">
        <f t="shared" si="44"/>
        <v>2.9719539965732216E-6</v>
      </c>
      <c r="G794">
        <f t="shared" si="40"/>
        <v>1622</v>
      </c>
    </row>
    <row r="795" spans="1:7" x14ac:dyDescent="0.25">
      <c r="A795">
        <v>813</v>
      </c>
      <c r="B795">
        <v>2</v>
      </c>
      <c r="C795">
        <v>0</v>
      </c>
      <c r="D795">
        <f>SUM($B795:B$1109)</f>
        <v>435</v>
      </c>
      <c r="E795" t="str">
        <f t="shared" si="43"/>
        <v>813+</v>
      </c>
      <c r="F795" s="3">
        <f t="shared" si="44"/>
        <v>2.9583523764516049E-6</v>
      </c>
      <c r="G795">
        <f t="shared" si="40"/>
        <v>1626</v>
      </c>
    </row>
    <row r="796" spans="1:7" x14ac:dyDescent="0.25">
      <c r="A796">
        <v>814</v>
      </c>
      <c r="B796">
        <v>1</v>
      </c>
      <c r="C796">
        <v>0</v>
      </c>
      <c r="D796">
        <f>SUM($B796:B$1109)</f>
        <v>433</v>
      </c>
      <c r="E796" t="str">
        <f t="shared" si="43"/>
        <v>814+</v>
      </c>
      <c r="F796" s="3">
        <f t="shared" si="44"/>
        <v>2.9447507563299882E-6</v>
      </c>
      <c r="G796">
        <f t="shared" si="40"/>
        <v>814</v>
      </c>
    </row>
    <row r="797" spans="1:7" x14ac:dyDescent="0.25">
      <c r="A797">
        <v>815</v>
      </c>
      <c r="B797">
        <v>1</v>
      </c>
      <c r="C797">
        <v>0</v>
      </c>
      <c r="D797">
        <f>SUM($B797:B$1109)</f>
        <v>432</v>
      </c>
      <c r="E797" t="str">
        <f t="shared" si="43"/>
        <v>815+</v>
      </c>
      <c r="F797" s="3">
        <f t="shared" si="44"/>
        <v>2.9379499462691799E-6</v>
      </c>
      <c r="G797">
        <f t="shared" si="40"/>
        <v>815</v>
      </c>
    </row>
    <row r="798" spans="1:7" x14ac:dyDescent="0.25">
      <c r="A798">
        <v>816</v>
      </c>
      <c r="B798">
        <v>3</v>
      </c>
      <c r="C798">
        <v>0</v>
      </c>
      <c r="D798">
        <f>SUM($B798:B$1109)</f>
        <v>431</v>
      </c>
      <c r="E798" t="str">
        <f t="shared" si="43"/>
        <v>816+</v>
      </c>
      <c r="F798" s="3">
        <f t="shared" si="44"/>
        <v>2.9311491362083715E-6</v>
      </c>
      <c r="G798">
        <f t="shared" si="40"/>
        <v>2448</v>
      </c>
    </row>
    <row r="799" spans="1:7" x14ac:dyDescent="0.25">
      <c r="A799">
        <v>817</v>
      </c>
      <c r="B799">
        <v>1</v>
      </c>
      <c r="C799">
        <v>0</v>
      </c>
      <c r="D799">
        <f>SUM($B799:B$1109)</f>
        <v>428</v>
      </c>
      <c r="E799" t="str">
        <f t="shared" si="43"/>
        <v>817+</v>
      </c>
      <c r="F799" s="3">
        <f t="shared" si="44"/>
        <v>2.9107467060259469E-6</v>
      </c>
      <c r="G799">
        <f t="shared" si="40"/>
        <v>817</v>
      </c>
    </row>
    <row r="800" spans="1:7" x14ac:dyDescent="0.25">
      <c r="A800">
        <v>818</v>
      </c>
      <c r="B800">
        <v>2</v>
      </c>
      <c r="C800">
        <v>0</v>
      </c>
      <c r="D800">
        <f>SUM($B800:B$1109)</f>
        <v>427</v>
      </c>
      <c r="E800" t="str">
        <f t="shared" si="43"/>
        <v>818+</v>
      </c>
      <c r="F800" s="3">
        <f t="shared" si="44"/>
        <v>2.9039458959651386E-6</v>
      </c>
      <c r="G800">
        <f t="shared" si="40"/>
        <v>1636</v>
      </c>
    </row>
    <row r="801" spans="1:7" x14ac:dyDescent="0.25">
      <c r="A801">
        <v>820</v>
      </c>
      <c r="B801">
        <v>2</v>
      </c>
      <c r="C801">
        <v>0</v>
      </c>
      <c r="D801">
        <f>SUM($B801:B$1109)</f>
        <v>425</v>
      </c>
      <c r="E801" t="str">
        <f t="shared" si="43"/>
        <v>820+</v>
      </c>
      <c r="F801" s="3">
        <f t="shared" si="44"/>
        <v>2.8903442758435219E-6</v>
      </c>
      <c r="G801">
        <f t="shared" si="40"/>
        <v>1640</v>
      </c>
    </row>
    <row r="802" spans="1:7" x14ac:dyDescent="0.25">
      <c r="A802">
        <v>821</v>
      </c>
      <c r="B802">
        <v>4</v>
      </c>
      <c r="C802">
        <v>0</v>
      </c>
      <c r="D802">
        <f>SUM($B802:B$1109)</f>
        <v>423</v>
      </c>
      <c r="E802" t="str">
        <f t="shared" si="43"/>
        <v>821+</v>
      </c>
      <c r="F802" s="3">
        <f t="shared" si="44"/>
        <v>2.8767426557219056E-6</v>
      </c>
      <c r="G802">
        <f t="shared" si="40"/>
        <v>3284</v>
      </c>
    </row>
    <row r="803" spans="1:7" x14ac:dyDescent="0.25">
      <c r="A803">
        <v>822</v>
      </c>
      <c r="B803">
        <v>1</v>
      </c>
      <c r="C803">
        <v>0</v>
      </c>
      <c r="D803">
        <f>SUM($B803:B$1109)</f>
        <v>419</v>
      </c>
      <c r="E803" t="str">
        <f t="shared" si="43"/>
        <v>822+</v>
      </c>
      <c r="F803" s="3">
        <f t="shared" si="44"/>
        <v>2.8495394154786722E-6</v>
      </c>
      <c r="G803">
        <f t="shared" si="40"/>
        <v>822</v>
      </c>
    </row>
    <row r="804" spans="1:7" x14ac:dyDescent="0.25">
      <c r="A804">
        <v>823</v>
      </c>
      <c r="B804">
        <v>4</v>
      </c>
      <c r="C804">
        <v>0</v>
      </c>
      <c r="D804">
        <f>SUM($B804:B$1109)</f>
        <v>418</v>
      </c>
      <c r="E804" t="str">
        <f t="shared" si="43"/>
        <v>823+</v>
      </c>
      <c r="F804" s="3">
        <f t="shared" si="44"/>
        <v>2.8427386054178639E-6</v>
      </c>
      <c r="G804">
        <f t="shared" si="40"/>
        <v>3292</v>
      </c>
    </row>
    <row r="805" spans="1:7" x14ac:dyDescent="0.25">
      <c r="A805">
        <v>825</v>
      </c>
      <c r="B805">
        <v>1</v>
      </c>
      <c r="C805">
        <v>0</v>
      </c>
      <c r="D805">
        <f>SUM($B805:B$1109)</f>
        <v>414</v>
      </c>
      <c r="E805" t="str">
        <f t="shared" si="43"/>
        <v>825+</v>
      </c>
      <c r="F805" s="3">
        <f t="shared" si="44"/>
        <v>2.8155353651746309E-6</v>
      </c>
      <c r="G805">
        <f t="shared" si="40"/>
        <v>825</v>
      </c>
    </row>
    <row r="806" spans="1:7" x14ac:dyDescent="0.25">
      <c r="A806">
        <v>826</v>
      </c>
      <c r="B806">
        <v>1</v>
      </c>
      <c r="C806">
        <v>0</v>
      </c>
      <c r="D806">
        <f>SUM($B806:B$1109)</f>
        <v>413</v>
      </c>
      <c r="E806" t="str">
        <f t="shared" si="43"/>
        <v>826+</v>
      </c>
      <c r="F806" s="3">
        <f t="shared" si="44"/>
        <v>2.8087345551138226E-6</v>
      </c>
      <c r="G806">
        <f t="shared" ref="G806:G869" si="45">A806*B806</f>
        <v>826</v>
      </c>
    </row>
    <row r="807" spans="1:7" x14ac:dyDescent="0.25">
      <c r="A807">
        <v>827</v>
      </c>
      <c r="B807">
        <v>1</v>
      </c>
      <c r="C807">
        <v>0</v>
      </c>
      <c r="D807">
        <f>SUM($B807:B$1109)</f>
        <v>412</v>
      </c>
      <c r="E807" t="str">
        <f t="shared" si="43"/>
        <v>827+</v>
      </c>
      <c r="F807" s="3">
        <f t="shared" si="44"/>
        <v>2.8019337450530142E-6</v>
      </c>
      <c r="G807">
        <f t="shared" si="45"/>
        <v>827</v>
      </c>
    </row>
    <row r="808" spans="1:7" x14ac:dyDescent="0.25">
      <c r="A808">
        <v>828</v>
      </c>
      <c r="B808">
        <v>2</v>
      </c>
      <c r="C808">
        <v>0</v>
      </c>
      <c r="D808">
        <f>SUM($B808:B$1109)</f>
        <v>411</v>
      </c>
      <c r="E808" t="str">
        <f t="shared" si="43"/>
        <v>828+</v>
      </c>
      <c r="F808" s="3">
        <f t="shared" si="44"/>
        <v>2.7951329349922059E-6</v>
      </c>
      <c r="G808">
        <f t="shared" si="45"/>
        <v>1656</v>
      </c>
    </row>
    <row r="809" spans="1:7" x14ac:dyDescent="0.25">
      <c r="A809">
        <v>830</v>
      </c>
      <c r="B809">
        <v>1</v>
      </c>
      <c r="C809">
        <v>0</v>
      </c>
      <c r="D809">
        <f>SUM($B809:B$1109)</f>
        <v>409</v>
      </c>
      <c r="E809" t="str">
        <f t="shared" si="43"/>
        <v>830+</v>
      </c>
      <c r="F809" s="3">
        <f t="shared" si="44"/>
        <v>2.7815313148705892E-6</v>
      </c>
      <c r="G809">
        <f t="shared" si="45"/>
        <v>830</v>
      </c>
    </row>
    <row r="810" spans="1:7" x14ac:dyDescent="0.25">
      <c r="A810">
        <v>831</v>
      </c>
      <c r="B810">
        <v>2</v>
      </c>
      <c r="C810">
        <v>0</v>
      </c>
      <c r="D810">
        <f>SUM($B810:B$1109)</f>
        <v>408</v>
      </c>
      <c r="E810" t="str">
        <f t="shared" si="43"/>
        <v>831+</v>
      </c>
      <c r="F810" s="3">
        <f t="shared" si="44"/>
        <v>2.7747305048097813E-6</v>
      </c>
      <c r="G810">
        <f t="shared" si="45"/>
        <v>1662</v>
      </c>
    </row>
    <row r="811" spans="1:7" x14ac:dyDescent="0.25">
      <c r="A811">
        <v>832</v>
      </c>
      <c r="B811">
        <v>4</v>
      </c>
      <c r="C811">
        <v>0</v>
      </c>
      <c r="D811">
        <f>SUM($B811:B$1109)</f>
        <v>406</v>
      </c>
      <c r="E811" t="str">
        <f t="shared" si="43"/>
        <v>832+</v>
      </c>
      <c r="F811" s="3">
        <f t="shared" si="44"/>
        <v>2.7611288846881646E-6</v>
      </c>
      <c r="G811">
        <f t="shared" si="45"/>
        <v>3328</v>
      </c>
    </row>
    <row r="812" spans="1:7" x14ac:dyDescent="0.25">
      <c r="A812">
        <v>833</v>
      </c>
      <c r="B812">
        <v>2</v>
      </c>
      <c r="C812">
        <v>0</v>
      </c>
      <c r="D812">
        <f>SUM($B812:B$1109)</f>
        <v>402</v>
      </c>
      <c r="E812" t="str">
        <f t="shared" si="43"/>
        <v>833+</v>
      </c>
      <c r="F812" s="3">
        <f t="shared" si="44"/>
        <v>2.7339256444449312E-6</v>
      </c>
      <c r="G812">
        <f t="shared" si="45"/>
        <v>1666</v>
      </c>
    </row>
    <row r="813" spans="1:7" x14ac:dyDescent="0.25">
      <c r="A813">
        <v>835</v>
      </c>
      <c r="B813">
        <v>1</v>
      </c>
      <c r="C813">
        <v>0</v>
      </c>
      <c r="D813">
        <f>SUM($B813:B$1109)</f>
        <v>400</v>
      </c>
      <c r="E813" t="str">
        <f t="shared" si="43"/>
        <v>835+</v>
      </c>
      <c r="F813" s="3">
        <f t="shared" si="44"/>
        <v>2.7203240243233149E-6</v>
      </c>
      <c r="G813">
        <f t="shared" si="45"/>
        <v>835</v>
      </c>
    </row>
    <row r="814" spans="1:7" x14ac:dyDescent="0.25">
      <c r="A814">
        <v>837</v>
      </c>
      <c r="B814">
        <v>4</v>
      </c>
      <c r="C814">
        <v>0</v>
      </c>
      <c r="D814">
        <f>SUM($B814:B$1109)</f>
        <v>399</v>
      </c>
      <c r="E814" t="str">
        <f t="shared" si="43"/>
        <v>837+</v>
      </c>
      <c r="F814" s="3">
        <f t="shared" si="44"/>
        <v>2.7135232142625066E-6</v>
      </c>
      <c r="G814">
        <f t="shared" si="45"/>
        <v>3348</v>
      </c>
    </row>
    <row r="815" spans="1:7" x14ac:dyDescent="0.25">
      <c r="A815">
        <v>838</v>
      </c>
      <c r="B815">
        <v>1</v>
      </c>
      <c r="C815">
        <v>0</v>
      </c>
      <c r="D815">
        <f>SUM($B815:B$1109)</f>
        <v>395</v>
      </c>
      <c r="E815" t="str">
        <f t="shared" si="43"/>
        <v>838+</v>
      </c>
      <c r="F815" s="3">
        <f t="shared" si="44"/>
        <v>2.6863199740192732E-6</v>
      </c>
      <c r="G815">
        <f t="shared" si="45"/>
        <v>838</v>
      </c>
    </row>
    <row r="816" spans="1:7" x14ac:dyDescent="0.25">
      <c r="A816">
        <v>839</v>
      </c>
      <c r="B816">
        <v>2</v>
      </c>
      <c r="C816">
        <v>0</v>
      </c>
      <c r="D816">
        <f>SUM($B816:B$1109)</f>
        <v>394</v>
      </c>
      <c r="E816" t="str">
        <f t="shared" si="43"/>
        <v>839+</v>
      </c>
      <c r="F816" s="3">
        <f t="shared" si="44"/>
        <v>2.6795191639584649E-6</v>
      </c>
      <c r="G816">
        <f t="shared" si="45"/>
        <v>1678</v>
      </c>
    </row>
    <row r="817" spans="1:7" x14ac:dyDescent="0.25">
      <c r="A817">
        <v>841</v>
      </c>
      <c r="B817">
        <v>2</v>
      </c>
      <c r="C817">
        <v>0</v>
      </c>
      <c r="D817">
        <f>SUM($B817:B$1109)</f>
        <v>392</v>
      </c>
      <c r="E817" t="str">
        <f t="shared" si="43"/>
        <v>841+</v>
      </c>
      <c r="F817" s="3">
        <f t="shared" si="44"/>
        <v>2.6659175438368486E-6</v>
      </c>
      <c r="G817">
        <f t="shared" si="45"/>
        <v>1682</v>
      </c>
    </row>
    <row r="818" spans="1:7" x14ac:dyDescent="0.25">
      <c r="A818">
        <v>842</v>
      </c>
      <c r="B818">
        <v>1</v>
      </c>
      <c r="C818">
        <v>0</v>
      </c>
      <c r="D818">
        <f>SUM($B818:B$1109)</f>
        <v>390</v>
      </c>
      <c r="E818" t="str">
        <f t="shared" si="43"/>
        <v>842+</v>
      </c>
      <c r="F818" s="3">
        <f t="shared" si="44"/>
        <v>2.6523159237152319E-6</v>
      </c>
      <c r="G818">
        <f t="shared" si="45"/>
        <v>842</v>
      </c>
    </row>
    <row r="819" spans="1:7" x14ac:dyDescent="0.25">
      <c r="A819">
        <v>844</v>
      </c>
      <c r="B819">
        <v>2</v>
      </c>
      <c r="C819">
        <v>0</v>
      </c>
      <c r="D819">
        <f>SUM($B819:B$1109)</f>
        <v>389</v>
      </c>
      <c r="E819" t="str">
        <f t="shared" si="43"/>
        <v>844+</v>
      </c>
      <c r="F819" s="3">
        <f t="shared" si="44"/>
        <v>2.6455151136544236E-6</v>
      </c>
      <c r="G819">
        <f t="shared" si="45"/>
        <v>1688</v>
      </c>
    </row>
    <row r="820" spans="1:7" x14ac:dyDescent="0.25">
      <c r="A820">
        <v>845</v>
      </c>
      <c r="B820">
        <v>1</v>
      </c>
      <c r="C820">
        <v>0</v>
      </c>
      <c r="D820">
        <f>SUM($B820:B$1109)</f>
        <v>387</v>
      </c>
      <c r="E820" t="str">
        <f t="shared" si="43"/>
        <v>845+</v>
      </c>
      <c r="F820" s="3">
        <f t="shared" si="44"/>
        <v>2.6319134935328069E-6</v>
      </c>
      <c r="G820">
        <f t="shared" si="45"/>
        <v>845</v>
      </c>
    </row>
    <row r="821" spans="1:7" x14ac:dyDescent="0.25">
      <c r="A821">
        <v>846</v>
      </c>
      <c r="B821">
        <v>3</v>
      </c>
      <c r="C821">
        <v>0</v>
      </c>
      <c r="D821">
        <f>SUM($B821:B$1109)</f>
        <v>386</v>
      </c>
      <c r="E821" t="str">
        <f t="shared" si="43"/>
        <v>846+</v>
      </c>
      <c r="F821" s="3">
        <f t="shared" si="44"/>
        <v>2.625112683471999E-6</v>
      </c>
      <c r="G821">
        <f t="shared" si="45"/>
        <v>2538</v>
      </c>
    </row>
    <row r="822" spans="1:7" x14ac:dyDescent="0.25">
      <c r="A822">
        <v>848</v>
      </c>
      <c r="B822">
        <v>1</v>
      </c>
      <c r="C822">
        <v>0</v>
      </c>
      <c r="D822">
        <f>SUM($B822:B$1109)</f>
        <v>383</v>
      </c>
      <c r="E822" t="str">
        <f t="shared" si="43"/>
        <v>848+</v>
      </c>
      <c r="F822" s="3">
        <f t="shared" si="44"/>
        <v>2.6047102532895739E-6</v>
      </c>
      <c r="G822">
        <f t="shared" si="45"/>
        <v>848</v>
      </c>
    </row>
    <row r="823" spans="1:7" x14ac:dyDescent="0.25">
      <c r="A823">
        <v>850</v>
      </c>
      <c r="B823">
        <v>3</v>
      </c>
      <c r="C823">
        <v>0</v>
      </c>
      <c r="D823">
        <f>SUM($B823:B$1109)</f>
        <v>382</v>
      </c>
      <c r="E823" t="str">
        <f t="shared" si="43"/>
        <v>850+</v>
      </c>
      <c r="F823" s="3">
        <f t="shared" si="44"/>
        <v>2.5979094432287656E-6</v>
      </c>
      <c r="G823">
        <f t="shared" si="45"/>
        <v>2550</v>
      </c>
    </row>
    <row r="824" spans="1:7" x14ac:dyDescent="0.25">
      <c r="A824">
        <v>852</v>
      </c>
      <c r="B824">
        <v>2</v>
      </c>
      <c r="C824">
        <v>0</v>
      </c>
      <c r="D824">
        <f>SUM($B824:B$1109)</f>
        <v>379</v>
      </c>
      <c r="E824" t="str">
        <f t="shared" si="43"/>
        <v>852+</v>
      </c>
      <c r="F824" s="3">
        <f t="shared" si="44"/>
        <v>2.577507013046341E-6</v>
      </c>
      <c r="G824">
        <f t="shared" si="45"/>
        <v>1704</v>
      </c>
    </row>
    <row r="825" spans="1:7" x14ac:dyDescent="0.25">
      <c r="A825">
        <v>855</v>
      </c>
      <c r="B825">
        <v>1</v>
      </c>
      <c r="C825">
        <v>0</v>
      </c>
      <c r="D825">
        <f>SUM($B825:B$1109)</f>
        <v>377</v>
      </c>
      <c r="E825" t="str">
        <f t="shared" si="43"/>
        <v>855+</v>
      </c>
      <c r="F825" s="3">
        <f t="shared" si="44"/>
        <v>2.5639053929247243E-6</v>
      </c>
      <c r="G825">
        <f t="shared" si="45"/>
        <v>855</v>
      </c>
    </row>
    <row r="826" spans="1:7" x14ac:dyDescent="0.25">
      <c r="A826">
        <v>856</v>
      </c>
      <c r="B826">
        <v>3</v>
      </c>
      <c r="C826">
        <v>0</v>
      </c>
      <c r="D826">
        <f>SUM($B826:B$1109)</f>
        <v>376</v>
      </c>
      <c r="E826" t="str">
        <f t="shared" si="43"/>
        <v>856+</v>
      </c>
      <c r="F826" s="3">
        <f t="shared" si="44"/>
        <v>2.5571045828639159E-6</v>
      </c>
      <c r="G826">
        <f t="shared" si="45"/>
        <v>2568</v>
      </c>
    </row>
    <row r="827" spans="1:7" x14ac:dyDescent="0.25">
      <c r="A827">
        <v>857</v>
      </c>
      <c r="B827">
        <v>1</v>
      </c>
      <c r="C827">
        <v>0</v>
      </c>
      <c r="D827">
        <f>SUM($B827:B$1109)</f>
        <v>373</v>
      </c>
      <c r="E827" t="str">
        <f t="shared" si="43"/>
        <v>857+</v>
      </c>
      <c r="F827" s="3">
        <f t="shared" si="44"/>
        <v>2.5367021526814909E-6</v>
      </c>
      <c r="G827">
        <f t="shared" si="45"/>
        <v>857</v>
      </c>
    </row>
    <row r="828" spans="1:7" x14ac:dyDescent="0.25">
      <c r="A828">
        <v>858</v>
      </c>
      <c r="B828">
        <v>1</v>
      </c>
      <c r="C828">
        <v>0</v>
      </c>
      <c r="D828">
        <f>SUM($B828:B$1109)</f>
        <v>372</v>
      </c>
      <c r="E828" t="str">
        <f t="shared" si="43"/>
        <v>858+</v>
      </c>
      <c r="F828" s="3">
        <f t="shared" si="44"/>
        <v>2.5299013426206826E-6</v>
      </c>
      <c r="G828">
        <f t="shared" si="45"/>
        <v>858</v>
      </c>
    </row>
    <row r="829" spans="1:7" x14ac:dyDescent="0.25">
      <c r="A829">
        <v>860</v>
      </c>
      <c r="B829">
        <v>1</v>
      </c>
      <c r="C829">
        <v>0</v>
      </c>
      <c r="D829">
        <f>SUM($B829:B$1109)</f>
        <v>371</v>
      </c>
      <c r="E829" t="str">
        <f t="shared" si="43"/>
        <v>860+</v>
      </c>
      <c r="F829" s="3">
        <f t="shared" si="44"/>
        <v>2.5231005325598746E-6</v>
      </c>
      <c r="G829">
        <f t="shared" si="45"/>
        <v>860</v>
      </c>
    </row>
    <row r="830" spans="1:7" x14ac:dyDescent="0.25">
      <c r="A830">
        <v>861</v>
      </c>
      <c r="B830">
        <v>3</v>
      </c>
      <c r="C830">
        <v>0</v>
      </c>
      <c r="D830">
        <f>SUM($B830:B$1109)</f>
        <v>370</v>
      </c>
      <c r="E830" t="str">
        <f t="shared" si="43"/>
        <v>861+</v>
      </c>
      <c r="F830" s="3">
        <f t="shared" si="44"/>
        <v>2.5162997224990663E-6</v>
      </c>
      <c r="G830">
        <f t="shared" si="45"/>
        <v>2583</v>
      </c>
    </row>
    <row r="831" spans="1:7" x14ac:dyDescent="0.25">
      <c r="A831">
        <v>862</v>
      </c>
      <c r="B831">
        <v>1</v>
      </c>
      <c r="C831">
        <v>0</v>
      </c>
      <c r="D831">
        <f>SUM($B831:B$1109)</f>
        <v>367</v>
      </c>
      <c r="E831" t="str">
        <f t="shared" si="43"/>
        <v>862+</v>
      </c>
      <c r="F831" s="3">
        <f t="shared" si="44"/>
        <v>2.4958972923166413E-6</v>
      </c>
      <c r="G831">
        <f t="shared" si="45"/>
        <v>862</v>
      </c>
    </row>
    <row r="832" spans="1:7" x14ac:dyDescent="0.25">
      <c r="A832">
        <v>864</v>
      </c>
      <c r="B832">
        <v>5</v>
      </c>
      <c r="C832">
        <v>0</v>
      </c>
      <c r="D832">
        <f>SUM($B832:B$1109)</f>
        <v>366</v>
      </c>
      <c r="E832" t="str">
        <f t="shared" si="43"/>
        <v>864+</v>
      </c>
      <c r="F832" s="3">
        <f t="shared" si="44"/>
        <v>2.4890964822558329E-6</v>
      </c>
      <c r="G832">
        <f t="shared" si="45"/>
        <v>4320</v>
      </c>
    </row>
    <row r="833" spans="1:7" x14ac:dyDescent="0.25">
      <c r="A833">
        <v>865</v>
      </c>
      <c r="B833">
        <v>1</v>
      </c>
      <c r="C833">
        <v>0</v>
      </c>
      <c r="D833">
        <f>SUM($B833:B$1109)</f>
        <v>361</v>
      </c>
      <c r="E833" t="str">
        <f t="shared" si="43"/>
        <v>865+</v>
      </c>
      <c r="F833" s="3">
        <f t="shared" si="44"/>
        <v>2.4550924319517916E-6</v>
      </c>
      <c r="G833">
        <f t="shared" si="45"/>
        <v>865</v>
      </c>
    </row>
    <row r="834" spans="1:7" x14ac:dyDescent="0.25">
      <c r="A834">
        <v>866</v>
      </c>
      <c r="B834">
        <v>1</v>
      </c>
      <c r="C834">
        <v>0</v>
      </c>
      <c r="D834">
        <f>SUM($B834:B$1109)</f>
        <v>360</v>
      </c>
      <c r="E834" t="str">
        <f t="shared" si="43"/>
        <v>866+</v>
      </c>
      <c r="F834" s="3">
        <f t="shared" si="44"/>
        <v>2.4482916218909833E-6</v>
      </c>
      <c r="G834">
        <f t="shared" si="45"/>
        <v>866</v>
      </c>
    </row>
    <row r="835" spans="1:7" x14ac:dyDescent="0.25">
      <c r="A835">
        <v>867</v>
      </c>
      <c r="B835">
        <v>1</v>
      </c>
      <c r="C835">
        <v>0</v>
      </c>
      <c r="D835">
        <f>SUM($B835:B$1109)</f>
        <v>359</v>
      </c>
      <c r="E835" t="str">
        <f t="shared" si="43"/>
        <v>867+</v>
      </c>
      <c r="F835" s="3">
        <f t="shared" si="44"/>
        <v>2.4414908118301749E-6</v>
      </c>
      <c r="G835">
        <f t="shared" si="45"/>
        <v>867</v>
      </c>
    </row>
    <row r="836" spans="1:7" x14ac:dyDescent="0.25">
      <c r="A836">
        <v>869</v>
      </c>
      <c r="B836">
        <v>1</v>
      </c>
      <c r="C836">
        <v>0</v>
      </c>
      <c r="D836">
        <f>SUM($B836:B$1109)</f>
        <v>358</v>
      </c>
      <c r="E836" t="str">
        <f t="shared" si="43"/>
        <v>869+</v>
      </c>
      <c r="F836" s="3">
        <f t="shared" si="44"/>
        <v>2.4346900017693666E-6</v>
      </c>
      <c r="G836">
        <f t="shared" si="45"/>
        <v>869</v>
      </c>
    </row>
    <row r="837" spans="1:7" x14ac:dyDescent="0.25">
      <c r="A837">
        <v>870</v>
      </c>
      <c r="B837">
        <v>1</v>
      </c>
      <c r="C837">
        <v>0</v>
      </c>
      <c r="D837">
        <f>SUM($B837:B$1109)</f>
        <v>357</v>
      </c>
      <c r="E837" t="str">
        <f t="shared" si="43"/>
        <v>870+</v>
      </c>
      <c r="F837" s="3">
        <f t="shared" si="44"/>
        <v>2.4278891917085587E-6</v>
      </c>
      <c r="G837">
        <f t="shared" si="45"/>
        <v>870</v>
      </c>
    </row>
    <row r="838" spans="1:7" x14ac:dyDescent="0.25">
      <c r="A838">
        <v>871</v>
      </c>
      <c r="B838">
        <v>2</v>
      </c>
      <c r="C838">
        <v>0</v>
      </c>
      <c r="D838">
        <f>SUM($B838:B$1109)</f>
        <v>356</v>
      </c>
      <c r="E838" t="str">
        <f t="shared" si="43"/>
        <v>871+</v>
      </c>
      <c r="F838" s="3">
        <f t="shared" si="44"/>
        <v>2.4210883816477503E-6</v>
      </c>
      <c r="G838">
        <f t="shared" si="45"/>
        <v>1742</v>
      </c>
    </row>
    <row r="839" spans="1:7" x14ac:dyDescent="0.25">
      <c r="A839">
        <v>874</v>
      </c>
      <c r="B839">
        <v>2</v>
      </c>
      <c r="C839">
        <v>0</v>
      </c>
      <c r="D839">
        <f>SUM($B839:B$1109)</f>
        <v>354</v>
      </c>
      <c r="E839" t="str">
        <f t="shared" si="43"/>
        <v>874+</v>
      </c>
      <c r="F839" s="3">
        <f t="shared" si="44"/>
        <v>2.4074867615261336E-6</v>
      </c>
      <c r="G839">
        <f t="shared" si="45"/>
        <v>1748</v>
      </c>
    </row>
    <row r="840" spans="1:7" x14ac:dyDescent="0.25">
      <c r="A840">
        <v>875</v>
      </c>
      <c r="B840">
        <v>3</v>
      </c>
      <c r="C840">
        <v>0</v>
      </c>
      <c r="D840">
        <f>SUM($B840:B$1109)</f>
        <v>352</v>
      </c>
      <c r="E840" t="str">
        <f t="shared" si="43"/>
        <v>875+</v>
      </c>
      <c r="F840" s="3">
        <f t="shared" si="44"/>
        <v>2.3938851414045169E-6</v>
      </c>
      <c r="G840">
        <f t="shared" si="45"/>
        <v>2625</v>
      </c>
    </row>
    <row r="841" spans="1:7" x14ac:dyDescent="0.25">
      <c r="A841">
        <v>877</v>
      </c>
      <c r="B841">
        <v>3</v>
      </c>
      <c r="C841">
        <v>0</v>
      </c>
      <c r="D841">
        <f>SUM($B841:B$1109)</f>
        <v>349</v>
      </c>
      <c r="E841" t="str">
        <f t="shared" si="43"/>
        <v>877+</v>
      </c>
      <c r="F841" s="3">
        <f t="shared" si="44"/>
        <v>2.3734827112220923E-6</v>
      </c>
      <c r="G841">
        <f t="shared" si="45"/>
        <v>2631</v>
      </c>
    </row>
    <row r="842" spans="1:7" x14ac:dyDescent="0.25">
      <c r="A842">
        <v>878</v>
      </c>
      <c r="B842">
        <v>1</v>
      </c>
      <c r="C842">
        <v>0</v>
      </c>
      <c r="D842">
        <f>SUM($B842:B$1109)</f>
        <v>346</v>
      </c>
      <c r="E842" t="str">
        <f t="shared" si="43"/>
        <v>878+</v>
      </c>
      <c r="F842" s="3">
        <f t="shared" si="44"/>
        <v>2.3530802810396673E-6</v>
      </c>
      <c r="G842">
        <f t="shared" si="45"/>
        <v>878</v>
      </c>
    </row>
    <row r="843" spans="1:7" x14ac:dyDescent="0.25">
      <c r="A843">
        <v>879</v>
      </c>
      <c r="B843">
        <v>1</v>
      </c>
      <c r="C843">
        <v>0</v>
      </c>
      <c r="D843">
        <f>SUM($B843:B$1109)</f>
        <v>345</v>
      </c>
      <c r="E843" t="str">
        <f t="shared" si="43"/>
        <v>879+</v>
      </c>
      <c r="F843" s="3">
        <f t="shared" si="44"/>
        <v>2.346279470978859E-6</v>
      </c>
      <c r="G843">
        <f t="shared" si="45"/>
        <v>879</v>
      </c>
    </row>
    <row r="844" spans="1:7" x14ac:dyDescent="0.25">
      <c r="A844">
        <v>881</v>
      </c>
      <c r="B844">
        <v>1</v>
      </c>
      <c r="C844">
        <v>0</v>
      </c>
      <c r="D844">
        <f>SUM($B844:B$1109)</f>
        <v>344</v>
      </c>
      <c r="E844" t="str">
        <f t="shared" si="43"/>
        <v>881+</v>
      </c>
      <c r="F844" s="3">
        <f t="shared" si="44"/>
        <v>2.3394786609180506E-6</v>
      </c>
      <c r="G844">
        <f t="shared" si="45"/>
        <v>881</v>
      </c>
    </row>
    <row r="845" spans="1:7" x14ac:dyDescent="0.25">
      <c r="A845">
        <v>882</v>
      </c>
      <c r="B845">
        <v>1</v>
      </c>
      <c r="C845">
        <v>0</v>
      </c>
      <c r="D845">
        <f>SUM($B845:B$1109)</f>
        <v>343</v>
      </c>
      <c r="E845" t="str">
        <f t="shared" si="43"/>
        <v>882+</v>
      </c>
      <c r="F845" s="3">
        <f t="shared" si="44"/>
        <v>2.3326778508572423E-6</v>
      </c>
      <c r="G845">
        <f t="shared" si="45"/>
        <v>882</v>
      </c>
    </row>
    <row r="846" spans="1:7" x14ac:dyDescent="0.25">
      <c r="A846">
        <v>884</v>
      </c>
      <c r="B846">
        <v>1</v>
      </c>
      <c r="C846">
        <v>0</v>
      </c>
      <c r="D846">
        <f>SUM($B846:B$1109)</f>
        <v>342</v>
      </c>
      <c r="E846" t="str">
        <f t="shared" si="43"/>
        <v>884+</v>
      </c>
      <c r="F846" s="3">
        <f t="shared" si="44"/>
        <v>2.3258770407964344E-6</v>
      </c>
      <c r="G846">
        <f t="shared" si="45"/>
        <v>884</v>
      </c>
    </row>
    <row r="847" spans="1:7" x14ac:dyDescent="0.25">
      <c r="A847">
        <v>885</v>
      </c>
      <c r="B847">
        <v>2</v>
      </c>
      <c r="C847">
        <v>0</v>
      </c>
      <c r="D847">
        <f>SUM($B847:B$1109)</f>
        <v>341</v>
      </c>
      <c r="E847" t="str">
        <f t="shared" si="43"/>
        <v>885+</v>
      </c>
      <c r="F847" s="3">
        <f t="shared" si="44"/>
        <v>2.319076230735626E-6</v>
      </c>
      <c r="G847">
        <f t="shared" si="45"/>
        <v>1770</v>
      </c>
    </row>
    <row r="848" spans="1:7" x14ac:dyDescent="0.25">
      <c r="A848">
        <v>886</v>
      </c>
      <c r="B848">
        <v>1</v>
      </c>
      <c r="C848">
        <v>0</v>
      </c>
      <c r="D848">
        <f>SUM($B848:B$1109)</f>
        <v>339</v>
      </c>
      <c r="E848" t="str">
        <f t="shared" si="43"/>
        <v>886+</v>
      </c>
      <c r="F848" s="3">
        <f t="shared" si="44"/>
        <v>2.3054746106140093E-6</v>
      </c>
      <c r="G848">
        <f t="shared" si="45"/>
        <v>886</v>
      </c>
    </row>
    <row r="849" spans="1:7" x14ac:dyDescent="0.25">
      <c r="A849">
        <v>888</v>
      </c>
      <c r="B849">
        <v>2</v>
      </c>
      <c r="C849">
        <v>0</v>
      </c>
      <c r="D849">
        <f>SUM($B849:B$1109)</f>
        <v>338</v>
      </c>
      <c r="E849" t="str">
        <f t="shared" si="43"/>
        <v>888+</v>
      </c>
      <c r="F849" s="3">
        <f t="shared" si="44"/>
        <v>2.298673800553201E-6</v>
      </c>
      <c r="G849">
        <f t="shared" si="45"/>
        <v>1776</v>
      </c>
    </row>
    <row r="850" spans="1:7" x14ac:dyDescent="0.25">
      <c r="A850">
        <v>889</v>
      </c>
      <c r="B850">
        <v>1</v>
      </c>
      <c r="C850">
        <v>0</v>
      </c>
      <c r="D850">
        <f>SUM($B850:B$1109)</f>
        <v>336</v>
      </c>
      <c r="E850" t="str">
        <f t="shared" si="43"/>
        <v>889+</v>
      </c>
      <c r="F850" s="3">
        <f t="shared" si="44"/>
        <v>2.2850721804315843E-6</v>
      </c>
      <c r="G850">
        <f t="shared" si="45"/>
        <v>889</v>
      </c>
    </row>
    <row r="851" spans="1:7" x14ac:dyDescent="0.25">
      <c r="A851">
        <v>890</v>
      </c>
      <c r="B851">
        <v>2</v>
      </c>
      <c r="C851">
        <v>0</v>
      </c>
      <c r="D851">
        <f>SUM($B851:B$1109)</f>
        <v>335</v>
      </c>
      <c r="E851" t="str">
        <f t="shared" ref="E851:E914" si="46">CONCATENATE(A851,"+")</f>
        <v>890+</v>
      </c>
      <c r="F851" s="3">
        <f t="shared" ref="F851:F914" si="47">D851/$D$2</f>
        <v>2.2782713703707764E-6</v>
      </c>
      <c r="G851">
        <f t="shared" si="45"/>
        <v>1780</v>
      </c>
    </row>
    <row r="852" spans="1:7" x14ac:dyDescent="0.25">
      <c r="A852">
        <v>891</v>
      </c>
      <c r="B852">
        <v>4</v>
      </c>
      <c r="C852">
        <v>0</v>
      </c>
      <c r="D852">
        <f>SUM($B852:B$1109)</f>
        <v>333</v>
      </c>
      <c r="E852" t="str">
        <f t="shared" si="46"/>
        <v>891+</v>
      </c>
      <c r="F852" s="3">
        <f t="shared" si="47"/>
        <v>2.2646697502491597E-6</v>
      </c>
      <c r="G852">
        <f t="shared" si="45"/>
        <v>3564</v>
      </c>
    </row>
    <row r="853" spans="1:7" x14ac:dyDescent="0.25">
      <c r="A853">
        <v>892</v>
      </c>
      <c r="B853">
        <v>1</v>
      </c>
      <c r="C853">
        <v>0</v>
      </c>
      <c r="D853">
        <f>SUM($B853:B$1109)</f>
        <v>329</v>
      </c>
      <c r="E853" t="str">
        <f t="shared" si="46"/>
        <v>892+</v>
      </c>
      <c r="F853" s="3">
        <f t="shared" si="47"/>
        <v>2.2374665100059263E-6</v>
      </c>
      <c r="G853">
        <f t="shared" si="45"/>
        <v>892</v>
      </c>
    </row>
    <row r="854" spans="1:7" x14ac:dyDescent="0.25">
      <c r="A854">
        <v>893</v>
      </c>
      <c r="B854">
        <v>1</v>
      </c>
      <c r="C854">
        <v>0</v>
      </c>
      <c r="D854">
        <f>SUM($B854:B$1109)</f>
        <v>328</v>
      </c>
      <c r="E854" t="str">
        <f t="shared" si="46"/>
        <v>893+</v>
      </c>
      <c r="F854" s="3">
        <f t="shared" si="47"/>
        <v>2.230665699945118E-6</v>
      </c>
      <c r="G854">
        <f t="shared" si="45"/>
        <v>893</v>
      </c>
    </row>
    <row r="855" spans="1:7" x14ac:dyDescent="0.25">
      <c r="A855">
        <v>894</v>
      </c>
      <c r="B855">
        <v>1</v>
      </c>
      <c r="C855">
        <v>0</v>
      </c>
      <c r="D855">
        <f>SUM($B855:B$1109)</f>
        <v>327</v>
      </c>
      <c r="E855" t="str">
        <f t="shared" si="46"/>
        <v>894+</v>
      </c>
      <c r="F855" s="3">
        <f t="shared" si="47"/>
        <v>2.22386488988431E-6</v>
      </c>
      <c r="G855">
        <f t="shared" si="45"/>
        <v>894</v>
      </c>
    </row>
    <row r="856" spans="1:7" x14ac:dyDescent="0.25">
      <c r="A856">
        <v>895</v>
      </c>
      <c r="B856">
        <v>2</v>
      </c>
      <c r="C856">
        <v>0</v>
      </c>
      <c r="D856">
        <f>SUM($B856:B$1109)</f>
        <v>326</v>
      </c>
      <c r="E856" t="str">
        <f t="shared" si="46"/>
        <v>895+</v>
      </c>
      <c r="F856" s="3">
        <f t="shared" si="47"/>
        <v>2.2170640798235017E-6</v>
      </c>
      <c r="G856">
        <f t="shared" si="45"/>
        <v>1790</v>
      </c>
    </row>
    <row r="857" spans="1:7" x14ac:dyDescent="0.25">
      <c r="A857">
        <v>896</v>
      </c>
      <c r="B857">
        <v>3</v>
      </c>
      <c r="C857">
        <v>0</v>
      </c>
      <c r="D857">
        <f>SUM($B857:B$1109)</f>
        <v>324</v>
      </c>
      <c r="E857" t="str">
        <f t="shared" si="46"/>
        <v>896+</v>
      </c>
      <c r="F857" s="3">
        <f t="shared" si="47"/>
        <v>2.203462459701885E-6</v>
      </c>
      <c r="G857">
        <f t="shared" si="45"/>
        <v>2688</v>
      </c>
    </row>
    <row r="858" spans="1:7" x14ac:dyDescent="0.25">
      <c r="A858">
        <v>898</v>
      </c>
      <c r="B858">
        <v>1</v>
      </c>
      <c r="C858">
        <v>0</v>
      </c>
      <c r="D858">
        <f>SUM($B858:B$1109)</f>
        <v>321</v>
      </c>
      <c r="E858" t="str">
        <f t="shared" si="46"/>
        <v>898+</v>
      </c>
      <c r="F858" s="3">
        <f t="shared" si="47"/>
        <v>2.18306002951946E-6</v>
      </c>
      <c r="G858">
        <f t="shared" si="45"/>
        <v>898</v>
      </c>
    </row>
    <row r="859" spans="1:7" x14ac:dyDescent="0.25">
      <c r="A859">
        <v>899</v>
      </c>
      <c r="B859">
        <v>1</v>
      </c>
      <c r="C859">
        <v>0</v>
      </c>
      <c r="D859">
        <f>SUM($B859:B$1109)</f>
        <v>320</v>
      </c>
      <c r="E859" t="str">
        <f t="shared" si="46"/>
        <v>899+</v>
      </c>
      <c r="F859" s="3">
        <f t="shared" si="47"/>
        <v>2.176259219458652E-6</v>
      </c>
      <c r="G859">
        <f t="shared" si="45"/>
        <v>899</v>
      </c>
    </row>
    <row r="860" spans="1:7" x14ac:dyDescent="0.25">
      <c r="A860">
        <v>900</v>
      </c>
      <c r="B860">
        <v>1</v>
      </c>
      <c r="C860">
        <v>0</v>
      </c>
      <c r="D860">
        <f>SUM($B860:B$1109)</f>
        <v>319</v>
      </c>
      <c r="E860" t="str">
        <f t="shared" si="46"/>
        <v>900+</v>
      </c>
      <c r="F860" s="3">
        <f t="shared" si="47"/>
        <v>2.1694584093978437E-6</v>
      </c>
      <c r="G860">
        <f t="shared" si="45"/>
        <v>900</v>
      </c>
    </row>
    <row r="861" spans="1:7" x14ac:dyDescent="0.25">
      <c r="A861">
        <v>901</v>
      </c>
      <c r="B861">
        <v>2</v>
      </c>
      <c r="C861">
        <v>0</v>
      </c>
      <c r="D861">
        <f>SUM($B861:B$1109)</f>
        <v>318</v>
      </c>
      <c r="E861" t="str">
        <f t="shared" si="46"/>
        <v>901+</v>
      </c>
      <c r="F861" s="3">
        <f t="shared" si="47"/>
        <v>2.1626575993370354E-6</v>
      </c>
      <c r="G861">
        <f t="shared" si="45"/>
        <v>1802</v>
      </c>
    </row>
    <row r="862" spans="1:7" x14ac:dyDescent="0.25">
      <c r="A862">
        <v>902</v>
      </c>
      <c r="B862">
        <v>2</v>
      </c>
      <c r="C862">
        <v>0</v>
      </c>
      <c r="D862">
        <f>SUM($B862:B$1109)</f>
        <v>316</v>
      </c>
      <c r="E862" t="str">
        <f t="shared" si="46"/>
        <v>902+</v>
      </c>
      <c r="F862" s="3">
        <f t="shared" si="47"/>
        <v>2.1490559792154187E-6</v>
      </c>
      <c r="G862">
        <f t="shared" si="45"/>
        <v>1804</v>
      </c>
    </row>
    <row r="863" spans="1:7" x14ac:dyDescent="0.25">
      <c r="A863">
        <v>906</v>
      </c>
      <c r="B863">
        <v>2</v>
      </c>
      <c r="C863">
        <v>0</v>
      </c>
      <c r="D863">
        <f>SUM($B863:B$1109)</f>
        <v>314</v>
      </c>
      <c r="E863" t="str">
        <f t="shared" si="46"/>
        <v>906+</v>
      </c>
      <c r="F863" s="3">
        <f t="shared" si="47"/>
        <v>2.135454359093802E-6</v>
      </c>
      <c r="G863">
        <f t="shared" si="45"/>
        <v>1812</v>
      </c>
    </row>
    <row r="864" spans="1:7" x14ac:dyDescent="0.25">
      <c r="A864">
        <v>907</v>
      </c>
      <c r="B864">
        <v>1</v>
      </c>
      <c r="C864">
        <v>0</v>
      </c>
      <c r="D864">
        <f>SUM($B864:B$1109)</f>
        <v>312</v>
      </c>
      <c r="E864" t="str">
        <f t="shared" si="46"/>
        <v>907+</v>
      </c>
      <c r="F864" s="3">
        <f t="shared" si="47"/>
        <v>2.1218527389721857E-6</v>
      </c>
      <c r="G864">
        <f t="shared" si="45"/>
        <v>907</v>
      </c>
    </row>
    <row r="865" spans="1:7" x14ac:dyDescent="0.25">
      <c r="A865">
        <v>909</v>
      </c>
      <c r="B865">
        <v>2</v>
      </c>
      <c r="C865">
        <v>0</v>
      </c>
      <c r="D865">
        <f>SUM($B865:B$1109)</f>
        <v>311</v>
      </c>
      <c r="E865" t="str">
        <f t="shared" si="46"/>
        <v>909+</v>
      </c>
      <c r="F865" s="3">
        <f t="shared" si="47"/>
        <v>2.1150519289113774E-6</v>
      </c>
      <c r="G865">
        <f t="shared" si="45"/>
        <v>1818</v>
      </c>
    </row>
    <row r="866" spans="1:7" x14ac:dyDescent="0.25">
      <c r="A866">
        <v>910</v>
      </c>
      <c r="B866">
        <v>1</v>
      </c>
      <c r="C866">
        <v>0</v>
      </c>
      <c r="D866">
        <f>SUM($B866:B$1109)</f>
        <v>309</v>
      </c>
      <c r="E866" t="str">
        <f t="shared" si="46"/>
        <v>910+</v>
      </c>
      <c r="F866" s="3">
        <f t="shared" si="47"/>
        <v>2.1014503087897607E-6</v>
      </c>
      <c r="G866">
        <f t="shared" si="45"/>
        <v>910</v>
      </c>
    </row>
    <row r="867" spans="1:7" x14ac:dyDescent="0.25">
      <c r="A867">
        <v>913</v>
      </c>
      <c r="B867">
        <v>6</v>
      </c>
      <c r="C867">
        <v>0</v>
      </c>
      <c r="D867">
        <f>SUM($B867:B$1109)</f>
        <v>308</v>
      </c>
      <c r="E867" t="str">
        <f t="shared" si="46"/>
        <v>913+</v>
      </c>
      <c r="F867" s="3">
        <f t="shared" si="47"/>
        <v>2.0946494987289523E-6</v>
      </c>
      <c r="G867">
        <f t="shared" si="45"/>
        <v>5478</v>
      </c>
    </row>
    <row r="868" spans="1:7" x14ac:dyDescent="0.25">
      <c r="A868">
        <v>914</v>
      </c>
      <c r="B868">
        <v>1</v>
      </c>
      <c r="C868">
        <v>0</v>
      </c>
      <c r="D868">
        <f>SUM($B868:B$1109)</f>
        <v>302</v>
      </c>
      <c r="E868" t="str">
        <f t="shared" si="46"/>
        <v>914+</v>
      </c>
      <c r="F868" s="3">
        <f t="shared" si="47"/>
        <v>2.0538446383641027E-6</v>
      </c>
      <c r="G868">
        <f t="shared" si="45"/>
        <v>914</v>
      </c>
    </row>
    <row r="869" spans="1:7" x14ac:dyDescent="0.25">
      <c r="A869">
        <v>915</v>
      </c>
      <c r="B869">
        <v>2</v>
      </c>
      <c r="C869">
        <v>0</v>
      </c>
      <c r="D869">
        <f>SUM($B869:B$1109)</f>
        <v>301</v>
      </c>
      <c r="E869" t="str">
        <f t="shared" si="46"/>
        <v>915+</v>
      </c>
      <c r="F869" s="3">
        <f t="shared" si="47"/>
        <v>2.0470438283032943E-6</v>
      </c>
      <c r="G869">
        <f t="shared" si="45"/>
        <v>1830</v>
      </c>
    </row>
    <row r="870" spans="1:7" x14ac:dyDescent="0.25">
      <c r="A870">
        <v>917</v>
      </c>
      <c r="B870">
        <v>1</v>
      </c>
      <c r="C870">
        <v>0</v>
      </c>
      <c r="D870">
        <f>SUM($B870:B$1109)</f>
        <v>299</v>
      </c>
      <c r="E870" t="str">
        <f t="shared" si="46"/>
        <v>917+</v>
      </c>
      <c r="F870" s="3">
        <f t="shared" si="47"/>
        <v>2.0334422081816777E-6</v>
      </c>
      <c r="G870">
        <f t="shared" ref="G870:G933" si="48">A870*B870</f>
        <v>917</v>
      </c>
    </row>
    <row r="871" spans="1:7" x14ac:dyDescent="0.25">
      <c r="A871">
        <v>918</v>
      </c>
      <c r="B871">
        <v>2</v>
      </c>
      <c r="C871">
        <v>0</v>
      </c>
      <c r="D871">
        <f>SUM($B871:B$1109)</f>
        <v>298</v>
      </c>
      <c r="E871" t="str">
        <f t="shared" si="46"/>
        <v>918+</v>
      </c>
      <c r="F871" s="3">
        <f t="shared" si="47"/>
        <v>2.0266413981208697E-6</v>
      </c>
      <c r="G871">
        <f t="shared" si="48"/>
        <v>1836</v>
      </c>
    </row>
    <row r="872" spans="1:7" x14ac:dyDescent="0.25">
      <c r="A872">
        <v>919</v>
      </c>
      <c r="B872">
        <v>1</v>
      </c>
      <c r="C872">
        <v>0</v>
      </c>
      <c r="D872">
        <f>SUM($B872:B$1109)</f>
        <v>296</v>
      </c>
      <c r="E872" t="str">
        <f t="shared" si="46"/>
        <v>919+</v>
      </c>
      <c r="F872" s="3">
        <f t="shared" si="47"/>
        <v>2.013039777999253E-6</v>
      </c>
      <c r="G872">
        <f t="shared" si="48"/>
        <v>919</v>
      </c>
    </row>
    <row r="873" spans="1:7" x14ac:dyDescent="0.25">
      <c r="A873">
        <v>922</v>
      </c>
      <c r="B873">
        <v>1</v>
      </c>
      <c r="C873">
        <v>0</v>
      </c>
      <c r="D873">
        <f>SUM($B873:B$1109)</f>
        <v>295</v>
      </c>
      <c r="E873" t="str">
        <f t="shared" si="46"/>
        <v>922+</v>
      </c>
      <c r="F873" s="3">
        <f t="shared" si="47"/>
        <v>2.0062389679384447E-6</v>
      </c>
      <c r="G873">
        <f t="shared" si="48"/>
        <v>922</v>
      </c>
    </row>
    <row r="874" spans="1:7" x14ac:dyDescent="0.25">
      <c r="A874">
        <v>924</v>
      </c>
      <c r="B874">
        <v>1</v>
      </c>
      <c r="C874">
        <v>0</v>
      </c>
      <c r="D874">
        <f>SUM($B874:B$1109)</f>
        <v>294</v>
      </c>
      <c r="E874" t="str">
        <f t="shared" si="46"/>
        <v>924+</v>
      </c>
      <c r="F874" s="3">
        <f t="shared" si="47"/>
        <v>1.9994381578776364E-6</v>
      </c>
      <c r="G874">
        <f t="shared" si="48"/>
        <v>924</v>
      </c>
    </row>
    <row r="875" spans="1:7" x14ac:dyDescent="0.25">
      <c r="A875">
        <v>925</v>
      </c>
      <c r="B875">
        <v>2</v>
      </c>
      <c r="C875">
        <v>0</v>
      </c>
      <c r="D875">
        <f>SUM($B875:B$1109)</f>
        <v>293</v>
      </c>
      <c r="E875" t="str">
        <f t="shared" si="46"/>
        <v>925+</v>
      </c>
      <c r="F875" s="3">
        <f t="shared" si="47"/>
        <v>1.992637347816828E-6</v>
      </c>
      <c r="G875">
        <f t="shared" si="48"/>
        <v>1850</v>
      </c>
    </row>
    <row r="876" spans="1:7" x14ac:dyDescent="0.25">
      <c r="A876">
        <v>926</v>
      </c>
      <c r="B876">
        <v>2</v>
      </c>
      <c r="C876">
        <v>0</v>
      </c>
      <c r="D876">
        <f>SUM($B876:B$1109)</f>
        <v>291</v>
      </c>
      <c r="E876" t="str">
        <f t="shared" si="46"/>
        <v>926+</v>
      </c>
      <c r="F876" s="3">
        <f t="shared" si="47"/>
        <v>1.9790357276952113E-6</v>
      </c>
      <c r="G876">
        <f t="shared" si="48"/>
        <v>1852</v>
      </c>
    </row>
    <row r="877" spans="1:7" x14ac:dyDescent="0.25">
      <c r="A877">
        <v>927</v>
      </c>
      <c r="B877">
        <v>3</v>
      </c>
      <c r="C877">
        <v>0</v>
      </c>
      <c r="D877">
        <f>SUM($B877:B$1109)</f>
        <v>289</v>
      </c>
      <c r="E877" t="str">
        <f t="shared" si="46"/>
        <v>927+</v>
      </c>
      <c r="F877" s="3">
        <f t="shared" si="47"/>
        <v>1.9654341075735951E-6</v>
      </c>
      <c r="G877">
        <f t="shared" si="48"/>
        <v>2781</v>
      </c>
    </row>
    <row r="878" spans="1:7" x14ac:dyDescent="0.25">
      <c r="A878">
        <v>930</v>
      </c>
      <c r="B878">
        <v>2</v>
      </c>
      <c r="C878">
        <v>0</v>
      </c>
      <c r="D878">
        <f>SUM($B878:B$1109)</f>
        <v>286</v>
      </c>
      <c r="E878" t="str">
        <f t="shared" si="46"/>
        <v>930+</v>
      </c>
      <c r="F878" s="3">
        <f t="shared" si="47"/>
        <v>1.94503167739117E-6</v>
      </c>
      <c r="G878">
        <f t="shared" si="48"/>
        <v>1860</v>
      </c>
    </row>
    <row r="879" spans="1:7" x14ac:dyDescent="0.25">
      <c r="A879">
        <v>931</v>
      </c>
      <c r="B879">
        <v>1</v>
      </c>
      <c r="C879">
        <v>0</v>
      </c>
      <c r="D879">
        <f>SUM($B879:B$1109)</f>
        <v>284</v>
      </c>
      <c r="E879" t="str">
        <f t="shared" si="46"/>
        <v>931+</v>
      </c>
      <c r="F879" s="3">
        <f t="shared" si="47"/>
        <v>1.9314300572695533E-6</v>
      </c>
      <c r="G879">
        <f t="shared" si="48"/>
        <v>931</v>
      </c>
    </row>
    <row r="880" spans="1:7" x14ac:dyDescent="0.25">
      <c r="A880">
        <v>932</v>
      </c>
      <c r="B880">
        <v>2</v>
      </c>
      <c r="C880">
        <v>0</v>
      </c>
      <c r="D880">
        <f>SUM($B880:B$1109)</f>
        <v>283</v>
      </c>
      <c r="E880" t="str">
        <f t="shared" si="46"/>
        <v>932+</v>
      </c>
      <c r="F880" s="3">
        <f t="shared" si="47"/>
        <v>1.9246292472087454E-6</v>
      </c>
      <c r="G880">
        <f t="shared" si="48"/>
        <v>1864</v>
      </c>
    </row>
    <row r="881" spans="1:7" x14ac:dyDescent="0.25">
      <c r="A881">
        <v>936</v>
      </c>
      <c r="B881">
        <v>1</v>
      </c>
      <c r="C881">
        <v>0</v>
      </c>
      <c r="D881">
        <f>SUM($B881:B$1109)</f>
        <v>281</v>
      </c>
      <c r="E881" t="str">
        <f t="shared" si="46"/>
        <v>936+</v>
      </c>
      <c r="F881" s="3">
        <f t="shared" si="47"/>
        <v>1.9110276270871287E-6</v>
      </c>
      <c r="G881">
        <f t="shared" si="48"/>
        <v>936</v>
      </c>
    </row>
    <row r="882" spans="1:7" x14ac:dyDescent="0.25">
      <c r="A882">
        <v>941</v>
      </c>
      <c r="B882">
        <v>1</v>
      </c>
      <c r="C882">
        <v>0</v>
      </c>
      <c r="D882">
        <f>SUM($B882:B$1109)</f>
        <v>280</v>
      </c>
      <c r="E882" t="str">
        <f t="shared" si="46"/>
        <v>941+</v>
      </c>
      <c r="F882" s="3">
        <f t="shared" si="47"/>
        <v>1.9042268170263204E-6</v>
      </c>
      <c r="G882">
        <f t="shared" si="48"/>
        <v>941</v>
      </c>
    </row>
    <row r="883" spans="1:7" x14ac:dyDescent="0.25">
      <c r="A883">
        <v>943</v>
      </c>
      <c r="B883">
        <v>1</v>
      </c>
      <c r="C883">
        <v>0</v>
      </c>
      <c r="D883">
        <f>SUM($B883:B$1109)</f>
        <v>279</v>
      </c>
      <c r="E883" t="str">
        <f t="shared" si="46"/>
        <v>943+</v>
      </c>
      <c r="F883" s="3">
        <f t="shared" si="47"/>
        <v>1.897426006965512E-6</v>
      </c>
      <c r="G883">
        <f t="shared" si="48"/>
        <v>943</v>
      </c>
    </row>
    <row r="884" spans="1:7" x14ac:dyDescent="0.25">
      <c r="A884">
        <v>945</v>
      </c>
      <c r="B884">
        <v>2</v>
      </c>
      <c r="C884">
        <v>0</v>
      </c>
      <c r="D884">
        <f>SUM($B884:B$1109)</f>
        <v>278</v>
      </c>
      <c r="E884" t="str">
        <f t="shared" si="46"/>
        <v>945+</v>
      </c>
      <c r="F884" s="3">
        <f t="shared" si="47"/>
        <v>1.8906251969047037E-6</v>
      </c>
      <c r="G884">
        <f t="shared" si="48"/>
        <v>1890</v>
      </c>
    </row>
    <row r="885" spans="1:7" x14ac:dyDescent="0.25">
      <c r="A885">
        <v>948</v>
      </c>
      <c r="B885">
        <v>2</v>
      </c>
      <c r="C885">
        <v>0</v>
      </c>
      <c r="D885">
        <f>SUM($B885:B$1109)</f>
        <v>276</v>
      </c>
      <c r="E885" t="str">
        <f t="shared" si="46"/>
        <v>948+</v>
      </c>
      <c r="F885" s="3">
        <f t="shared" si="47"/>
        <v>1.8770235767830872E-6</v>
      </c>
      <c r="G885">
        <f t="shared" si="48"/>
        <v>1896</v>
      </c>
    </row>
    <row r="886" spans="1:7" x14ac:dyDescent="0.25">
      <c r="A886">
        <v>950</v>
      </c>
      <c r="B886">
        <v>1</v>
      </c>
      <c r="C886">
        <v>0</v>
      </c>
      <c r="D886">
        <f>SUM($B886:B$1109)</f>
        <v>274</v>
      </c>
      <c r="E886" t="str">
        <f t="shared" si="46"/>
        <v>950+</v>
      </c>
      <c r="F886" s="3">
        <f t="shared" si="47"/>
        <v>1.8634219566614707E-6</v>
      </c>
      <c r="G886">
        <f t="shared" si="48"/>
        <v>950</v>
      </c>
    </row>
    <row r="887" spans="1:7" x14ac:dyDescent="0.25">
      <c r="A887">
        <v>951</v>
      </c>
      <c r="B887">
        <v>2</v>
      </c>
      <c r="C887">
        <v>0</v>
      </c>
      <c r="D887">
        <f>SUM($B887:B$1109)</f>
        <v>273</v>
      </c>
      <c r="E887" t="str">
        <f t="shared" si="46"/>
        <v>951+</v>
      </c>
      <c r="F887" s="3">
        <f t="shared" si="47"/>
        <v>1.8566211466006624E-6</v>
      </c>
      <c r="G887">
        <f t="shared" si="48"/>
        <v>1902</v>
      </c>
    </row>
    <row r="888" spans="1:7" x14ac:dyDescent="0.25">
      <c r="A888">
        <v>954</v>
      </c>
      <c r="B888">
        <v>1</v>
      </c>
      <c r="C888">
        <v>0</v>
      </c>
      <c r="D888">
        <f>SUM($B888:B$1109)</f>
        <v>271</v>
      </c>
      <c r="E888" t="str">
        <f t="shared" si="46"/>
        <v>954+</v>
      </c>
      <c r="F888" s="3">
        <f t="shared" si="47"/>
        <v>1.8430195264790457E-6</v>
      </c>
      <c r="G888">
        <f t="shared" si="48"/>
        <v>954</v>
      </c>
    </row>
    <row r="889" spans="1:7" x14ac:dyDescent="0.25">
      <c r="A889">
        <v>955</v>
      </c>
      <c r="B889">
        <v>2</v>
      </c>
      <c r="C889">
        <v>0</v>
      </c>
      <c r="D889">
        <f>SUM($B889:B$1109)</f>
        <v>270</v>
      </c>
      <c r="E889" t="str">
        <f t="shared" si="46"/>
        <v>955+</v>
      </c>
      <c r="F889" s="3">
        <f t="shared" si="47"/>
        <v>1.8362187164182376E-6</v>
      </c>
      <c r="G889">
        <f t="shared" si="48"/>
        <v>1910</v>
      </c>
    </row>
    <row r="890" spans="1:7" x14ac:dyDescent="0.25">
      <c r="A890">
        <v>956</v>
      </c>
      <c r="B890">
        <v>1</v>
      </c>
      <c r="C890">
        <v>0</v>
      </c>
      <c r="D890">
        <f>SUM($B890:B$1109)</f>
        <v>268</v>
      </c>
      <c r="E890" t="str">
        <f t="shared" si="46"/>
        <v>956+</v>
      </c>
      <c r="F890" s="3">
        <f t="shared" si="47"/>
        <v>1.8226170962966209E-6</v>
      </c>
      <c r="G890">
        <f t="shared" si="48"/>
        <v>956</v>
      </c>
    </row>
    <row r="891" spans="1:7" x14ac:dyDescent="0.25">
      <c r="A891">
        <v>957</v>
      </c>
      <c r="B891">
        <v>1</v>
      </c>
      <c r="C891">
        <v>0</v>
      </c>
      <c r="D891">
        <f>SUM($B891:B$1109)</f>
        <v>267</v>
      </c>
      <c r="E891" t="str">
        <f t="shared" si="46"/>
        <v>957+</v>
      </c>
      <c r="F891" s="3">
        <f t="shared" si="47"/>
        <v>1.8158162862358125E-6</v>
      </c>
      <c r="G891">
        <f t="shared" si="48"/>
        <v>957</v>
      </c>
    </row>
    <row r="892" spans="1:7" x14ac:dyDescent="0.25">
      <c r="A892">
        <v>958</v>
      </c>
      <c r="B892">
        <v>2</v>
      </c>
      <c r="C892">
        <v>0</v>
      </c>
      <c r="D892">
        <f>SUM($B892:B$1109)</f>
        <v>266</v>
      </c>
      <c r="E892" t="str">
        <f t="shared" si="46"/>
        <v>958+</v>
      </c>
      <c r="F892" s="3">
        <f t="shared" si="47"/>
        <v>1.8090154761750044E-6</v>
      </c>
      <c r="G892">
        <f t="shared" si="48"/>
        <v>1916</v>
      </c>
    </row>
    <row r="893" spans="1:7" x14ac:dyDescent="0.25">
      <c r="A893">
        <v>959</v>
      </c>
      <c r="B893">
        <v>2</v>
      </c>
      <c r="C893">
        <v>0</v>
      </c>
      <c r="D893">
        <f>SUM($B893:B$1109)</f>
        <v>264</v>
      </c>
      <c r="E893" t="str">
        <f t="shared" si="46"/>
        <v>959+</v>
      </c>
      <c r="F893" s="3">
        <f t="shared" si="47"/>
        <v>1.7954138560533877E-6</v>
      </c>
      <c r="G893">
        <f t="shared" si="48"/>
        <v>1918</v>
      </c>
    </row>
    <row r="894" spans="1:7" x14ac:dyDescent="0.25">
      <c r="A894">
        <v>960</v>
      </c>
      <c r="B894">
        <v>1</v>
      </c>
      <c r="C894">
        <v>0</v>
      </c>
      <c r="D894">
        <f>SUM($B894:B$1109)</f>
        <v>262</v>
      </c>
      <c r="E894" t="str">
        <f t="shared" si="46"/>
        <v>960+</v>
      </c>
      <c r="F894" s="3">
        <f t="shared" si="47"/>
        <v>1.7818122359317712E-6</v>
      </c>
      <c r="G894">
        <f t="shared" si="48"/>
        <v>960</v>
      </c>
    </row>
    <row r="895" spans="1:7" x14ac:dyDescent="0.25">
      <c r="A895">
        <v>962</v>
      </c>
      <c r="B895">
        <v>2</v>
      </c>
      <c r="C895">
        <v>0</v>
      </c>
      <c r="D895">
        <f>SUM($B895:B$1109)</f>
        <v>261</v>
      </c>
      <c r="E895" t="str">
        <f t="shared" si="46"/>
        <v>962+</v>
      </c>
      <c r="F895" s="3">
        <f t="shared" si="47"/>
        <v>1.7750114258709629E-6</v>
      </c>
      <c r="G895">
        <f t="shared" si="48"/>
        <v>1924</v>
      </c>
    </row>
    <row r="896" spans="1:7" x14ac:dyDescent="0.25">
      <c r="A896">
        <v>963</v>
      </c>
      <c r="B896">
        <v>3</v>
      </c>
      <c r="C896">
        <v>0</v>
      </c>
      <c r="D896">
        <f>SUM($B896:B$1109)</f>
        <v>259</v>
      </c>
      <c r="E896" t="str">
        <f t="shared" si="46"/>
        <v>963+</v>
      </c>
      <c r="F896" s="3">
        <f t="shared" si="47"/>
        <v>1.7614098057493464E-6</v>
      </c>
      <c r="G896">
        <f t="shared" si="48"/>
        <v>2889</v>
      </c>
    </row>
    <row r="897" spans="1:7" x14ac:dyDescent="0.25">
      <c r="A897">
        <v>964</v>
      </c>
      <c r="B897">
        <v>2</v>
      </c>
      <c r="C897">
        <v>0</v>
      </c>
      <c r="D897">
        <f>SUM($B897:B$1109)</f>
        <v>256</v>
      </c>
      <c r="E897" t="str">
        <f t="shared" si="46"/>
        <v>964+</v>
      </c>
      <c r="F897" s="3">
        <f t="shared" si="47"/>
        <v>1.7410073755669214E-6</v>
      </c>
      <c r="G897">
        <f t="shared" si="48"/>
        <v>1928</v>
      </c>
    </row>
    <row r="898" spans="1:7" x14ac:dyDescent="0.25">
      <c r="A898">
        <v>966</v>
      </c>
      <c r="B898">
        <v>1</v>
      </c>
      <c r="C898">
        <v>0</v>
      </c>
      <c r="D898">
        <f>SUM($B898:B$1109)</f>
        <v>254</v>
      </c>
      <c r="E898" t="str">
        <f t="shared" si="46"/>
        <v>966+</v>
      </c>
      <c r="F898" s="3">
        <f t="shared" si="47"/>
        <v>1.7274057554453049E-6</v>
      </c>
      <c r="G898">
        <f t="shared" si="48"/>
        <v>966</v>
      </c>
    </row>
    <row r="899" spans="1:7" x14ac:dyDescent="0.25">
      <c r="A899">
        <v>972</v>
      </c>
      <c r="B899">
        <v>1</v>
      </c>
      <c r="C899">
        <v>0</v>
      </c>
      <c r="D899">
        <f>SUM($B899:B$1109)</f>
        <v>253</v>
      </c>
      <c r="E899" t="str">
        <f t="shared" si="46"/>
        <v>972+</v>
      </c>
      <c r="F899" s="3">
        <f t="shared" si="47"/>
        <v>1.7206049453844966E-6</v>
      </c>
      <c r="G899">
        <f t="shared" si="48"/>
        <v>972</v>
      </c>
    </row>
    <row r="900" spans="1:7" x14ac:dyDescent="0.25">
      <c r="A900">
        <v>977</v>
      </c>
      <c r="B900">
        <v>1</v>
      </c>
      <c r="C900">
        <v>0</v>
      </c>
      <c r="D900">
        <f>SUM($B900:B$1109)</f>
        <v>252</v>
      </c>
      <c r="E900" t="str">
        <f t="shared" si="46"/>
        <v>977+</v>
      </c>
      <c r="F900" s="3">
        <f t="shared" si="47"/>
        <v>1.7138041353236884E-6</v>
      </c>
      <c r="G900">
        <f t="shared" si="48"/>
        <v>977</v>
      </c>
    </row>
    <row r="901" spans="1:7" x14ac:dyDescent="0.25">
      <c r="A901">
        <v>978</v>
      </c>
      <c r="B901">
        <v>1</v>
      </c>
      <c r="C901">
        <v>0</v>
      </c>
      <c r="D901">
        <f>SUM($B901:B$1109)</f>
        <v>251</v>
      </c>
      <c r="E901" t="str">
        <f t="shared" si="46"/>
        <v>978+</v>
      </c>
      <c r="F901" s="3">
        <f t="shared" si="47"/>
        <v>1.7070033252628801E-6</v>
      </c>
      <c r="G901">
        <f t="shared" si="48"/>
        <v>978</v>
      </c>
    </row>
    <row r="902" spans="1:7" x14ac:dyDescent="0.25">
      <c r="A902">
        <v>980</v>
      </c>
      <c r="B902">
        <v>1</v>
      </c>
      <c r="C902">
        <v>0</v>
      </c>
      <c r="D902">
        <f>SUM($B902:B$1109)</f>
        <v>250</v>
      </c>
      <c r="E902" t="str">
        <f t="shared" si="46"/>
        <v>980+</v>
      </c>
      <c r="F902" s="3">
        <f t="shared" si="47"/>
        <v>1.7002025152020717E-6</v>
      </c>
      <c r="G902">
        <f t="shared" si="48"/>
        <v>980</v>
      </c>
    </row>
    <row r="903" spans="1:7" x14ac:dyDescent="0.25">
      <c r="A903">
        <v>982</v>
      </c>
      <c r="B903">
        <v>1</v>
      </c>
      <c r="C903">
        <v>0</v>
      </c>
      <c r="D903">
        <f>SUM($B903:B$1109)</f>
        <v>249</v>
      </c>
      <c r="E903" t="str">
        <f t="shared" si="46"/>
        <v>982+</v>
      </c>
      <c r="F903" s="3">
        <f t="shared" si="47"/>
        <v>1.6934017051412634E-6</v>
      </c>
      <c r="G903">
        <f t="shared" si="48"/>
        <v>982</v>
      </c>
    </row>
    <row r="904" spans="1:7" x14ac:dyDescent="0.25">
      <c r="A904">
        <v>984</v>
      </c>
      <c r="B904">
        <v>1</v>
      </c>
      <c r="C904">
        <v>0</v>
      </c>
      <c r="D904">
        <f>SUM($B904:B$1109)</f>
        <v>248</v>
      </c>
      <c r="E904" t="str">
        <f t="shared" si="46"/>
        <v>984+</v>
      </c>
      <c r="F904" s="3">
        <f t="shared" si="47"/>
        <v>1.6866008950804553E-6</v>
      </c>
      <c r="G904">
        <f t="shared" si="48"/>
        <v>984</v>
      </c>
    </row>
    <row r="905" spans="1:7" x14ac:dyDescent="0.25">
      <c r="A905">
        <v>985</v>
      </c>
      <c r="B905">
        <v>1</v>
      </c>
      <c r="C905">
        <v>0</v>
      </c>
      <c r="D905">
        <f>SUM($B905:B$1109)</f>
        <v>247</v>
      </c>
      <c r="E905" t="str">
        <f t="shared" si="46"/>
        <v>985+</v>
      </c>
      <c r="F905" s="3">
        <f t="shared" si="47"/>
        <v>1.6798000850196469E-6</v>
      </c>
      <c r="G905">
        <f t="shared" si="48"/>
        <v>985</v>
      </c>
    </row>
    <row r="906" spans="1:7" x14ac:dyDescent="0.25">
      <c r="A906">
        <v>986</v>
      </c>
      <c r="B906">
        <v>1</v>
      </c>
      <c r="C906">
        <v>0</v>
      </c>
      <c r="D906">
        <f>SUM($B906:B$1109)</f>
        <v>246</v>
      </c>
      <c r="E906" t="str">
        <f t="shared" si="46"/>
        <v>986+</v>
      </c>
      <c r="F906" s="3">
        <f t="shared" si="47"/>
        <v>1.6729992749588386E-6</v>
      </c>
      <c r="G906">
        <f t="shared" si="48"/>
        <v>986</v>
      </c>
    </row>
    <row r="907" spans="1:7" x14ac:dyDescent="0.25">
      <c r="A907">
        <v>990</v>
      </c>
      <c r="B907">
        <v>2</v>
      </c>
      <c r="C907">
        <v>0</v>
      </c>
      <c r="D907">
        <f>SUM($B907:B$1109)</f>
        <v>245</v>
      </c>
      <c r="E907" t="str">
        <f t="shared" si="46"/>
        <v>990+</v>
      </c>
      <c r="F907" s="3">
        <f t="shared" si="47"/>
        <v>1.6661984648980302E-6</v>
      </c>
      <c r="G907">
        <f t="shared" si="48"/>
        <v>1980</v>
      </c>
    </row>
    <row r="908" spans="1:7" x14ac:dyDescent="0.25">
      <c r="A908">
        <v>991</v>
      </c>
      <c r="B908">
        <v>1</v>
      </c>
      <c r="C908">
        <v>0</v>
      </c>
      <c r="D908">
        <f>SUM($B908:B$1109)</f>
        <v>243</v>
      </c>
      <c r="E908" t="str">
        <f t="shared" si="46"/>
        <v>991+</v>
      </c>
      <c r="F908" s="3">
        <f t="shared" si="47"/>
        <v>1.6525968447764137E-6</v>
      </c>
      <c r="G908">
        <f t="shared" si="48"/>
        <v>991</v>
      </c>
    </row>
    <row r="909" spans="1:7" x14ac:dyDescent="0.25">
      <c r="A909">
        <v>992</v>
      </c>
      <c r="B909">
        <v>1</v>
      </c>
      <c r="C909">
        <v>0</v>
      </c>
      <c r="D909">
        <f>SUM($B909:B$1109)</f>
        <v>242</v>
      </c>
      <c r="E909" t="str">
        <f t="shared" si="46"/>
        <v>992+</v>
      </c>
      <c r="F909" s="3">
        <f t="shared" si="47"/>
        <v>1.6457960347156054E-6</v>
      </c>
      <c r="G909">
        <f t="shared" si="48"/>
        <v>992</v>
      </c>
    </row>
    <row r="910" spans="1:7" x14ac:dyDescent="0.25">
      <c r="A910">
        <v>993</v>
      </c>
      <c r="B910">
        <v>1</v>
      </c>
      <c r="C910">
        <v>0</v>
      </c>
      <c r="D910">
        <f>SUM($B910:B$1109)</f>
        <v>241</v>
      </c>
      <c r="E910" t="str">
        <f t="shared" si="46"/>
        <v>993+</v>
      </c>
      <c r="F910" s="3">
        <f t="shared" si="47"/>
        <v>1.6389952246547973E-6</v>
      </c>
      <c r="G910">
        <f t="shared" si="48"/>
        <v>993</v>
      </c>
    </row>
    <row r="911" spans="1:7" x14ac:dyDescent="0.25">
      <c r="A911">
        <v>994</v>
      </c>
      <c r="B911">
        <v>1</v>
      </c>
      <c r="C911">
        <v>0</v>
      </c>
      <c r="D911">
        <f>SUM($B911:B$1109)</f>
        <v>240</v>
      </c>
      <c r="E911" t="str">
        <f t="shared" si="46"/>
        <v>994+</v>
      </c>
      <c r="F911" s="3">
        <f t="shared" si="47"/>
        <v>1.6321944145939889E-6</v>
      </c>
      <c r="G911">
        <f t="shared" si="48"/>
        <v>994</v>
      </c>
    </row>
    <row r="912" spans="1:7" x14ac:dyDescent="0.25">
      <c r="A912">
        <v>996</v>
      </c>
      <c r="B912">
        <v>1</v>
      </c>
      <c r="C912">
        <v>0</v>
      </c>
      <c r="D912">
        <f>SUM($B912:B$1109)</f>
        <v>239</v>
      </c>
      <c r="E912" t="str">
        <f t="shared" si="46"/>
        <v>996+</v>
      </c>
      <c r="F912" s="3">
        <f t="shared" si="47"/>
        <v>1.6253936045331806E-6</v>
      </c>
      <c r="G912">
        <f t="shared" si="48"/>
        <v>996</v>
      </c>
    </row>
    <row r="913" spans="1:7" x14ac:dyDescent="0.25">
      <c r="A913">
        <v>999</v>
      </c>
      <c r="B913">
        <v>1</v>
      </c>
      <c r="C913">
        <v>0</v>
      </c>
      <c r="D913">
        <f>SUM($B913:B$1109)</f>
        <v>238</v>
      </c>
      <c r="E913" t="str">
        <f t="shared" si="46"/>
        <v>999+</v>
      </c>
      <c r="F913" s="3">
        <f t="shared" si="47"/>
        <v>1.6185927944723722E-6</v>
      </c>
      <c r="G913">
        <f t="shared" si="48"/>
        <v>999</v>
      </c>
    </row>
    <row r="914" spans="1:7" x14ac:dyDescent="0.25">
      <c r="A914">
        <v>1001</v>
      </c>
      <c r="B914">
        <v>1</v>
      </c>
      <c r="C914">
        <v>0</v>
      </c>
      <c r="D914">
        <f>SUM($B914:B$1109)</f>
        <v>237</v>
      </c>
      <c r="E914" t="str">
        <f t="shared" si="46"/>
        <v>1001+</v>
      </c>
      <c r="F914" s="3">
        <f t="shared" si="47"/>
        <v>1.6117919844115641E-6</v>
      </c>
      <c r="G914">
        <f t="shared" si="48"/>
        <v>1001</v>
      </c>
    </row>
    <row r="915" spans="1:7" x14ac:dyDescent="0.25">
      <c r="A915">
        <v>1004</v>
      </c>
      <c r="B915">
        <v>2</v>
      </c>
      <c r="C915">
        <v>0</v>
      </c>
      <c r="D915">
        <f>SUM($B915:B$1109)</f>
        <v>236</v>
      </c>
      <c r="E915" t="str">
        <f t="shared" ref="E915:E978" si="49">CONCATENATE(A915,"+")</f>
        <v>1004+</v>
      </c>
      <c r="F915" s="3">
        <f t="shared" ref="F915:F978" si="50">D915/$D$2</f>
        <v>1.6049911743507558E-6</v>
      </c>
      <c r="G915">
        <f t="shared" si="48"/>
        <v>2008</v>
      </c>
    </row>
    <row r="916" spans="1:7" x14ac:dyDescent="0.25">
      <c r="A916">
        <v>1005</v>
      </c>
      <c r="B916">
        <v>1</v>
      </c>
      <c r="C916">
        <v>0</v>
      </c>
      <c r="D916">
        <f>SUM($B916:B$1109)</f>
        <v>234</v>
      </c>
      <c r="E916" t="str">
        <f t="shared" si="49"/>
        <v>1005+</v>
      </c>
      <c r="F916" s="3">
        <f t="shared" si="50"/>
        <v>1.5913895542291391E-6</v>
      </c>
      <c r="G916">
        <f t="shared" si="48"/>
        <v>1005</v>
      </c>
    </row>
    <row r="917" spans="1:7" x14ac:dyDescent="0.25">
      <c r="A917">
        <v>1006</v>
      </c>
      <c r="B917">
        <v>2</v>
      </c>
      <c r="C917">
        <v>0</v>
      </c>
      <c r="D917">
        <f>SUM($B917:B$1109)</f>
        <v>233</v>
      </c>
      <c r="E917" t="str">
        <f t="shared" si="49"/>
        <v>1006+</v>
      </c>
      <c r="F917" s="3">
        <f t="shared" si="50"/>
        <v>1.5845887441683309E-6</v>
      </c>
      <c r="G917">
        <f t="shared" si="48"/>
        <v>2012</v>
      </c>
    </row>
    <row r="918" spans="1:7" x14ac:dyDescent="0.25">
      <c r="A918">
        <v>1007</v>
      </c>
      <c r="B918">
        <v>2</v>
      </c>
      <c r="C918">
        <v>0</v>
      </c>
      <c r="D918">
        <f>SUM($B918:B$1109)</f>
        <v>231</v>
      </c>
      <c r="E918" t="str">
        <f t="shared" si="49"/>
        <v>1007+</v>
      </c>
      <c r="F918" s="3">
        <f t="shared" si="50"/>
        <v>1.5709871240467142E-6</v>
      </c>
      <c r="G918">
        <f t="shared" si="48"/>
        <v>2014</v>
      </c>
    </row>
    <row r="919" spans="1:7" x14ac:dyDescent="0.25">
      <c r="A919">
        <v>1011</v>
      </c>
      <c r="B919">
        <v>3</v>
      </c>
      <c r="C919">
        <v>0</v>
      </c>
      <c r="D919">
        <f>SUM($B919:B$1109)</f>
        <v>229</v>
      </c>
      <c r="E919" t="str">
        <f t="shared" si="49"/>
        <v>1011+</v>
      </c>
      <c r="F919" s="3">
        <f t="shared" si="50"/>
        <v>1.5573855039250978E-6</v>
      </c>
      <c r="G919">
        <f t="shared" si="48"/>
        <v>3033</v>
      </c>
    </row>
    <row r="920" spans="1:7" x14ac:dyDescent="0.25">
      <c r="A920">
        <v>1012</v>
      </c>
      <c r="B920">
        <v>1</v>
      </c>
      <c r="C920">
        <v>0</v>
      </c>
      <c r="D920">
        <f>SUM($B920:B$1109)</f>
        <v>226</v>
      </c>
      <c r="E920" t="str">
        <f t="shared" si="49"/>
        <v>1012+</v>
      </c>
      <c r="F920" s="3">
        <f t="shared" si="50"/>
        <v>1.5369830737426729E-6</v>
      </c>
      <c r="G920">
        <f t="shared" si="48"/>
        <v>1012</v>
      </c>
    </row>
    <row r="921" spans="1:7" x14ac:dyDescent="0.25">
      <c r="A921">
        <v>1014</v>
      </c>
      <c r="B921">
        <v>2</v>
      </c>
      <c r="C921">
        <v>0</v>
      </c>
      <c r="D921">
        <f>SUM($B921:B$1109)</f>
        <v>225</v>
      </c>
      <c r="E921" t="str">
        <f t="shared" si="49"/>
        <v>1014+</v>
      </c>
      <c r="F921" s="3">
        <f t="shared" si="50"/>
        <v>1.5301822636818646E-6</v>
      </c>
      <c r="G921">
        <f t="shared" si="48"/>
        <v>2028</v>
      </c>
    </row>
    <row r="922" spans="1:7" x14ac:dyDescent="0.25">
      <c r="A922">
        <v>1018</v>
      </c>
      <c r="B922">
        <v>1</v>
      </c>
      <c r="C922">
        <v>0</v>
      </c>
      <c r="D922">
        <f>SUM($B922:B$1109)</f>
        <v>223</v>
      </c>
      <c r="E922" t="str">
        <f t="shared" si="49"/>
        <v>1018+</v>
      </c>
      <c r="F922" s="3">
        <f t="shared" si="50"/>
        <v>1.5165806435602479E-6</v>
      </c>
      <c r="G922">
        <f t="shared" si="48"/>
        <v>1018</v>
      </c>
    </row>
    <row r="923" spans="1:7" x14ac:dyDescent="0.25">
      <c r="A923">
        <v>1020</v>
      </c>
      <c r="B923">
        <v>1</v>
      </c>
      <c r="C923">
        <v>0</v>
      </c>
      <c r="D923">
        <f>SUM($B923:B$1109)</f>
        <v>222</v>
      </c>
      <c r="E923" t="str">
        <f t="shared" si="49"/>
        <v>1020+</v>
      </c>
      <c r="F923" s="3">
        <f t="shared" si="50"/>
        <v>1.5097798334994398E-6</v>
      </c>
      <c r="G923">
        <f t="shared" si="48"/>
        <v>1020</v>
      </c>
    </row>
    <row r="924" spans="1:7" x14ac:dyDescent="0.25">
      <c r="A924">
        <v>1023</v>
      </c>
      <c r="B924">
        <v>2</v>
      </c>
      <c r="C924">
        <v>0</v>
      </c>
      <c r="D924">
        <f>SUM($B924:B$1109)</f>
        <v>221</v>
      </c>
      <c r="E924" t="str">
        <f t="shared" si="49"/>
        <v>1023+</v>
      </c>
      <c r="F924" s="3">
        <f t="shared" si="50"/>
        <v>1.5029790234386314E-6</v>
      </c>
      <c r="G924">
        <f t="shared" si="48"/>
        <v>2046</v>
      </c>
    </row>
    <row r="925" spans="1:7" x14ac:dyDescent="0.25">
      <c r="A925">
        <v>1024</v>
      </c>
      <c r="B925">
        <v>2</v>
      </c>
      <c r="C925">
        <v>0</v>
      </c>
      <c r="D925">
        <f>SUM($B925:B$1109)</f>
        <v>219</v>
      </c>
      <c r="E925" t="str">
        <f t="shared" si="49"/>
        <v>1024+</v>
      </c>
      <c r="F925" s="3">
        <f t="shared" si="50"/>
        <v>1.489377403317015E-6</v>
      </c>
      <c r="G925">
        <f t="shared" si="48"/>
        <v>2048</v>
      </c>
    </row>
    <row r="926" spans="1:7" x14ac:dyDescent="0.25">
      <c r="A926">
        <v>1026</v>
      </c>
      <c r="B926">
        <v>1</v>
      </c>
      <c r="C926">
        <v>0</v>
      </c>
      <c r="D926">
        <f>SUM($B926:B$1109)</f>
        <v>217</v>
      </c>
      <c r="E926" t="str">
        <f t="shared" si="49"/>
        <v>1026+</v>
      </c>
      <c r="F926" s="3">
        <f t="shared" si="50"/>
        <v>1.4757757831953983E-6</v>
      </c>
      <c r="G926">
        <f t="shared" si="48"/>
        <v>1026</v>
      </c>
    </row>
    <row r="927" spans="1:7" x14ac:dyDescent="0.25">
      <c r="A927">
        <v>1028</v>
      </c>
      <c r="B927">
        <v>1</v>
      </c>
      <c r="C927">
        <v>0</v>
      </c>
      <c r="D927">
        <f>SUM($B927:B$1109)</f>
        <v>216</v>
      </c>
      <c r="E927" t="str">
        <f t="shared" si="49"/>
        <v>1028+</v>
      </c>
      <c r="F927" s="3">
        <f t="shared" si="50"/>
        <v>1.4689749731345899E-6</v>
      </c>
      <c r="G927">
        <f t="shared" si="48"/>
        <v>1028</v>
      </c>
    </row>
    <row r="928" spans="1:7" x14ac:dyDescent="0.25">
      <c r="A928">
        <v>1030</v>
      </c>
      <c r="B928">
        <v>1</v>
      </c>
      <c r="C928">
        <v>0</v>
      </c>
      <c r="D928">
        <f>SUM($B928:B$1109)</f>
        <v>215</v>
      </c>
      <c r="E928" t="str">
        <f t="shared" si="49"/>
        <v>1030+</v>
      </c>
      <c r="F928" s="3">
        <f t="shared" si="50"/>
        <v>1.4621741630737818E-6</v>
      </c>
      <c r="G928">
        <f t="shared" si="48"/>
        <v>1030</v>
      </c>
    </row>
    <row r="929" spans="1:7" x14ac:dyDescent="0.25">
      <c r="A929">
        <v>1032</v>
      </c>
      <c r="B929">
        <v>1</v>
      </c>
      <c r="C929">
        <v>0</v>
      </c>
      <c r="D929">
        <f>SUM($B929:B$1109)</f>
        <v>214</v>
      </c>
      <c r="E929" t="str">
        <f t="shared" si="49"/>
        <v>1032+</v>
      </c>
      <c r="F929" s="3">
        <f t="shared" si="50"/>
        <v>1.4553733530129734E-6</v>
      </c>
      <c r="G929">
        <f t="shared" si="48"/>
        <v>1032</v>
      </c>
    </row>
    <row r="930" spans="1:7" x14ac:dyDescent="0.25">
      <c r="A930">
        <v>1035</v>
      </c>
      <c r="B930">
        <v>2</v>
      </c>
      <c r="C930">
        <v>0</v>
      </c>
      <c r="D930">
        <f>SUM($B930:B$1109)</f>
        <v>213</v>
      </c>
      <c r="E930" t="str">
        <f t="shared" si="49"/>
        <v>1035+</v>
      </c>
      <c r="F930" s="3">
        <f t="shared" si="50"/>
        <v>1.4485725429521651E-6</v>
      </c>
      <c r="G930">
        <f t="shared" si="48"/>
        <v>2070</v>
      </c>
    </row>
    <row r="931" spans="1:7" x14ac:dyDescent="0.25">
      <c r="A931">
        <v>1037</v>
      </c>
      <c r="B931">
        <v>1</v>
      </c>
      <c r="C931">
        <v>0</v>
      </c>
      <c r="D931">
        <f>SUM($B931:B$1109)</f>
        <v>211</v>
      </c>
      <c r="E931" t="str">
        <f t="shared" si="49"/>
        <v>1037+</v>
      </c>
      <c r="F931" s="3">
        <f t="shared" si="50"/>
        <v>1.4349709228305486E-6</v>
      </c>
      <c r="G931">
        <f t="shared" si="48"/>
        <v>1037</v>
      </c>
    </row>
    <row r="932" spans="1:7" x14ac:dyDescent="0.25">
      <c r="A932">
        <v>1040</v>
      </c>
      <c r="B932">
        <v>1</v>
      </c>
      <c r="C932">
        <v>0</v>
      </c>
      <c r="D932">
        <f>SUM($B932:B$1109)</f>
        <v>210</v>
      </c>
      <c r="E932" t="str">
        <f t="shared" si="49"/>
        <v>1040+</v>
      </c>
      <c r="F932" s="3">
        <f t="shared" si="50"/>
        <v>1.4281701127697403E-6</v>
      </c>
      <c r="G932">
        <f t="shared" si="48"/>
        <v>1040</v>
      </c>
    </row>
    <row r="933" spans="1:7" x14ac:dyDescent="0.25">
      <c r="A933">
        <v>1042</v>
      </c>
      <c r="B933">
        <v>1</v>
      </c>
      <c r="C933">
        <v>0</v>
      </c>
      <c r="D933">
        <f>SUM($B933:B$1109)</f>
        <v>209</v>
      </c>
      <c r="E933" t="str">
        <f t="shared" si="49"/>
        <v>1042+</v>
      </c>
      <c r="F933" s="3">
        <f t="shared" si="50"/>
        <v>1.4213693027089319E-6</v>
      </c>
      <c r="G933">
        <f t="shared" si="48"/>
        <v>1042</v>
      </c>
    </row>
    <row r="934" spans="1:7" x14ac:dyDescent="0.25">
      <c r="A934">
        <v>1043</v>
      </c>
      <c r="B934">
        <v>1</v>
      </c>
      <c r="C934">
        <v>0</v>
      </c>
      <c r="D934">
        <f>SUM($B934:B$1109)</f>
        <v>208</v>
      </c>
      <c r="E934" t="str">
        <f t="shared" si="49"/>
        <v>1043+</v>
      </c>
      <c r="F934" s="3">
        <f t="shared" si="50"/>
        <v>1.4145684926481238E-6</v>
      </c>
      <c r="G934">
        <f t="shared" ref="G934:G997" si="51">A934*B934</f>
        <v>1043</v>
      </c>
    </row>
    <row r="935" spans="1:7" x14ac:dyDescent="0.25">
      <c r="A935">
        <v>1044</v>
      </c>
      <c r="B935">
        <v>1</v>
      </c>
      <c r="C935">
        <v>0</v>
      </c>
      <c r="D935">
        <f>SUM($B935:B$1109)</f>
        <v>207</v>
      </c>
      <c r="E935" t="str">
        <f t="shared" si="49"/>
        <v>1044+</v>
      </c>
      <c r="F935" s="3">
        <f t="shared" si="50"/>
        <v>1.4077676825873155E-6</v>
      </c>
      <c r="G935">
        <f t="shared" si="51"/>
        <v>1044</v>
      </c>
    </row>
    <row r="936" spans="1:7" x14ac:dyDescent="0.25">
      <c r="A936">
        <v>1045</v>
      </c>
      <c r="B936">
        <v>1</v>
      </c>
      <c r="C936">
        <v>0</v>
      </c>
      <c r="D936">
        <f>SUM($B936:B$1109)</f>
        <v>206</v>
      </c>
      <c r="E936" t="str">
        <f t="shared" si="49"/>
        <v>1045+</v>
      </c>
      <c r="F936" s="3">
        <f t="shared" si="50"/>
        <v>1.4009668725265071E-6</v>
      </c>
      <c r="G936">
        <f t="shared" si="51"/>
        <v>1045</v>
      </c>
    </row>
    <row r="937" spans="1:7" x14ac:dyDescent="0.25">
      <c r="A937">
        <v>1046</v>
      </c>
      <c r="B937">
        <v>2</v>
      </c>
      <c r="C937">
        <v>0</v>
      </c>
      <c r="D937">
        <f>SUM($B937:B$1109)</f>
        <v>205</v>
      </c>
      <c r="E937" t="str">
        <f t="shared" si="49"/>
        <v>1046+</v>
      </c>
      <c r="F937" s="3">
        <f t="shared" si="50"/>
        <v>1.3941660624656988E-6</v>
      </c>
      <c r="G937">
        <f t="shared" si="51"/>
        <v>2092</v>
      </c>
    </row>
    <row r="938" spans="1:7" x14ac:dyDescent="0.25">
      <c r="A938">
        <v>1049</v>
      </c>
      <c r="B938">
        <v>1</v>
      </c>
      <c r="C938">
        <v>0</v>
      </c>
      <c r="D938">
        <f>SUM($B938:B$1109)</f>
        <v>203</v>
      </c>
      <c r="E938" t="str">
        <f t="shared" si="49"/>
        <v>1049+</v>
      </c>
      <c r="F938" s="3">
        <f t="shared" si="50"/>
        <v>1.3805644423440823E-6</v>
      </c>
      <c r="G938">
        <f t="shared" si="51"/>
        <v>1049</v>
      </c>
    </row>
    <row r="939" spans="1:7" x14ac:dyDescent="0.25">
      <c r="A939">
        <v>1053</v>
      </c>
      <c r="B939">
        <v>1</v>
      </c>
      <c r="C939">
        <v>0</v>
      </c>
      <c r="D939">
        <f>SUM($B939:B$1109)</f>
        <v>202</v>
      </c>
      <c r="E939" t="str">
        <f t="shared" si="49"/>
        <v>1053+</v>
      </c>
      <c r="F939" s="3">
        <f t="shared" si="50"/>
        <v>1.373763632283274E-6</v>
      </c>
      <c r="G939">
        <f t="shared" si="51"/>
        <v>1053</v>
      </c>
    </row>
    <row r="940" spans="1:7" x14ac:dyDescent="0.25">
      <c r="A940">
        <v>1057</v>
      </c>
      <c r="B940">
        <v>1</v>
      </c>
      <c r="C940">
        <v>0</v>
      </c>
      <c r="D940">
        <f>SUM($B940:B$1109)</f>
        <v>201</v>
      </c>
      <c r="E940" t="str">
        <f t="shared" si="49"/>
        <v>1057+</v>
      </c>
      <c r="F940" s="3">
        <f t="shared" si="50"/>
        <v>1.3669628222224656E-6</v>
      </c>
      <c r="G940">
        <f t="shared" si="51"/>
        <v>1057</v>
      </c>
    </row>
    <row r="941" spans="1:7" x14ac:dyDescent="0.25">
      <c r="A941">
        <v>1058</v>
      </c>
      <c r="B941">
        <v>1</v>
      </c>
      <c r="C941">
        <v>0</v>
      </c>
      <c r="D941">
        <f>SUM($B941:B$1109)</f>
        <v>200</v>
      </c>
      <c r="E941" t="str">
        <f t="shared" si="49"/>
        <v>1058+</v>
      </c>
      <c r="F941" s="3">
        <f t="shared" si="50"/>
        <v>1.3601620121616575E-6</v>
      </c>
      <c r="G941">
        <f t="shared" si="51"/>
        <v>1058</v>
      </c>
    </row>
    <row r="942" spans="1:7" x14ac:dyDescent="0.25">
      <c r="A942">
        <v>1059</v>
      </c>
      <c r="B942">
        <v>1</v>
      </c>
      <c r="C942">
        <v>0</v>
      </c>
      <c r="D942">
        <f>SUM($B942:B$1109)</f>
        <v>199</v>
      </c>
      <c r="E942" t="str">
        <f t="shared" si="49"/>
        <v>1059+</v>
      </c>
      <c r="F942" s="3">
        <f t="shared" si="50"/>
        <v>1.3533612021008491E-6</v>
      </c>
      <c r="G942">
        <f t="shared" si="51"/>
        <v>1059</v>
      </c>
    </row>
    <row r="943" spans="1:7" x14ac:dyDescent="0.25">
      <c r="A943">
        <v>1063</v>
      </c>
      <c r="B943">
        <v>1</v>
      </c>
      <c r="C943">
        <v>0</v>
      </c>
      <c r="D943">
        <f>SUM($B943:B$1109)</f>
        <v>198</v>
      </c>
      <c r="E943" t="str">
        <f t="shared" si="49"/>
        <v>1063+</v>
      </c>
      <c r="F943" s="3">
        <f t="shared" si="50"/>
        <v>1.3465603920400408E-6</v>
      </c>
      <c r="G943">
        <f t="shared" si="51"/>
        <v>1063</v>
      </c>
    </row>
    <row r="944" spans="1:7" x14ac:dyDescent="0.25">
      <c r="A944">
        <v>1065</v>
      </c>
      <c r="B944">
        <v>1</v>
      </c>
      <c r="C944">
        <v>0</v>
      </c>
      <c r="D944">
        <f>SUM($B944:B$1109)</f>
        <v>197</v>
      </c>
      <c r="E944" t="str">
        <f t="shared" si="49"/>
        <v>1065+</v>
      </c>
      <c r="F944" s="3">
        <f t="shared" si="50"/>
        <v>1.3397595819792324E-6</v>
      </c>
      <c r="G944">
        <f t="shared" si="51"/>
        <v>1065</v>
      </c>
    </row>
    <row r="945" spans="1:7" x14ac:dyDescent="0.25">
      <c r="A945">
        <v>1067</v>
      </c>
      <c r="B945">
        <v>2</v>
      </c>
      <c r="C945">
        <v>0</v>
      </c>
      <c r="D945">
        <f>SUM($B945:B$1109)</f>
        <v>196</v>
      </c>
      <c r="E945" t="str">
        <f t="shared" si="49"/>
        <v>1067+</v>
      </c>
      <c r="F945" s="3">
        <f t="shared" si="50"/>
        <v>1.3329587719184243E-6</v>
      </c>
      <c r="G945">
        <f t="shared" si="51"/>
        <v>2134</v>
      </c>
    </row>
    <row r="946" spans="1:7" x14ac:dyDescent="0.25">
      <c r="A946">
        <v>1068</v>
      </c>
      <c r="B946">
        <v>1</v>
      </c>
      <c r="C946">
        <v>0</v>
      </c>
      <c r="D946">
        <f>SUM($B946:B$1109)</f>
        <v>194</v>
      </c>
      <c r="E946" t="str">
        <f t="shared" si="49"/>
        <v>1068+</v>
      </c>
      <c r="F946" s="3">
        <f t="shared" si="50"/>
        <v>1.3193571517968076E-6</v>
      </c>
      <c r="G946">
        <f t="shared" si="51"/>
        <v>1068</v>
      </c>
    </row>
    <row r="947" spans="1:7" x14ac:dyDescent="0.25">
      <c r="A947">
        <v>1070</v>
      </c>
      <c r="B947">
        <v>1</v>
      </c>
      <c r="C947">
        <v>0</v>
      </c>
      <c r="D947">
        <f>SUM($B947:B$1109)</f>
        <v>193</v>
      </c>
      <c r="E947" t="str">
        <f t="shared" si="49"/>
        <v>1070+</v>
      </c>
      <c r="F947" s="3">
        <f t="shared" si="50"/>
        <v>1.3125563417359995E-6</v>
      </c>
      <c r="G947">
        <f t="shared" si="51"/>
        <v>1070</v>
      </c>
    </row>
    <row r="948" spans="1:7" x14ac:dyDescent="0.25">
      <c r="A948">
        <v>1071</v>
      </c>
      <c r="B948">
        <v>1</v>
      </c>
      <c r="C948">
        <v>0</v>
      </c>
      <c r="D948">
        <f>SUM($B948:B$1109)</f>
        <v>192</v>
      </c>
      <c r="E948" t="str">
        <f t="shared" si="49"/>
        <v>1071+</v>
      </c>
      <c r="F948" s="3">
        <f t="shared" si="50"/>
        <v>1.3057555316751911E-6</v>
      </c>
      <c r="G948">
        <f t="shared" si="51"/>
        <v>1071</v>
      </c>
    </row>
    <row r="949" spans="1:7" x14ac:dyDescent="0.25">
      <c r="A949">
        <v>1072</v>
      </c>
      <c r="B949">
        <v>3</v>
      </c>
      <c r="C949">
        <v>0</v>
      </c>
      <c r="D949">
        <f>SUM($B949:B$1109)</f>
        <v>191</v>
      </c>
      <c r="E949" t="str">
        <f t="shared" si="49"/>
        <v>1072+</v>
      </c>
      <c r="F949" s="3">
        <f t="shared" si="50"/>
        <v>1.2989547216143828E-6</v>
      </c>
      <c r="G949">
        <f t="shared" si="51"/>
        <v>3216</v>
      </c>
    </row>
    <row r="950" spans="1:7" x14ac:dyDescent="0.25">
      <c r="A950">
        <v>1074</v>
      </c>
      <c r="B950">
        <v>1</v>
      </c>
      <c r="C950">
        <v>0</v>
      </c>
      <c r="D950">
        <f>SUM($B950:B$1109)</f>
        <v>188</v>
      </c>
      <c r="E950" t="str">
        <f t="shared" si="49"/>
        <v>1074+</v>
      </c>
      <c r="F950" s="3">
        <f t="shared" si="50"/>
        <v>1.278552291431958E-6</v>
      </c>
      <c r="G950">
        <f t="shared" si="51"/>
        <v>1074</v>
      </c>
    </row>
    <row r="951" spans="1:7" x14ac:dyDescent="0.25">
      <c r="A951">
        <v>1079</v>
      </c>
      <c r="B951">
        <v>2</v>
      </c>
      <c r="C951">
        <v>0</v>
      </c>
      <c r="D951">
        <f>SUM($B951:B$1109)</f>
        <v>187</v>
      </c>
      <c r="E951" t="str">
        <f t="shared" si="49"/>
        <v>1079+</v>
      </c>
      <c r="F951" s="3">
        <f t="shared" si="50"/>
        <v>1.2717514813711496E-6</v>
      </c>
      <c r="G951">
        <f t="shared" si="51"/>
        <v>2158</v>
      </c>
    </row>
    <row r="952" spans="1:7" x14ac:dyDescent="0.25">
      <c r="A952">
        <v>1091</v>
      </c>
      <c r="B952">
        <v>1</v>
      </c>
      <c r="C952">
        <v>0</v>
      </c>
      <c r="D952">
        <f>SUM($B952:B$1109)</f>
        <v>185</v>
      </c>
      <c r="E952" t="str">
        <f t="shared" si="49"/>
        <v>1091+</v>
      </c>
      <c r="F952" s="3">
        <f t="shared" si="50"/>
        <v>1.2581498612495332E-6</v>
      </c>
      <c r="G952">
        <f t="shared" si="51"/>
        <v>1091</v>
      </c>
    </row>
    <row r="953" spans="1:7" x14ac:dyDescent="0.25">
      <c r="A953">
        <v>1094</v>
      </c>
      <c r="B953">
        <v>1</v>
      </c>
      <c r="C953">
        <v>0</v>
      </c>
      <c r="D953">
        <f>SUM($B953:B$1109)</f>
        <v>184</v>
      </c>
      <c r="E953" t="str">
        <f t="shared" si="49"/>
        <v>1094+</v>
      </c>
      <c r="F953" s="3">
        <f t="shared" si="50"/>
        <v>1.2513490511887248E-6</v>
      </c>
      <c r="G953">
        <f t="shared" si="51"/>
        <v>1094</v>
      </c>
    </row>
    <row r="954" spans="1:7" x14ac:dyDescent="0.25">
      <c r="A954">
        <v>1097</v>
      </c>
      <c r="B954">
        <v>1</v>
      </c>
      <c r="C954">
        <v>0</v>
      </c>
      <c r="D954">
        <f>SUM($B954:B$1109)</f>
        <v>183</v>
      </c>
      <c r="E954" t="str">
        <f t="shared" si="49"/>
        <v>1097+</v>
      </c>
      <c r="F954" s="3">
        <f t="shared" si="50"/>
        <v>1.2445482411279165E-6</v>
      </c>
      <c r="G954">
        <f t="shared" si="51"/>
        <v>1097</v>
      </c>
    </row>
    <row r="955" spans="1:7" x14ac:dyDescent="0.25">
      <c r="A955">
        <v>1099</v>
      </c>
      <c r="B955">
        <v>1</v>
      </c>
      <c r="C955">
        <v>0</v>
      </c>
      <c r="D955">
        <f>SUM($B955:B$1109)</f>
        <v>182</v>
      </c>
      <c r="E955" t="str">
        <f t="shared" si="49"/>
        <v>1099+</v>
      </c>
      <c r="F955" s="3">
        <f t="shared" si="50"/>
        <v>1.2377474310671083E-6</v>
      </c>
      <c r="G955">
        <f t="shared" si="51"/>
        <v>1099</v>
      </c>
    </row>
    <row r="956" spans="1:7" x14ac:dyDescent="0.25">
      <c r="A956">
        <v>1100</v>
      </c>
      <c r="B956">
        <v>2</v>
      </c>
      <c r="C956">
        <v>0</v>
      </c>
      <c r="D956">
        <f>SUM($B956:B$1109)</f>
        <v>181</v>
      </c>
      <c r="E956" t="str">
        <f t="shared" si="49"/>
        <v>1100+</v>
      </c>
      <c r="F956" s="3">
        <f t="shared" si="50"/>
        <v>1.2309466210063E-6</v>
      </c>
      <c r="G956">
        <f t="shared" si="51"/>
        <v>2200</v>
      </c>
    </row>
    <row r="957" spans="1:7" x14ac:dyDescent="0.25">
      <c r="A957">
        <v>1103</v>
      </c>
      <c r="B957">
        <v>2</v>
      </c>
      <c r="C957">
        <v>0</v>
      </c>
      <c r="D957">
        <f>SUM($B957:B$1109)</f>
        <v>179</v>
      </c>
      <c r="E957" t="str">
        <f t="shared" si="49"/>
        <v>1103+</v>
      </c>
      <c r="F957" s="3">
        <f t="shared" si="50"/>
        <v>1.2173450008846833E-6</v>
      </c>
      <c r="G957">
        <f t="shared" si="51"/>
        <v>2206</v>
      </c>
    </row>
    <row r="958" spans="1:7" x14ac:dyDescent="0.25">
      <c r="A958">
        <v>1105</v>
      </c>
      <c r="B958">
        <v>1</v>
      </c>
      <c r="C958">
        <v>0</v>
      </c>
      <c r="D958">
        <f>SUM($B958:B$1109)</f>
        <v>177</v>
      </c>
      <c r="E958" t="str">
        <f t="shared" si="49"/>
        <v>1105+</v>
      </c>
      <c r="F958" s="3">
        <f t="shared" si="50"/>
        <v>1.2037433807630668E-6</v>
      </c>
      <c r="G958">
        <f t="shared" si="51"/>
        <v>1105</v>
      </c>
    </row>
    <row r="959" spans="1:7" x14ac:dyDescent="0.25">
      <c r="A959">
        <v>1106</v>
      </c>
      <c r="B959">
        <v>1</v>
      </c>
      <c r="C959">
        <v>0</v>
      </c>
      <c r="D959">
        <f>SUM($B959:B$1109)</f>
        <v>176</v>
      </c>
      <c r="E959" t="str">
        <f t="shared" si="49"/>
        <v>1106+</v>
      </c>
      <c r="F959" s="3">
        <f t="shared" si="50"/>
        <v>1.1969425707022585E-6</v>
      </c>
      <c r="G959">
        <f t="shared" si="51"/>
        <v>1106</v>
      </c>
    </row>
    <row r="960" spans="1:7" x14ac:dyDescent="0.25">
      <c r="A960">
        <v>1107</v>
      </c>
      <c r="B960">
        <v>1</v>
      </c>
      <c r="C960">
        <v>0</v>
      </c>
      <c r="D960">
        <f>SUM($B960:B$1109)</f>
        <v>175</v>
      </c>
      <c r="E960" t="str">
        <f t="shared" si="49"/>
        <v>1107+</v>
      </c>
      <c r="F960" s="3">
        <f t="shared" si="50"/>
        <v>1.1901417606414501E-6</v>
      </c>
      <c r="G960">
        <f t="shared" si="51"/>
        <v>1107</v>
      </c>
    </row>
    <row r="961" spans="1:7" x14ac:dyDescent="0.25">
      <c r="A961">
        <v>1108</v>
      </c>
      <c r="B961">
        <v>1</v>
      </c>
      <c r="C961">
        <v>0</v>
      </c>
      <c r="D961">
        <f>SUM($B961:B$1109)</f>
        <v>174</v>
      </c>
      <c r="E961" t="str">
        <f t="shared" si="49"/>
        <v>1108+</v>
      </c>
      <c r="F961" s="3">
        <f t="shared" si="50"/>
        <v>1.183340950580642E-6</v>
      </c>
      <c r="G961">
        <f t="shared" si="51"/>
        <v>1108</v>
      </c>
    </row>
    <row r="962" spans="1:7" x14ac:dyDescent="0.25">
      <c r="A962">
        <v>1114</v>
      </c>
      <c r="B962">
        <v>1</v>
      </c>
      <c r="C962">
        <v>0</v>
      </c>
      <c r="D962">
        <f>SUM($B962:B$1109)</f>
        <v>173</v>
      </c>
      <c r="E962" t="str">
        <f t="shared" si="49"/>
        <v>1114+</v>
      </c>
      <c r="F962" s="3">
        <f t="shared" si="50"/>
        <v>1.1765401405198337E-6</v>
      </c>
      <c r="G962">
        <f t="shared" si="51"/>
        <v>1114</v>
      </c>
    </row>
    <row r="963" spans="1:7" x14ac:dyDescent="0.25">
      <c r="A963">
        <v>1116</v>
      </c>
      <c r="B963">
        <v>2</v>
      </c>
      <c r="C963">
        <v>0</v>
      </c>
      <c r="D963">
        <f>SUM($B963:B$1109)</f>
        <v>172</v>
      </c>
      <c r="E963" t="str">
        <f t="shared" si="49"/>
        <v>1116+</v>
      </c>
      <c r="F963" s="3">
        <f t="shared" si="50"/>
        <v>1.1697393304590253E-6</v>
      </c>
      <c r="G963">
        <f t="shared" si="51"/>
        <v>2232</v>
      </c>
    </row>
    <row r="964" spans="1:7" x14ac:dyDescent="0.25">
      <c r="A964">
        <v>1120</v>
      </c>
      <c r="B964">
        <v>1</v>
      </c>
      <c r="C964">
        <v>0</v>
      </c>
      <c r="D964">
        <f>SUM($B964:B$1109)</f>
        <v>170</v>
      </c>
      <c r="E964" t="str">
        <f t="shared" si="49"/>
        <v>1120+</v>
      </c>
      <c r="F964" s="3">
        <f t="shared" si="50"/>
        <v>1.1561377103374088E-6</v>
      </c>
      <c r="G964">
        <f t="shared" si="51"/>
        <v>1120</v>
      </c>
    </row>
    <row r="965" spans="1:7" x14ac:dyDescent="0.25">
      <c r="A965">
        <v>1121</v>
      </c>
      <c r="B965">
        <v>1</v>
      </c>
      <c r="C965">
        <v>0</v>
      </c>
      <c r="D965">
        <f>SUM($B965:B$1109)</f>
        <v>169</v>
      </c>
      <c r="E965" t="str">
        <f t="shared" si="49"/>
        <v>1121+</v>
      </c>
      <c r="F965" s="3">
        <f t="shared" si="50"/>
        <v>1.1493369002766005E-6</v>
      </c>
      <c r="G965">
        <f t="shared" si="51"/>
        <v>1121</v>
      </c>
    </row>
    <row r="966" spans="1:7" x14ac:dyDescent="0.25">
      <c r="A966">
        <v>1122</v>
      </c>
      <c r="B966">
        <v>2</v>
      </c>
      <c r="C966">
        <v>0</v>
      </c>
      <c r="D966">
        <f>SUM($B966:B$1109)</f>
        <v>168</v>
      </c>
      <c r="E966" t="str">
        <f t="shared" si="49"/>
        <v>1122+</v>
      </c>
      <c r="F966" s="3">
        <f t="shared" si="50"/>
        <v>1.1425360902157921E-6</v>
      </c>
      <c r="G966">
        <f t="shared" si="51"/>
        <v>2244</v>
      </c>
    </row>
    <row r="967" spans="1:7" x14ac:dyDescent="0.25">
      <c r="A967">
        <v>1123</v>
      </c>
      <c r="B967">
        <v>1</v>
      </c>
      <c r="C967">
        <v>0</v>
      </c>
      <c r="D967">
        <f>SUM($B967:B$1109)</f>
        <v>166</v>
      </c>
      <c r="E967" t="str">
        <f t="shared" si="49"/>
        <v>1123+</v>
      </c>
      <c r="F967" s="3">
        <f t="shared" si="50"/>
        <v>1.1289344700941757E-6</v>
      </c>
      <c r="G967">
        <f t="shared" si="51"/>
        <v>1123</v>
      </c>
    </row>
    <row r="968" spans="1:7" x14ac:dyDescent="0.25">
      <c r="A968">
        <v>1126</v>
      </c>
      <c r="B968">
        <v>2</v>
      </c>
      <c r="C968">
        <v>0</v>
      </c>
      <c r="D968">
        <f>SUM($B968:B$1109)</f>
        <v>165</v>
      </c>
      <c r="E968" t="str">
        <f t="shared" si="49"/>
        <v>1126+</v>
      </c>
      <c r="F968" s="3">
        <f t="shared" si="50"/>
        <v>1.1221336600333673E-6</v>
      </c>
      <c r="G968">
        <f t="shared" si="51"/>
        <v>2252</v>
      </c>
    </row>
    <row r="969" spans="1:7" x14ac:dyDescent="0.25">
      <c r="A969">
        <v>1127</v>
      </c>
      <c r="B969">
        <v>1</v>
      </c>
      <c r="C969">
        <v>0</v>
      </c>
      <c r="D969">
        <f>SUM($B969:B$1109)</f>
        <v>163</v>
      </c>
      <c r="E969" t="str">
        <f t="shared" si="49"/>
        <v>1127+</v>
      </c>
      <c r="F969" s="3">
        <f t="shared" si="50"/>
        <v>1.1085320399117508E-6</v>
      </c>
      <c r="G969">
        <f t="shared" si="51"/>
        <v>1127</v>
      </c>
    </row>
    <row r="970" spans="1:7" x14ac:dyDescent="0.25">
      <c r="A970">
        <v>1130</v>
      </c>
      <c r="B970">
        <v>1</v>
      </c>
      <c r="C970">
        <v>0</v>
      </c>
      <c r="D970">
        <f>SUM($B970:B$1109)</f>
        <v>162</v>
      </c>
      <c r="E970" t="str">
        <f t="shared" si="49"/>
        <v>1130+</v>
      </c>
      <c r="F970" s="3">
        <f t="shared" si="50"/>
        <v>1.1017312298509425E-6</v>
      </c>
      <c r="G970">
        <f t="shared" si="51"/>
        <v>1130</v>
      </c>
    </row>
    <row r="971" spans="1:7" x14ac:dyDescent="0.25">
      <c r="A971">
        <v>1132</v>
      </c>
      <c r="B971">
        <v>1</v>
      </c>
      <c r="C971">
        <v>0</v>
      </c>
      <c r="D971">
        <f>SUM($B971:B$1109)</f>
        <v>161</v>
      </c>
      <c r="E971" t="str">
        <f t="shared" si="49"/>
        <v>1132+</v>
      </c>
      <c r="F971" s="3">
        <f t="shared" si="50"/>
        <v>1.0949304197901342E-6</v>
      </c>
      <c r="G971">
        <f t="shared" si="51"/>
        <v>1132</v>
      </c>
    </row>
    <row r="972" spans="1:7" x14ac:dyDescent="0.25">
      <c r="A972">
        <v>1138</v>
      </c>
      <c r="B972">
        <v>1</v>
      </c>
      <c r="C972">
        <v>0</v>
      </c>
      <c r="D972">
        <f>SUM($B972:B$1109)</f>
        <v>160</v>
      </c>
      <c r="E972" t="str">
        <f t="shared" si="49"/>
        <v>1138+</v>
      </c>
      <c r="F972" s="3">
        <f t="shared" si="50"/>
        <v>1.088129609729326E-6</v>
      </c>
      <c r="G972">
        <f t="shared" si="51"/>
        <v>1138</v>
      </c>
    </row>
    <row r="973" spans="1:7" x14ac:dyDescent="0.25">
      <c r="A973">
        <v>1140</v>
      </c>
      <c r="B973">
        <v>1</v>
      </c>
      <c r="C973">
        <v>0</v>
      </c>
      <c r="D973">
        <f>SUM($B973:B$1109)</f>
        <v>159</v>
      </c>
      <c r="E973" t="str">
        <f t="shared" si="49"/>
        <v>1140+</v>
      </c>
      <c r="F973" s="3">
        <f t="shared" si="50"/>
        <v>1.0813287996685177E-6</v>
      </c>
      <c r="G973">
        <f t="shared" si="51"/>
        <v>1140</v>
      </c>
    </row>
    <row r="974" spans="1:7" x14ac:dyDescent="0.25">
      <c r="A974">
        <v>1142</v>
      </c>
      <c r="B974">
        <v>3</v>
      </c>
      <c r="C974">
        <v>0</v>
      </c>
      <c r="D974">
        <f>SUM($B974:B$1109)</f>
        <v>158</v>
      </c>
      <c r="E974" t="str">
        <f t="shared" si="49"/>
        <v>1142+</v>
      </c>
      <c r="F974" s="3">
        <f t="shared" si="50"/>
        <v>1.0745279896077093E-6</v>
      </c>
      <c r="G974">
        <f t="shared" si="51"/>
        <v>3426</v>
      </c>
    </row>
    <row r="975" spans="1:7" x14ac:dyDescent="0.25">
      <c r="A975">
        <v>1143</v>
      </c>
      <c r="B975">
        <v>1</v>
      </c>
      <c r="C975">
        <v>0</v>
      </c>
      <c r="D975">
        <f>SUM($B975:B$1109)</f>
        <v>155</v>
      </c>
      <c r="E975" t="str">
        <f t="shared" si="49"/>
        <v>1143+</v>
      </c>
      <c r="F975" s="3">
        <f t="shared" si="50"/>
        <v>1.0541255594252845E-6</v>
      </c>
      <c r="G975">
        <f t="shared" si="51"/>
        <v>1143</v>
      </c>
    </row>
    <row r="976" spans="1:7" x14ac:dyDescent="0.25">
      <c r="A976">
        <v>1145</v>
      </c>
      <c r="B976">
        <v>1</v>
      </c>
      <c r="C976">
        <v>0</v>
      </c>
      <c r="D976">
        <f>SUM($B976:B$1109)</f>
        <v>154</v>
      </c>
      <c r="E976" t="str">
        <f t="shared" si="49"/>
        <v>1145+</v>
      </c>
      <c r="F976" s="3">
        <f t="shared" si="50"/>
        <v>1.0473247493644762E-6</v>
      </c>
      <c r="G976">
        <f t="shared" si="51"/>
        <v>1145</v>
      </c>
    </row>
    <row r="977" spans="1:7" x14ac:dyDescent="0.25">
      <c r="A977">
        <v>1153</v>
      </c>
      <c r="B977">
        <v>1</v>
      </c>
      <c r="C977">
        <v>0</v>
      </c>
      <c r="D977">
        <f>SUM($B977:B$1109)</f>
        <v>153</v>
      </c>
      <c r="E977" t="str">
        <f t="shared" si="49"/>
        <v>1153+</v>
      </c>
      <c r="F977" s="3">
        <f t="shared" si="50"/>
        <v>1.0405239393036678E-6</v>
      </c>
      <c r="G977">
        <f t="shared" si="51"/>
        <v>1153</v>
      </c>
    </row>
    <row r="978" spans="1:7" x14ac:dyDescent="0.25">
      <c r="A978">
        <v>1154</v>
      </c>
      <c r="B978">
        <v>3</v>
      </c>
      <c r="C978">
        <v>0</v>
      </c>
      <c r="D978">
        <f>SUM($B978:B$1109)</f>
        <v>152</v>
      </c>
      <c r="E978" t="str">
        <f t="shared" si="49"/>
        <v>1154+</v>
      </c>
      <c r="F978" s="3">
        <f t="shared" si="50"/>
        <v>1.0337231292428597E-6</v>
      </c>
      <c r="G978">
        <f t="shared" si="51"/>
        <v>3462</v>
      </c>
    </row>
    <row r="979" spans="1:7" x14ac:dyDescent="0.25">
      <c r="A979">
        <v>1160</v>
      </c>
      <c r="B979">
        <v>1</v>
      </c>
      <c r="C979">
        <v>0</v>
      </c>
      <c r="D979">
        <f>SUM($B979:B$1109)</f>
        <v>149</v>
      </c>
      <c r="E979" t="str">
        <f t="shared" ref="E979:E1042" si="52">CONCATENATE(A979,"+")</f>
        <v>1160+</v>
      </c>
      <c r="F979" s="3">
        <f t="shared" ref="F979:F1042" si="53">D979/$D$2</f>
        <v>1.0133206990604349E-6</v>
      </c>
      <c r="G979">
        <f t="shared" si="51"/>
        <v>1160</v>
      </c>
    </row>
    <row r="980" spans="1:7" x14ac:dyDescent="0.25">
      <c r="A980">
        <v>1162</v>
      </c>
      <c r="B980">
        <v>3</v>
      </c>
      <c r="C980">
        <v>0</v>
      </c>
      <c r="D980">
        <f>SUM($B980:B$1109)</f>
        <v>148</v>
      </c>
      <c r="E980" t="str">
        <f t="shared" si="52"/>
        <v>1162+</v>
      </c>
      <c r="F980" s="3">
        <f t="shared" si="53"/>
        <v>1.0065198889996265E-6</v>
      </c>
      <c r="G980">
        <f t="shared" si="51"/>
        <v>3486</v>
      </c>
    </row>
    <row r="981" spans="1:7" x14ac:dyDescent="0.25">
      <c r="A981">
        <v>1165</v>
      </c>
      <c r="B981">
        <v>1</v>
      </c>
      <c r="C981">
        <v>0</v>
      </c>
      <c r="D981">
        <f>SUM($B981:B$1109)</f>
        <v>145</v>
      </c>
      <c r="E981" t="str">
        <f t="shared" si="52"/>
        <v>1165+</v>
      </c>
      <c r="F981" s="3">
        <f t="shared" si="53"/>
        <v>9.861174588172017E-7</v>
      </c>
      <c r="G981">
        <f t="shared" si="51"/>
        <v>1165</v>
      </c>
    </row>
    <row r="982" spans="1:7" x14ac:dyDescent="0.25">
      <c r="A982">
        <v>1167</v>
      </c>
      <c r="B982">
        <v>2</v>
      </c>
      <c r="C982">
        <v>0</v>
      </c>
      <c r="D982">
        <f>SUM($B982:B$1109)</f>
        <v>144</v>
      </c>
      <c r="E982" t="str">
        <f t="shared" si="52"/>
        <v>1167+</v>
      </c>
      <c r="F982" s="3">
        <f t="shared" si="53"/>
        <v>9.7931664875639336E-7</v>
      </c>
      <c r="G982">
        <f t="shared" si="51"/>
        <v>2334</v>
      </c>
    </row>
    <row r="983" spans="1:7" x14ac:dyDescent="0.25">
      <c r="A983">
        <v>1168</v>
      </c>
      <c r="B983">
        <v>1</v>
      </c>
      <c r="C983">
        <v>0</v>
      </c>
      <c r="D983">
        <f>SUM($B983:B$1109)</f>
        <v>142</v>
      </c>
      <c r="E983" t="str">
        <f t="shared" si="52"/>
        <v>1168+</v>
      </c>
      <c r="F983" s="3">
        <f t="shared" si="53"/>
        <v>9.6571502863477667E-7</v>
      </c>
      <c r="G983">
        <f t="shared" si="51"/>
        <v>1168</v>
      </c>
    </row>
    <row r="984" spans="1:7" x14ac:dyDescent="0.25">
      <c r="A984">
        <v>1169</v>
      </c>
      <c r="B984">
        <v>1</v>
      </c>
      <c r="C984">
        <v>0</v>
      </c>
      <c r="D984">
        <f>SUM($B984:B$1109)</f>
        <v>141</v>
      </c>
      <c r="E984" t="str">
        <f t="shared" si="52"/>
        <v>1169+</v>
      </c>
      <c r="F984" s="3">
        <f t="shared" si="53"/>
        <v>9.5891421857396853E-7</v>
      </c>
      <c r="G984">
        <f t="shared" si="51"/>
        <v>1169</v>
      </c>
    </row>
    <row r="985" spans="1:7" x14ac:dyDescent="0.25">
      <c r="A985">
        <v>1170</v>
      </c>
      <c r="B985">
        <v>1</v>
      </c>
      <c r="C985">
        <v>0</v>
      </c>
      <c r="D985">
        <f>SUM($B985:B$1109)</f>
        <v>140</v>
      </c>
      <c r="E985" t="str">
        <f t="shared" si="52"/>
        <v>1170+</v>
      </c>
      <c r="F985" s="3">
        <f t="shared" si="53"/>
        <v>9.5211340851316019E-7</v>
      </c>
      <c r="G985">
        <f t="shared" si="51"/>
        <v>1170</v>
      </c>
    </row>
    <row r="986" spans="1:7" x14ac:dyDescent="0.25">
      <c r="A986">
        <v>1171</v>
      </c>
      <c r="B986">
        <v>2</v>
      </c>
      <c r="C986">
        <v>0</v>
      </c>
      <c r="D986">
        <f>SUM($B986:B$1109)</f>
        <v>139</v>
      </c>
      <c r="E986" t="str">
        <f t="shared" si="52"/>
        <v>1171+</v>
      </c>
      <c r="F986" s="3">
        <f t="shared" si="53"/>
        <v>9.4531259845235184E-7</v>
      </c>
      <c r="G986">
        <f t="shared" si="51"/>
        <v>2342</v>
      </c>
    </row>
    <row r="987" spans="1:7" x14ac:dyDescent="0.25">
      <c r="A987">
        <v>1173</v>
      </c>
      <c r="B987">
        <v>1</v>
      </c>
      <c r="C987">
        <v>0</v>
      </c>
      <c r="D987">
        <f>SUM($B987:B$1109)</f>
        <v>137</v>
      </c>
      <c r="E987" t="str">
        <f t="shared" si="52"/>
        <v>1173+</v>
      </c>
      <c r="F987" s="3">
        <f t="shared" si="53"/>
        <v>9.3171097833073537E-7</v>
      </c>
      <c r="G987">
        <f t="shared" si="51"/>
        <v>1173</v>
      </c>
    </row>
    <row r="988" spans="1:7" x14ac:dyDescent="0.25">
      <c r="A988">
        <v>1177</v>
      </c>
      <c r="B988">
        <v>1</v>
      </c>
      <c r="C988">
        <v>0</v>
      </c>
      <c r="D988">
        <f>SUM($B988:B$1109)</f>
        <v>136</v>
      </c>
      <c r="E988" t="str">
        <f t="shared" si="52"/>
        <v>1177+</v>
      </c>
      <c r="F988" s="3">
        <f t="shared" si="53"/>
        <v>9.2491016826992702E-7</v>
      </c>
      <c r="G988">
        <f t="shared" si="51"/>
        <v>1177</v>
      </c>
    </row>
    <row r="989" spans="1:7" x14ac:dyDescent="0.25">
      <c r="A989">
        <v>1181</v>
      </c>
      <c r="B989">
        <v>1</v>
      </c>
      <c r="C989">
        <v>0</v>
      </c>
      <c r="D989">
        <f>SUM($B989:B$1109)</f>
        <v>135</v>
      </c>
      <c r="E989" t="str">
        <f t="shared" si="52"/>
        <v>1181+</v>
      </c>
      <c r="F989" s="3">
        <f t="shared" si="53"/>
        <v>9.1810935820911878E-7</v>
      </c>
      <c r="G989">
        <f t="shared" si="51"/>
        <v>1181</v>
      </c>
    </row>
    <row r="990" spans="1:7" x14ac:dyDescent="0.25">
      <c r="A990">
        <v>1183</v>
      </c>
      <c r="B990">
        <v>1</v>
      </c>
      <c r="C990">
        <v>0</v>
      </c>
      <c r="D990">
        <f>SUM($B990:B$1109)</f>
        <v>134</v>
      </c>
      <c r="E990" t="str">
        <f t="shared" si="52"/>
        <v>1183+</v>
      </c>
      <c r="F990" s="3">
        <f t="shared" si="53"/>
        <v>9.1130854814831044E-7</v>
      </c>
      <c r="G990">
        <f t="shared" si="51"/>
        <v>1183</v>
      </c>
    </row>
    <row r="991" spans="1:7" x14ac:dyDescent="0.25">
      <c r="A991">
        <v>1184</v>
      </c>
      <c r="B991">
        <v>1</v>
      </c>
      <c r="C991">
        <v>0</v>
      </c>
      <c r="D991">
        <f>SUM($B991:B$1109)</f>
        <v>133</v>
      </c>
      <c r="E991" t="str">
        <f t="shared" si="52"/>
        <v>1184+</v>
      </c>
      <c r="F991" s="3">
        <f t="shared" si="53"/>
        <v>9.045077380875022E-7</v>
      </c>
      <c r="G991">
        <f t="shared" si="51"/>
        <v>1184</v>
      </c>
    </row>
    <row r="992" spans="1:7" x14ac:dyDescent="0.25">
      <c r="A992">
        <v>1186</v>
      </c>
      <c r="B992">
        <v>1</v>
      </c>
      <c r="C992">
        <v>0</v>
      </c>
      <c r="D992">
        <f>SUM($B992:B$1109)</f>
        <v>132</v>
      </c>
      <c r="E992" t="str">
        <f t="shared" si="52"/>
        <v>1186+</v>
      </c>
      <c r="F992" s="3">
        <f t="shared" si="53"/>
        <v>8.9770692802669386E-7</v>
      </c>
      <c r="G992">
        <f t="shared" si="51"/>
        <v>1186</v>
      </c>
    </row>
    <row r="993" spans="1:7" x14ac:dyDescent="0.25">
      <c r="A993">
        <v>1187</v>
      </c>
      <c r="B993">
        <v>1</v>
      </c>
      <c r="C993">
        <v>0</v>
      </c>
      <c r="D993">
        <f>SUM($B993:B$1109)</f>
        <v>131</v>
      </c>
      <c r="E993" t="str">
        <f t="shared" si="52"/>
        <v>1187+</v>
      </c>
      <c r="F993" s="3">
        <f t="shared" si="53"/>
        <v>8.9090611796588562E-7</v>
      </c>
      <c r="G993">
        <f t="shared" si="51"/>
        <v>1187</v>
      </c>
    </row>
    <row r="994" spans="1:7" x14ac:dyDescent="0.25">
      <c r="A994">
        <v>1190</v>
      </c>
      <c r="B994">
        <v>1</v>
      </c>
      <c r="C994">
        <v>0</v>
      </c>
      <c r="D994">
        <f>SUM($B994:B$1109)</f>
        <v>130</v>
      </c>
      <c r="E994" t="str">
        <f t="shared" si="52"/>
        <v>1190+</v>
      </c>
      <c r="F994" s="3">
        <f t="shared" si="53"/>
        <v>8.8410530790507727E-7</v>
      </c>
      <c r="G994">
        <f t="shared" si="51"/>
        <v>1190</v>
      </c>
    </row>
    <row r="995" spans="1:7" x14ac:dyDescent="0.25">
      <c r="A995">
        <v>1191</v>
      </c>
      <c r="B995">
        <v>1</v>
      </c>
      <c r="C995">
        <v>0</v>
      </c>
      <c r="D995">
        <f>SUM($B995:B$1109)</f>
        <v>129</v>
      </c>
      <c r="E995" t="str">
        <f t="shared" si="52"/>
        <v>1191+</v>
      </c>
      <c r="F995" s="3">
        <f t="shared" si="53"/>
        <v>8.7730449784426903E-7</v>
      </c>
      <c r="G995">
        <f t="shared" si="51"/>
        <v>1191</v>
      </c>
    </row>
    <row r="996" spans="1:7" x14ac:dyDescent="0.25">
      <c r="A996">
        <v>1193</v>
      </c>
      <c r="B996">
        <v>1</v>
      </c>
      <c r="C996">
        <v>0</v>
      </c>
      <c r="D996">
        <f>SUM($B996:B$1109)</f>
        <v>128</v>
      </c>
      <c r="E996" t="str">
        <f t="shared" si="52"/>
        <v>1193+</v>
      </c>
      <c r="F996" s="3">
        <f t="shared" si="53"/>
        <v>8.7050368778346069E-7</v>
      </c>
      <c r="G996">
        <f t="shared" si="51"/>
        <v>1193</v>
      </c>
    </row>
    <row r="997" spans="1:7" x14ac:dyDescent="0.25">
      <c r="A997">
        <v>1198</v>
      </c>
      <c r="B997">
        <v>1</v>
      </c>
      <c r="C997">
        <v>0</v>
      </c>
      <c r="D997">
        <f>SUM($B997:B$1109)</f>
        <v>127</v>
      </c>
      <c r="E997" t="str">
        <f t="shared" si="52"/>
        <v>1198+</v>
      </c>
      <c r="F997" s="3">
        <f t="shared" si="53"/>
        <v>8.6370287772265245E-7</v>
      </c>
      <c r="G997">
        <f t="shared" si="51"/>
        <v>1198</v>
      </c>
    </row>
    <row r="998" spans="1:7" x14ac:dyDescent="0.25">
      <c r="A998">
        <v>1201</v>
      </c>
      <c r="B998">
        <v>1</v>
      </c>
      <c r="C998">
        <v>0</v>
      </c>
      <c r="D998">
        <f>SUM($B998:B$1109)</f>
        <v>126</v>
      </c>
      <c r="E998" t="str">
        <f t="shared" si="52"/>
        <v>1201+</v>
      </c>
      <c r="F998" s="3">
        <f t="shared" si="53"/>
        <v>8.5690206766184421E-7</v>
      </c>
      <c r="G998">
        <f t="shared" ref="G998:G1061" si="54">A998*B998</f>
        <v>1201</v>
      </c>
    </row>
    <row r="999" spans="1:7" x14ac:dyDescent="0.25">
      <c r="A999">
        <v>1203</v>
      </c>
      <c r="B999">
        <v>1</v>
      </c>
      <c r="C999">
        <v>0</v>
      </c>
      <c r="D999">
        <f>SUM($B999:B$1109)</f>
        <v>125</v>
      </c>
      <c r="E999" t="str">
        <f t="shared" si="52"/>
        <v>1203+</v>
      </c>
      <c r="F999" s="3">
        <f t="shared" si="53"/>
        <v>8.5010125760103587E-7</v>
      </c>
      <c r="G999">
        <f t="shared" si="54"/>
        <v>1203</v>
      </c>
    </row>
    <row r="1000" spans="1:7" x14ac:dyDescent="0.25">
      <c r="A1000">
        <v>1204</v>
      </c>
      <c r="B1000">
        <v>1</v>
      </c>
      <c r="C1000">
        <v>0</v>
      </c>
      <c r="D1000">
        <f>SUM($B1000:B$1109)</f>
        <v>124</v>
      </c>
      <c r="E1000" t="str">
        <f t="shared" si="52"/>
        <v>1204+</v>
      </c>
      <c r="F1000" s="3">
        <f t="shared" si="53"/>
        <v>8.4330044754022763E-7</v>
      </c>
      <c r="G1000">
        <f t="shared" si="54"/>
        <v>1204</v>
      </c>
    </row>
    <row r="1001" spans="1:7" x14ac:dyDescent="0.25">
      <c r="A1001">
        <v>1205</v>
      </c>
      <c r="B1001">
        <v>1</v>
      </c>
      <c r="C1001">
        <v>0</v>
      </c>
      <c r="D1001">
        <f>SUM($B1001:B$1109)</f>
        <v>123</v>
      </c>
      <c r="E1001" t="str">
        <f t="shared" si="52"/>
        <v>1205+</v>
      </c>
      <c r="F1001" s="3">
        <f t="shared" si="53"/>
        <v>8.3649963747941928E-7</v>
      </c>
      <c r="G1001">
        <f t="shared" si="54"/>
        <v>1205</v>
      </c>
    </row>
    <row r="1002" spans="1:7" x14ac:dyDescent="0.25">
      <c r="A1002">
        <v>1207</v>
      </c>
      <c r="B1002">
        <v>1</v>
      </c>
      <c r="C1002">
        <v>0</v>
      </c>
      <c r="D1002">
        <f>SUM($B1002:B$1109)</f>
        <v>122</v>
      </c>
      <c r="E1002" t="str">
        <f t="shared" si="52"/>
        <v>1207+</v>
      </c>
      <c r="F1002" s="3">
        <f t="shared" si="53"/>
        <v>8.2969882741861105E-7</v>
      </c>
      <c r="G1002">
        <f t="shared" si="54"/>
        <v>1207</v>
      </c>
    </row>
    <row r="1003" spans="1:7" x14ac:dyDescent="0.25">
      <c r="A1003">
        <v>1210</v>
      </c>
      <c r="B1003">
        <v>1</v>
      </c>
      <c r="C1003">
        <v>0</v>
      </c>
      <c r="D1003">
        <f>SUM($B1003:B$1109)</f>
        <v>121</v>
      </c>
      <c r="E1003" t="str">
        <f t="shared" si="52"/>
        <v>1210+</v>
      </c>
      <c r="F1003" s="3">
        <f t="shared" si="53"/>
        <v>8.228980173578027E-7</v>
      </c>
      <c r="G1003">
        <f t="shared" si="54"/>
        <v>1210</v>
      </c>
    </row>
    <row r="1004" spans="1:7" x14ac:dyDescent="0.25">
      <c r="A1004">
        <v>1211</v>
      </c>
      <c r="B1004">
        <v>2</v>
      </c>
      <c r="C1004">
        <v>0</v>
      </c>
      <c r="D1004">
        <f>SUM($B1004:B$1109)</f>
        <v>120</v>
      </c>
      <c r="E1004" t="str">
        <f t="shared" si="52"/>
        <v>1211+</v>
      </c>
      <c r="F1004" s="3">
        <f t="shared" si="53"/>
        <v>8.1609720729699446E-7</v>
      </c>
      <c r="G1004">
        <f t="shared" si="54"/>
        <v>2422</v>
      </c>
    </row>
    <row r="1005" spans="1:7" x14ac:dyDescent="0.25">
      <c r="A1005">
        <v>1212</v>
      </c>
      <c r="B1005">
        <v>1</v>
      </c>
      <c r="C1005">
        <v>0</v>
      </c>
      <c r="D1005">
        <f>SUM($B1005:B$1109)</f>
        <v>118</v>
      </c>
      <c r="E1005" t="str">
        <f t="shared" si="52"/>
        <v>1212+</v>
      </c>
      <c r="F1005" s="3">
        <f t="shared" si="53"/>
        <v>8.0249558717537788E-7</v>
      </c>
      <c r="G1005">
        <f t="shared" si="54"/>
        <v>1212</v>
      </c>
    </row>
    <row r="1006" spans="1:7" x14ac:dyDescent="0.25">
      <c r="A1006">
        <v>1213</v>
      </c>
      <c r="B1006">
        <v>1</v>
      </c>
      <c r="C1006">
        <v>0</v>
      </c>
      <c r="D1006">
        <f>SUM($B1006:B$1109)</f>
        <v>117</v>
      </c>
      <c r="E1006" t="str">
        <f t="shared" si="52"/>
        <v>1213+</v>
      </c>
      <c r="F1006" s="3">
        <f t="shared" si="53"/>
        <v>7.9569477711456953E-7</v>
      </c>
      <c r="G1006">
        <f t="shared" si="54"/>
        <v>1213</v>
      </c>
    </row>
    <row r="1007" spans="1:7" x14ac:dyDescent="0.25">
      <c r="A1007">
        <v>1216</v>
      </c>
      <c r="B1007">
        <v>1</v>
      </c>
      <c r="C1007">
        <v>0</v>
      </c>
      <c r="D1007">
        <f>SUM($B1007:B$1109)</f>
        <v>116</v>
      </c>
      <c r="E1007" t="str">
        <f t="shared" si="52"/>
        <v>1216+</v>
      </c>
      <c r="F1007" s="3">
        <f t="shared" si="53"/>
        <v>7.888939670537613E-7</v>
      </c>
      <c r="G1007">
        <f t="shared" si="54"/>
        <v>1216</v>
      </c>
    </row>
    <row r="1008" spans="1:7" x14ac:dyDescent="0.25">
      <c r="A1008">
        <v>1221</v>
      </c>
      <c r="B1008">
        <v>1</v>
      </c>
      <c r="C1008">
        <v>0</v>
      </c>
      <c r="D1008">
        <f>SUM($B1008:B$1109)</f>
        <v>115</v>
      </c>
      <c r="E1008" t="str">
        <f t="shared" si="52"/>
        <v>1221+</v>
      </c>
      <c r="F1008" s="3">
        <f t="shared" si="53"/>
        <v>7.8209315699295306E-7</v>
      </c>
      <c r="G1008">
        <f t="shared" si="54"/>
        <v>1221</v>
      </c>
    </row>
    <row r="1009" spans="1:7" x14ac:dyDescent="0.25">
      <c r="A1009">
        <v>1225</v>
      </c>
      <c r="B1009">
        <v>2</v>
      </c>
      <c r="C1009">
        <v>0</v>
      </c>
      <c r="D1009">
        <f>SUM($B1009:B$1109)</f>
        <v>114</v>
      </c>
      <c r="E1009" t="str">
        <f t="shared" si="52"/>
        <v>1225+</v>
      </c>
      <c r="F1009" s="3">
        <f t="shared" si="53"/>
        <v>7.7529234693214471E-7</v>
      </c>
      <c r="G1009">
        <f t="shared" si="54"/>
        <v>2450</v>
      </c>
    </row>
    <row r="1010" spans="1:7" x14ac:dyDescent="0.25">
      <c r="A1010">
        <v>1227</v>
      </c>
      <c r="B1010">
        <v>2</v>
      </c>
      <c r="C1010">
        <v>0</v>
      </c>
      <c r="D1010">
        <f>SUM($B1010:B$1109)</f>
        <v>112</v>
      </c>
      <c r="E1010" t="str">
        <f t="shared" si="52"/>
        <v>1227+</v>
      </c>
      <c r="F1010" s="3">
        <f t="shared" si="53"/>
        <v>7.6169072681052813E-7</v>
      </c>
      <c r="G1010">
        <f t="shared" si="54"/>
        <v>2454</v>
      </c>
    </row>
    <row r="1011" spans="1:7" x14ac:dyDescent="0.25">
      <c r="A1011">
        <v>1232</v>
      </c>
      <c r="B1011">
        <v>1</v>
      </c>
      <c r="C1011">
        <v>0</v>
      </c>
      <c r="D1011">
        <f>SUM($B1011:B$1109)</f>
        <v>110</v>
      </c>
      <c r="E1011" t="str">
        <f t="shared" si="52"/>
        <v>1232+</v>
      </c>
      <c r="F1011" s="3">
        <f t="shared" si="53"/>
        <v>7.4808910668891155E-7</v>
      </c>
      <c r="G1011">
        <f t="shared" si="54"/>
        <v>1232</v>
      </c>
    </row>
    <row r="1012" spans="1:7" x14ac:dyDescent="0.25">
      <c r="A1012">
        <v>1235</v>
      </c>
      <c r="B1012">
        <v>1</v>
      </c>
      <c r="C1012">
        <v>0</v>
      </c>
      <c r="D1012">
        <f>SUM($B1012:B$1109)</f>
        <v>109</v>
      </c>
      <c r="E1012" t="str">
        <f t="shared" si="52"/>
        <v>1235+</v>
      </c>
      <c r="F1012" s="3">
        <f t="shared" si="53"/>
        <v>7.4128829662810331E-7</v>
      </c>
      <c r="G1012">
        <f t="shared" si="54"/>
        <v>1235</v>
      </c>
    </row>
    <row r="1013" spans="1:7" x14ac:dyDescent="0.25">
      <c r="A1013">
        <v>1245</v>
      </c>
      <c r="B1013">
        <v>2</v>
      </c>
      <c r="C1013">
        <v>0</v>
      </c>
      <c r="D1013">
        <f>SUM($B1013:B$1109)</f>
        <v>108</v>
      </c>
      <c r="E1013" t="str">
        <f t="shared" si="52"/>
        <v>1245+</v>
      </c>
      <c r="F1013" s="3">
        <f t="shared" si="53"/>
        <v>7.3448748656729496E-7</v>
      </c>
      <c r="G1013">
        <f t="shared" si="54"/>
        <v>2490</v>
      </c>
    </row>
    <row r="1014" spans="1:7" x14ac:dyDescent="0.25">
      <c r="A1014">
        <v>1249</v>
      </c>
      <c r="B1014">
        <v>1</v>
      </c>
      <c r="C1014">
        <v>0</v>
      </c>
      <c r="D1014">
        <f>SUM($B1014:B$1109)</f>
        <v>106</v>
      </c>
      <c r="E1014" t="str">
        <f t="shared" si="52"/>
        <v>1249+</v>
      </c>
      <c r="F1014" s="3">
        <f t="shared" si="53"/>
        <v>7.2088586644567838E-7</v>
      </c>
      <c r="G1014">
        <f t="shared" si="54"/>
        <v>1249</v>
      </c>
    </row>
    <row r="1015" spans="1:7" x14ac:dyDescent="0.25">
      <c r="A1015">
        <v>1250</v>
      </c>
      <c r="B1015">
        <v>2</v>
      </c>
      <c r="C1015">
        <v>0</v>
      </c>
      <c r="D1015">
        <f>SUM($B1015:B$1109)</f>
        <v>105</v>
      </c>
      <c r="E1015" t="str">
        <f t="shared" si="52"/>
        <v>1250+</v>
      </c>
      <c r="F1015" s="3">
        <f t="shared" si="53"/>
        <v>7.1408505638487014E-7</v>
      </c>
      <c r="G1015">
        <f t="shared" si="54"/>
        <v>2500</v>
      </c>
    </row>
    <row r="1016" spans="1:7" x14ac:dyDescent="0.25">
      <c r="A1016">
        <v>1252</v>
      </c>
      <c r="B1016">
        <v>1</v>
      </c>
      <c r="C1016">
        <v>0</v>
      </c>
      <c r="D1016">
        <f>SUM($B1016:B$1109)</f>
        <v>103</v>
      </c>
      <c r="E1016" t="str">
        <f t="shared" si="52"/>
        <v>1252+</v>
      </c>
      <c r="F1016" s="3">
        <f t="shared" si="53"/>
        <v>7.0048343626325356E-7</v>
      </c>
      <c r="G1016">
        <f t="shared" si="54"/>
        <v>1252</v>
      </c>
    </row>
    <row r="1017" spans="1:7" x14ac:dyDescent="0.25">
      <c r="A1017">
        <v>1253</v>
      </c>
      <c r="B1017">
        <v>1</v>
      </c>
      <c r="C1017">
        <v>0</v>
      </c>
      <c r="D1017">
        <f>SUM($B1017:B$1109)</f>
        <v>102</v>
      </c>
      <c r="E1017" t="str">
        <f t="shared" si="52"/>
        <v>1253+</v>
      </c>
      <c r="F1017" s="3">
        <f t="shared" si="53"/>
        <v>6.9368262620244532E-7</v>
      </c>
      <c r="G1017">
        <f t="shared" si="54"/>
        <v>1253</v>
      </c>
    </row>
    <row r="1018" spans="1:7" x14ac:dyDescent="0.25">
      <c r="A1018">
        <v>1261</v>
      </c>
      <c r="B1018">
        <v>1</v>
      </c>
      <c r="C1018">
        <v>0</v>
      </c>
      <c r="D1018">
        <f>SUM($B1018:B$1109)</f>
        <v>101</v>
      </c>
      <c r="E1018" t="str">
        <f t="shared" si="52"/>
        <v>1261+</v>
      </c>
      <c r="F1018" s="3">
        <f t="shared" si="53"/>
        <v>6.8688181614163698E-7</v>
      </c>
      <c r="G1018">
        <f t="shared" si="54"/>
        <v>1261</v>
      </c>
    </row>
    <row r="1019" spans="1:7" x14ac:dyDescent="0.25">
      <c r="A1019">
        <v>1266</v>
      </c>
      <c r="B1019">
        <v>1</v>
      </c>
      <c r="C1019">
        <v>0</v>
      </c>
      <c r="D1019">
        <f>SUM($B1019:B$1109)</f>
        <v>100</v>
      </c>
      <c r="E1019" t="str">
        <f t="shared" si="52"/>
        <v>1266+</v>
      </c>
      <c r="F1019" s="3">
        <f t="shared" si="53"/>
        <v>6.8008100608082874E-7</v>
      </c>
      <c r="G1019">
        <f t="shared" si="54"/>
        <v>1266</v>
      </c>
    </row>
    <row r="1020" spans="1:7" x14ac:dyDescent="0.25">
      <c r="A1020">
        <v>1268</v>
      </c>
      <c r="B1020">
        <v>1</v>
      </c>
      <c r="C1020">
        <v>0</v>
      </c>
      <c r="D1020">
        <f>SUM($B1020:B$1109)</f>
        <v>99</v>
      </c>
      <c r="E1020" t="str">
        <f t="shared" si="52"/>
        <v>1268+</v>
      </c>
      <c r="F1020" s="3">
        <f t="shared" si="53"/>
        <v>6.7328019602002039E-7</v>
      </c>
      <c r="G1020">
        <f t="shared" si="54"/>
        <v>1268</v>
      </c>
    </row>
    <row r="1021" spans="1:7" x14ac:dyDescent="0.25">
      <c r="A1021">
        <v>1272</v>
      </c>
      <c r="B1021">
        <v>2</v>
      </c>
      <c r="C1021">
        <v>0</v>
      </c>
      <c r="D1021">
        <f>SUM($B1021:B$1109)</f>
        <v>98</v>
      </c>
      <c r="E1021" t="str">
        <f t="shared" si="52"/>
        <v>1272+</v>
      </c>
      <c r="F1021" s="3">
        <f t="shared" si="53"/>
        <v>6.6647938595921215E-7</v>
      </c>
      <c r="G1021">
        <f t="shared" si="54"/>
        <v>2544</v>
      </c>
    </row>
    <row r="1022" spans="1:7" x14ac:dyDescent="0.25">
      <c r="A1022">
        <v>1278</v>
      </c>
      <c r="B1022">
        <v>1</v>
      </c>
      <c r="C1022">
        <v>0</v>
      </c>
      <c r="D1022">
        <f>SUM($B1022:B$1109)</f>
        <v>96</v>
      </c>
      <c r="E1022" t="str">
        <f t="shared" si="52"/>
        <v>1278+</v>
      </c>
      <c r="F1022" s="3">
        <f t="shared" si="53"/>
        <v>6.5287776583759557E-7</v>
      </c>
      <c r="G1022">
        <f t="shared" si="54"/>
        <v>1278</v>
      </c>
    </row>
    <row r="1023" spans="1:7" x14ac:dyDescent="0.25">
      <c r="A1023">
        <v>1281</v>
      </c>
      <c r="B1023">
        <v>1</v>
      </c>
      <c r="C1023">
        <v>0</v>
      </c>
      <c r="D1023">
        <f>SUM($B1023:B$1109)</f>
        <v>95</v>
      </c>
      <c r="E1023" t="str">
        <f t="shared" si="52"/>
        <v>1281+</v>
      </c>
      <c r="F1023" s="3">
        <f t="shared" si="53"/>
        <v>6.4607695577678723E-7</v>
      </c>
      <c r="G1023">
        <f t="shared" si="54"/>
        <v>1281</v>
      </c>
    </row>
    <row r="1024" spans="1:7" x14ac:dyDescent="0.25">
      <c r="A1024">
        <v>1283</v>
      </c>
      <c r="B1024">
        <v>1</v>
      </c>
      <c r="C1024">
        <v>0</v>
      </c>
      <c r="D1024">
        <f>SUM($B1024:B$1109)</f>
        <v>94</v>
      </c>
      <c r="E1024" t="str">
        <f t="shared" si="52"/>
        <v>1283+</v>
      </c>
      <c r="F1024" s="3">
        <f t="shared" si="53"/>
        <v>6.3927614571597899E-7</v>
      </c>
      <c r="G1024">
        <f t="shared" si="54"/>
        <v>1283</v>
      </c>
    </row>
    <row r="1025" spans="1:7" x14ac:dyDescent="0.25">
      <c r="A1025">
        <v>1285</v>
      </c>
      <c r="B1025">
        <v>1</v>
      </c>
      <c r="C1025">
        <v>0</v>
      </c>
      <c r="D1025">
        <f>SUM($B1025:B$1109)</f>
        <v>93</v>
      </c>
      <c r="E1025" t="str">
        <f t="shared" si="52"/>
        <v>1285+</v>
      </c>
      <c r="F1025" s="3">
        <f t="shared" si="53"/>
        <v>6.3247533565517064E-7</v>
      </c>
      <c r="G1025">
        <f t="shared" si="54"/>
        <v>1285</v>
      </c>
    </row>
    <row r="1026" spans="1:7" x14ac:dyDescent="0.25">
      <c r="A1026">
        <v>1287</v>
      </c>
      <c r="B1026">
        <v>1</v>
      </c>
      <c r="C1026">
        <v>0</v>
      </c>
      <c r="D1026">
        <f>SUM($B1026:B$1109)</f>
        <v>92</v>
      </c>
      <c r="E1026" t="str">
        <f t="shared" si="52"/>
        <v>1287+</v>
      </c>
      <c r="F1026" s="3">
        <f t="shared" si="53"/>
        <v>6.256745255943624E-7</v>
      </c>
      <c r="G1026">
        <f t="shared" si="54"/>
        <v>1287</v>
      </c>
    </row>
    <row r="1027" spans="1:7" x14ac:dyDescent="0.25">
      <c r="A1027">
        <v>1292</v>
      </c>
      <c r="B1027">
        <v>1</v>
      </c>
      <c r="C1027">
        <v>0</v>
      </c>
      <c r="D1027">
        <f>SUM($B1027:B$1109)</f>
        <v>91</v>
      </c>
      <c r="E1027" t="str">
        <f t="shared" si="52"/>
        <v>1292+</v>
      </c>
      <c r="F1027" s="3">
        <f t="shared" si="53"/>
        <v>6.1887371553355417E-7</v>
      </c>
      <c r="G1027">
        <f t="shared" si="54"/>
        <v>1292</v>
      </c>
    </row>
    <row r="1028" spans="1:7" x14ac:dyDescent="0.25">
      <c r="A1028">
        <v>1294</v>
      </c>
      <c r="B1028">
        <v>2</v>
      </c>
      <c r="C1028">
        <v>0</v>
      </c>
      <c r="D1028">
        <f>SUM($B1028:B$1109)</f>
        <v>90</v>
      </c>
      <c r="E1028" t="str">
        <f t="shared" si="52"/>
        <v>1294+</v>
      </c>
      <c r="F1028" s="3">
        <f t="shared" si="53"/>
        <v>6.1207290547274582E-7</v>
      </c>
      <c r="G1028">
        <f t="shared" si="54"/>
        <v>2588</v>
      </c>
    </row>
    <row r="1029" spans="1:7" x14ac:dyDescent="0.25">
      <c r="A1029">
        <v>1296</v>
      </c>
      <c r="B1029">
        <v>1</v>
      </c>
      <c r="C1029">
        <v>0</v>
      </c>
      <c r="D1029">
        <f>SUM($B1029:B$1109)</f>
        <v>88</v>
      </c>
      <c r="E1029" t="str">
        <f t="shared" si="52"/>
        <v>1296+</v>
      </c>
      <c r="F1029" s="3">
        <f t="shared" si="53"/>
        <v>5.9847128535112924E-7</v>
      </c>
      <c r="G1029">
        <f t="shared" si="54"/>
        <v>1296</v>
      </c>
    </row>
    <row r="1030" spans="1:7" x14ac:dyDescent="0.25">
      <c r="A1030">
        <v>1306</v>
      </c>
      <c r="B1030">
        <v>1</v>
      </c>
      <c r="C1030">
        <v>0</v>
      </c>
      <c r="D1030">
        <f>SUM($B1030:B$1109)</f>
        <v>87</v>
      </c>
      <c r="E1030" t="str">
        <f t="shared" si="52"/>
        <v>1306+</v>
      </c>
      <c r="F1030" s="3">
        <f t="shared" si="53"/>
        <v>5.91670475290321E-7</v>
      </c>
      <c r="G1030">
        <f t="shared" si="54"/>
        <v>1306</v>
      </c>
    </row>
    <row r="1031" spans="1:7" x14ac:dyDescent="0.25">
      <c r="A1031">
        <v>1313</v>
      </c>
      <c r="B1031">
        <v>1</v>
      </c>
      <c r="C1031">
        <v>0</v>
      </c>
      <c r="D1031">
        <f>SUM($B1031:B$1109)</f>
        <v>86</v>
      </c>
      <c r="E1031" t="str">
        <f t="shared" si="52"/>
        <v>1313+</v>
      </c>
      <c r="F1031" s="3">
        <f t="shared" si="53"/>
        <v>5.8486966522951265E-7</v>
      </c>
      <c r="G1031">
        <f t="shared" si="54"/>
        <v>1313</v>
      </c>
    </row>
    <row r="1032" spans="1:7" x14ac:dyDescent="0.25">
      <c r="A1032">
        <v>1315</v>
      </c>
      <c r="B1032">
        <v>1</v>
      </c>
      <c r="C1032">
        <v>0</v>
      </c>
      <c r="D1032">
        <f>SUM($B1032:B$1109)</f>
        <v>85</v>
      </c>
      <c r="E1032" t="str">
        <f t="shared" si="52"/>
        <v>1315+</v>
      </c>
      <c r="F1032" s="3">
        <f t="shared" si="53"/>
        <v>5.7806885516870442E-7</v>
      </c>
      <c r="G1032">
        <f t="shared" si="54"/>
        <v>1315</v>
      </c>
    </row>
    <row r="1033" spans="1:7" x14ac:dyDescent="0.25">
      <c r="A1033">
        <v>1319</v>
      </c>
      <c r="B1033">
        <v>1</v>
      </c>
      <c r="C1033">
        <v>0</v>
      </c>
      <c r="D1033">
        <f>SUM($B1033:B$1109)</f>
        <v>84</v>
      </c>
      <c r="E1033" t="str">
        <f t="shared" si="52"/>
        <v>1319+</v>
      </c>
      <c r="F1033" s="3">
        <f t="shared" si="53"/>
        <v>5.7126804510789607E-7</v>
      </c>
      <c r="G1033">
        <f t="shared" si="54"/>
        <v>1319</v>
      </c>
    </row>
    <row r="1034" spans="1:7" x14ac:dyDescent="0.25">
      <c r="A1034">
        <v>1329</v>
      </c>
      <c r="B1034">
        <v>1</v>
      </c>
      <c r="C1034">
        <v>1</v>
      </c>
      <c r="D1034">
        <f>SUM($B1034:B$1109)</f>
        <v>83</v>
      </c>
      <c r="E1034" t="str">
        <f t="shared" si="52"/>
        <v>1329+</v>
      </c>
      <c r="F1034" s="3">
        <f t="shared" si="53"/>
        <v>5.6446723504708783E-7</v>
      </c>
      <c r="G1034">
        <f t="shared" si="54"/>
        <v>1329</v>
      </c>
    </row>
    <row r="1035" spans="1:7" x14ac:dyDescent="0.25">
      <c r="A1035">
        <v>1334</v>
      </c>
      <c r="B1035">
        <v>1</v>
      </c>
      <c r="C1035">
        <v>0</v>
      </c>
      <c r="D1035">
        <f>SUM($B1035:B$1109)</f>
        <v>82</v>
      </c>
      <c r="E1035" t="str">
        <f t="shared" si="52"/>
        <v>1334+</v>
      </c>
      <c r="F1035" s="3">
        <f t="shared" si="53"/>
        <v>5.5766642498627949E-7</v>
      </c>
      <c r="G1035">
        <f t="shared" si="54"/>
        <v>1334</v>
      </c>
    </row>
    <row r="1036" spans="1:7" x14ac:dyDescent="0.25">
      <c r="A1036">
        <v>1335</v>
      </c>
      <c r="B1036">
        <v>1</v>
      </c>
      <c r="C1036">
        <v>0</v>
      </c>
      <c r="D1036">
        <f>SUM($B1036:B$1109)</f>
        <v>81</v>
      </c>
      <c r="E1036" t="str">
        <f t="shared" si="52"/>
        <v>1335+</v>
      </c>
      <c r="F1036" s="3">
        <f t="shared" si="53"/>
        <v>5.5086561492547125E-7</v>
      </c>
      <c r="G1036">
        <f t="shared" si="54"/>
        <v>1335</v>
      </c>
    </row>
    <row r="1037" spans="1:7" x14ac:dyDescent="0.25">
      <c r="A1037">
        <v>1336</v>
      </c>
      <c r="B1037">
        <v>1</v>
      </c>
      <c r="C1037">
        <v>0</v>
      </c>
      <c r="D1037">
        <f>SUM($B1037:B$1109)</f>
        <v>80</v>
      </c>
      <c r="E1037" t="str">
        <f t="shared" si="52"/>
        <v>1336+</v>
      </c>
      <c r="F1037" s="3">
        <f t="shared" si="53"/>
        <v>5.4406480486466301E-7</v>
      </c>
      <c r="G1037">
        <f t="shared" si="54"/>
        <v>1336</v>
      </c>
    </row>
    <row r="1038" spans="1:7" x14ac:dyDescent="0.25">
      <c r="A1038">
        <v>1342</v>
      </c>
      <c r="B1038">
        <v>1</v>
      </c>
      <c r="C1038">
        <v>0</v>
      </c>
      <c r="D1038">
        <f>SUM($B1038:B$1109)</f>
        <v>79</v>
      </c>
      <c r="E1038" t="str">
        <f t="shared" si="52"/>
        <v>1342+</v>
      </c>
      <c r="F1038" s="3">
        <f t="shared" si="53"/>
        <v>5.3726399480385467E-7</v>
      </c>
      <c r="G1038">
        <f t="shared" si="54"/>
        <v>1342</v>
      </c>
    </row>
    <row r="1039" spans="1:7" x14ac:dyDescent="0.25">
      <c r="A1039">
        <v>1350</v>
      </c>
      <c r="B1039">
        <v>1</v>
      </c>
      <c r="C1039">
        <v>0</v>
      </c>
      <c r="D1039">
        <f>SUM($B1039:B$1109)</f>
        <v>78</v>
      </c>
      <c r="E1039" t="str">
        <f t="shared" si="52"/>
        <v>1350+</v>
      </c>
      <c r="F1039" s="3">
        <f t="shared" si="53"/>
        <v>5.3046318474304643E-7</v>
      </c>
      <c r="G1039">
        <f t="shared" si="54"/>
        <v>1350</v>
      </c>
    </row>
    <row r="1040" spans="1:7" x14ac:dyDescent="0.25">
      <c r="A1040">
        <v>1361</v>
      </c>
      <c r="B1040">
        <v>1</v>
      </c>
      <c r="C1040">
        <v>0</v>
      </c>
      <c r="D1040">
        <f>SUM($B1040:B$1109)</f>
        <v>77</v>
      </c>
      <c r="E1040" t="str">
        <f t="shared" si="52"/>
        <v>1361+</v>
      </c>
      <c r="F1040" s="3">
        <f t="shared" si="53"/>
        <v>5.2366237468223808E-7</v>
      </c>
      <c r="G1040">
        <f t="shared" si="54"/>
        <v>1361</v>
      </c>
    </row>
    <row r="1041" spans="1:7" x14ac:dyDescent="0.25">
      <c r="A1041">
        <v>1365</v>
      </c>
      <c r="B1041">
        <v>1</v>
      </c>
      <c r="C1041">
        <v>0</v>
      </c>
      <c r="D1041">
        <f>SUM($B1041:B$1109)</f>
        <v>76</v>
      </c>
      <c r="E1041" t="str">
        <f t="shared" si="52"/>
        <v>1365+</v>
      </c>
      <c r="F1041" s="3">
        <f t="shared" si="53"/>
        <v>5.1686156462142984E-7</v>
      </c>
      <c r="G1041">
        <f t="shared" si="54"/>
        <v>1365</v>
      </c>
    </row>
    <row r="1042" spans="1:7" x14ac:dyDescent="0.25">
      <c r="A1042">
        <v>1371</v>
      </c>
      <c r="B1042">
        <v>2</v>
      </c>
      <c r="C1042">
        <v>0</v>
      </c>
      <c r="D1042">
        <f>SUM($B1042:B$1109)</f>
        <v>75</v>
      </c>
      <c r="E1042" t="str">
        <f t="shared" si="52"/>
        <v>1371+</v>
      </c>
      <c r="F1042" s="3">
        <f t="shared" si="53"/>
        <v>5.100607545606215E-7</v>
      </c>
      <c r="G1042">
        <f t="shared" si="54"/>
        <v>2742</v>
      </c>
    </row>
    <row r="1043" spans="1:7" x14ac:dyDescent="0.25">
      <c r="A1043">
        <v>1372</v>
      </c>
      <c r="B1043">
        <v>2</v>
      </c>
      <c r="C1043">
        <v>0</v>
      </c>
      <c r="D1043">
        <f>SUM($B1043:B$1109)</f>
        <v>73</v>
      </c>
      <c r="E1043" t="str">
        <f t="shared" ref="E1043:E1106" si="55">CONCATENATE(A1043,"+")</f>
        <v>1372+</v>
      </c>
      <c r="F1043" s="3">
        <f t="shared" ref="F1043:F1106" si="56">D1043/$D$2</f>
        <v>4.9645913443900492E-7</v>
      </c>
      <c r="G1043">
        <f t="shared" si="54"/>
        <v>2744</v>
      </c>
    </row>
    <row r="1044" spans="1:7" x14ac:dyDescent="0.25">
      <c r="A1044">
        <v>1384</v>
      </c>
      <c r="B1044">
        <v>1</v>
      </c>
      <c r="C1044">
        <v>0</v>
      </c>
      <c r="D1044">
        <f>SUM($B1044:B$1109)</f>
        <v>71</v>
      </c>
      <c r="E1044" t="str">
        <f t="shared" si="55"/>
        <v>1384+</v>
      </c>
      <c r="F1044" s="3">
        <f t="shared" si="56"/>
        <v>4.8285751431738833E-7</v>
      </c>
      <c r="G1044">
        <f t="shared" si="54"/>
        <v>1384</v>
      </c>
    </row>
    <row r="1045" spans="1:7" x14ac:dyDescent="0.25">
      <c r="A1045">
        <v>1387</v>
      </c>
      <c r="B1045">
        <v>1</v>
      </c>
      <c r="C1045">
        <v>0</v>
      </c>
      <c r="D1045">
        <f>SUM($B1045:B$1109)</f>
        <v>70</v>
      </c>
      <c r="E1045" t="str">
        <f t="shared" si="55"/>
        <v>1387+</v>
      </c>
      <c r="F1045" s="3">
        <f t="shared" si="56"/>
        <v>4.7605670425658009E-7</v>
      </c>
      <c r="G1045">
        <f t="shared" si="54"/>
        <v>1387</v>
      </c>
    </row>
    <row r="1046" spans="1:7" x14ac:dyDescent="0.25">
      <c r="A1046">
        <v>1390</v>
      </c>
      <c r="B1046">
        <v>2</v>
      </c>
      <c r="C1046">
        <v>0</v>
      </c>
      <c r="D1046">
        <f>SUM($B1046:B$1109)</f>
        <v>69</v>
      </c>
      <c r="E1046" t="str">
        <f t="shared" si="55"/>
        <v>1390+</v>
      </c>
      <c r="F1046" s="3">
        <f t="shared" si="56"/>
        <v>4.692558941957718E-7</v>
      </c>
      <c r="G1046">
        <f t="shared" si="54"/>
        <v>2780</v>
      </c>
    </row>
    <row r="1047" spans="1:7" x14ac:dyDescent="0.25">
      <c r="A1047">
        <v>1395</v>
      </c>
      <c r="B1047">
        <v>2</v>
      </c>
      <c r="C1047">
        <v>0</v>
      </c>
      <c r="D1047">
        <f>SUM($B1047:B$1109)</f>
        <v>67</v>
      </c>
      <c r="E1047" t="str">
        <f t="shared" si="55"/>
        <v>1395+</v>
      </c>
      <c r="F1047" s="3">
        <f t="shared" si="56"/>
        <v>4.5565427407415522E-7</v>
      </c>
      <c r="G1047">
        <f t="shared" si="54"/>
        <v>2790</v>
      </c>
    </row>
    <row r="1048" spans="1:7" x14ac:dyDescent="0.25">
      <c r="A1048">
        <v>1397</v>
      </c>
      <c r="B1048">
        <v>1</v>
      </c>
      <c r="C1048">
        <v>0</v>
      </c>
      <c r="D1048">
        <f>SUM($B1048:B$1109)</f>
        <v>65</v>
      </c>
      <c r="E1048" t="str">
        <f t="shared" si="55"/>
        <v>1397+</v>
      </c>
      <c r="F1048" s="3">
        <f t="shared" si="56"/>
        <v>4.4205265395253864E-7</v>
      </c>
      <c r="G1048">
        <f t="shared" si="54"/>
        <v>1397</v>
      </c>
    </row>
    <row r="1049" spans="1:7" x14ac:dyDescent="0.25">
      <c r="A1049">
        <v>1398</v>
      </c>
      <c r="B1049">
        <v>1</v>
      </c>
      <c r="C1049">
        <v>0</v>
      </c>
      <c r="D1049">
        <f>SUM($B1049:B$1109)</f>
        <v>64</v>
      </c>
      <c r="E1049" t="str">
        <f t="shared" si="55"/>
        <v>1398+</v>
      </c>
      <c r="F1049" s="3">
        <f t="shared" si="56"/>
        <v>4.3525184389173034E-7</v>
      </c>
      <c r="G1049">
        <f t="shared" si="54"/>
        <v>1398</v>
      </c>
    </row>
    <row r="1050" spans="1:7" x14ac:dyDescent="0.25">
      <c r="A1050">
        <v>1427</v>
      </c>
      <c r="B1050">
        <v>1</v>
      </c>
      <c r="C1050">
        <v>0</v>
      </c>
      <c r="D1050">
        <f>SUM($B1050:B$1109)</f>
        <v>63</v>
      </c>
      <c r="E1050" t="str">
        <f t="shared" si="55"/>
        <v>1427+</v>
      </c>
      <c r="F1050" s="3">
        <f t="shared" si="56"/>
        <v>4.2845103383092211E-7</v>
      </c>
      <c r="G1050">
        <f t="shared" si="54"/>
        <v>1427</v>
      </c>
    </row>
    <row r="1051" spans="1:7" x14ac:dyDescent="0.25">
      <c r="A1051">
        <v>1437</v>
      </c>
      <c r="B1051">
        <v>1</v>
      </c>
      <c r="C1051">
        <v>0</v>
      </c>
      <c r="D1051">
        <f>SUM($B1051:B$1109)</f>
        <v>62</v>
      </c>
      <c r="E1051" t="str">
        <f t="shared" si="55"/>
        <v>1437+</v>
      </c>
      <c r="F1051" s="3">
        <f t="shared" si="56"/>
        <v>4.2165022377011381E-7</v>
      </c>
      <c r="G1051">
        <f t="shared" si="54"/>
        <v>1437</v>
      </c>
    </row>
    <row r="1052" spans="1:7" x14ac:dyDescent="0.25">
      <c r="A1052">
        <v>1448</v>
      </c>
      <c r="B1052">
        <v>1</v>
      </c>
      <c r="C1052">
        <v>0</v>
      </c>
      <c r="D1052">
        <f>SUM($B1052:B$1109)</f>
        <v>61</v>
      </c>
      <c r="E1052" t="str">
        <f t="shared" si="55"/>
        <v>1448+</v>
      </c>
      <c r="F1052" s="3">
        <f t="shared" si="56"/>
        <v>4.1484941370930552E-7</v>
      </c>
      <c r="G1052">
        <f t="shared" si="54"/>
        <v>1448</v>
      </c>
    </row>
    <row r="1053" spans="1:7" x14ac:dyDescent="0.25">
      <c r="A1053">
        <v>1456</v>
      </c>
      <c r="B1053">
        <v>1</v>
      </c>
      <c r="C1053">
        <v>0</v>
      </c>
      <c r="D1053">
        <f>SUM($B1053:B$1109)</f>
        <v>60</v>
      </c>
      <c r="E1053" t="str">
        <f t="shared" si="55"/>
        <v>1456+</v>
      </c>
      <c r="F1053" s="3">
        <f t="shared" si="56"/>
        <v>4.0804860364849723E-7</v>
      </c>
      <c r="G1053">
        <f t="shared" si="54"/>
        <v>1456</v>
      </c>
    </row>
    <row r="1054" spans="1:7" x14ac:dyDescent="0.25">
      <c r="A1054">
        <v>1459</v>
      </c>
      <c r="B1054">
        <v>1</v>
      </c>
      <c r="C1054">
        <v>0</v>
      </c>
      <c r="D1054">
        <f>SUM($B1054:B$1109)</f>
        <v>59</v>
      </c>
      <c r="E1054" t="str">
        <f t="shared" si="55"/>
        <v>1459+</v>
      </c>
      <c r="F1054" s="3">
        <f t="shared" si="56"/>
        <v>4.0124779358768894E-7</v>
      </c>
      <c r="G1054">
        <f t="shared" si="54"/>
        <v>1459</v>
      </c>
    </row>
    <row r="1055" spans="1:7" x14ac:dyDescent="0.25">
      <c r="A1055">
        <v>1462</v>
      </c>
      <c r="B1055">
        <v>1</v>
      </c>
      <c r="C1055">
        <v>0</v>
      </c>
      <c r="D1055">
        <f>SUM($B1055:B$1109)</f>
        <v>58</v>
      </c>
      <c r="E1055" t="str">
        <f t="shared" si="55"/>
        <v>1462+</v>
      </c>
      <c r="F1055" s="3">
        <f t="shared" si="56"/>
        <v>3.9444698352688065E-7</v>
      </c>
      <c r="G1055">
        <f t="shared" si="54"/>
        <v>1462</v>
      </c>
    </row>
    <row r="1056" spans="1:7" x14ac:dyDescent="0.25">
      <c r="A1056">
        <v>1475</v>
      </c>
      <c r="B1056">
        <v>1</v>
      </c>
      <c r="C1056">
        <v>0</v>
      </c>
      <c r="D1056">
        <f>SUM($B1056:B$1109)</f>
        <v>57</v>
      </c>
      <c r="E1056" t="str">
        <f t="shared" si="55"/>
        <v>1475+</v>
      </c>
      <c r="F1056" s="3">
        <f t="shared" si="56"/>
        <v>3.8764617346607236E-7</v>
      </c>
      <c r="G1056">
        <f t="shared" si="54"/>
        <v>1475</v>
      </c>
    </row>
    <row r="1057" spans="1:7" x14ac:dyDescent="0.25">
      <c r="A1057">
        <v>1476</v>
      </c>
      <c r="B1057">
        <v>1</v>
      </c>
      <c r="C1057">
        <v>0</v>
      </c>
      <c r="D1057">
        <f>SUM($B1057:B$1109)</f>
        <v>56</v>
      </c>
      <c r="E1057" t="str">
        <f t="shared" si="55"/>
        <v>1476+</v>
      </c>
      <c r="F1057" s="3">
        <f t="shared" si="56"/>
        <v>3.8084536340526406E-7</v>
      </c>
      <c r="G1057">
        <f t="shared" si="54"/>
        <v>1476</v>
      </c>
    </row>
    <row r="1058" spans="1:7" x14ac:dyDescent="0.25">
      <c r="A1058">
        <v>1479</v>
      </c>
      <c r="B1058">
        <v>1</v>
      </c>
      <c r="C1058">
        <v>0</v>
      </c>
      <c r="D1058">
        <f>SUM($B1058:B$1109)</f>
        <v>55</v>
      </c>
      <c r="E1058" t="str">
        <f t="shared" si="55"/>
        <v>1479+</v>
      </c>
      <c r="F1058" s="3">
        <f t="shared" si="56"/>
        <v>3.7404455334445577E-7</v>
      </c>
      <c r="G1058">
        <f t="shared" si="54"/>
        <v>1479</v>
      </c>
    </row>
    <row r="1059" spans="1:7" x14ac:dyDescent="0.25">
      <c r="A1059">
        <v>1483</v>
      </c>
      <c r="B1059">
        <v>1</v>
      </c>
      <c r="C1059">
        <v>0</v>
      </c>
      <c r="D1059">
        <f>SUM($B1059:B$1109)</f>
        <v>54</v>
      </c>
      <c r="E1059" t="str">
        <f t="shared" si="55"/>
        <v>1483+</v>
      </c>
      <c r="F1059" s="3">
        <f t="shared" si="56"/>
        <v>3.6724374328364748E-7</v>
      </c>
      <c r="G1059">
        <f t="shared" si="54"/>
        <v>1483</v>
      </c>
    </row>
    <row r="1060" spans="1:7" x14ac:dyDescent="0.25">
      <c r="A1060">
        <v>1485</v>
      </c>
      <c r="B1060">
        <v>1</v>
      </c>
      <c r="C1060">
        <v>0</v>
      </c>
      <c r="D1060">
        <f>SUM($B1060:B$1109)</f>
        <v>53</v>
      </c>
      <c r="E1060" t="str">
        <f t="shared" si="55"/>
        <v>1485+</v>
      </c>
      <c r="F1060" s="3">
        <f t="shared" si="56"/>
        <v>3.6044293322283919E-7</v>
      </c>
      <c r="G1060">
        <f t="shared" si="54"/>
        <v>1485</v>
      </c>
    </row>
    <row r="1061" spans="1:7" x14ac:dyDescent="0.25">
      <c r="A1061">
        <v>1495</v>
      </c>
      <c r="B1061">
        <v>1</v>
      </c>
      <c r="C1061">
        <v>0</v>
      </c>
      <c r="D1061">
        <f>SUM($B1061:B$1109)</f>
        <v>52</v>
      </c>
      <c r="E1061" t="str">
        <f t="shared" si="55"/>
        <v>1495+</v>
      </c>
      <c r="F1061" s="3">
        <f t="shared" si="56"/>
        <v>3.5364212316203095E-7</v>
      </c>
      <c r="G1061">
        <f t="shared" si="54"/>
        <v>1495</v>
      </c>
    </row>
    <row r="1062" spans="1:7" x14ac:dyDescent="0.25">
      <c r="A1062">
        <v>1504</v>
      </c>
      <c r="B1062">
        <v>1</v>
      </c>
      <c r="C1062">
        <v>0</v>
      </c>
      <c r="D1062">
        <f>SUM($B1062:B$1109)</f>
        <v>51</v>
      </c>
      <c r="E1062" t="str">
        <f t="shared" si="55"/>
        <v>1504+</v>
      </c>
      <c r="F1062" s="3">
        <f t="shared" si="56"/>
        <v>3.4684131310122266E-7</v>
      </c>
      <c r="G1062">
        <f t="shared" ref="G1062:G1108" si="57">A1062*B1062</f>
        <v>1504</v>
      </c>
    </row>
    <row r="1063" spans="1:7" x14ac:dyDescent="0.25">
      <c r="A1063">
        <v>1516</v>
      </c>
      <c r="B1063">
        <v>1</v>
      </c>
      <c r="C1063">
        <v>0</v>
      </c>
      <c r="D1063">
        <f>SUM($B1063:B$1109)</f>
        <v>50</v>
      </c>
      <c r="E1063" t="str">
        <f t="shared" si="55"/>
        <v>1516+</v>
      </c>
      <c r="F1063" s="3">
        <f t="shared" si="56"/>
        <v>3.4004050304041437E-7</v>
      </c>
      <c r="G1063">
        <f t="shared" si="57"/>
        <v>1516</v>
      </c>
    </row>
    <row r="1064" spans="1:7" x14ac:dyDescent="0.25">
      <c r="A1064">
        <v>1517</v>
      </c>
      <c r="B1064">
        <v>1</v>
      </c>
      <c r="C1064">
        <v>0</v>
      </c>
      <c r="D1064">
        <f>SUM($B1064:B$1109)</f>
        <v>49</v>
      </c>
      <c r="E1064" t="str">
        <f t="shared" si="55"/>
        <v>1517+</v>
      </c>
      <c r="F1064" s="3">
        <f t="shared" si="56"/>
        <v>3.3323969297960608E-7</v>
      </c>
      <c r="G1064">
        <f t="shared" si="57"/>
        <v>1517</v>
      </c>
    </row>
    <row r="1065" spans="1:7" x14ac:dyDescent="0.25">
      <c r="A1065">
        <v>1524</v>
      </c>
      <c r="B1065">
        <v>1</v>
      </c>
      <c r="C1065">
        <v>0</v>
      </c>
      <c r="D1065">
        <f>SUM($B1065:B$1109)</f>
        <v>48</v>
      </c>
      <c r="E1065" t="str">
        <f t="shared" si="55"/>
        <v>1524+</v>
      </c>
      <c r="F1065" s="3">
        <f t="shared" si="56"/>
        <v>3.2643888291879779E-7</v>
      </c>
      <c r="G1065">
        <f t="shared" si="57"/>
        <v>1524</v>
      </c>
    </row>
    <row r="1066" spans="1:7" x14ac:dyDescent="0.25">
      <c r="A1066">
        <v>1533</v>
      </c>
      <c r="B1066">
        <v>1</v>
      </c>
      <c r="C1066">
        <v>0</v>
      </c>
      <c r="D1066">
        <f>SUM($B1066:B$1109)</f>
        <v>47</v>
      </c>
      <c r="E1066" t="str">
        <f t="shared" si="55"/>
        <v>1533+</v>
      </c>
      <c r="F1066" s="3">
        <f t="shared" si="56"/>
        <v>3.1963807285798949E-7</v>
      </c>
      <c r="G1066">
        <f t="shared" si="57"/>
        <v>1533</v>
      </c>
    </row>
    <row r="1067" spans="1:7" x14ac:dyDescent="0.25">
      <c r="A1067">
        <v>1540</v>
      </c>
      <c r="B1067">
        <v>1</v>
      </c>
      <c r="C1067">
        <v>0</v>
      </c>
      <c r="D1067">
        <f>SUM($B1067:B$1109)</f>
        <v>46</v>
      </c>
      <c r="E1067" t="str">
        <f t="shared" si="55"/>
        <v>1540+</v>
      </c>
      <c r="F1067" s="3">
        <f t="shared" si="56"/>
        <v>3.128372627971812E-7</v>
      </c>
      <c r="G1067">
        <f t="shared" si="57"/>
        <v>1540</v>
      </c>
    </row>
    <row r="1068" spans="1:7" x14ac:dyDescent="0.25">
      <c r="A1068">
        <v>1541</v>
      </c>
      <c r="B1068">
        <v>1</v>
      </c>
      <c r="C1068">
        <v>0</v>
      </c>
      <c r="D1068">
        <f>SUM($B1068:B$1109)</f>
        <v>45</v>
      </c>
      <c r="E1068" t="str">
        <f t="shared" si="55"/>
        <v>1541+</v>
      </c>
      <c r="F1068" s="3">
        <f t="shared" si="56"/>
        <v>3.0603645273637291E-7</v>
      </c>
      <c r="G1068">
        <f t="shared" si="57"/>
        <v>1541</v>
      </c>
    </row>
    <row r="1069" spans="1:7" x14ac:dyDescent="0.25">
      <c r="A1069">
        <v>1543</v>
      </c>
      <c r="B1069">
        <v>1</v>
      </c>
      <c r="C1069">
        <v>0</v>
      </c>
      <c r="D1069">
        <f>SUM($B1069:B$1109)</f>
        <v>44</v>
      </c>
      <c r="E1069" t="str">
        <f t="shared" si="55"/>
        <v>1543+</v>
      </c>
      <c r="F1069" s="3">
        <f t="shared" si="56"/>
        <v>2.9923564267556462E-7</v>
      </c>
      <c r="G1069">
        <f t="shared" si="57"/>
        <v>1543</v>
      </c>
    </row>
    <row r="1070" spans="1:7" x14ac:dyDescent="0.25">
      <c r="A1070">
        <v>1546</v>
      </c>
      <c r="B1070">
        <v>2</v>
      </c>
      <c r="C1070">
        <v>0</v>
      </c>
      <c r="D1070">
        <f>SUM($B1070:B$1109)</f>
        <v>43</v>
      </c>
      <c r="E1070" t="str">
        <f t="shared" si="55"/>
        <v>1546+</v>
      </c>
      <c r="F1070" s="3">
        <f t="shared" si="56"/>
        <v>2.9243483261475633E-7</v>
      </c>
      <c r="G1070">
        <f t="shared" si="57"/>
        <v>3092</v>
      </c>
    </row>
    <row r="1071" spans="1:7" x14ac:dyDescent="0.25">
      <c r="A1071">
        <v>1551</v>
      </c>
      <c r="B1071">
        <v>1</v>
      </c>
      <c r="C1071">
        <v>0</v>
      </c>
      <c r="D1071">
        <f>SUM($B1071:B$1109)</f>
        <v>41</v>
      </c>
      <c r="E1071" t="str">
        <f t="shared" si="55"/>
        <v>1551+</v>
      </c>
      <c r="F1071" s="3">
        <f t="shared" si="56"/>
        <v>2.7883321249313974E-7</v>
      </c>
      <c r="G1071">
        <f t="shared" si="57"/>
        <v>1551</v>
      </c>
    </row>
    <row r="1072" spans="1:7" x14ac:dyDescent="0.25">
      <c r="A1072">
        <v>1568</v>
      </c>
      <c r="B1072">
        <v>2</v>
      </c>
      <c r="C1072">
        <v>0</v>
      </c>
      <c r="D1072">
        <f>SUM($B1072:B$1109)</f>
        <v>40</v>
      </c>
      <c r="E1072" t="str">
        <f t="shared" si="55"/>
        <v>1568+</v>
      </c>
      <c r="F1072" s="3">
        <f t="shared" si="56"/>
        <v>2.7203240243233151E-7</v>
      </c>
      <c r="G1072">
        <f t="shared" si="57"/>
        <v>3136</v>
      </c>
    </row>
    <row r="1073" spans="1:7" x14ac:dyDescent="0.25">
      <c r="A1073">
        <v>1577</v>
      </c>
      <c r="B1073">
        <v>1</v>
      </c>
      <c r="C1073">
        <v>0</v>
      </c>
      <c r="D1073">
        <f>SUM($B1073:B$1109)</f>
        <v>38</v>
      </c>
      <c r="E1073" t="str">
        <f t="shared" si="55"/>
        <v>1577+</v>
      </c>
      <c r="F1073" s="3">
        <f t="shared" si="56"/>
        <v>2.5843078231071492E-7</v>
      </c>
      <c r="G1073">
        <f t="shared" si="57"/>
        <v>1577</v>
      </c>
    </row>
    <row r="1074" spans="1:7" x14ac:dyDescent="0.25">
      <c r="A1074">
        <v>1587</v>
      </c>
      <c r="B1074">
        <v>1</v>
      </c>
      <c r="C1074">
        <v>0</v>
      </c>
      <c r="D1074">
        <f>SUM($B1074:B$1109)</f>
        <v>37</v>
      </c>
      <c r="E1074" t="str">
        <f t="shared" si="55"/>
        <v>1587+</v>
      </c>
      <c r="F1074" s="3">
        <f t="shared" si="56"/>
        <v>2.5162997224990663E-7</v>
      </c>
      <c r="G1074">
        <f t="shared" si="57"/>
        <v>1587</v>
      </c>
    </row>
    <row r="1075" spans="1:7" x14ac:dyDescent="0.25">
      <c r="A1075">
        <v>1589</v>
      </c>
      <c r="B1075">
        <v>2</v>
      </c>
      <c r="C1075">
        <v>0</v>
      </c>
      <c r="D1075">
        <f>SUM($B1075:B$1109)</f>
        <v>36</v>
      </c>
      <c r="E1075" t="str">
        <f t="shared" si="55"/>
        <v>1589+</v>
      </c>
      <c r="F1075" s="3">
        <f t="shared" si="56"/>
        <v>2.4482916218909834E-7</v>
      </c>
      <c r="G1075">
        <f t="shared" si="57"/>
        <v>3178</v>
      </c>
    </row>
    <row r="1076" spans="1:7" x14ac:dyDescent="0.25">
      <c r="A1076">
        <v>1591</v>
      </c>
      <c r="B1076">
        <v>1</v>
      </c>
      <c r="C1076">
        <v>0</v>
      </c>
      <c r="D1076">
        <f>SUM($B1076:B$1109)</f>
        <v>34</v>
      </c>
      <c r="E1076" t="str">
        <f t="shared" si="55"/>
        <v>1591+</v>
      </c>
      <c r="F1076" s="3">
        <f t="shared" si="56"/>
        <v>2.3122754206748176E-7</v>
      </c>
      <c r="G1076">
        <f t="shared" si="57"/>
        <v>1591</v>
      </c>
    </row>
    <row r="1077" spans="1:7" x14ac:dyDescent="0.25">
      <c r="A1077">
        <v>1592</v>
      </c>
      <c r="B1077">
        <v>1</v>
      </c>
      <c r="C1077">
        <v>0</v>
      </c>
      <c r="D1077">
        <f>SUM($B1077:B$1109)</f>
        <v>33</v>
      </c>
      <c r="E1077" t="str">
        <f t="shared" si="55"/>
        <v>1592+</v>
      </c>
      <c r="F1077" s="3">
        <f t="shared" si="56"/>
        <v>2.2442673200667346E-7</v>
      </c>
      <c r="G1077">
        <f t="shared" si="57"/>
        <v>1592</v>
      </c>
    </row>
    <row r="1078" spans="1:7" x14ac:dyDescent="0.25">
      <c r="A1078">
        <v>1606</v>
      </c>
      <c r="B1078">
        <v>1</v>
      </c>
      <c r="C1078">
        <v>0</v>
      </c>
      <c r="D1078">
        <f>SUM($B1078:B$1109)</f>
        <v>32</v>
      </c>
      <c r="E1078" t="str">
        <f t="shared" si="55"/>
        <v>1606+</v>
      </c>
      <c r="F1078" s="3">
        <f t="shared" si="56"/>
        <v>2.1762592194586517E-7</v>
      </c>
      <c r="G1078">
        <f t="shared" si="57"/>
        <v>1606</v>
      </c>
    </row>
    <row r="1079" spans="1:7" x14ac:dyDescent="0.25">
      <c r="A1079">
        <v>1614</v>
      </c>
      <c r="B1079">
        <v>1</v>
      </c>
      <c r="C1079">
        <v>0</v>
      </c>
      <c r="D1079">
        <f>SUM($B1079:B$1109)</f>
        <v>31</v>
      </c>
      <c r="E1079" t="str">
        <f t="shared" si="55"/>
        <v>1614+</v>
      </c>
      <c r="F1079" s="3">
        <f t="shared" si="56"/>
        <v>2.1082511188505691E-7</v>
      </c>
      <c r="G1079">
        <f t="shared" si="57"/>
        <v>1614</v>
      </c>
    </row>
    <row r="1080" spans="1:7" x14ac:dyDescent="0.25">
      <c r="A1080">
        <v>1623</v>
      </c>
      <c r="B1080">
        <v>1</v>
      </c>
      <c r="C1080">
        <v>0</v>
      </c>
      <c r="D1080">
        <f>SUM($B1080:B$1109)</f>
        <v>30</v>
      </c>
      <c r="E1080" t="str">
        <f t="shared" si="55"/>
        <v>1623+</v>
      </c>
      <c r="F1080" s="3">
        <f t="shared" si="56"/>
        <v>2.0402430182424862E-7</v>
      </c>
      <c r="G1080">
        <f t="shared" si="57"/>
        <v>1623</v>
      </c>
    </row>
    <row r="1081" spans="1:7" x14ac:dyDescent="0.25">
      <c r="A1081">
        <v>1633</v>
      </c>
      <c r="B1081">
        <v>1</v>
      </c>
      <c r="C1081">
        <v>0</v>
      </c>
      <c r="D1081">
        <f>SUM($B1081:B$1109)</f>
        <v>29</v>
      </c>
      <c r="E1081" t="str">
        <f t="shared" si="55"/>
        <v>1633+</v>
      </c>
      <c r="F1081" s="3">
        <f t="shared" si="56"/>
        <v>1.9722349176344032E-7</v>
      </c>
      <c r="G1081">
        <f t="shared" si="57"/>
        <v>1633</v>
      </c>
    </row>
    <row r="1082" spans="1:7" x14ac:dyDescent="0.25">
      <c r="A1082">
        <v>1640</v>
      </c>
      <c r="B1082">
        <v>1</v>
      </c>
      <c r="C1082">
        <v>0</v>
      </c>
      <c r="D1082">
        <f>SUM($B1082:B$1109)</f>
        <v>28</v>
      </c>
      <c r="E1082" t="str">
        <f t="shared" si="55"/>
        <v>1640+</v>
      </c>
      <c r="F1082" s="3">
        <f t="shared" si="56"/>
        <v>1.9042268170263203E-7</v>
      </c>
      <c r="G1082">
        <f t="shared" si="57"/>
        <v>1640</v>
      </c>
    </row>
    <row r="1083" spans="1:7" x14ac:dyDescent="0.25">
      <c r="A1083">
        <v>1662</v>
      </c>
      <c r="B1083">
        <v>1</v>
      </c>
      <c r="C1083">
        <v>0</v>
      </c>
      <c r="D1083">
        <f>SUM($B1083:B$1109)</f>
        <v>27</v>
      </c>
      <c r="E1083" t="str">
        <f t="shared" si="55"/>
        <v>1662+</v>
      </c>
      <c r="F1083" s="3">
        <f t="shared" si="56"/>
        <v>1.8362187164182374E-7</v>
      </c>
      <c r="G1083">
        <f t="shared" si="57"/>
        <v>1662</v>
      </c>
    </row>
    <row r="1084" spans="1:7" x14ac:dyDescent="0.25">
      <c r="A1084">
        <v>1675</v>
      </c>
      <c r="B1084">
        <v>1</v>
      </c>
      <c r="C1084">
        <v>0</v>
      </c>
      <c r="D1084">
        <f>SUM($B1084:B$1109)</f>
        <v>26</v>
      </c>
      <c r="E1084" t="str">
        <f t="shared" si="55"/>
        <v>1675+</v>
      </c>
      <c r="F1084" s="3">
        <f t="shared" si="56"/>
        <v>1.7682106158101548E-7</v>
      </c>
      <c r="G1084">
        <f t="shared" si="57"/>
        <v>1675</v>
      </c>
    </row>
    <row r="1085" spans="1:7" x14ac:dyDescent="0.25">
      <c r="A1085">
        <v>1676</v>
      </c>
      <c r="B1085">
        <v>1</v>
      </c>
      <c r="C1085">
        <v>0</v>
      </c>
      <c r="D1085">
        <f>SUM($B1085:B$1109)</f>
        <v>25</v>
      </c>
      <c r="E1085" t="str">
        <f t="shared" si="55"/>
        <v>1676+</v>
      </c>
      <c r="F1085" s="3">
        <f t="shared" si="56"/>
        <v>1.7002025152020718E-7</v>
      </c>
      <c r="G1085">
        <f t="shared" si="57"/>
        <v>1676</v>
      </c>
    </row>
    <row r="1086" spans="1:7" x14ac:dyDescent="0.25">
      <c r="A1086">
        <v>1687</v>
      </c>
      <c r="B1086">
        <v>1</v>
      </c>
      <c r="C1086">
        <v>0</v>
      </c>
      <c r="D1086">
        <f>SUM($B1086:B$1109)</f>
        <v>24</v>
      </c>
      <c r="E1086" t="str">
        <f t="shared" si="55"/>
        <v>1687+</v>
      </c>
      <c r="F1086" s="3">
        <f t="shared" si="56"/>
        <v>1.6321944145939889E-7</v>
      </c>
      <c r="G1086">
        <f t="shared" si="57"/>
        <v>1687</v>
      </c>
    </row>
    <row r="1087" spans="1:7" x14ac:dyDescent="0.25">
      <c r="A1087">
        <v>1688</v>
      </c>
      <c r="B1087">
        <v>1</v>
      </c>
      <c r="C1087">
        <v>0</v>
      </c>
      <c r="D1087">
        <f>SUM($B1087:B$1109)</f>
        <v>23</v>
      </c>
      <c r="E1087" t="str">
        <f t="shared" si="55"/>
        <v>1688+</v>
      </c>
      <c r="F1087" s="3">
        <f t="shared" si="56"/>
        <v>1.564186313985906E-7</v>
      </c>
      <c r="G1087">
        <f t="shared" si="57"/>
        <v>1688</v>
      </c>
    </row>
    <row r="1088" spans="1:7" x14ac:dyDescent="0.25">
      <c r="A1088">
        <v>1699</v>
      </c>
      <c r="B1088">
        <v>1</v>
      </c>
      <c r="C1088">
        <v>0</v>
      </c>
      <c r="D1088">
        <f>SUM($B1088:B$1109)</f>
        <v>22</v>
      </c>
      <c r="E1088" t="str">
        <f t="shared" si="55"/>
        <v>1699+</v>
      </c>
      <c r="F1088" s="3">
        <f t="shared" si="56"/>
        <v>1.4961782133778231E-7</v>
      </c>
      <c r="G1088">
        <f t="shared" si="57"/>
        <v>1699</v>
      </c>
    </row>
    <row r="1089" spans="1:7" x14ac:dyDescent="0.25">
      <c r="A1089">
        <v>1744</v>
      </c>
      <c r="B1089">
        <v>1</v>
      </c>
      <c r="C1089">
        <v>0</v>
      </c>
      <c r="D1089">
        <f>SUM($B1089:B$1109)</f>
        <v>21</v>
      </c>
      <c r="E1089" t="str">
        <f t="shared" si="55"/>
        <v>1744+</v>
      </c>
      <c r="F1089" s="3">
        <f t="shared" si="56"/>
        <v>1.4281701127697402E-7</v>
      </c>
      <c r="G1089">
        <f t="shared" si="57"/>
        <v>1744</v>
      </c>
    </row>
    <row r="1090" spans="1:7" x14ac:dyDescent="0.25">
      <c r="A1090">
        <v>1808</v>
      </c>
      <c r="B1090">
        <v>1</v>
      </c>
      <c r="C1090">
        <v>0</v>
      </c>
      <c r="D1090">
        <f>SUM($B1090:B$1109)</f>
        <v>20</v>
      </c>
      <c r="E1090" t="str">
        <f t="shared" si="55"/>
        <v>1808+</v>
      </c>
      <c r="F1090" s="3">
        <f t="shared" si="56"/>
        <v>1.3601620121616575E-7</v>
      </c>
      <c r="G1090">
        <f t="shared" si="57"/>
        <v>1808</v>
      </c>
    </row>
    <row r="1091" spans="1:7" x14ac:dyDescent="0.25">
      <c r="A1091">
        <v>1812</v>
      </c>
      <c r="B1091">
        <v>1</v>
      </c>
      <c r="C1091">
        <v>0</v>
      </c>
      <c r="D1091">
        <f>SUM($B1091:B$1109)</f>
        <v>19</v>
      </c>
      <c r="E1091" t="str">
        <f t="shared" si="55"/>
        <v>1812+</v>
      </c>
      <c r="F1091" s="3">
        <f t="shared" si="56"/>
        <v>1.2921539115535746E-7</v>
      </c>
      <c r="G1091">
        <f t="shared" si="57"/>
        <v>1812</v>
      </c>
    </row>
    <row r="1092" spans="1:7" x14ac:dyDescent="0.25">
      <c r="A1092">
        <v>1841</v>
      </c>
      <c r="B1092">
        <v>1</v>
      </c>
      <c r="C1092">
        <v>0</v>
      </c>
      <c r="D1092">
        <f>SUM($B1092:B$1109)</f>
        <v>18</v>
      </c>
      <c r="E1092" t="str">
        <f t="shared" si="55"/>
        <v>1841+</v>
      </c>
      <c r="F1092" s="3">
        <f t="shared" si="56"/>
        <v>1.2241458109454917E-7</v>
      </c>
      <c r="G1092">
        <f t="shared" si="57"/>
        <v>1841</v>
      </c>
    </row>
    <row r="1093" spans="1:7" x14ac:dyDescent="0.25">
      <c r="A1093">
        <v>1872</v>
      </c>
      <c r="B1093">
        <v>1</v>
      </c>
      <c r="C1093">
        <v>0</v>
      </c>
      <c r="D1093">
        <f>SUM($B1093:B$1109)</f>
        <v>17</v>
      </c>
      <c r="E1093" t="str">
        <f t="shared" si="55"/>
        <v>1872+</v>
      </c>
      <c r="F1093" s="3">
        <f t="shared" si="56"/>
        <v>1.1561377103374088E-7</v>
      </c>
      <c r="G1093">
        <f t="shared" si="57"/>
        <v>1872</v>
      </c>
    </row>
    <row r="1094" spans="1:7" x14ac:dyDescent="0.25">
      <c r="A1094">
        <v>1907</v>
      </c>
      <c r="B1094">
        <v>1</v>
      </c>
      <c r="C1094">
        <v>0</v>
      </c>
      <c r="D1094">
        <f>SUM($B1094:B$1109)</f>
        <v>16</v>
      </c>
      <c r="E1094" t="str">
        <f t="shared" si="55"/>
        <v>1907+</v>
      </c>
      <c r="F1094" s="3">
        <f t="shared" si="56"/>
        <v>1.0881296097293259E-7</v>
      </c>
      <c r="G1094">
        <f t="shared" si="57"/>
        <v>1907</v>
      </c>
    </row>
    <row r="1095" spans="1:7" x14ac:dyDescent="0.25">
      <c r="A1095">
        <v>1935</v>
      </c>
      <c r="B1095">
        <v>1</v>
      </c>
      <c r="C1095">
        <v>0</v>
      </c>
      <c r="D1095">
        <f>SUM($B1095:B$1109)</f>
        <v>15</v>
      </c>
      <c r="E1095" t="str">
        <f t="shared" si="55"/>
        <v>1935+</v>
      </c>
      <c r="F1095" s="3">
        <f t="shared" si="56"/>
        <v>1.0201215091212431E-7</v>
      </c>
      <c r="G1095">
        <f t="shared" si="57"/>
        <v>1935</v>
      </c>
    </row>
    <row r="1096" spans="1:7" x14ac:dyDescent="0.25">
      <c r="A1096">
        <v>1948</v>
      </c>
      <c r="B1096">
        <v>1</v>
      </c>
      <c r="C1096">
        <v>0</v>
      </c>
      <c r="D1096">
        <f>SUM($B1096:B$1109)</f>
        <v>14</v>
      </c>
      <c r="E1096" t="str">
        <f t="shared" si="55"/>
        <v>1948+</v>
      </c>
      <c r="F1096" s="3">
        <f t="shared" si="56"/>
        <v>9.5211340851316016E-8</v>
      </c>
      <c r="G1096">
        <f t="shared" si="57"/>
        <v>1948</v>
      </c>
    </row>
    <row r="1097" spans="1:7" x14ac:dyDescent="0.25">
      <c r="A1097">
        <v>1949</v>
      </c>
      <c r="B1097">
        <v>1</v>
      </c>
      <c r="C1097">
        <v>0</v>
      </c>
      <c r="D1097">
        <f>SUM($B1097:B$1109)</f>
        <v>13</v>
      </c>
      <c r="E1097" t="str">
        <f t="shared" si="55"/>
        <v>1949+</v>
      </c>
      <c r="F1097" s="3">
        <f t="shared" si="56"/>
        <v>8.8410530790507738E-8</v>
      </c>
      <c r="G1097">
        <f t="shared" si="57"/>
        <v>1949</v>
      </c>
    </row>
    <row r="1098" spans="1:7" x14ac:dyDescent="0.25">
      <c r="A1098">
        <v>1953</v>
      </c>
      <c r="B1098">
        <v>1</v>
      </c>
      <c r="C1098">
        <v>0</v>
      </c>
      <c r="D1098">
        <f>SUM($B1098:B$1109)</f>
        <v>12</v>
      </c>
      <c r="E1098" t="str">
        <f t="shared" si="55"/>
        <v>1953+</v>
      </c>
      <c r="F1098" s="3">
        <f t="shared" si="56"/>
        <v>8.1609720729699446E-8</v>
      </c>
      <c r="G1098">
        <f t="shared" si="57"/>
        <v>1953</v>
      </c>
    </row>
    <row r="1099" spans="1:7" x14ac:dyDescent="0.25">
      <c r="A1099">
        <v>2001</v>
      </c>
      <c r="B1099">
        <v>1</v>
      </c>
      <c r="C1099">
        <v>0</v>
      </c>
      <c r="D1099">
        <f>SUM($B1099:B$1109)</f>
        <v>11</v>
      </c>
      <c r="E1099" t="str">
        <f t="shared" si="55"/>
        <v>2001+</v>
      </c>
      <c r="F1099" s="3">
        <f t="shared" si="56"/>
        <v>7.4808910668891155E-8</v>
      </c>
      <c r="G1099">
        <f t="shared" si="57"/>
        <v>2001</v>
      </c>
    </row>
    <row r="1100" spans="1:7" x14ac:dyDescent="0.25">
      <c r="A1100">
        <v>2014</v>
      </c>
      <c r="B1100">
        <v>1</v>
      </c>
      <c r="C1100">
        <v>0</v>
      </c>
      <c r="D1100">
        <f>SUM($B1100:B$1109)</f>
        <v>10</v>
      </c>
      <c r="E1100" t="str">
        <f t="shared" si="55"/>
        <v>2014+</v>
      </c>
      <c r="F1100" s="3">
        <f t="shared" si="56"/>
        <v>6.8008100608082876E-8</v>
      </c>
      <c r="G1100">
        <f t="shared" si="57"/>
        <v>2014</v>
      </c>
    </row>
    <row r="1101" spans="1:7" x14ac:dyDescent="0.25">
      <c r="A1101">
        <v>2090</v>
      </c>
      <c r="B1101">
        <v>1</v>
      </c>
      <c r="C1101">
        <v>0</v>
      </c>
      <c r="D1101">
        <f>SUM($B1101:B$1109)</f>
        <v>9</v>
      </c>
      <c r="E1101" t="str">
        <f t="shared" si="55"/>
        <v>2090+</v>
      </c>
      <c r="F1101" s="3">
        <f t="shared" si="56"/>
        <v>6.1207290547274585E-8</v>
      </c>
      <c r="G1101">
        <f t="shared" si="57"/>
        <v>2090</v>
      </c>
    </row>
    <row r="1102" spans="1:7" x14ac:dyDescent="0.25">
      <c r="A1102">
        <v>2221</v>
      </c>
      <c r="B1102">
        <v>1</v>
      </c>
      <c r="C1102">
        <v>0</v>
      </c>
      <c r="D1102">
        <f>SUM($B1102:B$1109)</f>
        <v>8</v>
      </c>
      <c r="E1102" t="str">
        <f t="shared" si="55"/>
        <v>2221+</v>
      </c>
      <c r="F1102" s="3">
        <f t="shared" si="56"/>
        <v>5.4406480486466293E-8</v>
      </c>
      <c r="G1102">
        <f t="shared" si="57"/>
        <v>2221</v>
      </c>
    </row>
    <row r="1103" spans="1:7" x14ac:dyDescent="0.25">
      <c r="A1103">
        <v>2251</v>
      </c>
      <c r="B1103">
        <v>1</v>
      </c>
      <c r="C1103">
        <v>0</v>
      </c>
      <c r="D1103">
        <f>SUM($B1103:B$1109)</f>
        <v>7</v>
      </c>
      <c r="E1103" t="str">
        <f t="shared" si="55"/>
        <v>2251+</v>
      </c>
      <c r="F1103" s="3">
        <f t="shared" si="56"/>
        <v>4.7605670425658008E-8</v>
      </c>
      <c r="G1103">
        <f t="shared" si="57"/>
        <v>2251</v>
      </c>
    </row>
    <row r="1104" spans="1:7" x14ac:dyDescent="0.25">
      <c r="A1104">
        <v>2317</v>
      </c>
      <c r="B1104">
        <v>1</v>
      </c>
      <c r="C1104">
        <v>0</v>
      </c>
      <c r="D1104">
        <f>SUM($B1104:B$1109)</f>
        <v>6</v>
      </c>
      <c r="E1104" t="str">
        <f t="shared" si="55"/>
        <v>2317+</v>
      </c>
      <c r="F1104" s="3">
        <f t="shared" si="56"/>
        <v>4.0804860364849723E-8</v>
      </c>
      <c r="G1104">
        <f t="shared" si="57"/>
        <v>2317</v>
      </c>
    </row>
    <row r="1105" spans="1:7" x14ac:dyDescent="0.25">
      <c r="A1105">
        <v>2378</v>
      </c>
      <c r="B1105">
        <v>1</v>
      </c>
      <c r="C1105">
        <v>0</v>
      </c>
      <c r="D1105">
        <f>SUM($B1105:B$1109)</f>
        <v>5</v>
      </c>
      <c r="E1105" t="str">
        <f t="shared" si="55"/>
        <v>2378+</v>
      </c>
      <c r="F1105" s="3">
        <f t="shared" si="56"/>
        <v>3.4004050304041438E-8</v>
      </c>
      <c r="G1105">
        <f t="shared" si="57"/>
        <v>2378</v>
      </c>
    </row>
    <row r="1106" spans="1:7" x14ac:dyDescent="0.25">
      <c r="A1106">
        <v>2500</v>
      </c>
      <c r="B1106">
        <v>1</v>
      </c>
      <c r="C1106">
        <v>0</v>
      </c>
      <c r="D1106">
        <f>SUM($B1106:B$1109)</f>
        <v>4</v>
      </c>
      <c r="E1106" t="str">
        <f t="shared" si="55"/>
        <v>2500+</v>
      </c>
      <c r="F1106" s="3">
        <f t="shared" si="56"/>
        <v>2.7203240243233147E-8</v>
      </c>
      <c r="G1106">
        <f t="shared" si="57"/>
        <v>2500</v>
      </c>
    </row>
    <row r="1107" spans="1:7" x14ac:dyDescent="0.25">
      <c r="A1107">
        <v>2536</v>
      </c>
      <c r="B1107">
        <v>1</v>
      </c>
      <c r="C1107">
        <v>0</v>
      </c>
      <c r="D1107">
        <f>SUM($B1107:B$1109)</f>
        <v>3</v>
      </c>
      <c r="E1107" t="str">
        <f t="shared" ref="E1107:E1109" si="58">CONCATENATE(A1107,"+")</f>
        <v>2536+</v>
      </c>
      <c r="F1107" s="3">
        <f t="shared" ref="F1107:F1109" si="59">D1107/$D$2</f>
        <v>2.0402430182424862E-8</v>
      </c>
      <c r="G1107">
        <f t="shared" si="57"/>
        <v>2536</v>
      </c>
    </row>
    <row r="1108" spans="1:7" x14ac:dyDescent="0.25">
      <c r="A1108">
        <v>2836</v>
      </c>
      <c r="B1108">
        <v>1</v>
      </c>
      <c r="C1108">
        <v>0</v>
      </c>
      <c r="D1108">
        <f>SUM($B1108:B$1109)</f>
        <v>2</v>
      </c>
      <c r="E1108" t="str">
        <f t="shared" si="58"/>
        <v>2836+</v>
      </c>
      <c r="F1108" s="3">
        <f t="shared" si="59"/>
        <v>1.3601620121616573E-8</v>
      </c>
      <c r="G1108">
        <f t="shared" si="57"/>
        <v>2836</v>
      </c>
    </row>
    <row r="1109" spans="1:7" x14ac:dyDescent="0.25">
      <c r="A1109">
        <v>3526</v>
      </c>
      <c r="B1109">
        <v>1</v>
      </c>
      <c r="C1109">
        <v>0</v>
      </c>
      <c r="D1109">
        <f>SUM($B1109:B$1109)</f>
        <v>1</v>
      </c>
      <c r="E1109" t="str">
        <f t="shared" si="58"/>
        <v>3526+</v>
      </c>
      <c r="F1109" s="3">
        <f t="shared" si="59"/>
        <v>6.8008100608082866E-9</v>
      </c>
      <c r="G1109">
        <f>A1109*B1109</f>
        <v>3526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B76C-B3DC-4FC5-B8AD-619E794FC7FD}">
  <dimension ref="A1:P7161"/>
  <sheetViews>
    <sheetView topLeftCell="A42" workbookViewId="0">
      <selection activeCell="K68" sqref="K68"/>
    </sheetView>
  </sheetViews>
  <sheetFormatPr defaultRowHeight="15" x14ac:dyDescent="0.25"/>
  <cols>
    <col min="9" max="9" width="13.140625" bestFit="1" customWidth="1"/>
    <col min="10" max="10" width="10.28515625" bestFit="1" customWidth="1"/>
  </cols>
  <sheetData>
    <row r="1" spans="1:10" x14ac:dyDescent="0.25">
      <c r="A1" t="s">
        <v>1441</v>
      </c>
      <c r="B1" t="s">
        <v>1112</v>
      </c>
      <c r="C1" t="s">
        <v>1105</v>
      </c>
      <c r="D1" t="s">
        <v>1445</v>
      </c>
      <c r="F1" t="s">
        <v>1103</v>
      </c>
      <c r="G1" t="s">
        <v>1113</v>
      </c>
      <c r="I1" s="5" t="s">
        <v>1441</v>
      </c>
      <c r="J1" s="1">
        <v>10</v>
      </c>
    </row>
    <row r="2" spans="1:10" x14ac:dyDescent="0.25">
      <c r="A2">
        <v>1</v>
      </c>
      <c r="B2">
        <v>1</v>
      </c>
      <c r="C2">
        <v>211753</v>
      </c>
      <c r="D2">
        <f>IF(B2-A2&lt;21,B2-A2,"21+")</f>
        <v>0</v>
      </c>
      <c r="F2" s="2">
        <f t="shared" ref="F2:F33" si="0">C2/$C$302</f>
        <v>7.896811486108521</v>
      </c>
    </row>
    <row r="3" spans="1:10" x14ac:dyDescent="0.25">
      <c r="A3">
        <v>1</v>
      </c>
      <c r="B3">
        <v>2</v>
      </c>
      <c r="C3">
        <v>115244</v>
      </c>
      <c r="D3">
        <f t="shared" ref="D3:D66" si="1">IF(B3-A3&lt;21,B3-A3,"21+")</f>
        <v>1</v>
      </c>
      <c r="F3" s="2">
        <f t="shared" si="0"/>
        <v>4.2977438001118777</v>
      </c>
      <c r="G3" s="3">
        <f>C3/SUM($C$3:$C$301)</f>
        <v>0.23074366397968948</v>
      </c>
      <c r="I3" s="5" t="s">
        <v>548</v>
      </c>
      <c r="J3" t="s">
        <v>1443</v>
      </c>
    </row>
    <row r="4" spans="1:10" x14ac:dyDescent="0.25">
      <c r="A4">
        <v>1</v>
      </c>
      <c r="B4">
        <v>3</v>
      </c>
      <c r="C4">
        <v>56132</v>
      </c>
      <c r="D4">
        <f t="shared" si="1"/>
        <v>2</v>
      </c>
      <c r="F4" s="2">
        <f t="shared" si="0"/>
        <v>2.0933059854559017</v>
      </c>
      <c r="G4" s="3">
        <f t="shared" ref="G4:G67" si="2">C4/SUM($C$3:$C$301)</f>
        <v>0.11238852648734798</v>
      </c>
      <c r="I4" s="1">
        <v>0</v>
      </c>
      <c r="J4" s="6">
        <v>2308</v>
      </c>
    </row>
    <row r="5" spans="1:10" x14ac:dyDescent="0.25">
      <c r="A5">
        <v>1</v>
      </c>
      <c r="B5">
        <v>4</v>
      </c>
      <c r="C5">
        <v>31589</v>
      </c>
      <c r="D5">
        <f t="shared" si="1"/>
        <v>3</v>
      </c>
      <c r="F5" s="2">
        <f t="shared" si="0"/>
        <v>1.1780346820809249</v>
      </c>
      <c r="G5" s="3">
        <f t="shared" si="2"/>
        <v>6.3248078871389501E-2</v>
      </c>
      <c r="I5" s="1">
        <v>1</v>
      </c>
      <c r="J5" s="6">
        <v>1703</v>
      </c>
    </row>
    <row r="6" spans="1:10" x14ac:dyDescent="0.25">
      <c r="A6">
        <v>1</v>
      </c>
      <c r="B6">
        <v>5</v>
      </c>
      <c r="C6">
        <v>20820</v>
      </c>
      <c r="D6">
        <f t="shared" si="1"/>
        <v>4</v>
      </c>
      <c r="F6" s="2">
        <f t="shared" si="0"/>
        <v>0.77643110199515197</v>
      </c>
      <c r="G6" s="3">
        <f t="shared" si="2"/>
        <v>4.1686188296632669E-2</v>
      </c>
      <c r="I6" s="1">
        <v>2</v>
      </c>
      <c r="J6" s="6">
        <v>1434</v>
      </c>
    </row>
    <row r="7" spans="1:10" x14ac:dyDescent="0.25">
      <c r="A7">
        <v>1</v>
      </c>
      <c r="B7">
        <v>6</v>
      </c>
      <c r="C7">
        <v>15199</v>
      </c>
      <c r="D7">
        <f t="shared" si="1"/>
        <v>5</v>
      </c>
      <c r="F7" s="2">
        <f t="shared" si="0"/>
        <v>0.56680962148051461</v>
      </c>
      <c r="G7" s="3">
        <f t="shared" si="2"/>
        <v>3.0431718343925069E-2</v>
      </c>
      <c r="I7" s="1">
        <v>3</v>
      </c>
      <c r="J7" s="6">
        <v>1198</v>
      </c>
    </row>
    <row r="8" spans="1:10" x14ac:dyDescent="0.25">
      <c r="A8">
        <v>1</v>
      </c>
      <c r="B8">
        <v>7</v>
      </c>
      <c r="C8">
        <v>11224</v>
      </c>
      <c r="D8">
        <f t="shared" si="1"/>
        <v>6</v>
      </c>
      <c r="F8" s="2">
        <f t="shared" si="0"/>
        <v>0.41857169494685809</v>
      </c>
      <c r="G8" s="3">
        <f t="shared" si="2"/>
        <v>2.2472899973170271E-2</v>
      </c>
      <c r="I8" s="1">
        <v>4</v>
      </c>
      <c r="J8" s="6">
        <v>981</v>
      </c>
    </row>
    <row r="9" spans="1:10" x14ac:dyDescent="0.25">
      <c r="A9">
        <v>1</v>
      </c>
      <c r="B9">
        <v>8</v>
      </c>
      <c r="C9">
        <v>8404</v>
      </c>
      <c r="D9">
        <f t="shared" si="1"/>
        <v>7</v>
      </c>
      <c r="F9" s="2">
        <f t="shared" si="0"/>
        <v>0.31340667536826405</v>
      </c>
      <c r="G9" s="3">
        <f t="shared" si="2"/>
        <v>1.6826643921464983E-2</v>
      </c>
      <c r="I9" s="1">
        <v>5</v>
      </c>
      <c r="J9" s="6">
        <v>899</v>
      </c>
    </row>
    <row r="10" spans="1:10" x14ac:dyDescent="0.25">
      <c r="A10">
        <v>1</v>
      </c>
      <c r="B10">
        <v>9</v>
      </c>
      <c r="C10">
        <v>6857</v>
      </c>
      <c r="D10">
        <f t="shared" si="1"/>
        <v>8</v>
      </c>
      <c r="F10" s="2">
        <f t="shared" si="0"/>
        <v>0.25571508484057431</v>
      </c>
      <c r="G10" s="3">
        <f t="shared" si="2"/>
        <v>1.372921196685928E-2</v>
      </c>
      <c r="I10" s="1">
        <v>6</v>
      </c>
      <c r="J10" s="6">
        <v>763</v>
      </c>
    </row>
    <row r="11" spans="1:10" x14ac:dyDescent="0.25">
      <c r="A11">
        <v>1</v>
      </c>
      <c r="B11">
        <v>10</v>
      </c>
      <c r="C11">
        <v>5497</v>
      </c>
      <c r="D11">
        <f t="shared" si="1"/>
        <v>9</v>
      </c>
      <c r="F11" s="2">
        <f t="shared" si="0"/>
        <v>0.20499720305798994</v>
      </c>
      <c r="G11" s="3">
        <f t="shared" si="2"/>
        <v>1.1006194863909212E-2</v>
      </c>
      <c r="I11" s="1">
        <v>7</v>
      </c>
      <c r="J11" s="6">
        <v>656</v>
      </c>
    </row>
    <row r="12" spans="1:10" x14ac:dyDescent="0.25">
      <c r="A12">
        <v>1</v>
      </c>
      <c r="B12">
        <v>11</v>
      </c>
      <c r="C12">
        <v>4369</v>
      </c>
      <c r="D12">
        <f t="shared" si="1"/>
        <v>10</v>
      </c>
      <c r="F12" s="2">
        <f t="shared" si="0"/>
        <v>0.16293119522655231</v>
      </c>
      <c r="G12" s="3">
        <f t="shared" si="2"/>
        <v>8.7476924432270953E-3</v>
      </c>
      <c r="I12" s="1">
        <v>8</v>
      </c>
      <c r="J12" s="6">
        <v>652</v>
      </c>
    </row>
    <row r="13" spans="1:10" x14ac:dyDescent="0.25">
      <c r="A13">
        <v>1</v>
      </c>
      <c r="B13">
        <v>12</v>
      </c>
      <c r="C13">
        <v>3740</v>
      </c>
      <c r="D13">
        <f t="shared" si="1"/>
        <v>11</v>
      </c>
      <c r="F13" s="2">
        <f t="shared" si="0"/>
        <v>0.13947417490210703</v>
      </c>
      <c r="G13" s="3">
        <f t="shared" si="2"/>
        <v>7.4882970331126885E-3</v>
      </c>
      <c r="I13" s="1">
        <v>9</v>
      </c>
      <c r="J13" s="6">
        <v>499</v>
      </c>
    </row>
    <row r="14" spans="1:10" x14ac:dyDescent="0.25">
      <c r="A14">
        <v>1</v>
      </c>
      <c r="B14">
        <v>13</v>
      </c>
      <c r="C14">
        <v>3080</v>
      </c>
      <c r="D14">
        <f t="shared" si="1"/>
        <v>12</v>
      </c>
      <c r="F14" s="2">
        <f t="shared" si="0"/>
        <v>0.1148610852134999</v>
      </c>
      <c r="G14" s="3">
        <f t="shared" si="2"/>
        <v>6.1668328507986847E-3</v>
      </c>
      <c r="I14" s="1">
        <v>10</v>
      </c>
      <c r="J14" s="6">
        <v>485</v>
      </c>
    </row>
    <row r="15" spans="1:10" x14ac:dyDescent="0.25">
      <c r="A15">
        <v>1</v>
      </c>
      <c r="B15">
        <v>14</v>
      </c>
      <c r="C15">
        <v>2696</v>
      </c>
      <c r="D15">
        <f t="shared" si="1"/>
        <v>13</v>
      </c>
      <c r="F15" s="2">
        <f t="shared" si="0"/>
        <v>0.10054074212194668</v>
      </c>
      <c r="G15" s="3">
        <f t="shared" si="2"/>
        <v>5.3979809629069011E-3</v>
      </c>
      <c r="I15" s="1">
        <v>11</v>
      </c>
      <c r="J15" s="6">
        <v>423</v>
      </c>
    </row>
    <row r="16" spans="1:10" x14ac:dyDescent="0.25">
      <c r="A16">
        <v>1</v>
      </c>
      <c r="B16">
        <v>15</v>
      </c>
      <c r="C16">
        <v>2378</v>
      </c>
      <c r="D16">
        <f t="shared" si="1"/>
        <v>14</v>
      </c>
      <c r="F16" s="2">
        <f t="shared" si="0"/>
        <v>8.868170799925415E-2</v>
      </c>
      <c r="G16" s="3">
        <f t="shared" si="2"/>
        <v>4.7612754932465171E-3</v>
      </c>
      <c r="I16" s="1">
        <v>12</v>
      </c>
      <c r="J16" s="6">
        <v>369</v>
      </c>
    </row>
    <row r="17" spans="1:15" x14ac:dyDescent="0.25">
      <c r="A17">
        <v>1</v>
      </c>
      <c r="B17">
        <v>16</v>
      </c>
      <c r="C17">
        <v>1988</v>
      </c>
      <c r="D17">
        <f t="shared" si="1"/>
        <v>15</v>
      </c>
      <c r="F17" s="2">
        <f t="shared" si="0"/>
        <v>7.4137609546895397E-2</v>
      </c>
      <c r="G17" s="3">
        <f t="shared" si="2"/>
        <v>3.9804102946064237E-3</v>
      </c>
      <c r="I17" s="1">
        <v>13</v>
      </c>
      <c r="J17" s="6">
        <v>339</v>
      </c>
    </row>
    <row r="18" spans="1:15" x14ac:dyDescent="0.25">
      <c r="A18">
        <v>1</v>
      </c>
      <c r="B18">
        <v>17</v>
      </c>
      <c r="C18">
        <v>1789</v>
      </c>
      <c r="D18">
        <f t="shared" si="1"/>
        <v>16</v>
      </c>
      <c r="F18" s="2">
        <f t="shared" si="0"/>
        <v>6.6716390080179003E-2</v>
      </c>
      <c r="G18" s="3">
        <f t="shared" si="2"/>
        <v>3.5819688214541712E-3</v>
      </c>
      <c r="I18" s="1">
        <v>14</v>
      </c>
      <c r="J18" s="6">
        <v>309</v>
      </c>
    </row>
    <row r="19" spans="1:15" x14ac:dyDescent="0.25">
      <c r="A19">
        <v>1</v>
      </c>
      <c r="B19">
        <v>18</v>
      </c>
      <c r="C19">
        <v>1891</v>
      </c>
      <c r="D19">
        <f t="shared" si="1"/>
        <v>17</v>
      </c>
      <c r="F19" s="2">
        <f t="shared" si="0"/>
        <v>7.0520231213872839E-2</v>
      </c>
      <c r="G19" s="3">
        <f t="shared" si="2"/>
        <v>3.7861951041754265E-3</v>
      </c>
      <c r="I19" s="1">
        <v>15</v>
      </c>
      <c r="J19" s="6">
        <v>242</v>
      </c>
    </row>
    <row r="20" spans="1:15" x14ac:dyDescent="0.25">
      <c r="A20">
        <v>1</v>
      </c>
      <c r="B20">
        <v>19</v>
      </c>
      <c r="C20">
        <v>1442</v>
      </c>
      <c r="D20">
        <f t="shared" si="1"/>
        <v>18</v>
      </c>
      <c r="F20" s="2">
        <f t="shared" si="0"/>
        <v>5.3775871713593139E-2</v>
      </c>
      <c r="G20" s="3">
        <f t="shared" si="2"/>
        <v>2.8871990165102936E-3</v>
      </c>
      <c r="I20" s="1">
        <v>16</v>
      </c>
      <c r="J20" s="6">
        <v>236</v>
      </c>
    </row>
    <row r="21" spans="1:15" x14ac:dyDescent="0.25">
      <c r="A21">
        <v>1</v>
      </c>
      <c r="B21">
        <v>20</v>
      </c>
      <c r="C21">
        <v>1119</v>
      </c>
      <c r="D21">
        <f t="shared" si="1"/>
        <v>19</v>
      </c>
      <c r="F21" s="2">
        <f t="shared" si="0"/>
        <v>4.1730374790229348E-2</v>
      </c>
      <c r="G21" s="3">
        <f t="shared" si="2"/>
        <v>2.2404824545596523E-3</v>
      </c>
      <c r="I21" s="1">
        <v>17</v>
      </c>
      <c r="J21" s="6">
        <v>212</v>
      </c>
    </row>
    <row r="22" spans="1:15" x14ac:dyDescent="0.25">
      <c r="A22">
        <v>1</v>
      </c>
      <c r="B22">
        <v>21</v>
      </c>
      <c r="C22">
        <v>1056</v>
      </c>
      <c r="D22">
        <f t="shared" si="1"/>
        <v>20</v>
      </c>
      <c r="F22" s="2">
        <f t="shared" si="0"/>
        <v>3.9380943501771397E-2</v>
      </c>
      <c r="G22" s="3">
        <f t="shared" si="2"/>
        <v>2.1143426917024062E-3</v>
      </c>
      <c r="I22" s="1">
        <v>18</v>
      </c>
      <c r="J22" s="6">
        <v>209</v>
      </c>
    </row>
    <row r="23" spans="1:15" x14ac:dyDescent="0.25">
      <c r="A23">
        <v>1</v>
      </c>
      <c r="B23">
        <v>22</v>
      </c>
      <c r="C23">
        <v>959</v>
      </c>
      <c r="D23" t="str">
        <f t="shared" si="1"/>
        <v>21+</v>
      </c>
      <c r="F23" s="2">
        <f t="shared" si="0"/>
        <v>3.5763565168748832E-2</v>
      </c>
      <c r="G23" s="3">
        <f t="shared" si="2"/>
        <v>1.9201275012714087E-3</v>
      </c>
      <c r="I23" s="1">
        <v>19</v>
      </c>
      <c r="J23" s="6">
        <v>180</v>
      </c>
    </row>
    <row r="24" spans="1:15" x14ac:dyDescent="0.25">
      <c r="A24">
        <v>1</v>
      </c>
      <c r="B24">
        <v>23</v>
      </c>
      <c r="C24">
        <v>806</v>
      </c>
      <c r="D24" t="str">
        <f t="shared" si="1"/>
        <v>21+</v>
      </c>
      <c r="F24" s="2">
        <f t="shared" si="0"/>
        <v>3.0057803468208091E-2</v>
      </c>
      <c r="G24" s="3">
        <f t="shared" si="2"/>
        <v>1.6137880771895259E-3</v>
      </c>
      <c r="I24" s="1">
        <v>20</v>
      </c>
      <c r="J24" s="6">
        <v>173</v>
      </c>
    </row>
    <row r="25" spans="1:15" x14ac:dyDescent="0.25">
      <c r="A25">
        <v>1</v>
      </c>
      <c r="B25">
        <v>24</v>
      </c>
      <c r="C25">
        <v>739</v>
      </c>
      <c r="D25" t="str">
        <f t="shared" si="1"/>
        <v>21+</v>
      </c>
      <c r="F25" s="2">
        <f t="shared" si="0"/>
        <v>2.7559201939213126E-2</v>
      </c>
      <c r="G25" s="3">
        <f t="shared" si="2"/>
        <v>1.4796394405000742E-3</v>
      </c>
      <c r="I25" s="1" t="s">
        <v>1442</v>
      </c>
      <c r="J25" s="6">
        <v>2001</v>
      </c>
    </row>
    <row r="26" spans="1:15" x14ac:dyDescent="0.25">
      <c r="A26">
        <v>1</v>
      </c>
      <c r="B26">
        <v>25</v>
      </c>
      <c r="C26">
        <v>612</v>
      </c>
      <c r="D26" t="str">
        <f t="shared" si="1"/>
        <v>21+</v>
      </c>
      <c r="F26" s="2">
        <f t="shared" si="0"/>
        <v>2.2823046802162968E-2</v>
      </c>
      <c r="G26" s="3">
        <f t="shared" si="2"/>
        <v>1.2253576963275308E-3</v>
      </c>
      <c r="I26" s="1" t="s">
        <v>553</v>
      </c>
      <c r="J26" s="6">
        <v>16271</v>
      </c>
      <c r="M26" t="s">
        <v>1444</v>
      </c>
    </row>
    <row r="27" spans="1:15" x14ac:dyDescent="0.25">
      <c r="A27">
        <v>1</v>
      </c>
      <c r="B27">
        <v>26</v>
      </c>
      <c r="C27">
        <v>566</v>
      </c>
      <c r="D27" t="str">
        <f t="shared" si="1"/>
        <v>21+</v>
      </c>
      <c r="F27" s="2">
        <f t="shared" si="0"/>
        <v>2.110758903598732E-2</v>
      </c>
      <c r="G27" s="3">
        <f t="shared" si="2"/>
        <v>1.133255647257161E-3</v>
      </c>
    </row>
    <row r="28" spans="1:15" x14ac:dyDescent="0.25">
      <c r="A28">
        <v>1</v>
      </c>
      <c r="B28">
        <v>27</v>
      </c>
      <c r="C28">
        <v>492</v>
      </c>
      <c r="D28" t="str">
        <f t="shared" si="1"/>
        <v>21+</v>
      </c>
      <c r="F28" s="2">
        <f t="shared" si="0"/>
        <v>1.8347939586052582E-2</v>
      </c>
      <c r="G28" s="3">
        <f t="shared" si="2"/>
        <v>9.8509148136134836E-4</v>
      </c>
      <c r="L28" t="s">
        <v>1447</v>
      </c>
      <c r="M28">
        <v>1</v>
      </c>
      <c r="N28">
        <v>10</v>
      </c>
      <c r="O28" t="s">
        <v>1446</v>
      </c>
    </row>
    <row r="29" spans="1:15" x14ac:dyDescent="0.25">
      <c r="A29">
        <v>1</v>
      </c>
      <c r="B29">
        <v>28</v>
      </c>
      <c r="C29">
        <v>427</v>
      </c>
      <c r="D29" t="str">
        <f t="shared" si="1"/>
        <v>21+</v>
      </c>
      <c r="F29" s="2">
        <f t="shared" si="0"/>
        <v>1.5923923177326122E-2</v>
      </c>
      <c r="G29" s="3">
        <f t="shared" si="2"/>
        <v>8.5494728158799955E-4</v>
      </c>
      <c r="L29">
        <v>0</v>
      </c>
      <c r="M29">
        <v>211753</v>
      </c>
      <c r="N29">
        <v>2308</v>
      </c>
      <c r="O29">
        <v>363150</v>
      </c>
    </row>
    <row r="30" spans="1:15" x14ac:dyDescent="0.25">
      <c r="A30">
        <v>1</v>
      </c>
      <c r="B30">
        <v>29</v>
      </c>
      <c r="C30">
        <v>432</v>
      </c>
      <c r="D30" t="str">
        <f t="shared" si="1"/>
        <v>21+</v>
      </c>
      <c r="F30" s="2">
        <f t="shared" si="0"/>
        <v>1.6110385977997389E-2</v>
      </c>
      <c r="G30" s="3">
        <f t="shared" si="2"/>
        <v>8.6495837387825711E-4</v>
      </c>
      <c r="L30">
        <v>1</v>
      </c>
      <c r="M30">
        <v>115244</v>
      </c>
      <c r="N30">
        <v>1703</v>
      </c>
      <c r="O30">
        <v>209113</v>
      </c>
    </row>
    <row r="31" spans="1:15" x14ac:dyDescent="0.25">
      <c r="A31">
        <v>1</v>
      </c>
      <c r="B31">
        <v>30</v>
      </c>
      <c r="C31">
        <v>374</v>
      </c>
      <c r="D31" t="str">
        <f t="shared" si="1"/>
        <v>21+</v>
      </c>
      <c r="F31" s="2">
        <f t="shared" si="0"/>
        <v>1.3947417490210704E-2</v>
      </c>
      <c r="G31" s="3">
        <f t="shared" si="2"/>
        <v>7.4882970331126893E-4</v>
      </c>
      <c r="L31">
        <v>2</v>
      </c>
      <c r="M31">
        <v>56132</v>
      </c>
      <c r="N31">
        <v>1434</v>
      </c>
      <c r="O31">
        <v>123260</v>
      </c>
    </row>
    <row r="32" spans="1:15" x14ac:dyDescent="0.25">
      <c r="A32">
        <v>1</v>
      </c>
      <c r="B32">
        <v>31</v>
      </c>
      <c r="C32">
        <v>336</v>
      </c>
      <c r="D32" t="str">
        <f t="shared" si="1"/>
        <v>21+</v>
      </c>
      <c r="F32" s="2">
        <f t="shared" si="0"/>
        <v>1.253030020510908E-2</v>
      </c>
      <c r="G32" s="3">
        <f t="shared" si="2"/>
        <v>6.727454019053111E-4</v>
      </c>
      <c r="L32">
        <v>3</v>
      </c>
      <c r="M32">
        <v>31589</v>
      </c>
      <c r="N32">
        <v>1198</v>
      </c>
      <c r="O32">
        <v>81486</v>
      </c>
    </row>
    <row r="33" spans="1:15" x14ac:dyDescent="0.25">
      <c r="A33">
        <v>1</v>
      </c>
      <c r="B33">
        <v>32</v>
      </c>
      <c r="C33">
        <v>301</v>
      </c>
      <c r="D33" t="str">
        <f t="shared" si="1"/>
        <v>21+</v>
      </c>
      <c r="F33" s="2">
        <f t="shared" si="0"/>
        <v>1.1225060600410218E-2</v>
      </c>
      <c r="G33" s="3">
        <f t="shared" si="2"/>
        <v>6.0266775587350786E-4</v>
      </c>
      <c r="L33">
        <v>4</v>
      </c>
      <c r="M33">
        <v>20820</v>
      </c>
      <c r="N33">
        <v>981</v>
      </c>
      <c r="O33">
        <v>59169</v>
      </c>
    </row>
    <row r="34" spans="1:15" x14ac:dyDescent="0.25">
      <c r="A34">
        <v>1</v>
      </c>
      <c r="B34">
        <v>33</v>
      </c>
      <c r="C34">
        <v>300</v>
      </c>
      <c r="D34" t="str">
        <f t="shared" si="1"/>
        <v>21+</v>
      </c>
      <c r="F34" s="2">
        <f t="shared" ref="F34:F65" si="3">C34/$C$302</f>
        <v>1.1187768040275966E-2</v>
      </c>
      <c r="G34" s="3">
        <f t="shared" si="2"/>
        <v>6.0066553741545633E-4</v>
      </c>
      <c r="L34">
        <v>5</v>
      </c>
      <c r="M34">
        <v>15199</v>
      </c>
      <c r="N34">
        <v>899</v>
      </c>
      <c r="O34">
        <v>46370</v>
      </c>
    </row>
    <row r="35" spans="1:15" x14ac:dyDescent="0.25">
      <c r="A35">
        <v>1</v>
      </c>
      <c r="B35">
        <v>34</v>
      </c>
      <c r="C35">
        <v>223</v>
      </c>
      <c r="D35" t="str">
        <f t="shared" si="1"/>
        <v>21+</v>
      </c>
      <c r="F35" s="2">
        <f t="shared" si="3"/>
        <v>8.3162409099384674E-3</v>
      </c>
      <c r="G35" s="3">
        <f t="shared" si="2"/>
        <v>4.4649471614548918E-4</v>
      </c>
      <c r="L35">
        <v>6</v>
      </c>
      <c r="M35">
        <v>11224</v>
      </c>
      <c r="N35">
        <v>763</v>
      </c>
      <c r="O35">
        <v>36868</v>
      </c>
    </row>
    <row r="36" spans="1:15" x14ac:dyDescent="0.25">
      <c r="A36">
        <v>1</v>
      </c>
      <c r="B36">
        <v>35</v>
      </c>
      <c r="C36">
        <v>252</v>
      </c>
      <c r="D36" t="str">
        <f t="shared" si="1"/>
        <v>21+</v>
      </c>
      <c r="F36" s="2">
        <f t="shared" si="3"/>
        <v>9.397725153831811E-3</v>
      </c>
      <c r="G36" s="3">
        <f t="shared" si="2"/>
        <v>5.0455905142898327E-4</v>
      </c>
      <c r="L36">
        <v>7</v>
      </c>
      <c r="M36">
        <v>8404</v>
      </c>
      <c r="N36">
        <v>656</v>
      </c>
      <c r="O36">
        <v>29802</v>
      </c>
    </row>
    <row r="37" spans="1:15" x14ac:dyDescent="0.25">
      <c r="A37">
        <v>1</v>
      </c>
      <c r="B37">
        <v>36</v>
      </c>
      <c r="C37">
        <v>259</v>
      </c>
      <c r="D37" t="str">
        <f t="shared" si="1"/>
        <v>21+</v>
      </c>
      <c r="F37" s="2">
        <f t="shared" si="3"/>
        <v>9.6587730747715837E-3</v>
      </c>
      <c r="G37" s="3">
        <f t="shared" si="2"/>
        <v>5.18574580635344E-4</v>
      </c>
      <c r="L37">
        <v>8</v>
      </c>
      <c r="M37">
        <v>6857</v>
      </c>
      <c r="N37">
        <v>652</v>
      </c>
      <c r="O37">
        <v>25359</v>
      </c>
    </row>
    <row r="38" spans="1:15" x14ac:dyDescent="0.25">
      <c r="A38">
        <v>1</v>
      </c>
      <c r="B38">
        <v>37</v>
      </c>
      <c r="C38">
        <v>224</v>
      </c>
      <c r="D38" t="str">
        <f t="shared" si="1"/>
        <v>21+</v>
      </c>
      <c r="F38" s="2">
        <f t="shared" si="3"/>
        <v>8.3535334700727201E-3</v>
      </c>
      <c r="G38" s="3">
        <f t="shared" si="2"/>
        <v>4.4849693460354071E-4</v>
      </c>
      <c r="L38">
        <v>9</v>
      </c>
      <c r="M38">
        <v>5497</v>
      </c>
      <c r="N38">
        <v>499</v>
      </c>
      <c r="O38">
        <v>21311</v>
      </c>
    </row>
    <row r="39" spans="1:15" x14ac:dyDescent="0.25">
      <c r="A39">
        <v>1</v>
      </c>
      <c r="B39">
        <v>38</v>
      </c>
      <c r="C39">
        <v>195</v>
      </c>
      <c r="D39" t="str">
        <f t="shared" si="1"/>
        <v>21+</v>
      </c>
      <c r="F39" s="2">
        <f t="shared" si="3"/>
        <v>7.2720492261793774E-3</v>
      </c>
      <c r="G39" s="3">
        <f t="shared" si="2"/>
        <v>3.9043259932004663E-4</v>
      </c>
      <c r="L39">
        <v>10</v>
      </c>
      <c r="M39">
        <v>4369</v>
      </c>
      <c r="N39">
        <v>485</v>
      </c>
      <c r="O39">
        <v>18264</v>
      </c>
    </row>
    <row r="40" spans="1:15" x14ac:dyDescent="0.25">
      <c r="A40">
        <v>1</v>
      </c>
      <c r="B40">
        <v>39</v>
      </c>
      <c r="C40">
        <v>201</v>
      </c>
      <c r="D40" t="str">
        <f t="shared" si="1"/>
        <v>21+</v>
      </c>
      <c r="F40" s="2">
        <f t="shared" si="3"/>
        <v>7.4958045869848965E-3</v>
      </c>
      <c r="G40" s="3">
        <f t="shared" si="2"/>
        <v>4.0244591006835572E-4</v>
      </c>
      <c r="L40">
        <v>11</v>
      </c>
      <c r="M40">
        <v>3740</v>
      </c>
      <c r="N40">
        <v>423</v>
      </c>
      <c r="O40">
        <v>16101</v>
      </c>
    </row>
    <row r="41" spans="1:15" x14ac:dyDescent="0.25">
      <c r="A41">
        <v>1</v>
      </c>
      <c r="B41">
        <v>40</v>
      </c>
      <c r="C41">
        <v>175</v>
      </c>
      <c r="D41" t="str">
        <f t="shared" si="1"/>
        <v>21+</v>
      </c>
      <c r="F41" s="2">
        <f t="shared" si="3"/>
        <v>6.5261980234943128E-3</v>
      </c>
      <c r="G41" s="3">
        <f t="shared" si="2"/>
        <v>3.5038823015901617E-4</v>
      </c>
      <c r="L41">
        <v>12</v>
      </c>
      <c r="M41">
        <v>3080</v>
      </c>
      <c r="N41">
        <v>369</v>
      </c>
      <c r="O41">
        <v>14110</v>
      </c>
    </row>
    <row r="42" spans="1:15" x14ac:dyDescent="0.25">
      <c r="A42">
        <v>1</v>
      </c>
      <c r="B42">
        <v>41</v>
      </c>
      <c r="C42">
        <v>150</v>
      </c>
      <c r="D42" t="str">
        <f t="shared" si="1"/>
        <v>21+</v>
      </c>
      <c r="F42" s="2">
        <f t="shared" si="3"/>
        <v>5.5938840201379828E-3</v>
      </c>
      <c r="G42" s="3">
        <f t="shared" si="2"/>
        <v>3.0033276870772817E-4</v>
      </c>
      <c r="L42">
        <v>13</v>
      </c>
      <c r="M42">
        <v>2696</v>
      </c>
      <c r="N42">
        <v>339</v>
      </c>
      <c r="O42">
        <v>12434</v>
      </c>
    </row>
    <row r="43" spans="1:15" x14ac:dyDescent="0.25">
      <c r="A43">
        <v>1</v>
      </c>
      <c r="B43">
        <v>42</v>
      </c>
      <c r="C43">
        <v>134</v>
      </c>
      <c r="D43" t="str">
        <f t="shared" si="1"/>
        <v>21+</v>
      </c>
      <c r="F43" s="2">
        <f t="shared" si="3"/>
        <v>4.997203057989931E-3</v>
      </c>
      <c r="G43" s="3">
        <f t="shared" si="2"/>
        <v>2.6829727337890385E-4</v>
      </c>
      <c r="L43">
        <v>14</v>
      </c>
      <c r="M43">
        <v>2378</v>
      </c>
      <c r="N43">
        <v>309</v>
      </c>
      <c r="O43">
        <v>11248</v>
      </c>
    </row>
    <row r="44" spans="1:15" x14ac:dyDescent="0.25">
      <c r="A44">
        <v>1</v>
      </c>
      <c r="B44">
        <v>43</v>
      </c>
      <c r="C44">
        <v>148</v>
      </c>
      <c r="D44" t="str">
        <f t="shared" si="1"/>
        <v>21+</v>
      </c>
      <c r="F44" s="2">
        <f t="shared" si="3"/>
        <v>5.5192988998694764E-3</v>
      </c>
      <c r="G44" s="3">
        <f t="shared" si="2"/>
        <v>2.963283317916251E-4</v>
      </c>
      <c r="L44">
        <v>15</v>
      </c>
      <c r="M44">
        <v>1988</v>
      </c>
      <c r="N44">
        <v>242</v>
      </c>
      <c r="O44">
        <v>9903</v>
      </c>
    </row>
    <row r="45" spans="1:15" x14ac:dyDescent="0.25">
      <c r="A45">
        <v>1</v>
      </c>
      <c r="B45">
        <v>44</v>
      </c>
      <c r="C45">
        <v>149</v>
      </c>
      <c r="D45" t="str">
        <f t="shared" si="1"/>
        <v>21+</v>
      </c>
      <c r="F45" s="2">
        <f t="shared" si="3"/>
        <v>5.5565914600037292E-3</v>
      </c>
      <c r="G45" s="3">
        <f t="shared" si="2"/>
        <v>2.9833055024967663E-4</v>
      </c>
      <c r="L45">
        <v>16</v>
      </c>
      <c r="M45">
        <v>1789</v>
      </c>
      <c r="N45">
        <v>236</v>
      </c>
      <c r="O45">
        <v>8988</v>
      </c>
    </row>
    <row r="46" spans="1:15" x14ac:dyDescent="0.25">
      <c r="A46">
        <v>1</v>
      </c>
      <c r="B46">
        <v>45</v>
      </c>
      <c r="C46">
        <v>112</v>
      </c>
      <c r="D46" t="str">
        <f t="shared" si="1"/>
        <v>21+</v>
      </c>
      <c r="F46" s="2">
        <f t="shared" si="3"/>
        <v>4.1767667350363601E-3</v>
      </c>
      <c r="G46" s="3">
        <f t="shared" si="2"/>
        <v>2.2424846730177036E-4</v>
      </c>
      <c r="L46">
        <v>17</v>
      </c>
      <c r="M46">
        <v>1891</v>
      </c>
      <c r="N46">
        <v>212</v>
      </c>
      <c r="O46">
        <v>8344</v>
      </c>
    </row>
    <row r="47" spans="1:15" x14ac:dyDescent="0.25">
      <c r="A47">
        <v>1</v>
      </c>
      <c r="B47">
        <v>46</v>
      </c>
      <c r="C47">
        <v>83</v>
      </c>
      <c r="D47" t="str">
        <f t="shared" si="1"/>
        <v>21+</v>
      </c>
      <c r="F47" s="2">
        <f t="shared" si="3"/>
        <v>3.0952824911430169E-3</v>
      </c>
      <c r="G47" s="3">
        <f t="shared" si="2"/>
        <v>1.6618413201827624E-4</v>
      </c>
      <c r="L47">
        <v>18</v>
      </c>
      <c r="M47">
        <v>1442</v>
      </c>
      <c r="N47">
        <v>209</v>
      </c>
      <c r="O47">
        <v>7078</v>
      </c>
    </row>
    <row r="48" spans="1:15" x14ac:dyDescent="0.25">
      <c r="A48">
        <v>1</v>
      </c>
      <c r="B48">
        <v>47</v>
      </c>
      <c r="C48">
        <v>85</v>
      </c>
      <c r="D48" t="str">
        <f t="shared" si="1"/>
        <v>21+</v>
      </c>
      <c r="F48" s="2">
        <f t="shared" si="3"/>
        <v>3.1698676114115232E-3</v>
      </c>
      <c r="G48" s="3">
        <f t="shared" si="2"/>
        <v>1.7018856893437928E-4</v>
      </c>
      <c r="L48">
        <v>19</v>
      </c>
      <c r="M48">
        <v>1119</v>
      </c>
      <c r="N48" s="6">
        <v>180</v>
      </c>
      <c r="O48">
        <v>6171</v>
      </c>
    </row>
    <row r="49" spans="1:16" x14ac:dyDescent="0.25">
      <c r="A49">
        <v>1</v>
      </c>
      <c r="B49">
        <v>48</v>
      </c>
      <c r="C49">
        <v>69</v>
      </c>
      <c r="D49" t="str">
        <f t="shared" si="1"/>
        <v>21+</v>
      </c>
      <c r="F49" s="2">
        <f t="shared" si="3"/>
        <v>2.5731866492634719E-3</v>
      </c>
      <c r="G49" s="3">
        <f t="shared" si="2"/>
        <v>1.3815307360555496E-4</v>
      </c>
      <c r="L49">
        <v>20</v>
      </c>
      <c r="M49">
        <v>1056</v>
      </c>
      <c r="N49" s="6">
        <v>173</v>
      </c>
      <c r="O49">
        <v>5819</v>
      </c>
    </row>
    <row r="50" spans="1:16" x14ac:dyDescent="0.25">
      <c r="A50">
        <v>1</v>
      </c>
      <c r="B50">
        <v>49</v>
      </c>
      <c r="C50">
        <v>85</v>
      </c>
      <c r="D50" t="str">
        <f t="shared" si="1"/>
        <v>21+</v>
      </c>
      <c r="F50" s="2">
        <f t="shared" si="3"/>
        <v>3.1698676114115232E-3</v>
      </c>
      <c r="G50" s="3">
        <f t="shared" si="2"/>
        <v>1.7018856893437928E-4</v>
      </c>
      <c r="L50" t="s">
        <v>1442</v>
      </c>
      <c r="M50">
        <v>10038</v>
      </c>
      <c r="N50" s="6">
        <v>2001</v>
      </c>
      <c r="O50">
        <v>68973</v>
      </c>
    </row>
    <row r="51" spans="1:16" x14ac:dyDescent="0.25">
      <c r="A51">
        <v>1</v>
      </c>
      <c r="B51">
        <v>50</v>
      </c>
      <c r="C51">
        <v>66</v>
      </c>
      <c r="D51" t="str">
        <f t="shared" si="1"/>
        <v>21+</v>
      </c>
      <c r="F51" s="2">
        <f t="shared" si="3"/>
        <v>2.4613089688607123E-3</v>
      </c>
      <c r="G51" s="3">
        <f t="shared" si="2"/>
        <v>1.3214641823140039E-4</v>
      </c>
    </row>
    <row r="52" spans="1:16" x14ac:dyDescent="0.25">
      <c r="A52">
        <v>1</v>
      </c>
      <c r="B52">
        <v>51</v>
      </c>
      <c r="C52">
        <v>60</v>
      </c>
      <c r="D52" t="str">
        <f t="shared" si="1"/>
        <v>21+</v>
      </c>
      <c r="F52" s="2">
        <f t="shared" si="3"/>
        <v>2.2375536080551932E-3</v>
      </c>
      <c r="G52" s="3">
        <f t="shared" si="2"/>
        <v>1.2013310748309127E-4</v>
      </c>
      <c r="M52" t="s">
        <v>1444</v>
      </c>
    </row>
    <row r="53" spans="1:16" x14ac:dyDescent="0.25">
      <c r="A53">
        <v>1</v>
      </c>
      <c r="B53">
        <v>52</v>
      </c>
      <c r="C53">
        <v>54</v>
      </c>
      <c r="D53" t="str">
        <f t="shared" si="1"/>
        <v>21+</v>
      </c>
      <c r="F53" s="2">
        <f t="shared" si="3"/>
        <v>2.0137982472496737E-3</v>
      </c>
      <c r="G53" s="3">
        <f t="shared" si="2"/>
        <v>1.0811979673478214E-4</v>
      </c>
    </row>
    <row r="54" spans="1:16" x14ac:dyDescent="0.25">
      <c r="A54">
        <v>1</v>
      </c>
      <c r="B54">
        <v>53</v>
      </c>
      <c r="C54">
        <v>53</v>
      </c>
      <c r="D54" t="str">
        <f t="shared" si="1"/>
        <v>21+</v>
      </c>
      <c r="F54" s="2">
        <f t="shared" si="3"/>
        <v>1.9765056871154205E-3</v>
      </c>
      <c r="G54" s="3">
        <f t="shared" si="2"/>
        <v>1.0611757827673062E-4</v>
      </c>
      <c r="L54" t="s">
        <v>1447</v>
      </c>
      <c r="M54" t="s">
        <v>1448</v>
      </c>
      <c r="N54" t="s">
        <v>1449</v>
      </c>
      <c r="O54" t="s">
        <v>1446</v>
      </c>
    </row>
    <row r="55" spans="1:16" x14ac:dyDescent="0.25">
      <c r="A55">
        <v>1</v>
      </c>
      <c r="B55">
        <v>54</v>
      </c>
      <c r="C55">
        <v>42</v>
      </c>
      <c r="D55" t="str">
        <f t="shared" si="1"/>
        <v>21+</v>
      </c>
      <c r="F55" s="2">
        <f t="shared" si="3"/>
        <v>1.566287525638635E-3</v>
      </c>
      <c r="G55" s="3">
        <f t="shared" si="2"/>
        <v>8.4093175238163887E-5</v>
      </c>
      <c r="L55">
        <v>0</v>
      </c>
      <c r="M55" s="3">
        <f>M29/SUM(M$29:M$50)</f>
        <v>0.40854902036445723</v>
      </c>
      <c r="N55" s="3">
        <f t="shared" ref="N55" si="4">N29/SUM(N$29:N$50)</f>
        <v>0.14184745866879725</v>
      </c>
      <c r="O55" s="3">
        <f t="shared" ref="O55:O76" si="5">O29/SUM(O$29:O$50)</f>
        <v>0.30689052252093896</v>
      </c>
      <c r="P55" s="3"/>
    </row>
    <row r="56" spans="1:16" x14ac:dyDescent="0.25">
      <c r="A56">
        <v>1</v>
      </c>
      <c r="B56">
        <v>55</v>
      </c>
      <c r="C56">
        <v>57</v>
      </c>
      <c r="D56" t="str">
        <f t="shared" si="1"/>
        <v>21+</v>
      </c>
      <c r="F56" s="2">
        <f t="shared" si="3"/>
        <v>2.1256759276524332E-3</v>
      </c>
      <c r="G56" s="3">
        <f t="shared" si="2"/>
        <v>1.141264521089367E-4</v>
      </c>
      <c r="L56">
        <v>1</v>
      </c>
      <c r="M56" s="3">
        <f t="shared" ref="M56:N56" si="6">M30/SUM(M$29:M$50)</f>
        <v>0.22234784538061567</v>
      </c>
      <c r="N56" s="3">
        <f t="shared" si="6"/>
        <v>0.10466474095015672</v>
      </c>
      <c r="O56" s="3">
        <f t="shared" si="5"/>
        <v>0.17671705310731409</v>
      </c>
      <c r="P56" s="3"/>
    </row>
    <row r="57" spans="1:16" x14ac:dyDescent="0.25">
      <c r="A57">
        <v>1</v>
      </c>
      <c r="B57">
        <v>56</v>
      </c>
      <c r="C57">
        <v>43</v>
      </c>
      <c r="D57" t="str">
        <f t="shared" si="1"/>
        <v>21+</v>
      </c>
      <c r="F57" s="2">
        <f t="shared" si="3"/>
        <v>1.6035800857728882E-3</v>
      </c>
      <c r="G57" s="3">
        <f t="shared" si="2"/>
        <v>8.6095393696215407E-5</v>
      </c>
      <c r="L57">
        <v>2</v>
      </c>
      <c r="M57" s="3">
        <f t="shared" ref="M57:N57" si="7">M31/SUM(M$29:M$50)</f>
        <v>0.10829916747860815</v>
      </c>
      <c r="N57" s="3">
        <f t="shared" si="7"/>
        <v>8.8132259848810762E-2</v>
      </c>
      <c r="O57" s="3">
        <f t="shared" si="5"/>
        <v>0.10416446593950415</v>
      </c>
      <c r="P57" s="3"/>
    </row>
    <row r="58" spans="1:16" x14ac:dyDescent="0.25">
      <c r="A58">
        <v>1</v>
      </c>
      <c r="B58">
        <v>57</v>
      </c>
      <c r="C58">
        <v>43</v>
      </c>
      <c r="D58" t="str">
        <f t="shared" si="1"/>
        <v>21+</v>
      </c>
      <c r="F58" s="2">
        <f t="shared" si="3"/>
        <v>1.6035800857728882E-3</v>
      </c>
      <c r="G58" s="3">
        <f t="shared" si="2"/>
        <v>8.6095393696215407E-5</v>
      </c>
      <c r="L58">
        <v>3</v>
      </c>
      <c r="M58" s="3">
        <f t="shared" ref="M58:N58" si="8">M32/SUM(M$29:M$50)</f>
        <v>6.0946739853947003E-2</v>
      </c>
      <c r="N58" s="3">
        <f t="shared" si="8"/>
        <v>7.3627926986663386E-2</v>
      </c>
      <c r="O58" s="3">
        <f t="shared" si="5"/>
        <v>6.8862126168638946E-2</v>
      </c>
      <c r="P58" s="3"/>
    </row>
    <row r="59" spans="1:16" x14ac:dyDescent="0.25">
      <c r="A59">
        <v>1</v>
      </c>
      <c r="B59">
        <v>58</v>
      </c>
      <c r="C59">
        <v>35</v>
      </c>
      <c r="D59" t="str">
        <f t="shared" si="1"/>
        <v>21+</v>
      </c>
      <c r="F59" s="2">
        <f t="shared" si="3"/>
        <v>1.3052396046988625E-3</v>
      </c>
      <c r="G59" s="3">
        <f t="shared" si="2"/>
        <v>7.0077646031803235E-5</v>
      </c>
      <c r="L59">
        <v>4</v>
      </c>
      <c r="M59" s="3">
        <f t="shared" ref="M59:N59" si="9">M33/SUM(M$29:M$50)</f>
        <v>4.0169398327239751E-2</v>
      </c>
      <c r="N59" s="3">
        <f t="shared" si="9"/>
        <v>6.0291315837993978E-2</v>
      </c>
      <c r="O59" s="3">
        <f t="shared" si="5"/>
        <v>5.0002492983729691E-2</v>
      </c>
      <c r="P59" s="3"/>
    </row>
    <row r="60" spans="1:16" x14ac:dyDescent="0.25">
      <c r="A60">
        <v>1</v>
      </c>
      <c r="B60">
        <v>59</v>
      </c>
      <c r="C60">
        <v>39</v>
      </c>
      <c r="D60" t="str">
        <f t="shared" si="1"/>
        <v>21+</v>
      </c>
      <c r="F60" s="2">
        <f t="shared" si="3"/>
        <v>1.4544098452358755E-3</v>
      </c>
      <c r="G60" s="3">
        <f t="shared" si="2"/>
        <v>7.8086519864009328E-5</v>
      </c>
      <c r="L60">
        <v>5</v>
      </c>
      <c r="M60" s="3">
        <f t="shared" ref="M60:N60" si="10">M34/SUM(M$29:M$50)</f>
        <v>2.9324432525250577E-2</v>
      </c>
      <c r="N60" s="3">
        <f t="shared" si="10"/>
        <v>5.5251674758773281E-2</v>
      </c>
      <c r="O60" s="3">
        <f t="shared" si="5"/>
        <v>3.9186323913798539E-2</v>
      </c>
      <c r="P60" s="3"/>
    </row>
    <row r="61" spans="1:16" x14ac:dyDescent="0.25">
      <c r="A61">
        <v>1</v>
      </c>
      <c r="B61">
        <v>60</v>
      </c>
      <c r="C61">
        <v>33</v>
      </c>
      <c r="D61" t="str">
        <f t="shared" si="1"/>
        <v>21+</v>
      </c>
      <c r="F61" s="2">
        <f t="shared" si="3"/>
        <v>1.2306544844303562E-3</v>
      </c>
      <c r="G61" s="3">
        <f t="shared" si="2"/>
        <v>6.6073209115700195E-5</v>
      </c>
      <c r="L61">
        <v>6</v>
      </c>
      <c r="M61" s="3">
        <f t="shared" ref="M61:N61" si="11">M35/SUM(M$29:M$50)</f>
        <v>2.1655203017528289E-2</v>
      </c>
      <c r="N61" s="3">
        <f t="shared" si="11"/>
        <v>4.6893245651773094E-2</v>
      </c>
      <c r="O61" s="3">
        <f t="shared" si="5"/>
        <v>3.1156381066506891E-2</v>
      </c>
      <c r="P61" s="3"/>
    </row>
    <row r="62" spans="1:16" x14ac:dyDescent="0.25">
      <c r="A62">
        <v>1</v>
      </c>
      <c r="B62">
        <v>61</v>
      </c>
      <c r="C62">
        <v>33</v>
      </c>
      <c r="D62" t="str">
        <f t="shared" si="1"/>
        <v>21+</v>
      </c>
      <c r="F62" s="2">
        <f t="shared" si="3"/>
        <v>1.2306544844303562E-3</v>
      </c>
      <c r="G62" s="3">
        <f t="shared" si="2"/>
        <v>6.6073209115700195E-5</v>
      </c>
      <c r="L62">
        <v>7</v>
      </c>
      <c r="M62" s="3">
        <f t="shared" ref="M62:N62" si="12">M36/SUM(M$29:M$50)</f>
        <v>1.6214391140351725E-2</v>
      </c>
      <c r="N62" s="3">
        <f t="shared" si="12"/>
        <v>4.0317128633765596E-2</v>
      </c>
      <c r="O62" s="3">
        <f t="shared" si="5"/>
        <v>2.5185051224477551E-2</v>
      </c>
      <c r="P62" s="3"/>
    </row>
    <row r="63" spans="1:16" x14ac:dyDescent="0.25">
      <c r="A63">
        <v>1</v>
      </c>
      <c r="B63">
        <v>62</v>
      </c>
      <c r="C63">
        <v>26</v>
      </c>
      <c r="D63" t="str">
        <f t="shared" si="1"/>
        <v>21+</v>
      </c>
      <c r="F63" s="2">
        <f t="shared" si="3"/>
        <v>9.6960656349058365E-4</v>
      </c>
      <c r="G63" s="3">
        <f t="shared" si="2"/>
        <v>5.205767990933955E-5</v>
      </c>
      <c r="L63">
        <v>8</v>
      </c>
      <c r="M63" s="3">
        <f t="shared" ref="M63:N63" si="13">M37/SUM(M$29:M$50)</f>
        <v>1.3229662071560181E-2</v>
      </c>
      <c r="N63" s="3">
        <f t="shared" si="13"/>
        <v>4.0071292483559708E-2</v>
      </c>
      <c r="O63" s="3">
        <f t="shared" si="5"/>
        <v>2.1430364203795928E-2</v>
      </c>
      <c r="P63" s="3"/>
    </row>
    <row r="64" spans="1:16" x14ac:dyDescent="0.25">
      <c r="A64">
        <v>1</v>
      </c>
      <c r="B64">
        <v>63</v>
      </c>
      <c r="C64">
        <v>32</v>
      </c>
      <c r="D64" t="str">
        <f t="shared" si="1"/>
        <v>21+</v>
      </c>
      <c r="F64" s="2">
        <f t="shared" si="3"/>
        <v>1.193361924296103E-3</v>
      </c>
      <c r="G64" s="3">
        <f t="shared" si="2"/>
        <v>6.4070990657648675E-5</v>
      </c>
      <c r="L64">
        <v>9</v>
      </c>
      <c r="M64" s="3">
        <f t="shared" ref="M64:N64" si="14">M38/SUM(M$29:M$50)</f>
        <v>1.0605724428666519E-2</v>
      </c>
      <c r="N64" s="3">
        <f t="shared" si="14"/>
        <v>3.0668059738184501E-2</v>
      </c>
      <c r="O64" s="3">
        <f t="shared" si="5"/>
        <v>1.8009483479123584E-2</v>
      </c>
      <c r="P64" s="3"/>
    </row>
    <row r="65" spans="1:16" x14ac:dyDescent="0.25">
      <c r="A65">
        <v>1</v>
      </c>
      <c r="B65">
        <v>64</v>
      </c>
      <c r="C65">
        <v>29</v>
      </c>
      <c r="D65" t="str">
        <f t="shared" si="1"/>
        <v>21+</v>
      </c>
      <c r="F65" s="2">
        <f t="shared" si="3"/>
        <v>1.0814842438933432E-3</v>
      </c>
      <c r="G65" s="3">
        <f t="shared" si="2"/>
        <v>5.8064335283494109E-5</v>
      </c>
      <c r="L65">
        <v>10</v>
      </c>
      <c r="M65" s="3">
        <f t="shared" ref="M65:N65" si="15">M39/SUM(M$29:M$50)</f>
        <v>8.4293996777958929E-3</v>
      </c>
      <c r="N65" s="3">
        <f t="shared" si="15"/>
        <v>2.9807633212463894E-2</v>
      </c>
      <c r="O65" s="3">
        <f t="shared" si="5"/>
        <v>1.5434527064084894E-2</v>
      </c>
      <c r="P65" s="3"/>
    </row>
    <row r="66" spans="1:16" x14ac:dyDescent="0.25">
      <c r="A66">
        <v>1</v>
      </c>
      <c r="B66">
        <v>65</v>
      </c>
      <c r="C66">
        <v>11</v>
      </c>
      <c r="D66" t="str">
        <f t="shared" si="1"/>
        <v>21+</v>
      </c>
      <c r="F66" s="2">
        <f t="shared" ref="F66:F97" si="16">C66/$C$302</f>
        <v>4.102181614767854E-4</v>
      </c>
      <c r="G66" s="3">
        <f t="shared" si="2"/>
        <v>2.2024403038566732E-5</v>
      </c>
      <c r="L66">
        <v>11</v>
      </c>
      <c r="M66" s="3">
        <f t="shared" ref="M66:N66" si="17">M40/SUM(M$29:M$50)</f>
        <v>7.2158285179575732E-3</v>
      </c>
      <c r="N66" s="3">
        <f t="shared" si="17"/>
        <v>2.5997172884272633E-2</v>
      </c>
      <c r="O66" s="3">
        <f t="shared" si="5"/>
        <v>1.3606620688722671E-2</v>
      </c>
      <c r="P66" s="3"/>
    </row>
    <row r="67" spans="1:16" x14ac:dyDescent="0.25">
      <c r="A67">
        <v>1</v>
      </c>
      <c r="B67">
        <v>66</v>
      </c>
      <c r="C67">
        <v>18</v>
      </c>
      <c r="D67" t="str">
        <f t="shared" ref="D67:D130" si="18">IF(B67-A67&lt;21,B67-A67,"21+")</f>
        <v>21+</v>
      </c>
      <c r="F67" s="2">
        <f t="shared" si="16"/>
        <v>6.7126608241655785E-4</v>
      </c>
      <c r="G67" s="3">
        <f t="shared" si="2"/>
        <v>3.6039932244927377E-5</v>
      </c>
      <c r="L67">
        <v>12</v>
      </c>
      <c r="M67" s="3">
        <f t="shared" ref="M67:N67" si="19">M41/SUM(M$29:M$50)</f>
        <v>5.9424470147885896E-3</v>
      </c>
      <c r="N67" s="3">
        <f t="shared" si="19"/>
        <v>2.2678384856493147E-2</v>
      </c>
      <c r="O67" s="3">
        <f t="shared" si="5"/>
        <v>1.1924067940989807E-2</v>
      </c>
      <c r="P67" s="3"/>
    </row>
    <row r="68" spans="1:16" x14ac:dyDescent="0.25">
      <c r="A68">
        <v>1</v>
      </c>
      <c r="B68">
        <v>67</v>
      </c>
      <c r="C68">
        <v>22</v>
      </c>
      <c r="D68" t="str">
        <f t="shared" si="18"/>
        <v>21+</v>
      </c>
      <c r="F68" s="2">
        <f t="shared" si="16"/>
        <v>8.204363229535708E-4</v>
      </c>
      <c r="G68" s="3">
        <f t="shared" ref="G68:G131" si="20">C68/SUM($C$3:$C$301)</f>
        <v>4.4048806077133463E-5</v>
      </c>
      <c r="L68">
        <v>13</v>
      </c>
      <c r="M68" s="3">
        <f t="shared" ref="M68:N68" si="21">M42/SUM(M$29:M$50)</f>
        <v>5.2015705038539082E-3</v>
      </c>
      <c r="N68" s="3">
        <f t="shared" si="21"/>
        <v>2.0834613729948988E-2</v>
      </c>
      <c r="O68" s="3">
        <f t="shared" si="5"/>
        <v>1.0507715150833966E-2</v>
      </c>
      <c r="P68" s="3"/>
    </row>
    <row r="69" spans="1:16" x14ac:dyDescent="0.25">
      <c r="A69">
        <v>1</v>
      </c>
      <c r="B69">
        <v>68</v>
      </c>
      <c r="C69">
        <v>16</v>
      </c>
      <c r="D69" t="str">
        <f t="shared" si="18"/>
        <v>21+</v>
      </c>
      <c r="F69" s="2">
        <f t="shared" si="16"/>
        <v>5.9668096214805148E-4</v>
      </c>
      <c r="G69" s="3">
        <f t="shared" si="20"/>
        <v>3.2035495328824338E-5</v>
      </c>
      <c r="L69">
        <v>14</v>
      </c>
      <c r="M69" s="3">
        <f t="shared" ref="M69:N69" si="22">M43/SUM(M$29:M$50)</f>
        <v>4.5880321432361258E-3</v>
      </c>
      <c r="N69" s="3">
        <f t="shared" si="22"/>
        <v>1.899084260340483E-2</v>
      </c>
      <c r="O69" s="3">
        <f t="shared" si="5"/>
        <v>9.505451183575717E-3</v>
      </c>
      <c r="P69" s="3"/>
    </row>
    <row r="70" spans="1:16" x14ac:dyDescent="0.25">
      <c r="A70">
        <v>1</v>
      </c>
      <c r="B70">
        <v>69</v>
      </c>
      <c r="C70">
        <v>20</v>
      </c>
      <c r="D70" t="str">
        <f t="shared" si="18"/>
        <v>21+</v>
      </c>
      <c r="F70" s="2">
        <f t="shared" si="16"/>
        <v>7.4585120268506433E-4</v>
      </c>
      <c r="G70" s="3">
        <f t="shared" si="20"/>
        <v>4.0044369161030424E-5</v>
      </c>
      <c r="L70">
        <v>15</v>
      </c>
      <c r="M70" s="3">
        <f t="shared" ref="M70:N70" si="23">M44/SUM(M$29:M$50)</f>
        <v>3.8355794368180899E-3</v>
      </c>
      <c r="N70" s="3">
        <f t="shared" si="23"/>
        <v>1.4873087087456211E-2</v>
      </c>
      <c r="O70" s="3">
        <f t="shared" si="5"/>
        <v>8.3688196186833489E-3</v>
      </c>
      <c r="P70" s="3"/>
    </row>
    <row r="71" spans="1:16" x14ac:dyDescent="0.25">
      <c r="A71">
        <v>1</v>
      </c>
      <c r="B71">
        <v>70</v>
      </c>
      <c r="C71">
        <v>21</v>
      </c>
      <c r="D71" t="str">
        <f t="shared" si="18"/>
        <v>21+</v>
      </c>
      <c r="F71" s="2">
        <f t="shared" si="16"/>
        <v>7.8314376281931751E-4</v>
      </c>
      <c r="G71" s="3">
        <f t="shared" si="20"/>
        <v>4.2046587619081944E-5</v>
      </c>
      <c r="L71">
        <v>16</v>
      </c>
      <c r="M71" s="3">
        <f t="shared" ref="M71:N71" si="24">M45/SUM(M$29:M$50)</f>
        <v>3.4516356199535024E-3</v>
      </c>
      <c r="N71" s="3">
        <f t="shared" si="24"/>
        <v>1.450433286214738E-2</v>
      </c>
      <c r="O71" s="3">
        <f t="shared" si="5"/>
        <v>7.5955721228643793E-3</v>
      </c>
      <c r="P71" s="3"/>
    </row>
    <row r="72" spans="1:16" x14ac:dyDescent="0.25">
      <c r="A72">
        <v>1</v>
      </c>
      <c r="B72">
        <v>71</v>
      </c>
      <c r="C72">
        <v>14</v>
      </c>
      <c r="D72" t="str">
        <f t="shared" si="18"/>
        <v>21+</v>
      </c>
      <c r="F72" s="2">
        <f t="shared" si="16"/>
        <v>5.2209584187954501E-4</v>
      </c>
      <c r="G72" s="3">
        <f t="shared" si="20"/>
        <v>2.8031058412721295E-5</v>
      </c>
      <c r="L72">
        <v>17</v>
      </c>
      <c r="M72" s="3">
        <f t="shared" ref="M72:N72" si="25">M46/SUM(M$29:M$50)</f>
        <v>3.6484309431705272E-3</v>
      </c>
      <c r="N72" s="3">
        <f t="shared" si="25"/>
        <v>1.3029315960912053E-2</v>
      </c>
      <c r="O72" s="3">
        <f t="shared" si="5"/>
        <v>7.0513410984846883E-3</v>
      </c>
      <c r="P72" s="3"/>
    </row>
    <row r="73" spans="1:16" x14ac:dyDescent="0.25">
      <c r="A73">
        <v>1</v>
      </c>
      <c r="B73">
        <v>72</v>
      </c>
      <c r="C73">
        <v>19</v>
      </c>
      <c r="D73" t="str">
        <f t="shared" si="18"/>
        <v>21+</v>
      </c>
      <c r="F73" s="2">
        <f t="shared" si="16"/>
        <v>7.0855864255081114E-4</v>
      </c>
      <c r="G73" s="3">
        <f t="shared" si="20"/>
        <v>3.8042150702978904E-5</v>
      </c>
      <c r="L73">
        <v>18</v>
      </c>
      <c r="M73" s="3">
        <f t="shared" ref="M73:N73" si="26">M47/SUM(M$29:M$50)</f>
        <v>2.7821456478328396E-3</v>
      </c>
      <c r="N73" s="3">
        <f t="shared" si="26"/>
        <v>1.2844938848257636E-2</v>
      </c>
      <c r="O73" s="3">
        <f t="shared" si="5"/>
        <v>5.9814707927941784E-3</v>
      </c>
      <c r="P73" s="3"/>
    </row>
    <row r="74" spans="1:16" x14ac:dyDescent="0.25">
      <c r="A74">
        <v>1</v>
      </c>
      <c r="B74">
        <v>73</v>
      </c>
      <c r="C74">
        <v>14</v>
      </c>
      <c r="D74" t="str">
        <f t="shared" si="18"/>
        <v>21+</v>
      </c>
      <c r="F74" s="2">
        <f t="shared" si="16"/>
        <v>5.2209584187954501E-4</v>
      </c>
      <c r="G74" s="3">
        <f t="shared" si="20"/>
        <v>2.8031058412721295E-5</v>
      </c>
      <c r="L74">
        <v>19</v>
      </c>
      <c r="M74" s="3">
        <f t="shared" ref="M74:N74" si="27">M48/SUM(M$29:M$50)</f>
        <v>2.1589604576455947E-3</v>
      </c>
      <c r="N74" s="3">
        <f t="shared" si="27"/>
        <v>1.106262675926495E-2</v>
      </c>
      <c r="O74" s="3">
        <f t="shared" si="5"/>
        <v>5.2149839308184339E-3</v>
      </c>
      <c r="P74" s="3"/>
    </row>
    <row r="75" spans="1:16" x14ac:dyDescent="0.25">
      <c r="A75">
        <v>1</v>
      </c>
      <c r="B75">
        <v>74</v>
      </c>
      <c r="C75">
        <v>19</v>
      </c>
      <c r="D75" t="str">
        <f t="shared" si="18"/>
        <v>21+</v>
      </c>
      <c r="F75" s="2">
        <f t="shared" si="16"/>
        <v>7.0855864255081114E-4</v>
      </c>
      <c r="G75" s="3">
        <f t="shared" si="20"/>
        <v>3.8042150702978904E-5</v>
      </c>
      <c r="L75">
        <v>20</v>
      </c>
      <c r="M75" s="3">
        <f t="shared" ref="M75:N75" si="28">M49/SUM(M$29:M$50)</f>
        <v>2.0374104050703734E-3</v>
      </c>
      <c r="N75" s="3">
        <f t="shared" si="28"/>
        <v>1.0632413496404647E-2</v>
      </c>
      <c r="O75" s="3">
        <f t="shared" si="5"/>
        <v>4.9175160417164908E-3</v>
      </c>
      <c r="P75" s="3"/>
    </row>
    <row r="76" spans="1:16" x14ac:dyDescent="0.25">
      <c r="A76">
        <v>1</v>
      </c>
      <c r="B76">
        <v>75</v>
      </c>
      <c r="C76">
        <v>17</v>
      </c>
      <c r="D76" t="str">
        <f t="shared" si="18"/>
        <v>21+</v>
      </c>
      <c r="F76" s="2">
        <f t="shared" si="16"/>
        <v>6.3397352228230467E-4</v>
      </c>
      <c r="G76" s="3">
        <f t="shared" si="20"/>
        <v>3.4037713786875858E-5</v>
      </c>
      <c r="L76" t="s">
        <v>1442</v>
      </c>
      <c r="M76" s="3">
        <f t="shared" ref="M76:N76" si="29">M50/SUM(M$29:M$50)</f>
        <v>1.9366975043651903E-2</v>
      </c>
      <c r="N76" s="3">
        <f t="shared" si="29"/>
        <v>0.12297953414049535</v>
      </c>
      <c r="O76" s="3">
        <f t="shared" si="5"/>
        <v>5.8287649758603115E-2</v>
      </c>
      <c r="P76" s="3"/>
    </row>
    <row r="77" spans="1:16" x14ac:dyDescent="0.25">
      <c r="A77">
        <v>1</v>
      </c>
      <c r="B77">
        <v>76</v>
      </c>
      <c r="C77">
        <v>14</v>
      </c>
      <c r="D77" t="str">
        <f t="shared" si="18"/>
        <v>21+</v>
      </c>
      <c r="F77" s="2">
        <f t="shared" si="16"/>
        <v>5.2209584187954501E-4</v>
      </c>
      <c r="G77" s="3">
        <f t="shared" si="20"/>
        <v>2.8031058412721295E-5</v>
      </c>
    </row>
    <row r="78" spans="1:16" x14ac:dyDescent="0.25">
      <c r="A78">
        <v>1</v>
      </c>
      <c r="B78">
        <v>77</v>
      </c>
      <c r="C78">
        <v>22</v>
      </c>
      <c r="D78" t="str">
        <f t="shared" si="18"/>
        <v>21+</v>
      </c>
      <c r="F78" s="2">
        <f t="shared" si="16"/>
        <v>8.204363229535708E-4</v>
      </c>
      <c r="G78" s="3">
        <f t="shared" si="20"/>
        <v>4.4048806077133463E-5</v>
      </c>
    </row>
    <row r="79" spans="1:16" x14ac:dyDescent="0.25">
      <c r="A79">
        <v>1</v>
      </c>
      <c r="B79">
        <v>78</v>
      </c>
      <c r="C79">
        <v>13</v>
      </c>
      <c r="D79" t="str">
        <f t="shared" si="18"/>
        <v>21+</v>
      </c>
      <c r="F79" s="2">
        <f t="shared" si="16"/>
        <v>4.8480328174529182E-4</v>
      </c>
      <c r="G79" s="3">
        <f t="shared" si="20"/>
        <v>2.6028839954669775E-5</v>
      </c>
    </row>
    <row r="80" spans="1:16" x14ac:dyDescent="0.25">
      <c r="A80">
        <v>1</v>
      </c>
      <c r="B80">
        <v>79</v>
      </c>
      <c r="C80">
        <v>13</v>
      </c>
      <c r="D80" t="str">
        <f t="shared" si="18"/>
        <v>21+</v>
      </c>
      <c r="F80" s="2">
        <f t="shared" si="16"/>
        <v>4.8480328174529182E-4</v>
      </c>
      <c r="G80" s="3">
        <f t="shared" si="20"/>
        <v>2.6028839954669775E-5</v>
      </c>
    </row>
    <row r="81" spans="1:7" x14ac:dyDescent="0.25">
      <c r="A81">
        <v>1</v>
      </c>
      <c r="B81">
        <v>80</v>
      </c>
      <c r="C81">
        <v>20</v>
      </c>
      <c r="D81" t="str">
        <f t="shared" si="18"/>
        <v>21+</v>
      </c>
      <c r="F81" s="2">
        <f t="shared" si="16"/>
        <v>7.4585120268506433E-4</v>
      </c>
      <c r="G81" s="3">
        <f t="shared" si="20"/>
        <v>4.0044369161030424E-5</v>
      </c>
    </row>
    <row r="82" spans="1:7" x14ac:dyDescent="0.25">
      <c r="A82">
        <v>1</v>
      </c>
      <c r="B82">
        <v>81</v>
      </c>
      <c r="C82">
        <v>10</v>
      </c>
      <c r="D82" t="str">
        <f t="shared" si="18"/>
        <v>21+</v>
      </c>
      <c r="F82" s="2">
        <f t="shared" si="16"/>
        <v>3.7292560134253216E-4</v>
      </c>
      <c r="G82" s="3">
        <f t="shared" si="20"/>
        <v>2.0022184580515212E-5</v>
      </c>
    </row>
    <row r="83" spans="1:7" x14ac:dyDescent="0.25">
      <c r="A83">
        <v>1</v>
      </c>
      <c r="B83">
        <v>82</v>
      </c>
      <c r="C83">
        <v>12</v>
      </c>
      <c r="D83" t="str">
        <f t="shared" si="18"/>
        <v>21+</v>
      </c>
      <c r="F83" s="2">
        <f t="shared" si="16"/>
        <v>4.4751072161103859E-4</v>
      </c>
      <c r="G83" s="3">
        <f t="shared" si="20"/>
        <v>2.4026621496618252E-5</v>
      </c>
    </row>
    <row r="84" spans="1:7" x14ac:dyDescent="0.25">
      <c r="A84">
        <v>1</v>
      </c>
      <c r="B84">
        <v>83</v>
      </c>
      <c r="C84">
        <v>10</v>
      </c>
      <c r="D84" t="str">
        <f t="shared" si="18"/>
        <v>21+</v>
      </c>
      <c r="F84" s="2">
        <f t="shared" si="16"/>
        <v>3.7292560134253216E-4</v>
      </c>
      <c r="G84" s="3">
        <f t="shared" si="20"/>
        <v>2.0022184580515212E-5</v>
      </c>
    </row>
    <row r="85" spans="1:7" x14ac:dyDescent="0.25">
      <c r="A85">
        <v>1</v>
      </c>
      <c r="B85">
        <v>84</v>
      </c>
      <c r="C85">
        <v>4</v>
      </c>
      <c r="D85" t="str">
        <f t="shared" si="18"/>
        <v>21+</v>
      </c>
      <c r="F85" s="2">
        <f t="shared" si="16"/>
        <v>1.4917024053701287E-4</v>
      </c>
      <c r="G85" s="3">
        <f t="shared" si="20"/>
        <v>8.0088738322060844E-6</v>
      </c>
    </row>
    <row r="86" spans="1:7" x14ac:dyDescent="0.25">
      <c r="A86">
        <v>1</v>
      </c>
      <c r="B86">
        <v>85</v>
      </c>
      <c r="C86">
        <v>12</v>
      </c>
      <c r="D86" t="str">
        <f t="shared" si="18"/>
        <v>21+</v>
      </c>
      <c r="F86" s="2">
        <f t="shared" si="16"/>
        <v>4.4751072161103859E-4</v>
      </c>
      <c r="G86" s="3">
        <f t="shared" si="20"/>
        <v>2.4026621496618252E-5</v>
      </c>
    </row>
    <row r="87" spans="1:7" x14ac:dyDescent="0.25">
      <c r="A87">
        <v>1</v>
      </c>
      <c r="B87">
        <v>86</v>
      </c>
      <c r="C87">
        <v>6</v>
      </c>
      <c r="D87" t="str">
        <f t="shared" si="18"/>
        <v>21+</v>
      </c>
      <c r="F87" s="2">
        <f t="shared" si="16"/>
        <v>2.2375536080551929E-4</v>
      </c>
      <c r="G87" s="3">
        <f t="shared" si="20"/>
        <v>1.2013310748309126E-5</v>
      </c>
    </row>
    <row r="88" spans="1:7" x14ac:dyDescent="0.25">
      <c r="A88">
        <v>1</v>
      </c>
      <c r="B88">
        <v>87</v>
      </c>
      <c r="C88">
        <v>3</v>
      </c>
      <c r="D88" t="str">
        <f t="shared" si="18"/>
        <v>21+</v>
      </c>
      <c r="F88" s="2">
        <f t="shared" si="16"/>
        <v>1.1187768040275965E-4</v>
      </c>
      <c r="G88" s="3">
        <f t="shared" si="20"/>
        <v>6.0066553741545629E-6</v>
      </c>
    </row>
    <row r="89" spans="1:7" x14ac:dyDescent="0.25">
      <c r="A89">
        <v>1</v>
      </c>
      <c r="B89">
        <v>88</v>
      </c>
      <c r="C89">
        <v>8</v>
      </c>
      <c r="D89" t="str">
        <f t="shared" si="18"/>
        <v>21+</v>
      </c>
      <c r="F89" s="2">
        <f t="shared" si="16"/>
        <v>2.9834048107402574E-4</v>
      </c>
      <c r="G89" s="3">
        <f t="shared" si="20"/>
        <v>1.6017747664412169E-5</v>
      </c>
    </row>
    <row r="90" spans="1:7" x14ac:dyDescent="0.25">
      <c r="A90">
        <v>1</v>
      </c>
      <c r="B90">
        <v>89</v>
      </c>
      <c r="C90">
        <v>9</v>
      </c>
      <c r="D90" t="str">
        <f t="shared" si="18"/>
        <v>21+</v>
      </c>
      <c r="F90" s="2">
        <f t="shared" si="16"/>
        <v>3.3563304120827893E-4</v>
      </c>
      <c r="G90" s="3">
        <f t="shared" si="20"/>
        <v>1.8019966122463689E-5</v>
      </c>
    </row>
    <row r="91" spans="1:7" x14ac:dyDescent="0.25">
      <c r="A91">
        <v>1</v>
      </c>
      <c r="B91">
        <v>90</v>
      </c>
      <c r="C91">
        <v>8</v>
      </c>
      <c r="D91" t="str">
        <f t="shared" si="18"/>
        <v>21+</v>
      </c>
      <c r="F91" s="2">
        <f t="shared" si="16"/>
        <v>2.9834048107402574E-4</v>
      </c>
      <c r="G91" s="3">
        <f t="shared" si="20"/>
        <v>1.6017747664412169E-5</v>
      </c>
    </row>
    <row r="92" spans="1:7" x14ac:dyDescent="0.25">
      <c r="A92">
        <v>1</v>
      </c>
      <c r="B92">
        <v>91</v>
      </c>
      <c r="C92">
        <v>5</v>
      </c>
      <c r="D92" t="str">
        <f t="shared" si="18"/>
        <v>21+</v>
      </c>
      <c r="F92" s="2">
        <f t="shared" si="16"/>
        <v>1.8646280067126608E-4</v>
      </c>
      <c r="G92" s="3">
        <f t="shared" si="20"/>
        <v>1.0011092290257606E-5</v>
      </c>
    </row>
    <row r="93" spans="1:7" x14ac:dyDescent="0.25">
      <c r="A93">
        <v>1</v>
      </c>
      <c r="B93">
        <v>92</v>
      </c>
      <c r="C93">
        <v>5</v>
      </c>
      <c r="D93" t="str">
        <f t="shared" si="18"/>
        <v>21+</v>
      </c>
      <c r="F93" s="2">
        <f t="shared" si="16"/>
        <v>1.8646280067126608E-4</v>
      </c>
      <c r="G93" s="3">
        <f t="shared" si="20"/>
        <v>1.0011092290257606E-5</v>
      </c>
    </row>
    <row r="94" spans="1:7" x14ac:dyDescent="0.25">
      <c r="A94">
        <v>1</v>
      </c>
      <c r="B94">
        <v>93</v>
      </c>
      <c r="C94">
        <v>5</v>
      </c>
      <c r="D94" t="str">
        <f t="shared" si="18"/>
        <v>21+</v>
      </c>
      <c r="F94" s="2">
        <f t="shared" si="16"/>
        <v>1.8646280067126608E-4</v>
      </c>
      <c r="G94" s="3">
        <f t="shared" si="20"/>
        <v>1.0011092290257606E-5</v>
      </c>
    </row>
    <row r="95" spans="1:7" x14ac:dyDescent="0.25">
      <c r="A95">
        <v>1</v>
      </c>
      <c r="B95">
        <v>94</v>
      </c>
      <c r="C95">
        <v>9</v>
      </c>
      <c r="D95" t="str">
        <f t="shared" si="18"/>
        <v>21+</v>
      </c>
      <c r="F95" s="2">
        <f t="shared" si="16"/>
        <v>3.3563304120827893E-4</v>
      </c>
      <c r="G95" s="3">
        <f t="shared" si="20"/>
        <v>1.8019966122463689E-5</v>
      </c>
    </row>
    <row r="96" spans="1:7" x14ac:dyDescent="0.25">
      <c r="A96">
        <v>1</v>
      </c>
      <c r="B96">
        <v>95</v>
      </c>
      <c r="C96">
        <v>7</v>
      </c>
      <c r="D96" t="str">
        <f t="shared" si="18"/>
        <v>21+</v>
      </c>
      <c r="F96" s="2">
        <f t="shared" si="16"/>
        <v>2.610479209397725E-4</v>
      </c>
      <c r="G96" s="3">
        <f t="shared" si="20"/>
        <v>1.4015529206360647E-5</v>
      </c>
    </row>
    <row r="97" spans="1:7" x14ac:dyDescent="0.25">
      <c r="A97">
        <v>1</v>
      </c>
      <c r="B97">
        <v>96</v>
      </c>
      <c r="C97">
        <v>4</v>
      </c>
      <c r="D97" t="str">
        <f t="shared" si="18"/>
        <v>21+</v>
      </c>
      <c r="F97" s="2">
        <f t="shared" si="16"/>
        <v>1.4917024053701287E-4</v>
      </c>
      <c r="G97" s="3">
        <f t="shared" si="20"/>
        <v>8.0088738322060844E-6</v>
      </c>
    </row>
    <row r="98" spans="1:7" x14ac:dyDescent="0.25">
      <c r="A98">
        <v>1</v>
      </c>
      <c r="B98">
        <v>97</v>
      </c>
      <c r="C98">
        <v>5</v>
      </c>
      <c r="D98" t="str">
        <f t="shared" si="18"/>
        <v>21+</v>
      </c>
      <c r="F98" s="2">
        <f t="shared" ref="F98:F129" si="30">C98/$C$302</f>
        <v>1.8646280067126608E-4</v>
      </c>
      <c r="G98" s="3">
        <f t="shared" si="20"/>
        <v>1.0011092290257606E-5</v>
      </c>
    </row>
    <row r="99" spans="1:7" x14ac:dyDescent="0.25">
      <c r="A99">
        <v>1</v>
      </c>
      <c r="B99">
        <v>98</v>
      </c>
      <c r="C99">
        <v>4</v>
      </c>
      <c r="D99" t="str">
        <f t="shared" si="18"/>
        <v>21+</v>
      </c>
      <c r="F99" s="2">
        <f t="shared" si="30"/>
        <v>1.4917024053701287E-4</v>
      </c>
      <c r="G99" s="3">
        <f t="shared" si="20"/>
        <v>8.0088738322060844E-6</v>
      </c>
    </row>
    <row r="100" spans="1:7" x14ac:dyDescent="0.25">
      <c r="A100">
        <v>1</v>
      </c>
      <c r="B100">
        <v>100</v>
      </c>
      <c r="C100">
        <v>2</v>
      </c>
      <c r="D100" t="str">
        <f t="shared" si="18"/>
        <v>21+</v>
      </c>
      <c r="F100" s="2">
        <f t="shared" si="30"/>
        <v>7.4585120268506435E-5</v>
      </c>
      <c r="G100" s="3">
        <f t="shared" si="20"/>
        <v>4.0044369161030422E-6</v>
      </c>
    </row>
    <row r="101" spans="1:7" x14ac:dyDescent="0.25">
      <c r="A101">
        <v>1</v>
      </c>
      <c r="B101">
        <v>101</v>
      </c>
      <c r="C101">
        <v>2</v>
      </c>
      <c r="D101" t="str">
        <f t="shared" si="18"/>
        <v>21+</v>
      </c>
      <c r="F101" s="2">
        <f t="shared" si="30"/>
        <v>7.4585120268506435E-5</v>
      </c>
      <c r="G101" s="3">
        <f t="shared" si="20"/>
        <v>4.0044369161030422E-6</v>
      </c>
    </row>
    <row r="102" spans="1:7" x14ac:dyDescent="0.25">
      <c r="A102">
        <v>1</v>
      </c>
      <c r="B102">
        <v>102</v>
      </c>
      <c r="C102">
        <v>1</v>
      </c>
      <c r="D102" t="str">
        <f t="shared" si="18"/>
        <v>21+</v>
      </c>
      <c r="F102" s="2">
        <f t="shared" si="30"/>
        <v>3.7292560134253218E-5</v>
      </c>
      <c r="G102" s="3">
        <f t="shared" si="20"/>
        <v>2.0022184580515211E-6</v>
      </c>
    </row>
    <row r="103" spans="1:7" x14ac:dyDescent="0.25">
      <c r="A103">
        <v>1</v>
      </c>
      <c r="B103">
        <v>103</v>
      </c>
      <c r="C103">
        <v>2</v>
      </c>
      <c r="D103" t="str">
        <f t="shared" si="18"/>
        <v>21+</v>
      </c>
      <c r="F103" s="2">
        <f t="shared" si="30"/>
        <v>7.4585120268506435E-5</v>
      </c>
      <c r="G103" s="3">
        <f t="shared" si="20"/>
        <v>4.0044369161030422E-6</v>
      </c>
    </row>
    <row r="104" spans="1:7" x14ac:dyDescent="0.25">
      <c r="A104">
        <v>1</v>
      </c>
      <c r="B104">
        <v>104</v>
      </c>
      <c r="C104">
        <v>5</v>
      </c>
      <c r="D104" t="str">
        <f t="shared" si="18"/>
        <v>21+</v>
      </c>
      <c r="F104" s="2">
        <f t="shared" si="30"/>
        <v>1.8646280067126608E-4</v>
      </c>
      <c r="G104" s="3">
        <f t="shared" si="20"/>
        <v>1.0011092290257606E-5</v>
      </c>
    </row>
    <row r="105" spans="1:7" x14ac:dyDescent="0.25">
      <c r="A105">
        <v>1</v>
      </c>
      <c r="B105">
        <v>105</v>
      </c>
      <c r="C105">
        <v>2</v>
      </c>
      <c r="D105" t="str">
        <f t="shared" si="18"/>
        <v>21+</v>
      </c>
      <c r="F105" s="2">
        <f t="shared" si="30"/>
        <v>7.4585120268506435E-5</v>
      </c>
      <c r="G105" s="3">
        <f t="shared" si="20"/>
        <v>4.0044369161030422E-6</v>
      </c>
    </row>
    <row r="106" spans="1:7" x14ac:dyDescent="0.25">
      <c r="A106">
        <v>1</v>
      </c>
      <c r="B106">
        <v>106</v>
      </c>
      <c r="C106">
        <v>3</v>
      </c>
      <c r="D106" t="str">
        <f t="shared" si="18"/>
        <v>21+</v>
      </c>
      <c r="F106" s="2">
        <f t="shared" si="30"/>
        <v>1.1187768040275965E-4</v>
      </c>
      <c r="G106" s="3">
        <f t="shared" si="20"/>
        <v>6.0066553741545629E-6</v>
      </c>
    </row>
    <row r="107" spans="1:7" x14ac:dyDescent="0.25">
      <c r="A107">
        <v>1</v>
      </c>
      <c r="B107">
        <v>107</v>
      </c>
      <c r="C107">
        <v>2</v>
      </c>
      <c r="D107" t="str">
        <f t="shared" si="18"/>
        <v>21+</v>
      </c>
      <c r="F107" s="2">
        <f t="shared" si="30"/>
        <v>7.4585120268506435E-5</v>
      </c>
      <c r="G107" s="3">
        <f t="shared" si="20"/>
        <v>4.0044369161030422E-6</v>
      </c>
    </row>
    <row r="108" spans="1:7" x14ac:dyDescent="0.25">
      <c r="A108">
        <v>1</v>
      </c>
      <c r="B108">
        <v>108</v>
      </c>
      <c r="C108">
        <v>2</v>
      </c>
      <c r="D108" t="str">
        <f t="shared" si="18"/>
        <v>21+</v>
      </c>
      <c r="F108" s="2">
        <f t="shared" si="30"/>
        <v>7.4585120268506435E-5</v>
      </c>
      <c r="G108" s="3">
        <f t="shared" si="20"/>
        <v>4.0044369161030422E-6</v>
      </c>
    </row>
    <row r="109" spans="1:7" x14ac:dyDescent="0.25">
      <c r="A109">
        <v>1</v>
      </c>
      <c r="B109">
        <v>109</v>
      </c>
      <c r="C109">
        <v>4</v>
      </c>
      <c r="D109" t="str">
        <f t="shared" si="18"/>
        <v>21+</v>
      </c>
      <c r="F109" s="2">
        <f t="shared" si="30"/>
        <v>1.4917024053701287E-4</v>
      </c>
      <c r="G109" s="3">
        <f t="shared" si="20"/>
        <v>8.0088738322060844E-6</v>
      </c>
    </row>
    <row r="110" spans="1:7" x14ac:dyDescent="0.25">
      <c r="A110">
        <v>1</v>
      </c>
      <c r="B110">
        <v>110</v>
      </c>
      <c r="C110">
        <v>3</v>
      </c>
      <c r="D110" t="str">
        <f t="shared" si="18"/>
        <v>21+</v>
      </c>
      <c r="F110" s="2">
        <f t="shared" si="30"/>
        <v>1.1187768040275965E-4</v>
      </c>
      <c r="G110" s="3">
        <f t="shared" si="20"/>
        <v>6.0066553741545629E-6</v>
      </c>
    </row>
    <row r="111" spans="1:7" x14ac:dyDescent="0.25">
      <c r="A111">
        <v>1</v>
      </c>
      <c r="B111">
        <v>111</v>
      </c>
      <c r="C111">
        <v>1</v>
      </c>
      <c r="D111" t="str">
        <f t="shared" si="18"/>
        <v>21+</v>
      </c>
      <c r="F111" s="2">
        <f t="shared" si="30"/>
        <v>3.7292560134253218E-5</v>
      </c>
      <c r="G111" s="3">
        <f t="shared" si="20"/>
        <v>2.0022184580515211E-6</v>
      </c>
    </row>
    <row r="112" spans="1:7" x14ac:dyDescent="0.25">
      <c r="A112">
        <v>1</v>
      </c>
      <c r="B112">
        <v>112</v>
      </c>
      <c r="C112">
        <v>1</v>
      </c>
      <c r="D112" t="str">
        <f t="shared" si="18"/>
        <v>21+</v>
      </c>
      <c r="F112" s="2">
        <f t="shared" si="30"/>
        <v>3.7292560134253218E-5</v>
      </c>
      <c r="G112" s="3">
        <f t="shared" si="20"/>
        <v>2.0022184580515211E-6</v>
      </c>
    </row>
    <row r="113" spans="1:7" x14ac:dyDescent="0.25">
      <c r="A113">
        <v>1</v>
      </c>
      <c r="B113">
        <v>113</v>
      </c>
      <c r="C113">
        <v>2</v>
      </c>
      <c r="D113" t="str">
        <f t="shared" si="18"/>
        <v>21+</v>
      </c>
      <c r="F113" s="2">
        <f t="shared" si="30"/>
        <v>7.4585120268506435E-5</v>
      </c>
      <c r="G113" s="3">
        <f t="shared" si="20"/>
        <v>4.0044369161030422E-6</v>
      </c>
    </row>
    <row r="114" spans="1:7" x14ac:dyDescent="0.25">
      <c r="A114">
        <v>1</v>
      </c>
      <c r="B114">
        <v>114</v>
      </c>
      <c r="C114">
        <v>2</v>
      </c>
      <c r="D114" t="str">
        <f t="shared" si="18"/>
        <v>21+</v>
      </c>
      <c r="F114" s="2">
        <f t="shared" si="30"/>
        <v>7.4585120268506435E-5</v>
      </c>
      <c r="G114" s="3">
        <f t="shared" si="20"/>
        <v>4.0044369161030422E-6</v>
      </c>
    </row>
    <row r="115" spans="1:7" x14ac:dyDescent="0.25">
      <c r="A115">
        <v>1</v>
      </c>
      <c r="B115">
        <v>116</v>
      </c>
      <c r="C115">
        <v>1</v>
      </c>
      <c r="D115" t="str">
        <f t="shared" si="18"/>
        <v>21+</v>
      </c>
      <c r="F115" s="2">
        <f t="shared" si="30"/>
        <v>3.7292560134253218E-5</v>
      </c>
      <c r="G115" s="3">
        <f t="shared" si="20"/>
        <v>2.0022184580515211E-6</v>
      </c>
    </row>
    <row r="116" spans="1:7" x14ac:dyDescent="0.25">
      <c r="A116">
        <v>1</v>
      </c>
      <c r="B116">
        <v>117</v>
      </c>
      <c r="C116">
        <v>1</v>
      </c>
      <c r="D116" t="str">
        <f t="shared" si="18"/>
        <v>21+</v>
      </c>
      <c r="F116" s="2">
        <f t="shared" si="30"/>
        <v>3.7292560134253218E-5</v>
      </c>
      <c r="G116" s="3">
        <f t="shared" si="20"/>
        <v>2.0022184580515211E-6</v>
      </c>
    </row>
    <row r="117" spans="1:7" x14ac:dyDescent="0.25">
      <c r="A117">
        <v>1</v>
      </c>
      <c r="B117">
        <v>118</v>
      </c>
      <c r="C117">
        <v>1</v>
      </c>
      <c r="D117" t="str">
        <f t="shared" si="18"/>
        <v>21+</v>
      </c>
      <c r="F117" s="2">
        <f t="shared" si="30"/>
        <v>3.7292560134253218E-5</v>
      </c>
      <c r="G117" s="3">
        <f t="shared" si="20"/>
        <v>2.0022184580515211E-6</v>
      </c>
    </row>
    <row r="118" spans="1:7" x14ac:dyDescent="0.25">
      <c r="A118">
        <v>1</v>
      </c>
      <c r="B118">
        <v>119</v>
      </c>
      <c r="C118">
        <v>3</v>
      </c>
      <c r="D118" t="str">
        <f t="shared" si="18"/>
        <v>21+</v>
      </c>
      <c r="F118" s="2">
        <f t="shared" si="30"/>
        <v>1.1187768040275965E-4</v>
      </c>
      <c r="G118" s="3">
        <f t="shared" si="20"/>
        <v>6.0066553741545629E-6</v>
      </c>
    </row>
    <row r="119" spans="1:7" x14ac:dyDescent="0.25">
      <c r="A119">
        <v>1</v>
      </c>
      <c r="B119">
        <v>120</v>
      </c>
      <c r="C119">
        <v>1</v>
      </c>
      <c r="D119" t="str">
        <f t="shared" si="18"/>
        <v>21+</v>
      </c>
      <c r="F119" s="2">
        <f t="shared" si="30"/>
        <v>3.7292560134253218E-5</v>
      </c>
      <c r="G119" s="3">
        <f t="shared" si="20"/>
        <v>2.0022184580515211E-6</v>
      </c>
    </row>
    <row r="120" spans="1:7" x14ac:dyDescent="0.25">
      <c r="A120">
        <v>1</v>
      </c>
      <c r="B120">
        <v>121</v>
      </c>
      <c r="C120">
        <v>5</v>
      </c>
      <c r="D120" t="str">
        <f t="shared" si="18"/>
        <v>21+</v>
      </c>
      <c r="F120" s="2">
        <f t="shared" si="30"/>
        <v>1.8646280067126608E-4</v>
      </c>
      <c r="G120" s="3">
        <f t="shared" si="20"/>
        <v>1.0011092290257606E-5</v>
      </c>
    </row>
    <row r="121" spans="1:7" x14ac:dyDescent="0.25">
      <c r="A121">
        <v>1</v>
      </c>
      <c r="B121">
        <v>122</v>
      </c>
      <c r="C121">
        <v>1</v>
      </c>
      <c r="D121" t="str">
        <f t="shared" si="18"/>
        <v>21+</v>
      </c>
      <c r="F121" s="2">
        <f t="shared" si="30"/>
        <v>3.7292560134253218E-5</v>
      </c>
      <c r="G121" s="3">
        <f t="shared" si="20"/>
        <v>2.0022184580515211E-6</v>
      </c>
    </row>
    <row r="122" spans="1:7" x14ac:dyDescent="0.25">
      <c r="A122">
        <v>1</v>
      </c>
      <c r="B122">
        <v>125</v>
      </c>
      <c r="C122">
        <v>1</v>
      </c>
      <c r="D122" t="str">
        <f t="shared" si="18"/>
        <v>21+</v>
      </c>
      <c r="F122" s="2">
        <f t="shared" si="30"/>
        <v>3.7292560134253218E-5</v>
      </c>
      <c r="G122" s="3">
        <f t="shared" si="20"/>
        <v>2.0022184580515211E-6</v>
      </c>
    </row>
    <row r="123" spans="1:7" x14ac:dyDescent="0.25">
      <c r="A123">
        <v>1</v>
      </c>
      <c r="B123">
        <v>128</v>
      </c>
      <c r="C123">
        <v>1</v>
      </c>
      <c r="D123" t="str">
        <f t="shared" si="18"/>
        <v>21+</v>
      </c>
      <c r="F123" s="2">
        <f t="shared" si="30"/>
        <v>3.7292560134253218E-5</v>
      </c>
      <c r="G123" s="3">
        <f t="shared" si="20"/>
        <v>2.0022184580515211E-6</v>
      </c>
    </row>
    <row r="124" spans="1:7" x14ac:dyDescent="0.25">
      <c r="A124">
        <v>1</v>
      </c>
      <c r="B124">
        <v>130</v>
      </c>
      <c r="C124">
        <v>1</v>
      </c>
      <c r="D124" t="str">
        <f t="shared" si="18"/>
        <v>21+</v>
      </c>
      <c r="F124" s="2">
        <f t="shared" si="30"/>
        <v>3.7292560134253218E-5</v>
      </c>
      <c r="G124" s="3">
        <f t="shared" si="20"/>
        <v>2.0022184580515211E-6</v>
      </c>
    </row>
    <row r="125" spans="1:7" x14ac:dyDescent="0.25">
      <c r="A125">
        <v>1</v>
      </c>
      <c r="B125">
        <v>131</v>
      </c>
      <c r="C125">
        <v>1</v>
      </c>
      <c r="D125" t="str">
        <f t="shared" si="18"/>
        <v>21+</v>
      </c>
      <c r="F125" s="2">
        <f t="shared" si="30"/>
        <v>3.7292560134253218E-5</v>
      </c>
      <c r="G125" s="3">
        <f t="shared" si="20"/>
        <v>2.0022184580515211E-6</v>
      </c>
    </row>
    <row r="126" spans="1:7" x14ac:dyDescent="0.25">
      <c r="A126">
        <v>1</v>
      </c>
      <c r="B126">
        <v>132</v>
      </c>
      <c r="C126">
        <v>3</v>
      </c>
      <c r="D126" t="str">
        <f t="shared" si="18"/>
        <v>21+</v>
      </c>
      <c r="F126" s="2">
        <f t="shared" si="30"/>
        <v>1.1187768040275965E-4</v>
      </c>
      <c r="G126" s="3">
        <f t="shared" si="20"/>
        <v>6.0066553741545629E-6</v>
      </c>
    </row>
    <row r="127" spans="1:7" x14ac:dyDescent="0.25">
      <c r="A127">
        <v>1</v>
      </c>
      <c r="B127">
        <v>133</v>
      </c>
      <c r="C127">
        <v>2</v>
      </c>
      <c r="D127" t="str">
        <f t="shared" si="18"/>
        <v>21+</v>
      </c>
      <c r="F127" s="2">
        <f t="shared" si="30"/>
        <v>7.4585120268506435E-5</v>
      </c>
      <c r="G127" s="3">
        <f t="shared" si="20"/>
        <v>4.0044369161030422E-6</v>
      </c>
    </row>
    <row r="128" spans="1:7" x14ac:dyDescent="0.25">
      <c r="A128">
        <v>1</v>
      </c>
      <c r="B128">
        <v>136</v>
      </c>
      <c r="C128">
        <v>1</v>
      </c>
      <c r="D128" t="str">
        <f t="shared" si="18"/>
        <v>21+</v>
      </c>
      <c r="F128" s="2">
        <f t="shared" si="30"/>
        <v>3.7292560134253218E-5</v>
      </c>
      <c r="G128" s="3">
        <f t="shared" si="20"/>
        <v>2.0022184580515211E-6</v>
      </c>
    </row>
    <row r="129" spans="1:7" x14ac:dyDescent="0.25">
      <c r="A129">
        <v>1</v>
      </c>
      <c r="B129">
        <v>137</v>
      </c>
      <c r="C129">
        <v>1</v>
      </c>
      <c r="D129" t="str">
        <f t="shared" si="18"/>
        <v>21+</v>
      </c>
      <c r="F129" s="2">
        <f t="shared" si="30"/>
        <v>3.7292560134253218E-5</v>
      </c>
      <c r="G129" s="3">
        <f t="shared" si="20"/>
        <v>2.0022184580515211E-6</v>
      </c>
    </row>
    <row r="130" spans="1:7" x14ac:dyDescent="0.25">
      <c r="A130">
        <v>1</v>
      </c>
      <c r="B130">
        <v>139</v>
      </c>
      <c r="C130">
        <v>1</v>
      </c>
      <c r="D130" t="str">
        <f t="shared" si="18"/>
        <v>21+</v>
      </c>
      <c r="F130" s="2">
        <f t="shared" ref="F130" si="31">C130/$C$302</f>
        <v>3.7292560134253218E-5</v>
      </c>
      <c r="G130" s="3">
        <f t="shared" si="20"/>
        <v>2.0022184580515211E-6</v>
      </c>
    </row>
    <row r="131" spans="1:7" x14ac:dyDescent="0.25">
      <c r="A131">
        <v>1</v>
      </c>
      <c r="B131">
        <v>140</v>
      </c>
      <c r="C131">
        <v>1</v>
      </c>
      <c r="D131" t="str">
        <f t="shared" ref="D131:D194" si="32">IF(B131-A131&lt;21,B131-A131,"21+")</f>
        <v>21+</v>
      </c>
      <c r="F131" s="2">
        <f t="shared" ref="F131:F194" si="33">C131/$C$302</f>
        <v>3.7292560134253218E-5</v>
      </c>
      <c r="G131" s="3">
        <f t="shared" si="20"/>
        <v>2.0022184580515211E-6</v>
      </c>
    </row>
    <row r="132" spans="1:7" x14ac:dyDescent="0.25">
      <c r="A132">
        <v>1</v>
      </c>
      <c r="B132">
        <v>141</v>
      </c>
      <c r="C132">
        <v>1</v>
      </c>
      <c r="D132" t="str">
        <f t="shared" si="32"/>
        <v>21+</v>
      </c>
      <c r="F132" s="2">
        <f t="shared" si="33"/>
        <v>3.7292560134253218E-5</v>
      </c>
      <c r="G132" s="3">
        <f t="shared" ref="G132:G195" si="34">C132/SUM($C$3:$C$301)</f>
        <v>2.0022184580515211E-6</v>
      </c>
    </row>
    <row r="133" spans="1:7" x14ac:dyDescent="0.25">
      <c r="A133">
        <v>1</v>
      </c>
      <c r="B133">
        <v>143</v>
      </c>
      <c r="C133">
        <v>2</v>
      </c>
      <c r="D133" t="str">
        <f t="shared" si="32"/>
        <v>21+</v>
      </c>
      <c r="F133" s="2">
        <f t="shared" si="33"/>
        <v>7.4585120268506435E-5</v>
      </c>
      <c r="G133" s="3">
        <f t="shared" si="34"/>
        <v>4.0044369161030422E-6</v>
      </c>
    </row>
    <row r="134" spans="1:7" x14ac:dyDescent="0.25">
      <c r="A134">
        <v>1</v>
      </c>
      <c r="B134">
        <v>146</v>
      </c>
      <c r="C134">
        <v>2</v>
      </c>
      <c r="D134" t="str">
        <f t="shared" si="32"/>
        <v>21+</v>
      </c>
      <c r="F134" s="2">
        <f t="shared" si="33"/>
        <v>7.4585120268506435E-5</v>
      </c>
      <c r="G134" s="3">
        <f t="shared" si="34"/>
        <v>4.0044369161030422E-6</v>
      </c>
    </row>
    <row r="135" spans="1:7" x14ac:dyDescent="0.25">
      <c r="A135">
        <v>1</v>
      </c>
      <c r="B135">
        <v>151</v>
      </c>
      <c r="C135">
        <v>1</v>
      </c>
      <c r="D135" t="str">
        <f t="shared" si="32"/>
        <v>21+</v>
      </c>
      <c r="F135" s="2">
        <f t="shared" si="33"/>
        <v>3.7292560134253218E-5</v>
      </c>
      <c r="G135" s="3">
        <f t="shared" si="34"/>
        <v>2.0022184580515211E-6</v>
      </c>
    </row>
    <row r="136" spans="1:7" x14ac:dyDescent="0.25">
      <c r="A136">
        <v>1</v>
      </c>
      <c r="B136">
        <v>153</v>
      </c>
      <c r="C136">
        <v>1</v>
      </c>
      <c r="D136" t="str">
        <f t="shared" si="32"/>
        <v>21+</v>
      </c>
      <c r="F136" s="2">
        <f t="shared" si="33"/>
        <v>3.7292560134253218E-5</v>
      </c>
      <c r="G136" s="3">
        <f t="shared" si="34"/>
        <v>2.0022184580515211E-6</v>
      </c>
    </row>
    <row r="137" spans="1:7" x14ac:dyDescent="0.25">
      <c r="A137">
        <v>1</v>
      </c>
      <c r="B137">
        <v>154</v>
      </c>
      <c r="C137">
        <v>2</v>
      </c>
      <c r="D137" t="str">
        <f t="shared" si="32"/>
        <v>21+</v>
      </c>
      <c r="F137" s="2">
        <f t="shared" si="33"/>
        <v>7.4585120268506435E-5</v>
      </c>
      <c r="G137" s="3">
        <f t="shared" si="34"/>
        <v>4.0044369161030422E-6</v>
      </c>
    </row>
    <row r="138" spans="1:7" x14ac:dyDescent="0.25">
      <c r="A138">
        <v>1</v>
      </c>
      <c r="B138">
        <v>156</v>
      </c>
      <c r="C138">
        <v>3</v>
      </c>
      <c r="D138" t="str">
        <f t="shared" si="32"/>
        <v>21+</v>
      </c>
      <c r="F138" s="2">
        <f t="shared" si="33"/>
        <v>1.1187768040275965E-4</v>
      </c>
      <c r="G138" s="3">
        <f t="shared" si="34"/>
        <v>6.0066553741545629E-6</v>
      </c>
    </row>
    <row r="139" spans="1:7" x14ac:dyDescent="0.25">
      <c r="A139">
        <v>1</v>
      </c>
      <c r="B139">
        <v>164</v>
      </c>
      <c r="C139">
        <v>1</v>
      </c>
      <c r="D139" t="str">
        <f t="shared" si="32"/>
        <v>21+</v>
      </c>
      <c r="F139" s="2">
        <f t="shared" si="33"/>
        <v>3.7292560134253218E-5</v>
      </c>
      <c r="G139" s="3">
        <f t="shared" si="34"/>
        <v>2.0022184580515211E-6</v>
      </c>
    </row>
    <row r="140" spans="1:7" x14ac:dyDescent="0.25">
      <c r="A140">
        <v>1</v>
      </c>
      <c r="B140">
        <v>165</v>
      </c>
      <c r="C140">
        <v>1</v>
      </c>
      <c r="D140" t="str">
        <f t="shared" si="32"/>
        <v>21+</v>
      </c>
      <c r="F140" s="2">
        <f t="shared" si="33"/>
        <v>3.7292560134253218E-5</v>
      </c>
      <c r="G140" s="3">
        <f t="shared" si="34"/>
        <v>2.0022184580515211E-6</v>
      </c>
    </row>
    <row r="141" spans="1:7" x14ac:dyDescent="0.25">
      <c r="A141">
        <v>1</v>
      </c>
      <c r="B141">
        <v>166</v>
      </c>
      <c r="C141">
        <v>1</v>
      </c>
      <c r="D141" t="str">
        <f t="shared" si="32"/>
        <v>21+</v>
      </c>
      <c r="F141" s="2">
        <f t="shared" si="33"/>
        <v>3.7292560134253218E-5</v>
      </c>
      <c r="G141" s="3">
        <f t="shared" si="34"/>
        <v>2.0022184580515211E-6</v>
      </c>
    </row>
    <row r="142" spans="1:7" x14ac:dyDescent="0.25">
      <c r="A142">
        <v>1</v>
      </c>
      <c r="B142">
        <v>170</v>
      </c>
      <c r="C142">
        <v>1</v>
      </c>
      <c r="D142" t="str">
        <f t="shared" si="32"/>
        <v>21+</v>
      </c>
      <c r="F142" s="2">
        <f t="shared" si="33"/>
        <v>3.7292560134253218E-5</v>
      </c>
      <c r="G142" s="3">
        <f t="shared" si="34"/>
        <v>2.0022184580515211E-6</v>
      </c>
    </row>
    <row r="143" spans="1:7" x14ac:dyDescent="0.25">
      <c r="A143">
        <v>1</v>
      </c>
      <c r="B143">
        <v>172</v>
      </c>
      <c r="C143">
        <v>2</v>
      </c>
      <c r="D143" t="str">
        <f t="shared" si="32"/>
        <v>21+</v>
      </c>
      <c r="F143" s="2">
        <f t="shared" si="33"/>
        <v>7.4585120268506435E-5</v>
      </c>
      <c r="G143" s="3">
        <f t="shared" si="34"/>
        <v>4.0044369161030422E-6</v>
      </c>
    </row>
    <row r="144" spans="1:7" x14ac:dyDescent="0.25">
      <c r="A144">
        <v>1</v>
      </c>
      <c r="B144">
        <v>179</v>
      </c>
      <c r="C144">
        <v>1</v>
      </c>
      <c r="D144" t="str">
        <f t="shared" si="32"/>
        <v>21+</v>
      </c>
      <c r="F144" s="2">
        <f t="shared" si="33"/>
        <v>3.7292560134253218E-5</v>
      </c>
      <c r="G144" s="3">
        <f t="shared" si="34"/>
        <v>2.0022184580515211E-6</v>
      </c>
    </row>
    <row r="145" spans="1:7" x14ac:dyDescent="0.25">
      <c r="A145">
        <v>1</v>
      </c>
      <c r="B145">
        <v>187</v>
      </c>
      <c r="C145">
        <v>1</v>
      </c>
      <c r="D145" t="str">
        <f t="shared" si="32"/>
        <v>21+</v>
      </c>
      <c r="F145" s="2">
        <f t="shared" si="33"/>
        <v>3.7292560134253218E-5</v>
      </c>
      <c r="G145" s="3">
        <f t="shared" si="34"/>
        <v>2.0022184580515211E-6</v>
      </c>
    </row>
    <row r="146" spans="1:7" x14ac:dyDescent="0.25">
      <c r="A146">
        <v>1</v>
      </c>
      <c r="B146">
        <v>197</v>
      </c>
      <c r="C146">
        <v>1</v>
      </c>
      <c r="D146" t="str">
        <f t="shared" si="32"/>
        <v>21+</v>
      </c>
      <c r="F146" s="2">
        <f t="shared" si="33"/>
        <v>3.7292560134253218E-5</v>
      </c>
      <c r="G146" s="3">
        <f t="shared" si="34"/>
        <v>2.0022184580515211E-6</v>
      </c>
    </row>
    <row r="147" spans="1:7" x14ac:dyDescent="0.25">
      <c r="A147">
        <v>1</v>
      </c>
      <c r="B147">
        <v>198</v>
      </c>
      <c r="C147">
        <v>1</v>
      </c>
      <c r="D147" t="str">
        <f t="shared" si="32"/>
        <v>21+</v>
      </c>
      <c r="F147" s="2">
        <f t="shared" si="33"/>
        <v>3.7292560134253218E-5</v>
      </c>
      <c r="G147" s="3">
        <f t="shared" si="34"/>
        <v>2.0022184580515211E-6</v>
      </c>
    </row>
    <row r="148" spans="1:7" x14ac:dyDescent="0.25">
      <c r="A148">
        <v>1</v>
      </c>
      <c r="B148">
        <v>200</v>
      </c>
      <c r="C148">
        <v>2</v>
      </c>
      <c r="D148" t="str">
        <f t="shared" si="32"/>
        <v>21+</v>
      </c>
      <c r="F148" s="2">
        <f t="shared" si="33"/>
        <v>7.4585120268506435E-5</v>
      </c>
      <c r="G148" s="3">
        <f t="shared" si="34"/>
        <v>4.0044369161030422E-6</v>
      </c>
    </row>
    <row r="149" spans="1:7" x14ac:dyDescent="0.25">
      <c r="A149">
        <v>1</v>
      </c>
      <c r="B149">
        <v>201</v>
      </c>
      <c r="C149">
        <v>1</v>
      </c>
      <c r="D149" t="str">
        <f t="shared" si="32"/>
        <v>21+</v>
      </c>
      <c r="F149" s="2">
        <f t="shared" si="33"/>
        <v>3.7292560134253218E-5</v>
      </c>
      <c r="G149" s="3">
        <f t="shared" si="34"/>
        <v>2.0022184580515211E-6</v>
      </c>
    </row>
    <row r="150" spans="1:7" x14ac:dyDescent="0.25">
      <c r="A150">
        <v>1</v>
      </c>
      <c r="B150">
        <v>205</v>
      </c>
      <c r="C150">
        <v>1</v>
      </c>
      <c r="D150" t="str">
        <f t="shared" si="32"/>
        <v>21+</v>
      </c>
      <c r="F150" s="2">
        <f t="shared" si="33"/>
        <v>3.7292560134253218E-5</v>
      </c>
      <c r="G150" s="3">
        <f t="shared" si="34"/>
        <v>2.0022184580515211E-6</v>
      </c>
    </row>
    <row r="151" spans="1:7" x14ac:dyDescent="0.25">
      <c r="A151">
        <v>1</v>
      </c>
      <c r="B151">
        <v>210</v>
      </c>
      <c r="C151">
        <v>2</v>
      </c>
      <c r="D151" t="str">
        <f t="shared" si="32"/>
        <v>21+</v>
      </c>
      <c r="F151" s="2">
        <f t="shared" si="33"/>
        <v>7.4585120268506435E-5</v>
      </c>
      <c r="G151" s="3">
        <f t="shared" si="34"/>
        <v>4.0044369161030422E-6</v>
      </c>
    </row>
    <row r="152" spans="1:7" x14ac:dyDescent="0.25">
      <c r="A152">
        <v>1</v>
      </c>
      <c r="B152">
        <v>213</v>
      </c>
      <c r="C152">
        <v>1</v>
      </c>
      <c r="D152" t="str">
        <f t="shared" si="32"/>
        <v>21+</v>
      </c>
      <c r="F152" s="2">
        <f t="shared" si="33"/>
        <v>3.7292560134253218E-5</v>
      </c>
      <c r="G152" s="3">
        <f t="shared" si="34"/>
        <v>2.0022184580515211E-6</v>
      </c>
    </row>
    <row r="153" spans="1:7" x14ac:dyDescent="0.25">
      <c r="A153">
        <v>1</v>
      </c>
      <c r="B153">
        <v>219</v>
      </c>
      <c r="C153">
        <v>1</v>
      </c>
      <c r="D153" t="str">
        <f t="shared" si="32"/>
        <v>21+</v>
      </c>
      <c r="F153" s="2">
        <f t="shared" si="33"/>
        <v>3.7292560134253218E-5</v>
      </c>
      <c r="G153" s="3">
        <f t="shared" si="34"/>
        <v>2.0022184580515211E-6</v>
      </c>
    </row>
    <row r="154" spans="1:7" x14ac:dyDescent="0.25">
      <c r="A154">
        <v>1</v>
      </c>
      <c r="B154">
        <v>234</v>
      </c>
      <c r="C154">
        <v>1</v>
      </c>
      <c r="D154" t="str">
        <f t="shared" si="32"/>
        <v>21+</v>
      </c>
      <c r="F154" s="2">
        <f t="shared" si="33"/>
        <v>3.7292560134253218E-5</v>
      </c>
      <c r="G154" s="3">
        <f t="shared" si="34"/>
        <v>2.0022184580515211E-6</v>
      </c>
    </row>
    <row r="155" spans="1:7" x14ac:dyDescent="0.25">
      <c r="A155">
        <v>1</v>
      </c>
      <c r="B155">
        <v>241</v>
      </c>
      <c r="C155">
        <v>2</v>
      </c>
      <c r="D155" t="str">
        <f t="shared" si="32"/>
        <v>21+</v>
      </c>
      <c r="F155" s="2">
        <f t="shared" si="33"/>
        <v>7.4585120268506435E-5</v>
      </c>
      <c r="G155" s="3">
        <f t="shared" si="34"/>
        <v>4.0044369161030422E-6</v>
      </c>
    </row>
    <row r="156" spans="1:7" x14ac:dyDescent="0.25">
      <c r="A156">
        <v>1</v>
      </c>
      <c r="B156">
        <v>244</v>
      </c>
      <c r="C156">
        <v>2</v>
      </c>
      <c r="D156" t="str">
        <f t="shared" si="32"/>
        <v>21+</v>
      </c>
      <c r="F156" s="2">
        <f t="shared" si="33"/>
        <v>7.4585120268506435E-5</v>
      </c>
      <c r="G156" s="3">
        <f t="shared" si="34"/>
        <v>4.0044369161030422E-6</v>
      </c>
    </row>
    <row r="157" spans="1:7" x14ac:dyDescent="0.25">
      <c r="A157">
        <v>1</v>
      </c>
      <c r="B157">
        <v>275</v>
      </c>
      <c r="C157">
        <v>1</v>
      </c>
      <c r="D157" t="str">
        <f t="shared" si="32"/>
        <v>21+</v>
      </c>
      <c r="F157" s="2">
        <f t="shared" si="33"/>
        <v>3.7292560134253218E-5</v>
      </c>
      <c r="G157" s="3">
        <f t="shared" si="34"/>
        <v>2.0022184580515211E-6</v>
      </c>
    </row>
    <row r="158" spans="1:7" x14ac:dyDescent="0.25">
      <c r="A158">
        <v>1</v>
      </c>
      <c r="B158">
        <v>277</v>
      </c>
      <c r="C158">
        <v>1</v>
      </c>
      <c r="D158" t="str">
        <f t="shared" si="32"/>
        <v>21+</v>
      </c>
      <c r="F158" s="2">
        <f t="shared" si="33"/>
        <v>3.7292560134253218E-5</v>
      </c>
      <c r="G158" s="3">
        <f t="shared" si="34"/>
        <v>2.0022184580515211E-6</v>
      </c>
    </row>
    <row r="159" spans="1:7" x14ac:dyDescent="0.25">
      <c r="A159">
        <v>1</v>
      </c>
      <c r="B159">
        <v>279</v>
      </c>
      <c r="C159">
        <v>1</v>
      </c>
      <c r="D159" t="str">
        <f t="shared" si="32"/>
        <v>21+</v>
      </c>
      <c r="F159" s="2">
        <f t="shared" si="33"/>
        <v>3.7292560134253218E-5</v>
      </c>
      <c r="G159" s="3">
        <f t="shared" si="34"/>
        <v>2.0022184580515211E-6</v>
      </c>
    </row>
    <row r="160" spans="1:7" x14ac:dyDescent="0.25">
      <c r="A160">
        <v>1</v>
      </c>
      <c r="B160">
        <v>280</v>
      </c>
      <c r="C160">
        <v>1</v>
      </c>
      <c r="D160" t="str">
        <f t="shared" si="32"/>
        <v>21+</v>
      </c>
      <c r="F160" s="2">
        <f t="shared" si="33"/>
        <v>3.7292560134253218E-5</v>
      </c>
      <c r="G160" s="3">
        <f t="shared" si="34"/>
        <v>2.0022184580515211E-6</v>
      </c>
    </row>
    <row r="161" spans="1:7" x14ac:dyDescent="0.25">
      <c r="A161">
        <v>1</v>
      </c>
      <c r="B161">
        <v>301</v>
      </c>
      <c r="C161">
        <v>1</v>
      </c>
      <c r="D161" t="str">
        <f t="shared" si="32"/>
        <v>21+</v>
      </c>
      <c r="F161" s="2">
        <f t="shared" si="33"/>
        <v>3.7292560134253218E-5</v>
      </c>
      <c r="G161" s="3">
        <f t="shared" si="34"/>
        <v>2.0022184580515211E-6</v>
      </c>
    </row>
    <row r="162" spans="1:7" x14ac:dyDescent="0.25">
      <c r="A162">
        <v>1</v>
      </c>
      <c r="B162">
        <v>341</v>
      </c>
      <c r="C162">
        <v>1</v>
      </c>
      <c r="D162" t="str">
        <f t="shared" si="32"/>
        <v>21+</v>
      </c>
      <c r="F162" s="2">
        <f t="shared" si="33"/>
        <v>3.7292560134253218E-5</v>
      </c>
      <c r="G162" s="3">
        <f t="shared" si="34"/>
        <v>2.0022184580515211E-6</v>
      </c>
    </row>
    <row r="163" spans="1:7" x14ac:dyDescent="0.25">
      <c r="A163">
        <v>1</v>
      </c>
      <c r="B163">
        <v>414</v>
      </c>
      <c r="C163">
        <v>1</v>
      </c>
      <c r="D163" t="str">
        <f t="shared" si="32"/>
        <v>21+</v>
      </c>
      <c r="F163" s="2">
        <f t="shared" si="33"/>
        <v>3.7292560134253218E-5</v>
      </c>
      <c r="G163" s="3">
        <f t="shared" si="34"/>
        <v>2.0022184580515211E-6</v>
      </c>
    </row>
    <row r="164" spans="1:7" x14ac:dyDescent="0.25">
      <c r="A164">
        <v>1</v>
      </c>
      <c r="B164">
        <v>434</v>
      </c>
      <c r="C164">
        <v>1</v>
      </c>
      <c r="D164" t="str">
        <f t="shared" si="32"/>
        <v>21+</v>
      </c>
      <c r="F164" s="2">
        <f t="shared" si="33"/>
        <v>3.7292560134253218E-5</v>
      </c>
      <c r="G164" s="3">
        <f t="shared" si="34"/>
        <v>2.0022184580515211E-6</v>
      </c>
    </row>
    <row r="165" spans="1:7" x14ac:dyDescent="0.25">
      <c r="A165">
        <v>1</v>
      </c>
      <c r="B165">
        <v>439</v>
      </c>
      <c r="C165">
        <v>1</v>
      </c>
      <c r="D165" t="str">
        <f t="shared" si="32"/>
        <v>21+</v>
      </c>
      <c r="F165" s="2">
        <f t="shared" si="33"/>
        <v>3.7292560134253218E-5</v>
      </c>
      <c r="G165" s="3">
        <f t="shared" si="34"/>
        <v>2.0022184580515211E-6</v>
      </c>
    </row>
    <row r="166" spans="1:7" x14ac:dyDescent="0.25">
      <c r="A166">
        <v>1</v>
      </c>
      <c r="B166">
        <v>480</v>
      </c>
      <c r="C166">
        <v>1</v>
      </c>
      <c r="D166" t="str">
        <f t="shared" si="32"/>
        <v>21+</v>
      </c>
      <c r="F166" s="2">
        <f t="shared" si="33"/>
        <v>3.7292560134253218E-5</v>
      </c>
      <c r="G166" s="3">
        <f t="shared" si="34"/>
        <v>2.0022184580515211E-6</v>
      </c>
    </row>
    <row r="167" spans="1:7" x14ac:dyDescent="0.25">
      <c r="A167">
        <v>1</v>
      </c>
      <c r="B167">
        <v>601</v>
      </c>
      <c r="C167">
        <v>1</v>
      </c>
      <c r="D167" t="str">
        <f t="shared" si="32"/>
        <v>21+</v>
      </c>
      <c r="F167" s="2">
        <f t="shared" si="33"/>
        <v>3.7292560134253218E-5</v>
      </c>
      <c r="G167" s="3">
        <f t="shared" si="34"/>
        <v>2.0022184580515211E-6</v>
      </c>
    </row>
    <row r="168" spans="1:7" x14ac:dyDescent="0.25">
      <c r="A168">
        <v>2</v>
      </c>
      <c r="B168">
        <v>2</v>
      </c>
      <c r="C168">
        <v>66282</v>
      </c>
      <c r="D168">
        <f t="shared" si="32"/>
        <v>0</v>
      </c>
      <c r="F168" s="2">
        <f t="shared" si="33"/>
        <v>2.4718254708185716</v>
      </c>
      <c r="G168" s="3">
        <f t="shared" si="34"/>
        <v>0.13271104383657092</v>
      </c>
    </row>
    <row r="169" spans="1:7" x14ac:dyDescent="0.25">
      <c r="A169">
        <v>2</v>
      </c>
      <c r="B169">
        <v>3</v>
      </c>
      <c r="C169">
        <v>34433</v>
      </c>
      <c r="D169">
        <f t="shared" si="32"/>
        <v>1</v>
      </c>
      <c r="F169" s="2">
        <f t="shared" si="33"/>
        <v>1.2840947231027411</v>
      </c>
      <c r="G169" s="3">
        <f t="shared" si="34"/>
        <v>6.8942388166088026E-2</v>
      </c>
    </row>
    <row r="170" spans="1:7" x14ac:dyDescent="0.25">
      <c r="A170">
        <v>2</v>
      </c>
      <c r="B170">
        <v>4</v>
      </c>
      <c r="C170">
        <v>21400</v>
      </c>
      <c r="D170">
        <f t="shared" si="32"/>
        <v>2</v>
      </c>
      <c r="F170" s="2">
        <f t="shared" si="33"/>
        <v>0.79806078687301885</v>
      </c>
      <c r="G170" s="3">
        <f t="shared" si="34"/>
        <v>4.284747500230255E-2</v>
      </c>
    </row>
    <row r="171" spans="1:7" x14ac:dyDescent="0.25">
      <c r="A171">
        <v>2</v>
      </c>
      <c r="B171">
        <v>5</v>
      </c>
      <c r="C171">
        <v>14290</v>
      </c>
      <c r="D171">
        <f t="shared" si="32"/>
        <v>3</v>
      </c>
      <c r="F171" s="2">
        <f t="shared" si="33"/>
        <v>0.53291068431847843</v>
      </c>
      <c r="G171" s="3">
        <f t="shared" si="34"/>
        <v>2.8611701765556236E-2</v>
      </c>
    </row>
    <row r="172" spans="1:7" x14ac:dyDescent="0.25">
      <c r="A172">
        <v>2</v>
      </c>
      <c r="B172">
        <v>6</v>
      </c>
      <c r="C172">
        <v>10377</v>
      </c>
      <c r="D172">
        <f t="shared" si="32"/>
        <v>4</v>
      </c>
      <c r="F172" s="2">
        <f t="shared" si="33"/>
        <v>0.3869848965131456</v>
      </c>
      <c r="G172" s="3">
        <f t="shared" si="34"/>
        <v>2.0777020939200634E-2</v>
      </c>
    </row>
    <row r="173" spans="1:7" x14ac:dyDescent="0.25">
      <c r="A173">
        <v>2</v>
      </c>
      <c r="B173">
        <v>7</v>
      </c>
      <c r="C173">
        <v>7752</v>
      </c>
      <c r="D173">
        <f t="shared" si="32"/>
        <v>5</v>
      </c>
      <c r="F173" s="2">
        <f t="shared" si="33"/>
        <v>0.28909192616073093</v>
      </c>
      <c r="G173" s="3">
        <f t="shared" si="34"/>
        <v>1.5521197486815392E-2</v>
      </c>
    </row>
    <row r="174" spans="1:7" x14ac:dyDescent="0.25">
      <c r="A174">
        <v>2</v>
      </c>
      <c r="B174">
        <v>8</v>
      </c>
      <c r="C174">
        <v>5941</v>
      </c>
      <c r="D174">
        <f t="shared" si="32"/>
        <v>6</v>
      </c>
      <c r="F174" s="2">
        <f t="shared" si="33"/>
        <v>0.22155509975759835</v>
      </c>
      <c r="G174" s="3">
        <f t="shared" si="34"/>
        <v>1.1895179859284087E-2</v>
      </c>
    </row>
    <row r="175" spans="1:7" x14ac:dyDescent="0.25">
      <c r="A175">
        <v>2</v>
      </c>
      <c r="B175">
        <v>9</v>
      </c>
      <c r="C175">
        <v>4684</v>
      </c>
      <c r="D175">
        <f t="shared" si="32"/>
        <v>7</v>
      </c>
      <c r="F175" s="2">
        <f t="shared" si="33"/>
        <v>0.17467835166884207</v>
      </c>
      <c r="G175" s="3">
        <f t="shared" si="34"/>
        <v>9.3783912575133247E-3</v>
      </c>
    </row>
    <row r="176" spans="1:7" x14ac:dyDescent="0.25">
      <c r="A176">
        <v>2</v>
      </c>
      <c r="B176">
        <v>10</v>
      </c>
      <c r="C176">
        <v>3639</v>
      </c>
      <c r="D176">
        <f t="shared" si="32"/>
        <v>8</v>
      </c>
      <c r="F176" s="2">
        <f t="shared" si="33"/>
        <v>0.13570762632854746</v>
      </c>
      <c r="G176" s="3">
        <f t="shared" si="34"/>
        <v>7.2860729688494852E-3</v>
      </c>
    </row>
    <row r="177" spans="1:7" x14ac:dyDescent="0.25">
      <c r="A177">
        <v>2</v>
      </c>
      <c r="B177">
        <v>11</v>
      </c>
      <c r="C177">
        <v>3070</v>
      </c>
      <c r="D177">
        <f t="shared" si="32"/>
        <v>9</v>
      </c>
      <c r="F177" s="2">
        <f t="shared" si="33"/>
        <v>0.11448815961215737</v>
      </c>
      <c r="G177" s="3">
        <f t="shared" si="34"/>
        <v>6.14681066621817E-3</v>
      </c>
    </row>
    <row r="178" spans="1:7" x14ac:dyDescent="0.25">
      <c r="A178">
        <v>2</v>
      </c>
      <c r="B178">
        <v>12</v>
      </c>
      <c r="C178">
        <v>2574</v>
      </c>
      <c r="D178">
        <f t="shared" si="32"/>
        <v>10</v>
      </c>
      <c r="F178" s="2">
        <f t="shared" si="33"/>
        <v>9.5991049785567772E-2</v>
      </c>
      <c r="G178" s="3">
        <f t="shared" si="34"/>
        <v>5.1537103110246155E-3</v>
      </c>
    </row>
    <row r="179" spans="1:7" x14ac:dyDescent="0.25">
      <c r="A179">
        <v>2</v>
      </c>
      <c r="B179">
        <v>13</v>
      </c>
      <c r="C179">
        <v>2209</v>
      </c>
      <c r="D179">
        <f t="shared" si="32"/>
        <v>11</v>
      </c>
      <c r="F179" s="2">
        <f t="shared" si="33"/>
        <v>8.2379265336565352E-2</v>
      </c>
      <c r="G179" s="3">
        <f t="shared" si="34"/>
        <v>4.42290057383581E-3</v>
      </c>
    </row>
    <row r="180" spans="1:7" x14ac:dyDescent="0.25">
      <c r="A180">
        <v>2</v>
      </c>
      <c r="B180">
        <v>14</v>
      </c>
      <c r="C180">
        <v>1832</v>
      </c>
      <c r="D180">
        <f t="shared" si="32"/>
        <v>12</v>
      </c>
      <c r="F180" s="2">
        <f t="shared" si="33"/>
        <v>6.8319970165951899E-2</v>
      </c>
      <c r="G180" s="3">
        <f t="shared" si="34"/>
        <v>3.6680642151503866E-3</v>
      </c>
    </row>
    <row r="181" spans="1:7" x14ac:dyDescent="0.25">
      <c r="A181">
        <v>2</v>
      </c>
      <c r="B181">
        <v>15</v>
      </c>
      <c r="C181">
        <v>1592</v>
      </c>
      <c r="D181">
        <f t="shared" si="32"/>
        <v>13</v>
      </c>
      <c r="F181" s="2">
        <f t="shared" si="33"/>
        <v>5.9369755733731121E-2</v>
      </c>
      <c r="G181" s="3">
        <f t="shared" si="34"/>
        <v>3.1875317852180216E-3</v>
      </c>
    </row>
    <row r="182" spans="1:7" x14ac:dyDescent="0.25">
      <c r="A182">
        <v>2</v>
      </c>
      <c r="B182">
        <v>16</v>
      </c>
      <c r="C182">
        <v>1383</v>
      </c>
      <c r="D182">
        <f t="shared" si="32"/>
        <v>14</v>
      </c>
      <c r="F182" s="2">
        <f t="shared" si="33"/>
        <v>5.1575610665672199E-2</v>
      </c>
      <c r="G182" s="3">
        <f t="shared" si="34"/>
        <v>2.7690681274852537E-3</v>
      </c>
    </row>
    <row r="183" spans="1:7" x14ac:dyDescent="0.25">
      <c r="A183">
        <v>2</v>
      </c>
      <c r="B183">
        <v>17</v>
      </c>
      <c r="C183">
        <v>1243</v>
      </c>
      <c r="D183">
        <f t="shared" si="32"/>
        <v>15</v>
      </c>
      <c r="F183" s="2">
        <f t="shared" si="33"/>
        <v>4.6354652246876751E-2</v>
      </c>
      <c r="G183" s="3">
        <f t="shared" si="34"/>
        <v>2.4887575433580407E-3</v>
      </c>
    </row>
    <row r="184" spans="1:7" x14ac:dyDescent="0.25">
      <c r="A184">
        <v>2</v>
      </c>
      <c r="B184">
        <v>18</v>
      </c>
      <c r="C184">
        <v>1218</v>
      </c>
      <c r="D184">
        <f t="shared" si="32"/>
        <v>16</v>
      </c>
      <c r="F184" s="2">
        <f t="shared" si="33"/>
        <v>4.5422338243520419E-2</v>
      </c>
      <c r="G184" s="3">
        <f t="shared" si="34"/>
        <v>2.4387020819067527E-3</v>
      </c>
    </row>
    <row r="185" spans="1:7" x14ac:dyDescent="0.25">
      <c r="A185">
        <v>2</v>
      </c>
      <c r="B185">
        <v>19</v>
      </c>
      <c r="C185">
        <v>952</v>
      </c>
      <c r="D185">
        <f t="shared" si="32"/>
        <v>17</v>
      </c>
      <c r="F185" s="2">
        <f t="shared" si="33"/>
        <v>3.5502517247809062E-2</v>
      </c>
      <c r="G185" s="3">
        <f t="shared" si="34"/>
        <v>1.9061119720650481E-3</v>
      </c>
    </row>
    <row r="186" spans="1:7" x14ac:dyDescent="0.25">
      <c r="A186">
        <v>2</v>
      </c>
      <c r="B186">
        <v>20</v>
      </c>
      <c r="C186">
        <v>779</v>
      </c>
      <c r="D186">
        <f t="shared" si="32"/>
        <v>18</v>
      </c>
      <c r="F186" s="2">
        <f t="shared" si="33"/>
        <v>2.9050904344583257E-2</v>
      </c>
      <c r="G186" s="3">
        <f t="shared" si="34"/>
        <v>1.5597281788221349E-3</v>
      </c>
    </row>
    <row r="187" spans="1:7" x14ac:dyDescent="0.25">
      <c r="A187">
        <v>2</v>
      </c>
      <c r="B187">
        <v>21</v>
      </c>
      <c r="C187">
        <v>693</v>
      </c>
      <c r="D187">
        <f t="shared" si="32"/>
        <v>19</v>
      </c>
      <c r="F187" s="2">
        <f t="shared" si="33"/>
        <v>2.5843744173037479E-2</v>
      </c>
      <c r="G187" s="3">
        <f t="shared" si="34"/>
        <v>1.3875373914297041E-3</v>
      </c>
    </row>
    <row r="188" spans="1:7" x14ac:dyDescent="0.25">
      <c r="A188">
        <v>2</v>
      </c>
      <c r="B188">
        <v>22</v>
      </c>
      <c r="C188">
        <v>635</v>
      </c>
      <c r="D188">
        <f t="shared" si="32"/>
        <v>20</v>
      </c>
      <c r="F188" s="2">
        <f t="shared" si="33"/>
        <v>2.3680775685250791E-2</v>
      </c>
      <c r="G188" s="3">
        <f t="shared" si="34"/>
        <v>1.2714087208627158E-3</v>
      </c>
    </row>
    <row r="189" spans="1:7" x14ac:dyDescent="0.25">
      <c r="A189">
        <v>2</v>
      </c>
      <c r="B189">
        <v>23</v>
      </c>
      <c r="C189">
        <v>583</v>
      </c>
      <c r="D189" t="str">
        <f t="shared" si="32"/>
        <v>21+</v>
      </c>
      <c r="F189" s="2">
        <f t="shared" si="33"/>
        <v>2.1741562558269624E-2</v>
      </c>
      <c r="G189" s="3">
        <f t="shared" si="34"/>
        <v>1.1672933610440367E-3</v>
      </c>
    </row>
    <row r="190" spans="1:7" x14ac:dyDescent="0.25">
      <c r="A190">
        <v>2</v>
      </c>
      <c r="B190">
        <v>24</v>
      </c>
      <c r="C190">
        <v>524</v>
      </c>
      <c r="D190" t="str">
        <f t="shared" si="32"/>
        <v>21+</v>
      </c>
      <c r="F190" s="2">
        <f t="shared" si="33"/>
        <v>1.9541301510348684E-2</v>
      </c>
      <c r="G190" s="3">
        <f t="shared" si="34"/>
        <v>1.049162472018997E-3</v>
      </c>
    </row>
    <row r="191" spans="1:7" x14ac:dyDescent="0.25">
      <c r="A191">
        <v>2</v>
      </c>
      <c r="B191">
        <v>25</v>
      </c>
      <c r="C191">
        <v>392</v>
      </c>
      <c r="D191" t="str">
        <f t="shared" si="32"/>
        <v>21+</v>
      </c>
      <c r="F191" s="2">
        <f t="shared" si="33"/>
        <v>1.461868357262726E-2</v>
      </c>
      <c r="G191" s="3">
        <f t="shared" si="34"/>
        <v>7.8486963555619632E-4</v>
      </c>
    </row>
    <row r="192" spans="1:7" x14ac:dyDescent="0.25">
      <c r="A192">
        <v>2</v>
      </c>
      <c r="B192">
        <v>26</v>
      </c>
      <c r="C192">
        <v>381</v>
      </c>
      <c r="D192" t="str">
        <f t="shared" si="32"/>
        <v>21+</v>
      </c>
      <c r="F192" s="2">
        <f t="shared" si="33"/>
        <v>1.4208465411150475E-2</v>
      </c>
      <c r="G192" s="3">
        <f t="shared" si="34"/>
        <v>7.6284523251762956E-4</v>
      </c>
    </row>
    <row r="193" spans="1:7" x14ac:dyDescent="0.25">
      <c r="A193">
        <v>2</v>
      </c>
      <c r="B193">
        <v>27</v>
      </c>
      <c r="C193">
        <v>343</v>
      </c>
      <c r="D193" t="str">
        <f t="shared" si="32"/>
        <v>21+</v>
      </c>
      <c r="F193" s="2">
        <f t="shared" si="33"/>
        <v>1.2791348126048853E-2</v>
      </c>
      <c r="G193" s="3">
        <f t="shared" si="34"/>
        <v>6.8676093111167172E-4</v>
      </c>
    </row>
    <row r="194" spans="1:7" x14ac:dyDescent="0.25">
      <c r="A194">
        <v>2</v>
      </c>
      <c r="B194">
        <v>28</v>
      </c>
      <c r="C194">
        <v>284</v>
      </c>
      <c r="D194" t="str">
        <f t="shared" si="32"/>
        <v>21+</v>
      </c>
      <c r="F194" s="2">
        <f t="shared" si="33"/>
        <v>1.0591087078127913E-2</v>
      </c>
      <c r="G194" s="3">
        <f t="shared" si="34"/>
        <v>5.6863004208663201E-4</v>
      </c>
    </row>
    <row r="195" spans="1:7" x14ac:dyDescent="0.25">
      <c r="A195">
        <v>2</v>
      </c>
      <c r="B195">
        <v>29</v>
      </c>
      <c r="C195">
        <v>287</v>
      </c>
      <c r="D195" t="str">
        <f t="shared" ref="D195:D258" si="35">IF(B195-A195&lt;21,B195-A195,"21+")</f>
        <v>21+</v>
      </c>
      <c r="F195" s="2">
        <f t="shared" ref="F195:F237" si="36">C195/$C$302</f>
        <v>1.0702964758530673E-2</v>
      </c>
      <c r="G195" s="3">
        <f t="shared" si="34"/>
        <v>5.746366974607865E-4</v>
      </c>
    </row>
    <row r="196" spans="1:7" x14ac:dyDescent="0.25">
      <c r="A196">
        <v>2</v>
      </c>
      <c r="B196">
        <v>30</v>
      </c>
      <c r="C196">
        <v>226</v>
      </c>
      <c r="D196" t="str">
        <f t="shared" si="35"/>
        <v>21+</v>
      </c>
      <c r="F196" s="2">
        <f t="shared" si="36"/>
        <v>8.4281185903412274E-3</v>
      </c>
      <c r="G196" s="3">
        <f t="shared" ref="G196:G237" si="37">C196/SUM($C$3:$C$301)</f>
        <v>4.5250137151964378E-4</v>
      </c>
    </row>
    <row r="197" spans="1:7" x14ac:dyDescent="0.25">
      <c r="A197">
        <v>2</v>
      </c>
      <c r="B197">
        <v>31</v>
      </c>
      <c r="C197">
        <v>221</v>
      </c>
      <c r="D197" t="str">
        <f t="shared" si="35"/>
        <v>21+</v>
      </c>
      <c r="F197" s="2">
        <f t="shared" si="36"/>
        <v>8.2416557896699601E-3</v>
      </c>
      <c r="G197" s="3">
        <f t="shared" si="37"/>
        <v>4.4249027922938617E-4</v>
      </c>
    </row>
    <row r="198" spans="1:7" x14ac:dyDescent="0.25">
      <c r="A198">
        <v>2</v>
      </c>
      <c r="B198">
        <v>32</v>
      </c>
      <c r="C198">
        <v>193</v>
      </c>
      <c r="D198" t="str">
        <f t="shared" si="35"/>
        <v>21+</v>
      </c>
      <c r="F198" s="2">
        <f t="shared" si="36"/>
        <v>7.197464105910871E-3</v>
      </c>
      <c r="G198" s="3">
        <f t="shared" si="37"/>
        <v>3.8642816240394356E-4</v>
      </c>
    </row>
    <row r="199" spans="1:7" x14ac:dyDescent="0.25">
      <c r="A199">
        <v>2</v>
      </c>
      <c r="B199">
        <v>33</v>
      </c>
      <c r="C199">
        <v>210</v>
      </c>
      <c r="D199" t="str">
        <f t="shared" si="35"/>
        <v>21+</v>
      </c>
      <c r="F199" s="2">
        <f t="shared" si="36"/>
        <v>7.8314376281931747E-3</v>
      </c>
      <c r="G199" s="3">
        <f t="shared" si="37"/>
        <v>4.2046587619081941E-4</v>
      </c>
    </row>
    <row r="200" spans="1:7" x14ac:dyDescent="0.25">
      <c r="A200">
        <v>2</v>
      </c>
      <c r="B200">
        <v>34</v>
      </c>
      <c r="C200">
        <v>171</v>
      </c>
      <c r="D200" t="str">
        <f t="shared" si="35"/>
        <v>21+</v>
      </c>
      <c r="F200" s="2">
        <f t="shared" si="36"/>
        <v>6.3770277829573001E-3</v>
      </c>
      <c r="G200" s="3">
        <f t="shared" si="37"/>
        <v>3.423793563268101E-4</v>
      </c>
    </row>
    <row r="201" spans="1:7" x14ac:dyDescent="0.25">
      <c r="A201">
        <v>2</v>
      </c>
      <c r="B201">
        <v>35</v>
      </c>
      <c r="C201">
        <v>162</v>
      </c>
      <c r="D201" t="str">
        <f t="shared" si="35"/>
        <v>21+</v>
      </c>
      <c r="F201" s="2">
        <f t="shared" si="36"/>
        <v>6.041394741749021E-3</v>
      </c>
      <c r="G201" s="3">
        <f t="shared" si="37"/>
        <v>3.243593902043464E-4</v>
      </c>
    </row>
    <row r="202" spans="1:7" x14ac:dyDescent="0.25">
      <c r="A202">
        <v>2</v>
      </c>
      <c r="B202">
        <v>36</v>
      </c>
      <c r="C202">
        <v>175</v>
      </c>
      <c r="D202" t="str">
        <f t="shared" si="35"/>
        <v>21+</v>
      </c>
      <c r="F202" s="2">
        <f t="shared" si="36"/>
        <v>6.5261980234943128E-3</v>
      </c>
      <c r="G202" s="3">
        <f t="shared" si="37"/>
        <v>3.5038823015901617E-4</v>
      </c>
    </row>
    <row r="203" spans="1:7" x14ac:dyDescent="0.25">
      <c r="A203">
        <v>2</v>
      </c>
      <c r="B203">
        <v>37</v>
      </c>
      <c r="C203">
        <v>145</v>
      </c>
      <c r="D203" t="str">
        <f t="shared" si="35"/>
        <v>21+</v>
      </c>
      <c r="F203" s="2">
        <f t="shared" si="36"/>
        <v>5.4074212194667164E-3</v>
      </c>
      <c r="G203" s="3">
        <f t="shared" si="37"/>
        <v>2.9032167641747055E-4</v>
      </c>
    </row>
    <row r="204" spans="1:7" x14ac:dyDescent="0.25">
      <c r="A204">
        <v>2</v>
      </c>
      <c r="B204">
        <v>38</v>
      </c>
      <c r="C204">
        <v>111</v>
      </c>
      <c r="D204" t="str">
        <f t="shared" si="35"/>
        <v>21+</v>
      </c>
      <c r="F204" s="2">
        <f t="shared" si="36"/>
        <v>4.1394741749021073E-3</v>
      </c>
      <c r="G204" s="3">
        <f t="shared" si="37"/>
        <v>2.2224624884371885E-4</v>
      </c>
    </row>
    <row r="205" spans="1:7" x14ac:dyDescent="0.25">
      <c r="A205">
        <v>2</v>
      </c>
      <c r="B205">
        <v>39</v>
      </c>
      <c r="C205">
        <v>112</v>
      </c>
      <c r="D205" t="str">
        <f t="shared" si="35"/>
        <v>21+</v>
      </c>
      <c r="F205" s="2">
        <f t="shared" si="36"/>
        <v>4.1767667350363601E-3</v>
      </c>
      <c r="G205" s="3">
        <f t="shared" si="37"/>
        <v>2.2424846730177036E-4</v>
      </c>
    </row>
    <row r="206" spans="1:7" x14ac:dyDescent="0.25">
      <c r="A206">
        <v>2</v>
      </c>
      <c r="B206">
        <v>40</v>
      </c>
      <c r="C206">
        <v>118</v>
      </c>
      <c r="D206" t="str">
        <f t="shared" si="35"/>
        <v>21+</v>
      </c>
      <c r="F206" s="2">
        <f t="shared" si="36"/>
        <v>4.4005220958418792E-3</v>
      </c>
      <c r="G206" s="3">
        <f t="shared" si="37"/>
        <v>2.3626177805007948E-4</v>
      </c>
    </row>
    <row r="207" spans="1:7" x14ac:dyDescent="0.25">
      <c r="A207">
        <v>2</v>
      </c>
      <c r="B207">
        <v>41</v>
      </c>
      <c r="C207">
        <v>115</v>
      </c>
      <c r="D207" t="str">
        <f t="shared" si="35"/>
        <v>21+</v>
      </c>
      <c r="F207" s="2">
        <f t="shared" si="36"/>
        <v>4.28864441543912E-3</v>
      </c>
      <c r="G207" s="3">
        <f t="shared" si="37"/>
        <v>2.3025512267592493E-4</v>
      </c>
    </row>
    <row r="208" spans="1:7" x14ac:dyDescent="0.25">
      <c r="A208">
        <v>2</v>
      </c>
      <c r="B208">
        <v>42</v>
      </c>
      <c r="C208">
        <v>89</v>
      </c>
      <c r="D208" t="str">
        <f t="shared" si="35"/>
        <v>21+</v>
      </c>
      <c r="F208" s="2">
        <f t="shared" si="36"/>
        <v>3.3190378519485364E-3</v>
      </c>
      <c r="G208" s="3">
        <f t="shared" si="37"/>
        <v>1.7819744276658539E-4</v>
      </c>
    </row>
    <row r="209" spans="1:7" x14ac:dyDescent="0.25">
      <c r="A209">
        <v>2</v>
      </c>
      <c r="B209">
        <v>43</v>
      </c>
      <c r="C209">
        <v>79</v>
      </c>
      <c r="D209" t="str">
        <f t="shared" si="35"/>
        <v>21+</v>
      </c>
      <c r="F209" s="2">
        <f t="shared" si="36"/>
        <v>2.9461122506060041E-3</v>
      </c>
      <c r="G209" s="3">
        <f t="shared" si="37"/>
        <v>1.5817525818607016E-4</v>
      </c>
    </row>
    <row r="210" spans="1:7" x14ac:dyDescent="0.25">
      <c r="A210">
        <v>2</v>
      </c>
      <c r="B210">
        <v>44</v>
      </c>
      <c r="C210">
        <v>72</v>
      </c>
      <c r="D210" t="str">
        <f t="shared" si="35"/>
        <v>21+</v>
      </c>
      <c r="F210" s="2">
        <f t="shared" si="36"/>
        <v>2.6850643296662314E-3</v>
      </c>
      <c r="G210" s="3">
        <f t="shared" si="37"/>
        <v>1.4415972897970951E-4</v>
      </c>
    </row>
    <row r="211" spans="1:7" x14ac:dyDescent="0.25">
      <c r="A211">
        <v>2</v>
      </c>
      <c r="B211">
        <v>45</v>
      </c>
      <c r="C211">
        <v>68</v>
      </c>
      <c r="D211" t="str">
        <f t="shared" si="35"/>
        <v>21+</v>
      </c>
      <c r="F211" s="2">
        <f t="shared" si="36"/>
        <v>2.5358940891292187E-3</v>
      </c>
      <c r="G211" s="3">
        <f t="shared" si="37"/>
        <v>1.3615085514750343E-4</v>
      </c>
    </row>
    <row r="212" spans="1:7" x14ac:dyDescent="0.25">
      <c r="A212">
        <v>2</v>
      </c>
      <c r="B212">
        <v>46</v>
      </c>
      <c r="C212">
        <v>59</v>
      </c>
      <c r="D212" t="str">
        <f t="shared" si="35"/>
        <v>21+</v>
      </c>
      <c r="F212" s="2">
        <f t="shared" si="36"/>
        <v>2.2002610479209396E-3</v>
      </c>
      <c r="G212" s="3">
        <f t="shared" si="37"/>
        <v>1.1813088902503974E-4</v>
      </c>
    </row>
    <row r="213" spans="1:7" x14ac:dyDescent="0.25">
      <c r="A213">
        <v>2</v>
      </c>
      <c r="B213">
        <v>47</v>
      </c>
      <c r="C213">
        <v>55</v>
      </c>
      <c r="D213" t="str">
        <f t="shared" si="35"/>
        <v>21+</v>
      </c>
      <c r="F213" s="2">
        <f t="shared" si="36"/>
        <v>2.0510908073839268E-3</v>
      </c>
      <c r="G213" s="3">
        <f t="shared" si="37"/>
        <v>1.1012201519283366E-4</v>
      </c>
    </row>
    <row r="214" spans="1:7" x14ac:dyDescent="0.25">
      <c r="A214">
        <v>2</v>
      </c>
      <c r="B214">
        <v>48</v>
      </c>
      <c r="C214">
        <v>46</v>
      </c>
      <c r="D214" t="str">
        <f t="shared" si="35"/>
        <v>21+</v>
      </c>
      <c r="F214" s="2">
        <f t="shared" si="36"/>
        <v>1.715457766175648E-3</v>
      </c>
      <c r="G214" s="3">
        <f t="shared" si="37"/>
        <v>9.2102049070369967E-5</v>
      </c>
    </row>
    <row r="215" spans="1:7" x14ac:dyDescent="0.25">
      <c r="A215">
        <v>2</v>
      </c>
      <c r="B215">
        <v>49</v>
      </c>
      <c r="C215">
        <v>42</v>
      </c>
      <c r="D215" t="str">
        <f t="shared" si="35"/>
        <v>21+</v>
      </c>
      <c r="F215" s="2">
        <f t="shared" si="36"/>
        <v>1.566287525638635E-3</v>
      </c>
      <c r="G215" s="3">
        <f t="shared" si="37"/>
        <v>8.4093175238163887E-5</v>
      </c>
    </row>
    <row r="216" spans="1:7" x14ac:dyDescent="0.25">
      <c r="A216">
        <v>2</v>
      </c>
      <c r="B216">
        <v>50</v>
      </c>
      <c r="C216">
        <v>25</v>
      </c>
      <c r="D216" t="str">
        <f t="shared" si="35"/>
        <v>21+</v>
      </c>
      <c r="F216" s="2">
        <f t="shared" si="36"/>
        <v>9.3231400335633046E-4</v>
      </c>
      <c r="G216" s="3">
        <f t="shared" si="37"/>
        <v>5.005546145128803E-5</v>
      </c>
    </row>
    <row r="217" spans="1:7" x14ac:dyDescent="0.25">
      <c r="A217">
        <v>2</v>
      </c>
      <c r="B217">
        <v>51</v>
      </c>
      <c r="C217">
        <v>36</v>
      </c>
      <c r="D217" t="str">
        <f t="shared" si="35"/>
        <v>21+</v>
      </c>
      <c r="F217" s="2">
        <f t="shared" si="36"/>
        <v>1.3425321648331157E-3</v>
      </c>
      <c r="G217" s="3">
        <f t="shared" si="37"/>
        <v>7.2079864489854755E-5</v>
      </c>
    </row>
    <row r="218" spans="1:7" x14ac:dyDescent="0.25">
      <c r="A218">
        <v>2</v>
      </c>
      <c r="B218">
        <v>52</v>
      </c>
      <c r="C218">
        <v>28</v>
      </c>
      <c r="D218" t="str">
        <f t="shared" si="35"/>
        <v>21+</v>
      </c>
      <c r="F218" s="2">
        <f t="shared" si="36"/>
        <v>1.04419168375909E-3</v>
      </c>
      <c r="G218" s="3">
        <f t="shared" si="37"/>
        <v>5.6062116825442589E-5</v>
      </c>
    </row>
    <row r="219" spans="1:7" x14ac:dyDescent="0.25">
      <c r="A219">
        <v>2</v>
      </c>
      <c r="B219">
        <v>53</v>
      </c>
      <c r="C219">
        <v>36</v>
      </c>
      <c r="D219" t="str">
        <f t="shared" si="35"/>
        <v>21+</v>
      </c>
      <c r="F219" s="2">
        <f t="shared" si="36"/>
        <v>1.3425321648331157E-3</v>
      </c>
      <c r="G219" s="3">
        <f t="shared" si="37"/>
        <v>7.2079864489854755E-5</v>
      </c>
    </row>
    <row r="220" spans="1:7" x14ac:dyDescent="0.25">
      <c r="A220">
        <v>2</v>
      </c>
      <c r="B220">
        <v>54</v>
      </c>
      <c r="C220">
        <v>29</v>
      </c>
      <c r="D220" t="str">
        <f t="shared" si="35"/>
        <v>21+</v>
      </c>
      <c r="F220" s="2">
        <f t="shared" si="36"/>
        <v>1.0814842438933432E-3</v>
      </c>
      <c r="G220" s="3">
        <f t="shared" si="37"/>
        <v>5.8064335283494109E-5</v>
      </c>
    </row>
    <row r="221" spans="1:7" x14ac:dyDescent="0.25">
      <c r="A221">
        <v>2</v>
      </c>
      <c r="B221">
        <v>55</v>
      </c>
      <c r="C221">
        <v>27</v>
      </c>
      <c r="D221" t="str">
        <f t="shared" si="35"/>
        <v>21+</v>
      </c>
      <c r="F221" s="2">
        <f t="shared" si="36"/>
        <v>1.0068991236248368E-3</v>
      </c>
      <c r="G221" s="3">
        <f t="shared" si="37"/>
        <v>5.4059898367391069E-5</v>
      </c>
    </row>
    <row r="222" spans="1:7" x14ac:dyDescent="0.25">
      <c r="A222">
        <v>2</v>
      </c>
      <c r="B222">
        <v>56</v>
      </c>
      <c r="C222">
        <v>23</v>
      </c>
      <c r="D222" t="str">
        <f t="shared" si="35"/>
        <v>21+</v>
      </c>
      <c r="F222" s="2">
        <f t="shared" si="36"/>
        <v>8.5772888308782399E-4</v>
      </c>
      <c r="G222" s="3">
        <f t="shared" si="37"/>
        <v>4.6051024535184983E-5</v>
      </c>
    </row>
    <row r="223" spans="1:7" x14ac:dyDescent="0.25">
      <c r="A223">
        <v>2</v>
      </c>
      <c r="B223">
        <v>57</v>
      </c>
      <c r="C223">
        <v>31</v>
      </c>
      <c r="D223" t="str">
        <f t="shared" si="35"/>
        <v>21+</v>
      </c>
      <c r="F223" s="2">
        <f t="shared" si="36"/>
        <v>1.1560693641618498E-3</v>
      </c>
      <c r="G223" s="3">
        <f t="shared" si="37"/>
        <v>6.2068772199597156E-5</v>
      </c>
    </row>
    <row r="224" spans="1:7" x14ac:dyDescent="0.25">
      <c r="A224">
        <v>2</v>
      </c>
      <c r="B224">
        <v>58</v>
      </c>
      <c r="C224">
        <v>20</v>
      </c>
      <c r="D224" t="str">
        <f t="shared" si="35"/>
        <v>21+</v>
      </c>
      <c r="F224" s="2">
        <f t="shared" si="36"/>
        <v>7.4585120268506433E-4</v>
      </c>
      <c r="G224" s="3">
        <f t="shared" si="37"/>
        <v>4.0044369161030424E-5</v>
      </c>
    </row>
    <row r="225" spans="1:7" x14ac:dyDescent="0.25">
      <c r="A225">
        <v>2</v>
      </c>
      <c r="B225">
        <v>59</v>
      </c>
      <c r="C225">
        <v>25</v>
      </c>
      <c r="D225" t="str">
        <f t="shared" si="35"/>
        <v>21+</v>
      </c>
      <c r="F225" s="2">
        <f t="shared" si="36"/>
        <v>9.3231400335633046E-4</v>
      </c>
      <c r="G225" s="3">
        <f t="shared" si="37"/>
        <v>5.005546145128803E-5</v>
      </c>
    </row>
    <row r="226" spans="1:7" x14ac:dyDescent="0.25">
      <c r="A226">
        <v>2</v>
      </c>
      <c r="B226">
        <v>60</v>
      </c>
      <c r="C226">
        <v>18</v>
      </c>
      <c r="D226" t="str">
        <f t="shared" si="35"/>
        <v>21+</v>
      </c>
      <c r="F226" s="2">
        <f t="shared" si="36"/>
        <v>6.7126608241655785E-4</v>
      </c>
      <c r="G226" s="3">
        <f t="shared" si="37"/>
        <v>3.6039932244927377E-5</v>
      </c>
    </row>
    <row r="227" spans="1:7" x14ac:dyDescent="0.25">
      <c r="A227">
        <v>2</v>
      </c>
      <c r="B227">
        <v>61</v>
      </c>
      <c r="C227">
        <v>19</v>
      </c>
      <c r="D227" t="str">
        <f t="shared" si="35"/>
        <v>21+</v>
      </c>
      <c r="F227" s="2">
        <f t="shared" si="36"/>
        <v>7.0855864255081114E-4</v>
      </c>
      <c r="G227" s="3">
        <f t="shared" si="37"/>
        <v>3.8042150702978904E-5</v>
      </c>
    </row>
    <row r="228" spans="1:7" x14ac:dyDescent="0.25">
      <c r="A228">
        <v>2</v>
      </c>
      <c r="B228">
        <v>62</v>
      </c>
      <c r="C228">
        <v>16</v>
      </c>
      <c r="D228" t="str">
        <f t="shared" si="35"/>
        <v>21+</v>
      </c>
      <c r="F228" s="2">
        <f t="shared" si="36"/>
        <v>5.9668096214805148E-4</v>
      </c>
      <c r="G228" s="3">
        <f t="shared" si="37"/>
        <v>3.2035495328824338E-5</v>
      </c>
    </row>
    <row r="229" spans="1:7" x14ac:dyDescent="0.25">
      <c r="A229">
        <v>2</v>
      </c>
      <c r="B229">
        <v>63</v>
      </c>
      <c r="C229">
        <v>16</v>
      </c>
      <c r="D229" t="str">
        <f t="shared" si="35"/>
        <v>21+</v>
      </c>
      <c r="F229" s="2">
        <f t="shared" si="36"/>
        <v>5.9668096214805148E-4</v>
      </c>
      <c r="G229" s="3">
        <f t="shared" si="37"/>
        <v>3.2035495328824338E-5</v>
      </c>
    </row>
    <row r="230" spans="1:7" x14ac:dyDescent="0.25">
      <c r="A230">
        <v>2</v>
      </c>
      <c r="B230">
        <v>64</v>
      </c>
      <c r="C230">
        <v>21</v>
      </c>
      <c r="D230" t="str">
        <f t="shared" si="35"/>
        <v>21+</v>
      </c>
      <c r="F230" s="2">
        <f t="shared" si="36"/>
        <v>7.8314376281931751E-4</v>
      </c>
      <c r="G230" s="3">
        <f t="shared" si="37"/>
        <v>4.2046587619081944E-5</v>
      </c>
    </row>
    <row r="231" spans="1:7" x14ac:dyDescent="0.25">
      <c r="A231">
        <v>2</v>
      </c>
      <c r="B231">
        <v>65</v>
      </c>
      <c r="C231">
        <v>14</v>
      </c>
      <c r="D231" t="str">
        <f t="shared" si="35"/>
        <v>21+</v>
      </c>
      <c r="F231" s="2">
        <f t="shared" si="36"/>
        <v>5.2209584187954501E-4</v>
      </c>
      <c r="G231" s="3">
        <f t="shared" si="37"/>
        <v>2.8031058412721295E-5</v>
      </c>
    </row>
    <row r="232" spans="1:7" x14ac:dyDescent="0.25">
      <c r="A232">
        <v>2</v>
      </c>
      <c r="B232">
        <v>66</v>
      </c>
      <c r="C232">
        <v>12</v>
      </c>
      <c r="D232" t="str">
        <f t="shared" si="35"/>
        <v>21+</v>
      </c>
      <c r="F232" s="2">
        <f t="shared" si="36"/>
        <v>4.4751072161103859E-4</v>
      </c>
      <c r="G232" s="3">
        <f t="shared" si="37"/>
        <v>2.4026621496618252E-5</v>
      </c>
    </row>
    <row r="233" spans="1:7" x14ac:dyDescent="0.25">
      <c r="A233">
        <v>2</v>
      </c>
      <c r="B233">
        <v>67</v>
      </c>
      <c r="C233">
        <v>20</v>
      </c>
      <c r="D233" t="str">
        <f t="shared" si="35"/>
        <v>21+</v>
      </c>
      <c r="F233" s="2">
        <f t="shared" si="36"/>
        <v>7.4585120268506433E-4</v>
      </c>
      <c r="G233" s="3">
        <f t="shared" si="37"/>
        <v>4.0044369161030424E-5</v>
      </c>
    </row>
    <row r="234" spans="1:7" x14ac:dyDescent="0.25">
      <c r="A234">
        <v>2</v>
      </c>
      <c r="B234">
        <v>68</v>
      </c>
      <c r="C234">
        <v>8</v>
      </c>
      <c r="D234" t="str">
        <f t="shared" si="35"/>
        <v>21+</v>
      </c>
      <c r="F234" s="2">
        <f t="shared" si="36"/>
        <v>2.9834048107402574E-4</v>
      </c>
      <c r="G234" s="3">
        <f t="shared" si="37"/>
        <v>1.6017747664412169E-5</v>
      </c>
    </row>
    <row r="235" spans="1:7" x14ac:dyDescent="0.25">
      <c r="A235">
        <v>2</v>
      </c>
      <c r="B235">
        <v>69</v>
      </c>
      <c r="C235">
        <v>5</v>
      </c>
      <c r="D235" t="str">
        <f t="shared" si="35"/>
        <v>21+</v>
      </c>
      <c r="F235" s="2">
        <f t="shared" si="36"/>
        <v>1.8646280067126608E-4</v>
      </c>
      <c r="G235" s="3">
        <f t="shared" si="37"/>
        <v>1.0011092290257606E-5</v>
      </c>
    </row>
    <row r="236" spans="1:7" x14ac:dyDescent="0.25">
      <c r="A236">
        <v>2</v>
      </c>
      <c r="B236">
        <v>70</v>
      </c>
      <c r="C236">
        <v>11</v>
      </c>
      <c r="D236" t="str">
        <f t="shared" si="35"/>
        <v>21+</v>
      </c>
      <c r="F236" s="2">
        <f t="shared" si="36"/>
        <v>4.102181614767854E-4</v>
      </c>
      <c r="G236" s="3">
        <f t="shared" si="37"/>
        <v>2.2024403038566732E-5</v>
      </c>
    </row>
    <row r="237" spans="1:7" x14ac:dyDescent="0.25">
      <c r="A237">
        <v>2</v>
      </c>
      <c r="B237">
        <v>71</v>
      </c>
      <c r="C237">
        <v>12</v>
      </c>
      <c r="D237" t="str">
        <f t="shared" si="35"/>
        <v>21+</v>
      </c>
      <c r="F237" s="2">
        <f t="shared" si="36"/>
        <v>4.4751072161103859E-4</v>
      </c>
      <c r="G237" s="3">
        <f t="shared" si="37"/>
        <v>2.4026621496618252E-5</v>
      </c>
    </row>
    <row r="238" spans="1:7" x14ac:dyDescent="0.25">
      <c r="A238">
        <v>2</v>
      </c>
      <c r="B238">
        <v>72</v>
      </c>
      <c r="C238">
        <v>7</v>
      </c>
      <c r="D238" t="str">
        <f t="shared" si="35"/>
        <v>21+</v>
      </c>
      <c r="F238" s="2">
        <f t="shared" ref="F238:F301" si="38">C238/$C$302</f>
        <v>2.610479209397725E-4</v>
      </c>
      <c r="G238" s="3">
        <f t="shared" ref="G238:G301" si="39">C238/SUM($C$3:$C$301)</f>
        <v>1.4015529206360647E-5</v>
      </c>
    </row>
    <row r="239" spans="1:7" x14ac:dyDescent="0.25">
      <c r="A239">
        <v>2</v>
      </c>
      <c r="B239">
        <v>73</v>
      </c>
      <c r="C239">
        <v>14</v>
      </c>
      <c r="D239" t="str">
        <f t="shared" si="35"/>
        <v>21+</v>
      </c>
      <c r="F239" s="2">
        <f t="shared" si="38"/>
        <v>5.2209584187954501E-4</v>
      </c>
      <c r="G239" s="3">
        <f t="shared" si="39"/>
        <v>2.8031058412721295E-5</v>
      </c>
    </row>
    <row r="240" spans="1:7" x14ac:dyDescent="0.25">
      <c r="A240">
        <v>2</v>
      </c>
      <c r="B240">
        <v>74</v>
      </c>
      <c r="C240">
        <v>13</v>
      </c>
      <c r="D240" t="str">
        <f t="shared" si="35"/>
        <v>21+</v>
      </c>
      <c r="F240" s="2">
        <f t="shared" si="38"/>
        <v>4.8480328174529182E-4</v>
      </c>
      <c r="G240" s="3">
        <f t="shared" si="39"/>
        <v>2.6028839954669775E-5</v>
      </c>
    </row>
    <row r="241" spans="1:7" x14ac:dyDescent="0.25">
      <c r="A241">
        <v>2</v>
      </c>
      <c r="B241">
        <v>75</v>
      </c>
      <c r="C241">
        <v>6</v>
      </c>
      <c r="D241" t="str">
        <f t="shared" si="35"/>
        <v>21+</v>
      </c>
      <c r="F241" s="2">
        <f t="shared" si="38"/>
        <v>2.2375536080551929E-4</v>
      </c>
      <c r="G241" s="3">
        <f t="shared" si="39"/>
        <v>1.2013310748309126E-5</v>
      </c>
    </row>
    <row r="242" spans="1:7" x14ac:dyDescent="0.25">
      <c r="A242">
        <v>2</v>
      </c>
      <c r="B242">
        <v>76</v>
      </c>
      <c r="C242">
        <v>5</v>
      </c>
      <c r="D242" t="str">
        <f t="shared" si="35"/>
        <v>21+</v>
      </c>
      <c r="F242" s="2">
        <f t="shared" si="38"/>
        <v>1.8646280067126608E-4</v>
      </c>
      <c r="G242" s="3">
        <f t="shared" si="39"/>
        <v>1.0011092290257606E-5</v>
      </c>
    </row>
    <row r="243" spans="1:7" x14ac:dyDescent="0.25">
      <c r="A243">
        <v>2</v>
      </c>
      <c r="B243">
        <v>77</v>
      </c>
      <c r="C243">
        <v>7</v>
      </c>
      <c r="D243" t="str">
        <f t="shared" si="35"/>
        <v>21+</v>
      </c>
      <c r="F243" s="2">
        <f t="shared" si="38"/>
        <v>2.610479209397725E-4</v>
      </c>
      <c r="G243" s="3">
        <f t="shared" si="39"/>
        <v>1.4015529206360647E-5</v>
      </c>
    </row>
    <row r="244" spans="1:7" x14ac:dyDescent="0.25">
      <c r="A244">
        <v>2</v>
      </c>
      <c r="B244">
        <v>78</v>
      </c>
      <c r="C244">
        <v>11</v>
      </c>
      <c r="D244" t="str">
        <f t="shared" si="35"/>
        <v>21+</v>
      </c>
      <c r="F244" s="2">
        <f t="shared" si="38"/>
        <v>4.102181614767854E-4</v>
      </c>
      <c r="G244" s="3">
        <f t="shared" si="39"/>
        <v>2.2024403038566732E-5</v>
      </c>
    </row>
    <row r="245" spans="1:7" x14ac:dyDescent="0.25">
      <c r="A245">
        <v>2</v>
      </c>
      <c r="B245">
        <v>79</v>
      </c>
      <c r="C245">
        <v>10</v>
      </c>
      <c r="D245" t="str">
        <f t="shared" si="35"/>
        <v>21+</v>
      </c>
      <c r="F245" s="2">
        <f t="shared" si="38"/>
        <v>3.7292560134253216E-4</v>
      </c>
      <c r="G245" s="3">
        <f t="shared" si="39"/>
        <v>2.0022184580515212E-5</v>
      </c>
    </row>
    <row r="246" spans="1:7" x14ac:dyDescent="0.25">
      <c r="A246">
        <v>2</v>
      </c>
      <c r="B246">
        <v>80</v>
      </c>
      <c r="C246">
        <v>6</v>
      </c>
      <c r="D246" t="str">
        <f t="shared" si="35"/>
        <v>21+</v>
      </c>
      <c r="F246" s="2">
        <f t="shared" si="38"/>
        <v>2.2375536080551929E-4</v>
      </c>
      <c r="G246" s="3">
        <f t="shared" si="39"/>
        <v>1.2013310748309126E-5</v>
      </c>
    </row>
    <row r="247" spans="1:7" x14ac:dyDescent="0.25">
      <c r="A247">
        <v>2</v>
      </c>
      <c r="B247">
        <v>81</v>
      </c>
      <c r="C247">
        <v>7</v>
      </c>
      <c r="D247" t="str">
        <f t="shared" si="35"/>
        <v>21+</v>
      </c>
      <c r="F247" s="2">
        <f t="shared" si="38"/>
        <v>2.610479209397725E-4</v>
      </c>
      <c r="G247" s="3">
        <f t="shared" si="39"/>
        <v>1.4015529206360647E-5</v>
      </c>
    </row>
    <row r="248" spans="1:7" x14ac:dyDescent="0.25">
      <c r="A248">
        <v>2</v>
      </c>
      <c r="B248">
        <v>82</v>
      </c>
      <c r="C248">
        <v>7</v>
      </c>
      <c r="D248" t="str">
        <f t="shared" si="35"/>
        <v>21+</v>
      </c>
      <c r="F248" s="2">
        <f t="shared" si="38"/>
        <v>2.610479209397725E-4</v>
      </c>
      <c r="G248" s="3">
        <f t="shared" si="39"/>
        <v>1.4015529206360647E-5</v>
      </c>
    </row>
    <row r="249" spans="1:7" x14ac:dyDescent="0.25">
      <c r="A249">
        <v>2</v>
      </c>
      <c r="B249">
        <v>83</v>
      </c>
      <c r="C249">
        <v>8</v>
      </c>
      <c r="D249" t="str">
        <f t="shared" si="35"/>
        <v>21+</v>
      </c>
      <c r="F249" s="2">
        <f t="shared" si="38"/>
        <v>2.9834048107402574E-4</v>
      </c>
      <c r="G249" s="3">
        <f t="shared" si="39"/>
        <v>1.6017747664412169E-5</v>
      </c>
    </row>
    <row r="250" spans="1:7" x14ac:dyDescent="0.25">
      <c r="A250">
        <v>2</v>
      </c>
      <c r="B250">
        <v>84</v>
      </c>
      <c r="C250">
        <v>3</v>
      </c>
      <c r="D250" t="str">
        <f t="shared" si="35"/>
        <v>21+</v>
      </c>
      <c r="F250" s="2">
        <f t="shared" si="38"/>
        <v>1.1187768040275965E-4</v>
      </c>
      <c r="G250" s="3">
        <f t="shared" si="39"/>
        <v>6.0066553741545629E-6</v>
      </c>
    </row>
    <row r="251" spans="1:7" x14ac:dyDescent="0.25">
      <c r="A251">
        <v>2</v>
      </c>
      <c r="B251">
        <v>85</v>
      </c>
      <c r="C251">
        <v>5</v>
      </c>
      <c r="D251" t="str">
        <f t="shared" si="35"/>
        <v>21+</v>
      </c>
      <c r="F251" s="2">
        <f t="shared" si="38"/>
        <v>1.8646280067126608E-4</v>
      </c>
      <c r="G251" s="3">
        <f t="shared" si="39"/>
        <v>1.0011092290257606E-5</v>
      </c>
    </row>
    <row r="252" spans="1:7" x14ac:dyDescent="0.25">
      <c r="A252">
        <v>2</v>
      </c>
      <c r="B252">
        <v>86</v>
      </c>
      <c r="C252">
        <v>7</v>
      </c>
      <c r="D252" t="str">
        <f t="shared" si="35"/>
        <v>21+</v>
      </c>
      <c r="F252" s="2">
        <f t="shared" si="38"/>
        <v>2.610479209397725E-4</v>
      </c>
      <c r="G252" s="3">
        <f t="shared" si="39"/>
        <v>1.4015529206360647E-5</v>
      </c>
    </row>
    <row r="253" spans="1:7" x14ac:dyDescent="0.25">
      <c r="A253">
        <v>2</v>
      </c>
      <c r="B253">
        <v>87</v>
      </c>
      <c r="C253">
        <v>2</v>
      </c>
      <c r="D253" t="str">
        <f t="shared" si="35"/>
        <v>21+</v>
      </c>
      <c r="F253" s="2">
        <f t="shared" si="38"/>
        <v>7.4585120268506435E-5</v>
      </c>
      <c r="G253" s="3">
        <f t="shared" si="39"/>
        <v>4.0044369161030422E-6</v>
      </c>
    </row>
    <row r="254" spans="1:7" x14ac:dyDescent="0.25">
      <c r="A254">
        <v>2</v>
      </c>
      <c r="B254">
        <v>88</v>
      </c>
      <c r="C254">
        <v>8</v>
      </c>
      <c r="D254" t="str">
        <f t="shared" si="35"/>
        <v>21+</v>
      </c>
      <c r="F254" s="2">
        <f t="shared" si="38"/>
        <v>2.9834048107402574E-4</v>
      </c>
      <c r="G254" s="3">
        <f t="shared" si="39"/>
        <v>1.6017747664412169E-5</v>
      </c>
    </row>
    <row r="255" spans="1:7" x14ac:dyDescent="0.25">
      <c r="A255">
        <v>2</v>
      </c>
      <c r="B255">
        <v>89</v>
      </c>
      <c r="C255">
        <v>6</v>
      </c>
      <c r="D255" t="str">
        <f t="shared" si="35"/>
        <v>21+</v>
      </c>
      <c r="F255" s="2">
        <f t="shared" si="38"/>
        <v>2.2375536080551929E-4</v>
      </c>
      <c r="G255" s="3">
        <f t="shared" si="39"/>
        <v>1.2013310748309126E-5</v>
      </c>
    </row>
    <row r="256" spans="1:7" x14ac:dyDescent="0.25">
      <c r="A256">
        <v>2</v>
      </c>
      <c r="B256">
        <v>90</v>
      </c>
      <c r="C256">
        <v>1</v>
      </c>
      <c r="D256" t="str">
        <f t="shared" si="35"/>
        <v>21+</v>
      </c>
      <c r="F256" s="2">
        <f t="shared" si="38"/>
        <v>3.7292560134253218E-5</v>
      </c>
      <c r="G256" s="3">
        <f t="shared" si="39"/>
        <v>2.0022184580515211E-6</v>
      </c>
    </row>
    <row r="257" spans="1:7" x14ac:dyDescent="0.25">
      <c r="A257">
        <v>2</v>
      </c>
      <c r="B257">
        <v>91</v>
      </c>
      <c r="C257">
        <v>2</v>
      </c>
      <c r="D257" t="str">
        <f t="shared" si="35"/>
        <v>21+</v>
      </c>
      <c r="F257" s="2">
        <f t="shared" si="38"/>
        <v>7.4585120268506435E-5</v>
      </c>
      <c r="G257" s="3">
        <f t="shared" si="39"/>
        <v>4.0044369161030422E-6</v>
      </c>
    </row>
    <row r="258" spans="1:7" x14ac:dyDescent="0.25">
      <c r="A258">
        <v>2</v>
      </c>
      <c r="B258">
        <v>92</v>
      </c>
      <c r="C258">
        <v>6</v>
      </c>
      <c r="D258" t="str">
        <f t="shared" si="35"/>
        <v>21+</v>
      </c>
      <c r="F258" s="2">
        <f t="shared" si="38"/>
        <v>2.2375536080551929E-4</v>
      </c>
      <c r="G258" s="3">
        <f t="shared" si="39"/>
        <v>1.2013310748309126E-5</v>
      </c>
    </row>
    <row r="259" spans="1:7" x14ac:dyDescent="0.25">
      <c r="A259">
        <v>2</v>
      </c>
      <c r="B259">
        <v>93</v>
      </c>
      <c r="C259">
        <v>1</v>
      </c>
      <c r="D259" t="str">
        <f t="shared" ref="D259:D322" si="40">IF(B259-A259&lt;21,B259-A259,"21+")</f>
        <v>21+</v>
      </c>
      <c r="F259" s="2">
        <f t="shared" si="38"/>
        <v>3.7292560134253218E-5</v>
      </c>
      <c r="G259" s="3">
        <f t="shared" si="39"/>
        <v>2.0022184580515211E-6</v>
      </c>
    </row>
    <row r="260" spans="1:7" x14ac:dyDescent="0.25">
      <c r="A260">
        <v>2</v>
      </c>
      <c r="B260">
        <v>94</v>
      </c>
      <c r="C260">
        <v>5</v>
      </c>
      <c r="D260" t="str">
        <f t="shared" si="40"/>
        <v>21+</v>
      </c>
      <c r="F260" s="2">
        <f t="shared" si="38"/>
        <v>1.8646280067126608E-4</v>
      </c>
      <c r="G260" s="3">
        <f t="shared" si="39"/>
        <v>1.0011092290257606E-5</v>
      </c>
    </row>
    <row r="261" spans="1:7" x14ac:dyDescent="0.25">
      <c r="A261">
        <v>2</v>
      </c>
      <c r="B261">
        <v>96</v>
      </c>
      <c r="C261">
        <v>2</v>
      </c>
      <c r="D261" t="str">
        <f t="shared" si="40"/>
        <v>21+</v>
      </c>
      <c r="F261" s="2">
        <f t="shared" si="38"/>
        <v>7.4585120268506435E-5</v>
      </c>
      <c r="G261" s="3">
        <f t="shared" si="39"/>
        <v>4.0044369161030422E-6</v>
      </c>
    </row>
    <row r="262" spans="1:7" x14ac:dyDescent="0.25">
      <c r="A262">
        <v>2</v>
      </c>
      <c r="B262">
        <v>97</v>
      </c>
      <c r="C262">
        <v>1</v>
      </c>
      <c r="D262" t="str">
        <f t="shared" si="40"/>
        <v>21+</v>
      </c>
      <c r="F262" s="2">
        <f t="shared" si="38"/>
        <v>3.7292560134253218E-5</v>
      </c>
      <c r="G262" s="3">
        <f t="shared" si="39"/>
        <v>2.0022184580515211E-6</v>
      </c>
    </row>
    <row r="263" spans="1:7" x14ac:dyDescent="0.25">
      <c r="A263">
        <v>2</v>
      </c>
      <c r="B263">
        <v>99</v>
      </c>
      <c r="C263">
        <v>2</v>
      </c>
      <c r="D263" t="str">
        <f t="shared" si="40"/>
        <v>21+</v>
      </c>
      <c r="F263" s="2">
        <f t="shared" si="38"/>
        <v>7.4585120268506435E-5</v>
      </c>
      <c r="G263" s="3">
        <f t="shared" si="39"/>
        <v>4.0044369161030422E-6</v>
      </c>
    </row>
    <row r="264" spans="1:7" x14ac:dyDescent="0.25">
      <c r="A264">
        <v>2</v>
      </c>
      <c r="B264">
        <v>100</v>
      </c>
      <c r="C264">
        <v>1</v>
      </c>
      <c r="D264" t="str">
        <f t="shared" si="40"/>
        <v>21+</v>
      </c>
      <c r="F264" s="2">
        <f t="shared" si="38"/>
        <v>3.7292560134253218E-5</v>
      </c>
      <c r="G264" s="3">
        <f t="shared" si="39"/>
        <v>2.0022184580515211E-6</v>
      </c>
    </row>
    <row r="265" spans="1:7" x14ac:dyDescent="0.25">
      <c r="A265">
        <v>2</v>
      </c>
      <c r="B265">
        <v>101</v>
      </c>
      <c r="C265">
        <v>5</v>
      </c>
      <c r="D265" t="str">
        <f t="shared" si="40"/>
        <v>21+</v>
      </c>
      <c r="F265" s="2">
        <f t="shared" si="38"/>
        <v>1.8646280067126608E-4</v>
      </c>
      <c r="G265" s="3">
        <f t="shared" si="39"/>
        <v>1.0011092290257606E-5</v>
      </c>
    </row>
    <row r="266" spans="1:7" x14ac:dyDescent="0.25">
      <c r="A266">
        <v>2</v>
      </c>
      <c r="B266">
        <v>102</v>
      </c>
      <c r="C266">
        <v>2</v>
      </c>
      <c r="D266" t="str">
        <f t="shared" si="40"/>
        <v>21+</v>
      </c>
      <c r="F266" s="2">
        <f t="shared" si="38"/>
        <v>7.4585120268506435E-5</v>
      </c>
      <c r="G266" s="3">
        <f t="shared" si="39"/>
        <v>4.0044369161030422E-6</v>
      </c>
    </row>
    <row r="267" spans="1:7" x14ac:dyDescent="0.25">
      <c r="A267">
        <v>2</v>
      </c>
      <c r="B267">
        <v>103</v>
      </c>
      <c r="C267">
        <v>1</v>
      </c>
      <c r="D267" t="str">
        <f t="shared" si="40"/>
        <v>21+</v>
      </c>
      <c r="F267" s="2">
        <f t="shared" si="38"/>
        <v>3.7292560134253218E-5</v>
      </c>
      <c r="G267" s="3">
        <f t="shared" si="39"/>
        <v>2.0022184580515211E-6</v>
      </c>
    </row>
    <row r="268" spans="1:7" x14ac:dyDescent="0.25">
      <c r="A268">
        <v>2</v>
      </c>
      <c r="B268">
        <v>104</v>
      </c>
      <c r="C268">
        <v>1</v>
      </c>
      <c r="D268" t="str">
        <f t="shared" si="40"/>
        <v>21+</v>
      </c>
      <c r="F268" s="2">
        <f t="shared" si="38"/>
        <v>3.7292560134253218E-5</v>
      </c>
      <c r="G268" s="3">
        <f t="shared" si="39"/>
        <v>2.0022184580515211E-6</v>
      </c>
    </row>
    <row r="269" spans="1:7" x14ac:dyDescent="0.25">
      <c r="A269">
        <v>2</v>
      </c>
      <c r="B269">
        <v>105</v>
      </c>
      <c r="C269">
        <v>2</v>
      </c>
      <c r="D269" t="str">
        <f t="shared" si="40"/>
        <v>21+</v>
      </c>
      <c r="F269" s="2">
        <f t="shared" si="38"/>
        <v>7.4585120268506435E-5</v>
      </c>
      <c r="G269" s="3">
        <f t="shared" si="39"/>
        <v>4.0044369161030422E-6</v>
      </c>
    </row>
    <row r="270" spans="1:7" x14ac:dyDescent="0.25">
      <c r="A270">
        <v>2</v>
      </c>
      <c r="B270">
        <v>108</v>
      </c>
      <c r="C270">
        <v>1</v>
      </c>
      <c r="D270" t="str">
        <f t="shared" si="40"/>
        <v>21+</v>
      </c>
      <c r="F270" s="2">
        <f t="shared" si="38"/>
        <v>3.7292560134253218E-5</v>
      </c>
      <c r="G270" s="3">
        <f t="shared" si="39"/>
        <v>2.0022184580515211E-6</v>
      </c>
    </row>
    <row r="271" spans="1:7" x14ac:dyDescent="0.25">
      <c r="A271">
        <v>2</v>
      </c>
      <c r="B271">
        <v>109</v>
      </c>
      <c r="C271">
        <v>1</v>
      </c>
      <c r="D271" t="str">
        <f t="shared" si="40"/>
        <v>21+</v>
      </c>
      <c r="F271" s="2">
        <f t="shared" si="38"/>
        <v>3.7292560134253218E-5</v>
      </c>
      <c r="G271" s="3">
        <f t="shared" si="39"/>
        <v>2.0022184580515211E-6</v>
      </c>
    </row>
    <row r="272" spans="1:7" x14ac:dyDescent="0.25">
      <c r="A272">
        <v>2</v>
      </c>
      <c r="B272">
        <v>112</v>
      </c>
      <c r="C272">
        <v>1</v>
      </c>
      <c r="D272" t="str">
        <f t="shared" si="40"/>
        <v>21+</v>
      </c>
      <c r="F272" s="2">
        <f t="shared" si="38"/>
        <v>3.7292560134253218E-5</v>
      </c>
      <c r="G272" s="3">
        <f t="shared" si="39"/>
        <v>2.0022184580515211E-6</v>
      </c>
    </row>
    <row r="273" spans="1:7" x14ac:dyDescent="0.25">
      <c r="A273">
        <v>2</v>
      </c>
      <c r="B273">
        <v>113</v>
      </c>
      <c r="C273">
        <v>2</v>
      </c>
      <c r="D273" t="str">
        <f t="shared" si="40"/>
        <v>21+</v>
      </c>
      <c r="F273" s="2">
        <f t="shared" si="38"/>
        <v>7.4585120268506435E-5</v>
      </c>
      <c r="G273" s="3">
        <f t="shared" si="39"/>
        <v>4.0044369161030422E-6</v>
      </c>
    </row>
    <row r="274" spans="1:7" x14ac:dyDescent="0.25">
      <c r="A274">
        <v>2</v>
      </c>
      <c r="B274">
        <v>114</v>
      </c>
      <c r="C274">
        <v>1</v>
      </c>
      <c r="D274" t="str">
        <f t="shared" si="40"/>
        <v>21+</v>
      </c>
      <c r="F274" s="2">
        <f t="shared" si="38"/>
        <v>3.7292560134253218E-5</v>
      </c>
      <c r="G274" s="3">
        <f t="shared" si="39"/>
        <v>2.0022184580515211E-6</v>
      </c>
    </row>
    <row r="275" spans="1:7" x14ac:dyDescent="0.25">
      <c r="A275">
        <v>2</v>
      </c>
      <c r="B275">
        <v>115</v>
      </c>
      <c r="C275">
        <v>1</v>
      </c>
      <c r="D275" t="str">
        <f t="shared" si="40"/>
        <v>21+</v>
      </c>
      <c r="F275" s="2">
        <f t="shared" si="38"/>
        <v>3.7292560134253218E-5</v>
      </c>
      <c r="G275" s="3">
        <f t="shared" si="39"/>
        <v>2.0022184580515211E-6</v>
      </c>
    </row>
    <row r="276" spans="1:7" x14ac:dyDescent="0.25">
      <c r="A276">
        <v>2</v>
      </c>
      <c r="B276">
        <v>116</v>
      </c>
      <c r="C276">
        <v>1</v>
      </c>
      <c r="D276" t="str">
        <f t="shared" si="40"/>
        <v>21+</v>
      </c>
      <c r="F276" s="2">
        <f t="shared" si="38"/>
        <v>3.7292560134253218E-5</v>
      </c>
      <c r="G276" s="3">
        <f t="shared" si="39"/>
        <v>2.0022184580515211E-6</v>
      </c>
    </row>
    <row r="277" spans="1:7" x14ac:dyDescent="0.25">
      <c r="A277">
        <v>2</v>
      </c>
      <c r="B277">
        <v>118</v>
      </c>
      <c r="C277">
        <v>2</v>
      </c>
      <c r="D277" t="str">
        <f t="shared" si="40"/>
        <v>21+</v>
      </c>
      <c r="F277" s="2">
        <f t="shared" si="38"/>
        <v>7.4585120268506435E-5</v>
      </c>
      <c r="G277" s="3">
        <f t="shared" si="39"/>
        <v>4.0044369161030422E-6</v>
      </c>
    </row>
    <row r="278" spans="1:7" x14ac:dyDescent="0.25">
      <c r="A278">
        <v>2</v>
      </c>
      <c r="B278">
        <v>120</v>
      </c>
      <c r="C278">
        <v>1</v>
      </c>
      <c r="D278" t="str">
        <f t="shared" si="40"/>
        <v>21+</v>
      </c>
      <c r="F278" s="2">
        <f t="shared" si="38"/>
        <v>3.7292560134253218E-5</v>
      </c>
      <c r="G278" s="3">
        <f t="shared" si="39"/>
        <v>2.0022184580515211E-6</v>
      </c>
    </row>
    <row r="279" spans="1:7" x14ac:dyDescent="0.25">
      <c r="A279">
        <v>2</v>
      </c>
      <c r="B279">
        <v>121</v>
      </c>
      <c r="C279">
        <v>1</v>
      </c>
      <c r="D279" t="str">
        <f t="shared" si="40"/>
        <v>21+</v>
      </c>
      <c r="F279" s="2">
        <f t="shared" si="38"/>
        <v>3.7292560134253218E-5</v>
      </c>
      <c r="G279" s="3">
        <f t="shared" si="39"/>
        <v>2.0022184580515211E-6</v>
      </c>
    </row>
    <row r="280" spans="1:7" x14ac:dyDescent="0.25">
      <c r="A280">
        <v>2</v>
      </c>
      <c r="B280">
        <v>127</v>
      </c>
      <c r="C280">
        <v>1</v>
      </c>
      <c r="D280" t="str">
        <f t="shared" si="40"/>
        <v>21+</v>
      </c>
      <c r="F280" s="2">
        <f t="shared" si="38"/>
        <v>3.7292560134253218E-5</v>
      </c>
      <c r="G280" s="3">
        <f t="shared" si="39"/>
        <v>2.0022184580515211E-6</v>
      </c>
    </row>
    <row r="281" spans="1:7" x14ac:dyDescent="0.25">
      <c r="A281">
        <v>2</v>
      </c>
      <c r="B281">
        <v>129</v>
      </c>
      <c r="C281">
        <v>2</v>
      </c>
      <c r="D281" t="str">
        <f t="shared" si="40"/>
        <v>21+</v>
      </c>
      <c r="F281" s="2">
        <f t="shared" si="38"/>
        <v>7.4585120268506435E-5</v>
      </c>
      <c r="G281" s="3">
        <f t="shared" si="39"/>
        <v>4.0044369161030422E-6</v>
      </c>
    </row>
    <row r="282" spans="1:7" x14ac:dyDescent="0.25">
      <c r="A282">
        <v>2</v>
      </c>
      <c r="B282">
        <v>131</v>
      </c>
      <c r="C282">
        <v>1</v>
      </c>
      <c r="D282" t="str">
        <f t="shared" si="40"/>
        <v>21+</v>
      </c>
      <c r="F282" s="2">
        <f t="shared" si="38"/>
        <v>3.7292560134253218E-5</v>
      </c>
      <c r="G282" s="3">
        <f t="shared" si="39"/>
        <v>2.0022184580515211E-6</v>
      </c>
    </row>
    <row r="283" spans="1:7" x14ac:dyDescent="0.25">
      <c r="A283">
        <v>2</v>
      </c>
      <c r="B283">
        <v>140</v>
      </c>
      <c r="C283">
        <v>1</v>
      </c>
      <c r="D283" t="str">
        <f t="shared" si="40"/>
        <v>21+</v>
      </c>
      <c r="F283" s="2">
        <f t="shared" si="38"/>
        <v>3.7292560134253218E-5</v>
      </c>
      <c r="G283" s="3">
        <f t="shared" si="39"/>
        <v>2.0022184580515211E-6</v>
      </c>
    </row>
    <row r="284" spans="1:7" x14ac:dyDescent="0.25">
      <c r="A284">
        <v>2</v>
      </c>
      <c r="B284">
        <v>143</v>
      </c>
      <c r="C284">
        <v>1</v>
      </c>
      <c r="D284" t="str">
        <f t="shared" si="40"/>
        <v>21+</v>
      </c>
      <c r="F284" s="2">
        <f t="shared" si="38"/>
        <v>3.7292560134253218E-5</v>
      </c>
      <c r="G284" s="3">
        <f t="shared" si="39"/>
        <v>2.0022184580515211E-6</v>
      </c>
    </row>
    <row r="285" spans="1:7" x14ac:dyDescent="0.25">
      <c r="A285">
        <v>2</v>
      </c>
      <c r="B285">
        <v>154</v>
      </c>
      <c r="C285">
        <v>2</v>
      </c>
      <c r="D285" t="str">
        <f t="shared" si="40"/>
        <v>21+</v>
      </c>
      <c r="F285" s="2">
        <f t="shared" si="38"/>
        <v>7.4585120268506435E-5</v>
      </c>
      <c r="G285" s="3">
        <f t="shared" si="39"/>
        <v>4.0044369161030422E-6</v>
      </c>
    </row>
    <row r="286" spans="1:7" x14ac:dyDescent="0.25">
      <c r="A286">
        <v>2</v>
      </c>
      <c r="B286">
        <v>155</v>
      </c>
      <c r="C286">
        <v>1</v>
      </c>
      <c r="D286" t="str">
        <f t="shared" si="40"/>
        <v>21+</v>
      </c>
      <c r="F286" s="2">
        <f t="shared" si="38"/>
        <v>3.7292560134253218E-5</v>
      </c>
      <c r="G286" s="3">
        <f t="shared" si="39"/>
        <v>2.0022184580515211E-6</v>
      </c>
    </row>
    <row r="287" spans="1:7" x14ac:dyDescent="0.25">
      <c r="A287">
        <v>2</v>
      </c>
      <c r="B287">
        <v>158</v>
      </c>
      <c r="C287">
        <v>1</v>
      </c>
      <c r="D287" t="str">
        <f t="shared" si="40"/>
        <v>21+</v>
      </c>
      <c r="F287" s="2">
        <f t="shared" si="38"/>
        <v>3.7292560134253218E-5</v>
      </c>
      <c r="G287" s="3">
        <f t="shared" si="39"/>
        <v>2.0022184580515211E-6</v>
      </c>
    </row>
    <row r="288" spans="1:7" x14ac:dyDescent="0.25">
      <c r="A288">
        <v>2</v>
      </c>
      <c r="B288">
        <v>160</v>
      </c>
      <c r="C288">
        <v>1</v>
      </c>
      <c r="D288" t="str">
        <f t="shared" si="40"/>
        <v>21+</v>
      </c>
      <c r="F288" s="2">
        <f t="shared" si="38"/>
        <v>3.7292560134253218E-5</v>
      </c>
      <c r="G288" s="3">
        <f t="shared" si="39"/>
        <v>2.0022184580515211E-6</v>
      </c>
    </row>
    <row r="289" spans="1:7" x14ac:dyDescent="0.25">
      <c r="A289">
        <v>2</v>
      </c>
      <c r="B289">
        <v>172</v>
      </c>
      <c r="C289">
        <v>1</v>
      </c>
      <c r="D289" t="str">
        <f t="shared" si="40"/>
        <v>21+</v>
      </c>
      <c r="F289" s="2">
        <f t="shared" si="38"/>
        <v>3.7292560134253218E-5</v>
      </c>
      <c r="G289" s="3">
        <f t="shared" si="39"/>
        <v>2.0022184580515211E-6</v>
      </c>
    </row>
    <row r="290" spans="1:7" x14ac:dyDescent="0.25">
      <c r="A290">
        <v>2</v>
      </c>
      <c r="B290">
        <v>178</v>
      </c>
      <c r="C290">
        <v>1</v>
      </c>
      <c r="D290" t="str">
        <f t="shared" si="40"/>
        <v>21+</v>
      </c>
      <c r="F290" s="2">
        <f t="shared" si="38"/>
        <v>3.7292560134253218E-5</v>
      </c>
      <c r="G290" s="3">
        <f t="shared" si="39"/>
        <v>2.0022184580515211E-6</v>
      </c>
    </row>
    <row r="291" spans="1:7" x14ac:dyDescent="0.25">
      <c r="A291">
        <v>2</v>
      </c>
      <c r="B291">
        <v>180</v>
      </c>
      <c r="C291">
        <v>2</v>
      </c>
      <c r="D291" t="str">
        <f t="shared" si="40"/>
        <v>21+</v>
      </c>
      <c r="F291" s="2">
        <f t="shared" si="38"/>
        <v>7.4585120268506435E-5</v>
      </c>
      <c r="G291" s="3">
        <f t="shared" si="39"/>
        <v>4.0044369161030422E-6</v>
      </c>
    </row>
    <row r="292" spans="1:7" x14ac:dyDescent="0.25">
      <c r="A292">
        <v>2</v>
      </c>
      <c r="B292">
        <v>182</v>
      </c>
      <c r="C292">
        <v>1</v>
      </c>
      <c r="D292" t="str">
        <f t="shared" si="40"/>
        <v>21+</v>
      </c>
      <c r="F292" s="2">
        <f t="shared" si="38"/>
        <v>3.7292560134253218E-5</v>
      </c>
      <c r="G292" s="3">
        <f t="shared" si="39"/>
        <v>2.0022184580515211E-6</v>
      </c>
    </row>
    <row r="293" spans="1:7" x14ac:dyDescent="0.25">
      <c r="A293">
        <v>2</v>
      </c>
      <c r="B293">
        <v>183</v>
      </c>
      <c r="C293">
        <v>1</v>
      </c>
      <c r="D293" t="str">
        <f t="shared" si="40"/>
        <v>21+</v>
      </c>
      <c r="F293" s="2">
        <f t="shared" si="38"/>
        <v>3.7292560134253218E-5</v>
      </c>
      <c r="G293" s="3">
        <f t="shared" si="39"/>
        <v>2.0022184580515211E-6</v>
      </c>
    </row>
    <row r="294" spans="1:7" x14ac:dyDescent="0.25">
      <c r="A294">
        <v>2</v>
      </c>
      <c r="B294">
        <v>185</v>
      </c>
      <c r="C294">
        <v>1</v>
      </c>
      <c r="D294" t="str">
        <f t="shared" si="40"/>
        <v>21+</v>
      </c>
      <c r="F294" s="2">
        <f t="shared" si="38"/>
        <v>3.7292560134253218E-5</v>
      </c>
      <c r="G294" s="3">
        <f t="shared" si="39"/>
        <v>2.0022184580515211E-6</v>
      </c>
    </row>
    <row r="295" spans="1:7" x14ac:dyDescent="0.25">
      <c r="A295">
        <v>2</v>
      </c>
      <c r="B295">
        <v>186</v>
      </c>
      <c r="C295">
        <v>1</v>
      </c>
      <c r="D295" t="str">
        <f t="shared" si="40"/>
        <v>21+</v>
      </c>
      <c r="F295" s="2">
        <f t="shared" si="38"/>
        <v>3.7292560134253218E-5</v>
      </c>
      <c r="G295" s="3">
        <f t="shared" si="39"/>
        <v>2.0022184580515211E-6</v>
      </c>
    </row>
    <row r="296" spans="1:7" x14ac:dyDescent="0.25">
      <c r="A296">
        <v>2</v>
      </c>
      <c r="B296">
        <v>192</v>
      </c>
      <c r="C296">
        <v>1</v>
      </c>
      <c r="D296" t="str">
        <f t="shared" si="40"/>
        <v>21+</v>
      </c>
      <c r="F296" s="2">
        <f t="shared" si="38"/>
        <v>3.7292560134253218E-5</v>
      </c>
      <c r="G296" s="3">
        <f t="shared" si="39"/>
        <v>2.0022184580515211E-6</v>
      </c>
    </row>
    <row r="297" spans="1:7" x14ac:dyDescent="0.25">
      <c r="A297">
        <v>2</v>
      </c>
      <c r="B297">
        <v>202</v>
      </c>
      <c r="C297">
        <v>1</v>
      </c>
      <c r="D297" t="str">
        <f t="shared" si="40"/>
        <v>21+</v>
      </c>
      <c r="F297" s="2">
        <f t="shared" si="38"/>
        <v>3.7292560134253218E-5</v>
      </c>
      <c r="G297" s="3">
        <f t="shared" si="39"/>
        <v>2.0022184580515211E-6</v>
      </c>
    </row>
    <row r="298" spans="1:7" x14ac:dyDescent="0.25">
      <c r="A298">
        <v>2</v>
      </c>
      <c r="B298">
        <v>204</v>
      </c>
      <c r="C298">
        <v>1</v>
      </c>
      <c r="D298" t="str">
        <f t="shared" si="40"/>
        <v>21+</v>
      </c>
      <c r="F298" s="2">
        <f t="shared" si="38"/>
        <v>3.7292560134253218E-5</v>
      </c>
      <c r="G298" s="3">
        <f t="shared" si="39"/>
        <v>2.0022184580515211E-6</v>
      </c>
    </row>
    <row r="299" spans="1:7" x14ac:dyDescent="0.25">
      <c r="A299">
        <v>2</v>
      </c>
      <c r="B299">
        <v>213</v>
      </c>
      <c r="C299">
        <v>1</v>
      </c>
      <c r="D299" t="str">
        <f t="shared" si="40"/>
        <v>21+</v>
      </c>
      <c r="F299" s="2">
        <f t="shared" si="38"/>
        <v>3.7292560134253218E-5</v>
      </c>
      <c r="G299" s="3">
        <f t="shared" si="39"/>
        <v>2.0022184580515211E-6</v>
      </c>
    </row>
    <row r="300" spans="1:7" x14ac:dyDescent="0.25">
      <c r="A300">
        <v>2</v>
      </c>
      <c r="B300">
        <v>257</v>
      </c>
      <c r="C300">
        <v>1</v>
      </c>
      <c r="D300" t="str">
        <f t="shared" si="40"/>
        <v>21+</v>
      </c>
      <c r="F300" s="2">
        <f t="shared" si="38"/>
        <v>3.7292560134253218E-5</v>
      </c>
      <c r="G300" s="3">
        <f t="shared" si="39"/>
        <v>2.0022184580515211E-6</v>
      </c>
    </row>
    <row r="301" spans="1:7" x14ac:dyDescent="0.25">
      <c r="A301">
        <v>2</v>
      </c>
      <c r="B301">
        <v>337</v>
      </c>
      <c r="C301">
        <v>1</v>
      </c>
      <c r="D301" t="str">
        <f t="shared" si="40"/>
        <v>21+</v>
      </c>
      <c r="F301" s="2">
        <f t="shared" si="38"/>
        <v>3.7292560134253218E-5</v>
      </c>
      <c r="G301" s="3">
        <f t="shared" si="39"/>
        <v>2.0022184580515211E-6</v>
      </c>
    </row>
    <row r="302" spans="1:7" x14ac:dyDescent="0.25">
      <c r="A302">
        <v>3</v>
      </c>
      <c r="B302">
        <v>3</v>
      </c>
      <c r="C302">
        <v>26815</v>
      </c>
      <c r="D302">
        <f t="shared" si="40"/>
        <v>0</v>
      </c>
    </row>
    <row r="303" spans="1:7" x14ac:dyDescent="0.25">
      <c r="A303">
        <v>3</v>
      </c>
      <c r="B303">
        <v>4</v>
      </c>
      <c r="C303">
        <v>16682</v>
      </c>
      <c r="D303">
        <f t="shared" si="40"/>
        <v>1</v>
      </c>
    </row>
    <row r="304" spans="1:7" x14ac:dyDescent="0.25">
      <c r="A304">
        <v>3</v>
      </c>
      <c r="B304">
        <v>5</v>
      </c>
      <c r="C304">
        <v>11508</v>
      </c>
      <c r="D304">
        <f t="shared" si="40"/>
        <v>2</v>
      </c>
    </row>
    <row r="305" spans="1:4" x14ac:dyDescent="0.25">
      <c r="A305">
        <v>3</v>
      </c>
      <c r="B305">
        <v>6</v>
      </c>
      <c r="C305">
        <v>8488</v>
      </c>
      <c r="D305">
        <f t="shared" si="40"/>
        <v>3</v>
      </c>
    </row>
    <row r="306" spans="1:4" x14ac:dyDescent="0.25">
      <c r="A306">
        <v>3</v>
      </c>
      <c r="B306">
        <v>7</v>
      </c>
      <c r="C306">
        <v>6226</v>
      </c>
      <c r="D306">
        <f t="shared" si="40"/>
        <v>4</v>
      </c>
    </row>
    <row r="307" spans="1:4" x14ac:dyDescent="0.25">
      <c r="A307">
        <v>3</v>
      </c>
      <c r="B307">
        <v>8</v>
      </c>
      <c r="C307">
        <v>4793</v>
      </c>
      <c r="D307">
        <f t="shared" si="40"/>
        <v>5</v>
      </c>
    </row>
    <row r="308" spans="1:4" x14ac:dyDescent="0.25">
      <c r="A308">
        <v>3</v>
      </c>
      <c r="B308">
        <v>9</v>
      </c>
      <c r="C308">
        <v>3866</v>
      </c>
      <c r="D308">
        <f t="shared" si="40"/>
        <v>6</v>
      </c>
    </row>
    <row r="309" spans="1:4" x14ac:dyDescent="0.25">
      <c r="A309">
        <v>3</v>
      </c>
      <c r="B309">
        <v>10</v>
      </c>
      <c r="C309">
        <v>3029</v>
      </c>
      <c r="D309">
        <f t="shared" si="40"/>
        <v>7</v>
      </c>
    </row>
    <row r="310" spans="1:4" x14ac:dyDescent="0.25">
      <c r="A310">
        <v>3</v>
      </c>
      <c r="B310">
        <v>11</v>
      </c>
      <c r="C310">
        <v>2416</v>
      </c>
      <c r="D310">
        <f t="shared" si="40"/>
        <v>8</v>
      </c>
    </row>
    <row r="311" spans="1:4" x14ac:dyDescent="0.25">
      <c r="A311">
        <v>3</v>
      </c>
      <c r="B311">
        <v>12</v>
      </c>
      <c r="C311">
        <v>2161</v>
      </c>
      <c r="D311">
        <f t="shared" si="40"/>
        <v>9</v>
      </c>
    </row>
    <row r="312" spans="1:4" x14ac:dyDescent="0.25">
      <c r="A312">
        <v>3</v>
      </c>
      <c r="B312">
        <v>13</v>
      </c>
      <c r="C312">
        <v>1782</v>
      </c>
      <c r="D312">
        <f t="shared" si="40"/>
        <v>10</v>
      </c>
    </row>
    <row r="313" spans="1:4" x14ac:dyDescent="0.25">
      <c r="A313">
        <v>3</v>
      </c>
      <c r="B313">
        <v>14</v>
      </c>
      <c r="C313">
        <v>1545</v>
      </c>
      <c r="D313">
        <f t="shared" si="40"/>
        <v>11</v>
      </c>
    </row>
    <row r="314" spans="1:4" x14ac:dyDescent="0.25">
      <c r="A314">
        <v>3</v>
      </c>
      <c r="B314">
        <v>15</v>
      </c>
      <c r="C314">
        <v>1287</v>
      </c>
      <c r="D314">
        <f t="shared" si="40"/>
        <v>12</v>
      </c>
    </row>
    <row r="315" spans="1:4" x14ac:dyDescent="0.25">
      <c r="A315">
        <v>3</v>
      </c>
      <c r="B315">
        <v>16</v>
      </c>
      <c r="C315">
        <v>1177</v>
      </c>
      <c r="D315">
        <f t="shared" si="40"/>
        <v>13</v>
      </c>
    </row>
    <row r="316" spans="1:4" x14ac:dyDescent="0.25">
      <c r="A316">
        <v>3</v>
      </c>
      <c r="B316">
        <v>17</v>
      </c>
      <c r="C316">
        <v>1075</v>
      </c>
      <c r="D316">
        <f t="shared" si="40"/>
        <v>14</v>
      </c>
    </row>
    <row r="317" spans="1:4" x14ac:dyDescent="0.25">
      <c r="A317">
        <v>3</v>
      </c>
      <c r="B317">
        <v>18</v>
      </c>
      <c r="C317">
        <v>1059</v>
      </c>
      <c r="D317">
        <f t="shared" si="40"/>
        <v>15</v>
      </c>
    </row>
    <row r="318" spans="1:4" x14ac:dyDescent="0.25">
      <c r="A318">
        <v>3</v>
      </c>
      <c r="B318">
        <v>19</v>
      </c>
      <c r="C318">
        <v>775</v>
      </c>
      <c r="D318">
        <f t="shared" si="40"/>
        <v>16</v>
      </c>
    </row>
    <row r="319" spans="1:4" x14ac:dyDescent="0.25">
      <c r="A319">
        <v>3</v>
      </c>
      <c r="B319">
        <v>20</v>
      </c>
      <c r="C319">
        <v>693</v>
      </c>
      <c r="D319">
        <f t="shared" si="40"/>
        <v>17</v>
      </c>
    </row>
    <row r="320" spans="1:4" x14ac:dyDescent="0.25">
      <c r="A320">
        <v>3</v>
      </c>
      <c r="B320">
        <v>21</v>
      </c>
      <c r="C320">
        <v>577</v>
      </c>
      <c r="D320">
        <f t="shared" si="40"/>
        <v>18</v>
      </c>
    </row>
    <row r="321" spans="1:4" x14ac:dyDescent="0.25">
      <c r="A321">
        <v>3</v>
      </c>
      <c r="B321">
        <v>22</v>
      </c>
      <c r="C321">
        <v>569</v>
      </c>
      <c r="D321">
        <f t="shared" si="40"/>
        <v>19</v>
      </c>
    </row>
    <row r="322" spans="1:4" x14ac:dyDescent="0.25">
      <c r="A322">
        <v>3</v>
      </c>
      <c r="B322">
        <v>23</v>
      </c>
      <c r="C322">
        <v>434</v>
      </c>
      <c r="D322">
        <f t="shared" si="40"/>
        <v>20</v>
      </c>
    </row>
    <row r="323" spans="1:4" x14ac:dyDescent="0.25">
      <c r="A323">
        <v>3</v>
      </c>
      <c r="B323">
        <v>24</v>
      </c>
      <c r="C323">
        <v>406</v>
      </c>
      <c r="D323" t="str">
        <f t="shared" ref="D323:D386" si="41">IF(B323-A323&lt;21,B323-A323,"21+")</f>
        <v>21+</v>
      </c>
    </row>
    <row r="324" spans="1:4" x14ac:dyDescent="0.25">
      <c r="A324">
        <v>3</v>
      </c>
      <c r="B324">
        <v>25</v>
      </c>
      <c r="C324">
        <v>354</v>
      </c>
      <c r="D324" t="str">
        <f t="shared" si="41"/>
        <v>21+</v>
      </c>
    </row>
    <row r="325" spans="1:4" x14ac:dyDescent="0.25">
      <c r="A325">
        <v>3</v>
      </c>
      <c r="B325">
        <v>26</v>
      </c>
      <c r="C325">
        <v>323</v>
      </c>
      <c r="D325" t="str">
        <f t="shared" si="41"/>
        <v>21+</v>
      </c>
    </row>
    <row r="326" spans="1:4" x14ac:dyDescent="0.25">
      <c r="A326">
        <v>3</v>
      </c>
      <c r="B326">
        <v>27</v>
      </c>
      <c r="C326">
        <v>312</v>
      </c>
      <c r="D326" t="str">
        <f t="shared" si="41"/>
        <v>21+</v>
      </c>
    </row>
    <row r="327" spans="1:4" x14ac:dyDescent="0.25">
      <c r="A327">
        <v>3</v>
      </c>
      <c r="B327">
        <v>28</v>
      </c>
      <c r="C327">
        <v>254</v>
      </c>
      <c r="D327" t="str">
        <f t="shared" si="41"/>
        <v>21+</v>
      </c>
    </row>
    <row r="328" spans="1:4" x14ac:dyDescent="0.25">
      <c r="A328">
        <v>3</v>
      </c>
      <c r="B328">
        <v>29</v>
      </c>
      <c r="C328">
        <v>212</v>
      </c>
      <c r="D328" t="str">
        <f t="shared" si="41"/>
        <v>21+</v>
      </c>
    </row>
    <row r="329" spans="1:4" x14ac:dyDescent="0.25">
      <c r="A329">
        <v>3</v>
      </c>
      <c r="B329">
        <v>30</v>
      </c>
      <c r="C329">
        <v>235</v>
      </c>
      <c r="D329" t="str">
        <f t="shared" si="41"/>
        <v>21+</v>
      </c>
    </row>
    <row r="330" spans="1:4" x14ac:dyDescent="0.25">
      <c r="A330">
        <v>3</v>
      </c>
      <c r="B330">
        <v>31</v>
      </c>
      <c r="C330">
        <v>193</v>
      </c>
      <c r="D330" t="str">
        <f t="shared" si="41"/>
        <v>21+</v>
      </c>
    </row>
    <row r="331" spans="1:4" x14ac:dyDescent="0.25">
      <c r="A331">
        <v>3</v>
      </c>
      <c r="B331">
        <v>32</v>
      </c>
      <c r="C331">
        <v>163</v>
      </c>
      <c r="D331" t="str">
        <f t="shared" si="41"/>
        <v>21+</v>
      </c>
    </row>
    <row r="332" spans="1:4" x14ac:dyDescent="0.25">
      <c r="A332">
        <v>3</v>
      </c>
      <c r="B332">
        <v>33</v>
      </c>
      <c r="C332">
        <v>160</v>
      </c>
      <c r="D332" t="str">
        <f t="shared" si="41"/>
        <v>21+</v>
      </c>
    </row>
    <row r="333" spans="1:4" x14ac:dyDescent="0.25">
      <c r="A333">
        <v>3</v>
      </c>
      <c r="B333">
        <v>34</v>
      </c>
      <c r="C333">
        <v>169</v>
      </c>
      <c r="D333" t="str">
        <f t="shared" si="41"/>
        <v>21+</v>
      </c>
    </row>
    <row r="334" spans="1:4" x14ac:dyDescent="0.25">
      <c r="A334">
        <v>3</v>
      </c>
      <c r="B334">
        <v>35</v>
      </c>
      <c r="C334">
        <v>142</v>
      </c>
      <c r="D334" t="str">
        <f t="shared" si="41"/>
        <v>21+</v>
      </c>
    </row>
    <row r="335" spans="1:4" x14ac:dyDescent="0.25">
      <c r="A335">
        <v>3</v>
      </c>
      <c r="B335">
        <v>36</v>
      </c>
      <c r="C335">
        <v>159</v>
      </c>
      <c r="D335" t="str">
        <f t="shared" si="41"/>
        <v>21+</v>
      </c>
    </row>
    <row r="336" spans="1:4" x14ac:dyDescent="0.25">
      <c r="A336">
        <v>3</v>
      </c>
      <c r="B336">
        <v>37</v>
      </c>
      <c r="C336">
        <v>108</v>
      </c>
      <c r="D336" t="str">
        <f t="shared" si="41"/>
        <v>21+</v>
      </c>
    </row>
    <row r="337" spans="1:4" x14ac:dyDescent="0.25">
      <c r="A337">
        <v>3</v>
      </c>
      <c r="B337">
        <v>38</v>
      </c>
      <c r="C337">
        <v>109</v>
      </c>
      <c r="D337" t="str">
        <f t="shared" si="41"/>
        <v>21+</v>
      </c>
    </row>
    <row r="338" spans="1:4" x14ac:dyDescent="0.25">
      <c r="A338">
        <v>3</v>
      </c>
      <c r="B338">
        <v>39</v>
      </c>
      <c r="C338">
        <v>87</v>
      </c>
      <c r="D338" t="str">
        <f t="shared" si="41"/>
        <v>21+</v>
      </c>
    </row>
    <row r="339" spans="1:4" x14ac:dyDescent="0.25">
      <c r="A339">
        <v>3</v>
      </c>
      <c r="B339">
        <v>40</v>
      </c>
      <c r="C339">
        <v>80</v>
      </c>
      <c r="D339" t="str">
        <f t="shared" si="41"/>
        <v>21+</v>
      </c>
    </row>
    <row r="340" spans="1:4" x14ac:dyDescent="0.25">
      <c r="A340">
        <v>3</v>
      </c>
      <c r="B340">
        <v>41</v>
      </c>
      <c r="C340">
        <v>78</v>
      </c>
      <c r="D340" t="str">
        <f t="shared" si="41"/>
        <v>21+</v>
      </c>
    </row>
    <row r="341" spans="1:4" x14ac:dyDescent="0.25">
      <c r="A341">
        <v>3</v>
      </c>
      <c r="B341">
        <v>42</v>
      </c>
      <c r="C341">
        <v>84</v>
      </c>
      <c r="D341" t="str">
        <f t="shared" si="41"/>
        <v>21+</v>
      </c>
    </row>
    <row r="342" spans="1:4" x14ac:dyDescent="0.25">
      <c r="A342">
        <v>3</v>
      </c>
      <c r="B342">
        <v>43</v>
      </c>
      <c r="C342">
        <v>73</v>
      </c>
      <c r="D342" t="str">
        <f t="shared" si="41"/>
        <v>21+</v>
      </c>
    </row>
    <row r="343" spans="1:4" x14ac:dyDescent="0.25">
      <c r="A343">
        <v>3</v>
      </c>
      <c r="B343">
        <v>44</v>
      </c>
      <c r="C343">
        <v>50</v>
      </c>
      <c r="D343" t="str">
        <f t="shared" si="41"/>
        <v>21+</v>
      </c>
    </row>
    <row r="344" spans="1:4" x14ac:dyDescent="0.25">
      <c r="A344">
        <v>3</v>
      </c>
      <c r="B344">
        <v>45</v>
      </c>
      <c r="C344">
        <v>57</v>
      </c>
      <c r="D344" t="str">
        <f t="shared" si="41"/>
        <v>21+</v>
      </c>
    </row>
    <row r="345" spans="1:4" x14ac:dyDescent="0.25">
      <c r="A345">
        <v>3</v>
      </c>
      <c r="B345">
        <v>46</v>
      </c>
      <c r="C345">
        <v>47</v>
      </c>
      <c r="D345" t="str">
        <f t="shared" si="41"/>
        <v>21+</v>
      </c>
    </row>
    <row r="346" spans="1:4" x14ac:dyDescent="0.25">
      <c r="A346">
        <v>3</v>
      </c>
      <c r="B346">
        <v>47</v>
      </c>
      <c r="C346">
        <v>43</v>
      </c>
      <c r="D346" t="str">
        <f t="shared" si="41"/>
        <v>21+</v>
      </c>
    </row>
    <row r="347" spans="1:4" x14ac:dyDescent="0.25">
      <c r="A347">
        <v>3</v>
      </c>
      <c r="B347">
        <v>48</v>
      </c>
      <c r="C347">
        <v>51</v>
      </c>
      <c r="D347" t="str">
        <f t="shared" si="41"/>
        <v>21+</v>
      </c>
    </row>
    <row r="348" spans="1:4" x14ac:dyDescent="0.25">
      <c r="A348">
        <v>3</v>
      </c>
      <c r="B348">
        <v>49</v>
      </c>
      <c r="C348">
        <v>32</v>
      </c>
      <c r="D348" t="str">
        <f t="shared" si="41"/>
        <v>21+</v>
      </c>
    </row>
    <row r="349" spans="1:4" x14ac:dyDescent="0.25">
      <c r="A349">
        <v>3</v>
      </c>
      <c r="B349">
        <v>50</v>
      </c>
      <c r="C349">
        <v>43</v>
      </c>
      <c r="D349" t="str">
        <f t="shared" si="41"/>
        <v>21+</v>
      </c>
    </row>
    <row r="350" spans="1:4" x14ac:dyDescent="0.25">
      <c r="A350">
        <v>3</v>
      </c>
      <c r="B350">
        <v>51</v>
      </c>
      <c r="C350">
        <v>39</v>
      </c>
      <c r="D350" t="str">
        <f t="shared" si="41"/>
        <v>21+</v>
      </c>
    </row>
    <row r="351" spans="1:4" x14ac:dyDescent="0.25">
      <c r="A351">
        <v>3</v>
      </c>
      <c r="B351">
        <v>52</v>
      </c>
      <c r="C351">
        <v>21</v>
      </c>
      <c r="D351" t="str">
        <f t="shared" si="41"/>
        <v>21+</v>
      </c>
    </row>
    <row r="352" spans="1:4" x14ac:dyDescent="0.25">
      <c r="A352">
        <v>3</v>
      </c>
      <c r="B352">
        <v>53</v>
      </c>
      <c r="C352">
        <v>28</v>
      </c>
      <c r="D352" t="str">
        <f t="shared" si="41"/>
        <v>21+</v>
      </c>
    </row>
    <row r="353" spans="1:4" x14ac:dyDescent="0.25">
      <c r="A353">
        <v>3</v>
      </c>
      <c r="B353">
        <v>54</v>
      </c>
      <c r="C353">
        <v>33</v>
      </c>
      <c r="D353" t="str">
        <f t="shared" si="41"/>
        <v>21+</v>
      </c>
    </row>
    <row r="354" spans="1:4" x14ac:dyDescent="0.25">
      <c r="A354">
        <v>3</v>
      </c>
      <c r="B354">
        <v>55</v>
      </c>
      <c r="C354">
        <v>28</v>
      </c>
      <c r="D354" t="str">
        <f t="shared" si="41"/>
        <v>21+</v>
      </c>
    </row>
    <row r="355" spans="1:4" x14ac:dyDescent="0.25">
      <c r="A355">
        <v>3</v>
      </c>
      <c r="B355">
        <v>56</v>
      </c>
      <c r="C355">
        <v>31</v>
      </c>
      <c r="D355" t="str">
        <f t="shared" si="41"/>
        <v>21+</v>
      </c>
    </row>
    <row r="356" spans="1:4" x14ac:dyDescent="0.25">
      <c r="A356">
        <v>3</v>
      </c>
      <c r="B356">
        <v>57</v>
      </c>
      <c r="C356">
        <v>27</v>
      </c>
      <c r="D356" t="str">
        <f t="shared" si="41"/>
        <v>21+</v>
      </c>
    </row>
    <row r="357" spans="1:4" x14ac:dyDescent="0.25">
      <c r="A357">
        <v>3</v>
      </c>
      <c r="B357">
        <v>58</v>
      </c>
      <c r="C357">
        <v>24</v>
      </c>
      <c r="D357" t="str">
        <f t="shared" si="41"/>
        <v>21+</v>
      </c>
    </row>
    <row r="358" spans="1:4" x14ac:dyDescent="0.25">
      <c r="A358">
        <v>3</v>
      </c>
      <c r="B358">
        <v>59</v>
      </c>
      <c r="C358">
        <v>17</v>
      </c>
      <c r="D358" t="str">
        <f t="shared" si="41"/>
        <v>21+</v>
      </c>
    </row>
    <row r="359" spans="1:4" x14ac:dyDescent="0.25">
      <c r="A359">
        <v>3</v>
      </c>
      <c r="B359">
        <v>60</v>
      </c>
      <c r="C359">
        <v>13</v>
      </c>
      <c r="D359" t="str">
        <f t="shared" si="41"/>
        <v>21+</v>
      </c>
    </row>
    <row r="360" spans="1:4" x14ac:dyDescent="0.25">
      <c r="A360">
        <v>3</v>
      </c>
      <c r="B360">
        <v>61</v>
      </c>
      <c r="C360">
        <v>17</v>
      </c>
      <c r="D360" t="str">
        <f t="shared" si="41"/>
        <v>21+</v>
      </c>
    </row>
    <row r="361" spans="1:4" x14ac:dyDescent="0.25">
      <c r="A361">
        <v>3</v>
      </c>
      <c r="B361">
        <v>62</v>
      </c>
      <c r="C361">
        <v>21</v>
      </c>
      <c r="D361" t="str">
        <f t="shared" si="41"/>
        <v>21+</v>
      </c>
    </row>
    <row r="362" spans="1:4" x14ac:dyDescent="0.25">
      <c r="A362">
        <v>3</v>
      </c>
      <c r="B362">
        <v>63</v>
      </c>
      <c r="C362">
        <v>19</v>
      </c>
      <c r="D362" t="str">
        <f t="shared" si="41"/>
        <v>21+</v>
      </c>
    </row>
    <row r="363" spans="1:4" x14ac:dyDescent="0.25">
      <c r="A363">
        <v>3</v>
      </c>
      <c r="B363">
        <v>64</v>
      </c>
      <c r="C363">
        <v>11</v>
      </c>
      <c r="D363" t="str">
        <f t="shared" si="41"/>
        <v>21+</v>
      </c>
    </row>
    <row r="364" spans="1:4" x14ac:dyDescent="0.25">
      <c r="A364">
        <v>3</v>
      </c>
      <c r="B364">
        <v>65</v>
      </c>
      <c r="C364">
        <v>6</v>
      </c>
      <c r="D364" t="str">
        <f t="shared" si="41"/>
        <v>21+</v>
      </c>
    </row>
    <row r="365" spans="1:4" x14ac:dyDescent="0.25">
      <c r="A365">
        <v>3</v>
      </c>
      <c r="B365">
        <v>66</v>
      </c>
      <c r="C365">
        <v>6</v>
      </c>
      <c r="D365" t="str">
        <f t="shared" si="41"/>
        <v>21+</v>
      </c>
    </row>
    <row r="366" spans="1:4" x14ac:dyDescent="0.25">
      <c r="A366">
        <v>3</v>
      </c>
      <c r="B366">
        <v>67</v>
      </c>
      <c r="C366">
        <v>4</v>
      </c>
      <c r="D366" t="str">
        <f t="shared" si="41"/>
        <v>21+</v>
      </c>
    </row>
    <row r="367" spans="1:4" x14ac:dyDescent="0.25">
      <c r="A367">
        <v>3</v>
      </c>
      <c r="B367">
        <v>68</v>
      </c>
      <c r="C367">
        <v>9</v>
      </c>
      <c r="D367" t="str">
        <f t="shared" si="41"/>
        <v>21+</v>
      </c>
    </row>
    <row r="368" spans="1:4" x14ac:dyDescent="0.25">
      <c r="A368">
        <v>3</v>
      </c>
      <c r="B368">
        <v>69</v>
      </c>
      <c r="C368">
        <v>15</v>
      </c>
      <c r="D368" t="str">
        <f t="shared" si="41"/>
        <v>21+</v>
      </c>
    </row>
    <row r="369" spans="1:4" x14ac:dyDescent="0.25">
      <c r="A369">
        <v>3</v>
      </c>
      <c r="B369">
        <v>70</v>
      </c>
      <c r="C369">
        <v>6</v>
      </c>
      <c r="D369" t="str">
        <f t="shared" si="41"/>
        <v>21+</v>
      </c>
    </row>
    <row r="370" spans="1:4" x14ac:dyDescent="0.25">
      <c r="A370">
        <v>3</v>
      </c>
      <c r="B370">
        <v>71</v>
      </c>
      <c r="C370">
        <v>7</v>
      </c>
      <c r="D370" t="str">
        <f t="shared" si="41"/>
        <v>21+</v>
      </c>
    </row>
    <row r="371" spans="1:4" x14ac:dyDescent="0.25">
      <c r="A371">
        <v>3</v>
      </c>
      <c r="B371">
        <v>72</v>
      </c>
      <c r="C371">
        <v>6</v>
      </c>
      <c r="D371" t="str">
        <f t="shared" si="41"/>
        <v>21+</v>
      </c>
    </row>
    <row r="372" spans="1:4" x14ac:dyDescent="0.25">
      <c r="A372">
        <v>3</v>
      </c>
      <c r="B372">
        <v>73</v>
      </c>
      <c r="C372">
        <v>11</v>
      </c>
      <c r="D372" t="str">
        <f t="shared" si="41"/>
        <v>21+</v>
      </c>
    </row>
    <row r="373" spans="1:4" x14ac:dyDescent="0.25">
      <c r="A373">
        <v>3</v>
      </c>
      <c r="B373">
        <v>74</v>
      </c>
      <c r="C373">
        <v>6</v>
      </c>
      <c r="D373" t="str">
        <f t="shared" si="41"/>
        <v>21+</v>
      </c>
    </row>
    <row r="374" spans="1:4" x14ac:dyDescent="0.25">
      <c r="A374">
        <v>3</v>
      </c>
      <c r="B374">
        <v>75</v>
      </c>
      <c r="C374">
        <v>5</v>
      </c>
      <c r="D374" t="str">
        <f t="shared" si="41"/>
        <v>21+</v>
      </c>
    </row>
    <row r="375" spans="1:4" x14ac:dyDescent="0.25">
      <c r="A375">
        <v>3</v>
      </c>
      <c r="B375">
        <v>76</v>
      </c>
      <c r="C375">
        <v>8</v>
      </c>
      <c r="D375" t="str">
        <f t="shared" si="41"/>
        <v>21+</v>
      </c>
    </row>
    <row r="376" spans="1:4" x14ac:dyDescent="0.25">
      <c r="A376">
        <v>3</v>
      </c>
      <c r="B376">
        <v>77</v>
      </c>
      <c r="C376">
        <v>4</v>
      </c>
      <c r="D376" t="str">
        <f t="shared" si="41"/>
        <v>21+</v>
      </c>
    </row>
    <row r="377" spans="1:4" x14ac:dyDescent="0.25">
      <c r="A377">
        <v>3</v>
      </c>
      <c r="B377">
        <v>78</v>
      </c>
      <c r="C377">
        <v>4</v>
      </c>
      <c r="D377" t="str">
        <f t="shared" si="41"/>
        <v>21+</v>
      </c>
    </row>
    <row r="378" spans="1:4" x14ac:dyDescent="0.25">
      <c r="A378">
        <v>3</v>
      </c>
      <c r="B378">
        <v>79</v>
      </c>
      <c r="C378">
        <v>5</v>
      </c>
      <c r="D378" t="str">
        <f t="shared" si="41"/>
        <v>21+</v>
      </c>
    </row>
    <row r="379" spans="1:4" x14ac:dyDescent="0.25">
      <c r="A379">
        <v>3</v>
      </c>
      <c r="B379">
        <v>80</v>
      </c>
      <c r="C379">
        <v>7</v>
      </c>
      <c r="D379" t="str">
        <f t="shared" si="41"/>
        <v>21+</v>
      </c>
    </row>
    <row r="380" spans="1:4" x14ac:dyDescent="0.25">
      <c r="A380">
        <v>3</v>
      </c>
      <c r="B380">
        <v>81</v>
      </c>
      <c r="C380">
        <v>4</v>
      </c>
      <c r="D380" t="str">
        <f t="shared" si="41"/>
        <v>21+</v>
      </c>
    </row>
    <row r="381" spans="1:4" x14ac:dyDescent="0.25">
      <c r="A381">
        <v>3</v>
      </c>
      <c r="B381">
        <v>82</v>
      </c>
      <c r="C381">
        <v>5</v>
      </c>
      <c r="D381" t="str">
        <f t="shared" si="41"/>
        <v>21+</v>
      </c>
    </row>
    <row r="382" spans="1:4" x14ac:dyDescent="0.25">
      <c r="A382">
        <v>3</v>
      </c>
      <c r="B382">
        <v>83</v>
      </c>
      <c r="C382">
        <v>5</v>
      </c>
      <c r="D382" t="str">
        <f t="shared" si="41"/>
        <v>21+</v>
      </c>
    </row>
    <row r="383" spans="1:4" x14ac:dyDescent="0.25">
      <c r="A383">
        <v>3</v>
      </c>
      <c r="B383">
        <v>84</v>
      </c>
      <c r="C383">
        <v>2</v>
      </c>
      <c r="D383" t="str">
        <f t="shared" si="41"/>
        <v>21+</v>
      </c>
    </row>
    <row r="384" spans="1:4" x14ac:dyDescent="0.25">
      <c r="A384">
        <v>3</v>
      </c>
      <c r="B384">
        <v>85</v>
      </c>
      <c r="C384">
        <v>2</v>
      </c>
      <c r="D384" t="str">
        <f t="shared" si="41"/>
        <v>21+</v>
      </c>
    </row>
    <row r="385" spans="1:4" x14ac:dyDescent="0.25">
      <c r="A385">
        <v>3</v>
      </c>
      <c r="B385">
        <v>86</v>
      </c>
      <c r="C385">
        <v>1</v>
      </c>
      <c r="D385" t="str">
        <f t="shared" si="41"/>
        <v>21+</v>
      </c>
    </row>
    <row r="386" spans="1:4" x14ac:dyDescent="0.25">
      <c r="A386">
        <v>3</v>
      </c>
      <c r="B386">
        <v>87</v>
      </c>
      <c r="C386">
        <v>2</v>
      </c>
      <c r="D386" t="str">
        <f t="shared" si="41"/>
        <v>21+</v>
      </c>
    </row>
    <row r="387" spans="1:4" x14ac:dyDescent="0.25">
      <c r="A387">
        <v>3</v>
      </c>
      <c r="B387">
        <v>88</v>
      </c>
      <c r="C387">
        <v>3</v>
      </c>
      <c r="D387" t="str">
        <f t="shared" ref="D387:D450" si="42">IF(B387-A387&lt;21,B387-A387,"21+")</f>
        <v>21+</v>
      </c>
    </row>
    <row r="388" spans="1:4" x14ac:dyDescent="0.25">
      <c r="A388">
        <v>3</v>
      </c>
      <c r="B388">
        <v>89</v>
      </c>
      <c r="C388">
        <v>2</v>
      </c>
      <c r="D388" t="str">
        <f t="shared" si="42"/>
        <v>21+</v>
      </c>
    </row>
    <row r="389" spans="1:4" x14ac:dyDescent="0.25">
      <c r="A389">
        <v>3</v>
      </c>
      <c r="B389">
        <v>90</v>
      </c>
      <c r="C389">
        <v>2</v>
      </c>
      <c r="D389" t="str">
        <f t="shared" si="42"/>
        <v>21+</v>
      </c>
    </row>
    <row r="390" spans="1:4" x14ac:dyDescent="0.25">
      <c r="A390">
        <v>3</v>
      </c>
      <c r="B390">
        <v>91</v>
      </c>
      <c r="C390">
        <v>2</v>
      </c>
      <c r="D390" t="str">
        <f t="shared" si="42"/>
        <v>21+</v>
      </c>
    </row>
    <row r="391" spans="1:4" x14ac:dyDescent="0.25">
      <c r="A391">
        <v>3</v>
      </c>
      <c r="B391">
        <v>93</v>
      </c>
      <c r="C391">
        <v>2</v>
      </c>
      <c r="D391" t="str">
        <f t="shared" si="42"/>
        <v>21+</v>
      </c>
    </row>
    <row r="392" spans="1:4" x14ac:dyDescent="0.25">
      <c r="A392">
        <v>3</v>
      </c>
      <c r="B392">
        <v>94</v>
      </c>
      <c r="C392">
        <v>2</v>
      </c>
      <c r="D392" t="str">
        <f t="shared" si="42"/>
        <v>21+</v>
      </c>
    </row>
    <row r="393" spans="1:4" x14ac:dyDescent="0.25">
      <c r="A393">
        <v>3</v>
      </c>
      <c r="B393">
        <v>95</v>
      </c>
      <c r="C393">
        <v>2</v>
      </c>
      <c r="D393" t="str">
        <f t="shared" si="42"/>
        <v>21+</v>
      </c>
    </row>
    <row r="394" spans="1:4" x14ac:dyDescent="0.25">
      <c r="A394">
        <v>3</v>
      </c>
      <c r="B394">
        <v>96</v>
      </c>
      <c r="C394">
        <v>4</v>
      </c>
      <c r="D394" t="str">
        <f t="shared" si="42"/>
        <v>21+</v>
      </c>
    </row>
    <row r="395" spans="1:4" x14ac:dyDescent="0.25">
      <c r="A395">
        <v>3</v>
      </c>
      <c r="B395">
        <v>97</v>
      </c>
      <c r="C395">
        <v>2</v>
      </c>
      <c r="D395" t="str">
        <f t="shared" si="42"/>
        <v>21+</v>
      </c>
    </row>
    <row r="396" spans="1:4" x14ac:dyDescent="0.25">
      <c r="A396">
        <v>3</v>
      </c>
      <c r="B396">
        <v>98</v>
      </c>
      <c r="C396">
        <v>4</v>
      </c>
      <c r="D396" t="str">
        <f t="shared" si="42"/>
        <v>21+</v>
      </c>
    </row>
    <row r="397" spans="1:4" x14ac:dyDescent="0.25">
      <c r="A397">
        <v>3</v>
      </c>
      <c r="B397">
        <v>99</v>
      </c>
      <c r="C397">
        <v>1</v>
      </c>
      <c r="D397" t="str">
        <f t="shared" si="42"/>
        <v>21+</v>
      </c>
    </row>
    <row r="398" spans="1:4" x14ac:dyDescent="0.25">
      <c r="A398">
        <v>3</v>
      </c>
      <c r="B398">
        <v>101</v>
      </c>
      <c r="C398">
        <v>1</v>
      </c>
      <c r="D398" t="str">
        <f t="shared" si="42"/>
        <v>21+</v>
      </c>
    </row>
    <row r="399" spans="1:4" x14ac:dyDescent="0.25">
      <c r="A399">
        <v>3</v>
      </c>
      <c r="B399">
        <v>102</v>
      </c>
      <c r="C399">
        <v>2</v>
      </c>
      <c r="D399" t="str">
        <f t="shared" si="42"/>
        <v>21+</v>
      </c>
    </row>
    <row r="400" spans="1:4" x14ac:dyDescent="0.25">
      <c r="A400">
        <v>3</v>
      </c>
      <c r="B400">
        <v>103</v>
      </c>
      <c r="C400">
        <v>2</v>
      </c>
      <c r="D400" t="str">
        <f t="shared" si="42"/>
        <v>21+</v>
      </c>
    </row>
    <row r="401" spans="1:4" x14ac:dyDescent="0.25">
      <c r="A401">
        <v>3</v>
      </c>
      <c r="B401">
        <v>104</v>
      </c>
      <c r="C401">
        <v>2</v>
      </c>
      <c r="D401" t="str">
        <f t="shared" si="42"/>
        <v>21+</v>
      </c>
    </row>
    <row r="402" spans="1:4" x14ac:dyDescent="0.25">
      <c r="A402">
        <v>3</v>
      </c>
      <c r="B402">
        <v>105</v>
      </c>
      <c r="C402">
        <v>1</v>
      </c>
      <c r="D402" t="str">
        <f t="shared" si="42"/>
        <v>21+</v>
      </c>
    </row>
    <row r="403" spans="1:4" x14ac:dyDescent="0.25">
      <c r="A403">
        <v>3</v>
      </c>
      <c r="B403">
        <v>107</v>
      </c>
      <c r="C403">
        <v>2</v>
      </c>
      <c r="D403" t="str">
        <f t="shared" si="42"/>
        <v>21+</v>
      </c>
    </row>
    <row r="404" spans="1:4" x14ac:dyDescent="0.25">
      <c r="A404">
        <v>3</v>
      </c>
      <c r="B404">
        <v>108</v>
      </c>
      <c r="C404">
        <v>3</v>
      </c>
      <c r="D404" t="str">
        <f t="shared" si="42"/>
        <v>21+</v>
      </c>
    </row>
    <row r="405" spans="1:4" x14ac:dyDescent="0.25">
      <c r="A405">
        <v>3</v>
      </c>
      <c r="B405">
        <v>110</v>
      </c>
      <c r="C405">
        <v>1</v>
      </c>
      <c r="D405" t="str">
        <f t="shared" si="42"/>
        <v>21+</v>
      </c>
    </row>
    <row r="406" spans="1:4" x14ac:dyDescent="0.25">
      <c r="A406">
        <v>3</v>
      </c>
      <c r="B406">
        <v>111</v>
      </c>
      <c r="C406">
        <v>1</v>
      </c>
      <c r="D406" t="str">
        <f t="shared" si="42"/>
        <v>21+</v>
      </c>
    </row>
    <row r="407" spans="1:4" x14ac:dyDescent="0.25">
      <c r="A407">
        <v>3</v>
      </c>
      <c r="B407">
        <v>114</v>
      </c>
      <c r="C407">
        <v>1</v>
      </c>
      <c r="D407" t="str">
        <f t="shared" si="42"/>
        <v>21+</v>
      </c>
    </row>
    <row r="408" spans="1:4" x14ac:dyDescent="0.25">
      <c r="A408">
        <v>3</v>
      </c>
      <c r="B408">
        <v>116</v>
      </c>
      <c r="C408">
        <v>2</v>
      </c>
      <c r="D408" t="str">
        <f t="shared" si="42"/>
        <v>21+</v>
      </c>
    </row>
    <row r="409" spans="1:4" x14ac:dyDescent="0.25">
      <c r="A409">
        <v>3</v>
      </c>
      <c r="B409">
        <v>121</v>
      </c>
      <c r="C409">
        <v>1</v>
      </c>
      <c r="D409" t="str">
        <f t="shared" si="42"/>
        <v>21+</v>
      </c>
    </row>
    <row r="410" spans="1:4" x14ac:dyDescent="0.25">
      <c r="A410">
        <v>3</v>
      </c>
      <c r="B410">
        <v>126</v>
      </c>
      <c r="C410">
        <v>1</v>
      </c>
      <c r="D410" t="str">
        <f t="shared" si="42"/>
        <v>21+</v>
      </c>
    </row>
    <row r="411" spans="1:4" x14ac:dyDescent="0.25">
      <c r="A411">
        <v>3</v>
      </c>
      <c r="B411">
        <v>127</v>
      </c>
      <c r="C411">
        <v>1</v>
      </c>
      <c r="D411" t="str">
        <f t="shared" si="42"/>
        <v>21+</v>
      </c>
    </row>
    <row r="412" spans="1:4" x14ac:dyDescent="0.25">
      <c r="A412">
        <v>3</v>
      </c>
      <c r="B412">
        <v>131</v>
      </c>
      <c r="C412">
        <v>1</v>
      </c>
      <c r="D412" t="str">
        <f t="shared" si="42"/>
        <v>21+</v>
      </c>
    </row>
    <row r="413" spans="1:4" x14ac:dyDescent="0.25">
      <c r="A413">
        <v>3</v>
      </c>
      <c r="B413">
        <v>133</v>
      </c>
      <c r="C413">
        <v>1</v>
      </c>
      <c r="D413" t="str">
        <f t="shared" si="42"/>
        <v>21+</v>
      </c>
    </row>
    <row r="414" spans="1:4" x14ac:dyDescent="0.25">
      <c r="A414">
        <v>3</v>
      </c>
      <c r="B414">
        <v>138</v>
      </c>
      <c r="C414">
        <v>1</v>
      </c>
      <c r="D414" t="str">
        <f t="shared" si="42"/>
        <v>21+</v>
      </c>
    </row>
    <row r="415" spans="1:4" x14ac:dyDescent="0.25">
      <c r="A415">
        <v>3</v>
      </c>
      <c r="B415">
        <v>144</v>
      </c>
      <c r="C415">
        <v>1</v>
      </c>
      <c r="D415" t="str">
        <f t="shared" si="42"/>
        <v>21+</v>
      </c>
    </row>
    <row r="416" spans="1:4" x14ac:dyDescent="0.25">
      <c r="A416">
        <v>3</v>
      </c>
      <c r="B416">
        <v>148</v>
      </c>
      <c r="C416">
        <v>1</v>
      </c>
      <c r="D416" t="str">
        <f t="shared" si="42"/>
        <v>21+</v>
      </c>
    </row>
    <row r="417" spans="1:4" x14ac:dyDescent="0.25">
      <c r="A417">
        <v>3</v>
      </c>
      <c r="B417">
        <v>156</v>
      </c>
      <c r="C417">
        <v>1</v>
      </c>
      <c r="D417" t="str">
        <f t="shared" si="42"/>
        <v>21+</v>
      </c>
    </row>
    <row r="418" spans="1:4" x14ac:dyDescent="0.25">
      <c r="A418">
        <v>3</v>
      </c>
      <c r="B418">
        <v>161</v>
      </c>
      <c r="C418">
        <v>1</v>
      </c>
      <c r="D418" t="str">
        <f t="shared" si="42"/>
        <v>21+</v>
      </c>
    </row>
    <row r="419" spans="1:4" x14ac:dyDescent="0.25">
      <c r="A419">
        <v>3</v>
      </c>
      <c r="B419">
        <v>162</v>
      </c>
      <c r="C419">
        <v>1</v>
      </c>
      <c r="D419" t="str">
        <f t="shared" si="42"/>
        <v>21+</v>
      </c>
    </row>
    <row r="420" spans="1:4" x14ac:dyDescent="0.25">
      <c r="A420">
        <v>3</v>
      </c>
      <c r="B420">
        <v>164</v>
      </c>
      <c r="C420">
        <v>1</v>
      </c>
      <c r="D420" t="str">
        <f t="shared" si="42"/>
        <v>21+</v>
      </c>
    </row>
    <row r="421" spans="1:4" x14ac:dyDescent="0.25">
      <c r="A421">
        <v>3</v>
      </c>
      <c r="B421">
        <v>168</v>
      </c>
      <c r="C421">
        <v>1</v>
      </c>
      <c r="D421" t="str">
        <f t="shared" si="42"/>
        <v>21+</v>
      </c>
    </row>
    <row r="422" spans="1:4" x14ac:dyDescent="0.25">
      <c r="A422">
        <v>3</v>
      </c>
      <c r="B422">
        <v>174</v>
      </c>
      <c r="C422">
        <v>1</v>
      </c>
      <c r="D422" t="str">
        <f t="shared" si="42"/>
        <v>21+</v>
      </c>
    </row>
    <row r="423" spans="1:4" x14ac:dyDescent="0.25">
      <c r="A423">
        <v>3</v>
      </c>
      <c r="B423">
        <v>209</v>
      </c>
      <c r="C423">
        <v>1</v>
      </c>
      <c r="D423" t="str">
        <f t="shared" si="42"/>
        <v>21+</v>
      </c>
    </row>
    <row r="424" spans="1:4" x14ac:dyDescent="0.25">
      <c r="A424">
        <v>3</v>
      </c>
      <c r="B424">
        <v>237</v>
      </c>
      <c r="C424">
        <v>1</v>
      </c>
      <c r="D424" t="str">
        <f t="shared" si="42"/>
        <v>21+</v>
      </c>
    </row>
    <row r="425" spans="1:4" x14ac:dyDescent="0.25">
      <c r="A425">
        <v>3</v>
      </c>
      <c r="B425">
        <v>259</v>
      </c>
      <c r="C425">
        <v>1</v>
      </c>
      <c r="D425" t="str">
        <f t="shared" si="42"/>
        <v>21+</v>
      </c>
    </row>
    <row r="426" spans="1:4" x14ac:dyDescent="0.25">
      <c r="A426">
        <v>3</v>
      </c>
      <c r="B426">
        <v>295</v>
      </c>
      <c r="C426">
        <v>1</v>
      </c>
      <c r="D426" t="str">
        <f t="shared" si="42"/>
        <v>21+</v>
      </c>
    </row>
    <row r="427" spans="1:4" x14ac:dyDescent="0.25">
      <c r="A427">
        <v>3</v>
      </c>
      <c r="B427">
        <v>339</v>
      </c>
      <c r="C427">
        <v>1</v>
      </c>
      <c r="D427" t="str">
        <f t="shared" si="42"/>
        <v>21+</v>
      </c>
    </row>
    <row r="428" spans="1:4" x14ac:dyDescent="0.25">
      <c r="A428">
        <v>4</v>
      </c>
      <c r="B428">
        <v>4</v>
      </c>
      <c r="C428">
        <v>15944</v>
      </c>
      <c r="D428">
        <f t="shared" si="42"/>
        <v>0</v>
      </c>
    </row>
    <row r="429" spans="1:4" x14ac:dyDescent="0.25">
      <c r="A429">
        <v>4</v>
      </c>
      <c r="B429">
        <v>5</v>
      </c>
      <c r="C429">
        <v>10706</v>
      </c>
      <c r="D429">
        <f t="shared" si="42"/>
        <v>1</v>
      </c>
    </row>
    <row r="430" spans="1:4" x14ac:dyDescent="0.25">
      <c r="A430">
        <v>4</v>
      </c>
      <c r="B430">
        <v>6</v>
      </c>
      <c r="C430">
        <v>8185</v>
      </c>
      <c r="D430">
        <f t="shared" si="42"/>
        <v>2</v>
      </c>
    </row>
    <row r="431" spans="1:4" x14ac:dyDescent="0.25">
      <c r="A431">
        <v>4</v>
      </c>
      <c r="B431">
        <v>7</v>
      </c>
      <c r="C431">
        <v>5862</v>
      </c>
      <c r="D431">
        <f t="shared" si="42"/>
        <v>3</v>
      </c>
    </row>
    <row r="432" spans="1:4" x14ac:dyDescent="0.25">
      <c r="A432">
        <v>4</v>
      </c>
      <c r="B432">
        <v>8</v>
      </c>
      <c r="C432">
        <v>4613</v>
      </c>
      <c r="D432">
        <f t="shared" si="42"/>
        <v>4</v>
      </c>
    </row>
    <row r="433" spans="1:4" x14ac:dyDescent="0.25">
      <c r="A433">
        <v>4</v>
      </c>
      <c r="B433">
        <v>9</v>
      </c>
      <c r="C433">
        <v>3643</v>
      </c>
      <c r="D433">
        <f t="shared" si="42"/>
        <v>5</v>
      </c>
    </row>
    <row r="434" spans="1:4" x14ac:dyDescent="0.25">
      <c r="A434">
        <v>4</v>
      </c>
      <c r="B434">
        <v>10</v>
      </c>
      <c r="C434">
        <v>2870</v>
      </c>
      <c r="D434">
        <f t="shared" si="42"/>
        <v>6</v>
      </c>
    </row>
    <row r="435" spans="1:4" x14ac:dyDescent="0.25">
      <c r="A435">
        <v>4</v>
      </c>
      <c r="B435">
        <v>11</v>
      </c>
      <c r="C435">
        <v>2401</v>
      </c>
      <c r="D435">
        <f t="shared" si="42"/>
        <v>7</v>
      </c>
    </row>
    <row r="436" spans="1:4" x14ac:dyDescent="0.25">
      <c r="A436">
        <v>4</v>
      </c>
      <c r="B436">
        <v>12</v>
      </c>
      <c r="C436">
        <v>2080</v>
      </c>
      <c r="D436">
        <f t="shared" si="42"/>
        <v>8</v>
      </c>
    </row>
    <row r="437" spans="1:4" x14ac:dyDescent="0.25">
      <c r="A437">
        <v>4</v>
      </c>
      <c r="B437">
        <v>13</v>
      </c>
      <c r="C437">
        <v>1770</v>
      </c>
      <c r="D437">
        <f t="shared" si="42"/>
        <v>9</v>
      </c>
    </row>
    <row r="438" spans="1:4" x14ac:dyDescent="0.25">
      <c r="A438">
        <v>4</v>
      </c>
      <c r="B438">
        <v>14</v>
      </c>
      <c r="C438">
        <v>1445</v>
      </c>
      <c r="D438">
        <f t="shared" si="42"/>
        <v>10</v>
      </c>
    </row>
    <row r="439" spans="1:4" x14ac:dyDescent="0.25">
      <c r="A439">
        <v>4</v>
      </c>
      <c r="B439">
        <v>15</v>
      </c>
      <c r="C439">
        <v>1294</v>
      </c>
      <c r="D439">
        <f t="shared" si="42"/>
        <v>11</v>
      </c>
    </row>
    <row r="440" spans="1:4" x14ac:dyDescent="0.25">
      <c r="A440">
        <v>4</v>
      </c>
      <c r="B440">
        <v>16</v>
      </c>
      <c r="C440">
        <v>1142</v>
      </c>
      <c r="D440">
        <f t="shared" si="42"/>
        <v>12</v>
      </c>
    </row>
    <row r="441" spans="1:4" x14ac:dyDescent="0.25">
      <c r="A441">
        <v>4</v>
      </c>
      <c r="B441">
        <v>17</v>
      </c>
      <c r="C441">
        <v>988</v>
      </c>
      <c r="D441">
        <f t="shared" si="42"/>
        <v>13</v>
      </c>
    </row>
    <row r="442" spans="1:4" x14ac:dyDescent="0.25">
      <c r="A442">
        <v>4</v>
      </c>
      <c r="B442">
        <v>18</v>
      </c>
      <c r="C442">
        <v>999</v>
      </c>
      <c r="D442">
        <f t="shared" si="42"/>
        <v>14</v>
      </c>
    </row>
    <row r="443" spans="1:4" x14ac:dyDescent="0.25">
      <c r="A443">
        <v>4</v>
      </c>
      <c r="B443">
        <v>19</v>
      </c>
      <c r="C443">
        <v>753</v>
      </c>
      <c r="D443">
        <f t="shared" si="42"/>
        <v>15</v>
      </c>
    </row>
    <row r="444" spans="1:4" x14ac:dyDescent="0.25">
      <c r="A444">
        <v>4</v>
      </c>
      <c r="B444">
        <v>20</v>
      </c>
      <c r="C444">
        <v>669</v>
      </c>
      <c r="D444">
        <f t="shared" si="42"/>
        <v>16</v>
      </c>
    </row>
    <row r="445" spans="1:4" x14ac:dyDescent="0.25">
      <c r="A445">
        <v>4</v>
      </c>
      <c r="B445">
        <v>21</v>
      </c>
      <c r="C445">
        <v>584</v>
      </c>
      <c r="D445">
        <f t="shared" si="42"/>
        <v>17</v>
      </c>
    </row>
    <row r="446" spans="1:4" x14ac:dyDescent="0.25">
      <c r="A446">
        <v>4</v>
      </c>
      <c r="B446">
        <v>22</v>
      </c>
      <c r="C446">
        <v>511</v>
      </c>
      <c r="D446">
        <f t="shared" si="42"/>
        <v>18</v>
      </c>
    </row>
    <row r="447" spans="1:4" x14ac:dyDescent="0.25">
      <c r="A447">
        <v>4</v>
      </c>
      <c r="B447">
        <v>23</v>
      </c>
      <c r="C447">
        <v>434</v>
      </c>
      <c r="D447">
        <f t="shared" si="42"/>
        <v>19</v>
      </c>
    </row>
    <row r="448" spans="1:4" x14ac:dyDescent="0.25">
      <c r="A448">
        <v>4</v>
      </c>
      <c r="B448">
        <v>24</v>
      </c>
      <c r="C448">
        <v>415</v>
      </c>
      <c r="D448">
        <f t="shared" si="42"/>
        <v>20</v>
      </c>
    </row>
    <row r="449" spans="1:4" x14ac:dyDescent="0.25">
      <c r="A449">
        <v>4</v>
      </c>
      <c r="B449">
        <v>25</v>
      </c>
      <c r="C449">
        <v>334</v>
      </c>
      <c r="D449" t="str">
        <f t="shared" si="42"/>
        <v>21+</v>
      </c>
    </row>
    <row r="450" spans="1:4" x14ac:dyDescent="0.25">
      <c r="A450">
        <v>4</v>
      </c>
      <c r="B450">
        <v>26</v>
      </c>
      <c r="C450">
        <v>324</v>
      </c>
      <c r="D450" t="str">
        <f t="shared" si="42"/>
        <v>21+</v>
      </c>
    </row>
    <row r="451" spans="1:4" x14ac:dyDescent="0.25">
      <c r="A451">
        <v>4</v>
      </c>
      <c r="B451">
        <v>27</v>
      </c>
      <c r="C451">
        <v>284</v>
      </c>
      <c r="D451" t="str">
        <f t="shared" ref="D451:D514" si="43">IF(B451-A451&lt;21,B451-A451,"21+")</f>
        <v>21+</v>
      </c>
    </row>
    <row r="452" spans="1:4" x14ac:dyDescent="0.25">
      <c r="A452">
        <v>4</v>
      </c>
      <c r="B452">
        <v>28</v>
      </c>
      <c r="C452">
        <v>246</v>
      </c>
      <c r="D452" t="str">
        <f t="shared" si="43"/>
        <v>21+</v>
      </c>
    </row>
    <row r="453" spans="1:4" x14ac:dyDescent="0.25">
      <c r="A453">
        <v>4</v>
      </c>
      <c r="B453">
        <v>29</v>
      </c>
      <c r="C453">
        <v>231</v>
      </c>
      <c r="D453" t="str">
        <f t="shared" si="43"/>
        <v>21+</v>
      </c>
    </row>
    <row r="454" spans="1:4" x14ac:dyDescent="0.25">
      <c r="A454">
        <v>4</v>
      </c>
      <c r="B454">
        <v>30</v>
      </c>
      <c r="C454">
        <v>202</v>
      </c>
      <c r="D454" t="str">
        <f t="shared" si="43"/>
        <v>21+</v>
      </c>
    </row>
    <row r="455" spans="1:4" x14ac:dyDescent="0.25">
      <c r="A455">
        <v>4</v>
      </c>
      <c r="B455">
        <v>31</v>
      </c>
      <c r="C455">
        <v>190</v>
      </c>
      <c r="D455" t="str">
        <f t="shared" si="43"/>
        <v>21+</v>
      </c>
    </row>
    <row r="456" spans="1:4" x14ac:dyDescent="0.25">
      <c r="A456">
        <v>4</v>
      </c>
      <c r="B456">
        <v>32</v>
      </c>
      <c r="C456">
        <v>180</v>
      </c>
      <c r="D456" t="str">
        <f t="shared" si="43"/>
        <v>21+</v>
      </c>
    </row>
    <row r="457" spans="1:4" x14ac:dyDescent="0.25">
      <c r="A457">
        <v>4</v>
      </c>
      <c r="B457">
        <v>33</v>
      </c>
      <c r="C457">
        <v>181</v>
      </c>
      <c r="D457" t="str">
        <f t="shared" si="43"/>
        <v>21+</v>
      </c>
    </row>
    <row r="458" spans="1:4" x14ac:dyDescent="0.25">
      <c r="A458">
        <v>4</v>
      </c>
      <c r="B458">
        <v>34</v>
      </c>
      <c r="C458">
        <v>148</v>
      </c>
      <c r="D458" t="str">
        <f t="shared" si="43"/>
        <v>21+</v>
      </c>
    </row>
    <row r="459" spans="1:4" x14ac:dyDescent="0.25">
      <c r="A459">
        <v>4</v>
      </c>
      <c r="B459">
        <v>35</v>
      </c>
      <c r="C459">
        <v>137</v>
      </c>
      <c r="D459" t="str">
        <f t="shared" si="43"/>
        <v>21+</v>
      </c>
    </row>
    <row r="460" spans="1:4" x14ac:dyDescent="0.25">
      <c r="A460">
        <v>4</v>
      </c>
      <c r="B460">
        <v>36</v>
      </c>
      <c r="C460">
        <v>149</v>
      </c>
      <c r="D460" t="str">
        <f t="shared" si="43"/>
        <v>21+</v>
      </c>
    </row>
    <row r="461" spans="1:4" x14ac:dyDescent="0.25">
      <c r="A461">
        <v>4</v>
      </c>
      <c r="B461">
        <v>37</v>
      </c>
      <c r="C461">
        <v>113</v>
      </c>
      <c r="D461" t="str">
        <f t="shared" si="43"/>
        <v>21+</v>
      </c>
    </row>
    <row r="462" spans="1:4" x14ac:dyDescent="0.25">
      <c r="A462">
        <v>4</v>
      </c>
      <c r="B462">
        <v>38</v>
      </c>
      <c r="C462">
        <v>105</v>
      </c>
      <c r="D462" t="str">
        <f t="shared" si="43"/>
        <v>21+</v>
      </c>
    </row>
    <row r="463" spans="1:4" x14ac:dyDescent="0.25">
      <c r="A463">
        <v>4</v>
      </c>
      <c r="B463">
        <v>39</v>
      </c>
      <c r="C463">
        <v>83</v>
      </c>
      <c r="D463" t="str">
        <f t="shared" si="43"/>
        <v>21+</v>
      </c>
    </row>
    <row r="464" spans="1:4" x14ac:dyDescent="0.25">
      <c r="A464">
        <v>4</v>
      </c>
      <c r="B464">
        <v>40</v>
      </c>
      <c r="C464">
        <v>89</v>
      </c>
      <c r="D464" t="str">
        <f t="shared" si="43"/>
        <v>21+</v>
      </c>
    </row>
    <row r="465" spans="1:4" x14ac:dyDescent="0.25">
      <c r="A465">
        <v>4</v>
      </c>
      <c r="B465">
        <v>41</v>
      </c>
      <c r="C465">
        <v>66</v>
      </c>
      <c r="D465" t="str">
        <f t="shared" si="43"/>
        <v>21+</v>
      </c>
    </row>
    <row r="466" spans="1:4" x14ac:dyDescent="0.25">
      <c r="A466">
        <v>4</v>
      </c>
      <c r="B466">
        <v>42</v>
      </c>
      <c r="C466">
        <v>76</v>
      </c>
      <c r="D466" t="str">
        <f t="shared" si="43"/>
        <v>21+</v>
      </c>
    </row>
    <row r="467" spans="1:4" x14ac:dyDescent="0.25">
      <c r="A467">
        <v>4</v>
      </c>
      <c r="B467">
        <v>43</v>
      </c>
      <c r="C467">
        <v>70</v>
      </c>
      <c r="D467" t="str">
        <f t="shared" si="43"/>
        <v>21+</v>
      </c>
    </row>
    <row r="468" spans="1:4" x14ac:dyDescent="0.25">
      <c r="A468">
        <v>4</v>
      </c>
      <c r="B468">
        <v>44</v>
      </c>
      <c r="C468">
        <v>65</v>
      </c>
      <c r="D468" t="str">
        <f t="shared" si="43"/>
        <v>21+</v>
      </c>
    </row>
    <row r="469" spans="1:4" x14ac:dyDescent="0.25">
      <c r="A469">
        <v>4</v>
      </c>
      <c r="B469">
        <v>45</v>
      </c>
      <c r="C469">
        <v>67</v>
      </c>
      <c r="D469" t="str">
        <f t="shared" si="43"/>
        <v>21+</v>
      </c>
    </row>
    <row r="470" spans="1:4" x14ac:dyDescent="0.25">
      <c r="A470">
        <v>4</v>
      </c>
      <c r="B470">
        <v>46</v>
      </c>
      <c r="C470">
        <v>56</v>
      </c>
      <c r="D470" t="str">
        <f t="shared" si="43"/>
        <v>21+</v>
      </c>
    </row>
    <row r="471" spans="1:4" x14ac:dyDescent="0.25">
      <c r="A471">
        <v>4</v>
      </c>
      <c r="B471">
        <v>47</v>
      </c>
      <c r="C471">
        <v>43</v>
      </c>
      <c r="D471" t="str">
        <f t="shared" si="43"/>
        <v>21+</v>
      </c>
    </row>
    <row r="472" spans="1:4" x14ac:dyDescent="0.25">
      <c r="A472">
        <v>4</v>
      </c>
      <c r="B472">
        <v>48</v>
      </c>
      <c r="C472">
        <v>57</v>
      </c>
      <c r="D472" t="str">
        <f t="shared" si="43"/>
        <v>21+</v>
      </c>
    </row>
    <row r="473" spans="1:4" x14ac:dyDescent="0.25">
      <c r="A473">
        <v>4</v>
      </c>
      <c r="B473">
        <v>49</v>
      </c>
      <c r="C473">
        <v>29</v>
      </c>
      <c r="D473" t="str">
        <f t="shared" si="43"/>
        <v>21+</v>
      </c>
    </row>
    <row r="474" spans="1:4" x14ac:dyDescent="0.25">
      <c r="A474">
        <v>4</v>
      </c>
      <c r="B474">
        <v>50</v>
      </c>
      <c r="C474">
        <v>36</v>
      </c>
      <c r="D474" t="str">
        <f t="shared" si="43"/>
        <v>21+</v>
      </c>
    </row>
    <row r="475" spans="1:4" x14ac:dyDescent="0.25">
      <c r="A475">
        <v>4</v>
      </c>
      <c r="B475">
        <v>51</v>
      </c>
      <c r="C475">
        <v>37</v>
      </c>
      <c r="D475" t="str">
        <f t="shared" si="43"/>
        <v>21+</v>
      </c>
    </row>
    <row r="476" spans="1:4" x14ac:dyDescent="0.25">
      <c r="A476">
        <v>4</v>
      </c>
      <c r="B476">
        <v>52</v>
      </c>
      <c r="C476">
        <v>26</v>
      </c>
      <c r="D476" t="str">
        <f t="shared" si="43"/>
        <v>21+</v>
      </c>
    </row>
    <row r="477" spans="1:4" x14ac:dyDescent="0.25">
      <c r="A477">
        <v>4</v>
      </c>
      <c r="B477">
        <v>53</v>
      </c>
      <c r="C477">
        <v>33</v>
      </c>
      <c r="D477" t="str">
        <f t="shared" si="43"/>
        <v>21+</v>
      </c>
    </row>
    <row r="478" spans="1:4" x14ac:dyDescent="0.25">
      <c r="A478">
        <v>4</v>
      </c>
      <c r="B478">
        <v>54</v>
      </c>
      <c r="C478">
        <v>26</v>
      </c>
      <c r="D478" t="str">
        <f t="shared" si="43"/>
        <v>21+</v>
      </c>
    </row>
    <row r="479" spans="1:4" x14ac:dyDescent="0.25">
      <c r="A479">
        <v>4</v>
      </c>
      <c r="B479">
        <v>55</v>
      </c>
      <c r="C479">
        <v>35</v>
      </c>
      <c r="D479" t="str">
        <f t="shared" si="43"/>
        <v>21+</v>
      </c>
    </row>
    <row r="480" spans="1:4" x14ac:dyDescent="0.25">
      <c r="A480">
        <v>4</v>
      </c>
      <c r="B480">
        <v>56</v>
      </c>
      <c r="C480">
        <v>22</v>
      </c>
      <c r="D480" t="str">
        <f t="shared" si="43"/>
        <v>21+</v>
      </c>
    </row>
    <row r="481" spans="1:4" x14ac:dyDescent="0.25">
      <c r="A481">
        <v>4</v>
      </c>
      <c r="B481">
        <v>57</v>
      </c>
      <c r="C481">
        <v>15</v>
      </c>
      <c r="D481" t="str">
        <f t="shared" si="43"/>
        <v>21+</v>
      </c>
    </row>
    <row r="482" spans="1:4" x14ac:dyDescent="0.25">
      <c r="A482">
        <v>4</v>
      </c>
      <c r="B482">
        <v>58</v>
      </c>
      <c r="C482">
        <v>16</v>
      </c>
      <c r="D482" t="str">
        <f t="shared" si="43"/>
        <v>21+</v>
      </c>
    </row>
    <row r="483" spans="1:4" x14ac:dyDescent="0.25">
      <c r="A483">
        <v>4</v>
      </c>
      <c r="B483">
        <v>59</v>
      </c>
      <c r="C483">
        <v>16</v>
      </c>
      <c r="D483" t="str">
        <f t="shared" si="43"/>
        <v>21+</v>
      </c>
    </row>
    <row r="484" spans="1:4" x14ac:dyDescent="0.25">
      <c r="A484">
        <v>4</v>
      </c>
      <c r="B484">
        <v>60</v>
      </c>
      <c r="C484">
        <v>17</v>
      </c>
      <c r="D484" t="str">
        <f t="shared" si="43"/>
        <v>21+</v>
      </c>
    </row>
    <row r="485" spans="1:4" x14ac:dyDescent="0.25">
      <c r="A485">
        <v>4</v>
      </c>
      <c r="B485">
        <v>61</v>
      </c>
      <c r="C485">
        <v>17</v>
      </c>
      <c r="D485" t="str">
        <f t="shared" si="43"/>
        <v>21+</v>
      </c>
    </row>
    <row r="486" spans="1:4" x14ac:dyDescent="0.25">
      <c r="A486">
        <v>4</v>
      </c>
      <c r="B486">
        <v>62</v>
      </c>
      <c r="C486">
        <v>10</v>
      </c>
      <c r="D486" t="str">
        <f t="shared" si="43"/>
        <v>21+</v>
      </c>
    </row>
    <row r="487" spans="1:4" x14ac:dyDescent="0.25">
      <c r="A487">
        <v>4</v>
      </c>
      <c r="B487">
        <v>63</v>
      </c>
      <c r="C487">
        <v>12</v>
      </c>
      <c r="D487" t="str">
        <f t="shared" si="43"/>
        <v>21+</v>
      </c>
    </row>
    <row r="488" spans="1:4" x14ac:dyDescent="0.25">
      <c r="A488">
        <v>4</v>
      </c>
      <c r="B488">
        <v>64</v>
      </c>
      <c r="C488">
        <v>11</v>
      </c>
      <c r="D488" t="str">
        <f t="shared" si="43"/>
        <v>21+</v>
      </c>
    </row>
    <row r="489" spans="1:4" x14ac:dyDescent="0.25">
      <c r="A489">
        <v>4</v>
      </c>
      <c r="B489">
        <v>65</v>
      </c>
      <c r="C489">
        <v>7</v>
      </c>
      <c r="D489" t="str">
        <f t="shared" si="43"/>
        <v>21+</v>
      </c>
    </row>
    <row r="490" spans="1:4" x14ac:dyDescent="0.25">
      <c r="A490">
        <v>4</v>
      </c>
      <c r="B490">
        <v>66</v>
      </c>
      <c r="C490">
        <v>10</v>
      </c>
      <c r="D490" t="str">
        <f t="shared" si="43"/>
        <v>21+</v>
      </c>
    </row>
    <row r="491" spans="1:4" x14ac:dyDescent="0.25">
      <c r="A491">
        <v>4</v>
      </c>
      <c r="B491">
        <v>67</v>
      </c>
      <c r="C491">
        <v>10</v>
      </c>
      <c r="D491" t="str">
        <f t="shared" si="43"/>
        <v>21+</v>
      </c>
    </row>
    <row r="492" spans="1:4" x14ac:dyDescent="0.25">
      <c r="A492">
        <v>4</v>
      </c>
      <c r="B492">
        <v>68</v>
      </c>
      <c r="C492">
        <v>7</v>
      </c>
      <c r="D492" t="str">
        <f t="shared" si="43"/>
        <v>21+</v>
      </c>
    </row>
    <row r="493" spans="1:4" x14ac:dyDescent="0.25">
      <c r="A493">
        <v>4</v>
      </c>
      <c r="B493">
        <v>69</v>
      </c>
      <c r="C493">
        <v>9</v>
      </c>
      <c r="D493" t="str">
        <f t="shared" si="43"/>
        <v>21+</v>
      </c>
    </row>
    <row r="494" spans="1:4" x14ac:dyDescent="0.25">
      <c r="A494">
        <v>4</v>
      </c>
      <c r="B494">
        <v>70</v>
      </c>
      <c r="C494">
        <v>4</v>
      </c>
      <c r="D494" t="str">
        <f t="shared" si="43"/>
        <v>21+</v>
      </c>
    </row>
    <row r="495" spans="1:4" x14ac:dyDescent="0.25">
      <c r="A495">
        <v>4</v>
      </c>
      <c r="B495">
        <v>71</v>
      </c>
      <c r="C495">
        <v>7</v>
      </c>
      <c r="D495" t="str">
        <f t="shared" si="43"/>
        <v>21+</v>
      </c>
    </row>
    <row r="496" spans="1:4" x14ac:dyDescent="0.25">
      <c r="A496">
        <v>4</v>
      </c>
      <c r="B496">
        <v>72</v>
      </c>
      <c r="C496">
        <v>4</v>
      </c>
      <c r="D496" t="str">
        <f t="shared" si="43"/>
        <v>21+</v>
      </c>
    </row>
    <row r="497" spans="1:4" x14ac:dyDescent="0.25">
      <c r="A497">
        <v>4</v>
      </c>
      <c r="B497">
        <v>73</v>
      </c>
      <c r="C497">
        <v>5</v>
      </c>
      <c r="D497" t="str">
        <f t="shared" si="43"/>
        <v>21+</v>
      </c>
    </row>
    <row r="498" spans="1:4" x14ac:dyDescent="0.25">
      <c r="A498">
        <v>4</v>
      </c>
      <c r="B498">
        <v>74</v>
      </c>
      <c r="C498">
        <v>3</v>
      </c>
      <c r="D498" t="str">
        <f t="shared" si="43"/>
        <v>21+</v>
      </c>
    </row>
    <row r="499" spans="1:4" x14ac:dyDescent="0.25">
      <c r="A499">
        <v>4</v>
      </c>
      <c r="B499">
        <v>75</v>
      </c>
      <c r="C499">
        <v>8</v>
      </c>
      <c r="D499" t="str">
        <f t="shared" si="43"/>
        <v>21+</v>
      </c>
    </row>
    <row r="500" spans="1:4" x14ac:dyDescent="0.25">
      <c r="A500">
        <v>4</v>
      </c>
      <c r="B500">
        <v>76</v>
      </c>
      <c r="C500">
        <v>7</v>
      </c>
      <c r="D500" t="str">
        <f t="shared" si="43"/>
        <v>21+</v>
      </c>
    </row>
    <row r="501" spans="1:4" x14ac:dyDescent="0.25">
      <c r="A501">
        <v>4</v>
      </c>
      <c r="B501">
        <v>77</v>
      </c>
      <c r="C501">
        <v>6</v>
      </c>
      <c r="D501" t="str">
        <f t="shared" si="43"/>
        <v>21+</v>
      </c>
    </row>
    <row r="502" spans="1:4" x14ac:dyDescent="0.25">
      <c r="A502">
        <v>4</v>
      </c>
      <c r="B502">
        <v>78</v>
      </c>
      <c r="C502">
        <v>6</v>
      </c>
      <c r="D502" t="str">
        <f t="shared" si="43"/>
        <v>21+</v>
      </c>
    </row>
    <row r="503" spans="1:4" x14ac:dyDescent="0.25">
      <c r="A503">
        <v>4</v>
      </c>
      <c r="B503">
        <v>79</v>
      </c>
      <c r="C503">
        <v>6</v>
      </c>
      <c r="D503" t="str">
        <f t="shared" si="43"/>
        <v>21+</v>
      </c>
    </row>
    <row r="504" spans="1:4" x14ac:dyDescent="0.25">
      <c r="A504">
        <v>4</v>
      </c>
      <c r="B504">
        <v>80</v>
      </c>
      <c r="C504">
        <v>4</v>
      </c>
      <c r="D504" t="str">
        <f t="shared" si="43"/>
        <v>21+</v>
      </c>
    </row>
    <row r="505" spans="1:4" x14ac:dyDescent="0.25">
      <c r="A505">
        <v>4</v>
      </c>
      <c r="B505">
        <v>81</v>
      </c>
      <c r="C505">
        <v>7</v>
      </c>
      <c r="D505" t="str">
        <f t="shared" si="43"/>
        <v>21+</v>
      </c>
    </row>
    <row r="506" spans="1:4" x14ac:dyDescent="0.25">
      <c r="A506">
        <v>4</v>
      </c>
      <c r="B506">
        <v>82</v>
      </c>
      <c r="C506">
        <v>4</v>
      </c>
      <c r="D506" t="str">
        <f t="shared" si="43"/>
        <v>21+</v>
      </c>
    </row>
    <row r="507" spans="1:4" x14ac:dyDescent="0.25">
      <c r="A507">
        <v>4</v>
      </c>
      <c r="B507">
        <v>83</v>
      </c>
      <c r="C507">
        <v>3</v>
      </c>
      <c r="D507" t="str">
        <f t="shared" si="43"/>
        <v>21+</v>
      </c>
    </row>
    <row r="508" spans="1:4" x14ac:dyDescent="0.25">
      <c r="A508">
        <v>4</v>
      </c>
      <c r="B508">
        <v>84</v>
      </c>
      <c r="C508">
        <v>2</v>
      </c>
      <c r="D508" t="str">
        <f t="shared" si="43"/>
        <v>21+</v>
      </c>
    </row>
    <row r="509" spans="1:4" x14ac:dyDescent="0.25">
      <c r="A509">
        <v>4</v>
      </c>
      <c r="B509">
        <v>85</v>
      </c>
      <c r="C509">
        <v>4</v>
      </c>
      <c r="D509" t="str">
        <f t="shared" si="43"/>
        <v>21+</v>
      </c>
    </row>
    <row r="510" spans="1:4" x14ac:dyDescent="0.25">
      <c r="A510">
        <v>4</v>
      </c>
      <c r="B510">
        <v>86</v>
      </c>
      <c r="C510">
        <v>1</v>
      </c>
      <c r="D510" t="str">
        <f t="shared" si="43"/>
        <v>21+</v>
      </c>
    </row>
    <row r="511" spans="1:4" x14ac:dyDescent="0.25">
      <c r="A511">
        <v>4</v>
      </c>
      <c r="B511">
        <v>87</v>
      </c>
      <c r="C511">
        <v>1</v>
      </c>
      <c r="D511" t="str">
        <f t="shared" si="43"/>
        <v>21+</v>
      </c>
    </row>
    <row r="512" spans="1:4" x14ac:dyDescent="0.25">
      <c r="A512">
        <v>4</v>
      </c>
      <c r="B512">
        <v>88</v>
      </c>
      <c r="C512">
        <v>4</v>
      </c>
      <c r="D512" t="str">
        <f t="shared" si="43"/>
        <v>21+</v>
      </c>
    </row>
    <row r="513" spans="1:4" x14ac:dyDescent="0.25">
      <c r="A513">
        <v>4</v>
      </c>
      <c r="B513">
        <v>89</v>
      </c>
      <c r="C513">
        <v>1</v>
      </c>
      <c r="D513" t="str">
        <f t="shared" si="43"/>
        <v>21+</v>
      </c>
    </row>
    <row r="514" spans="1:4" x14ac:dyDescent="0.25">
      <c r="A514">
        <v>4</v>
      </c>
      <c r="B514">
        <v>90</v>
      </c>
      <c r="C514">
        <v>1</v>
      </c>
      <c r="D514" t="str">
        <f t="shared" si="43"/>
        <v>21+</v>
      </c>
    </row>
    <row r="515" spans="1:4" x14ac:dyDescent="0.25">
      <c r="A515">
        <v>4</v>
      </c>
      <c r="B515">
        <v>91</v>
      </c>
      <c r="C515">
        <v>1</v>
      </c>
      <c r="D515" t="str">
        <f t="shared" ref="D515:D578" si="44">IF(B515-A515&lt;21,B515-A515,"21+")</f>
        <v>21+</v>
      </c>
    </row>
    <row r="516" spans="1:4" x14ac:dyDescent="0.25">
      <c r="A516">
        <v>4</v>
      </c>
      <c r="B516">
        <v>93</v>
      </c>
      <c r="C516">
        <v>5</v>
      </c>
      <c r="D516" t="str">
        <f t="shared" si="44"/>
        <v>21+</v>
      </c>
    </row>
    <row r="517" spans="1:4" x14ac:dyDescent="0.25">
      <c r="A517">
        <v>4</v>
      </c>
      <c r="B517">
        <v>94</v>
      </c>
      <c r="C517">
        <v>1</v>
      </c>
      <c r="D517" t="str">
        <f t="shared" si="44"/>
        <v>21+</v>
      </c>
    </row>
    <row r="518" spans="1:4" x14ac:dyDescent="0.25">
      <c r="A518">
        <v>4</v>
      </c>
      <c r="B518">
        <v>95</v>
      </c>
      <c r="C518">
        <v>3</v>
      </c>
      <c r="D518" t="str">
        <f t="shared" si="44"/>
        <v>21+</v>
      </c>
    </row>
    <row r="519" spans="1:4" x14ac:dyDescent="0.25">
      <c r="A519">
        <v>4</v>
      </c>
      <c r="B519">
        <v>96</v>
      </c>
      <c r="C519">
        <v>1</v>
      </c>
      <c r="D519" t="str">
        <f t="shared" si="44"/>
        <v>21+</v>
      </c>
    </row>
    <row r="520" spans="1:4" x14ac:dyDescent="0.25">
      <c r="A520">
        <v>4</v>
      </c>
      <c r="B520">
        <v>98</v>
      </c>
      <c r="C520">
        <v>2</v>
      </c>
      <c r="D520" t="str">
        <f t="shared" si="44"/>
        <v>21+</v>
      </c>
    </row>
    <row r="521" spans="1:4" x14ac:dyDescent="0.25">
      <c r="A521">
        <v>4</v>
      </c>
      <c r="B521">
        <v>100</v>
      </c>
      <c r="C521">
        <v>1</v>
      </c>
      <c r="D521" t="str">
        <f t="shared" si="44"/>
        <v>21+</v>
      </c>
    </row>
    <row r="522" spans="1:4" x14ac:dyDescent="0.25">
      <c r="A522">
        <v>4</v>
      </c>
      <c r="B522">
        <v>101</v>
      </c>
      <c r="C522">
        <v>1</v>
      </c>
      <c r="D522" t="str">
        <f t="shared" si="44"/>
        <v>21+</v>
      </c>
    </row>
    <row r="523" spans="1:4" x14ac:dyDescent="0.25">
      <c r="A523">
        <v>4</v>
      </c>
      <c r="B523">
        <v>103</v>
      </c>
      <c r="C523">
        <v>1</v>
      </c>
      <c r="D523" t="str">
        <f t="shared" si="44"/>
        <v>21+</v>
      </c>
    </row>
    <row r="524" spans="1:4" x14ac:dyDescent="0.25">
      <c r="A524">
        <v>4</v>
      </c>
      <c r="B524">
        <v>104</v>
      </c>
      <c r="C524">
        <v>4</v>
      </c>
      <c r="D524" t="str">
        <f t="shared" si="44"/>
        <v>21+</v>
      </c>
    </row>
    <row r="525" spans="1:4" x14ac:dyDescent="0.25">
      <c r="A525">
        <v>4</v>
      </c>
      <c r="B525">
        <v>105</v>
      </c>
      <c r="C525">
        <v>1</v>
      </c>
      <c r="D525" t="str">
        <f t="shared" si="44"/>
        <v>21+</v>
      </c>
    </row>
    <row r="526" spans="1:4" x14ac:dyDescent="0.25">
      <c r="A526">
        <v>4</v>
      </c>
      <c r="B526">
        <v>110</v>
      </c>
      <c r="C526">
        <v>2</v>
      </c>
      <c r="D526" t="str">
        <f t="shared" si="44"/>
        <v>21+</v>
      </c>
    </row>
    <row r="527" spans="1:4" x14ac:dyDescent="0.25">
      <c r="A527">
        <v>4</v>
      </c>
      <c r="B527">
        <v>111</v>
      </c>
      <c r="C527">
        <v>1</v>
      </c>
      <c r="D527" t="str">
        <f t="shared" si="44"/>
        <v>21+</v>
      </c>
    </row>
    <row r="528" spans="1:4" x14ac:dyDescent="0.25">
      <c r="A528">
        <v>4</v>
      </c>
      <c r="B528">
        <v>112</v>
      </c>
      <c r="C528">
        <v>1</v>
      </c>
      <c r="D528" t="str">
        <f t="shared" si="44"/>
        <v>21+</v>
      </c>
    </row>
    <row r="529" spans="1:4" x14ac:dyDescent="0.25">
      <c r="A529">
        <v>4</v>
      </c>
      <c r="B529">
        <v>113</v>
      </c>
      <c r="C529">
        <v>2</v>
      </c>
      <c r="D529" t="str">
        <f t="shared" si="44"/>
        <v>21+</v>
      </c>
    </row>
    <row r="530" spans="1:4" x14ac:dyDescent="0.25">
      <c r="A530">
        <v>4</v>
      </c>
      <c r="B530">
        <v>120</v>
      </c>
      <c r="C530">
        <v>1</v>
      </c>
      <c r="D530" t="str">
        <f t="shared" si="44"/>
        <v>21+</v>
      </c>
    </row>
    <row r="531" spans="1:4" x14ac:dyDescent="0.25">
      <c r="A531">
        <v>4</v>
      </c>
      <c r="B531">
        <v>121</v>
      </c>
      <c r="C531">
        <v>1</v>
      </c>
      <c r="D531" t="str">
        <f t="shared" si="44"/>
        <v>21+</v>
      </c>
    </row>
    <row r="532" spans="1:4" x14ac:dyDescent="0.25">
      <c r="A532">
        <v>4</v>
      </c>
      <c r="B532">
        <v>123</v>
      </c>
      <c r="C532">
        <v>1</v>
      </c>
      <c r="D532" t="str">
        <f t="shared" si="44"/>
        <v>21+</v>
      </c>
    </row>
    <row r="533" spans="1:4" x14ac:dyDescent="0.25">
      <c r="A533">
        <v>4</v>
      </c>
      <c r="B533">
        <v>124</v>
      </c>
      <c r="C533">
        <v>1</v>
      </c>
      <c r="D533" t="str">
        <f t="shared" si="44"/>
        <v>21+</v>
      </c>
    </row>
    <row r="534" spans="1:4" x14ac:dyDescent="0.25">
      <c r="A534">
        <v>4</v>
      </c>
      <c r="B534">
        <v>125</v>
      </c>
      <c r="C534">
        <v>1</v>
      </c>
      <c r="D534" t="str">
        <f t="shared" si="44"/>
        <v>21+</v>
      </c>
    </row>
    <row r="535" spans="1:4" x14ac:dyDescent="0.25">
      <c r="A535">
        <v>4</v>
      </c>
      <c r="B535">
        <v>127</v>
      </c>
      <c r="C535">
        <v>1</v>
      </c>
      <c r="D535" t="str">
        <f t="shared" si="44"/>
        <v>21+</v>
      </c>
    </row>
    <row r="536" spans="1:4" x14ac:dyDescent="0.25">
      <c r="A536">
        <v>4</v>
      </c>
      <c r="B536">
        <v>128</v>
      </c>
      <c r="C536">
        <v>1</v>
      </c>
      <c r="D536" t="str">
        <f t="shared" si="44"/>
        <v>21+</v>
      </c>
    </row>
    <row r="537" spans="1:4" x14ac:dyDescent="0.25">
      <c r="A537">
        <v>4</v>
      </c>
      <c r="B537">
        <v>129</v>
      </c>
      <c r="C537">
        <v>2</v>
      </c>
      <c r="D537" t="str">
        <f t="shared" si="44"/>
        <v>21+</v>
      </c>
    </row>
    <row r="538" spans="1:4" x14ac:dyDescent="0.25">
      <c r="A538">
        <v>4</v>
      </c>
      <c r="B538">
        <v>130</v>
      </c>
      <c r="C538">
        <v>1</v>
      </c>
      <c r="D538" t="str">
        <f t="shared" si="44"/>
        <v>21+</v>
      </c>
    </row>
    <row r="539" spans="1:4" x14ac:dyDescent="0.25">
      <c r="A539">
        <v>4</v>
      </c>
      <c r="B539">
        <v>137</v>
      </c>
      <c r="C539">
        <v>1</v>
      </c>
      <c r="D539" t="str">
        <f t="shared" si="44"/>
        <v>21+</v>
      </c>
    </row>
    <row r="540" spans="1:4" x14ac:dyDescent="0.25">
      <c r="A540">
        <v>4</v>
      </c>
      <c r="B540">
        <v>141</v>
      </c>
      <c r="C540">
        <v>1</v>
      </c>
      <c r="D540" t="str">
        <f t="shared" si="44"/>
        <v>21+</v>
      </c>
    </row>
    <row r="541" spans="1:4" x14ac:dyDescent="0.25">
      <c r="A541">
        <v>4</v>
      </c>
      <c r="B541">
        <v>145</v>
      </c>
      <c r="C541">
        <v>1</v>
      </c>
      <c r="D541" t="str">
        <f t="shared" si="44"/>
        <v>21+</v>
      </c>
    </row>
    <row r="542" spans="1:4" x14ac:dyDescent="0.25">
      <c r="A542">
        <v>4</v>
      </c>
      <c r="B542">
        <v>154</v>
      </c>
      <c r="C542">
        <v>1</v>
      </c>
      <c r="D542" t="str">
        <f t="shared" si="44"/>
        <v>21+</v>
      </c>
    </row>
    <row r="543" spans="1:4" x14ac:dyDescent="0.25">
      <c r="A543">
        <v>4</v>
      </c>
      <c r="B543">
        <v>175</v>
      </c>
      <c r="C543">
        <v>1</v>
      </c>
      <c r="D543" t="str">
        <f t="shared" si="44"/>
        <v>21+</v>
      </c>
    </row>
    <row r="544" spans="1:4" x14ac:dyDescent="0.25">
      <c r="A544">
        <v>4</v>
      </c>
      <c r="B544">
        <v>227</v>
      </c>
      <c r="C544">
        <v>1</v>
      </c>
      <c r="D544" t="str">
        <f t="shared" si="44"/>
        <v>21+</v>
      </c>
    </row>
    <row r="545" spans="1:4" x14ac:dyDescent="0.25">
      <c r="A545">
        <v>4</v>
      </c>
      <c r="B545">
        <v>228</v>
      </c>
      <c r="C545">
        <v>1</v>
      </c>
      <c r="D545" t="str">
        <f t="shared" si="44"/>
        <v>21+</v>
      </c>
    </row>
    <row r="546" spans="1:4" x14ac:dyDescent="0.25">
      <c r="A546">
        <v>4</v>
      </c>
      <c r="B546">
        <v>307</v>
      </c>
      <c r="C546">
        <v>1</v>
      </c>
      <c r="D546" t="str">
        <f t="shared" si="44"/>
        <v>21+</v>
      </c>
    </row>
    <row r="547" spans="1:4" x14ac:dyDescent="0.25">
      <c r="A547">
        <v>5</v>
      </c>
      <c r="B547">
        <v>5</v>
      </c>
      <c r="C547">
        <v>9940</v>
      </c>
      <c r="D547">
        <f t="shared" si="44"/>
        <v>0</v>
      </c>
    </row>
    <row r="548" spans="1:4" x14ac:dyDescent="0.25">
      <c r="A548">
        <v>5</v>
      </c>
      <c r="B548">
        <v>6</v>
      </c>
      <c r="C548">
        <v>7162</v>
      </c>
      <c r="D548">
        <f t="shared" si="44"/>
        <v>1</v>
      </c>
    </row>
    <row r="549" spans="1:4" x14ac:dyDescent="0.25">
      <c r="A549">
        <v>5</v>
      </c>
      <c r="B549">
        <v>7</v>
      </c>
      <c r="C549">
        <v>5568</v>
      </c>
      <c r="D549">
        <f t="shared" si="44"/>
        <v>2</v>
      </c>
    </row>
    <row r="550" spans="1:4" x14ac:dyDescent="0.25">
      <c r="A550">
        <v>5</v>
      </c>
      <c r="B550">
        <v>8</v>
      </c>
      <c r="C550">
        <v>4279</v>
      </c>
      <c r="D550">
        <f t="shared" si="44"/>
        <v>3</v>
      </c>
    </row>
    <row r="551" spans="1:4" x14ac:dyDescent="0.25">
      <c r="A551">
        <v>5</v>
      </c>
      <c r="B551">
        <v>9</v>
      </c>
      <c r="C551">
        <v>3229</v>
      </c>
      <c r="D551">
        <f t="shared" si="44"/>
        <v>4</v>
      </c>
    </row>
    <row r="552" spans="1:4" x14ac:dyDescent="0.25">
      <c r="A552">
        <v>5</v>
      </c>
      <c r="B552">
        <v>10</v>
      </c>
      <c r="C552">
        <v>2575</v>
      </c>
      <c r="D552">
        <f t="shared" si="44"/>
        <v>5</v>
      </c>
    </row>
    <row r="553" spans="1:4" x14ac:dyDescent="0.25">
      <c r="A553">
        <v>5</v>
      </c>
      <c r="B553">
        <v>11</v>
      </c>
      <c r="C553">
        <v>2178</v>
      </c>
      <c r="D553">
        <f t="shared" si="44"/>
        <v>6</v>
      </c>
    </row>
    <row r="554" spans="1:4" x14ac:dyDescent="0.25">
      <c r="A554">
        <v>5</v>
      </c>
      <c r="B554">
        <v>12</v>
      </c>
      <c r="C554">
        <v>1764</v>
      </c>
      <c r="D554">
        <f t="shared" si="44"/>
        <v>7</v>
      </c>
    </row>
    <row r="555" spans="1:4" x14ac:dyDescent="0.25">
      <c r="A555">
        <v>5</v>
      </c>
      <c r="B555">
        <v>13</v>
      </c>
      <c r="C555">
        <v>1516</v>
      </c>
      <c r="D555">
        <f t="shared" si="44"/>
        <v>8</v>
      </c>
    </row>
    <row r="556" spans="1:4" x14ac:dyDescent="0.25">
      <c r="A556">
        <v>5</v>
      </c>
      <c r="B556">
        <v>14</v>
      </c>
      <c r="C556">
        <v>1306</v>
      </c>
      <c r="D556">
        <f t="shared" si="44"/>
        <v>9</v>
      </c>
    </row>
    <row r="557" spans="1:4" x14ac:dyDescent="0.25">
      <c r="A557">
        <v>5</v>
      </c>
      <c r="B557">
        <v>15</v>
      </c>
      <c r="C557">
        <v>1155</v>
      </c>
      <c r="D557">
        <f t="shared" si="44"/>
        <v>10</v>
      </c>
    </row>
    <row r="558" spans="1:4" x14ac:dyDescent="0.25">
      <c r="A558">
        <v>5</v>
      </c>
      <c r="B558">
        <v>16</v>
      </c>
      <c r="C558">
        <v>1021</v>
      </c>
      <c r="D558">
        <f t="shared" si="44"/>
        <v>11</v>
      </c>
    </row>
    <row r="559" spans="1:4" x14ac:dyDescent="0.25">
      <c r="A559">
        <v>5</v>
      </c>
      <c r="B559">
        <v>17</v>
      </c>
      <c r="C559">
        <v>885</v>
      </c>
      <c r="D559">
        <f t="shared" si="44"/>
        <v>12</v>
      </c>
    </row>
    <row r="560" spans="1:4" x14ac:dyDescent="0.25">
      <c r="A560">
        <v>5</v>
      </c>
      <c r="B560">
        <v>18</v>
      </c>
      <c r="C560">
        <v>876</v>
      </c>
      <c r="D560">
        <f t="shared" si="44"/>
        <v>13</v>
      </c>
    </row>
    <row r="561" spans="1:4" x14ac:dyDescent="0.25">
      <c r="A561">
        <v>5</v>
      </c>
      <c r="B561">
        <v>19</v>
      </c>
      <c r="C561">
        <v>705</v>
      </c>
      <c r="D561">
        <f t="shared" si="44"/>
        <v>14</v>
      </c>
    </row>
    <row r="562" spans="1:4" x14ac:dyDescent="0.25">
      <c r="A562">
        <v>5</v>
      </c>
      <c r="B562">
        <v>20</v>
      </c>
      <c r="C562">
        <v>589</v>
      </c>
      <c r="D562">
        <f t="shared" si="44"/>
        <v>15</v>
      </c>
    </row>
    <row r="563" spans="1:4" x14ac:dyDescent="0.25">
      <c r="A563">
        <v>5</v>
      </c>
      <c r="B563">
        <v>21</v>
      </c>
      <c r="C563">
        <v>512</v>
      </c>
      <c r="D563">
        <f t="shared" si="44"/>
        <v>16</v>
      </c>
    </row>
    <row r="564" spans="1:4" x14ac:dyDescent="0.25">
      <c r="A564">
        <v>5</v>
      </c>
      <c r="B564">
        <v>22</v>
      </c>
      <c r="C564">
        <v>507</v>
      </c>
      <c r="D564">
        <f t="shared" si="44"/>
        <v>17</v>
      </c>
    </row>
    <row r="565" spans="1:4" x14ac:dyDescent="0.25">
      <c r="A565">
        <v>5</v>
      </c>
      <c r="B565">
        <v>23</v>
      </c>
      <c r="C565">
        <v>434</v>
      </c>
      <c r="D565">
        <f t="shared" si="44"/>
        <v>18</v>
      </c>
    </row>
    <row r="566" spans="1:4" x14ac:dyDescent="0.25">
      <c r="A566">
        <v>5</v>
      </c>
      <c r="B566">
        <v>24</v>
      </c>
      <c r="C566">
        <v>362</v>
      </c>
      <c r="D566">
        <f t="shared" si="44"/>
        <v>19</v>
      </c>
    </row>
    <row r="567" spans="1:4" x14ac:dyDescent="0.25">
      <c r="A567">
        <v>5</v>
      </c>
      <c r="B567">
        <v>25</v>
      </c>
      <c r="C567">
        <v>371</v>
      </c>
      <c r="D567">
        <f t="shared" si="44"/>
        <v>20</v>
      </c>
    </row>
    <row r="568" spans="1:4" x14ac:dyDescent="0.25">
      <c r="A568">
        <v>5</v>
      </c>
      <c r="B568">
        <v>26</v>
      </c>
      <c r="C568">
        <v>288</v>
      </c>
      <c r="D568" t="str">
        <f t="shared" si="44"/>
        <v>21+</v>
      </c>
    </row>
    <row r="569" spans="1:4" x14ac:dyDescent="0.25">
      <c r="A569">
        <v>5</v>
      </c>
      <c r="B569">
        <v>27</v>
      </c>
      <c r="C569">
        <v>253</v>
      </c>
      <c r="D569" t="str">
        <f t="shared" si="44"/>
        <v>21+</v>
      </c>
    </row>
    <row r="570" spans="1:4" x14ac:dyDescent="0.25">
      <c r="A570">
        <v>5</v>
      </c>
      <c r="B570">
        <v>28</v>
      </c>
      <c r="C570">
        <v>244</v>
      </c>
      <c r="D570" t="str">
        <f t="shared" si="44"/>
        <v>21+</v>
      </c>
    </row>
    <row r="571" spans="1:4" x14ac:dyDescent="0.25">
      <c r="A571">
        <v>5</v>
      </c>
      <c r="B571">
        <v>29</v>
      </c>
      <c r="C571">
        <v>228</v>
      </c>
      <c r="D571" t="str">
        <f t="shared" si="44"/>
        <v>21+</v>
      </c>
    </row>
    <row r="572" spans="1:4" x14ac:dyDescent="0.25">
      <c r="A572">
        <v>5</v>
      </c>
      <c r="B572">
        <v>30</v>
      </c>
      <c r="C572">
        <v>183</v>
      </c>
      <c r="D572" t="str">
        <f t="shared" si="44"/>
        <v>21+</v>
      </c>
    </row>
    <row r="573" spans="1:4" x14ac:dyDescent="0.25">
      <c r="A573">
        <v>5</v>
      </c>
      <c r="B573">
        <v>31</v>
      </c>
      <c r="C573">
        <v>163</v>
      </c>
      <c r="D573" t="str">
        <f t="shared" si="44"/>
        <v>21+</v>
      </c>
    </row>
    <row r="574" spans="1:4" x14ac:dyDescent="0.25">
      <c r="A574">
        <v>5</v>
      </c>
      <c r="B574">
        <v>32</v>
      </c>
      <c r="C574">
        <v>155</v>
      </c>
      <c r="D574" t="str">
        <f t="shared" si="44"/>
        <v>21+</v>
      </c>
    </row>
    <row r="575" spans="1:4" x14ac:dyDescent="0.25">
      <c r="A575">
        <v>5</v>
      </c>
      <c r="B575">
        <v>33</v>
      </c>
      <c r="C575">
        <v>139</v>
      </c>
      <c r="D575" t="str">
        <f t="shared" si="44"/>
        <v>21+</v>
      </c>
    </row>
    <row r="576" spans="1:4" x14ac:dyDescent="0.25">
      <c r="A576">
        <v>5</v>
      </c>
      <c r="B576">
        <v>34</v>
      </c>
      <c r="C576">
        <v>128</v>
      </c>
      <c r="D576" t="str">
        <f t="shared" si="44"/>
        <v>21+</v>
      </c>
    </row>
    <row r="577" spans="1:4" x14ac:dyDescent="0.25">
      <c r="A577">
        <v>5</v>
      </c>
      <c r="B577">
        <v>35</v>
      </c>
      <c r="C577">
        <v>120</v>
      </c>
      <c r="D577" t="str">
        <f t="shared" si="44"/>
        <v>21+</v>
      </c>
    </row>
    <row r="578" spans="1:4" x14ac:dyDescent="0.25">
      <c r="A578">
        <v>5</v>
      </c>
      <c r="B578">
        <v>36</v>
      </c>
      <c r="C578">
        <v>126</v>
      </c>
      <c r="D578" t="str">
        <f t="shared" si="44"/>
        <v>21+</v>
      </c>
    </row>
    <row r="579" spans="1:4" x14ac:dyDescent="0.25">
      <c r="A579">
        <v>5</v>
      </c>
      <c r="B579">
        <v>37</v>
      </c>
      <c r="C579">
        <v>119</v>
      </c>
      <c r="D579" t="str">
        <f t="shared" ref="D579:D642" si="45">IF(B579-A579&lt;21,B579-A579,"21+")</f>
        <v>21+</v>
      </c>
    </row>
    <row r="580" spans="1:4" x14ac:dyDescent="0.25">
      <c r="A580">
        <v>5</v>
      </c>
      <c r="B580">
        <v>38</v>
      </c>
      <c r="C580">
        <v>88</v>
      </c>
      <c r="D580" t="str">
        <f t="shared" si="45"/>
        <v>21+</v>
      </c>
    </row>
    <row r="581" spans="1:4" x14ac:dyDescent="0.25">
      <c r="A581">
        <v>5</v>
      </c>
      <c r="B581">
        <v>39</v>
      </c>
      <c r="C581">
        <v>73</v>
      </c>
      <c r="D581" t="str">
        <f t="shared" si="45"/>
        <v>21+</v>
      </c>
    </row>
    <row r="582" spans="1:4" x14ac:dyDescent="0.25">
      <c r="A582">
        <v>5</v>
      </c>
      <c r="B582">
        <v>40</v>
      </c>
      <c r="C582">
        <v>78</v>
      </c>
      <c r="D582" t="str">
        <f t="shared" si="45"/>
        <v>21+</v>
      </c>
    </row>
    <row r="583" spans="1:4" x14ac:dyDescent="0.25">
      <c r="A583">
        <v>5</v>
      </c>
      <c r="B583">
        <v>41</v>
      </c>
      <c r="C583">
        <v>68</v>
      </c>
      <c r="D583" t="str">
        <f t="shared" si="45"/>
        <v>21+</v>
      </c>
    </row>
    <row r="584" spans="1:4" x14ac:dyDescent="0.25">
      <c r="A584">
        <v>5</v>
      </c>
      <c r="B584">
        <v>42</v>
      </c>
      <c r="C584">
        <v>82</v>
      </c>
      <c r="D584" t="str">
        <f t="shared" si="45"/>
        <v>21+</v>
      </c>
    </row>
    <row r="585" spans="1:4" x14ac:dyDescent="0.25">
      <c r="A585">
        <v>5</v>
      </c>
      <c r="B585">
        <v>43</v>
      </c>
      <c r="C585">
        <v>59</v>
      </c>
      <c r="D585" t="str">
        <f t="shared" si="45"/>
        <v>21+</v>
      </c>
    </row>
    <row r="586" spans="1:4" x14ac:dyDescent="0.25">
      <c r="A586">
        <v>5</v>
      </c>
      <c r="B586">
        <v>44</v>
      </c>
      <c r="C586">
        <v>68</v>
      </c>
      <c r="D586" t="str">
        <f t="shared" si="45"/>
        <v>21+</v>
      </c>
    </row>
    <row r="587" spans="1:4" x14ac:dyDescent="0.25">
      <c r="A587">
        <v>5</v>
      </c>
      <c r="B587">
        <v>45</v>
      </c>
      <c r="C587">
        <v>63</v>
      </c>
      <c r="D587" t="str">
        <f t="shared" si="45"/>
        <v>21+</v>
      </c>
    </row>
    <row r="588" spans="1:4" x14ac:dyDescent="0.25">
      <c r="A588">
        <v>5</v>
      </c>
      <c r="B588">
        <v>46</v>
      </c>
      <c r="C588">
        <v>49</v>
      </c>
      <c r="D588" t="str">
        <f t="shared" si="45"/>
        <v>21+</v>
      </c>
    </row>
    <row r="589" spans="1:4" x14ac:dyDescent="0.25">
      <c r="A589">
        <v>5</v>
      </c>
      <c r="B589">
        <v>47</v>
      </c>
      <c r="C589">
        <v>52</v>
      </c>
      <c r="D589" t="str">
        <f t="shared" si="45"/>
        <v>21+</v>
      </c>
    </row>
    <row r="590" spans="1:4" x14ac:dyDescent="0.25">
      <c r="A590">
        <v>5</v>
      </c>
      <c r="B590">
        <v>48</v>
      </c>
      <c r="C590">
        <v>37</v>
      </c>
      <c r="D590" t="str">
        <f t="shared" si="45"/>
        <v>21+</v>
      </c>
    </row>
    <row r="591" spans="1:4" x14ac:dyDescent="0.25">
      <c r="A591">
        <v>5</v>
      </c>
      <c r="B591">
        <v>49</v>
      </c>
      <c r="C591">
        <v>27</v>
      </c>
      <c r="D591" t="str">
        <f t="shared" si="45"/>
        <v>21+</v>
      </c>
    </row>
    <row r="592" spans="1:4" x14ac:dyDescent="0.25">
      <c r="A592">
        <v>5</v>
      </c>
      <c r="B592">
        <v>50</v>
      </c>
      <c r="C592">
        <v>40</v>
      </c>
      <c r="D592" t="str">
        <f t="shared" si="45"/>
        <v>21+</v>
      </c>
    </row>
    <row r="593" spans="1:4" x14ac:dyDescent="0.25">
      <c r="A593">
        <v>5</v>
      </c>
      <c r="B593">
        <v>51</v>
      </c>
      <c r="C593">
        <v>35</v>
      </c>
      <c r="D593" t="str">
        <f t="shared" si="45"/>
        <v>21+</v>
      </c>
    </row>
    <row r="594" spans="1:4" x14ac:dyDescent="0.25">
      <c r="A594">
        <v>5</v>
      </c>
      <c r="B594">
        <v>52</v>
      </c>
      <c r="C594">
        <v>28</v>
      </c>
      <c r="D594" t="str">
        <f t="shared" si="45"/>
        <v>21+</v>
      </c>
    </row>
    <row r="595" spans="1:4" x14ac:dyDescent="0.25">
      <c r="A595">
        <v>5</v>
      </c>
      <c r="B595">
        <v>53</v>
      </c>
      <c r="C595">
        <v>26</v>
      </c>
      <c r="D595" t="str">
        <f t="shared" si="45"/>
        <v>21+</v>
      </c>
    </row>
    <row r="596" spans="1:4" x14ac:dyDescent="0.25">
      <c r="A596">
        <v>5</v>
      </c>
      <c r="B596">
        <v>54</v>
      </c>
      <c r="C596">
        <v>36</v>
      </c>
      <c r="D596" t="str">
        <f t="shared" si="45"/>
        <v>21+</v>
      </c>
    </row>
    <row r="597" spans="1:4" x14ac:dyDescent="0.25">
      <c r="A597">
        <v>5</v>
      </c>
      <c r="B597">
        <v>55</v>
      </c>
      <c r="C597">
        <v>26</v>
      </c>
      <c r="D597" t="str">
        <f t="shared" si="45"/>
        <v>21+</v>
      </c>
    </row>
    <row r="598" spans="1:4" x14ac:dyDescent="0.25">
      <c r="A598">
        <v>5</v>
      </c>
      <c r="B598">
        <v>56</v>
      </c>
      <c r="C598">
        <v>18</v>
      </c>
      <c r="D598" t="str">
        <f t="shared" si="45"/>
        <v>21+</v>
      </c>
    </row>
    <row r="599" spans="1:4" x14ac:dyDescent="0.25">
      <c r="A599">
        <v>5</v>
      </c>
      <c r="B599">
        <v>57</v>
      </c>
      <c r="C599">
        <v>17</v>
      </c>
      <c r="D599" t="str">
        <f t="shared" si="45"/>
        <v>21+</v>
      </c>
    </row>
    <row r="600" spans="1:4" x14ac:dyDescent="0.25">
      <c r="A600">
        <v>5</v>
      </c>
      <c r="B600">
        <v>58</v>
      </c>
      <c r="C600">
        <v>23</v>
      </c>
      <c r="D600" t="str">
        <f t="shared" si="45"/>
        <v>21+</v>
      </c>
    </row>
    <row r="601" spans="1:4" x14ac:dyDescent="0.25">
      <c r="A601">
        <v>5</v>
      </c>
      <c r="B601">
        <v>59</v>
      </c>
      <c r="C601">
        <v>9</v>
      </c>
      <c r="D601" t="str">
        <f t="shared" si="45"/>
        <v>21+</v>
      </c>
    </row>
    <row r="602" spans="1:4" x14ac:dyDescent="0.25">
      <c r="A602">
        <v>5</v>
      </c>
      <c r="B602">
        <v>60</v>
      </c>
      <c r="C602">
        <v>15</v>
      </c>
      <c r="D602" t="str">
        <f t="shared" si="45"/>
        <v>21+</v>
      </c>
    </row>
    <row r="603" spans="1:4" x14ac:dyDescent="0.25">
      <c r="A603">
        <v>5</v>
      </c>
      <c r="B603">
        <v>61</v>
      </c>
      <c r="C603">
        <v>17</v>
      </c>
      <c r="D603" t="str">
        <f t="shared" si="45"/>
        <v>21+</v>
      </c>
    </row>
    <row r="604" spans="1:4" x14ac:dyDescent="0.25">
      <c r="A604">
        <v>5</v>
      </c>
      <c r="B604">
        <v>62</v>
      </c>
      <c r="C604">
        <v>11</v>
      </c>
      <c r="D604" t="str">
        <f t="shared" si="45"/>
        <v>21+</v>
      </c>
    </row>
    <row r="605" spans="1:4" x14ac:dyDescent="0.25">
      <c r="A605">
        <v>5</v>
      </c>
      <c r="B605">
        <v>63</v>
      </c>
      <c r="C605">
        <v>17</v>
      </c>
      <c r="D605" t="str">
        <f t="shared" si="45"/>
        <v>21+</v>
      </c>
    </row>
    <row r="606" spans="1:4" x14ac:dyDescent="0.25">
      <c r="A606">
        <v>5</v>
      </c>
      <c r="B606">
        <v>64</v>
      </c>
      <c r="C606">
        <v>12</v>
      </c>
      <c r="D606" t="str">
        <f t="shared" si="45"/>
        <v>21+</v>
      </c>
    </row>
    <row r="607" spans="1:4" x14ac:dyDescent="0.25">
      <c r="A607">
        <v>5</v>
      </c>
      <c r="B607">
        <v>65</v>
      </c>
      <c r="C607">
        <v>15</v>
      </c>
      <c r="D607" t="str">
        <f t="shared" si="45"/>
        <v>21+</v>
      </c>
    </row>
    <row r="608" spans="1:4" x14ac:dyDescent="0.25">
      <c r="A608">
        <v>5</v>
      </c>
      <c r="B608">
        <v>66</v>
      </c>
      <c r="C608">
        <v>10</v>
      </c>
      <c r="D608" t="str">
        <f t="shared" si="45"/>
        <v>21+</v>
      </c>
    </row>
    <row r="609" spans="1:4" x14ac:dyDescent="0.25">
      <c r="A609">
        <v>5</v>
      </c>
      <c r="B609">
        <v>67</v>
      </c>
      <c r="C609">
        <v>12</v>
      </c>
      <c r="D609" t="str">
        <f t="shared" si="45"/>
        <v>21+</v>
      </c>
    </row>
    <row r="610" spans="1:4" x14ac:dyDescent="0.25">
      <c r="A610">
        <v>5</v>
      </c>
      <c r="B610">
        <v>68</v>
      </c>
      <c r="C610">
        <v>8</v>
      </c>
      <c r="D610" t="str">
        <f t="shared" si="45"/>
        <v>21+</v>
      </c>
    </row>
    <row r="611" spans="1:4" x14ac:dyDescent="0.25">
      <c r="A611">
        <v>5</v>
      </c>
      <c r="B611">
        <v>69</v>
      </c>
      <c r="C611">
        <v>8</v>
      </c>
      <c r="D611" t="str">
        <f t="shared" si="45"/>
        <v>21+</v>
      </c>
    </row>
    <row r="612" spans="1:4" x14ac:dyDescent="0.25">
      <c r="A612">
        <v>5</v>
      </c>
      <c r="B612">
        <v>70</v>
      </c>
      <c r="C612">
        <v>8</v>
      </c>
      <c r="D612" t="str">
        <f t="shared" si="45"/>
        <v>21+</v>
      </c>
    </row>
    <row r="613" spans="1:4" x14ac:dyDescent="0.25">
      <c r="A613">
        <v>5</v>
      </c>
      <c r="B613">
        <v>71</v>
      </c>
      <c r="C613">
        <v>4</v>
      </c>
      <c r="D613" t="str">
        <f t="shared" si="45"/>
        <v>21+</v>
      </c>
    </row>
    <row r="614" spans="1:4" x14ac:dyDescent="0.25">
      <c r="A614">
        <v>5</v>
      </c>
      <c r="B614">
        <v>72</v>
      </c>
      <c r="C614">
        <v>5</v>
      </c>
      <c r="D614" t="str">
        <f t="shared" si="45"/>
        <v>21+</v>
      </c>
    </row>
    <row r="615" spans="1:4" x14ac:dyDescent="0.25">
      <c r="A615">
        <v>5</v>
      </c>
      <c r="B615">
        <v>73</v>
      </c>
      <c r="C615">
        <v>3</v>
      </c>
      <c r="D615" t="str">
        <f t="shared" si="45"/>
        <v>21+</v>
      </c>
    </row>
    <row r="616" spans="1:4" x14ac:dyDescent="0.25">
      <c r="A616">
        <v>5</v>
      </c>
      <c r="B616">
        <v>74</v>
      </c>
      <c r="C616">
        <v>3</v>
      </c>
      <c r="D616" t="str">
        <f t="shared" si="45"/>
        <v>21+</v>
      </c>
    </row>
    <row r="617" spans="1:4" x14ac:dyDescent="0.25">
      <c r="A617">
        <v>5</v>
      </c>
      <c r="B617">
        <v>75</v>
      </c>
      <c r="C617">
        <v>7</v>
      </c>
      <c r="D617" t="str">
        <f t="shared" si="45"/>
        <v>21+</v>
      </c>
    </row>
    <row r="618" spans="1:4" x14ac:dyDescent="0.25">
      <c r="A618">
        <v>5</v>
      </c>
      <c r="B618">
        <v>76</v>
      </c>
      <c r="C618">
        <v>11</v>
      </c>
      <c r="D618" t="str">
        <f t="shared" si="45"/>
        <v>21+</v>
      </c>
    </row>
    <row r="619" spans="1:4" x14ac:dyDescent="0.25">
      <c r="A619">
        <v>5</v>
      </c>
      <c r="B619">
        <v>77</v>
      </c>
      <c r="C619">
        <v>3</v>
      </c>
      <c r="D619" t="str">
        <f t="shared" si="45"/>
        <v>21+</v>
      </c>
    </row>
    <row r="620" spans="1:4" x14ac:dyDescent="0.25">
      <c r="A620">
        <v>5</v>
      </c>
      <c r="B620">
        <v>78</v>
      </c>
      <c r="C620">
        <v>3</v>
      </c>
      <c r="D620" t="str">
        <f t="shared" si="45"/>
        <v>21+</v>
      </c>
    </row>
    <row r="621" spans="1:4" x14ac:dyDescent="0.25">
      <c r="A621">
        <v>5</v>
      </c>
      <c r="B621">
        <v>79</v>
      </c>
      <c r="C621">
        <v>4</v>
      </c>
      <c r="D621" t="str">
        <f t="shared" si="45"/>
        <v>21+</v>
      </c>
    </row>
    <row r="622" spans="1:4" x14ac:dyDescent="0.25">
      <c r="A622">
        <v>5</v>
      </c>
      <c r="B622">
        <v>80</v>
      </c>
      <c r="C622">
        <v>6</v>
      </c>
      <c r="D622" t="str">
        <f t="shared" si="45"/>
        <v>21+</v>
      </c>
    </row>
    <row r="623" spans="1:4" x14ac:dyDescent="0.25">
      <c r="A623">
        <v>5</v>
      </c>
      <c r="B623">
        <v>81</v>
      </c>
      <c r="C623">
        <v>4</v>
      </c>
      <c r="D623" t="str">
        <f t="shared" si="45"/>
        <v>21+</v>
      </c>
    </row>
    <row r="624" spans="1:4" x14ac:dyDescent="0.25">
      <c r="A624">
        <v>5</v>
      </c>
      <c r="B624">
        <v>82</v>
      </c>
      <c r="C624">
        <v>3</v>
      </c>
      <c r="D624" t="str">
        <f t="shared" si="45"/>
        <v>21+</v>
      </c>
    </row>
    <row r="625" spans="1:4" x14ac:dyDescent="0.25">
      <c r="A625">
        <v>5</v>
      </c>
      <c r="B625">
        <v>83</v>
      </c>
      <c r="C625">
        <v>3</v>
      </c>
      <c r="D625" t="str">
        <f t="shared" si="45"/>
        <v>21+</v>
      </c>
    </row>
    <row r="626" spans="1:4" x14ac:dyDescent="0.25">
      <c r="A626">
        <v>5</v>
      </c>
      <c r="B626">
        <v>85</v>
      </c>
      <c r="C626">
        <v>2</v>
      </c>
      <c r="D626" t="str">
        <f t="shared" si="45"/>
        <v>21+</v>
      </c>
    </row>
    <row r="627" spans="1:4" x14ac:dyDescent="0.25">
      <c r="A627">
        <v>5</v>
      </c>
      <c r="B627">
        <v>86</v>
      </c>
      <c r="C627">
        <v>3</v>
      </c>
      <c r="D627" t="str">
        <f t="shared" si="45"/>
        <v>21+</v>
      </c>
    </row>
    <row r="628" spans="1:4" x14ac:dyDescent="0.25">
      <c r="A628">
        <v>5</v>
      </c>
      <c r="B628">
        <v>87</v>
      </c>
      <c r="C628">
        <v>5</v>
      </c>
      <c r="D628" t="str">
        <f t="shared" si="45"/>
        <v>21+</v>
      </c>
    </row>
    <row r="629" spans="1:4" x14ac:dyDescent="0.25">
      <c r="A629">
        <v>5</v>
      </c>
      <c r="B629">
        <v>88</v>
      </c>
      <c r="C629">
        <v>1</v>
      </c>
      <c r="D629" t="str">
        <f t="shared" si="45"/>
        <v>21+</v>
      </c>
    </row>
    <row r="630" spans="1:4" x14ac:dyDescent="0.25">
      <c r="A630">
        <v>5</v>
      </c>
      <c r="B630">
        <v>89</v>
      </c>
      <c r="C630">
        <v>1</v>
      </c>
      <c r="D630" t="str">
        <f t="shared" si="45"/>
        <v>21+</v>
      </c>
    </row>
    <row r="631" spans="1:4" x14ac:dyDescent="0.25">
      <c r="A631">
        <v>5</v>
      </c>
      <c r="B631">
        <v>90</v>
      </c>
      <c r="C631">
        <v>1</v>
      </c>
      <c r="D631" t="str">
        <f t="shared" si="45"/>
        <v>21+</v>
      </c>
    </row>
    <row r="632" spans="1:4" x14ac:dyDescent="0.25">
      <c r="A632">
        <v>5</v>
      </c>
      <c r="B632">
        <v>91</v>
      </c>
      <c r="C632">
        <v>2</v>
      </c>
      <c r="D632" t="str">
        <f t="shared" si="45"/>
        <v>21+</v>
      </c>
    </row>
    <row r="633" spans="1:4" x14ac:dyDescent="0.25">
      <c r="A633">
        <v>5</v>
      </c>
      <c r="B633">
        <v>92</v>
      </c>
      <c r="C633">
        <v>3</v>
      </c>
      <c r="D633" t="str">
        <f t="shared" si="45"/>
        <v>21+</v>
      </c>
    </row>
    <row r="634" spans="1:4" x14ac:dyDescent="0.25">
      <c r="A634">
        <v>5</v>
      </c>
      <c r="B634">
        <v>93</v>
      </c>
      <c r="C634">
        <v>4</v>
      </c>
      <c r="D634" t="str">
        <f t="shared" si="45"/>
        <v>21+</v>
      </c>
    </row>
    <row r="635" spans="1:4" x14ac:dyDescent="0.25">
      <c r="A635">
        <v>5</v>
      </c>
      <c r="B635">
        <v>94</v>
      </c>
      <c r="C635">
        <v>3</v>
      </c>
      <c r="D635" t="str">
        <f t="shared" si="45"/>
        <v>21+</v>
      </c>
    </row>
    <row r="636" spans="1:4" x14ac:dyDescent="0.25">
      <c r="A636">
        <v>5</v>
      </c>
      <c r="B636">
        <v>95</v>
      </c>
      <c r="C636">
        <v>4</v>
      </c>
      <c r="D636" t="str">
        <f t="shared" si="45"/>
        <v>21+</v>
      </c>
    </row>
    <row r="637" spans="1:4" x14ac:dyDescent="0.25">
      <c r="A637">
        <v>5</v>
      </c>
      <c r="B637">
        <v>96</v>
      </c>
      <c r="C637">
        <v>2</v>
      </c>
      <c r="D637" t="str">
        <f t="shared" si="45"/>
        <v>21+</v>
      </c>
    </row>
    <row r="638" spans="1:4" x14ac:dyDescent="0.25">
      <c r="A638">
        <v>5</v>
      </c>
      <c r="B638">
        <v>97</v>
      </c>
      <c r="C638">
        <v>1</v>
      </c>
      <c r="D638" t="str">
        <f t="shared" si="45"/>
        <v>21+</v>
      </c>
    </row>
    <row r="639" spans="1:4" x14ac:dyDescent="0.25">
      <c r="A639">
        <v>5</v>
      </c>
      <c r="B639">
        <v>98</v>
      </c>
      <c r="C639">
        <v>1</v>
      </c>
      <c r="D639" t="str">
        <f t="shared" si="45"/>
        <v>21+</v>
      </c>
    </row>
    <row r="640" spans="1:4" x14ac:dyDescent="0.25">
      <c r="A640">
        <v>5</v>
      </c>
      <c r="B640">
        <v>99</v>
      </c>
      <c r="C640">
        <v>1</v>
      </c>
      <c r="D640" t="str">
        <f t="shared" si="45"/>
        <v>21+</v>
      </c>
    </row>
    <row r="641" spans="1:4" x14ac:dyDescent="0.25">
      <c r="A641">
        <v>5</v>
      </c>
      <c r="B641">
        <v>100</v>
      </c>
      <c r="C641">
        <v>1</v>
      </c>
      <c r="D641" t="str">
        <f t="shared" si="45"/>
        <v>21+</v>
      </c>
    </row>
    <row r="642" spans="1:4" x14ac:dyDescent="0.25">
      <c r="A642">
        <v>5</v>
      </c>
      <c r="B642">
        <v>101</v>
      </c>
      <c r="C642">
        <v>1</v>
      </c>
      <c r="D642" t="str">
        <f t="shared" si="45"/>
        <v>21+</v>
      </c>
    </row>
    <row r="643" spans="1:4" x14ac:dyDescent="0.25">
      <c r="A643">
        <v>5</v>
      </c>
      <c r="B643">
        <v>102</v>
      </c>
      <c r="C643">
        <v>1</v>
      </c>
      <c r="D643" t="str">
        <f t="shared" ref="D643:D706" si="46">IF(B643-A643&lt;21,B643-A643,"21+")</f>
        <v>21+</v>
      </c>
    </row>
    <row r="644" spans="1:4" x14ac:dyDescent="0.25">
      <c r="A644">
        <v>5</v>
      </c>
      <c r="B644">
        <v>103</v>
      </c>
      <c r="C644">
        <v>1</v>
      </c>
      <c r="D644" t="str">
        <f t="shared" si="46"/>
        <v>21+</v>
      </c>
    </row>
    <row r="645" spans="1:4" x14ac:dyDescent="0.25">
      <c r="A645">
        <v>5</v>
      </c>
      <c r="B645">
        <v>106</v>
      </c>
      <c r="C645">
        <v>3</v>
      </c>
      <c r="D645" t="str">
        <f t="shared" si="46"/>
        <v>21+</v>
      </c>
    </row>
    <row r="646" spans="1:4" x14ac:dyDescent="0.25">
      <c r="A646">
        <v>5</v>
      </c>
      <c r="B646">
        <v>111</v>
      </c>
      <c r="C646">
        <v>1</v>
      </c>
      <c r="D646" t="str">
        <f t="shared" si="46"/>
        <v>21+</v>
      </c>
    </row>
    <row r="647" spans="1:4" x14ac:dyDescent="0.25">
      <c r="A647">
        <v>5</v>
      </c>
      <c r="B647">
        <v>112</v>
      </c>
      <c r="C647">
        <v>1</v>
      </c>
      <c r="D647" t="str">
        <f t="shared" si="46"/>
        <v>21+</v>
      </c>
    </row>
    <row r="648" spans="1:4" x14ac:dyDescent="0.25">
      <c r="A648">
        <v>5</v>
      </c>
      <c r="B648">
        <v>113</v>
      </c>
      <c r="C648">
        <v>1</v>
      </c>
      <c r="D648" t="str">
        <f t="shared" si="46"/>
        <v>21+</v>
      </c>
    </row>
    <row r="649" spans="1:4" x14ac:dyDescent="0.25">
      <c r="A649">
        <v>5</v>
      </c>
      <c r="B649">
        <v>115</v>
      </c>
      <c r="C649">
        <v>1</v>
      </c>
      <c r="D649" t="str">
        <f t="shared" si="46"/>
        <v>21+</v>
      </c>
    </row>
    <row r="650" spans="1:4" x14ac:dyDescent="0.25">
      <c r="A650">
        <v>5</v>
      </c>
      <c r="B650">
        <v>116</v>
      </c>
      <c r="C650">
        <v>1</v>
      </c>
      <c r="D650" t="str">
        <f t="shared" si="46"/>
        <v>21+</v>
      </c>
    </row>
    <row r="651" spans="1:4" x14ac:dyDescent="0.25">
      <c r="A651">
        <v>5</v>
      </c>
      <c r="B651">
        <v>117</v>
      </c>
      <c r="C651">
        <v>1</v>
      </c>
      <c r="D651" t="str">
        <f t="shared" si="46"/>
        <v>21+</v>
      </c>
    </row>
    <row r="652" spans="1:4" x14ac:dyDescent="0.25">
      <c r="A652">
        <v>5</v>
      </c>
      <c r="B652">
        <v>119</v>
      </c>
      <c r="C652">
        <v>1</v>
      </c>
      <c r="D652" t="str">
        <f t="shared" si="46"/>
        <v>21+</v>
      </c>
    </row>
    <row r="653" spans="1:4" x14ac:dyDescent="0.25">
      <c r="A653">
        <v>5</v>
      </c>
      <c r="B653">
        <v>128</v>
      </c>
      <c r="C653">
        <v>1</v>
      </c>
      <c r="D653" t="str">
        <f t="shared" si="46"/>
        <v>21+</v>
      </c>
    </row>
    <row r="654" spans="1:4" x14ac:dyDescent="0.25">
      <c r="A654">
        <v>5</v>
      </c>
      <c r="B654">
        <v>129</v>
      </c>
      <c r="C654">
        <v>1</v>
      </c>
      <c r="D654" t="str">
        <f t="shared" si="46"/>
        <v>21+</v>
      </c>
    </row>
    <row r="655" spans="1:4" x14ac:dyDescent="0.25">
      <c r="A655">
        <v>5</v>
      </c>
      <c r="B655">
        <v>133</v>
      </c>
      <c r="C655">
        <v>1</v>
      </c>
      <c r="D655" t="str">
        <f t="shared" si="46"/>
        <v>21+</v>
      </c>
    </row>
    <row r="656" spans="1:4" x14ac:dyDescent="0.25">
      <c r="A656">
        <v>5</v>
      </c>
      <c r="B656">
        <v>134</v>
      </c>
      <c r="C656">
        <v>2</v>
      </c>
      <c r="D656" t="str">
        <f t="shared" si="46"/>
        <v>21+</v>
      </c>
    </row>
    <row r="657" spans="1:4" x14ac:dyDescent="0.25">
      <c r="A657">
        <v>5</v>
      </c>
      <c r="B657">
        <v>154</v>
      </c>
      <c r="C657">
        <v>1</v>
      </c>
      <c r="D657" t="str">
        <f t="shared" si="46"/>
        <v>21+</v>
      </c>
    </row>
    <row r="658" spans="1:4" x14ac:dyDescent="0.25">
      <c r="A658">
        <v>5</v>
      </c>
      <c r="B658">
        <v>155</v>
      </c>
      <c r="C658">
        <v>1</v>
      </c>
      <c r="D658" t="str">
        <f t="shared" si="46"/>
        <v>21+</v>
      </c>
    </row>
    <row r="659" spans="1:4" x14ac:dyDescent="0.25">
      <c r="A659">
        <v>5</v>
      </c>
      <c r="B659">
        <v>157</v>
      </c>
      <c r="C659">
        <v>1</v>
      </c>
      <c r="D659" t="str">
        <f t="shared" si="46"/>
        <v>21+</v>
      </c>
    </row>
    <row r="660" spans="1:4" x14ac:dyDescent="0.25">
      <c r="A660">
        <v>5</v>
      </c>
      <c r="B660">
        <v>192</v>
      </c>
      <c r="C660">
        <v>1</v>
      </c>
      <c r="D660" t="str">
        <f t="shared" si="46"/>
        <v>21+</v>
      </c>
    </row>
    <row r="661" spans="1:4" x14ac:dyDescent="0.25">
      <c r="A661">
        <v>5</v>
      </c>
      <c r="B661">
        <v>193</v>
      </c>
      <c r="C661">
        <v>1</v>
      </c>
      <c r="D661" t="str">
        <f t="shared" si="46"/>
        <v>21+</v>
      </c>
    </row>
    <row r="662" spans="1:4" x14ac:dyDescent="0.25">
      <c r="A662">
        <v>5</v>
      </c>
      <c r="B662">
        <v>223</v>
      </c>
      <c r="C662">
        <v>1</v>
      </c>
      <c r="D662" t="str">
        <f t="shared" si="46"/>
        <v>21+</v>
      </c>
    </row>
    <row r="663" spans="1:4" x14ac:dyDescent="0.25">
      <c r="A663">
        <v>5</v>
      </c>
      <c r="B663">
        <v>228</v>
      </c>
      <c r="C663">
        <v>1</v>
      </c>
      <c r="D663" t="str">
        <f t="shared" si="46"/>
        <v>21+</v>
      </c>
    </row>
    <row r="664" spans="1:4" x14ac:dyDescent="0.25">
      <c r="A664">
        <v>5</v>
      </c>
      <c r="B664">
        <v>242</v>
      </c>
      <c r="C664">
        <v>1</v>
      </c>
      <c r="D664" t="str">
        <f t="shared" si="46"/>
        <v>21+</v>
      </c>
    </row>
    <row r="665" spans="1:4" x14ac:dyDescent="0.25">
      <c r="A665">
        <v>5</v>
      </c>
      <c r="B665">
        <v>355</v>
      </c>
      <c r="C665">
        <v>1</v>
      </c>
      <c r="D665" t="str">
        <f t="shared" si="46"/>
        <v>21+</v>
      </c>
    </row>
    <row r="666" spans="1:4" x14ac:dyDescent="0.25">
      <c r="A666">
        <v>6</v>
      </c>
      <c r="B666">
        <v>6</v>
      </c>
      <c r="C666">
        <v>6839</v>
      </c>
      <c r="D666">
        <f t="shared" si="46"/>
        <v>0</v>
      </c>
    </row>
    <row r="667" spans="1:4" x14ac:dyDescent="0.25">
      <c r="A667">
        <v>6</v>
      </c>
      <c r="B667">
        <v>7</v>
      </c>
      <c r="C667">
        <v>4929</v>
      </c>
      <c r="D667">
        <f t="shared" si="46"/>
        <v>1</v>
      </c>
    </row>
    <row r="668" spans="1:4" x14ac:dyDescent="0.25">
      <c r="A668">
        <v>6</v>
      </c>
      <c r="B668">
        <v>8</v>
      </c>
      <c r="C668">
        <v>3798</v>
      </c>
      <c r="D668">
        <f t="shared" si="46"/>
        <v>2</v>
      </c>
    </row>
    <row r="669" spans="1:4" x14ac:dyDescent="0.25">
      <c r="A669">
        <v>6</v>
      </c>
      <c r="B669">
        <v>9</v>
      </c>
      <c r="C669">
        <v>3018</v>
      </c>
      <c r="D669">
        <f t="shared" si="46"/>
        <v>3</v>
      </c>
    </row>
    <row r="670" spans="1:4" x14ac:dyDescent="0.25">
      <c r="A670">
        <v>6</v>
      </c>
      <c r="B670">
        <v>10</v>
      </c>
      <c r="C670">
        <v>2332</v>
      </c>
      <c r="D670">
        <f t="shared" si="46"/>
        <v>4</v>
      </c>
    </row>
    <row r="671" spans="1:4" x14ac:dyDescent="0.25">
      <c r="A671">
        <v>6</v>
      </c>
      <c r="B671">
        <v>11</v>
      </c>
      <c r="C671">
        <v>2000</v>
      </c>
      <c r="D671">
        <f t="shared" si="46"/>
        <v>5</v>
      </c>
    </row>
    <row r="672" spans="1:4" x14ac:dyDescent="0.25">
      <c r="A672">
        <v>6</v>
      </c>
      <c r="B672">
        <v>12</v>
      </c>
      <c r="C672">
        <v>1674</v>
      </c>
      <c r="D672">
        <f t="shared" si="46"/>
        <v>6</v>
      </c>
    </row>
    <row r="673" spans="1:4" x14ac:dyDescent="0.25">
      <c r="A673">
        <v>6</v>
      </c>
      <c r="B673">
        <v>13</v>
      </c>
      <c r="C673">
        <v>1350</v>
      </c>
      <c r="D673">
        <f t="shared" si="46"/>
        <v>7</v>
      </c>
    </row>
    <row r="674" spans="1:4" x14ac:dyDescent="0.25">
      <c r="A674">
        <v>6</v>
      </c>
      <c r="B674">
        <v>14</v>
      </c>
      <c r="C674">
        <v>1254</v>
      </c>
      <c r="D674">
        <f t="shared" si="46"/>
        <v>8</v>
      </c>
    </row>
    <row r="675" spans="1:4" x14ac:dyDescent="0.25">
      <c r="A675">
        <v>6</v>
      </c>
      <c r="B675">
        <v>15</v>
      </c>
      <c r="C675">
        <v>1028</v>
      </c>
      <c r="D675">
        <f t="shared" si="46"/>
        <v>9</v>
      </c>
    </row>
    <row r="676" spans="1:4" x14ac:dyDescent="0.25">
      <c r="A676">
        <v>6</v>
      </c>
      <c r="B676">
        <v>16</v>
      </c>
      <c r="C676">
        <v>921</v>
      </c>
      <c r="D676">
        <f t="shared" si="46"/>
        <v>10</v>
      </c>
    </row>
    <row r="677" spans="1:4" x14ac:dyDescent="0.25">
      <c r="A677">
        <v>6</v>
      </c>
      <c r="B677">
        <v>17</v>
      </c>
      <c r="C677">
        <v>852</v>
      </c>
      <c r="D677">
        <f t="shared" si="46"/>
        <v>11</v>
      </c>
    </row>
    <row r="678" spans="1:4" x14ac:dyDescent="0.25">
      <c r="A678">
        <v>6</v>
      </c>
      <c r="B678">
        <v>18</v>
      </c>
      <c r="C678">
        <v>798</v>
      </c>
      <c r="D678">
        <f t="shared" si="46"/>
        <v>12</v>
      </c>
    </row>
    <row r="679" spans="1:4" x14ac:dyDescent="0.25">
      <c r="A679">
        <v>6</v>
      </c>
      <c r="B679">
        <v>19</v>
      </c>
      <c r="C679">
        <v>653</v>
      </c>
      <c r="D679">
        <f t="shared" si="46"/>
        <v>13</v>
      </c>
    </row>
    <row r="680" spans="1:4" x14ac:dyDescent="0.25">
      <c r="A680">
        <v>6</v>
      </c>
      <c r="B680">
        <v>20</v>
      </c>
      <c r="C680">
        <v>604</v>
      </c>
      <c r="D680">
        <f t="shared" si="46"/>
        <v>14</v>
      </c>
    </row>
    <row r="681" spans="1:4" x14ac:dyDescent="0.25">
      <c r="A681">
        <v>6</v>
      </c>
      <c r="B681">
        <v>21</v>
      </c>
      <c r="C681">
        <v>497</v>
      </c>
      <c r="D681">
        <f t="shared" si="46"/>
        <v>15</v>
      </c>
    </row>
    <row r="682" spans="1:4" x14ac:dyDescent="0.25">
      <c r="A682">
        <v>6</v>
      </c>
      <c r="B682">
        <v>22</v>
      </c>
      <c r="C682">
        <v>494</v>
      </c>
      <c r="D682">
        <f t="shared" si="46"/>
        <v>16</v>
      </c>
    </row>
    <row r="683" spans="1:4" x14ac:dyDescent="0.25">
      <c r="A683">
        <v>6</v>
      </c>
      <c r="B683">
        <v>23</v>
      </c>
      <c r="C683">
        <v>382</v>
      </c>
      <c r="D683">
        <f t="shared" si="46"/>
        <v>17</v>
      </c>
    </row>
    <row r="684" spans="1:4" x14ac:dyDescent="0.25">
      <c r="A684">
        <v>6</v>
      </c>
      <c r="B684">
        <v>24</v>
      </c>
      <c r="C684">
        <v>361</v>
      </c>
      <c r="D684">
        <f t="shared" si="46"/>
        <v>18</v>
      </c>
    </row>
    <row r="685" spans="1:4" x14ac:dyDescent="0.25">
      <c r="A685">
        <v>6</v>
      </c>
      <c r="B685">
        <v>25</v>
      </c>
      <c r="C685">
        <v>315</v>
      </c>
      <c r="D685">
        <f t="shared" si="46"/>
        <v>19</v>
      </c>
    </row>
    <row r="686" spans="1:4" x14ac:dyDescent="0.25">
      <c r="A686">
        <v>6</v>
      </c>
      <c r="B686">
        <v>26</v>
      </c>
      <c r="C686">
        <v>294</v>
      </c>
      <c r="D686">
        <f t="shared" si="46"/>
        <v>20</v>
      </c>
    </row>
    <row r="687" spans="1:4" x14ac:dyDescent="0.25">
      <c r="A687">
        <v>6</v>
      </c>
      <c r="B687">
        <v>27</v>
      </c>
      <c r="C687">
        <v>238</v>
      </c>
      <c r="D687" t="str">
        <f t="shared" si="46"/>
        <v>21+</v>
      </c>
    </row>
    <row r="688" spans="1:4" x14ac:dyDescent="0.25">
      <c r="A688">
        <v>6</v>
      </c>
      <c r="B688">
        <v>28</v>
      </c>
      <c r="C688">
        <v>246</v>
      </c>
      <c r="D688" t="str">
        <f t="shared" si="46"/>
        <v>21+</v>
      </c>
    </row>
    <row r="689" spans="1:4" x14ac:dyDescent="0.25">
      <c r="A689">
        <v>6</v>
      </c>
      <c r="B689">
        <v>29</v>
      </c>
      <c r="C689">
        <v>218</v>
      </c>
      <c r="D689" t="str">
        <f t="shared" si="46"/>
        <v>21+</v>
      </c>
    </row>
    <row r="690" spans="1:4" x14ac:dyDescent="0.25">
      <c r="A690">
        <v>6</v>
      </c>
      <c r="B690">
        <v>30</v>
      </c>
      <c r="C690">
        <v>198</v>
      </c>
      <c r="D690" t="str">
        <f t="shared" si="46"/>
        <v>21+</v>
      </c>
    </row>
    <row r="691" spans="1:4" x14ac:dyDescent="0.25">
      <c r="A691">
        <v>6</v>
      </c>
      <c r="B691">
        <v>31</v>
      </c>
      <c r="C691">
        <v>166</v>
      </c>
      <c r="D691" t="str">
        <f t="shared" si="46"/>
        <v>21+</v>
      </c>
    </row>
    <row r="692" spans="1:4" x14ac:dyDescent="0.25">
      <c r="A692">
        <v>6</v>
      </c>
      <c r="B692">
        <v>32</v>
      </c>
      <c r="C692">
        <v>142</v>
      </c>
      <c r="D692" t="str">
        <f t="shared" si="46"/>
        <v>21+</v>
      </c>
    </row>
    <row r="693" spans="1:4" x14ac:dyDescent="0.25">
      <c r="A693">
        <v>6</v>
      </c>
      <c r="B693">
        <v>33</v>
      </c>
      <c r="C693">
        <v>135</v>
      </c>
      <c r="D693" t="str">
        <f t="shared" si="46"/>
        <v>21+</v>
      </c>
    </row>
    <row r="694" spans="1:4" x14ac:dyDescent="0.25">
      <c r="A694">
        <v>6</v>
      </c>
      <c r="B694">
        <v>34</v>
      </c>
      <c r="C694">
        <v>132</v>
      </c>
      <c r="D694" t="str">
        <f t="shared" si="46"/>
        <v>21+</v>
      </c>
    </row>
    <row r="695" spans="1:4" x14ac:dyDescent="0.25">
      <c r="A695">
        <v>6</v>
      </c>
      <c r="B695">
        <v>35</v>
      </c>
      <c r="C695">
        <v>110</v>
      </c>
      <c r="D695" t="str">
        <f t="shared" si="46"/>
        <v>21+</v>
      </c>
    </row>
    <row r="696" spans="1:4" x14ac:dyDescent="0.25">
      <c r="A696">
        <v>6</v>
      </c>
      <c r="B696">
        <v>36</v>
      </c>
      <c r="C696">
        <v>134</v>
      </c>
      <c r="D696" t="str">
        <f t="shared" si="46"/>
        <v>21+</v>
      </c>
    </row>
    <row r="697" spans="1:4" x14ac:dyDescent="0.25">
      <c r="A697">
        <v>6</v>
      </c>
      <c r="B697">
        <v>37</v>
      </c>
      <c r="C697">
        <v>129</v>
      </c>
      <c r="D697" t="str">
        <f t="shared" si="46"/>
        <v>21+</v>
      </c>
    </row>
    <row r="698" spans="1:4" x14ac:dyDescent="0.25">
      <c r="A698">
        <v>6</v>
      </c>
      <c r="B698">
        <v>38</v>
      </c>
      <c r="C698">
        <v>98</v>
      </c>
      <c r="D698" t="str">
        <f t="shared" si="46"/>
        <v>21+</v>
      </c>
    </row>
    <row r="699" spans="1:4" x14ac:dyDescent="0.25">
      <c r="A699">
        <v>6</v>
      </c>
      <c r="B699">
        <v>39</v>
      </c>
      <c r="C699">
        <v>80</v>
      </c>
      <c r="D699" t="str">
        <f t="shared" si="46"/>
        <v>21+</v>
      </c>
    </row>
    <row r="700" spans="1:4" x14ac:dyDescent="0.25">
      <c r="A700">
        <v>6</v>
      </c>
      <c r="B700">
        <v>40</v>
      </c>
      <c r="C700">
        <v>85</v>
      </c>
      <c r="D700" t="str">
        <f t="shared" si="46"/>
        <v>21+</v>
      </c>
    </row>
    <row r="701" spans="1:4" x14ac:dyDescent="0.25">
      <c r="A701">
        <v>6</v>
      </c>
      <c r="B701">
        <v>41</v>
      </c>
      <c r="C701">
        <v>69</v>
      </c>
      <c r="D701" t="str">
        <f t="shared" si="46"/>
        <v>21+</v>
      </c>
    </row>
    <row r="702" spans="1:4" x14ac:dyDescent="0.25">
      <c r="A702">
        <v>6</v>
      </c>
      <c r="B702">
        <v>42</v>
      </c>
      <c r="C702">
        <v>55</v>
      </c>
      <c r="D702" t="str">
        <f t="shared" si="46"/>
        <v>21+</v>
      </c>
    </row>
    <row r="703" spans="1:4" x14ac:dyDescent="0.25">
      <c r="A703">
        <v>6</v>
      </c>
      <c r="B703">
        <v>43</v>
      </c>
      <c r="C703">
        <v>77</v>
      </c>
      <c r="D703" t="str">
        <f t="shared" si="46"/>
        <v>21+</v>
      </c>
    </row>
    <row r="704" spans="1:4" x14ac:dyDescent="0.25">
      <c r="A704">
        <v>6</v>
      </c>
      <c r="B704">
        <v>44</v>
      </c>
      <c r="C704">
        <v>52</v>
      </c>
      <c r="D704" t="str">
        <f t="shared" si="46"/>
        <v>21+</v>
      </c>
    </row>
    <row r="705" spans="1:4" x14ac:dyDescent="0.25">
      <c r="A705">
        <v>6</v>
      </c>
      <c r="B705">
        <v>45</v>
      </c>
      <c r="C705">
        <v>61</v>
      </c>
      <c r="D705" t="str">
        <f t="shared" si="46"/>
        <v>21+</v>
      </c>
    </row>
    <row r="706" spans="1:4" x14ac:dyDescent="0.25">
      <c r="A706">
        <v>6</v>
      </c>
      <c r="B706">
        <v>46</v>
      </c>
      <c r="C706">
        <v>46</v>
      </c>
      <c r="D706" t="str">
        <f t="shared" si="46"/>
        <v>21+</v>
      </c>
    </row>
    <row r="707" spans="1:4" x14ac:dyDescent="0.25">
      <c r="A707">
        <v>6</v>
      </c>
      <c r="B707">
        <v>47</v>
      </c>
      <c r="C707">
        <v>53</v>
      </c>
      <c r="D707" t="str">
        <f t="shared" ref="D707:D770" si="47">IF(B707-A707&lt;21,B707-A707,"21+")</f>
        <v>21+</v>
      </c>
    </row>
    <row r="708" spans="1:4" x14ac:dyDescent="0.25">
      <c r="A708">
        <v>6</v>
      </c>
      <c r="B708">
        <v>48</v>
      </c>
      <c r="C708">
        <v>36</v>
      </c>
      <c r="D708" t="str">
        <f t="shared" si="47"/>
        <v>21+</v>
      </c>
    </row>
    <row r="709" spans="1:4" x14ac:dyDescent="0.25">
      <c r="A709">
        <v>6</v>
      </c>
      <c r="B709">
        <v>49</v>
      </c>
      <c r="C709">
        <v>40</v>
      </c>
      <c r="D709" t="str">
        <f t="shared" si="47"/>
        <v>21+</v>
      </c>
    </row>
    <row r="710" spans="1:4" x14ac:dyDescent="0.25">
      <c r="A710">
        <v>6</v>
      </c>
      <c r="B710">
        <v>50</v>
      </c>
      <c r="C710">
        <v>32</v>
      </c>
      <c r="D710" t="str">
        <f t="shared" si="47"/>
        <v>21+</v>
      </c>
    </row>
    <row r="711" spans="1:4" x14ac:dyDescent="0.25">
      <c r="A711">
        <v>6</v>
      </c>
      <c r="B711">
        <v>51</v>
      </c>
      <c r="C711">
        <v>31</v>
      </c>
      <c r="D711" t="str">
        <f t="shared" si="47"/>
        <v>21+</v>
      </c>
    </row>
    <row r="712" spans="1:4" x14ac:dyDescent="0.25">
      <c r="A712">
        <v>6</v>
      </c>
      <c r="B712">
        <v>52</v>
      </c>
      <c r="C712">
        <v>32</v>
      </c>
      <c r="D712" t="str">
        <f t="shared" si="47"/>
        <v>21+</v>
      </c>
    </row>
    <row r="713" spans="1:4" x14ac:dyDescent="0.25">
      <c r="A713">
        <v>6</v>
      </c>
      <c r="B713">
        <v>53</v>
      </c>
      <c r="C713">
        <v>31</v>
      </c>
      <c r="D713" t="str">
        <f t="shared" si="47"/>
        <v>21+</v>
      </c>
    </row>
    <row r="714" spans="1:4" x14ac:dyDescent="0.25">
      <c r="A714">
        <v>6</v>
      </c>
      <c r="B714">
        <v>54</v>
      </c>
      <c r="C714">
        <v>30</v>
      </c>
      <c r="D714" t="str">
        <f t="shared" si="47"/>
        <v>21+</v>
      </c>
    </row>
    <row r="715" spans="1:4" x14ac:dyDescent="0.25">
      <c r="A715">
        <v>6</v>
      </c>
      <c r="B715">
        <v>55</v>
      </c>
      <c r="C715">
        <v>19</v>
      </c>
      <c r="D715" t="str">
        <f t="shared" si="47"/>
        <v>21+</v>
      </c>
    </row>
    <row r="716" spans="1:4" x14ac:dyDescent="0.25">
      <c r="A716">
        <v>6</v>
      </c>
      <c r="B716">
        <v>56</v>
      </c>
      <c r="C716">
        <v>24</v>
      </c>
      <c r="D716" t="str">
        <f t="shared" si="47"/>
        <v>21+</v>
      </c>
    </row>
    <row r="717" spans="1:4" x14ac:dyDescent="0.25">
      <c r="A717">
        <v>6</v>
      </c>
      <c r="B717">
        <v>57</v>
      </c>
      <c r="C717">
        <v>16</v>
      </c>
      <c r="D717" t="str">
        <f t="shared" si="47"/>
        <v>21+</v>
      </c>
    </row>
    <row r="718" spans="1:4" x14ac:dyDescent="0.25">
      <c r="A718">
        <v>6</v>
      </c>
      <c r="B718">
        <v>58</v>
      </c>
      <c r="C718">
        <v>17</v>
      </c>
      <c r="D718" t="str">
        <f t="shared" si="47"/>
        <v>21+</v>
      </c>
    </row>
    <row r="719" spans="1:4" x14ac:dyDescent="0.25">
      <c r="A719">
        <v>6</v>
      </c>
      <c r="B719">
        <v>59</v>
      </c>
      <c r="C719">
        <v>15</v>
      </c>
      <c r="D719" t="str">
        <f t="shared" si="47"/>
        <v>21+</v>
      </c>
    </row>
    <row r="720" spans="1:4" x14ac:dyDescent="0.25">
      <c r="A720">
        <v>6</v>
      </c>
      <c r="B720">
        <v>60</v>
      </c>
      <c r="C720">
        <v>12</v>
      </c>
      <c r="D720" t="str">
        <f t="shared" si="47"/>
        <v>21+</v>
      </c>
    </row>
    <row r="721" spans="1:4" x14ac:dyDescent="0.25">
      <c r="A721">
        <v>6</v>
      </c>
      <c r="B721">
        <v>61</v>
      </c>
      <c r="C721">
        <v>10</v>
      </c>
      <c r="D721" t="str">
        <f t="shared" si="47"/>
        <v>21+</v>
      </c>
    </row>
    <row r="722" spans="1:4" x14ac:dyDescent="0.25">
      <c r="A722">
        <v>6</v>
      </c>
      <c r="B722">
        <v>62</v>
      </c>
      <c r="C722">
        <v>16</v>
      </c>
      <c r="D722" t="str">
        <f t="shared" si="47"/>
        <v>21+</v>
      </c>
    </row>
    <row r="723" spans="1:4" x14ac:dyDescent="0.25">
      <c r="A723">
        <v>6</v>
      </c>
      <c r="B723">
        <v>63</v>
      </c>
      <c r="C723">
        <v>16</v>
      </c>
      <c r="D723" t="str">
        <f t="shared" si="47"/>
        <v>21+</v>
      </c>
    </row>
    <row r="724" spans="1:4" x14ac:dyDescent="0.25">
      <c r="A724">
        <v>6</v>
      </c>
      <c r="B724">
        <v>64</v>
      </c>
      <c r="C724">
        <v>11</v>
      </c>
      <c r="D724" t="str">
        <f t="shared" si="47"/>
        <v>21+</v>
      </c>
    </row>
    <row r="725" spans="1:4" x14ac:dyDescent="0.25">
      <c r="A725">
        <v>6</v>
      </c>
      <c r="B725">
        <v>65</v>
      </c>
      <c r="C725">
        <v>14</v>
      </c>
      <c r="D725" t="str">
        <f t="shared" si="47"/>
        <v>21+</v>
      </c>
    </row>
    <row r="726" spans="1:4" x14ac:dyDescent="0.25">
      <c r="A726">
        <v>6</v>
      </c>
      <c r="B726">
        <v>66</v>
      </c>
      <c r="C726">
        <v>14</v>
      </c>
      <c r="D726" t="str">
        <f t="shared" si="47"/>
        <v>21+</v>
      </c>
    </row>
    <row r="727" spans="1:4" x14ac:dyDescent="0.25">
      <c r="A727">
        <v>6</v>
      </c>
      <c r="B727">
        <v>67</v>
      </c>
      <c r="C727">
        <v>4</v>
      </c>
      <c r="D727" t="str">
        <f t="shared" si="47"/>
        <v>21+</v>
      </c>
    </row>
    <row r="728" spans="1:4" x14ac:dyDescent="0.25">
      <c r="A728">
        <v>6</v>
      </c>
      <c r="B728">
        <v>68</v>
      </c>
      <c r="C728">
        <v>9</v>
      </c>
      <c r="D728" t="str">
        <f t="shared" si="47"/>
        <v>21+</v>
      </c>
    </row>
    <row r="729" spans="1:4" x14ac:dyDescent="0.25">
      <c r="A729">
        <v>6</v>
      </c>
      <c r="B729">
        <v>69</v>
      </c>
      <c r="C729">
        <v>7</v>
      </c>
      <c r="D729" t="str">
        <f t="shared" si="47"/>
        <v>21+</v>
      </c>
    </row>
    <row r="730" spans="1:4" x14ac:dyDescent="0.25">
      <c r="A730">
        <v>6</v>
      </c>
      <c r="B730">
        <v>70</v>
      </c>
      <c r="C730">
        <v>3</v>
      </c>
      <c r="D730" t="str">
        <f t="shared" si="47"/>
        <v>21+</v>
      </c>
    </row>
    <row r="731" spans="1:4" x14ac:dyDescent="0.25">
      <c r="A731">
        <v>6</v>
      </c>
      <c r="B731">
        <v>71</v>
      </c>
      <c r="C731">
        <v>6</v>
      </c>
      <c r="D731" t="str">
        <f t="shared" si="47"/>
        <v>21+</v>
      </c>
    </row>
    <row r="732" spans="1:4" x14ac:dyDescent="0.25">
      <c r="A732">
        <v>6</v>
      </c>
      <c r="B732">
        <v>72</v>
      </c>
      <c r="C732">
        <v>3</v>
      </c>
      <c r="D732" t="str">
        <f t="shared" si="47"/>
        <v>21+</v>
      </c>
    </row>
    <row r="733" spans="1:4" x14ac:dyDescent="0.25">
      <c r="A733">
        <v>6</v>
      </c>
      <c r="B733">
        <v>73</v>
      </c>
      <c r="C733">
        <v>3</v>
      </c>
      <c r="D733" t="str">
        <f t="shared" si="47"/>
        <v>21+</v>
      </c>
    </row>
    <row r="734" spans="1:4" x14ac:dyDescent="0.25">
      <c r="A734">
        <v>6</v>
      </c>
      <c r="B734">
        <v>74</v>
      </c>
      <c r="C734">
        <v>6</v>
      </c>
      <c r="D734" t="str">
        <f t="shared" si="47"/>
        <v>21+</v>
      </c>
    </row>
    <row r="735" spans="1:4" x14ac:dyDescent="0.25">
      <c r="A735">
        <v>6</v>
      </c>
      <c r="B735">
        <v>75</v>
      </c>
      <c r="C735">
        <v>4</v>
      </c>
      <c r="D735" t="str">
        <f t="shared" si="47"/>
        <v>21+</v>
      </c>
    </row>
    <row r="736" spans="1:4" x14ac:dyDescent="0.25">
      <c r="A736">
        <v>6</v>
      </c>
      <c r="B736">
        <v>76</v>
      </c>
      <c r="C736">
        <v>6</v>
      </c>
      <c r="D736" t="str">
        <f t="shared" si="47"/>
        <v>21+</v>
      </c>
    </row>
    <row r="737" spans="1:4" x14ac:dyDescent="0.25">
      <c r="A737">
        <v>6</v>
      </c>
      <c r="B737">
        <v>77</v>
      </c>
      <c r="C737">
        <v>6</v>
      </c>
      <c r="D737" t="str">
        <f t="shared" si="47"/>
        <v>21+</v>
      </c>
    </row>
    <row r="738" spans="1:4" x14ac:dyDescent="0.25">
      <c r="A738">
        <v>6</v>
      </c>
      <c r="B738">
        <v>78</v>
      </c>
      <c r="C738">
        <v>7</v>
      </c>
      <c r="D738" t="str">
        <f t="shared" si="47"/>
        <v>21+</v>
      </c>
    </row>
    <row r="739" spans="1:4" x14ac:dyDescent="0.25">
      <c r="A739">
        <v>6</v>
      </c>
      <c r="B739">
        <v>79</v>
      </c>
      <c r="C739">
        <v>6</v>
      </c>
      <c r="D739" t="str">
        <f t="shared" si="47"/>
        <v>21+</v>
      </c>
    </row>
    <row r="740" spans="1:4" x14ac:dyDescent="0.25">
      <c r="A740">
        <v>6</v>
      </c>
      <c r="B740">
        <v>80</v>
      </c>
      <c r="C740">
        <v>4</v>
      </c>
      <c r="D740" t="str">
        <f t="shared" si="47"/>
        <v>21+</v>
      </c>
    </row>
    <row r="741" spans="1:4" x14ac:dyDescent="0.25">
      <c r="A741">
        <v>6</v>
      </c>
      <c r="B741">
        <v>81</v>
      </c>
      <c r="C741">
        <v>4</v>
      </c>
      <c r="D741" t="str">
        <f t="shared" si="47"/>
        <v>21+</v>
      </c>
    </row>
    <row r="742" spans="1:4" x14ac:dyDescent="0.25">
      <c r="A742">
        <v>6</v>
      </c>
      <c r="B742">
        <v>82</v>
      </c>
      <c r="C742">
        <v>2</v>
      </c>
      <c r="D742" t="str">
        <f t="shared" si="47"/>
        <v>21+</v>
      </c>
    </row>
    <row r="743" spans="1:4" x14ac:dyDescent="0.25">
      <c r="A743">
        <v>6</v>
      </c>
      <c r="B743">
        <v>83</v>
      </c>
      <c r="C743">
        <v>2</v>
      </c>
      <c r="D743" t="str">
        <f t="shared" si="47"/>
        <v>21+</v>
      </c>
    </row>
    <row r="744" spans="1:4" x14ac:dyDescent="0.25">
      <c r="A744">
        <v>6</v>
      </c>
      <c r="B744">
        <v>84</v>
      </c>
      <c r="C744">
        <v>3</v>
      </c>
      <c r="D744" t="str">
        <f t="shared" si="47"/>
        <v>21+</v>
      </c>
    </row>
    <row r="745" spans="1:4" x14ac:dyDescent="0.25">
      <c r="A745">
        <v>6</v>
      </c>
      <c r="B745">
        <v>85</v>
      </c>
      <c r="C745">
        <v>1</v>
      </c>
      <c r="D745" t="str">
        <f t="shared" si="47"/>
        <v>21+</v>
      </c>
    </row>
    <row r="746" spans="1:4" x14ac:dyDescent="0.25">
      <c r="A746">
        <v>6</v>
      </c>
      <c r="B746">
        <v>86</v>
      </c>
      <c r="C746">
        <v>7</v>
      </c>
      <c r="D746" t="str">
        <f t="shared" si="47"/>
        <v>21+</v>
      </c>
    </row>
    <row r="747" spans="1:4" x14ac:dyDescent="0.25">
      <c r="A747">
        <v>6</v>
      </c>
      <c r="B747">
        <v>87</v>
      </c>
      <c r="C747">
        <v>5</v>
      </c>
      <c r="D747" t="str">
        <f t="shared" si="47"/>
        <v>21+</v>
      </c>
    </row>
    <row r="748" spans="1:4" x14ac:dyDescent="0.25">
      <c r="A748">
        <v>6</v>
      </c>
      <c r="B748">
        <v>88</v>
      </c>
      <c r="C748">
        <v>1</v>
      </c>
      <c r="D748" t="str">
        <f t="shared" si="47"/>
        <v>21+</v>
      </c>
    </row>
    <row r="749" spans="1:4" x14ac:dyDescent="0.25">
      <c r="A749">
        <v>6</v>
      </c>
      <c r="B749">
        <v>89</v>
      </c>
      <c r="C749">
        <v>3</v>
      </c>
      <c r="D749" t="str">
        <f t="shared" si="47"/>
        <v>21+</v>
      </c>
    </row>
    <row r="750" spans="1:4" x14ac:dyDescent="0.25">
      <c r="A750">
        <v>6</v>
      </c>
      <c r="B750">
        <v>90</v>
      </c>
      <c r="C750">
        <v>2</v>
      </c>
      <c r="D750" t="str">
        <f t="shared" si="47"/>
        <v>21+</v>
      </c>
    </row>
    <row r="751" spans="1:4" x14ac:dyDescent="0.25">
      <c r="A751">
        <v>6</v>
      </c>
      <c r="B751">
        <v>91</v>
      </c>
      <c r="C751">
        <v>3</v>
      </c>
      <c r="D751" t="str">
        <f t="shared" si="47"/>
        <v>21+</v>
      </c>
    </row>
    <row r="752" spans="1:4" x14ac:dyDescent="0.25">
      <c r="A752">
        <v>6</v>
      </c>
      <c r="B752">
        <v>92</v>
      </c>
      <c r="C752">
        <v>1</v>
      </c>
      <c r="D752" t="str">
        <f t="shared" si="47"/>
        <v>21+</v>
      </c>
    </row>
    <row r="753" spans="1:4" x14ac:dyDescent="0.25">
      <c r="A753">
        <v>6</v>
      </c>
      <c r="B753">
        <v>93</v>
      </c>
      <c r="C753">
        <v>1</v>
      </c>
      <c r="D753" t="str">
        <f t="shared" si="47"/>
        <v>21+</v>
      </c>
    </row>
    <row r="754" spans="1:4" x14ac:dyDescent="0.25">
      <c r="A754">
        <v>6</v>
      </c>
      <c r="B754">
        <v>94</v>
      </c>
      <c r="C754">
        <v>2</v>
      </c>
      <c r="D754" t="str">
        <f t="shared" si="47"/>
        <v>21+</v>
      </c>
    </row>
    <row r="755" spans="1:4" x14ac:dyDescent="0.25">
      <c r="A755">
        <v>6</v>
      </c>
      <c r="B755">
        <v>95</v>
      </c>
      <c r="C755">
        <v>5</v>
      </c>
      <c r="D755" t="str">
        <f t="shared" si="47"/>
        <v>21+</v>
      </c>
    </row>
    <row r="756" spans="1:4" x14ac:dyDescent="0.25">
      <c r="A756">
        <v>6</v>
      </c>
      <c r="B756">
        <v>96</v>
      </c>
      <c r="C756">
        <v>1</v>
      </c>
      <c r="D756" t="str">
        <f t="shared" si="47"/>
        <v>21+</v>
      </c>
    </row>
    <row r="757" spans="1:4" x14ac:dyDescent="0.25">
      <c r="A757">
        <v>6</v>
      </c>
      <c r="B757">
        <v>97</v>
      </c>
      <c r="C757">
        <v>1</v>
      </c>
      <c r="D757" t="str">
        <f t="shared" si="47"/>
        <v>21+</v>
      </c>
    </row>
    <row r="758" spans="1:4" x14ac:dyDescent="0.25">
      <c r="A758">
        <v>6</v>
      </c>
      <c r="B758">
        <v>98</v>
      </c>
      <c r="C758">
        <v>1</v>
      </c>
      <c r="D758" t="str">
        <f t="shared" si="47"/>
        <v>21+</v>
      </c>
    </row>
    <row r="759" spans="1:4" x14ac:dyDescent="0.25">
      <c r="A759">
        <v>6</v>
      </c>
      <c r="B759">
        <v>99</v>
      </c>
      <c r="C759">
        <v>2</v>
      </c>
      <c r="D759" t="str">
        <f t="shared" si="47"/>
        <v>21+</v>
      </c>
    </row>
    <row r="760" spans="1:4" x14ac:dyDescent="0.25">
      <c r="A760">
        <v>6</v>
      </c>
      <c r="B760">
        <v>101</v>
      </c>
      <c r="C760">
        <v>1</v>
      </c>
      <c r="D760" t="str">
        <f t="shared" si="47"/>
        <v>21+</v>
      </c>
    </row>
    <row r="761" spans="1:4" x14ac:dyDescent="0.25">
      <c r="A761">
        <v>6</v>
      </c>
      <c r="B761">
        <v>102</v>
      </c>
      <c r="C761">
        <v>1</v>
      </c>
      <c r="D761" t="str">
        <f t="shared" si="47"/>
        <v>21+</v>
      </c>
    </row>
    <row r="762" spans="1:4" x14ac:dyDescent="0.25">
      <c r="A762">
        <v>6</v>
      </c>
      <c r="B762">
        <v>104</v>
      </c>
      <c r="C762">
        <v>1</v>
      </c>
      <c r="D762" t="str">
        <f t="shared" si="47"/>
        <v>21+</v>
      </c>
    </row>
    <row r="763" spans="1:4" x14ac:dyDescent="0.25">
      <c r="A763">
        <v>6</v>
      </c>
      <c r="B763">
        <v>105</v>
      </c>
      <c r="C763">
        <v>1</v>
      </c>
      <c r="D763" t="str">
        <f t="shared" si="47"/>
        <v>21+</v>
      </c>
    </row>
    <row r="764" spans="1:4" x14ac:dyDescent="0.25">
      <c r="A764">
        <v>6</v>
      </c>
      <c r="B764">
        <v>110</v>
      </c>
      <c r="C764">
        <v>2</v>
      </c>
      <c r="D764" t="str">
        <f t="shared" si="47"/>
        <v>21+</v>
      </c>
    </row>
    <row r="765" spans="1:4" x14ac:dyDescent="0.25">
      <c r="A765">
        <v>6</v>
      </c>
      <c r="B765">
        <v>111</v>
      </c>
      <c r="C765">
        <v>1</v>
      </c>
      <c r="D765" t="str">
        <f t="shared" si="47"/>
        <v>21+</v>
      </c>
    </row>
    <row r="766" spans="1:4" x14ac:dyDescent="0.25">
      <c r="A766">
        <v>6</v>
      </c>
      <c r="B766">
        <v>116</v>
      </c>
      <c r="C766">
        <v>2</v>
      </c>
      <c r="D766" t="str">
        <f t="shared" si="47"/>
        <v>21+</v>
      </c>
    </row>
    <row r="767" spans="1:4" x14ac:dyDescent="0.25">
      <c r="A767">
        <v>6</v>
      </c>
      <c r="B767">
        <v>117</v>
      </c>
      <c r="C767">
        <v>1</v>
      </c>
      <c r="D767" t="str">
        <f t="shared" si="47"/>
        <v>21+</v>
      </c>
    </row>
    <row r="768" spans="1:4" x14ac:dyDescent="0.25">
      <c r="A768">
        <v>6</v>
      </c>
      <c r="B768">
        <v>118</v>
      </c>
      <c r="C768">
        <v>2</v>
      </c>
      <c r="D768" t="str">
        <f t="shared" si="47"/>
        <v>21+</v>
      </c>
    </row>
    <row r="769" spans="1:4" x14ac:dyDescent="0.25">
      <c r="A769">
        <v>6</v>
      </c>
      <c r="B769">
        <v>119</v>
      </c>
      <c r="C769">
        <v>1</v>
      </c>
      <c r="D769" t="str">
        <f t="shared" si="47"/>
        <v>21+</v>
      </c>
    </row>
    <row r="770" spans="1:4" x14ac:dyDescent="0.25">
      <c r="A770">
        <v>6</v>
      </c>
      <c r="B770">
        <v>120</v>
      </c>
      <c r="C770">
        <v>1</v>
      </c>
      <c r="D770" t="str">
        <f t="shared" si="47"/>
        <v>21+</v>
      </c>
    </row>
    <row r="771" spans="1:4" x14ac:dyDescent="0.25">
      <c r="A771">
        <v>6</v>
      </c>
      <c r="B771">
        <v>126</v>
      </c>
      <c r="C771">
        <v>1</v>
      </c>
      <c r="D771" t="str">
        <f t="shared" ref="D771:D834" si="48">IF(B771-A771&lt;21,B771-A771,"21+")</f>
        <v>21+</v>
      </c>
    </row>
    <row r="772" spans="1:4" x14ac:dyDescent="0.25">
      <c r="A772">
        <v>6</v>
      </c>
      <c r="B772">
        <v>127</v>
      </c>
      <c r="C772">
        <v>1</v>
      </c>
      <c r="D772" t="str">
        <f t="shared" si="48"/>
        <v>21+</v>
      </c>
    </row>
    <row r="773" spans="1:4" x14ac:dyDescent="0.25">
      <c r="A773">
        <v>6</v>
      </c>
      <c r="B773">
        <v>129</v>
      </c>
      <c r="C773">
        <v>1</v>
      </c>
      <c r="D773" t="str">
        <f t="shared" si="48"/>
        <v>21+</v>
      </c>
    </row>
    <row r="774" spans="1:4" x14ac:dyDescent="0.25">
      <c r="A774">
        <v>6</v>
      </c>
      <c r="B774">
        <v>143</v>
      </c>
      <c r="C774">
        <v>1</v>
      </c>
      <c r="D774" t="str">
        <f t="shared" si="48"/>
        <v>21+</v>
      </c>
    </row>
    <row r="775" spans="1:4" x14ac:dyDescent="0.25">
      <c r="A775">
        <v>6</v>
      </c>
      <c r="B775">
        <v>144</v>
      </c>
      <c r="C775">
        <v>1</v>
      </c>
      <c r="D775" t="str">
        <f t="shared" si="48"/>
        <v>21+</v>
      </c>
    </row>
    <row r="776" spans="1:4" x14ac:dyDescent="0.25">
      <c r="A776">
        <v>6</v>
      </c>
      <c r="B776">
        <v>203</v>
      </c>
      <c r="C776">
        <v>1</v>
      </c>
      <c r="D776" t="str">
        <f t="shared" si="48"/>
        <v>21+</v>
      </c>
    </row>
    <row r="777" spans="1:4" x14ac:dyDescent="0.25">
      <c r="A777">
        <v>6</v>
      </c>
      <c r="B777">
        <v>208</v>
      </c>
      <c r="C777">
        <v>1</v>
      </c>
      <c r="D777" t="str">
        <f t="shared" si="48"/>
        <v>21+</v>
      </c>
    </row>
    <row r="778" spans="1:4" x14ac:dyDescent="0.25">
      <c r="A778">
        <v>6</v>
      </c>
      <c r="B778">
        <v>278</v>
      </c>
      <c r="C778">
        <v>1</v>
      </c>
      <c r="D778" t="str">
        <f t="shared" si="48"/>
        <v>21+</v>
      </c>
    </row>
    <row r="779" spans="1:4" x14ac:dyDescent="0.25">
      <c r="A779">
        <v>6</v>
      </c>
      <c r="B779">
        <v>311</v>
      </c>
      <c r="C779">
        <v>1</v>
      </c>
      <c r="D779" t="str">
        <f t="shared" si="48"/>
        <v>21+</v>
      </c>
    </row>
    <row r="780" spans="1:4" x14ac:dyDescent="0.25">
      <c r="A780">
        <v>7</v>
      </c>
      <c r="B780">
        <v>7</v>
      </c>
      <c r="C780">
        <v>5014</v>
      </c>
      <c r="D780">
        <f t="shared" si="48"/>
        <v>0</v>
      </c>
    </row>
    <row r="781" spans="1:4" x14ac:dyDescent="0.25">
      <c r="A781">
        <v>7</v>
      </c>
      <c r="B781">
        <v>8</v>
      </c>
      <c r="C781">
        <v>3774</v>
      </c>
      <c r="D781">
        <f t="shared" si="48"/>
        <v>1</v>
      </c>
    </row>
    <row r="782" spans="1:4" x14ac:dyDescent="0.25">
      <c r="A782">
        <v>7</v>
      </c>
      <c r="B782">
        <v>9</v>
      </c>
      <c r="C782">
        <v>3063</v>
      </c>
      <c r="D782">
        <f t="shared" si="48"/>
        <v>2</v>
      </c>
    </row>
    <row r="783" spans="1:4" x14ac:dyDescent="0.25">
      <c r="A783">
        <v>7</v>
      </c>
      <c r="B783">
        <v>10</v>
      </c>
      <c r="C783">
        <v>2366</v>
      </c>
      <c r="D783">
        <f t="shared" si="48"/>
        <v>3</v>
      </c>
    </row>
    <row r="784" spans="1:4" x14ac:dyDescent="0.25">
      <c r="A784">
        <v>7</v>
      </c>
      <c r="B784">
        <v>11</v>
      </c>
      <c r="C784">
        <v>1903</v>
      </c>
      <c r="D784">
        <f t="shared" si="48"/>
        <v>4</v>
      </c>
    </row>
    <row r="785" spans="1:4" x14ac:dyDescent="0.25">
      <c r="A785">
        <v>7</v>
      </c>
      <c r="B785">
        <v>12</v>
      </c>
      <c r="C785">
        <v>1561</v>
      </c>
      <c r="D785">
        <f t="shared" si="48"/>
        <v>5</v>
      </c>
    </row>
    <row r="786" spans="1:4" x14ac:dyDescent="0.25">
      <c r="A786">
        <v>7</v>
      </c>
      <c r="B786">
        <v>13</v>
      </c>
      <c r="C786">
        <v>1357</v>
      </c>
      <c r="D786">
        <f t="shared" si="48"/>
        <v>6</v>
      </c>
    </row>
    <row r="787" spans="1:4" x14ac:dyDescent="0.25">
      <c r="A787">
        <v>7</v>
      </c>
      <c r="B787">
        <v>14</v>
      </c>
      <c r="C787">
        <v>1188</v>
      </c>
      <c r="D787">
        <f t="shared" si="48"/>
        <v>7</v>
      </c>
    </row>
    <row r="788" spans="1:4" x14ac:dyDescent="0.25">
      <c r="A788">
        <v>7</v>
      </c>
      <c r="B788">
        <v>15</v>
      </c>
      <c r="C788">
        <v>1059</v>
      </c>
      <c r="D788">
        <f t="shared" si="48"/>
        <v>8</v>
      </c>
    </row>
    <row r="789" spans="1:4" x14ac:dyDescent="0.25">
      <c r="A789">
        <v>7</v>
      </c>
      <c r="B789">
        <v>16</v>
      </c>
      <c r="C789">
        <v>814</v>
      </c>
      <c r="D789">
        <f t="shared" si="48"/>
        <v>9</v>
      </c>
    </row>
    <row r="790" spans="1:4" x14ac:dyDescent="0.25">
      <c r="A790">
        <v>7</v>
      </c>
      <c r="B790">
        <v>17</v>
      </c>
      <c r="C790">
        <v>793</v>
      </c>
      <c r="D790">
        <f t="shared" si="48"/>
        <v>10</v>
      </c>
    </row>
    <row r="791" spans="1:4" x14ac:dyDescent="0.25">
      <c r="A791">
        <v>7</v>
      </c>
      <c r="B791">
        <v>18</v>
      </c>
      <c r="C791">
        <v>751</v>
      </c>
      <c r="D791">
        <f t="shared" si="48"/>
        <v>11</v>
      </c>
    </row>
    <row r="792" spans="1:4" x14ac:dyDescent="0.25">
      <c r="A792">
        <v>7</v>
      </c>
      <c r="B792">
        <v>19</v>
      </c>
      <c r="C792">
        <v>634</v>
      </c>
      <c r="D792">
        <f t="shared" si="48"/>
        <v>12</v>
      </c>
    </row>
    <row r="793" spans="1:4" x14ac:dyDescent="0.25">
      <c r="A793">
        <v>7</v>
      </c>
      <c r="B793">
        <v>20</v>
      </c>
      <c r="C793">
        <v>549</v>
      </c>
      <c r="D793">
        <f t="shared" si="48"/>
        <v>13</v>
      </c>
    </row>
    <row r="794" spans="1:4" x14ac:dyDescent="0.25">
      <c r="A794">
        <v>7</v>
      </c>
      <c r="B794">
        <v>21</v>
      </c>
      <c r="C794">
        <v>465</v>
      </c>
      <c r="D794">
        <f t="shared" si="48"/>
        <v>14</v>
      </c>
    </row>
    <row r="795" spans="1:4" x14ac:dyDescent="0.25">
      <c r="A795">
        <v>7</v>
      </c>
      <c r="B795">
        <v>22</v>
      </c>
      <c r="C795">
        <v>430</v>
      </c>
      <c r="D795">
        <f t="shared" si="48"/>
        <v>15</v>
      </c>
    </row>
    <row r="796" spans="1:4" x14ac:dyDescent="0.25">
      <c r="A796">
        <v>7</v>
      </c>
      <c r="B796">
        <v>23</v>
      </c>
      <c r="C796">
        <v>380</v>
      </c>
      <c r="D796">
        <f t="shared" si="48"/>
        <v>16</v>
      </c>
    </row>
    <row r="797" spans="1:4" x14ac:dyDescent="0.25">
      <c r="A797">
        <v>7</v>
      </c>
      <c r="B797">
        <v>24</v>
      </c>
      <c r="C797">
        <v>364</v>
      </c>
      <c r="D797">
        <f t="shared" si="48"/>
        <v>17</v>
      </c>
    </row>
    <row r="798" spans="1:4" x14ac:dyDescent="0.25">
      <c r="A798">
        <v>7</v>
      </c>
      <c r="B798">
        <v>25</v>
      </c>
      <c r="C798">
        <v>286</v>
      </c>
      <c r="D798">
        <f t="shared" si="48"/>
        <v>18</v>
      </c>
    </row>
    <row r="799" spans="1:4" x14ac:dyDescent="0.25">
      <c r="A799">
        <v>7</v>
      </c>
      <c r="B799">
        <v>26</v>
      </c>
      <c r="C799">
        <v>231</v>
      </c>
      <c r="D799">
        <f t="shared" si="48"/>
        <v>19</v>
      </c>
    </row>
    <row r="800" spans="1:4" x14ac:dyDescent="0.25">
      <c r="A800">
        <v>7</v>
      </c>
      <c r="B800">
        <v>27</v>
      </c>
      <c r="C800">
        <v>253</v>
      </c>
      <c r="D800">
        <f t="shared" si="48"/>
        <v>20</v>
      </c>
    </row>
    <row r="801" spans="1:4" x14ac:dyDescent="0.25">
      <c r="A801">
        <v>7</v>
      </c>
      <c r="B801">
        <v>28</v>
      </c>
      <c r="C801">
        <v>247</v>
      </c>
      <c r="D801" t="str">
        <f t="shared" si="48"/>
        <v>21+</v>
      </c>
    </row>
    <row r="802" spans="1:4" x14ac:dyDescent="0.25">
      <c r="A802">
        <v>7</v>
      </c>
      <c r="B802">
        <v>29</v>
      </c>
      <c r="C802">
        <v>210</v>
      </c>
      <c r="D802" t="str">
        <f t="shared" si="48"/>
        <v>21+</v>
      </c>
    </row>
    <row r="803" spans="1:4" x14ac:dyDescent="0.25">
      <c r="A803">
        <v>7</v>
      </c>
      <c r="B803">
        <v>30</v>
      </c>
      <c r="C803">
        <v>210</v>
      </c>
      <c r="D803" t="str">
        <f t="shared" si="48"/>
        <v>21+</v>
      </c>
    </row>
    <row r="804" spans="1:4" x14ac:dyDescent="0.25">
      <c r="A804">
        <v>7</v>
      </c>
      <c r="B804">
        <v>31</v>
      </c>
      <c r="C804">
        <v>163</v>
      </c>
      <c r="D804" t="str">
        <f t="shared" si="48"/>
        <v>21+</v>
      </c>
    </row>
    <row r="805" spans="1:4" x14ac:dyDescent="0.25">
      <c r="A805">
        <v>7</v>
      </c>
      <c r="B805">
        <v>32</v>
      </c>
      <c r="C805">
        <v>160</v>
      </c>
      <c r="D805" t="str">
        <f t="shared" si="48"/>
        <v>21+</v>
      </c>
    </row>
    <row r="806" spans="1:4" x14ac:dyDescent="0.25">
      <c r="A806">
        <v>7</v>
      </c>
      <c r="B806">
        <v>33</v>
      </c>
      <c r="C806">
        <v>154</v>
      </c>
      <c r="D806" t="str">
        <f t="shared" si="48"/>
        <v>21+</v>
      </c>
    </row>
    <row r="807" spans="1:4" x14ac:dyDescent="0.25">
      <c r="A807">
        <v>7</v>
      </c>
      <c r="B807">
        <v>34</v>
      </c>
      <c r="C807">
        <v>145</v>
      </c>
      <c r="D807" t="str">
        <f t="shared" si="48"/>
        <v>21+</v>
      </c>
    </row>
    <row r="808" spans="1:4" x14ac:dyDescent="0.25">
      <c r="A808">
        <v>7</v>
      </c>
      <c r="B808">
        <v>35</v>
      </c>
      <c r="C808">
        <v>122</v>
      </c>
      <c r="D808" t="str">
        <f t="shared" si="48"/>
        <v>21+</v>
      </c>
    </row>
    <row r="809" spans="1:4" x14ac:dyDescent="0.25">
      <c r="A809">
        <v>7</v>
      </c>
      <c r="B809">
        <v>36</v>
      </c>
      <c r="C809">
        <v>105</v>
      </c>
      <c r="D809" t="str">
        <f t="shared" si="48"/>
        <v>21+</v>
      </c>
    </row>
    <row r="810" spans="1:4" x14ac:dyDescent="0.25">
      <c r="A810">
        <v>7</v>
      </c>
      <c r="B810">
        <v>37</v>
      </c>
      <c r="C810">
        <v>107</v>
      </c>
      <c r="D810" t="str">
        <f t="shared" si="48"/>
        <v>21+</v>
      </c>
    </row>
    <row r="811" spans="1:4" x14ac:dyDescent="0.25">
      <c r="A811">
        <v>7</v>
      </c>
      <c r="B811">
        <v>38</v>
      </c>
      <c r="C811">
        <v>93</v>
      </c>
      <c r="D811" t="str">
        <f t="shared" si="48"/>
        <v>21+</v>
      </c>
    </row>
    <row r="812" spans="1:4" x14ac:dyDescent="0.25">
      <c r="A812">
        <v>7</v>
      </c>
      <c r="B812">
        <v>39</v>
      </c>
      <c r="C812">
        <v>73</v>
      </c>
      <c r="D812" t="str">
        <f t="shared" si="48"/>
        <v>21+</v>
      </c>
    </row>
    <row r="813" spans="1:4" x14ac:dyDescent="0.25">
      <c r="A813">
        <v>7</v>
      </c>
      <c r="B813">
        <v>40</v>
      </c>
      <c r="C813">
        <v>93</v>
      </c>
      <c r="D813" t="str">
        <f t="shared" si="48"/>
        <v>21+</v>
      </c>
    </row>
    <row r="814" spans="1:4" x14ac:dyDescent="0.25">
      <c r="A814">
        <v>7</v>
      </c>
      <c r="B814">
        <v>41</v>
      </c>
      <c r="C814">
        <v>70</v>
      </c>
      <c r="D814" t="str">
        <f t="shared" si="48"/>
        <v>21+</v>
      </c>
    </row>
    <row r="815" spans="1:4" x14ac:dyDescent="0.25">
      <c r="A815">
        <v>7</v>
      </c>
      <c r="B815">
        <v>42</v>
      </c>
      <c r="C815">
        <v>63</v>
      </c>
      <c r="D815" t="str">
        <f t="shared" si="48"/>
        <v>21+</v>
      </c>
    </row>
    <row r="816" spans="1:4" x14ac:dyDescent="0.25">
      <c r="A816">
        <v>7</v>
      </c>
      <c r="B816">
        <v>43</v>
      </c>
      <c r="C816">
        <v>63</v>
      </c>
      <c r="D816" t="str">
        <f t="shared" si="48"/>
        <v>21+</v>
      </c>
    </row>
    <row r="817" spans="1:4" x14ac:dyDescent="0.25">
      <c r="A817">
        <v>7</v>
      </c>
      <c r="B817">
        <v>44</v>
      </c>
      <c r="C817">
        <v>61</v>
      </c>
      <c r="D817" t="str">
        <f t="shared" si="48"/>
        <v>21+</v>
      </c>
    </row>
    <row r="818" spans="1:4" x14ac:dyDescent="0.25">
      <c r="A818">
        <v>7</v>
      </c>
      <c r="B818">
        <v>45</v>
      </c>
      <c r="C818">
        <v>47</v>
      </c>
      <c r="D818" t="str">
        <f t="shared" si="48"/>
        <v>21+</v>
      </c>
    </row>
    <row r="819" spans="1:4" x14ac:dyDescent="0.25">
      <c r="A819">
        <v>7</v>
      </c>
      <c r="B819">
        <v>46</v>
      </c>
      <c r="C819">
        <v>54</v>
      </c>
      <c r="D819" t="str">
        <f t="shared" si="48"/>
        <v>21+</v>
      </c>
    </row>
    <row r="820" spans="1:4" x14ac:dyDescent="0.25">
      <c r="A820">
        <v>7</v>
      </c>
      <c r="B820">
        <v>47</v>
      </c>
      <c r="C820">
        <v>43</v>
      </c>
      <c r="D820" t="str">
        <f t="shared" si="48"/>
        <v>21+</v>
      </c>
    </row>
    <row r="821" spans="1:4" x14ac:dyDescent="0.25">
      <c r="A821">
        <v>7</v>
      </c>
      <c r="B821">
        <v>48</v>
      </c>
      <c r="C821">
        <v>40</v>
      </c>
      <c r="D821" t="str">
        <f t="shared" si="48"/>
        <v>21+</v>
      </c>
    </row>
    <row r="822" spans="1:4" x14ac:dyDescent="0.25">
      <c r="A822">
        <v>7</v>
      </c>
      <c r="B822">
        <v>49</v>
      </c>
      <c r="C822">
        <v>31</v>
      </c>
      <c r="D822" t="str">
        <f t="shared" si="48"/>
        <v>21+</v>
      </c>
    </row>
    <row r="823" spans="1:4" x14ac:dyDescent="0.25">
      <c r="A823">
        <v>7</v>
      </c>
      <c r="B823">
        <v>50</v>
      </c>
      <c r="C823">
        <v>42</v>
      </c>
      <c r="D823" t="str">
        <f t="shared" si="48"/>
        <v>21+</v>
      </c>
    </row>
    <row r="824" spans="1:4" x14ac:dyDescent="0.25">
      <c r="A824">
        <v>7</v>
      </c>
      <c r="B824">
        <v>51</v>
      </c>
      <c r="C824">
        <v>26</v>
      </c>
      <c r="D824" t="str">
        <f t="shared" si="48"/>
        <v>21+</v>
      </c>
    </row>
    <row r="825" spans="1:4" x14ac:dyDescent="0.25">
      <c r="A825">
        <v>7</v>
      </c>
      <c r="B825">
        <v>52</v>
      </c>
      <c r="C825">
        <v>37</v>
      </c>
      <c r="D825" t="str">
        <f t="shared" si="48"/>
        <v>21+</v>
      </c>
    </row>
    <row r="826" spans="1:4" x14ac:dyDescent="0.25">
      <c r="A826">
        <v>7</v>
      </c>
      <c r="B826">
        <v>53</v>
      </c>
      <c r="C826">
        <v>27</v>
      </c>
      <c r="D826" t="str">
        <f t="shared" si="48"/>
        <v>21+</v>
      </c>
    </row>
    <row r="827" spans="1:4" x14ac:dyDescent="0.25">
      <c r="A827">
        <v>7</v>
      </c>
      <c r="B827">
        <v>54</v>
      </c>
      <c r="C827">
        <v>17</v>
      </c>
      <c r="D827" t="str">
        <f t="shared" si="48"/>
        <v>21+</v>
      </c>
    </row>
    <row r="828" spans="1:4" x14ac:dyDescent="0.25">
      <c r="A828">
        <v>7</v>
      </c>
      <c r="B828">
        <v>55</v>
      </c>
      <c r="C828">
        <v>26</v>
      </c>
      <c r="D828" t="str">
        <f t="shared" si="48"/>
        <v>21+</v>
      </c>
    </row>
    <row r="829" spans="1:4" x14ac:dyDescent="0.25">
      <c r="A829">
        <v>7</v>
      </c>
      <c r="B829">
        <v>56</v>
      </c>
      <c r="C829">
        <v>19</v>
      </c>
      <c r="D829" t="str">
        <f t="shared" si="48"/>
        <v>21+</v>
      </c>
    </row>
    <row r="830" spans="1:4" x14ac:dyDescent="0.25">
      <c r="A830">
        <v>7</v>
      </c>
      <c r="B830">
        <v>57</v>
      </c>
      <c r="C830">
        <v>24</v>
      </c>
      <c r="D830" t="str">
        <f t="shared" si="48"/>
        <v>21+</v>
      </c>
    </row>
    <row r="831" spans="1:4" x14ac:dyDescent="0.25">
      <c r="A831">
        <v>7</v>
      </c>
      <c r="B831">
        <v>58</v>
      </c>
      <c r="C831">
        <v>14</v>
      </c>
      <c r="D831" t="str">
        <f t="shared" si="48"/>
        <v>21+</v>
      </c>
    </row>
    <row r="832" spans="1:4" x14ac:dyDescent="0.25">
      <c r="A832">
        <v>7</v>
      </c>
      <c r="B832">
        <v>59</v>
      </c>
      <c r="C832">
        <v>16</v>
      </c>
      <c r="D832" t="str">
        <f t="shared" si="48"/>
        <v>21+</v>
      </c>
    </row>
    <row r="833" spans="1:4" x14ac:dyDescent="0.25">
      <c r="A833">
        <v>7</v>
      </c>
      <c r="B833">
        <v>60</v>
      </c>
      <c r="C833">
        <v>6</v>
      </c>
      <c r="D833" t="str">
        <f t="shared" si="48"/>
        <v>21+</v>
      </c>
    </row>
    <row r="834" spans="1:4" x14ac:dyDescent="0.25">
      <c r="A834">
        <v>7</v>
      </c>
      <c r="B834">
        <v>61</v>
      </c>
      <c r="C834">
        <v>14</v>
      </c>
      <c r="D834" t="str">
        <f t="shared" si="48"/>
        <v>21+</v>
      </c>
    </row>
    <row r="835" spans="1:4" x14ac:dyDescent="0.25">
      <c r="A835">
        <v>7</v>
      </c>
      <c r="B835">
        <v>62</v>
      </c>
      <c r="C835">
        <v>14</v>
      </c>
      <c r="D835" t="str">
        <f t="shared" ref="D835:D898" si="49">IF(B835-A835&lt;21,B835-A835,"21+")</f>
        <v>21+</v>
      </c>
    </row>
    <row r="836" spans="1:4" x14ac:dyDescent="0.25">
      <c r="A836">
        <v>7</v>
      </c>
      <c r="B836">
        <v>63</v>
      </c>
      <c r="C836">
        <v>18</v>
      </c>
      <c r="D836" t="str">
        <f t="shared" si="49"/>
        <v>21+</v>
      </c>
    </row>
    <row r="837" spans="1:4" x14ac:dyDescent="0.25">
      <c r="A837">
        <v>7</v>
      </c>
      <c r="B837">
        <v>64</v>
      </c>
      <c r="C837">
        <v>13</v>
      </c>
      <c r="D837" t="str">
        <f t="shared" si="49"/>
        <v>21+</v>
      </c>
    </row>
    <row r="838" spans="1:4" x14ac:dyDescent="0.25">
      <c r="A838">
        <v>7</v>
      </c>
      <c r="B838">
        <v>65</v>
      </c>
      <c r="C838">
        <v>11</v>
      </c>
      <c r="D838" t="str">
        <f t="shared" si="49"/>
        <v>21+</v>
      </c>
    </row>
    <row r="839" spans="1:4" x14ac:dyDescent="0.25">
      <c r="A839">
        <v>7</v>
      </c>
      <c r="B839">
        <v>66</v>
      </c>
      <c r="C839">
        <v>9</v>
      </c>
      <c r="D839" t="str">
        <f t="shared" si="49"/>
        <v>21+</v>
      </c>
    </row>
    <row r="840" spans="1:4" x14ac:dyDescent="0.25">
      <c r="A840">
        <v>7</v>
      </c>
      <c r="B840">
        <v>67</v>
      </c>
      <c r="C840">
        <v>8</v>
      </c>
      <c r="D840" t="str">
        <f t="shared" si="49"/>
        <v>21+</v>
      </c>
    </row>
    <row r="841" spans="1:4" x14ac:dyDescent="0.25">
      <c r="A841">
        <v>7</v>
      </c>
      <c r="B841">
        <v>68</v>
      </c>
      <c r="C841">
        <v>7</v>
      </c>
      <c r="D841" t="str">
        <f t="shared" si="49"/>
        <v>21+</v>
      </c>
    </row>
    <row r="842" spans="1:4" x14ac:dyDescent="0.25">
      <c r="A842">
        <v>7</v>
      </c>
      <c r="B842">
        <v>69</v>
      </c>
      <c r="C842">
        <v>10</v>
      </c>
      <c r="D842" t="str">
        <f t="shared" si="49"/>
        <v>21+</v>
      </c>
    </row>
    <row r="843" spans="1:4" x14ac:dyDescent="0.25">
      <c r="A843">
        <v>7</v>
      </c>
      <c r="B843">
        <v>70</v>
      </c>
      <c r="C843">
        <v>7</v>
      </c>
      <c r="D843" t="str">
        <f t="shared" si="49"/>
        <v>21+</v>
      </c>
    </row>
    <row r="844" spans="1:4" x14ac:dyDescent="0.25">
      <c r="A844">
        <v>7</v>
      </c>
      <c r="B844">
        <v>71</v>
      </c>
      <c r="C844">
        <v>7</v>
      </c>
      <c r="D844" t="str">
        <f t="shared" si="49"/>
        <v>21+</v>
      </c>
    </row>
    <row r="845" spans="1:4" x14ac:dyDescent="0.25">
      <c r="A845">
        <v>7</v>
      </c>
      <c r="B845">
        <v>72</v>
      </c>
      <c r="C845">
        <v>7</v>
      </c>
      <c r="D845" t="str">
        <f t="shared" si="49"/>
        <v>21+</v>
      </c>
    </row>
    <row r="846" spans="1:4" x14ac:dyDescent="0.25">
      <c r="A846">
        <v>7</v>
      </c>
      <c r="B846">
        <v>73</v>
      </c>
      <c r="C846">
        <v>5</v>
      </c>
      <c r="D846" t="str">
        <f t="shared" si="49"/>
        <v>21+</v>
      </c>
    </row>
    <row r="847" spans="1:4" x14ac:dyDescent="0.25">
      <c r="A847">
        <v>7</v>
      </c>
      <c r="B847">
        <v>74</v>
      </c>
      <c r="C847">
        <v>5</v>
      </c>
      <c r="D847" t="str">
        <f t="shared" si="49"/>
        <v>21+</v>
      </c>
    </row>
    <row r="848" spans="1:4" x14ac:dyDescent="0.25">
      <c r="A848">
        <v>7</v>
      </c>
      <c r="B848">
        <v>75</v>
      </c>
      <c r="C848">
        <v>5</v>
      </c>
      <c r="D848" t="str">
        <f t="shared" si="49"/>
        <v>21+</v>
      </c>
    </row>
    <row r="849" spans="1:4" x14ac:dyDescent="0.25">
      <c r="A849">
        <v>7</v>
      </c>
      <c r="B849">
        <v>76</v>
      </c>
      <c r="C849">
        <v>9</v>
      </c>
      <c r="D849" t="str">
        <f t="shared" si="49"/>
        <v>21+</v>
      </c>
    </row>
    <row r="850" spans="1:4" x14ac:dyDescent="0.25">
      <c r="A850">
        <v>7</v>
      </c>
      <c r="B850">
        <v>77</v>
      </c>
      <c r="C850">
        <v>6</v>
      </c>
      <c r="D850" t="str">
        <f t="shared" si="49"/>
        <v>21+</v>
      </c>
    </row>
    <row r="851" spans="1:4" x14ac:dyDescent="0.25">
      <c r="A851">
        <v>7</v>
      </c>
      <c r="B851">
        <v>78</v>
      </c>
      <c r="C851">
        <v>5</v>
      </c>
      <c r="D851" t="str">
        <f t="shared" si="49"/>
        <v>21+</v>
      </c>
    </row>
    <row r="852" spans="1:4" x14ac:dyDescent="0.25">
      <c r="A852">
        <v>7</v>
      </c>
      <c r="B852">
        <v>79</v>
      </c>
      <c r="C852">
        <v>7</v>
      </c>
      <c r="D852" t="str">
        <f t="shared" si="49"/>
        <v>21+</v>
      </c>
    </row>
    <row r="853" spans="1:4" x14ac:dyDescent="0.25">
      <c r="A853">
        <v>7</v>
      </c>
      <c r="B853">
        <v>80</v>
      </c>
      <c r="C853">
        <v>1</v>
      </c>
      <c r="D853" t="str">
        <f t="shared" si="49"/>
        <v>21+</v>
      </c>
    </row>
    <row r="854" spans="1:4" x14ac:dyDescent="0.25">
      <c r="A854">
        <v>7</v>
      </c>
      <c r="B854">
        <v>81</v>
      </c>
      <c r="C854">
        <v>3</v>
      </c>
      <c r="D854" t="str">
        <f t="shared" si="49"/>
        <v>21+</v>
      </c>
    </row>
    <row r="855" spans="1:4" x14ac:dyDescent="0.25">
      <c r="A855">
        <v>7</v>
      </c>
      <c r="B855">
        <v>82</v>
      </c>
      <c r="C855">
        <v>3</v>
      </c>
      <c r="D855" t="str">
        <f t="shared" si="49"/>
        <v>21+</v>
      </c>
    </row>
    <row r="856" spans="1:4" x14ac:dyDescent="0.25">
      <c r="A856">
        <v>7</v>
      </c>
      <c r="B856">
        <v>83</v>
      </c>
      <c r="C856">
        <v>3</v>
      </c>
      <c r="D856" t="str">
        <f t="shared" si="49"/>
        <v>21+</v>
      </c>
    </row>
    <row r="857" spans="1:4" x14ac:dyDescent="0.25">
      <c r="A857">
        <v>7</v>
      </c>
      <c r="B857">
        <v>84</v>
      </c>
      <c r="C857">
        <v>1</v>
      </c>
      <c r="D857" t="str">
        <f t="shared" si="49"/>
        <v>21+</v>
      </c>
    </row>
    <row r="858" spans="1:4" x14ac:dyDescent="0.25">
      <c r="A858">
        <v>7</v>
      </c>
      <c r="B858">
        <v>85</v>
      </c>
      <c r="C858">
        <v>3</v>
      </c>
      <c r="D858" t="str">
        <f t="shared" si="49"/>
        <v>21+</v>
      </c>
    </row>
    <row r="859" spans="1:4" x14ac:dyDescent="0.25">
      <c r="A859">
        <v>7</v>
      </c>
      <c r="B859">
        <v>86</v>
      </c>
      <c r="C859">
        <v>3</v>
      </c>
      <c r="D859" t="str">
        <f t="shared" si="49"/>
        <v>21+</v>
      </c>
    </row>
    <row r="860" spans="1:4" x14ac:dyDescent="0.25">
      <c r="A860">
        <v>7</v>
      </c>
      <c r="B860">
        <v>87</v>
      </c>
      <c r="C860">
        <v>4</v>
      </c>
      <c r="D860" t="str">
        <f t="shared" si="49"/>
        <v>21+</v>
      </c>
    </row>
    <row r="861" spans="1:4" x14ac:dyDescent="0.25">
      <c r="A861">
        <v>7</v>
      </c>
      <c r="B861">
        <v>88</v>
      </c>
      <c r="C861">
        <v>1</v>
      </c>
      <c r="D861" t="str">
        <f t="shared" si="49"/>
        <v>21+</v>
      </c>
    </row>
    <row r="862" spans="1:4" x14ac:dyDescent="0.25">
      <c r="A862">
        <v>7</v>
      </c>
      <c r="B862">
        <v>89</v>
      </c>
      <c r="C862">
        <v>4</v>
      </c>
      <c r="D862" t="str">
        <f t="shared" si="49"/>
        <v>21+</v>
      </c>
    </row>
    <row r="863" spans="1:4" x14ac:dyDescent="0.25">
      <c r="A863">
        <v>7</v>
      </c>
      <c r="B863">
        <v>90</v>
      </c>
      <c r="C863">
        <v>2</v>
      </c>
      <c r="D863" t="str">
        <f t="shared" si="49"/>
        <v>21+</v>
      </c>
    </row>
    <row r="864" spans="1:4" x14ac:dyDescent="0.25">
      <c r="A864">
        <v>7</v>
      </c>
      <c r="B864">
        <v>91</v>
      </c>
      <c r="C864">
        <v>1</v>
      </c>
      <c r="D864" t="str">
        <f t="shared" si="49"/>
        <v>21+</v>
      </c>
    </row>
    <row r="865" spans="1:4" x14ac:dyDescent="0.25">
      <c r="A865">
        <v>7</v>
      </c>
      <c r="B865">
        <v>92</v>
      </c>
      <c r="C865">
        <v>3</v>
      </c>
      <c r="D865" t="str">
        <f t="shared" si="49"/>
        <v>21+</v>
      </c>
    </row>
    <row r="866" spans="1:4" x14ac:dyDescent="0.25">
      <c r="A866">
        <v>7</v>
      </c>
      <c r="B866">
        <v>93</v>
      </c>
      <c r="C866">
        <v>2</v>
      </c>
      <c r="D866" t="str">
        <f t="shared" si="49"/>
        <v>21+</v>
      </c>
    </row>
    <row r="867" spans="1:4" x14ac:dyDescent="0.25">
      <c r="A867">
        <v>7</v>
      </c>
      <c r="B867">
        <v>94</v>
      </c>
      <c r="C867">
        <v>3</v>
      </c>
      <c r="D867" t="str">
        <f t="shared" si="49"/>
        <v>21+</v>
      </c>
    </row>
    <row r="868" spans="1:4" x14ac:dyDescent="0.25">
      <c r="A868">
        <v>7</v>
      </c>
      <c r="B868">
        <v>95</v>
      </c>
      <c r="C868">
        <v>3</v>
      </c>
      <c r="D868" t="str">
        <f t="shared" si="49"/>
        <v>21+</v>
      </c>
    </row>
    <row r="869" spans="1:4" x14ac:dyDescent="0.25">
      <c r="A869">
        <v>7</v>
      </c>
      <c r="B869">
        <v>96</v>
      </c>
      <c r="C869">
        <v>1</v>
      </c>
      <c r="D869" t="str">
        <f t="shared" si="49"/>
        <v>21+</v>
      </c>
    </row>
    <row r="870" spans="1:4" x14ac:dyDescent="0.25">
      <c r="A870">
        <v>7</v>
      </c>
      <c r="B870">
        <v>98</v>
      </c>
      <c r="C870">
        <v>3</v>
      </c>
      <c r="D870" t="str">
        <f t="shared" si="49"/>
        <v>21+</v>
      </c>
    </row>
    <row r="871" spans="1:4" x14ac:dyDescent="0.25">
      <c r="A871">
        <v>7</v>
      </c>
      <c r="B871">
        <v>99</v>
      </c>
      <c r="C871">
        <v>2</v>
      </c>
      <c r="D871" t="str">
        <f t="shared" si="49"/>
        <v>21+</v>
      </c>
    </row>
    <row r="872" spans="1:4" x14ac:dyDescent="0.25">
      <c r="A872">
        <v>7</v>
      </c>
      <c r="B872">
        <v>100</v>
      </c>
      <c r="C872">
        <v>1</v>
      </c>
      <c r="D872" t="str">
        <f t="shared" si="49"/>
        <v>21+</v>
      </c>
    </row>
    <row r="873" spans="1:4" x14ac:dyDescent="0.25">
      <c r="A873">
        <v>7</v>
      </c>
      <c r="B873">
        <v>101</v>
      </c>
      <c r="C873">
        <v>1</v>
      </c>
      <c r="D873" t="str">
        <f t="shared" si="49"/>
        <v>21+</v>
      </c>
    </row>
    <row r="874" spans="1:4" x14ac:dyDescent="0.25">
      <c r="A874">
        <v>7</v>
      </c>
      <c r="B874">
        <v>103</v>
      </c>
      <c r="C874">
        <v>1</v>
      </c>
      <c r="D874" t="str">
        <f t="shared" si="49"/>
        <v>21+</v>
      </c>
    </row>
    <row r="875" spans="1:4" x14ac:dyDescent="0.25">
      <c r="A875">
        <v>7</v>
      </c>
      <c r="B875">
        <v>105</v>
      </c>
      <c r="C875">
        <v>1</v>
      </c>
      <c r="D875" t="str">
        <f t="shared" si="49"/>
        <v>21+</v>
      </c>
    </row>
    <row r="876" spans="1:4" x14ac:dyDescent="0.25">
      <c r="A876">
        <v>7</v>
      </c>
      <c r="B876">
        <v>106</v>
      </c>
      <c r="C876">
        <v>1</v>
      </c>
      <c r="D876" t="str">
        <f t="shared" si="49"/>
        <v>21+</v>
      </c>
    </row>
    <row r="877" spans="1:4" x14ac:dyDescent="0.25">
      <c r="A877">
        <v>7</v>
      </c>
      <c r="B877">
        <v>107</v>
      </c>
      <c r="C877">
        <v>1</v>
      </c>
      <c r="D877" t="str">
        <f t="shared" si="49"/>
        <v>21+</v>
      </c>
    </row>
    <row r="878" spans="1:4" x14ac:dyDescent="0.25">
      <c r="A878">
        <v>7</v>
      </c>
      <c r="B878">
        <v>108</v>
      </c>
      <c r="C878">
        <v>2</v>
      </c>
      <c r="D878" t="str">
        <f t="shared" si="49"/>
        <v>21+</v>
      </c>
    </row>
    <row r="879" spans="1:4" x14ac:dyDescent="0.25">
      <c r="A879">
        <v>7</v>
      </c>
      <c r="B879">
        <v>109</v>
      </c>
      <c r="C879">
        <v>1</v>
      </c>
      <c r="D879" t="str">
        <f t="shared" si="49"/>
        <v>21+</v>
      </c>
    </row>
    <row r="880" spans="1:4" x14ac:dyDescent="0.25">
      <c r="A880">
        <v>7</v>
      </c>
      <c r="B880">
        <v>110</v>
      </c>
      <c r="C880">
        <v>1</v>
      </c>
      <c r="D880" t="str">
        <f t="shared" si="49"/>
        <v>21+</v>
      </c>
    </row>
    <row r="881" spans="1:4" x14ac:dyDescent="0.25">
      <c r="A881">
        <v>7</v>
      </c>
      <c r="B881">
        <v>118</v>
      </c>
      <c r="C881">
        <v>1</v>
      </c>
      <c r="D881" t="str">
        <f t="shared" si="49"/>
        <v>21+</v>
      </c>
    </row>
    <row r="882" spans="1:4" x14ac:dyDescent="0.25">
      <c r="A882">
        <v>7</v>
      </c>
      <c r="B882">
        <v>126</v>
      </c>
      <c r="C882">
        <v>1</v>
      </c>
      <c r="D882" t="str">
        <f t="shared" si="49"/>
        <v>21+</v>
      </c>
    </row>
    <row r="883" spans="1:4" x14ac:dyDescent="0.25">
      <c r="A883">
        <v>7</v>
      </c>
      <c r="B883">
        <v>130</v>
      </c>
      <c r="C883">
        <v>1</v>
      </c>
      <c r="D883" t="str">
        <f t="shared" si="49"/>
        <v>21+</v>
      </c>
    </row>
    <row r="884" spans="1:4" x14ac:dyDescent="0.25">
      <c r="A884">
        <v>7</v>
      </c>
      <c r="B884">
        <v>136</v>
      </c>
      <c r="C884">
        <v>1</v>
      </c>
      <c r="D884" t="str">
        <f t="shared" si="49"/>
        <v>21+</v>
      </c>
    </row>
    <row r="885" spans="1:4" x14ac:dyDescent="0.25">
      <c r="A885">
        <v>7</v>
      </c>
      <c r="B885">
        <v>137</v>
      </c>
      <c r="C885">
        <v>1</v>
      </c>
      <c r="D885" t="str">
        <f t="shared" si="49"/>
        <v>21+</v>
      </c>
    </row>
    <row r="886" spans="1:4" x14ac:dyDescent="0.25">
      <c r="A886">
        <v>7</v>
      </c>
      <c r="B886">
        <v>172</v>
      </c>
      <c r="C886">
        <v>1</v>
      </c>
      <c r="D886" t="str">
        <f t="shared" si="49"/>
        <v>21+</v>
      </c>
    </row>
    <row r="887" spans="1:4" x14ac:dyDescent="0.25">
      <c r="A887">
        <v>7</v>
      </c>
      <c r="B887">
        <v>279</v>
      </c>
      <c r="C887">
        <v>1</v>
      </c>
      <c r="D887" t="str">
        <f t="shared" si="49"/>
        <v>21+</v>
      </c>
    </row>
    <row r="888" spans="1:4" x14ac:dyDescent="0.25">
      <c r="A888">
        <v>8</v>
      </c>
      <c r="B888">
        <v>8</v>
      </c>
      <c r="C888">
        <v>3700</v>
      </c>
      <c r="D888">
        <f t="shared" si="49"/>
        <v>0</v>
      </c>
    </row>
    <row r="889" spans="1:4" x14ac:dyDescent="0.25">
      <c r="A889">
        <v>8</v>
      </c>
      <c r="B889">
        <v>9</v>
      </c>
      <c r="C889">
        <v>2797</v>
      </c>
      <c r="D889">
        <f t="shared" si="49"/>
        <v>1</v>
      </c>
    </row>
    <row r="890" spans="1:4" x14ac:dyDescent="0.25">
      <c r="A890">
        <v>8</v>
      </c>
      <c r="B890">
        <v>10</v>
      </c>
      <c r="C890">
        <v>2273</v>
      </c>
      <c r="D890">
        <f t="shared" si="49"/>
        <v>2</v>
      </c>
    </row>
    <row r="891" spans="1:4" x14ac:dyDescent="0.25">
      <c r="A891">
        <v>8</v>
      </c>
      <c r="B891">
        <v>11</v>
      </c>
      <c r="C891">
        <v>1786</v>
      </c>
      <c r="D891">
        <f t="shared" si="49"/>
        <v>3</v>
      </c>
    </row>
    <row r="892" spans="1:4" x14ac:dyDescent="0.25">
      <c r="A892">
        <v>8</v>
      </c>
      <c r="B892">
        <v>12</v>
      </c>
      <c r="C892">
        <v>1382</v>
      </c>
      <c r="D892">
        <f t="shared" si="49"/>
        <v>4</v>
      </c>
    </row>
    <row r="893" spans="1:4" x14ac:dyDescent="0.25">
      <c r="A893">
        <v>8</v>
      </c>
      <c r="B893">
        <v>13</v>
      </c>
      <c r="C893">
        <v>1256</v>
      </c>
      <c r="D893">
        <f t="shared" si="49"/>
        <v>5</v>
      </c>
    </row>
    <row r="894" spans="1:4" x14ac:dyDescent="0.25">
      <c r="A894">
        <v>8</v>
      </c>
      <c r="B894">
        <v>14</v>
      </c>
      <c r="C894">
        <v>1055</v>
      </c>
      <c r="D894">
        <f t="shared" si="49"/>
        <v>6</v>
      </c>
    </row>
    <row r="895" spans="1:4" x14ac:dyDescent="0.25">
      <c r="A895">
        <v>8</v>
      </c>
      <c r="B895">
        <v>15</v>
      </c>
      <c r="C895">
        <v>984</v>
      </c>
      <c r="D895">
        <f t="shared" si="49"/>
        <v>7</v>
      </c>
    </row>
    <row r="896" spans="1:4" x14ac:dyDescent="0.25">
      <c r="A896">
        <v>8</v>
      </c>
      <c r="B896">
        <v>16</v>
      </c>
      <c r="C896">
        <v>851</v>
      </c>
      <c r="D896">
        <f t="shared" si="49"/>
        <v>8</v>
      </c>
    </row>
    <row r="897" spans="1:4" x14ac:dyDescent="0.25">
      <c r="A897">
        <v>8</v>
      </c>
      <c r="B897">
        <v>17</v>
      </c>
      <c r="C897">
        <v>751</v>
      </c>
      <c r="D897">
        <f t="shared" si="49"/>
        <v>9</v>
      </c>
    </row>
    <row r="898" spans="1:4" x14ac:dyDescent="0.25">
      <c r="A898">
        <v>8</v>
      </c>
      <c r="B898">
        <v>18</v>
      </c>
      <c r="C898">
        <v>719</v>
      </c>
      <c r="D898">
        <f t="shared" si="49"/>
        <v>10</v>
      </c>
    </row>
    <row r="899" spans="1:4" x14ac:dyDescent="0.25">
      <c r="A899">
        <v>8</v>
      </c>
      <c r="B899">
        <v>19</v>
      </c>
      <c r="C899">
        <v>588</v>
      </c>
      <c r="D899">
        <f t="shared" ref="D899:D962" si="50">IF(B899-A899&lt;21,B899-A899,"21+")</f>
        <v>11</v>
      </c>
    </row>
    <row r="900" spans="1:4" x14ac:dyDescent="0.25">
      <c r="A900">
        <v>8</v>
      </c>
      <c r="B900">
        <v>20</v>
      </c>
      <c r="C900">
        <v>545</v>
      </c>
      <c r="D900">
        <f t="shared" si="50"/>
        <v>12</v>
      </c>
    </row>
    <row r="901" spans="1:4" x14ac:dyDescent="0.25">
      <c r="A901">
        <v>8</v>
      </c>
      <c r="B901">
        <v>21</v>
      </c>
      <c r="C901">
        <v>464</v>
      </c>
      <c r="D901">
        <f t="shared" si="50"/>
        <v>13</v>
      </c>
    </row>
    <row r="902" spans="1:4" x14ac:dyDescent="0.25">
      <c r="A902">
        <v>8</v>
      </c>
      <c r="B902">
        <v>22</v>
      </c>
      <c r="C902">
        <v>456</v>
      </c>
      <c r="D902">
        <f t="shared" si="50"/>
        <v>14</v>
      </c>
    </row>
    <row r="903" spans="1:4" x14ac:dyDescent="0.25">
      <c r="A903">
        <v>8</v>
      </c>
      <c r="B903">
        <v>23</v>
      </c>
      <c r="C903">
        <v>360</v>
      </c>
      <c r="D903">
        <f t="shared" si="50"/>
        <v>15</v>
      </c>
    </row>
    <row r="904" spans="1:4" x14ac:dyDescent="0.25">
      <c r="A904">
        <v>8</v>
      </c>
      <c r="B904">
        <v>24</v>
      </c>
      <c r="C904">
        <v>333</v>
      </c>
      <c r="D904">
        <f t="shared" si="50"/>
        <v>16</v>
      </c>
    </row>
    <row r="905" spans="1:4" x14ac:dyDescent="0.25">
      <c r="A905">
        <v>8</v>
      </c>
      <c r="B905">
        <v>25</v>
      </c>
      <c r="C905">
        <v>309</v>
      </c>
      <c r="D905">
        <f t="shared" si="50"/>
        <v>17</v>
      </c>
    </row>
    <row r="906" spans="1:4" x14ac:dyDescent="0.25">
      <c r="A906">
        <v>8</v>
      </c>
      <c r="B906">
        <v>26</v>
      </c>
      <c r="C906">
        <v>291</v>
      </c>
      <c r="D906">
        <f t="shared" si="50"/>
        <v>18</v>
      </c>
    </row>
    <row r="907" spans="1:4" x14ac:dyDescent="0.25">
      <c r="A907">
        <v>8</v>
      </c>
      <c r="B907">
        <v>27</v>
      </c>
      <c r="C907">
        <v>222</v>
      </c>
      <c r="D907">
        <f t="shared" si="50"/>
        <v>19</v>
      </c>
    </row>
    <row r="908" spans="1:4" x14ac:dyDescent="0.25">
      <c r="A908">
        <v>8</v>
      </c>
      <c r="B908">
        <v>28</v>
      </c>
      <c r="C908">
        <v>208</v>
      </c>
      <c r="D908">
        <f t="shared" si="50"/>
        <v>20</v>
      </c>
    </row>
    <row r="909" spans="1:4" x14ac:dyDescent="0.25">
      <c r="A909">
        <v>8</v>
      </c>
      <c r="B909">
        <v>29</v>
      </c>
      <c r="C909">
        <v>166</v>
      </c>
      <c r="D909" t="str">
        <f t="shared" si="50"/>
        <v>21+</v>
      </c>
    </row>
    <row r="910" spans="1:4" x14ac:dyDescent="0.25">
      <c r="A910">
        <v>8</v>
      </c>
      <c r="B910">
        <v>30</v>
      </c>
      <c r="C910">
        <v>170</v>
      </c>
      <c r="D910" t="str">
        <f t="shared" si="50"/>
        <v>21+</v>
      </c>
    </row>
    <row r="911" spans="1:4" x14ac:dyDescent="0.25">
      <c r="A911">
        <v>8</v>
      </c>
      <c r="B911">
        <v>31</v>
      </c>
      <c r="C911">
        <v>164</v>
      </c>
      <c r="D911" t="str">
        <f t="shared" si="50"/>
        <v>21+</v>
      </c>
    </row>
    <row r="912" spans="1:4" x14ac:dyDescent="0.25">
      <c r="A912">
        <v>8</v>
      </c>
      <c r="B912">
        <v>32</v>
      </c>
      <c r="C912">
        <v>139</v>
      </c>
      <c r="D912" t="str">
        <f t="shared" si="50"/>
        <v>21+</v>
      </c>
    </row>
    <row r="913" spans="1:4" x14ac:dyDescent="0.25">
      <c r="A913">
        <v>8</v>
      </c>
      <c r="B913">
        <v>33</v>
      </c>
      <c r="C913">
        <v>119</v>
      </c>
      <c r="D913" t="str">
        <f t="shared" si="50"/>
        <v>21+</v>
      </c>
    </row>
    <row r="914" spans="1:4" x14ac:dyDescent="0.25">
      <c r="A914">
        <v>8</v>
      </c>
      <c r="B914">
        <v>34</v>
      </c>
      <c r="C914">
        <v>137</v>
      </c>
      <c r="D914" t="str">
        <f t="shared" si="50"/>
        <v>21+</v>
      </c>
    </row>
    <row r="915" spans="1:4" x14ac:dyDescent="0.25">
      <c r="A915">
        <v>8</v>
      </c>
      <c r="B915">
        <v>35</v>
      </c>
      <c r="C915">
        <v>114</v>
      </c>
      <c r="D915" t="str">
        <f t="shared" si="50"/>
        <v>21+</v>
      </c>
    </row>
    <row r="916" spans="1:4" x14ac:dyDescent="0.25">
      <c r="A916">
        <v>8</v>
      </c>
      <c r="B916">
        <v>36</v>
      </c>
      <c r="C916">
        <v>114</v>
      </c>
      <c r="D916" t="str">
        <f t="shared" si="50"/>
        <v>21+</v>
      </c>
    </row>
    <row r="917" spans="1:4" x14ac:dyDescent="0.25">
      <c r="A917">
        <v>8</v>
      </c>
      <c r="B917">
        <v>37</v>
      </c>
      <c r="C917">
        <v>92</v>
      </c>
      <c r="D917" t="str">
        <f t="shared" si="50"/>
        <v>21+</v>
      </c>
    </row>
    <row r="918" spans="1:4" x14ac:dyDescent="0.25">
      <c r="A918">
        <v>8</v>
      </c>
      <c r="B918">
        <v>38</v>
      </c>
      <c r="C918">
        <v>102</v>
      </c>
      <c r="D918" t="str">
        <f t="shared" si="50"/>
        <v>21+</v>
      </c>
    </row>
    <row r="919" spans="1:4" x14ac:dyDescent="0.25">
      <c r="A919">
        <v>8</v>
      </c>
      <c r="B919">
        <v>39</v>
      </c>
      <c r="C919">
        <v>81</v>
      </c>
      <c r="D919" t="str">
        <f t="shared" si="50"/>
        <v>21+</v>
      </c>
    </row>
    <row r="920" spans="1:4" x14ac:dyDescent="0.25">
      <c r="A920">
        <v>8</v>
      </c>
      <c r="B920">
        <v>40</v>
      </c>
      <c r="C920">
        <v>81</v>
      </c>
      <c r="D920" t="str">
        <f t="shared" si="50"/>
        <v>21+</v>
      </c>
    </row>
    <row r="921" spans="1:4" x14ac:dyDescent="0.25">
      <c r="A921">
        <v>8</v>
      </c>
      <c r="B921">
        <v>41</v>
      </c>
      <c r="C921">
        <v>57</v>
      </c>
      <c r="D921" t="str">
        <f t="shared" si="50"/>
        <v>21+</v>
      </c>
    </row>
    <row r="922" spans="1:4" x14ac:dyDescent="0.25">
      <c r="A922">
        <v>8</v>
      </c>
      <c r="B922">
        <v>42</v>
      </c>
      <c r="C922">
        <v>56</v>
      </c>
      <c r="D922" t="str">
        <f t="shared" si="50"/>
        <v>21+</v>
      </c>
    </row>
    <row r="923" spans="1:4" x14ac:dyDescent="0.25">
      <c r="A923">
        <v>8</v>
      </c>
      <c r="B923">
        <v>43</v>
      </c>
      <c r="C923">
        <v>68</v>
      </c>
      <c r="D923" t="str">
        <f t="shared" si="50"/>
        <v>21+</v>
      </c>
    </row>
    <row r="924" spans="1:4" x14ac:dyDescent="0.25">
      <c r="A924">
        <v>8</v>
      </c>
      <c r="B924">
        <v>44</v>
      </c>
      <c r="C924">
        <v>64</v>
      </c>
      <c r="D924" t="str">
        <f t="shared" si="50"/>
        <v>21+</v>
      </c>
    </row>
    <row r="925" spans="1:4" x14ac:dyDescent="0.25">
      <c r="A925">
        <v>8</v>
      </c>
      <c r="B925">
        <v>45</v>
      </c>
      <c r="C925">
        <v>54</v>
      </c>
      <c r="D925" t="str">
        <f t="shared" si="50"/>
        <v>21+</v>
      </c>
    </row>
    <row r="926" spans="1:4" x14ac:dyDescent="0.25">
      <c r="A926">
        <v>8</v>
      </c>
      <c r="B926">
        <v>46</v>
      </c>
      <c r="C926">
        <v>49</v>
      </c>
      <c r="D926" t="str">
        <f t="shared" si="50"/>
        <v>21+</v>
      </c>
    </row>
    <row r="927" spans="1:4" x14ac:dyDescent="0.25">
      <c r="A927">
        <v>8</v>
      </c>
      <c r="B927">
        <v>47</v>
      </c>
      <c r="C927">
        <v>52</v>
      </c>
      <c r="D927" t="str">
        <f t="shared" si="50"/>
        <v>21+</v>
      </c>
    </row>
    <row r="928" spans="1:4" x14ac:dyDescent="0.25">
      <c r="A928">
        <v>8</v>
      </c>
      <c r="B928">
        <v>48</v>
      </c>
      <c r="C928">
        <v>32</v>
      </c>
      <c r="D928" t="str">
        <f t="shared" si="50"/>
        <v>21+</v>
      </c>
    </row>
    <row r="929" spans="1:4" x14ac:dyDescent="0.25">
      <c r="A929">
        <v>8</v>
      </c>
      <c r="B929">
        <v>49</v>
      </c>
      <c r="C929">
        <v>39</v>
      </c>
      <c r="D929" t="str">
        <f t="shared" si="50"/>
        <v>21+</v>
      </c>
    </row>
    <row r="930" spans="1:4" x14ac:dyDescent="0.25">
      <c r="A930">
        <v>8</v>
      </c>
      <c r="B930">
        <v>50</v>
      </c>
      <c r="C930">
        <v>38</v>
      </c>
      <c r="D930" t="str">
        <f t="shared" si="50"/>
        <v>21+</v>
      </c>
    </row>
    <row r="931" spans="1:4" x14ac:dyDescent="0.25">
      <c r="A931">
        <v>8</v>
      </c>
      <c r="B931">
        <v>51</v>
      </c>
      <c r="C931">
        <v>36</v>
      </c>
      <c r="D931" t="str">
        <f t="shared" si="50"/>
        <v>21+</v>
      </c>
    </row>
    <row r="932" spans="1:4" x14ac:dyDescent="0.25">
      <c r="A932">
        <v>8</v>
      </c>
      <c r="B932">
        <v>52</v>
      </c>
      <c r="C932">
        <v>27</v>
      </c>
      <c r="D932" t="str">
        <f t="shared" si="50"/>
        <v>21+</v>
      </c>
    </row>
    <row r="933" spans="1:4" x14ac:dyDescent="0.25">
      <c r="A933">
        <v>8</v>
      </c>
      <c r="B933">
        <v>53</v>
      </c>
      <c r="C933">
        <v>20</v>
      </c>
      <c r="D933" t="str">
        <f t="shared" si="50"/>
        <v>21+</v>
      </c>
    </row>
    <row r="934" spans="1:4" x14ac:dyDescent="0.25">
      <c r="A934">
        <v>8</v>
      </c>
      <c r="B934">
        <v>54</v>
      </c>
      <c r="C934">
        <v>25</v>
      </c>
      <c r="D934" t="str">
        <f t="shared" si="50"/>
        <v>21+</v>
      </c>
    </row>
    <row r="935" spans="1:4" x14ac:dyDescent="0.25">
      <c r="A935">
        <v>8</v>
      </c>
      <c r="B935">
        <v>55</v>
      </c>
      <c r="C935">
        <v>22</v>
      </c>
      <c r="D935" t="str">
        <f t="shared" si="50"/>
        <v>21+</v>
      </c>
    </row>
    <row r="936" spans="1:4" x14ac:dyDescent="0.25">
      <c r="A936">
        <v>8</v>
      </c>
      <c r="B936">
        <v>56</v>
      </c>
      <c r="C936">
        <v>20</v>
      </c>
      <c r="D936" t="str">
        <f t="shared" si="50"/>
        <v>21+</v>
      </c>
    </row>
    <row r="937" spans="1:4" x14ac:dyDescent="0.25">
      <c r="A937">
        <v>8</v>
      </c>
      <c r="B937">
        <v>57</v>
      </c>
      <c r="C937">
        <v>18</v>
      </c>
      <c r="D937" t="str">
        <f t="shared" si="50"/>
        <v>21+</v>
      </c>
    </row>
    <row r="938" spans="1:4" x14ac:dyDescent="0.25">
      <c r="A938">
        <v>8</v>
      </c>
      <c r="B938">
        <v>58</v>
      </c>
      <c r="C938">
        <v>16</v>
      </c>
      <c r="D938" t="str">
        <f t="shared" si="50"/>
        <v>21+</v>
      </c>
    </row>
    <row r="939" spans="1:4" x14ac:dyDescent="0.25">
      <c r="A939">
        <v>8</v>
      </c>
      <c r="B939">
        <v>59</v>
      </c>
      <c r="C939">
        <v>16</v>
      </c>
      <c r="D939" t="str">
        <f t="shared" si="50"/>
        <v>21+</v>
      </c>
    </row>
    <row r="940" spans="1:4" x14ac:dyDescent="0.25">
      <c r="A940">
        <v>8</v>
      </c>
      <c r="B940">
        <v>60</v>
      </c>
      <c r="C940">
        <v>11</v>
      </c>
      <c r="D940" t="str">
        <f t="shared" si="50"/>
        <v>21+</v>
      </c>
    </row>
    <row r="941" spans="1:4" x14ac:dyDescent="0.25">
      <c r="A941">
        <v>8</v>
      </c>
      <c r="B941">
        <v>61</v>
      </c>
      <c r="C941">
        <v>17</v>
      </c>
      <c r="D941" t="str">
        <f t="shared" si="50"/>
        <v>21+</v>
      </c>
    </row>
    <row r="942" spans="1:4" x14ac:dyDescent="0.25">
      <c r="A942">
        <v>8</v>
      </c>
      <c r="B942">
        <v>62</v>
      </c>
      <c r="C942">
        <v>15</v>
      </c>
      <c r="D942" t="str">
        <f t="shared" si="50"/>
        <v>21+</v>
      </c>
    </row>
    <row r="943" spans="1:4" x14ac:dyDescent="0.25">
      <c r="A943">
        <v>8</v>
      </c>
      <c r="B943">
        <v>63</v>
      </c>
      <c r="C943">
        <v>13</v>
      </c>
      <c r="D943" t="str">
        <f t="shared" si="50"/>
        <v>21+</v>
      </c>
    </row>
    <row r="944" spans="1:4" x14ac:dyDescent="0.25">
      <c r="A944">
        <v>8</v>
      </c>
      <c r="B944">
        <v>64</v>
      </c>
      <c r="C944">
        <v>6</v>
      </c>
      <c r="D944" t="str">
        <f t="shared" si="50"/>
        <v>21+</v>
      </c>
    </row>
    <row r="945" spans="1:4" x14ac:dyDescent="0.25">
      <c r="A945">
        <v>8</v>
      </c>
      <c r="B945">
        <v>65</v>
      </c>
      <c r="C945">
        <v>14</v>
      </c>
      <c r="D945" t="str">
        <f t="shared" si="50"/>
        <v>21+</v>
      </c>
    </row>
    <row r="946" spans="1:4" x14ac:dyDescent="0.25">
      <c r="A946">
        <v>8</v>
      </c>
      <c r="B946">
        <v>66</v>
      </c>
      <c r="C946">
        <v>12</v>
      </c>
      <c r="D946" t="str">
        <f t="shared" si="50"/>
        <v>21+</v>
      </c>
    </row>
    <row r="947" spans="1:4" x14ac:dyDescent="0.25">
      <c r="A947">
        <v>8</v>
      </c>
      <c r="B947">
        <v>67</v>
      </c>
      <c r="C947">
        <v>10</v>
      </c>
      <c r="D947" t="str">
        <f t="shared" si="50"/>
        <v>21+</v>
      </c>
    </row>
    <row r="948" spans="1:4" x14ac:dyDescent="0.25">
      <c r="A948">
        <v>8</v>
      </c>
      <c r="B948">
        <v>68</v>
      </c>
      <c r="C948">
        <v>10</v>
      </c>
      <c r="D948" t="str">
        <f t="shared" si="50"/>
        <v>21+</v>
      </c>
    </row>
    <row r="949" spans="1:4" x14ac:dyDescent="0.25">
      <c r="A949">
        <v>8</v>
      </c>
      <c r="B949">
        <v>69</v>
      </c>
      <c r="C949">
        <v>8</v>
      </c>
      <c r="D949" t="str">
        <f t="shared" si="50"/>
        <v>21+</v>
      </c>
    </row>
    <row r="950" spans="1:4" x14ac:dyDescent="0.25">
      <c r="A950">
        <v>8</v>
      </c>
      <c r="B950">
        <v>70</v>
      </c>
      <c r="C950">
        <v>6</v>
      </c>
      <c r="D950" t="str">
        <f t="shared" si="50"/>
        <v>21+</v>
      </c>
    </row>
    <row r="951" spans="1:4" x14ac:dyDescent="0.25">
      <c r="A951">
        <v>8</v>
      </c>
      <c r="B951">
        <v>71</v>
      </c>
      <c r="C951">
        <v>4</v>
      </c>
      <c r="D951" t="str">
        <f t="shared" si="50"/>
        <v>21+</v>
      </c>
    </row>
    <row r="952" spans="1:4" x14ac:dyDescent="0.25">
      <c r="A952">
        <v>8</v>
      </c>
      <c r="B952">
        <v>72</v>
      </c>
      <c r="C952">
        <v>10</v>
      </c>
      <c r="D952" t="str">
        <f t="shared" si="50"/>
        <v>21+</v>
      </c>
    </row>
    <row r="953" spans="1:4" x14ac:dyDescent="0.25">
      <c r="A953">
        <v>8</v>
      </c>
      <c r="B953">
        <v>73</v>
      </c>
      <c r="C953">
        <v>10</v>
      </c>
      <c r="D953" t="str">
        <f t="shared" si="50"/>
        <v>21+</v>
      </c>
    </row>
    <row r="954" spans="1:4" x14ac:dyDescent="0.25">
      <c r="A954">
        <v>8</v>
      </c>
      <c r="B954">
        <v>74</v>
      </c>
      <c r="C954">
        <v>5</v>
      </c>
      <c r="D954" t="str">
        <f t="shared" si="50"/>
        <v>21+</v>
      </c>
    </row>
    <row r="955" spans="1:4" x14ac:dyDescent="0.25">
      <c r="A955">
        <v>8</v>
      </c>
      <c r="B955">
        <v>75</v>
      </c>
      <c r="C955">
        <v>9</v>
      </c>
      <c r="D955" t="str">
        <f t="shared" si="50"/>
        <v>21+</v>
      </c>
    </row>
    <row r="956" spans="1:4" x14ac:dyDescent="0.25">
      <c r="A956">
        <v>8</v>
      </c>
      <c r="B956">
        <v>76</v>
      </c>
      <c r="C956">
        <v>4</v>
      </c>
      <c r="D956" t="str">
        <f t="shared" si="50"/>
        <v>21+</v>
      </c>
    </row>
    <row r="957" spans="1:4" x14ac:dyDescent="0.25">
      <c r="A957">
        <v>8</v>
      </c>
      <c r="B957">
        <v>77</v>
      </c>
      <c r="C957">
        <v>6</v>
      </c>
      <c r="D957" t="str">
        <f t="shared" si="50"/>
        <v>21+</v>
      </c>
    </row>
    <row r="958" spans="1:4" x14ac:dyDescent="0.25">
      <c r="A958">
        <v>8</v>
      </c>
      <c r="B958">
        <v>78</v>
      </c>
      <c r="C958">
        <v>6</v>
      </c>
      <c r="D958" t="str">
        <f t="shared" si="50"/>
        <v>21+</v>
      </c>
    </row>
    <row r="959" spans="1:4" x14ac:dyDescent="0.25">
      <c r="A959">
        <v>8</v>
      </c>
      <c r="B959">
        <v>79</v>
      </c>
      <c r="C959">
        <v>7</v>
      </c>
      <c r="D959" t="str">
        <f t="shared" si="50"/>
        <v>21+</v>
      </c>
    </row>
    <row r="960" spans="1:4" x14ac:dyDescent="0.25">
      <c r="A960">
        <v>8</v>
      </c>
      <c r="B960">
        <v>80</v>
      </c>
      <c r="C960">
        <v>4</v>
      </c>
      <c r="D960" t="str">
        <f t="shared" si="50"/>
        <v>21+</v>
      </c>
    </row>
    <row r="961" spans="1:4" x14ac:dyDescent="0.25">
      <c r="A961">
        <v>8</v>
      </c>
      <c r="B961">
        <v>81</v>
      </c>
      <c r="C961">
        <v>5</v>
      </c>
      <c r="D961" t="str">
        <f t="shared" si="50"/>
        <v>21+</v>
      </c>
    </row>
    <row r="962" spans="1:4" x14ac:dyDescent="0.25">
      <c r="A962">
        <v>8</v>
      </c>
      <c r="B962">
        <v>82</v>
      </c>
      <c r="C962">
        <v>3</v>
      </c>
      <c r="D962" t="str">
        <f t="shared" si="50"/>
        <v>21+</v>
      </c>
    </row>
    <row r="963" spans="1:4" x14ac:dyDescent="0.25">
      <c r="A963">
        <v>8</v>
      </c>
      <c r="B963">
        <v>83</v>
      </c>
      <c r="C963">
        <v>3</v>
      </c>
      <c r="D963" t="str">
        <f t="shared" ref="D963:D1026" si="51">IF(B963-A963&lt;21,B963-A963,"21+")</f>
        <v>21+</v>
      </c>
    </row>
    <row r="964" spans="1:4" x14ac:dyDescent="0.25">
      <c r="A964">
        <v>8</v>
      </c>
      <c r="B964">
        <v>84</v>
      </c>
      <c r="C964">
        <v>3</v>
      </c>
      <c r="D964" t="str">
        <f t="shared" si="51"/>
        <v>21+</v>
      </c>
    </row>
    <row r="965" spans="1:4" x14ac:dyDescent="0.25">
      <c r="A965">
        <v>8</v>
      </c>
      <c r="B965">
        <v>85</v>
      </c>
      <c r="C965">
        <v>3</v>
      </c>
      <c r="D965" t="str">
        <f t="shared" si="51"/>
        <v>21+</v>
      </c>
    </row>
    <row r="966" spans="1:4" x14ac:dyDescent="0.25">
      <c r="A966">
        <v>8</v>
      </c>
      <c r="B966">
        <v>86</v>
      </c>
      <c r="C966">
        <v>2</v>
      </c>
      <c r="D966" t="str">
        <f t="shared" si="51"/>
        <v>21+</v>
      </c>
    </row>
    <row r="967" spans="1:4" x14ac:dyDescent="0.25">
      <c r="A967">
        <v>8</v>
      </c>
      <c r="B967">
        <v>87</v>
      </c>
      <c r="C967">
        <v>1</v>
      </c>
      <c r="D967" t="str">
        <f t="shared" si="51"/>
        <v>21+</v>
      </c>
    </row>
    <row r="968" spans="1:4" x14ac:dyDescent="0.25">
      <c r="A968">
        <v>8</v>
      </c>
      <c r="B968">
        <v>88</v>
      </c>
      <c r="C968">
        <v>2</v>
      </c>
      <c r="D968" t="str">
        <f t="shared" si="51"/>
        <v>21+</v>
      </c>
    </row>
    <row r="969" spans="1:4" x14ac:dyDescent="0.25">
      <c r="A969">
        <v>8</v>
      </c>
      <c r="B969">
        <v>89</v>
      </c>
      <c r="C969">
        <v>4</v>
      </c>
      <c r="D969" t="str">
        <f t="shared" si="51"/>
        <v>21+</v>
      </c>
    </row>
    <row r="970" spans="1:4" x14ac:dyDescent="0.25">
      <c r="A970">
        <v>8</v>
      </c>
      <c r="B970">
        <v>90</v>
      </c>
      <c r="C970">
        <v>3</v>
      </c>
      <c r="D970" t="str">
        <f t="shared" si="51"/>
        <v>21+</v>
      </c>
    </row>
    <row r="971" spans="1:4" x14ac:dyDescent="0.25">
      <c r="A971">
        <v>8</v>
      </c>
      <c r="B971">
        <v>91</v>
      </c>
      <c r="C971">
        <v>2</v>
      </c>
      <c r="D971" t="str">
        <f t="shared" si="51"/>
        <v>21+</v>
      </c>
    </row>
    <row r="972" spans="1:4" x14ac:dyDescent="0.25">
      <c r="A972">
        <v>8</v>
      </c>
      <c r="B972">
        <v>92</v>
      </c>
      <c r="C972">
        <v>1</v>
      </c>
      <c r="D972" t="str">
        <f t="shared" si="51"/>
        <v>21+</v>
      </c>
    </row>
    <row r="973" spans="1:4" x14ac:dyDescent="0.25">
      <c r="A973">
        <v>8</v>
      </c>
      <c r="B973">
        <v>93</v>
      </c>
      <c r="C973">
        <v>2</v>
      </c>
      <c r="D973" t="str">
        <f t="shared" si="51"/>
        <v>21+</v>
      </c>
    </row>
    <row r="974" spans="1:4" x14ac:dyDescent="0.25">
      <c r="A974">
        <v>8</v>
      </c>
      <c r="B974">
        <v>94</v>
      </c>
      <c r="C974">
        <v>2</v>
      </c>
      <c r="D974" t="str">
        <f t="shared" si="51"/>
        <v>21+</v>
      </c>
    </row>
    <row r="975" spans="1:4" x14ac:dyDescent="0.25">
      <c r="A975">
        <v>8</v>
      </c>
      <c r="B975">
        <v>95</v>
      </c>
      <c r="C975">
        <v>4</v>
      </c>
      <c r="D975" t="str">
        <f t="shared" si="51"/>
        <v>21+</v>
      </c>
    </row>
    <row r="976" spans="1:4" x14ac:dyDescent="0.25">
      <c r="A976">
        <v>8</v>
      </c>
      <c r="B976">
        <v>96</v>
      </c>
      <c r="C976">
        <v>2</v>
      </c>
      <c r="D976" t="str">
        <f t="shared" si="51"/>
        <v>21+</v>
      </c>
    </row>
    <row r="977" spans="1:4" x14ac:dyDescent="0.25">
      <c r="A977">
        <v>8</v>
      </c>
      <c r="B977">
        <v>97</v>
      </c>
      <c r="C977">
        <v>1</v>
      </c>
      <c r="D977" t="str">
        <f t="shared" si="51"/>
        <v>21+</v>
      </c>
    </row>
    <row r="978" spans="1:4" x14ac:dyDescent="0.25">
      <c r="A978">
        <v>8</v>
      </c>
      <c r="B978">
        <v>98</v>
      </c>
      <c r="C978">
        <v>1</v>
      </c>
      <c r="D978" t="str">
        <f t="shared" si="51"/>
        <v>21+</v>
      </c>
    </row>
    <row r="979" spans="1:4" x14ac:dyDescent="0.25">
      <c r="A979">
        <v>8</v>
      </c>
      <c r="B979">
        <v>99</v>
      </c>
      <c r="C979">
        <v>3</v>
      </c>
      <c r="D979" t="str">
        <f t="shared" si="51"/>
        <v>21+</v>
      </c>
    </row>
    <row r="980" spans="1:4" x14ac:dyDescent="0.25">
      <c r="A980">
        <v>8</v>
      </c>
      <c r="B980">
        <v>100</v>
      </c>
      <c r="C980">
        <v>2</v>
      </c>
      <c r="D980" t="str">
        <f t="shared" si="51"/>
        <v>21+</v>
      </c>
    </row>
    <row r="981" spans="1:4" x14ac:dyDescent="0.25">
      <c r="A981">
        <v>8</v>
      </c>
      <c r="B981">
        <v>102</v>
      </c>
      <c r="C981">
        <v>1</v>
      </c>
      <c r="D981" t="str">
        <f t="shared" si="51"/>
        <v>21+</v>
      </c>
    </row>
    <row r="982" spans="1:4" x14ac:dyDescent="0.25">
      <c r="A982">
        <v>8</v>
      </c>
      <c r="B982">
        <v>117</v>
      </c>
      <c r="C982">
        <v>2</v>
      </c>
      <c r="D982" t="str">
        <f t="shared" si="51"/>
        <v>21+</v>
      </c>
    </row>
    <row r="983" spans="1:4" x14ac:dyDescent="0.25">
      <c r="A983">
        <v>8</v>
      </c>
      <c r="B983">
        <v>118</v>
      </c>
      <c r="C983">
        <v>1</v>
      </c>
      <c r="D983" t="str">
        <f t="shared" si="51"/>
        <v>21+</v>
      </c>
    </row>
    <row r="984" spans="1:4" x14ac:dyDescent="0.25">
      <c r="A984">
        <v>8</v>
      </c>
      <c r="B984">
        <v>121</v>
      </c>
      <c r="C984">
        <v>1</v>
      </c>
      <c r="D984" t="str">
        <f t="shared" si="51"/>
        <v>21+</v>
      </c>
    </row>
    <row r="985" spans="1:4" x14ac:dyDescent="0.25">
      <c r="A985">
        <v>8</v>
      </c>
      <c r="B985">
        <v>150</v>
      </c>
      <c r="C985">
        <v>1</v>
      </c>
      <c r="D985" t="str">
        <f t="shared" si="51"/>
        <v>21+</v>
      </c>
    </row>
    <row r="986" spans="1:4" x14ac:dyDescent="0.25">
      <c r="A986">
        <v>8</v>
      </c>
      <c r="B986">
        <v>202</v>
      </c>
      <c r="C986">
        <v>1</v>
      </c>
      <c r="D986" t="str">
        <f t="shared" si="51"/>
        <v>21+</v>
      </c>
    </row>
    <row r="987" spans="1:4" x14ac:dyDescent="0.25">
      <c r="A987">
        <v>8</v>
      </c>
      <c r="B987">
        <v>706</v>
      </c>
      <c r="C987">
        <v>1</v>
      </c>
      <c r="D987" t="str">
        <f t="shared" si="51"/>
        <v>21+</v>
      </c>
    </row>
    <row r="988" spans="1:4" x14ac:dyDescent="0.25">
      <c r="A988">
        <v>9</v>
      </c>
      <c r="B988">
        <v>9</v>
      </c>
      <c r="C988">
        <v>2763</v>
      </c>
      <c r="D988">
        <f t="shared" si="51"/>
        <v>0</v>
      </c>
    </row>
    <row r="989" spans="1:4" x14ac:dyDescent="0.25">
      <c r="A989">
        <v>9</v>
      </c>
      <c r="B989">
        <v>10</v>
      </c>
      <c r="C989">
        <v>2122</v>
      </c>
      <c r="D989">
        <f t="shared" si="51"/>
        <v>1</v>
      </c>
    </row>
    <row r="990" spans="1:4" x14ac:dyDescent="0.25">
      <c r="A990">
        <v>9</v>
      </c>
      <c r="B990">
        <v>11</v>
      </c>
      <c r="C990">
        <v>1764</v>
      </c>
      <c r="D990">
        <f t="shared" si="51"/>
        <v>2</v>
      </c>
    </row>
    <row r="991" spans="1:4" x14ac:dyDescent="0.25">
      <c r="A991">
        <v>9</v>
      </c>
      <c r="B991">
        <v>12</v>
      </c>
      <c r="C991">
        <v>1539</v>
      </c>
      <c r="D991">
        <f t="shared" si="51"/>
        <v>3</v>
      </c>
    </row>
    <row r="992" spans="1:4" x14ac:dyDescent="0.25">
      <c r="A992">
        <v>9</v>
      </c>
      <c r="B992">
        <v>13</v>
      </c>
      <c r="C992">
        <v>1167</v>
      </c>
      <c r="D992">
        <f t="shared" si="51"/>
        <v>4</v>
      </c>
    </row>
    <row r="993" spans="1:4" x14ac:dyDescent="0.25">
      <c r="A993">
        <v>9</v>
      </c>
      <c r="B993">
        <v>14</v>
      </c>
      <c r="C993">
        <v>1033</v>
      </c>
      <c r="D993">
        <f t="shared" si="51"/>
        <v>5</v>
      </c>
    </row>
    <row r="994" spans="1:4" x14ac:dyDescent="0.25">
      <c r="A994">
        <v>9</v>
      </c>
      <c r="B994">
        <v>15</v>
      </c>
      <c r="C994">
        <v>937</v>
      </c>
      <c r="D994">
        <f t="shared" si="51"/>
        <v>6</v>
      </c>
    </row>
    <row r="995" spans="1:4" x14ac:dyDescent="0.25">
      <c r="A995">
        <v>9</v>
      </c>
      <c r="B995">
        <v>16</v>
      </c>
      <c r="C995">
        <v>795</v>
      </c>
      <c r="D995">
        <f t="shared" si="51"/>
        <v>7</v>
      </c>
    </row>
    <row r="996" spans="1:4" x14ac:dyDescent="0.25">
      <c r="A996">
        <v>9</v>
      </c>
      <c r="B996">
        <v>17</v>
      </c>
      <c r="C996">
        <v>729</v>
      </c>
      <c r="D996">
        <f t="shared" si="51"/>
        <v>8</v>
      </c>
    </row>
    <row r="997" spans="1:4" x14ac:dyDescent="0.25">
      <c r="A997">
        <v>9</v>
      </c>
      <c r="B997">
        <v>18</v>
      </c>
      <c r="C997">
        <v>693</v>
      </c>
      <c r="D997">
        <f t="shared" si="51"/>
        <v>9</v>
      </c>
    </row>
    <row r="998" spans="1:4" x14ac:dyDescent="0.25">
      <c r="A998">
        <v>9</v>
      </c>
      <c r="B998">
        <v>19</v>
      </c>
      <c r="C998">
        <v>537</v>
      </c>
      <c r="D998">
        <f t="shared" si="51"/>
        <v>10</v>
      </c>
    </row>
    <row r="999" spans="1:4" x14ac:dyDescent="0.25">
      <c r="A999">
        <v>9</v>
      </c>
      <c r="B999">
        <v>20</v>
      </c>
      <c r="C999">
        <v>466</v>
      </c>
      <c r="D999">
        <f t="shared" si="51"/>
        <v>11</v>
      </c>
    </row>
    <row r="1000" spans="1:4" x14ac:dyDescent="0.25">
      <c r="A1000">
        <v>9</v>
      </c>
      <c r="B1000">
        <v>21</v>
      </c>
      <c r="C1000">
        <v>444</v>
      </c>
      <c r="D1000">
        <f t="shared" si="51"/>
        <v>12</v>
      </c>
    </row>
    <row r="1001" spans="1:4" x14ac:dyDescent="0.25">
      <c r="A1001">
        <v>9</v>
      </c>
      <c r="B1001">
        <v>22</v>
      </c>
      <c r="C1001">
        <v>339</v>
      </c>
      <c r="D1001">
        <f t="shared" si="51"/>
        <v>13</v>
      </c>
    </row>
    <row r="1002" spans="1:4" x14ac:dyDescent="0.25">
      <c r="A1002">
        <v>9</v>
      </c>
      <c r="B1002">
        <v>23</v>
      </c>
      <c r="C1002">
        <v>316</v>
      </c>
      <c r="D1002">
        <f t="shared" si="51"/>
        <v>14</v>
      </c>
    </row>
    <row r="1003" spans="1:4" x14ac:dyDescent="0.25">
      <c r="A1003">
        <v>9</v>
      </c>
      <c r="B1003">
        <v>24</v>
      </c>
      <c r="C1003">
        <v>300</v>
      </c>
      <c r="D1003">
        <f t="shared" si="51"/>
        <v>15</v>
      </c>
    </row>
    <row r="1004" spans="1:4" x14ac:dyDescent="0.25">
      <c r="A1004">
        <v>9</v>
      </c>
      <c r="B1004">
        <v>25</v>
      </c>
      <c r="C1004">
        <v>239</v>
      </c>
      <c r="D1004">
        <f t="shared" si="51"/>
        <v>16</v>
      </c>
    </row>
    <row r="1005" spans="1:4" x14ac:dyDescent="0.25">
      <c r="A1005">
        <v>9</v>
      </c>
      <c r="B1005">
        <v>26</v>
      </c>
      <c r="C1005">
        <v>268</v>
      </c>
      <c r="D1005">
        <f t="shared" si="51"/>
        <v>17</v>
      </c>
    </row>
    <row r="1006" spans="1:4" x14ac:dyDescent="0.25">
      <c r="A1006">
        <v>9</v>
      </c>
      <c r="B1006">
        <v>27</v>
      </c>
      <c r="C1006">
        <v>233</v>
      </c>
      <c r="D1006">
        <f t="shared" si="51"/>
        <v>18</v>
      </c>
    </row>
    <row r="1007" spans="1:4" x14ac:dyDescent="0.25">
      <c r="A1007">
        <v>9</v>
      </c>
      <c r="B1007">
        <v>28</v>
      </c>
      <c r="C1007">
        <v>187</v>
      </c>
      <c r="D1007">
        <f t="shared" si="51"/>
        <v>19</v>
      </c>
    </row>
    <row r="1008" spans="1:4" x14ac:dyDescent="0.25">
      <c r="A1008">
        <v>9</v>
      </c>
      <c r="B1008">
        <v>29</v>
      </c>
      <c r="C1008">
        <v>185</v>
      </c>
      <c r="D1008">
        <f t="shared" si="51"/>
        <v>20</v>
      </c>
    </row>
    <row r="1009" spans="1:4" x14ac:dyDescent="0.25">
      <c r="A1009">
        <v>9</v>
      </c>
      <c r="B1009">
        <v>30</v>
      </c>
      <c r="C1009">
        <v>181</v>
      </c>
      <c r="D1009" t="str">
        <f t="shared" si="51"/>
        <v>21+</v>
      </c>
    </row>
    <row r="1010" spans="1:4" x14ac:dyDescent="0.25">
      <c r="A1010">
        <v>9</v>
      </c>
      <c r="B1010">
        <v>31</v>
      </c>
      <c r="C1010">
        <v>135</v>
      </c>
      <c r="D1010" t="str">
        <f t="shared" si="51"/>
        <v>21+</v>
      </c>
    </row>
    <row r="1011" spans="1:4" x14ac:dyDescent="0.25">
      <c r="A1011">
        <v>9</v>
      </c>
      <c r="B1011">
        <v>32</v>
      </c>
      <c r="C1011">
        <v>137</v>
      </c>
      <c r="D1011" t="str">
        <f t="shared" si="51"/>
        <v>21+</v>
      </c>
    </row>
    <row r="1012" spans="1:4" x14ac:dyDescent="0.25">
      <c r="A1012">
        <v>9</v>
      </c>
      <c r="B1012">
        <v>33</v>
      </c>
      <c r="C1012">
        <v>92</v>
      </c>
      <c r="D1012" t="str">
        <f t="shared" si="51"/>
        <v>21+</v>
      </c>
    </row>
    <row r="1013" spans="1:4" x14ac:dyDescent="0.25">
      <c r="A1013">
        <v>9</v>
      </c>
      <c r="B1013">
        <v>34</v>
      </c>
      <c r="C1013">
        <v>120</v>
      </c>
      <c r="D1013" t="str">
        <f t="shared" si="51"/>
        <v>21+</v>
      </c>
    </row>
    <row r="1014" spans="1:4" x14ac:dyDescent="0.25">
      <c r="A1014">
        <v>9</v>
      </c>
      <c r="B1014">
        <v>35</v>
      </c>
      <c r="C1014">
        <v>115</v>
      </c>
      <c r="D1014" t="str">
        <f t="shared" si="51"/>
        <v>21+</v>
      </c>
    </row>
    <row r="1015" spans="1:4" x14ac:dyDescent="0.25">
      <c r="A1015">
        <v>9</v>
      </c>
      <c r="B1015">
        <v>36</v>
      </c>
      <c r="C1015">
        <v>99</v>
      </c>
      <c r="D1015" t="str">
        <f t="shared" si="51"/>
        <v>21+</v>
      </c>
    </row>
    <row r="1016" spans="1:4" x14ac:dyDescent="0.25">
      <c r="A1016">
        <v>9</v>
      </c>
      <c r="B1016">
        <v>37</v>
      </c>
      <c r="C1016">
        <v>95</v>
      </c>
      <c r="D1016" t="str">
        <f t="shared" si="51"/>
        <v>21+</v>
      </c>
    </row>
    <row r="1017" spans="1:4" x14ac:dyDescent="0.25">
      <c r="A1017">
        <v>9</v>
      </c>
      <c r="B1017">
        <v>38</v>
      </c>
      <c r="C1017">
        <v>83</v>
      </c>
      <c r="D1017" t="str">
        <f t="shared" si="51"/>
        <v>21+</v>
      </c>
    </row>
    <row r="1018" spans="1:4" x14ac:dyDescent="0.25">
      <c r="A1018">
        <v>9</v>
      </c>
      <c r="B1018">
        <v>39</v>
      </c>
      <c r="C1018">
        <v>105</v>
      </c>
      <c r="D1018" t="str">
        <f t="shared" si="51"/>
        <v>21+</v>
      </c>
    </row>
    <row r="1019" spans="1:4" x14ac:dyDescent="0.25">
      <c r="A1019">
        <v>9</v>
      </c>
      <c r="B1019">
        <v>40</v>
      </c>
      <c r="C1019">
        <v>53</v>
      </c>
      <c r="D1019" t="str">
        <f t="shared" si="51"/>
        <v>21+</v>
      </c>
    </row>
    <row r="1020" spans="1:4" x14ac:dyDescent="0.25">
      <c r="A1020">
        <v>9</v>
      </c>
      <c r="B1020">
        <v>41</v>
      </c>
      <c r="C1020">
        <v>56</v>
      </c>
      <c r="D1020" t="str">
        <f t="shared" si="51"/>
        <v>21+</v>
      </c>
    </row>
    <row r="1021" spans="1:4" x14ac:dyDescent="0.25">
      <c r="A1021">
        <v>9</v>
      </c>
      <c r="B1021">
        <v>42</v>
      </c>
      <c r="C1021">
        <v>59</v>
      </c>
      <c r="D1021" t="str">
        <f t="shared" si="51"/>
        <v>21+</v>
      </c>
    </row>
    <row r="1022" spans="1:4" x14ac:dyDescent="0.25">
      <c r="A1022">
        <v>9</v>
      </c>
      <c r="B1022">
        <v>43</v>
      </c>
      <c r="C1022">
        <v>52</v>
      </c>
      <c r="D1022" t="str">
        <f t="shared" si="51"/>
        <v>21+</v>
      </c>
    </row>
    <row r="1023" spans="1:4" x14ac:dyDescent="0.25">
      <c r="A1023">
        <v>9</v>
      </c>
      <c r="B1023">
        <v>44</v>
      </c>
      <c r="C1023">
        <v>47</v>
      </c>
      <c r="D1023" t="str">
        <f t="shared" si="51"/>
        <v>21+</v>
      </c>
    </row>
    <row r="1024" spans="1:4" x14ac:dyDescent="0.25">
      <c r="A1024">
        <v>9</v>
      </c>
      <c r="B1024">
        <v>45</v>
      </c>
      <c r="C1024">
        <v>42</v>
      </c>
      <c r="D1024" t="str">
        <f t="shared" si="51"/>
        <v>21+</v>
      </c>
    </row>
    <row r="1025" spans="1:4" x14ac:dyDescent="0.25">
      <c r="A1025">
        <v>9</v>
      </c>
      <c r="B1025">
        <v>46</v>
      </c>
      <c r="C1025">
        <v>41</v>
      </c>
      <c r="D1025" t="str">
        <f t="shared" si="51"/>
        <v>21+</v>
      </c>
    </row>
    <row r="1026" spans="1:4" x14ac:dyDescent="0.25">
      <c r="A1026">
        <v>9</v>
      </c>
      <c r="B1026">
        <v>47</v>
      </c>
      <c r="C1026">
        <v>36</v>
      </c>
      <c r="D1026" t="str">
        <f t="shared" si="51"/>
        <v>21+</v>
      </c>
    </row>
    <row r="1027" spans="1:4" x14ac:dyDescent="0.25">
      <c r="A1027">
        <v>9</v>
      </c>
      <c r="B1027">
        <v>48</v>
      </c>
      <c r="C1027">
        <v>30</v>
      </c>
      <c r="D1027" t="str">
        <f t="shared" ref="D1027:D1090" si="52">IF(B1027-A1027&lt;21,B1027-A1027,"21+")</f>
        <v>21+</v>
      </c>
    </row>
    <row r="1028" spans="1:4" x14ac:dyDescent="0.25">
      <c r="A1028">
        <v>9</v>
      </c>
      <c r="B1028">
        <v>49</v>
      </c>
      <c r="C1028">
        <v>48</v>
      </c>
      <c r="D1028" t="str">
        <f t="shared" si="52"/>
        <v>21+</v>
      </c>
    </row>
    <row r="1029" spans="1:4" x14ac:dyDescent="0.25">
      <c r="A1029">
        <v>9</v>
      </c>
      <c r="B1029">
        <v>50</v>
      </c>
      <c r="C1029">
        <v>32</v>
      </c>
      <c r="D1029" t="str">
        <f t="shared" si="52"/>
        <v>21+</v>
      </c>
    </row>
    <row r="1030" spans="1:4" x14ac:dyDescent="0.25">
      <c r="A1030">
        <v>9</v>
      </c>
      <c r="B1030">
        <v>51</v>
      </c>
      <c r="C1030">
        <v>32</v>
      </c>
      <c r="D1030" t="str">
        <f t="shared" si="52"/>
        <v>21+</v>
      </c>
    </row>
    <row r="1031" spans="1:4" x14ac:dyDescent="0.25">
      <c r="A1031">
        <v>9</v>
      </c>
      <c r="B1031">
        <v>52</v>
      </c>
      <c r="C1031">
        <v>19</v>
      </c>
      <c r="D1031" t="str">
        <f t="shared" si="52"/>
        <v>21+</v>
      </c>
    </row>
    <row r="1032" spans="1:4" x14ac:dyDescent="0.25">
      <c r="A1032">
        <v>9</v>
      </c>
      <c r="B1032">
        <v>53</v>
      </c>
      <c r="C1032">
        <v>32</v>
      </c>
      <c r="D1032" t="str">
        <f t="shared" si="52"/>
        <v>21+</v>
      </c>
    </row>
    <row r="1033" spans="1:4" x14ac:dyDescent="0.25">
      <c r="A1033">
        <v>9</v>
      </c>
      <c r="B1033">
        <v>54</v>
      </c>
      <c r="C1033">
        <v>28</v>
      </c>
      <c r="D1033" t="str">
        <f t="shared" si="52"/>
        <v>21+</v>
      </c>
    </row>
    <row r="1034" spans="1:4" x14ac:dyDescent="0.25">
      <c r="A1034">
        <v>9</v>
      </c>
      <c r="B1034">
        <v>55</v>
      </c>
      <c r="C1034">
        <v>30</v>
      </c>
      <c r="D1034" t="str">
        <f t="shared" si="52"/>
        <v>21+</v>
      </c>
    </row>
    <row r="1035" spans="1:4" x14ac:dyDescent="0.25">
      <c r="A1035">
        <v>9</v>
      </c>
      <c r="B1035">
        <v>56</v>
      </c>
      <c r="C1035">
        <v>21</v>
      </c>
      <c r="D1035" t="str">
        <f t="shared" si="52"/>
        <v>21+</v>
      </c>
    </row>
    <row r="1036" spans="1:4" x14ac:dyDescent="0.25">
      <c r="A1036">
        <v>9</v>
      </c>
      <c r="B1036">
        <v>57</v>
      </c>
      <c r="C1036">
        <v>22</v>
      </c>
      <c r="D1036" t="str">
        <f t="shared" si="52"/>
        <v>21+</v>
      </c>
    </row>
    <row r="1037" spans="1:4" x14ac:dyDescent="0.25">
      <c r="A1037">
        <v>9</v>
      </c>
      <c r="B1037">
        <v>58</v>
      </c>
      <c r="C1037">
        <v>15</v>
      </c>
      <c r="D1037" t="str">
        <f t="shared" si="52"/>
        <v>21+</v>
      </c>
    </row>
    <row r="1038" spans="1:4" x14ac:dyDescent="0.25">
      <c r="A1038">
        <v>9</v>
      </c>
      <c r="B1038">
        <v>59</v>
      </c>
      <c r="C1038">
        <v>12</v>
      </c>
      <c r="D1038" t="str">
        <f t="shared" si="52"/>
        <v>21+</v>
      </c>
    </row>
    <row r="1039" spans="1:4" x14ac:dyDescent="0.25">
      <c r="A1039">
        <v>9</v>
      </c>
      <c r="B1039">
        <v>60</v>
      </c>
      <c r="C1039">
        <v>10</v>
      </c>
      <c r="D1039" t="str">
        <f t="shared" si="52"/>
        <v>21+</v>
      </c>
    </row>
    <row r="1040" spans="1:4" x14ac:dyDescent="0.25">
      <c r="A1040">
        <v>9</v>
      </c>
      <c r="B1040">
        <v>61</v>
      </c>
      <c r="C1040">
        <v>16</v>
      </c>
      <c r="D1040" t="str">
        <f t="shared" si="52"/>
        <v>21+</v>
      </c>
    </row>
    <row r="1041" spans="1:4" x14ac:dyDescent="0.25">
      <c r="A1041">
        <v>9</v>
      </c>
      <c r="B1041">
        <v>62</v>
      </c>
      <c r="C1041">
        <v>20</v>
      </c>
      <c r="D1041" t="str">
        <f t="shared" si="52"/>
        <v>21+</v>
      </c>
    </row>
    <row r="1042" spans="1:4" x14ac:dyDescent="0.25">
      <c r="A1042">
        <v>9</v>
      </c>
      <c r="B1042">
        <v>63</v>
      </c>
      <c r="C1042">
        <v>19</v>
      </c>
      <c r="D1042" t="str">
        <f t="shared" si="52"/>
        <v>21+</v>
      </c>
    </row>
    <row r="1043" spans="1:4" x14ac:dyDescent="0.25">
      <c r="A1043">
        <v>9</v>
      </c>
      <c r="B1043">
        <v>64</v>
      </c>
      <c r="C1043">
        <v>7</v>
      </c>
      <c r="D1043" t="str">
        <f t="shared" si="52"/>
        <v>21+</v>
      </c>
    </row>
    <row r="1044" spans="1:4" x14ac:dyDescent="0.25">
      <c r="A1044">
        <v>9</v>
      </c>
      <c r="B1044">
        <v>65</v>
      </c>
      <c r="C1044">
        <v>9</v>
      </c>
      <c r="D1044" t="str">
        <f t="shared" si="52"/>
        <v>21+</v>
      </c>
    </row>
    <row r="1045" spans="1:4" x14ac:dyDescent="0.25">
      <c r="A1045">
        <v>9</v>
      </c>
      <c r="B1045">
        <v>66</v>
      </c>
      <c r="C1045">
        <v>8</v>
      </c>
      <c r="D1045" t="str">
        <f t="shared" si="52"/>
        <v>21+</v>
      </c>
    </row>
    <row r="1046" spans="1:4" x14ac:dyDescent="0.25">
      <c r="A1046">
        <v>9</v>
      </c>
      <c r="B1046">
        <v>67</v>
      </c>
      <c r="C1046">
        <v>16</v>
      </c>
      <c r="D1046" t="str">
        <f t="shared" si="52"/>
        <v>21+</v>
      </c>
    </row>
    <row r="1047" spans="1:4" x14ac:dyDescent="0.25">
      <c r="A1047">
        <v>9</v>
      </c>
      <c r="B1047">
        <v>68</v>
      </c>
      <c r="C1047">
        <v>6</v>
      </c>
      <c r="D1047" t="str">
        <f t="shared" si="52"/>
        <v>21+</v>
      </c>
    </row>
    <row r="1048" spans="1:4" x14ac:dyDescent="0.25">
      <c r="A1048">
        <v>9</v>
      </c>
      <c r="B1048">
        <v>69</v>
      </c>
      <c r="C1048">
        <v>9</v>
      </c>
      <c r="D1048" t="str">
        <f t="shared" si="52"/>
        <v>21+</v>
      </c>
    </row>
    <row r="1049" spans="1:4" x14ac:dyDescent="0.25">
      <c r="A1049">
        <v>9</v>
      </c>
      <c r="B1049">
        <v>70</v>
      </c>
      <c r="C1049">
        <v>6</v>
      </c>
      <c r="D1049" t="str">
        <f t="shared" si="52"/>
        <v>21+</v>
      </c>
    </row>
    <row r="1050" spans="1:4" x14ac:dyDescent="0.25">
      <c r="A1050">
        <v>9</v>
      </c>
      <c r="B1050">
        <v>71</v>
      </c>
      <c r="C1050">
        <v>9</v>
      </c>
      <c r="D1050" t="str">
        <f t="shared" si="52"/>
        <v>21+</v>
      </c>
    </row>
    <row r="1051" spans="1:4" x14ac:dyDescent="0.25">
      <c r="A1051">
        <v>9</v>
      </c>
      <c r="B1051">
        <v>72</v>
      </c>
      <c r="C1051">
        <v>5</v>
      </c>
      <c r="D1051" t="str">
        <f t="shared" si="52"/>
        <v>21+</v>
      </c>
    </row>
    <row r="1052" spans="1:4" x14ac:dyDescent="0.25">
      <c r="A1052">
        <v>9</v>
      </c>
      <c r="B1052">
        <v>73</v>
      </c>
      <c r="C1052">
        <v>2</v>
      </c>
      <c r="D1052" t="str">
        <f t="shared" si="52"/>
        <v>21+</v>
      </c>
    </row>
    <row r="1053" spans="1:4" x14ac:dyDescent="0.25">
      <c r="A1053">
        <v>9</v>
      </c>
      <c r="B1053">
        <v>74</v>
      </c>
      <c r="C1053">
        <v>4</v>
      </c>
      <c r="D1053" t="str">
        <f t="shared" si="52"/>
        <v>21+</v>
      </c>
    </row>
    <row r="1054" spans="1:4" x14ac:dyDescent="0.25">
      <c r="A1054">
        <v>9</v>
      </c>
      <c r="B1054">
        <v>75</v>
      </c>
      <c r="C1054">
        <v>5</v>
      </c>
      <c r="D1054" t="str">
        <f t="shared" si="52"/>
        <v>21+</v>
      </c>
    </row>
    <row r="1055" spans="1:4" x14ac:dyDescent="0.25">
      <c r="A1055">
        <v>9</v>
      </c>
      <c r="B1055">
        <v>76</v>
      </c>
      <c r="C1055">
        <v>7</v>
      </c>
      <c r="D1055" t="str">
        <f t="shared" si="52"/>
        <v>21+</v>
      </c>
    </row>
    <row r="1056" spans="1:4" x14ac:dyDescent="0.25">
      <c r="A1056">
        <v>9</v>
      </c>
      <c r="B1056">
        <v>77</v>
      </c>
      <c r="C1056">
        <v>5</v>
      </c>
      <c r="D1056" t="str">
        <f t="shared" si="52"/>
        <v>21+</v>
      </c>
    </row>
    <row r="1057" spans="1:4" x14ac:dyDescent="0.25">
      <c r="A1057">
        <v>9</v>
      </c>
      <c r="B1057">
        <v>78</v>
      </c>
      <c r="C1057">
        <v>2</v>
      </c>
      <c r="D1057" t="str">
        <f t="shared" si="52"/>
        <v>21+</v>
      </c>
    </row>
    <row r="1058" spans="1:4" x14ac:dyDescent="0.25">
      <c r="A1058">
        <v>9</v>
      </c>
      <c r="B1058">
        <v>79</v>
      </c>
      <c r="C1058">
        <v>4</v>
      </c>
      <c r="D1058" t="str">
        <f t="shared" si="52"/>
        <v>21+</v>
      </c>
    </row>
    <row r="1059" spans="1:4" x14ac:dyDescent="0.25">
      <c r="A1059">
        <v>9</v>
      </c>
      <c r="B1059">
        <v>80</v>
      </c>
      <c r="C1059">
        <v>3</v>
      </c>
      <c r="D1059" t="str">
        <f t="shared" si="52"/>
        <v>21+</v>
      </c>
    </row>
    <row r="1060" spans="1:4" x14ac:dyDescent="0.25">
      <c r="A1060">
        <v>9</v>
      </c>
      <c r="B1060">
        <v>81</v>
      </c>
      <c r="C1060">
        <v>3</v>
      </c>
      <c r="D1060" t="str">
        <f t="shared" si="52"/>
        <v>21+</v>
      </c>
    </row>
    <row r="1061" spans="1:4" x14ac:dyDescent="0.25">
      <c r="A1061">
        <v>9</v>
      </c>
      <c r="B1061">
        <v>82</v>
      </c>
      <c r="C1061">
        <v>5</v>
      </c>
      <c r="D1061" t="str">
        <f t="shared" si="52"/>
        <v>21+</v>
      </c>
    </row>
    <row r="1062" spans="1:4" x14ac:dyDescent="0.25">
      <c r="A1062">
        <v>9</v>
      </c>
      <c r="B1062">
        <v>83</v>
      </c>
      <c r="C1062">
        <v>1</v>
      </c>
      <c r="D1062" t="str">
        <f t="shared" si="52"/>
        <v>21+</v>
      </c>
    </row>
    <row r="1063" spans="1:4" x14ac:dyDescent="0.25">
      <c r="A1063">
        <v>9</v>
      </c>
      <c r="B1063">
        <v>84</v>
      </c>
      <c r="C1063">
        <v>2</v>
      </c>
      <c r="D1063" t="str">
        <f t="shared" si="52"/>
        <v>21+</v>
      </c>
    </row>
    <row r="1064" spans="1:4" x14ac:dyDescent="0.25">
      <c r="A1064">
        <v>9</v>
      </c>
      <c r="B1064">
        <v>85</v>
      </c>
      <c r="C1064">
        <v>5</v>
      </c>
      <c r="D1064" t="str">
        <f t="shared" si="52"/>
        <v>21+</v>
      </c>
    </row>
    <row r="1065" spans="1:4" x14ac:dyDescent="0.25">
      <c r="A1065">
        <v>9</v>
      </c>
      <c r="B1065">
        <v>86</v>
      </c>
      <c r="C1065">
        <v>3</v>
      </c>
      <c r="D1065" t="str">
        <f t="shared" si="52"/>
        <v>21+</v>
      </c>
    </row>
    <row r="1066" spans="1:4" x14ac:dyDescent="0.25">
      <c r="A1066">
        <v>9</v>
      </c>
      <c r="B1066">
        <v>87</v>
      </c>
      <c r="C1066">
        <v>2</v>
      </c>
      <c r="D1066" t="str">
        <f t="shared" si="52"/>
        <v>21+</v>
      </c>
    </row>
    <row r="1067" spans="1:4" x14ac:dyDescent="0.25">
      <c r="A1067">
        <v>9</v>
      </c>
      <c r="B1067">
        <v>89</v>
      </c>
      <c r="C1067">
        <v>2</v>
      </c>
      <c r="D1067" t="str">
        <f t="shared" si="52"/>
        <v>21+</v>
      </c>
    </row>
    <row r="1068" spans="1:4" x14ac:dyDescent="0.25">
      <c r="A1068">
        <v>9</v>
      </c>
      <c r="B1068">
        <v>90</v>
      </c>
      <c r="C1068">
        <v>3</v>
      </c>
      <c r="D1068" t="str">
        <f t="shared" si="52"/>
        <v>21+</v>
      </c>
    </row>
    <row r="1069" spans="1:4" x14ac:dyDescent="0.25">
      <c r="A1069">
        <v>9</v>
      </c>
      <c r="B1069">
        <v>91</v>
      </c>
      <c r="C1069">
        <v>1</v>
      </c>
      <c r="D1069" t="str">
        <f t="shared" si="52"/>
        <v>21+</v>
      </c>
    </row>
    <row r="1070" spans="1:4" x14ac:dyDescent="0.25">
      <c r="A1070">
        <v>9</v>
      </c>
      <c r="B1070">
        <v>92</v>
      </c>
      <c r="C1070">
        <v>3</v>
      </c>
      <c r="D1070" t="str">
        <f t="shared" si="52"/>
        <v>21+</v>
      </c>
    </row>
    <row r="1071" spans="1:4" x14ac:dyDescent="0.25">
      <c r="A1071">
        <v>9</v>
      </c>
      <c r="B1071">
        <v>93</v>
      </c>
      <c r="C1071">
        <v>2</v>
      </c>
      <c r="D1071" t="str">
        <f t="shared" si="52"/>
        <v>21+</v>
      </c>
    </row>
    <row r="1072" spans="1:4" x14ac:dyDescent="0.25">
      <c r="A1072">
        <v>9</v>
      </c>
      <c r="B1072">
        <v>94</v>
      </c>
      <c r="C1072">
        <v>1</v>
      </c>
      <c r="D1072" t="str">
        <f t="shared" si="52"/>
        <v>21+</v>
      </c>
    </row>
    <row r="1073" spans="1:4" x14ac:dyDescent="0.25">
      <c r="A1073">
        <v>9</v>
      </c>
      <c r="B1073">
        <v>95</v>
      </c>
      <c r="C1073">
        <v>1</v>
      </c>
      <c r="D1073" t="str">
        <f t="shared" si="52"/>
        <v>21+</v>
      </c>
    </row>
    <row r="1074" spans="1:4" x14ac:dyDescent="0.25">
      <c r="A1074">
        <v>9</v>
      </c>
      <c r="B1074">
        <v>97</v>
      </c>
      <c r="C1074">
        <v>1</v>
      </c>
      <c r="D1074" t="str">
        <f t="shared" si="52"/>
        <v>21+</v>
      </c>
    </row>
    <row r="1075" spans="1:4" x14ac:dyDescent="0.25">
      <c r="A1075">
        <v>9</v>
      </c>
      <c r="B1075">
        <v>99</v>
      </c>
      <c r="C1075">
        <v>1</v>
      </c>
      <c r="D1075" t="str">
        <f t="shared" si="52"/>
        <v>21+</v>
      </c>
    </row>
    <row r="1076" spans="1:4" x14ac:dyDescent="0.25">
      <c r="A1076">
        <v>9</v>
      </c>
      <c r="B1076">
        <v>100</v>
      </c>
      <c r="C1076">
        <v>4</v>
      </c>
      <c r="D1076" t="str">
        <f t="shared" si="52"/>
        <v>21+</v>
      </c>
    </row>
    <row r="1077" spans="1:4" x14ac:dyDescent="0.25">
      <c r="A1077">
        <v>9</v>
      </c>
      <c r="B1077">
        <v>103</v>
      </c>
      <c r="C1077">
        <v>1</v>
      </c>
      <c r="D1077" t="str">
        <f t="shared" si="52"/>
        <v>21+</v>
      </c>
    </row>
    <row r="1078" spans="1:4" x14ac:dyDescent="0.25">
      <c r="A1078">
        <v>9</v>
      </c>
      <c r="B1078">
        <v>104</v>
      </c>
      <c r="C1078">
        <v>2</v>
      </c>
      <c r="D1078" t="str">
        <f t="shared" si="52"/>
        <v>21+</v>
      </c>
    </row>
    <row r="1079" spans="1:4" x14ac:dyDescent="0.25">
      <c r="A1079">
        <v>9</v>
      </c>
      <c r="B1079">
        <v>107</v>
      </c>
      <c r="C1079">
        <v>1</v>
      </c>
      <c r="D1079" t="str">
        <f t="shared" si="52"/>
        <v>21+</v>
      </c>
    </row>
    <row r="1080" spans="1:4" x14ac:dyDescent="0.25">
      <c r="A1080">
        <v>9</v>
      </c>
      <c r="B1080">
        <v>110</v>
      </c>
      <c r="C1080">
        <v>2</v>
      </c>
      <c r="D1080" t="str">
        <f t="shared" si="52"/>
        <v>21+</v>
      </c>
    </row>
    <row r="1081" spans="1:4" x14ac:dyDescent="0.25">
      <c r="A1081">
        <v>9</v>
      </c>
      <c r="B1081">
        <v>111</v>
      </c>
      <c r="C1081">
        <v>1</v>
      </c>
      <c r="D1081" t="str">
        <f t="shared" si="52"/>
        <v>21+</v>
      </c>
    </row>
    <row r="1082" spans="1:4" x14ac:dyDescent="0.25">
      <c r="A1082">
        <v>9</v>
      </c>
      <c r="B1082">
        <v>112</v>
      </c>
      <c r="C1082">
        <v>1</v>
      </c>
      <c r="D1082" t="str">
        <f t="shared" si="52"/>
        <v>21+</v>
      </c>
    </row>
    <row r="1083" spans="1:4" x14ac:dyDescent="0.25">
      <c r="A1083">
        <v>9</v>
      </c>
      <c r="B1083">
        <v>116</v>
      </c>
      <c r="C1083">
        <v>1</v>
      </c>
      <c r="D1083" t="str">
        <f t="shared" si="52"/>
        <v>21+</v>
      </c>
    </row>
    <row r="1084" spans="1:4" x14ac:dyDescent="0.25">
      <c r="A1084">
        <v>9</v>
      </c>
      <c r="B1084">
        <v>120</v>
      </c>
      <c r="C1084">
        <v>1</v>
      </c>
      <c r="D1084" t="str">
        <f t="shared" si="52"/>
        <v>21+</v>
      </c>
    </row>
    <row r="1085" spans="1:4" x14ac:dyDescent="0.25">
      <c r="A1085">
        <v>9</v>
      </c>
      <c r="B1085">
        <v>126</v>
      </c>
      <c r="C1085">
        <v>1</v>
      </c>
      <c r="D1085" t="str">
        <f t="shared" si="52"/>
        <v>21+</v>
      </c>
    </row>
    <row r="1086" spans="1:4" x14ac:dyDescent="0.25">
      <c r="A1086">
        <v>9</v>
      </c>
      <c r="B1086">
        <v>139</v>
      </c>
      <c r="C1086">
        <v>1</v>
      </c>
      <c r="D1086" t="str">
        <f t="shared" si="52"/>
        <v>21+</v>
      </c>
    </row>
    <row r="1087" spans="1:4" x14ac:dyDescent="0.25">
      <c r="A1087">
        <v>9</v>
      </c>
      <c r="B1087">
        <v>160</v>
      </c>
      <c r="C1087">
        <v>1</v>
      </c>
      <c r="D1087" t="str">
        <f t="shared" si="52"/>
        <v>21+</v>
      </c>
    </row>
    <row r="1088" spans="1:4" x14ac:dyDescent="0.25">
      <c r="A1088">
        <v>9</v>
      </c>
      <c r="B1088">
        <v>212</v>
      </c>
      <c r="C1088">
        <v>2</v>
      </c>
      <c r="D1088" t="str">
        <f t="shared" si="52"/>
        <v>21+</v>
      </c>
    </row>
    <row r="1089" spans="1:4" x14ac:dyDescent="0.25">
      <c r="A1089">
        <v>9</v>
      </c>
      <c r="B1089">
        <v>294</v>
      </c>
      <c r="C1089">
        <v>1</v>
      </c>
      <c r="D1089" t="str">
        <f t="shared" si="52"/>
        <v>21+</v>
      </c>
    </row>
    <row r="1090" spans="1:4" x14ac:dyDescent="0.25">
      <c r="A1090">
        <v>9</v>
      </c>
      <c r="B1090">
        <v>555</v>
      </c>
      <c r="C1090">
        <v>1</v>
      </c>
      <c r="D1090" t="str">
        <f t="shared" si="52"/>
        <v>21+</v>
      </c>
    </row>
    <row r="1091" spans="1:4" x14ac:dyDescent="0.25">
      <c r="A1091">
        <v>10</v>
      </c>
      <c r="B1091">
        <v>10</v>
      </c>
      <c r="C1091">
        <v>2308</v>
      </c>
      <c r="D1091">
        <f t="shared" ref="D1091:D1154" si="53">IF(B1091-A1091&lt;21,B1091-A1091,"21+")</f>
        <v>0</v>
      </c>
    </row>
    <row r="1092" spans="1:4" x14ac:dyDescent="0.25">
      <c r="A1092">
        <v>10</v>
      </c>
      <c r="B1092">
        <v>11</v>
      </c>
      <c r="C1092">
        <v>1703</v>
      </c>
      <c r="D1092">
        <f t="shared" si="53"/>
        <v>1</v>
      </c>
    </row>
    <row r="1093" spans="1:4" x14ac:dyDescent="0.25">
      <c r="A1093">
        <v>10</v>
      </c>
      <c r="B1093">
        <v>12</v>
      </c>
      <c r="C1093">
        <v>1434</v>
      </c>
      <c r="D1093">
        <f t="shared" si="53"/>
        <v>2</v>
      </c>
    </row>
    <row r="1094" spans="1:4" x14ac:dyDescent="0.25">
      <c r="A1094">
        <v>10</v>
      </c>
      <c r="B1094">
        <v>13</v>
      </c>
      <c r="C1094">
        <v>1198</v>
      </c>
      <c r="D1094">
        <f t="shared" si="53"/>
        <v>3</v>
      </c>
    </row>
    <row r="1095" spans="1:4" x14ac:dyDescent="0.25">
      <c r="A1095">
        <v>10</v>
      </c>
      <c r="B1095">
        <v>14</v>
      </c>
      <c r="C1095">
        <v>981</v>
      </c>
      <c r="D1095">
        <f t="shared" si="53"/>
        <v>4</v>
      </c>
    </row>
    <row r="1096" spans="1:4" x14ac:dyDescent="0.25">
      <c r="A1096">
        <v>10</v>
      </c>
      <c r="B1096">
        <v>15</v>
      </c>
      <c r="C1096">
        <v>899</v>
      </c>
      <c r="D1096">
        <f t="shared" si="53"/>
        <v>5</v>
      </c>
    </row>
    <row r="1097" spans="1:4" x14ac:dyDescent="0.25">
      <c r="A1097">
        <v>10</v>
      </c>
      <c r="B1097">
        <v>16</v>
      </c>
      <c r="C1097">
        <v>763</v>
      </c>
      <c r="D1097">
        <f t="shared" si="53"/>
        <v>6</v>
      </c>
    </row>
    <row r="1098" spans="1:4" x14ac:dyDescent="0.25">
      <c r="A1098">
        <v>10</v>
      </c>
      <c r="B1098">
        <v>17</v>
      </c>
      <c r="C1098">
        <v>656</v>
      </c>
      <c r="D1098">
        <f t="shared" si="53"/>
        <v>7</v>
      </c>
    </row>
    <row r="1099" spans="1:4" x14ac:dyDescent="0.25">
      <c r="A1099">
        <v>10</v>
      </c>
      <c r="B1099">
        <v>18</v>
      </c>
      <c r="C1099">
        <v>652</v>
      </c>
      <c r="D1099">
        <f t="shared" si="53"/>
        <v>8</v>
      </c>
    </row>
    <row r="1100" spans="1:4" x14ac:dyDescent="0.25">
      <c r="A1100">
        <v>10</v>
      </c>
      <c r="B1100">
        <v>19</v>
      </c>
      <c r="C1100">
        <v>499</v>
      </c>
      <c r="D1100">
        <f t="shared" si="53"/>
        <v>9</v>
      </c>
    </row>
    <row r="1101" spans="1:4" x14ac:dyDescent="0.25">
      <c r="A1101">
        <v>10</v>
      </c>
      <c r="B1101">
        <v>20</v>
      </c>
      <c r="C1101">
        <v>485</v>
      </c>
      <c r="D1101">
        <f t="shared" si="53"/>
        <v>10</v>
      </c>
    </row>
    <row r="1102" spans="1:4" x14ac:dyDescent="0.25">
      <c r="A1102">
        <v>10</v>
      </c>
      <c r="B1102">
        <v>21</v>
      </c>
      <c r="C1102">
        <v>423</v>
      </c>
      <c r="D1102">
        <f t="shared" si="53"/>
        <v>11</v>
      </c>
    </row>
    <row r="1103" spans="1:4" x14ac:dyDescent="0.25">
      <c r="A1103">
        <v>10</v>
      </c>
      <c r="B1103">
        <v>22</v>
      </c>
      <c r="C1103">
        <v>369</v>
      </c>
      <c r="D1103">
        <f t="shared" si="53"/>
        <v>12</v>
      </c>
    </row>
    <row r="1104" spans="1:4" x14ac:dyDescent="0.25">
      <c r="A1104">
        <v>10</v>
      </c>
      <c r="B1104">
        <v>23</v>
      </c>
      <c r="C1104">
        <v>339</v>
      </c>
      <c r="D1104">
        <f t="shared" si="53"/>
        <v>13</v>
      </c>
    </row>
    <row r="1105" spans="1:4" x14ac:dyDescent="0.25">
      <c r="A1105">
        <v>10</v>
      </c>
      <c r="B1105">
        <v>24</v>
      </c>
      <c r="C1105">
        <v>309</v>
      </c>
      <c r="D1105">
        <f t="shared" si="53"/>
        <v>14</v>
      </c>
    </row>
    <row r="1106" spans="1:4" x14ac:dyDescent="0.25">
      <c r="A1106">
        <v>10</v>
      </c>
      <c r="B1106">
        <v>25</v>
      </c>
      <c r="C1106">
        <v>242</v>
      </c>
      <c r="D1106">
        <f t="shared" si="53"/>
        <v>15</v>
      </c>
    </row>
    <row r="1107" spans="1:4" x14ac:dyDescent="0.25">
      <c r="A1107">
        <v>10</v>
      </c>
      <c r="B1107">
        <v>26</v>
      </c>
      <c r="C1107">
        <v>236</v>
      </c>
      <c r="D1107">
        <f t="shared" si="53"/>
        <v>16</v>
      </c>
    </row>
    <row r="1108" spans="1:4" x14ac:dyDescent="0.25">
      <c r="A1108">
        <v>10</v>
      </c>
      <c r="B1108">
        <v>27</v>
      </c>
      <c r="C1108">
        <v>212</v>
      </c>
      <c r="D1108">
        <f t="shared" si="53"/>
        <v>17</v>
      </c>
    </row>
    <row r="1109" spans="1:4" x14ac:dyDescent="0.25">
      <c r="A1109">
        <v>10</v>
      </c>
      <c r="B1109">
        <v>28</v>
      </c>
      <c r="C1109">
        <v>209</v>
      </c>
      <c r="D1109">
        <f t="shared" si="53"/>
        <v>18</v>
      </c>
    </row>
    <row r="1110" spans="1:4" x14ac:dyDescent="0.25">
      <c r="A1110">
        <v>10</v>
      </c>
      <c r="B1110">
        <v>29</v>
      </c>
      <c r="C1110">
        <v>180</v>
      </c>
      <c r="D1110">
        <f t="shared" si="53"/>
        <v>19</v>
      </c>
    </row>
    <row r="1111" spans="1:4" x14ac:dyDescent="0.25">
      <c r="A1111">
        <v>10</v>
      </c>
      <c r="B1111">
        <v>30</v>
      </c>
      <c r="C1111">
        <v>173</v>
      </c>
      <c r="D1111">
        <f t="shared" si="53"/>
        <v>20</v>
      </c>
    </row>
    <row r="1112" spans="1:4" x14ac:dyDescent="0.25">
      <c r="A1112">
        <v>10</v>
      </c>
      <c r="B1112">
        <v>31</v>
      </c>
      <c r="C1112">
        <v>160</v>
      </c>
      <c r="D1112" t="str">
        <f t="shared" si="53"/>
        <v>21+</v>
      </c>
    </row>
    <row r="1113" spans="1:4" x14ac:dyDescent="0.25">
      <c r="A1113">
        <v>10</v>
      </c>
      <c r="B1113">
        <v>32</v>
      </c>
      <c r="C1113">
        <v>153</v>
      </c>
      <c r="D1113" t="str">
        <f t="shared" si="53"/>
        <v>21+</v>
      </c>
    </row>
    <row r="1114" spans="1:4" x14ac:dyDescent="0.25">
      <c r="A1114">
        <v>10</v>
      </c>
      <c r="B1114">
        <v>33</v>
      </c>
      <c r="C1114">
        <v>162</v>
      </c>
      <c r="D1114" t="str">
        <f t="shared" si="53"/>
        <v>21+</v>
      </c>
    </row>
    <row r="1115" spans="1:4" x14ac:dyDescent="0.25">
      <c r="A1115">
        <v>10</v>
      </c>
      <c r="B1115">
        <v>34</v>
      </c>
      <c r="C1115">
        <v>102</v>
      </c>
      <c r="D1115" t="str">
        <f t="shared" si="53"/>
        <v>21+</v>
      </c>
    </row>
    <row r="1116" spans="1:4" x14ac:dyDescent="0.25">
      <c r="A1116">
        <v>10</v>
      </c>
      <c r="B1116">
        <v>35</v>
      </c>
      <c r="C1116">
        <v>109</v>
      </c>
      <c r="D1116" t="str">
        <f t="shared" si="53"/>
        <v>21+</v>
      </c>
    </row>
    <row r="1117" spans="1:4" x14ac:dyDescent="0.25">
      <c r="A1117">
        <v>10</v>
      </c>
      <c r="B1117">
        <v>36</v>
      </c>
      <c r="C1117">
        <v>111</v>
      </c>
      <c r="D1117" t="str">
        <f t="shared" si="53"/>
        <v>21+</v>
      </c>
    </row>
    <row r="1118" spans="1:4" x14ac:dyDescent="0.25">
      <c r="A1118">
        <v>10</v>
      </c>
      <c r="B1118">
        <v>37</v>
      </c>
      <c r="C1118">
        <v>83</v>
      </c>
      <c r="D1118" t="str">
        <f t="shared" si="53"/>
        <v>21+</v>
      </c>
    </row>
    <row r="1119" spans="1:4" x14ac:dyDescent="0.25">
      <c r="A1119">
        <v>10</v>
      </c>
      <c r="B1119">
        <v>38</v>
      </c>
      <c r="C1119">
        <v>103</v>
      </c>
      <c r="D1119" t="str">
        <f t="shared" si="53"/>
        <v>21+</v>
      </c>
    </row>
    <row r="1120" spans="1:4" x14ac:dyDescent="0.25">
      <c r="A1120">
        <v>10</v>
      </c>
      <c r="B1120">
        <v>39</v>
      </c>
      <c r="C1120">
        <v>57</v>
      </c>
      <c r="D1120" t="str">
        <f t="shared" si="53"/>
        <v>21+</v>
      </c>
    </row>
    <row r="1121" spans="1:4" x14ac:dyDescent="0.25">
      <c r="A1121">
        <v>10</v>
      </c>
      <c r="B1121">
        <v>40</v>
      </c>
      <c r="C1121">
        <v>69</v>
      </c>
      <c r="D1121" t="str">
        <f t="shared" si="53"/>
        <v>21+</v>
      </c>
    </row>
    <row r="1122" spans="1:4" x14ac:dyDescent="0.25">
      <c r="A1122">
        <v>10</v>
      </c>
      <c r="B1122">
        <v>41</v>
      </c>
      <c r="C1122">
        <v>67</v>
      </c>
      <c r="D1122" t="str">
        <f t="shared" si="53"/>
        <v>21+</v>
      </c>
    </row>
    <row r="1123" spans="1:4" x14ac:dyDescent="0.25">
      <c r="A1123">
        <v>10</v>
      </c>
      <c r="B1123">
        <v>42</v>
      </c>
      <c r="C1123">
        <v>58</v>
      </c>
      <c r="D1123" t="str">
        <f t="shared" si="53"/>
        <v>21+</v>
      </c>
    </row>
    <row r="1124" spans="1:4" x14ac:dyDescent="0.25">
      <c r="A1124">
        <v>10</v>
      </c>
      <c r="B1124">
        <v>43</v>
      </c>
      <c r="C1124">
        <v>61</v>
      </c>
      <c r="D1124" t="str">
        <f t="shared" si="53"/>
        <v>21+</v>
      </c>
    </row>
    <row r="1125" spans="1:4" x14ac:dyDescent="0.25">
      <c r="A1125">
        <v>10</v>
      </c>
      <c r="B1125">
        <v>44</v>
      </c>
      <c r="C1125">
        <v>55</v>
      </c>
      <c r="D1125" t="str">
        <f t="shared" si="53"/>
        <v>21+</v>
      </c>
    </row>
    <row r="1126" spans="1:4" x14ac:dyDescent="0.25">
      <c r="A1126">
        <v>10</v>
      </c>
      <c r="B1126">
        <v>45</v>
      </c>
      <c r="C1126">
        <v>54</v>
      </c>
      <c r="D1126" t="str">
        <f t="shared" si="53"/>
        <v>21+</v>
      </c>
    </row>
    <row r="1127" spans="1:4" x14ac:dyDescent="0.25">
      <c r="A1127">
        <v>10</v>
      </c>
      <c r="B1127">
        <v>46</v>
      </c>
      <c r="C1127">
        <v>41</v>
      </c>
      <c r="D1127" t="str">
        <f t="shared" si="53"/>
        <v>21+</v>
      </c>
    </row>
    <row r="1128" spans="1:4" x14ac:dyDescent="0.25">
      <c r="A1128">
        <v>10</v>
      </c>
      <c r="B1128">
        <v>47</v>
      </c>
      <c r="C1128">
        <v>24</v>
      </c>
      <c r="D1128" t="str">
        <f t="shared" si="53"/>
        <v>21+</v>
      </c>
    </row>
    <row r="1129" spans="1:4" x14ac:dyDescent="0.25">
      <c r="A1129">
        <v>10</v>
      </c>
      <c r="B1129">
        <v>48</v>
      </c>
      <c r="C1129">
        <v>39</v>
      </c>
      <c r="D1129" t="str">
        <f t="shared" si="53"/>
        <v>21+</v>
      </c>
    </row>
    <row r="1130" spans="1:4" x14ac:dyDescent="0.25">
      <c r="A1130">
        <v>10</v>
      </c>
      <c r="B1130">
        <v>49</v>
      </c>
      <c r="C1130">
        <v>37</v>
      </c>
      <c r="D1130" t="str">
        <f t="shared" si="53"/>
        <v>21+</v>
      </c>
    </row>
    <row r="1131" spans="1:4" x14ac:dyDescent="0.25">
      <c r="A1131">
        <v>10</v>
      </c>
      <c r="B1131">
        <v>50</v>
      </c>
      <c r="C1131">
        <v>44</v>
      </c>
      <c r="D1131" t="str">
        <f t="shared" si="53"/>
        <v>21+</v>
      </c>
    </row>
    <row r="1132" spans="1:4" x14ac:dyDescent="0.25">
      <c r="A1132">
        <v>10</v>
      </c>
      <c r="B1132">
        <v>51</v>
      </c>
      <c r="C1132">
        <v>22</v>
      </c>
      <c r="D1132" t="str">
        <f t="shared" si="53"/>
        <v>21+</v>
      </c>
    </row>
    <row r="1133" spans="1:4" x14ac:dyDescent="0.25">
      <c r="A1133">
        <v>10</v>
      </c>
      <c r="B1133">
        <v>52</v>
      </c>
      <c r="C1133">
        <v>26</v>
      </c>
      <c r="D1133" t="str">
        <f t="shared" si="53"/>
        <v>21+</v>
      </c>
    </row>
    <row r="1134" spans="1:4" x14ac:dyDescent="0.25">
      <c r="A1134">
        <v>10</v>
      </c>
      <c r="B1134">
        <v>53</v>
      </c>
      <c r="C1134">
        <v>29</v>
      </c>
      <c r="D1134" t="str">
        <f t="shared" si="53"/>
        <v>21+</v>
      </c>
    </row>
    <row r="1135" spans="1:4" x14ac:dyDescent="0.25">
      <c r="A1135">
        <v>10</v>
      </c>
      <c r="B1135">
        <v>54</v>
      </c>
      <c r="C1135">
        <v>26</v>
      </c>
      <c r="D1135" t="str">
        <f t="shared" si="53"/>
        <v>21+</v>
      </c>
    </row>
    <row r="1136" spans="1:4" x14ac:dyDescent="0.25">
      <c r="A1136">
        <v>10</v>
      </c>
      <c r="B1136">
        <v>55</v>
      </c>
      <c r="C1136">
        <v>19</v>
      </c>
      <c r="D1136" t="str">
        <f t="shared" si="53"/>
        <v>21+</v>
      </c>
    </row>
    <row r="1137" spans="1:4" x14ac:dyDescent="0.25">
      <c r="A1137">
        <v>10</v>
      </c>
      <c r="B1137">
        <v>56</v>
      </c>
      <c r="C1137">
        <v>17</v>
      </c>
      <c r="D1137" t="str">
        <f t="shared" si="53"/>
        <v>21+</v>
      </c>
    </row>
    <row r="1138" spans="1:4" x14ac:dyDescent="0.25">
      <c r="A1138">
        <v>10</v>
      </c>
      <c r="B1138">
        <v>57</v>
      </c>
      <c r="C1138">
        <v>22</v>
      </c>
      <c r="D1138" t="str">
        <f t="shared" si="53"/>
        <v>21+</v>
      </c>
    </row>
    <row r="1139" spans="1:4" x14ac:dyDescent="0.25">
      <c r="A1139">
        <v>10</v>
      </c>
      <c r="B1139">
        <v>58</v>
      </c>
      <c r="C1139">
        <v>17</v>
      </c>
      <c r="D1139" t="str">
        <f t="shared" si="53"/>
        <v>21+</v>
      </c>
    </row>
    <row r="1140" spans="1:4" x14ac:dyDescent="0.25">
      <c r="A1140">
        <v>10</v>
      </c>
      <c r="B1140">
        <v>59</v>
      </c>
      <c r="C1140">
        <v>15</v>
      </c>
      <c r="D1140" t="str">
        <f t="shared" si="53"/>
        <v>21+</v>
      </c>
    </row>
    <row r="1141" spans="1:4" x14ac:dyDescent="0.25">
      <c r="A1141">
        <v>10</v>
      </c>
      <c r="B1141">
        <v>60</v>
      </c>
      <c r="C1141">
        <v>11</v>
      </c>
      <c r="D1141" t="str">
        <f t="shared" si="53"/>
        <v>21+</v>
      </c>
    </row>
    <row r="1142" spans="1:4" x14ac:dyDescent="0.25">
      <c r="A1142">
        <v>10</v>
      </c>
      <c r="B1142">
        <v>61</v>
      </c>
      <c r="C1142">
        <v>14</v>
      </c>
      <c r="D1142" t="str">
        <f t="shared" si="53"/>
        <v>21+</v>
      </c>
    </row>
    <row r="1143" spans="1:4" x14ac:dyDescent="0.25">
      <c r="A1143">
        <v>10</v>
      </c>
      <c r="B1143">
        <v>62</v>
      </c>
      <c r="C1143">
        <v>8</v>
      </c>
      <c r="D1143" t="str">
        <f t="shared" si="53"/>
        <v>21+</v>
      </c>
    </row>
    <row r="1144" spans="1:4" x14ac:dyDescent="0.25">
      <c r="A1144">
        <v>10</v>
      </c>
      <c r="B1144">
        <v>63</v>
      </c>
      <c r="C1144">
        <v>14</v>
      </c>
      <c r="D1144" t="str">
        <f t="shared" si="53"/>
        <v>21+</v>
      </c>
    </row>
    <row r="1145" spans="1:4" x14ac:dyDescent="0.25">
      <c r="A1145">
        <v>10</v>
      </c>
      <c r="B1145">
        <v>64</v>
      </c>
      <c r="C1145">
        <v>14</v>
      </c>
      <c r="D1145" t="str">
        <f t="shared" si="53"/>
        <v>21+</v>
      </c>
    </row>
    <row r="1146" spans="1:4" x14ac:dyDescent="0.25">
      <c r="A1146">
        <v>10</v>
      </c>
      <c r="B1146">
        <v>65</v>
      </c>
      <c r="C1146">
        <v>8</v>
      </c>
      <c r="D1146" t="str">
        <f t="shared" si="53"/>
        <v>21+</v>
      </c>
    </row>
    <row r="1147" spans="1:4" x14ac:dyDescent="0.25">
      <c r="A1147">
        <v>10</v>
      </c>
      <c r="B1147">
        <v>66</v>
      </c>
      <c r="C1147">
        <v>9</v>
      </c>
      <c r="D1147" t="str">
        <f t="shared" si="53"/>
        <v>21+</v>
      </c>
    </row>
    <row r="1148" spans="1:4" x14ac:dyDescent="0.25">
      <c r="A1148">
        <v>10</v>
      </c>
      <c r="B1148">
        <v>67</v>
      </c>
      <c r="C1148">
        <v>8</v>
      </c>
      <c r="D1148" t="str">
        <f t="shared" si="53"/>
        <v>21+</v>
      </c>
    </row>
    <row r="1149" spans="1:4" x14ac:dyDescent="0.25">
      <c r="A1149">
        <v>10</v>
      </c>
      <c r="B1149">
        <v>68</v>
      </c>
      <c r="C1149">
        <v>9</v>
      </c>
      <c r="D1149" t="str">
        <f t="shared" si="53"/>
        <v>21+</v>
      </c>
    </row>
    <row r="1150" spans="1:4" x14ac:dyDescent="0.25">
      <c r="A1150">
        <v>10</v>
      </c>
      <c r="B1150">
        <v>69</v>
      </c>
      <c r="C1150">
        <v>6</v>
      </c>
      <c r="D1150" t="str">
        <f t="shared" si="53"/>
        <v>21+</v>
      </c>
    </row>
    <row r="1151" spans="1:4" x14ac:dyDescent="0.25">
      <c r="A1151">
        <v>10</v>
      </c>
      <c r="B1151">
        <v>70</v>
      </c>
      <c r="C1151">
        <v>5</v>
      </c>
      <c r="D1151" t="str">
        <f t="shared" si="53"/>
        <v>21+</v>
      </c>
    </row>
    <row r="1152" spans="1:4" x14ac:dyDescent="0.25">
      <c r="A1152">
        <v>10</v>
      </c>
      <c r="B1152">
        <v>71</v>
      </c>
      <c r="C1152">
        <v>4</v>
      </c>
      <c r="D1152" t="str">
        <f t="shared" si="53"/>
        <v>21+</v>
      </c>
    </row>
    <row r="1153" spans="1:4" x14ac:dyDescent="0.25">
      <c r="A1153">
        <v>10</v>
      </c>
      <c r="B1153">
        <v>72</v>
      </c>
      <c r="C1153">
        <v>8</v>
      </c>
      <c r="D1153" t="str">
        <f t="shared" si="53"/>
        <v>21+</v>
      </c>
    </row>
    <row r="1154" spans="1:4" x14ac:dyDescent="0.25">
      <c r="A1154">
        <v>10</v>
      </c>
      <c r="B1154">
        <v>73</v>
      </c>
      <c r="C1154">
        <v>7</v>
      </c>
      <c r="D1154" t="str">
        <f t="shared" si="53"/>
        <v>21+</v>
      </c>
    </row>
    <row r="1155" spans="1:4" x14ac:dyDescent="0.25">
      <c r="A1155">
        <v>10</v>
      </c>
      <c r="B1155">
        <v>74</v>
      </c>
      <c r="C1155">
        <v>4</v>
      </c>
      <c r="D1155" t="str">
        <f t="shared" ref="D1155:D1218" si="54">IF(B1155-A1155&lt;21,B1155-A1155,"21+")</f>
        <v>21+</v>
      </c>
    </row>
    <row r="1156" spans="1:4" x14ac:dyDescent="0.25">
      <c r="A1156">
        <v>10</v>
      </c>
      <c r="B1156">
        <v>75</v>
      </c>
      <c r="C1156">
        <v>2</v>
      </c>
      <c r="D1156" t="str">
        <f t="shared" si="54"/>
        <v>21+</v>
      </c>
    </row>
    <row r="1157" spans="1:4" x14ac:dyDescent="0.25">
      <c r="A1157">
        <v>10</v>
      </c>
      <c r="B1157">
        <v>76</v>
      </c>
      <c r="C1157">
        <v>4</v>
      </c>
      <c r="D1157" t="str">
        <f t="shared" si="54"/>
        <v>21+</v>
      </c>
    </row>
    <row r="1158" spans="1:4" x14ac:dyDescent="0.25">
      <c r="A1158">
        <v>10</v>
      </c>
      <c r="B1158">
        <v>77</v>
      </c>
      <c r="C1158">
        <v>13</v>
      </c>
      <c r="D1158" t="str">
        <f t="shared" si="54"/>
        <v>21+</v>
      </c>
    </row>
    <row r="1159" spans="1:4" x14ac:dyDescent="0.25">
      <c r="A1159">
        <v>10</v>
      </c>
      <c r="B1159">
        <v>78</v>
      </c>
      <c r="C1159">
        <v>5</v>
      </c>
      <c r="D1159" t="str">
        <f t="shared" si="54"/>
        <v>21+</v>
      </c>
    </row>
    <row r="1160" spans="1:4" x14ac:dyDescent="0.25">
      <c r="A1160">
        <v>10</v>
      </c>
      <c r="B1160">
        <v>79</v>
      </c>
      <c r="C1160">
        <v>6</v>
      </c>
      <c r="D1160" t="str">
        <f t="shared" si="54"/>
        <v>21+</v>
      </c>
    </row>
    <row r="1161" spans="1:4" x14ac:dyDescent="0.25">
      <c r="A1161">
        <v>10</v>
      </c>
      <c r="B1161">
        <v>80</v>
      </c>
      <c r="C1161">
        <v>2</v>
      </c>
      <c r="D1161" t="str">
        <f t="shared" si="54"/>
        <v>21+</v>
      </c>
    </row>
    <row r="1162" spans="1:4" x14ac:dyDescent="0.25">
      <c r="A1162">
        <v>10</v>
      </c>
      <c r="B1162">
        <v>81</v>
      </c>
      <c r="C1162">
        <v>6</v>
      </c>
      <c r="D1162" t="str">
        <f t="shared" si="54"/>
        <v>21+</v>
      </c>
    </row>
    <row r="1163" spans="1:4" x14ac:dyDescent="0.25">
      <c r="A1163">
        <v>10</v>
      </c>
      <c r="B1163">
        <v>82</v>
      </c>
      <c r="C1163">
        <v>1</v>
      </c>
      <c r="D1163" t="str">
        <f t="shared" si="54"/>
        <v>21+</v>
      </c>
    </row>
    <row r="1164" spans="1:4" x14ac:dyDescent="0.25">
      <c r="A1164">
        <v>10</v>
      </c>
      <c r="B1164">
        <v>84</v>
      </c>
      <c r="C1164">
        <v>2</v>
      </c>
      <c r="D1164" t="str">
        <f t="shared" si="54"/>
        <v>21+</v>
      </c>
    </row>
    <row r="1165" spans="1:4" x14ac:dyDescent="0.25">
      <c r="A1165">
        <v>10</v>
      </c>
      <c r="B1165">
        <v>85</v>
      </c>
      <c r="C1165">
        <v>6</v>
      </c>
      <c r="D1165" t="str">
        <f t="shared" si="54"/>
        <v>21+</v>
      </c>
    </row>
    <row r="1166" spans="1:4" x14ac:dyDescent="0.25">
      <c r="A1166">
        <v>10</v>
      </c>
      <c r="B1166">
        <v>86</v>
      </c>
      <c r="C1166">
        <v>3</v>
      </c>
      <c r="D1166" t="str">
        <f t="shared" si="54"/>
        <v>21+</v>
      </c>
    </row>
    <row r="1167" spans="1:4" x14ac:dyDescent="0.25">
      <c r="A1167">
        <v>10</v>
      </c>
      <c r="B1167">
        <v>87</v>
      </c>
      <c r="C1167">
        <v>2</v>
      </c>
      <c r="D1167" t="str">
        <f t="shared" si="54"/>
        <v>21+</v>
      </c>
    </row>
    <row r="1168" spans="1:4" x14ac:dyDescent="0.25">
      <c r="A1168">
        <v>10</v>
      </c>
      <c r="B1168">
        <v>88</v>
      </c>
      <c r="C1168">
        <v>3</v>
      </c>
      <c r="D1168" t="str">
        <f t="shared" si="54"/>
        <v>21+</v>
      </c>
    </row>
    <row r="1169" spans="1:4" x14ac:dyDescent="0.25">
      <c r="A1169">
        <v>10</v>
      </c>
      <c r="B1169">
        <v>89</v>
      </c>
      <c r="C1169">
        <v>2</v>
      </c>
      <c r="D1169" t="str">
        <f t="shared" si="54"/>
        <v>21+</v>
      </c>
    </row>
    <row r="1170" spans="1:4" x14ac:dyDescent="0.25">
      <c r="A1170">
        <v>10</v>
      </c>
      <c r="B1170">
        <v>90</v>
      </c>
      <c r="C1170">
        <v>1</v>
      </c>
      <c r="D1170" t="str">
        <f t="shared" si="54"/>
        <v>21+</v>
      </c>
    </row>
    <row r="1171" spans="1:4" x14ac:dyDescent="0.25">
      <c r="A1171">
        <v>10</v>
      </c>
      <c r="B1171">
        <v>91</v>
      </c>
      <c r="C1171">
        <v>1</v>
      </c>
      <c r="D1171" t="str">
        <f t="shared" si="54"/>
        <v>21+</v>
      </c>
    </row>
    <row r="1172" spans="1:4" x14ac:dyDescent="0.25">
      <c r="A1172">
        <v>10</v>
      </c>
      <c r="B1172">
        <v>92</v>
      </c>
      <c r="C1172">
        <v>4</v>
      </c>
      <c r="D1172" t="str">
        <f t="shared" si="54"/>
        <v>21+</v>
      </c>
    </row>
    <row r="1173" spans="1:4" x14ac:dyDescent="0.25">
      <c r="A1173">
        <v>10</v>
      </c>
      <c r="B1173">
        <v>93</v>
      </c>
      <c r="C1173">
        <v>4</v>
      </c>
      <c r="D1173" t="str">
        <f t="shared" si="54"/>
        <v>21+</v>
      </c>
    </row>
    <row r="1174" spans="1:4" x14ac:dyDescent="0.25">
      <c r="A1174">
        <v>10</v>
      </c>
      <c r="B1174">
        <v>96</v>
      </c>
      <c r="C1174">
        <v>1</v>
      </c>
      <c r="D1174" t="str">
        <f t="shared" si="54"/>
        <v>21+</v>
      </c>
    </row>
    <row r="1175" spans="1:4" x14ac:dyDescent="0.25">
      <c r="A1175">
        <v>10</v>
      </c>
      <c r="B1175">
        <v>97</v>
      </c>
      <c r="C1175">
        <v>2</v>
      </c>
      <c r="D1175" t="str">
        <f t="shared" si="54"/>
        <v>21+</v>
      </c>
    </row>
    <row r="1176" spans="1:4" x14ac:dyDescent="0.25">
      <c r="A1176">
        <v>10</v>
      </c>
      <c r="B1176">
        <v>98</v>
      </c>
      <c r="C1176">
        <v>1</v>
      </c>
      <c r="D1176" t="str">
        <f t="shared" si="54"/>
        <v>21+</v>
      </c>
    </row>
    <row r="1177" spans="1:4" x14ac:dyDescent="0.25">
      <c r="A1177">
        <v>10</v>
      </c>
      <c r="B1177">
        <v>99</v>
      </c>
      <c r="C1177">
        <v>2</v>
      </c>
      <c r="D1177" t="str">
        <f t="shared" si="54"/>
        <v>21+</v>
      </c>
    </row>
    <row r="1178" spans="1:4" x14ac:dyDescent="0.25">
      <c r="A1178">
        <v>10</v>
      </c>
      <c r="B1178">
        <v>100</v>
      </c>
      <c r="C1178">
        <v>2</v>
      </c>
      <c r="D1178" t="str">
        <f t="shared" si="54"/>
        <v>21+</v>
      </c>
    </row>
    <row r="1179" spans="1:4" x14ac:dyDescent="0.25">
      <c r="A1179">
        <v>10</v>
      </c>
      <c r="B1179">
        <v>102</v>
      </c>
      <c r="C1179">
        <v>1</v>
      </c>
      <c r="D1179" t="str">
        <f t="shared" si="54"/>
        <v>21+</v>
      </c>
    </row>
    <row r="1180" spans="1:4" x14ac:dyDescent="0.25">
      <c r="A1180">
        <v>10</v>
      </c>
      <c r="B1180">
        <v>105</v>
      </c>
      <c r="C1180">
        <v>2</v>
      </c>
      <c r="D1180" t="str">
        <f t="shared" si="54"/>
        <v>21+</v>
      </c>
    </row>
    <row r="1181" spans="1:4" x14ac:dyDescent="0.25">
      <c r="A1181">
        <v>10</v>
      </c>
      <c r="B1181">
        <v>106</v>
      </c>
      <c r="C1181">
        <v>2</v>
      </c>
      <c r="D1181" t="str">
        <f t="shared" si="54"/>
        <v>21+</v>
      </c>
    </row>
    <row r="1182" spans="1:4" x14ac:dyDescent="0.25">
      <c r="A1182">
        <v>10</v>
      </c>
      <c r="B1182">
        <v>108</v>
      </c>
      <c r="C1182">
        <v>1</v>
      </c>
      <c r="D1182" t="str">
        <f t="shared" si="54"/>
        <v>21+</v>
      </c>
    </row>
    <row r="1183" spans="1:4" x14ac:dyDescent="0.25">
      <c r="A1183">
        <v>10</v>
      </c>
      <c r="B1183">
        <v>114</v>
      </c>
      <c r="C1183">
        <v>1</v>
      </c>
      <c r="D1183" t="str">
        <f t="shared" si="54"/>
        <v>21+</v>
      </c>
    </row>
    <row r="1184" spans="1:4" x14ac:dyDescent="0.25">
      <c r="A1184">
        <v>10</v>
      </c>
      <c r="B1184">
        <v>119</v>
      </c>
      <c r="C1184">
        <v>1</v>
      </c>
      <c r="D1184" t="str">
        <f t="shared" si="54"/>
        <v>21+</v>
      </c>
    </row>
    <row r="1185" spans="1:4" x14ac:dyDescent="0.25">
      <c r="A1185">
        <v>10</v>
      </c>
      <c r="B1185">
        <v>131</v>
      </c>
      <c r="C1185">
        <v>1</v>
      </c>
      <c r="D1185" t="str">
        <f t="shared" si="54"/>
        <v>21+</v>
      </c>
    </row>
    <row r="1186" spans="1:4" x14ac:dyDescent="0.25">
      <c r="A1186">
        <v>10</v>
      </c>
      <c r="B1186">
        <v>139</v>
      </c>
      <c r="C1186">
        <v>1</v>
      </c>
      <c r="D1186" t="str">
        <f t="shared" si="54"/>
        <v>21+</v>
      </c>
    </row>
    <row r="1187" spans="1:4" x14ac:dyDescent="0.25">
      <c r="A1187">
        <v>10</v>
      </c>
      <c r="B1187">
        <v>142</v>
      </c>
      <c r="C1187">
        <v>1</v>
      </c>
      <c r="D1187" t="str">
        <f t="shared" si="54"/>
        <v>21+</v>
      </c>
    </row>
    <row r="1188" spans="1:4" x14ac:dyDescent="0.25">
      <c r="A1188">
        <v>10</v>
      </c>
      <c r="B1188">
        <v>154</v>
      </c>
      <c r="C1188">
        <v>1</v>
      </c>
      <c r="D1188" t="str">
        <f t="shared" si="54"/>
        <v>21+</v>
      </c>
    </row>
    <row r="1189" spans="1:4" x14ac:dyDescent="0.25">
      <c r="A1189">
        <v>10</v>
      </c>
      <c r="B1189">
        <v>184</v>
      </c>
      <c r="C1189">
        <v>1</v>
      </c>
      <c r="D1189" t="str">
        <f t="shared" si="54"/>
        <v>21+</v>
      </c>
    </row>
    <row r="1190" spans="1:4" x14ac:dyDescent="0.25">
      <c r="A1190">
        <v>10</v>
      </c>
      <c r="B1190">
        <v>233</v>
      </c>
      <c r="C1190">
        <v>1</v>
      </c>
      <c r="D1190" t="str">
        <f t="shared" si="54"/>
        <v>21+</v>
      </c>
    </row>
    <row r="1191" spans="1:4" x14ac:dyDescent="0.25">
      <c r="A1191">
        <v>10</v>
      </c>
      <c r="B1191">
        <v>316</v>
      </c>
      <c r="C1191">
        <v>1</v>
      </c>
      <c r="D1191" t="str">
        <f t="shared" si="54"/>
        <v>21+</v>
      </c>
    </row>
    <row r="1192" spans="1:4" x14ac:dyDescent="0.25">
      <c r="A1192">
        <v>11</v>
      </c>
      <c r="B1192">
        <v>11</v>
      </c>
      <c r="C1192">
        <v>1747</v>
      </c>
      <c r="D1192">
        <f t="shared" si="54"/>
        <v>0</v>
      </c>
    </row>
    <row r="1193" spans="1:4" x14ac:dyDescent="0.25">
      <c r="A1193">
        <v>11</v>
      </c>
      <c r="B1193">
        <v>12</v>
      </c>
      <c r="C1193">
        <v>1368</v>
      </c>
      <c r="D1193">
        <f t="shared" si="54"/>
        <v>1</v>
      </c>
    </row>
    <row r="1194" spans="1:4" x14ac:dyDescent="0.25">
      <c r="A1194">
        <v>11</v>
      </c>
      <c r="B1194">
        <v>13</v>
      </c>
      <c r="C1194">
        <v>1148</v>
      </c>
      <c r="D1194">
        <f t="shared" si="54"/>
        <v>2</v>
      </c>
    </row>
    <row r="1195" spans="1:4" x14ac:dyDescent="0.25">
      <c r="A1195">
        <v>11</v>
      </c>
      <c r="B1195">
        <v>14</v>
      </c>
      <c r="C1195">
        <v>1006</v>
      </c>
      <c r="D1195">
        <f t="shared" si="54"/>
        <v>3</v>
      </c>
    </row>
    <row r="1196" spans="1:4" x14ac:dyDescent="0.25">
      <c r="A1196">
        <v>11</v>
      </c>
      <c r="B1196">
        <v>15</v>
      </c>
      <c r="C1196">
        <v>801</v>
      </c>
      <c r="D1196">
        <f t="shared" si="54"/>
        <v>4</v>
      </c>
    </row>
    <row r="1197" spans="1:4" x14ac:dyDescent="0.25">
      <c r="A1197">
        <v>11</v>
      </c>
      <c r="B1197">
        <v>16</v>
      </c>
      <c r="C1197">
        <v>703</v>
      </c>
      <c r="D1197">
        <f t="shared" si="54"/>
        <v>5</v>
      </c>
    </row>
    <row r="1198" spans="1:4" x14ac:dyDescent="0.25">
      <c r="A1198">
        <v>11</v>
      </c>
      <c r="B1198">
        <v>17</v>
      </c>
      <c r="C1198">
        <v>617</v>
      </c>
      <c r="D1198">
        <f t="shared" si="54"/>
        <v>6</v>
      </c>
    </row>
    <row r="1199" spans="1:4" x14ac:dyDescent="0.25">
      <c r="A1199">
        <v>11</v>
      </c>
      <c r="B1199">
        <v>18</v>
      </c>
      <c r="C1199">
        <v>556</v>
      </c>
      <c r="D1199">
        <f t="shared" si="54"/>
        <v>7</v>
      </c>
    </row>
    <row r="1200" spans="1:4" x14ac:dyDescent="0.25">
      <c r="A1200">
        <v>11</v>
      </c>
      <c r="B1200">
        <v>19</v>
      </c>
      <c r="C1200">
        <v>500</v>
      </c>
      <c r="D1200">
        <f t="shared" si="54"/>
        <v>8</v>
      </c>
    </row>
    <row r="1201" spans="1:4" x14ac:dyDescent="0.25">
      <c r="A1201">
        <v>11</v>
      </c>
      <c r="B1201">
        <v>20</v>
      </c>
      <c r="C1201">
        <v>433</v>
      </c>
      <c r="D1201">
        <f t="shared" si="54"/>
        <v>9</v>
      </c>
    </row>
    <row r="1202" spans="1:4" x14ac:dyDescent="0.25">
      <c r="A1202">
        <v>11</v>
      </c>
      <c r="B1202">
        <v>21</v>
      </c>
      <c r="C1202">
        <v>390</v>
      </c>
      <c r="D1202">
        <f t="shared" si="54"/>
        <v>10</v>
      </c>
    </row>
    <row r="1203" spans="1:4" x14ac:dyDescent="0.25">
      <c r="A1203">
        <v>11</v>
      </c>
      <c r="B1203">
        <v>22</v>
      </c>
      <c r="C1203">
        <v>325</v>
      </c>
      <c r="D1203">
        <f t="shared" si="54"/>
        <v>11</v>
      </c>
    </row>
    <row r="1204" spans="1:4" x14ac:dyDescent="0.25">
      <c r="A1204">
        <v>11</v>
      </c>
      <c r="B1204">
        <v>23</v>
      </c>
      <c r="C1204">
        <v>312</v>
      </c>
      <c r="D1204">
        <f t="shared" si="54"/>
        <v>12</v>
      </c>
    </row>
    <row r="1205" spans="1:4" x14ac:dyDescent="0.25">
      <c r="A1205">
        <v>11</v>
      </c>
      <c r="B1205">
        <v>24</v>
      </c>
      <c r="C1205">
        <v>254</v>
      </c>
      <c r="D1205">
        <f t="shared" si="54"/>
        <v>13</v>
      </c>
    </row>
    <row r="1206" spans="1:4" x14ac:dyDescent="0.25">
      <c r="A1206">
        <v>11</v>
      </c>
      <c r="B1206">
        <v>25</v>
      </c>
      <c r="C1206">
        <v>235</v>
      </c>
      <c r="D1206">
        <f t="shared" si="54"/>
        <v>14</v>
      </c>
    </row>
    <row r="1207" spans="1:4" x14ac:dyDescent="0.25">
      <c r="A1207">
        <v>11</v>
      </c>
      <c r="B1207">
        <v>26</v>
      </c>
      <c r="C1207">
        <v>226</v>
      </c>
      <c r="D1207">
        <f t="shared" si="54"/>
        <v>15</v>
      </c>
    </row>
    <row r="1208" spans="1:4" x14ac:dyDescent="0.25">
      <c r="A1208">
        <v>11</v>
      </c>
      <c r="B1208">
        <v>27</v>
      </c>
      <c r="C1208">
        <v>217</v>
      </c>
      <c r="D1208">
        <f t="shared" si="54"/>
        <v>16</v>
      </c>
    </row>
    <row r="1209" spans="1:4" x14ac:dyDescent="0.25">
      <c r="A1209">
        <v>11</v>
      </c>
      <c r="B1209">
        <v>28</v>
      </c>
      <c r="C1209">
        <v>171</v>
      </c>
      <c r="D1209">
        <f t="shared" si="54"/>
        <v>17</v>
      </c>
    </row>
    <row r="1210" spans="1:4" x14ac:dyDescent="0.25">
      <c r="A1210">
        <v>11</v>
      </c>
      <c r="B1210">
        <v>29</v>
      </c>
      <c r="C1210">
        <v>159</v>
      </c>
      <c r="D1210">
        <f t="shared" si="54"/>
        <v>18</v>
      </c>
    </row>
    <row r="1211" spans="1:4" x14ac:dyDescent="0.25">
      <c r="A1211">
        <v>11</v>
      </c>
      <c r="B1211">
        <v>30</v>
      </c>
      <c r="C1211">
        <v>181</v>
      </c>
      <c r="D1211">
        <f t="shared" si="54"/>
        <v>19</v>
      </c>
    </row>
    <row r="1212" spans="1:4" x14ac:dyDescent="0.25">
      <c r="A1212">
        <v>11</v>
      </c>
      <c r="B1212">
        <v>31</v>
      </c>
      <c r="C1212">
        <v>142</v>
      </c>
      <c r="D1212">
        <f t="shared" si="54"/>
        <v>20</v>
      </c>
    </row>
    <row r="1213" spans="1:4" x14ac:dyDescent="0.25">
      <c r="A1213">
        <v>11</v>
      </c>
      <c r="B1213">
        <v>32</v>
      </c>
      <c r="C1213">
        <v>153</v>
      </c>
      <c r="D1213" t="str">
        <f t="shared" si="54"/>
        <v>21+</v>
      </c>
    </row>
    <row r="1214" spans="1:4" x14ac:dyDescent="0.25">
      <c r="A1214">
        <v>11</v>
      </c>
      <c r="B1214">
        <v>33</v>
      </c>
      <c r="C1214">
        <v>117</v>
      </c>
      <c r="D1214" t="str">
        <f t="shared" si="54"/>
        <v>21+</v>
      </c>
    </row>
    <row r="1215" spans="1:4" x14ac:dyDescent="0.25">
      <c r="A1215">
        <v>11</v>
      </c>
      <c r="B1215">
        <v>34</v>
      </c>
      <c r="C1215">
        <v>126</v>
      </c>
      <c r="D1215" t="str">
        <f t="shared" si="54"/>
        <v>21+</v>
      </c>
    </row>
    <row r="1216" spans="1:4" x14ac:dyDescent="0.25">
      <c r="A1216">
        <v>11</v>
      </c>
      <c r="B1216">
        <v>35</v>
      </c>
      <c r="C1216">
        <v>133</v>
      </c>
      <c r="D1216" t="str">
        <f t="shared" si="54"/>
        <v>21+</v>
      </c>
    </row>
    <row r="1217" spans="1:4" x14ac:dyDescent="0.25">
      <c r="A1217">
        <v>11</v>
      </c>
      <c r="B1217">
        <v>36</v>
      </c>
      <c r="C1217">
        <v>118</v>
      </c>
      <c r="D1217" t="str">
        <f t="shared" si="54"/>
        <v>21+</v>
      </c>
    </row>
    <row r="1218" spans="1:4" x14ac:dyDescent="0.25">
      <c r="A1218">
        <v>11</v>
      </c>
      <c r="B1218">
        <v>37</v>
      </c>
      <c r="C1218">
        <v>95</v>
      </c>
      <c r="D1218" t="str">
        <f t="shared" si="54"/>
        <v>21+</v>
      </c>
    </row>
    <row r="1219" spans="1:4" x14ac:dyDescent="0.25">
      <c r="A1219">
        <v>11</v>
      </c>
      <c r="B1219">
        <v>38</v>
      </c>
      <c r="C1219">
        <v>95</v>
      </c>
      <c r="D1219" t="str">
        <f t="shared" ref="D1219:D1282" si="55">IF(B1219-A1219&lt;21,B1219-A1219,"21+")</f>
        <v>21+</v>
      </c>
    </row>
    <row r="1220" spans="1:4" x14ac:dyDescent="0.25">
      <c r="A1220">
        <v>11</v>
      </c>
      <c r="B1220">
        <v>39</v>
      </c>
      <c r="C1220">
        <v>88</v>
      </c>
      <c r="D1220" t="str">
        <f t="shared" si="55"/>
        <v>21+</v>
      </c>
    </row>
    <row r="1221" spans="1:4" x14ac:dyDescent="0.25">
      <c r="A1221">
        <v>11</v>
      </c>
      <c r="B1221">
        <v>40</v>
      </c>
      <c r="C1221">
        <v>63</v>
      </c>
      <c r="D1221" t="str">
        <f t="shared" si="55"/>
        <v>21+</v>
      </c>
    </row>
    <row r="1222" spans="1:4" x14ac:dyDescent="0.25">
      <c r="A1222">
        <v>11</v>
      </c>
      <c r="B1222">
        <v>41</v>
      </c>
      <c r="C1222">
        <v>64</v>
      </c>
      <c r="D1222" t="str">
        <f t="shared" si="55"/>
        <v>21+</v>
      </c>
    </row>
    <row r="1223" spans="1:4" x14ac:dyDescent="0.25">
      <c r="A1223">
        <v>11</v>
      </c>
      <c r="B1223">
        <v>42</v>
      </c>
      <c r="C1223">
        <v>52</v>
      </c>
      <c r="D1223" t="str">
        <f t="shared" si="55"/>
        <v>21+</v>
      </c>
    </row>
    <row r="1224" spans="1:4" x14ac:dyDescent="0.25">
      <c r="A1224">
        <v>11</v>
      </c>
      <c r="B1224">
        <v>43</v>
      </c>
      <c r="C1224">
        <v>66</v>
      </c>
      <c r="D1224" t="str">
        <f t="shared" si="55"/>
        <v>21+</v>
      </c>
    </row>
    <row r="1225" spans="1:4" x14ac:dyDescent="0.25">
      <c r="A1225">
        <v>11</v>
      </c>
      <c r="B1225">
        <v>44</v>
      </c>
      <c r="C1225">
        <v>47</v>
      </c>
      <c r="D1225" t="str">
        <f t="shared" si="55"/>
        <v>21+</v>
      </c>
    </row>
    <row r="1226" spans="1:4" x14ac:dyDescent="0.25">
      <c r="A1226">
        <v>11</v>
      </c>
      <c r="B1226">
        <v>45</v>
      </c>
      <c r="C1226">
        <v>51</v>
      </c>
      <c r="D1226" t="str">
        <f t="shared" si="55"/>
        <v>21+</v>
      </c>
    </row>
    <row r="1227" spans="1:4" x14ac:dyDescent="0.25">
      <c r="A1227">
        <v>11</v>
      </c>
      <c r="B1227">
        <v>46</v>
      </c>
      <c r="C1227">
        <v>33</v>
      </c>
      <c r="D1227" t="str">
        <f t="shared" si="55"/>
        <v>21+</v>
      </c>
    </row>
    <row r="1228" spans="1:4" x14ac:dyDescent="0.25">
      <c r="A1228">
        <v>11</v>
      </c>
      <c r="B1228">
        <v>47</v>
      </c>
      <c r="C1228">
        <v>44</v>
      </c>
      <c r="D1228" t="str">
        <f t="shared" si="55"/>
        <v>21+</v>
      </c>
    </row>
    <row r="1229" spans="1:4" x14ac:dyDescent="0.25">
      <c r="A1229">
        <v>11</v>
      </c>
      <c r="B1229">
        <v>48</v>
      </c>
      <c r="C1229">
        <v>45</v>
      </c>
      <c r="D1229" t="str">
        <f t="shared" si="55"/>
        <v>21+</v>
      </c>
    </row>
    <row r="1230" spans="1:4" x14ac:dyDescent="0.25">
      <c r="A1230">
        <v>11</v>
      </c>
      <c r="B1230">
        <v>49</v>
      </c>
      <c r="C1230">
        <v>30</v>
      </c>
      <c r="D1230" t="str">
        <f t="shared" si="55"/>
        <v>21+</v>
      </c>
    </row>
    <row r="1231" spans="1:4" x14ac:dyDescent="0.25">
      <c r="A1231">
        <v>11</v>
      </c>
      <c r="B1231">
        <v>50</v>
      </c>
      <c r="C1231">
        <v>40</v>
      </c>
      <c r="D1231" t="str">
        <f t="shared" si="55"/>
        <v>21+</v>
      </c>
    </row>
    <row r="1232" spans="1:4" x14ac:dyDescent="0.25">
      <c r="A1232">
        <v>11</v>
      </c>
      <c r="B1232">
        <v>51</v>
      </c>
      <c r="C1232">
        <v>34</v>
      </c>
      <c r="D1232" t="str">
        <f t="shared" si="55"/>
        <v>21+</v>
      </c>
    </row>
    <row r="1233" spans="1:4" x14ac:dyDescent="0.25">
      <c r="A1233">
        <v>11</v>
      </c>
      <c r="B1233">
        <v>52</v>
      </c>
      <c r="C1233">
        <v>26</v>
      </c>
      <c r="D1233" t="str">
        <f t="shared" si="55"/>
        <v>21+</v>
      </c>
    </row>
    <row r="1234" spans="1:4" x14ac:dyDescent="0.25">
      <c r="A1234">
        <v>11</v>
      </c>
      <c r="B1234">
        <v>53</v>
      </c>
      <c r="C1234">
        <v>17</v>
      </c>
      <c r="D1234" t="str">
        <f t="shared" si="55"/>
        <v>21+</v>
      </c>
    </row>
    <row r="1235" spans="1:4" x14ac:dyDescent="0.25">
      <c r="A1235">
        <v>11</v>
      </c>
      <c r="B1235">
        <v>54</v>
      </c>
      <c r="C1235">
        <v>16</v>
      </c>
      <c r="D1235" t="str">
        <f t="shared" si="55"/>
        <v>21+</v>
      </c>
    </row>
    <row r="1236" spans="1:4" x14ac:dyDescent="0.25">
      <c r="A1236">
        <v>11</v>
      </c>
      <c r="B1236">
        <v>55</v>
      </c>
      <c r="C1236">
        <v>19</v>
      </c>
      <c r="D1236" t="str">
        <f t="shared" si="55"/>
        <v>21+</v>
      </c>
    </row>
    <row r="1237" spans="1:4" x14ac:dyDescent="0.25">
      <c r="A1237">
        <v>11</v>
      </c>
      <c r="B1237">
        <v>56</v>
      </c>
      <c r="C1237">
        <v>14</v>
      </c>
      <c r="D1237" t="str">
        <f t="shared" si="55"/>
        <v>21+</v>
      </c>
    </row>
    <row r="1238" spans="1:4" x14ac:dyDescent="0.25">
      <c r="A1238">
        <v>11</v>
      </c>
      <c r="B1238">
        <v>57</v>
      </c>
      <c r="C1238">
        <v>19</v>
      </c>
      <c r="D1238" t="str">
        <f t="shared" si="55"/>
        <v>21+</v>
      </c>
    </row>
    <row r="1239" spans="1:4" x14ac:dyDescent="0.25">
      <c r="A1239">
        <v>11</v>
      </c>
      <c r="B1239">
        <v>58</v>
      </c>
      <c r="C1239">
        <v>14</v>
      </c>
      <c r="D1239" t="str">
        <f t="shared" si="55"/>
        <v>21+</v>
      </c>
    </row>
    <row r="1240" spans="1:4" x14ac:dyDescent="0.25">
      <c r="A1240">
        <v>11</v>
      </c>
      <c r="B1240">
        <v>59</v>
      </c>
      <c r="C1240">
        <v>12</v>
      </c>
      <c r="D1240" t="str">
        <f t="shared" si="55"/>
        <v>21+</v>
      </c>
    </row>
    <row r="1241" spans="1:4" x14ac:dyDescent="0.25">
      <c r="A1241">
        <v>11</v>
      </c>
      <c r="B1241">
        <v>60</v>
      </c>
      <c r="C1241">
        <v>9</v>
      </c>
      <c r="D1241" t="str">
        <f t="shared" si="55"/>
        <v>21+</v>
      </c>
    </row>
    <row r="1242" spans="1:4" x14ac:dyDescent="0.25">
      <c r="A1242">
        <v>11</v>
      </c>
      <c r="B1242">
        <v>61</v>
      </c>
      <c r="C1242">
        <v>18</v>
      </c>
      <c r="D1242" t="str">
        <f t="shared" si="55"/>
        <v>21+</v>
      </c>
    </row>
    <row r="1243" spans="1:4" x14ac:dyDescent="0.25">
      <c r="A1243">
        <v>11</v>
      </c>
      <c r="B1243">
        <v>62</v>
      </c>
      <c r="C1243">
        <v>21</v>
      </c>
      <c r="D1243" t="str">
        <f t="shared" si="55"/>
        <v>21+</v>
      </c>
    </row>
    <row r="1244" spans="1:4" x14ac:dyDescent="0.25">
      <c r="A1244">
        <v>11</v>
      </c>
      <c r="B1244">
        <v>63</v>
      </c>
      <c r="C1244">
        <v>11</v>
      </c>
      <c r="D1244" t="str">
        <f t="shared" si="55"/>
        <v>21+</v>
      </c>
    </row>
    <row r="1245" spans="1:4" x14ac:dyDescent="0.25">
      <c r="A1245">
        <v>11</v>
      </c>
      <c r="B1245">
        <v>64</v>
      </c>
      <c r="C1245">
        <v>14</v>
      </c>
      <c r="D1245" t="str">
        <f t="shared" si="55"/>
        <v>21+</v>
      </c>
    </row>
    <row r="1246" spans="1:4" x14ac:dyDescent="0.25">
      <c r="A1246">
        <v>11</v>
      </c>
      <c r="B1246">
        <v>65</v>
      </c>
      <c r="C1246">
        <v>10</v>
      </c>
      <c r="D1246" t="str">
        <f t="shared" si="55"/>
        <v>21+</v>
      </c>
    </row>
    <row r="1247" spans="1:4" x14ac:dyDescent="0.25">
      <c r="A1247">
        <v>11</v>
      </c>
      <c r="B1247">
        <v>66</v>
      </c>
      <c r="C1247">
        <v>8</v>
      </c>
      <c r="D1247" t="str">
        <f t="shared" si="55"/>
        <v>21+</v>
      </c>
    </row>
    <row r="1248" spans="1:4" x14ac:dyDescent="0.25">
      <c r="A1248">
        <v>11</v>
      </c>
      <c r="B1248">
        <v>67</v>
      </c>
      <c r="C1248">
        <v>10</v>
      </c>
      <c r="D1248" t="str">
        <f t="shared" si="55"/>
        <v>21+</v>
      </c>
    </row>
    <row r="1249" spans="1:4" x14ac:dyDescent="0.25">
      <c r="A1249">
        <v>11</v>
      </c>
      <c r="B1249">
        <v>68</v>
      </c>
      <c r="C1249">
        <v>5</v>
      </c>
      <c r="D1249" t="str">
        <f t="shared" si="55"/>
        <v>21+</v>
      </c>
    </row>
    <row r="1250" spans="1:4" x14ac:dyDescent="0.25">
      <c r="A1250">
        <v>11</v>
      </c>
      <c r="B1250">
        <v>69</v>
      </c>
      <c r="C1250">
        <v>6</v>
      </c>
      <c r="D1250" t="str">
        <f t="shared" si="55"/>
        <v>21+</v>
      </c>
    </row>
    <row r="1251" spans="1:4" x14ac:dyDescent="0.25">
      <c r="A1251">
        <v>11</v>
      </c>
      <c r="B1251">
        <v>70</v>
      </c>
      <c r="C1251">
        <v>6</v>
      </c>
      <c r="D1251" t="str">
        <f t="shared" si="55"/>
        <v>21+</v>
      </c>
    </row>
    <row r="1252" spans="1:4" x14ac:dyDescent="0.25">
      <c r="A1252">
        <v>11</v>
      </c>
      <c r="B1252">
        <v>71</v>
      </c>
      <c r="C1252">
        <v>6</v>
      </c>
      <c r="D1252" t="str">
        <f t="shared" si="55"/>
        <v>21+</v>
      </c>
    </row>
    <row r="1253" spans="1:4" x14ac:dyDescent="0.25">
      <c r="A1253">
        <v>11</v>
      </c>
      <c r="B1253">
        <v>72</v>
      </c>
      <c r="C1253">
        <v>6</v>
      </c>
      <c r="D1253" t="str">
        <f t="shared" si="55"/>
        <v>21+</v>
      </c>
    </row>
    <row r="1254" spans="1:4" x14ac:dyDescent="0.25">
      <c r="A1254">
        <v>11</v>
      </c>
      <c r="B1254">
        <v>73</v>
      </c>
      <c r="C1254">
        <v>7</v>
      </c>
      <c r="D1254" t="str">
        <f t="shared" si="55"/>
        <v>21+</v>
      </c>
    </row>
    <row r="1255" spans="1:4" x14ac:dyDescent="0.25">
      <c r="A1255">
        <v>11</v>
      </c>
      <c r="B1255">
        <v>74</v>
      </c>
      <c r="C1255">
        <v>5</v>
      </c>
      <c r="D1255" t="str">
        <f t="shared" si="55"/>
        <v>21+</v>
      </c>
    </row>
    <row r="1256" spans="1:4" x14ac:dyDescent="0.25">
      <c r="A1256">
        <v>11</v>
      </c>
      <c r="B1256">
        <v>75</v>
      </c>
      <c r="C1256">
        <v>6</v>
      </c>
      <c r="D1256" t="str">
        <f t="shared" si="55"/>
        <v>21+</v>
      </c>
    </row>
    <row r="1257" spans="1:4" x14ac:dyDescent="0.25">
      <c r="A1257">
        <v>11</v>
      </c>
      <c r="B1257">
        <v>76</v>
      </c>
      <c r="C1257">
        <v>3</v>
      </c>
      <c r="D1257" t="str">
        <f t="shared" si="55"/>
        <v>21+</v>
      </c>
    </row>
    <row r="1258" spans="1:4" x14ac:dyDescent="0.25">
      <c r="A1258">
        <v>11</v>
      </c>
      <c r="B1258">
        <v>77</v>
      </c>
      <c r="C1258">
        <v>9</v>
      </c>
      <c r="D1258" t="str">
        <f t="shared" si="55"/>
        <v>21+</v>
      </c>
    </row>
    <row r="1259" spans="1:4" x14ac:dyDescent="0.25">
      <c r="A1259">
        <v>11</v>
      </c>
      <c r="B1259">
        <v>78</v>
      </c>
      <c r="C1259">
        <v>8</v>
      </c>
      <c r="D1259" t="str">
        <f t="shared" si="55"/>
        <v>21+</v>
      </c>
    </row>
    <row r="1260" spans="1:4" x14ac:dyDescent="0.25">
      <c r="A1260">
        <v>11</v>
      </c>
      <c r="B1260">
        <v>79</v>
      </c>
      <c r="C1260">
        <v>3</v>
      </c>
      <c r="D1260" t="str">
        <f t="shared" si="55"/>
        <v>21+</v>
      </c>
    </row>
    <row r="1261" spans="1:4" x14ac:dyDescent="0.25">
      <c r="A1261">
        <v>11</v>
      </c>
      <c r="B1261">
        <v>80</v>
      </c>
      <c r="C1261">
        <v>5</v>
      </c>
      <c r="D1261" t="str">
        <f t="shared" si="55"/>
        <v>21+</v>
      </c>
    </row>
    <row r="1262" spans="1:4" x14ac:dyDescent="0.25">
      <c r="A1262">
        <v>11</v>
      </c>
      <c r="B1262">
        <v>81</v>
      </c>
      <c r="C1262">
        <v>6</v>
      </c>
      <c r="D1262" t="str">
        <f t="shared" si="55"/>
        <v>21+</v>
      </c>
    </row>
    <row r="1263" spans="1:4" x14ac:dyDescent="0.25">
      <c r="A1263">
        <v>11</v>
      </c>
      <c r="B1263">
        <v>82</v>
      </c>
      <c r="C1263">
        <v>6</v>
      </c>
      <c r="D1263" t="str">
        <f t="shared" si="55"/>
        <v>21+</v>
      </c>
    </row>
    <row r="1264" spans="1:4" x14ac:dyDescent="0.25">
      <c r="A1264">
        <v>11</v>
      </c>
      <c r="B1264">
        <v>83</v>
      </c>
      <c r="C1264">
        <v>3</v>
      </c>
      <c r="D1264" t="str">
        <f t="shared" si="55"/>
        <v>21+</v>
      </c>
    </row>
    <row r="1265" spans="1:4" x14ac:dyDescent="0.25">
      <c r="A1265">
        <v>11</v>
      </c>
      <c r="B1265">
        <v>84</v>
      </c>
      <c r="C1265">
        <v>3</v>
      </c>
      <c r="D1265" t="str">
        <f t="shared" si="55"/>
        <v>21+</v>
      </c>
    </row>
    <row r="1266" spans="1:4" x14ac:dyDescent="0.25">
      <c r="A1266">
        <v>11</v>
      </c>
      <c r="B1266">
        <v>85</v>
      </c>
      <c r="C1266">
        <v>1</v>
      </c>
      <c r="D1266" t="str">
        <f t="shared" si="55"/>
        <v>21+</v>
      </c>
    </row>
    <row r="1267" spans="1:4" x14ac:dyDescent="0.25">
      <c r="A1267">
        <v>11</v>
      </c>
      <c r="B1267">
        <v>86</v>
      </c>
      <c r="C1267">
        <v>3</v>
      </c>
      <c r="D1267" t="str">
        <f t="shared" si="55"/>
        <v>21+</v>
      </c>
    </row>
    <row r="1268" spans="1:4" x14ac:dyDescent="0.25">
      <c r="A1268">
        <v>11</v>
      </c>
      <c r="B1268">
        <v>87</v>
      </c>
      <c r="C1268">
        <v>2</v>
      </c>
      <c r="D1268" t="str">
        <f t="shared" si="55"/>
        <v>21+</v>
      </c>
    </row>
    <row r="1269" spans="1:4" x14ac:dyDescent="0.25">
      <c r="A1269">
        <v>11</v>
      </c>
      <c r="B1269">
        <v>88</v>
      </c>
      <c r="C1269">
        <v>2</v>
      </c>
      <c r="D1269" t="str">
        <f t="shared" si="55"/>
        <v>21+</v>
      </c>
    </row>
    <row r="1270" spans="1:4" x14ac:dyDescent="0.25">
      <c r="A1270">
        <v>11</v>
      </c>
      <c r="B1270">
        <v>89</v>
      </c>
      <c r="C1270">
        <v>2</v>
      </c>
      <c r="D1270" t="str">
        <f t="shared" si="55"/>
        <v>21+</v>
      </c>
    </row>
    <row r="1271" spans="1:4" x14ac:dyDescent="0.25">
      <c r="A1271">
        <v>11</v>
      </c>
      <c r="B1271">
        <v>90</v>
      </c>
      <c r="C1271">
        <v>2</v>
      </c>
      <c r="D1271" t="str">
        <f t="shared" si="55"/>
        <v>21+</v>
      </c>
    </row>
    <row r="1272" spans="1:4" x14ac:dyDescent="0.25">
      <c r="A1272">
        <v>11</v>
      </c>
      <c r="B1272">
        <v>92</v>
      </c>
      <c r="C1272">
        <v>1</v>
      </c>
      <c r="D1272" t="str">
        <f t="shared" si="55"/>
        <v>21+</v>
      </c>
    </row>
    <row r="1273" spans="1:4" x14ac:dyDescent="0.25">
      <c r="A1273">
        <v>11</v>
      </c>
      <c r="B1273">
        <v>93</v>
      </c>
      <c r="C1273">
        <v>2</v>
      </c>
      <c r="D1273" t="str">
        <f t="shared" si="55"/>
        <v>21+</v>
      </c>
    </row>
    <row r="1274" spans="1:4" x14ac:dyDescent="0.25">
      <c r="A1274">
        <v>11</v>
      </c>
      <c r="B1274">
        <v>94</v>
      </c>
      <c r="C1274">
        <v>1</v>
      </c>
      <c r="D1274" t="str">
        <f t="shared" si="55"/>
        <v>21+</v>
      </c>
    </row>
    <row r="1275" spans="1:4" x14ac:dyDescent="0.25">
      <c r="A1275">
        <v>11</v>
      </c>
      <c r="B1275">
        <v>95</v>
      </c>
      <c r="C1275">
        <v>2</v>
      </c>
      <c r="D1275" t="str">
        <f t="shared" si="55"/>
        <v>21+</v>
      </c>
    </row>
    <row r="1276" spans="1:4" x14ac:dyDescent="0.25">
      <c r="A1276">
        <v>11</v>
      </c>
      <c r="B1276">
        <v>96</v>
      </c>
      <c r="C1276">
        <v>3</v>
      </c>
      <c r="D1276" t="str">
        <f t="shared" si="55"/>
        <v>21+</v>
      </c>
    </row>
    <row r="1277" spans="1:4" x14ac:dyDescent="0.25">
      <c r="A1277">
        <v>11</v>
      </c>
      <c r="B1277">
        <v>97</v>
      </c>
      <c r="C1277">
        <v>1</v>
      </c>
      <c r="D1277" t="str">
        <f t="shared" si="55"/>
        <v>21+</v>
      </c>
    </row>
    <row r="1278" spans="1:4" x14ac:dyDescent="0.25">
      <c r="A1278">
        <v>11</v>
      </c>
      <c r="B1278">
        <v>98</v>
      </c>
      <c r="C1278">
        <v>3</v>
      </c>
      <c r="D1278" t="str">
        <f t="shared" si="55"/>
        <v>21+</v>
      </c>
    </row>
    <row r="1279" spans="1:4" x14ac:dyDescent="0.25">
      <c r="A1279">
        <v>11</v>
      </c>
      <c r="B1279">
        <v>99</v>
      </c>
      <c r="C1279">
        <v>2</v>
      </c>
      <c r="D1279" t="str">
        <f t="shared" si="55"/>
        <v>21+</v>
      </c>
    </row>
    <row r="1280" spans="1:4" x14ac:dyDescent="0.25">
      <c r="A1280">
        <v>11</v>
      </c>
      <c r="B1280">
        <v>101</v>
      </c>
      <c r="C1280">
        <v>2</v>
      </c>
      <c r="D1280" t="str">
        <f t="shared" si="55"/>
        <v>21+</v>
      </c>
    </row>
    <row r="1281" spans="1:4" x14ac:dyDescent="0.25">
      <c r="A1281">
        <v>11</v>
      </c>
      <c r="B1281">
        <v>102</v>
      </c>
      <c r="C1281">
        <v>2</v>
      </c>
      <c r="D1281" t="str">
        <f t="shared" si="55"/>
        <v>21+</v>
      </c>
    </row>
    <row r="1282" spans="1:4" x14ac:dyDescent="0.25">
      <c r="A1282">
        <v>11</v>
      </c>
      <c r="B1282">
        <v>104</v>
      </c>
      <c r="C1282">
        <v>2</v>
      </c>
      <c r="D1282" t="str">
        <f t="shared" si="55"/>
        <v>21+</v>
      </c>
    </row>
    <row r="1283" spans="1:4" x14ac:dyDescent="0.25">
      <c r="A1283">
        <v>11</v>
      </c>
      <c r="B1283">
        <v>105</v>
      </c>
      <c r="C1283">
        <v>1</v>
      </c>
      <c r="D1283" t="str">
        <f t="shared" ref="D1283:D1346" si="56">IF(B1283-A1283&lt;21,B1283-A1283,"21+")</f>
        <v>21+</v>
      </c>
    </row>
    <row r="1284" spans="1:4" x14ac:dyDescent="0.25">
      <c r="A1284">
        <v>11</v>
      </c>
      <c r="B1284">
        <v>108</v>
      </c>
      <c r="C1284">
        <v>1</v>
      </c>
      <c r="D1284" t="str">
        <f t="shared" si="56"/>
        <v>21+</v>
      </c>
    </row>
    <row r="1285" spans="1:4" x14ac:dyDescent="0.25">
      <c r="A1285">
        <v>11</v>
      </c>
      <c r="B1285">
        <v>110</v>
      </c>
      <c r="C1285">
        <v>2</v>
      </c>
      <c r="D1285" t="str">
        <f t="shared" si="56"/>
        <v>21+</v>
      </c>
    </row>
    <row r="1286" spans="1:4" x14ac:dyDescent="0.25">
      <c r="A1286">
        <v>11</v>
      </c>
      <c r="B1286">
        <v>112</v>
      </c>
      <c r="C1286">
        <v>2</v>
      </c>
      <c r="D1286" t="str">
        <f t="shared" si="56"/>
        <v>21+</v>
      </c>
    </row>
    <row r="1287" spans="1:4" x14ac:dyDescent="0.25">
      <c r="A1287">
        <v>11</v>
      </c>
      <c r="B1287">
        <v>113</v>
      </c>
      <c r="C1287">
        <v>2</v>
      </c>
      <c r="D1287" t="str">
        <f t="shared" si="56"/>
        <v>21+</v>
      </c>
    </row>
    <row r="1288" spans="1:4" x14ac:dyDescent="0.25">
      <c r="A1288">
        <v>11</v>
      </c>
      <c r="B1288">
        <v>124</v>
      </c>
      <c r="C1288">
        <v>1</v>
      </c>
      <c r="D1288" t="str">
        <f t="shared" si="56"/>
        <v>21+</v>
      </c>
    </row>
    <row r="1289" spans="1:4" x14ac:dyDescent="0.25">
      <c r="A1289">
        <v>11</v>
      </c>
      <c r="B1289">
        <v>127</v>
      </c>
      <c r="C1289">
        <v>1</v>
      </c>
      <c r="D1289" t="str">
        <f t="shared" si="56"/>
        <v>21+</v>
      </c>
    </row>
    <row r="1290" spans="1:4" x14ac:dyDescent="0.25">
      <c r="A1290">
        <v>11</v>
      </c>
      <c r="B1290">
        <v>128</v>
      </c>
      <c r="C1290">
        <v>1</v>
      </c>
      <c r="D1290" t="str">
        <f t="shared" si="56"/>
        <v>21+</v>
      </c>
    </row>
    <row r="1291" spans="1:4" x14ac:dyDescent="0.25">
      <c r="A1291">
        <v>11</v>
      </c>
      <c r="B1291">
        <v>130</v>
      </c>
      <c r="C1291">
        <v>1</v>
      </c>
      <c r="D1291" t="str">
        <f t="shared" si="56"/>
        <v>21+</v>
      </c>
    </row>
    <row r="1292" spans="1:4" x14ac:dyDescent="0.25">
      <c r="A1292">
        <v>11</v>
      </c>
      <c r="B1292">
        <v>134</v>
      </c>
      <c r="C1292">
        <v>1</v>
      </c>
      <c r="D1292" t="str">
        <f t="shared" si="56"/>
        <v>21+</v>
      </c>
    </row>
    <row r="1293" spans="1:4" x14ac:dyDescent="0.25">
      <c r="A1293">
        <v>11</v>
      </c>
      <c r="B1293">
        <v>211</v>
      </c>
      <c r="C1293">
        <v>1</v>
      </c>
      <c r="D1293" t="str">
        <f t="shared" si="56"/>
        <v>21+</v>
      </c>
    </row>
    <row r="1294" spans="1:4" x14ac:dyDescent="0.25">
      <c r="A1294">
        <v>12</v>
      </c>
      <c r="B1294">
        <v>12</v>
      </c>
      <c r="C1294">
        <v>1436</v>
      </c>
      <c r="D1294">
        <f t="shared" si="56"/>
        <v>0</v>
      </c>
    </row>
    <row r="1295" spans="1:4" x14ac:dyDescent="0.25">
      <c r="A1295">
        <v>12</v>
      </c>
      <c r="B1295">
        <v>13</v>
      </c>
      <c r="C1295">
        <v>1126</v>
      </c>
      <c r="D1295">
        <f t="shared" si="56"/>
        <v>1</v>
      </c>
    </row>
    <row r="1296" spans="1:4" x14ac:dyDescent="0.25">
      <c r="A1296">
        <v>12</v>
      </c>
      <c r="B1296">
        <v>14</v>
      </c>
      <c r="C1296">
        <v>938</v>
      </c>
      <c r="D1296">
        <f t="shared" si="56"/>
        <v>2</v>
      </c>
    </row>
    <row r="1297" spans="1:4" x14ac:dyDescent="0.25">
      <c r="A1297">
        <v>12</v>
      </c>
      <c r="B1297">
        <v>15</v>
      </c>
      <c r="C1297">
        <v>780</v>
      </c>
      <c r="D1297">
        <f t="shared" si="56"/>
        <v>3</v>
      </c>
    </row>
    <row r="1298" spans="1:4" x14ac:dyDescent="0.25">
      <c r="A1298">
        <v>12</v>
      </c>
      <c r="B1298">
        <v>16</v>
      </c>
      <c r="C1298">
        <v>700</v>
      </c>
      <c r="D1298">
        <f t="shared" si="56"/>
        <v>4</v>
      </c>
    </row>
    <row r="1299" spans="1:4" x14ac:dyDescent="0.25">
      <c r="A1299">
        <v>12</v>
      </c>
      <c r="B1299">
        <v>17</v>
      </c>
      <c r="C1299">
        <v>605</v>
      </c>
      <c r="D1299">
        <f t="shared" si="56"/>
        <v>5</v>
      </c>
    </row>
    <row r="1300" spans="1:4" x14ac:dyDescent="0.25">
      <c r="A1300">
        <v>12</v>
      </c>
      <c r="B1300">
        <v>18</v>
      </c>
      <c r="C1300">
        <v>537</v>
      </c>
      <c r="D1300">
        <f t="shared" si="56"/>
        <v>6</v>
      </c>
    </row>
    <row r="1301" spans="1:4" x14ac:dyDescent="0.25">
      <c r="A1301">
        <v>12</v>
      </c>
      <c r="B1301">
        <v>19</v>
      </c>
      <c r="C1301">
        <v>491</v>
      </c>
      <c r="D1301">
        <f t="shared" si="56"/>
        <v>7</v>
      </c>
    </row>
    <row r="1302" spans="1:4" x14ac:dyDescent="0.25">
      <c r="A1302">
        <v>12</v>
      </c>
      <c r="B1302">
        <v>20</v>
      </c>
      <c r="C1302">
        <v>451</v>
      </c>
      <c r="D1302">
        <f t="shared" si="56"/>
        <v>8</v>
      </c>
    </row>
    <row r="1303" spans="1:4" x14ac:dyDescent="0.25">
      <c r="A1303">
        <v>12</v>
      </c>
      <c r="B1303">
        <v>21</v>
      </c>
      <c r="C1303">
        <v>363</v>
      </c>
      <c r="D1303">
        <f t="shared" si="56"/>
        <v>9</v>
      </c>
    </row>
    <row r="1304" spans="1:4" x14ac:dyDescent="0.25">
      <c r="A1304">
        <v>12</v>
      </c>
      <c r="B1304">
        <v>22</v>
      </c>
      <c r="C1304">
        <v>356</v>
      </c>
      <c r="D1304">
        <f t="shared" si="56"/>
        <v>10</v>
      </c>
    </row>
    <row r="1305" spans="1:4" x14ac:dyDescent="0.25">
      <c r="A1305">
        <v>12</v>
      </c>
      <c r="B1305">
        <v>23</v>
      </c>
      <c r="C1305">
        <v>309</v>
      </c>
      <c r="D1305">
        <f t="shared" si="56"/>
        <v>11</v>
      </c>
    </row>
    <row r="1306" spans="1:4" x14ac:dyDescent="0.25">
      <c r="A1306">
        <v>12</v>
      </c>
      <c r="B1306">
        <v>24</v>
      </c>
      <c r="C1306">
        <v>273</v>
      </c>
      <c r="D1306">
        <f t="shared" si="56"/>
        <v>12</v>
      </c>
    </row>
    <row r="1307" spans="1:4" x14ac:dyDescent="0.25">
      <c r="A1307">
        <v>12</v>
      </c>
      <c r="B1307">
        <v>25</v>
      </c>
      <c r="C1307">
        <v>250</v>
      </c>
      <c r="D1307">
        <f t="shared" si="56"/>
        <v>13</v>
      </c>
    </row>
    <row r="1308" spans="1:4" x14ac:dyDescent="0.25">
      <c r="A1308">
        <v>12</v>
      </c>
      <c r="B1308">
        <v>26</v>
      </c>
      <c r="C1308">
        <v>203</v>
      </c>
      <c r="D1308">
        <f t="shared" si="56"/>
        <v>14</v>
      </c>
    </row>
    <row r="1309" spans="1:4" x14ac:dyDescent="0.25">
      <c r="A1309">
        <v>12</v>
      </c>
      <c r="B1309">
        <v>27</v>
      </c>
      <c r="C1309">
        <v>206</v>
      </c>
      <c r="D1309">
        <f t="shared" si="56"/>
        <v>15</v>
      </c>
    </row>
    <row r="1310" spans="1:4" x14ac:dyDescent="0.25">
      <c r="A1310">
        <v>12</v>
      </c>
      <c r="B1310">
        <v>28</v>
      </c>
      <c r="C1310">
        <v>175</v>
      </c>
      <c r="D1310">
        <f t="shared" si="56"/>
        <v>16</v>
      </c>
    </row>
    <row r="1311" spans="1:4" x14ac:dyDescent="0.25">
      <c r="A1311">
        <v>12</v>
      </c>
      <c r="B1311">
        <v>29</v>
      </c>
      <c r="C1311">
        <v>171</v>
      </c>
      <c r="D1311">
        <f t="shared" si="56"/>
        <v>17</v>
      </c>
    </row>
    <row r="1312" spans="1:4" x14ac:dyDescent="0.25">
      <c r="A1312">
        <v>12</v>
      </c>
      <c r="B1312">
        <v>30</v>
      </c>
      <c r="C1312">
        <v>138</v>
      </c>
      <c r="D1312">
        <f t="shared" si="56"/>
        <v>18</v>
      </c>
    </row>
    <row r="1313" spans="1:4" x14ac:dyDescent="0.25">
      <c r="A1313">
        <v>12</v>
      </c>
      <c r="B1313">
        <v>31</v>
      </c>
      <c r="C1313">
        <v>134</v>
      </c>
      <c r="D1313">
        <f t="shared" si="56"/>
        <v>19</v>
      </c>
    </row>
    <row r="1314" spans="1:4" x14ac:dyDescent="0.25">
      <c r="A1314">
        <v>12</v>
      </c>
      <c r="B1314">
        <v>32</v>
      </c>
      <c r="C1314">
        <v>127</v>
      </c>
      <c r="D1314">
        <f t="shared" si="56"/>
        <v>20</v>
      </c>
    </row>
    <row r="1315" spans="1:4" x14ac:dyDescent="0.25">
      <c r="A1315">
        <v>12</v>
      </c>
      <c r="B1315">
        <v>33</v>
      </c>
      <c r="C1315">
        <v>116</v>
      </c>
      <c r="D1315" t="str">
        <f t="shared" si="56"/>
        <v>21+</v>
      </c>
    </row>
    <row r="1316" spans="1:4" x14ac:dyDescent="0.25">
      <c r="A1316">
        <v>12</v>
      </c>
      <c r="B1316">
        <v>34</v>
      </c>
      <c r="C1316">
        <v>129</v>
      </c>
      <c r="D1316" t="str">
        <f t="shared" si="56"/>
        <v>21+</v>
      </c>
    </row>
    <row r="1317" spans="1:4" x14ac:dyDescent="0.25">
      <c r="A1317">
        <v>12</v>
      </c>
      <c r="B1317">
        <v>35</v>
      </c>
      <c r="C1317">
        <v>99</v>
      </c>
      <c r="D1317" t="str">
        <f t="shared" si="56"/>
        <v>21+</v>
      </c>
    </row>
    <row r="1318" spans="1:4" x14ac:dyDescent="0.25">
      <c r="A1318">
        <v>12</v>
      </c>
      <c r="B1318">
        <v>36</v>
      </c>
      <c r="C1318">
        <v>109</v>
      </c>
      <c r="D1318" t="str">
        <f t="shared" si="56"/>
        <v>21+</v>
      </c>
    </row>
    <row r="1319" spans="1:4" x14ac:dyDescent="0.25">
      <c r="A1319">
        <v>12</v>
      </c>
      <c r="B1319">
        <v>37</v>
      </c>
      <c r="C1319">
        <v>103</v>
      </c>
      <c r="D1319" t="str">
        <f t="shared" si="56"/>
        <v>21+</v>
      </c>
    </row>
    <row r="1320" spans="1:4" x14ac:dyDescent="0.25">
      <c r="A1320">
        <v>12</v>
      </c>
      <c r="B1320">
        <v>38</v>
      </c>
      <c r="C1320">
        <v>72</v>
      </c>
      <c r="D1320" t="str">
        <f t="shared" si="56"/>
        <v>21+</v>
      </c>
    </row>
    <row r="1321" spans="1:4" x14ac:dyDescent="0.25">
      <c r="A1321">
        <v>12</v>
      </c>
      <c r="B1321">
        <v>39</v>
      </c>
      <c r="C1321">
        <v>63</v>
      </c>
      <c r="D1321" t="str">
        <f t="shared" si="56"/>
        <v>21+</v>
      </c>
    </row>
    <row r="1322" spans="1:4" x14ac:dyDescent="0.25">
      <c r="A1322">
        <v>12</v>
      </c>
      <c r="B1322">
        <v>40</v>
      </c>
      <c r="C1322">
        <v>78</v>
      </c>
      <c r="D1322" t="str">
        <f t="shared" si="56"/>
        <v>21+</v>
      </c>
    </row>
    <row r="1323" spans="1:4" x14ac:dyDescent="0.25">
      <c r="A1323">
        <v>12</v>
      </c>
      <c r="B1323">
        <v>41</v>
      </c>
      <c r="C1323">
        <v>61</v>
      </c>
      <c r="D1323" t="str">
        <f t="shared" si="56"/>
        <v>21+</v>
      </c>
    </row>
    <row r="1324" spans="1:4" x14ac:dyDescent="0.25">
      <c r="A1324">
        <v>12</v>
      </c>
      <c r="B1324">
        <v>42</v>
      </c>
      <c r="C1324">
        <v>61</v>
      </c>
      <c r="D1324" t="str">
        <f t="shared" si="56"/>
        <v>21+</v>
      </c>
    </row>
    <row r="1325" spans="1:4" x14ac:dyDescent="0.25">
      <c r="A1325">
        <v>12</v>
      </c>
      <c r="B1325">
        <v>43</v>
      </c>
      <c r="C1325">
        <v>44</v>
      </c>
      <c r="D1325" t="str">
        <f t="shared" si="56"/>
        <v>21+</v>
      </c>
    </row>
    <row r="1326" spans="1:4" x14ac:dyDescent="0.25">
      <c r="A1326">
        <v>12</v>
      </c>
      <c r="B1326">
        <v>44</v>
      </c>
      <c r="C1326">
        <v>49</v>
      </c>
      <c r="D1326" t="str">
        <f t="shared" si="56"/>
        <v>21+</v>
      </c>
    </row>
    <row r="1327" spans="1:4" x14ac:dyDescent="0.25">
      <c r="A1327">
        <v>12</v>
      </c>
      <c r="B1327">
        <v>45</v>
      </c>
      <c r="C1327">
        <v>59</v>
      </c>
      <c r="D1327" t="str">
        <f t="shared" si="56"/>
        <v>21+</v>
      </c>
    </row>
    <row r="1328" spans="1:4" x14ac:dyDescent="0.25">
      <c r="A1328">
        <v>12</v>
      </c>
      <c r="B1328">
        <v>46</v>
      </c>
      <c r="C1328">
        <v>34</v>
      </c>
      <c r="D1328" t="str">
        <f t="shared" si="56"/>
        <v>21+</v>
      </c>
    </row>
    <row r="1329" spans="1:4" x14ac:dyDescent="0.25">
      <c r="A1329">
        <v>12</v>
      </c>
      <c r="B1329">
        <v>47</v>
      </c>
      <c r="C1329">
        <v>39</v>
      </c>
      <c r="D1329" t="str">
        <f t="shared" si="56"/>
        <v>21+</v>
      </c>
    </row>
    <row r="1330" spans="1:4" x14ac:dyDescent="0.25">
      <c r="A1330">
        <v>12</v>
      </c>
      <c r="B1330">
        <v>48</v>
      </c>
      <c r="C1330">
        <v>42</v>
      </c>
      <c r="D1330" t="str">
        <f t="shared" si="56"/>
        <v>21+</v>
      </c>
    </row>
    <row r="1331" spans="1:4" x14ac:dyDescent="0.25">
      <c r="A1331">
        <v>12</v>
      </c>
      <c r="B1331">
        <v>49</v>
      </c>
      <c r="C1331">
        <v>45</v>
      </c>
      <c r="D1331" t="str">
        <f t="shared" si="56"/>
        <v>21+</v>
      </c>
    </row>
    <row r="1332" spans="1:4" x14ac:dyDescent="0.25">
      <c r="A1332">
        <v>12</v>
      </c>
      <c r="B1332">
        <v>50</v>
      </c>
      <c r="C1332">
        <v>26</v>
      </c>
      <c r="D1332" t="str">
        <f t="shared" si="56"/>
        <v>21+</v>
      </c>
    </row>
    <row r="1333" spans="1:4" x14ac:dyDescent="0.25">
      <c r="A1333">
        <v>12</v>
      </c>
      <c r="B1333">
        <v>51</v>
      </c>
      <c r="C1333">
        <v>30</v>
      </c>
      <c r="D1333" t="str">
        <f t="shared" si="56"/>
        <v>21+</v>
      </c>
    </row>
    <row r="1334" spans="1:4" x14ac:dyDescent="0.25">
      <c r="A1334">
        <v>12</v>
      </c>
      <c r="B1334">
        <v>52</v>
      </c>
      <c r="C1334">
        <v>27</v>
      </c>
      <c r="D1334" t="str">
        <f t="shared" si="56"/>
        <v>21+</v>
      </c>
    </row>
    <row r="1335" spans="1:4" x14ac:dyDescent="0.25">
      <c r="A1335">
        <v>12</v>
      </c>
      <c r="B1335">
        <v>53</v>
      </c>
      <c r="C1335">
        <v>27</v>
      </c>
      <c r="D1335" t="str">
        <f t="shared" si="56"/>
        <v>21+</v>
      </c>
    </row>
    <row r="1336" spans="1:4" x14ac:dyDescent="0.25">
      <c r="A1336">
        <v>12</v>
      </c>
      <c r="B1336">
        <v>54</v>
      </c>
      <c r="C1336">
        <v>28</v>
      </c>
      <c r="D1336" t="str">
        <f t="shared" si="56"/>
        <v>21+</v>
      </c>
    </row>
    <row r="1337" spans="1:4" x14ac:dyDescent="0.25">
      <c r="A1337">
        <v>12</v>
      </c>
      <c r="B1337">
        <v>55</v>
      </c>
      <c r="C1337">
        <v>25</v>
      </c>
      <c r="D1337" t="str">
        <f t="shared" si="56"/>
        <v>21+</v>
      </c>
    </row>
    <row r="1338" spans="1:4" x14ac:dyDescent="0.25">
      <c r="A1338">
        <v>12</v>
      </c>
      <c r="B1338">
        <v>56</v>
      </c>
      <c r="C1338">
        <v>19</v>
      </c>
      <c r="D1338" t="str">
        <f t="shared" si="56"/>
        <v>21+</v>
      </c>
    </row>
    <row r="1339" spans="1:4" x14ac:dyDescent="0.25">
      <c r="A1339">
        <v>12</v>
      </c>
      <c r="B1339">
        <v>57</v>
      </c>
      <c r="C1339">
        <v>22</v>
      </c>
      <c r="D1339" t="str">
        <f t="shared" si="56"/>
        <v>21+</v>
      </c>
    </row>
    <row r="1340" spans="1:4" x14ac:dyDescent="0.25">
      <c r="A1340">
        <v>12</v>
      </c>
      <c r="B1340">
        <v>58</v>
      </c>
      <c r="C1340">
        <v>19</v>
      </c>
      <c r="D1340" t="str">
        <f t="shared" si="56"/>
        <v>21+</v>
      </c>
    </row>
    <row r="1341" spans="1:4" x14ac:dyDescent="0.25">
      <c r="A1341">
        <v>12</v>
      </c>
      <c r="B1341">
        <v>59</v>
      </c>
      <c r="C1341">
        <v>10</v>
      </c>
      <c r="D1341" t="str">
        <f t="shared" si="56"/>
        <v>21+</v>
      </c>
    </row>
    <row r="1342" spans="1:4" x14ac:dyDescent="0.25">
      <c r="A1342">
        <v>12</v>
      </c>
      <c r="B1342">
        <v>60</v>
      </c>
      <c r="C1342">
        <v>20</v>
      </c>
      <c r="D1342" t="str">
        <f t="shared" si="56"/>
        <v>21+</v>
      </c>
    </row>
    <row r="1343" spans="1:4" x14ac:dyDescent="0.25">
      <c r="A1343">
        <v>12</v>
      </c>
      <c r="B1343">
        <v>61</v>
      </c>
      <c r="C1343">
        <v>18</v>
      </c>
      <c r="D1343" t="str">
        <f t="shared" si="56"/>
        <v>21+</v>
      </c>
    </row>
    <row r="1344" spans="1:4" x14ac:dyDescent="0.25">
      <c r="A1344">
        <v>12</v>
      </c>
      <c r="B1344">
        <v>62</v>
      </c>
      <c r="C1344">
        <v>12</v>
      </c>
      <c r="D1344" t="str">
        <f t="shared" si="56"/>
        <v>21+</v>
      </c>
    </row>
    <row r="1345" spans="1:4" x14ac:dyDescent="0.25">
      <c r="A1345">
        <v>12</v>
      </c>
      <c r="B1345">
        <v>63</v>
      </c>
      <c r="C1345">
        <v>14</v>
      </c>
      <c r="D1345" t="str">
        <f t="shared" si="56"/>
        <v>21+</v>
      </c>
    </row>
    <row r="1346" spans="1:4" x14ac:dyDescent="0.25">
      <c r="A1346">
        <v>12</v>
      </c>
      <c r="B1346">
        <v>64</v>
      </c>
      <c r="C1346">
        <v>16</v>
      </c>
      <c r="D1346" t="str">
        <f t="shared" si="56"/>
        <v>21+</v>
      </c>
    </row>
    <row r="1347" spans="1:4" x14ac:dyDescent="0.25">
      <c r="A1347">
        <v>12</v>
      </c>
      <c r="B1347">
        <v>65</v>
      </c>
      <c r="C1347">
        <v>7</v>
      </c>
      <c r="D1347" t="str">
        <f t="shared" ref="D1347:D1410" si="57">IF(B1347-A1347&lt;21,B1347-A1347,"21+")</f>
        <v>21+</v>
      </c>
    </row>
    <row r="1348" spans="1:4" x14ac:dyDescent="0.25">
      <c r="A1348">
        <v>12</v>
      </c>
      <c r="B1348">
        <v>66</v>
      </c>
      <c r="C1348">
        <v>8</v>
      </c>
      <c r="D1348" t="str">
        <f t="shared" si="57"/>
        <v>21+</v>
      </c>
    </row>
    <row r="1349" spans="1:4" x14ac:dyDescent="0.25">
      <c r="A1349">
        <v>12</v>
      </c>
      <c r="B1349">
        <v>67</v>
      </c>
      <c r="C1349">
        <v>9</v>
      </c>
      <c r="D1349" t="str">
        <f t="shared" si="57"/>
        <v>21+</v>
      </c>
    </row>
    <row r="1350" spans="1:4" x14ac:dyDescent="0.25">
      <c r="A1350">
        <v>12</v>
      </c>
      <c r="B1350">
        <v>68</v>
      </c>
      <c r="C1350">
        <v>9</v>
      </c>
      <c r="D1350" t="str">
        <f t="shared" si="57"/>
        <v>21+</v>
      </c>
    </row>
    <row r="1351" spans="1:4" x14ac:dyDescent="0.25">
      <c r="A1351">
        <v>12</v>
      </c>
      <c r="B1351">
        <v>69</v>
      </c>
      <c r="C1351">
        <v>7</v>
      </c>
      <c r="D1351" t="str">
        <f t="shared" si="57"/>
        <v>21+</v>
      </c>
    </row>
    <row r="1352" spans="1:4" x14ac:dyDescent="0.25">
      <c r="A1352">
        <v>12</v>
      </c>
      <c r="B1352">
        <v>70</v>
      </c>
      <c r="C1352">
        <v>7</v>
      </c>
      <c r="D1352" t="str">
        <f t="shared" si="57"/>
        <v>21+</v>
      </c>
    </row>
    <row r="1353" spans="1:4" x14ac:dyDescent="0.25">
      <c r="A1353">
        <v>12</v>
      </c>
      <c r="B1353">
        <v>71</v>
      </c>
      <c r="C1353">
        <v>5</v>
      </c>
      <c r="D1353" t="str">
        <f t="shared" si="57"/>
        <v>21+</v>
      </c>
    </row>
    <row r="1354" spans="1:4" x14ac:dyDescent="0.25">
      <c r="A1354">
        <v>12</v>
      </c>
      <c r="B1354">
        <v>72</v>
      </c>
      <c r="C1354">
        <v>12</v>
      </c>
      <c r="D1354" t="str">
        <f t="shared" si="57"/>
        <v>21+</v>
      </c>
    </row>
    <row r="1355" spans="1:4" x14ac:dyDescent="0.25">
      <c r="A1355">
        <v>12</v>
      </c>
      <c r="B1355">
        <v>73</v>
      </c>
      <c r="C1355">
        <v>12</v>
      </c>
      <c r="D1355" t="str">
        <f t="shared" si="57"/>
        <v>21+</v>
      </c>
    </row>
    <row r="1356" spans="1:4" x14ac:dyDescent="0.25">
      <c r="A1356">
        <v>12</v>
      </c>
      <c r="B1356">
        <v>74</v>
      </c>
      <c r="C1356">
        <v>9</v>
      </c>
      <c r="D1356" t="str">
        <f t="shared" si="57"/>
        <v>21+</v>
      </c>
    </row>
    <row r="1357" spans="1:4" x14ac:dyDescent="0.25">
      <c r="A1357">
        <v>12</v>
      </c>
      <c r="B1357">
        <v>75</v>
      </c>
      <c r="C1357">
        <v>4</v>
      </c>
      <c r="D1357" t="str">
        <f t="shared" si="57"/>
        <v>21+</v>
      </c>
    </row>
    <row r="1358" spans="1:4" x14ac:dyDescent="0.25">
      <c r="A1358">
        <v>12</v>
      </c>
      <c r="B1358">
        <v>76</v>
      </c>
      <c r="C1358">
        <v>6</v>
      </c>
      <c r="D1358" t="str">
        <f t="shared" si="57"/>
        <v>21+</v>
      </c>
    </row>
    <row r="1359" spans="1:4" x14ac:dyDescent="0.25">
      <c r="A1359">
        <v>12</v>
      </c>
      <c r="B1359">
        <v>77</v>
      </c>
      <c r="C1359">
        <v>2</v>
      </c>
      <c r="D1359" t="str">
        <f t="shared" si="57"/>
        <v>21+</v>
      </c>
    </row>
    <row r="1360" spans="1:4" x14ac:dyDescent="0.25">
      <c r="A1360">
        <v>12</v>
      </c>
      <c r="B1360">
        <v>78</v>
      </c>
      <c r="C1360">
        <v>3</v>
      </c>
      <c r="D1360" t="str">
        <f t="shared" si="57"/>
        <v>21+</v>
      </c>
    </row>
    <row r="1361" spans="1:4" x14ac:dyDescent="0.25">
      <c r="A1361">
        <v>12</v>
      </c>
      <c r="B1361">
        <v>81</v>
      </c>
      <c r="C1361">
        <v>3</v>
      </c>
      <c r="D1361" t="str">
        <f t="shared" si="57"/>
        <v>21+</v>
      </c>
    </row>
    <row r="1362" spans="1:4" x14ac:dyDescent="0.25">
      <c r="A1362">
        <v>12</v>
      </c>
      <c r="B1362">
        <v>82</v>
      </c>
      <c r="C1362">
        <v>6</v>
      </c>
      <c r="D1362" t="str">
        <f t="shared" si="57"/>
        <v>21+</v>
      </c>
    </row>
    <row r="1363" spans="1:4" x14ac:dyDescent="0.25">
      <c r="A1363">
        <v>12</v>
      </c>
      <c r="B1363">
        <v>83</v>
      </c>
      <c r="C1363">
        <v>4</v>
      </c>
      <c r="D1363" t="str">
        <f t="shared" si="57"/>
        <v>21+</v>
      </c>
    </row>
    <row r="1364" spans="1:4" x14ac:dyDescent="0.25">
      <c r="A1364">
        <v>12</v>
      </c>
      <c r="B1364">
        <v>84</v>
      </c>
      <c r="C1364">
        <v>4</v>
      </c>
      <c r="D1364" t="str">
        <f t="shared" si="57"/>
        <v>21+</v>
      </c>
    </row>
    <row r="1365" spans="1:4" x14ac:dyDescent="0.25">
      <c r="A1365">
        <v>12</v>
      </c>
      <c r="B1365">
        <v>85</v>
      </c>
      <c r="C1365">
        <v>2</v>
      </c>
      <c r="D1365" t="str">
        <f t="shared" si="57"/>
        <v>21+</v>
      </c>
    </row>
    <row r="1366" spans="1:4" x14ac:dyDescent="0.25">
      <c r="A1366">
        <v>12</v>
      </c>
      <c r="B1366">
        <v>86</v>
      </c>
      <c r="C1366">
        <v>4</v>
      </c>
      <c r="D1366" t="str">
        <f t="shared" si="57"/>
        <v>21+</v>
      </c>
    </row>
    <row r="1367" spans="1:4" x14ac:dyDescent="0.25">
      <c r="A1367">
        <v>12</v>
      </c>
      <c r="B1367">
        <v>87</v>
      </c>
      <c r="C1367">
        <v>3</v>
      </c>
      <c r="D1367" t="str">
        <f t="shared" si="57"/>
        <v>21+</v>
      </c>
    </row>
    <row r="1368" spans="1:4" x14ac:dyDescent="0.25">
      <c r="A1368">
        <v>12</v>
      </c>
      <c r="B1368">
        <v>88</v>
      </c>
      <c r="C1368">
        <v>3</v>
      </c>
      <c r="D1368" t="str">
        <f t="shared" si="57"/>
        <v>21+</v>
      </c>
    </row>
    <row r="1369" spans="1:4" x14ac:dyDescent="0.25">
      <c r="A1369">
        <v>12</v>
      </c>
      <c r="B1369">
        <v>89</v>
      </c>
      <c r="C1369">
        <v>2</v>
      </c>
      <c r="D1369" t="str">
        <f t="shared" si="57"/>
        <v>21+</v>
      </c>
    </row>
    <row r="1370" spans="1:4" x14ac:dyDescent="0.25">
      <c r="A1370">
        <v>12</v>
      </c>
      <c r="B1370">
        <v>90</v>
      </c>
      <c r="C1370">
        <v>2</v>
      </c>
      <c r="D1370" t="str">
        <f t="shared" si="57"/>
        <v>21+</v>
      </c>
    </row>
    <row r="1371" spans="1:4" x14ac:dyDescent="0.25">
      <c r="A1371">
        <v>12</v>
      </c>
      <c r="B1371">
        <v>93</v>
      </c>
      <c r="C1371">
        <v>1</v>
      </c>
      <c r="D1371" t="str">
        <f t="shared" si="57"/>
        <v>21+</v>
      </c>
    </row>
    <row r="1372" spans="1:4" x14ac:dyDescent="0.25">
      <c r="A1372">
        <v>12</v>
      </c>
      <c r="B1372">
        <v>94</v>
      </c>
      <c r="C1372">
        <v>2</v>
      </c>
      <c r="D1372" t="str">
        <f t="shared" si="57"/>
        <v>21+</v>
      </c>
    </row>
    <row r="1373" spans="1:4" x14ac:dyDescent="0.25">
      <c r="A1373">
        <v>12</v>
      </c>
      <c r="B1373">
        <v>95</v>
      </c>
      <c r="C1373">
        <v>2</v>
      </c>
      <c r="D1373" t="str">
        <f t="shared" si="57"/>
        <v>21+</v>
      </c>
    </row>
    <row r="1374" spans="1:4" x14ac:dyDescent="0.25">
      <c r="A1374">
        <v>12</v>
      </c>
      <c r="B1374">
        <v>96</v>
      </c>
      <c r="C1374">
        <v>6</v>
      </c>
      <c r="D1374" t="str">
        <f t="shared" si="57"/>
        <v>21+</v>
      </c>
    </row>
    <row r="1375" spans="1:4" x14ac:dyDescent="0.25">
      <c r="A1375">
        <v>12</v>
      </c>
      <c r="B1375">
        <v>97</v>
      </c>
      <c r="C1375">
        <v>1</v>
      </c>
      <c r="D1375" t="str">
        <f t="shared" si="57"/>
        <v>21+</v>
      </c>
    </row>
    <row r="1376" spans="1:4" x14ac:dyDescent="0.25">
      <c r="A1376">
        <v>12</v>
      </c>
      <c r="B1376">
        <v>98</v>
      </c>
      <c r="C1376">
        <v>1</v>
      </c>
      <c r="D1376" t="str">
        <f t="shared" si="57"/>
        <v>21+</v>
      </c>
    </row>
    <row r="1377" spans="1:4" x14ac:dyDescent="0.25">
      <c r="A1377">
        <v>12</v>
      </c>
      <c r="B1377">
        <v>100</v>
      </c>
      <c r="C1377">
        <v>1</v>
      </c>
      <c r="D1377" t="str">
        <f t="shared" si="57"/>
        <v>21+</v>
      </c>
    </row>
    <row r="1378" spans="1:4" x14ac:dyDescent="0.25">
      <c r="A1378">
        <v>12</v>
      </c>
      <c r="B1378">
        <v>101</v>
      </c>
      <c r="C1378">
        <v>1</v>
      </c>
      <c r="D1378" t="str">
        <f t="shared" si="57"/>
        <v>21+</v>
      </c>
    </row>
    <row r="1379" spans="1:4" x14ac:dyDescent="0.25">
      <c r="A1379">
        <v>12</v>
      </c>
      <c r="B1379">
        <v>102</v>
      </c>
      <c r="C1379">
        <v>2</v>
      </c>
      <c r="D1379" t="str">
        <f t="shared" si="57"/>
        <v>21+</v>
      </c>
    </row>
    <row r="1380" spans="1:4" x14ac:dyDescent="0.25">
      <c r="A1380">
        <v>12</v>
      </c>
      <c r="B1380">
        <v>103</v>
      </c>
      <c r="C1380">
        <v>1</v>
      </c>
      <c r="D1380" t="str">
        <f t="shared" si="57"/>
        <v>21+</v>
      </c>
    </row>
    <row r="1381" spans="1:4" x14ac:dyDescent="0.25">
      <c r="A1381">
        <v>12</v>
      </c>
      <c r="B1381">
        <v>104</v>
      </c>
      <c r="C1381">
        <v>2</v>
      </c>
      <c r="D1381" t="str">
        <f t="shared" si="57"/>
        <v>21+</v>
      </c>
    </row>
    <row r="1382" spans="1:4" x14ac:dyDescent="0.25">
      <c r="A1382">
        <v>12</v>
      </c>
      <c r="B1382">
        <v>106</v>
      </c>
      <c r="C1382">
        <v>1</v>
      </c>
      <c r="D1382" t="str">
        <f t="shared" si="57"/>
        <v>21+</v>
      </c>
    </row>
    <row r="1383" spans="1:4" x14ac:dyDescent="0.25">
      <c r="A1383">
        <v>12</v>
      </c>
      <c r="B1383">
        <v>108</v>
      </c>
      <c r="C1383">
        <v>2</v>
      </c>
      <c r="D1383" t="str">
        <f t="shared" si="57"/>
        <v>21+</v>
      </c>
    </row>
    <row r="1384" spans="1:4" x14ac:dyDescent="0.25">
      <c r="A1384">
        <v>12</v>
      </c>
      <c r="B1384">
        <v>109</v>
      </c>
      <c r="C1384">
        <v>2</v>
      </c>
      <c r="D1384" t="str">
        <f t="shared" si="57"/>
        <v>21+</v>
      </c>
    </row>
    <row r="1385" spans="1:4" x14ac:dyDescent="0.25">
      <c r="A1385">
        <v>12</v>
      </c>
      <c r="B1385">
        <v>110</v>
      </c>
      <c r="C1385">
        <v>1</v>
      </c>
      <c r="D1385" t="str">
        <f t="shared" si="57"/>
        <v>21+</v>
      </c>
    </row>
    <row r="1386" spans="1:4" x14ac:dyDescent="0.25">
      <c r="A1386">
        <v>12</v>
      </c>
      <c r="B1386">
        <v>113</v>
      </c>
      <c r="C1386">
        <v>1</v>
      </c>
      <c r="D1386" t="str">
        <f t="shared" si="57"/>
        <v>21+</v>
      </c>
    </row>
    <row r="1387" spans="1:4" x14ac:dyDescent="0.25">
      <c r="A1387">
        <v>12</v>
      </c>
      <c r="B1387">
        <v>121</v>
      </c>
      <c r="C1387">
        <v>1</v>
      </c>
      <c r="D1387" t="str">
        <f t="shared" si="57"/>
        <v>21+</v>
      </c>
    </row>
    <row r="1388" spans="1:4" x14ac:dyDescent="0.25">
      <c r="A1388">
        <v>12</v>
      </c>
      <c r="B1388">
        <v>126</v>
      </c>
      <c r="C1388">
        <v>1</v>
      </c>
      <c r="D1388" t="str">
        <f t="shared" si="57"/>
        <v>21+</v>
      </c>
    </row>
    <row r="1389" spans="1:4" x14ac:dyDescent="0.25">
      <c r="A1389">
        <v>12</v>
      </c>
      <c r="B1389">
        <v>128</v>
      </c>
      <c r="C1389">
        <v>1</v>
      </c>
      <c r="D1389" t="str">
        <f t="shared" si="57"/>
        <v>21+</v>
      </c>
    </row>
    <row r="1390" spans="1:4" x14ac:dyDescent="0.25">
      <c r="A1390">
        <v>12</v>
      </c>
      <c r="B1390">
        <v>133</v>
      </c>
      <c r="C1390">
        <v>1</v>
      </c>
      <c r="D1390" t="str">
        <f t="shared" si="57"/>
        <v>21+</v>
      </c>
    </row>
    <row r="1391" spans="1:4" x14ac:dyDescent="0.25">
      <c r="A1391">
        <v>12</v>
      </c>
      <c r="B1391">
        <v>167</v>
      </c>
      <c r="C1391">
        <v>1</v>
      </c>
      <c r="D1391" t="str">
        <f t="shared" si="57"/>
        <v>21+</v>
      </c>
    </row>
    <row r="1392" spans="1:4" x14ac:dyDescent="0.25">
      <c r="A1392">
        <v>12</v>
      </c>
      <c r="B1392">
        <v>175</v>
      </c>
      <c r="C1392">
        <v>1</v>
      </c>
      <c r="D1392" t="str">
        <f t="shared" si="57"/>
        <v>21+</v>
      </c>
    </row>
    <row r="1393" spans="1:4" x14ac:dyDescent="0.25">
      <c r="A1393">
        <v>12</v>
      </c>
      <c r="B1393">
        <v>233</v>
      </c>
      <c r="C1393">
        <v>1</v>
      </c>
      <c r="D1393" t="str">
        <f t="shared" si="57"/>
        <v>21+</v>
      </c>
    </row>
    <row r="1394" spans="1:4" x14ac:dyDescent="0.25">
      <c r="A1394">
        <v>12</v>
      </c>
      <c r="B1394">
        <v>244</v>
      </c>
      <c r="C1394">
        <v>1</v>
      </c>
      <c r="D1394" t="str">
        <f t="shared" si="57"/>
        <v>21+</v>
      </c>
    </row>
    <row r="1395" spans="1:4" x14ac:dyDescent="0.25">
      <c r="A1395">
        <v>12</v>
      </c>
      <c r="B1395">
        <v>266</v>
      </c>
      <c r="C1395">
        <v>1</v>
      </c>
      <c r="D1395" t="str">
        <f t="shared" si="57"/>
        <v>21+</v>
      </c>
    </row>
    <row r="1396" spans="1:4" x14ac:dyDescent="0.25">
      <c r="A1396">
        <v>12</v>
      </c>
      <c r="B1396">
        <v>329</v>
      </c>
      <c r="C1396">
        <v>1</v>
      </c>
      <c r="D1396" t="str">
        <f t="shared" si="57"/>
        <v>21+</v>
      </c>
    </row>
    <row r="1397" spans="1:4" x14ac:dyDescent="0.25">
      <c r="A1397">
        <v>13</v>
      </c>
      <c r="B1397">
        <v>13</v>
      </c>
      <c r="C1397">
        <v>1192</v>
      </c>
      <c r="D1397">
        <f t="shared" si="57"/>
        <v>0</v>
      </c>
    </row>
    <row r="1398" spans="1:4" x14ac:dyDescent="0.25">
      <c r="A1398">
        <v>13</v>
      </c>
      <c r="B1398">
        <v>14</v>
      </c>
      <c r="C1398">
        <v>971</v>
      </c>
      <c r="D1398">
        <f t="shared" si="57"/>
        <v>1</v>
      </c>
    </row>
    <row r="1399" spans="1:4" x14ac:dyDescent="0.25">
      <c r="A1399">
        <v>13</v>
      </c>
      <c r="B1399">
        <v>15</v>
      </c>
      <c r="C1399">
        <v>776</v>
      </c>
      <c r="D1399">
        <f t="shared" si="57"/>
        <v>2</v>
      </c>
    </row>
    <row r="1400" spans="1:4" x14ac:dyDescent="0.25">
      <c r="A1400">
        <v>13</v>
      </c>
      <c r="B1400">
        <v>16</v>
      </c>
      <c r="C1400">
        <v>678</v>
      </c>
      <c r="D1400">
        <f t="shared" si="57"/>
        <v>3</v>
      </c>
    </row>
    <row r="1401" spans="1:4" x14ac:dyDescent="0.25">
      <c r="A1401">
        <v>13</v>
      </c>
      <c r="B1401">
        <v>17</v>
      </c>
      <c r="C1401">
        <v>567</v>
      </c>
      <c r="D1401">
        <f t="shared" si="57"/>
        <v>4</v>
      </c>
    </row>
    <row r="1402" spans="1:4" x14ac:dyDescent="0.25">
      <c r="A1402">
        <v>13</v>
      </c>
      <c r="B1402">
        <v>18</v>
      </c>
      <c r="C1402">
        <v>518</v>
      </c>
      <c r="D1402">
        <f t="shared" si="57"/>
        <v>5</v>
      </c>
    </row>
    <row r="1403" spans="1:4" x14ac:dyDescent="0.25">
      <c r="A1403">
        <v>13</v>
      </c>
      <c r="B1403">
        <v>19</v>
      </c>
      <c r="C1403">
        <v>474</v>
      </c>
      <c r="D1403">
        <f t="shared" si="57"/>
        <v>6</v>
      </c>
    </row>
    <row r="1404" spans="1:4" x14ac:dyDescent="0.25">
      <c r="A1404">
        <v>13</v>
      </c>
      <c r="B1404">
        <v>20</v>
      </c>
      <c r="C1404">
        <v>386</v>
      </c>
      <c r="D1404">
        <f t="shared" si="57"/>
        <v>7</v>
      </c>
    </row>
    <row r="1405" spans="1:4" x14ac:dyDescent="0.25">
      <c r="A1405">
        <v>13</v>
      </c>
      <c r="B1405">
        <v>21</v>
      </c>
      <c r="C1405">
        <v>390</v>
      </c>
      <c r="D1405">
        <f t="shared" si="57"/>
        <v>8</v>
      </c>
    </row>
    <row r="1406" spans="1:4" x14ac:dyDescent="0.25">
      <c r="A1406">
        <v>13</v>
      </c>
      <c r="B1406">
        <v>22</v>
      </c>
      <c r="C1406">
        <v>325</v>
      </c>
      <c r="D1406">
        <f t="shared" si="57"/>
        <v>9</v>
      </c>
    </row>
    <row r="1407" spans="1:4" x14ac:dyDescent="0.25">
      <c r="A1407">
        <v>13</v>
      </c>
      <c r="B1407">
        <v>23</v>
      </c>
      <c r="C1407">
        <v>265</v>
      </c>
      <c r="D1407">
        <f t="shared" si="57"/>
        <v>10</v>
      </c>
    </row>
    <row r="1408" spans="1:4" x14ac:dyDescent="0.25">
      <c r="A1408">
        <v>13</v>
      </c>
      <c r="B1408">
        <v>24</v>
      </c>
      <c r="C1408">
        <v>251</v>
      </c>
      <c r="D1408">
        <f t="shared" si="57"/>
        <v>11</v>
      </c>
    </row>
    <row r="1409" spans="1:4" x14ac:dyDescent="0.25">
      <c r="A1409">
        <v>13</v>
      </c>
      <c r="B1409">
        <v>25</v>
      </c>
      <c r="C1409">
        <v>234</v>
      </c>
      <c r="D1409">
        <f t="shared" si="57"/>
        <v>12</v>
      </c>
    </row>
    <row r="1410" spans="1:4" x14ac:dyDescent="0.25">
      <c r="A1410">
        <v>13</v>
      </c>
      <c r="B1410">
        <v>26</v>
      </c>
      <c r="C1410">
        <v>209</v>
      </c>
      <c r="D1410">
        <f t="shared" si="57"/>
        <v>13</v>
      </c>
    </row>
    <row r="1411" spans="1:4" x14ac:dyDescent="0.25">
      <c r="A1411">
        <v>13</v>
      </c>
      <c r="B1411">
        <v>27</v>
      </c>
      <c r="C1411">
        <v>234</v>
      </c>
      <c r="D1411">
        <f t="shared" ref="D1411:D1474" si="58">IF(B1411-A1411&lt;21,B1411-A1411,"21+")</f>
        <v>14</v>
      </c>
    </row>
    <row r="1412" spans="1:4" x14ac:dyDescent="0.25">
      <c r="A1412">
        <v>13</v>
      </c>
      <c r="B1412">
        <v>28</v>
      </c>
      <c r="C1412">
        <v>173</v>
      </c>
      <c r="D1412">
        <f t="shared" si="58"/>
        <v>15</v>
      </c>
    </row>
    <row r="1413" spans="1:4" x14ac:dyDescent="0.25">
      <c r="A1413">
        <v>13</v>
      </c>
      <c r="B1413">
        <v>29</v>
      </c>
      <c r="C1413">
        <v>144</v>
      </c>
      <c r="D1413">
        <f t="shared" si="58"/>
        <v>16</v>
      </c>
    </row>
    <row r="1414" spans="1:4" x14ac:dyDescent="0.25">
      <c r="A1414">
        <v>13</v>
      </c>
      <c r="B1414">
        <v>30</v>
      </c>
      <c r="C1414">
        <v>154</v>
      </c>
      <c r="D1414">
        <f t="shared" si="58"/>
        <v>17</v>
      </c>
    </row>
    <row r="1415" spans="1:4" x14ac:dyDescent="0.25">
      <c r="A1415">
        <v>13</v>
      </c>
      <c r="B1415">
        <v>31</v>
      </c>
      <c r="C1415">
        <v>135</v>
      </c>
      <c r="D1415">
        <f t="shared" si="58"/>
        <v>18</v>
      </c>
    </row>
    <row r="1416" spans="1:4" x14ac:dyDescent="0.25">
      <c r="A1416">
        <v>13</v>
      </c>
      <c r="B1416">
        <v>32</v>
      </c>
      <c r="C1416">
        <v>116</v>
      </c>
      <c r="D1416">
        <f t="shared" si="58"/>
        <v>19</v>
      </c>
    </row>
    <row r="1417" spans="1:4" x14ac:dyDescent="0.25">
      <c r="A1417">
        <v>13</v>
      </c>
      <c r="B1417">
        <v>33</v>
      </c>
      <c r="C1417">
        <v>136</v>
      </c>
      <c r="D1417">
        <f t="shared" si="58"/>
        <v>20</v>
      </c>
    </row>
    <row r="1418" spans="1:4" x14ac:dyDescent="0.25">
      <c r="A1418">
        <v>13</v>
      </c>
      <c r="B1418">
        <v>34</v>
      </c>
      <c r="C1418">
        <v>120</v>
      </c>
      <c r="D1418" t="str">
        <f t="shared" si="58"/>
        <v>21+</v>
      </c>
    </row>
    <row r="1419" spans="1:4" x14ac:dyDescent="0.25">
      <c r="A1419">
        <v>13</v>
      </c>
      <c r="B1419">
        <v>35</v>
      </c>
      <c r="C1419">
        <v>120</v>
      </c>
      <c r="D1419" t="str">
        <f t="shared" si="58"/>
        <v>21+</v>
      </c>
    </row>
    <row r="1420" spans="1:4" x14ac:dyDescent="0.25">
      <c r="A1420">
        <v>13</v>
      </c>
      <c r="B1420">
        <v>36</v>
      </c>
      <c r="C1420">
        <v>111</v>
      </c>
      <c r="D1420" t="str">
        <f t="shared" si="58"/>
        <v>21+</v>
      </c>
    </row>
    <row r="1421" spans="1:4" x14ac:dyDescent="0.25">
      <c r="A1421">
        <v>13</v>
      </c>
      <c r="B1421">
        <v>37</v>
      </c>
      <c r="C1421">
        <v>86</v>
      </c>
      <c r="D1421" t="str">
        <f t="shared" si="58"/>
        <v>21+</v>
      </c>
    </row>
    <row r="1422" spans="1:4" x14ac:dyDescent="0.25">
      <c r="A1422">
        <v>13</v>
      </c>
      <c r="B1422">
        <v>38</v>
      </c>
      <c r="C1422">
        <v>86</v>
      </c>
      <c r="D1422" t="str">
        <f t="shared" si="58"/>
        <v>21+</v>
      </c>
    </row>
    <row r="1423" spans="1:4" x14ac:dyDescent="0.25">
      <c r="A1423">
        <v>13</v>
      </c>
      <c r="B1423">
        <v>39</v>
      </c>
      <c r="C1423">
        <v>84</v>
      </c>
      <c r="D1423" t="str">
        <f t="shared" si="58"/>
        <v>21+</v>
      </c>
    </row>
    <row r="1424" spans="1:4" x14ac:dyDescent="0.25">
      <c r="A1424">
        <v>13</v>
      </c>
      <c r="B1424">
        <v>40</v>
      </c>
      <c r="C1424">
        <v>66</v>
      </c>
      <c r="D1424" t="str">
        <f t="shared" si="58"/>
        <v>21+</v>
      </c>
    </row>
    <row r="1425" spans="1:4" x14ac:dyDescent="0.25">
      <c r="A1425">
        <v>13</v>
      </c>
      <c r="B1425">
        <v>41</v>
      </c>
      <c r="C1425">
        <v>73</v>
      </c>
      <c r="D1425" t="str">
        <f t="shared" si="58"/>
        <v>21+</v>
      </c>
    </row>
    <row r="1426" spans="1:4" x14ac:dyDescent="0.25">
      <c r="A1426">
        <v>13</v>
      </c>
      <c r="B1426">
        <v>42</v>
      </c>
      <c r="C1426">
        <v>53</v>
      </c>
      <c r="D1426" t="str">
        <f t="shared" si="58"/>
        <v>21+</v>
      </c>
    </row>
    <row r="1427" spans="1:4" x14ac:dyDescent="0.25">
      <c r="A1427">
        <v>13</v>
      </c>
      <c r="B1427">
        <v>43</v>
      </c>
      <c r="C1427">
        <v>49</v>
      </c>
      <c r="D1427" t="str">
        <f t="shared" si="58"/>
        <v>21+</v>
      </c>
    </row>
    <row r="1428" spans="1:4" x14ac:dyDescent="0.25">
      <c r="A1428">
        <v>13</v>
      </c>
      <c r="B1428">
        <v>44</v>
      </c>
      <c r="C1428">
        <v>57</v>
      </c>
      <c r="D1428" t="str">
        <f t="shared" si="58"/>
        <v>21+</v>
      </c>
    </row>
    <row r="1429" spans="1:4" x14ac:dyDescent="0.25">
      <c r="A1429">
        <v>13</v>
      </c>
      <c r="B1429">
        <v>45</v>
      </c>
      <c r="C1429">
        <v>48</v>
      </c>
      <c r="D1429" t="str">
        <f t="shared" si="58"/>
        <v>21+</v>
      </c>
    </row>
    <row r="1430" spans="1:4" x14ac:dyDescent="0.25">
      <c r="A1430">
        <v>13</v>
      </c>
      <c r="B1430">
        <v>46</v>
      </c>
      <c r="C1430">
        <v>40</v>
      </c>
      <c r="D1430" t="str">
        <f t="shared" si="58"/>
        <v>21+</v>
      </c>
    </row>
    <row r="1431" spans="1:4" x14ac:dyDescent="0.25">
      <c r="A1431">
        <v>13</v>
      </c>
      <c r="B1431">
        <v>47</v>
      </c>
      <c r="C1431">
        <v>44</v>
      </c>
      <c r="D1431" t="str">
        <f t="shared" si="58"/>
        <v>21+</v>
      </c>
    </row>
    <row r="1432" spans="1:4" x14ac:dyDescent="0.25">
      <c r="A1432">
        <v>13</v>
      </c>
      <c r="B1432">
        <v>48</v>
      </c>
      <c r="C1432">
        <v>35</v>
      </c>
      <c r="D1432" t="str">
        <f t="shared" si="58"/>
        <v>21+</v>
      </c>
    </row>
    <row r="1433" spans="1:4" x14ac:dyDescent="0.25">
      <c r="A1433">
        <v>13</v>
      </c>
      <c r="B1433">
        <v>49</v>
      </c>
      <c r="C1433">
        <v>32</v>
      </c>
      <c r="D1433" t="str">
        <f t="shared" si="58"/>
        <v>21+</v>
      </c>
    </row>
    <row r="1434" spans="1:4" x14ac:dyDescent="0.25">
      <c r="A1434">
        <v>13</v>
      </c>
      <c r="B1434">
        <v>50</v>
      </c>
      <c r="C1434">
        <v>35</v>
      </c>
      <c r="D1434" t="str">
        <f t="shared" si="58"/>
        <v>21+</v>
      </c>
    </row>
    <row r="1435" spans="1:4" x14ac:dyDescent="0.25">
      <c r="A1435">
        <v>13</v>
      </c>
      <c r="B1435">
        <v>51</v>
      </c>
      <c r="C1435">
        <v>29</v>
      </c>
      <c r="D1435" t="str">
        <f t="shared" si="58"/>
        <v>21+</v>
      </c>
    </row>
    <row r="1436" spans="1:4" x14ac:dyDescent="0.25">
      <c r="A1436">
        <v>13</v>
      </c>
      <c r="B1436">
        <v>52</v>
      </c>
      <c r="C1436">
        <v>25</v>
      </c>
      <c r="D1436" t="str">
        <f t="shared" si="58"/>
        <v>21+</v>
      </c>
    </row>
    <row r="1437" spans="1:4" x14ac:dyDescent="0.25">
      <c r="A1437">
        <v>13</v>
      </c>
      <c r="B1437">
        <v>53</v>
      </c>
      <c r="C1437">
        <v>28</v>
      </c>
      <c r="D1437" t="str">
        <f t="shared" si="58"/>
        <v>21+</v>
      </c>
    </row>
    <row r="1438" spans="1:4" x14ac:dyDescent="0.25">
      <c r="A1438">
        <v>13</v>
      </c>
      <c r="B1438">
        <v>54</v>
      </c>
      <c r="C1438">
        <v>25</v>
      </c>
      <c r="D1438" t="str">
        <f t="shared" si="58"/>
        <v>21+</v>
      </c>
    </row>
    <row r="1439" spans="1:4" x14ac:dyDescent="0.25">
      <c r="A1439">
        <v>13</v>
      </c>
      <c r="B1439">
        <v>55</v>
      </c>
      <c r="C1439">
        <v>30</v>
      </c>
      <c r="D1439" t="str">
        <f t="shared" si="58"/>
        <v>21+</v>
      </c>
    </row>
    <row r="1440" spans="1:4" x14ac:dyDescent="0.25">
      <c r="A1440">
        <v>13</v>
      </c>
      <c r="B1440">
        <v>56</v>
      </c>
      <c r="C1440">
        <v>20</v>
      </c>
      <c r="D1440" t="str">
        <f t="shared" si="58"/>
        <v>21+</v>
      </c>
    </row>
    <row r="1441" spans="1:4" x14ac:dyDescent="0.25">
      <c r="A1441">
        <v>13</v>
      </c>
      <c r="B1441">
        <v>57</v>
      </c>
      <c r="C1441">
        <v>11</v>
      </c>
      <c r="D1441" t="str">
        <f t="shared" si="58"/>
        <v>21+</v>
      </c>
    </row>
    <row r="1442" spans="1:4" x14ac:dyDescent="0.25">
      <c r="A1442">
        <v>13</v>
      </c>
      <c r="B1442">
        <v>58</v>
      </c>
      <c r="C1442">
        <v>18</v>
      </c>
      <c r="D1442" t="str">
        <f t="shared" si="58"/>
        <v>21+</v>
      </c>
    </row>
    <row r="1443" spans="1:4" x14ac:dyDescent="0.25">
      <c r="A1443">
        <v>13</v>
      </c>
      <c r="B1443">
        <v>59</v>
      </c>
      <c r="C1443">
        <v>23</v>
      </c>
      <c r="D1443" t="str">
        <f t="shared" si="58"/>
        <v>21+</v>
      </c>
    </row>
    <row r="1444" spans="1:4" x14ac:dyDescent="0.25">
      <c r="A1444">
        <v>13</v>
      </c>
      <c r="B1444">
        <v>60</v>
      </c>
      <c r="C1444">
        <v>21</v>
      </c>
      <c r="D1444" t="str">
        <f t="shared" si="58"/>
        <v>21+</v>
      </c>
    </row>
    <row r="1445" spans="1:4" x14ac:dyDescent="0.25">
      <c r="A1445">
        <v>13</v>
      </c>
      <c r="B1445">
        <v>61</v>
      </c>
      <c r="C1445">
        <v>16</v>
      </c>
      <c r="D1445" t="str">
        <f t="shared" si="58"/>
        <v>21+</v>
      </c>
    </row>
    <row r="1446" spans="1:4" x14ac:dyDescent="0.25">
      <c r="A1446">
        <v>13</v>
      </c>
      <c r="B1446">
        <v>62</v>
      </c>
      <c r="C1446">
        <v>17</v>
      </c>
      <c r="D1446" t="str">
        <f t="shared" si="58"/>
        <v>21+</v>
      </c>
    </row>
    <row r="1447" spans="1:4" x14ac:dyDescent="0.25">
      <c r="A1447">
        <v>13</v>
      </c>
      <c r="B1447">
        <v>63</v>
      </c>
      <c r="C1447">
        <v>14</v>
      </c>
      <c r="D1447" t="str">
        <f t="shared" si="58"/>
        <v>21+</v>
      </c>
    </row>
    <row r="1448" spans="1:4" x14ac:dyDescent="0.25">
      <c r="A1448">
        <v>13</v>
      </c>
      <c r="B1448">
        <v>64</v>
      </c>
      <c r="C1448">
        <v>13</v>
      </c>
      <c r="D1448" t="str">
        <f t="shared" si="58"/>
        <v>21+</v>
      </c>
    </row>
    <row r="1449" spans="1:4" x14ac:dyDescent="0.25">
      <c r="A1449">
        <v>13</v>
      </c>
      <c r="B1449">
        <v>65</v>
      </c>
      <c r="C1449">
        <v>10</v>
      </c>
      <c r="D1449" t="str">
        <f t="shared" si="58"/>
        <v>21+</v>
      </c>
    </row>
    <row r="1450" spans="1:4" x14ac:dyDescent="0.25">
      <c r="A1450">
        <v>13</v>
      </c>
      <c r="B1450">
        <v>66</v>
      </c>
      <c r="C1450">
        <v>9</v>
      </c>
      <c r="D1450" t="str">
        <f t="shared" si="58"/>
        <v>21+</v>
      </c>
    </row>
    <row r="1451" spans="1:4" x14ac:dyDescent="0.25">
      <c r="A1451">
        <v>13</v>
      </c>
      <c r="B1451">
        <v>67</v>
      </c>
      <c r="C1451">
        <v>6</v>
      </c>
      <c r="D1451" t="str">
        <f t="shared" si="58"/>
        <v>21+</v>
      </c>
    </row>
    <row r="1452" spans="1:4" x14ac:dyDescent="0.25">
      <c r="A1452">
        <v>13</v>
      </c>
      <c r="B1452">
        <v>68</v>
      </c>
      <c r="C1452">
        <v>6</v>
      </c>
      <c r="D1452" t="str">
        <f t="shared" si="58"/>
        <v>21+</v>
      </c>
    </row>
    <row r="1453" spans="1:4" x14ac:dyDescent="0.25">
      <c r="A1453">
        <v>13</v>
      </c>
      <c r="B1453">
        <v>69</v>
      </c>
      <c r="C1453">
        <v>12</v>
      </c>
      <c r="D1453" t="str">
        <f t="shared" si="58"/>
        <v>21+</v>
      </c>
    </row>
    <row r="1454" spans="1:4" x14ac:dyDescent="0.25">
      <c r="A1454">
        <v>13</v>
      </c>
      <c r="B1454">
        <v>70</v>
      </c>
      <c r="C1454">
        <v>7</v>
      </c>
      <c r="D1454" t="str">
        <f t="shared" si="58"/>
        <v>21+</v>
      </c>
    </row>
    <row r="1455" spans="1:4" x14ac:dyDescent="0.25">
      <c r="A1455">
        <v>13</v>
      </c>
      <c r="B1455">
        <v>71</v>
      </c>
      <c r="C1455">
        <v>9</v>
      </c>
      <c r="D1455" t="str">
        <f t="shared" si="58"/>
        <v>21+</v>
      </c>
    </row>
    <row r="1456" spans="1:4" x14ac:dyDescent="0.25">
      <c r="A1456">
        <v>13</v>
      </c>
      <c r="B1456">
        <v>72</v>
      </c>
      <c r="C1456">
        <v>9</v>
      </c>
      <c r="D1456" t="str">
        <f t="shared" si="58"/>
        <v>21+</v>
      </c>
    </row>
    <row r="1457" spans="1:4" x14ac:dyDescent="0.25">
      <c r="A1457">
        <v>13</v>
      </c>
      <c r="B1457">
        <v>73</v>
      </c>
      <c r="C1457">
        <v>8</v>
      </c>
      <c r="D1457" t="str">
        <f t="shared" si="58"/>
        <v>21+</v>
      </c>
    </row>
    <row r="1458" spans="1:4" x14ac:dyDescent="0.25">
      <c r="A1458">
        <v>13</v>
      </c>
      <c r="B1458">
        <v>74</v>
      </c>
      <c r="C1458">
        <v>5</v>
      </c>
      <c r="D1458" t="str">
        <f t="shared" si="58"/>
        <v>21+</v>
      </c>
    </row>
    <row r="1459" spans="1:4" x14ac:dyDescent="0.25">
      <c r="A1459">
        <v>13</v>
      </c>
      <c r="B1459">
        <v>75</v>
      </c>
      <c r="C1459">
        <v>5</v>
      </c>
      <c r="D1459" t="str">
        <f t="shared" si="58"/>
        <v>21+</v>
      </c>
    </row>
    <row r="1460" spans="1:4" x14ac:dyDescent="0.25">
      <c r="A1460">
        <v>13</v>
      </c>
      <c r="B1460">
        <v>76</v>
      </c>
      <c r="C1460">
        <v>4</v>
      </c>
      <c r="D1460" t="str">
        <f t="shared" si="58"/>
        <v>21+</v>
      </c>
    </row>
    <row r="1461" spans="1:4" x14ac:dyDescent="0.25">
      <c r="A1461">
        <v>13</v>
      </c>
      <c r="B1461">
        <v>77</v>
      </c>
      <c r="C1461">
        <v>9</v>
      </c>
      <c r="D1461" t="str">
        <f t="shared" si="58"/>
        <v>21+</v>
      </c>
    </row>
    <row r="1462" spans="1:4" x14ac:dyDescent="0.25">
      <c r="A1462">
        <v>13</v>
      </c>
      <c r="B1462">
        <v>78</v>
      </c>
      <c r="C1462">
        <v>5</v>
      </c>
      <c r="D1462" t="str">
        <f t="shared" si="58"/>
        <v>21+</v>
      </c>
    </row>
    <row r="1463" spans="1:4" x14ac:dyDescent="0.25">
      <c r="A1463">
        <v>13</v>
      </c>
      <c r="B1463">
        <v>79</v>
      </c>
      <c r="C1463">
        <v>2</v>
      </c>
      <c r="D1463" t="str">
        <f t="shared" si="58"/>
        <v>21+</v>
      </c>
    </row>
    <row r="1464" spans="1:4" x14ac:dyDescent="0.25">
      <c r="A1464">
        <v>13</v>
      </c>
      <c r="B1464">
        <v>80</v>
      </c>
      <c r="C1464">
        <v>3</v>
      </c>
      <c r="D1464" t="str">
        <f t="shared" si="58"/>
        <v>21+</v>
      </c>
    </row>
    <row r="1465" spans="1:4" x14ac:dyDescent="0.25">
      <c r="A1465">
        <v>13</v>
      </c>
      <c r="B1465">
        <v>81</v>
      </c>
      <c r="C1465">
        <v>3</v>
      </c>
      <c r="D1465" t="str">
        <f t="shared" si="58"/>
        <v>21+</v>
      </c>
    </row>
    <row r="1466" spans="1:4" x14ac:dyDescent="0.25">
      <c r="A1466">
        <v>13</v>
      </c>
      <c r="B1466">
        <v>82</v>
      </c>
      <c r="C1466">
        <v>3</v>
      </c>
      <c r="D1466" t="str">
        <f t="shared" si="58"/>
        <v>21+</v>
      </c>
    </row>
    <row r="1467" spans="1:4" x14ac:dyDescent="0.25">
      <c r="A1467">
        <v>13</v>
      </c>
      <c r="B1467">
        <v>83</v>
      </c>
      <c r="C1467">
        <v>2</v>
      </c>
      <c r="D1467" t="str">
        <f t="shared" si="58"/>
        <v>21+</v>
      </c>
    </row>
    <row r="1468" spans="1:4" x14ac:dyDescent="0.25">
      <c r="A1468">
        <v>13</v>
      </c>
      <c r="B1468">
        <v>84</v>
      </c>
      <c r="C1468">
        <v>2</v>
      </c>
      <c r="D1468" t="str">
        <f t="shared" si="58"/>
        <v>21+</v>
      </c>
    </row>
    <row r="1469" spans="1:4" x14ac:dyDescent="0.25">
      <c r="A1469">
        <v>13</v>
      </c>
      <c r="B1469">
        <v>85</v>
      </c>
      <c r="C1469">
        <v>2</v>
      </c>
      <c r="D1469" t="str">
        <f t="shared" si="58"/>
        <v>21+</v>
      </c>
    </row>
    <row r="1470" spans="1:4" x14ac:dyDescent="0.25">
      <c r="A1470">
        <v>13</v>
      </c>
      <c r="B1470">
        <v>86</v>
      </c>
      <c r="C1470">
        <v>1</v>
      </c>
      <c r="D1470" t="str">
        <f t="shared" si="58"/>
        <v>21+</v>
      </c>
    </row>
    <row r="1471" spans="1:4" x14ac:dyDescent="0.25">
      <c r="A1471">
        <v>13</v>
      </c>
      <c r="B1471">
        <v>87</v>
      </c>
      <c r="C1471">
        <v>1</v>
      </c>
      <c r="D1471" t="str">
        <f t="shared" si="58"/>
        <v>21+</v>
      </c>
    </row>
    <row r="1472" spans="1:4" x14ac:dyDescent="0.25">
      <c r="A1472">
        <v>13</v>
      </c>
      <c r="B1472">
        <v>88</v>
      </c>
      <c r="C1472">
        <v>5</v>
      </c>
      <c r="D1472" t="str">
        <f t="shared" si="58"/>
        <v>21+</v>
      </c>
    </row>
    <row r="1473" spans="1:4" x14ac:dyDescent="0.25">
      <c r="A1473">
        <v>13</v>
      </c>
      <c r="B1473">
        <v>89</v>
      </c>
      <c r="C1473">
        <v>2</v>
      </c>
      <c r="D1473" t="str">
        <f t="shared" si="58"/>
        <v>21+</v>
      </c>
    </row>
    <row r="1474" spans="1:4" x14ac:dyDescent="0.25">
      <c r="A1474">
        <v>13</v>
      </c>
      <c r="B1474">
        <v>90</v>
      </c>
      <c r="C1474">
        <v>1</v>
      </c>
      <c r="D1474" t="str">
        <f t="shared" si="58"/>
        <v>21+</v>
      </c>
    </row>
    <row r="1475" spans="1:4" x14ac:dyDescent="0.25">
      <c r="A1475">
        <v>13</v>
      </c>
      <c r="B1475">
        <v>91</v>
      </c>
      <c r="C1475">
        <v>2</v>
      </c>
      <c r="D1475" t="str">
        <f t="shared" ref="D1475:D1538" si="59">IF(B1475-A1475&lt;21,B1475-A1475,"21+")</f>
        <v>21+</v>
      </c>
    </row>
    <row r="1476" spans="1:4" x14ac:dyDescent="0.25">
      <c r="A1476">
        <v>13</v>
      </c>
      <c r="B1476">
        <v>93</v>
      </c>
      <c r="C1476">
        <v>1</v>
      </c>
      <c r="D1476" t="str">
        <f t="shared" si="59"/>
        <v>21+</v>
      </c>
    </row>
    <row r="1477" spans="1:4" x14ac:dyDescent="0.25">
      <c r="A1477">
        <v>13</v>
      </c>
      <c r="B1477">
        <v>94</v>
      </c>
      <c r="C1477">
        <v>3</v>
      </c>
      <c r="D1477" t="str">
        <f t="shared" si="59"/>
        <v>21+</v>
      </c>
    </row>
    <row r="1478" spans="1:4" x14ac:dyDescent="0.25">
      <c r="A1478">
        <v>13</v>
      </c>
      <c r="B1478">
        <v>95</v>
      </c>
      <c r="C1478">
        <v>3</v>
      </c>
      <c r="D1478" t="str">
        <f t="shared" si="59"/>
        <v>21+</v>
      </c>
    </row>
    <row r="1479" spans="1:4" x14ac:dyDescent="0.25">
      <c r="A1479">
        <v>13</v>
      </c>
      <c r="B1479">
        <v>96</v>
      </c>
      <c r="C1479">
        <v>2</v>
      </c>
      <c r="D1479" t="str">
        <f t="shared" si="59"/>
        <v>21+</v>
      </c>
    </row>
    <row r="1480" spans="1:4" x14ac:dyDescent="0.25">
      <c r="A1480">
        <v>13</v>
      </c>
      <c r="B1480">
        <v>98</v>
      </c>
      <c r="C1480">
        <v>2</v>
      </c>
      <c r="D1480" t="str">
        <f t="shared" si="59"/>
        <v>21+</v>
      </c>
    </row>
    <row r="1481" spans="1:4" x14ac:dyDescent="0.25">
      <c r="A1481">
        <v>13</v>
      </c>
      <c r="B1481">
        <v>99</v>
      </c>
      <c r="C1481">
        <v>2</v>
      </c>
      <c r="D1481" t="str">
        <f t="shared" si="59"/>
        <v>21+</v>
      </c>
    </row>
    <row r="1482" spans="1:4" x14ac:dyDescent="0.25">
      <c r="A1482">
        <v>13</v>
      </c>
      <c r="B1482">
        <v>101</v>
      </c>
      <c r="C1482">
        <v>3</v>
      </c>
      <c r="D1482" t="str">
        <f t="shared" si="59"/>
        <v>21+</v>
      </c>
    </row>
    <row r="1483" spans="1:4" x14ac:dyDescent="0.25">
      <c r="A1483">
        <v>13</v>
      </c>
      <c r="B1483">
        <v>102</v>
      </c>
      <c r="C1483">
        <v>1</v>
      </c>
      <c r="D1483" t="str">
        <f t="shared" si="59"/>
        <v>21+</v>
      </c>
    </row>
    <row r="1484" spans="1:4" x14ac:dyDescent="0.25">
      <c r="A1484">
        <v>13</v>
      </c>
      <c r="B1484">
        <v>107</v>
      </c>
      <c r="C1484">
        <v>1</v>
      </c>
      <c r="D1484" t="str">
        <f t="shared" si="59"/>
        <v>21+</v>
      </c>
    </row>
    <row r="1485" spans="1:4" x14ac:dyDescent="0.25">
      <c r="A1485">
        <v>13</v>
      </c>
      <c r="B1485">
        <v>108</v>
      </c>
      <c r="C1485">
        <v>2</v>
      </c>
      <c r="D1485" t="str">
        <f t="shared" si="59"/>
        <v>21+</v>
      </c>
    </row>
    <row r="1486" spans="1:4" x14ac:dyDescent="0.25">
      <c r="A1486">
        <v>13</v>
      </c>
      <c r="B1486">
        <v>116</v>
      </c>
      <c r="C1486">
        <v>1</v>
      </c>
      <c r="D1486" t="str">
        <f t="shared" si="59"/>
        <v>21+</v>
      </c>
    </row>
    <row r="1487" spans="1:4" x14ac:dyDescent="0.25">
      <c r="A1487">
        <v>13</v>
      </c>
      <c r="B1487">
        <v>125</v>
      </c>
      <c r="C1487">
        <v>1</v>
      </c>
      <c r="D1487" t="str">
        <f t="shared" si="59"/>
        <v>21+</v>
      </c>
    </row>
    <row r="1488" spans="1:4" x14ac:dyDescent="0.25">
      <c r="A1488">
        <v>13</v>
      </c>
      <c r="B1488">
        <v>129</v>
      </c>
      <c r="C1488">
        <v>2</v>
      </c>
      <c r="D1488" t="str">
        <f t="shared" si="59"/>
        <v>21+</v>
      </c>
    </row>
    <row r="1489" spans="1:4" x14ac:dyDescent="0.25">
      <c r="A1489">
        <v>13</v>
      </c>
      <c r="B1489">
        <v>134</v>
      </c>
      <c r="C1489">
        <v>1</v>
      </c>
      <c r="D1489" t="str">
        <f t="shared" si="59"/>
        <v>21+</v>
      </c>
    </row>
    <row r="1490" spans="1:4" x14ac:dyDescent="0.25">
      <c r="A1490">
        <v>13</v>
      </c>
      <c r="B1490">
        <v>138</v>
      </c>
      <c r="C1490">
        <v>1</v>
      </c>
      <c r="D1490" t="str">
        <f t="shared" si="59"/>
        <v>21+</v>
      </c>
    </row>
    <row r="1491" spans="1:4" x14ac:dyDescent="0.25">
      <c r="A1491">
        <v>13</v>
      </c>
      <c r="B1491">
        <v>159</v>
      </c>
      <c r="C1491">
        <v>1</v>
      </c>
      <c r="D1491" t="str">
        <f t="shared" si="59"/>
        <v>21+</v>
      </c>
    </row>
    <row r="1492" spans="1:4" x14ac:dyDescent="0.25">
      <c r="A1492">
        <v>13</v>
      </c>
      <c r="B1492">
        <v>186</v>
      </c>
      <c r="C1492">
        <v>1</v>
      </c>
      <c r="D1492" t="str">
        <f t="shared" si="59"/>
        <v>21+</v>
      </c>
    </row>
    <row r="1493" spans="1:4" x14ac:dyDescent="0.25">
      <c r="A1493">
        <v>14</v>
      </c>
      <c r="B1493">
        <v>14</v>
      </c>
      <c r="C1493">
        <v>956</v>
      </c>
      <c r="D1493">
        <f t="shared" si="59"/>
        <v>0</v>
      </c>
    </row>
    <row r="1494" spans="1:4" x14ac:dyDescent="0.25">
      <c r="A1494">
        <v>14</v>
      </c>
      <c r="B1494">
        <v>15</v>
      </c>
      <c r="C1494">
        <v>786</v>
      </c>
      <c r="D1494">
        <f t="shared" si="59"/>
        <v>1</v>
      </c>
    </row>
    <row r="1495" spans="1:4" x14ac:dyDescent="0.25">
      <c r="A1495">
        <v>14</v>
      </c>
      <c r="B1495">
        <v>16</v>
      </c>
      <c r="C1495">
        <v>680</v>
      </c>
      <c r="D1495">
        <f t="shared" si="59"/>
        <v>2</v>
      </c>
    </row>
    <row r="1496" spans="1:4" x14ac:dyDescent="0.25">
      <c r="A1496">
        <v>14</v>
      </c>
      <c r="B1496">
        <v>17</v>
      </c>
      <c r="C1496">
        <v>566</v>
      </c>
      <c r="D1496">
        <f t="shared" si="59"/>
        <v>3</v>
      </c>
    </row>
    <row r="1497" spans="1:4" x14ac:dyDescent="0.25">
      <c r="A1497">
        <v>14</v>
      </c>
      <c r="B1497">
        <v>18</v>
      </c>
      <c r="C1497">
        <v>518</v>
      </c>
      <c r="D1497">
        <f t="shared" si="59"/>
        <v>4</v>
      </c>
    </row>
    <row r="1498" spans="1:4" x14ac:dyDescent="0.25">
      <c r="A1498">
        <v>14</v>
      </c>
      <c r="B1498">
        <v>19</v>
      </c>
      <c r="C1498">
        <v>471</v>
      </c>
      <c r="D1498">
        <f t="shared" si="59"/>
        <v>5</v>
      </c>
    </row>
    <row r="1499" spans="1:4" x14ac:dyDescent="0.25">
      <c r="A1499">
        <v>14</v>
      </c>
      <c r="B1499">
        <v>20</v>
      </c>
      <c r="C1499">
        <v>377</v>
      </c>
      <c r="D1499">
        <f t="shared" si="59"/>
        <v>6</v>
      </c>
    </row>
    <row r="1500" spans="1:4" x14ac:dyDescent="0.25">
      <c r="A1500">
        <v>14</v>
      </c>
      <c r="B1500">
        <v>21</v>
      </c>
      <c r="C1500">
        <v>328</v>
      </c>
      <c r="D1500">
        <f t="shared" si="59"/>
        <v>7</v>
      </c>
    </row>
    <row r="1501" spans="1:4" x14ac:dyDescent="0.25">
      <c r="A1501">
        <v>14</v>
      </c>
      <c r="B1501">
        <v>22</v>
      </c>
      <c r="C1501">
        <v>302</v>
      </c>
      <c r="D1501">
        <f t="shared" si="59"/>
        <v>8</v>
      </c>
    </row>
    <row r="1502" spans="1:4" x14ac:dyDescent="0.25">
      <c r="A1502">
        <v>14</v>
      </c>
      <c r="B1502">
        <v>23</v>
      </c>
      <c r="C1502">
        <v>259</v>
      </c>
      <c r="D1502">
        <f t="shared" si="59"/>
        <v>9</v>
      </c>
    </row>
    <row r="1503" spans="1:4" x14ac:dyDescent="0.25">
      <c r="A1503">
        <v>14</v>
      </c>
      <c r="B1503">
        <v>24</v>
      </c>
      <c r="C1503">
        <v>244</v>
      </c>
      <c r="D1503">
        <f t="shared" si="59"/>
        <v>10</v>
      </c>
    </row>
    <row r="1504" spans="1:4" x14ac:dyDescent="0.25">
      <c r="A1504">
        <v>14</v>
      </c>
      <c r="B1504">
        <v>25</v>
      </c>
      <c r="C1504">
        <v>249</v>
      </c>
      <c r="D1504">
        <f t="shared" si="59"/>
        <v>11</v>
      </c>
    </row>
    <row r="1505" spans="1:4" x14ac:dyDescent="0.25">
      <c r="A1505">
        <v>14</v>
      </c>
      <c r="B1505">
        <v>26</v>
      </c>
      <c r="C1505">
        <v>206</v>
      </c>
      <c r="D1505">
        <f t="shared" si="59"/>
        <v>12</v>
      </c>
    </row>
    <row r="1506" spans="1:4" x14ac:dyDescent="0.25">
      <c r="A1506">
        <v>14</v>
      </c>
      <c r="B1506">
        <v>27</v>
      </c>
      <c r="C1506">
        <v>196</v>
      </c>
      <c r="D1506">
        <f t="shared" si="59"/>
        <v>13</v>
      </c>
    </row>
    <row r="1507" spans="1:4" x14ac:dyDescent="0.25">
      <c r="A1507">
        <v>14</v>
      </c>
      <c r="B1507">
        <v>28</v>
      </c>
      <c r="C1507">
        <v>161</v>
      </c>
      <c r="D1507">
        <f t="shared" si="59"/>
        <v>14</v>
      </c>
    </row>
    <row r="1508" spans="1:4" x14ac:dyDescent="0.25">
      <c r="A1508">
        <v>14</v>
      </c>
      <c r="B1508">
        <v>29</v>
      </c>
      <c r="C1508">
        <v>169</v>
      </c>
      <c r="D1508">
        <f t="shared" si="59"/>
        <v>15</v>
      </c>
    </row>
    <row r="1509" spans="1:4" x14ac:dyDescent="0.25">
      <c r="A1509">
        <v>14</v>
      </c>
      <c r="B1509">
        <v>30</v>
      </c>
      <c r="C1509">
        <v>146</v>
      </c>
      <c r="D1509">
        <f t="shared" si="59"/>
        <v>16</v>
      </c>
    </row>
    <row r="1510" spans="1:4" x14ac:dyDescent="0.25">
      <c r="A1510">
        <v>14</v>
      </c>
      <c r="B1510">
        <v>31</v>
      </c>
      <c r="C1510">
        <v>134</v>
      </c>
      <c r="D1510">
        <f t="shared" si="59"/>
        <v>17</v>
      </c>
    </row>
    <row r="1511" spans="1:4" x14ac:dyDescent="0.25">
      <c r="A1511">
        <v>14</v>
      </c>
      <c r="B1511">
        <v>32</v>
      </c>
      <c r="C1511">
        <v>129</v>
      </c>
      <c r="D1511">
        <f t="shared" si="59"/>
        <v>18</v>
      </c>
    </row>
    <row r="1512" spans="1:4" x14ac:dyDescent="0.25">
      <c r="A1512">
        <v>14</v>
      </c>
      <c r="B1512">
        <v>33</v>
      </c>
      <c r="C1512">
        <v>111</v>
      </c>
      <c r="D1512">
        <f t="shared" si="59"/>
        <v>19</v>
      </c>
    </row>
    <row r="1513" spans="1:4" x14ac:dyDescent="0.25">
      <c r="A1513">
        <v>14</v>
      </c>
      <c r="B1513">
        <v>34</v>
      </c>
      <c r="C1513">
        <v>102</v>
      </c>
      <c r="D1513">
        <f t="shared" si="59"/>
        <v>20</v>
      </c>
    </row>
    <row r="1514" spans="1:4" x14ac:dyDescent="0.25">
      <c r="A1514">
        <v>14</v>
      </c>
      <c r="B1514">
        <v>35</v>
      </c>
      <c r="C1514">
        <v>97</v>
      </c>
      <c r="D1514" t="str">
        <f t="shared" si="59"/>
        <v>21+</v>
      </c>
    </row>
    <row r="1515" spans="1:4" x14ac:dyDescent="0.25">
      <c r="A1515">
        <v>14</v>
      </c>
      <c r="B1515">
        <v>36</v>
      </c>
      <c r="C1515">
        <v>98</v>
      </c>
      <c r="D1515" t="str">
        <f t="shared" si="59"/>
        <v>21+</v>
      </c>
    </row>
    <row r="1516" spans="1:4" x14ac:dyDescent="0.25">
      <c r="A1516">
        <v>14</v>
      </c>
      <c r="B1516">
        <v>37</v>
      </c>
      <c r="C1516">
        <v>64</v>
      </c>
      <c r="D1516" t="str">
        <f t="shared" si="59"/>
        <v>21+</v>
      </c>
    </row>
    <row r="1517" spans="1:4" x14ac:dyDescent="0.25">
      <c r="A1517">
        <v>14</v>
      </c>
      <c r="B1517">
        <v>38</v>
      </c>
      <c r="C1517">
        <v>77</v>
      </c>
      <c r="D1517" t="str">
        <f t="shared" si="59"/>
        <v>21+</v>
      </c>
    </row>
    <row r="1518" spans="1:4" x14ac:dyDescent="0.25">
      <c r="A1518">
        <v>14</v>
      </c>
      <c r="B1518">
        <v>39</v>
      </c>
      <c r="C1518">
        <v>71</v>
      </c>
      <c r="D1518" t="str">
        <f t="shared" si="59"/>
        <v>21+</v>
      </c>
    </row>
    <row r="1519" spans="1:4" x14ac:dyDescent="0.25">
      <c r="A1519">
        <v>14</v>
      </c>
      <c r="B1519">
        <v>40</v>
      </c>
      <c r="C1519">
        <v>65</v>
      </c>
      <c r="D1519" t="str">
        <f t="shared" si="59"/>
        <v>21+</v>
      </c>
    </row>
    <row r="1520" spans="1:4" x14ac:dyDescent="0.25">
      <c r="A1520">
        <v>14</v>
      </c>
      <c r="B1520">
        <v>41</v>
      </c>
      <c r="C1520">
        <v>51</v>
      </c>
      <c r="D1520" t="str">
        <f t="shared" si="59"/>
        <v>21+</v>
      </c>
    </row>
    <row r="1521" spans="1:4" x14ac:dyDescent="0.25">
      <c r="A1521">
        <v>14</v>
      </c>
      <c r="B1521">
        <v>42</v>
      </c>
      <c r="C1521">
        <v>56</v>
      </c>
      <c r="D1521" t="str">
        <f t="shared" si="59"/>
        <v>21+</v>
      </c>
    </row>
    <row r="1522" spans="1:4" x14ac:dyDescent="0.25">
      <c r="A1522">
        <v>14</v>
      </c>
      <c r="B1522">
        <v>43</v>
      </c>
      <c r="C1522">
        <v>58</v>
      </c>
      <c r="D1522" t="str">
        <f t="shared" si="59"/>
        <v>21+</v>
      </c>
    </row>
    <row r="1523" spans="1:4" x14ac:dyDescent="0.25">
      <c r="A1523">
        <v>14</v>
      </c>
      <c r="B1523">
        <v>44</v>
      </c>
      <c r="C1523">
        <v>41</v>
      </c>
      <c r="D1523" t="str">
        <f t="shared" si="59"/>
        <v>21+</v>
      </c>
    </row>
    <row r="1524" spans="1:4" x14ac:dyDescent="0.25">
      <c r="A1524">
        <v>14</v>
      </c>
      <c r="B1524">
        <v>45</v>
      </c>
      <c r="C1524">
        <v>40</v>
      </c>
      <c r="D1524" t="str">
        <f t="shared" si="59"/>
        <v>21+</v>
      </c>
    </row>
    <row r="1525" spans="1:4" x14ac:dyDescent="0.25">
      <c r="A1525">
        <v>14</v>
      </c>
      <c r="B1525">
        <v>46</v>
      </c>
      <c r="C1525">
        <v>47</v>
      </c>
      <c r="D1525" t="str">
        <f t="shared" si="59"/>
        <v>21+</v>
      </c>
    </row>
    <row r="1526" spans="1:4" x14ac:dyDescent="0.25">
      <c r="A1526">
        <v>14</v>
      </c>
      <c r="B1526">
        <v>47</v>
      </c>
      <c r="C1526">
        <v>40</v>
      </c>
      <c r="D1526" t="str">
        <f t="shared" si="59"/>
        <v>21+</v>
      </c>
    </row>
    <row r="1527" spans="1:4" x14ac:dyDescent="0.25">
      <c r="A1527">
        <v>14</v>
      </c>
      <c r="B1527">
        <v>48</v>
      </c>
      <c r="C1527">
        <v>34</v>
      </c>
      <c r="D1527" t="str">
        <f t="shared" si="59"/>
        <v>21+</v>
      </c>
    </row>
    <row r="1528" spans="1:4" x14ac:dyDescent="0.25">
      <c r="A1528">
        <v>14</v>
      </c>
      <c r="B1528">
        <v>49</v>
      </c>
      <c r="C1528">
        <v>36</v>
      </c>
      <c r="D1528" t="str">
        <f t="shared" si="59"/>
        <v>21+</v>
      </c>
    </row>
    <row r="1529" spans="1:4" x14ac:dyDescent="0.25">
      <c r="A1529">
        <v>14</v>
      </c>
      <c r="B1529">
        <v>50</v>
      </c>
      <c r="C1529">
        <v>39</v>
      </c>
      <c r="D1529" t="str">
        <f t="shared" si="59"/>
        <v>21+</v>
      </c>
    </row>
    <row r="1530" spans="1:4" x14ac:dyDescent="0.25">
      <c r="A1530">
        <v>14</v>
      </c>
      <c r="B1530">
        <v>51</v>
      </c>
      <c r="C1530">
        <v>22</v>
      </c>
      <c r="D1530" t="str">
        <f t="shared" si="59"/>
        <v>21+</v>
      </c>
    </row>
    <row r="1531" spans="1:4" x14ac:dyDescent="0.25">
      <c r="A1531">
        <v>14</v>
      </c>
      <c r="B1531">
        <v>52</v>
      </c>
      <c r="C1531">
        <v>29</v>
      </c>
      <c r="D1531" t="str">
        <f t="shared" si="59"/>
        <v>21+</v>
      </c>
    </row>
    <row r="1532" spans="1:4" x14ac:dyDescent="0.25">
      <c r="A1532">
        <v>14</v>
      </c>
      <c r="B1532">
        <v>53</v>
      </c>
      <c r="C1532">
        <v>19</v>
      </c>
      <c r="D1532" t="str">
        <f t="shared" si="59"/>
        <v>21+</v>
      </c>
    </row>
    <row r="1533" spans="1:4" x14ac:dyDescent="0.25">
      <c r="A1533">
        <v>14</v>
      </c>
      <c r="B1533">
        <v>54</v>
      </c>
      <c r="C1533">
        <v>29</v>
      </c>
      <c r="D1533" t="str">
        <f t="shared" si="59"/>
        <v>21+</v>
      </c>
    </row>
    <row r="1534" spans="1:4" x14ac:dyDescent="0.25">
      <c r="A1534">
        <v>14</v>
      </c>
      <c r="B1534">
        <v>55</v>
      </c>
      <c r="C1534">
        <v>25</v>
      </c>
      <c r="D1534" t="str">
        <f t="shared" si="59"/>
        <v>21+</v>
      </c>
    </row>
    <row r="1535" spans="1:4" x14ac:dyDescent="0.25">
      <c r="A1535">
        <v>14</v>
      </c>
      <c r="B1535">
        <v>56</v>
      </c>
      <c r="C1535">
        <v>33</v>
      </c>
      <c r="D1535" t="str">
        <f t="shared" si="59"/>
        <v>21+</v>
      </c>
    </row>
    <row r="1536" spans="1:4" x14ac:dyDescent="0.25">
      <c r="A1536">
        <v>14</v>
      </c>
      <c r="B1536">
        <v>57</v>
      </c>
      <c r="C1536">
        <v>17</v>
      </c>
      <c r="D1536" t="str">
        <f t="shared" si="59"/>
        <v>21+</v>
      </c>
    </row>
    <row r="1537" spans="1:4" x14ac:dyDescent="0.25">
      <c r="A1537">
        <v>14</v>
      </c>
      <c r="B1537">
        <v>58</v>
      </c>
      <c r="C1537">
        <v>12</v>
      </c>
      <c r="D1537" t="str">
        <f t="shared" si="59"/>
        <v>21+</v>
      </c>
    </row>
    <row r="1538" spans="1:4" x14ac:dyDescent="0.25">
      <c r="A1538">
        <v>14</v>
      </c>
      <c r="B1538">
        <v>59</v>
      </c>
      <c r="C1538">
        <v>19</v>
      </c>
      <c r="D1538" t="str">
        <f t="shared" si="59"/>
        <v>21+</v>
      </c>
    </row>
    <row r="1539" spans="1:4" x14ac:dyDescent="0.25">
      <c r="A1539">
        <v>14</v>
      </c>
      <c r="B1539">
        <v>60</v>
      </c>
      <c r="C1539">
        <v>14</v>
      </c>
      <c r="D1539" t="str">
        <f t="shared" ref="D1539:D1602" si="60">IF(B1539-A1539&lt;21,B1539-A1539,"21+")</f>
        <v>21+</v>
      </c>
    </row>
    <row r="1540" spans="1:4" x14ac:dyDescent="0.25">
      <c r="A1540">
        <v>14</v>
      </c>
      <c r="B1540">
        <v>61</v>
      </c>
      <c r="C1540">
        <v>13</v>
      </c>
      <c r="D1540" t="str">
        <f t="shared" si="60"/>
        <v>21+</v>
      </c>
    </row>
    <row r="1541" spans="1:4" x14ac:dyDescent="0.25">
      <c r="A1541">
        <v>14</v>
      </c>
      <c r="B1541">
        <v>62</v>
      </c>
      <c r="C1541">
        <v>26</v>
      </c>
      <c r="D1541" t="str">
        <f t="shared" si="60"/>
        <v>21+</v>
      </c>
    </row>
    <row r="1542" spans="1:4" x14ac:dyDescent="0.25">
      <c r="A1542">
        <v>14</v>
      </c>
      <c r="B1542">
        <v>63</v>
      </c>
      <c r="C1542">
        <v>12</v>
      </c>
      <c r="D1542" t="str">
        <f t="shared" si="60"/>
        <v>21+</v>
      </c>
    </row>
    <row r="1543" spans="1:4" x14ac:dyDescent="0.25">
      <c r="A1543">
        <v>14</v>
      </c>
      <c r="B1543">
        <v>64</v>
      </c>
      <c r="C1543">
        <v>9</v>
      </c>
      <c r="D1543" t="str">
        <f t="shared" si="60"/>
        <v>21+</v>
      </c>
    </row>
    <row r="1544" spans="1:4" x14ac:dyDescent="0.25">
      <c r="A1544">
        <v>14</v>
      </c>
      <c r="B1544">
        <v>65</v>
      </c>
      <c r="C1544">
        <v>12</v>
      </c>
      <c r="D1544" t="str">
        <f t="shared" si="60"/>
        <v>21+</v>
      </c>
    </row>
    <row r="1545" spans="1:4" x14ac:dyDescent="0.25">
      <c r="A1545">
        <v>14</v>
      </c>
      <c r="B1545">
        <v>66</v>
      </c>
      <c r="C1545">
        <v>13</v>
      </c>
      <c r="D1545" t="str">
        <f t="shared" si="60"/>
        <v>21+</v>
      </c>
    </row>
    <row r="1546" spans="1:4" x14ac:dyDescent="0.25">
      <c r="A1546">
        <v>14</v>
      </c>
      <c r="B1546">
        <v>67</v>
      </c>
      <c r="C1546">
        <v>12</v>
      </c>
      <c r="D1546" t="str">
        <f t="shared" si="60"/>
        <v>21+</v>
      </c>
    </row>
    <row r="1547" spans="1:4" x14ac:dyDescent="0.25">
      <c r="A1547">
        <v>14</v>
      </c>
      <c r="B1547">
        <v>68</v>
      </c>
      <c r="C1547">
        <v>7</v>
      </c>
      <c r="D1547" t="str">
        <f t="shared" si="60"/>
        <v>21+</v>
      </c>
    </row>
    <row r="1548" spans="1:4" x14ac:dyDescent="0.25">
      <c r="A1548">
        <v>14</v>
      </c>
      <c r="B1548">
        <v>69</v>
      </c>
      <c r="C1548">
        <v>2</v>
      </c>
      <c r="D1548" t="str">
        <f t="shared" si="60"/>
        <v>21+</v>
      </c>
    </row>
    <row r="1549" spans="1:4" x14ac:dyDescent="0.25">
      <c r="A1549">
        <v>14</v>
      </c>
      <c r="B1549">
        <v>70</v>
      </c>
      <c r="C1549">
        <v>8</v>
      </c>
      <c r="D1549" t="str">
        <f t="shared" si="60"/>
        <v>21+</v>
      </c>
    </row>
    <row r="1550" spans="1:4" x14ac:dyDescent="0.25">
      <c r="A1550">
        <v>14</v>
      </c>
      <c r="B1550">
        <v>71</v>
      </c>
      <c r="C1550">
        <v>7</v>
      </c>
      <c r="D1550" t="str">
        <f t="shared" si="60"/>
        <v>21+</v>
      </c>
    </row>
    <row r="1551" spans="1:4" x14ac:dyDescent="0.25">
      <c r="A1551">
        <v>14</v>
      </c>
      <c r="B1551">
        <v>72</v>
      </c>
      <c r="C1551">
        <v>3</v>
      </c>
      <c r="D1551" t="str">
        <f t="shared" si="60"/>
        <v>21+</v>
      </c>
    </row>
    <row r="1552" spans="1:4" x14ac:dyDescent="0.25">
      <c r="A1552">
        <v>14</v>
      </c>
      <c r="B1552">
        <v>73</v>
      </c>
      <c r="C1552">
        <v>2</v>
      </c>
      <c r="D1552" t="str">
        <f t="shared" si="60"/>
        <v>21+</v>
      </c>
    </row>
    <row r="1553" spans="1:4" x14ac:dyDescent="0.25">
      <c r="A1553">
        <v>14</v>
      </c>
      <c r="B1553">
        <v>74</v>
      </c>
      <c r="C1553">
        <v>8</v>
      </c>
      <c r="D1553" t="str">
        <f t="shared" si="60"/>
        <v>21+</v>
      </c>
    </row>
    <row r="1554" spans="1:4" x14ac:dyDescent="0.25">
      <c r="A1554">
        <v>14</v>
      </c>
      <c r="B1554">
        <v>76</v>
      </c>
      <c r="C1554">
        <v>2</v>
      </c>
      <c r="D1554" t="str">
        <f t="shared" si="60"/>
        <v>21+</v>
      </c>
    </row>
    <row r="1555" spans="1:4" x14ac:dyDescent="0.25">
      <c r="A1555">
        <v>14</v>
      </c>
      <c r="B1555">
        <v>77</v>
      </c>
      <c r="C1555">
        <v>3</v>
      </c>
      <c r="D1555" t="str">
        <f t="shared" si="60"/>
        <v>21+</v>
      </c>
    </row>
    <row r="1556" spans="1:4" x14ac:dyDescent="0.25">
      <c r="A1556">
        <v>14</v>
      </c>
      <c r="B1556">
        <v>78</v>
      </c>
      <c r="C1556">
        <v>6</v>
      </c>
      <c r="D1556" t="str">
        <f t="shared" si="60"/>
        <v>21+</v>
      </c>
    </row>
    <row r="1557" spans="1:4" x14ac:dyDescent="0.25">
      <c r="A1557">
        <v>14</v>
      </c>
      <c r="B1557">
        <v>79</v>
      </c>
      <c r="C1557">
        <v>5</v>
      </c>
      <c r="D1557" t="str">
        <f t="shared" si="60"/>
        <v>21+</v>
      </c>
    </row>
    <row r="1558" spans="1:4" x14ac:dyDescent="0.25">
      <c r="A1558">
        <v>14</v>
      </c>
      <c r="B1558">
        <v>80</v>
      </c>
      <c r="C1558">
        <v>3</v>
      </c>
      <c r="D1558" t="str">
        <f t="shared" si="60"/>
        <v>21+</v>
      </c>
    </row>
    <row r="1559" spans="1:4" x14ac:dyDescent="0.25">
      <c r="A1559">
        <v>14</v>
      </c>
      <c r="B1559">
        <v>81</v>
      </c>
      <c r="C1559">
        <v>2</v>
      </c>
      <c r="D1559" t="str">
        <f t="shared" si="60"/>
        <v>21+</v>
      </c>
    </row>
    <row r="1560" spans="1:4" x14ac:dyDescent="0.25">
      <c r="A1560">
        <v>14</v>
      </c>
      <c r="B1560">
        <v>82</v>
      </c>
      <c r="C1560">
        <v>5</v>
      </c>
      <c r="D1560" t="str">
        <f t="shared" si="60"/>
        <v>21+</v>
      </c>
    </row>
    <row r="1561" spans="1:4" x14ac:dyDescent="0.25">
      <c r="A1561">
        <v>14</v>
      </c>
      <c r="B1561">
        <v>83</v>
      </c>
      <c r="C1561">
        <v>5</v>
      </c>
      <c r="D1561" t="str">
        <f t="shared" si="60"/>
        <v>21+</v>
      </c>
    </row>
    <row r="1562" spans="1:4" x14ac:dyDescent="0.25">
      <c r="A1562">
        <v>14</v>
      </c>
      <c r="B1562">
        <v>84</v>
      </c>
      <c r="C1562">
        <v>3</v>
      </c>
      <c r="D1562" t="str">
        <f t="shared" si="60"/>
        <v>21+</v>
      </c>
    </row>
    <row r="1563" spans="1:4" x14ac:dyDescent="0.25">
      <c r="A1563">
        <v>14</v>
      </c>
      <c r="B1563">
        <v>85</v>
      </c>
      <c r="C1563">
        <v>4</v>
      </c>
      <c r="D1563" t="str">
        <f t="shared" si="60"/>
        <v>21+</v>
      </c>
    </row>
    <row r="1564" spans="1:4" x14ac:dyDescent="0.25">
      <c r="A1564">
        <v>14</v>
      </c>
      <c r="B1564">
        <v>86</v>
      </c>
      <c r="C1564">
        <v>2</v>
      </c>
      <c r="D1564" t="str">
        <f t="shared" si="60"/>
        <v>21+</v>
      </c>
    </row>
    <row r="1565" spans="1:4" x14ac:dyDescent="0.25">
      <c r="A1565">
        <v>14</v>
      </c>
      <c r="B1565">
        <v>87</v>
      </c>
      <c r="C1565">
        <v>1</v>
      </c>
      <c r="D1565" t="str">
        <f t="shared" si="60"/>
        <v>21+</v>
      </c>
    </row>
    <row r="1566" spans="1:4" x14ac:dyDescent="0.25">
      <c r="A1566">
        <v>14</v>
      </c>
      <c r="B1566">
        <v>88</v>
      </c>
      <c r="C1566">
        <v>6</v>
      </c>
      <c r="D1566" t="str">
        <f t="shared" si="60"/>
        <v>21+</v>
      </c>
    </row>
    <row r="1567" spans="1:4" x14ac:dyDescent="0.25">
      <c r="A1567">
        <v>14</v>
      </c>
      <c r="B1567">
        <v>89</v>
      </c>
      <c r="C1567">
        <v>2</v>
      </c>
      <c r="D1567" t="str">
        <f t="shared" si="60"/>
        <v>21+</v>
      </c>
    </row>
    <row r="1568" spans="1:4" x14ac:dyDescent="0.25">
      <c r="A1568">
        <v>14</v>
      </c>
      <c r="B1568">
        <v>90</v>
      </c>
      <c r="C1568">
        <v>3</v>
      </c>
      <c r="D1568" t="str">
        <f t="shared" si="60"/>
        <v>21+</v>
      </c>
    </row>
    <row r="1569" spans="1:4" x14ac:dyDescent="0.25">
      <c r="A1569">
        <v>14</v>
      </c>
      <c r="B1569">
        <v>91</v>
      </c>
      <c r="C1569">
        <v>1</v>
      </c>
      <c r="D1569" t="str">
        <f t="shared" si="60"/>
        <v>21+</v>
      </c>
    </row>
    <row r="1570" spans="1:4" x14ac:dyDescent="0.25">
      <c r="A1570">
        <v>14</v>
      </c>
      <c r="B1570">
        <v>93</v>
      </c>
      <c r="C1570">
        <v>2</v>
      </c>
      <c r="D1570" t="str">
        <f t="shared" si="60"/>
        <v>21+</v>
      </c>
    </row>
    <row r="1571" spans="1:4" x14ac:dyDescent="0.25">
      <c r="A1571">
        <v>14</v>
      </c>
      <c r="B1571">
        <v>94</v>
      </c>
      <c r="C1571">
        <v>1</v>
      </c>
      <c r="D1571" t="str">
        <f t="shared" si="60"/>
        <v>21+</v>
      </c>
    </row>
    <row r="1572" spans="1:4" x14ac:dyDescent="0.25">
      <c r="A1572">
        <v>14</v>
      </c>
      <c r="B1572">
        <v>95</v>
      </c>
      <c r="C1572">
        <v>2</v>
      </c>
      <c r="D1572" t="str">
        <f t="shared" si="60"/>
        <v>21+</v>
      </c>
    </row>
    <row r="1573" spans="1:4" x14ac:dyDescent="0.25">
      <c r="A1573">
        <v>14</v>
      </c>
      <c r="B1573">
        <v>96</v>
      </c>
      <c r="C1573">
        <v>3</v>
      </c>
      <c r="D1573" t="str">
        <f t="shared" si="60"/>
        <v>21+</v>
      </c>
    </row>
    <row r="1574" spans="1:4" x14ac:dyDescent="0.25">
      <c r="A1574">
        <v>14</v>
      </c>
      <c r="B1574">
        <v>97</v>
      </c>
      <c r="C1574">
        <v>3</v>
      </c>
      <c r="D1574" t="str">
        <f t="shared" si="60"/>
        <v>21+</v>
      </c>
    </row>
    <row r="1575" spans="1:4" x14ac:dyDescent="0.25">
      <c r="A1575">
        <v>14</v>
      </c>
      <c r="B1575">
        <v>99</v>
      </c>
      <c r="C1575">
        <v>1</v>
      </c>
      <c r="D1575" t="str">
        <f t="shared" si="60"/>
        <v>21+</v>
      </c>
    </row>
    <row r="1576" spans="1:4" x14ac:dyDescent="0.25">
      <c r="A1576">
        <v>14</v>
      </c>
      <c r="B1576">
        <v>101</v>
      </c>
      <c r="C1576">
        <v>2</v>
      </c>
      <c r="D1576" t="str">
        <f t="shared" si="60"/>
        <v>21+</v>
      </c>
    </row>
    <row r="1577" spans="1:4" x14ac:dyDescent="0.25">
      <c r="A1577">
        <v>14</v>
      </c>
      <c r="B1577">
        <v>103</v>
      </c>
      <c r="C1577">
        <v>1</v>
      </c>
      <c r="D1577" t="str">
        <f t="shared" si="60"/>
        <v>21+</v>
      </c>
    </row>
    <row r="1578" spans="1:4" x14ac:dyDescent="0.25">
      <c r="A1578">
        <v>14</v>
      </c>
      <c r="B1578">
        <v>104</v>
      </c>
      <c r="C1578">
        <v>2</v>
      </c>
      <c r="D1578" t="str">
        <f t="shared" si="60"/>
        <v>21+</v>
      </c>
    </row>
    <row r="1579" spans="1:4" x14ac:dyDescent="0.25">
      <c r="A1579">
        <v>14</v>
      </c>
      <c r="B1579">
        <v>106</v>
      </c>
      <c r="C1579">
        <v>1</v>
      </c>
      <c r="D1579" t="str">
        <f t="shared" si="60"/>
        <v>21+</v>
      </c>
    </row>
    <row r="1580" spans="1:4" x14ac:dyDescent="0.25">
      <c r="A1580">
        <v>14</v>
      </c>
      <c r="B1580">
        <v>109</v>
      </c>
      <c r="C1580">
        <v>1</v>
      </c>
      <c r="D1580" t="str">
        <f t="shared" si="60"/>
        <v>21+</v>
      </c>
    </row>
    <row r="1581" spans="1:4" x14ac:dyDescent="0.25">
      <c r="A1581">
        <v>14</v>
      </c>
      <c r="B1581">
        <v>111</v>
      </c>
      <c r="C1581">
        <v>1</v>
      </c>
      <c r="D1581" t="str">
        <f t="shared" si="60"/>
        <v>21+</v>
      </c>
    </row>
    <row r="1582" spans="1:4" x14ac:dyDescent="0.25">
      <c r="A1582">
        <v>14</v>
      </c>
      <c r="B1582">
        <v>112</v>
      </c>
      <c r="C1582">
        <v>1</v>
      </c>
      <c r="D1582" t="str">
        <f t="shared" si="60"/>
        <v>21+</v>
      </c>
    </row>
    <row r="1583" spans="1:4" x14ac:dyDescent="0.25">
      <c r="A1583">
        <v>14</v>
      </c>
      <c r="B1583">
        <v>115</v>
      </c>
      <c r="C1583">
        <v>2</v>
      </c>
      <c r="D1583" t="str">
        <f t="shared" si="60"/>
        <v>21+</v>
      </c>
    </row>
    <row r="1584" spans="1:4" x14ac:dyDescent="0.25">
      <c r="A1584">
        <v>14</v>
      </c>
      <c r="B1584">
        <v>117</v>
      </c>
      <c r="C1584">
        <v>1</v>
      </c>
      <c r="D1584" t="str">
        <f t="shared" si="60"/>
        <v>21+</v>
      </c>
    </row>
    <row r="1585" spans="1:4" x14ac:dyDescent="0.25">
      <c r="A1585">
        <v>14</v>
      </c>
      <c r="B1585">
        <v>120</v>
      </c>
      <c r="C1585">
        <v>2</v>
      </c>
      <c r="D1585" t="str">
        <f t="shared" si="60"/>
        <v>21+</v>
      </c>
    </row>
    <row r="1586" spans="1:4" x14ac:dyDescent="0.25">
      <c r="A1586">
        <v>14</v>
      </c>
      <c r="B1586">
        <v>123</v>
      </c>
      <c r="C1586">
        <v>1</v>
      </c>
      <c r="D1586" t="str">
        <f t="shared" si="60"/>
        <v>21+</v>
      </c>
    </row>
    <row r="1587" spans="1:4" x14ac:dyDescent="0.25">
      <c r="A1587">
        <v>14</v>
      </c>
      <c r="B1587">
        <v>152</v>
      </c>
      <c r="C1587">
        <v>1</v>
      </c>
      <c r="D1587" t="str">
        <f t="shared" si="60"/>
        <v>21+</v>
      </c>
    </row>
    <row r="1588" spans="1:4" x14ac:dyDescent="0.25">
      <c r="A1588">
        <v>14</v>
      </c>
      <c r="B1588">
        <v>237</v>
      </c>
      <c r="C1588">
        <v>1</v>
      </c>
      <c r="D1588" t="str">
        <f t="shared" si="60"/>
        <v>21+</v>
      </c>
    </row>
    <row r="1589" spans="1:4" x14ac:dyDescent="0.25">
      <c r="A1589">
        <v>15</v>
      </c>
      <c r="B1589">
        <v>15</v>
      </c>
      <c r="C1589">
        <v>836</v>
      </c>
      <c r="D1589">
        <f t="shared" si="60"/>
        <v>0</v>
      </c>
    </row>
    <row r="1590" spans="1:4" x14ac:dyDescent="0.25">
      <c r="A1590">
        <v>15</v>
      </c>
      <c r="B1590">
        <v>16</v>
      </c>
      <c r="C1590">
        <v>669</v>
      </c>
      <c r="D1590">
        <f t="shared" si="60"/>
        <v>1</v>
      </c>
    </row>
    <row r="1591" spans="1:4" x14ac:dyDescent="0.25">
      <c r="A1591">
        <v>15</v>
      </c>
      <c r="B1591">
        <v>17</v>
      </c>
      <c r="C1591">
        <v>518</v>
      </c>
      <c r="D1591">
        <f t="shared" si="60"/>
        <v>2</v>
      </c>
    </row>
    <row r="1592" spans="1:4" x14ac:dyDescent="0.25">
      <c r="A1592">
        <v>15</v>
      </c>
      <c r="B1592">
        <v>18</v>
      </c>
      <c r="C1592">
        <v>518</v>
      </c>
      <c r="D1592">
        <f t="shared" si="60"/>
        <v>3</v>
      </c>
    </row>
    <row r="1593" spans="1:4" x14ac:dyDescent="0.25">
      <c r="A1593">
        <v>15</v>
      </c>
      <c r="B1593">
        <v>19</v>
      </c>
      <c r="C1593">
        <v>448</v>
      </c>
      <c r="D1593">
        <f t="shared" si="60"/>
        <v>4</v>
      </c>
    </row>
    <row r="1594" spans="1:4" x14ac:dyDescent="0.25">
      <c r="A1594">
        <v>15</v>
      </c>
      <c r="B1594">
        <v>20</v>
      </c>
      <c r="C1594">
        <v>382</v>
      </c>
      <c r="D1594">
        <f t="shared" si="60"/>
        <v>5</v>
      </c>
    </row>
    <row r="1595" spans="1:4" x14ac:dyDescent="0.25">
      <c r="A1595">
        <v>15</v>
      </c>
      <c r="B1595">
        <v>21</v>
      </c>
      <c r="C1595">
        <v>348</v>
      </c>
      <c r="D1595">
        <f t="shared" si="60"/>
        <v>6</v>
      </c>
    </row>
    <row r="1596" spans="1:4" x14ac:dyDescent="0.25">
      <c r="A1596">
        <v>15</v>
      </c>
      <c r="B1596">
        <v>22</v>
      </c>
      <c r="C1596">
        <v>302</v>
      </c>
      <c r="D1596">
        <f t="shared" si="60"/>
        <v>7</v>
      </c>
    </row>
    <row r="1597" spans="1:4" x14ac:dyDescent="0.25">
      <c r="A1597">
        <v>15</v>
      </c>
      <c r="B1597">
        <v>23</v>
      </c>
      <c r="C1597">
        <v>294</v>
      </c>
      <c r="D1597">
        <f t="shared" si="60"/>
        <v>8</v>
      </c>
    </row>
    <row r="1598" spans="1:4" x14ac:dyDescent="0.25">
      <c r="A1598">
        <v>15</v>
      </c>
      <c r="B1598">
        <v>24</v>
      </c>
      <c r="C1598">
        <v>221</v>
      </c>
      <c r="D1598">
        <f t="shared" si="60"/>
        <v>9</v>
      </c>
    </row>
    <row r="1599" spans="1:4" x14ac:dyDescent="0.25">
      <c r="A1599">
        <v>15</v>
      </c>
      <c r="B1599">
        <v>25</v>
      </c>
      <c r="C1599">
        <v>233</v>
      </c>
      <c r="D1599">
        <f t="shared" si="60"/>
        <v>10</v>
      </c>
    </row>
    <row r="1600" spans="1:4" x14ac:dyDescent="0.25">
      <c r="A1600">
        <v>15</v>
      </c>
      <c r="B1600">
        <v>26</v>
      </c>
      <c r="C1600">
        <v>195</v>
      </c>
      <c r="D1600">
        <f t="shared" si="60"/>
        <v>11</v>
      </c>
    </row>
    <row r="1601" spans="1:4" x14ac:dyDescent="0.25">
      <c r="A1601">
        <v>15</v>
      </c>
      <c r="B1601">
        <v>27</v>
      </c>
      <c r="C1601">
        <v>210</v>
      </c>
      <c r="D1601">
        <f t="shared" si="60"/>
        <v>12</v>
      </c>
    </row>
    <row r="1602" spans="1:4" x14ac:dyDescent="0.25">
      <c r="A1602">
        <v>15</v>
      </c>
      <c r="B1602">
        <v>28</v>
      </c>
      <c r="C1602">
        <v>174</v>
      </c>
      <c r="D1602">
        <f t="shared" si="60"/>
        <v>13</v>
      </c>
    </row>
    <row r="1603" spans="1:4" x14ac:dyDescent="0.25">
      <c r="A1603">
        <v>15</v>
      </c>
      <c r="B1603">
        <v>29</v>
      </c>
      <c r="C1603">
        <v>164</v>
      </c>
      <c r="D1603">
        <f t="shared" ref="D1603:D1666" si="61">IF(B1603-A1603&lt;21,B1603-A1603,"21+")</f>
        <v>14</v>
      </c>
    </row>
    <row r="1604" spans="1:4" x14ac:dyDescent="0.25">
      <c r="A1604">
        <v>15</v>
      </c>
      <c r="B1604">
        <v>30</v>
      </c>
      <c r="C1604">
        <v>128</v>
      </c>
      <c r="D1604">
        <f t="shared" si="61"/>
        <v>15</v>
      </c>
    </row>
    <row r="1605" spans="1:4" x14ac:dyDescent="0.25">
      <c r="A1605">
        <v>15</v>
      </c>
      <c r="B1605">
        <v>31</v>
      </c>
      <c r="C1605">
        <v>130</v>
      </c>
      <c r="D1605">
        <f t="shared" si="61"/>
        <v>16</v>
      </c>
    </row>
    <row r="1606" spans="1:4" x14ac:dyDescent="0.25">
      <c r="A1606">
        <v>15</v>
      </c>
      <c r="B1606">
        <v>32</v>
      </c>
      <c r="C1606">
        <v>124</v>
      </c>
      <c r="D1606">
        <f t="shared" si="61"/>
        <v>17</v>
      </c>
    </row>
    <row r="1607" spans="1:4" x14ac:dyDescent="0.25">
      <c r="A1607">
        <v>15</v>
      </c>
      <c r="B1607">
        <v>33</v>
      </c>
      <c r="C1607">
        <v>105</v>
      </c>
      <c r="D1607">
        <f t="shared" si="61"/>
        <v>18</v>
      </c>
    </row>
    <row r="1608" spans="1:4" x14ac:dyDescent="0.25">
      <c r="A1608">
        <v>15</v>
      </c>
      <c r="B1608">
        <v>34</v>
      </c>
      <c r="C1608">
        <v>120</v>
      </c>
      <c r="D1608">
        <f t="shared" si="61"/>
        <v>19</v>
      </c>
    </row>
    <row r="1609" spans="1:4" x14ac:dyDescent="0.25">
      <c r="A1609">
        <v>15</v>
      </c>
      <c r="B1609">
        <v>35</v>
      </c>
      <c r="C1609">
        <v>69</v>
      </c>
      <c r="D1609">
        <f t="shared" si="61"/>
        <v>20</v>
      </c>
    </row>
    <row r="1610" spans="1:4" x14ac:dyDescent="0.25">
      <c r="A1610">
        <v>15</v>
      </c>
      <c r="B1610">
        <v>36</v>
      </c>
      <c r="C1610">
        <v>99</v>
      </c>
      <c r="D1610" t="str">
        <f t="shared" si="61"/>
        <v>21+</v>
      </c>
    </row>
    <row r="1611" spans="1:4" x14ac:dyDescent="0.25">
      <c r="A1611">
        <v>15</v>
      </c>
      <c r="B1611">
        <v>37</v>
      </c>
      <c r="C1611">
        <v>71</v>
      </c>
      <c r="D1611" t="str">
        <f t="shared" si="61"/>
        <v>21+</v>
      </c>
    </row>
    <row r="1612" spans="1:4" x14ac:dyDescent="0.25">
      <c r="A1612">
        <v>15</v>
      </c>
      <c r="B1612">
        <v>38</v>
      </c>
      <c r="C1612">
        <v>72</v>
      </c>
      <c r="D1612" t="str">
        <f t="shared" si="61"/>
        <v>21+</v>
      </c>
    </row>
    <row r="1613" spans="1:4" x14ac:dyDescent="0.25">
      <c r="A1613">
        <v>15</v>
      </c>
      <c r="B1613">
        <v>39</v>
      </c>
      <c r="C1613">
        <v>63</v>
      </c>
      <c r="D1613" t="str">
        <f t="shared" si="61"/>
        <v>21+</v>
      </c>
    </row>
    <row r="1614" spans="1:4" x14ac:dyDescent="0.25">
      <c r="A1614">
        <v>15</v>
      </c>
      <c r="B1614">
        <v>40</v>
      </c>
      <c r="C1614">
        <v>54</v>
      </c>
      <c r="D1614" t="str">
        <f t="shared" si="61"/>
        <v>21+</v>
      </c>
    </row>
    <row r="1615" spans="1:4" x14ac:dyDescent="0.25">
      <c r="A1615">
        <v>15</v>
      </c>
      <c r="B1615">
        <v>41</v>
      </c>
      <c r="C1615">
        <v>66</v>
      </c>
      <c r="D1615" t="str">
        <f t="shared" si="61"/>
        <v>21+</v>
      </c>
    </row>
    <row r="1616" spans="1:4" x14ac:dyDescent="0.25">
      <c r="A1616">
        <v>15</v>
      </c>
      <c r="B1616">
        <v>42</v>
      </c>
      <c r="C1616">
        <v>59</v>
      </c>
      <c r="D1616" t="str">
        <f t="shared" si="61"/>
        <v>21+</v>
      </c>
    </row>
    <row r="1617" spans="1:4" x14ac:dyDescent="0.25">
      <c r="A1617">
        <v>15</v>
      </c>
      <c r="B1617">
        <v>43</v>
      </c>
      <c r="C1617">
        <v>58</v>
      </c>
      <c r="D1617" t="str">
        <f t="shared" si="61"/>
        <v>21+</v>
      </c>
    </row>
    <row r="1618" spans="1:4" x14ac:dyDescent="0.25">
      <c r="A1618">
        <v>15</v>
      </c>
      <c r="B1618">
        <v>44</v>
      </c>
      <c r="C1618">
        <v>36</v>
      </c>
      <c r="D1618" t="str">
        <f t="shared" si="61"/>
        <v>21+</v>
      </c>
    </row>
    <row r="1619" spans="1:4" x14ac:dyDescent="0.25">
      <c r="A1619">
        <v>15</v>
      </c>
      <c r="B1619">
        <v>45</v>
      </c>
      <c r="C1619">
        <v>47</v>
      </c>
      <c r="D1619" t="str">
        <f t="shared" si="61"/>
        <v>21+</v>
      </c>
    </row>
    <row r="1620" spans="1:4" x14ac:dyDescent="0.25">
      <c r="A1620">
        <v>15</v>
      </c>
      <c r="B1620">
        <v>46</v>
      </c>
      <c r="C1620">
        <v>44</v>
      </c>
      <c r="D1620" t="str">
        <f t="shared" si="61"/>
        <v>21+</v>
      </c>
    </row>
    <row r="1621" spans="1:4" x14ac:dyDescent="0.25">
      <c r="A1621">
        <v>15</v>
      </c>
      <c r="B1621">
        <v>47</v>
      </c>
      <c r="C1621">
        <v>32</v>
      </c>
      <c r="D1621" t="str">
        <f t="shared" si="61"/>
        <v>21+</v>
      </c>
    </row>
    <row r="1622" spans="1:4" x14ac:dyDescent="0.25">
      <c r="A1622">
        <v>15</v>
      </c>
      <c r="B1622">
        <v>48</v>
      </c>
      <c r="C1622">
        <v>39</v>
      </c>
      <c r="D1622" t="str">
        <f t="shared" si="61"/>
        <v>21+</v>
      </c>
    </row>
    <row r="1623" spans="1:4" x14ac:dyDescent="0.25">
      <c r="A1623">
        <v>15</v>
      </c>
      <c r="B1623">
        <v>49</v>
      </c>
      <c r="C1623">
        <v>31</v>
      </c>
      <c r="D1623" t="str">
        <f t="shared" si="61"/>
        <v>21+</v>
      </c>
    </row>
    <row r="1624" spans="1:4" x14ac:dyDescent="0.25">
      <c r="A1624">
        <v>15</v>
      </c>
      <c r="B1624">
        <v>50</v>
      </c>
      <c r="C1624">
        <v>33</v>
      </c>
      <c r="D1624" t="str">
        <f t="shared" si="61"/>
        <v>21+</v>
      </c>
    </row>
    <row r="1625" spans="1:4" x14ac:dyDescent="0.25">
      <c r="A1625">
        <v>15</v>
      </c>
      <c r="B1625">
        <v>51</v>
      </c>
      <c r="C1625">
        <v>34</v>
      </c>
      <c r="D1625" t="str">
        <f t="shared" si="61"/>
        <v>21+</v>
      </c>
    </row>
    <row r="1626" spans="1:4" x14ac:dyDescent="0.25">
      <c r="A1626">
        <v>15</v>
      </c>
      <c r="B1626">
        <v>52</v>
      </c>
      <c r="C1626">
        <v>28</v>
      </c>
      <c r="D1626" t="str">
        <f t="shared" si="61"/>
        <v>21+</v>
      </c>
    </row>
    <row r="1627" spans="1:4" x14ac:dyDescent="0.25">
      <c r="A1627">
        <v>15</v>
      </c>
      <c r="B1627">
        <v>53</v>
      </c>
      <c r="C1627">
        <v>22</v>
      </c>
      <c r="D1627" t="str">
        <f t="shared" si="61"/>
        <v>21+</v>
      </c>
    </row>
    <row r="1628" spans="1:4" x14ac:dyDescent="0.25">
      <c r="A1628">
        <v>15</v>
      </c>
      <c r="B1628">
        <v>54</v>
      </c>
      <c r="C1628">
        <v>28</v>
      </c>
      <c r="D1628" t="str">
        <f t="shared" si="61"/>
        <v>21+</v>
      </c>
    </row>
    <row r="1629" spans="1:4" x14ac:dyDescent="0.25">
      <c r="A1629">
        <v>15</v>
      </c>
      <c r="B1629">
        <v>55</v>
      </c>
      <c r="C1629">
        <v>22</v>
      </c>
      <c r="D1629" t="str">
        <f t="shared" si="61"/>
        <v>21+</v>
      </c>
    </row>
    <row r="1630" spans="1:4" x14ac:dyDescent="0.25">
      <c r="A1630">
        <v>15</v>
      </c>
      <c r="B1630">
        <v>56</v>
      </c>
      <c r="C1630">
        <v>16</v>
      </c>
      <c r="D1630" t="str">
        <f t="shared" si="61"/>
        <v>21+</v>
      </c>
    </row>
    <row r="1631" spans="1:4" x14ac:dyDescent="0.25">
      <c r="A1631">
        <v>15</v>
      </c>
      <c r="B1631">
        <v>57</v>
      </c>
      <c r="C1631">
        <v>13</v>
      </c>
      <c r="D1631" t="str">
        <f t="shared" si="61"/>
        <v>21+</v>
      </c>
    </row>
    <row r="1632" spans="1:4" x14ac:dyDescent="0.25">
      <c r="A1632">
        <v>15</v>
      </c>
      <c r="B1632">
        <v>58</v>
      </c>
      <c r="C1632">
        <v>12</v>
      </c>
      <c r="D1632" t="str">
        <f t="shared" si="61"/>
        <v>21+</v>
      </c>
    </row>
    <row r="1633" spans="1:4" x14ac:dyDescent="0.25">
      <c r="A1633">
        <v>15</v>
      </c>
      <c r="B1633">
        <v>59</v>
      </c>
      <c r="C1633">
        <v>20</v>
      </c>
      <c r="D1633" t="str">
        <f t="shared" si="61"/>
        <v>21+</v>
      </c>
    </row>
    <row r="1634" spans="1:4" x14ac:dyDescent="0.25">
      <c r="A1634">
        <v>15</v>
      </c>
      <c r="B1634">
        <v>60</v>
      </c>
      <c r="C1634">
        <v>15</v>
      </c>
      <c r="D1634" t="str">
        <f t="shared" si="61"/>
        <v>21+</v>
      </c>
    </row>
    <row r="1635" spans="1:4" x14ac:dyDescent="0.25">
      <c r="A1635">
        <v>15</v>
      </c>
      <c r="B1635">
        <v>61</v>
      </c>
      <c r="C1635">
        <v>12</v>
      </c>
      <c r="D1635" t="str">
        <f t="shared" si="61"/>
        <v>21+</v>
      </c>
    </row>
    <row r="1636" spans="1:4" x14ac:dyDescent="0.25">
      <c r="A1636">
        <v>15</v>
      </c>
      <c r="B1636">
        <v>62</v>
      </c>
      <c r="C1636">
        <v>13</v>
      </c>
      <c r="D1636" t="str">
        <f t="shared" si="61"/>
        <v>21+</v>
      </c>
    </row>
    <row r="1637" spans="1:4" x14ac:dyDescent="0.25">
      <c r="A1637">
        <v>15</v>
      </c>
      <c r="B1637">
        <v>63</v>
      </c>
      <c r="C1637">
        <v>16</v>
      </c>
      <c r="D1637" t="str">
        <f t="shared" si="61"/>
        <v>21+</v>
      </c>
    </row>
    <row r="1638" spans="1:4" x14ac:dyDescent="0.25">
      <c r="A1638">
        <v>15</v>
      </c>
      <c r="B1638">
        <v>64</v>
      </c>
      <c r="C1638">
        <v>8</v>
      </c>
      <c r="D1638" t="str">
        <f t="shared" si="61"/>
        <v>21+</v>
      </c>
    </row>
    <row r="1639" spans="1:4" x14ac:dyDescent="0.25">
      <c r="A1639">
        <v>15</v>
      </c>
      <c r="B1639">
        <v>65</v>
      </c>
      <c r="C1639">
        <v>12</v>
      </c>
      <c r="D1639" t="str">
        <f t="shared" si="61"/>
        <v>21+</v>
      </c>
    </row>
    <row r="1640" spans="1:4" x14ac:dyDescent="0.25">
      <c r="A1640">
        <v>15</v>
      </c>
      <c r="B1640">
        <v>66</v>
      </c>
      <c r="C1640">
        <v>7</v>
      </c>
      <c r="D1640" t="str">
        <f t="shared" si="61"/>
        <v>21+</v>
      </c>
    </row>
    <row r="1641" spans="1:4" x14ac:dyDescent="0.25">
      <c r="A1641">
        <v>15</v>
      </c>
      <c r="B1641">
        <v>67</v>
      </c>
      <c r="C1641">
        <v>10</v>
      </c>
      <c r="D1641" t="str">
        <f t="shared" si="61"/>
        <v>21+</v>
      </c>
    </row>
    <row r="1642" spans="1:4" x14ac:dyDescent="0.25">
      <c r="A1642">
        <v>15</v>
      </c>
      <c r="B1642">
        <v>68</v>
      </c>
      <c r="C1642">
        <v>5</v>
      </c>
      <c r="D1642" t="str">
        <f t="shared" si="61"/>
        <v>21+</v>
      </c>
    </row>
    <row r="1643" spans="1:4" x14ac:dyDescent="0.25">
      <c r="A1643">
        <v>15</v>
      </c>
      <c r="B1643">
        <v>69</v>
      </c>
      <c r="C1643">
        <v>6</v>
      </c>
      <c r="D1643" t="str">
        <f t="shared" si="61"/>
        <v>21+</v>
      </c>
    </row>
    <row r="1644" spans="1:4" x14ac:dyDescent="0.25">
      <c r="A1644">
        <v>15</v>
      </c>
      <c r="B1644">
        <v>70</v>
      </c>
      <c r="C1644">
        <v>4</v>
      </c>
      <c r="D1644" t="str">
        <f t="shared" si="61"/>
        <v>21+</v>
      </c>
    </row>
    <row r="1645" spans="1:4" x14ac:dyDescent="0.25">
      <c r="A1645">
        <v>15</v>
      </c>
      <c r="B1645">
        <v>71</v>
      </c>
      <c r="C1645">
        <v>6</v>
      </c>
      <c r="D1645" t="str">
        <f t="shared" si="61"/>
        <v>21+</v>
      </c>
    </row>
    <row r="1646" spans="1:4" x14ac:dyDescent="0.25">
      <c r="A1646">
        <v>15</v>
      </c>
      <c r="B1646">
        <v>72</v>
      </c>
      <c r="C1646">
        <v>7</v>
      </c>
      <c r="D1646" t="str">
        <f t="shared" si="61"/>
        <v>21+</v>
      </c>
    </row>
    <row r="1647" spans="1:4" x14ac:dyDescent="0.25">
      <c r="A1647">
        <v>15</v>
      </c>
      <c r="B1647">
        <v>73</v>
      </c>
      <c r="C1647">
        <v>6</v>
      </c>
      <c r="D1647" t="str">
        <f t="shared" si="61"/>
        <v>21+</v>
      </c>
    </row>
    <row r="1648" spans="1:4" x14ac:dyDescent="0.25">
      <c r="A1648">
        <v>15</v>
      </c>
      <c r="B1648">
        <v>74</v>
      </c>
      <c r="C1648">
        <v>5</v>
      </c>
      <c r="D1648" t="str">
        <f t="shared" si="61"/>
        <v>21+</v>
      </c>
    </row>
    <row r="1649" spans="1:4" x14ac:dyDescent="0.25">
      <c r="A1649">
        <v>15</v>
      </c>
      <c r="B1649">
        <v>75</v>
      </c>
      <c r="C1649">
        <v>5</v>
      </c>
      <c r="D1649" t="str">
        <f t="shared" si="61"/>
        <v>21+</v>
      </c>
    </row>
    <row r="1650" spans="1:4" x14ac:dyDescent="0.25">
      <c r="A1650">
        <v>15</v>
      </c>
      <c r="B1650">
        <v>76</v>
      </c>
      <c r="C1650">
        <v>2</v>
      </c>
      <c r="D1650" t="str">
        <f t="shared" si="61"/>
        <v>21+</v>
      </c>
    </row>
    <row r="1651" spans="1:4" x14ac:dyDescent="0.25">
      <c r="A1651">
        <v>15</v>
      </c>
      <c r="B1651">
        <v>77</v>
      </c>
      <c r="C1651">
        <v>4</v>
      </c>
      <c r="D1651" t="str">
        <f t="shared" si="61"/>
        <v>21+</v>
      </c>
    </row>
    <row r="1652" spans="1:4" x14ac:dyDescent="0.25">
      <c r="A1652">
        <v>15</v>
      </c>
      <c r="B1652">
        <v>78</v>
      </c>
      <c r="C1652">
        <v>9</v>
      </c>
      <c r="D1652" t="str">
        <f t="shared" si="61"/>
        <v>21+</v>
      </c>
    </row>
    <row r="1653" spans="1:4" x14ac:dyDescent="0.25">
      <c r="A1653">
        <v>15</v>
      </c>
      <c r="B1653">
        <v>79</v>
      </c>
      <c r="C1653">
        <v>5</v>
      </c>
      <c r="D1653" t="str">
        <f t="shared" si="61"/>
        <v>21+</v>
      </c>
    </row>
    <row r="1654" spans="1:4" x14ac:dyDescent="0.25">
      <c r="A1654">
        <v>15</v>
      </c>
      <c r="B1654">
        <v>80</v>
      </c>
      <c r="C1654">
        <v>2</v>
      </c>
      <c r="D1654" t="str">
        <f t="shared" si="61"/>
        <v>21+</v>
      </c>
    </row>
    <row r="1655" spans="1:4" x14ac:dyDescent="0.25">
      <c r="A1655">
        <v>15</v>
      </c>
      <c r="B1655">
        <v>81</v>
      </c>
      <c r="C1655">
        <v>2</v>
      </c>
      <c r="D1655" t="str">
        <f t="shared" si="61"/>
        <v>21+</v>
      </c>
    </row>
    <row r="1656" spans="1:4" x14ac:dyDescent="0.25">
      <c r="A1656">
        <v>15</v>
      </c>
      <c r="B1656">
        <v>82</v>
      </c>
      <c r="C1656">
        <v>11</v>
      </c>
      <c r="D1656" t="str">
        <f t="shared" si="61"/>
        <v>21+</v>
      </c>
    </row>
    <row r="1657" spans="1:4" x14ac:dyDescent="0.25">
      <c r="A1657">
        <v>15</v>
      </c>
      <c r="B1657">
        <v>83</v>
      </c>
      <c r="C1657">
        <v>2</v>
      </c>
      <c r="D1657" t="str">
        <f t="shared" si="61"/>
        <v>21+</v>
      </c>
    </row>
    <row r="1658" spans="1:4" x14ac:dyDescent="0.25">
      <c r="A1658">
        <v>15</v>
      </c>
      <c r="B1658">
        <v>84</v>
      </c>
      <c r="C1658">
        <v>5</v>
      </c>
      <c r="D1658" t="str">
        <f t="shared" si="61"/>
        <v>21+</v>
      </c>
    </row>
    <row r="1659" spans="1:4" x14ac:dyDescent="0.25">
      <c r="A1659">
        <v>15</v>
      </c>
      <c r="B1659">
        <v>85</v>
      </c>
      <c r="C1659">
        <v>3</v>
      </c>
      <c r="D1659" t="str">
        <f t="shared" si="61"/>
        <v>21+</v>
      </c>
    </row>
    <row r="1660" spans="1:4" x14ac:dyDescent="0.25">
      <c r="A1660">
        <v>15</v>
      </c>
      <c r="B1660">
        <v>86</v>
      </c>
      <c r="C1660">
        <v>2</v>
      </c>
      <c r="D1660" t="str">
        <f t="shared" si="61"/>
        <v>21+</v>
      </c>
    </row>
    <row r="1661" spans="1:4" x14ac:dyDescent="0.25">
      <c r="A1661">
        <v>15</v>
      </c>
      <c r="B1661">
        <v>87</v>
      </c>
      <c r="C1661">
        <v>3</v>
      </c>
      <c r="D1661" t="str">
        <f t="shared" si="61"/>
        <v>21+</v>
      </c>
    </row>
    <row r="1662" spans="1:4" x14ac:dyDescent="0.25">
      <c r="A1662">
        <v>15</v>
      </c>
      <c r="B1662">
        <v>89</v>
      </c>
      <c r="C1662">
        <v>4</v>
      </c>
      <c r="D1662" t="str">
        <f t="shared" si="61"/>
        <v>21+</v>
      </c>
    </row>
    <row r="1663" spans="1:4" x14ac:dyDescent="0.25">
      <c r="A1663">
        <v>15</v>
      </c>
      <c r="B1663">
        <v>90</v>
      </c>
      <c r="C1663">
        <v>3</v>
      </c>
      <c r="D1663" t="str">
        <f t="shared" si="61"/>
        <v>21+</v>
      </c>
    </row>
    <row r="1664" spans="1:4" x14ac:dyDescent="0.25">
      <c r="A1664">
        <v>15</v>
      </c>
      <c r="B1664">
        <v>91</v>
      </c>
      <c r="C1664">
        <v>3</v>
      </c>
      <c r="D1664" t="str">
        <f t="shared" si="61"/>
        <v>21+</v>
      </c>
    </row>
    <row r="1665" spans="1:4" x14ac:dyDescent="0.25">
      <c r="A1665">
        <v>15</v>
      </c>
      <c r="B1665">
        <v>92</v>
      </c>
      <c r="C1665">
        <v>6</v>
      </c>
      <c r="D1665" t="str">
        <f t="shared" si="61"/>
        <v>21+</v>
      </c>
    </row>
    <row r="1666" spans="1:4" x14ac:dyDescent="0.25">
      <c r="A1666">
        <v>15</v>
      </c>
      <c r="B1666">
        <v>93</v>
      </c>
      <c r="C1666">
        <v>1</v>
      </c>
      <c r="D1666" t="str">
        <f t="shared" si="61"/>
        <v>21+</v>
      </c>
    </row>
    <row r="1667" spans="1:4" x14ac:dyDescent="0.25">
      <c r="A1667">
        <v>15</v>
      </c>
      <c r="B1667">
        <v>95</v>
      </c>
      <c r="C1667">
        <v>4</v>
      </c>
      <c r="D1667" t="str">
        <f t="shared" ref="D1667:D1730" si="62">IF(B1667-A1667&lt;21,B1667-A1667,"21+")</f>
        <v>21+</v>
      </c>
    </row>
    <row r="1668" spans="1:4" x14ac:dyDescent="0.25">
      <c r="A1668">
        <v>15</v>
      </c>
      <c r="B1668">
        <v>96</v>
      </c>
      <c r="C1668">
        <v>3</v>
      </c>
      <c r="D1668" t="str">
        <f t="shared" si="62"/>
        <v>21+</v>
      </c>
    </row>
    <row r="1669" spans="1:4" x14ac:dyDescent="0.25">
      <c r="A1669">
        <v>15</v>
      </c>
      <c r="B1669">
        <v>97</v>
      </c>
      <c r="C1669">
        <v>3</v>
      </c>
      <c r="D1669" t="str">
        <f t="shared" si="62"/>
        <v>21+</v>
      </c>
    </row>
    <row r="1670" spans="1:4" x14ac:dyDescent="0.25">
      <c r="A1670">
        <v>15</v>
      </c>
      <c r="B1670">
        <v>98</v>
      </c>
      <c r="C1670">
        <v>1</v>
      </c>
      <c r="D1670" t="str">
        <f t="shared" si="62"/>
        <v>21+</v>
      </c>
    </row>
    <row r="1671" spans="1:4" x14ac:dyDescent="0.25">
      <c r="A1671">
        <v>15</v>
      </c>
      <c r="B1671">
        <v>99</v>
      </c>
      <c r="C1671">
        <v>1</v>
      </c>
      <c r="D1671" t="str">
        <f t="shared" si="62"/>
        <v>21+</v>
      </c>
    </row>
    <row r="1672" spans="1:4" x14ac:dyDescent="0.25">
      <c r="A1672">
        <v>15</v>
      </c>
      <c r="B1672">
        <v>100</v>
      </c>
      <c r="C1672">
        <v>2</v>
      </c>
      <c r="D1672" t="str">
        <f t="shared" si="62"/>
        <v>21+</v>
      </c>
    </row>
    <row r="1673" spans="1:4" x14ac:dyDescent="0.25">
      <c r="A1673">
        <v>15</v>
      </c>
      <c r="B1673">
        <v>104</v>
      </c>
      <c r="C1673">
        <v>2</v>
      </c>
      <c r="D1673" t="str">
        <f t="shared" si="62"/>
        <v>21+</v>
      </c>
    </row>
    <row r="1674" spans="1:4" x14ac:dyDescent="0.25">
      <c r="A1674">
        <v>15</v>
      </c>
      <c r="B1674">
        <v>106</v>
      </c>
      <c r="C1674">
        <v>1</v>
      </c>
      <c r="D1674" t="str">
        <f t="shared" si="62"/>
        <v>21+</v>
      </c>
    </row>
    <row r="1675" spans="1:4" x14ac:dyDescent="0.25">
      <c r="A1675">
        <v>15</v>
      </c>
      <c r="B1675">
        <v>111</v>
      </c>
      <c r="C1675">
        <v>1</v>
      </c>
      <c r="D1675" t="str">
        <f t="shared" si="62"/>
        <v>21+</v>
      </c>
    </row>
    <row r="1676" spans="1:4" x14ac:dyDescent="0.25">
      <c r="A1676">
        <v>15</v>
      </c>
      <c r="B1676">
        <v>112</v>
      </c>
      <c r="C1676">
        <v>1</v>
      </c>
      <c r="D1676" t="str">
        <f t="shared" si="62"/>
        <v>21+</v>
      </c>
    </row>
    <row r="1677" spans="1:4" x14ac:dyDescent="0.25">
      <c r="A1677">
        <v>15</v>
      </c>
      <c r="B1677">
        <v>114</v>
      </c>
      <c r="C1677">
        <v>2</v>
      </c>
      <c r="D1677" t="str">
        <f t="shared" si="62"/>
        <v>21+</v>
      </c>
    </row>
    <row r="1678" spans="1:4" x14ac:dyDescent="0.25">
      <c r="A1678">
        <v>15</v>
      </c>
      <c r="B1678">
        <v>121</v>
      </c>
      <c r="C1678">
        <v>1</v>
      </c>
      <c r="D1678" t="str">
        <f t="shared" si="62"/>
        <v>21+</v>
      </c>
    </row>
    <row r="1679" spans="1:4" x14ac:dyDescent="0.25">
      <c r="A1679">
        <v>15</v>
      </c>
      <c r="B1679">
        <v>133</v>
      </c>
      <c r="C1679">
        <v>1</v>
      </c>
      <c r="D1679" t="str">
        <f t="shared" si="62"/>
        <v>21+</v>
      </c>
    </row>
    <row r="1680" spans="1:4" x14ac:dyDescent="0.25">
      <c r="A1680">
        <v>15</v>
      </c>
      <c r="B1680">
        <v>138</v>
      </c>
      <c r="C1680">
        <v>1</v>
      </c>
      <c r="D1680" t="str">
        <f t="shared" si="62"/>
        <v>21+</v>
      </c>
    </row>
    <row r="1681" spans="1:4" x14ac:dyDescent="0.25">
      <c r="A1681">
        <v>15</v>
      </c>
      <c r="B1681">
        <v>146</v>
      </c>
      <c r="C1681">
        <v>1</v>
      </c>
      <c r="D1681" t="str">
        <f t="shared" si="62"/>
        <v>21+</v>
      </c>
    </row>
    <row r="1682" spans="1:4" x14ac:dyDescent="0.25">
      <c r="A1682">
        <v>15</v>
      </c>
      <c r="B1682">
        <v>168</v>
      </c>
      <c r="C1682">
        <v>2</v>
      </c>
      <c r="D1682" t="str">
        <f t="shared" si="62"/>
        <v>21+</v>
      </c>
    </row>
    <row r="1683" spans="1:4" x14ac:dyDescent="0.25">
      <c r="A1683">
        <v>15</v>
      </c>
      <c r="B1683">
        <v>174</v>
      </c>
      <c r="C1683">
        <v>1</v>
      </c>
      <c r="D1683" t="str">
        <f t="shared" si="62"/>
        <v>21+</v>
      </c>
    </row>
    <row r="1684" spans="1:4" x14ac:dyDescent="0.25">
      <c r="A1684">
        <v>15</v>
      </c>
      <c r="B1684">
        <v>184</v>
      </c>
      <c r="C1684">
        <v>1</v>
      </c>
      <c r="D1684" t="str">
        <f t="shared" si="62"/>
        <v>21+</v>
      </c>
    </row>
    <row r="1685" spans="1:4" x14ac:dyDescent="0.25">
      <c r="A1685">
        <v>16</v>
      </c>
      <c r="B1685">
        <v>16</v>
      </c>
      <c r="C1685">
        <v>728</v>
      </c>
      <c r="D1685">
        <f t="shared" si="62"/>
        <v>0</v>
      </c>
    </row>
    <row r="1686" spans="1:4" x14ac:dyDescent="0.25">
      <c r="A1686">
        <v>16</v>
      </c>
      <c r="B1686">
        <v>17</v>
      </c>
      <c r="C1686">
        <v>533</v>
      </c>
      <c r="D1686">
        <f t="shared" si="62"/>
        <v>1</v>
      </c>
    </row>
    <row r="1687" spans="1:4" x14ac:dyDescent="0.25">
      <c r="A1687">
        <v>16</v>
      </c>
      <c r="B1687">
        <v>18</v>
      </c>
      <c r="C1687">
        <v>557</v>
      </c>
      <c r="D1687">
        <f t="shared" si="62"/>
        <v>2</v>
      </c>
    </row>
    <row r="1688" spans="1:4" x14ac:dyDescent="0.25">
      <c r="A1688">
        <v>16</v>
      </c>
      <c r="B1688">
        <v>19</v>
      </c>
      <c r="C1688">
        <v>415</v>
      </c>
      <c r="D1688">
        <f t="shared" si="62"/>
        <v>3</v>
      </c>
    </row>
    <row r="1689" spans="1:4" x14ac:dyDescent="0.25">
      <c r="A1689">
        <v>16</v>
      </c>
      <c r="B1689">
        <v>20</v>
      </c>
      <c r="C1689">
        <v>376</v>
      </c>
      <c r="D1689">
        <f t="shared" si="62"/>
        <v>4</v>
      </c>
    </row>
    <row r="1690" spans="1:4" x14ac:dyDescent="0.25">
      <c r="A1690">
        <v>16</v>
      </c>
      <c r="B1690">
        <v>21</v>
      </c>
      <c r="C1690">
        <v>334</v>
      </c>
      <c r="D1690">
        <f t="shared" si="62"/>
        <v>5</v>
      </c>
    </row>
    <row r="1691" spans="1:4" x14ac:dyDescent="0.25">
      <c r="A1691">
        <v>16</v>
      </c>
      <c r="B1691">
        <v>22</v>
      </c>
      <c r="C1691">
        <v>310</v>
      </c>
      <c r="D1691">
        <f t="shared" si="62"/>
        <v>6</v>
      </c>
    </row>
    <row r="1692" spans="1:4" x14ac:dyDescent="0.25">
      <c r="A1692">
        <v>16</v>
      </c>
      <c r="B1692">
        <v>23</v>
      </c>
      <c r="C1692">
        <v>240</v>
      </c>
      <c r="D1692">
        <f t="shared" si="62"/>
        <v>7</v>
      </c>
    </row>
    <row r="1693" spans="1:4" x14ac:dyDescent="0.25">
      <c r="A1693">
        <v>16</v>
      </c>
      <c r="B1693">
        <v>24</v>
      </c>
      <c r="C1693">
        <v>250</v>
      </c>
      <c r="D1693">
        <f t="shared" si="62"/>
        <v>8</v>
      </c>
    </row>
    <row r="1694" spans="1:4" x14ac:dyDescent="0.25">
      <c r="A1694">
        <v>16</v>
      </c>
      <c r="B1694">
        <v>25</v>
      </c>
      <c r="C1694">
        <v>213</v>
      </c>
      <c r="D1694">
        <f t="shared" si="62"/>
        <v>9</v>
      </c>
    </row>
    <row r="1695" spans="1:4" x14ac:dyDescent="0.25">
      <c r="A1695">
        <v>16</v>
      </c>
      <c r="B1695">
        <v>26</v>
      </c>
      <c r="C1695">
        <v>188</v>
      </c>
      <c r="D1695">
        <f t="shared" si="62"/>
        <v>10</v>
      </c>
    </row>
    <row r="1696" spans="1:4" x14ac:dyDescent="0.25">
      <c r="A1696">
        <v>16</v>
      </c>
      <c r="B1696">
        <v>27</v>
      </c>
      <c r="C1696">
        <v>184</v>
      </c>
      <c r="D1696">
        <f t="shared" si="62"/>
        <v>11</v>
      </c>
    </row>
    <row r="1697" spans="1:4" x14ac:dyDescent="0.25">
      <c r="A1697">
        <v>16</v>
      </c>
      <c r="B1697">
        <v>28</v>
      </c>
      <c r="C1697">
        <v>160</v>
      </c>
      <c r="D1697">
        <f t="shared" si="62"/>
        <v>12</v>
      </c>
    </row>
    <row r="1698" spans="1:4" x14ac:dyDescent="0.25">
      <c r="A1698">
        <v>16</v>
      </c>
      <c r="B1698">
        <v>29</v>
      </c>
      <c r="C1698">
        <v>157</v>
      </c>
      <c r="D1698">
        <f t="shared" si="62"/>
        <v>13</v>
      </c>
    </row>
    <row r="1699" spans="1:4" x14ac:dyDescent="0.25">
      <c r="A1699">
        <v>16</v>
      </c>
      <c r="B1699">
        <v>30</v>
      </c>
      <c r="C1699">
        <v>137</v>
      </c>
      <c r="D1699">
        <f t="shared" si="62"/>
        <v>14</v>
      </c>
    </row>
    <row r="1700" spans="1:4" x14ac:dyDescent="0.25">
      <c r="A1700">
        <v>16</v>
      </c>
      <c r="B1700">
        <v>31</v>
      </c>
      <c r="C1700">
        <v>120</v>
      </c>
      <c r="D1700">
        <f t="shared" si="62"/>
        <v>15</v>
      </c>
    </row>
    <row r="1701" spans="1:4" x14ac:dyDescent="0.25">
      <c r="A1701">
        <v>16</v>
      </c>
      <c r="B1701">
        <v>32</v>
      </c>
      <c r="C1701">
        <v>108</v>
      </c>
      <c r="D1701">
        <f t="shared" si="62"/>
        <v>16</v>
      </c>
    </row>
    <row r="1702" spans="1:4" x14ac:dyDescent="0.25">
      <c r="A1702">
        <v>16</v>
      </c>
      <c r="B1702">
        <v>33</v>
      </c>
      <c r="C1702">
        <v>112</v>
      </c>
      <c r="D1702">
        <f t="shared" si="62"/>
        <v>17</v>
      </c>
    </row>
    <row r="1703" spans="1:4" x14ac:dyDescent="0.25">
      <c r="A1703">
        <v>16</v>
      </c>
      <c r="B1703">
        <v>34</v>
      </c>
      <c r="C1703">
        <v>106</v>
      </c>
      <c r="D1703">
        <f t="shared" si="62"/>
        <v>18</v>
      </c>
    </row>
    <row r="1704" spans="1:4" x14ac:dyDescent="0.25">
      <c r="A1704">
        <v>16</v>
      </c>
      <c r="B1704">
        <v>35</v>
      </c>
      <c r="C1704">
        <v>94</v>
      </c>
      <c r="D1704">
        <f t="shared" si="62"/>
        <v>19</v>
      </c>
    </row>
    <row r="1705" spans="1:4" x14ac:dyDescent="0.25">
      <c r="A1705">
        <v>16</v>
      </c>
      <c r="B1705">
        <v>36</v>
      </c>
      <c r="C1705">
        <v>102</v>
      </c>
      <c r="D1705">
        <f t="shared" si="62"/>
        <v>20</v>
      </c>
    </row>
    <row r="1706" spans="1:4" x14ac:dyDescent="0.25">
      <c r="A1706">
        <v>16</v>
      </c>
      <c r="B1706">
        <v>37</v>
      </c>
      <c r="C1706">
        <v>92</v>
      </c>
      <c r="D1706" t="str">
        <f t="shared" si="62"/>
        <v>21+</v>
      </c>
    </row>
    <row r="1707" spans="1:4" x14ac:dyDescent="0.25">
      <c r="A1707">
        <v>16</v>
      </c>
      <c r="B1707">
        <v>38</v>
      </c>
      <c r="C1707">
        <v>76</v>
      </c>
      <c r="D1707" t="str">
        <f t="shared" si="62"/>
        <v>21+</v>
      </c>
    </row>
    <row r="1708" spans="1:4" x14ac:dyDescent="0.25">
      <c r="A1708">
        <v>16</v>
      </c>
      <c r="B1708">
        <v>39</v>
      </c>
      <c r="C1708">
        <v>68</v>
      </c>
      <c r="D1708" t="str">
        <f t="shared" si="62"/>
        <v>21+</v>
      </c>
    </row>
    <row r="1709" spans="1:4" x14ac:dyDescent="0.25">
      <c r="A1709">
        <v>16</v>
      </c>
      <c r="B1709">
        <v>40</v>
      </c>
      <c r="C1709">
        <v>54</v>
      </c>
      <c r="D1709" t="str">
        <f t="shared" si="62"/>
        <v>21+</v>
      </c>
    </row>
    <row r="1710" spans="1:4" x14ac:dyDescent="0.25">
      <c r="A1710">
        <v>16</v>
      </c>
      <c r="B1710">
        <v>41</v>
      </c>
      <c r="C1710">
        <v>66</v>
      </c>
      <c r="D1710" t="str">
        <f t="shared" si="62"/>
        <v>21+</v>
      </c>
    </row>
    <row r="1711" spans="1:4" x14ac:dyDescent="0.25">
      <c r="A1711">
        <v>16</v>
      </c>
      <c r="B1711">
        <v>42</v>
      </c>
      <c r="C1711">
        <v>54</v>
      </c>
      <c r="D1711" t="str">
        <f t="shared" si="62"/>
        <v>21+</v>
      </c>
    </row>
    <row r="1712" spans="1:4" x14ac:dyDescent="0.25">
      <c r="A1712">
        <v>16</v>
      </c>
      <c r="B1712">
        <v>43</v>
      </c>
      <c r="C1712">
        <v>49</v>
      </c>
      <c r="D1712" t="str">
        <f t="shared" si="62"/>
        <v>21+</v>
      </c>
    </row>
    <row r="1713" spans="1:4" x14ac:dyDescent="0.25">
      <c r="A1713">
        <v>16</v>
      </c>
      <c r="B1713">
        <v>44</v>
      </c>
      <c r="C1713">
        <v>36</v>
      </c>
      <c r="D1713" t="str">
        <f t="shared" si="62"/>
        <v>21+</v>
      </c>
    </row>
    <row r="1714" spans="1:4" x14ac:dyDescent="0.25">
      <c r="A1714">
        <v>16</v>
      </c>
      <c r="B1714">
        <v>45</v>
      </c>
      <c r="C1714">
        <v>32</v>
      </c>
      <c r="D1714" t="str">
        <f t="shared" si="62"/>
        <v>21+</v>
      </c>
    </row>
    <row r="1715" spans="1:4" x14ac:dyDescent="0.25">
      <c r="A1715">
        <v>16</v>
      </c>
      <c r="B1715">
        <v>46</v>
      </c>
      <c r="C1715">
        <v>47</v>
      </c>
      <c r="D1715" t="str">
        <f t="shared" si="62"/>
        <v>21+</v>
      </c>
    </row>
    <row r="1716" spans="1:4" x14ac:dyDescent="0.25">
      <c r="A1716">
        <v>16</v>
      </c>
      <c r="B1716">
        <v>47</v>
      </c>
      <c r="C1716">
        <v>35</v>
      </c>
      <c r="D1716" t="str">
        <f t="shared" si="62"/>
        <v>21+</v>
      </c>
    </row>
    <row r="1717" spans="1:4" x14ac:dyDescent="0.25">
      <c r="A1717">
        <v>16</v>
      </c>
      <c r="B1717">
        <v>48</v>
      </c>
      <c r="C1717">
        <v>32</v>
      </c>
      <c r="D1717" t="str">
        <f t="shared" si="62"/>
        <v>21+</v>
      </c>
    </row>
    <row r="1718" spans="1:4" x14ac:dyDescent="0.25">
      <c r="A1718">
        <v>16</v>
      </c>
      <c r="B1718">
        <v>49</v>
      </c>
      <c r="C1718">
        <v>36</v>
      </c>
      <c r="D1718" t="str">
        <f t="shared" si="62"/>
        <v>21+</v>
      </c>
    </row>
    <row r="1719" spans="1:4" x14ac:dyDescent="0.25">
      <c r="A1719">
        <v>16</v>
      </c>
      <c r="B1719">
        <v>50</v>
      </c>
      <c r="C1719">
        <v>19</v>
      </c>
      <c r="D1719" t="str">
        <f t="shared" si="62"/>
        <v>21+</v>
      </c>
    </row>
    <row r="1720" spans="1:4" x14ac:dyDescent="0.25">
      <c r="A1720">
        <v>16</v>
      </c>
      <c r="B1720">
        <v>51</v>
      </c>
      <c r="C1720">
        <v>33</v>
      </c>
      <c r="D1720" t="str">
        <f t="shared" si="62"/>
        <v>21+</v>
      </c>
    </row>
    <row r="1721" spans="1:4" x14ac:dyDescent="0.25">
      <c r="A1721">
        <v>16</v>
      </c>
      <c r="B1721">
        <v>52</v>
      </c>
      <c r="C1721">
        <v>29</v>
      </c>
      <c r="D1721" t="str">
        <f t="shared" si="62"/>
        <v>21+</v>
      </c>
    </row>
    <row r="1722" spans="1:4" x14ac:dyDescent="0.25">
      <c r="A1722">
        <v>16</v>
      </c>
      <c r="B1722">
        <v>53</v>
      </c>
      <c r="C1722">
        <v>21</v>
      </c>
      <c r="D1722" t="str">
        <f t="shared" si="62"/>
        <v>21+</v>
      </c>
    </row>
    <row r="1723" spans="1:4" x14ac:dyDescent="0.25">
      <c r="A1723">
        <v>16</v>
      </c>
      <c r="B1723">
        <v>54</v>
      </c>
      <c r="C1723">
        <v>33</v>
      </c>
      <c r="D1723" t="str">
        <f t="shared" si="62"/>
        <v>21+</v>
      </c>
    </row>
    <row r="1724" spans="1:4" x14ac:dyDescent="0.25">
      <c r="A1724">
        <v>16</v>
      </c>
      <c r="B1724">
        <v>55</v>
      </c>
      <c r="C1724">
        <v>25</v>
      </c>
      <c r="D1724" t="str">
        <f t="shared" si="62"/>
        <v>21+</v>
      </c>
    </row>
    <row r="1725" spans="1:4" x14ac:dyDescent="0.25">
      <c r="A1725">
        <v>16</v>
      </c>
      <c r="B1725">
        <v>56</v>
      </c>
      <c r="C1725">
        <v>17</v>
      </c>
      <c r="D1725" t="str">
        <f t="shared" si="62"/>
        <v>21+</v>
      </c>
    </row>
    <row r="1726" spans="1:4" x14ac:dyDescent="0.25">
      <c r="A1726">
        <v>16</v>
      </c>
      <c r="B1726">
        <v>57</v>
      </c>
      <c r="C1726">
        <v>21</v>
      </c>
      <c r="D1726" t="str">
        <f t="shared" si="62"/>
        <v>21+</v>
      </c>
    </row>
    <row r="1727" spans="1:4" x14ac:dyDescent="0.25">
      <c r="A1727">
        <v>16</v>
      </c>
      <c r="B1727">
        <v>58</v>
      </c>
      <c r="C1727">
        <v>25</v>
      </c>
      <c r="D1727" t="str">
        <f t="shared" si="62"/>
        <v>21+</v>
      </c>
    </row>
    <row r="1728" spans="1:4" x14ac:dyDescent="0.25">
      <c r="A1728">
        <v>16</v>
      </c>
      <c r="B1728">
        <v>59</v>
      </c>
      <c r="C1728">
        <v>19</v>
      </c>
      <c r="D1728" t="str">
        <f t="shared" si="62"/>
        <v>21+</v>
      </c>
    </row>
    <row r="1729" spans="1:4" x14ac:dyDescent="0.25">
      <c r="A1729">
        <v>16</v>
      </c>
      <c r="B1729">
        <v>60</v>
      </c>
      <c r="C1729">
        <v>12</v>
      </c>
      <c r="D1729" t="str">
        <f t="shared" si="62"/>
        <v>21+</v>
      </c>
    </row>
    <row r="1730" spans="1:4" x14ac:dyDescent="0.25">
      <c r="A1730">
        <v>16</v>
      </c>
      <c r="B1730">
        <v>61</v>
      </c>
      <c r="C1730">
        <v>10</v>
      </c>
      <c r="D1730" t="str">
        <f t="shared" si="62"/>
        <v>21+</v>
      </c>
    </row>
    <row r="1731" spans="1:4" x14ac:dyDescent="0.25">
      <c r="A1731">
        <v>16</v>
      </c>
      <c r="B1731">
        <v>62</v>
      </c>
      <c r="C1731">
        <v>12</v>
      </c>
      <c r="D1731" t="str">
        <f t="shared" ref="D1731:D1794" si="63">IF(B1731-A1731&lt;21,B1731-A1731,"21+")</f>
        <v>21+</v>
      </c>
    </row>
    <row r="1732" spans="1:4" x14ac:dyDescent="0.25">
      <c r="A1732">
        <v>16</v>
      </c>
      <c r="B1732">
        <v>63</v>
      </c>
      <c r="C1732">
        <v>14</v>
      </c>
      <c r="D1732" t="str">
        <f t="shared" si="63"/>
        <v>21+</v>
      </c>
    </row>
    <row r="1733" spans="1:4" x14ac:dyDescent="0.25">
      <c r="A1733">
        <v>16</v>
      </c>
      <c r="B1733">
        <v>64</v>
      </c>
      <c r="C1733">
        <v>12</v>
      </c>
      <c r="D1733" t="str">
        <f t="shared" si="63"/>
        <v>21+</v>
      </c>
    </row>
    <row r="1734" spans="1:4" x14ac:dyDescent="0.25">
      <c r="A1734">
        <v>16</v>
      </c>
      <c r="B1734">
        <v>65</v>
      </c>
      <c r="C1734">
        <v>10</v>
      </c>
      <c r="D1734" t="str">
        <f t="shared" si="63"/>
        <v>21+</v>
      </c>
    </row>
    <row r="1735" spans="1:4" x14ac:dyDescent="0.25">
      <c r="A1735">
        <v>16</v>
      </c>
      <c r="B1735">
        <v>66</v>
      </c>
      <c r="C1735">
        <v>12</v>
      </c>
      <c r="D1735" t="str">
        <f t="shared" si="63"/>
        <v>21+</v>
      </c>
    </row>
    <row r="1736" spans="1:4" x14ac:dyDescent="0.25">
      <c r="A1736">
        <v>16</v>
      </c>
      <c r="B1736">
        <v>67</v>
      </c>
      <c r="C1736">
        <v>7</v>
      </c>
      <c r="D1736" t="str">
        <f t="shared" si="63"/>
        <v>21+</v>
      </c>
    </row>
    <row r="1737" spans="1:4" x14ac:dyDescent="0.25">
      <c r="A1737">
        <v>16</v>
      </c>
      <c r="B1737">
        <v>68</v>
      </c>
      <c r="C1737">
        <v>9</v>
      </c>
      <c r="D1737" t="str">
        <f t="shared" si="63"/>
        <v>21+</v>
      </c>
    </row>
    <row r="1738" spans="1:4" x14ac:dyDescent="0.25">
      <c r="A1738">
        <v>16</v>
      </c>
      <c r="B1738">
        <v>69</v>
      </c>
      <c r="C1738">
        <v>9</v>
      </c>
      <c r="D1738" t="str">
        <f t="shared" si="63"/>
        <v>21+</v>
      </c>
    </row>
    <row r="1739" spans="1:4" x14ac:dyDescent="0.25">
      <c r="A1739">
        <v>16</v>
      </c>
      <c r="B1739">
        <v>70</v>
      </c>
      <c r="C1739">
        <v>5</v>
      </c>
      <c r="D1739" t="str">
        <f t="shared" si="63"/>
        <v>21+</v>
      </c>
    </row>
    <row r="1740" spans="1:4" x14ac:dyDescent="0.25">
      <c r="A1740">
        <v>16</v>
      </c>
      <c r="B1740">
        <v>71</v>
      </c>
      <c r="C1740">
        <v>10</v>
      </c>
      <c r="D1740" t="str">
        <f t="shared" si="63"/>
        <v>21+</v>
      </c>
    </row>
    <row r="1741" spans="1:4" x14ac:dyDescent="0.25">
      <c r="A1741">
        <v>16</v>
      </c>
      <c r="B1741">
        <v>72</v>
      </c>
      <c r="C1741">
        <v>7</v>
      </c>
      <c r="D1741" t="str">
        <f t="shared" si="63"/>
        <v>21+</v>
      </c>
    </row>
    <row r="1742" spans="1:4" x14ac:dyDescent="0.25">
      <c r="A1742">
        <v>16</v>
      </c>
      <c r="B1742">
        <v>73</v>
      </c>
      <c r="C1742">
        <v>6</v>
      </c>
      <c r="D1742" t="str">
        <f t="shared" si="63"/>
        <v>21+</v>
      </c>
    </row>
    <row r="1743" spans="1:4" x14ac:dyDescent="0.25">
      <c r="A1743">
        <v>16</v>
      </c>
      <c r="B1743">
        <v>74</v>
      </c>
      <c r="C1743">
        <v>6</v>
      </c>
      <c r="D1743" t="str">
        <f t="shared" si="63"/>
        <v>21+</v>
      </c>
    </row>
    <row r="1744" spans="1:4" x14ac:dyDescent="0.25">
      <c r="A1744">
        <v>16</v>
      </c>
      <c r="B1744">
        <v>75</v>
      </c>
      <c r="C1744">
        <v>8</v>
      </c>
      <c r="D1744" t="str">
        <f t="shared" si="63"/>
        <v>21+</v>
      </c>
    </row>
    <row r="1745" spans="1:4" x14ac:dyDescent="0.25">
      <c r="A1745">
        <v>16</v>
      </c>
      <c r="B1745">
        <v>76</v>
      </c>
      <c r="C1745">
        <v>4</v>
      </c>
      <c r="D1745" t="str">
        <f t="shared" si="63"/>
        <v>21+</v>
      </c>
    </row>
    <row r="1746" spans="1:4" x14ac:dyDescent="0.25">
      <c r="A1746">
        <v>16</v>
      </c>
      <c r="B1746">
        <v>77</v>
      </c>
      <c r="C1746">
        <v>3</v>
      </c>
      <c r="D1746" t="str">
        <f t="shared" si="63"/>
        <v>21+</v>
      </c>
    </row>
    <row r="1747" spans="1:4" x14ac:dyDescent="0.25">
      <c r="A1747">
        <v>16</v>
      </c>
      <c r="B1747">
        <v>78</v>
      </c>
      <c r="C1747">
        <v>9</v>
      </c>
      <c r="D1747" t="str">
        <f t="shared" si="63"/>
        <v>21+</v>
      </c>
    </row>
    <row r="1748" spans="1:4" x14ac:dyDescent="0.25">
      <c r="A1748">
        <v>16</v>
      </c>
      <c r="B1748">
        <v>79</v>
      </c>
      <c r="C1748">
        <v>2</v>
      </c>
      <c r="D1748" t="str">
        <f t="shared" si="63"/>
        <v>21+</v>
      </c>
    </row>
    <row r="1749" spans="1:4" x14ac:dyDescent="0.25">
      <c r="A1749">
        <v>16</v>
      </c>
      <c r="B1749">
        <v>80</v>
      </c>
      <c r="C1749">
        <v>2</v>
      </c>
      <c r="D1749" t="str">
        <f t="shared" si="63"/>
        <v>21+</v>
      </c>
    </row>
    <row r="1750" spans="1:4" x14ac:dyDescent="0.25">
      <c r="A1750">
        <v>16</v>
      </c>
      <c r="B1750">
        <v>81</v>
      </c>
      <c r="C1750">
        <v>3</v>
      </c>
      <c r="D1750" t="str">
        <f t="shared" si="63"/>
        <v>21+</v>
      </c>
    </row>
    <row r="1751" spans="1:4" x14ac:dyDescent="0.25">
      <c r="A1751">
        <v>16</v>
      </c>
      <c r="B1751">
        <v>82</v>
      </c>
      <c r="C1751">
        <v>1</v>
      </c>
      <c r="D1751" t="str">
        <f t="shared" si="63"/>
        <v>21+</v>
      </c>
    </row>
    <row r="1752" spans="1:4" x14ac:dyDescent="0.25">
      <c r="A1752">
        <v>16</v>
      </c>
      <c r="B1752">
        <v>83</v>
      </c>
      <c r="C1752">
        <v>4</v>
      </c>
      <c r="D1752" t="str">
        <f t="shared" si="63"/>
        <v>21+</v>
      </c>
    </row>
    <row r="1753" spans="1:4" x14ac:dyDescent="0.25">
      <c r="A1753">
        <v>16</v>
      </c>
      <c r="B1753">
        <v>84</v>
      </c>
      <c r="C1753">
        <v>4</v>
      </c>
      <c r="D1753" t="str">
        <f t="shared" si="63"/>
        <v>21+</v>
      </c>
    </row>
    <row r="1754" spans="1:4" x14ac:dyDescent="0.25">
      <c r="A1754">
        <v>16</v>
      </c>
      <c r="B1754">
        <v>85</v>
      </c>
      <c r="C1754">
        <v>4</v>
      </c>
      <c r="D1754" t="str">
        <f t="shared" si="63"/>
        <v>21+</v>
      </c>
    </row>
    <row r="1755" spans="1:4" x14ac:dyDescent="0.25">
      <c r="A1755">
        <v>16</v>
      </c>
      <c r="B1755">
        <v>86</v>
      </c>
      <c r="C1755">
        <v>5</v>
      </c>
      <c r="D1755" t="str">
        <f t="shared" si="63"/>
        <v>21+</v>
      </c>
    </row>
    <row r="1756" spans="1:4" x14ac:dyDescent="0.25">
      <c r="A1756">
        <v>16</v>
      </c>
      <c r="B1756">
        <v>87</v>
      </c>
      <c r="C1756">
        <v>5</v>
      </c>
      <c r="D1756" t="str">
        <f t="shared" si="63"/>
        <v>21+</v>
      </c>
    </row>
    <row r="1757" spans="1:4" x14ac:dyDescent="0.25">
      <c r="A1757">
        <v>16</v>
      </c>
      <c r="B1757">
        <v>88</v>
      </c>
      <c r="C1757">
        <v>1</v>
      </c>
      <c r="D1757" t="str">
        <f t="shared" si="63"/>
        <v>21+</v>
      </c>
    </row>
    <row r="1758" spans="1:4" x14ac:dyDescent="0.25">
      <c r="A1758">
        <v>16</v>
      </c>
      <c r="B1758">
        <v>89</v>
      </c>
      <c r="C1758">
        <v>1</v>
      </c>
      <c r="D1758" t="str">
        <f t="shared" si="63"/>
        <v>21+</v>
      </c>
    </row>
    <row r="1759" spans="1:4" x14ac:dyDescent="0.25">
      <c r="A1759">
        <v>16</v>
      </c>
      <c r="B1759">
        <v>90</v>
      </c>
      <c r="C1759">
        <v>1</v>
      </c>
      <c r="D1759" t="str">
        <f t="shared" si="63"/>
        <v>21+</v>
      </c>
    </row>
    <row r="1760" spans="1:4" x14ac:dyDescent="0.25">
      <c r="A1760">
        <v>16</v>
      </c>
      <c r="B1760">
        <v>91</v>
      </c>
      <c r="C1760">
        <v>2</v>
      </c>
      <c r="D1760" t="str">
        <f t="shared" si="63"/>
        <v>21+</v>
      </c>
    </row>
    <row r="1761" spans="1:4" x14ac:dyDescent="0.25">
      <c r="A1761">
        <v>16</v>
      </c>
      <c r="B1761">
        <v>92</v>
      </c>
      <c r="C1761">
        <v>2</v>
      </c>
      <c r="D1761" t="str">
        <f t="shared" si="63"/>
        <v>21+</v>
      </c>
    </row>
    <row r="1762" spans="1:4" x14ac:dyDescent="0.25">
      <c r="A1762">
        <v>16</v>
      </c>
      <c r="B1762">
        <v>94</v>
      </c>
      <c r="C1762">
        <v>2</v>
      </c>
      <c r="D1762" t="str">
        <f t="shared" si="63"/>
        <v>21+</v>
      </c>
    </row>
    <row r="1763" spans="1:4" x14ac:dyDescent="0.25">
      <c r="A1763">
        <v>16</v>
      </c>
      <c r="B1763">
        <v>95</v>
      </c>
      <c r="C1763">
        <v>1</v>
      </c>
      <c r="D1763" t="str">
        <f t="shared" si="63"/>
        <v>21+</v>
      </c>
    </row>
    <row r="1764" spans="1:4" x14ac:dyDescent="0.25">
      <c r="A1764">
        <v>16</v>
      </c>
      <c r="B1764">
        <v>96</v>
      </c>
      <c r="C1764">
        <v>1</v>
      </c>
      <c r="D1764" t="str">
        <f t="shared" si="63"/>
        <v>21+</v>
      </c>
    </row>
    <row r="1765" spans="1:4" x14ac:dyDescent="0.25">
      <c r="A1765">
        <v>16</v>
      </c>
      <c r="B1765">
        <v>97</v>
      </c>
      <c r="C1765">
        <v>1</v>
      </c>
      <c r="D1765" t="str">
        <f t="shared" si="63"/>
        <v>21+</v>
      </c>
    </row>
    <row r="1766" spans="1:4" x14ac:dyDescent="0.25">
      <c r="A1766">
        <v>16</v>
      </c>
      <c r="B1766">
        <v>98</v>
      </c>
      <c r="C1766">
        <v>4</v>
      </c>
      <c r="D1766" t="str">
        <f t="shared" si="63"/>
        <v>21+</v>
      </c>
    </row>
    <row r="1767" spans="1:4" x14ac:dyDescent="0.25">
      <c r="A1767">
        <v>16</v>
      </c>
      <c r="B1767">
        <v>99</v>
      </c>
      <c r="C1767">
        <v>2</v>
      </c>
      <c r="D1767" t="str">
        <f t="shared" si="63"/>
        <v>21+</v>
      </c>
    </row>
    <row r="1768" spans="1:4" x14ac:dyDescent="0.25">
      <c r="A1768">
        <v>16</v>
      </c>
      <c r="B1768">
        <v>101</v>
      </c>
      <c r="C1768">
        <v>1</v>
      </c>
      <c r="D1768" t="str">
        <f t="shared" si="63"/>
        <v>21+</v>
      </c>
    </row>
    <row r="1769" spans="1:4" x14ac:dyDescent="0.25">
      <c r="A1769">
        <v>16</v>
      </c>
      <c r="B1769">
        <v>102</v>
      </c>
      <c r="C1769">
        <v>1</v>
      </c>
      <c r="D1769" t="str">
        <f t="shared" si="63"/>
        <v>21+</v>
      </c>
    </row>
    <row r="1770" spans="1:4" x14ac:dyDescent="0.25">
      <c r="A1770">
        <v>16</v>
      </c>
      <c r="B1770">
        <v>103</v>
      </c>
      <c r="C1770">
        <v>2</v>
      </c>
      <c r="D1770" t="str">
        <f t="shared" si="63"/>
        <v>21+</v>
      </c>
    </row>
    <row r="1771" spans="1:4" x14ac:dyDescent="0.25">
      <c r="A1771">
        <v>16</v>
      </c>
      <c r="B1771">
        <v>104</v>
      </c>
      <c r="C1771">
        <v>1</v>
      </c>
      <c r="D1771" t="str">
        <f t="shared" si="63"/>
        <v>21+</v>
      </c>
    </row>
    <row r="1772" spans="1:4" x14ac:dyDescent="0.25">
      <c r="A1772">
        <v>16</v>
      </c>
      <c r="B1772">
        <v>107</v>
      </c>
      <c r="C1772">
        <v>1</v>
      </c>
      <c r="D1772" t="str">
        <f t="shared" si="63"/>
        <v>21+</v>
      </c>
    </row>
    <row r="1773" spans="1:4" x14ac:dyDescent="0.25">
      <c r="A1773">
        <v>16</v>
      </c>
      <c r="B1773">
        <v>110</v>
      </c>
      <c r="C1773">
        <v>1</v>
      </c>
      <c r="D1773" t="str">
        <f t="shared" si="63"/>
        <v>21+</v>
      </c>
    </row>
    <row r="1774" spans="1:4" x14ac:dyDescent="0.25">
      <c r="A1774">
        <v>16</v>
      </c>
      <c r="B1774">
        <v>113</v>
      </c>
      <c r="C1774">
        <v>1</v>
      </c>
      <c r="D1774" t="str">
        <f t="shared" si="63"/>
        <v>21+</v>
      </c>
    </row>
    <row r="1775" spans="1:4" x14ac:dyDescent="0.25">
      <c r="A1775">
        <v>16</v>
      </c>
      <c r="B1775">
        <v>118</v>
      </c>
      <c r="C1775">
        <v>1</v>
      </c>
      <c r="D1775" t="str">
        <f t="shared" si="63"/>
        <v>21+</v>
      </c>
    </row>
    <row r="1776" spans="1:4" x14ac:dyDescent="0.25">
      <c r="A1776">
        <v>16</v>
      </c>
      <c r="B1776">
        <v>119</v>
      </c>
      <c r="C1776">
        <v>1</v>
      </c>
      <c r="D1776" t="str">
        <f t="shared" si="63"/>
        <v>21+</v>
      </c>
    </row>
    <row r="1777" spans="1:4" x14ac:dyDescent="0.25">
      <c r="A1777">
        <v>16</v>
      </c>
      <c r="B1777">
        <v>125</v>
      </c>
      <c r="C1777">
        <v>2</v>
      </c>
      <c r="D1777" t="str">
        <f t="shared" si="63"/>
        <v>21+</v>
      </c>
    </row>
    <row r="1778" spans="1:4" x14ac:dyDescent="0.25">
      <c r="A1778">
        <v>16</v>
      </c>
      <c r="B1778">
        <v>136</v>
      </c>
      <c r="C1778">
        <v>1</v>
      </c>
      <c r="D1778" t="str">
        <f t="shared" si="63"/>
        <v>21+</v>
      </c>
    </row>
    <row r="1779" spans="1:4" x14ac:dyDescent="0.25">
      <c r="A1779">
        <v>16</v>
      </c>
      <c r="B1779">
        <v>146</v>
      </c>
      <c r="C1779">
        <v>1</v>
      </c>
      <c r="D1779" t="str">
        <f t="shared" si="63"/>
        <v>21+</v>
      </c>
    </row>
    <row r="1780" spans="1:4" x14ac:dyDescent="0.25">
      <c r="A1780">
        <v>16</v>
      </c>
      <c r="B1780">
        <v>163</v>
      </c>
      <c r="C1780">
        <v>1</v>
      </c>
      <c r="D1780" t="str">
        <f t="shared" si="63"/>
        <v>21+</v>
      </c>
    </row>
    <row r="1781" spans="1:4" x14ac:dyDescent="0.25">
      <c r="A1781">
        <v>16</v>
      </c>
      <c r="B1781">
        <v>179</v>
      </c>
      <c r="C1781">
        <v>1</v>
      </c>
      <c r="D1781" t="str">
        <f t="shared" si="63"/>
        <v>21+</v>
      </c>
    </row>
    <row r="1782" spans="1:4" x14ac:dyDescent="0.25">
      <c r="A1782">
        <v>16</v>
      </c>
      <c r="B1782">
        <v>184</v>
      </c>
      <c r="C1782">
        <v>1</v>
      </c>
      <c r="D1782" t="str">
        <f t="shared" si="63"/>
        <v>21+</v>
      </c>
    </row>
    <row r="1783" spans="1:4" x14ac:dyDescent="0.25">
      <c r="A1783">
        <v>16</v>
      </c>
      <c r="B1783">
        <v>206</v>
      </c>
      <c r="C1783">
        <v>1</v>
      </c>
      <c r="D1783" t="str">
        <f t="shared" si="63"/>
        <v>21+</v>
      </c>
    </row>
    <row r="1784" spans="1:4" x14ac:dyDescent="0.25">
      <c r="A1784">
        <v>16</v>
      </c>
      <c r="B1784">
        <v>213</v>
      </c>
      <c r="C1784">
        <v>1</v>
      </c>
      <c r="D1784" t="str">
        <f t="shared" si="63"/>
        <v>21+</v>
      </c>
    </row>
    <row r="1785" spans="1:4" x14ac:dyDescent="0.25">
      <c r="A1785">
        <v>16</v>
      </c>
      <c r="B1785">
        <v>245</v>
      </c>
      <c r="C1785">
        <v>1</v>
      </c>
      <c r="D1785" t="str">
        <f t="shared" si="63"/>
        <v>21+</v>
      </c>
    </row>
    <row r="1786" spans="1:4" x14ac:dyDescent="0.25">
      <c r="A1786">
        <v>17</v>
      </c>
      <c r="B1786">
        <v>17</v>
      </c>
      <c r="C1786">
        <v>601</v>
      </c>
      <c r="D1786">
        <f t="shared" si="63"/>
        <v>0</v>
      </c>
    </row>
    <row r="1787" spans="1:4" x14ac:dyDescent="0.25">
      <c r="A1787">
        <v>17</v>
      </c>
      <c r="B1787">
        <v>18</v>
      </c>
      <c r="C1787">
        <v>518</v>
      </c>
      <c r="D1787">
        <f t="shared" si="63"/>
        <v>1</v>
      </c>
    </row>
    <row r="1788" spans="1:4" x14ac:dyDescent="0.25">
      <c r="A1788">
        <v>17</v>
      </c>
      <c r="B1788">
        <v>19</v>
      </c>
      <c r="C1788">
        <v>441</v>
      </c>
      <c r="D1788">
        <f t="shared" si="63"/>
        <v>2</v>
      </c>
    </row>
    <row r="1789" spans="1:4" x14ac:dyDescent="0.25">
      <c r="A1789">
        <v>17</v>
      </c>
      <c r="B1789">
        <v>20</v>
      </c>
      <c r="C1789">
        <v>344</v>
      </c>
      <c r="D1789">
        <f t="shared" si="63"/>
        <v>3</v>
      </c>
    </row>
    <row r="1790" spans="1:4" x14ac:dyDescent="0.25">
      <c r="A1790">
        <v>17</v>
      </c>
      <c r="B1790">
        <v>21</v>
      </c>
      <c r="C1790">
        <v>302</v>
      </c>
      <c r="D1790">
        <f t="shared" si="63"/>
        <v>4</v>
      </c>
    </row>
    <row r="1791" spans="1:4" x14ac:dyDescent="0.25">
      <c r="A1791">
        <v>17</v>
      </c>
      <c r="B1791">
        <v>22</v>
      </c>
      <c r="C1791">
        <v>270</v>
      </c>
      <c r="D1791">
        <f t="shared" si="63"/>
        <v>5</v>
      </c>
    </row>
    <row r="1792" spans="1:4" x14ac:dyDescent="0.25">
      <c r="A1792">
        <v>17</v>
      </c>
      <c r="B1792">
        <v>23</v>
      </c>
      <c r="C1792">
        <v>248</v>
      </c>
      <c r="D1792">
        <f t="shared" si="63"/>
        <v>6</v>
      </c>
    </row>
    <row r="1793" spans="1:4" x14ac:dyDescent="0.25">
      <c r="A1793">
        <v>17</v>
      </c>
      <c r="B1793">
        <v>24</v>
      </c>
      <c r="C1793">
        <v>213</v>
      </c>
      <c r="D1793">
        <f t="shared" si="63"/>
        <v>7</v>
      </c>
    </row>
    <row r="1794" spans="1:4" x14ac:dyDescent="0.25">
      <c r="A1794">
        <v>17</v>
      </c>
      <c r="B1794">
        <v>25</v>
      </c>
      <c r="C1794">
        <v>208</v>
      </c>
      <c r="D1794">
        <f t="shared" si="63"/>
        <v>8</v>
      </c>
    </row>
    <row r="1795" spans="1:4" x14ac:dyDescent="0.25">
      <c r="A1795">
        <v>17</v>
      </c>
      <c r="B1795">
        <v>26</v>
      </c>
      <c r="C1795">
        <v>189</v>
      </c>
      <c r="D1795">
        <f t="shared" ref="D1795:D1858" si="64">IF(B1795-A1795&lt;21,B1795-A1795,"21+")</f>
        <v>9</v>
      </c>
    </row>
    <row r="1796" spans="1:4" x14ac:dyDescent="0.25">
      <c r="A1796">
        <v>17</v>
      </c>
      <c r="B1796">
        <v>27</v>
      </c>
      <c r="C1796">
        <v>169</v>
      </c>
      <c r="D1796">
        <f t="shared" si="64"/>
        <v>10</v>
      </c>
    </row>
    <row r="1797" spans="1:4" x14ac:dyDescent="0.25">
      <c r="A1797">
        <v>17</v>
      </c>
      <c r="B1797">
        <v>28</v>
      </c>
      <c r="C1797">
        <v>138</v>
      </c>
      <c r="D1797">
        <f t="shared" si="64"/>
        <v>11</v>
      </c>
    </row>
    <row r="1798" spans="1:4" x14ac:dyDescent="0.25">
      <c r="A1798">
        <v>17</v>
      </c>
      <c r="B1798">
        <v>29</v>
      </c>
      <c r="C1798">
        <v>155</v>
      </c>
      <c r="D1798">
        <f t="shared" si="64"/>
        <v>12</v>
      </c>
    </row>
    <row r="1799" spans="1:4" x14ac:dyDescent="0.25">
      <c r="A1799">
        <v>17</v>
      </c>
      <c r="B1799">
        <v>30</v>
      </c>
      <c r="C1799">
        <v>141</v>
      </c>
      <c r="D1799">
        <f t="shared" si="64"/>
        <v>13</v>
      </c>
    </row>
    <row r="1800" spans="1:4" x14ac:dyDescent="0.25">
      <c r="A1800">
        <v>17</v>
      </c>
      <c r="B1800">
        <v>31</v>
      </c>
      <c r="C1800">
        <v>132</v>
      </c>
      <c r="D1800">
        <f t="shared" si="64"/>
        <v>14</v>
      </c>
    </row>
    <row r="1801" spans="1:4" x14ac:dyDescent="0.25">
      <c r="A1801">
        <v>17</v>
      </c>
      <c r="B1801">
        <v>32</v>
      </c>
      <c r="C1801">
        <v>106</v>
      </c>
      <c r="D1801">
        <f t="shared" si="64"/>
        <v>15</v>
      </c>
    </row>
    <row r="1802" spans="1:4" x14ac:dyDescent="0.25">
      <c r="A1802">
        <v>17</v>
      </c>
      <c r="B1802">
        <v>33</v>
      </c>
      <c r="C1802">
        <v>100</v>
      </c>
      <c r="D1802">
        <f t="shared" si="64"/>
        <v>16</v>
      </c>
    </row>
    <row r="1803" spans="1:4" x14ac:dyDescent="0.25">
      <c r="A1803">
        <v>17</v>
      </c>
      <c r="B1803">
        <v>34</v>
      </c>
      <c r="C1803">
        <v>103</v>
      </c>
      <c r="D1803">
        <f t="shared" si="64"/>
        <v>17</v>
      </c>
    </row>
    <row r="1804" spans="1:4" x14ac:dyDescent="0.25">
      <c r="A1804">
        <v>17</v>
      </c>
      <c r="B1804">
        <v>35</v>
      </c>
      <c r="C1804">
        <v>89</v>
      </c>
      <c r="D1804">
        <f t="shared" si="64"/>
        <v>18</v>
      </c>
    </row>
    <row r="1805" spans="1:4" x14ac:dyDescent="0.25">
      <c r="A1805">
        <v>17</v>
      </c>
      <c r="B1805">
        <v>36</v>
      </c>
      <c r="C1805">
        <v>97</v>
      </c>
      <c r="D1805">
        <f t="shared" si="64"/>
        <v>19</v>
      </c>
    </row>
    <row r="1806" spans="1:4" x14ac:dyDescent="0.25">
      <c r="A1806">
        <v>17</v>
      </c>
      <c r="B1806">
        <v>37</v>
      </c>
      <c r="C1806">
        <v>83</v>
      </c>
      <c r="D1806">
        <f t="shared" si="64"/>
        <v>20</v>
      </c>
    </row>
    <row r="1807" spans="1:4" x14ac:dyDescent="0.25">
      <c r="A1807">
        <v>17</v>
      </c>
      <c r="B1807">
        <v>38</v>
      </c>
      <c r="C1807">
        <v>74</v>
      </c>
      <c r="D1807" t="str">
        <f t="shared" si="64"/>
        <v>21+</v>
      </c>
    </row>
    <row r="1808" spans="1:4" x14ac:dyDescent="0.25">
      <c r="A1808">
        <v>17</v>
      </c>
      <c r="B1808">
        <v>39</v>
      </c>
      <c r="C1808">
        <v>78</v>
      </c>
      <c r="D1808" t="str">
        <f t="shared" si="64"/>
        <v>21+</v>
      </c>
    </row>
    <row r="1809" spans="1:4" x14ac:dyDescent="0.25">
      <c r="A1809">
        <v>17</v>
      </c>
      <c r="B1809">
        <v>40</v>
      </c>
      <c r="C1809">
        <v>75</v>
      </c>
      <c r="D1809" t="str">
        <f t="shared" si="64"/>
        <v>21+</v>
      </c>
    </row>
    <row r="1810" spans="1:4" x14ac:dyDescent="0.25">
      <c r="A1810">
        <v>17</v>
      </c>
      <c r="B1810">
        <v>41</v>
      </c>
      <c r="C1810">
        <v>56</v>
      </c>
      <c r="D1810" t="str">
        <f t="shared" si="64"/>
        <v>21+</v>
      </c>
    </row>
    <row r="1811" spans="1:4" x14ac:dyDescent="0.25">
      <c r="A1811">
        <v>17</v>
      </c>
      <c r="B1811">
        <v>42</v>
      </c>
      <c r="C1811">
        <v>60</v>
      </c>
      <c r="D1811" t="str">
        <f t="shared" si="64"/>
        <v>21+</v>
      </c>
    </row>
    <row r="1812" spans="1:4" x14ac:dyDescent="0.25">
      <c r="A1812">
        <v>17</v>
      </c>
      <c r="B1812">
        <v>43</v>
      </c>
      <c r="C1812">
        <v>65</v>
      </c>
      <c r="D1812" t="str">
        <f t="shared" si="64"/>
        <v>21+</v>
      </c>
    </row>
    <row r="1813" spans="1:4" x14ac:dyDescent="0.25">
      <c r="A1813">
        <v>17</v>
      </c>
      <c r="B1813">
        <v>44</v>
      </c>
      <c r="C1813">
        <v>51</v>
      </c>
      <c r="D1813" t="str">
        <f t="shared" si="64"/>
        <v>21+</v>
      </c>
    </row>
    <row r="1814" spans="1:4" x14ac:dyDescent="0.25">
      <c r="A1814">
        <v>17</v>
      </c>
      <c r="B1814">
        <v>45</v>
      </c>
      <c r="C1814">
        <v>53</v>
      </c>
      <c r="D1814" t="str">
        <f t="shared" si="64"/>
        <v>21+</v>
      </c>
    </row>
    <row r="1815" spans="1:4" x14ac:dyDescent="0.25">
      <c r="A1815">
        <v>17</v>
      </c>
      <c r="B1815">
        <v>46</v>
      </c>
      <c r="C1815">
        <v>35</v>
      </c>
      <c r="D1815" t="str">
        <f t="shared" si="64"/>
        <v>21+</v>
      </c>
    </row>
    <row r="1816" spans="1:4" x14ac:dyDescent="0.25">
      <c r="A1816">
        <v>17</v>
      </c>
      <c r="B1816">
        <v>47</v>
      </c>
      <c r="C1816">
        <v>49</v>
      </c>
      <c r="D1816" t="str">
        <f t="shared" si="64"/>
        <v>21+</v>
      </c>
    </row>
    <row r="1817" spans="1:4" x14ac:dyDescent="0.25">
      <c r="A1817">
        <v>17</v>
      </c>
      <c r="B1817">
        <v>48</v>
      </c>
      <c r="C1817">
        <v>31</v>
      </c>
      <c r="D1817" t="str">
        <f t="shared" si="64"/>
        <v>21+</v>
      </c>
    </row>
    <row r="1818" spans="1:4" x14ac:dyDescent="0.25">
      <c r="A1818">
        <v>17</v>
      </c>
      <c r="B1818">
        <v>49</v>
      </c>
      <c r="C1818">
        <v>33</v>
      </c>
      <c r="D1818" t="str">
        <f t="shared" si="64"/>
        <v>21+</v>
      </c>
    </row>
    <row r="1819" spans="1:4" x14ac:dyDescent="0.25">
      <c r="A1819">
        <v>17</v>
      </c>
      <c r="B1819">
        <v>50</v>
      </c>
      <c r="C1819">
        <v>41</v>
      </c>
      <c r="D1819" t="str">
        <f t="shared" si="64"/>
        <v>21+</v>
      </c>
    </row>
    <row r="1820" spans="1:4" x14ac:dyDescent="0.25">
      <c r="A1820">
        <v>17</v>
      </c>
      <c r="B1820">
        <v>51</v>
      </c>
      <c r="C1820">
        <v>33</v>
      </c>
      <c r="D1820" t="str">
        <f t="shared" si="64"/>
        <v>21+</v>
      </c>
    </row>
    <row r="1821" spans="1:4" x14ac:dyDescent="0.25">
      <c r="A1821">
        <v>17</v>
      </c>
      <c r="B1821">
        <v>52</v>
      </c>
      <c r="C1821">
        <v>24</v>
      </c>
      <c r="D1821" t="str">
        <f t="shared" si="64"/>
        <v>21+</v>
      </c>
    </row>
    <row r="1822" spans="1:4" x14ac:dyDescent="0.25">
      <c r="A1822">
        <v>17</v>
      </c>
      <c r="B1822">
        <v>53</v>
      </c>
      <c r="C1822">
        <v>27</v>
      </c>
      <c r="D1822" t="str">
        <f t="shared" si="64"/>
        <v>21+</v>
      </c>
    </row>
    <row r="1823" spans="1:4" x14ac:dyDescent="0.25">
      <c r="A1823">
        <v>17</v>
      </c>
      <c r="B1823">
        <v>54</v>
      </c>
      <c r="C1823">
        <v>19</v>
      </c>
      <c r="D1823" t="str">
        <f t="shared" si="64"/>
        <v>21+</v>
      </c>
    </row>
    <row r="1824" spans="1:4" x14ac:dyDescent="0.25">
      <c r="A1824">
        <v>17</v>
      </c>
      <c r="B1824">
        <v>55</v>
      </c>
      <c r="C1824">
        <v>19</v>
      </c>
      <c r="D1824" t="str">
        <f t="shared" si="64"/>
        <v>21+</v>
      </c>
    </row>
    <row r="1825" spans="1:4" x14ac:dyDescent="0.25">
      <c r="A1825">
        <v>17</v>
      </c>
      <c r="B1825">
        <v>56</v>
      </c>
      <c r="C1825">
        <v>24</v>
      </c>
      <c r="D1825" t="str">
        <f t="shared" si="64"/>
        <v>21+</v>
      </c>
    </row>
    <row r="1826" spans="1:4" x14ac:dyDescent="0.25">
      <c r="A1826">
        <v>17</v>
      </c>
      <c r="B1826">
        <v>57</v>
      </c>
      <c r="C1826">
        <v>16</v>
      </c>
      <c r="D1826" t="str">
        <f t="shared" si="64"/>
        <v>21+</v>
      </c>
    </row>
    <row r="1827" spans="1:4" x14ac:dyDescent="0.25">
      <c r="A1827">
        <v>17</v>
      </c>
      <c r="B1827">
        <v>58</v>
      </c>
      <c r="C1827">
        <v>17</v>
      </c>
      <c r="D1827" t="str">
        <f t="shared" si="64"/>
        <v>21+</v>
      </c>
    </row>
    <row r="1828" spans="1:4" x14ac:dyDescent="0.25">
      <c r="A1828">
        <v>17</v>
      </c>
      <c r="B1828">
        <v>59</v>
      </c>
      <c r="C1828">
        <v>16</v>
      </c>
      <c r="D1828" t="str">
        <f t="shared" si="64"/>
        <v>21+</v>
      </c>
    </row>
    <row r="1829" spans="1:4" x14ac:dyDescent="0.25">
      <c r="A1829">
        <v>17</v>
      </c>
      <c r="B1829">
        <v>60</v>
      </c>
      <c r="C1829">
        <v>17</v>
      </c>
      <c r="D1829" t="str">
        <f t="shared" si="64"/>
        <v>21+</v>
      </c>
    </row>
    <row r="1830" spans="1:4" x14ac:dyDescent="0.25">
      <c r="A1830">
        <v>17</v>
      </c>
      <c r="B1830">
        <v>61</v>
      </c>
      <c r="C1830">
        <v>9</v>
      </c>
      <c r="D1830" t="str">
        <f t="shared" si="64"/>
        <v>21+</v>
      </c>
    </row>
    <row r="1831" spans="1:4" x14ac:dyDescent="0.25">
      <c r="A1831">
        <v>17</v>
      </c>
      <c r="B1831">
        <v>62</v>
      </c>
      <c r="C1831">
        <v>13</v>
      </c>
      <c r="D1831" t="str">
        <f t="shared" si="64"/>
        <v>21+</v>
      </c>
    </row>
    <row r="1832" spans="1:4" x14ac:dyDescent="0.25">
      <c r="A1832">
        <v>17</v>
      </c>
      <c r="B1832">
        <v>63</v>
      </c>
      <c r="C1832">
        <v>7</v>
      </c>
      <c r="D1832" t="str">
        <f t="shared" si="64"/>
        <v>21+</v>
      </c>
    </row>
    <row r="1833" spans="1:4" x14ac:dyDescent="0.25">
      <c r="A1833">
        <v>17</v>
      </c>
      <c r="B1833">
        <v>64</v>
      </c>
      <c r="C1833">
        <v>12</v>
      </c>
      <c r="D1833" t="str">
        <f t="shared" si="64"/>
        <v>21+</v>
      </c>
    </row>
    <row r="1834" spans="1:4" x14ac:dyDescent="0.25">
      <c r="A1834">
        <v>17</v>
      </c>
      <c r="B1834">
        <v>65</v>
      </c>
      <c r="C1834">
        <v>9</v>
      </c>
      <c r="D1834" t="str">
        <f t="shared" si="64"/>
        <v>21+</v>
      </c>
    </row>
    <row r="1835" spans="1:4" x14ac:dyDescent="0.25">
      <c r="A1835">
        <v>17</v>
      </c>
      <c r="B1835">
        <v>66</v>
      </c>
      <c r="C1835">
        <v>12</v>
      </c>
      <c r="D1835" t="str">
        <f t="shared" si="64"/>
        <v>21+</v>
      </c>
    </row>
    <row r="1836" spans="1:4" x14ac:dyDescent="0.25">
      <c r="A1836">
        <v>17</v>
      </c>
      <c r="B1836">
        <v>67</v>
      </c>
      <c r="C1836">
        <v>12</v>
      </c>
      <c r="D1836" t="str">
        <f t="shared" si="64"/>
        <v>21+</v>
      </c>
    </row>
    <row r="1837" spans="1:4" x14ac:dyDescent="0.25">
      <c r="A1837">
        <v>17</v>
      </c>
      <c r="B1837">
        <v>68</v>
      </c>
      <c r="C1837">
        <v>13</v>
      </c>
      <c r="D1837" t="str">
        <f t="shared" si="64"/>
        <v>21+</v>
      </c>
    </row>
    <row r="1838" spans="1:4" x14ac:dyDescent="0.25">
      <c r="A1838">
        <v>17</v>
      </c>
      <c r="B1838">
        <v>69</v>
      </c>
      <c r="C1838">
        <v>9</v>
      </c>
      <c r="D1838" t="str">
        <f t="shared" si="64"/>
        <v>21+</v>
      </c>
    </row>
    <row r="1839" spans="1:4" x14ac:dyDescent="0.25">
      <c r="A1839">
        <v>17</v>
      </c>
      <c r="B1839">
        <v>70</v>
      </c>
      <c r="C1839">
        <v>6</v>
      </c>
      <c r="D1839" t="str">
        <f t="shared" si="64"/>
        <v>21+</v>
      </c>
    </row>
    <row r="1840" spans="1:4" x14ac:dyDescent="0.25">
      <c r="A1840">
        <v>17</v>
      </c>
      <c r="B1840">
        <v>71</v>
      </c>
      <c r="C1840">
        <v>10</v>
      </c>
      <c r="D1840" t="str">
        <f t="shared" si="64"/>
        <v>21+</v>
      </c>
    </row>
    <row r="1841" spans="1:4" x14ac:dyDescent="0.25">
      <c r="A1841">
        <v>17</v>
      </c>
      <c r="B1841">
        <v>72</v>
      </c>
      <c r="C1841">
        <v>11</v>
      </c>
      <c r="D1841" t="str">
        <f t="shared" si="64"/>
        <v>21+</v>
      </c>
    </row>
    <row r="1842" spans="1:4" x14ac:dyDescent="0.25">
      <c r="A1842">
        <v>17</v>
      </c>
      <c r="B1842">
        <v>73</v>
      </c>
      <c r="C1842">
        <v>6</v>
      </c>
      <c r="D1842" t="str">
        <f t="shared" si="64"/>
        <v>21+</v>
      </c>
    </row>
    <row r="1843" spans="1:4" x14ac:dyDescent="0.25">
      <c r="A1843">
        <v>17</v>
      </c>
      <c r="B1843">
        <v>74</v>
      </c>
      <c r="C1843">
        <v>4</v>
      </c>
      <c r="D1843" t="str">
        <f t="shared" si="64"/>
        <v>21+</v>
      </c>
    </row>
    <row r="1844" spans="1:4" x14ac:dyDescent="0.25">
      <c r="A1844">
        <v>17</v>
      </c>
      <c r="B1844">
        <v>75</v>
      </c>
      <c r="C1844">
        <v>15</v>
      </c>
      <c r="D1844" t="str">
        <f t="shared" si="64"/>
        <v>21+</v>
      </c>
    </row>
    <row r="1845" spans="1:4" x14ac:dyDescent="0.25">
      <c r="A1845">
        <v>17</v>
      </c>
      <c r="B1845">
        <v>76</v>
      </c>
      <c r="C1845">
        <v>6</v>
      </c>
      <c r="D1845" t="str">
        <f t="shared" si="64"/>
        <v>21+</v>
      </c>
    </row>
    <row r="1846" spans="1:4" x14ac:dyDescent="0.25">
      <c r="A1846">
        <v>17</v>
      </c>
      <c r="B1846">
        <v>77</v>
      </c>
      <c r="C1846">
        <v>5</v>
      </c>
      <c r="D1846" t="str">
        <f t="shared" si="64"/>
        <v>21+</v>
      </c>
    </row>
    <row r="1847" spans="1:4" x14ac:dyDescent="0.25">
      <c r="A1847">
        <v>17</v>
      </c>
      <c r="B1847">
        <v>78</v>
      </c>
      <c r="C1847">
        <v>2</v>
      </c>
      <c r="D1847" t="str">
        <f t="shared" si="64"/>
        <v>21+</v>
      </c>
    </row>
    <row r="1848" spans="1:4" x14ac:dyDescent="0.25">
      <c r="A1848">
        <v>17</v>
      </c>
      <c r="B1848">
        <v>79</v>
      </c>
      <c r="C1848">
        <v>7</v>
      </c>
      <c r="D1848" t="str">
        <f t="shared" si="64"/>
        <v>21+</v>
      </c>
    </row>
    <row r="1849" spans="1:4" x14ac:dyDescent="0.25">
      <c r="A1849">
        <v>17</v>
      </c>
      <c r="B1849">
        <v>80</v>
      </c>
      <c r="C1849">
        <v>3</v>
      </c>
      <c r="D1849" t="str">
        <f t="shared" si="64"/>
        <v>21+</v>
      </c>
    </row>
    <row r="1850" spans="1:4" x14ac:dyDescent="0.25">
      <c r="A1850">
        <v>17</v>
      </c>
      <c r="B1850">
        <v>81</v>
      </c>
      <c r="C1850">
        <v>4</v>
      </c>
      <c r="D1850" t="str">
        <f t="shared" si="64"/>
        <v>21+</v>
      </c>
    </row>
    <row r="1851" spans="1:4" x14ac:dyDescent="0.25">
      <c r="A1851">
        <v>17</v>
      </c>
      <c r="B1851">
        <v>82</v>
      </c>
      <c r="C1851">
        <v>4</v>
      </c>
      <c r="D1851" t="str">
        <f t="shared" si="64"/>
        <v>21+</v>
      </c>
    </row>
    <row r="1852" spans="1:4" x14ac:dyDescent="0.25">
      <c r="A1852">
        <v>17</v>
      </c>
      <c r="B1852">
        <v>83</v>
      </c>
      <c r="C1852">
        <v>3</v>
      </c>
      <c r="D1852" t="str">
        <f t="shared" si="64"/>
        <v>21+</v>
      </c>
    </row>
    <row r="1853" spans="1:4" x14ac:dyDescent="0.25">
      <c r="A1853">
        <v>17</v>
      </c>
      <c r="B1853">
        <v>84</v>
      </c>
      <c r="C1853">
        <v>8</v>
      </c>
      <c r="D1853" t="str">
        <f t="shared" si="64"/>
        <v>21+</v>
      </c>
    </row>
    <row r="1854" spans="1:4" x14ac:dyDescent="0.25">
      <c r="A1854">
        <v>17</v>
      </c>
      <c r="B1854">
        <v>85</v>
      </c>
      <c r="C1854">
        <v>2</v>
      </c>
      <c r="D1854" t="str">
        <f t="shared" si="64"/>
        <v>21+</v>
      </c>
    </row>
    <row r="1855" spans="1:4" x14ac:dyDescent="0.25">
      <c r="A1855">
        <v>17</v>
      </c>
      <c r="B1855">
        <v>86</v>
      </c>
      <c r="C1855">
        <v>3</v>
      </c>
      <c r="D1855" t="str">
        <f t="shared" si="64"/>
        <v>21+</v>
      </c>
    </row>
    <row r="1856" spans="1:4" x14ac:dyDescent="0.25">
      <c r="A1856">
        <v>17</v>
      </c>
      <c r="B1856">
        <v>87</v>
      </c>
      <c r="C1856">
        <v>3</v>
      </c>
      <c r="D1856" t="str">
        <f t="shared" si="64"/>
        <v>21+</v>
      </c>
    </row>
    <row r="1857" spans="1:4" x14ac:dyDescent="0.25">
      <c r="A1857">
        <v>17</v>
      </c>
      <c r="B1857">
        <v>88</v>
      </c>
      <c r="C1857">
        <v>4</v>
      </c>
      <c r="D1857" t="str">
        <f t="shared" si="64"/>
        <v>21+</v>
      </c>
    </row>
    <row r="1858" spans="1:4" x14ac:dyDescent="0.25">
      <c r="A1858">
        <v>17</v>
      </c>
      <c r="B1858">
        <v>89</v>
      </c>
      <c r="C1858">
        <v>4</v>
      </c>
      <c r="D1858" t="str">
        <f t="shared" si="64"/>
        <v>21+</v>
      </c>
    </row>
    <row r="1859" spans="1:4" x14ac:dyDescent="0.25">
      <c r="A1859">
        <v>17</v>
      </c>
      <c r="B1859">
        <v>90</v>
      </c>
      <c r="C1859">
        <v>2</v>
      </c>
      <c r="D1859" t="str">
        <f t="shared" ref="D1859:D1922" si="65">IF(B1859-A1859&lt;21,B1859-A1859,"21+")</f>
        <v>21+</v>
      </c>
    </row>
    <row r="1860" spans="1:4" x14ac:dyDescent="0.25">
      <c r="A1860">
        <v>17</v>
      </c>
      <c r="B1860">
        <v>91</v>
      </c>
      <c r="C1860">
        <v>2</v>
      </c>
      <c r="D1860" t="str">
        <f t="shared" si="65"/>
        <v>21+</v>
      </c>
    </row>
    <row r="1861" spans="1:4" x14ac:dyDescent="0.25">
      <c r="A1861">
        <v>17</v>
      </c>
      <c r="B1861">
        <v>92</v>
      </c>
      <c r="C1861">
        <v>2</v>
      </c>
      <c r="D1861" t="str">
        <f t="shared" si="65"/>
        <v>21+</v>
      </c>
    </row>
    <row r="1862" spans="1:4" x14ac:dyDescent="0.25">
      <c r="A1862">
        <v>17</v>
      </c>
      <c r="B1862">
        <v>93</v>
      </c>
      <c r="C1862">
        <v>2</v>
      </c>
      <c r="D1862" t="str">
        <f t="shared" si="65"/>
        <v>21+</v>
      </c>
    </row>
    <row r="1863" spans="1:4" x14ac:dyDescent="0.25">
      <c r="A1863">
        <v>17</v>
      </c>
      <c r="B1863">
        <v>94</v>
      </c>
      <c r="C1863">
        <v>3</v>
      </c>
      <c r="D1863" t="str">
        <f t="shared" si="65"/>
        <v>21+</v>
      </c>
    </row>
    <row r="1864" spans="1:4" x14ac:dyDescent="0.25">
      <c r="A1864">
        <v>17</v>
      </c>
      <c r="B1864">
        <v>98</v>
      </c>
      <c r="C1864">
        <v>2</v>
      </c>
      <c r="D1864" t="str">
        <f t="shared" si="65"/>
        <v>21+</v>
      </c>
    </row>
    <row r="1865" spans="1:4" x14ac:dyDescent="0.25">
      <c r="A1865">
        <v>17</v>
      </c>
      <c r="B1865">
        <v>100</v>
      </c>
      <c r="C1865">
        <v>1</v>
      </c>
      <c r="D1865" t="str">
        <f t="shared" si="65"/>
        <v>21+</v>
      </c>
    </row>
    <row r="1866" spans="1:4" x14ac:dyDescent="0.25">
      <c r="A1866">
        <v>17</v>
      </c>
      <c r="B1866">
        <v>103</v>
      </c>
      <c r="C1866">
        <v>1</v>
      </c>
      <c r="D1866" t="str">
        <f t="shared" si="65"/>
        <v>21+</v>
      </c>
    </row>
    <row r="1867" spans="1:4" x14ac:dyDescent="0.25">
      <c r="A1867">
        <v>17</v>
      </c>
      <c r="B1867">
        <v>104</v>
      </c>
      <c r="C1867">
        <v>1</v>
      </c>
      <c r="D1867" t="str">
        <f t="shared" si="65"/>
        <v>21+</v>
      </c>
    </row>
    <row r="1868" spans="1:4" x14ac:dyDescent="0.25">
      <c r="A1868">
        <v>17</v>
      </c>
      <c r="B1868">
        <v>107</v>
      </c>
      <c r="C1868">
        <v>1</v>
      </c>
      <c r="D1868" t="str">
        <f t="shared" si="65"/>
        <v>21+</v>
      </c>
    </row>
    <row r="1869" spans="1:4" x14ac:dyDescent="0.25">
      <c r="A1869">
        <v>17</v>
      </c>
      <c r="B1869">
        <v>109</v>
      </c>
      <c r="C1869">
        <v>2</v>
      </c>
      <c r="D1869" t="str">
        <f t="shared" si="65"/>
        <v>21+</v>
      </c>
    </row>
    <row r="1870" spans="1:4" x14ac:dyDescent="0.25">
      <c r="A1870">
        <v>17</v>
      </c>
      <c r="B1870">
        <v>110</v>
      </c>
      <c r="C1870">
        <v>2</v>
      </c>
      <c r="D1870" t="str">
        <f t="shared" si="65"/>
        <v>21+</v>
      </c>
    </row>
    <row r="1871" spans="1:4" x14ac:dyDescent="0.25">
      <c r="A1871">
        <v>17</v>
      </c>
      <c r="B1871">
        <v>111</v>
      </c>
      <c r="C1871">
        <v>1</v>
      </c>
      <c r="D1871" t="str">
        <f t="shared" si="65"/>
        <v>21+</v>
      </c>
    </row>
    <row r="1872" spans="1:4" x14ac:dyDescent="0.25">
      <c r="A1872">
        <v>17</v>
      </c>
      <c r="B1872">
        <v>112</v>
      </c>
      <c r="C1872">
        <v>1</v>
      </c>
      <c r="D1872" t="str">
        <f t="shared" si="65"/>
        <v>21+</v>
      </c>
    </row>
    <row r="1873" spans="1:4" x14ac:dyDescent="0.25">
      <c r="A1873">
        <v>17</v>
      </c>
      <c r="B1873">
        <v>117</v>
      </c>
      <c r="C1873">
        <v>1</v>
      </c>
      <c r="D1873" t="str">
        <f t="shared" si="65"/>
        <v>21+</v>
      </c>
    </row>
    <row r="1874" spans="1:4" x14ac:dyDescent="0.25">
      <c r="A1874">
        <v>17</v>
      </c>
      <c r="B1874">
        <v>120</v>
      </c>
      <c r="C1874">
        <v>1</v>
      </c>
      <c r="D1874" t="str">
        <f t="shared" si="65"/>
        <v>21+</v>
      </c>
    </row>
    <row r="1875" spans="1:4" x14ac:dyDescent="0.25">
      <c r="A1875">
        <v>17</v>
      </c>
      <c r="B1875">
        <v>128</v>
      </c>
      <c r="C1875">
        <v>1</v>
      </c>
      <c r="D1875" t="str">
        <f t="shared" si="65"/>
        <v>21+</v>
      </c>
    </row>
    <row r="1876" spans="1:4" x14ac:dyDescent="0.25">
      <c r="A1876">
        <v>17</v>
      </c>
      <c r="B1876">
        <v>130</v>
      </c>
      <c r="C1876">
        <v>1</v>
      </c>
      <c r="D1876" t="str">
        <f t="shared" si="65"/>
        <v>21+</v>
      </c>
    </row>
    <row r="1877" spans="1:4" x14ac:dyDescent="0.25">
      <c r="A1877">
        <v>17</v>
      </c>
      <c r="B1877">
        <v>143</v>
      </c>
      <c r="C1877">
        <v>1</v>
      </c>
      <c r="D1877" t="str">
        <f t="shared" si="65"/>
        <v>21+</v>
      </c>
    </row>
    <row r="1878" spans="1:4" x14ac:dyDescent="0.25">
      <c r="A1878">
        <v>17</v>
      </c>
      <c r="B1878">
        <v>151</v>
      </c>
      <c r="C1878">
        <v>1</v>
      </c>
      <c r="D1878" t="str">
        <f t="shared" si="65"/>
        <v>21+</v>
      </c>
    </row>
    <row r="1879" spans="1:4" x14ac:dyDescent="0.25">
      <c r="A1879">
        <v>17</v>
      </c>
      <c r="B1879">
        <v>156</v>
      </c>
      <c r="C1879">
        <v>1</v>
      </c>
      <c r="D1879" t="str">
        <f t="shared" si="65"/>
        <v>21+</v>
      </c>
    </row>
    <row r="1880" spans="1:4" x14ac:dyDescent="0.25">
      <c r="A1880">
        <v>17</v>
      </c>
      <c r="B1880">
        <v>170</v>
      </c>
      <c r="C1880">
        <v>1</v>
      </c>
      <c r="D1880" t="str">
        <f t="shared" si="65"/>
        <v>21+</v>
      </c>
    </row>
    <row r="1881" spans="1:4" x14ac:dyDescent="0.25">
      <c r="A1881">
        <v>17</v>
      </c>
      <c r="B1881">
        <v>174</v>
      </c>
      <c r="C1881">
        <v>1</v>
      </c>
      <c r="D1881" t="str">
        <f t="shared" si="65"/>
        <v>21+</v>
      </c>
    </row>
    <row r="1882" spans="1:4" x14ac:dyDescent="0.25">
      <c r="A1882">
        <v>17</v>
      </c>
      <c r="B1882">
        <v>189</v>
      </c>
      <c r="C1882">
        <v>1</v>
      </c>
      <c r="D1882" t="str">
        <f t="shared" si="65"/>
        <v>21+</v>
      </c>
    </row>
    <row r="1883" spans="1:4" x14ac:dyDescent="0.25">
      <c r="A1883">
        <v>17</v>
      </c>
      <c r="B1883">
        <v>193</v>
      </c>
      <c r="C1883">
        <v>1</v>
      </c>
      <c r="D1883" t="str">
        <f t="shared" si="65"/>
        <v>21+</v>
      </c>
    </row>
    <row r="1884" spans="1:4" x14ac:dyDescent="0.25">
      <c r="A1884">
        <v>17</v>
      </c>
      <c r="B1884">
        <v>201</v>
      </c>
      <c r="C1884">
        <v>1</v>
      </c>
      <c r="D1884" t="str">
        <f t="shared" si="65"/>
        <v>21+</v>
      </c>
    </row>
    <row r="1885" spans="1:4" x14ac:dyDescent="0.25">
      <c r="A1885">
        <v>18</v>
      </c>
      <c r="B1885">
        <v>18</v>
      </c>
      <c r="C1885">
        <v>553</v>
      </c>
      <c r="D1885">
        <f t="shared" si="65"/>
        <v>0</v>
      </c>
    </row>
    <row r="1886" spans="1:4" x14ac:dyDescent="0.25">
      <c r="A1886">
        <v>18</v>
      </c>
      <c r="B1886">
        <v>19</v>
      </c>
      <c r="C1886">
        <v>460</v>
      </c>
      <c r="D1886">
        <f t="shared" si="65"/>
        <v>1</v>
      </c>
    </row>
    <row r="1887" spans="1:4" x14ac:dyDescent="0.25">
      <c r="A1887">
        <v>18</v>
      </c>
      <c r="B1887">
        <v>20</v>
      </c>
      <c r="C1887">
        <v>364</v>
      </c>
      <c r="D1887">
        <f t="shared" si="65"/>
        <v>2</v>
      </c>
    </row>
    <row r="1888" spans="1:4" x14ac:dyDescent="0.25">
      <c r="A1888">
        <v>18</v>
      </c>
      <c r="B1888">
        <v>21</v>
      </c>
      <c r="C1888">
        <v>321</v>
      </c>
      <c r="D1888">
        <f t="shared" si="65"/>
        <v>3</v>
      </c>
    </row>
    <row r="1889" spans="1:4" x14ac:dyDescent="0.25">
      <c r="A1889">
        <v>18</v>
      </c>
      <c r="B1889">
        <v>22</v>
      </c>
      <c r="C1889">
        <v>264</v>
      </c>
      <c r="D1889">
        <f t="shared" si="65"/>
        <v>4</v>
      </c>
    </row>
    <row r="1890" spans="1:4" x14ac:dyDescent="0.25">
      <c r="A1890">
        <v>18</v>
      </c>
      <c r="B1890">
        <v>23</v>
      </c>
      <c r="C1890">
        <v>266</v>
      </c>
      <c r="D1890">
        <f t="shared" si="65"/>
        <v>5</v>
      </c>
    </row>
    <row r="1891" spans="1:4" x14ac:dyDescent="0.25">
      <c r="A1891">
        <v>18</v>
      </c>
      <c r="B1891">
        <v>24</v>
      </c>
      <c r="C1891">
        <v>240</v>
      </c>
      <c r="D1891">
        <f t="shared" si="65"/>
        <v>6</v>
      </c>
    </row>
    <row r="1892" spans="1:4" x14ac:dyDescent="0.25">
      <c r="A1892">
        <v>18</v>
      </c>
      <c r="B1892">
        <v>25</v>
      </c>
      <c r="C1892">
        <v>193</v>
      </c>
      <c r="D1892">
        <f t="shared" si="65"/>
        <v>7</v>
      </c>
    </row>
    <row r="1893" spans="1:4" x14ac:dyDescent="0.25">
      <c r="A1893">
        <v>18</v>
      </c>
      <c r="B1893">
        <v>26</v>
      </c>
      <c r="C1893">
        <v>199</v>
      </c>
      <c r="D1893">
        <f t="shared" si="65"/>
        <v>8</v>
      </c>
    </row>
    <row r="1894" spans="1:4" x14ac:dyDescent="0.25">
      <c r="A1894">
        <v>18</v>
      </c>
      <c r="B1894">
        <v>27</v>
      </c>
      <c r="C1894">
        <v>161</v>
      </c>
      <c r="D1894">
        <f t="shared" si="65"/>
        <v>9</v>
      </c>
    </row>
    <row r="1895" spans="1:4" x14ac:dyDescent="0.25">
      <c r="A1895">
        <v>18</v>
      </c>
      <c r="B1895">
        <v>28</v>
      </c>
      <c r="C1895">
        <v>166</v>
      </c>
      <c r="D1895">
        <f t="shared" si="65"/>
        <v>10</v>
      </c>
    </row>
    <row r="1896" spans="1:4" x14ac:dyDescent="0.25">
      <c r="A1896">
        <v>18</v>
      </c>
      <c r="B1896">
        <v>29</v>
      </c>
      <c r="C1896">
        <v>130</v>
      </c>
      <c r="D1896">
        <f t="shared" si="65"/>
        <v>11</v>
      </c>
    </row>
    <row r="1897" spans="1:4" x14ac:dyDescent="0.25">
      <c r="A1897">
        <v>18</v>
      </c>
      <c r="B1897">
        <v>30</v>
      </c>
      <c r="C1897">
        <v>125</v>
      </c>
      <c r="D1897">
        <f t="shared" si="65"/>
        <v>12</v>
      </c>
    </row>
    <row r="1898" spans="1:4" x14ac:dyDescent="0.25">
      <c r="A1898">
        <v>18</v>
      </c>
      <c r="B1898">
        <v>31</v>
      </c>
      <c r="C1898">
        <v>114</v>
      </c>
      <c r="D1898">
        <f t="shared" si="65"/>
        <v>13</v>
      </c>
    </row>
    <row r="1899" spans="1:4" x14ac:dyDescent="0.25">
      <c r="A1899">
        <v>18</v>
      </c>
      <c r="B1899">
        <v>32</v>
      </c>
      <c r="C1899">
        <v>115</v>
      </c>
      <c r="D1899">
        <f t="shared" si="65"/>
        <v>14</v>
      </c>
    </row>
    <row r="1900" spans="1:4" x14ac:dyDescent="0.25">
      <c r="A1900">
        <v>18</v>
      </c>
      <c r="B1900">
        <v>33</v>
      </c>
      <c r="C1900">
        <v>127</v>
      </c>
      <c r="D1900">
        <f t="shared" si="65"/>
        <v>15</v>
      </c>
    </row>
    <row r="1901" spans="1:4" x14ac:dyDescent="0.25">
      <c r="A1901">
        <v>18</v>
      </c>
      <c r="B1901">
        <v>34</v>
      </c>
      <c r="C1901">
        <v>101</v>
      </c>
      <c r="D1901">
        <f t="shared" si="65"/>
        <v>16</v>
      </c>
    </row>
    <row r="1902" spans="1:4" x14ac:dyDescent="0.25">
      <c r="A1902">
        <v>18</v>
      </c>
      <c r="B1902">
        <v>35</v>
      </c>
      <c r="C1902">
        <v>102</v>
      </c>
      <c r="D1902">
        <f t="shared" si="65"/>
        <v>17</v>
      </c>
    </row>
    <row r="1903" spans="1:4" x14ac:dyDescent="0.25">
      <c r="A1903">
        <v>18</v>
      </c>
      <c r="B1903">
        <v>36</v>
      </c>
      <c r="C1903">
        <v>75</v>
      </c>
      <c r="D1903">
        <f t="shared" si="65"/>
        <v>18</v>
      </c>
    </row>
    <row r="1904" spans="1:4" x14ac:dyDescent="0.25">
      <c r="A1904">
        <v>18</v>
      </c>
      <c r="B1904">
        <v>37</v>
      </c>
      <c r="C1904">
        <v>89</v>
      </c>
      <c r="D1904">
        <f t="shared" si="65"/>
        <v>19</v>
      </c>
    </row>
    <row r="1905" spans="1:4" x14ac:dyDescent="0.25">
      <c r="A1905">
        <v>18</v>
      </c>
      <c r="B1905">
        <v>38</v>
      </c>
      <c r="C1905">
        <v>92</v>
      </c>
      <c r="D1905">
        <f t="shared" si="65"/>
        <v>20</v>
      </c>
    </row>
    <row r="1906" spans="1:4" x14ac:dyDescent="0.25">
      <c r="A1906">
        <v>18</v>
      </c>
      <c r="B1906">
        <v>39</v>
      </c>
      <c r="C1906">
        <v>61</v>
      </c>
      <c r="D1906" t="str">
        <f t="shared" si="65"/>
        <v>21+</v>
      </c>
    </row>
    <row r="1907" spans="1:4" x14ac:dyDescent="0.25">
      <c r="A1907">
        <v>18</v>
      </c>
      <c r="B1907">
        <v>40</v>
      </c>
      <c r="C1907">
        <v>54</v>
      </c>
      <c r="D1907" t="str">
        <f t="shared" si="65"/>
        <v>21+</v>
      </c>
    </row>
    <row r="1908" spans="1:4" x14ac:dyDescent="0.25">
      <c r="A1908">
        <v>18</v>
      </c>
      <c r="B1908">
        <v>41</v>
      </c>
      <c r="C1908">
        <v>58</v>
      </c>
      <c r="D1908" t="str">
        <f t="shared" si="65"/>
        <v>21+</v>
      </c>
    </row>
    <row r="1909" spans="1:4" x14ac:dyDescent="0.25">
      <c r="A1909">
        <v>18</v>
      </c>
      <c r="B1909">
        <v>42</v>
      </c>
      <c r="C1909">
        <v>55</v>
      </c>
      <c r="D1909" t="str">
        <f t="shared" si="65"/>
        <v>21+</v>
      </c>
    </row>
    <row r="1910" spans="1:4" x14ac:dyDescent="0.25">
      <c r="A1910">
        <v>18</v>
      </c>
      <c r="B1910">
        <v>43</v>
      </c>
      <c r="C1910">
        <v>46</v>
      </c>
      <c r="D1910" t="str">
        <f t="shared" si="65"/>
        <v>21+</v>
      </c>
    </row>
    <row r="1911" spans="1:4" x14ac:dyDescent="0.25">
      <c r="A1911">
        <v>18</v>
      </c>
      <c r="B1911">
        <v>44</v>
      </c>
      <c r="C1911">
        <v>47</v>
      </c>
      <c r="D1911" t="str">
        <f t="shared" si="65"/>
        <v>21+</v>
      </c>
    </row>
    <row r="1912" spans="1:4" x14ac:dyDescent="0.25">
      <c r="A1912">
        <v>18</v>
      </c>
      <c r="B1912">
        <v>45</v>
      </c>
      <c r="C1912">
        <v>42</v>
      </c>
      <c r="D1912" t="str">
        <f t="shared" si="65"/>
        <v>21+</v>
      </c>
    </row>
    <row r="1913" spans="1:4" x14ac:dyDescent="0.25">
      <c r="A1913">
        <v>18</v>
      </c>
      <c r="B1913">
        <v>46</v>
      </c>
      <c r="C1913">
        <v>53</v>
      </c>
      <c r="D1913" t="str">
        <f t="shared" si="65"/>
        <v>21+</v>
      </c>
    </row>
    <row r="1914" spans="1:4" x14ac:dyDescent="0.25">
      <c r="A1914">
        <v>18</v>
      </c>
      <c r="B1914">
        <v>47</v>
      </c>
      <c r="C1914">
        <v>47</v>
      </c>
      <c r="D1914" t="str">
        <f t="shared" si="65"/>
        <v>21+</v>
      </c>
    </row>
    <row r="1915" spans="1:4" x14ac:dyDescent="0.25">
      <c r="A1915">
        <v>18</v>
      </c>
      <c r="B1915">
        <v>48</v>
      </c>
      <c r="C1915">
        <v>44</v>
      </c>
      <c r="D1915" t="str">
        <f t="shared" si="65"/>
        <v>21+</v>
      </c>
    </row>
    <row r="1916" spans="1:4" x14ac:dyDescent="0.25">
      <c r="A1916">
        <v>18</v>
      </c>
      <c r="B1916">
        <v>49</v>
      </c>
      <c r="C1916">
        <v>47</v>
      </c>
      <c r="D1916" t="str">
        <f t="shared" si="65"/>
        <v>21+</v>
      </c>
    </row>
    <row r="1917" spans="1:4" x14ac:dyDescent="0.25">
      <c r="A1917">
        <v>18</v>
      </c>
      <c r="B1917">
        <v>50</v>
      </c>
      <c r="C1917">
        <v>35</v>
      </c>
      <c r="D1917" t="str">
        <f t="shared" si="65"/>
        <v>21+</v>
      </c>
    </row>
    <row r="1918" spans="1:4" x14ac:dyDescent="0.25">
      <c r="A1918">
        <v>18</v>
      </c>
      <c r="B1918">
        <v>51</v>
      </c>
      <c r="C1918">
        <v>35</v>
      </c>
      <c r="D1918" t="str">
        <f t="shared" si="65"/>
        <v>21+</v>
      </c>
    </row>
    <row r="1919" spans="1:4" x14ac:dyDescent="0.25">
      <c r="A1919">
        <v>18</v>
      </c>
      <c r="B1919">
        <v>52</v>
      </c>
      <c r="C1919">
        <v>28</v>
      </c>
      <c r="D1919" t="str">
        <f t="shared" si="65"/>
        <v>21+</v>
      </c>
    </row>
    <row r="1920" spans="1:4" x14ac:dyDescent="0.25">
      <c r="A1920">
        <v>18</v>
      </c>
      <c r="B1920">
        <v>53</v>
      </c>
      <c r="C1920">
        <v>36</v>
      </c>
      <c r="D1920" t="str">
        <f t="shared" si="65"/>
        <v>21+</v>
      </c>
    </row>
    <row r="1921" spans="1:4" x14ac:dyDescent="0.25">
      <c r="A1921">
        <v>18</v>
      </c>
      <c r="B1921">
        <v>54</v>
      </c>
      <c r="C1921">
        <v>20</v>
      </c>
      <c r="D1921" t="str">
        <f t="shared" si="65"/>
        <v>21+</v>
      </c>
    </row>
    <row r="1922" spans="1:4" x14ac:dyDescent="0.25">
      <c r="A1922">
        <v>18</v>
      </c>
      <c r="B1922">
        <v>55</v>
      </c>
      <c r="C1922">
        <v>25</v>
      </c>
      <c r="D1922" t="str">
        <f t="shared" si="65"/>
        <v>21+</v>
      </c>
    </row>
    <row r="1923" spans="1:4" x14ac:dyDescent="0.25">
      <c r="A1923">
        <v>18</v>
      </c>
      <c r="B1923">
        <v>56</v>
      </c>
      <c r="C1923">
        <v>23</v>
      </c>
      <c r="D1923" t="str">
        <f t="shared" ref="D1923:D1986" si="66">IF(B1923-A1923&lt;21,B1923-A1923,"21+")</f>
        <v>21+</v>
      </c>
    </row>
    <row r="1924" spans="1:4" x14ac:dyDescent="0.25">
      <c r="A1924">
        <v>18</v>
      </c>
      <c r="B1924">
        <v>57</v>
      </c>
      <c r="C1924">
        <v>21</v>
      </c>
      <c r="D1924" t="str">
        <f t="shared" si="66"/>
        <v>21+</v>
      </c>
    </row>
    <row r="1925" spans="1:4" x14ac:dyDescent="0.25">
      <c r="A1925">
        <v>18</v>
      </c>
      <c r="B1925">
        <v>58</v>
      </c>
      <c r="C1925">
        <v>18</v>
      </c>
      <c r="D1925" t="str">
        <f t="shared" si="66"/>
        <v>21+</v>
      </c>
    </row>
    <row r="1926" spans="1:4" x14ac:dyDescent="0.25">
      <c r="A1926">
        <v>18</v>
      </c>
      <c r="B1926">
        <v>59</v>
      </c>
      <c r="C1926">
        <v>13</v>
      </c>
      <c r="D1926" t="str">
        <f t="shared" si="66"/>
        <v>21+</v>
      </c>
    </row>
    <row r="1927" spans="1:4" x14ac:dyDescent="0.25">
      <c r="A1927">
        <v>18</v>
      </c>
      <c r="B1927">
        <v>60</v>
      </c>
      <c r="C1927">
        <v>18</v>
      </c>
      <c r="D1927" t="str">
        <f t="shared" si="66"/>
        <v>21+</v>
      </c>
    </row>
    <row r="1928" spans="1:4" x14ac:dyDescent="0.25">
      <c r="A1928">
        <v>18</v>
      </c>
      <c r="B1928">
        <v>61</v>
      </c>
      <c r="C1928">
        <v>18</v>
      </c>
      <c r="D1928" t="str">
        <f t="shared" si="66"/>
        <v>21+</v>
      </c>
    </row>
    <row r="1929" spans="1:4" x14ac:dyDescent="0.25">
      <c r="A1929">
        <v>18</v>
      </c>
      <c r="B1929">
        <v>62</v>
      </c>
      <c r="C1929">
        <v>12</v>
      </c>
      <c r="D1929" t="str">
        <f t="shared" si="66"/>
        <v>21+</v>
      </c>
    </row>
    <row r="1930" spans="1:4" x14ac:dyDescent="0.25">
      <c r="A1930">
        <v>18</v>
      </c>
      <c r="B1930">
        <v>63</v>
      </c>
      <c r="C1930">
        <v>6</v>
      </c>
      <c r="D1930" t="str">
        <f t="shared" si="66"/>
        <v>21+</v>
      </c>
    </row>
    <row r="1931" spans="1:4" x14ac:dyDescent="0.25">
      <c r="A1931">
        <v>18</v>
      </c>
      <c r="B1931">
        <v>64</v>
      </c>
      <c r="C1931">
        <v>16</v>
      </c>
      <c r="D1931" t="str">
        <f t="shared" si="66"/>
        <v>21+</v>
      </c>
    </row>
    <row r="1932" spans="1:4" x14ac:dyDescent="0.25">
      <c r="A1932">
        <v>18</v>
      </c>
      <c r="B1932">
        <v>65</v>
      </c>
      <c r="C1932">
        <v>14</v>
      </c>
      <c r="D1932" t="str">
        <f t="shared" si="66"/>
        <v>21+</v>
      </c>
    </row>
    <row r="1933" spans="1:4" x14ac:dyDescent="0.25">
      <c r="A1933">
        <v>18</v>
      </c>
      <c r="B1933">
        <v>66</v>
      </c>
      <c r="C1933">
        <v>12</v>
      </c>
      <c r="D1933" t="str">
        <f t="shared" si="66"/>
        <v>21+</v>
      </c>
    </row>
    <row r="1934" spans="1:4" x14ac:dyDescent="0.25">
      <c r="A1934">
        <v>18</v>
      </c>
      <c r="B1934">
        <v>67</v>
      </c>
      <c r="C1934">
        <v>14</v>
      </c>
      <c r="D1934" t="str">
        <f t="shared" si="66"/>
        <v>21+</v>
      </c>
    </row>
    <row r="1935" spans="1:4" x14ac:dyDescent="0.25">
      <c r="A1935">
        <v>18</v>
      </c>
      <c r="B1935">
        <v>68</v>
      </c>
      <c r="C1935">
        <v>8</v>
      </c>
      <c r="D1935" t="str">
        <f t="shared" si="66"/>
        <v>21+</v>
      </c>
    </row>
    <row r="1936" spans="1:4" x14ac:dyDescent="0.25">
      <c r="A1936">
        <v>18</v>
      </c>
      <c r="B1936">
        <v>69</v>
      </c>
      <c r="C1936">
        <v>8</v>
      </c>
      <c r="D1936" t="str">
        <f t="shared" si="66"/>
        <v>21+</v>
      </c>
    </row>
    <row r="1937" spans="1:4" x14ac:dyDescent="0.25">
      <c r="A1937">
        <v>18</v>
      </c>
      <c r="B1937">
        <v>70</v>
      </c>
      <c r="C1937">
        <v>12</v>
      </c>
      <c r="D1937" t="str">
        <f t="shared" si="66"/>
        <v>21+</v>
      </c>
    </row>
    <row r="1938" spans="1:4" x14ac:dyDescent="0.25">
      <c r="A1938">
        <v>18</v>
      </c>
      <c r="B1938">
        <v>71</v>
      </c>
      <c r="C1938">
        <v>10</v>
      </c>
      <c r="D1938" t="str">
        <f t="shared" si="66"/>
        <v>21+</v>
      </c>
    </row>
    <row r="1939" spans="1:4" x14ac:dyDescent="0.25">
      <c r="A1939">
        <v>18</v>
      </c>
      <c r="B1939">
        <v>72</v>
      </c>
      <c r="C1939">
        <v>2</v>
      </c>
      <c r="D1939" t="str">
        <f t="shared" si="66"/>
        <v>21+</v>
      </c>
    </row>
    <row r="1940" spans="1:4" x14ac:dyDescent="0.25">
      <c r="A1940">
        <v>18</v>
      </c>
      <c r="B1940">
        <v>73</v>
      </c>
      <c r="C1940">
        <v>5</v>
      </c>
      <c r="D1940" t="str">
        <f t="shared" si="66"/>
        <v>21+</v>
      </c>
    </row>
    <row r="1941" spans="1:4" x14ac:dyDescent="0.25">
      <c r="A1941">
        <v>18</v>
      </c>
      <c r="B1941">
        <v>74</v>
      </c>
      <c r="C1941">
        <v>5</v>
      </c>
      <c r="D1941" t="str">
        <f t="shared" si="66"/>
        <v>21+</v>
      </c>
    </row>
    <row r="1942" spans="1:4" x14ac:dyDescent="0.25">
      <c r="A1942">
        <v>18</v>
      </c>
      <c r="B1942">
        <v>75</v>
      </c>
      <c r="C1942">
        <v>9</v>
      </c>
      <c r="D1942" t="str">
        <f t="shared" si="66"/>
        <v>21+</v>
      </c>
    </row>
    <row r="1943" spans="1:4" x14ac:dyDescent="0.25">
      <c r="A1943">
        <v>18</v>
      </c>
      <c r="B1943">
        <v>76</v>
      </c>
      <c r="C1943">
        <v>4</v>
      </c>
      <c r="D1943" t="str">
        <f t="shared" si="66"/>
        <v>21+</v>
      </c>
    </row>
    <row r="1944" spans="1:4" x14ac:dyDescent="0.25">
      <c r="A1944">
        <v>18</v>
      </c>
      <c r="B1944">
        <v>77</v>
      </c>
      <c r="C1944">
        <v>7</v>
      </c>
      <c r="D1944" t="str">
        <f t="shared" si="66"/>
        <v>21+</v>
      </c>
    </row>
    <row r="1945" spans="1:4" x14ac:dyDescent="0.25">
      <c r="A1945">
        <v>18</v>
      </c>
      <c r="B1945">
        <v>78</v>
      </c>
      <c r="C1945">
        <v>7</v>
      </c>
      <c r="D1945" t="str">
        <f t="shared" si="66"/>
        <v>21+</v>
      </c>
    </row>
    <row r="1946" spans="1:4" x14ac:dyDescent="0.25">
      <c r="A1946">
        <v>18</v>
      </c>
      <c r="B1946">
        <v>79</v>
      </c>
      <c r="C1946">
        <v>7</v>
      </c>
      <c r="D1946" t="str">
        <f t="shared" si="66"/>
        <v>21+</v>
      </c>
    </row>
    <row r="1947" spans="1:4" x14ac:dyDescent="0.25">
      <c r="A1947">
        <v>18</v>
      </c>
      <c r="B1947">
        <v>80</v>
      </c>
      <c r="C1947">
        <v>5</v>
      </c>
      <c r="D1947" t="str">
        <f t="shared" si="66"/>
        <v>21+</v>
      </c>
    </row>
    <row r="1948" spans="1:4" x14ac:dyDescent="0.25">
      <c r="A1948">
        <v>18</v>
      </c>
      <c r="B1948">
        <v>81</v>
      </c>
      <c r="C1948">
        <v>6</v>
      </c>
      <c r="D1948" t="str">
        <f t="shared" si="66"/>
        <v>21+</v>
      </c>
    </row>
    <row r="1949" spans="1:4" x14ac:dyDescent="0.25">
      <c r="A1949">
        <v>18</v>
      </c>
      <c r="B1949">
        <v>82</v>
      </c>
      <c r="C1949">
        <v>3</v>
      </c>
      <c r="D1949" t="str">
        <f t="shared" si="66"/>
        <v>21+</v>
      </c>
    </row>
    <row r="1950" spans="1:4" x14ac:dyDescent="0.25">
      <c r="A1950">
        <v>18</v>
      </c>
      <c r="B1950">
        <v>83</v>
      </c>
      <c r="C1950">
        <v>3</v>
      </c>
      <c r="D1950" t="str">
        <f t="shared" si="66"/>
        <v>21+</v>
      </c>
    </row>
    <row r="1951" spans="1:4" x14ac:dyDescent="0.25">
      <c r="A1951">
        <v>18</v>
      </c>
      <c r="B1951">
        <v>84</v>
      </c>
      <c r="C1951">
        <v>6</v>
      </c>
      <c r="D1951" t="str">
        <f t="shared" si="66"/>
        <v>21+</v>
      </c>
    </row>
    <row r="1952" spans="1:4" x14ac:dyDescent="0.25">
      <c r="A1952">
        <v>18</v>
      </c>
      <c r="B1952">
        <v>85</v>
      </c>
      <c r="C1952">
        <v>7</v>
      </c>
      <c r="D1952" t="str">
        <f t="shared" si="66"/>
        <v>21+</v>
      </c>
    </row>
    <row r="1953" spans="1:4" x14ac:dyDescent="0.25">
      <c r="A1953">
        <v>18</v>
      </c>
      <c r="B1953">
        <v>86</v>
      </c>
      <c r="C1953">
        <v>2</v>
      </c>
      <c r="D1953" t="str">
        <f t="shared" si="66"/>
        <v>21+</v>
      </c>
    </row>
    <row r="1954" spans="1:4" x14ac:dyDescent="0.25">
      <c r="A1954">
        <v>18</v>
      </c>
      <c r="B1954">
        <v>87</v>
      </c>
      <c r="C1954">
        <v>1</v>
      </c>
      <c r="D1954" t="str">
        <f t="shared" si="66"/>
        <v>21+</v>
      </c>
    </row>
    <row r="1955" spans="1:4" x14ac:dyDescent="0.25">
      <c r="A1955">
        <v>18</v>
      </c>
      <c r="B1955">
        <v>88</v>
      </c>
      <c r="C1955">
        <v>5</v>
      </c>
      <c r="D1955" t="str">
        <f t="shared" si="66"/>
        <v>21+</v>
      </c>
    </row>
    <row r="1956" spans="1:4" x14ac:dyDescent="0.25">
      <c r="A1956">
        <v>18</v>
      </c>
      <c r="B1956">
        <v>89</v>
      </c>
      <c r="C1956">
        <v>4</v>
      </c>
      <c r="D1956" t="str">
        <f t="shared" si="66"/>
        <v>21+</v>
      </c>
    </row>
    <row r="1957" spans="1:4" x14ac:dyDescent="0.25">
      <c r="A1957">
        <v>18</v>
      </c>
      <c r="B1957">
        <v>90</v>
      </c>
      <c r="C1957">
        <v>5</v>
      </c>
      <c r="D1957" t="str">
        <f t="shared" si="66"/>
        <v>21+</v>
      </c>
    </row>
    <row r="1958" spans="1:4" x14ac:dyDescent="0.25">
      <c r="A1958">
        <v>18</v>
      </c>
      <c r="B1958">
        <v>91</v>
      </c>
      <c r="C1958">
        <v>5</v>
      </c>
      <c r="D1958" t="str">
        <f t="shared" si="66"/>
        <v>21+</v>
      </c>
    </row>
    <row r="1959" spans="1:4" x14ac:dyDescent="0.25">
      <c r="A1959">
        <v>18</v>
      </c>
      <c r="B1959">
        <v>92</v>
      </c>
      <c r="C1959">
        <v>4</v>
      </c>
      <c r="D1959" t="str">
        <f t="shared" si="66"/>
        <v>21+</v>
      </c>
    </row>
    <row r="1960" spans="1:4" x14ac:dyDescent="0.25">
      <c r="A1960">
        <v>18</v>
      </c>
      <c r="B1960">
        <v>93</v>
      </c>
      <c r="C1960">
        <v>4</v>
      </c>
      <c r="D1960" t="str">
        <f t="shared" si="66"/>
        <v>21+</v>
      </c>
    </row>
    <row r="1961" spans="1:4" x14ac:dyDescent="0.25">
      <c r="A1961">
        <v>18</v>
      </c>
      <c r="B1961">
        <v>94</v>
      </c>
      <c r="C1961">
        <v>3</v>
      </c>
      <c r="D1961" t="str">
        <f t="shared" si="66"/>
        <v>21+</v>
      </c>
    </row>
    <row r="1962" spans="1:4" x14ac:dyDescent="0.25">
      <c r="A1962">
        <v>18</v>
      </c>
      <c r="B1962">
        <v>95</v>
      </c>
      <c r="C1962">
        <v>1</v>
      </c>
      <c r="D1962" t="str">
        <f t="shared" si="66"/>
        <v>21+</v>
      </c>
    </row>
    <row r="1963" spans="1:4" x14ac:dyDescent="0.25">
      <c r="A1963">
        <v>18</v>
      </c>
      <c r="B1963">
        <v>96</v>
      </c>
      <c r="C1963">
        <v>3</v>
      </c>
      <c r="D1963" t="str">
        <f t="shared" si="66"/>
        <v>21+</v>
      </c>
    </row>
    <row r="1964" spans="1:4" x14ac:dyDescent="0.25">
      <c r="A1964">
        <v>18</v>
      </c>
      <c r="B1964">
        <v>97</v>
      </c>
      <c r="C1964">
        <v>1</v>
      </c>
      <c r="D1964" t="str">
        <f t="shared" si="66"/>
        <v>21+</v>
      </c>
    </row>
    <row r="1965" spans="1:4" x14ac:dyDescent="0.25">
      <c r="A1965">
        <v>18</v>
      </c>
      <c r="B1965">
        <v>98</v>
      </c>
      <c r="C1965">
        <v>1</v>
      </c>
      <c r="D1965" t="str">
        <f t="shared" si="66"/>
        <v>21+</v>
      </c>
    </row>
    <row r="1966" spans="1:4" x14ac:dyDescent="0.25">
      <c r="A1966">
        <v>18</v>
      </c>
      <c r="B1966">
        <v>99</v>
      </c>
      <c r="C1966">
        <v>2</v>
      </c>
      <c r="D1966" t="str">
        <f t="shared" si="66"/>
        <v>21+</v>
      </c>
    </row>
    <row r="1967" spans="1:4" x14ac:dyDescent="0.25">
      <c r="A1967">
        <v>18</v>
      </c>
      <c r="B1967">
        <v>100</v>
      </c>
      <c r="C1967">
        <v>4</v>
      </c>
      <c r="D1967" t="str">
        <f t="shared" si="66"/>
        <v>21+</v>
      </c>
    </row>
    <row r="1968" spans="1:4" x14ac:dyDescent="0.25">
      <c r="A1968">
        <v>18</v>
      </c>
      <c r="B1968">
        <v>101</v>
      </c>
      <c r="C1968">
        <v>3</v>
      </c>
      <c r="D1968" t="str">
        <f t="shared" si="66"/>
        <v>21+</v>
      </c>
    </row>
    <row r="1969" spans="1:4" x14ac:dyDescent="0.25">
      <c r="A1969">
        <v>18</v>
      </c>
      <c r="B1969">
        <v>103</v>
      </c>
      <c r="C1969">
        <v>2</v>
      </c>
      <c r="D1969" t="str">
        <f t="shared" si="66"/>
        <v>21+</v>
      </c>
    </row>
    <row r="1970" spans="1:4" x14ac:dyDescent="0.25">
      <c r="A1970">
        <v>18</v>
      </c>
      <c r="B1970">
        <v>104</v>
      </c>
      <c r="C1970">
        <v>2</v>
      </c>
      <c r="D1970" t="str">
        <f t="shared" si="66"/>
        <v>21+</v>
      </c>
    </row>
    <row r="1971" spans="1:4" x14ac:dyDescent="0.25">
      <c r="A1971">
        <v>18</v>
      </c>
      <c r="B1971">
        <v>105</v>
      </c>
      <c r="C1971">
        <v>2</v>
      </c>
      <c r="D1971" t="str">
        <f t="shared" si="66"/>
        <v>21+</v>
      </c>
    </row>
    <row r="1972" spans="1:4" x14ac:dyDescent="0.25">
      <c r="A1972">
        <v>18</v>
      </c>
      <c r="B1972">
        <v>106</v>
      </c>
      <c r="C1972">
        <v>2</v>
      </c>
      <c r="D1972" t="str">
        <f t="shared" si="66"/>
        <v>21+</v>
      </c>
    </row>
    <row r="1973" spans="1:4" x14ac:dyDescent="0.25">
      <c r="A1973">
        <v>18</v>
      </c>
      <c r="B1973">
        <v>107</v>
      </c>
      <c r="C1973">
        <v>1</v>
      </c>
      <c r="D1973" t="str">
        <f t="shared" si="66"/>
        <v>21+</v>
      </c>
    </row>
    <row r="1974" spans="1:4" x14ac:dyDescent="0.25">
      <c r="A1974">
        <v>18</v>
      </c>
      <c r="B1974">
        <v>110</v>
      </c>
      <c r="C1974">
        <v>1</v>
      </c>
      <c r="D1974" t="str">
        <f t="shared" si="66"/>
        <v>21+</v>
      </c>
    </row>
    <row r="1975" spans="1:4" x14ac:dyDescent="0.25">
      <c r="A1975">
        <v>18</v>
      </c>
      <c r="B1975">
        <v>112</v>
      </c>
      <c r="C1975">
        <v>1</v>
      </c>
      <c r="D1975" t="str">
        <f t="shared" si="66"/>
        <v>21+</v>
      </c>
    </row>
    <row r="1976" spans="1:4" x14ac:dyDescent="0.25">
      <c r="A1976">
        <v>18</v>
      </c>
      <c r="B1976">
        <v>114</v>
      </c>
      <c r="C1976">
        <v>1</v>
      </c>
      <c r="D1976" t="str">
        <f t="shared" si="66"/>
        <v>21+</v>
      </c>
    </row>
    <row r="1977" spans="1:4" x14ac:dyDescent="0.25">
      <c r="A1977">
        <v>18</v>
      </c>
      <c r="B1977">
        <v>117</v>
      </c>
      <c r="C1977">
        <v>1</v>
      </c>
      <c r="D1977" t="str">
        <f t="shared" si="66"/>
        <v>21+</v>
      </c>
    </row>
    <row r="1978" spans="1:4" x14ac:dyDescent="0.25">
      <c r="A1978">
        <v>18</v>
      </c>
      <c r="B1978">
        <v>118</v>
      </c>
      <c r="C1978">
        <v>1</v>
      </c>
      <c r="D1978" t="str">
        <f t="shared" si="66"/>
        <v>21+</v>
      </c>
    </row>
    <row r="1979" spans="1:4" x14ac:dyDescent="0.25">
      <c r="A1979">
        <v>18</v>
      </c>
      <c r="B1979">
        <v>120</v>
      </c>
      <c r="C1979">
        <v>1</v>
      </c>
      <c r="D1979" t="str">
        <f t="shared" si="66"/>
        <v>21+</v>
      </c>
    </row>
    <row r="1980" spans="1:4" x14ac:dyDescent="0.25">
      <c r="A1980">
        <v>18</v>
      </c>
      <c r="B1980">
        <v>121</v>
      </c>
      <c r="C1980">
        <v>1</v>
      </c>
      <c r="D1980" t="str">
        <f t="shared" si="66"/>
        <v>21+</v>
      </c>
    </row>
    <row r="1981" spans="1:4" x14ac:dyDescent="0.25">
      <c r="A1981">
        <v>18</v>
      </c>
      <c r="B1981">
        <v>138</v>
      </c>
      <c r="C1981">
        <v>2</v>
      </c>
      <c r="D1981" t="str">
        <f t="shared" si="66"/>
        <v>21+</v>
      </c>
    </row>
    <row r="1982" spans="1:4" x14ac:dyDescent="0.25">
      <c r="A1982">
        <v>18</v>
      </c>
      <c r="B1982">
        <v>150</v>
      </c>
      <c r="C1982">
        <v>1</v>
      </c>
      <c r="D1982" t="str">
        <f t="shared" si="66"/>
        <v>21+</v>
      </c>
    </row>
    <row r="1983" spans="1:4" x14ac:dyDescent="0.25">
      <c r="A1983">
        <v>19</v>
      </c>
      <c r="B1983">
        <v>19</v>
      </c>
      <c r="C1983">
        <v>519</v>
      </c>
      <c r="D1983">
        <f t="shared" si="66"/>
        <v>0</v>
      </c>
    </row>
    <row r="1984" spans="1:4" x14ac:dyDescent="0.25">
      <c r="A1984">
        <v>19</v>
      </c>
      <c r="B1984">
        <v>20</v>
      </c>
      <c r="C1984">
        <v>351</v>
      </c>
      <c r="D1984">
        <f t="shared" si="66"/>
        <v>1</v>
      </c>
    </row>
    <row r="1985" spans="1:4" x14ac:dyDescent="0.25">
      <c r="A1985">
        <v>19</v>
      </c>
      <c r="B1985">
        <v>21</v>
      </c>
      <c r="C1985">
        <v>324</v>
      </c>
      <c r="D1985">
        <f t="shared" si="66"/>
        <v>2</v>
      </c>
    </row>
    <row r="1986" spans="1:4" x14ac:dyDescent="0.25">
      <c r="A1986">
        <v>19</v>
      </c>
      <c r="B1986">
        <v>22</v>
      </c>
      <c r="C1986">
        <v>260</v>
      </c>
      <c r="D1986">
        <f t="shared" si="66"/>
        <v>3</v>
      </c>
    </row>
    <row r="1987" spans="1:4" x14ac:dyDescent="0.25">
      <c r="A1987">
        <v>19</v>
      </c>
      <c r="B1987">
        <v>23</v>
      </c>
      <c r="C1987">
        <v>248</v>
      </c>
      <c r="D1987">
        <f t="shared" ref="D1987:D2050" si="67">IF(B1987-A1987&lt;21,B1987-A1987,"21+")</f>
        <v>4</v>
      </c>
    </row>
    <row r="1988" spans="1:4" x14ac:dyDescent="0.25">
      <c r="A1988">
        <v>19</v>
      </c>
      <c r="B1988">
        <v>24</v>
      </c>
      <c r="C1988">
        <v>219</v>
      </c>
      <c r="D1988">
        <f t="shared" si="67"/>
        <v>5</v>
      </c>
    </row>
    <row r="1989" spans="1:4" x14ac:dyDescent="0.25">
      <c r="A1989">
        <v>19</v>
      </c>
      <c r="B1989">
        <v>25</v>
      </c>
      <c r="C1989">
        <v>206</v>
      </c>
      <c r="D1989">
        <f t="shared" si="67"/>
        <v>6</v>
      </c>
    </row>
    <row r="1990" spans="1:4" x14ac:dyDescent="0.25">
      <c r="A1990">
        <v>19</v>
      </c>
      <c r="B1990">
        <v>26</v>
      </c>
      <c r="C1990">
        <v>180</v>
      </c>
      <c r="D1990">
        <f t="shared" si="67"/>
        <v>7</v>
      </c>
    </row>
    <row r="1991" spans="1:4" x14ac:dyDescent="0.25">
      <c r="A1991">
        <v>19</v>
      </c>
      <c r="B1991">
        <v>27</v>
      </c>
      <c r="C1991">
        <v>183</v>
      </c>
      <c r="D1991">
        <f t="shared" si="67"/>
        <v>8</v>
      </c>
    </row>
    <row r="1992" spans="1:4" x14ac:dyDescent="0.25">
      <c r="A1992">
        <v>19</v>
      </c>
      <c r="B1992">
        <v>28</v>
      </c>
      <c r="C1992">
        <v>151</v>
      </c>
      <c r="D1992">
        <f t="shared" si="67"/>
        <v>9</v>
      </c>
    </row>
    <row r="1993" spans="1:4" x14ac:dyDescent="0.25">
      <c r="A1993">
        <v>19</v>
      </c>
      <c r="B1993">
        <v>29</v>
      </c>
      <c r="C1993">
        <v>130</v>
      </c>
      <c r="D1993">
        <f t="shared" si="67"/>
        <v>10</v>
      </c>
    </row>
    <row r="1994" spans="1:4" x14ac:dyDescent="0.25">
      <c r="A1994">
        <v>19</v>
      </c>
      <c r="B1994">
        <v>30</v>
      </c>
      <c r="C1994">
        <v>134</v>
      </c>
      <c r="D1994">
        <f t="shared" si="67"/>
        <v>11</v>
      </c>
    </row>
    <row r="1995" spans="1:4" x14ac:dyDescent="0.25">
      <c r="A1995">
        <v>19</v>
      </c>
      <c r="B1995">
        <v>31</v>
      </c>
      <c r="C1995">
        <v>126</v>
      </c>
      <c r="D1995">
        <f t="shared" si="67"/>
        <v>12</v>
      </c>
    </row>
    <row r="1996" spans="1:4" x14ac:dyDescent="0.25">
      <c r="A1996">
        <v>19</v>
      </c>
      <c r="B1996">
        <v>32</v>
      </c>
      <c r="C1996">
        <v>130</v>
      </c>
      <c r="D1996">
        <f t="shared" si="67"/>
        <v>13</v>
      </c>
    </row>
    <row r="1997" spans="1:4" x14ac:dyDescent="0.25">
      <c r="A1997">
        <v>19</v>
      </c>
      <c r="B1997">
        <v>33</v>
      </c>
      <c r="C1997">
        <v>122</v>
      </c>
      <c r="D1997">
        <f t="shared" si="67"/>
        <v>14</v>
      </c>
    </row>
    <row r="1998" spans="1:4" x14ac:dyDescent="0.25">
      <c r="A1998">
        <v>19</v>
      </c>
      <c r="B1998">
        <v>34</v>
      </c>
      <c r="C1998">
        <v>115</v>
      </c>
      <c r="D1998">
        <f t="shared" si="67"/>
        <v>15</v>
      </c>
    </row>
    <row r="1999" spans="1:4" x14ac:dyDescent="0.25">
      <c r="A1999">
        <v>19</v>
      </c>
      <c r="B1999">
        <v>35</v>
      </c>
      <c r="C1999">
        <v>114</v>
      </c>
      <c r="D1999">
        <f t="shared" si="67"/>
        <v>16</v>
      </c>
    </row>
    <row r="2000" spans="1:4" x14ac:dyDescent="0.25">
      <c r="A2000">
        <v>19</v>
      </c>
      <c r="B2000">
        <v>36</v>
      </c>
      <c r="C2000">
        <v>119</v>
      </c>
      <c r="D2000">
        <f t="shared" si="67"/>
        <v>17</v>
      </c>
    </row>
    <row r="2001" spans="1:4" x14ac:dyDescent="0.25">
      <c r="A2001">
        <v>19</v>
      </c>
      <c r="B2001">
        <v>37</v>
      </c>
      <c r="C2001">
        <v>96</v>
      </c>
      <c r="D2001">
        <f t="shared" si="67"/>
        <v>18</v>
      </c>
    </row>
    <row r="2002" spans="1:4" x14ac:dyDescent="0.25">
      <c r="A2002">
        <v>19</v>
      </c>
      <c r="B2002">
        <v>38</v>
      </c>
      <c r="C2002">
        <v>86</v>
      </c>
      <c r="D2002">
        <f t="shared" si="67"/>
        <v>19</v>
      </c>
    </row>
    <row r="2003" spans="1:4" x14ac:dyDescent="0.25">
      <c r="A2003">
        <v>19</v>
      </c>
      <c r="B2003">
        <v>39</v>
      </c>
      <c r="C2003">
        <v>89</v>
      </c>
      <c r="D2003">
        <f t="shared" si="67"/>
        <v>20</v>
      </c>
    </row>
    <row r="2004" spans="1:4" x14ac:dyDescent="0.25">
      <c r="A2004">
        <v>19</v>
      </c>
      <c r="B2004">
        <v>40</v>
      </c>
      <c r="C2004">
        <v>78</v>
      </c>
      <c r="D2004" t="str">
        <f t="shared" si="67"/>
        <v>21+</v>
      </c>
    </row>
    <row r="2005" spans="1:4" x14ac:dyDescent="0.25">
      <c r="A2005">
        <v>19</v>
      </c>
      <c r="B2005">
        <v>41</v>
      </c>
      <c r="C2005">
        <v>72</v>
      </c>
      <c r="D2005" t="str">
        <f t="shared" si="67"/>
        <v>21+</v>
      </c>
    </row>
    <row r="2006" spans="1:4" x14ac:dyDescent="0.25">
      <c r="A2006">
        <v>19</v>
      </c>
      <c r="B2006">
        <v>42</v>
      </c>
      <c r="C2006">
        <v>54</v>
      </c>
      <c r="D2006" t="str">
        <f t="shared" si="67"/>
        <v>21+</v>
      </c>
    </row>
    <row r="2007" spans="1:4" x14ac:dyDescent="0.25">
      <c r="A2007">
        <v>19</v>
      </c>
      <c r="B2007">
        <v>43</v>
      </c>
      <c r="C2007">
        <v>54</v>
      </c>
      <c r="D2007" t="str">
        <f t="shared" si="67"/>
        <v>21+</v>
      </c>
    </row>
    <row r="2008" spans="1:4" x14ac:dyDescent="0.25">
      <c r="A2008">
        <v>19</v>
      </c>
      <c r="B2008">
        <v>44</v>
      </c>
      <c r="C2008">
        <v>55</v>
      </c>
      <c r="D2008" t="str">
        <f t="shared" si="67"/>
        <v>21+</v>
      </c>
    </row>
    <row r="2009" spans="1:4" x14ac:dyDescent="0.25">
      <c r="A2009">
        <v>19</v>
      </c>
      <c r="B2009">
        <v>45</v>
      </c>
      <c r="C2009">
        <v>48</v>
      </c>
      <c r="D2009" t="str">
        <f t="shared" si="67"/>
        <v>21+</v>
      </c>
    </row>
    <row r="2010" spans="1:4" x14ac:dyDescent="0.25">
      <c r="A2010">
        <v>19</v>
      </c>
      <c r="B2010">
        <v>46</v>
      </c>
      <c r="C2010">
        <v>39</v>
      </c>
      <c r="D2010" t="str">
        <f t="shared" si="67"/>
        <v>21+</v>
      </c>
    </row>
    <row r="2011" spans="1:4" x14ac:dyDescent="0.25">
      <c r="A2011">
        <v>19</v>
      </c>
      <c r="B2011">
        <v>47</v>
      </c>
      <c r="C2011">
        <v>44</v>
      </c>
      <c r="D2011" t="str">
        <f t="shared" si="67"/>
        <v>21+</v>
      </c>
    </row>
    <row r="2012" spans="1:4" x14ac:dyDescent="0.25">
      <c r="A2012">
        <v>19</v>
      </c>
      <c r="B2012">
        <v>48</v>
      </c>
      <c r="C2012">
        <v>35</v>
      </c>
      <c r="D2012" t="str">
        <f t="shared" si="67"/>
        <v>21+</v>
      </c>
    </row>
    <row r="2013" spans="1:4" x14ac:dyDescent="0.25">
      <c r="A2013">
        <v>19</v>
      </c>
      <c r="B2013">
        <v>49</v>
      </c>
      <c r="C2013">
        <v>49</v>
      </c>
      <c r="D2013" t="str">
        <f t="shared" si="67"/>
        <v>21+</v>
      </c>
    </row>
    <row r="2014" spans="1:4" x14ac:dyDescent="0.25">
      <c r="A2014">
        <v>19</v>
      </c>
      <c r="B2014">
        <v>50</v>
      </c>
      <c r="C2014">
        <v>27</v>
      </c>
      <c r="D2014" t="str">
        <f t="shared" si="67"/>
        <v>21+</v>
      </c>
    </row>
    <row r="2015" spans="1:4" x14ac:dyDescent="0.25">
      <c r="A2015">
        <v>19</v>
      </c>
      <c r="B2015">
        <v>51</v>
      </c>
      <c r="C2015">
        <v>48</v>
      </c>
      <c r="D2015" t="str">
        <f t="shared" si="67"/>
        <v>21+</v>
      </c>
    </row>
    <row r="2016" spans="1:4" x14ac:dyDescent="0.25">
      <c r="A2016">
        <v>19</v>
      </c>
      <c r="B2016">
        <v>52</v>
      </c>
      <c r="C2016">
        <v>35</v>
      </c>
      <c r="D2016" t="str">
        <f t="shared" si="67"/>
        <v>21+</v>
      </c>
    </row>
    <row r="2017" spans="1:4" x14ac:dyDescent="0.25">
      <c r="A2017">
        <v>19</v>
      </c>
      <c r="B2017">
        <v>53</v>
      </c>
      <c r="C2017">
        <v>33</v>
      </c>
      <c r="D2017" t="str">
        <f t="shared" si="67"/>
        <v>21+</v>
      </c>
    </row>
    <row r="2018" spans="1:4" x14ac:dyDescent="0.25">
      <c r="A2018">
        <v>19</v>
      </c>
      <c r="B2018">
        <v>54</v>
      </c>
      <c r="C2018">
        <v>37</v>
      </c>
      <c r="D2018" t="str">
        <f t="shared" si="67"/>
        <v>21+</v>
      </c>
    </row>
    <row r="2019" spans="1:4" x14ac:dyDescent="0.25">
      <c r="A2019">
        <v>19</v>
      </c>
      <c r="B2019">
        <v>55</v>
      </c>
      <c r="C2019">
        <v>22</v>
      </c>
      <c r="D2019" t="str">
        <f t="shared" si="67"/>
        <v>21+</v>
      </c>
    </row>
    <row r="2020" spans="1:4" x14ac:dyDescent="0.25">
      <c r="A2020">
        <v>19</v>
      </c>
      <c r="B2020">
        <v>56</v>
      </c>
      <c r="C2020">
        <v>29</v>
      </c>
      <c r="D2020" t="str">
        <f t="shared" si="67"/>
        <v>21+</v>
      </c>
    </row>
    <row r="2021" spans="1:4" x14ac:dyDescent="0.25">
      <c r="A2021">
        <v>19</v>
      </c>
      <c r="B2021">
        <v>57</v>
      </c>
      <c r="C2021">
        <v>33</v>
      </c>
      <c r="D2021" t="str">
        <f t="shared" si="67"/>
        <v>21+</v>
      </c>
    </row>
    <row r="2022" spans="1:4" x14ac:dyDescent="0.25">
      <c r="A2022">
        <v>19</v>
      </c>
      <c r="B2022">
        <v>58</v>
      </c>
      <c r="C2022">
        <v>18</v>
      </c>
      <c r="D2022" t="str">
        <f t="shared" si="67"/>
        <v>21+</v>
      </c>
    </row>
    <row r="2023" spans="1:4" x14ac:dyDescent="0.25">
      <c r="A2023">
        <v>19</v>
      </c>
      <c r="B2023">
        <v>59</v>
      </c>
      <c r="C2023">
        <v>29</v>
      </c>
      <c r="D2023" t="str">
        <f t="shared" si="67"/>
        <v>21+</v>
      </c>
    </row>
    <row r="2024" spans="1:4" x14ac:dyDescent="0.25">
      <c r="A2024">
        <v>19</v>
      </c>
      <c r="B2024">
        <v>60</v>
      </c>
      <c r="C2024">
        <v>20</v>
      </c>
      <c r="D2024" t="str">
        <f t="shared" si="67"/>
        <v>21+</v>
      </c>
    </row>
    <row r="2025" spans="1:4" x14ac:dyDescent="0.25">
      <c r="A2025">
        <v>19</v>
      </c>
      <c r="B2025">
        <v>61</v>
      </c>
      <c r="C2025">
        <v>23</v>
      </c>
      <c r="D2025" t="str">
        <f t="shared" si="67"/>
        <v>21+</v>
      </c>
    </row>
    <row r="2026" spans="1:4" x14ac:dyDescent="0.25">
      <c r="A2026">
        <v>19</v>
      </c>
      <c r="B2026">
        <v>62</v>
      </c>
      <c r="C2026">
        <v>22</v>
      </c>
      <c r="D2026" t="str">
        <f t="shared" si="67"/>
        <v>21+</v>
      </c>
    </row>
    <row r="2027" spans="1:4" x14ac:dyDescent="0.25">
      <c r="A2027">
        <v>19</v>
      </c>
      <c r="B2027">
        <v>63</v>
      </c>
      <c r="C2027">
        <v>20</v>
      </c>
      <c r="D2027" t="str">
        <f t="shared" si="67"/>
        <v>21+</v>
      </c>
    </row>
    <row r="2028" spans="1:4" x14ac:dyDescent="0.25">
      <c r="A2028">
        <v>19</v>
      </c>
      <c r="B2028">
        <v>64</v>
      </c>
      <c r="C2028">
        <v>19</v>
      </c>
      <c r="D2028" t="str">
        <f t="shared" si="67"/>
        <v>21+</v>
      </c>
    </row>
    <row r="2029" spans="1:4" x14ac:dyDescent="0.25">
      <c r="A2029">
        <v>19</v>
      </c>
      <c r="B2029">
        <v>65</v>
      </c>
      <c r="C2029">
        <v>17</v>
      </c>
      <c r="D2029" t="str">
        <f t="shared" si="67"/>
        <v>21+</v>
      </c>
    </row>
    <row r="2030" spans="1:4" x14ac:dyDescent="0.25">
      <c r="A2030">
        <v>19</v>
      </c>
      <c r="B2030">
        <v>66</v>
      </c>
      <c r="C2030">
        <v>13</v>
      </c>
      <c r="D2030" t="str">
        <f t="shared" si="67"/>
        <v>21+</v>
      </c>
    </row>
    <row r="2031" spans="1:4" x14ac:dyDescent="0.25">
      <c r="A2031">
        <v>19</v>
      </c>
      <c r="B2031">
        <v>67</v>
      </c>
      <c r="C2031">
        <v>18</v>
      </c>
      <c r="D2031" t="str">
        <f t="shared" si="67"/>
        <v>21+</v>
      </c>
    </row>
    <row r="2032" spans="1:4" x14ac:dyDescent="0.25">
      <c r="A2032">
        <v>19</v>
      </c>
      <c r="B2032">
        <v>68</v>
      </c>
      <c r="C2032">
        <v>18</v>
      </c>
      <c r="D2032" t="str">
        <f t="shared" si="67"/>
        <v>21+</v>
      </c>
    </row>
    <row r="2033" spans="1:4" x14ac:dyDescent="0.25">
      <c r="A2033">
        <v>19</v>
      </c>
      <c r="B2033">
        <v>69</v>
      </c>
      <c r="C2033">
        <v>16</v>
      </c>
      <c r="D2033" t="str">
        <f t="shared" si="67"/>
        <v>21+</v>
      </c>
    </row>
    <row r="2034" spans="1:4" x14ac:dyDescent="0.25">
      <c r="A2034">
        <v>19</v>
      </c>
      <c r="B2034">
        <v>70</v>
      </c>
      <c r="C2034">
        <v>14</v>
      </c>
      <c r="D2034" t="str">
        <f t="shared" si="67"/>
        <v>21+</v>
      </c>
    </row>
    <row r="2035" spans="1:4" x14ac:dyDescent="0.25">
      <c r="A2035">
        <v>19</v>
      </c>
      <c r="B2035">
        <v>71</v>
      </c>
      <c r="C2035">
        <v>11</v>
      </c>
      <c r="D2035" t="str">
        <f t="shared" si="67"/>
        <v>21+</v>
      </c>
    </row>
    <row r="2036" spans="1:4" x14ac:dyDescent="0.25">
      <c r="A2036">
        <v>19</v>
      </c>
      <c r="B2036">
        <v>72</v>
      </c>
      <c r="C2036">
        <v>10</v>
      </c>
      <c r="D2036" t="str">
        <f t="shared" si="67"/>
        <v>21+</v>
      </c>
    </row>
    <row r="2037" spans="1:4" x14ac:dyDescent="0.25">
      <c r="A2037">
        <v>19</v>
      </c>
      <c r="B2037">
        <v>73</v>
      </c>
      <c r="C2037">
        <v>11</v>
      </c>
      <c r="D2037" t="str">
        <f t="shared" si="67"/>
        <v>21+</v>
      </c>
    </row>
    <row r="2038" spans="1:4" x14ac:dyDescent="0.25">
      <c r="A2038">
        <v>19</v>
      </c>
      <c r="B2038">
        <v>74</v>
      </c>
      <c r="C2038">
        <v>10</v>
      </c>
      <c r="D2038" t="str">
        <f t="shared" si="67"/>
        <v>21+</v>
      </c>
    </row>
    <row r="2039" spans="1:4" x14ac:dyDescent="0.25">
      <c r="A2039">
        <v>19</v>
      </c>
      <c r="B2039">
        <v>75</v>
      </c>
      <c r="C2039">
        <v>9</v>
      </c>
      <c r="D2039" t="str">
        <f t="shared" si="67"/>
        <v>21+</v>
      </c>
    </row>
    <row r="2040" spans="1:4" x14ac:dyDescent="0.25">
      <c r="A2040">
        <v>19</v>
      </c>
      <c r="B2040">
        <v>76</v>
      </c>
      <c r="C2040">
        <v>8</v>
      </c>
      <c r="D2040" t="str">
        <f t="shared" si="67"/>
        <v>21+</v>
      </c>
    </row>
    <row r="2041" spans="1:4" x14ac:dyDescent="0.25">
      <c r="A2041">
        <v>19</v>
      </c>
      <c r="B2041">
        <v>77</v>
      </c>
      <c r="C2041">
        <v>8</v>
      </c>
      <c r="D2041" t="str">
        <f t="shared" si="67"/>
        <v>21+</v>
      </c>
    </row>
    <row r="2042" spans="1:4" x14ac:dyDescent="0.25">
      <c r="A2042">
        <v>19</v>
      </c>
      <c r="B2042">
        <v>78</v>
      </c>
      <c r="C2042">
        <v>11</v>
      </c>
      <c r="D2042" t="str">
        <f t="shared" si="67"/>
        <v>21+</v>
      </c>
    </row>
    <row r="2043" spans="1:4" x14ac:dyDescent="0.25">
      <c r="A2043">
        <v>19</v>
      </c>
      <c r="B2043">
        <v>79</v>
      </c>
      <c r="C2043">
        <v>6</v>
      </c>
      <c r="D2043" t="str">
        <f t="shared" si="67"/>
        <v>21+</v>
      </c>
    </row>
    <row r="2044" spans="1:4" x14ac:dyDescent="0.25">
      <c r="A2044">
        <v>19</v>
      </c>
      <c r="B2044">
        <v>80</v>
      </c>
      <c r="C2044">
        <v>2</v>
      </c>
      <c r="D2044" t="str">
        <f t="shared" si="67"/>
        <v>21+</v>
      </c>
    </row>
    <row r="2045" spans="1:4" x14ac:dyDescent="0.25">
      <c r="A2045">
        <v>19</v>
      </c>
      <c r="B2045">
        <v>81</v>
      </c>
      <c r="C2045">
        <v>10</v>
      </c>
      <c r="D2045" t="str">
        <f t="shared" si="67"/>
        <v>21+</v>
      </c>
    </row>
    <row r="2046" spans="1:4" x14ac:dyDescent="0.25">
      <c r="A2046">
        <v>19</v>
      </c>
      <c r="B2046">
        <v>82</v>
      </c>
      <c r="C2046">
        <v>6</v>
      </c>
      <c r="D2046" t="str">
        <f t="shared" si="67"/>
        <v>21+</v>
      </c>
    </row>
    <row r="2047" spans="1:4" x14ac:dyDescent="0.25">
      <c r="A2047">
        <v>19</v>
      </c>
      <c r="B2047">
        <v>83</v>
      </c>
      <c r="C2047">
        <v>9</v>
      </c>
      <c r="D2047" t="str">
        <f t="shared" si="67"/>
        <v>21+</v>
      </c>
    </row>
    <row r="2048" spans="1:4" x14ac:dyDescent="0.25">
      <c r="A2048">
        <v>19</v>
      </c>
      <c r="B2048">
        <v>84</v>
      </c>
      <c r="C2048">
        <v>4</v>
      </c>
      <c r="D2048" t="str">
        <f t="shared" si="67"/>
        <v>21+</v>
      </c>
    </row>
    <row r="2049" spans="1:4" x14ac:dyDescent="0.25">
      <c r="A2049">
        <v>19</v>
      </c>
      <c r="B2049">
        <v>85</v>
      </c>
      <c r="C2049">
        <v>7</v>
      </c>
      <c r="D2049" t="str">
        <f t="shared" si="67"/>
        <v>21+</v>
      </c>
    </row>
    <row r="2050" spans="1:4" x14ac:dyDescent="0.25">
      <c r="A2050">
        <v>19</v>
      </c>
      <c r="B2050">
        <v>86</v>
      </c>
      <c r="C2050">
        <v>3</v>
      </c>
      <c r="D2050" t="str">
        <f t="shared" si="67"/>
        <v>21+</v>
      </c>
    </row>
    <row r="2051" spans="1:4" x14ac:dyDescent="0.25">
      <c r="A2051">
        <v>19</v>
      </c>
      <c r="B2051">
        <v>87</v>
      </c>
      <c r="C2051">
        <v>6</v>
      </c>
      <c r="D2051" t="str">
        <f t="shared" ref="D2051:D2114" si="68">IF(B2051-A2051&lt;21,B2051-A2051,"21+")</f>
        <v>21+</v>
      </c>
    </row>
    <row r="2052" spans="1:4" x14ac:dyDescent="0.25">
      <c r="A2052">
        <v>19</v>
      </c>
      <c r="B2052">
        <v>88</v>
      </c>
      <c r="C2052">
        <v>3</v>
      </c>
      <c r="D2052" t="str">
        <f t="shared" si="68"/>
        <v>21+</v>
      </c>
    </row>
    <row r="2053" spans="1:4" x14ac:dyDescent="0.25">
      <c r="A2053">
        <v>19</v>
      </c>
      <c r="B2053">
        <v>89</v>
      </c>
      <c r="C2053">
        <v>8</v>
      </c>
      <c r="D2053" t="str">
        <f t="shared" si="68"/>
        <v>21+</v>
      </c>
    </row>
    <row r="2054" spans="1:4" x14ac:dyDescent="0.25">
      <c r="A2054">
        <v>19</v>
      </c>
      <c r="B2054">
        <v>90</v>
      </c>
      <c r="C2054">
        <v>2</v>
      </c>
      <c r="D2054" t="str">
        <f t="shared" si="68"/>
        <v>21+</v>
      </c>
    </row>
    <row r="2055" spans="1:4" x14ac:dyDescent="0.25">
      <c r="A2055">
        <v>19</v>
      </c>
      <c r="B2055">
        <v>91</v>
      </c>
      <c r="C2055">
        <v>3</v>
      </c>
      <c r="D2055" t="str">
        <f t="shared" si="68"/>
        <v>21+</v>
      </c>
    </row>
    <row r="2056" spans="1:4" x14ac:dyDescent="0.25">
      <c r="A2056">
        <v>19</v>
      </c>
      <c r="B2056">
        <v>92</v>
      </c>
      <c r="C2056">
        <v>8</v>
      </c>
      <c r="D2056" t="str">
        <f t="shared" si="68"/>
        <v>21+</v>
      </c>
    </row>
    <row r="2057" spans="1:4" x14ac:dyDescent="0.25">
      <c r="A2057">
        <v>19</v>
      </c>
      <c r="B2057">
        <v>93</v>
      </c>
      <c r="C2057">
        <v>4</v>
      </c>
      <c r="D2057" t="str">
        <f t="shared" si="68"/>
        <v>21+</v>
      </c>
    </row>
    <row r="2058" spans="1:4" x14ac:dyDescent="0.25">
      <c r="A2058">
        <v>19</v>
      </c>
      <c r="B2058">
        <v>94</v>
      </c>
      <c r="C2058">
        <v>2</v>
      </c>
      <c r="D2058" t="str">
        <f t="shared" si="68"/>
        <v>21+</v>
      </c>
    </row>
    <row r="2059" spans="1:4" x14ac:dyDescent="0.25">
      <c r="A2059">
        <v>19</v>
      </c>
      <c r="B2059">
        <v>95</v>
      </c>
      <c r="C2059">
        <v>4</v>
      </c>
      <c r="D2059" t="str">
        <f t="shared" si="68"/>
        <v>21+</v>
      </c>
    </row>
    <row r="2060" spans="1:4" x14ac:dyDescent="0.25">
      <c r="A2060">
        <v>19</v>
      </c>
      <c r="B2060">
        <v>96</v>
      </c>
      <c r="C2060">
        <v>4</v>
      </c>
      <c r="D2060" t="str">
        <f t="shared" si="68"/>
        <v>21+</v>
      </c>
    </row>
    <row r="2061" spans="1:4" x14ac:dyDescent="0.25">
      <c r="A2061">
        <v>19</v>
      </c>
      <c r="B2061">
        <v>97</v>
      </c>
      <c r="C2061">
        <v>1</v>
      </c>
      <c r="D2061" t="str">
        <f t="shared" si="68"/>
        <v>21+</v>
      </c>
    </row>
    <row r="2062" spans="1:4" x14ac:dyDescent="0.25">
      <c r="A2062">
        <v>19</v>
      </c>
      <c r="B2062">
        <v>99</v>
      </c>
      <c r="C2062">
        <v>3</v>
      </c>
      <c r="D2062" t="str">
        <f t="shared" si="68"/>
        <v>21+</v>
      </c>
    </row>
    <row r="2063" spans="1:4" x14ac:dyDescent="0.25">
      <c r="A2063">
        <v>19</v>
      </c>
      <c r="B2063">
        <v>100</v>
      </c>
      <c r="C2063">
        <v>3</v>
      </c>
      <c r="D2063" t="str">
        <f t="shared" si="68"/>
        <v>21+</v>
      </c>
    </row>
    <row r="2064" spans="1:4" x14ac:dyDescent="0.25">
      <c r="A2064">
        <v>19</v>
      </c>
      <c r="B2064">
        <v>101</v>
      </c>
      <c r="C2064">
        <v>3</v>
      </c>
      <c r="D2064" t="str">
        <f t="shared" si="68"/>
        <v>21+</v>
      </c>
    </row>
    <row r="2065" spans="1:4" x14ac:dyDescent="0.25">
      <c r="A2065">
        <v>19</v>
      </c>
      <c r="B2065">
        <v>102</v>
      </c>
      <c r="C2065">
        <v>2</v>
      </c>
      <c r="D2065" t="str">
        <f t="shared" si="68"/>
        <v>21+</v>
      </c>
    </row>
    <row r="2066" spans="1:4" x14ac:dyDescent="0.25">
      <c r="A2066">
        <v>19</v>
      </c>
      <c r="B2066">
        <v>103</v>
      </c>
      <c r="C2066">
        <v>1</v>
      </c>
      <c r="D2066" t="str">
        <f t="shared" si="68"/>
        <v>21+</v>
      </c>
    </row>
    <row r="2067" spans="1:4" x14ac:dyDescent="0.25">
      <c r="A2067">
        <v>19</v>
      </c>
      <c r="B2067">
        <v>104</v>
      </c>
      <c r="C2067">
        <v>1</v>
      </c>
      <c r="D2067" t="str">
        <f t="shared" si="68"/>
        <v>21+</v>
      </c>
    </row>
    <row r="2068" spans="1:4" x14ac:dyDescent="0.25">
      <c r="A2068">
        <v>19</v>
      </c>
      <c r="B2068">
        <v>105</v>
      </c>
      <c r="C2068">
        <v>1</v>
      </c>
      <c r="D2068" t="str">
        <f t="shared" si="68"/>
        <v>21+</v>
      </c>
    </row>
    <row r="2069" spans="1:4" x14ac:dyDescent="0.25">
      <c r="A2069">
        <v>19</v>
      </c>
      <c r="B2069">
        <v>106</v>
      </c>
      <c r="C2069">
        <v>4</v>
      </c>
      <c r="D2069" t="str">
        <f t="shared" si="68"/>
        <v>21+</v>
      </c>
    </row>
    <row r="2070" spans="1:4" x14ac:dyDescent="0.25">
      <c r="A2070">
        <v>19</v>
      </c>
      <c r="B2070">
        <v>107</v>
      </c>
      <c r="C2070">
        <v>2</v>
      </c>
      <c r="D2070" t="str">
        <f t="shared" si="68"/>
        <v>21+</v>
      </c>
    </row>
    <row r="2071" spans="1:4" x14ac:dyDescent="0.25">
      <c r="A2071">
        <v>19</v>
      </c>
      <c r="B2071">
        <v>109</v>
      </c>
      <c r="C2071">
        <v>2</v>
      </c>
      <c r="D2071" t="str">
        <f t="shared" si="68"/>
        <v>21+</v>
      </c>
    </row>
    <row r="2072" spans="1:4" x14ac:dyDescent="0.25">
      <c r="A2072">
        <v>19</v>
      </c>
      <c r="B2072">
        <v>110</v>
      </c>
      <c r="C2072">
        <v>1</v>
      </c>
      <c r="D2072" t="str">
        <f t="shared" si="68"/>
        <v>21+</v>
      </c>
    </row>
    <row r="2073" spans="1:4" x14ac:dyDescent="0.25">
      <c r="A2073">
        <v>19</v>
      </c>
      <c r="B2073">
        <v>111</v>
      </c>
      <c r="C2073">
        <v>1</v>
      </c>
      <c r="D2073" t="str">
        <f t="shared" si="68"/>
        <v>21+</v>
      </c>
    </row>
    <row r="2074" spans="1:4" x14ac:dyDescent="0.25">
      <c r="A2074">
        <v>19</v>
      </c>
      <c r="B2074">
        <v>112</v>
      </c>
      <c r="C2074">
        <v>2</v>
      </c>
      <c r="D2074" t="str">
        <f t="shared" si="68"/>
        <v>21+</v>
      </c>
    </row>
    <row r="2075" spans="1:4" x14ac:dyDescent="0.25">
      <c r="A2075">
        <v>19</v>
      </c>
      <c r="B2075">
        <v>114</v>
      </c>
      <c r="C2075">
        <v>2</v>
      </c>
      <c r="D2075" t="str">
        <f t="shared" si="68"/>
        <v>21+</v>
      </c>
    </row>
    <row r="2076" spans="1:4" x14ac:dyDescent="0.25">
      <c r="A2076">
        <v>19</v>
      </c>
      <c r="B2076">
        <v>115</v>
      </c>
      <c r="C2076">
        <v>1</v>
      </c>
      <c r="D2076" t="str">
        <f t="shared" si="68"/>
        <v>21+</v>
      </c>
    </row>
    <row r="2077" spans="1:4" x14ac:dyDescent="0.25">
      <c r="A2077">
        <v>19</v>
      </c>
      <c r="B2077">
        <v>117</v>
      </c>
      <c r="C2077">
        <v>1</v>
      </c>
      <c r="D2077" t="str">
        <f t="shared" si="68"/>
        <v>21+</v>
      </c>
    </row>
    <row r="2078" spans="1:4" x14ac:dyDescent="0.25">
      <c r="A2078">
        <v>19</v>
      </c>
      <c r="B2078">
        <v>119</v>
      </c>
      <c r="C2078">
        <v>2</v>
      </c>
      <c r="D2078" t="str">
        <f t="shared" si="68"/>
        <v>21+</v>
      </c>
    </row>
    <row r="2079" spans="1:4" x14ac:dyDescent="0.25">
      <c r="A2079">
        <v>19</v>
      </c>
      <c r="B2079">
        <v>121</v>
      </c>
      <c r="C2079">
        <v>1</v>
      </c>
      <c r="D2079" t="str">
        <f t="shared" si="68"/>
        <v>21+</v>
      </c>
    </row>
    <row r="2080" spans="1:4" x14ac:dyDescent="0.25">
      <c r="A2080">
        <v>19</v>
      </c>
      <c r="B2080">
        <v>124</v>
      </c>
      <c r="C2080">
        <v>1</v>
      </c>
      <c r="D2080" t="str">
        <f t="shared" si="68"/>
        <v>21+</v>
      </c>
    </row>
    <row r="2081" spans="1:4" x14ac:dyDescent="0.25">
      <c r="A2081">
        <v>19</v>
      </c>
      <c r="B2081">
        <v>129</v>
      </c>
      <c r="C2081">
        <v>1</v>
      </c>
      <c r="D2081" t="str">
        <f t="shared" si="68"/>
        <v>21+</v>
      </c>
    </row>
    <row r="2082" spans="1:4" x14ac:dyDescent="0.25">
      <c r="A2082">
        <v>19</v>
      </c>
      <c r="B2082">
        <v>134</v>
      </c>
      <c r="C2082">
        <v>1</v>
      </c>
      <c r="D2082" t="str">
        <f t="shared" si="68"/>
        <v>21+</v>
      </c>
    </row>
    <row r="2083" spans="1:4" x14ac:dyDescent="0.25">
      <c r="A2083">
        <v>19</v>
      </c>
      <c r="B2083">
        <v>138</v>
      </c>
      <c r="C2083">
        <v>1</v>
      </c>
      <c r="D2083" t="str">
        <f t="shared" si="68"/>
        <v>21+</v>
      </c>
    </row>
    <row r="2084" spans="1:4" x14ac:dyDescent="0.25">
      <c r="A2084">
        <v>19</v>
      </c>
      <c r="B2084">
        <v>141</v>
      </c>
      <c r="C2084">
        <v>1</v>
      </c>
      <c r="D2084" t="str">
        <f t="shared" si="68"/>
        <v>21+</v>
      </c>
    </row>
    <row r="2085" spans="1:4" x14ac:dyDescent="0.25">
      <c r="A2085">
        <v>19</v>
      </c>
      <c r="B2085">
        <v>143</v>
      </c>
      <c r="C2085">
        <v>1</v>
      </c>
      <c r="D2085" t="str">
        <f t="shared" si="68"/>
        <v>21+</v>
      </c>
    </row>
    <row r="2086" spans="1:4" x14ac:dyDescent="0.25">
      <c r="A2086">
        <v>19</v>
      </c>
      <c r="B2086">
        <v>246</v>
      </c>
      <c r="C2086">
        <v>1</v>
      </c>
      <c r="D2086" t="str">
        <f t="shared" si="68"/>
        <v>21+</v>
      </c>
    </row>
    <row r="2087" spans="1:4" x14ac:dyDescent="0.25">
      <c r="A2087">
        <v>20</v>
      </c>
      <c r="B2087">
        <v>20</v>
      </c>
      <c r="C2087">
        <v>369</v>
      </c>
      <c r="D2087">
        <f t="shared" si="68"/>
        <v>0</v>
      </c>
    </row>
    <row r="2088" spans="1:4" x14ac:dyDescent="0.25">
      <c r="A2088">
        <v>20</v>
      </c>
      <c r="B2088">
        <v>21</v>
      </c>
      <c r="C2088">
        <v>311</v>
      </c>
      <c r="D2088">
        <f t="shared" si="68"/>
        <v>1</v>
      </c>
    </row>
    <row r="2089" spans="1:4" x14ac:dyDescent="0.25">
      <c r="A2089">
        <v>20</v>
      </c>
      <c r="B2089">
        <v>22</v>
      </c>
      <c r="C2089">
        <v>266</v>
      </c>
      <c r="D2089">
        <f t="shared" si="68"/>
        <v>2</v>
      </c>
    </row>
    <row r="2090" spans="1:4" x14ac:dyDescent="0.25">
      <c r="A2090">
        <v>20</v>
      </c>
      <c r="B2090">
        <v>23</v>
      </c>
      <c r="C2090">
        <v>247</v>
      </c>
      <c r="D2090">
        <f t="shared" si="68"/>
        <v>3</v>
      </c>
    </row>
    <row r="2091" spans="1:4" x14ac:dyDescent="0.25">
      <c r="A2091">
        <v>20</v>
      </c>
      <c r="B2091">
        <v>24</v>
      </c>
      <c r="C2091">
        <v>209</v>
      </c>
      <c r="D2091">
        <f t="shared" si="68"/>
        <v>4</v>
      </c>
    </row>
    <row r="2092" spans="1:4" x14ac:dyDescent="0.25">
      <c r="A2092">
        <v>20</v>
      </c>
      <c r="B2092">
        <v>25</v>
      </c>
      <c r="C2092">
        <v>226</v>
      </c>
      <c r="D2092">
        <f t="shared" si="68"/>
        <v>5</v>
      </c>
    </row>
    <row r="2093" spans="1:4" x14ac:dyDescent="0.25">
      <c r="A2093">
        <v>20</v>
      </c>
      <c r="B2093">
        <v>26</v>
      </c>
      <c r="C2093">
        <v>157</v>
      </c>
      <c r="D2093">
        <f t="shared" si="68"/>
        <v>6</v>
      </c>
    </row>
    <row r="2094" spans="1:4" x14ac:dyDescent="0.25">
      <c r="A2094">
        <v>20</v>
      </c>
      <c r="B2094">
        <v>27</v>
      </c>
      <c r="C2094">
        <v>154</v>
      </c>
      <c r="D2094">
        <f t="shared" si="68"/>
        <v>7</v>
      </c>
    </row>
    <row r="2095" spans="1:4" x14ac:dyDescent="0.25">
      <c r="A2095">
        <v>20</v>
      </c>
      <c r="B2095">
        <v>28</v>
      </c>
      <c r="C2095">
        <v>120</v>
      </c>
      <c r="D2095">
        <f t="shared" si="68"/>
        <v>8</v>
      </c>
    </row>
    <row r="2096" spans="1:4" x14ac:dyDescent="0.25">
      <c r="A2096">
        <v>20</v>
      </c>
      <c r="B2096">
        <v>29</v>
      </c>
      <c r="C2096">
        <v>154</v>
      </c>
      <c r="D2096">
        <f t="shared" si="68"/>
        <v>9</v>
      </c>
    </row>
    <row r="2097" spans="1:4" x14ac:dyDescent="0.25">
      <c r="A2097">
        <v>20</v>
      </c>
      <c r="B2097">
        <v>30</v>
      </c>
      <c r="C2097">
        <v>134</v>
      </c>
      <c r="D2097">
        <f t="shared" si="68"/>
        <v>10</v>
      </c>
    </row>
    <row r="2098" spans="1:4" x14ac:dyDescent="0.25">
      <c r="A2098">
        <v>20</v>
      </c>
      <c r="B2098">
        <v>31</v>
      </c>
      <c r="C2098">
        <v>107</v>
      </c>
      <c r="D2098">
        <f t="shared" si="68"/>
        <v>11</v>
      </c>
    </row>
    <row r="2099" spans="1:4" x14ac:dyDescent="0.25">
      <c r="A2099">
        <v>20</v>
      </c>
      <c r="B2099">
        <v>32</v>
      </c>
      <c r="C2099">
        <v>108</v>
      </c>
      <c r="D2099">
        <f t="shared" si="68"/>
        <v>12</v>
      </c>
    </row>
    <row r="2100" spans="1:4" x14ac:dyDescent="0.25">
      <c r="A2100">
        <v>20</v>
      </c>
      <c r="B2100">
        <v>33</v>
      </c>
      <c r="C2100">
        <v>102</v>
      </c>
      <c r="D2100">
        <f t="shared" si="68"/>
        <v>13</v>
      </c>
    </row>
    <row r="2101" spans="1:4" x14ac:dyDescent="0.25">
      <c r="A2101">
        <v>20</v>
      </c>
      <c r="B2101">
        <v>34</v>
      </c>
      <c r="C2101">
        <v>85</v>
      </c>
      <c r="D2101">
        <f t="shared" si="68"/>
        <v>14</v>
      </c>
    </row>
    <row r="2102" spans="1:4" x14ac:dyDescent="0.25">
      <c r="A2102">
        <v>20</v>
      </c>
      <c r="B2102">
        <v>35</v>
      </c>
      <c r="C2102">
        <v>105</v>
      </c>
      <c r="D2102">
        <f t="shared" si="68"/>
        <v>15</v>
      </c>
    </row>
    <row r="2103" spans="1:4" x14ac:dyDescent="0.25">
      <c r="A2103">
        <v>20</v>
      </c>
      <c r="B2103">
        <v>36</v>
      </c>
      <c r="C2103">
        <v>92</v>
      </c>
      <c r="D2103">
        <f t="shared" si="68"/>
        <v>16</v>
      </c>
    </row>
    <row r="2104" spans="1:4" x14ac:dyDescent="0.25">
      <c r="A2104">
        <v>20</v>
      </c>
      <c r="B2104">
        <v>37</v>
      </c>
      <c r="C2104">
        <v>82</v>
      </c>
      <c r="D2104">
        <f t="shared" si="68"/>
        <v>17</v>
      </c>
    </row>
    <row r="2105" spans="1:4" x14ac:dyDescent="0.25">
      <c r="A2105">
        <v>20</v>
      </c>
      <c r="B2105">
        <v>38</v>
      </c>
      <c r="C2105">
        <v>81</v>
      </c>
      <c r="D2105">
        <f t="shared" si="68"/>
        <v>18</v>
      </c>
    </row>
    <row r="2106" spans="1:4" x14ac:dyDescent="0.25">
      <c r="A2106">
        <v>20</v>
      </c>
      <c r="B2106">
        <v>39</v>
      </c>
      <c r="C2106">
        <v>71</v>
      </c>
      <c r="D2106">
        <f t="shared" si="68"/>
        <v>19</v>
      </c>
    </row>
    <row r="2107" spans="1:4" x14ac:dyDescent="0.25">
      <c r="A2107">
        <v>20</v>
      </c>
      <c r="B2107">
        <v>40</v>
      </c>
      <c r="C2107">
        <v>72</v>
      </c>
      <c r="D2107">
        <f t="shared" si="68"/>
        <v>20</v>
      </c>
    </row>
    <row r="2108" spans="1:4" x14ac:dyDescent="0.25">
      <c r="A2108">
        <v>20</v>
      </c>
      <c r="B2108">
        <v>41</v>
      </c>
      <c r="C2108">
        <v>59</v>
      </c>
      <c r="D2108" t="str">
        <f t="shared" si="68"/>
        <v>21+</v>
      </c>
    </row>
    <row r="2109" spans="1:4" x14ac:dyDescent="0.25">
      <c r="A2109">
        <v>20</v>
      </c>
      <c r="B2109">
        <v>42</v>
      </c>
      <c r="C2109">
        <v>58</v>
      </c>
      <c r="D2109" t="str">
        <f t="shared" si="68"/>
        <v>21+</v>
      </c>
    </row>
    <row r="2110" spans="1:4" x14ac:dyDescent="0.25">
      <c r="A2110">
        <v>20</v>
      </c>
      <c r="B2110">
        <v>43</v>
      </c>
      <c r="C2110">
        <v>46</v>
      </c>
      <c r="D2110" t="str">
        <f t="shared" si="68"/>
        <v>21+</v>
      </c>
    </row>
    <row r="2111" spans="1:4" x14ac:dyDescent="0.25">
      <c r="A2111">
        <v>20</v>
      </c>
      <c r="B2111">
        <v>44</v>
      </c>
      <c r="C2111">
        <v>57</v>
      </c>
      <c r="D2111" t="str">
        <f t="shared" si="68"/>
        <v>21+</v>
      </c>
    </row>
    <row r="2112" spans="1:4" x14ac:dyDescent="0.25">
      <c r="A2112">
        <v>20</v>
      </c>
      <c r="B2112">
        <v>45</v>
      </c>
      <c r="C2112">
        <v>52</v>
      </c>
      <c r="D2112" t="str">
        <f t="shared" si="68"/>
        <v>21+</v>
      </c>
    </row>
    <row r="2113" spans="1:4" x14ac:dyDescent="0.25">
      <c r="A2113">
        <v>20</v>
      </c>
      <c r="B2113">
        <v>46</v>
      </c>
      <c r="C2113">
        <v>52</v>
      </c>
      <c r="D2113" t="str">
        <f t="shared" si="68"/>
        <v>21+</v>
      </c>
    </row>
    <row r="2114" spans="1:4" x14ac:dyDescent="0.25">
      <c r="A2114">
        <v>20</v>
      </c>
      <c r="B2114">
        <v>47</v>
      </c>
      <c r="C2114">
        <v>40</v>
      </c>
      <c r="D2114" t="str">
        <f t="shared" si="68"/>
        <v>21+</v>
      </c>
    </row>
    <row r="2115" spans="1:4" x14ac:dyDescent="0.25">
      <c r="A2115">
        <v>20</v>
      </c>
      <c r="B2115">
        <v>48</v>
      </c>
      <c r="C2115">
        <v>41</v>
      </c>
      <c r="D2115" t="str">
        <f t="shared" ref="D2115:D2178" si="69">IF(B2115-A2115&lt;21,B2115-A2115,"21+")</f>
        <v>21+</v>
      </c>
    </row>
    <row r="2116" spans="1:4" x14ac:dyDescent="0.25">
      <c r="A2116">
        <v>20</v>
      </c>
      <c r="B2116">
        <v>49</v>
      </c>
      <c r="C2116">
        <v>32</v>
      </c>
      <c r="D2116" t="str">
        <f t="shared" si="69"/>
        <v>21+</v>
      </c>
    </row>
    <row r="2117" spans="1:4" x14ac:dyDescent="0.25">
      <c r="A2117">
        <v>20</v>
      </c>
      <c r="B2117">
        <v>50</v>
      </c>
      <c r="C2117">
        <v>35</v>
      </c>
      <c r="D2117" t="str">
        <f t="shared" si="69"/>
        <v>21+</v>
      </c>
    </row>
    <row r="2118" spans="1:4" x14ac:dyDescent="0.25">
      <c r="A2118">
        <v>20</v>
      </c>
      <c r="B2118">
        <v>51</v>
      </c>
      <c r="C2118">
        <v>34</v>
      </c>
      <c r="D2118" t="str">
        <f t="shared" si="69"/>
        <v>21+</v>
      </c>
    </row>
    <row r="2119" spans="1:4" x14ac:dyDescent="0.25">
      <c r="A2119">
        <v>20</v>
      </c>
      <c r="B2119">
        <v>52</v>
      </c>
      <c r="C2119">
        <v>28</v>
      </c>
      <c r="D2119" t="str">
        <f t="shared" si="69"/>
        <v>21+</v>
      </c>
    </row>
    <row r="2120" spans="1:4" x14ac:dyDescent="0.25">
      <c r="A2120">
        <v>20</v>
      </c>
      <c r="B2120">
        <v>53</v>
      </c>
      <c r="C2120">
        <v>35</v>
      </c>
      <c r="D2120" t="str">
        <f t="shared" si="69"/>
        <v>21+</v>
      </c>
    </row>
    <row r="2121" spans="1:4" x14ac:dyDescent="0.25">
      <c r="A2121">
        <v>20</v>
      </c>
      <c r="B2121">
        <v>54</v>
      </c>
      <c r="C2121">
        <v>24</v>
      </c>
      <c r="D2121" t="str">
        <f t="shared" si="69"/>
        <v>21+</v>
      </c>
    </row>
    <row r="2122" spans="1:4" x14ac:dyDescent="0.25">
      <c r="A2122">
        <v>20</v>
      </c>
      <c r="B2122">
        <v>55</v>
      </c>
      <c r="C2122">
        <v>37</v>
      </c>
      <c r="D2122" t="str">
        <f t="shared" si="69"/>
        <v>21+</v>
      </c>
    </row>
    <row r="2123" spans="1:4" x14ac:dyDescent="0.25">
      <c r="A2123">
        <v>20</v>
      </c>
      <c r="B2123">
        <v>56</v>
      </c>
      <c r="C2123">
        <v>37</v>
      </c>
      <c r="D2123" t="str">
        <f t="shared" si="69"/>
        <v>21+</v>
      </c>
    </row>
    <row r="2124" spans="1:4" x14ac:dyDescent="0.25">
      <c r="A2124">
        <v>20</v>
      </c>
      <c r="B2124">
        <v>57</v>
      </c>
      <c r="C2124">
        <v>36</v>
      </c>
      <c r="D2124" t="str">
        <f t="shared" si="69"/>
        <v>21+</v>
      </c>
    </row>
    <row r="2125" spans="1:4" x14ac:dyDescent="0.25">
      <c r="A2125">
        <v>20</v>
      </c>
      <c r="B2125">
        <v>58</v>
      </c>
      <c r="C2125">
        <v>23</v>
      </c>
      <c r="D2125" t="str">
        <f t="shared" si="69"/>
        <v>21+</v>
      </c>
    </row>
    <row r="2126" spans="1:4" x14ac:dyDescent="0.25">
      <c r="A2126">
        <v>20</v>
      </c>
      <c r="B2126">
        <v>59</v>
      </c>
      <c r="C2126">
        <v>27</v>
      </c>
      <c r="D2126" t="str">
        <f t="shared" si="69"/>
        <v>21+</v>
      </c>
    </row>
    <row r="2127" spans="1:4" x14ac:dyDescent="0.25">
      <c r="A2127">
        <v>20</v>
      </c>
      <c r="B2127">
        <v>60</v>
      </c>
      <c r="C2127">
        <v>25</v>
      </c>
      <c r="D2127" t="str">
        <f t="shared" si="69"/>
        <v>21+</v>
      </c>
    </row>
    <row r="2128" spans="1:4" x14ac:dyDescent="0.25">
      <c r="A2128">
        <v>20</v>
      </c>
      <c r="B2128">
        <v>61</v>
      </c>
      <c r="C2128">
        <v>23</v>
      </c>
      <c r="D2128" t="str">
        <f t="shared" si="69"/>
        <v>21+</v>
      </c>
    </row>
    <row r="2129" spans="1:4" x14ac:dyDescent="0.25">
      <c r="A2129">
        <v>20</v>
      </c>
      <c r="B2129">
        <v>62</v>
      </c>
      <c r="C2129">
        <v>13</v>
      </c>
      <c r="D2129" t="str">
        <f t="shared" si="69"/>
        <v>21+</v>
      </c>
    </row>
    <row r="2130" spans="1:4" x14ac:dyDescent="0.25">
      <c r="A2130">
        <v>20</v>
      </c>
      <c r="B2130">
        <v>63</v>
      </c>
      <c r="C2130">
        <v>22</v>
      </c>
      <c r="D2130" t="str">
        <f t="shared" si="69"/>
        <v>21+</v>
      </c>
    </row>
    <row r="2131" spans="1:4" x14ac:dyDescent="0.25">
      <c r="A2131">
        <v>20</v>
      </c>
      <c r="B2131">
        <v>64</v>
      </c>
      <c r="C2131">
        <v>12</v>
      </c>
      <c r="D2131" t="str">
        <f t="shared" si="69"/>
        <v>21+</v>
      </c>
    </row>
    <row r="2132" spans="1:4" x14ac:dyDescent="0.25">
      <c r="A2132">
        <v>20</v>
      </c>
      <c r="B2132">
        <v>65</v>
      </c>
      <c r="C2132">
        <v>14</v>
      </c>
      <c r="D2132" t="str">
        <f t="shared" si="69"/>
        <v>21+</v>
      </c>
    </row>
    <row r="2133" spans="1:4" x14ac:dyDescent="0.25">
      <c r="A2133">
        <v>20</v>
      </c>
      <c r="B2133">
        <v>66</v>
      </c>
      <c r="C2133">
        <v>16</v>
      </c>
      <c r="D2133" t="str">
        <f t="shared" si="69"/>
        <v>21+</v>
      </c>
    </row>
    <row r="2134" spans="1:4" x14ac:dyDescent="0.25">
      <c r="A2134">
        <v>20</v>
      </c>
      <c r="B2134">
        <v>67</v>
      </c>
      <c r="C2134">
        <v>15</v>
      </c>
      <c r="D2134" t="str">
        <f t="shared" si="69"/>
        <v>21+</v>
      </c>
    </row>
    <row r="2135" spans="1:4" x14ac:dyDescent="0.25">
      <c r="A2135">
        <v>20</v>
      </c>
      <c r="B2135">
        <v>68</v>
      </c>
      <c r="C2135">
        <v>12</v>
      </c>
      <c r="D2135" t="str">
        <f t="shared" si="69"/>
        <v>21+</v>
      </c>
    </row>
    <row r="2136" spans="1:4" x14ac:dyDescent="0.25">
      <c r="A2136">
        <v>20</v>
      </c>
      <c r="B2136">
        <v>69</v>
      </c>
      <c r="C2136">
        <v>12</v>
      </c>
      <c r="D2136" t="str">
        <f t="shared" si="69"/>
        <v>21+</v>
      </c>
    </row>
    <row r="2137" spans="1:4" x14ac:dyDescent="0.25">
      <c r="A2137">
        <v>20</v>
      </c>
      <c r="B2137">
        <v>70</v>
      </c>
      <c r="C2137">
        <v>20</v>
      </c>
      <c r="D2137" t="str">
        <f t="shared" si="69"/>
        <v>21+</v>
      </c>
    </row>
    <row r="2138" spans="1:4" x14ac:dyDescent="0.25">
      <c r="A2138">
        <v>20</v>
      </c>
      <c r="B2138">
        <v>71</v>
      </c>
      <c r="C2138">
        <v>8</v>
      </c>
      <c r="D2138" t="str">
        <f t="shared" si="69"/>
        <v>21+</v>
      </c>
    </row>
    <row r="2139" spans="1:4" x14ac:dyDescent="0.25">
      <c r="A2139">
        <v>20</v>
      </c>
      <c r="B2139">
        <v>72</v>
      </c>
      <c r="C2139">
        <v>8</v>
      </c>
      <c r="D2139" t="str">
        <f t="shared" si="69"/>
        <v>21+</v>
      </c>
    </row>
    <row r="2140" spans="1:4" x14ac:dyDescent="0.25">
      <c r="A2140">
        <v>20</v>
      </c>
      <c r="B2140">
        <v>73</v>
      </c>
      <c r="C2140">
        <v>17</v>
      </c>
      <c r="D2140" t="str">
        <f t="shared" si="69"/>
        <v>21+</v>
      </c>
    </row>
    <row r="2141" spans="1:4" x14ac:dyDescent="0.25">
      <c r="A2141">
        <v>20</v>
      </c>
      <c r="B2141">
        <v>74</v>
      </c>
      <c r="C2141">
        <v>16</v>
      </c>
      <c r="D2141" t="str">
        <f t="shared" si="69"/>
        <v>21+</v>
      </c>
    </row>
    <row r="2142" spans="1:4" x14ac:dyDescent="0.25">
      <c r="A2142">
        <v>20</v>
      </c>
      <c r="B2142">
        <v>75</v>
      </c>
      <c r="C2142">
        <v>8</v>
      </c>
      <c r="D2142" t="str">
        <f t="shared" si="69"/>
        <v>21+</v>
      </c>
    </row>
    <row r="2143" spans="1:4" x14ac:dyDescent="0.25">
      <c r="A2143">
        <v>20</v>
      </c>
      <c r="B2143">
        <v>76</v>
      </c>
      <c r="C2143">
        <v>7</v>
      </c>
      <c r="D2143" t="str">
        <f t="shared" si="69"/>
        <v>21+</v>
      </c>
    </row>
    <row r="2144" spans="1:4" x14ac:dyDescent="0.25">
      <c r="A2144">
        <v>20</v>
      </c>
      <c r="B2144">
        <v>77</v>
      </c>
      <c r="C2144">
        <v>3</v>
      </c>
      <c r="D2144" t="str">
        <f t="shared" si="69"/>
        <v>21+</v>
      </c>
    </row>
    <row r="2145" spans="1:4" x14ac:dyDescent="0.25">
      <c r="A2145">
        <v>20</v>
      </c>
      <c r="B2145">
        <v>78</v>
      </c>
      <c r="C2145">
        <v>9</v>
      </c>
      <c r="D2145" t="str">
        <f t="shared" si="69"/>
        <v>21+</v>
      </c>
    </row>
    <row r="2146" spans="1:4" x14ac:dyDescent="0.25">
      <c r="A2146">
        <v>20</v>
      </c>
      <c r="B2146">
        <v>79</v>
      </c>
      <c r="C2146">
        <v>10</v>
      </c>
      <c r="D2146" t="str">
        <f t="shared" si="69"/>
        <v>21+</v>
      </c>
    </row>
    <row r="2147" spans="1:4" x14ac:dyDescent="0.25">
      <c r="A2147">
        <v>20</v>
      </c>
      <c r="B2147">
        <v>80</v>
      </c>
      <c r="C2147">
        <v>7</v>
      </c>
      <c r="D2147" t="str">
        <f t="shared" si="69"/>
        <v>21+</v>
      </c>
    </row>
    <row r="2148" spans="1:4" x14ac:dyDescent="0.25">
      <c r="A2148">
        <v>20</v>
      </c>
      <c r="B2148">
        <v>81</v>
      </c>
      <c r="C2148">
        <v>4</v>
      </c>
      <c r="D2148" t="str">
        <f t="shared" si="69"/>
        <v>21+</v>
      </c>
    </row>
    <row r="2149" spans="1:4" x14ac:dyDescent="0.25">
      <c r="A2149">
        <v>20</v>
      </c>
      <c r="B2149">
        <v>82</v>
      </c>
      <c r="C2149">
        <v>8</v>
      </c>
      <c r="D2149" t="str">
        <f t="shared" si="69"/>
        <v>21+</v>
      </c>
    </row>
    <row r="2150" spans="1:4" x14ac:dyDescent="0.25">
      <c r="A2150">
        <v>20</v>
      </c>
      <c r="B2150">
        <v>83</v>
      </c>
      <c r="C2150">
        <v>7</v>
      </c>
      <c r="D2150" t="str">
        <f t="shared" si="69"/>
        <v>21+</v>
      </c>
    </row>
    <row r="2151" spans="1:4" x14ac:dyDescent="0.25">
      <c r="A2151">
        <v>20</v>
      </c>
      <c r="B2151">
        <v>84</v>
      </c>
      <c r="C2151">
        <v>1</v>
      </c>
      <c r="D2151" t="str">
        <f t="shared" si="69"/>
        <v>21+</v>
      </c>
    </row>
    <row r="2152" spans="1:4" x14ac:dyDescent="0.25">
      <c r="A2152">
        <v>20</v>
      </c>
      <c r="B2152">
        <v>85</v>
      </c>
      <c r="C2152">
        <v>7</v>
      </c>
      <c r="D2152" t="str">
        <f t="shared" si="69"/>
        <v>21+</v>
      </c>
    </row>
    <row r="2153" spans="1:4" x14ac:dyDescent="0.25">
      <c r="A2153">
        <v>20</v>
      </c>
      <c r="B2153">
        <v>86</v>
      </c>
      <c r="C2153">
        <v>6</v>
      </c>
      <c r="D2153" t="str">
        <f t="shared" si="69"/>
        <v>21+</v>
      </c>
    </row>
    <row r="2154" spans="1:4" x14ac:dyDescent="0.25">
      <c r="A2154">
        <v>20</v>
      </c>
      <c r="B2154">
        <v>87</v>
      </c>
      <c r="C2154">
        <v>6</v>
      </c>
      <c r="D2154" t="str">
        <f t="shared" si="69"/>
        <v>21+</v>
      </c>
    </row>
    <row r="2155" spans="1:4" x14ac:dyDescent="0.25">
      <c r="A2155">
        <v>20</v>
      </c>
      <c r="B2155">
        <v>88</v>
      </c>
      <c r="C2155">
        <v>11</v>
      </c>
      <c r="D2155" t="str">
        <f t="shared" si="69"/>
        <v>21+</v>
      </c>
    </row>
    <row r="2156" spans="1:4" x14ac:dyDescent="0.25">
      <c r="A2156">
        <v>20</v>
      </c>
      <c r="B2156">
        <v>89</v>
      </c>
      <c r="C2156">
        <v>2</v>
      </c>
      <c r="D2156" t="str">
        <f t="shared" si="69"/>
        <v>21+</v>
      </c>
    </row>
    <row r="2157" spans="1:4" x14ac:dyDescent="0.25">
      <c r="A2157">
        <v>20</v>
      </c>
      <c r="B2157">
        <v>90</v>
      </c>
      <c r="C2157">
        <v>2</v>
      </c>
      <c r="D2157" t="str">
        <f t="shared" si="69"/>
        <v>21+</v>
      </c>
    </row>
    <row r="2158" spans="1:4" x14ac:dyDescent="0.25">
      <c r="A2158">
        <v>20</v>
      </c>
      <c r="B2158">
        <v>91</v>
      </c>
      <c r="C2158">
        <v>3</v>
      </c>
      <c r="D2158" t="str">
        <f t="shared" si="69"/>
        <v>21+</v>
      </c>
    </row>
    <row r="2159" spans="1:4" x14ac:dyDescent="0.25">
      <c r="A2159">
        <v>20</v>
      </c>
      <c r="B2159">
        <v>92</v>
      </c>
      <c r="C2159">
        <v>6</v>
      </c>
      <c r="D2159" t="str">
        <f t="shared" si="69"/>
        <v>21+</v>
      </c>
    </row>
    <row r="2160" spans="1:4" x14ac:dyDescent="0.25">
      <c r="A2160">
        <v>20</v>
      </c>
      <c r="B2160">
        <v>93</v>
      </c>
      <c r="C2160">
        <v>3</v>
      </c>
      <c r="D2160" t="str">
        <f t="shared" si="69"/>
        <v>21+</v>
      </c>
    </row>
    <row r="2161" spans="1:4" x14ac:dyDescent="0.25">
      <c r="A2161">
        <v>20</v>
      </c>
      <c r="B2161">
        <v>94</v>
      </c>
      <c r="C2161">
        <v>7</v>
      </c>
      <c r="D2161" t="str">
        <f t="shared" si="69"/>
        <v>21+</v>
      </c>
    </row>
    <row r="2162" spans="1:4" x14ac:dyDescent="0.25">
      <c r="A2162">
        <v>20</v>
      </c>
      <c r="B2162">
        <v>95</v>
      </c>
      <c r="C2162">
        <v>6</v>
      </c>
      <c r="D2162" t="str">
        <f t="shared" si="69"/>
        <v>21+</v>
      </c>
    </row>
    <row r="2163" spans="1:4" x14ac:dyDescent="0.25">
      <c r="A2163">
        <v>20</v>
      </c>
      <c r="B2163">
        <v>96</v>
      </c>
      <c r="C2163">
        <v>2</v>
      </c>
      <c r="D2163" t="str">
        <f t="shared" si="69"/>
        <v>21+</v>
      </c>
    </row>
    <row r="2164" spans="1:4" x14ac:dyDescent="0.25">
      <c r="A2164">
        <v>20</v>
      </c>
      <c r="B2164">
        <v>97</v>
      </c>
      <c r="C2164">
        <v>5</v>
      </c>
      <c r="D2164" t="str">
        <f t="shared" si="69"/>
        <v>21+</v>
      </c>
    </row>
    <row r="2165" spans="1:4" x14ac:dyDescent="0.25">
      <c r="A2165">
        <v>20</v>
      </c>
      <c r="B2165">
        <v>98</v>
      </c>
      <c r="C2165">
        <v>2</v>
      </c>
      <c r="D2165" t="str">
        <f t="shared" si="69"/>
        <v>21+</v>
      </c>
    </row>
    <row r="2166" spans="1:4" x14ac:dyDescent="0.25">
      <c r="A2166">
        <v>20</v>
      </c>
      <c r="B2166">
        <v>99</v>
      </c>
      <c r="C2166">
        <v>1</v>
      </c>
      <c r="D2166" t="str">
        <f t="shared" si="69"/>
        <v>21+</v>
      </c>
    </row>
    <row r="2167" spans="1:4" x14ac:dyDescent="0.25">
      <c r="A2167">
        <v>20</v>
      </c>
      <c r="B2167">
        <v>100</v>
      </c>
      <c r="C2167">
        <v>2</v>
      </c>
      <c r="D2167" t="str">
        <f t="shared" si="69"/>
        <v>21+</v>
      </c>
    </row>
    <row r="2168" spans="1:4" x14ac:dyDescent="0.25">
      <c r="A2168">
        <v>20</v>
      </c>
      <c r="B2168">
        <v>101</v>
      </c>
      <c r="C2168">
        <v>1</v>
      </c>
      <c r="D2168" t="str">
        <f t="shared" si="69"/>
        <v>21+</v>
      </c>
    </row>
    <row r="2169" spans="1:4" x14ac:dyDescent="0.25">
      <c r="A2169">
        <v>20</v>
      </c>
      <c r="B2169">
        <v>102</v>
      </c>
      <c r="C2169">
        <v>2</v>
      </c>
      <c r="D2169" t="str">
        <f t="shared" si="69"/>
        <v>21+</v>
      </c>
    </row>
    <row r="2170" spans="1:4" x14ac:dyDescent="0.25">
      <c r="A2170">
        <v>20</v>
      </c>
      <c r="B2170">
        <v>103</v>
      </c>
      <c r="C2170">
        <v>4</v>
      </c>
      <c r="D2170" t="str">
        <f t="shared" si="69"/>
        <v>21+</v>
      </c>
    </row>
    <row r="2171" spans="1:4" x14ac:dyDescent="0.25">
      <c r="A2171">
        <v>20</v>
      </c>
      <c r="B2171">
        <v>104</v>
      </c>
      <c r="C2171">
        <v>1</v>
      </c>
      <c r="D2171" t="str">
        <f t="shared" si="69"/>
        <v>21+</v>
      </c>
    </row>
    <row r="2172" spans="1:4" x14ac:dyDescent="0.25">
      <c r="A2172">
        <v>20</v>
      </c>
      <c r="B2172">
        <v>105</v>
      </c>
      <c r="C2172">
        <v>3</v>
      </c>
      <c r="D2172" t="str">
        <f t="shared" si="69"/>
        <v>21+</v>
      </c>
    </row>
    <row r="2173" spans="1:4" x14ac:dyDescent="0.25">
      <c r="A2173">
        <v>20</v>
      </c>
      <c r="B2173">
        <v>106</v>
      </c>
      <c r="C2173">
        <v>1</v>
      </c>
      <c r="D2173" t="str">
        <f t="shared" si="69"/>
        <v>21+</v>
      </c>
    </row>
    <row r="2174" spans="1:4" x14ac:dyDescent="0.25">
      <c r="A2174">
        <v>20</v>
      </c>
      <c r="B2174">
        <v>107</v>
      </c>
      <c r="C2174">
        <v>2</v>
      </c>
      <c r="D2174" t="str">
        <f t="shared" si="69"/>
        <v>21+</v>
      </c>
    </row>
    <row r="2175" spans="1:4" x14ac:dyDescent="0.25">
      <c r="A2175">
        <v>20</v>
      </c>
      <c r="B2175">
        <v>108</v>
      </c>
      <c r="C2175">
        <v>2</v>
      </c>
      <c r="D2175" t="str">
        <f t="shared" si="69"/>
        <v>21+</v>
      </c>
    </row>
    <row r="2176" spans="1:4" x14ac:dyDescent="0.25">
      <c r="A2176">
        <v>20</v>
      </c>
      <c r="B2176">
        <v>109</v>
      </c>
      <c r="C2176">
        <v>4</v>
      </c>
      <c r="D2176" t="str">
        <f t="shared" si="69"/>
        <v>21+</v>
      </c>
    </row>
    <row r="2177" spans="1:4" x14ac:dyDescent="0.25">
      <c r="A2177">
        <v>20</v>
      </c>
      <c r="B2177">
        <v>113</v>
      </c>
      <c r="C2177">
        <v>1</v>
      </c>
      <c r="D2177" t="str">
        <f t="shared" si="69"/>
        <v>21+</v>
      </c>
    </row>
    <row r="2178" spans="1:4" x14ac:dyDescent="0.25">
      <c r="A2178">
        <v>20</v>
      </c>
      <c r="B2178">
        <v>117</v>
      </c>
      <c r="C2178">
        <v>3</v>
      </c>
      <c r="D2178" t="str">
        <f t="shared" si="69"/>
        <v>21+</v>
      </c>
    </row>
    <row r="2179" spans="1:4" x14ac:dyDescent="0.25">
      <c r="A2179">
        <v>20</v>
      </c>
      <c r="B2179">
        <v>121</v>
      </c>
      <c r="C2179">
        <v>1</v>
      </c>
      <c r="D2179" t="str">
        <f t="shared" ref="D2179:D2242" si="70">IF(B2179-A2179&lt;21,B2179-A2179,"21+")</f>
        <v>21+</v>
      </c>
    </row>
    <row r="2180" spans="1:4" x14ac:dyDescent="0.25">
      <c r="A2180">
        <v>20</v>
      </c>
      <c r="B2180">
        <v>123</v>
      </c>
      <c r="C2180">
        <v>1</v>
      </c>
      <c r="D2180" t="str">
        <f t="shared" si="70"/>
        <v>21+</v>
      </c>
    </row>
    <row r="2181" spans="1:4" x14ac:dyDescent="0.25">
      <c r="A2181">
        <v>20</v>
      </c>
      <c r="B2181">
        <v>126</v>
      </c>
      <c r="C2181">
        <v>1</v>
      </c>
      <c r="D2181" t="str">
        <f t="shared" si="70"/>
        <v>21+</v>
      </c>
    </row>
    <row r="2182" spans="1:4" x14ac:dyDescent="0.25">
      <c r="A2182">
        <v>20</v>
      </c>
      <c r="B2182">
        <v>135</v>
      </c>
      <c r="C2182">
        <v>1</v>
      </c>
      <c r="D2182" t="str">
        <f t="shared" si="70"/>
        <v>21+</v>
      </c>
    </row>
    <row r="2183" spans="1:4" x14ac:dyDescent="0.25">
      <c r="A2183">
        <v>20</v>
      </c>
      <c r="B2183">
        <v>139</v>
      </c>
      <c r="C2183">
        <v>1</v>
      </c>
      <c r="D2183" t="str">
        <f t="shared" si="70"/>
        <v>21+</v>
      </c>
    </row>
    <row r="2184" spans="1:4" x14ac:dyDescent="0.25">
      <c r="A2184">
        <v>20</v>
      </c>
      <c r="B2184">
        <v>147</v>
      </c>
      <c r="C2184">
        <v>1</v>
      </c>
      <c r="D2184" t="str">
        <f t="shared" si="70"/>
        <v>21+</v>
      </c>
    </row>
    <row r="2185" spans="1:4" x14ac:dyDescent="0.25">
      <c r="A2185">
        <v>20</v>
      </c>
      <c r="B2185">
        <v>151</v>
      </c>
      <c r="C2185">
        <v>1</v>
      </c>
      <c r="D2185" t="str">
        <f t="shared" si="70"/>
        <v>21+</v>
      </c>
    </row>
    <row r="2186" spans="1:4" x14ac:dyDescent="0.25">
      <c r="A2186">
        <v>20</v>
      </c>
      <c r="B2186">
        <v>162</v>
      </c>
      <c r="C2186">
        <v>1</v>
      </c>
      <c r="D2186" t="str">
        <f t="shared" si="70"/>
        <v>21+</v>
      </c>
    </row>
    <row r="2187" spans="1:4" x14ac:dyDescent="0.25">
      <c r="A2187">
        <v>20</v>
      </c>
      <c r="B2187">
        <v>193</v>
      </c>
      <c r="C2187">
        <v>1</v>
      </c>
      <c r="D2187" t="str">
        <f t="shared" si="70"/>
        <v>21+</v>
      </c>
    </row>
    <row r="2188" spans="1:4" x14ac:dyDescent="0.25">
      <c r="A2188">
        <v>20</v>
      </c>
      <c r="B2188">
        <v>220</v>
      </c>
      <c r="C2188">
        <v>1</v>
      </c>
      <c r="D2188" t="str">
        <f t="shared" si="70"/>
        <v>21+</v>
      </c>
    </row>
    <row r="2189" spans="1:4" x14ac:dyDescent="0.25">
      <c r="A2189">
        <v>20</v>
      </c>
      <c r="B2189">
        <v>248</v>
      </c>
      <c r="C2189">
        <v>1</v>
      </c>
      <c r="D2189" t="str">
        <f t="shared" si="70"/>
        <v>21+</v>
      </c>
    </row>
    <row r="2190" spans="1:4" x14ac:dyDescent="0.25">
      <c r="A2190">
        <v>20</v>
      </c>
      <c r="B2190">
        <v>338</v>
      </c>
      <c r="C2190">
        <v>1</v>
      </c>
      <c r="D2190" t="str">
        <f t="shared" si="70"/>
        <v>21+</v>
      </c>
    </row>
    <row r="2191" spans="1:4" x14ac:dyDescent="0.25">
      <c r="A2191">
        <v>21</v>
      </c>
      <c r="B2191">
        <v>21</v>
      </c>
      <c r="C2191">
        <v>326</v>
      </c>
      <c r="D2191">
        <f t="shared" si="70"/>
        <v>0</v>
      </c>
    </row>
    <row r="2192" spans="1:4" x14ac:dyDescent="0.25">
      <c r="A2192">
        <v>21</v>
      </c>
      <c r="B2192">
        <v>22</v>
      </c>
      <c r="C2192">
        <v>269</v>
      </c>
      <c r="D2192">
        <f t="shared" si="70"/>
        <v>1</v>
      </c>
    </row>
    <row r="2193" spans="1:4" x14ac:dyDescent="0.25">
      <c r="A2193">
        <v>21</v>
      </c>
      <c r="B2193">
        <v>23</v>
      </c>
      <c r="C2193">
        <v>229</v>
      </c>
      <c r="D2193">
        <f t="shared" si="70"/>
        <v>2</v>
      </c>
    </row>
    <row r="2194" spans="1:4" x14ac:dyDescent="0.25">
      <c r="A2194">
        <v>21</v>
      </c>
      <c r="B2194">
        <v>24</v>
      </c>
      <c r="C2194">
        <v>195</v>
      </c>
      <c r="D2194">
        <f t="shared" si="70"/>
        <v>3</v>
      </c>
    </row>
    <row r="2195" spans="1:4" x14ac:dyDescent="0.25">
      <c r="A2195">
        <v>21</v>
      </c>
      <c r="B2195">
        <v>25</v>
      </c>
      <c r="C2195">
        <v>174</v>
      </c>
      <c r="D2195">
        <f t="shared" si="70"/>
        <v>4</v>
      </c>
    </row>
    <row r="2196" spans="1:4" x14ac:dyDescent="0.25">
      <c r="A2196">
        <v>21</v>
      </c>
      <c r="B2196">
        <v>26</v>
      </c>
      <c r="C2196">
        <v>170</v>
      </c>
      <c r="D2196">
        <f t="shared" si="70"/>
        <v>5</v>
      </c>
    </row>
    <row r="2197" spans="1:4" x14ac:dyDescent="0.25">
      <c r="A2197">
        <v>21</v>
      </c>
      <c r="B2197">
        <v>27</v>
      </c>
      <c r="C2197">
        <v>140</v>
      </c>
      <c r="D2197">
        <f t="shared" si="70"/>
        <v>6</v>
      </c>
    </row>
    <row r="2198" spans="1:4" x14ac:dyDescent="0.25">
      <c r="A2198">
        <v>21</v>
      </c>
      <c r="B2198">
        <v>28</v>
      </c>
      <c r="C2198">
        <v>155</v>
      </c>
      <c r="D2198">
        <f t="shared" si="70"/>
        <v>7</v>
      </c>
    </row>
    <row r="2199" spans="1:4" x14ac:dyDescent="0.25">
      <c r="A2199">
        <v>21</v>
      </c>
      <c r="B2199">
        <v>29</v>
      </c>
      <c r="C2199">
        <v>136</v>
      </c>
      <c r="D2199">
        <f t="shared" si="70"/>
        <v>8</v>
      </c>
    </row>
    <row r="2200" spans="1:4" x14ac:dyDescent="0.25">
      <c r="A2200">
        <v>21</v>
      </c>
      <c r="B2200">
        <v>30</v>
      </c>
      <c r="C2200">
        <v>126</v>
      </c>
      <c r="D2200">
        <f t="shared" si="70"/>
        <v>9</v>
      </c>
    </row>
    <row r="2201" spans="1:4" x14ac:dyDescent="0.25">
      <c r="A2201">
        <v>21</v>
      </c>
      <c r="B2201">
        <v>31</v>
      </c>
      <c r="C2201">
        <v>114</v>
      </c>
      <c r="D2201">
        <f t="shared" si="70"/>
        <v>10</v>
      </c>
    </row>
    <row r="2202" spans="1:4" x14ac:dyDescent="0.25">
      <c r="A2202">
        <v>21</v>
      </c>
      <c r="B2202">
        <v>32</v>
      </c>
      <c r="C2202">
        <v>125</v>
      </c>
      <c r="D2202">
        <f t="shared" si="70"/>
        <v>11</v>
      </c>
    </row>
    <row r="2203" spans="1:4" x14ac:dyDescent="0.25">
      <c r="A2203">
        <v>21</v>
      </c>
      <c r="B2203">
        <v>33</v>
      </c>
      <c r="C2203">
        <v>106</v>
      </c>
      <c r="D2203">
        <f t="shared" si="70"/>
        <v>12</v>
      </c>
    </row>
    <row r="2204" spans="1:4" x14ac:dyDescent="0.25">
      <c r="A2204">
        <v>21</v>
      </c>
      <c r="B2204">
        <v>34</v>
      </c>
      <c r="C2204">
        <v>95</v>
      </c>
      <c r="D2204">
        <f t="shared" si="70"/>
        <v>13</v>
      </c>
    </row>
    <row r="2205" spans="1:4" x14ac:dyDescent="0.25">
      <c r="A2205">
        <v>21</v>
      </c>
      <c r="B2205">
        <v>35</v>
      </c>
      <c r="C2205">
        <v>77</v>
      </c>
      <c r="D2205">
        <f t="shared" si="70"/>
        <v>14</v>
      </c>
    </row>
    <row r="2206" spans="1:4" x14ac:dyDescent="0.25">
      <c r="A2206">
        <v>21</v>
      </c>
      <c r="B2206">
        <v>36</v>
      </c>
      <c r="C2206">
        <v>80</v>
      </c>
      <c r="D2206">
        <f t="shared" si="70"/>
        <v>15</v>
      </c>
    </row>
    <row r="2207" spans="1:4" x14ac:dyDescent="0.25">
      <c r="A2207">
        <v>21</v>
      </c>
      <c r="B2207">
        <v>37</v>
      </c>
      <c r="C2207">
        <v>89</v>
      </c>
      <c r="D2207">
        <f t="shared" si="70"/>
        <v>16</v>
      </c>
    </row>
    <row r="2208" spans="1:4" x14ac:dyDescent="0.25">
      <c r="A2208">
        <v>21</v>
      </c>
      <c r="B2208">
        <v>38</v>
      </c>
      <c r="C2208">
        <v>66</v>
      </c>
      <c r="D2208">
        <f t="shared" si="70"/>
        <v>17</v>
      </c>
    </row>
    <row r="2209" spans="1:4" x14ac:dyDescent="0.25">
      <c r="A2209">
        <v>21</v>
      </c>
      <c r="B2209">
        <v>39</v>
      </c>
      <c r="C2209">
        <v>56</v>
      </c>
      <c r="D2209">
        <f t="shared" si="70"/>
        <v>18</v>
      </c>
    </row>
    <row r="2210" spans="1:4" x14ac:dyDescent="0.25">
      <c r="A2210">
        <v>21</v>
      </c>
      <c r="B2210">
        <v>40</v>
      </c>
      <c r="C2210">
        <v>72</v>
      </c>
      <c r="D2210">
        <f t="shared" si="70"/>
        <v>19</v>
      </c>
    </row>
    <row r="2211" spans="1:4" x14ac:dyDescent="0.25">
      <c r="A2211">
        <v>21</v>
      </c>
      <c r="B2211">
        <v>41</v>
      </c>
      <c r="C2211">
        <v>58</v>
      </c>
      <c r="D2211">
        <f t="shared" si="70"/>
        <v>20</v>
      </c>
    </row>
    <row r="2212" spans="1:4" x14ac:dyDescent="0.25">
      <c r="A2212">
        <v>21</v>
      </c>
      <c r="B2212">
        <v>42</v>
      </c>
      <c r="C2212">
        <v>61</v>
      </c>
      <c r="D2212" t="str">
        <f t="shared" si="70"/>
        <v>21+</v>
      </c>
    </row>
    <row r="2213" spans="1:4" x14ac:dyDescent="0.25">
      <c r="A2213">
        <v>21</v>
      </c>
      <c r="B2213">
        <v>43</v>
      </c>
      <c r="C2213">
        <v>50</v>
      </c>
      <c r="D2213" t="str">
        <f t="shared" si="70"/>
        <v>21+</v>
      </c>
    </row>
    <row r="2214" spans="1:4" x14ac:dyDescent="0.25">
      <c r="A2214">
        <v>21</v>
      </c>
      <c r="B2214">
        <v>44</v>
      </c>
      <c r="C2214">
        <v>61</v>
      </c>
      <c r="D2214" t="str">
        <f t="shared" si="70"/>
        <v>21+</v>
      </c>
    </row>
    <row r="2215" spans="1:4" x14ac:dyDescent="0.25">
      <c r="A2215">
        <v>21</v>
      </c>
      <c r="B2215">
        <v>45</v>
      </c>
      <c r="C2215">
        <v>48</v>
      </c>
      <c r="D2215" t="str">
        <f t="shared" si="70"/>
        <v>21+</v>
      </c>
    </row>
    <row r="2216" spans="1:4" x14ac:dyDescent="0.25">
      <c r="A2216">
        <v>21</v>
      </c>
      <c r="B2216">
        <v>46</v>
      </c>
      <c r="C2216">
        <v>44</v>
      </c>
      <c r="D2216" t="str">
        <f t="shared" si="70"/>
        <v>21+</v>
      </c>
    </row>
    <row r="2217" spans="1:4" x14ac:dyDescent="0.25">
      <c r="A2217">
        <v>21</v>
      </c>
      <c r="B2217">
        <v>47</v>
      </c>
      <c r="C2217">
        <v>37</v>
      </c>
      <c r="D2217" t="str">
        <f t="shared" si="70"/>
        <v>21+</v>
      </c>
    </row>
    <row r="2218" spans="1:4" x14ac:dyDescent="0.25">
      <c r="A2218">
        <v>21</v>
      </c>
      <c r="B2218">
        <v>48</v>
      </c>
      <c r="C2218">
        <v>35</v>
      </c>
      <c r="D2218" t="str">
        <f t="shared" si="70"/>
        <v>21+</v>
      </c>
    </row>
    <row r="2219" spans="1:4" x14ac:dyDescent="0.25">
      <c r="A2219">
        <v>21</v>
      </c>
      <c r="B2219">
        <v>49</v>
      </c>
      <c r="C2219">
        <v>37</v>
      </c>
      <c r="D2219" t="str">
        <f t="shared" si="70"/>
        <v>21+</v>
      </c>
    </row>
    <row r="2220" spans="1:4" x14ac:dyDescent="0.25">
      <c r="A2220">
        <v>21</v>
      </c>
      <c r="B2220">
        <v>50</v>
      </c>
      <c r="C2220">
        <v>30</v>
      </c>
      <c r="D2220" t="str">
        <f t="shared" si="70"/>
        <v>21+</v>
      </c>
    </row>
    <row r="2221" spans="1:4" x14ac:dyDescent="0.25">
      <c r="A2221">
        <v>21</v>
      </c>
      <c r="B2221">
        <v>51</v>
      </c>
      <c r="C2221">
        <v>29</v>
      </c>
      <c r="D2221" t="str">
        <f t="shared" si="70"/>
        <v>21+</v>
      </c>
    </row>
    <row r="2222" spans="1:4" x14ac:dyDescent="0.25">
      <c r="A2222">
        <v>21</v>
      </c>
      <c r="B2222">
        <v>52</v>
      </c>
      <c r="C2222">
        <v>32</v>
      </c>
      <c r="D2222" t="str">
        <f t="shared" si="70"/>
        <v>21+</v>
      </c>
    </row>
    <row r="2223" spans="1:4" x14ac:dyDescent="0.25">
      <c r="A2223">
        <v>21</v>
      </c>
      <c r="B2223">
        <v>53</v>
      </c>
      <c r="C2223">
        <v>30</v>
      </c>
      <c r="D2223" t="str">
        <f t="shared" si="70"/>
        <v>21+</v>
      </c>
    </row>
    <row r="2224" spans="1:4" x14ac:dyDescent="0.25">
      <c r="A2224">
        <v>21</v>
      </c>
      <c r="B2224">
        <v>54</v>
      </c>
      <c r="C2224">
        <v>27</v>
      </c>
      <c r="D2224" t="str">
        <f t="shared" si="70"/>
        <v>21+</v>
      </c>
    </row>
    <row r="2225" spans="1:4" x14ac:dyDescent="0.25">
      <c r="A2225">
        <v>21</v>
      </c>
      <c r="B2225">
        <v>55</v>
      </c>
      <c r="C2225">
        <v>30</v>
      </c>
      <c r="D2225" t="str">
        <f t="shared" si="70"/>
        <v>21+</v>
      </c>
    </row>
    <row r="2226" spans="1:4" x14ac:dyDescent="0.25">
      <c r="A2226">
        <v>21</v>
      </c>
      <c r="B2226">
        <v>56</v>
      </c>
      <c r="C2226">
        <v>30</v>
      </c>
      <c r="D2226" t="str">
        <f t="shared" si="70"/>
        <v>21+</v>
      </c>
    </row>
    <row r="2227" spans="1:4" x14ac:dyDescent="0.25">
      <c r="A2227">
        <v>21</v>
      </c>
      <c r="B2227">
        <v>57</v>
      </c>
      <c r="C2227">
        <v>22</v>
      </c>
      <c r="D2227" t="str">
        <f t="shared" si="70"/>
        <v>21+</v>
      </c>
    </row>
    <row r="2228" spans="1:4" x14ac:dyDescent="0.25">
      <c r="A2228">
        <v>21</v>
      </c>
      <c r="B2228">
        <v>58</v>
      </c>
      <c r="C2228">
        <v>24</v>
      </c>
      <c r="D2228" t="str">
        <f t="shared" si="70"/>
        <v>21+</v>
      </c>
    </row>
    <row r="2229" spans="1:4" x14ac:dyDescent="0.25">
      <c r="A2229">
        <v>21</v>
      </c>
      <c r="B2229">
        <v>59</v>
      </c>
      <c r="C2229">
        <v>23</v>
      </c>
      <c r="D2229" t="str">
        <f t="shared" si="70"/>
        <v>21+</v>
      </c>
    </row>
    <row r="2230" spans="1:4" x14ac:dyDescent="0.25">
      <c r="A2230">
        <v>21</v>
      </c>
      <c r="B2230">
        <v>60</v>
      </c>
      <c r="C2230">
        <v>18</v>
      </c>
      <c r="D2230" t="str">
        <f t="shared" si="70"/>
        <v>21+</v>
      </c>
    </row>
    <row r="2231" spans="1:4" x14ac:dyDescent="0.25">
      <c r="A2231">
        <v>21</v>
      </c>
      <c r="B2231">
        <v>61</v>
      </c>
      <c r="C2231">
        <v>17</v>
      </c>
      <c r="D2231" t="str">
        <f t="shared" si="70"/>
        <v>21+</v>
      </c>
    </row>
    <row r="2232" spans="1:4" x14ac:dyDescent="0.25">
      <c r="A2232">
        <v>21</v>
      </c>
      <c r="B2232">
        <v>62</v>
      </c>
      <c r="C2232">
        <v>18</v>
      </c>
      <c r="D2232" t="str">
        <f t="shared" si="70"/>
        <v>21+</v>
      </c>
    </row>
    <row r="2233" spans="1:4" x14ac:dyDescent="0.25">
      <c r="A2233">
        <v>21</v>
      </c>
      <c r="B2233">
        <v>63</v>
      </c>
      <c r="C2233">
        <v>14</v>
      </c>
      <c r="D2233" t="str">
        <f t="shared" si="70"/>
        <v>21+</v>
      </c>
    </row>
    <row r="2234" spans="1:4" x14ac:dyDescent="0.25">
      <c r="A2234">
        <v>21</v>
      </c>
      <c r="B2234">
        <v>64</v>
      </c>
      <c r="C2234">
        <v>17</v>
      </c>
      <c r="D2234" t="str">
        <f t="shared" si="70"/>
        <v>21+</v>
      </c>
    </row>
    <row r="2235" spans="1:4" x14ac:dyDescent="0.25">
      <c r="A2235">
        <v>21</v>
      </c>
      <c r="B2235">
        <v>65</v>
      </c>
      <c r="C2235">
        <v>11</v>
      </c>
      <c r="D2235" t="str">
        <f t="shared" si="70"/>
        <v>21+</v>
      </c>
    </row>
    <row r="2236" spans="1:4" x14ac:dyDescent="0.25">
      <c r="A2236">
        <v>21</v>
      </c>
      <c r="B2236">
        <v>66</v>
      </c>
      <c r="C2236">
        <v>12</v>
      </c>
      <c r="D2236" t="str">
        <f t="shared" si="70"/>
        <v>21+</v>
      </c>
    </row>
    <row r="2237" spans="1:4" x14ac:dyDescent="0.25">
      <c r="A2237">
        <v>21</v>
      </c>
      <c r="B2237">
        <v>67</v>
      </c>
      <c r="C2237">
        <v>16</v>
      </c>
      <c r="D2237" t="str">
        <f t="shared" si="70"/>
        <v>21+</v>
      </c>
    </row>
    <row r="2238" spans="1:4" x14ac:dyDescent="0.25">
      <c r="A2238">
        <v>21</v>
      </c>
      <c r="B2238">
        <v>68</v>
      </c>
      <c r="C2238">
        <v>12</v>
      </c>
      <c r="D2238" t="str">
        <f t="shared" si="70"/>
        <v>21+</v>
      </c>
    </row>
    <row r="2239" spans="1:4" x14ac:dyDescent="0.25">
      <c r="A2239">
        <v>21</v>
      </c>
      <c r="B2239">
        <v>69</v>
      </c>
      <c r="C2239">
        <v>15</v>
      </c>
      <c r="D2239" t="str">
        <f t="shared" si="70"/>
        <v>21+</v>
      </c>
    </row>
    <row r="2240" spans="1:4" x14ac:dyDescent="0.25">
      <c r="A2240">
        <v>21</v>
      </c>
      <c r="B2240">
        <v>70</v>
      </c>
      <c r="C2240">
        <v>9</v>
      </c>
      <c r="D2240" t="str">
        <f t="shared" si="70"/>
        <v>21+</v>
      </c>
    </row>
    <row r="2241" spans="1:4" x14ac:dyDescent="0.25">
      <c r="A2241">
        <v>21</v>
      </c>
      <c r="B2241">
        <v>71</v>
      </c>
      <c r="C2241">
        <v>14</v>
      </c>
      <c r="D2241" t="str">
        <f t="shared" si="70"/>
        <v>21+</v>
      </c>
    </row>
    <row r="2242" spans="1:4" x14ac:dyDescent="0.25">
      <c r="A2242">
        <v>21</v>
      </c>
      <c r="B2242">
        <v>72</v>
      </c>
      <c r="C2242">
        <v>7</v>
      </c>
      <c r="D2242" t="str">
        <f t="shared" si="70"/>
        <v>21+</v>
      </c>
    </row>
    <row r="2243" spans="1:4" x14ac:dyDescent="0.25">
      <c r="A2243">
        <v>21</v>
      </c>
      <c r="B2243">
        <v>73</v>
      </c>
      <c r="C2243">
        <v>9</v>
      </c>
      <c r="D2243" t="str">
        <f t="shared" ref="D2243:D2306" si="71">IF(B2243-A2243&lt;21,B2243-A2243,"21+")</f>
        <v>21+</v>
      </c>
    </row>
    <row r="2244" spans="1:4" x14ac:dyDescent="0.25">
      <c r="A2244">
        <v>21</v>
      </c>
      <c r="B2244">
        <v>74</v>
      </c>
      <c r="C2244">
        <v>7</v>
      </c>
      <c r="D2244" t="str">
        <f t="shared" si="71"/>
        <v>21+</v>
      </c>
    </row>
    <row r="2245" spans="1:4" x14ac:dyDescent="0.25">
      <c r="A2245">
        <v>21</v>
      </c>
      <c r="B2245">
        <v>75</v>
      </c>
      <c r="C2245">
        <v>10</v>
      </c>
      <c r="D2245" t="str">
        <f t="shared" si="71"/>
        <v>21+</v>
      </c>
    </row>
    <row r="2246" spans="1:4" x14ac:dyDescent="0.25">
      <c r="A2246">
        <v>21</v>
      </c>
      <c r="B2246">
        <v>76</v>
      </c>
      <c r="C2246">
        <v>6</v>
      </c>
      <c r="D2246" t="str">
        <f t="shared" si="71"/>
        <v>21+</v>
      </c>
    </row>
    <row r="2247" spans="1:4" x14ac:dyDescent="0.25">
      <c r="A2247">
        <v>21</v>
      </c>
      <c r="B2247">
        <v>77</v>
      </c>
      <c r="C2247">
        <v>5</v>
      </c>
      <c r="D2247" t="str">
        <f t="shared" si="71"/>
        <v>21+</v>
      </c>
    </row>
    <row r="2248" spans="1:4" x14ac:dyDescent="0.25">
      <c r="A2248">
        <v>21</v>
      </c>
      <c r="B2248">
        <v>78</v>
      </c>
      <c r="C2248">
        <v>3</v>
      </c>
      <c r="D2248" t="str">
        <f t="shared" si="71"/>
        <v>21+</v>
      </c>
    </row>
    <row r="2249" spans="1:4" x14ac:dyDescent="0.25">
      <c r="A2249">
        <v>21</v>
      </c>
      <c r="B2249">
        <v>79</v>
      </c>
      <c r="C2249">
        <v>5</v>
      </c>
      <c r="D2249" t="str">
        <f t="shared" si="71"/>
        <v>21+</v>
      </c>
    </row>
    <row r="2250" spans="1:4" x14ac:dyDescent="0.25">
      <c r="A2250">
        <v>21</v>
      </c>
      <c r="B2250">
        <v>80</v>
      </c>
      <c r="C2250">
        <v>9</v>
      </c>
      <c r="D2250" t="str">
        <f t="shared" si="71"/>
        <v>21+</v>
      </c>
    </row>
    <row r="2251" spans="1:4" x14ac:dyDescent="0.25">
      <c r="A2251">
        <v>21</v>
      </c>
      <c r="B2251">
        <v>81</v>
      </c>
      <c r="C2251">
        <v>5</v>
      </c>
      <c r="D2251" t="str">
        <f t="shared" si="71"/>
        <v>21+</v>
      </c>
    </row>
    <row r="2252" spans="1:4" x14ac:dyDescent="0.25">
      <c r="A2252">
        <v>21</v>
      </c>
      <c r="B2252">
        <v>82</v>
      </c>
      <c r="C2252">
        <v>4</v>
      </c>
      <c r="D2252" t="str">
        <f t="shared" si="71"/>
        <v>21+</v>
      </c>
    </row>
    <row r="2253" spans="1:4" x14ac:dyDescent="0.25">
      <c r="A2253">
        <v>21</v>
      </c>
      <c r="B2253">
        <v>83</v>
      </c>
      <c r="C2253">
        <v>5</v>
      </c>
      <c r="D2253" t="str">
        <f t="shared" si="71"/>
        <v>21+</v>
      </c>
    </row>
    <row r="2254" spans="1:4" x14ac:dyDescent="0.25">
      <c r="A2254">
        <v>21</v>
      </c>
      <c r="B2254">
        <v>84</v>
      </c>
      <c r="C2254">
        <v>7</v>
      </c>
      <c r="D2254" t="str">
        <f t="shared" si="71"/>
        <v>21+</v>
      </c>
    </row>
    <row r="2255" spans="1:4" x14ac:dyDescent="0.25">
      <c r="A2255">
        <v>21</v>
      </c>
      <c r="B2255">
        <v>85</v>
      </c>
      <c r="C2255">
        <v>8</v>
      </c>
      <c r="D2255" t="str">
        <f t="shared" si="71"/>
        <v>21+</v>
      </c>
    </row>
    <row r="2256" spans="1:4" x14ac:dyDescent="0.25">
      <c r="A2256">
        <v>21</v>
      </c>
      <c r="B2256">
        <v>86</v>
      </c>
      <c r="C2256">
        <v>2</v>
      </c>
      <c r="D2256" t="str">
        <f t="shared" si="71"/>
        <v>21+</v>
      </c>
    </row>
    <row r="2257" spans="1:4" x14ac:dyDescent="0.25">
      <c r="A2257">
        <v>21</v>
      </c>
      <c r="B2257">
        <v>87</v>
      </c>
      <c r="C2257">
        <v>6</v>
      </c>
      <c r="D2257" t="str">
        <f t="shared" si="71"/>
        <v>21+</v>
      </c>
    </row>
    <row r="2258" spans="1:4" x14ac:dyDescent="0.25">
      <c r="A2258">
        <v>21</v>
      </c>
      <c r="B2258">
        <v>88</v>
      </c>
      <c r="C2258">
        <v>3</v>
      </c>
      <c r="D2258" t="str">
        <f t="shared" si="71"/>
        <v>21+</v>
      </c>
    </row>
    <row r="2259" spans="1:4" x14ac:dyDescent="0.25">
      <c r="A2259">
        <v>21</v>
      </c>
      <c r="B2259">
        <v>89</v>
      </c>
      <c r="C2259">
        <v>5</v>
      </c>
      <c r="D2259" t="str">
        <f t="shared" si="71"/>
        <v>21+</v>
      </c>
    </row>
    <row r="2260" spans="1:4" x14ac:dyDescent="0.25">
      <c r="A2260">
        <v>21</v>
      </c>
      <c r="B2260">
        <v>90</v>
      </c>
      <c r="C2260">
        <v>5</v>
      </c>
      <c r="D2260" t="str">
        <f t="shared" si="71"/>
        <v>21+</v>
      </c>
    </row>
    <row r="2261" spans="1:4" x14ac:dyDescent="0.25">
      <c r="A2261">
        <v>21</v>
      </c>
      <c r="B2261">
        <v>91</v>
      </c>
      <c r="C2261">
        <v>5</v>
      </c>
      <c r="D2261" t="str">
        <f t="shared" si="71"/>
        <v>21+</v>
      </c>
    </row>
    <row r="2262" spans="1:4" x14ac:dyDescent="0.25">
      <c r="A2262">
        <v>21</v>
      </c>
      <c r="B2262">
        <v>92</v>
      </c>
      <c r="C2262">
        <v>2</v>
      </c>
      <c r="D2262" t="str">
        <f t="shared" si="71"/>
        <v>21+</v>
      </c>
    </row>
    <row r="2263" spans="1:4" x14ac:dyDescent="0.25">
      <c r="A2263">
        <v>21</v>
      </c>
      <c r="B2263">
        <v>93</v>
      </c>
      <c r="C2263">
        <v>2</v>
      </c>
      <c r="D2263" t="str">
        <f t="shared" si="71"/>
        <v>21+</v>
      </c>
    </row>
    <row r="2264" spans="1:4" x14ac:dyDescent="0.25">
      <c r="A2264">
        <v>21</v>
      </c>
      <c r="B2264">
        <v>94</v>
      </c>
      <c r="C2264">
        <v>5</v>
      </c>
      <c r="D2264" t="str">
        <f t="shared" si="71"/>
        <v>21+</v>
      </c>
    </row>
    <row r="2265" spans="1:4" x14ac:dyDescent="0.25">
      <c r="A2265">
        <v>21</v>
      </c>
      <c r="B2265">
        <v>95</v>
      </c>
      <c r="C2265">
        <v>4</v>
      </c>
      <c r="D2265" t="str">
        <f t="shared" si="71"/>
        <v>21+</v>
      </c>
    </row>
    <row r="2266" spans="1:4" x14ac:dyDescent="0.25">
      <c r="A2266">
        <v>21</v>
      </c>
      <c r="B2266">
        <v>96</v>
      </c>
      <c r="C2266">
        <v>3</v>
      </c>
      <c r="D2266" t="str">
        <f t="shared" si="71"/>
        <v>21+</v>
      </c>
    </row>
    <row r="2267" spans="1:4" x14ac:dyDescent="0.25">
      <c r="A2267">
        <v>21</v>
      </c>
      <c r="B2267">
        <v>97</v>
      </c>
      <c r="C2267">
        <v>1</v>
      </c>
      <c r="D2267" t="str">
        <f t="shared" si="71"/>
        <v>21+</v>
      </c>
    </row>
    <row r="2268" spans="1:4" x14ac:dyDescent="0.25">
      <c r="A2268">
        <v>21</v>
      </c>
      <c r="B2268">
        <v>100</v>
      </c>
      <c r="C2268">
        <v>1</v>
      </c>
      <c r="D2268" t="str">
        <f t="shared" si="71"/>
        <v>21+</v>
      </c>
    </row>
    <row r="2269" spans="1:4" x14ac:dyDescent="0.25">
      <c r="A2269">
        <v>21</v>
      </c>
      <c r="B2269">
        <v>102</v>
      </c>
      <c r="C2269">
        <v>2</v>
      </c>
      <c r="D2269" t="str">
        <f t="shared" si="71"/>
        <v>21+</v>
      </c>
    </row>
    <row r="2270" spans="1:4" x14ac:dyDescent="0.25">
      <c r="A2270">
        <v>21</v>
      </c>
      <c r="B2270">
        <v>103</v>
      </c>
      <c r="C2270">
        <v>2</v>
      </c>
      <c r="D2270" t="str">
        <f t="shared" si="71"/>
        <v>21+</v>
      </c>
    </row>
    <row r="2271" spans="1:4" x14ac:dyDescent="0.25">
      <c r="A2271">
        <v>21</v>
      </c>
      <c r="B2271">
        <v>106</v>
      </c>
      <c r="C2271">
        <v>2</v>
      </c>
      <c r="D2271" t="str">
        <f t="shared" si="71"/>
        <v>21+</v>
      </c>
    </row>
    <row r="2272" spans="1:4" x14ac:dyDescent="0.25">
      <c r="A2272">
        <v>21</v>
      </c>
      <c r="B2272">
        <v>107</v>
      </c>
      <c r="C2272">
        <v>2</v>
      </c>
      <c r="D2272" t="str">
        <f t="shared" si="71"/>
        <v>21+</v>
      </c>
    </row>
    <row r="2273" spans="1:4" x14ac:dyDescent="0.25">
      <c r="A2273">
        <v>21</v>
      </c>
      <c r="B2273">
        <v>108</v>
      </c>
      <c r="C2273">
        <v>1</v>
      </c>
      <c r="D2273" t="str">
        <f t="shared" si="71"/>
        <v>21+</v>
      </c>
    </row>
    <row r="2274" spans="1:4" x14ac:dyDescent="0.25">
      <c r="A2274">
        <v>21</v>
      </c>
      <c r="B2274">
        <v>109</v>
      </c>
      <c r="C2274">
        <v>1</v>
      </c>
      <c r="D2274" t="str">
        <f t="shared" si="71"/>
        <v>21+</v>
      </c>
    </row>
    <row r="2275" spans="1:4" x14ac:dyDescent="0.25">
      <c r="A2275">
        <v>21</v>
      </c>
      <c r="B2275">
        <v>112</v>
      </c>
      <c r="C2275">
        <v>1</v>
      </c>
      <c r="D2275" t="str">
        <f t="shared" si="71"/>
        <v>21+</v>
      </c>
    </row>
    <row r="2276" spans="1:4" x14ac:dyDescent="0.25">
      <c r="A2276">
        <v>21</v>
      </c>
      <c r="B2276">
        <v>113</v>
      </c>
      <c r="C2276">
        <v>3</v>
      </c>
      <c r="D2276" t="str">
        <f t="shared" si="71"/>
        <v>21+</v>
      </c>
    </row>
    <row r="2277" spans="1:4" x14ac:dyDescent="0.25">
      <c r="A2277">
        <v>21</v>
      </c>
      <c r="B2277">
        <v>115</v>
      </c>
      <c r="C2277">
        <v>1</v>
      </c>
      <c r="D2277" t="str">
        <f t="shared" si="71"/>
        <v>21+</v>
      </c>
    </row>
    <row r="2278" spans="1:4" x14ac:dyDescent="0.25">
      <c r="A2278">
        <v>21</v>
      </c>
      <c r="B2278">
        <v>116</v>
      </c>
      <c r="C2278">
        <v>1</v>
      </c>
      <c r="D2278" t="str">
        <f t="shared" si="71"/>
        <v>21+</v>
      </c>
    </row>
    <row r="2279" spans="1:4" x14ac:dyDescent="0.25">
      <c r="A2279">
        <v>21</v>
      </c>
      <c r="B2279">
        <v>124</v>
      </c>
      <c r="C2279">
        <v>1</v>
      </c>
      <c r="D2279" t="str">
        <f t="shared" si="71"/>
        <v>21+</v>
      </c>
    </row>
    <row r="2280" spans="1:4" x14ac:dyDescent="0.25">
      <c r="A2280">
        <v>21</v>
      </c>
      <c r="B2280">
        <v>126</v>
      </c>
      <c r="C2280">
        <v>1</v>
      </c>
      <c r="D2280" t="str">
        <f t="shared" si="71"/>
        <v>21+</v>
      </c>
    </row>
    <row r="2281" spans="1:4" x14ac:dyDescent="0.25">
      <c r="A2281">
        <v>21</v>
      </c>
      <c r="B2281">
        <v>127</v>
      </c>
      <c r="C2281">
        <v>2</v>
      </c>
      <c r="D2281" t="str">
        <f t="shared" si="71"/>
        <v>21+</v>
      </c>
    </row>
    <row r="2282" spans="1:4" x14ac:dyDescent="0.25">
      <c r="A2282">
        <v>21</v>
      </c>
      <c r="B2282">
        <v>128</v>
      </c>
      <c r="C2282">
        <v>1</v>
      </c>
      <c r="D2282" t="str">
        <f t="shared" si="71"/>
        <v>21+</v>
      </c>
    </row>
    <row r="2283" spans="1:4" x14ac:dyDescent="0.25">
      <c r="A2283">
        <v>21</v>
      </c>
      <c r="B2283">
        <v>130</v>
      </c>
      <c r="C2283">
        <v>1</v>
      </c>
      <c r="D2283" t="str">
        <f t="shared" si="71"/>
        <v>21+</v>
      </c>
    </row>
    <row r="2284" spans="1:4" x14ac:dyDescent="0.25">
      <c r="A2284">
        <v>21</v>
      </c>
      <c r="B2284">
        <v>134</v>
      </c>
      <c r="C2284">
        <v>1</v>
      </c>
      <c r="D2284" t="str">
        <f t="shared" si="71"/>
        <v>21+</v>
      </c>
    </row>
    <row r="2285" spans="1:4" x14ac:dyDescent="0.25">
      <c r="A2285">
        <v>21</v>
      </c>
      <c r="B2285">
        <v>141</v>
      </c>
      <c r="C2285">
        <v>1</v>
      </c>
      <c r="D2285" t="str">
        <f t="shared" si="71"/>
        <v>21+</v>
      </c>
    </row>
    <row r="2286" spans="1:4" x14ac:dyDescent="0.25">
      <c r="A2286">
        <v>21</v>
      </c>
      <c r="B2286">
        <v>144</v>
      </c>
      <c r="C2286">
        <v>1</v>
      </c>
      <c r="D2286" t="str">
        <f t="shared" si="71"/>
        <v>21+</v>
      </c>
    </row>
    <row r="2287" spans="1:4" x14ac:dyDescent="0.25">
      <c r="A2287">
        <v>21</v>
      </c>
      <c r="B2287">
        <v>152</v>
      </c>
      <c r="C2287">
        <v>1</v>
      </c>
      <c r="D2287" t="str">
        <f t="shared" si="71"/>
        <v>21+</v>
      </c>
    </row>
    <row r="2288" spans="1:4" x14ac:dyDescent="0.25">
      <c r="A2288">
        <v>21</v>
      </c>
      <c r="B2288">
        <v>176</v>
      </c>
      <c r="C2288">
        <v>1</v>
      </c>
      <c r="D2288" t="str">
        <f t="shared" si="71"/>
        <v>21+</v>
      </c>
    </row>
    <row r="2289" spans="1:4" x14ac:dyDescent="0.25">
      <c r="A2289">
        <v>21</v>
      </c>
      <c r="B2289">
        <v>189</v>
      </c>
      <c r="C2289">
        <v>1</v>
      </c>
      <c r="D2289" t="str">
        <f t="shared" si="71"/>
        <v>21+</v>
      </c>
    </row>
    <row r="2290" spans="1:4" x14ac:dyDescent="0.25">
      <c r="A2290">
        <v>22</v>
      </c>
      <c r="B2290">
        <v>22</v>
      </c>
      <c r="C2290">
        <v>297</v>
      </c>
      <c r="D2290">
        <f t="shared" si="71"/>
        <v>0</v>
      </c>
    </row>
    <row r="2291" spans="1:4" x14ac:dyDescent="0.25">
      <c r="A2291">
        <v>22</v>
      </c>
      <c r="B2291">
        <v>23</v>
      </c>
      <c r="C2291">
        <v>243</v>
      </c>
      <c r="D2291">
        <f t="shared" si="71"/>
        <v>1</v>
      </c>
    </row>
    <row r="2292" spans="1:4" x14ac:dyDescent="0.25">
      <c r="A2292">
        <v>22</v>
      </c>
      <c r="B2292">
        <v>24</v>
      </c>
      <c r="C2292">
        <v>193</v>
      </c>
      <c r="D2292">
        <f t="shared" si="71"/>
        <v>2</v>
      </c>
    </row>
    <row r="2293" spans="1:4" x14ac:dyDescent="0.25">
      <c r="A2293">
        <v>22</v>
      </c>
      <c r="B2293">
        <v>25</v>
      </c>
      <c r="C2293">
        <v>189</v>
      </c>
      <c r="D2293">
        <f t="shared" si="71"/>
        <v>3</v>
      </c>
    </row>
    <row r="2294" spans="1:4" x14ac:dyDescent="0.25">
      <c r="A2294">
        <v>22</v>
      </c>
      <c r="B2294">
        <v>26</v>
      </c>
      <c r="C2294">
        <v>147</v>
      </c>
      <c r="D2294">
        <f t="shared" si="71"/>
        <v>4</v>
      </c>
    </row>
    <row r="2295" spans="1:4" x14ac:dyDescent="0.25">
      <c r="A2295">
        <v>22</v>
      </c>
      <c r="B2295">
        <v>27</v>
      </c>
      <c r="C2295">
        <v>124</v>
      </c>
      <c r="D2295">
        <f t="shared" si="71"/>
        <v>5</v>
      </c>
    </row>
    <row r="2296" spans="1:4" x14ac:dyDescent="0.25">
      <c r="A2296">
        <v>22</v>
      </c>
      <c r="B2296">
        <v>28</v>
      </c>
      <c r="C2296">
        <v>133</v>
      </c>
      <c r="D2296">
        <f t="shared" si="71"/>
        <v>6</v>
      </c>
    </row>
    <row r="2297" spans="1:4" x14ac:dyDescent="0.25">
      <c r="A2297">
        <v>22</v>
      </c>
      <c r="B2297">
        <v>29</v>
      </c>
      <c r="C2297">
        <v>95</v>
      </c>
      <c r="D2297">
        <f t="shared" si="71"/>
        <v>7</v>
      </c>
    </row>
    <row r="2298" spans="1:4" x14ac:dyDescent="0.25">
      <c r="A2298">
        <v>22</v>
      </c>
      <c r="B2298">
        <v>30</v>
      </c>
      <c r="C2298">
        <v>110</v>
      </c>
      <c r="D2298">
        <f t="shared" si="71"/>
        <v>8</v>
      </c>
    </row>
    <row r="2299" spans="1:4" x14ac:dyDescent="0.25">
      <c r="A2299">
        <v>22</v>
      </c>
      <c r="B2299">
        <v>31</v>
      </c>
      <c r="C2299">
        <v>104</v>
      </c>
      <c r="D2299">
        <f t="shared" si="71"/>
        <v>9</v>
      </c>
    </row>
    <row r="2300" spans="1:4" x14ac:dyDescent="0.25">
      <c r="A2300">
        <v>22</v>
      </c>
      <c r="B2300">
        <v>32</v>
      </c>
      <c r="C2300">
        <v>102</v>
      </c>
      <c r="D2300">
        <f t="shared" si="71"/>
        <v>10</v>
      </c>
    </row>
    <row r="2301" spans="1:4" x14ac:dyDescent="0.25">
      <c r="A2301">
        <v>22</v>
      </c>
      <c r="B2301">
        <v>33</v>
      </c>
      <c r="C2301">
        <v>103</v>
      </c>
      <c r="D2301">
        <f t="shared" si="71"/>
        <v>11</v>
      </c>
    </row>
    <row r="2302" spans="1:4" x14ac:dyDescent="0.25">
      <c r="A2302">
        <v>22</v>
      </c>
      <c r="B2302">
        <v>34</v>
      </c>
      <c r="C2302">
        <v>90</v>
      </c>
      <c r="D2302">
        <f t="shared" si="71"/>
        <v>12</v>
      </c>
    </row>
    <row r="2303" spans="1:4" x14ac:dyDescent="0.25">
      <c r="A2303">
        <v>22</v>
      </c>
      <c r="B2303">
        <v>35</v>
      </c>
      <c r="C2303">
        <v>83</v>
      </c>
      <c r="D2303">
        <f t="shared" si="71"/>
        <v>13</v>
      </c>
    </row>
    <row r="2304" spans="1:4" x14ac:dyDescent="0.25">
      <c r="A2304">
        <v>22</v>
      </c>
      <c r="B2304">
        <v>36</v>
      </c>
      <c r="C2304">
        <v>73</v>
      </c>
      <c r="D2304">
        <f t="shared" si="71"/>
        <v>14</v>
      </c>
    </row>
    <row r="2305" spans="1:4" x14ac:dyDescent="0.25">
      <c r="A2305">
        <v>22</v>
      </c>
      <c r="B2305">
        <v>37</v>
      </c>
      <c r="C2305">
        <v>68</v>
      </c>
      <c r="D2305">
        <f t="shared" si="71"/>
        <v>15</v>
      </c>
    </row>
    <row r="2306" spans="1:4" x14ac:dyDescent="0.25">
      <c r="A2306">
        <v>22</v>
      </c>
      <c r="B2306">
        <v>38</v>
      </c>
      <c r="C2306">
        <v>71</v>
      </c>
      <c r="D2306">
        <f t="shared" si="71"/>
        <v>16</v>
      </c>
    </row>
    <row r="2307" spans="1:4" x14ac:dyDescent="0.25">
      <c r="A2307">
        <v>22</v>
      </c>
      <c r="B2307">
        <v>39</v>
      </c>
      <c r="C2307">
        <v>51</v>
      </c>
      <c r="D2307">
        <f t="shared" ref="D2307:D2370" si="72">IF(B2307-A2307&lt;21,B2307-A2307,"21+")</f>
        <v>17</v>
      </c>
    </row>
    <row r="2308" spans="1:4" x14ac:dyDescent="0.25">
      <c r="A2308">
        <v>22</v>
      </c>
      <c r="B2308">
        <v>40</v>
      </c>
      <c r="C2308">
        <v>61</v>
      </c>
      <c r="D2308">
        <f t="shared" si="72"/>
        <v>18</v>
      </c>
    </row>
    <row r="2309" spans="1:4" x14ac:dyDescent="0.25">
      <c r="A2309">
        <v>22</v>
      </c>
      <c r="B2309">
        <v>41</v>
      </c>
      <c r="C2309">
        <v>53</v>
      </c>
      <c r="D2309">
        <f t="shared" si="72"/>
        <v>19</v>
      </c>
    </row>
    <row r="2310" spans="1:4" x14ac:dyDescent="0.25">
      <c r="A2310">
        <v>22</v>
      </c>
      <c r="B2310">
        <v>42</v>
      </c>
      <c r="C2310">
        <v>58</v>
      </c>
      <c r="D2310">
        <f t="shared" si="72"/>
        <v>20</v>
      </c>
    </row>
    <row r="2311" spans="1:4" x14ac:dyDescent="0.25">
      <c r="A2311">
        <v>22</v>
      </c>
      <c r="B2311">
        <v>43</v>
      </c>
      <c r="C2311">
        <v>42</v>
      </c>
      <c r="D2311" t="str">
        <f t="shared" si="72"/>
        <v>21+</v>
      </c>
    </row>
    <row r="2312" spans="1:4" x14ac:dyDescent="0.25">
      <c r="A2312">
        <v>22</v>
      </c>
      <c r="B2312">
        <v>44</v>
      </c>
      <c r="C2312">
        <v>51</v>
      </c>
      <c r="D2312" t="str">
        <f t="shared" si="72"/>
        <v>21+</v>
      </c>
    </row>
    <row r="2313" spans="1:4" x14ac:dyDescent="0.25">
      <c r="A2313">
        <v>22</v>
      </c>
      <c r="B2313">
        <v>45</v>
      </c>
      <c r="C2313">
        <v>41</v>
      </c>
      <c r="D2313" t="str">
        <f t="shared" si="72"/>
        <v>21+</v>
      </c>
    </row>
    <row r="2314" spans="1:4" x14ac:dyDescent="0.25">
      <c r="A2314">
        <v>22</v>
      </c>
      <c r="B2314">
        <v>46</v>
      </c>
      <c r="C2314">
        <v>44</v>
      </c>
      <c r="D2314" t="str">
        <f t="shared" si="72"/>
        <v>21+</v>
      </c>
    </row>
    <row r="2315" spans="1:4" x14ac:dyDescent="0.25">
      <c r="A2315">
        <v>22</v>
      </c>
      <c r="B2315">
        <v>47</v>
      </c>
      <c r="C2315">
        <v>41</v>
      </c>
      <c r="D2315" t="str">
        <f t="shared" si="72"/>
        <v>21+</v>
      </c>
    </row>
    <row r="2316" spans="1:4" x14ac:dyDescent="0.25">
      <c r="A2316">
        <v>22</v>
      </c>
      <c r="B2316">
        <v>48</v>
      </c>
      <c r="C2316">
        <v>36</v>
      </c>
      <c r="D2316" t="str">
        <f t="shared" si="72"/>
        <v>21+</v>
      </c>
    </row>
    <row r="2317" spans="1:4" x14ac:dyDescent="0.25">
      <c r="A2317">
        <v>22</v>
      </c>
      <c r="B2317">
        <v>49</v>
      </c>
      <c r="C2317">
        <v>41</v>
      </c>
      <c r="D2317" t="str">
        <f t="shared" si="72"/>
        <v>21+</v>
      </c>
    </row>
    <row r="2318" spans="1:4" x14ac:dyDescent="0.25">
      <c r="A2318">
        <v>22</v>
      </c>
      <c r="B2318">
        <v>50</v>
      </c>
      <c r="C2318">
        <v>42</v>
      </c>
      <c r="D2318" t="str">
        <f t="shared" si="72"/>
        <v>21+</v>
      </c>
    </row>
    <row r="2319" spans="1:4" x14ac:dyDescent="0.25">
      <c r="A2319">
        <v>22</v>
      </c>
      <c r="B2319">
        <v>51</v>
      </c>
      <c r="C2319">
        <v>32</v>
      </c>
      <c r="D2319" t="str">
        <f t="shared" si="72"/>
        <v>21+</v>
      </c>
    </row>
    <row r="2320" spans="1:4" x14ac:dyDescent="0.25">
      <c r="A2320">
        <v>22</v>
      </c>
      <c r="B2320">
        <v>52</v>
      </c>
      <c r="C2320">
        <v>28</v>
      </c>
      <c r="D2320" t="str">
        <f t="shared" si="72"/>
        <v>21+</v>
      </c>
    </row>
    <row r="2321" spans="1:4" x14ac:dyDescent="0.25">
      <c r="A2321">
        <v>22</v>
      </c>
      <c r="B2321">
        <v>53</v>
      </c>
      <c r="C2321">
        <v>28</v>
      </c>
      <c r="D2321" t="str">
        <f t="shared" si="72"/>
        <v>21+</v>
      </c>
    </row>
    <row r="2322" spans="1:4" x14ac:dyDescent="0.25">
      <c r="A2322">
        <v>22</v>
      </c>
      <c r="B2322">
        <v>54</v>
      </c>
      <c r="C2322">
        <v>35</v>
      </c>
      <c r="D2322" t="str">
        <f t="shared" si="72"/>
        <v>21+</v>
      </c>
    </row>
    <row r="2323" spans="1:4" x14ac:dyDescent="0.25">
      <c r="A2323">
        <v>22</v>
      </c>
      <c r="B2323">
        <v>55</v>
      </c>
      <c r="C2323">
        <v>27</v>
      </c>
      <c r="D2323" t="str">
        <f t="shared" si="72"/>
        <v>21+</v>
      </c>
    </row>
    <row r="2324" spans="1:4" x14ac:dyDescent="0.25">
      <c r="A2324">
        <v>22</v>
      </c>
      <c r="B2324">
        <v>56</v>
      </c>
      <c r="C2324">
        <v>24</v>
      </c>
      <c r="D2324" t="str">
        <f t="shared" si="72"/>
        <v>21+</v>
      </c>
    </row>
    <row r="2325" spans="1:4" x14ac:dyDescent="0.25">
      <c r="A2325">
        <v>22</v>
      </c>
      <c r="B2325">
        <v>57</v>
      </c>
      <c r="C2325">
        <v>23</v>
      </c>
      <c r="D2325" t="str">
        <f t="shared" si="72"/>
        <v>21+</v>
      </c>
    </row>
    <row r="2326" spans="1:4" x14ac:dyDescent="0.25">
      <c r="A2326">
        <v>22</v>
      </c>
      <c r="B2326">
        <v>58</v>
      </c>
      <c r="C2326">
        <v>24</v>
      </c>
      <c r="D2326" t="str">
        <f t="shared" si="72"/>
        <v>21+</v>
      </c>
    </row>
    <row r="2327" spans="1:4" x14ac:dyDescent="0.25">
      <c r="A2327">
        <v>22</v>
      </c>
      <c r="B2327">
        <v>59</v>
      </c>
      <c r="C2327">
        <v>19</v>
      </c>
      <c r="D2327" t="str">
        <f t="shared" si="72"/>
        <v>21+</v>
      </c>
    </row>
    <row r="2328" spans="1:4" x14ac:dyDescent="0.25">
      <c r="A2328">
        <v>22</v>
      </c>
      <c r="B2328">
        <v>60</v>
      </c>
      <c r="C2328">
        <v>25</v>
      </c>
      <c r="D2328" t="str">
        <f t="shared" si="72"/>
        <v>21+</v>
      </c>
    </row>
    <row r="2329" spans="1:4" x14ac:dyDescent="0.25">
      <c r="A2329">
        <v>22</v>
      </c>
      <c r="B2329">
        <v>61</v>
      </c>
      <c r="C2329">
        <v>13</v>
      </c>
      <c r="D2329" t="str">
        <f t="shared" si="72"/>
        <v>21+</v>
      </c>
    </row>
    <row r="2330" spans="1:4" x14ac:dyDescent="0.25">
      <c r="A2330">
        <v>22</v>
      </c>
      <c r="B2330">
        <v>62</v>
      </c>
      <c r="C2330">
        <v>19</v>
      </c>
      <c r="D2330" t="str">
        <f t="shared" si="72"/>
        <v>21+</v>
      </c>
    </row>
    <row r="2331" spans="1:4" x14ac:dyDescent="0.25">
      <c r="A2331">
        <v>22</v>
      </c>
      <c r="B2331">
        <v>63</v>
      </c>
      <c r="C2331">
        <v>16</v>
      </c>
      <c r="D2331" t="str">
        <f t="shared" si="72"/>
        <v>21+</v>
      </c>
    </row>
    <row r="2332" spans="1:4" x14ac:dyDescent="0.25">
      <c r="A2332">
        <v>22</v>
      </c>
      <c r="B2332">
        <v>64</v>
      </c>
      <c r="C2332">
        <v>9</v>
      </c>
      <c r="D2332" t="str">
        <f t="shared" si="72"/>
        <v>21+</v>
      </c>
    </row>
    <row r="2333" spans="1:4" x14ac:dyDescent="0.25">
      <c r="A2333">
        <v>22</v>
      </c>
      <c r="B2333">
        <v>65</v>
      </c>
      <c r="C2333">
        <v>22</v>
      </c>
      <c r="D2333" t="str">
        <f t="shared" si="72"/>
        <v>21+</v>
      </c>
    </row>
    <row r="2334" spans="1:4" x14ac:dyDescent="0.25">
      <c r="A2334">
        <v>22</v>
      </c>
      <c r="B2334">
        <v>66</v>
      </c>
      <c r="C2334">
        <v>13</v>
      </c>
      <c r="D2334" t="str">
        <f t="shared" si="72"/>
        <v>21+</v>
      </c>
    </row>
    <row r="2335" spans="1:4" x14ac:dyDescent="0.25">
      <c r="A2335">
        <v>22</v>
      </c>
      <c r="B2335">
        <v>67</v>
      </c>
      <c r="C2335">
        <v>18</v>
      </c>
      <c r="D2335" t="str">
        <f t="shared" si="72"/>
        <v>21+</v>
      </c>
    </row>
    <row r="2336" spans="1:4" x14ac:dyDescent="0.25">
      <c r="A2336">
        <v>22</v>
      </c>
      <c r="B2336">
        <v>68</v>
      </c>
      <c r="C2336">
        <v>10</v>
      </c>
      <c r="D2336" t="str">
        <f t="shared" si="72"/>
        <v>21+</v>
      </c>
    </row>
    <row r="2337" spans="1:4" x14ac:dyDescent="0.25">
      <c r="A2337">
        <v>22</v>
      </c>
      <c r="B2337">
        <v>69</v>
      </c>
      <c r="C2337">
        <v>15</v>
      </c>
      <c r="D2337" t="str">
        <f t="shared" si="72"/>
        <v>21+</v>
      </c>
    </row>
    <row r="2338" spans="1:4" x14ac:dyDescent="0.25">
      <c r="A2338">
        <v>22</v>
      </c>
      <c r="B2338">
        <v>70</v>
      </c>
      <c r="C2338">
        <v>14</v>
      </c>
      <c r="D2338" t="str">
        <f t="shared" si="72"/>
        <v>21+</v>
      </c>
    </row>
    <row r="2339" spans="1:4" x14ac:dyDescent="0.25">
      <c r="A2339">
        <v>22</v>
      </c>
      <c r="B2339">
        <v>71</v>
      </c>
      <c r="C2339">
        <v>9</v>
      </c>
      <c r="D2339" t="str">
        <f t="shared" si="72"/>
        <v>21+</v>
      </c>
    </row>
    <row r="2340" spans="1:4" x14ac:dyDescent="0.25">
      <c r="A2340">
        <v>22</v>
      </c>
      <c r="B2340">
        <v>72</v>
      </c>
      <c r="C2340">
        <v>14</v>
      </c>
      <c r="D2340" t="str">
        <f t="shared" si="72"/>
        <v>21+</v>
      </c>
    </row>
    <row r="2341" spans="1:4" x14ac:dyDescent="0.25">
      <c r="A2341">
        <v>22</v>
      </c>
      <c r="B2341">
        <v>73</v>
      </c>
      <c r="C2341">
        <v>10</v>
      </c>
      <c r="D2341" t="str">
        <f t="shared" si="72"/>
        <v>21+</v>
      </c>
    </row>
    <row r="2342" spans="1:4" x14ac:dyDescent="0.25">
      <c r="A2342">
        <v>22</v>
      </c>
      <c r="B2342">
        <v>74</v>
      </c>
      <c r="C2342">
        <v>10</v>
      </c>
      <c r="D2342" t="str">
        <f t="shared" si="72"/>
        <v>21+</v>
      </c>
    </row>
    <row r="2343" spans="1:4" x14ac:dyDescent="0.25">
      <c r="A2343">
        <v>22</v>
      </c>
      <c r="B2343">
        <v>75</v>
      </c>
      <c r="C2343">
        <v>8</v>
      </c>
      <c r="D2343" t="str">
        <f t="shared" si="72"/>
        <v>21+</v>
      </c>
    </row>
    <row r="2344" spans="1:4" x14ac:dyDescent="0.25">
      <c r="A2344">
        <v>22</v>
      </c>
      <c r="B2344">
        <v>76</v>
      </c>
      <c r="C2344">
        <v>3</v>
      </c>
      <c r="D2344" t="str">
        <f t="shared" si="72"/>
        <v>21+</v>
      </c>
    </row>
    <row r="2345" spans="1:4" x14ac:dyDescent="0.25">
      <c r="A2345">
        <v>22</v>
      </c>
      <c r="B2345">
        <v>77</v>
      </c>
      <c r="C2345">
        <v>3</v>
      </c>
      <c r="D2345" t="str">
        <f t="shared" si="72"/>
        <v>21+</v>
      </c>
    </row>
    <row r="2346" spans="1:4" x14ac:dyDescent="0.25">
      <c r="A2346">
        <v>22</v>
      </c>
      <c r="B2346">
        <v>78</v>
      </c>
      <c r="C2346">
        <v>9</v>
      </c>
      <c r="D2346" t="str">
        <f t="shared" si="72"/>
        <v>21+</v>
      </c>
    </row>
    <row r="2347" spans="1:4" x14ac:dyDescent="0.25">
      <c r="A2347">
        <v>22</v>
      </c>
      <c r="B2347">
        <v>79</v>
      </c>
      <c r="C2347">
        <v>12</v>
      </c>
      <c r="D2347" t="str">
        <f t="shared" si="72"/>
        <v>21+</v>
      </c>
    </row>
    <row r="2348" spans="1:4" x14ac:dyDescent="0.25">
      <c r="A2348">
        <v>22</v>
      </c>
      <c r="B2348">
        <v>80</v>
      </c>
      <c r="C2348">
        <v>12</v>
      </c>
      <c r="D2348" t="str">
        <f t="shared" si="72"/>
        <v>21+</v>
      </c>
    </row>
    <row r="2349" spans="1:4" x14ac:dyDescent="0.25">
      <c r="A2349">
        <v>22</v>
      </c>
      <c r="B2349">
        <v>81</v>
      </c>
      <c r="C2349">
        <v>6</v>
      </c>
      <c r="D2349" t="str">
        <f t="shared" si="72"/>
        <v>21+</v>
      </c>
    </row>
    <row r="2350" spans="1:4" x14ac:dyDescent="0.25">
      <c r="A2350">
        <v>22</v>
      </c>
      <c r="B2350">
        <v>82</v>
      </c>
      <c r="C2350">
        <v>8</v>
      </c>
      <c r="D2350" t="str">
        <f t="shared" si="72"/>
        <v>21+</v>
      </c>
    </row>
    <row r="2351" spans="1:4" x14ac:dyDescent="0.25">
      <c r="A2351">
        <v>22</v>
      </c>
      <c r="B2351">
        <v>83</v>
      </c>
      <c r="C2351">
        <v>7</v>
      </c>
      <c r="D2351" t="str">
        <f t="shared" si="72"/>
        <v>21+</v>
      </c>
    </row>
    <row r="2352" spans="1:4" x14ac:dyDescent="0.25">
      <c r="A2352">
        <v>22</v>
      </c>
      <c r="B2352">
        <v>84</v>
      </c>
      <c r="C2352">
        <v>8</v>
      </c>
      <c r="D2352" t="str">
        <f t="shared" si="72"/>
        <v>21+</v>
      </c>
    </row>
    <row r="2353" spans="1:4" x14ac:dyDescent="0.25">
      <c r="A2353">
        <v>22</v>
      </c>
      <c r="B2353">
        <v>85</v>
      </c>
      <c r="C2353">
        <v>3</v>
      </c>
      <c r="D2353" t="str">
        <f t="shared" si="72"/>
        <v>21+</v>
      </c>
    </row>
    <row r="2354" spans="1:4" x14ac:dyDescent="0.25">
      <c r="A2354">
        <v>22</v>
      </c>
      <c r="B2354">
        <v>86</v>
      </c>
      <c r="C2354">
        <v>7</v>
      </c>
      <c r="D2354" t="str">
        <f t="shared" si="72"/>
        <v>21+</v>
      </c>
    </row>
    <row r="2355" spans="1:4" x14ac:dyDescent="0.25">
      <c r="A2355">
        <v>22</v>
      </c>
      <c r="B2355">
        <v>87</v>
      </c>
      <c r="C2355">
        <v>1</v>
      </c>
      <c r="D2355" t="str">
        <f t="shared" si="72"/>
        <v>21+</v>
      </c>
    </row>
    <row r="2356" spans="1:4" x14ac:dyDescent="0.25">
      <c r="A2356">
        <v>22</v>
      </c>
      <c r="B2356">
        <v>88</v>
      </c>
      <c r="C2356">
        <v>5</v>
      </c>
      <c r="D2356" t="str">
        <f t="shared" si="72"/>
        <v>21+</v>
      </c>
    </row>
    <row r="2357" spans="1:4" x14ac:dyDescent="0.25">
      <c r="A2357">
        <v>22</v>
      </c>
      <c r="B2357">
        <v>89</v>
      </c>
      <c r="C2357">
        <v>2</v>
      </c>
      <c r="D2357" t="str">
        <f t="shared" si="72"/>
        <v>21+</v>
      </c>
    </row>
    <row r="2358" spans="1:4" x14ac:dyDescent="0.25">
      <c r="A2358">
        <v>22</v>
      </c>
      <c r="B2358">
        <v>90</v>
      </c>
      <c r="C2358">
        <v>5</v>
      </c>
      <c r="D2358" t="str">
        <f t="shared" si="72"/>
        <v>21+</v>
      </c>
    </row>
    <row r="2359" spans="1:4" x14ac:dyDescent="0.25">
      <c r="A2359">
        <v>22</v>
      </c>
      <c r="B2359">
        <v>91</v>
      </c>
      <c r="C2359">
        <v>5</v>
      </c>
      <c r="D2359" t="str">
        <f t="shared" si="72"/>
        <v>21+</v>
      </c>
    </row>
    <row r="2360" spans="1:4" x14ac:dyDescent="0.25">
      <c r="A2360">
        <v>22</v>
      </c>
      <c r="B2360">
        <v>92</v>
      </c>
      <c r="C2360">
        <v>9</v>
      </c>
      <c r="D2360" t="str">
        <f t="shared" si="72"/>
        <v>21+</v>
      </c>
    </row>
    <row r="2361" spans="1:4" x14ac:dyDescent="0.25">
      <c r="A2361">
        <v>22</v>
      </c>
      <c r="B2361">
        <v>93</v>
      </c>
      <c r="C2361">
        <v>5</v>
      </c>
      <c r="D2361" t="str">
        <f t="shared" si="72"/>
        <v>21+</v>
      </c>
    </row>
    <row r="2362" spans="1:4" x14ac:dyDescent="0.25">
      <c r="A2362">
        <v>22</v>
      </c>
      <c r="B2362">
        <v>94</v>
      </c>
      <c r="C2362">
        <v>3</v>
      </c>
      <c r="D2362" t="str">
        <f t="shared" si="72"/>
        <v>21+</v>
      </c>
    </row>
    <row r="2363" spans="1:4" x14ac:dyDescent="0.25">
      <c r="A2363">
        <v>22</v>
      </c>
      <c r="B2363">
        <v>95</v>
      </c>
      <c r="C2363">
        <v>1</v>
      </c>
      <c r="D2363" t="str">
        <f t="shared" si="72"/>
        <v>21+</v>
      </c>
    </row>
    <row r="2364" spans="1:4" x14ac:dyDescent="0.25">
      <c r="A2364">
        <v>22</v>
      </c>
      <c r="B2364">
        <v>96</v>
      </c>
      <c r="C2364">
        <v>4</v>
      </c>
      <c r="D2364" t="str">
        <f t="shared" si="72"/>
        <v>21+</v>
      </c>
    </row>
    <row r="2365" spans="1:4" x14ac:dyDescent="0.25">
      <c r="A2365">
        <v>22</v>
      </c>
      <c r="B2365">
        <v>97</v>
      </c>
      <c r="C2365">
        <v>2</v>
      </c>
      <c r="D2365" t="str">
        <f t="shared" si="72"/>
        <v>21+</v>
      </c>
    </row>
    <row r="2366" spans="1:4" x14ac:dyDescent="0.25">
      <c r="A2366">
        <v>22</v>
      </c>
      <c r="B2366">
        <v>98</v>
      </c>
      <c r="C2366">
        <v>4</v>
      </c>
      <c r="D2366" t="str">
        <f t="shared" si="72"/>
        <v>21+</v>
      </c>
    </row>
    <row r="2367" spans="1:4" x14ac:dyDescent="0.25">
      <c r="A2367">
        <v>22</v>
      </c>
      <c r="B2367">
        <v>100</v>
      </c>
      <c r="C2367">
        <v>1</v>
      </c>
      <c r="D2367" t="str">
        <f t="shared" si="72"/>
        <v>21+</v>
      </c>
    </row>
    <row r="2368" spans="1:4" x14ac:dyDescent="0.25">
      <c r="A2368">
        <v>22</v>
      </c>
      <c r="B2368">
        <v>101</v>
      </c>
      <c r="C2368">
        <v>4</v>
      </c>
      <c r="D2368" t="str">
        <f t="shared" si="72"/>
        <v>21+</v>
      </c>
    </row>
    <row r="2369" spans="1:4" x14ac:dyDescent="0.25">
      <c r="A2369">
        <v>22</v>
      </c>
      <c r="B2369">
        <v>102</v>
      </c>
      <c r="C2369">
        <v>1</v>
      </c>
      <c r="D2369" t="str">
        <f t="shared" si="72"/>
        <v>21+</v>
      </c>
    </row>
    <row r="2370" spans="1:4" x14ac:dyDescent="0.25">
      <c r="A2370">
        <v>22</v>
      </c>
      <c r="B2370">
        <v>104</v>
      </c>
      <c r="C2370">
        <v>3</v>
      </c>
      <c r="D2370" t="str">
        <f t="shared" si="72"/>
        <v>21+</v>
      </c>
    </row>
    <row r="2371" spans="1:4" x14ac:dyDescent="0.25">
      <c r="A2371">
        <v>22</v>
      </c>
      <c r="B2371">
        <v>105</v>
      </c>
      <c r="C2371">
        <v>2</v>
      </c>
      <c r="D2371" t="str">
        <f t="shared" ref="D2371:D2434" si="73">IF(B2371-A2371&lt;21,B2371-A2371,"21+")</f>
        <v>21+</v>
      </c>
    </row>
    <row r="2372" spans="1:4" x14ac:dyDescent="0.25">
      <c r="A2372">
        <v>22</v>
      </c>
      <c r="B2372">
        <v>107</v>
      </c>
      <c r="C2372">
        <v>1</v>
      </c>
      <c r="D2372" t="str">
        <f t="shared" si="73"/>
        <v>21+</v>
      </c>
    </row>
    <row r="2373" spans="1:4" x14ac:dyDescent="0.25">
      <c r="A2373">
        <v>22</v>
      </c>
      <c r="B2373">
        <v>108</v>
      </c>
      <c r="C2373">
        <v>1</v>
      </c>
      <c r="D2373" t="str">
        <f t="shared" si="73"/>
        <v>21+</v>
      </c>
    </row>
    <row r="2374" spans="1:4" x14ac:dyDescent="0.25">
      <c r="A2374">
        <v>22</v>
      </c>
      <c r="B2374">
        <v>109</v>
      </c>
      <c r="C2374">
        <v>1</v>
      </c>
      <c r="D2374" t="str">
        <f t="shared" si="73"/>
        <v>21+</v>
      </c>
    </row>
    <row r="2375" spans="1:4" x14ac:dyDescent="0.25">
      <c r="A2375">
        <v>22</v>
      </c>
      <c r="B2375">
        <v>112</v>
      </c>
      <c r="C2375">
        <v>1</v>
      </c>
      <c r="D2375" t="str">
        <f t="shared" si="73"/>
        <v>21+</v>
      </c>
    </row>
    <row r="2376" spans="1:4" x14ac:dyDescent="0.25">
      <c r="A2376">
        <v>22</v>
      </c>
      <c r="B2376">
        <v>113</v>
      </c>
      <c r="C2376">
        <v>2</v>
      </c>
      <c r="D2376" t="str">
        <f t="shared" si="73"/>
        <v>21+</v>
      </c>
    </row>
    <row r="2377" spans="1:4" x14ac:dyDescent="0.25">
      <c r="A2377">
        <v>22</v>
      </c>
      <c r="B2377">
        <v>114</v>
      </c>
      <c r="C2377">
        <v>2</v>
      </c>
      <c r="D2377" t="str">
        <f t="shared" si="73"/>
        <v>21+</v>
      </c>
    </row>
    <row r="2378" spans="1:4" x14ac:dyDescent="0.25">
      <c r="A2378">
        <v>22</v>
      </c>
      <c r="B2378">
        <v>115</v>
      </c>
      <c r="C2378">
        <v>2</v>
      </c>
      <c r="D2378" t="str">
        <f t="shared" si="73"/>
        <v>21+</v>
      </c>
    </row>
    <row r="2379" spans="1:4" x14ac:dyDescent="0.25">
      <c r="A2379">
        <v>22</v>
      </c>
      <c r="B2379">
        <v>117</v>
      </c>
      <c r="C2379">
        <v>1</v>
      </c>
      <c r="D2379" t="str">
        <f t="shared" si="73"/>
        <v>21+</v>
      </c>
    </row>
    <row r="2380" spans="1:4" x14ac:dyDescent="0.25">
      <c r="A2380">
        <v>22</v>
      </c>
      <c r="B2380">
        <v>118</v>
      </c>
      <c r="C2380">
        <v>2</v>
      </c>
      <c r="D2380" t="str">
        <f t="shared" si="73"/>
        <v>21+</v>
      </c>
    </row>
    <row r="2381" spans="1:4" x14ac:dyDescent="0.25">
      <c r="A2381">
        <v>22</v>
      </c>
      <c r="B2381">
        <v>127</v>
      </c>
      <c r="C2381">
        <v>1</v>
      </c>
      <c r="D2381" t="str">
        <f t="shared" si="73"/>
        <v>21+</v>
      </c>
    </row>
    <row r="2382" spans="1:4" x14ac:dyDescent="0.25">
      <c r="A2382">
        <v>22</v>
      </c>
      <c r="B2382">
        <v>129</v>
      </c>
      <c r="C2382">
        <v>1</v>
      </c>
      <c r="D2382" t="str">
        <f t="shared" si="73"/>
        <v>21+</v>
      </c>
    </row>
    <row r="2383" spans="1:4" x14ac:dyDescent="0.25">
      <c r="A2383">
        <v>22</v>
      </c>
      <c r="B2383">
        <v>130</v>
      </c>
      <c r="C2383">
        <v>1</v>
      </c>
      <c r="D2383" t="str">
        <f t="shared" si="73"/>
        <v>21+</v>
      </c>
    </row>
    <row r="2384" spans="1:4" x14ac:dyDescent="0.25">
      <c r="A2384">
        <v>22</v>
      </c>
      <c r="B2384">
        <v>131</v>
      </c>
      <c r="C2384">
        <v>1</v>
      </c>
      <c r="D2384" t="str">
        <f t="shared" si="73"/>
        <v>21+</v>
      </c>
    </row>
    <row r="2385" spans="1:4" x14ac:dyDescent="0.25">
      <c r="A2385">
        <v>22</v>
      </c>
      <c r="B2385">
        <v>144</v>
      </c>
      <c r="C2385">
        <v>1</v>
      </c>
      <c r="D2385" t="str">
        <f t="shared" si="73"/>
        <v>21+</v>
      </c>
    </row>
    <row r="2386" spans="1:4" x14ac:dyDescent="0.25">
      <c r="A2386">
        <v>22</v>
      </c>
      <c r="B2386">
        <v>209</v>
      </c>
      <c r="C2386">
        <v>1</v>
      </c>
      <c r="D2386" t="str">
        <f t="shared" si="73"/>
        <v>21+</v>
      </c>
    </row>
    <row r="2387" spans="1:4" x14ac:dyDescent="0.25">
      <c r="A2387">
        <v>22</v>
      </c>
      <c r="B2387">
        <v>265</v>
      </c>
      <c r="C2387">
        <v>1</v>
      </c>
      <c r="D2387" t="str">
        <f t="shared" si="73"/>
        <v>21+</v>
      </c>
    </row>
    <row r="2388" spans="1:4" x14ac:dyDescent="0.25">
      <c r="A2388">
        <v>23</v>
      </c>
      <c r="B2388">
        <v>23</v>
      </c>
      <c r="C2388">
        <v>232</v>
      </c>
      <c r="D2388">
        <f t="shared" si="73"/>
        <v>0</v>
      </c>
    </row>
    <row r="2389" spans="1:4" x14ac:dyDescent="0.25">
      <c r="A2389">
        <v>23</v>
      </c>
      <c r="B2389">
        <v>24</v>
      </c>
      <c r="C2389">
        <v>223</v>
      </c>
      <c r="D2389">
        <f t="shared" si="73"/>
        <v>1</v>
      </c>
    </row>
    <row r="2390" spans="1:4" x14ac:dyDescent="0.25">
      <c r="A2390">
        <v>23</v>
      </c>
      <c r="B2390">
        <v>25</v>
      </c>
      <c r="C2390">
        <v>169</v>
      </c>
      <c r="D2390">
        <f t="shared" si="73"/>
        <v>2</v>
      </c>
    </row>
    <row r="2391" spans="1:4" x14ac:dyDescent="0.25">
      <c r="A2391">
        <v>23</v>
      </c>
      <c r="B2391">
        <v>26</v>
      </c>
      <c r="C2391">
        <v>158</v>
      </c>
      <c r="D2391">
        <f t="shared" si="73"/>
        <v>3</v>
      </c>
    </row>
    <row r="2392" spans="1:4" x14ac:dyDescent="0.25">
      <c r="A2392">
        <v>23</v>
      </c>
      <c r="B2392">
        <v>27</v>
      </c>
      <c r="C2392">
        <v>143</v>
      </c>
      <c r="D2392">
        <f t="shared" si="73"/>
        <v>4</v>
      </c>
    </row>
    <row r="2393" spans="1:4" x14ac:dyDescent="0.25">
      <c r="A2393">
        <v>23</v>
      </c>
      <c r="B2393">
        <v>28</v>
      </c>
      <c r="C2393">
        <v>127</v>
      </c>
      <c r="D2393">
        <f t="shared" si="73"/>
        <v>5</v>
      </c>
    </row>
    <row r="2394" spans="1:4" x14ac:dyDescent="0.25">
      <c r="A2394">
        <v>23</v>
      </c>
      <c r="B2394">
        <v>29</v>
      </c>
      <c r="C2394">
        <v>112</v>
      </c>
      <c r="D2394">
        <f t="shared" si="73"/>
        <v>6</v>
      </c>
    </row>
    <row r="2395" spans="1:4" x14ac:dyDescent="0.25">
      <c r="A2395">
        <v>23</v>
      </c>
      <c r="B2395">
        <v>30</v>
      </c>
      <c r="C2395">
        <v>107</v>
      </c>
      <c r="D2395">
        <f t="shared" si="73"/>
        <v>7</v>
      </c>
    </row>
    <row r="2396" spans="1:4" x14ac:dyDescent="0.25">
      <c r="A2396">
        <v>23</v>
      </c>
      <c r="B2396">
        <v>31</v>
      </c>
      <c r="C2396">
        <v>113</v>
      </c>
      <c r="D2396">
        <f t="shared" si="73"/>
        <v>8</v>
      </c>
    </row>
    <row r="2397" spans="1:4" x14ac:dyDescent="0.25">
      <c r="A2397">
        <v>23</v>
      </c>
      <c r="B2397">
        <v>32</v>
      </c>
      <c r="C2397">
        <v>99</v>
      </c>
      <c r="D2397">
        <f t="shared" si="73"/>
        <v>9</v>
      </c>
    </row>
    <row r="2398" spans="1:4" x14ac:dyDescent="0.25">
      <c r="A2398">
        <v>23</v>
      </c>
      <c r="B2398">
        <v>33</v>
      </c>
      <c r="C2398">
        <v>88</v>
      </c>
      <c r="D2398">
        <f t="shared" si="73"/>
        <v>10</v>
      </c>
    </row>
    <row r="2399" spans="1:4" x14ac:dyDescent="0.25">
      <c r="A2399">
        <v>23</v>
      </c>
      <c r="B2399">
        <v>34</v>
      </c>
      <c r="C2399">
        <v>77</v>
      </c>
      <c r="D2399">
        <f t="shared" si="73"/>
        <v>11</v>
      </c>
    </row>
    <row r="2400" spans="1:4" x14ac:dyDescent="0.25">
      <c r="A2400">
        <v>23</v>
      </c>
      <c r="B2400">
        <v>35</v>
      </c>
      <c r="C2400">
        <v>96</v>
      </c>
      <c r="D2400">
        <f t="shared" si="73"/>
        <v>12</v>
      </c>
    </row>
    <row r="2401" spans="1:4" x14ac:dyDescent="0.25">
      <c r="A2401">
        <v>23</v>
      </c>
      <c r="B2401">
        <v>36</v>
      </c>
      <c r="C2401">
        <v>69</v>
      </c>
      <c r="D2401">
        <f t="shared" si="73"/>
        <v>13</v>
      </c>
    </row>
    <row r="2402" spans="1:4" x14ac:dyDescent="0.25">
      <c r="A2402">
        <v>23</v>
      </c>
      <c r="B2402">
        <v>37</v>
      </c>
      <c r="C2402">
        <v>59</v>
      </c>
      <c r="D2402">
        <f t="shared" si="73"/>
        <v>14</v>
      </c>
    </row>
    <row r="2403" spans="1:4" x14ac:dyDescent="0.25">
      <c r="A2403">
        <v>23</v>
      </c>
      <c r="B2403">
        <v>38</v>
      </c>
      <c r="C2403">
        <v>68</v>
      </c>
      <c r="D2403">
        <f t="shared" si="73"/>
        <v>15</v>
      </c>
    </row>
    <row r="2404" spans="1:4" x14ac:dyDescent="0.25">
      <c r="A2404">
        <v>23</v>
      </c>
      <c r="B2404">
        <v>39</v>
      </c>
      <c r="C2404">
        <v>67</v>
      </c>
      <c r="D2404">
        <f t="shared" si="73"/>
        <v>16</v>
      </c>
    </row>
    <row r="2405" spans="1:4" x14ac:dyDescent="0.25">
      <c r="A2405">
        <v>23</v>
      </c>
      <c r="B2405">
        <v>40</v>
      </c>
      <c r="C2405">
        <v>56</v>
      </c>
      <c r="D2405">
        <f t="shared" si="73"/>
        <v>17</v>
      </c>
    </row>
    <row r="2406" spans="1:4" x14ac:dyDescent="0.25">
      <c r="A2406">
        <v>23</v>
      </c>
      <c r="B2406">
        <v>41</v>
      </c>
      <c r="C2406">
        <v>56</v>
      </c>
      <c r="D2406">
        <f t="shared" si="73"/>
        <v>18</v>
      </c>
    </row>
    <row r="2407" spans="1:4" x14ac:dyDescent="0.25">
      <c r="A2407">
        <v>23</v>
      </c>
      <c r="B2407">
        <v>42</v>
      </c>
      <c r="C2407">
        <v>35</v>
      </c>
      <c r="D2407">
        <f t="shared" si="73"/>
        <v>19</v>
      </c>
    </row>
    <row r="2408" spans="1:4" x14ac:dyDescent="0.25">
      <c r="A2408">
        <v>23</v>
      </c>
      <c r="B2408">
        <v>43</v>
      </c>
      <c r="C2408">
        <v>44</v>
      </c>
      <c r="D2408">
        <f t="shared" si="73"/>
        <v>20</v>
      </c>
    </row>
    <row r="2409" spans="1:4" x14ac:dyDescent="0.25">
      <c r="A2409">
        <v>23</v>
      </c>
      <c r="B2409">
        <v>44</v>
      </c>
      <c r="C2409">
        <v>50</v>
      </c>
      <c r="D2409" t="str">
        <f t="shared" si="73"/>
        <v>21+</v>
      </c>
    </row>
    <row r="2410" spans="1:4" x14ac:dyDescent="0.25">
      <c r="A2410">
        <v>23</v>
      </c>
      <c r="B2410">
        <v>45</v>
      </c>
      <c r="C2410">
        <v>40</v>
      </c>
      <c r="D2410" t="str">
        <f t="shared" si="73"/>
        <v>21+</v>
      </c>
    </row>
    <row r="2411" spans="1:4" x14ac:dyDescent="0.25">
      <c r="A2411">
        <v>23</v>
      </c>
      <c r="B2411">
        <v>46</v>
      </c>
      <c r="C2411">
        <v>28</v>
      </c>
      <c r="D2411" t="str">
        <f t="shared" si="73"/>
        <v>21+</v>
      </c>
    </row>
    <row r="2412" spans="1:4" x14ac:dyDescent="0.25">
      <c r="A2412">
        <v>23</v>
      </c>
      <c r="B2412">
        <v>47</v>
      </c>
      <c r="C2412">
        <v>37</v>
      </c>
      <c r="D2412" t="str">
        <f t="shared" si="73"/>
        <v>21+</v>
      </c>
    </row>
    <row r="2413" spans="1:4" x14ac:dyDescent="0.25">
      <c r="A2413">
        <v>23</v>
      </c>
      <c r="B2413">
        <v>48</v>
      </c>
      <c r="C2413">
        <v>47</v>
      </c>
      <c r="D2413" t="str">
        <f t="shared" si="73"/>
        <v>21+</v>
      </c>
    </row>
    <row r="2414" spans="1:4" x14ac:dyDescent="0.25">
      <c r="A2414">
        <v>23</v>
      </c>
      <c r="B2414">
        <v>49</v>
      </c>
      <c r="C2414">
        <v>41</v>
      </c>
      <c r="D2414" t="str">
        <f t="shared" si="73"/>
        <v>21+</v>
      </c>
    </row>
    <row r="2415" spans="1:4" x14ac:dyDescent="0.25">
      <c r="A2415">
        <v>23</v>
      </c>
      <c r="B2415">
        <v>50</v>
      </c>
      <c r="C2415">
        <v>52</v>
      </c>
      <c r="D2415" t="str">
        <f t="shared" si="73"/>
        <v>21+</v>
      </c>
    </row>
    <row r="2416" spans="1:4" x14ac:dyDescent="0.25">
      <c r="A2416">
        <v>23</v>
      </c>
      <c r="B2416">
        <v>51</v>
      </c>
      <c r="C2416">
        <v>33</v>
      </c>
      <c r="D2416" t="str">
        <f t="shared" si="73"/>
        <v>21+</v>
      </c>
    </row>
    <row r="2417" spans="1:4" x14ac:dyDescent="0.25">
      <c r="A2417">
        <v>23</v>
      </c>
      <c r="B2417">
        <v>52</v>
      </c>
      <c r="C2417">
        <v>22</v>
      </c>
      <c r="D2417" t="str">
        <f t="shared" si="73"/>
        <v>21+</v>
      </c>
    </row>
    <row r="2418" spans="1:4" x14ac:dyDescent="0.25">
      <c r="A2418">
        <v>23</v>
      </c>
      <c r="B2418">
        <v>53</v>
      </c>
      <c r="C2418">
        <v>32</v>
      </c>
      <c r="D2418" t="str">
        <f t="shared" si="73"/>
        <v>21+</v>
      </c>
    </row>
    <row r="2419" spans="1:4" x14ac:dyDescent="0.25">
      <c r="A2419">
        <v>23</v>
      </c>
      <c r="B2419">
        <v>54</v>
      </c>
      <c r="C2419">
        <v>35</v>
      </c>
      <c r="D2419" t="str">
        <f t="shared" si="73"/>
        <v>21+</v>
      </c>
    </row>
    <row r="2420" spans="1:4" x14ac:dyDescent="0.25">
      <c r="A2420">
        <v>23</v>
      </c>
      <c r="B2420">
        <v>55</v>
      </c>
      <c r="C2420">
        <v>34</v>
      </c>
      <c r="D2420" t="str">
        <f t="shared" si="73"/>
        <v>21+</v>
      </c>
    </row>
    <row r="2421" spans="1:4" x14ac:dyDescent="0.25">
      <c r="A2421">
        <v>23</v>
      </c>
      <c r="B2421">
        <v>56</v>
      </c>
      <c r="C2421">
        <v>28</v>
      </c>
      <c r="D2421" t="str">
        <f t="shared" si="73"/>
        <v>21+</v>
      </c>
    </row>
    <row r="2422" spans="1:4" x14ac:dyDescent="0.25">
      <c r="A2422">
        <v>23</v>
      </c>
      <c r="B2422">
        <v>57</v>
      </c>
      <c r="C2422">
        <v>24</v>
      </c>
      <c r="D2422" t="str">
        <f t="shared" si="73"/>
        <v>21+</v>
      </c>
    </row>
    <row r="2423" spans="1:4" x14ac:dyDescent="0.25">
      <c r="A2423">
        <v>23</v>
      </c>
      <c r="B2423">
        <v>58</v>
      </c>
      <c r="C2423">
        <v>22</v>
      </c>
      <c r="D2423" t="str">
        <f t="shared" si="73"/>
        <v>21+</v>
      </c>
    </row>
    <row r="2424" spans="1:4" x14ac:dyDescent="0.25">
      <c r="A2424">
        <v>23</v>
      </c>
      <c r="B2424">
        <v>59</v>
      </c>
      <c r="C2424">
        <v>20</v>
      </c>
      <c r="D2424" t="str">
        <f t="shared" si="73"/>
        <v>21+</v>
      </c>
    </row>
    <row r="2425" spans="1:4" x14ac:dyDescent="0.25">
      <c r="A2425">
        <v>23</v>
      </c>
      <c r="B2425">
        <v>60</v>
      </c>
      <c r="C2425">
        <v>23</v>
      </c>
      <c r="D2425" t="str">
        <f t="shared" si="73"/>
        <v>21+</v>
      </c>
    </row>
    <row r="2426" spans="1:4" x14ac:dyDescent="0.25">
      <c r="A2426">
        <v>23</v>
      </c>
      <c r="B2426">
        <v>61</v>
      </c>
      <c r="C2426">
        <v>20</v>
      </c>
      <c r="D2426" t="str">
        <f t="shared" si="73"/>
        <v>21+</v>
      </c>
    </row>
    <row r="2427" spans="1:4" x14ac:dyDescent="0.25">
      <c r="A2427">
        <v>23</v>
      </c>
      <c r="B2427">
        <v>62</v>
      </c>
      <c r="C2427">
        <v>14</v>
      </c>
      <c r="D2427" t="str">
        <f t="shared" si="73"/>
        <v>21+</v>
      </c>
    </row>
    <row r="2428" spans="1:4" x14ac:dyDescent="0.25">
      <c r="A2428">
        <v>23</v>
      </c>
      <c r="B2428">
        <v>63</v>
      </c>
      <c r="C2428">
        <v>18</v>
      </c>
      <c r="D2428" t="str">
        <f t="shared" si="73"/>
        <v>21+</v>
      </c>
    </row>
    <row r="2429" spans="1:4" x14ac:dyDescent="0.25">
      <c r="A2429">
        <v>23</v>
      </c>
      <c r="B2429">
        <v>64</v>
      </c>
      <c r="C2429">
        <v>17</v>
      </c>
      <c r="D2429" t="str">
        <f t="shared" si="73"/>
        <v>21+</v>
      </c>
    </row>
    <row r="2430" spans="1:4" x14ac:dyDescent="0.25">
      <c r="A2430">
        <v>23</v>
      </c>
      <c r="B2430">
        <v>65</v>
      </c>
      <c r="C2430">
        <v>19</v>
      </c>
      <c r="D2430" t="str">
        <f t="shared" si="73"/>
        <v>21+</v>
      </c>
    </row>
    <row r="2431" spans="1:4" x14ac:dyDescent="0.25">
      <c r="A2431">
        <v>23</v>
      </c>
      <c r="B2431">
        <v>66</v>
      </c>
      <c r="C2431">
        <v>9</v>
      </c>
      <c r="D2431" t="str">
        <f t="shared" si="73"/>
        <v>21+</v>
      </c>
    </row>
    <row r="2432" spans="1:4" x14ac:dyDescent="0.25">
      <c r="A2432">
        <v>23</v>
      </c>
      <c r="B2432">
        <v>67</v>
      </c>
      <c r="C2432">
        <v>16</v>
      </c>
      <c r="D2432" t="str">
        <f t="shared" si="73"/>
        <v>21+</v>
      </c>
    </row>
    <row r="2433" spans="1:4" x14ac:dyDescent="0.25">
      <c r="A2433">
        <v>23</v>
      </c>
      <c r="B2433">
        <v>68</v>
      </c>
      <c r="C2433">
        <v>11</v>
      </c>
      <c r="D2433" t="str">
        <f t="shared" si="73"/>
        <v>21+</v>
      </c>
    </row>
    <row r="2434" spans="1:4" x14ac:dyDescent="0.25">
      <c r="A2434">
        <v>23</v>
      </c>
      <c r="B2434">
        <v>69</v>
      </c>
      <c r="C2434">
        <v>14</v>
      </c>
      <c r="D2434" t="str">
        <f t="shared" si="73"/>
        <v>21+</v>
      </c>
    </row>
    <row r="2435" spans="1:4" x14ac:dyDescent="0.25">
      <c r="A2435">
        <v>23</v>
      </c>
      <c r="B2435">
        <v>70</v>
      </c>
      <c r="C2435">
        <v>12</v>
      </c>
      <c r="D2435" t="str">
        <f t="shared" ref="D2435:D2498" si="74">IF(B2435-A2435&lt;21,B2435-A2435,"21+")</f>
        <v>21+</v>
      </c>
    </row>
    <row r="2436" spans="1:4" x14ac:dyDescent="0.25">
      <c r="A2436">
        <v>23</v>
      </c>
      <c r="B2436">
        <v>71</v>
      </c>
      <c r="C2436">
        <v>14</v>
      </c>
      <c r="D2436" t="str">
        <f t="shared" si="74"/>
        <v>21+</v>
      </c>
    </row>
    <row r="2437" spans="1:4" x14ac:dyDescent="0.25">
      <c r="A2437">
        <v>23</v>
      </c>
      <c r="B2437">
        <v>72</v>
      </c>
      <c r="C2437">
        <v>9</v>
      </c>
      <c r="D2437" t="str">
        <f t="shared" si="74"/>
        <v>21+</v>
      </c>
    </row>
    <row r="2438" spans="1:4" x14ac:dyDescent="0.25">
      <c r="A2438">
        <v>23</v>
      </c>
      <c r="B2438">
        <v>73</v>
      </c>
      <c r="C2438">
        <v>17</v>
      </c>
      <c r="D2438" t="str">
        <f t="shared" si="74"/>
        <v>21+</v>
      </c>
    </row>
    <row r="2439" spans="1:4" x14ac:dyDescent="0.25">
      <c r="A2439">
        <v>23</v>
      </c>
      <c r="B2439">
        <v>74</v>
      </c>
      <c r="C2439">
        <v>6</v>
      </c>
      <c r="D2439" t="str">
        <f t="shared" si="74"/>
        <v>21+</v>
      </c>
    </row>
    <row r="2440" spans="1:4" x14ac:dyDescent="0.25">
      <c r="A2440">
        <v>23</v>
      </c>
      <c r="B2440">
        <v>75</v>
      </c>
      <c r="C2440">
        <v>10</v>
      </c>
      <c r="D2440" t="str">
        <f t="shared" si="74"/>
        <v>21+</v>
      </c>
    </row>
    <row r="2441" spans="1:4" x14ac:dyDescent="0.25">
      <c r="A2441">
        <v>23</v>
      </c>
      <c r="B2441">
        <v>76</v>
      </c>
      <c r="C2441">
        <v>10</v>
      </c>
      <c r="D2441" t="str">
        <f t="shared" si="74"/>
        <v>21+</v>
      </c>
    </row>
    <row r="2442" spans="1:4" x14ac:dyDescent="0.25">
      <c r="A2442">
        <v>23</v>
      </c>
      <c r="B2442">
        <v>77</v>
      </c>
      <c r="C2442">
        <v>7</v>
      </c>
      <c r="D2442" t="str">
        <f t="shared" si="74"/>
        <v>21+</v>
      </c>
    </row>
    <row r="2443" spans="1:4" x14ac:dyDescent="0.25">
      <c r="A2443">
        <v>23</v>
      </c>
      <c r="B2443">
        <v>78</v>
      </c>
      <c r="C2443">
        <v>15</v>
      </c>
      <c r="D2443" t="str">
        <f t="shared" si="74"/>
        <v>21+</v>
      </c>
    </row>
    <row r="2444" spans="1:4" x14ac:dyDescent="0.25">
      <c r="A2444">
        <v>23</v>
      </c>
      <c r="B2444">
        <v>79</v>
      </c>
      <c r="C2444">
        <v>8</v>
      </c>
      <c r="D2444" t="str">
        <f t="shared" si="74"/>
        <v>21+</v>
      </c>
    </row>
    <row r="2445" spans="1:4" x14ac:dyDescent="0.25">
      <c r="A2445">
        <v>23</v>
      </c>
      <c r="B2445">
        <v>80</v>
      </c>
      <c r="C2445">
        <v>4</v>
      </c>
      <c r="D2445" t="str">
        <f t="shared" si="74"/>
        <v>21+</v>
      </c>
    </row>
    <row r="2446" spans="1:4" x14ac:dyDescent="0.25">
      <c r="A2446">
        <v>23</v>
      </c>
      <c r="B2446">
        <v>81</v>
      </c>
      <c r="C2446">
        <v>11</v>
      </c>
      <c r="D2446" t="str">
        <f t="shared" si="74"/>
        <v>21+</v>
      </c>
    </row>
    <row r="2447" spans="1:4" x14ac:dyDescent="0.25">
      <c r="A2447">
        <v>23</v>
      </c>
      <c r="B2447">
        <v>82</v>
      </c>
      <c r="C2447">
        <v>5</v>
      </c>
      <c r="D2447" t="str">
        <f t="shared" si="74"/>
        <v>21+</v>
      </c>
    </row>
    <row r="2448" spans="1:4" x14ac:dyDescent="0.25">
      <c r="A2448">
        <v>23</v>
      </c>
      <c r="B2448">
        <v>83</v>
      </c>
      <c r="C2448">
        <v>7</v>
      </c>
      <c r="D2448" t="str">
        <f t="shared" si="74"/>
        <v>21+</v>
      </c>
    </row>
    <row r="2449" spans="1:4" x14ac:dyDescent="0.25">
      <c r="A2449">
        <v>23</v>
      </c>
      <c r="B2449">
        <v>84</v>
      </c>
      <c r="C2449">
        <v>2</v>
      </c>
      <c r="D2449" t="str">
        <f t="shared" si="74"/>
        <v>21+</v>
      </c>
    </row>
    <row r="2450" spans="1:4" x14ac:dyDescent="0.25">
      <c r="A2450">
        <v>23</v>
      </c>
      <c r="B2450">
        <v>85</v>
      </c>
      <c r="C2450">
        <v>4</v>
      </c>
      <c r="D2450" t="str">
        <f t="shared" si="74"/>
        <v>21+</v>
      </c>
    </row>
    <row r="2451" spans="1:4" x14ac:dyDescent="0.25">
      <c r="A2451">
        <v>23</v>
      </c>
      <c r="B2451">
        <v>86</v>
      </c>
      <c r="C2451">
        <v>5</v>
      </c>
      <c r="D2451" t="str">
        <f t="shared" si="74"/>
        <v>21+</v>
      </c>
    </row>
    <row r="2452" spans="1:4" x14ac:dyDescent="0.25">
      <c r="A2452">
        <v>23</v>
      </c>
      <c r="B2452">
        <v>87</v>
      </c>
      <c r="C2452">
        <v>5</v>
      </c>
      <c r="D2452" t="str">
        <f t="shared" si="74"/>
        <v>21+</v>
      </c>
    </row>
    <row r="2453" spans="1:4" x14ac:dyDescent="0.25">
      <c r="A2453">
        <v>23</v>
      </c>
      <c r="B2453">
        <v>88</v>
      </c>
      <c r="C2453">
        <v>5</v>
      </c>
      <c r="D2453" t="str">
        <f t="shared" si="74"/>
        <v>21+</v>
      </c>
    </row>
    <row r="2454" spans="1:4" x14ac:dyDescent="0.25">
      <c r="A2454">
        <v>23</v>
      </c>
      <c r="B2454">
        <v>89</v>
      </c>
      <c r="C2454">
        <v>4</v>
      </c>
      <c r="D2454" t="str">
        <f t="shared" si="74"/>
        <v>21+</v>
      </c>
    </row>
    <row r="2455" spans="1:4" x14ac:dyDescent="0.25">
      <c r="A2455">
        <v>23</v>
      </c>
      <c r="B2455">
        <v>90</v>
      </c>
      <c r="C2455">
        <v>7</v>
      </c>
      <c r="D2455" t="str">
        <f t="shared" si="74"/>
        <v>21+</v>
      </c>
    </row>
    <row r="2456" spans="1:4" x14ac:dyDescent="0.25">
      <c r="A2456">
        <v>23</v>
      </c>
      <c r="B2456">
        <v>91</v>
      </c>
      <c r="C2456">
        <v>8</v>
      </c>
      <c r="D2456" t="str">
        <f t="shared" si="74"/>
        <v>21+</v>
      </c>
    </row>
    <row r="2457" spans="1:4" x14ac:dyDescent="0.25">
      <c r="A2457">
        <v>23</v>
      </c>
      <c r="B2457">
        <v>92</v>
      </c>
      <c r="C2457">
        <v>6</v>
      </c>
      <c r="D2457" t="str">
        <f t="shared" si="74"/>
        <v>21+</v>
      </c>
    </row>
    <row r="2458" spans="1:4" x14ac:dyDescent="0.25">
      <c r="A2458">
        <v>23</v>
      </c>
      <c r="B2458">
        <v>93</v>
      </c>
      <c r="C2458">
        <v>2</v>
      </c>
      <c r="D2458" t="str">
        <f t="shared" si="74"/>
        <v>21+</v>
      </c>
    </row>
    <row r="2459" spans="1:4" x14ac:dyDescent="0.25">
      <c r="A2459">
        <v>23</v>
      </c>
      <c r="B2459">
        <v>94</v>
      </c>
      <c r="C2459">
        <v>7</v>
      </c>
      <c r="D2459" t="str">
        <f t="shared" si="74"/>
        <v>21+</v>
      </c>
    </row>
    <row r="2460" spans="1:4" x14ac:dyDescent="0.25">
      <c r="A2460">
        <v>23</v>
      </c>
      <c r="B2460">
        <v>95</v>
      </c>
      <c r="C2460">
        <v>6</v>
      </c>
      <c r="D2460" t="str">
        <f t="shared" si="74"/>
        <v>21+</v>
      </c>
    </row>
    <row r="2461" spans="1:4" x14ac:dyDescent="0.25">
      <c r="A2461">
        <v>23</v>
      </c>
      <c r="B2461">
        <v>96</v>
      </c>
      <c r="C2461">
        <v>5</v>
      </c>
      <c r="D2461" t="str">
        <f t="shared" si="74"/>
        <v>21+</v>
      </c>
    </row>
    <row r="2462" spans="1:4" x14ac:dyDescent="0.25">
      <c r="A2462">
        <v>23</v>
      </c>
      <c r="B2462">
        <v>97</v>
      </c>
      <c r="C2462">
        <v>1</v>
      </c>
      <c r="D2462" t="str">
        <f t="shared" si="74"/>
        <v>21+</v>
      </c>
    </row>
    <row r="2463" spans="1:4" x14ac:dyDescent="0.25">
      <c r="A2463">
        <v>23</v>
      </c>
      <c r="B2463">
        <v>98</v>
      </c>
      <c r="C2463">
        <v>3</v>
      </c>
      <c r="D2463" t="str">
        <f t="shared" si="74"/>
        <v>21+</v>
      </c>
    </row>
    <row r="2464" spans="1:4" x14ac:dyDescent="0.25">
      <c r="A2464">
        <v>23</v>
      </c>
      <c r="B2464">
        <v>99</v>
      </c>
      <c r="C2464">
        <v>2</v>
      </c>
      <c r="D2464" t="str">
        <f t="shared" si="74"/>
        <v>21+</v>
      </c>
    </row>
    <row r="2465" spans="1:4" x14ac:dyDescent="0.25">
      <c r="A2465">
        <v>23</v>
      </c>
      <c r="B2465">
        <v>104</v>
      </c>
      <c r="C2465">
        <v>2</v>
      </c>
      <c r="D2465" t="str">
        <f t="shared" si="74"/>
        <v>21+</v>
      </c>
    </row>
    <row r="2466" spans="1:4" x14ac:dyDescent="0.25">
      <c r="A2466">
        <v>23</v>
      </c>
      <c r="B2466">
        <v>105</v>
      </c>
      <c r="C2466">
        <v>2</v>
      </c>
      <c r="D2466" t="str">
        <f t="shared" si="74"/>
        <v>21+</v>
      </c>
    </row>
    <row r="2467" spans="1:4" x14ac:dyDescent="0.25">
      <c r="A2467">
        <v>23</v>
      </c>
      <c r="B2467">
        <v>106</v>
      </c>
      <c r="C2467">
        <v>1</v>
      </c>
      <c r="D2467" t="str">
        <f t="shared" si="74"/>
        <v>21+</v>
      </c>
    </row>
    <row r="2468" spans="1:4" x14ac:dyDescent="0.25">
      <c r="A2468">
        <v>23</v>
      </c>
      <c r="B2468">
        <v>108</v>
      </c>
      <c r="C2468">
        <v>1</v>
      </c>
      <c r="D2468" t="str">
        <f t="shared" si="74"/>
        <v>21+</v>
      </c>
    </row>
    <row r="2469" spans="1:4" x14ac:dyDescent="0.25">
      <c r="A2469">
        <v>23</v>
      </c>
      <c r="B2469">
        <v>110</v>
      </c>
      <c r="C2469">
        <v>1</v>
      </c>
      <c r="D2469" t="str">
        <f t="shared" si="74"/>
        <v>21+</v>
      </c>
    </row>
    <row r="2470" spans="1:4" x14ac:dyDescent="0.25">
      <c r="A2470">
        <v>23</v>
      </c>
      <c r="B2470">
        <v>111</v>
      </c>
      <c r="C2470">
        <v>2</v>
      </c>
      <c r="D2470" t="str">
        <f t="shared" si="74"/>
        <v>21+</v>
      </c>
    </row>
    <row r="2471" spans="1:4" x14ac:dyDescent="0.25">
      <c r="A2471">
        <v>23</v>
      </c>
      <c r="B2471">
        <v>112</v>
      </c>
      <c r="C2471">
        <v>2</v>
      </c>
      <c r="D2471" t="str">
        <f t="shared" si="74"/>
        <v>21+</v>
      </c>
    </row>
    <row r="2472" spans="1:4" x14ac:dyDescent="0.25">
      <c r="A2472">
        <v>23</v>
      </c>
      <c r="B2472">
        <v>113</v>
      </c>
      <c r="C2472">
        <v>1</v>
      </c>
      <c r="D2472" t="str">
        <f t="shared" si="74"/>
        <v>21+</v>
      </c>
    </row>
    <row r="2473" spans="1:4" x14ac:dyDescent="0.25">
      <c r="A2473">
        <v>23</v>
      </c>
      <c r="B2473">
        <v>114</v>
      </c>
      <c r="C2473">
        <v>2</v>
      </c>
      <c r="D2473" t="str">
        <f t="shared" si="74"/>
        <v>21+</v>
      </c>
    </row>
    <row r="2474" spans="1:4" x14ac:dyDescent="0.25">
      <c r="A2474">
        <v>23</v>
      </c>
      <c r="B2474">
        <v>115</v>
      </c>
      <c r="C2474">
        <v>3</v>
      </c>
      <c r="D2474" t="str">
        <f t="shared" si="74"/>
        <v>21+</v>
      </c>
    </row>
    <row r="2475" spans="1:4" x14ac:dyDescent="0.25">
      <c r="A2475">
        <v>23</v>
      </c>
      <c r="B2475">
        <v>116</v>
      </c>
      <c r="C2475">
        <v>3</v>
      </c>
      <c r="D2475" t="str">
        <f t="shared" si="74"/>
        <v>21+</v>
      </c>
    </row>
    <row r="2476" spans="1:4" x14ac:dyDescent="0.25">
      <c r="A2476">
        <v>23</v>
      </c>
      <c r="B2476">
        <v>118</v>
      </c>
      <c r="C2476">
        <v>1</v>
      </c>
      <c r="D2476" t="str">
        <f t="shared" si="74"/>
        <v>21+</v>
      </c>
    </row>
    <row r="2477" spans="1:4" x14ac:dyDescent="0.25">
      <c r="A2477">
        <v>23</v>
      </c>
      <c r="B2477">
        <v>119</v>
      </c>
      <c r="C2477">
        <v>1</v>
      </c>
      <c r="D2477" t="str">
        <f t="shared" si="74"/>
        <v>21+</v>
      </c>
    </row>
    <row r="2478" spans="1:4" x14ac:dyDescent="0.25">
      <c r="A2478">
        <v>23</v>
      </c>
      <c r="B2478">
        <v>120</v>
      </c>
      <c r="C2478">
        <v>1</v>
      </c>
      <c r="D2478" t="str">
        <f t="shared" si="74"/>
        <v>21+</v>
      </c>
    </row>
    <row r="2479" spans="1:4" x14ac:dyDescent="0.25">
      <c r="A2479">
        <v>23</v>
      </c>
      <c r="B2479">
        <v>121</v>
      </c>
      <c r="C2479">
        <v>1</v>
      </c>
      <c r="D2479" t="str">
        <f t="shared" si="74"/>
        <v>21+</v>
      </c>
    </row>
    <row r="2480" spans="1:4" x14ac:dyDescent="0.25">
      <c r="A2480">
        <v>23</v>
      </c>
      <c r="B2480">
        <v>122</v>
      </c>
      <c r="C2480">
        <v>1</v>
      </c>
      <c r="D2480" t="str">
        <f t="shared" si="74"/>
        <v>21+</v>
      </c>
    </row>
    <row r="2481" spans="1:4" x14ac:dyDescent="0.25">
      <c r="A2481">
        <v>23</v>
      </c>
      <c r="B2481">
        <v>124</v>
      </c>
      <c r="C2481">
        <v>1</v>
      </c>
      <c r="D2481" t="str">
        <f t="shared" si="74"/>
        <v>21+</v>
      </c>
    </row>
    <row r="2482" spans="1:4" x14ac:dyDescent="0.25">
      <c r="A2482">
        <v>23</v>
      </c>
      <c r="B2482">
        <v>126</v>
      </c>
      <c r="C2482">
        <v>1</v>
      </c>
      <c r="D2482" t="str">
        <f t="shared" si="74"/>
        <v>21+</v>
      </c>
    </row>
    <row r="2483" spans="1:4" x14ac:dyDescent="0.25">
      <c r="A2483">
        <v>23</v>
      </c>
      <c r="B2483">
        <v>130</v>
      </c>
      <c r="C2483">
        <v>1</v>
      </c>
      <c r="D2483" t="str">
        <f t="shared" si="74"/>
        <v>21+</v>
      </c>
    </row>
    <row r="2484" spans="1:4" x14ac:dyDescent="0.25">
      <c r="A2484">
        <v>23</v>
      </c>
      <c r="B2484">
        <v>150</v>
      </c>
      <c r="C2484">
        <v>1</v>
      </c>
      <c r="D2484" t="str">
        <f t="shared" si="74"/>
        <v>21+</v>
      </c>
    </row>
    <row r="2485" spans="1:4" x14ac:dyDescent="0.25">
      <c r="A2485">
        <v>23</v>
      </c>
      <c r="B2485">
        <v>195</v>
      </c>
      <c r="C2485">
        <v>1</v>
      </c>
      <c r="D2485" t="str">
        <f t="shared" si="74"/>
        <v>21+</v>
      </c>
    </row>
    <row r="2486" spans="1:4" x14ac:dyDescent="0.25">
      <c r="A2486">
        <v>23</v>
      </c>
      <c r="B2486">
        <v>215</v>
      </c>
      <c r="C2486">
        <v>1</v>
      </c>
      <c r="D2486" t="str">
        <f t="shared" si="74"/>
        <v>21+</v>
      </c>
    </row>
    <row r="2487" spans="1:4" x14ac:dyDescent="0.25">
      <c r="A2487">
        <v>24</v>
      </c>
      <c r="B2487">
        <v>24</v>
      </c>
      <c r="C2487">
        <v>221</v>
      </c>
      <c r="D2487">
        <f t="shared" si="74"/>
        <v>0</v>
      </c>
    </row>
    <row r="2488" spans="1:4" x14ac:dyDescent="0.25">
      <c r="A2488">
        <v>24</v>
      </c>
      <c r="B2488">
        <v>25</v>
      </c>
      <c r="C2488">
        <v>182</v>
      </c>
      <c r="D2488">
        <f t="shared" si="74"/>
        <v>1</v>
      </c>
    </row>
    <row r="2489" spans="1:4" x14ac:dyDescent="0.25">
      <c r="A2489">
        <v>24</v>
      </c>
      <c r="B2489">
        <v>26</v>
      </c>
      <c r="C2489">
        <v>144</v>
      </c>
      <c r="D2489">
        <f t="shared" si="74"/>
        <v>2</v>
      </c>
    </row>
    <row r="2490" spans="1:4" x14ac:dyDescent="0.25">
      <c r="A2490">
        <v>24</v>
      </c>
      <c r="B2490">
        <v>27</v>
      </c>
      <c r="C2490">
        <v>138</v>
      </c>
      <c r="D2490">
        <f t="shared" si="74"/>
        <v>3</v>
      </c>
    </row>
    <row r="2491" spans="1:4" x14ac:dyDescent="0.25">
      <c r="A2491">
        <v>24</v>
      </c>
      <c r="B2491">
        <v>28</v>
      </c>
      <c r="C2491">
        <v>128</v>
      </c>
      <c r="D2491">
        <f t="shared" si="74"/>
        <v>4</v>
      </c>
    </row>
    <row r="2492" spans="1:4" x14ac:dyDescent="0.25">
      <c r="A2492">
        <v>24</v>
      </c>
      <c r="B2492">
        <v>29</v>
      </c>
      <c r="C2492">
        <v>113</v>
      </c>
      <c r="D2492">
        <f t="shared" si="74"/>
        <v>5</v>
      </c>
    </row>
    <row r="2493" spans="1:4" x14ac:dyDescent="0.25">
      <c r="A2493">
        <v>24</v>
      </c>
      <c r="B2493">
        <v>30</v>
      </c>
      <c r="C2493">
        <v>99</v>
      </c>
      <c r="D2493">
        <f t="shared" si="74"/>
        <v>6</v>
      </c>
    </row>
    <row r="2494" spans="1:4" x14ac:dyDescent="0.25">
      <c r="A2494">
        <v>24</v>
      </c>
      <c r="B2494">
        <v>31</v>
      </c>
      <c r="C2494">
        <v>106</v>
      </c>
      <c r="D2494">
        <f t="shared" si="74"/>
        <v>7</v>
      </c>
    </row>
    <row r="2495" spans="1:4" x14ac:dyDescent="0.25">
      <c r="A2495">
        <v>24</v>
      </c>
      <c r="B2495">
        <v>32</v>
      </c>
      <c r="C2495">
        <v>79</v>
      </c>
      <c r="D2495">
        <f t="shared" si="74"/>
        <v>8</v>
      </c>
    </row>
    <row r="2496" spans="1:4" x14ac:dyDescent="0.25">
      <c r="A2496">
        <v>24</v>
      </c>
      <c r="B2496">
        <v>33</v>
      </c>
      <c r="C2496">
        <v>88</v>
      </c>
      <c r="D2496">
        <f t="shared" si="74"/>
        <v>9</v>
      </c>
    </row>
    <row r="2497" spans="1:4" x14ac:dyDescent="0.25">
      <c r="A2497">
        <v>24</v>
      </c>
      <c r="B2497">
        <v>34</v>
      </c>
      <c r="C2497">
        <v>75</v>
      </c>
      <c r="D2497">
        <f t="shared" si="74"/>
        <v>10</v>
      </c>
    </row>
    <row r="2498" spans="1:4" x14ac:dyDescent="0.25">
      <c r="A2498">
        <v>24</v>
      </c>
      <c r="B2498">
        <v>35</v>
      </c>
      <c r="C2498">
        <v>65</v>
      </c>
      <c r="D2498">
        <f t="shared" si="74"/>
        <v>11</v>
      </c>
    </row>
    <row r="2499" spans="1:4" x14ac:dyDescent="0.25">
      <c r="A2499">
        <v>24</v>
      </c>
      <c r="B2499">
        <v>36</v>
      </c>
      <c r="C2499">
        <v>91</v>
      </c>
      <c r="D2499">
        <f t="shared" ref="D2499:D2562" si="75">IF(B2499-A2499&lt;21,B2499-A2499,"21+")</f>
        <v>12</v>
      </c>
    </row>
    <row r="2500" spans="1:4" x14ac:dyDescent="0.25">
      <c r="A2500">
        <v>24</v>
      </c>
      <c r="B2500">
        <v>37</v>
      </c>
      <c r="C2500">
        <v>76</v>
      </c>
      <c r="D2500">
        <f t="shared" si="75"/>
        <v>13</v>
      </c>
    </row>
    <row r="2501" spans="1:4" x14ac:dyDescent="0.25">
      <c r="A2501">
        <v>24</v>
      </c>
      <c r="B2501">
        <v>38</v>
      </c>
      <c r="C2501">
        <v>53</v>
      </c>
      <c r="D2501">
        <f t="shared" si="75"/>
        <v>14</v>
      </c>
    </row>
    <row r="2502" spans="1:4" x14ac:dyDescent="0.25">
      <c r="A2502">
        <v>24</v>
      </c>
      <c r="B2502">
        <v>39</v>
      </c>
      <c r="C2502">
        <v>55</v>
      </c>
      <c r="D2502">
        <f t="shared" si="75"/>
        <v>15</v>
      </c>
    </row>
    <row r="2503" spans="1:4" x14ac:dyDescent="0.25">
      <c r="A2503">
        <v>24</v>
      </c>
      <c r="B2503">
        <v>40</v>
      </c>
      <c r="C2503">
        <v>59</v>
      </c>
      <c r="D2503">
        <f t="shared" si="75"/>
        <v>16</v>
      </c>
    </row>
    <row r="2504" spans="1:4" x14ac:dyDescent="0.25">
      <c r="A2504">
        <v>24</v>
      </c>
      <c r="B2504">
        <v>41</v>
      </c>
      <c r="C2504">
        <v>48</v>
      </c>
      <c r="D2504">
        <f t="shared" si="75"/>
        <v>17</v>
      </c>
    </row>
    <row r="2505" spans="1:4" x14ac:dyDescent="0.25">
      <c r="A2505">
        <v>24</v>
      </c>
      <c r="B2505">
        <v>42</v>
      </c>
      <c r="C2505">
        <v>50</v>
      </c>
      <c r="D2505">
        <f t="shared" si="75"/>
        <v>18</v>
      </c>
    </row>
    <row r="2506" spans="1:4" x14ac:dyDescent="0.25">
      <c r="A2506">
        <v>24</v>
      </c>
      <c r="B2506">
        <v>43</v>
      </c>
      <c r="C2506">
        <v>43</v>
      </c>
      <c r="D2506">
        <f t="shared" si="75"/>
        <v>19</v>
      </c>
    </row>
    <row r="2507" spans="1:4" x14ac:dyDescent="0.25">
      <c r="A2507">
        <v>24</v>
      </c>
      <c r="B2507">
        <v>44</v>
      </c>
      <c r="C2507">
        <v>37</v>
      </c>
      <c r="D2507">
        <f t="shared" si="75"/>
        <v>20</v>
      </c>
    </row>
    <row r="2508" spans="1:4" x14ac:dyDescent="0.25">
      <c r="A2508">
        <v>24</v>
      </c>
      <c r="B2508">
        <v>45</v>
      </c>
      <c r="C2508">
        <v>46</v>
      </c>
      <c r="D2508" t="str">
        <f t="shared" si="75"/>
        <v>21+</v>
      </c>
    </row>
    <row r="2509" spans="1:4" x14ac:dyDescent="0.25">
      <c r="A2509">
        <v>24</v>
      </c>
      <c r="B2509">
        <v>46</v>
      </c>
      <c r="C2509">
        <v>37</v>
      </c>
      <c r="D2509" t="str">
        <f t="shared" si="75"/>
        <v>21+</v>
      </c>
    </row>
    <row r="2510" spans="1:4" x14ac:dyDescent="0.25">
      <c r="A2510">
        <v>24</v>
      </c>
      <c r="B2510">
        <v>47</v>
      </c>
      <c r="C2510">
        <v>38</v>
      </c>
      <c r="D2510" t="str">
        <f t="shared" si="75"/>
        <v>21+</v>
      </c>
    </row>
    <row r="2511" spans="1:4" x14ac:dyDescent="0.25">
      <c r="A2511">
        <v>24</v>
      </c>
      <c r="B2511">
        <v>48</v>
      </c>
      <c r="C2511">
        <v>31</v>
      </c>
      <c r="D2511" t="str">
        <f t="shared" si="75"/>
        <v>21+</v>
      </c>
    </row>
    <row r="2512" spans="1:4" x14ac:dyDescent="0.25">
      <c r="A2512">
        <v>24</v>
      </c>
      <c r="B2512">
        <v>49</v>
      </c>
      <c r="C2512">
        <v>26</v>
      </c>
      <c r="D2512" t="str">
        <f t="shared" si="75"/>
        <v>21+</v>
      </c>
    </row>
    <row r="2513" spans="1:4" x14ac:dyDescent="0.25">
      <c r="A2513">
        <v>24</v>
      </c>
      <c r="B2513">
        <v>50</v>
      </c>
      <c r="C2513">
        <v>35</v>
      </c>
      <c r="D2513" t="str">
        <f t="shared" si="75"/>
        <v>21+</v>
      </c>
    </row>
    <row r="2514" spans="1:4" x14ac:dyDescent="0.25">
      <c r="A2514">
        <v>24</v>
      </c>
      <c r="B2514">
        <v>51</v>
      </c>
      <c r="C2514">
        <v>38</v>
      </c>
      <c r="D2514" t="str">
        <f t="shared" si="75"/>
        <v>21+</v>
      </c>
    </row>
    <row r="2515" spans="1:4" x14ac:dyDescent="0.25">
      <c r="A2515">
        <v>24</v>
      </c>
      <c r="B2515">
        <v>52</v>
      </c>
      <c r="C2515">
        <v>40</v>
      </c>
      <c r="D2515" t="str">
        <f t="shared" si="75"/>
        <v>21+</v>
      </c>
    </row>
    <row r="2516" spans="1:4" x14ac:dyDescent="0.25">
      <c r="A2516">
        <v>24</v>
      </c>
      <c r="B2516">
        <v>53</v>
      </c>
      <c r="C2516">
        <v>24</v>
      </c>
      <c r="D2516" t="str">
        <f t="shared" si="75"/>
        <v>21+</v>
      </c>
    </row>
    <row r="2517" spans="1:4" x14ac:dyDescent="0.25">
      <c r="A2517">
        <v>24</v>
      </c>
      <c r="B2517">
        <v>54</v>
      </c>
      <c r="C2517">
        <v>28</v>
      </c>
      <c r="D2517" t="str">
        <f t="shared" si="75"/>
        <v>21+</v>
      </c>
    </row>
    <row r="2518" spans="1:4" x14ac:dyDescent="0.25">
      <c r="A2518">
        <v>24</v>
      </c>
      <c r="B2518">
        <v>55</v>
      </c>
      <c r="C2518">
        <v>22</v>
      </c>
      <c r="D2518" t="str">
        <f t="shared" si="75"/>
        <v>21+</v>
      </c>
    </row>
    <row r="2519" spans="1:4" x14ac:dyDescent="0.25">
      <c r="A2519">
        <v>24</v>
      </c>
      <c r="B2519">
        <v>56</v>
      </c>
      <c r="C2519">
        <v>16</v>
      </c>
      <c r="D2519" t="str">
        <f t="shared" si="75"/>
        <v>21+</v>
      </c>
    </row>
    <row r="2520" spans="1:4" x14ac:dyDescent="0.25">
      <c r="A2520">
        <v>24</v>
      </c>
      <c r="B2520">
        <v>57</v>
      </c>
      <c r="C2520">
        <v>17</v>
      </c>
      <c r="D2520" t="str">
        <f t="shared" si="75"/>
        <v>21+</v>
      </c>
    </row>
    <row r="2521" spans="1:4" x14ac:dyDescent="0.25">
      <c r="A2521">
        <v>24</v>
      </c>
      <c r="B2521">
        <v>58</v>
      </c>
      <c r="C2521">
        <v>22</v>
      </c>
      <c r="D2521" t="str">
        <f t="shared" si="75"/>
        <v>21+</v>
      </c>
    </row>
    <row r="2522" spans="1:4" x14ac:dyDescent="0.25">
      <c r="A2522">
        <v>24</v>
      </c>
      <c r="B2522">
        <v>59</v>
      </c>
      <c r="C2522">
        <v>22</v>
      </c>
      <c r="D2522" t="str">
        <f t="shared" si="75"/>
        <v>21+</v>
      </c>
    </row>
    <row r="2523" spans="1:4" x14ac:dyDescent="0.25">
      <c r="A2523">
        <v>24</v>
      </c>
      <c r="B2523">
        <v>60</v>
      </c>
      <c r="C2523">
        <v>21</v>
      </c>
      <c r="D2523" t="str">
        <f t="shared" si="75"/>
        <v>21+</v>
      </c>
    </row>
    <row r="2524" spans="1:4" x14ac:dyDescent="0.25">
      <c r="A2524">
        <v>24</v>
      </c>
      <c r="B2524">
        <v>61</v>
      </c>
      <c r="C2524">
        <v>14</v>
      </c>
      <c r="D2524" t="str">
        <f t="shared" si="75"/>
        <v>21+</v>
      </c>
    </row>
    <row r="2525" spans="1:4" x14ac:dyDescent="0.25">
      <c r="A2525">
        <v>24</v>
      </c>
      <c r="B2525">
        <v>62</v>
      </c>
      <c r="C2525">
        <v>18</v>
      </c>
      <c r="D2525" t="str">
        <f t="shared" si="75"/>
        <v>21+</v>
      </c>
    </row>
    <row r="2526" spans="1:4" x14ac:dyDescent="0.25">
      <c r="A2526">
        <v>24</v>
      </c>
      <c r="B2526">
        <v>63</v>
      </c>
      <c r="C2526">
        <v>14</v>
      </c>
      <c r="D2526" t="str">
        <f t="shared" si="75"/>
        <v>21+</v>
      </c>
    </row>
    <row r="2527" spans="1:4" x14ac:dyDescent="0.25">
      <c r="A2527">
        <v>24</v>
      </c>
      <c r="B2527">
        <v>64</v>
      </c>
      <c r="C2527">
        <v>12</v>
      </c>
      <c r="D2527" t="str">
        <f t="shared" si="75"/>
        <v>21+</v>
      </c>
    </row>
    <row r="2528" spans="1:4" x14ac:dyDescent="0.25">
      <c r="A2528">
        <v>24</v>
      </c>
      <c r="B2528">
        <v>65</v>
      </c>
      <c r="C2528">
        <v>9</v>
      </c>
      <c r="D2528" t="str">
        <f t="shared" si="75"/>
        <v>21+</v>
      </c>
    </row>
    <row r="2529" spans="1:4" x14ac:dyDescent="0.25">
      <c r="A2529">
        <v>24</v>
      </c>
      <c r="B2529">
        <v>66</v>
      </c>
      <c r="C2529">
        <v>8</v>
      </c>
      <c r="D2529" t="str">
        <f t="shared" si="75"/>
        <v>21+</v>
      </c>
    </row>
    <row r="2530" spans="1:4" x14ac:dyDescent="0.25">
      <c r="A2530">
        <v>24</v>
      </c>
      <c r="B2530">
        <v>67</v>
      </c>
      <c r="C2530">
        <v>10</v>
      </c>
      <c r="D2530" t="str">
        <f t="shared" si="75"/>
        <v>21+</v>
      </c>
    </row>
    <row r="2531" spans="1:4" x14ac:dyDescent="0.25">
      <c r="A2531">
        <v>24</v>
      </c>
      <c r="B2531">
        <v>68</v>
      </c>
      <c r="C2531">
        <v>10</v>
      </c>
      <c r="D2531" t="str">
        <f t="shared" si="75"/>
        <v>21+</v>
      </c>
    </row>
    <row r="2532" spans="1:4" x14ac:dyDescent="0.25">
      <c r="A2532">
        <v>24</v>
      </c>
      <c r="B2532">
        <v>69</v>
      </c>
      <c r="C2532">
        <v>5</v>
      </c>
      <c r="D2532" t="str">
        <f t="shared" si="75"/>
        <v>21+</v>
      </c>
    </row>
    <row r="2533" spans="1:4" x14ac:dyDescent="0.25">
      <c r="A2533">
        <v>24</v>
      </c>
      <c r="B2533">
        <v>70</v>
      </c>
      <c r="C2533">
        <v>4</v>
      </c>
      <c r="D2533" t="str">
        <f t="shared" si="75"/>
        <v>21+</v>
      </c>
    </row>
    <row r="2534" spans="1:4" x14ac:dyDescent="0.25">
      <c r="A2534">
        <v>24</v>
      </c>
      <c r="B2534">
        <v>71</v>
      </c>
      <c r="C2534">
        <v>8</v>
      </c>
      <c r="D2534" t="str">
        <f t="shared" si="75"/>
        <v>21+</v>
      </c>
    </row>
    <row r="2535" spans="1:4" x14ac:dyDescent="0.25">
      <c r="A2535">
        <v>24</v>
      </c>
      <c r="B2535">
        <v>72</v>
      </c>
      <c r="C2535">
        <v>14</v>
      </c>
      <c r="D2535" t="str">
        <f t="shared" si="75"/>
        <v>21+</v>
      </c>
    </row>
    <row r="2536" spans="1:4" x14ac:dyDescent="0.25">
      <c r="A2536">
        <v>24</v>
      </c>
      <c r="B2536">
        <v>73</v>
      </c>
      <c r="C2536">
        <v>4</v>
      </c>
      <c r="D2536" t="str">
        <f t="shared" si="75"/>
        <v>21+</v>
      </c>
    </row>
    <row r="2537" spans="1:4" x14ac:dyDescent="0.25">
      <c r="A2537">
        <v>24</v>
      </c>
      <c r="B2537">
        <v>74</v>
      </c>
      <c r="C2537">
        <v>9</v>
      </c>
      <c r="D2537" t="str">
        <f t="shared" si="75"/>
        <v>21+</v>
      </c>
    </row>
    <row r="2538" spans="1:4" x14ac:dyDescent="0.25">
      <c r="A2538">
        <v>24</v>
      </c>
      <c r="B2538">
        <v>75</v>
      </c>
      <c r="C2538">
        <v>6</v>
      </c>
      <c r="D2538" t="str">
        <f t="shared" si="75"/>
        <v>21+</v>
      </c>
    </row>
    <row r="2539" spans="1:4" x14ac:dyDescent="0.25">
      <c r="A2539">
        <v>24</v>
      </c>
      <c r="B2539">
        <v>76</v>
      </c>
      <c r="C2539">
        <v>4</v>
      </c>
      <c r="D2539" t="str">
        <f t="shared" si="75"/>
        <v>21+</v>
      </c>
    </row>
    <row r="2540" spans="1:4" x14ac:dyDescent="0.25">
      <c r="A2540">
        <v>24</v>
      </c>
      <c r="B2540">
        <v>77</v>
      </c>
      <c r="C2540">
        <v>3</v>
      </c>
      <c r="D2540" t="str">
        <f t="shared" si="75"/>
        <v>21+</v>
      </c>
    </row>
    <row r="2541" spans="1:4" x14ac:dyDescent="0.25">
      <c r="A2541">
        <v>24</v>
      </c>
      <c r="B2541">
        <v>78</v>
      </c>
      <c r="C2541">
        <v>4</v>
      </c>
      <c r="D2541" t="str">
        <f t="shared" si="75"/>
        <v>21+</v>
      </c>
    </row>
    <row r="2542" spans="1:4" x14ac:dyDescent="0.25">
      <c r="A2542">
        <v>24</v>
      </c>
      <c r="B2542">
        <v>79</v>
      </c>
      <c r="C2542">
        <v>2</v>
      </c>
      <c r="D2542" t="str">
        <f t="shared" si="75"/>
        <v>21+</v>
      </c>
    </row>
    <row r="2543" spans="1:4" x14ac:dyDescent="0.25">
      <c r="A2543">
        <v>24</v>
      </c>
      <c r="B2543">
        <v>80</v>
      </c>
      <c r="C2543">
        <v>8</v>
      </c>
      <c r="D2543" t="str">
        <f t="shared" si="75"/>
        <v>21+</v>
      </c>
    </row>
    <row r="2544" spans="1:4" x14ac:dyDescent="0.25">
      <c r="A2544">
        <v>24</v>
      </c>
      <c r="B2544">
        <v>81</v>
      </c>
      <c r="C2544">
        <v>1</v>
      </c>
      <c r="D2544" t="str">
        <f t="shared" si="75"/>
        <v>21+</v>
      </c>
    </row>
    <row r="2545" spans="1:4" x14ac:dyDescent="0.25">
      <c r="A2545">
        <v>24</v>
      </c>
      <c r="B2545">
        <v>82</v>
      </c>
      <c r="C2545">
        <v>2</v>
      </c>
      <c r="D2545" t="str">
        <f t="shared" si="75"/>
        <v>21+</v>
      </c>
    </row>
    <row r="2546" spans="1:4" x14ac:dyDescent="0.25">
      <c r="A2546">
        <v>24</v>
      </c>
      <c r="B2546">
        <v>83</v>
      </c>
      <c r="C2546">
        <v>2</v>
      </c>
      <c r="D2546" t="str">
        <f t="shared" si="75"/>
        <v>21+</v>
      </c>
    </row>
    <row r="2547" spans="1:4" x14ac:dyDescent="0.25">
      <c r="A2547">
        <v>24</v>
      </c>
      <c r="B2547">
        <v>84</v>
      </c>
      <c r="C2547">
        <v>2</v>
      </c>
      <c r="D2547" t="str">
        <f t="shared" si="75"/>
        <v>21+</v>
      </c>
    </row>
    <row r="2548" spans="1:4" x14ac:dyDescent="0.25">
      <c r="A2548">
        <v>24</v>
      </c>
      <c r="B2548">
        <v>85</v>
      </c>
      <c r="C2548">
        <v>9</v>
      </c>
      <c r="D2548" t="str">
        <f t="shared" si="75"/>
        <v>21+</v>
      </c>
    </row>
    <row r="2549" spans="1:4" x14ac:dyDescent="0.25">
      <c r="A2549">
        <v>24</v>
      </c>
      <c r="B2549">
        <v>86</v>
      </c>
      <c r="C2549">
        <v>4</v>
      </c>
      <c r="D2549" t="str">
        <f t="shared" si="75"/>
        <v>21+</v>
      </c>
    </row>
    <row r="2550" spans="1:4" x14ac:dyDescent="0.25">
      <c r="A2550">
        <v>24</v>
      </c>
      <c r="B2550">
        <v>87</v>
      </c>
      <c r="C2550">
        <v>5</v>
      </c>
      <c r="D2550" t="str">
        <f t="shared" si="75"/>
        <v>21+</v>
      </c>
    </row>
    <row r="2551" spans="1:4" x14ac:dyDescent="0.25">
      <c r="A2551">
        <v>24</v>
      </c>
      <c r="B2551">
        <v>88</v>
      </c>
      <c r="C2551">
        <v>5</v>
      </c>
      <c r="D2551" t="str">
        <f t="shared" si="75"/>
        <v>21+</v>
      </c>
    </row>
    <row r="2552" spans="1:4" x14ac:dyDescent="0.25">
      <c r="A2552">
        <v>24</v>
      </c>
      <c r="B2552">
        <v>89</v>
      </c>
      <c r="C2552">
        <v>3</v>
      </c>
      <c r="D2552" t="str">
        <f t="shared" si="75"/>
        <v>21+</v>
      </c>
    </row>
    <row r="2553" spans="1:4" x14ac:dyDescent="0.25">
      <c r="A2553">
        <v>24</v>
      </c>
      <c r="B2553">
        <v>90</v>
      </c>
      <c r="C2553">
        <v>4</v>
      </c>
      <c r="D2553" t="str">
        <f t="shared" si="75"/>
        <v>21+</v>
      </c>
    </row>
    <row r="2554" spans="1:4" x14ac:dyDescent="0.25">
      <c r="A2554">
        <v>24</v>
      </c>
      <c r="B2554">
        <v>91</v>
      </c>
      <c r="C2554">
        <v>6</v>
      </c>
      <c r="D2554" t="str">
        <f t="shared" si="75"/>
        <v>21+</v>
      </c>
    </row>
    <row r="2555" spans="1:4" x14ac:dyDescent="0.25">
      <c r="A2555">
        <v>24</v>
      </c>
      <c r="B2555">
        <v>92</v>
      </c>
      <c r="C2555">
        <v>4</v>
      </c>
      <c r="D2555" t="str">
        <f t="shared" si="75"/>
        <v>21+</v>
      </c>
    </row>
    <row r="2556" spans="1:4" x14ac:dyDescent="0.25">
      <c r="A2556">
        <v>24</v>
      </c>
      <c r="B2556">
        <v>93</v>
      </c>
      <c r="C2556">
        <v>1</v>
      </c>
      <c r="D2556" t="str">
        <f t="shared" si="75"/>
        <v>21+</v>
      </c>
    </row>
    <row r="2557" spans="1:4" x14ac:dyDescent="0.25">
      <c r="A2557">
        <v>24</v>
      </c>
      <c r="B2557">
        <v>94</v>
      </c>
      <c r="C2557">
        <v>1</v>
      </c>
      <c r="D2557" t="str">
        <f t="shared" si="75"/>
        <v>21+</v>
      </c>
    </row>
    <row r="2558" spans="1:4" x14ac:dyDescent="0.25">
      <c r="A2558">
        <v>24</v>
      </c>
      <c r="B2558">
        <v>95</v>
      </c>
      <c r="C2558">
        <v>1</v>
      </c>
      <c r="D2558" t="str">
        <f t="shared" si="75"/>
        <v>21+</v>
      </c>
    </row>
    <row r="2559" spans="1:4" x14ac:dyDescent="0.25">
      <c r="A2559">
        <v>24</v>
      </c>
      <c r="B2559">
        <v>96</v>
      </c>
      <c r="C2559">
        <v>3</v>
      </c>
      <c r="D2559" t="str">
        <f t="shared" si="75"/>
        <v>21+</v>
      </c>
    </row>
    <row r="2560" spans="1:4" x14ac:dyDescent="0.25">
      <c r="A2560">
        <v>24</v>
      </c>
      <c r="B2560">
        <v>97</v>
      </c>
      <c r="C2560">
        <v>5</v>
      </c>
      <c r="D2560" t="str">
        <f t="shared" si="75"/>
        <v>21+</v>
      </c>
    </row>
    <row r="2561" spans="1:4" x14ac:dyDescent="0.25">
      <c r="A2561">
        <v>24</v>
      </c>
      <c r="B2561">
        <v>98</v>
      </c>
      <c r="C2561">
        <v>1</v>
      </c>
      <c r="D2561" t="str">
        <f t="shared" si="75"/>
        <v>21+</v>
      </c>
    </row>
    <row r="2562" spans="1:4" x14ac:dyDescent="0.25">
      <c r="A2562">
        <v>24</v>
      </c>
      <c r="B2562">
        <v>99</v>
      </c>
      <c r="C2562">
        <v>3</v>
      </c>
      <c r="D2562" t="str">
        <f t="shared" si="75"/>
        <v>21+</v>
      </c>
    </row>
    <row r="2563" spans="1:4" x14ac:dyDescent="0.25">
      <c r="A2563">
        <v>24</v>
      </c>
      <c r="B2563">
        <v>100</v>
      </c>
      <c r="C2563">
        <v>4</v>
      </c>
      <c r="D2563" t="str">
        <f t="shared" ref="D2563:D2626" si="76">IF(B2563-A2563&lt;21,B2563-A2563,"21+")</f>
        <v>21+</v>
      </c>
    </row>
    <row r="2564" spans="1:4" x14ac:dyDescent="0.25">
      <c r="A2564">
        <v>24</v>
      </c>
      <c r="B2564">
        <v>101</v>
      </c>
      <c r="C2564">
        <v>1</v>
      </c>
      <c r="D2564" t="str">
        <f t="shared" si="76"/>
        <v>21+</v>
      </c>
    </row>
    <row r="2565" spans="1:4" x14ac:dyDescent="0.25">
      <c r="A2565">
        <v>24</v>
      </c>
      <c r="B2565">
        <v>102</v>
      </c>
      <c r="C2565">
        <v>4</v>
      </c>
      <c r="D2565" t="str">
        <f t="shared" si="76"/>
        <v>21+</v>
      </c>
    </row>
    <row r="2566" spans="1:4" x14ac:dyDescent="0.25">
      <c r="A2566">
        <v>24</v>
      </c>
      <c r="B2566">
        <v>103</v>
      </c>
      <c r="C2566">
        <v>1</v>
      </c>
      <c r="D2566" t="str">
        <f t="shared" si="76"/>
        <v>21+</v>
      </c>
    </row>
    <row r="2567" spans="1:4" x14ac:dyDescent="0.25">
      <c r="A2567">
        <v>24</v>
      </c>
      <c r="B2567">
        <v>104</v>
      </c>
      <c r="C2567">
        <v>2</v>
      </c>
      <c r="D2567" t="str">
        <f t="shared" si="76"/>
        <v>21+</v>
      </c>
    </row>
    <row r="2568" spans="1:4" x14ac:dyDescent="0.25">
      <c r="A2568">
        <v>24</v>
      </c>
      <c r="B2568">
        <v>105</v>
      </c>
      <c r="C2568">
        <v>1</v>
      </c>
      <c r="D2568" t="str">
        <f t="shared" si="76"/>
        <v>21+</v>
      </c>
    </row>
    <row r="2569" spans="1:4" x14ac:dyDescent="0.25">
      <c r="A2569">
        <v>24</v>
      </c>
      <c r="B2569">
        <v>107</v>
      </c>
      <c r="C2569">
        <v>2</v>
      </c>
      <c r="D2569" t="str">
        <f t="shared" si="76"/>
        <v>21+</v>
      </c>
    </row>
    <row r="2570" spans="1:4" x14ac:dyDescent="0.25">
      <c r="A2570">
        <v>24</v>
      </c>
      <c r="B2570">
        <v>109</v>
      </c>
      <c r="C2570">
        <v>2</v>
      </c>
      <c r="D2570" t="str">
        <f t="shared" si="76"/>
        <v>21+</v>
      </c>
    </row>
    <row r="2571" spans="1:4" x14ac:dyDescent="0.25">
      <c r="A2571">
        <v>24</v>
      </c>
      <c r="B2571">
        <v>110</v>
      </c>
      <c r="C2571">
        <v>2</v>
      </c>
      <c r="D2571" t="str">
        <f t="shared" si="76"/>
        <v>21+</v>
      </c>
    </row>
    <row r="2572" spans="1:4" x14ac:dyDescent="0.25">
      <c r="A2572">
        <v>24</v>
      </c>
      <c r="B2572">
        <v>113</v>
      </c>
      <c r="C2572">
        <v>1</v>
      </c>
      <c r="D2572" t="str">
        <f t="shared" si="76"/>
        <v>21+</v>
      </c>
    </row>
    <row r="2573" spans="1:4" x14ac:dyDescent="0.25">
      <c r="A2573">
        <v>24</v>
      </c>
      <c r="B2573">
        <v>114</v>
      </c>
      <c r="C2573">
        <v>1</v>
      </c>
      <c r="D2573" t="str">
        <f t="shared" si="76"/>
        <v>21+</v>
      </c>
    </row>
    <row r="2574" spans="1:4" x14ac:dyDescent="0.25">
      <c r="A2574">
        <v>24</v>
      </c>
      <c r="B2574">
        <v>115</v>
      </c>
      <c r="C2574">
        <v>1</v>
      </c>
      <c r="D2574" t="str">
        <f t="shared" si="76"/>
        <v>21+</v>
      </c>
    </row>
    <row r="2575" spans="1:4" x14ac:dyDescent="0.25">
      <c r="A2575">
        <v>24</v>
      </c>
      <c r="B2575">
        <v>117</v>
      </c>
      <c r="C2575">
        <v>1</v>
      </c>
      <c r="D2575" t="str">
        <f t="shared" si="76"/>
        <v>21+</v>
      </c>
    </row>
    <row r="2576" spans="1:4" x14ac:dyDescent="0.25">
      <c r="A2576">
        <v>24</v>
      </c>
      <c r="B2576">
        <v>118</v>
      </c>
      <c r="C2576">
        <v>2</v>
      </c>
      <c r="D2576" t="str">
        <f t="shared" si="76"/>
        <v>21+</v>
      </c>
    </row>
    <row r="2577" spans="1:4" x14ac:dyDescent="0.25">
      <c r="A2577">
        <v>24</v>
      </c>
      <c r="B2577">
        <v>120</v>
      </c>
      <c r="C2577">
        <v>1</v>
      </c>
      <c r="D2577" t="str">
        <f t="shared" si="76"/>
        <v>21+</v>
      </c>
    </row>
    <row r="2578" spans="1:4" x14ac:dyDescent="0.25">
      <c r="A2578">
        <v>24</v>
      </c>
      <c r="B2578">
        <v>121</v>
      </c>
      <c r="C2578">
        <v>1</v>
      </c>
      <c r="D2578" t="str">
        <f t="shared" si="76"/>
        <v>21+</v>
      </c>
    </row>
    <row r="2579" spans="1:4" x14ac:dyDescent="0.25">
      <c r="A2579">
        <v>24</v>
      </c>
      <c r="B2579">
        <v>122</v>
      </c>
      <c r="C2579">
        <v>1</v>
      </c>
      <c r="D2579" t="str">
        <f t="shared" si="76"/>
        <v>21+</v>
      </c>
    </row>
    <row r="2580" spans="1:4" x14ac:dyDescent="0.25">
      <c r="A2580">
        <v>24</v>
      </c>
      <c r="B2580">
        <v>123</v>
      </c>
      <c r="C2580">
        <v>1</v>
      </c>
      <c r="D2580" t="str">
        <f t="shared" si="76"/>
        <v>21+</v>
      </c>
    </row>
    <row r="2581" spans="1:4" x14ac:dyDescent="0.25">
      <c r="A2581">
        <v>24</v>
      </c>
      <c r="B2581">
        <v>130</v>
      </c>
      <c r="C2581">
        <v>1</v>
      </c>
      <c r="D2581" t="str">
        <f t="shared" si="76"/>
        <v>21+</v>
      </c>
    </row>
    <row r="2582" spans="1:4" x14ac:dyDescent="0.25">
      <c r="A2582">
        <v>24</v>
      </c>
      <c r="B2582">
        <v>141</v>
      </c>
      <c r="C2582">
        <v>1</v>
      </c>
      <c r="D2582" t="str">
        <f t="shared" si="76"/>
        <v>21+</v>
      </c>
    </row>
    <row r="2583" spans="1:4" x14ac:dyDescent="0.25">
      <c r="A2583">
        <v>24</v>
      </c>
      <c r="B2583">
        <v>230</v>
      </c>
      <c r="C2583">
        <v>1</v>
      </c>
      <c r="D2583" t="str">
        <f t="shared" si="76"/>
        <v>21+</v>
      </c>
    </row>
    <row r="2584" spans="1:4" x14ac:dyDescent="0.25">
      <c r="A2584">
        <v>25</v>
      </c>
      <c r="B2584">
        <v>25</v>
      </c>
      <c r="C2584">
        <v>173</v>
      </c>
      <c r="D2584">
        <f t="shared" si="76"/>
        <v>0</v>
      </c>
    </row>
    <row r="2585" spans="1:4" x14ac:dyDescent="0.25">
      <c r="A2585">
        <v>25</v>
      </c>
      <c r="B2585">
        <v>26</v>
      </c>
      <c r="C2585">
        <v>172</v>
      </c>
      <c r="D2585">
        <f t="shared" si="76"/>
        <v>1</v>
      </c>
    </row>
    <row r="2586" spans="1:4" x14ac:dyDescent="0.25">
      <c r="A2586">
        <v>25</v>
      </c>
      <c r="B2586">
        <v>27</v>
      </c>
      <c r="C2586">
        <v>129</v>
      </c>
      <c r="D2586">
        <f t="shared" si="76"/>
        <v>2</v>
      </c>
    </row>
    <row r="2587" spans="1:4" x14ac:dyDescent="0.25">
      <c r="A2587">
        <v>25</v>
      </c>
      <c r="B2587">
        <v>28</v>
      </c>
      <c r="C2587">
        <v>115</v>
      </c>
      <c r="D2587">
        <f t="shared" si="76"/>
        <v>3</v>
      </c>
    </row>
    <row r="2588" spans="1:4" x14ac:dyDescent="0.25">
      <c r="A2588">
        <v>25</v>
      </c>
      <c r="B2588">
        <v>29</v>
      </c>
      <c r="C2588">
        <v>93</v>
      </c>
      <c r="D2588">
        <f t="shared" si="76"/>
        <v>4</v>
      </c>
    </row>
    <row r="2589" spans="1:4" x14ac:dyDescent="0.25">
      <c r="A2589">
        <v>25</v>
      </c>
      <c r="B2589">
        <v>30</v>
      </c>
      <c r="C2589">
        <v>89</v>
      </c>
      <c r="D2589">
        <f t="shared" si="76"/>
        <v>5</v>
      </c>
    </row>
    <row r="2590" spans="1:4" x14ac:dyDescent="0.25">
      <c r="A2590">
        <v>25</v>
      </c>
      <c r="B2590">
        <v>31</v>
      </c>
      <c r="C2590">
        <v>113</v>
      </c>
      <c r="D2590">
        <f t="shared" si="76"/>
        <v>6</v>
      </c>
    </row>
    <row r="2591" spans="1:4" x14ac:dyDescent="0.25">
      <c r="A2591">
        <v>25</v>
      </c>
      <c r="B2591">
        <v>32</v>
      </c>
      <c r="C2591">
        <v>86</v>
      </c>
      <c r="D2591">
        <f t="shared" si="76"/>
        <v>7</v>
      </c>
    </row>
    <row r="2592" spans="1:4" x14ac:dyDescent="0.25">
      <c r="A2592">
        <v>25</v>
      </c>
      <c r="B2592">
        <v>33</v>
      </c>
      <c r="C2592">
        <v>86</v>
      </c>
      <c r="D2592">
        <f t="shared" si="76"/>
        <v>8</v>
      </c>
    </row>
    <row r="2593" spans="1:4" x14ac:dyDescent="0.25">
      <c r="A2593">
        <v>25</v>
      </c>
      <c r="B2593">
        <v>34</v>
      </c>
      <c r="C2593">
        <v>69</v>
      </c>
      <c r="D2593">
        <f t="shared" si="76"/>
        <v>9</v>
      </c>
    </row>
    <row r="2594" spans="1:4" x14ac:dyDescent="0.25">
      <c r="A2594">
        <v>25</v>
      </c>
      <c r="B2594">
        <v>35</v>
      </c>
      <c r="C2594">
        <v>71</v>
      </c>
      <c r="D2594">
        <f t="shared" si="76"/>
        <v>10</v>
      </c>
    </row>
    <row r="2595" spans="1:4" x14ac:dyDescent="0.25">
      <c r="A2595">
        <v>25</v>
      </c>
      <c r="B2595">
        <v>36</v>
      </c>
      <c r="C2595">
        <v>60</v>
      </c>
      <c r="D2595">
        <f t="shared" si="76"/>
        <v>11</v>
      </c>
    </row>
    <row r="2596" spans="1:4" x14ac:dyDescent="0.25">
      <c r="A2596">
        <v>25</v>
      </c>
      <c r="B2596">
        <v>37</v>
      </c>
      <c r="C2596">
        <v>85</v>
      </c>
      <c r="D2596">
        <f t="shared" si="76"/>
        <v>12</v>
      </c>
    </row>
    <row r="2597" spans="1:4" x14ac:dyDescent="0.25">
      <c r="A2597">
        <v>25</v>
      </c>
      <c r="B2597">
        <v>38</v>
      </c>
      <c r="C2597">
        <v>56</v>
      </c>
      <c r="D2597">
        <f t="shared" si="76"/>
        <v>13</v>
      </c>
    </row>
    <row r="2598" spans="1:4" x14ac:dyDescent="0.25">
      <c r="A2598">
        <v>25</v>
      </c>
      <c r="B2598">
        <v>39</v>
      </c>
      <c r="C2598">
        <v>55</v>
      </c>
      <c r="D2598">
        <f t="shared" si="76"/>
        <v>14</v>
      </c>
    </row>
    <row r="2599" spans="1:4" x14ac:dyDescent="0.25">
      <c r="A2599">
        <v>25</v>
      </c>
      <c r="B2599">
        <v>40</v>
      </c>
      <c r="C2599">
        <v>63</v>
      </c>
      <c r="D2599">
        <f t="shared" si="76"/>
        <v>15</v>
      </c>
    </row>
    <row r="2600" spans="1:4" x14ac:dyDescent="0.25">
      <c r="A2600">
        <v>25</v>
      </c>
      <c r="B2600">
        <v>41</v>
      </c>
      <c r="C2600">
        <v>61</v>
      </c>
      <c r="D2600">
        <f t="shared" si="76"/>
        <v>16</v>
      </c>
    </row>
    <row r="2601" spans="1:4" x14ac:dyDescent="0.25">
      <c r="A2601">
        <v>25</v>
      </c>
      <c r="B2601">
        <v>42</v>
      </c>
      <c r="C2601">
        <v>54</v>
      </c>
      <c r="D2601">
        <f t="shared" si="76"/>
        <v>17</v>
      </c>
    </row>
    <row r="2602" spans="1:4" x14ac:dyDescent="0.25">
      <c r="A2602">
        <v>25</v>
      </c>
      <c r="B2602">
        <v>43</v>
      </c>
      <c r="C2602">
        <v>36</v>
      </c>
      <c r="D2602">
        <f t="shared" si="76"/>
        <v>18</v>
      </c>
    </row>
    <row r="2603" spans="1:4" x14ac:dyDescent="0.25">
      <c r="A2603">
        <v>25</v>
      </c>
      <c r="B2603">
        <v>44</v>
      </c>
      <c r="C2603">
        <v>52</v>
      </c>
      <c r="D2603">
        <f t="shared" si="76"/>
        <v>19</v>
      </c>
    </row>
    <row r="2604" spans="1:4" x14ac:dyDescent="0.25">
      <c r="A2604">
        <v>25</v>
      </c>
      <c r="B2604">
        <v>45</v>
      </c>
      <c r="C2604">
        <v>40</v>
      </c>
      <c r="D2604">
        <f t="shared" si="76"/>
        <v>20</v>
      </c>
    </row>
    <row r="2605" spans="1:4" x14ac:dyDescent="0.25">
      <c r="A2605">
        <v>25</v>
      </c>
      <c r="B2605">
        <v>46</v>
      </c>
      <c r="C2605">
        <v>44</v>
      </c>
      <c r="D2605" t="str">
        <f t="shared" si="76"/>
        <v>21+</v>
      </c>
    </row>
    <row r="2606" spans="1:4" x14ac:dyDescent="0.25">
      <c r="A2606">
        <v>25</v>
      </c>
      <c r="B2606">
        <v>47</v>
      </c>
      <c r="C2606">
        <v>31</v>
      </c>
      <c r="D2606" t="str">
        <f t="shared" si="76"/>
        <v>21+</v>
      </c>
    </row>
    <row r="2607" spans="1:4" x14ac:dyDescent="0.25">
      <c r="A2607">
        <v>25</v>
      </c>
      <c r="B2607">
        <v>48</v>
      </c>
      <c r="C2607">
        <v>33</v>
      </c>
      <c r="D2607" t="str">
        <f t="shared" si="76"/>
        <v>21+</v>
      </c>
    </row>
    <row r="2608" spans="1:4" x14ac:dyDescent="0.25">
      <c r="A2608">
        <v>25</v>
      </c>
      <c r="B2608">
        <v>49</v>
      </c>
      <c r="C2608">
        <v>28</v>
      </c>
      <c r="D2608" t="str">
        <f t="shared" si="76"/>
        <v>21+</v>
      </c>
    </row>
    <row r="2609" spans="1:4" x14ac:dyDescent="0.25">
      <c r="A2609">
        <v>25</v>
      </c>
      <c r="B2609">
        <v>50</v>
      </c>
      <c r="C2609">
        <v>28</v>
      </c>
      <c r="D2609" t="str">
        <f t="shared" si="76"/>
        <v>21+</v>
      </c>
    </row>
    <row r="2610" spans="1:4" x14ac:dyDescent="0.25">
      <c r="A2610">
        <v>25</v>
      </c>
      <c r="B2610">
        <v>51</v>
      </c>
      <c r="C2610">
        <v>30</v>
      </c>
      <c r="D2610" t="str">
        <f t="shared" si="76"/>
        <v>21+</v>
      </c>
    </row>
    <row r="2611" spans="1:4" x14ac:dyDescent="0.25">
      <c r="A2611">
        <v>25</v>
      </c>
      <c r="B2611">
        <v>52</v>
      </c>
      <c r="C2611">
        <v>30</v>
      </c>
      <c r="D2611" t="str">
        <f t="shared" si="76"/>
        <v>21+</v>
      </c>
    </row>
    <row r="2612" spans="1:4" x14ac:dyDescent="0.25">
      <c r="A2612">
        <v>25</v>
      </c>
      <c r="B2612">
        <v>53</v>
      </c>
      <c r="C2612">
        <v>30</v>
      </c>
      <c r="D2612" t="str">
        <f t="shared" si="76"/>
        <v>21+</v>
      </c>
    </row>
    <row r="2613" spans="1:4" x14ac:dyDescent="0.25">
      <c r="A2613">
        <v>25</v>
      </c>
      <c r="B2613">
        <v>54</v>
      </c>
      <c r="C2613">
        <v>23</v>
      </c>
      <c r="D2613" t="str">
        <f t="shared" si="76"/>
        <v>21+</v>
      </c>
    </row>
    <row r="2614" spans="1:4" x14ac:dyDescent="0.25">
      <c r="A2614">
        <v>25</v>
      </c>
      <c r="B2614">
        <v>55</v>
      </c>
      <c r="C2614">
        <v>32</v>
      </c>
      <c r="D2614" t="str">
        <f t="shared" si="76"/>
        <v>21+</v>
      </c>
    </row>
    <row r="2615" spans="1:4" x14ac:dyDescent="0.25">
      <c r="A2615">
        <v>25</v>
      </c>
      <c r="B2615">
        <v>56</v>
      </c>
      <c r="C2615">
        <v>21</v>
      </c>
      <c r="D2615" t="str">
        <f t="shared" si="76"/>
        <v>21+</v>
      </c>
    </row>
    <row r="2616" spans="1:4" x14ac:dyDescent="0.25">
      <c r="A2616">
        <v>25</v>
      </c>
      <c r="B2616">
        <v>57</v>
      </c>
      <c r="C2616">
        <v>22</v>
      </c>
      <c r="D2616" t="str">
        <f t="shared" si="76"/>
        <v>21+</v>
      </c>
    </row>
    <row r="2617" spans="1:4" x14ac:dyDescent="0.25">
      <c r="A2617">
        <v>25</v>
      </c>
      <c r="B2617">
        <v>58</v>
      </c>
      <c r="C2617">
        <v>26</v>
      </c>
      <c r="D2617" t="str">
        <f t="shared" si="76"/>
        <v>21+</v>
      </c>
    </row>
    <row r="2618" spans="1:4" x14ac:dyDescent="0.25">
      <c r="A2618">
        <v>25</v>
      </c>
      <c r="B2618">
        <v>59</v>
      </c>
      <c r="C2618">
        <v>22</v>
      </c>
      <c r="D2618" t="str">
        <f t="shared" si="76"/>
        <v>21+</v>
      </c>
    </row>
    <row r="2619" spans="1:4" x14ac:dyDescent="0.25">
      <c r="A2619">
        <v>25</v>
      </c>
      <c r="B2619">
        <v>60</v>
      </c>
      <c r="C2619">
        <v>18</v>
      </c>
      <c r="D2619" t="str">
        <f t="shared" si="76"/>
        <v>21+</v>
      </c>
    </row>
    <row r="2620" spans="1:4" x14ac:dyDescent="0.25">
      <c r="A2620">
        <v>25</v>
      </c>
      <c r="B2620">
        <v>61</v>
      </c>
      <c r="C2620">
        <v>21</v>
      </c>
      <c r="D2620" t="str">
        <f t="shared" si="76"/>
        <v>21+</v>
      </c>
    </row>
    <row r="2621" spans="1:4" x14ac:dyDescent="0.25">
      <c r="A2621">
        <v>25</v>
      </c>
      <c r="B2621">
        <v>62</v>
      </c>
      <c r="C2621">
        <v>16</v>
      </c>
      <c r="D2621" t="str">
        <f t="shared" si="76"/>
        <v>21+</v>
      </c>
    </row>
    <row r="2622" spans="1:4" x14ac:dyDescent="0.25">
      <c r="A2622">
        <v>25</v>
      </c>
      <c r="B2622">
        <v>63</v>
      </c>
      <c r="C2622">
        <v>12</v>
      </c>
      <c r="D2622" t="str">
        <f t="shared" si="76"/>
        <v>21+</v>
      </c>
    </row>
    <row r="2623" spans="1:4" x14ac:dyDescent="0.25">
      <c r="A2623">
        <v>25</v>
      </c>
      <c r="B2623">
        <v>64</v>
      </c>
      <c r="C2623">
        <v>12</v>
      </c>
      <c r="D2623" t="str">
        <f t="shared" si="76"/>
        <v>21+</v>
      </c>
    </row>
    <row r="2624" spans="1:4" x14ac:dyDescent="0.25">
      <c r="A2624">
        <v>25</v>
      </c>
      <c r="B2624">
        <v>65</v>
      </c>
      <c r="C2624">
        <v>14</v>
      </c>
      <c r="D2624" t="str">
        <f t="shared" si="76"/>
        <v>21+</v>
      </c>
    </row>
    <row r="2625" spans="1:4" x14ac:dyDescent="0.25">
      <c r="A2625">
        <v>25</v>
      </c>
      <c r="B2625">
        <v>66</v>
      </c>
      <c r="C2625">
        <v>12</v>
      </c>
      <c r="D2625" t="str">
        <f t="shared" si="76"/>
        <v>21+</v>
      </c>
    </row>
    <row r="2626" spans="1:4" x14ac:dyDescent="0.25">
      <c r="A2626">
        <v>25</v>
      </c>
      <c r="B2626">
        <v>67</v>
      </c>
      <c r="C2626">
        <v>7</v>
      </c>
      <c r="D2626" t="str">
        <f t="shared" si="76"/>
        <v>21+</v>
      </c>
    </row>
    <row r="2627" spans="1:4" x14ac:dyDescent="0.25">
      <c r="A2627">
        <v>25</v>
      </c>
      <c r="B2627">
        <v>68</v>
      </c>
      <c r="C2627">
        <v>8</v>
      </c>
      <c r="D2627" t="str">
        <f t="shared" ref="D2627:D2690" si="77">IF(B2627-A2627&lt;21,B2627-A2627,"21+")</f>
        <v>21+</v>
      </c>
    </row>
    <row r="2628" spans="1:4" x14ac:dyDescent="0.25">
      <c r="A2628">
        <v>25</v>
      </c>
      <c r="B2628">
        <v>69</v>
      </c>
      <c r="C2628">
        <v>7</v>
      </c>
      <c r="D2628" t="str">
        <f t="shared" si="77"/>
        <v>21+</v>
      </c>
    </row>
    <row r="2629" spans="1:4" x14ac:dyDescent="0.25">
      <c r="A2629">
        <v>25</v>
      </c>
      <c r="B2629">
        <v>70</v>
      </c>
      <c r="C2629">
        <v>11</v>
      </c>
      <c r="D2629" t="str">
        <f t="shared" si="77"/>
        <v>21+</v>
      </c>
    </row>
    <row r="2630" spans="1:4" x14ac:dyDescent="0.25">
      <c r="A2630">
        <v>25</v>
      </c>
      <c r="B2630">
        <v>71</v>
      </c>
      <c r="C2630">
        <v>11</v>
      </c>
      <c r="D2630" t="str">
        <f t="shared" si="77"/>
        <v>21+</v>
      </c>
    </row>
    <row r="2631" spans="1:4" x14ac:dyDescent="0.25">
      <c r="A2631">
        <v>25</v>
      </c>
      <c r="B2631">
        <v>72</v>
      </c>
      <c r="C2631">
        <v>9</v>
      </c>
      <c r="D2631" t="str">
        <f t="shared" si="77"/>
        <v>21+</v>
      </c>
    </row>
    <row r="2632" spans="1:4" x14ac:dyDescent="0.25">
      <c r="A2632">
        <v>25</v>
      </c>
      <c r="B2632">
        <v>73</v>
      </c>
      <c r="C2632">
        <v>9</v>
      </c>
      <c r="D2632" t="str">
        <f t="shared" si="77"/>
        <v>21+</v>
      </c>
    </row>
    <row r="2633" spans="1:4" x14ac:dyDescent="0.25">
      <c r="A2633">
        <v>25</v>
      </c>
      <c r="B2633">
        <v>74</v>
      </c>
      <c r="C2633">
        <v>8</v>
      </c>
      <c r="D2633" t="str">
        <f t="shared" si="77"/>
        <v>21+</v>
      </c>
    </row>
    <row r="2634" spans="1:4" x14ac:dyDescent="0.25">
      <c r="A2634">
        <v>25</v>
      </c>
      <c r="B2634">
        <v>75</v>
      </c>
      <c r="C2634">
        <v>4</v>
      </c>
      <c r="D2634" t="str">
        <f t="shared" si="77"/>
        <v>21+</v>
      </c>
    </row>
    <row r="2635" spans="1:4" x14ac:dyDescent="0.25">
      <c r="A2635">
        <v>25</v>
      </c>
      <c r="B2635">
        <v>76</v>
      </c>
      <c r="C2635">
        <v>8</v>
      </c>
      <c r="D2635" t="str">
        <f t="shared" si="77"/>
        <v>21+</v>
      </c>
    </row>
    <row r="2636" spans="1:4" x14ac:dyDescent="0.25">
      <c r="A2636">
        <v>25</v>
      </c>
      <c r="B2636">
        <v>77</v>
      </c>
      <c r="C2636">
        <v>10</v>
      </c>
      <c r="D2636" t="str">
        <f t="shared" si="77"/>
        <v>21+</v>
      </c>
    </row>
    <row r="2637" spans="1:4" x14ac:dyDescent="0.25">
      <c r="A2637">
        <v>25</v>
      </c>
      <c r="B2637">
        <v>78</v>
      </c>
      <c r="C2637">
        <v>15</v>
      </c>
      <c r="D2637" t="str">
        <f t="shared" si="77"/>
        <v>21+</v>
      </c>
    </row>
    <row r="2638" spans="1:4" x14ac:dyDescent="0.25">
      <c r="A2638">
        <v>25</v>
      </c>
      <c r="B2638">
        <v>79</v>
      </c>
      <c r="C2638">
        <v>2</v>
      </c>
      <c r="D2638" t="str">
        <f t="shared" si="77"/>
        <v>21+</v>
      </c>
    </row>
    <row r="2639" spans="1:4" x14ac:dyDescent="0.25">
      <c r="A2639">
        <v>25</v>
      </c>
      <c r="B2639">
        <v>80</v>
      </c>
      <c r="C2639">
        <v>4</v>
      </c>
      <c r="D2639" t="str">
        <f t="shared" si="77"/>
        <v>21+</v>
      </c>
    </row>
    <row r="2640" spans="1:4" x14ac:dyDescent="0.25">
      <c r="A2640">
        <v>25</v>
      </c>
      <c r="B2640">
        <v>81</v>
      </c>
      <c r="C2640">
        <v>6</v>
      </c>
      <c r="D2640" t="str">
        <f t="shared" si="77"/>
        <v>21+</v>
      </c>
    </row>
    <row r="2641" spans="1:4" x14ac:dyDescent="0.25">
      <c r="A2641">
        <v>25</v>
      </c>
      <c r="B2641">
        <v>82</v>
      </c>
      <c r="C2641">
        <v>3</v>
      </c>
      <c r="D2641" t="str">
        <f t="shared" si="77"/>
        <v>21+</v>
      </c>
    </row>
    <row r="2642" spans="1:4" x14ac:dyDescent="0.25">
      <c r="A2642">
        <v>25</v>
      </c>
      <c r="B2642">
        <v>83</v>
      </c>
      <c r="C2642">
        <v>5</v>
      </c>
      <c r="D2642" t="str">
        <f t="shared" si="77"/>
        <v>21+</v>
      </c>
    </row>
    <row r="2643" spans="1:4" x14ac:dyDescent="0.25">
      <c r="A2643">
        <v>25</v>
      </c>
      <c r="B2643">
        <v>84</v>
      </c>
      <c r="C2643">
        <v>8</v>
      </c>
      <c r="D2643" t="str">
        <f t="shared" si="77"/>
        <v>21+</v>
      </c>
    </row>
    <row r="2644" spans="1:4" x14ac:dyDescent="0.25">
      <c r="A2644">
        <v>25</v>
      </c>
      <c r="B2644">
        <v>85</v>
      </c>
      <c r="C2644">
        <v>3</v>
      </c>
      <c r="D2644" t="str">
        <f t="shared" si="77"/>
        <v>21+</v>
      </c>
    </row>
    <row r="2645" spans="1:4" x14ac:dyDescent="0.25">
      <c r="A2645">
        <v>25</v>
      </c>
      <c r="B2645">
        <v>86</v>
      </c>
      <c r="C2645">
        <v>5</v>
      </c>
      <c r="D2645" t="str">
        <f t="shared" si="77"/>
        <v>21+</v>
      </c>
    </row>
    <row r="2646" spans="1:4" x14ac:dyDescent="0.25">
      <c r="A2646">
        <v>25</v>
      </c>
      <c r="B2646">
        <v>87</v>
      </c>
      <c r="C2646">
        <v>5</v>
      </c>
      <c r="D2646" t="str">
        <f t="shared" si="77"/>
        <v>21+</v>
      </c>
    </row>
    <row r="2647" spans="1:4" x14ac:dyDescent="0.25">
      <c r="A2647">
        <v>25</v>
      </c>
      <c r="B2647">
        <v>88</v>
      </c>
      <c r="C2647">
        <v>2</v>
      </c>
      <c r="D2647" t="str">
        <f t="shared" si="77"/>
        <v>21+</v>
      </c>
    </row>
    <row r="2648" spans="1:4" x14ac:dyDescent="0.25">
      <c r="A2648">
        <v>25</v>
      </c>
      <c r="B2648">
        <v>89</v>
      </c>
      <c r="C2648">
        <v>4</v>
      </c>
      <c r="D2648" t="str">
        <f t="shared" si="77"/>
        <v>21+</v>
      </c>
    </row>
    <row r="2649" spans="1:4" x14ac:dyDescent="0.25">
      <c r="A2649">
        <v>25</v>
      </c>
      <c r="B2649">
        <v>90</v>
      </c>
      <c r="C2649">
        <v>5</v>
      </c>
      <c r="D2649" t="str">
        <f t="shared" si="77"/>
        <v>21+</v>
      </c>
    </row>
    <row r="2650" spans="1:4" x14ac:dyDescent="0.25">
      <c r="A2650">
        <v>25</v>
      </c>
      <c r="B2650">
        <v>91</v>
      </c>
      <c r="C2650">
        <v>4</v>
      </c>
      <c r="D2650" t="str">
        <f t="shared" si="77"/>
        <v>21+</v>
      </c>
    </row>
    <row r="2651" spans="1:4" x14ac:dyDescent="0.25">
      <c r="A2651">
        <v>25</v>
      </c>
      <c r="B2651">
        <v>92</v>
      </c>
      <c r="C2651">
        <v>5</v>
      </c>
      <c r="D2651" t="str">
        <f t="shared" si="77"/>
        <v>21+</v>
      </c>
    </row>
    <row r="2652" spans="1:4" x14ac:dyDescent="0.25">
      <c r="A2652">
        <v>25</v>
      </c>
      <c r="B2652">
        <v>93</v>
      </c>
      <c r="C2652">
        <v>3</v>
      </c>
      <c r="D2652" t="str">
        <f t="shared" si="77"/>
        <v>21+</v>
      </c>
    </row>
    <row r="2653" spans="1:4" x14ac:dyDescent="0.25">
      <c r="A2653">
        <v>25</v>
      </c>
      <c r="B2653">
        <v>94</v>
      </c>
      <c r="C2653">
        <v>5</v>
      </c>
      <c r="D2653" t="str">
        <f t="shared" si="77"/>
        <v>21+</v>
      </c>
    </row>
    <row r="2654" spans="1:4" x14ac:dyDescent="0.25">
      <c r="A2654">
        <v>25</v>
      </c>
      <c r="B2654">
        <v>95</v>
      </c>
      <c r="C2654">
        <v>2</v>
      </c>
      <c r="D2654" t="str">
        <f t="shared" si="77"/>
        <v>21+</v>
      </c>
    </row>
    <row r="2655" spans="1:4" x14ac:dyDescent="0.25">
      <c r="A2655">
        <v>25</v>
      </c>
      <c r="B2655">
        <v>96</v>
      </c>
      <c r="C2655">
        <v>4</v>
      </c>
      <c r="D2655" t="str">
        <f t="shared" si="77"/>
        <v>21+</v>
      </c>
    </row>
    <row r="2656" spans="1:4" x14ac:dyDescent="0.25">
      <c r="A2656">
        <v>25</v>
      </c>
      <c r="B2656">
        <v>97</v>
      </c>
      <c r="C2656">
        <v>3</v>
      </c>
      <c r="D2656" t="str">
        <f t="shared" si="77"/>
        <v>21+</v>
      </c>
    </row>
    <row r="2657" spans="1:4" x14ac:dyDescent="0.25">
      <c r="A2657">
        <v>25</v>
      </c>
      <c r="B2657">
        <v>98</v>
      </c>
      <c r="C2657">
        <v>2</v>
      </c>
      <c r="D2657" t="str">
        <f t="shared" si="77"/>
        <v>21+</v>
      </c>
    </row>
    <row r="2658" spans="1:4" x14ac:dyDescent="0.25">
      <c r="A2658">
        <v>25</v>
      </c>
      <c r="B2658">
        <v>99</v>
      </c>
      <c r="C2658">
        <v>2</v>
      </c>
      <c r="D2658" t="str">
        <f t="shared" si="77"/>
        <v>21+</v>
      </c>
    </row>
    <row r="2659" spans="1:4" x14ac:dyDescent="0.25">
      <c r="A2659">
        <v>25</v>
      </c>
      <c r="B2659">
        <v>101</v>
      </c>
      <c r="C2659">
        <v>1</v>
      </c>
      <c r="D2659" t="str">
        <f t="shared" si="77"/>
        <v>21+</v>
      </c>
    </row>
    <row r="2660" spans="1:4" x14ac:dyDescent="0.25">
      <c r="A2660">
        <v>25</v>
      </c>
      <c r="B2660">
        <v>102</v>
      </c>
      <c r="C2660">
        <v>3</v>
      </c>
      <c r="D2660" t="str">
        <f t="shared" si="77"/>
        <v>21+</v>
      </c>
    </row>
    <row r="2661" spans="1:4" x14ac:dyDescent="0.25">
      <c r="A2661">
        <v>25</v>
      </c>
      <c r="B2661">
        <v>103</v>
      </c>
      <c r="C2661">
        <v>3</v>
      </c>
      <c r="D2661" t="str">
        <f t="shared" si="77"/>
        <v>21+</v>
      </c>
    </row>
    <row r="2662" spans="1:4" x14ac:dyDescent="0.25">
      <c r="A2662">
        <v>25</v>
      </c>
      <c r="B2662">
        <v>104</v>
      </c>
      <c r="C2662">
        <v>3</v>
      </c>
      <c r="D2662" t="str">
        <f t="shared" si="77"/>
        <v>21+</v>
      </c>
    </row>
    <row r="2663" spans="1:4" x14ac:dyDescent="0.25">
      <c r="A2663">
        <v>25</v>
      </c>
      <c r="B2663">
        <v>105</v>
      </c>
      <c r="C2663">
        <v>1</v>
      </c>
      <c r="D2663" t="str">
        <f t="shared" si="77"/>
        <v>21+</v>
      </c>
    </row>
    <row r="2664" spans="1:4" x14ac:dyDescent="0.25">
      <c r="A2664">
        <v>25</v>
      </c>
      <c r="B2664">
        <v>106</v>
      </c>
      <c r="C2664">
        <v>2</v>
      </c>
      <c r="D2664" t="str">
        <f t="shared" si="77"/>
        <v>21+</v>
      </c>
    </row>
    <row r="2665" spans="1:4" x14ac:dyDescent="0.25">
      <c r="A2665">
        <v>25</v>
      </c>
      <c r="B2665">
        <v>107</v>
      </c>
      <c r="C2665">
        <v>1</v>
      </c>
      <c r="D2665" t="str">
        <f t="shared" si="77"/>
        <v>21+</v>
      </c>
    </row>
    <row r="2666" spans="1:4" x14ac:dyDescent="0.25">
      <c r="A2666">
        <v>25</v>
      </c>
      <c r="B2666">
        <v>108</v>
      </c>
      <c r="C2666">
        <v>3</v>
      </c>
      <c r="D2666" t="str">
        <f t="shared" si="77"/>
        <v>21+</v>
      </c>
    </row>
    <row r="2667" spans="1:4" x14ac:dyDescent="0.25">
      <c r="A2667">
        <v>25</v>
      </c>
      <c r="B2667">
        <v>109</v>
      </c>
      <c r="C2667">
        <v>1</v>
      </c>
      <c r="D2667" t="str">
        <f t="shared" si="77"/>
        <v>21+</v>
      </c>
    </row>
    <row r="2668" spans="1:4" x14ac:dyDescent="0.25">
      <c r="A2668">
        <v>25</v>
      </c>
      <c r="B2668">
        <v>112</v>
      </c>
      <c r="C2668">
        <v>3</v>
      </c>
      <c r="D2668" t="str">
        <f t="shared" si="77"/>
        <v>21+</v>
      </c>
    </row>
    <row r="2669" spans="1:4" x14ac:dyDescent="0.25">
      <c r="A2669">
        <v>25</v>
      </c>
      <c r="B2669">
        <v>113</v>
      </c>
      <c r="C2669">
        <v>1</v>
      </c>
      <c r="D2669" t="str">
        <f t="shared" si="77"/>
        <v>21+</v>
      </c>
    </row>
    <row r="2670" spans="1:4" x14ac:dyDescent="0.25">
      <c r="A2670">
        <v>25</v>
      </c>
      <c r="B2670">
        <v>115</v>
      </c>
      <c r="C2670">
        <v>2</v>
      </c>
      <c r="D2670" t="str">
        <f t="shared" si="77"/>
        <v>21+</v>
      </c>
    </row>
    <row r="2671" spans="1:4" x14ac:dyDescent="0.25">
      <c r="A2671">
        <v>25</v>
      </c>
      <c r="B2671">
        <v>116</v>
      </c>
      <c r="C2671">
        <v>1</v>
      </c>
      <c r="D2671" t="str">
        <f t="shared" si="77"/>
        <v>21+</v>
      </c>
    </row>
    <row r="2672" spans="1:4" x14ac:dyDescent="0.25">
      <c r="A2672">
        <v>25</v>
      </c>
      <c r="B2672">
        <v>117</v>
      </c>
      <c r="C2672">
        <v>1</v>
      </c>
      <c r="D2672" t="str">
        <f t="shared" si="77"/>
        <v>21+</v>
      </c>
    </row>
    <row r="2673" spans="1:4" x14ac:dyDescent="0.25">
      <c r="A2673">
        <v>25</v>
      </c>
      <c r="B2673">
        <v>118</v>
      </c>
      <c r="C2673">
        <v>1</v>
      </c>
      <c r="D2673" t="str">
        <f t="shared" si="77"/>
        <v>21+</v>
      </c>
    </row>
    <row r="2674" spans="1:4" x14ac:dyDescent="0.25">
      <c r="A2674">
        <v>25</v>
      </c>
      <c r="B2674">
        <v>120</v>
      </c>
      <c r="C2674">
        <v>2</v>
      </c>
      <c r="D2674" t="str">
        <f t="shared" si="77"/>
        <v>21+</v>
      </c>
    </row>
    <row r="2675" spans="1:4" x14ac:dyDescent="0.25">
      <c r="A2675">
        <v>25</v>
      </c>
      <c r="B2675">
        <v>124</v>
      </c>
      <c r="C2675">
        <v>3</v>
      </c>
      <c r="D2675" t="str">
        <f t="shared" si="77"/>
        <v>21+</v>
      </c>
    </row>
    <row r="2676" spans="1:4" x14ac:dyDescent="0.25">
      <c r="A2676">
        <v>25</v>
      </c>
      <c r="B2676">
        <v>129</v>
      </c>
      <c r="C2676">
        <v>1</v>
      </c>
      <c r="D2676" t="str">
        <f t="shared" si="77"/>
        <v>21+</v>
      </c>
    </row>
    <row r="2677" spans="1:4" x14ac:dyDescent="0.25">
      <c r="A2677">
        <v>25</v>
      </c>
      <c r="B2677">
        <v>132</v>
      </c>
      <c r="C2677">
        <v>1</v>
      </c>
      <c r="D2677" t="str">
        <f t="shared" si="77"/>
        <v>21+</v>
      </c>
    </row>
    <row r="2678" spans="1:4" x14ac:dyDescent="0.25">
      <c r="A2678">
        <v>25</v>
      </c>
      <c r="B2678">
        <v>134</v>
      </c>
      <c r="C2678">
        <v>1</v>
      </c>
      <c r="D2678" t="str">
        <f t="shared" si="77"/>
        <v>21+</v>
      </c>
    </row>
    <row r="2679" spans="1:4" x14ac:dyDescent="0.25">
      <c r="A2679">
        <v>25</v>
      </c>
      <c r="B2679">
        <v>149</v>
      </c>
      <c r="C2679">
        <v>1</v>
      </c>
      <c r="D2679" t="str">
        <f t="shared" si="77"/>
        <v>21+</v>
      </c>
    </row>
    <row r="2680" spans="1:4" x14ac:dyDescent="0.25">
      <c r="A2680">
        <v>25</v>
      </c>
      <c r="B2680">
        <v>177</v>
      </c>
      <c r="C2680">
        <v>1</v>
      </c>
      <c r="D2680" t="str">
        <f t="shared" si="77"/>
        <v>21+</v>
      </c>
    </row>
    <row r="2681" spans="1:4" x14ac:dyDescent="0.25">
      <c r="A2681">
        <v>25</v>
      </c>
      <c r="B2681">
        <v>180</v>
      </c>
      <c r="C2681">
        <v>1</v>
      </c>
      <c r="D2681" t="str">
        <f t="shared" si="77"/>
        <v>21+</v>
      </c>
    </row>
    <row r="2682" spans="1:4" x14ac:dyDescent="0.25">
      <c r="A2682">
        <v>25</v>
      </c>
      <c r="B2682">
        <v>194</v>
      </c>
      <c r="C2682">
        <v>1</v>
      </c>
      <c r="D2682" t="str">
        <f t="shared" si="77"/>
        <v>21+</v>
      </c>
    </row>
    <row r="2683" spans="1:4" x14ac:dyDescent="0.25">
      <c r="A2683">
        <v>26</v>
      </c>
      <c r="B2683">
        <v>26</v>
      </c>
      <c r="C2683">
        <v>167</v>
      </c>
      <c r="D2683">
        <f t="shared" si="77"/>
        <v>0</v>
      </c>
    </row>
    <row r="2684" spans="1:4" x14ac:dyDescent="0.25">
      <c r="A2684">
        <v>26</v>
      </c>
      <c r="B2684">
        <v>27</v>
      </c>
      <c r="C2684">
        <v>137</v>
      </c>
      <c r="D2684">
        <f t="shared" si="77"/>
        <v>1</v>
      </c>
    </row>
    <row r="2685" spans="1:4" x14ac:dyDescent="0.25">
      <c r="A2685">
        <v>26</v>
      </c>
      <c r="B2685">
        <v>28</v>
      </c>
      <c r="C2685">
        <v>109</v>
      </c>
      <c r="D2685">
        <f t="shared" si="77"/>
        <v>2</v>
      </c>
    </row>
    <row r="2686" spans="1:4" x14ac:dyDescent="0.25">
      <c r="A2686">
        <v>26</v>
      </c>
      <c r="B2686">
        <v>29</v>
      </c>
      <c r="C2686">
        <v>96</v>
      </c>
      <c r="D2686">
        <f t="shared" si="77"/>
        <v>3</v>
      </c>
    </row>
    <row r="2687" spans="1:4" x14ac:dyDescent="0.25">
      <c r="A2687">
        <v>26</v>
      </c>
      <c r="B2687">
        <v>30</v>
      </c>
      <c r="C2687">
        <v>115</v>
      </c>
      <c r="D2687">
        <f t="shared" si="77"/>
        <v>4</v>
      </c>
    </row>
    <row r="2688" spans="1:4" x14ac:dyDescent="0.25">
      <c r="A2688">
        <v>26</v>
      </c>
      <c r="B2688">
        <v>31</v>
      </c>
      <c r="C2688">
        <v>108</v>
      </c>
      <c r="D2688">
        <f t="shared" si="77"/>
        <v>5</v>
      </c>
    </row>
    <row r="2689" spans="1:4" x14ac:dyDescent="0.25">
      <c r="A2689">
        <v>26</v>
      </c>
      <c r="B2689">
        <v>32</v>
      </c>
      <c r="C2689">
        <v>70</v>
      </c>
      <c r="D2689">
        <f t="shared" si="77"/>
        <v>6</v>
      </c>
    </row>
    <row r="2690" spans="1:4" x14ac:dyDescent="0.25">
      <c r="A2690">
        <v>26</v>
      </c>
      <c r="B2690">
        <v>33</v>
      </c>
      <c r="C2690">
        <v>92</v>
      </c>
      <c r="D2690">
        <f t="shared" si="77"/>
        <v>7</v>
      </c>
    </row>
    <row r="2691" spans="1:4" x14ac:dyDescent="0.25">
      <c r="A2691">
        <v>26</v>
      </c>
      <c r="B2691">
        <v>34</v>
      </c>
      <c r="C2691">
        <v>78</v>
      </c>
      <c r="D2691">
        <f t="shared" ref="D2691:D2754" si="78">IF(B2691-A2691&lt;21,B2691-A2691,"21+")</f>
        <v>8</v>
      </c>
    </row>
    <row r="2692" spans="1:4" x14ac:dyDescent="0.25">
      <c r="A2692">
        <v>26</v>
      </c>
      <c r="B2692">
        <v>35</v>
      </c>
      <c r="C2692">
        <v>63</v>
      </c>
      <c r="D2692">
        <f t="shared" si="78"/>
        <v>9</v>
      </c>
    </row>
    <row r="2693" spans="1:4" x14ac:dyDescent="0.25">
      <c r="A2693">
        <v>26</v>
      </c>
      <c r="B2693">
        <v>36</v>
      </c>
      <c r="C2693">
        <v>69</v>
      </c>
      <c r="D2693">
        <f t="shared" si="78"/>
        <v>10</v>
      </c>
    </row>
    <row r="2694" spans="1:4" x14ac:dyDescent="0.25">
      <c r="A2694">
        <v>26</v>
      </c>
      <c r="B2694">
        <v>37</v>
      </c>
      <c r="C2694">
        <v>65</v>
      </c>
      <c r="D2694">
        <f t="shared" si="78"/>
        <v>11</v>
      </c>
    </row>
    <row r="2695" spans="1:4" x14ac:dyDescent="0.25">
      <c r="A2695">
        <v>26</v>
      </c>
      <c r="B2695">
        <v>38</v>
      </c>
      <c r="C2695">
        <v>59</v>
      </c>
      <c r="D2695">
        <f t="shared" si="78"/>
        <v>12</v>
      </c>
    </row>
    <row r="2696" spans="1:4" x14ac:dyDescent="0.25">
      <c r="A2696">
        <v>26</v>
      </c>
      <c r="B2696">
        <v>39</v>
      </c>
      <c r="C2696">
        <v>48</v>
      </c>
      <c r="D2696">
        <f t="shared" si="78"/>
        <v>13</v>
      </c>
    </row>
    <row r="2697" spans="1:4" x14ac:dyDescent="0.25">
      <c r="A2697">
        <v>26</v>
      </c>
      <c r="B2697">
        <v>40</v>
      </c>
      <c r="C2697">
        <v>50</v>
      </c>
      <c r="D2697">
        <f t="shared" si="78"/>
        <v>14</v>
      </c>
    </row>
    <row r="2698" spans="1:4" x14ac:dyDescent="0.25">
      <c r="A2698">
        <v>26</v>
      </c>
      <c r="B2698">
        <v>41</v>
      </c>
      <c r="C2698">
        <v>51</v>
      </c>
      <c r="D2698">
        <f t="shared" si="78"/>
        <v>15</v>
      </c>
    </row>
    <row r="2699" spans="1:4" x14ac:dyDescent="0.25">
      <c r="A2699">
        <v>26</v>
      </c>
      <c r="B2699">
        <v>42</v>
      </c>
      <c r="C2699">
        <v>46</v>
      </c>
      <c r="D2699">
        <f t="shared" si="78"/>
        <v>16</v>
      </c>
    </row>
    <row r="2700" spans="1:4" x14ac:dyDescent="0.25">
      <c r="A2700">
        <v>26</v>
      </c>
      <c r="B2700">
        <v>43</v>
      </c>
      <c r="C2700">
        <v>46</v>
      </c>
      <c r="D2700">
        <f t="shared" si="78"/>
        <v>17</v>
      </c>
    </row>
    <row r="2701" spans="1:4" x14ac:dyDescent="0.25">
      <c r="A2701">
        <v>26</v>
      </c>
      <c r="B2701">
        <v>44</v>
      </c>
      <c r="C2701">
        <v>28</v>
      </c>
      <c r="D2701">
        <f t="shared" si="78"/>
        <v>18</v>
      </c>
    </row>
    <row r="2702" spans="1:4" x14ac:dyDescent="0.25">
      <c r="A2702">
        <v>26</v>
      </c>
      <c r="B2702">
        <v>45</v>
      </c>
      <c r="C2702">
        <v>34</v>
      </c>
      <c r="D2702">
        <f t="shared" si="78"/>
        <v>19</v>
      </c>
    </row>
    <row r="2703" spans="1:4" x14ac:dyDescent="0.25">
      <c r="A2703">
        <v>26</v>
      </c>
      <c r="B2703">
        <v>46</v>
      </c>
      <c r="C2703">
        <v>38</v>
      </c>
      <c r="D2703">
        <f t="shared" si="78"/>
        <v>20</v>
      </c>
    </row>
    <row r="2704" spans="1:4" x14ac:dyDescent="0.25">
      <c r="A2704">
        <v>26</v>
      </c>
      <c r="B2704">
        <v>47</v>
      </c>
      <c r="C2704">
        <v>25</v>
      </c>
      <c r="D2704" t="str">
        <f t="shared" si="78"/>
        <v>21+</v>
      </c>
    </row>
    <row r="2705" spans="1:4" x14ac:dyDescent="0.25">
      <c r="A2705">
        <v>26</v>
      </c>
      <c r="B2705">
        <v>48</v>
      </c>
      <c r="C2705">
        <v>28</v>
      </c>
      <c r="D2705" t="str">
        <f t="shared" si="78"/>
        <v>21+</v>
      </c>
    </row>
    <row r="2706" spans="1:4" x14ac:dyDescent="0.25">
      <c r="A2706">
        <v>26</v>
      </c>
      <c r="B2706">
        <v>49</v>
      </c>
      <c r="C2706">
        <v>24</v>
      </c>
      <c r="D2706" t="str">
        <f t="shared" si="78"/>
        <v>21+</v>
      </c>
    </row>
    <row r="2707" spans="1:4" x14ac:dyDescent="0.25">
      <c r="A2707">
        <v>26</v>
      </c>
      <c r="B2707">
        <v>50</v>
      </c>
      <c r="C2707">
        <v>33</v>
      </c>
      <c r="D2707" t="str">
        <f t="shared" si="78"/>
        <v>21+</v>
      </c>
    </row>
    <row r="2708" spans="1:4" x14ac:dyDescent="0.25">
      <c r="A2708">
        <v>26</v>
      </c>
      <c r="B2708">
        <v>51</v>
      </c>
      <c r="C2708">
        <v>17</v>
      </c>
      <c r="D2708" t="str">
        <f t="shared" si="78"/>
        <v>21+</v>
      </c>
    </row>
    <row r="2709" spans="1:4" x14ac:dyDescent="0.25">
      <c r="A2709">
        <v>26</v>
      </c>
      <c r="B2709">
        <v>52</v>
      </c>
      <c r="C2709">
        <v>20</v>
      </c>
      <c r="D2709" t="str">
        <f t="shared" si="78"/>
        <v>21+</v>
      </c>
    </row>
    <row r="2710" spans="1:4" x14ac:dyDescent="0.25">
      <c r="A2710">
        <v>26</v>
      </c>
      <c r="B2710">
        <v>53</v>
      </c>
      <c r="C2710">
        <v>30</v>
      </c>
      <c r="D2710" t="str">
        <f t="shared" si="78"/>
        <v>21+</v>
      </c>
    </row>
    <row r="2711" spans="1:4" x14ac:dyDescent="0.25">
      <c r="A2711">
        <v>26</v>
      </c>
      <c r="B2711">
        <v>54</v>
      </c>
      <c r="C2711">
        <v>27</v>
      </c>
      <c r="D2711" t="str">
        <f t="shared" si="78"/>
        <v>21+</v>
      </c>
    </row>
    <row r="2712" spans="1:4" x14ac:dyDescent="0.25">
      <c r="A2712">
        <v>26</v>
      </c>
      <c r="B2712">
        <v>55</v>
      </c>
      <c r="C2712">
        <v>30</v>
      </c>
      <c r="D2712" t="str">
        <f t="shared" si="78"/>
        <v>21+</v>
      </c>
    </row>
    <row r="2713" spans="1:4" x14ac:dyDescent="0.25">
      <c r="A2713">
        <v>26</v>
      </c>
      <c r="B2713">
        <v>56</v>
      </c>
      <c r="C2713">
        <v>24</v>
      </c>
      <c r="D2713" t="str">
        <f t="shared" si="78"/>
        <v>21+</v>
      </c>
    </row>
    <row r="2714" spans="1:4" x14ac:dyDescent="0.25">
      <c r="A2714">
        <v>26</v>
      </c>
      <c r="B2714">
        <v>57</v>
      </c>
      <c r="C2714">
        <v>22</v>
      </c>
      <c r="D2714" t="str">
        <f t="shared" si="78"/>
        <v>21+</v>
      </c>
    </row>
    <row r="2715" spans="1:4" x14ac:dyDescent="0.25">
      <c r="A2715">
        <v>26</v>
      </c>
      <c r="B2715">
        <v>58</v>
      </c>
      <c r="C2715">
        <v>20</v>
      </c>
      <c r="D2715" t="str">
        <f t="shared" si="78"/>
        <v>21+</v>
      </c>
    </row>
    <row r="2716" spans="1:4" x14ac:dyDescent="0.25">
      <c r="A2716">
        <v>26</v>
      </c>
      <c r="B2716">
        <v>59</v>
      </c>
      <c r="C2716">
        <v>16</v>
      </c>
      <c r="D2716" t="str">
        <f t="shared" si="78"/>
        <v>21+</v>
      </c>
    </row>
    <row r="2717" spans="1:4" x14ac:dyDescent="0.25">
      <c r="A2717">
        <v>26</v>
      </c>
      <c r="B2717">
        <v>60</v>
      </c>
      <c r="C2717">
        <v>18</v>
      </c>
      <c r="D2717" t="str">
        <f t="shared" si="78"/>
        <v>21+</v>
      </c>
    </row>
    <row r="2718" spans="1:4" x14ac:dyDescent="0.25">
      <c r="A2718">
        <v>26</v>
      </c>
      <c r="B2718">
        <v>61</v>
      </c>
      <c r="C2718">
        <v>21</v>
      </c>
      <c r="D2718" t="str">
        <f t="shared" si="78"/>
        <v>21+</v>
      </c>
    </row>
    <row r="2719" spans="1:4" x14ac:dyDescent="0.25">
      <c r="A2719">
        <v>26</v>
      </c>
      <c r="B2719">
        <v>62</v>
      </c>
      <c r="C2719">
        <v>19</v>
      </c>
      <c r="D2719" t="str">
        <f t="shared" si="78"/>
        <v>21+</v>
      </c>
    </row>
    <row r="2720" spans="1:4" x14ac:dyDescent="0.25">
      <c r="A2720">
        <v>26</v>
      </c>
      <c r="B2720">
        <v>63</v>
      </c>
      <c r="C2720">
        <v>20</v>
      </c>
      <c r="D2720" t="str">
        <f t="shared" si="78"/>
        <v>21+</v>
      </c>
    </row>
    <row r="2721" spans="1:4" x14ac:dyDescent="0.25">
      <c r="A2721">
        <v>26</v>
      </c>
      <c r="B2721">
        <v>64</v>
      </c>
      <c r="C2721">
        <v>17</v>
      </c>
      <c r="D2721" t="str">
        <f t="shared" si="78"/>
        <v>21+</v>
      </c>
    </row>
    <row r="2722" spans="1:4" x14ac:dyDescent="0.25">
      <c r="A2722">
        <v>26</v>
      </c>
      <c r="B2722">
        <v>65</v>
      </c>
      <c r="C2722">
        <v>10</v>
      </c>
      <c r="D2722" t="str">
        <f t="shared" si="78"/>
        <v>21+</v>
      </c>
    </row>
    <row r="2723" spans="1:4" x14ac:dyDescent="0.25">
      <c r="A2723">
        <v>26</v>
      </c>
      <c r="B2723">
        <v>66</v>
      </c>
      <c r="C2723">
        <v>14</v>
      </c>
      <c r="D2723" t="str">
        <f t="shared" si="78"/>
        <v>21+</v>
      </c>
    </row>
    <row r="2724" spans="1:4" x14ac:dyDescent="0.25">
      <c r="A2724">
        <v>26</v>
      </c>
      <c r="B2724">
        <v>67</v>
      </c>
      <c r="C2724">
        <v>11</v>
      </c>
      <c r="D2724" t="str">
        <f t="shared" si="78"/>
        <v>21+</v>
      </c>
    </row>
    <row r="2725" spans="1:4" x14ac:dyDescent="0.25">
      <c r="A2725">
        <v>26</v>
      </c>
      <c r="B2725">
        <v>68</v>
      </c>
      <c r="C2725">
        <v>7</v>
      </c>
      <c r="D2725" t="str">
        <f t="shared" si="78"/>
        <v>21+</v>
      </c>
    </row>
    <row r="2726" spans="1:4" x14ac:dyDescent="0.25">
      <c r="A2726">
        <v>26</v>
      </c>
      <c r="B2726">
        <v>69</v>
      </c>
      <c r="C2726">
        <v>10</v>
      </c>
      <c r="D2726" t="str">
        <f t="shared" si="78"/>
        <v>21+</v>
      </c>
    </row>
    <row r="2727" spans="1:4" x14ac:dyDescent="0.25">
      <c r="A2727">
        <v>26</v>
      </c>
      <c r="B2727">
        <v>70</v>
      </c>
      <c r="C2727">
        <v>7</v>
      </c>
      <c r="D2727" t="str">
        <f t="shared" si="78"/>
        <v>21+</v>
      </c>
    </row>
    <row r="2728" spans="1:4" x14ac:dyDescent="0.25">
      <c r="A2728">
        <v>26</v>
      </c>
      <c r="B2728">
        <v>71</v>
      </c>
      <c r="C2728">
        <v>12</v>
      </c>
      <c r="D2728" t="str">
        <f t="shared" si="78"/>
        <v>21+</v>
      </c>
    </row>
    <row r="2729" spans="1:4" x14ac:dyDescent="0.25">
      <c r="A2729">
        <v>26</v>
      </c>
      <c r="B2729">
        <v>72</v>
      </c>
      <c r="C2729">
        <v>8</v>
      </c>
      <c r="D2729" t="str">
        <f t="shared" si="78"/>
        <v>21+</v>
      </c>
    </row>
    <row r="2730" spans="1:4" x14ac:dyDescent="0.25">
      <c r="A2730">
        <v>26</v>
      </c>
      <c r="B2730">
        <v>73</v>
      </c>
      <c r="C2730">
        <v>9</v>
      </c>
      <c r="D2730" t="str">
        <f t="shared" si="78"/>
        <v>21+</v>
      </c>
    </row>
    <row r="2731" spans="1:4" x14ac:dyDescent="0.25">
      <c r="A2731">
        <v>26</v>
      </c>
      <c r="B2731">
        <v>74</v>
      </c>
      <c r="C2731">
        <v>8</v>
      </c>
      <c r="D2731" t="str">
        <f t="shared" si="78"/>
        <v>21+</v>
      </c>
    </row>
    <row r="2732" spans="1:4" x14ac:dyDescent="0.25">
      <c r="A2732">
        <v>26</v>
      </c>
      <c r="B2732">
        <v>75</v>
      </c>
      <c r="C2732">
        <v>6</v>
      </c>
      <c r="D2732" t="str">
        <f t="shared" si="78"/>
        <v>21+</v>
      </c>
    </row>
    <row r="2733" spans="1:4" x14ac:dyDescent="0.25">
      <c r="A2733">
        <v>26</v>
      </c>
      <c r="B2733">
        <v>76</v>
      </c>
      <c r="C2733">
        <v>3</v>
      </c>
      <c r="D2733" t="str">
        <f t="shared" si="78"/>
        <v>21+</v>
      </c>
    </row>
    <row r="2734" spans="1:4" x14ac:dyDescent="0.25">
      <c r="A2734">
        <v>26</v>
      </c>
      <c r="B2734">
        <v>77</v>
      </c>
      <c r="C2734">
        <v>5</v>
      </c>
      <c r="D2734" t="str">
        <f t="shared" si="78"/>
        <v>21+</v>
      </c>
    </row>
    <row r="2735" spans="1:4" x14ac:dyDescent="0.25">
      <c r="A2735">
        <v>26</v>
      </c>
      <c r="B2735">
        <v>78</v>
      </c>
      <c r="C2735">
        <v>8</v>
      </c>
      <c r="D2735" t="str">
        <f t="shared" si="78"/>
        <v>21+</v>
      </c>
    </row>
    <row r="2736" spans="1:4" x14ac:dyDescent="0.25">
      <c r="A2736">
        <v>26</v>
      </c>
      <c r="B2736">
        <v>79</v>
      </c>
      <c r="C2736">
        <v>3</v>
      </c>
      <c r="D2736" t="str">
        <f t="shared" si="78"/>
        <v>21+</v>
      </c>
    </row>
    <row r="2737" spans="1:4" x14ac:dyDescent="0.25">
      <c r="A2737">
        <v>26</v>
      </c>
      <c r="B2737">
        <v>80</v>
      </c>
      <c r="C2737">
        <v>12</v>
      </c>
      <c r="D2737" t="str">
        <f t="shared" si="78"/>
        <v>21+</v>
      </c>
    </row>
    <row r="2738" spans="1:4" x14ac:dyDescent="0.25">
      <c r="A2738">
        <v>26</v>
      </c>
      <c r="B2738">
        <v>81</v>
      </c>
      <c r="C2738">
        <v>6</v>
      </c>
      <c r="D2738" t="str">
        <f t="shared" si="78"/>
        <v>21+</v>
      </c>
    </row>
    <row r="2739" spans="1:4" x14ac:dyDescent="0.25">
      <c r="A2739">
        <v>26</v>
      </c>
      <c r="B2739">
        <v>82</v>
      </c>
      <c r="C2739">
        <v>6</v>
      </c>
      <c r="D2739" t="str">
        <f t="shared" si="78"/>
        <v>21+</v>
      </c>
    </row>
    <row r="2740" spans="1:4" x14ac:dyDescent="0.25">
      <c r="A2740">
        <v>26</v>
      </c>
      <c r="B2740">
        <v>83</v>
      </c>
      <c r="C2740">
        <v>5</v>
      </c>
      <c r="D2740" t="str">
        <f t="shared" si="78"/>
        <v>21+</v>
      </c>
    </row>
    <row r="2741" spans="1:4" x14ac:dyDescent="0.25">
      <c r="A2741">
        <v>26</v>
      </c>
      <c r="B2741">
        <v>84</v>
      </c>
      <c r="C2741">
        <v>3</v>
      </c>
      <c r="D2741" t="str">
        <f t="shared" si="78"/>
        <v>21+</v>
      </c>
    </row>
    <row r="2742" spans="1:4" x14ac:dyDescent="0.25">
      <c r="A2742">
        <v>26</v>
      </c>
      <c r="B2742">
        <v>85</v>
      </c>
      <c r="C2742">
        <v>7</v>
      </c>
      <c r="D2742" t="str">
        <f t="shared" si="78"/>
        <v>21+</v>
      </c>
    </row>
    <row r="2743" spans="1:4" x14ac:dyDescent="0.25">
      <c r="A2743">
        <v>26</v>
      </c>
      <c r="B2743">
        <v>86</v>
      </c>
      <c r="C2743">
        <v>5</v>
      </c>
      <c r="D2743" t="str">
        <f t="shared" si="78"/>
        <v>21+</v>
      </c>
    </row>
    <row r="2744" spans="1:4" x14ac:dyDescent="0.25">
      <c r="A2744">
        <v>26</v>
      </c>
      <c r="B2744">
        <v>87</v>
      </c>
      <c r="C2744">
        <v>8</v>
      </c>
      <c r="D2744" t="str">
        <f t="shared" si="78"/>
        <v>21+</v>
      </c>
    </row>
    <row r="2745" spans="1:4" x14ac:dyDescent="0.25">
      <c r="A2745">
        <v>26</v>
      </c>
      <c r="B2745">
        <v>88</v>
      </c>
      <c r="C2745">
        <v>5</v>
      </c>
      <c r="D2745" t="str">
        <f t="shared" si="78"/>
        <v>21+</v>
      </c>
    </row>
    <row r="2746" spans="1:4" x14ac:dyDescent="0.25">
      <c r="A2746">
        <v>26</v>
      </c>
      <c r="B2746">
        <v>89</v>
      </c>
      <c r="C2746">
        <v>4</v>
      </c>
      <c r="D2746" t="str">
        <f t="shared" si="78"/>
        <v>21+</v>
      </c>
    </row>
    <row r="2747" spans="1:4" x14ac:dyDescent="0.25">
      <c r="A2747">
        <v>26</v>
      </c>
      <c r="B2747">
        <v>90</v>
      </c>
      <c r="C2747">
        <v>7</v>
      </c>
      <c r="D2747" t="str">
        <f t="shared" si="78"/>
        <v>21+</v>
      </c>
    </row>
    <row r="2748" spans="1:4" x14ac:dyDescent="0.25">
      <c r="A2748">
        <v>26</v>
      </c>
      <c r="B2748">
        <v>91</v>
      </c>
      <c r="C2748">
        <v>6</v>
      </c>
      <c r="D2748" t="str">
        <f t="shared" si="78"/>
        <v>21+</v>
      </c>
    </row>
    <row r="2749" spans="1:4" x14ac:dyDescent="0.25">
      <c r="A2749">
        <v>26</v>
      </c>
      <c r="B2749">
        <v>92</v>
      </c>
      <c r="C2749">
        <v>5</v>
      </c>
      <c r="D2749" t="str">
        <f t="shared" si="78"/>
        <v>21+</v>
      </c>
    </row>
    <row r="2750" spans="1:4" x14ac:dyDescent="0.25">
      <c r="A2750">
        <v>26</v>
      </c>
      <c r="B2750">
        <v>93</v>
      </c>
      <c r="C2750">
        <v>4</v>
      </c>
      <c r="D2750" t="str">
        <f t="shared" si="78"/>
        <v>21+</v>
      </c>
    </row>
    <row r="2751" spans="1:4" x14ac:dyDescent="0.25">
      <c r="A2751">
        <v>26</v>
      </c>
      <c r="B2751">
        <v>94</v>
      </c>
      <c r="C2751">
        <v>4</v>
      </c>
      <c r="D2751" t="str">
        <f t="shared" si="78"/>
        <v>21+</v>
      </c>
    </row>
    <row r="2752" spans="1:4" x14ac:dyDescent="0.25">
      <c r="A2752">
        <v>26</v>
      </c>
      <c r="B2752">
        <v>95</v>
      </c>
      <c r="C2752">
        <v>2</v>
      </c>
      <c r="D2752" t="str">
        <f t="shared" si="78"/>
        <v>21+</v>
      </c>
    </row>
    <row r="2753" spans="1:4" x14ac:dyDescent="0.25">
      <c r="A2753">
        <v>26</v>
      </c>
      <c r="B2753">
        <v>98</v>
      </c>
      <c r="C2753">
        <v>2</v>
      </c>
      <c r="D2753" t="str">
        <f t="shared" si="78"/>
        <v>21+</v>
      </c>
    </row>
    <row r="2754" spans="1:4" x14ac:dyDescent="0.25">
      <c r="A2754">
        <v>26</v>
      </c>
      <c r="B2754">
        <v>99</v>
      </c>
      <c r="C2754">
        <v>4</v>
      </c>
      <c r="D2754" t="str">
        <f t="shared" si="78"/>
        <v>21+</v>
      </c>
    </row>
    <row r="2755" spans="1:4" x14ac:dyDescent="0.25">
      <c r="A2755">
        <v>26</v>
      </c>
      <c r="B2755">
        <v>100</v>
      </c>
      <c r="C2755">
        <v>2</v>
      </c>
      <c r="D2755" t="str">
        <f t="shared" ref="D2755:D2818" si="79">IF(B2755-A2755&lt;21,B2755-A2755,"21+")</f>
        <v>21+</v>
      </c>
    </row>
    <row r="2756" spans="1:4" x14ac:dyDescent="0.25">
      <c r="A2756">
        <v>26</v>
      </c>
      <c r="B2756">
        <v>101</v>
      </c>
      <c r="C2756">
        <v>3</v>
      </c>
      <c r="D2756" t="str">
        <f t="shared" si="79"/>
        <v>21+</v>
      </c>
    </row>
    <row r="2757" spans="1:4" x14ac:dyDescent="0.25">
      <c r="A2757">
        <v>26</v>
      </c>
      <c r="B2757">
        <v>102</v>
      </c>
      <c r="C2757">
        <v>3</v>
      </c>
      <c r="D2757" t="str">
        <f t="shared" si="79"/>
        <v>21+</v>
      </c>
    </row>
    <row r="2758" spans="1:4" x14ac:dyDescent="0.25">
      <c r="A2758">
        <v>26</v>
      </c>
      <c r="B2758">
        <v>104</v>
      </c>
      <c r="C2758">
        <v>3</v>
      </c>
      <c r="D2758" t="str">
        <f t="shared" si="79"/>
        <v>21+</v>
      </c>
    </row>
    <row r="2759" spans="1:4" x14ac:dyDescent="0.25">
      <c r="A2759">
        <v>26</v>
      </c>
      <c r="B2759">
        <v>105</v>
      </c>
      <c r="C2759">
        <v>2</v>
      </c>
      <c r="D2759" t="str">
        <f t="shared" si="79"/>
        <v>21+</v>
      </c>
    </row>
    <row r="2760" spans="1:4" x14ac:dyDescent="0.25">
      <c r="A2760">
        <v>26</v>
      </c>
      <c r="B2760">
        <v>107</v>
      </c>
      <c r="C2760">
        <v>1</v>
      </c>
      <c r="D2760" t="str">
        <f t="shared" si="79"/>
        <v>21+</v>
      </c>
    </row>
    <row r="2761" spans="1:4" x14ac:dyDescent="0.25">
      <c r="A2761">
        <v>26</v>
      </c>
      <c r="B2761">
        <v>109</v>
      </c>
      <c r="C2761">
        <v>1</v>
      </c>
      <c r="D2761" t="str">
        <f t="shared" si="79"/>
        <v>21+</v>
      </c>
    </row>
    <row r="2762" spans="1:4" x14ac:dyDescent="0.25">
      <c r="A2762">
        <v>26</v>
      </c>
      <c r="B2762">
        <v>110</v>
      </c>
      <c r="C2762">
        <v>1</v>
      </c>
      <c r="D2762" t="str">
        <f t="shared" si="79"/>
        <v>21+</v>
      </c>
    </row>
    <row r="2763" spans="1:4" x14ac:dyDescent="0.25">
      <c r="A2763">
        <v>26</v>
      </c>
      <c r="B2763">
        <v>112</v>
      </c>
      <c r="C2763">
        <v>1</v>
      </c>
      <c r="D2763" t="str">
        <f t="shared" si="79"/>
        <v>21+</v>
      </c>
    </row>
    <row r="2764" spans="1:4" x14ac:dyDescent="0.25">
      <c r="A2764">
        <v>26</v>
      </c>
      <c r="B2764">
        <v>113</v>
      </c>
      <c r="C2764">
        <v>1</v>
      </c>
      <c r="D2764" t="str">
        <f t="shared" si="79"/>
        <v>21+</v>
      </c>
    </row>
    <row r="2765" spans="1:4" x14ac:dyDescent="0.25">
      <c r="A2765">
        <v>26</v>
      </c>
      <c r="B2765">
        <v>114</v>
      </c>
      <c r="C2765">
        <v>1</v>
      </c>
      <c r="D2765" t="str">
        <f t="shared" si="79"/>
        <v>21+</v>
      </c>
    </row>
    <row r="2766" spans="1:4" x14ac:dyDescent="0.25">
      <c r="A2766">
        <v>26</v>
      </c>
      <c r="B2766">
        <v>117</v>
      </c>
      <c r="C2766">
        <v>1</v>
      </c>
      <c r="D2766" t="str">
        <f t="shared" si="79"/>
        <v>21+</v>
      </c>
    </row>
    <row r="2767" spans="1:4" x14ac:dyDescent="0.25">
      <c r="A2767">
        <v>26</v>
      </c>
      <c r="B2767">
        <v>121</v>
      </c>
      <c r="C2767">
        <v>2</v>
      </c>
      <c r="D2767" t="str">
        <f t="shared" si="79"/>
        <v>21+</v>
      </c>
    </row>
    <row r="2768" spans="1:4" x14ac:dyDescent="0.25">
      <c r="A2768">
        <v>26</v>
      </c>
      <c r="B2768">
        <v>125</v>
      </c>
      <c r="C2768">
        <v>2</v>
      </c>
      <c r="D2768" t="str">
        <f t="shared" si="79"/>
        <v>21+</v>
      </c>
    </row>
    <row r="2769" spans="1:4" x14ac:dyDescent="0.25">
      <c r="A2769">
        <v>26</v>
      </c>
      <c r="B2769">
        <v>132</v>
      </c>
      <c r="C2769">
        <v>1</v>
      </c>
      <c r="D2769" t="str">
        <f t="shared" si="79"/>
        <v>21+</v>
      </c>
    </row>
    <row r="2770" spans="1:4" x14ac:dyDescent="0.25">
      <c r="A2770">
        <v>26</v>
      </c>
      <c r="B2770">
        <v>133</v>
      </c>
      <c r="C2770">
        <v>1</v>
      </c>
      <c r="D2770" t="str">
        <f t="shared" si="79"/>
        <v>21+</v>
      </c>
    </row>
    <row r="2771" spans="1:4" x14ac:dyDescent="0.25">
      <c r="A2771">
        <v>26</v>
      </c>
      <c r="B2771">
        <v>136</v>
      </c>
      <c r="C2771">
        <v>2</v>
      </c>
      <c r="D2771" t="str">
        <f t="shared" si="79"/>
        <v>21+</v>
      </c>
    </row>
    <row r="2772" spans="1:4" x14ac:dyDescent="0.25">
      <c r="A2772">
        <v>26</v>
      </c>
      <c r="B2772">
        <v>141</v>
      </c>
      <c r="C2772">
        <v>1</v>
      </c>
      <c r="D2772" t="str">
        <f t="shared" si="79"/>
        <v>21+</v>
      </c>
    </row>
    <row r="2773" spans="1:4" x14ac:dyDescent="0.25">
      <c r="A2773">
        <v>26</v>
      </c>
      <c r="B2773">
        <v>161</v>
      </c>
      <c r="C2773">
        <v>1</v>
      </c>
      <c r="D2773" t="str">
        <f t="shared" si="79"/>
        <v>21+</v>
      </c>
    </row>
    <row r="2774" spans="1:4" x14ac:dyDescent="0.25">
      <c r="A2774">
        <v>26</v>
      </c>
      <c r="B2774">
        <v>238</v>
      </c>
      <c r="C2774">
        <v>1</v>
      </c>
      <c r="D2774" t="str">
        <f t="shared" si="79"/>
        <v>21+</v>
      </c>
    </row>
    <row r="2775" spans="1:4" x14ac:dyDescent="0.25">
      <c r="A2775">
        <v>26</v>
      </c>
      <c r="B2775">
        <v>275</v>
      </c>
      <c r="C2775">
        <v>1</v>
      </c>
      <c r="D2775" t="str">
        <f t="shared" si="79"/>
        <v>21+</v>
      </c>
    </row>
    <row r="2776" spans="1:4" x14ac:dyDescent="0.25">
      <c r="A2776">
        <v>27</v>
      </c>
      <c r="B2776">
        <v>27</v>
      </c>
      <c r="C2776">
        <v>147</v>
      </c>
      <c r="D2776">
        <f t="shared" si="79"/>
        <v>0</v>
      </c>
    </row>
    <row r="2777" spans="1:4" x14ac:dyDescent="0.25">
      <c r="A2777">
        <v>27</v>
      </c>
      <c r="B2777">
        <v>28</v>
      </c>
      <c r="C2777">
        <v>108</v>
      </c>
      <c r="D2777">
        <f t="shared" si="79"/>
        <v>1</v>
      </c>
    </row>
    <row r="2778" spans="1:4" x14ac:dyDescent="0.25">
      <c r="A2778">
        <v>27</v>
      </c>
      <c r="B2778">
        <v>29</v>
      </c>
      <c r="C2778">
        <v>110</v>
      </c>
      <c r="D2778">
        <f t="shared" si="79"/>
        <v>2</v>
      </c>
    </row>
    <row r="2779" spans="1:4" x14ac:dyDescent="0.25">
      <c r="A2779">
        <v>27</v>
      </c>
      <c r="B2779">
        <v>30</v>
      </c>
      <c r="C2779">
        <v>80</v>
      </c>
      <c r="D2779">
        <f t="shared" si="79"/>
        <v>3</v>
      </c>
    </row>
    <row r="2780" spans="1:4" x14ac:dyDescent="0.25">
      <c r="A2780">
        <v>27</v>
      </c>
      <c r="B2780">
        <v>31</v>
      </c>
      <c r="C2780">
        <v>66</v>
      </c>
      <c r="D2780">
        <f t="shared" si="79"/>
        <v>4</v>
      </c>
    </row>
    <row r="2781" spans="1:4" x14ac:dyDescent="0.25">
      <c r="A2781">
        <v>27</v>
      </c>
      <c r="B2781">
        <v>32</v>
      </c>
      <c r="C2781">
        <v>91</v>
      </c>
      <c r="D2781">
        <f t="shared" si="79"/>
        <v>5</v>
      </c>
    </row>
    <row r="2782" spans="1:4" x14ac:dyDescent="0.25">
      <c r="A2782">
        <v>27</v>
      </c>
      <c r="B2782">
        <v>33</v>
      </c>
      <c r="C2782">
        <v>68</v>
      </c>
      <c r="D2782">
        <f t="shared" si="79"/>
        <v>6</v>
      </c>
    </row>
    <row r="2783" spans="1:4" x14ac:dyDescent="0.25">
      <c r="A2783">
        <v>27</v>
      </c>
      <c r="B2783">
        <v>34</v>
      </c>
      <c r="C2783">
        <v>81</v>
      </c>
      <c r="D2783">
        <f t="shared" si="79"/>
        <v>7</v>
      </c>
    </row>
    <row r="2784" spans="1:4" x14ac:dyDescent="0.25">
      <c r="A2784">
        <v>27</v>
      </c>
      <c r="B2784">
        <v>35</v>
      </c>
      <c r="C2784">
        <v>68</v>
      </c>
      <c r="D2784">
        <f t="shared" si="79"/>
        <v>8</v>
      </c>
    </row>
    <row r="2785" spans="1:4" x14ac:dyDescent="0.25">
      <c r="A2785">
        <v>27</v>
      </c>
      <c r="B2785">
        <v>36</v>
      </c>
      <c r="C2785">
        <v>70</v>
      </c>
      <c r="D2785">
        <f t="shared" si="79"/>
        <v>9</v>
      </c>
    </row>
    <row r="2786" spans="1:4" x14ac:dyDescent="0.25">
      <c r="A2786">
        <v>27</v>
      </c>
      <c r="B2786">
        <v>37</v>
      </c>
      <c r="C2786">
        <v>47</v>
      </c>
      <c r="D2786">
        <f t="shared" si="79"/>
        <v>10</v>
      </c>
    </row>
    <row r="2787" spans="1:4" x14ac:dyDescent="0.25">
      <c r="A2787">
        <v>27</v>
      </c>
      <c r="B2787">
        <v>38</v>
      </c>
      <c r="C2787">
        <v>52</v>
      </c>
      <c r="D2787">
        <f t="shared" si="79"/>
        <v>11</v>
      </c>
    </row>
    <row r="2788" spans="1:4" x14ac:dyDescent="0.25">
      <c r="A2788">
        <v>27</v>
      </c>
      <c r="B2788">
        <v>39</v>
      </c>
      <c r="C2788">
        <v>37</v>
      </c>
      <c r="D2788">
        <f t="shared" si="79"/>
        <v>12</v>
      </c>
    </row>
    <row r="2789" spans="1:4" x14ac:dyDescent="0.25">
      <c r="A2789">
        <v>27</v>
      </c>
      <c r="B2789">
        <v>40</v>
      </c>
      <c r="C2789">
        <v>44</v>
      </c>
      <c r="D2789">
        <f t="shared" si="79"/>
        <v>13</v>
      </c>
    </row>
    <row r="2790" spans="1:4" x14ac:dyDescent="0.25">
      <c r="A2790">
        <v>27</v>
      </c>
      <c r="B2790">
        <v>41</v>
      </c>
      <c r="C2790">
        <v>45</v>
      </c>
      <c r="D2790">
        <f t="shared" si="79"/>
        <v>14</v>
      </c>
    </row>
    <row r="2791" spans="1:4" x14ac:dyDescent="0.25">
      <c r="A2791">
        <v>27</v>
      </c>
      <c r="B2791">
        <v>42</v>
      </c>
      <c r="C2791">
        <v>49</v>
      </c>
      <c r="D2791">
        <f t="shared" si="79"/>
        <v>15</v>
      </c>
    </row>
    <row r="2792" spans="1:4" x14ac:dyDescent="0.25">
      <c r="A2792">
        <v>27</v>
      </c>
      <c r="B2792">
        <v>43</v>
      </c>
      <c r="C2792">
        <v>44</v>
      </c>
      <c r="D2792">
        <f t="shared" si="79"/>
        <v>16</v>
      </c>
    </row>
    <row r="2793" spans="1:4" x14ac:dyDescent="0.25">
      <c r="A2793">
        <v>27</v>
      </c>
      <c r="B2793">
        <v>44</v>
      </c>
      <c r="C2793">
        <v>39</v>
      </c>
      <c r="D2793">
        <f t="shared" si="79"/>
        <v>17</v>
      </c>
    </row>
    <row r="2794" spans="1:4" x14ac:dyDescent="0.25">
      <c r="A2794">
        <v>27</v>
      </c>
      <c r="B2794">
        <v>45</v>
      </c>
      <c r="C2794">
        <v>39</v>
      </c>
      <c r="D2794">
        <f t="shared" si="79"/>
        <v>18</v>
      </c>
    </row>
    <row r="2795" spans="1:4" x14ac:dyDescent="0.25">
      <c r="A2795">
        <v>27</v>
      </c>
      <c r="B2795">
        <v>46</v>
      </c>
      <c r="C2795">
        <v>22</v>
      </c>
      <c r="D2795">
        <f t="shared" si="79"/>
        <v>19</v>
      </c>
    </row>
    <row r="2796" spans="1:4" x14ac:dyDescent="0.25">
      <c r="A2796">
        <v>27</v>
      </c>
      <c r="B2796">
        <v>47</v>
      </c>
      <c r="C2796">
        <v>35</v>
      </c>
      <c r="D2796">
        <f t="shared" si="79"/>
        <v>20</v>
      </c>
    </row>
    <row r="2797" spans="1:4" x14ac:dyDescent="0.25">
      <c r="A2797">
        <v>27</v>
      </c>
      <c r="B2797">
        <v>48</v>
      </c>
      <c r="C2797">
        <v>22</v>
      </c>
      <c r="D2797" t="str">
        <f t="shared" si="79"/>
        <v>21+</v>
      </c>
    </row>
    <row r="2798" spans="1:4" x14ac:dyDescent="0.25">
      <c r="A2798">
        <v>27</v>
      </c>
      <c r="B2798">
        <v>49</v>
      </c>
      <c r="C2798">
        <v>29</v>
      </c>
      <c r="D2798" t="str">
        <f t="shared" si="79"/>
        <v>21+</v>
      </c>
    </row>
    <row r="2799" spans="1:4" x14ac:dyDescent="0.25">
      <c r="A2799">
        <v>27</v>
      </c>
      <c r="B2799">
        <v>50</v>
      </c>
      <c r="C2799">
        <v>40</v>
      </c>
      <c r="D2799" t="str">
        <f t="shared" si="79"/>
        <v>21+</v>
      </c>
    </row>
    <row r="2800" spans="1:4" x14ac:dyDescent="0.25">
      <c r="A2800">
        <v>27</v>
      </c>
      <c r="B2800">
        <v>51</v>
      </c>
      <c r="C2800">
        <v>31</v>
      </c>
      <c r="D2800" t="str">
        <f t="shared" si="79"/>
        <v>21+</v>
      </c>
    </row>
    <row r="2801" spans="1:4" x14ac:dyDescent="0.25">
      <c r="A2801">
        <v>27</v>
      </c>
      <c r="B2801">
        <v>52</v>
      </c>
      <c r="C2801">
        <v>24</v>
      </c>
      <c r="D2801" t="str">
        <f t="shared" si="79"/>
        <v>21+</v>
      </c>
    </row>
    <row r="2802" spans="1:4" x14ac:dyDescent="0.25">
      <c r="A2802">
        <v>27</v>
      </c>
      <c r="B2802">
        <v>53</v>
      </c>
      <c r="C2802">
        <v>20</v>
      </c>
      <c r="D2802" t="str">
        <f t="shared" si="79"/>
        <v>21+</v>
      </c>
    </row>
    <row r="2803" spans="1:4" x14ac:dyDescent="0.25">
      <c r="A2803">
        <v>27</v>
      </c>
      <c r="B2803">
        <v>54</v>
      </c>
      <c r="C2803">
        <v>27</v>
      </c>
      <c r="D2803" t="str">
        <f t="shared" si="79"/>
        <v>21+</v>
      </c>
    </row>
    <row r="2804" spans="1:4" x14ac:dyDescent="0.25">
      <c r="A2804">
        <v>27</v>
      </c>
      <c r="B2804">
        <v>55</v>
      </c>
      <c r="C2804">
        <v>24</v>
      </c>
      <c r="D2804" t="str">
        <f t="shared" si="79"/>
        <v>21+</v>
      </c>
    </row>
    <row r="2805" spans="1:4" x14ac:dyDescent="0.25">
      <c r="A2805">
        <v>27</v>
      </c>
      <c r="B2805">
        <v>56</v>
      </c>
      <c r="C2805">
        <v>17</v>
      </c>
      <c r="D2805" t="str">
        <f t="shared" si="79"/>
        <v>21+</v>
      </c>
    </row>
    <row r="2806" spans="1:4" x14ac:dyDescent="0.25">
      <c r="A2806">
        <v>27</v>
      </c>
      <c r="B2806">
        <v>57</v>
      </c>
      <c r="C2806">
        <v>20</v>
      </c>
      <c r="D2806" t="str">
        <f t="shared" si="79"/>
        <v>21+</v>
      </c>
    </row>
    <row r="2807" spans="1:4" x14ac:dyDescent="0.25">
      <c r="A2807">
        <v>27</v>
      </c>
      <c r="B2807">
        <v>58</v>
      </c>
      <c r="C2807">
        <v>26</v>
      </c>
      <c r="D2807" t="str">
        <f t="shared" si="79"/>
        <v>21+</v>
      </c>
    </row>
    <row r="2808" spans="1:4" x14ac:dyDescent="0.25">
      <c r="A2808">
        <v>27</v>
      </c>
      <c r="B2808">
        <v>59</v>
      </c>
      <c r="C2808">
        <v>23</v>
      </c>
      <c r="D2808" t="str">
        <f t="shared" si="79"/>
        <v>21+</v>
      </c>
    </row>
    <row r="2809" spans="1:4" x14ac:dyDescent="0.25">
      <c r="A2809">
        <v>27</v>
      </c>
      <c r="B2809">
        <v>60</v>
      </c>
      <c r="C2809">
        <v>25</v>
      </c>
      <c r="D2809" t="str">
        <f t="shared" si="79"/>
        <v>21+</v>
      </c>
    </row>
    <row r="2810" spans="1:4" x14ac:dyDescent="0.25">
      <c r="A2810">
        <v>27</v>
      </c>
      <c r="B2810">
        <v>61</v>
      </c>
      <c r="C2810">
        <v>17</v>
      </c>
      <c r="D2810" t="str">
        <f t="shared" si="79"/>
        <v>21+</v>
      </c>
    </row>
    <row r="2811" spans="1:4" x14ac:dyDescent="0.25">
      <c r="A2811">
        <v>27</v>
      </c>
      <c r="B2811">
        <v>62</v>
      </c>
      <c r="C2811">
        <v>26</v>
      </c>
      <c r="D2811" t="str">
        <f t="shared" si="79"/>
        <v>21+</v>
      </c>
    </row>
    <row r="2812" spans="1:4" x14ac:dyDescent="0.25">
      <c r="A2812">
        <v>27</v>
      </c>
      <c r="B2812">
        <v>63</v>
      </c>
      <c r="C2812">
        <v>16</v>
      </c>
      <c r="D2812" t="str">
        <f t="shared" si="79"/>
        <v>21+</v>
      </c>
    </row>
    <row r="2813" spans="1:4" x14ac:dyDescent="0.25">
      <c r="A2813">
        <v>27</v>
      </c>
      <c r="B2813">
        <v>64</v>
      </c>
      <c r="C2813">
        <v>12</v>
      </c>
      <c r="D2813" t="str">
        <f t="shared" si="79"/>
        <v>21+</v>
      </c>
    </row>
    <row r="2814" spans="1:4" x14ac:dyDescent="0.25">
      <c r="A2814">
        <v>27</v>
      </c>
      <c r="B2814">
        <v>65</v>
      </c>
      <c r="C2814">
        <v>16</v>
      </c>
      <c r="D2814" t="str">
        <f t="shared" si="79"/>
        <v>21+</v>
      </c>
    </row>
    <row r="2815" spans="1:4" x14ac:dyDescent="0.25">
      <c r="A2815">
        <v>27</v>
      </c>
      <c r="B2815">
        <v>66</v>
      </c>
      <c r="C2815">
        <v>22</v>
      </c>
      <c r="D2815" t="str">
        <f t="shared" si="79"/>
        <v>21+</v>
      </c>
    </row>
    <row r="2816" spans="1:4" x14ac:dyDescent="0.25">
      <c r="A2816">
        <v>27</v>
      </c>
      <c r="B2816">
        <v>67</v>
      </c>
      <c r="C2816">
        <v>10</v>
      </c>
      <c r="D2816" t="str">
        <f t="shared" si="79"/>
        <v>21+</v>
      </c>
    </row>
    <row r="2817" spans="1:4" x14ac:dyDescent="0.25">
      <c r="A2817">
        <v>27</v>
      </c>
      <c r="B2817">
        <v>68</v>
      </c>
      <c r="C2817">
        <v>7</v>
      </c>
      <c r="D2817" t="str">
        <f t="shared" si="79"/>
        <v>21+</v>
      </c>
    </row>
    <row r="2818" spans="1:4" x14ac:dyDescent="0.25">
      <c r="A2818">
        <v>27</v>
      </c>
      <c r="B2818">
        <v>69</v>
      </c>
      <c r="C2818">
        <v>10</v>
      </c>
      <c r="D2818" t="str">
        <f t="shared" si="79"/>
        <v>21+</v>
      </c>
    </row>
    <row r="2819" spans="1:4" x14ac:dyDescent="0.25">
      <c r="A2819">
        <v>27</v>
      </c>
      <c r="B2819">
        <v>70</v>
      </c>
      <c r="C2819">
        <v>8</v>
      </c>
      <c r="D2819" t="str">
        <f t="shared" ref="D2819:D2882" si="80">IF(B2819-A2819&lt;21,B2819-A2819,"21+")</f>
        <v>21+</v>
      </c>
    </row>
    <row r="2820" spans="1:4" x14ac:dyDescent="0.25">
      <c r="A2820">
        <v>27</v>
      </c>
      <c r="B2820">
        <v>71</v>
      </c>
      <c r="C2820">
        <v>11</v>
      </c>
      <c r="D2820" t="str">
        <f t="shared" si="80"/>
        <v>21+</v>
      </c>
    </row>
    <row r="2821" spans="1:4" x14ac:dyDescent="0.25">
      <c r="A2821">
        <v>27</v>
      </c>
      <c r="B2821">
        <v>72</v>
      </c>
      <c r="C2821">
        <v>13</v>
      </c>
      <c r="D2821" t="str">
        <f t="shared" si="80"/>
        <v>21+</v>
      </c>
    </row>
    <row r="2822" spans="1:4" x14ac:dyDescent="0.25">
      <c r="A2822">
        <v>27</v>
      </c>
      <c r="B2822">
        <v>73</v>
      </c>
      <c r="C2822">
        <v>5</v>
      </c>
      <c r="D2822" t="str">
        <f t="shared" si="80"/>
        <v>21+</v>
      </c>
    </row>
    <row r="2823" spans="1:4" x14ac:dyDescent="0.25">
      <c r="A2823">
        <v>27</v>
      </c>
      <c r="B2823">
        <v>74</v>
      </c>
      <c r="C2823">
        <v>5</v>
      </c>
      <c r="D2823" t="str">
        <f t="shared" si="80"/>
        <v>21+</v>
      </c>
    </row>
    <row r="2824" spans="1:4" x14ac:dyDescent="0.25">
      <c r="A2824">
        <v>27</v>
      </c>
      <c r="B2824">
        <v>75</v>
      </c>
      <c r="C2824">
        <v>5</v>
      </c>
      <c r="D2824" t="str">
        <f t="shared" si="80"/>
        <v>21+</v>
      </c>
    </row>
    <row r="2825" spans="1:4" x14ac:dyDescent="0.25">
      <c r="A2825">
        <v>27</v>
      </c>
      <c r="B2825">
        <v>76</v>
      </c>
      <c r="C2825">
        <v>6</v>
      </c>
      <c r="D2825" t="str">
        <f t="shared" si="80"/>
        <v>21+</v>
      </c>
    </row>
    <row r="2826" spans="1:4" x14ac:dyDescent="0.25">
      <c r="A2826">
        <v>27</v>
      </c>
      <c r="B2826">
        <v>77</v>
      </c>
      <c r="C2826">
        <v>8</v>
      </c>
      <c r="D2826" t="str">
        <f t="shared" si="80"/>
        <v>21+</v>
      </c>
    </row>
    <row r="2827" spans="1:4" x14ac:dyDescent="0.25">
      <c r="A2827">
        <v>27</v>
      </c>
      <c r="B2827">
        <v>78</v>
      </c>
      <c r="C2827">
        <v>5</v>
      </c>
      <c r="D2827" t="str">
        <f t="shared" si="80"/>
        <v>21+</v>
      </c>
    </row>
    <row r="2828" spans="1:4" x14ac:dyDescent="0.25">
      <c r="A2828">
        <v>27</v>
      </c>
      <c r="B2828">
        <v>79</v>
      </c>
      <c r="C2828">
        <v>6</v>
      </c>
      <c r="D2828" t="str">
        <f t="shared" si="80"/>
        <v>21+</v>
      </c>
    </row>
    <row r="2829" spans="1:4" x14ac:dyDescent="0.25">
      <c r="A2829">
        <v>27</v>
      </c>
      <c r="B2829">
        <v>80</v>
      </c>
      <c r="C2829">
        <v>7</v>
      </c>
      <c r="D2829" t="str">
        <f t="shared" si="80"/>
        <v>21+</v>
      </c>
    </row>
    <row r="2830" spans="1:4" x14ac:dyDescent="0.25">
      <c r="A2830">
        <v>27</v>
      </c>
      <c r="B2830">
        <v>81</v>
      </c>
      <c r="C2830">
        <v>5</v>
      </c>
      <c r="D2830" t="str">
        <f t="shared" si="80"/>
        <v>21+</v>
      </c>
    </row>
    <row r="2831" spans="1:4" x14ac:dyDescent="0.25">
      <c r="A2831">
        <v>27</v>
      </c>
      <c r="B2831">
        <v>82</v>
      </c>
      <c r="C2831">
        <v>5</v>
      </c>
      <c r="D2831" t="str">
        <f t="shared" si="80"/>
        <v>21+</v>
      </c>
    </row>
    <row r="2832" spans="1:4" x14ac:dyDescent="0.25">
      <c r="A2832">
        <v>27</v>
      </c>
      <c r="B2832">
        <v>83</v>
      </c>
      <c r="C2832">
        <v>2</v>
      </c>
      <c r="D2832" t="str">
        <f t="shared" si="80"/>
        <v>21+</v>
      </c>
    </row>
    <row r="2833" spans="1:4" x14ac:dyDescent="0.25">
      <c r="A2833">
        <v>27</v>
      </c>
      <c r="B2833">
        <v>84</v>
      </c>
      <c r="C2833">
        <v>7</v>
      </c>
      <c r="D2833" t="str">
        <f t="shared" si="80"/>
        <v>21+</v>
      </c>
    </row>
    <row r="2834" spans="1:4" x14ac:dyDescent="0.25">
      <c r="A2834">
        <v>27</v>
      </c>
      <c r="B2834">
        <v>85</v>
      </c>
      <c r="C2834">
        <v>2</v>
      </c>
      <c r="D2834" t="str">
        <f t="shared" si="80"/>
        <v>21+</v>
      </c>
    </row>
    <row r="2835" spans="1:4" x14ac:dyDescent="0.25">
      <c r="A2835">
        <v>27</v>
      </c>
      <c r="B2835">
        <v>86</v>
      </c>
      <c r="C2835">
        <v>3</v>
      </c>
      <c r="D2835" t="str">
        <f t="shared" si="80"/>
        <v>21+</v>
      </c>
    </row>
    <row r="2836" spans="1:4" x14ac:dyDescent="0.25">
      <c r="A2836">
        <v>27</v>
      </c>
      <c r="B2836">
        <v>87</v>
      </c>
      <c r="C2836">
        <v>5</v>
      </c>
      <c r="D2836" t="str">
        <f t="shared" si="80"/>
        <v>21+</v>
      </c>
    </row>
    <row r="2837" spans="1:4" x14ac:dyDescent="0.25">
      <c r="A2837">
        <v>27</v>
      </c>
      <c r="B2837">
        <v>88</v>
      </c>
      <c r="C2837">
        <v>4</v>
      </c>
      <c r="D2837" t="str">
        <f t="shared" si="80"/>
        <v>21+</v>
      </c>
    </row>
    <row r="2838" spans="1:4" x14ac:dyDescent="0.25">
      <c r="A2838">
        <v>27</v>
      </c>
      <c r="B2838">
        <v>89</v>
      </c>
      <c r="C2838">
        <v>3</v>
      </c>
      <c r="D2838" t="str">
        <f t="shared" si="80"/>
        <v>21+</v>
      </c>
    </row>
    <row r="2839" spans="1:4" x14ac:dyDescent="0.25">
      <c r="A2839">
        <v>27</v>
      </c>
      <c r="B2839">
        <v>90</v>
      </c>
      <c r="C2839">
        <v>6</v>
      </c>
      <c r="D2839" t="str">
        <f t="shared" si="80"/>
        <v>21+</v>
      </c>
    </row>
    <row r="2840" spans="1:4" x14ac:dyDescent="0.25">
      <c r="A2840">
        <v>27</v>
      </c>
      <c r="B2840">
        <v>91</v>
      </c>
      <c r="C2840">
        <v>6</v>
      </c>
      <c r="D2840" t="str">
        <f t="shared" si="80"/>
        <v>21+</v>
      </c>
    </row>
    <row r="2841" spans="1:4" x14ac:dyDescent="0.25">
      <c r="A2841">
        <v>27</v>
      </c>
      <c r="B2841">
        <v>92</v>
      </c>
      <c r="C2841">
        <v>3</v>
      </c>
      <c r="D2841" t="str">
        <f t="shared" si="80"/>
        <v>21+</v>
      </c>
    </row>
    <row r="2842" spans="1:4" x14ac:dyDescent="0.25">
      <c r="A2842">
        <v>27</v>
      </c>
      <c r="B2842">
        <v>93</v>
      </c>
      <c r="C2842">
        <v>2</v>
      </c>
      <c r="D2842" t="str">
        <f t="shared" si="80"/>
        <v>21+</v>
      </c>
    </row>
    <row r="2843" spans="1:4" x14ac:dyDescent="0.25">
      <c r="A2843">
        <v>27</v>
      </c>
      <c r="B2843">
        <v>94</v>
      </c>
      <c r="C2843">
        <v>2</v>
      </c>
      <c r="D2843" t="str">
        <f t="shared" si="80"/>
        <v>21+</v>
      </c>
    </row>
    <row r="2844" spans="1:4" x14ac:dyDescent="0.25">
      <c r="A2844">
        <v>27</v>
      </c>
      <c r="B2844">
        <v>95</v>
      </c>
      <c r="C2844">
        <v>6</v>
      </c>
      <c r="D2844" t="str">
        <f t="shared" si="80"/>
        <v>21+</v>
      </c>
    </row>
    <row r="2845" spans="1:4" x14ac:dyDescent="0.25">
      <c r="A2845">
        <v>27</v>
      </c>
      <c r="B2845">
        <v>96</v>
      </c>
      <c r="C2845">
        <v>2</v>
      </c>
      <c r="D2845" t="str">
        <f t="shared" si="80"/>
        <v>21+</v>
      </c>
    </row>
    <row r="2846" spans="1:4" x14ac:dyDescent="0.25">
      <c r="A2846">
        <v>27</v>
      </c>
      <c r="B2846">
        <v>97</v>
      </c>
      <c r="C2846">
        <v>2</v>
      </c>
      <c r="D2846" t="str">
        <f t="shared" si="80"/>
        <v>21+</v>
      </c>
    </row>
    <row r="2847" spans="1:4" x14ac:dyDescent="0.25">
      <c r="A2847">
        <v>27</v>
      </c>
      <c r="B2847">
        <v>98</v>
      </c>
      <c r="C2847">
        <v>1</v>
      </c>
      <c r="D2847" t="str">
        <f t="shared" si="80"/>
        <v>21+</v>
      </c>
    </row>
    <row r="2848" spans="1:4" x14ac:dyDescent="0.25">
      <c r="A2848">
        <v>27</v>
      </c>
      <c r="B2848">
        <v>99</v>
      </c>
      <c r="C2848">
        <v>3</v>
      </c>
      <c r="D2848" t="str">
        <f t="shared" si="80"/>
        <v>21+</v>
      </c>
    </row>
    <row r="2849" spans="1:4" x14ac:dyDescent="0.25">
      <c r="A2849">
        <v>27</v>
      </c>
      <c r="B2849">
        <v>100</v>
      </c>
      <c r="C2849">
        <v>2</v>
      </c>
      <c r="D2849" t="str">
        <f t="shared" si="80"/>
        <v>21+</v>
      </c>
    </row>
    <row r="2850" spans="1:4" x14ac:dyDescent="0.25">
      <c r="A2850">
        <v>27</v>
      </c>
      <c r="B2850">
        <v>101</v>
      </c>
      <c r="C2850">
        <v>3</v>
      </c>
      <c r="D2850" t="str">
        <f t="shared" si="80"/>
        <v>21+</v>
      </c>
    </row>
    <row r="2851" spans="1:4" x14ac:dyDescent="0.25">
      <c r="A2851">
        <v>27</v>
      </c>
      <c r="B2851">
        <v>102</v>
      </c>
      <c r="C2851">
        <v>1</v>
      </c>
      <c r="D2851" t="str">
        <f t="shared" si="80"/>
        <v>21+</v>
      </c>
    </row>
    <row r="2852" spans="1:4" x14ac:dyDescent="0.25">
      <c r="A2852">
        <v>27</v>
      </c>
      <c r="B2852">
        <v>103</v>
      </c>
      <c r="C2852">
        <v>5</v>
      </c>
      <c r="D2852" t="str">
        <f t="shared" si="80"/>
        <v>21+</v>
      </c>
    </row>
    <row r="2853" spans="1:4" x14ac:dyDescent="0.25">
      <c r="A2853">
        <v>27</v>
      </c>
      <c r="B2853">
        <v>104</v>
      </c>
      <c r="C2853">
        <v>1</v>
      </c>
      <c r="D2853" t="str">
        <f t="shared" si="80"/>
        <v>21+</v>
      </c>
    </row>
    <row r="2854" spans="1:4" x14ac:dyDescent="0.25">
      <c r="A2854">
        <v>27</v>
      </c>
      <c r="B2854">
        <v>105</v>
      </c>
      <c r="C2854">
        <v>2</v>
      </c>
      <c r="D2854" t="str">
        <f t="shared" si="80"/>
        <v>21+</v>
      </c>
    </row>
    <row r="2855" spans="1:4" x14ac:dyDescent="0.25">
      <c r="A2855">
        <v>27</v>
      </c>
      <c r="B2855">
        <v>106</v>
      </c>
      <c r="C2855">
        <v>2</v>
      </c>
      <c r="D2855" t="str">
        <f t="shared" si="80"/>
        <v>21+</v>
      </c>
    </row>
    <row r="2856" spans="1:4" x14ac:dyDescent="0.25">
      <c r="A2856">
        <v>27</v>
      </c>
      <c r="B2856">
        <v>107</v>
      </c>
      <c r="C2856">
        <v>1</v>
      </c>
      <c r="D2856" t="str">
        <f t="shared" si="80"/>
        <v>21+</v>
      </c>
    </row>
    <row r="2857" spans="1:4" x14ac:dyDescent="0.25">
      <c r="A2857">
        <v>27</v>
      </c>
      <c r="B2857">
        <v>108</v>
      </c>
      <c r="C2857">
        <v>2</v>
      </c>
      <c r="D2857" t="str">
        <f t="shared" si="80"/>
        <v>21+</v>
      </c>
    </row>
    <row r="2858" spans="1:4" x14ac:dyDescent="0.25">
      <c r="A2858">
        <v>27</v>
      </c>
      <c r="B2858">
        <v>110</v>
      </c>
      <c r="C2858">
        <v>2</v>
      </c>
      <c r="D2858" t="str">
        <f t="shared" si="80"/>
        <v>21+</v>
      </c>
    </row>
    <row r="2859" spans="1:4" x14ac:dyDescent="0.25">
      <c r="A2859">
        <v>27</v>
      </c>
      <c r="B2859">
        <v>113</v>
      </c>
      <c r="C2859">
        <v>2</v>
      </c>
      <c r="D2859" t="str">
        <f t="shared" si="80"/>
        <v>21+</v>
      </c>
    </row>
    <row r="2860" spans="1:4" x14ac:dyDescent="0.25">
      <c r="A2860">
        <v>27</v>
      </c>
      <c r="B2860">
        <v>114</v>
      </c>
      <c r="C2860">
        <v>1</v>
      </c>
      <c r="D2860" t="str">
        <f t="shared" si="80"/>
        <v>21+</v>
      </c>
    </row>
    <row r="2861" spans="1:4" x14ac:dyDescent="0.25">
      <c r="A2861">
        <v>27</v>
      </c>
      <c r="B2861">
        <v>116</v>
      </c>
      <c r="C2861">
        <v>1</v>
      </c>
      <c r="D2861" t="str">
        <f t="shared" si="80"/>
        <v>21+</v>
      </c>
    </row>
    <row r="2862" spans="1:4" x14ac:dyDescent="0.25">
      <c r="A2862">
        <v>27</v>
      </c>
      <c r="B2862">
        <v>117</v>
      </c>
      <c r="C2862">
        <v>1</v>
      </c>
      <c r="D2862" t="str">
        <f t="shared" si="80"/>
        <v>21+</v>
      </c>
    </row>
    <row r="2863" spans="1:4" x14ac:dyDescent="0.25">
      <c r="A2863">
        <v>27</v>
      </c>
      <c r="B2863">
        <v>120</v>
      </c>
      <c r="C2863">
        <v>1</v>
      </c>
      <c r="D2863" t="str">
        <f t="shared" si="80"/>
        <v>21+</v>
      </c>
    </row>
    <row r="2864" spans="1:4" x14ac:dyDescent="0.25">
      <c r="A2864">
        <v>27</v>
      </c>
      <c r="B2864">
        <v>121</v>
      </c>
      <c r="C2864">
        <v>1</v>
      </c>
      <c r="D2864" t="str">
        <f t="shared" si="80"/>
        <v>21+</v>
      </c>
    </row>
    <row r="2865" spans="1:4" x14ac:dyDescent="0.25">
      <c r="A2865">
        <v>27</v>
      </c>
      <c r="B2865">
        <v>123</v>
      </c>
      <c r="C2865">
        <v>1</v>
      </c>
      <c r="D2865" t="str">
        <f t="shared" si="80"/>
        <v>21+</v>
      </c>
    </row>
    <row r="2866" spans="1:4" x14ac:dyDescent="0.25">
      <c r="A2866">
        <v>27</v>
      </c>
      <c r="B2866">
        <v>124</v>
      </c>
      <c r="C2866">
        <v>1</v>
      </c>
      <c r="D2866" t="str">
        <f t="shared" si="80"/>
        <v>21+</v>
      </c>
    </row>
    <row r="2867" spans="1:4" x14ac:dyDescent="0.25">
      <c r="A2867">
        <v>27</v>
      </c>
      <c r="B2867">
        <v>127</v>
      </c>
      <c r="C2867">
        <v>1</v>
      </c>
      <c r="D2867" t="str">
        <f t="shared" si="80"/>
        <v>21+</v>
      </c>
    </row>
    <row r="2868" spans="1:4" x14ac:dyDescent="0.25">
      <c r="A2868">
        <v>27</v>
      </c>
      <c r="B2868">
        <v>128</v>
      </c>
      <c r="C2868">
        <v>1</v>
      </c>
      <c r="D2868" t="str">
        <f t="shared" si="80"/>
        <v>21+</v>
      </c>
    </row>
    <row r="2869" spans="1:4" x14ac:dyDescent="0.25">
      <c r="A2869">
        <v>27</v>
      </c>
      <c r="B2869">
        <v>129</v>
      </c>
      <c r="C2869">
        <v>2</v>
      </c>
      <c r="D2869" t="str">
        <f t="shared" si="80"/>
        <v>21+</v>
      </c>
    </row>
    <row r="2870" spans="1:4" x14ac:dyDescent="0.25">
      <c r="A2870">
        <v>27</v>
      </c>
      <c r="B2870">
        <v>133</v>
      </c>
      <c r="C2870">
        <v>2</v>
      </c>
      <c r="D2870" t="str">
        <f t="shared" si="80"/>
        <v>21+</v>
      </c>
    </row>
    <row r="2871" spans="1:4" x14ac:dyDescent="0.25">
      <c r="A2871">
        <v>27</v>
      </c>
      <c r="B2871">
        <v>138</v>
      </c>
      <c r="C2871">
        <v>1</v>
      </c>
      <c r="D2871" t="str">
        <f t="shared" si="80"/>
        <v>21+</v>
      </c>
    </row>
    <row r="2872" spans="1:4" x14ac:dyDescent="0.25">
      <c r="A2872">
        <v>27</v>
      </c>
      <c r="B2872">
        <v>146</v>
      </c>
      <c r="C2872">
        <v>1</v>
      </c>
      <c r="D2872" t="str">
        <f t="shared" si="80"/>
        <v>21+</v>
      </c>
    </row>
    <row r="2873" spans="1:4" x14ac:dyDescent="0.25">
      <c r="A2873">
        <v>27</v>
      </c>
      <c r="B2873">
        <v>149</v>
      </c>
      <c r="C2873">
        <v>1</v>
      </c>
      <c r="D2873" t="str">
        <f t="shared" si="80"/>
        <v>21+</v>
      </c>
    </row>
    <row r="2874" spans="1:4" x14ac:dyDescent="0.25">
      <c r="A2874">
        <v>27</v>
      </c>
      <c r="B2874">
        <v>153</v>
      </c>
      <c r="C2874">
        <v>1</v>
      </c>
      <c r="D2874" t="str">
        <f t="shared" si="80"/>
        <v>21+</v>
      </c>
    </row>
    <row r="2875" spans="1:4" x14ac:dyDescent="0.25">
      <c r="A2875">
        <v>27</v>
      </c>
      <c r="B2875">
        <v>201</v>
      </c>
      <c r="C2875">
        <v>1</v>
      </c>
      <c r="D2875" t="str">
        <f t="shared" si="80"/>
        <v>21+</v>
      </c>
    </row>
    <row r="2876" spans="1:4" x14ac:dyDescent="0.25">
      <c r="A2876">
        <v>27</v>
      </c>
      <c r="B2876">
        <v>237</v>
      </c>
      <c r="C2876">
        <v>1</v>
      </c>
      <c r="D2876" t="str">
        <f t="shared" si="80"/>
        <v>21+</v>
      </c>
    </row>
    <row r="2877" spans="1:4" x14ac:dyDescent="0.25">
      <c r="A2877">
        <v>27</v>
      </c>
      <c r="B2877">
        <v>337</v>
      </c>
      <c r="C2877">
        <v>1</v>
      </c>
      <c r="D2877" t="str">
        <f t="shared" si="80"/>
        <v>21+</v>
      </c>
    </row>
    <row r="2878" spans="1:4" x14ac:dyDescent="0.25">
      <c r="A2878">
        <v>27</v>
      </c>
      <c r="B2878">
        <v>368</v>
      </c>
      <c r="C2878">
        <v>1</v>
      </c>
      <c r="D2878" t="str">
        <f t="shared" si="80"/>
        <v>21+</v>
      </c>
    </row>
    <row r="2879" spans="1:4" x14ac:dyDescent="0.25">
      <c r="A2879">
        <v>28</v>
      </c>
      <c r="B2879">
        <v>28</v>
      </c>
      <c r="C2879">
        <v>116</v>
      </c>
      <c r="D2879">
        <f t="shared" si="80"/>
        <v>0</v>
      </c>
    </row>
    <row r="2880" spans="1:4" x14ac:dyDescent="0.25">
      <c r="A2880">
        <v>28</v>
      </c>
      <c r="B2880">
        <v>29</v>
      </c>
      <c r="C2880">
        <v>103</v>
      </c>
      <c r="D2880">
        <f t="shared" si="80"/>
        <v>1</v>
      </c>
    </row>
    <row r="2881" spans="1:4" x14ac:dyDescent="0.25">
      <c r="A2881">
        <v>28</v>
      </c>
      <c r="B2881">
        <v>30</v>
      </c>
      <c r="C2881">
        <v>94</v>
      </c>
      <c r="D2881">
        <f t="shared" si="80"/>
        <v>2</v>
      </c>
    </row>
    <row r="2882" spans="1:4" x14ac:dyDescent="0.25">
      <c r="A2882">
        <v>28</v>
      </c>
      <c r="B2882">
        <v>31</v>
      </c>
      <c r="C2882">
        <v>97</v>
      </c>
      <c r="D2882">
        <f t="shared" si="80"/>
        <v>3</v>
      </c>
    </row>
    <row r="2883" spans="1:4" x14ac:dyDescent="0.25">
      <c r="A2883">
        <v>28</v>
      </c>
      <c r="B2883">
        <v>32</v>
      </c>
      <c r="C2883">
        <v>65</v>
      </c>
      <c r="D2883">
        <f t="shared" ref="D2883:D2946" si="81">IF(B2883-A2883&lt;21,B2883-A2883,"21+")</f>
        <v>4</v>
      </c>
    </row>
    <row r="2884" spans="1:4" x14ac:dyDescent="0.25">
      <c r="A2884">
        <v>28</v>
      </c>
      <c r="B2884">
        <v>33</v>
      </c>
      <c r="C2884">
        <v>87</v>
      </c>
      <c r="D2884">
        <f t="shared" si="81"/>
        <v>5</v>
      </c>
    </row>
    <row r="2885" spans="1:4" x14ac:dyDescent="0.25">
      <c r="A2885">
        <v>28</v>
      </c>
      <c r="B2885">
        <v>34</v>
      </c>
      <c r="C2885">
        <v>56</v>
      </c>
      <c r="D2885">
        <f t="shared" si="81"/>
        <v>6</v>
      </c>
    </row>
    <row r="2886" spans="1:4" x14ac:dyDescent="0.25">
      <c r="A2886">
        <v>28</v>
      </c>
      <c r="B2886">
        <v>35</v>
      </c>
      <c r="C2886">
        <v>59</v>
      </c>
      <c r="D2886">
        <f t="shared" si="81"/>
        <v>7</v>
      </c>
    </row>
    <row r="2887" spans="1:4" x14ac:dyDescent="0.25">
      <c r="A2887">
        <v>28</v>
      </c>
      <c r="B2887">
        <v>36</v>
      </c>
      <c r="C2887">
        <v>66</v>
      </c>
      <c r="D2887">
        <f t="shared" si="81"/>
        <v>8</v>
      </c>
    </row>
    <row r="2888" spans="1:4" x14ac:dyDescent="0.25">
      <c r="A2888">
        <v>28</v>
      </c>
      <c r="B2888">
        <v>37</v>
      </c>
      <c r="C2888">
        <v>47</v>
      </c>
      <c r="D2888">
        <f t="shared" si="81"/>
        <v>9</v>
      </c>
    </row>
    <row r="2889" spans="1:4" x14ac:dyDescent="0.25">
      <c r="A2889">
        <v>28</v>
      </c>
      <c r="B2889">
        <v>38</v>
      </c>
      <c r="C2889">
        <v>61</v>
      </c>
      <c r="D2889">
        <f t="shared" si="81"/>
        <v>10</v>
      </c>
    </row>
    <row r="2890" spans="1:4" x14ac:dyDescent="0.25">
      <c r="A2890">
        <v>28</v>
      </c>
      <c r="B2890">
        <v>39</v>
      </c>
      <c r="C2890">
        <v>41</v>
      </c>
      <c r="D2890">
        <f t="shared" si="81"/>
        <v>11</v>
      </c>
    </row>
    <row r="2891" spans="1:4" x14ac:dyDescent="0.25">
      <c r="A2891">
        <v>28</v>
      </c>
      <c r="B2891">
        <v>40</v>
      </c>
      <c r="C2891">
        <v>48</v>
      </c>
      <c r="D2891">
        <f t="shared" si="81"/>
        <v>12</v>
      </c>
    </row>
    <row r="2892" spans="1:4" x14ac:dyDescent="0.25">
      <c r="A2892">
        <v>28</v>
      </c>
      <c r="B2892">
        <v>41</v>
      </c>
      <c r="C2892">
        <v>35</v>
      </c>
      <c r="D2892">
        <f t="shared" si="81"/>
        <v>13</v>
      </c>
    </row>
    <row r="2893" spans="1:4" x14ac:dyDescent="0.25">
      <c r="A2893">
        <v>28</v>
      </c>
      <c r="B2893">
        <v>42</v>
      </c>
      <c r="C2893">
        <v>44</v>
      </c>
      <c r="D2893">
        <f t="shared" si="81"/>
        <v>14</v>
      </c>
    </row>
    <row r="2894" spans="1:4" x14ac:dyDescent="0.25">
      <c r="A2894">
        <v>28</v>
      </c>
      <c r="B2894">
        <v>43</v>
      </c>
      <c r="C2894">
        <v>41</v>
      </c>
      <c r="D2894">
        <f t="shared" si="81"/>
        <v>15</v>
      </c>
    </row>
    <row r="2895" spans="1:4" x14ac:dyDescent="0.25">
      <c r="A2895">
        <v>28</v>
      </c>
      <c r="B2895">
        <v>44</v>
      </c>
      <c r="C2895">
        <v>33</v>
      </c>
      <c r="D2895">
        <f t="shared" si="81"/>
        <v>16</v>
      </c>
    </row>
    <row r="2896" spans="1:4" x14ac:dyDescent="0.25">
      <c r="A2896">
        <v>28</v>
      </c>
      <c r="B2896">
        <v>45</v>
      </c>
      <c r="C2896">
        <v>27</v>
      </c>
      <c r="D2896">
        <f t="shared" si="81"/>
        <v>17</v>
      </c>
    </row>
    <row r="2897" spans="1:4" x14ac:dyDescent="0.25">
      <c r="A2897">
        <v>28</v>
      </c>
      <c r="B2897">
        <v>46</v>
      </c>
      <c r="C2897">
        <v>30</v>
      </c>
      <c r="D2897">
        <f t="shared" si="81"/>
        <v>18</v>
      </c>
    </row>
    <row r="2898" spans="1:4" x14ac:dyDescent="0.25">
      <c r="A2898">
        <v>28</v>
      </c>
      <c r="B2898">
        <v>47</v>
      </c>
      <c r="C2898">
        <v>32</v>
      </c>
      <c r="D2898">
        <f t="shared" si="81"/>
        <v>19</v>
      </c>
    </row>
    <row r="2899" spans="1:4" x14ac:dyDescent="0.25">
      <c r="A2899">
        <v>28</v>
      </c>
      <c r="B2899">
        <v>48</v>
      </c>
      <c r="C2899">
        <v>29</v>
      </c>
      <c r="D2899">
        <f t="shared" si="81"/>
        <v>20</v>
      </c>
    </row>
    <row r="2900" spans="1:4" x14ac:dyDescent="0.25">
      <c r="A2900">
        <v>28</v>
      </c>
      <c r="B2900">
        <v>49</v>
      </c>
      <c r="C2900">
        <v>23</v>
      </c>
      <c r="D2900" t="str">
        <f t="shared" si="81"/>
        <v>21+</v>
      </c>
    </row>
    <row r="2901" spans="1:4" x14ac:dyDescent="0.25">
      <c r="A2901">
        <v>28</v>
      </c>
      <c r="B2901">
        <v>50</v>
      </c>
      <c r="C2901">
        <v>20</v>
      </c>
      <c r="D2901" t="str">
        <f t="shared" si="81"/>
        <v>21+</v>
      </c>
    </row>
    <row r="2902" spans="1:4" x14ac:dyDescent="0.25">
      <c r="A2902">
        <v>28</v>
      </c>
      <c r="B2902">
        <v>51</v>
      </c>
      <c r="C2902">
        <v>23</v>
      </c>
      <c r="D2902" t="str">
        <f t="shared" si="81"/>
        <v>21+</v>
      </c>
    </row>
    <row r="2903" spans="1:4" x14ac:dyDescent="0.25">
      <c r="A2903">
        <v>28</v>
      </c>
      <c r="B2903">
        <v>52</v>
      </c>
      <c r="C2903">
        <v>27</v>
      </c>
      <c r="D2903" t="str">
        <f t="shared" si="81"/>
        <v>21+</v>
      </c>
    </row>
    <row r="2904" spans="1:4" x14ac:dyDescent="0.25">
      <c r="A2904">
        <v>28</v>
      </c>
      <c r="B2904">
        <v>53</v>
      </c>
      <c r="C2904">
        <v>39</v>
      </c>
      <c r="D2904" t="str">
        <f t="shared" si="81"/>
        <v>21+</v>
      </c>
    </row>
    <row r="2905" spans="1:4" x14ac:dyDescent="0.25">
      <c r="A2905">
        <v>28</v>
      </c>
      <c r="B2905">
        <v>54</v>
      </c>
      <c r="C2905">
        <v>25</v>
      </c>
      <c r="D2905" t="str">
        <f t="shared" si="81"/>
        <v>21+</v>
      </c>
    </row>
    <row r="2906" spans="1:4" x14ac:dyDescent="0.25">
      <c r="A2906">
        <v>28</v>
      </c>
      <c r="B2906">
        <v>55</v>
      </c>
      <c r="C2906">
        <v>19</v>
      </c>
      <c r="D2906" t="str">
        <f t="shared" si="81"/>
        <v>21+</v>
      </c>
    </row>
    <row r="2907" spans="1:4" x14ac:dyDescent="0.25">
      <c r="A2907">
        <v>28</v>
      </c>
      <c r="B2907">
        <v>56</v>
      </c>
      <c r="C2907">
        <v>18</v>
      </c>
      <c r="D2907" t="str">
        <f t="shared" si="81"/>
        <v>21+</v>
      </c>
    </row>
    <row r="2908" spans="1:4" x14ac:dyDescent="0.25">
      <c r="A2908">
        <v>28</v>
      </c>
      <c r="B2908">
        <v>57</v>
      </c>
      <c r="C2908">
        <v>18</v>
      </c>
      <c r="D2908" t="str">
        <f t="shared" si="81"/>
        <v>21+</v>
      </c>
    </row>
    <row r="2909" spans="1:4" x14ac:dyDescent="0.25">
      <c r="A2909">
        <v>28</v>
      </c>
      <c r="B2909">
        <v>58</v>
      </c>
      <c r="C2909">
        <v>14</v>
      </c>
      <c r="D2909" t="str">
        <f t="shared" si="81"/>
        <v>21+</v>
      </c>
    </row>
    <row r="2910" spans="1:4" x14ac:dyDescent="0.25">
      <c r="A2910">
        <v>28</v>
      </c>
      <c r="B2910">
        <v>59</v>
      </c>
      <c r="C2910">
        <v>17</v>
      </c>
      <c r="D2910" t="str">
        <f t="shared" si="81"/>
        <v>21+</v>
      </c>
    </row>
    <row r="2911" spans="1:4" x14ac:dyDescent="0.25">
      <c r="A2911">
        <v>28</v>
      </c>
      <c r="B2911">
        <v>60</v>
      </c>
      <c r="C2911">
        <v>14</v>
      </c>
      <c r="D2911" t="str">
        <f t="shared" si="81"/>
        <v>21+</v>
      </c>
    </row>
    <row r="2912" spans="1:4" x14ac:dyDescent="0.25">
      <c r="A2912">
        <v>28</v>
      </c>
      <c r="B2912">
        <v>61</v>
      </c>
      <c r="C2912">
        <v>26</v>
      </c>
      <c r="D2912" t="str">
        <f t="shared" si="81"/>
        <v>21+</v>
      </c>
    </row>
    <row r="2913" spans="1:4" x14ac:dyDescent="0.25">
      <c r="A2913">
        <v>28</v>
      </c>
      <c r="B2913">
        <v>62</v>
      </c>
      <c r="C2913">
        <v>17</v>
      </c>
      <c r="D2913" t="str">
        <f t="shared" si="81"/>
        <v>21+</v>
      </c>
    </row>
    <row r="2914" spans="1:4" x14ac:dyDescent="0.25">
      <c r="A2914">
        <v>28</v>
      </c>
      <c r="B2914">
        <v>63</v>
      </c>
      <c r="C2914">
        <v>13</v>
      </c>
      <c r="D2914" t="str">
        <f t="shared" si="81"/>
        <v>21+</v>
      </c>
    </row>
    <row r="2915" spans="1:4" x14ac:dyDescent="0.25">
      <c r="A2915">
        <v>28</v>
      </c>
      <c r="B2915">
        <v>64</v>
      </c>
      <c r="C2915">
        <v>17</v>
      </c>
      <c r="D2915" t="str">
        <f t="shared" si="81"/>
        <v>21+</v>
      </c>
    </row>
    <row r="2916" spans="1:4" x14ac:dyDescent="0.25">
      <c r="A2916">
        <v>28</v>
      </c>
      <c r="B2916">
        <v>65</v>
      </c>
      <c r="C2916">
        <v>16</v>
      </c>
      <c r="D2916" t="str">
        <f t="shared" si="81"/>
        <v>21+</v>
      </c>
    </row>
    <row r="2917" spans="1:4" x14ac:dyDescent="0.25">
      <c r="A2917">
        <v>28</v>
      </c>
      <c r="B2917">
        <v>66</v>
      </c>
      <c r="C2917">
        <v>13</v>
      </c>
      <c r="D2917" t="str">
        <f t="shared" si="81"/>
        <v>21+</v>
      </c>
    </row>
    <row r="2918" spans="1:4" x14ac:dyDescent="0.25">
      <c r="A2918">
        <v>28</v>
      </c>
      <c r="B2918">
        <v>67</v>
      </c>
      <c r="C2918">
        <v>13</v>
      </c>
      <c r="D2918" t="str">
        <f t="shared" si="81"/>
        <v>21+</v>
      </c>
    </row>
    <row r="2919" spans="1:4" x14ac:dyDescent="0.25">
      <c r="A2919">
        <v>28</v>
      </c>
      <c r="B2919">
        <v>68</v>
      </c>
      <c r="C2919">
        <v>12</v>
      </c>
      <c r="D2919" t="str">
        <f t="shared" si="81"/>
        <v>21+</v>
      </c>
    </row>
    <row r="2920" spans="1:4" x14ac:dyDescent="0.25">
      <c r="A2920">
        <v>28</v>
      </c>
      <c r="B2920">
        <v>69</v>
      </c>
      <c r="C2920">
        <v>12</v>
      </c>
      <c r="D2920" t="str">
        <f t="shared" si="81"/>
        <v>21+</v>
      </c>
    </row>
    <row r="2921" spans="1:4" x14ac:dyDescent="0.25">
      <c r="A2921">
        <v>28</v>
      </c>
      <c r="B2921">
        <v>70</v>
      </c>
      <c r="C2921">
        <v>6</v>
      </c>
      <c r="D2921" t="str">
        <f t="shared" si="81"/>
        <v>21+</v>
      </c>
    </row>
    <row r="2922" spans="1:4" x14ac:dyDescent="0.25">
      <c r="A2922">
        <v>28</v>
      </c>
      <c r="B2922">
        <v>71</v>
      </c>
      <c r="C2922">
        <v>11</v>
      </c>
      <c r="D2922" t="str">
        <f t="shared" si="81"/>
        <v>21+</v>
      </c>
    </row>
    <row r="2923" spans="1:4" x14ac:dyDescent="0.25">
      <c r="A2923">
        <v>28</v>
      </c>
      <c r="B2923">
        <v>72</v>
      </c>
      <c r="C2923">
        <v>9</v>
      </c>
      <c r="D2923" t="str">
        <f t="shared" si="81"/>
        <v>21+</v>
      </c>
    </row>
    <row r="2924" spans="1:4" x14ac:dyDescent="0.25">
      <c r="A2924">
        <v>28</v>
      </c>
      <c r="B2924">
        <v>73</v>
      </c>
      <c r="C2924">
        <v>14</v>
      </c>
      <c r="D2924" t="str">
        <f t="shared" si="81"/>
        <v>21+</v>
      </c>
    </row>
    <row r="2925" spans="1:4" x14ac:dyDescent="0.25">
      <c r="A2925">
        <v>28</v>
      </c>
      <c r="B2925">
        <v>74</v>
      </c>
      <c r="C2925">
        <v>8</v>
      </c>
      <c r="D2925" t="str">
        <f t="shared" si="81"/>
        <v>21+</v>
      </c>
    </row>
    <row r="2926" spans="1:4" x14ac:dyDescent="0.25">
      <c r="A2926">
        <v>28</v>
      </c>
      <c r="B2926">
        <v>75</v>
      </c>
      <c r="C2926">
        <v>8</v>
      </c>
      <c r="D2926" t="str">
        <f t="shared" si="81"/>
        <v>21+</v>
      </c>
    </row>
    <row r="2927" spans="1:4" x14ac:dyDescent="0.25">
      <c r="A2927">
        <v>28</v>
      </c>
      <c r="B2927">
        <v>76</v>
      </c>
      <c r="C2927">
        <v>9</v>
      </c>
      <c r="D2927" t="str">
        <f t="shared" si="81"/>
        <v>21+</v>
      </c>
    </row>
    <row r="2928" spans="1:4" x14ac:dyDescent="0.25">
      <c r="A2928">
        <v>28</v>
      </c>
      <c r="B2928">
        <v>77</v>
      </c>
      <c r="C2928">
        <v>8</v>
      </c>
      <c r="D2928" t="str">
        <f t="shared" si="81"/>
        <v>21+</v>
      </c>
    </row>
    <row r="2929" spans="1:4" x14ac:dyDescent="0.25">
      <c r="A2929">
        <v>28</v>
      </c>
      <c r="B2929">
        <v>78</v>
      </c>
      <c r="C2929">
        <v>9</v>
      </c>
      <c r="D2929" t="str">
        <f t="shared" si="81"/>
        <v>21+</v>
      </c>
    </row>
    <row r="2930" spans="1:4" x14ac:dyDescent="0.25">
      <c r="A2930">
        <v>28</v>
      </c>
      <c r="B2930">
        <v>79</v>
      </c>
      <c r="C2930">
        <v>2</v>
      </c>
      <c r="D2930" t="str">
        <f t="shared" si="81"/>
        <v>21+</v>
      </c>
    </row>
    <row r="2931" spans="1:4" x14ac:dyDescent="0.25">
      <c r="A2931">
        <v>28</v>
      </c>
      <c r="B2931">
        <v>80</v>
      </c>
      <c r="C2931">
        <v>4</v>
      </c>
      <c r="D2931" t="str">
        <f t="shared" si="81"/>
        <v>21+</v>
      </c>
    </row>
    <row r="2932" spans="1:4" x14ac:dyDescent="0.25">
      <c r="A2932">
        <v>28</v>
      </c>
      <c r="B2932">
        <v>81</v>
      </c>
      <c r="C2932">
        <v>4</v>
      </c>
      <c r="D2932" t="str">
        <f t="shared" si="81"/>
        <v>21+</v>
      </c>
    </row>
    <row r="2933" spans="1:4" x14ac:dyDescent="0.25">
      <c r="A2933">
        <v>28</v>
      </c>
      <c r="B2933">
        <v>82</v>
      </c>
      <c r="C2933">
        <v>5</v>
      </c>
      <c r="D2933" t="str">
        <f t="shared" si="81"/>
        <v>21+</v>
      </c>
    </row>
    <row r="2934" spans="1:4" x14ac:dyDescent="0.25">
      <c r="A2934">
        <v>28</v>
      </c>
      <c r="B2934">
        <v>83</v>
      </c>
      <c r="C2934">
        <v>6</v>
      </c>
      <c r="D2934" t="str">
        <f t="shared" si="81"/>
        <v>21+</v>
      </c>
    </row>
    <row r="2935" spans="1:4" x14ac:dyDescent="0.25">
      <c r="A2935">
        <v>28</v>
      </c>
      <c r="B2935">
        <v>84</v>
      </c>
      <c r="C2935">
        <v>1</v>
      </c>
      <c r="D2935" t="str">
        <f t="shared" si="81"/>
        <v>21+</v>
      </c>
    </row>
    <row r="2936" spans="1:4" x14ac:dyDescent="0.25">
      <c r="A2936">
        <v>28</v>
      </c>
      <c r="B2936">
        <v>85</v>
      </c>
      <c r="C2936">
        <v>1</v>
      </c>
      <c r="D2936" t="str">
        <f t="shared" si="81"/>
        <v>21+</v>
      </c>
    </row>
    <row r="2937" spans="1:4" x14ac:dyDescent="0.25">
      <c r="A2937">
        <v>28</v>
      </c>
      <c r="B2937">
        <v>86</v>
      </c>
      <c r="C2937">
        <v>4</v>
      </c>
      <c r="D2937" t="str">
        <f t="shared" si="81"/>
        <v>21+</v>
      </c>
    </row>
    <row r="2938" spans="1:4" x14ac:dyDescent="0.25">
      <c r="A2938">
        <v>28</v>
      </c>
      <c r="B2938">
        <v>87</v>
      </c>
      <c r="C2938">
        <v>4</v>
      </c>
      <c r="D2938" t="str">
        <f t="shared" si="81"/>
        <v>21+</v>
      </c>
    </row>
    <row r="2939" spans="1:4" x14ac:dyDescent="0.25">
      <c r="A2939">
        <v>28</v>
      </c>
      <c r="B2939">
        <v>88</v>
      </c>
      <c r="C2939">
        <v>4</v>
      </c>
      <c r="D2939" t="str">
        <f t="shared" si="81"/>
        <v>21+</v>
      </c>
    </row>
    <row r="2940" spans="1:4" x14ac:dyDescent="0.25">
      <c r="A2940">
        <v>28</v>
      </c>
      <c r="B2940">
        <v>89</v>
      </c>
      <c r="C2940">
        <v>4</v>
      </c>
      <c r="D2940" t="str">
        <f t="shared" si="81"/>
        <v>21+</v>
      </c>
    </row>
    <row r="2941" spans="1:4" x14ac:dyDescent="0.25">
      <c r="A2941">
        <v>28</v>
      </c>
      <c r="B2941">
        <v>90</v>
      </c>
      <c r="C2941">
        <v>2</v>
      </c>
      <c r="D2941" t="str">
        <f t="shared" si="81"/>
        <v>21+</v>
      </c>
    </row>
    <row r="2942" spans="1:4" x14ac:dyDescent="0.25">
      <c r="A2942">
        <v>28</v>
      </c>
      <c r="B2942">
        <v>91</v>
      </c>
      <c r="C2942">
        <v>1</v>
      </c>
      <c r="D2942" t="str">
        <f t="shared" si="81"/>
        <v>21+</v>
      </c>
    </row>
    <row r="2943" spans="1:4" x14ac:dyDescent="0.25">
      <c r="A2943">
        <v>28</v>
      </c>
      <c r="B2943">
        <v>92</v>
      </c>
      <c r="C2943">
        <v>2</v>
      </c>
      <c r="D2943" t="str">
        <f t="shared" si="81"/>
        <v>21+</v>
      </c>
    </row>
    <row r="2944" spans="1:4" x14ac:dyDescent="0.25">
      <c r="A2944">
        <v>28</v>
      </c>
      <c r="B2944">
        <v>93</v>
      </c>
      <c r="C2944">
        <v>4</v>
      </c>
      <c r="D2944" t="str">
        <f t="shared" si="81"/>
        <v>21+</v>
      </c>
    </row>
    <row r="2945" spans="1:4" x14ac:dyDescent="0.25">
      <c r="A2945">
        <v>28</v>
      </c>
      <c r="B2945">
        <v>94</v>
      </c>
      <c r="C2945">
        <v>1</v>
      </c>
      <c r="D2945" t="str">
        <f t="shared" si="81"/>
        <v>21+</v>
      </c>
    </row>
    <row r="2946" spans="1:4" x14ac:dyDescent="0.25">
      <c r="A2946">
        <v>28</v>
      </c>
      <c r="B2946">
        <v>95</v>
      </c>
      <c r="C2946">
        <v>3</v>
      </c>
      <c r="D2946" t="str">
        <f t="shared" si="81"/>
        <v>21+</v>
      </c>
    </row>
    <row r="2947" spans="1:4" x14ac:dyDescent="0.25">
      <c r="A2947">
        <v>28</v>
      </c>
      <c r="B2947">
        <v>96</v>
      </c>
      <c r="C2947">
        <v>5</v>
      </c>
      <c r="D2947" t="str">
        <f t="shared" ref="D2947:D3010" si="82">IF(B2947-A2947&lt;21,B2947-A2947,"21+")</f>
        <v>21+</v>
      </c>
    </row>
    <row r="2948" spans="1:4" x14ac:dyDescent="0.25">
      <c r="A2948">
        <v>28</v>
      </c>
      <c r="B2948">
        <v>97</v>
      </c>
      <c r="C2948">
        <v>1</v>
      </c>
      <c r="D2948" t="str">
        <f t="shared" si="82"/>
        <v>21+</v>
      </c>
    </row>
    <row r="2949" spans="1:4" x14ac:dyDescent="0.25">
      <c r="A2949">
        <v>28</v>
      </c>
      <c r="B2949">
        <v>98</v>
      </c>
      <c r="C2949">
        <v>5</v>
      </c>
      <c r="D2949" t="str">
        <f t="shared" si="82"/>
        <v>21+</v>
      </c>
    </row>
    <row r="2950" spans="1:4" x14ac:dyDescent="0.25">
      <c r="A2950">
        <v>28</v>
      </c>
      <c r="B2950">
        <v>99</v>
      </c>
      <c r="C2950">
        <v>2</v>
      </c>
      <c r="D2950" t="str">
        <f t="shared" si="82"/>
        <v>21+</v>
      </c>
    </row>
    <row r="2951" spans="1:4" x14ac:dyDescent="0.25">
      <c r="A2951">
        <v>28</v>
      </c>
      <c r="B2951">
        <v>100</v>
      </c>
      <c r="C2951">
        <v>3</v>
      </c>
      <c r="D2951" t="str">
        <f t="shared" si="82"/>
        <v>21+</v>
      </c>
    </row>
    <row r="2952" spans="1:4" x14ac:dyDescent="0.25">
      <c r="A2952">
        <v>28</v>
      </c>
      <c r="B2952">
        <v>101</v>
      </c>
      <c r="C2952">
        <v>2</v>
      </c>
      <c r="D2952" t="str">
        <f t="shared" si="82"/>
        <v>21+</v>
      </c>
    </row>
    <row r="2953" spans="1:4" x14ac:dyDescent="0.25">
      <c r="A2953">
        <v>28</v>
      </c>
      <c r="B2953">
        <v>102</v>
      </c>
      <c r="C2953">
        <v>2</v>
      </c>
      <c r="D2953" t="str">
        <f t="shared" si="82"/>
        <v>21+</v>
      </c>
    </row>
    <row r="2954" spans="1:4" x14ac:dyDescent="0.25">
      <c r="A2954">
        <v>28</v>
      </c>
      <c r="B2954">
        <v>103</v>
      </c>
      <c r="C2954">
        <v>1</v>
      </c>
      <c r="D2954" t="str">
        <f t="shared" si="82"/>
        <v>21+</v>
      </c>
    </row>
    <row r="2955" spans="1:4" x14ac:dyDescent="0.25">
      <c r="A2955">
        <v>28</v>
      </c>
      <c r="B2955">
        <v>104</v>
      </c>
      <c r="C2955">
        <v>2</v>
      </c>
      <c r="D2955" t="str">
        <f t="shared" si="82"/>
        <v>21+</v>
      </c>
    </row>
    <row r="2956" spans="1:4" x14ac:dyDescent="0.25">
      <c r="A2956">
        <v>28</v>
      </c>
      <c r="B2956">
        <v>105</v>
      </c>
      <c r="C2956">
        <v>2</v>
      </c>
      <c r="D2956" t="str">
        <f t="shared" si="82"/>
        <v>21+</v>
      </c>
    </row>
    <row r="2957" spans="1:4" x14ac:dyDescent="0.25">
      <c r="A2957">
        <v>28</v>
      </c>
      <c r="B2957">
        <v>106</v>
      </c>
      <c r="C2957">
        <v>2</v>
      </c>
      <c r="D2957" t="str">
        <f t="shared" si="82"/>
        <v>21+</v>
      </c>
    </row>
    <row r="2958" spans="1:4" x14ac:dyDescent="0.25">
      <c r="A2958">
        <v>28</v>
      </c>
      <c r="B2958">
        <v>107</v>
      </c>
      <c r="C2958">
        <v>1</v>
      </c>
      <c r="D2958" t="str">
        <f t="shared" si="82"/>
        <v>21+</v>
      </c>
    </row>
    <row r="2959" spans="1:4" x14ac:dyDescent="0.25">
      <c r="A2959">
        <v>28</v>
      </c>
      <c r="B2959">
        <v>108</v>
      </c>
      <c r="C2959">
        <v>3</v>
      </c>
      <c r="D2959" t="str">
        <f t="shared" si="82"/>
        <v>21+</v>
      </c>
    </row>
    <row r="2960" spans="1:4" x14ac:dyDescent="0.25">
      <c r="A2960">
        <v>28</v>
      </c>
      <c r="B2960">
        <v>111</v>
      </c>
      <c r="C2960">
        <v>3</v>
      </c>
      <c r="D2960" t="str">
        <f t="shared" si="82"/>
        <v>21+</v>
      </c>
    </row>
    <row r="2961" spans="1:4" x14ac:dyDescent="0.25">
      <c r="A2961">
        <v>28</v>
      </c>
      <c r="B2961">
        <v>113</v>
      </c>
      <c r="C2961">
        <v>1</v>
      </c>
      <c r="D2961" t="str">
        <f t="shared" si="82"/>
        <v>21+</v>
      </c>
    </row>
    <row r="2962" spans="1:4" x14ac:dyDescent="0.25">
      <c r="A2962">
        <v>28</v>
      </c>
      <c r="B2962">
        <v>114</v>
      </c>
      <c r="C2962">
        <v>1</v>
      </c>
      <c r="D2962" t="str">
        <f t="shared" si="82"/>
        <v>21+</v>
      </c>
    </row>
    <row r="2963" spans="1:4" x14ac:dyDescent="0.25">
      <c r="A2963">
        <v>28</v>
      </c>
      <c r="B2963">
        <v>118</v>
      </c>
      <c r="C2963">
        <v>2</v>
      </c>
      <c r="D2963" t="str">
        <f t="shared" si="82"/>
        <v>21+</v>
      </c>
    </row>
    <row r="2964" spans="1:4" x14ac:dyDescent="0.25">
      <c r="A2964">
        <v>28</v>
      </c>
      <c r="B2964">
        <v>119</v>
      </c>
      <c r="C2964">
        <v>1</v>
      </c>
      <c r="D2964" t="str">
        <f t="shared" si="82"/>
        <v>21+</v>
      </c>
    </row>
    <row r="2965" spans="1:4" x14ac:dyDescent="0.25">
      <c r="A2965">
        <v>28</v>
      </c>
      <c r="B2965">
        <v>122</v>
      </c>
      <c r="C2965">
        <v>1</v>
      </c>
      <c r="D2965" t="str">
        <f t="shared" si="82"/>
        <v>21+</v>
      </c>
    </row>
    <row r="2966" spans="1:4" x14ac:dyDescent="0.25">
      <c r="A2966">
        <v>28</v>
      </c>
      <c r="B2966">
        <v>124</v>
      </c>
      <c r="C2966">
        <v>1</v>
      </c>
      <c r="D2966" t="str">
        <f t="shared" si="82"/>
        <v>21+</v>
      </c>
    </row>
    <row r="2967" spans="1:4" x14ac:dyDescent="0.25">
      <c r="A2967">
        <v>28</v>
      </c>
      <c r="B2967">
        <v>125</v>
      </c>
      <c r="C2967">
        <v>2</v>
      </c>
      <c r="D2967" t="str">
        <f t="shared" si="82"/>
        <v>21+</v>
      </c>
    </row>
    <row r="2968" spans="1:4" x14ac:dyDescent="0.25">
      <c r="A2968">
        <v>28</v>
      </c>
      <c r="B2968">
        <v>129</v>
      </c>
      <c r="C2968">
        <v>1</v>
      </c>
      <c r="D2968" t="str">
        <f t="shared" si="82"/>
        <v>21+</v>
      </c>
    </row>
    <row r="2969" spans="1:4" x14ac:dyDescent="0.25">
      <c r="A2969">
        <v>28</v>
      </c>
      <c r="B2969">
        <v>132</v>
      </c>
      <c r="C2969">
        <v>1</v>
      </c>
      <c r="D2969" t="str">
        <f t="shared" si="82"/>
        <v>21+</v>
      </c>
    </row>
    <row r="2970" spans="1:4" x14ac:dyDescent="0.25">
      <c r="A2970">
        <v>28</v>
      </c>
      <c r="B2970">
        <v>133</v>
      </c>
      <c r="C2970">
        <v>1</v>
      </c>
      <c r="D2970" t="str">
        <f t="shared" si="82"/>
        <v>21+</v>
      </c>
    </row>
    <row r="2971" spans="1:4" x14ac:dyDescent="0.25">
      <c r="A2971">
        <v>28</v>
      </c>
      <c r="B2971">
        <v>135</v>
      </c>
      <c r="C2971">
        <v>1</v>
      </c>
      <c r="D2971" t="str">
        <f t="shared" si="82"/>
        <v>21+</v>
      </c>
    </row>
    <row r="2972" spans="1:4" x14ac:dyDescent="0.25">
      <c r="A2972">
        <v>28</v>
      </c>
      <c r="B2972">
        <v>136</v>
      </c>
      <c r="C2972">
        <v>1</v>
      </c>
      <c r="D2972" t="str">
        <f t="shared" si="82"/>
        <v>21+</v>
      </c>
    </row>
    <row r="2973" spans="1:4" x14ac:dyDescent="0.25">
      <c r="A2973">
        <v>28</v>
      </c>
      <c r="B2973">
        <v>140</v>
      </c>
      <c r="C2973">
        <v>1</v>
      </c>
      <c r="D2973" t="str">
        <f t="shared" si="82"/>
        <v>21+</v>
      </c>
    </row>
    <row r="2974" spans="1:4" x14ac:dyDescent="0.25">
      <c r="A2974">
        <v>28</v>
      </c>
      <c r="B2974">
        <v>142</v>
      </c>
      <c r="C2974">
        <v>1</v>
      </c>
      <c r="D2974" t="str">
        <f t="shared" si="82"/>
        <v>21+</v>
      </c>
    </row>
    <row r="2975" spans="1:4" x14ac:dyDescent="0.25">
      <c r="A2975">
        <v>28</v>
      </c>
      <c r="B2975">
        <v>146</v>
      </c>
      <c r="C2975">
        <v>2</v>
      </c>
      <c r="D2975" t="str">
        <f t="shared" si="82"/>
        <v>21+</v>
      </c>
    </row>
    <row r="2976" spans="1:4" x14ac:dyDescent="0.25">
      <c r="A2976">
        <v>28</v>
      </c>
      <c r="B2976">
        <v>149</v>
      </c>
      <c r="C2976">
        <v>1</v>
      </c>
      <c r="D2976" t="str">
        <f t="shared" si="82"/>
        <v>21+</v>
      </c>
    </row>
    <row r="2977" spans="1:4" x14ac:dyDescent="0.25">
      <c r="A2977">
        <v>28</v>
      </c>
      <c r="B2977">
        <v>152</v>
      </c>
      <c r="C2977">
        <v>1</v>
      </c>
      <c r="D2977" t="str">
        <f t="shared" si="82"/>
        <v>21+</v>
      </c>
    </row>
    <row r="2978" spans="1:4" x14ac:dyDescent="0.25">
      <c r="A2978">
        <v>28</v>
      </c>
      <c r="B2978">
        <v>158</v>
      </c>
      <c r="C2978">
        <v>1</v>
      </c>
      <c r="D2978" t="str">
        <f t="shared" si="82"/>
        <v>21+</v>
      </c>
    </row>
    <row r="2979" spans="1:4" x14ac:dyDescent="0.25">
      <c r="A2979">
        <v>28</v>
      </c>
      <c r="B2979">
        <v>167</v>
      </c>
      <c r="C2979">
        <v>1</v>
      </c>
      <c r="D2979" t="str">
        <f t="shared" si="82"/>
        <v>21+</v>
      </c>
    </row>
    <row r="2980" spans="1:4" x14ac:dyDescent="0.25">
      <c r="A2980">
        <v>28</v>
      </c>
      <c r="B2980">
        <v>197</v>
      </c>
      <c r="C2980">
        <v>1</v>
      </c>
      <c r="D2980" t="str">
        <f t="shared" si="82"/>
        <v>21+</v>
      </c>
    </row>
    <row r="2981" spans="1:4" x14ac:dyDescent="0.25">
      <c r="A2981">
        <v>29</v>
      </c>
      <c r="B2981">
        <v>29</v>
      </c>
      <c r="C2981">
        <v>107</v>
      </c>
      <c r="D2981">
        <f t="shared" si="82"/>
        <v>0</v>
      </c>
    </row>
    <row r="2982" spans="1:4" x14ac:dyDescent="0.25">
      <c r="A2982">
        <v>29</v>
      </c>
      <c r="B2982">
        <v>30</v>
      </c>
      <c r="C2982">
        <v>86</v>
      </c>
      <c r="D2982">
        <f t="shared" si="82"/>
        <v>1</v>
      </c>
    </row>
    <row r="2983" spans="1:4" x14ac:dyDescent="0.25">
      <c r="A2983">
        <v>29</v>
      </c>
      <c r="B2983">
        <v>31</v>
      </c>
      <c r="C2983">
        <v>85</v>
      </c>
      <c r="D2983">
        <f t="shared" si="82"/>
        <v>2</v>
      </c>
    </row>
    <row r="2984" spans="1:4" x14ac:dyDescent="0.25">
      <c r="A2984">
        <v>29</v>
      </c>
      <c r="B2984">
        <v>32</v>
      </c>
      <c r="C2984">
        <v>84</v>
      </c>
      <c r="D2984">
        <f t="shared" si="82"/>
        <v>3</v>
      </c>
    </row>
    <row r="2985" spans="1:4" x14ac:dyDescent="0.25">
      <c r="A2985">
        <v>29</v>
      </c>
      <c r="B2985">
        <v>33</v>
      </c>
      <c r="C2985">
        <v>76</v>
      </c>
      <c r="D2985">
        <f t="shared" si="82"/>
        <v>4</v>
      </c>
    </row>
    <row r="2986" spans="1:4" x14ac:dyDescent="0.25">
      <c r="A2986">
        <v>29</v>
      </c>
      <c r="B2986">
        <v>34</v>
      </c>
      <c r="C2986">
        <v>81</v>
      </c>
      <c r="D2986">
        <f t="shared" si="82"/>
        <v>5</v>
      </c>
    </row>
    <row r="2987" spans="1:4" x14ac:dyDescent="0.25">
      <c r="A2987">
        <v>29</v>
      </c>
      <c r="B2987">
        <v>35</v>
      </c>
      <c r="C2987">
        <v>72</v>
      </c>
      <c r="D2987">
        <f t="shared" si="82"/>
        <v>6</v>
      </c>
    </row>
    <row r="2988" spans="1:4" x14ac:dyDescent="0.25">
      <c r="A2988">
        <v>29</v>
      </c>
      <c r="B2988">
        <v>36</v>
      </c>
      <c r="C2988">
        <v>63</v>
      </c>
      <c r="D2988">
        <f t="shared" si="82"/>
        <v>7</v>
      </c>
    </row>
    <row r="2989" spans="1:4" x14ac:dyDescent="0.25">
      <c r="A2989">
        <v>29</v>
      </c>
      <c r="B2989">
        <v>37</v>
      </c>
      <c r="C2989">
        <v>67</v>
      </c>
      <c r="D2989">
        <f t="shared" si="82"/>
        <v>8</v>
      </c>
    </row>
    <row r="2990" spans="1:4" x14ac:dyDescent="0.25">
      <c r="A2990">
        <v>29</v>
      </c>
      <c r="B2990">
        <v>38</v>
      </c>
      <c r="C2990">
        <v>43</v>
      </c>
      <c r="D2990">
        <f t="shared" si="82"/>
        <v>9</v>
      </c>
    </row>
    <row r="2991" spans="1:4" x14ac:dyDescent="0.25">
      <c r="A2991">
        <v>29</v>
      </c>
      <c r="B2991">
        <v>39</v>
      </c>
      <c r="C2991">
        <v>53</v>
      </c>
      <c r="D2991">
        <f t="shared" si="82"/>
        <v>10</v>
      </c>
    </row>
    <row r="2992" spans="1:4" x14ac:dyDescent="0.25">
      <c r="A2992">
        <v>29</v>
      </c>
      <c r="B2992">
        <v>40</v>
      </c>
      <c r="C2992">
        <v>50</v>
      </c>
      <c r="D2992">
        <f t="shared" si="82"/>
        <v>11</v>
      </c>
    </row>
    <row r="2993" spans="1:4" x14ac:dyDescent="0.25">
      <c r="A2993">
        <v>29</v>
      </c>
      <c r="B2993">
        <v>41</v>
      </c>
      <c r="C2993">
        <v>40</v>
      </c>
      <c r="D2993">
        <f t="shared" si="82"/>
        <v>12</v>
      </c>
    </row>
    <row r="2994" spans="1:4" x14ac:dyDescent="0.25">
      <c r="A2994">
        <v>29</v>
      </c>
      <c r="B2994">
        <v>42</v>
      </c>
      <c r="C2994">
        <v>41</v>
      </c>
      <c r="D2994">
        <f t="shared" si="82"/>
        <v>13</v>
      </c>
    </row>
    <row r="2995" spans="1:4" x14ac:dyDescent="0.25">
      <c r="A2995">
        <v>29</v>
      </c>
      <c r="B2995">
        <v>43</v>
      </c>
      <c r="C2995">
        <v>30</v>
      </c>
      <c r="D2995">
        <f t="shared" si="82"/>
        <v>14</v>
      </c>
    </row>
    <row r="2996" spans="1:4" x14ac:dyDescent="0.25">
      <c r="A2996">
        <v>29</v>
      </c>
      <c r="B2996">
        <v>44</v>
      </c>
      <c r="C2996">
        <v>27</v>
      </c>
      <c r="D2996">
        <f t="shared" si="82"/>
        <v>15</v>
      </c>
    </row>
    <row r="2997" spans="1:4" x14ac:dyDescent="0.25">
      <c r="A2997">
        <v>29</v>
      </c>
      <c r="B2997">
        <v>45</v>
      </c>
      <c r="C2997">
        <v>41</v>
      </c>
      <c r="D2997">
        <f t="shared" si="82"/>
        <v>16</v>
      </c>
    </row>
    <row r="2998" spans="1:4" x14ac:dyDescent="0.25">
      <c r="A2998">
        <v>29</v>
      </c>
      <c r="B2998">
        <v>46</v>
      </c>
      <c r="C2998">
        <v>37</v>
      </c>
      <c r="D2998">
        <f t="shared" si="82"/>
        <v>17</v>
      </c>
    </row>
    <row r="2999" spans="1:4" x14ac:dyDescent="0.25">
      <c r="A2999">
        <v>29</v>
      </c>
      <c r="B2999">
        <v>47</v>
      </c>
      <c r="C2999">
        <v>28</v>
      </c>
      <c r="D2999">
        <f t="shared" si="82"/>
        <v>18</v>
      </c>
    </row>
    <row r="3000" spans="1:4" x14ac:dyDescent="0.25">
      <c r="A3000">
        <v>29</v>
      </c>
      <c r="B3000">
        <v>48</v>
      </c>
      <c r="C3000">
        <v>27</v>
      </c>
      <c r="D3000">
        <f t="shared" si="82"/>
        <v>19</v>
      </c>
    </row>
    <row r="3001" spans="1:4" x14ac:dyDescent="0.25">
      <c r="A3001">
        <v>29</v>
      </c>
      <c r="B3001">
        <v>49</v>
      </c>
      <c r="C3001">
        <v>29</v>
      </c>
      <c r="D3001">
        <f t="shared" si="82"/>
        <v>20</v>
      </c>
    </row>
    <row r="3002" spans="1:4" x14ac:dyDescent="0.25">
      <c r="A3002">
        <v>29</v>
      </c>
      <c r="B3002">
        <v>50</v>
      </c>
      <c r="C3002">
        <v>31</v>
      </c>
      <c r="D3002" t="str">
        <f t="shared" si="82"/>
        <v>21+</v>
      </c>
    </row>
    <row r="3003" spans="1:4" x14ac:dyDescent="0.25">
      <c r="A3003">
        <v>29</v>
      </c>
      <c r="B3003">
        <v>51</v>
      </c>
      <c r="C3003">
        <v>27</v>
      </c>
      <c r="D3003" t="str">
        <f t="shared" si="82"/>
        <v>21+</v>
      </c>
    </row>
    <row r="3004" spans="1:4" x14ac:dyDescent="0.25">
      <c r="A3004">
        <v>29</v>
      </c>
      <c r="B3004">
        <v>52</v>
      </c>
      <c r="C3004">
        <v>22</v>
      </c>
      <c r="D3004" t="str">
        <f t="shared" si="82"/>
        <v>21+</v>
      </c>
    </row>
    <row r="3005" spans="1:4" x14ac:dyDescent="0.25">
      <c r="A3005">
        <v>29</v>
      </c>
      <c r="B3005">
        <v>53</v>
      </c>
      <c r="C3005">
        <v>20</v>
      </c>
      <c r="D3005" t="str">
        <f t="shared" si="82"/>
        <v>21+</v>
      </c>
    </row>
    <row r="3006" spans="1:4" x14ac:dyDescent="0.25">
      <c r="A3006">
        <v>29</v>
      </c>
      <c r="B3006">
        <v>54</v>
      </c>
      <c r="C3006">
        <v>22</v>
      </c>
      <c r="D3006" t="str">
        <f t="shared" si="82"/>
        <v>21+</v>
      </c>
    </row>
    <row r="3007" spans="1:4" x14ac:dyDescent="0.25">
      <c r="A3007">
        <v>29</v>
      </c>
      <c r="B3007">
        <v>55</v>
      </c>
      <c r="C3007">
        <v>17</v>
      </c>
      <c r="D3007" t="str">
        <f t="shared" si="82"/>
        <v>21+</v>
      </c>
    </row>
    <row r="3008" spans="1:4" x14ac:dyDescent="0.25">
      <c r="A3008">
        <v>29</v>
      </c>
      <c r="B3008">
        <v>56</v>
      </c>
      <c r="C3008">
        <v>23</v>
      </c>
      <c r="D3008" t="str">
        <f t="shared" si="82"/>
        <v>21+</v>
      </c>
    </row>
    <row r="3009" spans="1:4" x14ac:dyDescent="0.25">
      <c r="A3009">
        <v>29</v>
      </c>
      <c r="B3009">
        <v>57</v>
      </c>
      <c r="C3009">
        <v>23</v>
      </c>
      <c r="D3009" t="str">
        <f t="shared" si="82"/>
        <v>21+</v>
      </c>
    </row>
    <row r="3010" spans="1:4" x14ac:dyDescent="0.25">
      <c r="A3010">
        <v>29</v>
      </c>
      <c r="B3010">
        <v>58</v>
      </c>
      <c r="C3010">
        <v>17</v>
      </c>
      <c r="D3010" t="str">
        <f t="shared" si="82"/>
        <v>21+</v>
      </c>
    </row>
    <row r="3011" spans="1:4" x14ac:dyDescent="0.25">
      <c r="A3011">
        <v>29</v>
      </c>
      <c r="B3011">
        <v>59</v>
      </c>
      <c r="C3011">
        <v>25</v>
      </c>
      <c r="D3011" t="str">
        <f t="shared" ref="D3011:D3074" si="83">IF(B3011-A3011&lt;21,B3011-A3011,"21+")</f>
        <v>21+</v>
      </c>
    </row>
    <row r="3012" spans="1:4" x14ac:dyDescent="0.25">
      <c r="A3012">
        <v>29</v>
      </c>
      <c r="B3012">
        <v>60</v>
      </c>
      <c r="C3012">
        <v>16</v>
      </c>
      <c r="D3012" t="str">
        <f t="shared" si="83"/>
        <v>21+</v>
      </c>
    </row>
    <row r="3013" spans="1:4" x14ac:dyDescent="0.25">
      <c r="A3013">
        <v>29</v>
      </c>
      <c r="B3013">
        <v>61</v>
      </c>
      <c r="C3013">
        <v>22</v>
      </c>
      <c r="D3013" t="str">
        <f t="shared" si="83"/>
        <v>21+</v>
      </c>
    </row>
    <row r="3014" spans="1:4" x14ac:dyDescent="0.25">
      <c r="A3014">
        <v>29</v>
      </c>
      <c r="B3014">
        <v>62</v>
      </c>
      <c r="C3014">
        <v>19</v>
      </c>
      <c r="D3014" t="str">
        <f t="shared" si="83"/>
        <v>21+</v>
      </c>
    </row>
    <row r="3015" spans="1:4" x14ac:dyDescent="0.25">
      <c r="A3015">
        <v>29</v>
      </c>
      <c r="B3015">
        <v>63</v>
      </c>
      <c r="C3015">
        <v>11</v>
      </c>
      <c r="D3015" t="str">
        <f t="shared" si="83"/>
        <v>21+</v>
      </c>
    </row>
    <row r="3016" spans="1:4" x14ac:dyDescent="0.25">
      <c r="A3016">
        <v>29</v>
      </c>
      <c r="B3016">
        <v>64</v>
      </c>
      <c r="C3016">
        <v>14</v>
      </c>
      <c r="D3016" t="str">
        <f t="shared" si="83"/>
        <v>21+</v>
      </c>
    </row>
    <row r="3017" spans="1:4" x14ac:dyDescent="0.25">
      <c r="A3017">
        <v>29</v>
      </c>
      <c r="B3017">
        <v>65</v>
      </c>
      <c r="C3017">
        <v>11</v>
      </c>
      <c r="D3017" t="str">
        <f t="shared" si="83"/>
        <v>21+</v>
      </c>
    </row>
    <row r="3018" spans="1:4" x14ac:dyDescent="0.25">
      <c r="A3018">
        <v>29</v>
      </c>
      <c r="B3018">
        <v>66</v>
      </c>
      <c r="C3018">
        <v>12</v>
      </c>
      <c r="D3018" t="str">
        <f t="shared" si="83"/>
        <v>21+</v>
      </c>
    </row>
    <row r="3019" spans="1:4" x14ac:dyDescent="0.25">
      <c r="A3019">
        <v>29</v>
      </c>
      <c r="B3019">
        <v>67</v>
      </c>
      <c r="C3019">
        <v>14</v>
      </c>
      <c r="D3019" t="str">
        <f t="shared" si="83"/>
        <v>21+</v>
      </c>
    </row>
    <row r="3020" spans="1:4" x14ac:dyDescent="0.25">
      <c r="A3020">
        <v>29</v>
      </c>
      <c r="B3020">
        <v>68</v>
      </c>
      <c r="C3020">
        <v>16</v>
      </c>
      <c r="D3020" t="str">
        <f t="shared" si="83"/>
        <v>21+</v>
      </c>
    </row>
    <row r="3021" spans="1:4" x14ac:dyDescent="0.25">
      <c r="A3021">
        <v>29</v>
      </c>
      <c r="B3021">
        <v>69</v>
      </c>
      <c r="C3021">
        <v>17</v>
      </c>
      <c r="D3021" t="str">
        <f t="shared" si="83"/>
        <v>21+</v>
      </c>
    </row>
    <row r="3022" spans="1:4" x14ac:dyDescent="0.25">
      <c r="A3022">
        <v>29</v>
      </c>
      <c r="B3022">
        <v>70</v>
      </c>
      <c r="C3022">
        <v>10</v>
      </c>
      <c r="D3022" t="str">
        <f t="shared" si="83"/>
        <v>21+</v>
      </c>
    </row>
    <row r="3023" spans="1:4" x14ac:dyDescent="0.25">
      <c r="A3023">
        <v>29</v>
      </c>
      <c r="B3023">
        <v>71</v>
      </c>
      <c r="C3023">
        <v>4</v>
      </c>
      <c r="D3023" t="str">
        <f t="shared" si="83"/>
        <v>21+</v>
      </c>
    </row>
    <row r="3024" spans="1:4" x14ac:dyDescent="0.25">
      <c r="A3024">
        <v>29</v>
      </c>
      <c r="B3024">
        <v>72</v>
      </c>
      <c r="C3024">
        <v>8</v>
      </c>
      <c r="D3024" t="str">
        <f t="shared" si="83"/>
        <v>21+</v>
      </c>
    </row>
    <row r="3025" spans="1:4" x14ac:dyDescent="0.25">
      <c r="A3025">
        <v>29</v>
      </c>
      <c r="B3025">
        <v>73</v>
      </c>
      <c r="C3025">
        <v>12</v>
      </c>
      <c r="D3025" t="str">
        <f t="shared" si="83"/>
        <v>21+</v>
      </c>
    </row>
    <row r="3026" spans="1:4" x14ac:dyDescent="0.25">
      <c r="A3026">
        <v>29</v>
      </c>
      <c r="B3026">
        <v>74</v>
      </c>
      <c r="C3026">
        <v>7</v>
      </c>
      <c r="D3026" t="str">
        <f t="shared" si="83"/>
        <v>21+</v>
      </c>
    </row>
    <row r="3027" spans="1:4" x14ac:dyDescent="0.25">
      <c r="A3027">
        <v>29</v>
      </c>
      <c r="B3027">
        <v>75</v>
      </c>
      <c r="C3027">
        <v>4</v>
      </c>
      <c r="D3027" t="str">
        <f t="shared" si="83"/>
        <v>21+</v>
      </c>
    </row>
    <row r="3028" spans="1:4" x14ac:dyDescent="0.25">
      <c r="A3028">
        <v>29</v>
      </c>
      <c r="B3028">
        <v>76</v>
      </c>
      <c r="C3028">
        <v>3</v>
      </c>
      <c r="D3028" t="str">
        <f t="shared" si="83"/>
        <v>21+</v>
      </c>
    </row>
    <row r="3029" spans="1:4" x14ac:dyDescent="0.25">
      <c r="A3029">
        <v>29</v>
      </c>
      <c r="B3029">
        <v>77</v>
      </c>
      <c r="C3029">
        <v>7</v>
      </c>
      <c r="D3029" t="str">
        <f t="shared" si="83"/>
        <v>21+</v>
      </c>
    </row>
    <row r="3030" spans="1:4" x14ac:dyDescent="0.25">
      <c r="A3030">
        <v>29</v>
      </c>
      <c r="B3030">
        <v>78</v>
      </c>
      <c r="C3030">
        <v>2</v>
      </c>
      <c r="D3030" t="str">
        <f t="shared" si="83"/>
        <v>21+</v>
      </c>
    </row>
    <row r="3031" spans="1:4" x14ac:dyDescent="0.25">
      <c r="A3031">
        <v>29</v>
      </c>
      <c r="B3031">
        <v>79</v>
      </c>
      <c r="C3031">
        <v>4</v>
      </c>
      <c r="D3031" t="str">
        <f t="shared" si="83"/>
        <v>21+</v>
      </c>
    </row>
    <row r="3032" spans="1:4" x14ac:dyDescent="0.25">
      <c r="A3032">
        <v>29</v>
      </c>
      <c r="B3032">
        <v>80</v>
      </c>
      <c r="C3032">
        <v>7</v>
      </c>
      <c r="D3032" t="str">
        <f t="shared" si="83"/>
        <v>21+</v>
      </c>
    </row>
    <row r="3033" spans="1:4" x14ac:dyDescent="0.25">
      <c r="A3033">
        <v>29</v>
      </c>
      <c r="B3033">
        <v>81</v>
      </c>
      <c r="C3033">
        <v>4</v>
      </c>
      <c r="D3033" t="str">
        <f t="shared" si="83"/>
        <v>21+</v>
      </c>
    </row>
    <row r="3034" spans="1:4" x14ac:dyDescent="0.25">
      <c r="A3034">
        <v>29</v>
      </c>
      <c r="B3034">
        <v>82</v>
      </c>
      <c r="C3034">
        <v>7</v>
      </c>
      <c r="D3034" t="str">
        <f t="shared" si="83"/>
        <v>21+</v>
      </c>
    </row>
    <row r="3035" spans="1:4" x14ac:dyDescent="0.25">
      <c r="A3035">
        <v>29</v>
      </c>
      <c r="B3035">
        <v>83</v>
      </c>
      <c r="C3035">
        <v>3</v>
      </c>
      <c r="D3035" t="str">
        <f t="shared" si="83"/>
        <v>21+</v>
      </c>
    </row>
    <row r="3036" spans="1:4" x14ac:dyDescent="0.25">
      <c r="A3036">
        <v>29</v>
      </c>
      <c r="B3036">
        <v>84</v>
      </c>
      <c r="C3036">
        <v>7</v>
      </c>
      <c r="D3036" t="str">
        <f t="shared" si="83"/>
        <v>21+</v>
      </c>
    </row>
    <row r="3037" spans="1:4" x14ac:dyDescent="0.25">
      <c r="A3037">
        <v>29</v>
      </c>
      <c r="B3037">
        <v>85</v>
      </c>
      <c r="C3037">
        <v>4</v>
      </c>
      <c r="D3037" t="str">
        <f t="shared" si="83"/>
        <v>21+</v>
      </c>
    </row>
    <row r="3038" spans="1:4" x14ac:dyDescent="0.25">
      <c r="A3038">
        <v>29</v>
      </c>
      <c r="B3038">
        <v>86</v>
      </c>
      <c r="C3038">
        <v>8</v>
      </c>
      <c r="D3038" t="str">
        <f t="shared" si="83"/>
        <v>21+</v>
      </c>
    </row>
    <row r="3039" spans="1:4" x14ac:dyDescent="0.25">
      <c r="A3039">
        <v>29</v>
      </c>
      <c r="B3039">
        <v>87</v>
      </c>
      <c r="C3039">
        <v>2</v>
      </c>
      <c r="D3039" t="str">
        <f t="shared" si="83"/>
        <v>21+</v>
      </c>
    </row>
    <row r="3040" spans="1:4" x14ac:dyDescent="0.25">
      <c r="A3040">
        <v>29</v>
      </c>
      <c r="B3040">
        <v>88</v>
      </c>
      <c r="C3040">
        <v>7</v>
      </c>
      <c r="D3040" t="str">
        <f t="shared" si="83"/>
        <v>21+</v>
      </c>
    </row>
    <row r="3041" spans="1:4" x14ac:dyDescent="0.25">
      <c r="A3041">
        <v>29</v>
      </c>
      <c r="B3041">
        <v>89</v>
      </c>
      <c r="C3041">
        <v>6</v>
      </c>
      <c r="D3041" t="str">
        <f t="shared" si="83"/>
        <v>21+</v>
      </c>
    </row>
    <row r="3042" spans="1:4" x14ac:dyDescent="0.25">
      <c r="A3042">
        <v>29</v>
      </c>
      <c r="B3042">
        <v>90</v>
      </c>
      <c r="C3042">
        <v>2</v>
      </c>
      <c r="D3042" t="str">
        <f t="shared" si="83"/>
        <v>21+</v>
      </c>
    </row>
    <row r="3043" spans="1:4" x14ac:dyDescent="0.25">
      <c r="A3043">
        <v>29</v>
      </c>
      <c r="B3043">
        <v>91</v>
      </c>
      <c r="C3043">
        <v>3</v>
      </c>
      <c r="D3043" t="str">
        <f t="shared" si="83"/>
        <v>21+</v>
      </c>
    </row>
    <row r="3044" spans="1:4" x14ac:dyDescent="0.25">
      <c r="A3044">
        <v>29</v>
      </c>
      <c r="B3044">
        <v>93</v>
      </c>
      <c r="C3044">
        <v>5</v>
      </c>
      <c r="D3044" t="str">
        <f t="shared" si="83"/>
        <v>21+</v>
      </c>
    </row>
    <row r="3045" spans="1:4" x14ac:dyDescent="0.25">
      <c r="A3045">
        <v>29</v>
      </c>
      <c r="B3045">
        <v>94</v>
      </c>
      <c r="C3045">
        <v>4</v>
      </c>
      <c r="D3045" t="str">
        <f t="shared" si="83"/>
        <v>21+</v>
      </c>
    </row>
    <row r="3046" spans="1:4" x14ac:dyDescent="0.25">
      <c r="A3046">
        <v>29</v>
      </c>
      <c r="B3046">
        <v>95</v>
      </c>
      <c r="C3046">
        <v>2</v>
      </c>
      <c r="D3046" t="str">
        <f t="shared" si="83"/>
        <v>21+</v>
      </c>
    </row>
    <row r="3047" spans="1:4" x14ac:dyDescent="0.25">
      <c r="A3047">
        <v>29</v>
      </c>
      <c r="B3047">
        <v>96</v>
      </c>
      <c r="C3047">
        <v>2</v>
      </c>
      <c r="D3047" t="str">
        <f t="shared" si="83"/>
        <v>21+</v>
      </c>
    </row>
    <row r="3048" spans="1:4" x14ac:dyDescent="0.25">
      <c r="A3048">
        <v>29</v>
      </c>
      <c r="B3048">
        <v>97</v>
      </c>
      <c r="C3048">
        <v>2</v>
      </c>
      <c r="D3048" t="str">
        <f t="shared" si="83"/>
        <v>21+</v>
      </c>
    </row>
    <row r="3049" spans="1:4" x14ac:dyDescent="0.25">
      <c r="A3049">
        <v>29</v>
      </c>
      <c r="B3049">
        <v>98</v>
      </c>
      <c r="C3049">
        <v>3</v>
      </c>
      <c r="D3049" t="str">
        <f t="shared" si="83"/>
        <v>21+</v>
      </c>
    </row>
    <row r="3050" spans="1:4" x14ac:dyDescent="0.25">
      <c r="A3050">
        <v>29</v>
      </c>
      <c r="B3050">
        <v>99</v>
      </c>
      <c r="C3050">
        <v>3</v>
      </c>
      <c r="D3050" t="str">
        <f t="shared" si="83"/>
        <v>21+</v>
      </c>
    </row>
    <row r="3051" spans="1:4" x14ac:dyDescent="0.25">
      <c r="A3051">
        <v>29</v>
      </c>
      <c r="B3051">
        <v>100</v>
      </c>
      <c r="C3051">
        <v>1</v>
      </c>
      <c r="D3051" t="str">
        <f t="shared" si="83"/>
        <v>21+</v>
      </c>
    </row>
    <row r="3052" spans="1:4" x14ac:dyDescent="0.25">
      <c r="A3052">
        <v>29</v>
      </c>
      <c r="B3052">
        <v>101</v>
      </c>
      <c r="C3052">
        <v>2</v>
      </c>
      <c r="D3052" t="str">
        <f t="shared" si="83"/>
        <v>21+</v>
      </c>
    </row>
    <row r="3053" spans="1:4" x14ac:dyDescent="0.25">
      <c r="A3053">
        <v>29</v>
      </c>
      <c r="B3053">
        <v>103</v>
      </c>
      <c r="C3053">
        <v>3</v>
      </c>
      <c r="D3053" t="str">
        <f t="shared" si="83"/>
        <v>21+</v>
      </c>
    </row>
    <row r="3054" spans="1:4" x14ac:dyDescent="0.25">
      <c r="A3054">
        <v>29</v>
      </c>
      <c r="B3054">
        <v>105</v>
      </c>
      <c r="C3054">
        <v>1</v>
      </c>
      <c r="D3054" t="str">
        <f t="shared" si="83"/>
        <v>21+</v>
      </c>
    </row>
    <row r="3055" spans="1:4" x14ac:dyDescent="0.25">
      <c r="A3055">
        <v>29</v>
      </c>
      <c r="B3055">
        <v>106</v>
      </c>
      <c r="C3055">
        <v>1</v>
      </c>
      <c r="D3055" t="str">
        <f t="shared" si="83"/>
        <v>21+</v>
      </c>
    </row>
    <row r="3056" spans="1:4" x14ac:dyDescent="0.25">
      <c r="A3056">
        <v>29</v>
      </c>
      <c r="B3056">
        <v>107</v>
      </c>
      <c r="C3056">
        <v>3</v>
      </c>
      <c r="D3056" t="str">
        <f t="shared" si="83"/>
        <v>21+</v>
      </c>
    </row>
    <row r="3057" spans="1:4" x14ac:dyDescent="0.25">
      <c r="A3057">
        <v>29</v>
      </c>
      <c r="B3057">
        <v>108</v>
      </c>
      <c r="C3057">
        <v>1</v>
      </c>
      <c r="D3057" t="str">
        <f t="shared" si="83"/>
        <v>21+</v>
      </c>
    </row>
    <row r="3058" spans="1:4" x14ac:dyDescent="0.25">
      <c r="A3058">
        <v>29</v>
      </c>
      <c r="B3058">
        <v>109</v>
      </c>
      <c r="C3058">
        <v>2</v>
      </c>
      <c r="D3058" t="str">
        <f t="shared" si="83"/>
        <v>21+</v>
      </c>
    </row>
    <row r="3059" spans="1:4" x14ac:dyDescent="0.25">
      <c r="A3059">
        <v>29</v>
      </c>
      <c r="B3059">
        <v>110</v>
      </c>
      <c r="C3059">
        <v>2</v>
      </c>
      <c r="D3059" t="str">
        <f t="shared" si="83"/>
        <v>21+</v>
      </c>
    </row>
    <row r="3060" spans="1:4" x14ac:dyDescent="0.25">
      <c r="A3060">
        <v>29</v>
      </c>
      <c r="B3060">
        <v>111</v>
      </c>
      <c r="C3060">
        <v>1</v>
      </c>
      <c r="D3060" t="str">
        <f t="shared" si="83"/>
        <v>21+</v>
      </c>
    </row>
    <row r="3061" spans="1:4" x14ac:dyDescent="0.25">
      <c r="A3061">
        <v>29</v>
      </c>
      <c r="B3061">
        <v>113</v>
      </c>
      <c r="C3061">
        <v>2</v>
      </c>
      <c r="D3061" t="str">
        <f t="shared" si="83"/>
        <v>21+</v>
      </c>
    </row>
    <row r="3062" spans="1:4" x14ac:dyDescent="0.25">
      <c r="A3062">
        <v>29</v>
      </c>
      <c r="B3062">
        <v>116</v>
      </c>
      <c r="C3062">
        <v>1</v>
      </c>
      <c r="D3062" t="str">
        <f t="shared" si="83"/>
        <v>21+</v>
      </c>
    </row>
    <row r="3063" spans="1:4" x14ac:dyDescent="0.25">
      <c r="A3063">
        <v>29</v>
      </c>
      <c r="B3063">
        <v>117</v>
      </c>
      <c r="C3063">
        <v>1</v>
      </c>
      <c r="D3063" t="str">
        <f t="shared" si="83"/>
        <v>21+</v>
      </c>
    </row>
    <row r="3064" spans="1:4" x14ac:dyDescent="0.25">
      <c r="A3064">
        <v>29</v>
      </c>
      <c r="B3064">
        <v>118</v>
      </c>
      <c r="C3064">
        <v>1</v>
      </c>
      <c r="D3064" t="str">
        <f t="shared" si="83"/>
        <v>21+</v>
      </c>
    </row>
    <row r="3065" spans="1:4" x14ac:dyDescent="0.25">
      <c r="A3065">
        <v>29</v>
      </c>
      <c r="B3065">
        <v>120</v>
      </c>
      <c r="C3065">
        <v>2</v>
      </c>
      <c r="D3065" t="str">
        <f t="shared" si="83"/>
        <v>21+</v>
      </c>
    </row>
    <row r="3066" spans="1:4" x14ac:dyDescent="0.25">
      <c r="A3066">
        <v>29</v>
      </c>
      <c r="B3066">
        <v>131</v>
      </c>
      <c r="C3066">
        <v>1</v>
      </c>
      <c r="D3066" t="str">
        <f t="shared" si="83"/>
        <v>21+</v>
      </c>
    </row>
    <row r="3067" spans="1:4" x14ac:dyDescent="0.25">
      <c r="A3067">
        <v>29</v>
      </c>
      <c r="B3067">
        <v>133</v>
      </c>
      <c r="C3067">
        <v>1</v>
      </c>
      <c r="D3067" t="str">
        <f t="shared" si="83"/>
        <v>21+</v>
      </c>
    </row>
    <row r="3068" spans="1:4" x14ac:dyDescent="0.25">
      <c r="A3068">
        <v>29</v>
      </c>
      <c r="B3068">
        <v>137</v>
      </c>
      <c r="C3068">
        <v>2</v>
      </c>
      <c r="D3068" t="str">
        <f t="shared" si="83"/>
        <v>21+</v>
      </c>
    </row>
    <row r="3069" spans="1:4" x14ac:dyDescent="0.25">
      <c r="A3069">
        <v>29</v>
      </c>
      <c r="B3069">
        <v>155</v>
      </c>
      <c r="C3069">
        <v>1</v>
      </c>
      <c r="D3069" t="str">
        <f t="shared" si="83"/>
        <v>21+</v>
      </c>
    </row>
    <row r="3070" spans="1:4" x14ac:dyDescent="0.25">
      <c r="A3070">
        <v>29</v>
      </c>
      <c r="B3070">
        <v>157</v>
      </c>
      <c r="C3070">
        <v>1</v>
      </c>
      <c r="D3070" t="str">
        <f t="shared" si="83"/>
        <v>21+</v>
      </c>
    </row>
    <row r="3071" spans="1:4" x14ac:dyDescent="0.25">
      <c r="A3071">
        <v>29</v>
      </c>
      <c r="B3071">
        <v>230</v>
      </c>
      <c r="C3071">
        <v>1</v>
      </c>
      <c r="D3071" t="str">
        <f t="shared" si="83"/>
        <v>21+</v>
      </c>
    </row>
    <row r="3072" spans="1:4" x14ac:dyDescent="0.25">
      <c r="A3072">
        <v>30</v>
      </c>
      <c r="B3072">
        <v>30</v>
      </c>
      <c r="C3072">
        <v>109</v>
      </c>
      <c r="D3072">
        <f t="shared" si="83"/>
        <v>0</v>
      </c>
    </row>
    <row r="3073" spans="1:4" x14ac:dyDescent="0.25">
      <c r="A3073">
        <v>30</v>
      </c>
      <c r="B3073">
        <v>31</v>
      </c>
      <c r="C3073">
        <v>81</v>
      </c>
      <c r="D3073">
        <f t="shared" si="83"/>
        <v>1</v>
      </c>
    </row>
    <row r="3074" spans="1:4" x14ac:dyDescent="0.25">
      <c r="A3074">
        <v>30</v>
      </c>
      <c r="B3074">
        <v>32</v>
      </c>
      <c r="C3074">
        <v>75</v>
      </c>
      <c r="D3074">
        <f t="shared" si="83"/>
        <v>2</v>
      </c>
    </row>
    <row r="3075" spans="1:4" x14ac:dyDescent="0.25">
      <c r="A3075">
        <v>30</v>
      </c>
      <c r="B3075">
        <v>33</v>
      </c>
      <c r="C3075">
        <v>63</v>
      </c>
      <c r="D3075">
        <f t="shared" ref="D3075:D3138" si="84">IF(B3075-A3075&lt;21,B3075-A3075,"21+")</f>
        <v>3</v>
      </c>
    </row>
    <row r="3076" spans="1:4" x14ac:dyDescent="0.25">
      <c r="A3076">
        <v>30</v>
      </c>
      <c r="B3076">
        <v>34</v>
      </c>
      <c r="C3076">
        <v>61</v>
      </c>
      <c r="D3076">
        <f t="shared" si="84"/>
        <v>4</v>
      </c>
    </row>
    <row r="3077" spans="1:4" x14ac:dyDescent="0.25">
      <c r="A3077">
        <v>30</v>
      </c>
      <c r="B3077">
        <v>35</v>
      </c>
      <c r="C3077">
        <v>49</v>
      </c>
      <c r="D3077">
        <f t="shared" si="84"/>
        <v>5</v>
      </c>
    </row>
    <row r="3078" spans="1:4" x14ac:dyDescent="0.25">
      <c r="A3078">
        <v>30</v>
      </c>
      <c r="B3078">
        <v>36</v>
      </c>
      <c r="C3078">
        <v>66</v>
      </c>
      <c r="D3078">
        <f t="shared" si="84"/>
        <v>6</v>
      </c>
    </row>
    <row r="3079" spans="1:4" x14ac:dyDescent="0.25">
      <c r="A3079">
        <v>30</v>
      </c>
      <c r="B3079">
        <v>37</v>
      </c>
      <c r="C3079">
        <v>49</v>
      </c>
      <c r="D3079">
        <f t="shared" si="84"/>
        <v>7</v>
      </c>
    </row>
    <row r="3080" spans="1:4" x14ac:dyDescent="0.25">
      <c r="A3080">
        <v>30</v>
      </c>
      <c r="B3080">
        <v>38</v>
      </c>
      <c r="C3080">
        <v>49</v>
      </c>
      <c r="D3080">
        <f t="shared" si="84"/>
        <v>8</v>
      </c>
    </row>
    <row r="3081" spans="1:4" x14ac:dyDescent="0.25">
      <c r="A3081">
        <v>30</v>
      </c>
      <c r="B3081">
        <v>39</v>
      </c>
      <c r="C3081">
        <v>42</v>
      </c>
      <c r="D3081">
        <f t="shared" si="84"/>
        <v>9</v>
      </c>
    </row>
    <row r="3082" spans="1:4" x14ac:dyDescent="0.25">
      <c r="A3082">
        <v>30</v>
      </c>
      <c r="B3082">
        <v>40</v>
      </c>
      <c r="C3082">
        <v>38</v>
      </c>
      <c r="D3082">
        <f t="shared" si="84"/>
        <v>10</v>
      </c>
    </row>
    <row r="3083" spans="1:4" x14ac:dyDescent="0.25">
      <c r="A3083">
        <v>30</v>
      </c>
      <c r="B3083">
        <v>41</v>
      </c>
      <c r="C3083">
        <v>35</v>
      </c>
      <c r="D3083">
        <f t="shared" si="84"/>
        <v>11</v>
      </c>
    </row>
    <row r="3084" spans="1:4" x14ac:dyDescent="0.25">
      <c r="A3084">
        <v>30</v>
      </c>
      <c r="B3084">
        <v>42</v>
      </c>
      <c r="C3084">
        <v>46</v>
      </c>
      <c r="D3084">
        <f t="shared" si="84"/>
        <v>12</v>
      </c>
    </row>
    <row r="3085" spans="1:4" x14ac:dyDescent="0.25">
      <c r="A3085">
        <v>30</v>
      </c>
      <c r="B3085">
        <v>43</v>
      </c>
      <c r="C3085">
        <v>28</v>
      </c>
      <c r="D3085">
        <f t="shared" si="84"/>
        <v>13</v>
      </c>
    </row>
    <row r="3086" spans="1:4" x14ac:dyDescent="0.25">
      <c r="A3086">
        <v>30</v>
      </c>
      <c r="B3086">
        <v>44</v>
      </c>
      <c r="C3086">
        <v>39</v>
      </c>
      <c r="D3086">
        <f t="shared" si="84"/>
        <v>14</v>
      </c>
    </row>
    <row r="3087" spans="1:4" x14ac:dyDescent="0.25">
      <c r="A3087">
        <v>30</v>
      </c>
      <c r="B3087">
        <v>45</v>
      </c>
      <c r="C3087">
        <v>26</v>
      </c>
      <c r="D3087">
        <f t="shared" si="84"/>
        <v>15</v>
      </c>
    </row>
    <row r="3088" spans="1:4" x14ac:dyDescent="0.25">
      <c r="A3088">
        <v>30</v>
      </c>
      <c r="B3088">
        <v>46</v>
      </c>
      <c r="C3088">
        <v>38</v>
      </c>
      <c r="D3088">
        <f t="shared" si="84"/>
        <v>16</v>
      </c>
    </row>
    <row r="3089" spans="1:4" x14ac:dyDescent="0.25">
      <c r="A3089">
        <v>30</v>
      </c>
      <c r="B3089">
        <v>47</v>
      </c>
      <c r="C3089">
        <v>39</v>
      </c>
      <c r="D3089">
        <f t="shared" si="84"/>
        <v>17</v>
      </c>
    </row>
    <row r="3090" spans="1:4" x14ac:dyDescent="0.25">
      <c r="A3090">
        <v>30</v>
      </c>
      <c r="B3090">
        <v>48</v>
      </c>
      <c r="C3090">
        <v>26</v>
      </c>
      <c r="D3090">
        <f t="shared" si="84"/>
        <v>18</v>
      </c>
    </row>
    <row r="3091" spans="1:4" x14ac:dyDescent="0.25">
      <c r="A3091">
        <v>30</v>
      </c>
      <c r="B3091">
        <v>49</v>
      </c>
      <c r="C3091">
        <v>26</v>
      </c>
      <c r="D3091">
        <f t="shared" si="84"/>
        <v>19</v>
      </c>
    </row>
    <row r="3092" spans="1:4" x14ac:dyDescent="0.25">
      <c r="A3092">
        <v>30</v>
      </c>
      <c r="B3092">
        <v>50</v>
      </c>
      <c r="C3092">
        <v>30</v>
      </c>
      <c r="D3092">
        <f t="shared" si="84"/>
        <v>20</v>
      </c>
    </row>
    <row r="3093" spans="1:4" x14ac:dyDescent="0.25">
      <c r="A3093">
        <v>30</v>
      </c>
      <c r="B3093">
        <v>51</v>
      </c>
      <c r="C3093">
        <v>29</v>
      </c>
      <c r="D3093" t="str">
        <f t="shared" si="84"/>
        <v>21+</v>
      </c>
    </row>
    <row r="3094" spans="1:4" x14ac:dyDescent="0.25">
      <c r="A3094">
        <v>30</v>
      </c>
      <c r="B3094">
        <v>52</v>
      </c>
      <c r="C3094">
        <v>21</v>
      </c>
      <c r="D3094" t="str">
        <f t="shared" si="84"/>
        <v>21+</v>
      </c>
    </row>
    <row r="3095" spans="1:4" x14ac:dyDescent="0.25">
      <c r="A3095">
        <v>30</v>
      </c>
      <c r="B3095">
        <v>53</v>
      </c>
      <c r="C3095">
        <v>22</v>
      </c>
      <c r="D3095" t="str">
        <f t="shared" si="84"/>
        <v>21+</v>
      </c>
    </row>
    <row r="3096" spans="1:4" x14ac:dyDescent="0.25">
      <c r="A3096">
        <v>30</v>
      </c>
      <c r="B3096">
        <v>54</v>
      </c>
      <c r="C3096">
        <v>23</v>
      </c>
      <c r="D3096" t="str">
        <f t="shared" si="84"/>
        <v>21+</v>
      </c>
    </row>
    <row r="3097" spans="1:4" x14ac:dyDescent="0.25">
      <c r="A3097">
        <v>30</v>
      </c>
      <c r="B3097">
        <v>55</v>
      </c>
      <c r="C3097">
        <v>14</v>
      </c>
      <c r="D3097" t="str">
        <f t="shared" si="84"/>
        <v>21+</v>
      </c>
    </row>
    <row r="3098" spans="1:4" x14ac:dyDescent="0.25">
      <c r="A3098">
        <v>30</v>
      </c>
      <c r="B3098">
        <v>56</v>
      </c>
      <c r="C3098">
        <v>16</v>
      </c>
      <c r="D3098" t="str">
        <f t="shared" si="84"/>
        <v>21+</v>
      </c>
    </row>
    <row r="3099" spans="1:4" x14ac:dyDescent="0.25">
      <c r="A3099">
        <v>30</v>
      </c>
      <c r="B3099">
        <v>57</v>
      </c>
      <c r="C3099">
        <v>21</v>
      </c>
      <c r="D3099" t="str">
        <f t="shared" si="84"/>
        <v>21+</v>
      </c>
    </row>
    <row r="3100" spans="1:4" x14ac:dyDescent="0.25">
      <c r="A3100">
        <v>30</v>
      </c>
      <c r="B3100">
        <v>58</v>
      </c>
      <c r="C3100">
        <v>16</v>
      </c>
      <c r="D3100" t="str">
        <f t="shared" si="84"/>
        <v>21+</v>
      </c>
    </row>
    <row r="3101" spans="1:4" x14ac:dyDescent="0.25">
      <c r="A3101">
        <v>30</v>
      </c>
      <c r="B3101">
        <v>59</v>
      </c>
      <c r="C3101">
        <v>12</v>
      </c>
      <c r="D3101" t="str">
        <f t="shared" si="84"/>
        <v>21+</v>
      </c>
    </row>
    <row r="3102" spans="1:4" x14ac:dyDescent="0.25">
      <c r="A3102">
        <v>30</v>
      </c>
      <c r="B3102">
        <v>60</v>
      </c>
      <c r="C3102">
        <v>17</v>
      </c>
      <c r="D3102" t="str">
        <f t="shared" si="84"/>
        <v>21+</v>
      </c>
    </row>
    <row r="3103" spans="1:4" x14ac:dyDescent="0.25">
      <c r="A3103">
        <v>30</v>
      </c>
      <c r="B3103">
        <v>61</v>
      </c>
      <c r="C3103">
        <v>20</v>
      </c>
      <c r="D3103" t="str">
        <f t="shared" si="84"/>
        <v>21+</v>
      </c>
    </row>
    <row r="3104" spans="1:4" x14ac:dyDescent="0.25">
      <c r="A3104">
        <v>30</v>
      </c>
      <c r="B3104">
        <v>62</v>
      </c>
      <c r="C3104">
        <v>13</v>
      </c>
      <c r="D3104" t="str">
        <f t="shared" si="84"/>
        <v>21+</v>
      </c>
    </row>
    <row r="3105" spans="1:4" x14ac:dyDescent="0.25">
      <c r="A3105">
        <v>30</v>
      </c>
      <c r="B3105">
        <v>63</v>
      </c>
      <c r="C3105">
        <v>9</v>
      </c>
      <c r="D3105" t="str">
        <f t="shared" si="84"/>
        <v>21+</v>
      </c>
    </row>
    <row r="3106" spans="1:4" x14ac:dyDescent="0.25">
      <c r="A3106">
        <v>30</v>
      </c>
      <c r="B3106">
        <v>64</v>
      </c>
      <c r="C3106">
        <v>12</v>
      </c>
      <c r="D3106" t="str">
        <f t="shared" si="84"/>
        <v>21+</v>
      </c>
    </row>
    <row r="3107" spans="1:4" x14ac:dyDescent="0.25">
      <c r="A3107">
        <v>30</v>
      </c>
      <c r="B3107">
        <v>65</v>
      </c>
      <c r="C3107">
        <v>16</v>
      </c>
      <c r="D3107" t="str">
        <f t="shared" si="84"/>
        <v>21+</v>
      </c>
    </row>
    <row r="3108" spans="1:4" x14ac:dyDescent="0.25">
      <c r="A3108">
        <v>30</v>
      </c>
      <c r="B3108">
        <v>66</v>
      </c>
      <c r="C3108">
        <v>12</v>
      </c>
      <c r="D3108" t="str">
        <f t="shared" si="84"/>
        <v>21+</v>
      </c>
    </row>
    <row r="3109" spans="1:4" x14ac:dyDescent="0.25">
      <c r="A3109">
        <v>30</v>
      </c>
      <c r="B3109">
        <v>67</v>
      </c>
      <c r="C3109">
        <v>15</v>
      </c>
      <c r="D3109" t="str">
        <f t="shared" si="84"/>
        <v>21+</v>
      </c>
    </row>
    <row r="3110" spans="1:4" x14ac:dyDescent="0.25">
      <c r="A3110">
        <v>30</v>
      </c>
      <c r="B3110">
        <v>68</v>
      </c>
      <c r="C3110">
        <v>7</v>
      </c>
      <c r="D3110" t="str">
        <f t="shared" si="84"/>
        <v>21+</v>
      </c>
    </row>
    <row r="3111" spans="1:4" x14ac:dyDescent="0.25">
      <c r="A3111">
        <v>30</v>
      </c>
      <c r="B3111">
        <v>69</v>
      </c>
      <c r="C3111">
        <v>12</v>
      </c>
      <c r="D3111" t="str">
        <f t="shared" si="84"/>
        <v>21+</v>
      </c>
    </row>
    <row r="3112" spans="1:4" x14ac:dyDescent="0.25">
      <c r="A3112">
        <v>30</v>
      </c>
      <c r="B3112">
        <v>70</v>
      </c>
      <c r="C3112">
        <v>5</v>
      </c>
      <c r="D3112" t="str">
        <f t="shared" si="84"/>
        <v>21+</v>
      </c>
    </row>
    <row r="3113" spans="1:4" x14ac:dyDescent="0.25">
      <c r="A3113">
        <v>30</v>
      </c>
      <c r="B3113">
        <v>71</v>
      </c>
      <c r="C3113">
        <v>9</v>
      </c>
      <c r="D3113" t="str">
        <f t="shared" si="84"/>
        <v>21+</v>
      </c>
    </row>
    <row r="3114" spans="1:4" x14ac:dyDescent="0.25">
      <c r="A3114">
        <v>30</v>
      </c>
      <c r="B3114">
        <v>72</v>
      </c>
      <c r="C3114">
        <v>6</v>
      </c>
      <c r="D3114" t="str">
        <f t="shared" si="84"/>
        <v>21+</v>
      </c>
    </row>
    <row r="3115" spans="1:4" x14ac:dyDescent="0.25">
      <c r="A3115">
        <v>30</v>
      </c>
      <c r="B3115">
        <v>73</v>
      </c>
      <c r="C3115">
        <v>7</v>
      </c>
      <c r="D3115" t="str">
        <f t="shared" si="84"/>
        <v>21+</v>
      </c>
    </row>
    <row r="3116" spans="1:4" x14ac:dyDescent="0.25">
      <c r="A3116">
        <v>30</v>
      </c>
      <c r="B3116">
        <v>74</v>
      </c>
      <c r="C3116">
        <v>5</v>
      </c>
      <c r="D3116" t="str">
        <f t="shared" si="84"/>
        <v>21+</v>
      </c>
    </row>
    <row r="3117" spans="1:4" x14ac:dyDescent="0.25">
      <c r="A3117">
        <v>30</v>
      </c>
      <c r="B3117">
        <v>75</v>
      </c>
      <c r="C3117">
        <v>12</v>
      </c>
      <c r="D3117" t="str">
        <f t="shared" si="84"/>
        <v>21+</v>
      </c>
    </row>
    <row r="3118" spans="1:4" x14ac:dyDescent="0.25">
      <c r="A3118">
        <v>30</v>
      </c>
      <c r="B3118">
        <v>76</v>
      </c>
      <c r="C3118">
        <v>8</v>
      </c>
      <c r="D3118" t="str">
        <f t="shared" si="84"/>
        <v>21+</v>
      </c>
    </row>
    <row r="3119" spans="1:4" x14ac:dyDescent="0.25">
      <c r="A3119">
        <v>30</v>
      </c>
      <c r="B3119">
        <v>77</v>
      </c>
      <c r="C3119">
        <v>3</v>
      </c>
      <c r="D3119" t="str">
        <f t="shared" si="84"/>
        <v>21+</v>
      </c>
    </row>
    <row r="3120" spans="1:4" x14ac:dyDescent="0.25">
      <c r="A3120">
        <v>30</v>
      </c>
      <c r="B3120">
        <v>78</v>
      </c>
      <c r="C3120">
        <v>9</v>
      </c>
      <c r="D3120" t="str">
        <f t="shared" si="84"/>
        <v>21+</v>
      </c>
    </row>
    <row r="3121" spans="1:4" x14ac:dyDescent="0.25">
      <c r="A3121">
        <v>30</v>
      </c>
      <c r="B3121">
        <v>79</v>
      </c>
      <c r="C3121">
        <v>10</v>
      </c>
      <c r="D3121" t="str">
        <f t="shared" si="84"/>
        <v>21+</v>
      </c>
    </row>
    <row r="3122" spans="1:4" x14ac:dyDescent="0.25">
      <c r="A3122">
        <v>30</v>
      </c>
      <c r="B3122">
        <v>80</v>
      </c>
      <c r="C3122">
        <v>7</v>
      </c>
      <c r="D3122" t="str">
        <f t="shared" si="84"/>
        <v>21+</v>
      </c>
    </row>
    <row r="3123" spans="1:4" x14ac:dyDescent="0.25">
      <c r="A3123">
        <v>30</v>
      </c>
      <c r="B3123">
        <v>81</v>
      </c>
      <c r="C3123">
        <v>4</v>
      </c>
      <c r="D3123" t="str">
        <f t="shared" si="84"/>
        <v>21+</v>
      </c>
    </row>
    <row r="3124" spans="1:4" x14ac:dyDescent="0.25">
      <c r="A3124">
        <v>30</v>
      </c>
      <c r="B3124">
        <v>82</v>
      </c>
      <c r="C3124">
        <v>7</v>
      </c>
      <c r="D3124" t="str">
        <f t="shared" si="84"/>
        <v>21+</v>
      </c>
    </row>
    <row r="3125" spans="1:4" x14ac:dyDescent="0.25">
      <c r="A3125">
        <v>30</v>
      </c>
      <c r="B3125">
        <v>83</v>
      </c>
      <c r="C3125">
        <v>6</v>
      </c>
      <c r="D3125" t="str">
        <f t="shared" si="84"/>
        <v>21+</v>
      </c>
    </row>
    <row r="3126" spans="1:4" x14ac:dyDescent="0.25">
      <c r="A3126">
        <v>30</v>
      </c>
      <c r="B3126">
        <v>84</v>
      </c>
      <c r="C3126">
        <v>4</v>
      </c>
      <c r="D3126" t="str">
        <f t="shared" si="84"/>
        <v>21+</v>
      </c>
    </row>
    <row r="3127" spans="1:4" x14ac:dyDescent="0.25">
      <c r="A3127">
        <v>30</v>
      </c>
      <c r="B3127">
        <v>85</v>
      </c>
      <c r="C3127">
        <v>2</v>
      </c>
      <c r="D3127" t="str">
        <f t="shared" si="84"/>
        <v>21+</v>
      </c>
    </row>
    <row r="3128" spans="1:4" x14ac:dyDescent="0.25">
      <c r="A3128">
        <v>30</v>
      </c>
      <c r="B3128">
        <v>86</v>
      </c>
      <c r="C3128">
        <v>8</v>
      </c>
      <c r="D3128" t="str">
        <f t="shared" si="84"/>
        <v>21+</v>
      </c>
    </row>
    <row r="3129" spans="1:4" x14ac:dyDescent="0.25">
      <c r="A3129">
        <v>30</v>
      </c>
      <c r="B3129">
        <v>87</v>
      </c>
      <c r="C3129">
        <v>2</v>
      </c>
      <c r="D3129" t="str">
        <f t="shared" si="84"/>
        <v>21+</v>
      </c>
    </row>
    <row r="3130" spans="1:4" x14ac:dyDescent="0.25">
      <c r="A3130">
        <v>30</v>
      </c>
      <c r="B3130">
        <v>88</v>
      </c>
      <c r="C3130">
        <v>4</v>
      </c>
      <c r="D3130" t="str">
        <f t="shared" si="84"/>
        <v>21+</v>
      </c>
    </row>
    <row r="3131" spans="1:4" x14ac:dyDescent="0.25">
      <c r="A3131">
        <v>30</v>
      </c>
      <c r="B3131">
        <v>89</v>
      </c>
      <c r="C3131">
        <v>2</v>
      </c>
      <c r="D3131" t="str">
        <f t="shared" si="84"/>
        <v>21+</v>
      </c>
    </row>
    <row r="3132" spans="1:4" x14ac:dyDescent="0.25">
      <c r="A3132">
        <v>30</v>
      </c>
      <c r="B3132">
        <v>90</v>
      </c>
      <c r="C3132">
        <v>2</v>
      </c>
      <c r="D3132" t="str">
        <f t="shared" si="84"/>
        <v>21+</v>
      </c>
    </row>
    <row r="3133" spans="1:4" x14ac:dyDescent="0.25">
      <c r="A3133">
        <v>30</v>
      </c>
      <c r="B3133">
        <v>91</v>
      </c>
      <c r="C3133">
        <v>2</v>
      </c>
      <c r="D3133" t="str">
        <f t="shared" si="84"/>
        <v>21+</v>
      </c>
    </row>
    <row r="3134" spans="1:4" x14ac:dyDescent="0.25">
      <c r="A3134">
        <v>30</v>
      </c>
      <c r="B3134">
        <v>92</v>
      </c>
      <c r="C3134">
        <v>1</v>
      </c>
      <c r="D3134" t="str">
        <f t="shared" si="84"/>
        <v>21+</v>
      </c>
    </row>
    <row r="3135" spans="1:4" x14ac:dyDescent="0.25">
      <c r="A3135">
        <v>30</v>
      </c>
      <c r="B3135">
        <v>93</v>
      </c>
      <c r="C3135">
        <v>1</v>
      </c>
      <c r="D3135" t="str">
        <f t="shared" si="84"/>
        <v>21+</v>
      </c>
    </row>
    <row r="3136" spans="1:4" x14ac:dyDescent="0.25">
      <c r="A3136">
        <v>30</v>
      </c>
      <c r="B3136">
        <v>94</v>
      </c>
      <c r="C3136">
        <v>1</v>
      </c>
      <c r="D3136" t="str">
        <f t="shared" si="84"/>
        <v>21+</v>
      </c>
    </row>
    <row r="3137" spans="1:4" x14ac:dyDescent="0.25">
      <c r="A3137">
        <v>30</v>
      </c>
      <c r="B3137">
        <v>95</v>
      </c>
      <c r="C3137">
        <v>3</v>
      </c>
      <c r="D3137" t="str">
        <f t="shared" si="84"/>
        <v>21+</v>
      </c>
    </row>
    <row r="3138" spans="1:4" x14ac:dyDescent="0.25">
      <c r="A3138">
        <v>30</v>
      </c>
      <c r="B3138">
        <v>96</v>
      </c>
      <c r="C3138">
        <v>2</v>
      </c>
      <c r="D3138" t="str">
        <f t="shared" si="84"/>
        <v>21+</v>
      </c>
    </row>
    <row r="3139" spans="1:4" x14ac:dyDescent="0.25">
      <c r="A3139">
        <v>30</v>
      </c>
      <c r="B3139">
        <v>97</v>
      </c>
      <c r="C3139">
        <v>1</v>
      </c>
      <c r="D3139" t="str">
        <f t="shared" ref="D3139:D3202" si="85">IF(B3139-A3139&lt;21,B3139-A3139,"21+")</f>
        <v>21+</v>
      </c>
    </row>
    <row r="3140" spans="1:4" x14ac:dyDescent="0.25">
      <c r="A3140">
        <v>30</v>
      </c>
      <c r="B3140">
        <v>98</v>
      </c>
      <c r="C3140">
        <v>4</v>
      </c>
      <c r="D3140" t="str">
        <f t="shared" si="85"/>
        <v>21+</v>
      </c>
    </row>
    <row r="3141" spans="1:4" x14ac:dyDescent="0.25">
      <c r="A3141">
        <v>30</v>
      </c>
      <c r="B3141">
        <v>101</v>
      </c>
      <c r="C3141">
        <v>3</v>
      </c>
      <c r="D3141" t="str">
        <f t="shared" si="85"/>
        <v>21+</v>
      </c>
    </row>
    <row r="3142" spans="1:4" x14ac:dyDescent="0.25">
      <c r="A3142">
        <v>30</v>
      </c>
      <c r="B3142">
        <v>102</v>
      </c>
      <c r="C3142">
        <v>5</v>
      </c>
      <c r="D3142" t="str">
        <f t="shared" si="85"/>
        <v>21+</v>
      </c>
    </row>
    <row r="3143" spans="1:4" x14ac:dyDescent="0.25">
      <c r="A3143">
        <v>30</v>
      </c>
      <c r="B3143">
        <v>104</v>
      </c>
      <c r="C3143">
        <v>1</v>
      </c>
      <c r="D3143" t="str">
        <f t="shared" si="85"/>
        <v>21+</v>
      </c>
    </row>
    <row r="3144" spans="1:4" x14ac:dyDescent="0.25">
      <c r="A3144">
        <v>30</v>
      </c>
      <c r="B3144">
        <v>105</v>
      </c>
      <c r="C3144">
        <v>2</v>
      </c>
      <c r="D3144" t="str">
        <f t="shared" si="85"/>
        <v>21+</v>
      </c>
    </row>
    <row r="3145" spans="1:4" x14ac:dyDescent="0.25">
      <c r="A3145">
        <v>30</v>
      </c>
      <c r="B3145">
        <v>106</v>
      </c>
      <c r="C3145">
        <v>4</v>
      </c>
      <c r="D3145" t="str">
        <f t="shared" si="85"/>
        <v>21+</v>
      </c>
    </row>
    <row r="3146" spans="1:4" x14ac:dyDescent="0.25">
      <c r="A3146">
        <v>30</v>
      </c>
      <c r="B3146">
        <v>107</v>
      </c>
      <c r="C3146">
        <v>1</v>
      </c>
      <c r="D3146" t="str">
        <f t="shared" si="85"/>
        <v>21+</v>
      </c>
    </row>
    <row r="3147" spans="1:4" x14ac:dyDescent="0.25">
      <c r="A3147">
        <v>30</v>
      </c>
      <c r="B3147">
        <v>108</v>
      </c>
      <c r="C3147">
        <v>1</v>
      </c>
      <c r="D3147" t="str">
        <f t="shared" si="85"/>
        <v>21+</v>
      </c>
    </row>
    <row r="3148" spans="1:4" x14ac:dyDescent="0.25">
      <c r="A3148">
        <v>30</v>
      </c>
      <c r="B3148">
        <v>110</v>
      </c>
      <c r="C3148">
        <v>2</v>
      </c>
      <c r="D3148" t="str">
        <f t="shared" si="85"/>
        <v>21+</v>
      </c>
    </row>
    <row r="3149" spans="1:4" x14ac:dyDescent="0.25">
      <c r="A3149">
        <v>30</v>
      </c>
      <c r="B3149">
        <v>111</v>
      </c>
      <c r="C3149">
        <v>1</v>
      </c>
      <c r="D3149" t="str">
        <f t="shared" si="85"/>
        <v>21+</v>
      </c>
    </row>
    <row r="3150" spans="1:4" x14ac:dyDescent="0.25">
      <c r="A3150">
        <v>30</v>
      </c>
      <c r="B3150">
        <v>112</v>
      </c>
      <c r="C3150">
        <v>1</v>
      </c>
      <c r="D3150" t="str">
        <f t="shared" si="85"/>
        <v>21+</v>
      </c>
    </row>
    <row r="3151" spans="1:4" x14ac:dyDescent="0.25">
      <c r="A3151">
        <v>30</v>
      </c>
      <c r="B3151">
        <v>113</v>
      </c>
      <c r="C3151">
        <v>3</v>
      </c>
      <c r="D3151" t="str">
        <f t="shared" si="85"/>
        <v>21+</v>
      </c>
    </row>
    <row r="3152" spans="1:4" x14ac:dyDescent="0.25">
      <c r="A3152">
        <v>30</v>
      </c>
      <c r="B3152">
        <v>114</v>
      </c>
      <c r="C3152">
        <v>3</v>
      </c>
      <c r="D3152" t="str">
        <f t="shared" si="85"/>
        <v>21+</v>
      </c>
    </row>
    <row r="3153" spans="1:4" x14ac:dyDescent="0.25">
      <c r="A3153">
        <v>30</v>
      </c>
      <c r="B3153">
        <v>116</v>
      </c>
      <c r="C3153">
        <v>1</v>
      </c>
      <c r="D3153" t="str">
        <f t="shared" si="85"/>
        <v>21+</v>
      </c>
    </row>
    <row r="3154" spans="1:4" x14ac:dyDescent="0.25">
      <c r="A3154">
        <v>30</v>
      </c>
      <c r="B3154">
        <v>117</v>
      </c>
      <c r="C3154">
        <v>2</v>
      </c>
      <c r="D3154" t="str">
        <f t="shared" si="85"/>
        <v>21+</v>
      </c>
    </row>
    <row r="3155" spans="1:4" x14ac:dyDescent="0.25">
      <c r="A3155">
        <v>30</v>
      </c>
      <c r="B3155">
        <v>118</v>
      </c>
      <c r="C3155">
        <v>2</v>
      </c>
      <c r="D3155" t="str">
        <f t="shared" si="85"/>
        <v>21+</v>
      </c>
    </row>
    <row r="3156" spans="1:4" x14ac:dyDescent="0.25">
      <c r="A3156">
        <v>30</v>
      </c>
      <c r="B3156">
        <v>119</v>
      </c>
      <c r="C3156">
        <v>3</v>
      </c>
      <c r="D3156" t="str">
        <f t="shared" si="85"/>
        <v>21+</v>
      </c>
    </row>
    <row r="3157" spans="1:4" x14ac:dyDescent="0.25">
      <c r="A3157">
        <v>30</v>
      </c>
      <c r="B3157">
        <v>121</v>
      </c>
      <c r="C3157">
        <v>2</v>
      </c>
      <c r="D3157" t="str">
        <f t="shared" si="85"/>
        <v>21+</v>
      </c>
    </row>
    <row r="3158" spans="1:4" x14ac:dyDescent="0.25">
      <c r="A3158">
        <v>30</v>
      </c>
      <c r="B3158">
        <v>126</v>
      </c>
      <c r="C3158">
        <v>1</v>
      </c>
      <c r="D3158" t="str">
        <f t="shared" si="85"/>
        <v>21+</v>
      </c>
    </row>
    <row r="3159" spans="1:4" x14ac:dyDescent="0.25">
      <c r="A3159">
        <v>30</v>
      </c>
      <c r="B3159">
        <v>127</v>
      </c>
      <c r="C3159">
        <v>2</v>
      </c>
      <c r="D3159" t="str">
        <f t="shared" si="85"/>
        <v>21+</v>
      </c>
    </row>
    <row r="3160" spans="1:4" x14ac:dyDescent="0.25">
      <c r="A3160">
        <v>30</v>
      </c>
      <c r="B3160">
        <v>129</v>
      </c>
      <c r="C3160">
        <v>1</v>
      </c>
      <c r="D3160" t="str">
        <f t="shared" si="85"/>
        <v>21+</v>
      </c>
    </row>
    <row r="3161" spans="1:4" x14ac:dyDescent="0.25">
      <c r="A3161">
        <v>30</v>
      </c>
      <c r="B3161">
        <v>131</v>
      </c>
      <c r="C3161">
        <v>1</v>
      </c>
      <c r="D3161" t="str">
        <f t="shared" si="85"/>
        <v>21+</v>
      </c>
    </row>
    <row r="3162" spans="1:4" x14ac:dyDescent="0.25">
      <c r="A3162">
        <v>30</v>
      </c>
      <c r="B3162">
        <v>134</v>
      </c>
      <c r="C3162">
        <v>1</v>
      </c>
      <c r="D3162" t="str">
        <f t="shared" si="85"/>
        <v>21+</v>
      </c>
    </row>
    <row r="3163" spans="1:4" x14ac:dyDescent="0.25">
      <c r="A3163">
        <v>30</v>
      </c>
      <c r="B3163">
        <v>142</v>
      </c>
      <c r="C3163">
        <v>1</v>
      </c>
      <c r="D3163" t="str">
        <f t="shared" si="85"/>
        <v>21+</v>
      </c>
    </row>
    <row r="3164" spans="1:4" x14ac:dyDescent="0.25">
      <c r="A3164">
        <v>30</v>
      </c>
      <c r="B3164">
        <v>149</v>
      </c>
      <c r="C3164">
        <v>1</v>
      </c>
      <c r="D3164" t="str">
        <f t="shared" si="85"/>
        <v>21+</v>
      </c>
    </row>
    <row r="3165" spans="1:4" x14ac:dyDescent="0.25">
      <c r="A3165">
        <v>30</v>
      </c>
      <c r="B3165">
        <v>152</v>
      </c>
      <c r="C3165">
        <v>1</v>
      </c>
      <c r="D3165" t="str">
        <f t="shared" si="85"/>
        <v>21+</v>
      </c>
    </row>
    <row r="3166" spans="1:4" x14ac:dyDescent="0.25">
      <c r="A3166">
        <v>30</v>
      </c>
      <c r="B3166">
        <v>176</v>
      </c>
      <c r="C3166">
        <v>1</v>
      </c>
      <c r="D3166" t="str">
        <f t="shared" si="85"/>
        <v>21+</v>
      </c>
    </row>
    <row r="3167" spans="1:4" x14ac:dyDescent="0.25">
      <c r="A3167">
        <v>30</v>
      </c>
      <c r="B3167">
        <v>177</v>
      </c>
      <c r="C3167">
        <v>1</v>
      </c>
      <c r="D3167" t="str">
        <f t="shared" si="85"/>
        <v>21+</v>
      </c>
    </row>
    <row r="3168" spans="1:4" x14ac:dyDescent="0.25">
      <c r="A3168">
        <v>30</v>
      </c>
      <c r="B3168">
        <v>196</v>
      </c>
      <c r="C3168">
        <v>1</v>
      </c>
      <c r="D3168" t="str">
        <f t="shared" si="85"/>
        <v>21+</v>
      </c>
    </row>
    <row r="3169" spans="1:4" x14ac:dyDescent="0.25">
      <c r="A3169">
        <v>30</v>
      </c>
      <c r="B3169">
        <v>217</v>
      </c>
      <c r="C3169">
        <v>1</v>
      </c>
      <c r="D3169" t="str">
        <f t="shared" si="85"/>
        <v>21+</v>
      </c>
    </row>
    <row r="3170" spans="1:4" x14ac:dyDescent="0.25">
      <c r="A3170">
        <v>31</v>
      </c>
      <c r="B3170">
        <v>31</v>
      </c>
      <c r="C3170">
        <v>83</v>
      </c>
      <c r="D3170">
        <f t="shared" si="85"/>
        <v>0</v>
      </c>
    </row>
    <row r="3171" spans="1:4" x14ac:dyDescent="0.25">
      <c r="A3171">
        <v>31</v>
      </c>
      <c r="B3171">
        <v>32</v>
      </c>
      <c r="C3171">
        <v>95</v>
      </c>
      <c r="D3171">
        <f t="shared" si="85"/>
        <v>1</v>
      </c>
    </row>
    <row r="3172" spans="1:4" x14ac:dyDescent="0.25">
      <c r="A3172">
        <v>31</v>
      </c>
      <c r="B3172">
        <v>33</v>
      </c>
      <c r="C3172">
        <v>62</v>
      </c>
      <c r="D3172">
        <f t="shared" si="85"/>
        <v>2</v>
      </c>
    </row>
    <row r="3173" spans="1:4" x14ac:dyDescent="0.25">
      <c r="A3173">
        <v>31</v>
      </c>
      <c r="B3173">
        <v>34</v>
      </c>
      <c r="C3173">
        <v>58</v>
      </c>
      <c r="D3173">
        <f t="shared" si="85"/>
        <v>3</v>
      </c>
    </row>
    <row r="3174" spans="1:4" x14ac:dyDescent="0.25">
      <c r="A3174">
        <v>31</v>
      </c>
      <c r="B3174">
        <v>35</v>
      </c>
      <c r="C3174">
        <v>53</v>
      </c>
      <c r="D3174">
        <f t="shared" si="85"/>
        <v>4</v>
      </c>
    </row>
    <row r="3175" spans="1:4" x14ac:dyDescent="0.25">
      <c r="A3175">
        <v>31</v>
      </c>
      <c r="B3175">
        <v>36</v>
      </c>
      <c r="C3175">
        <v>55</v>
      </c>
      <c r="D3175">
        <f t="shared" si="85"/>
        <v>5</v>
      </c>
    </row>
    <row r="3176" spans="1:4" x14ac:dyDescent="0.25">
      <c r="A3176">
        <v>31</v>
      </c>
      <c r="B3176">
        <v>37</v>
      </c>
      <c r="C3176">
        <v>56</v>
      </c>
      <c r="D3176">
        <f t="shared" si="85"/>
        <v>6</v>
      </c>
    </row>
    <row r="3177" spans="1:4" x14ac:dyDescent="0.25">
      <c r="A3177">
        <v>31</v>
      </c>
      <c r="B3177">
        <v>38</v>
      </c>
      <c r="C3177">
        <v>51</v>
      </c>
      <c r="D3177">
        <f t="shared" si="85"/>
        <v>7</v>
      </c>
    </row>
    <row r="3178" spans="1:4" x14ac:dyDescent="0.25">
      <c r="A3178">
        <v>31</v>
      </c>
      <c r="B3178">
        <v>39</v>
      </c>
      <c r="C3178">
        <v>40</v>
      </c>
      <c r="D3178">
        <f t="shared" si="85"/>
        <v>8</v>
      </c>
    </row>
    <row r="3179" spans="1:4" x14ac:dyDescent="0.25">
      <c r="A3179">
        <v>31</v>
      </c>
      <c r="B3179">
        <v>40</v>
      </c>
      <c r="C3179">
        <v>46</v>
      </c>
      <c r="D3179">
        <f t="shared" si="85"/>
        <v>9</v>
      </c>
    </row>
    <row r="3180" spans="1:4" x14ac:dyDescent="0.25">
      <c r="A3180">
        <v>31</v>
      </c>
      <c r="B3180">
        <v>41</v>
      </c>
      <c r="C3180">
        <v>40</v>
      </c>
      <c r="D3180">
        <f t="shared" si="85"/>
        <v>10</v>
      </c>
    </row>
    <row r="3181" spans="1:4" x14ac:dyDescent="0.25">
      <c r="A3181">
        <v>31</v>
      </c>
      <c r="B3181">
        <v>42</v>
      </c>
      <c r="C3181">
        <v>40</v>
      </c>
      <c r="D3181">
        <f t="shared" si="85"/>
        <v>11</v>
      </c>
    </row>
    <row r="3182" spans="1:4" x14ac:dyDescent="0.25">
      <c r="A3182">
        <v>31</v>
      </c>
      <c r="B3182">
        <v>43</v>
      </c>
      <c r="C3182">
        <v>36</v>
      </c>
      <c r="D3182">
        <f t="shared" si="85"/>
        <v>12</v>
      </c>
    </row>
    <row r="3183" spans="1:4" x14ac:dyDescent="0.25">
      <c r="A3183">
        <v>31</v>
      </c>
      <c r="B3183">
        <v>44</v>
      </c>
      <c r="C3183">
        <v>32</v>
      </c>
      <c r="D3183">
        <f t="shared" si="85"/>
        <v>13</v>
      </c>
    </row>
    <row r="3184" spans="1:4" x14ac:dyDescent="0.25">
      <c r="A3184">
        <v>31</v>
      </c>
      <c r="B3184">
        <v>45</v>
      </c>
      <c r="C3184">
        <v>33</v>
      </c>
      <c r="D3184">
        <f t="shared" si="85"/>
        <v>14</v>
      </c>
    </row>
    <row r="3185" spans="1:4" x14ac:dyDescent="0.25">
      <c r="A3185">
        <v>31</v>
      </c>
      <c r="B3185">
        <v>46</v>
      </c>
      <c r="C3185">
        <v>30</v>
      </c>
      <c r="D3185">
        <f t="shared" si="85"/>
        <v>15</v>
      </c>
    </row>
    <row r="3186" spans="1:4" x14ac:dyDescent="0.25">
      <c r="A3186">
        <v>31</v>
      </c>
      <c r="B3186">
        <v>47</v>
      </c>
      <c r="C3186">
        <v>35</v>
      </c>
      <c r="D3186">
        <f t="shared" si="85"/>
        <v>16</v>
      </c>
    </row>
    <row r="3187" spans="1:4" x14ac:dyDescent="0.25">
      <c r="A3187">
        <v>31</v>
      </c>
      <c r="B3187">
        <v>48</v>
      </c>
      <c r="C3187">
        <v>32</v>
      </c>
      <c r="D3187">
        <f t="shared" si="85"/>
        <v>17</v>
      </c>
    </row>
    <row r="3188" spans="1:4" x14ac:dyDescent="0.25">
      <c r="A3188">
        <v>31</v>
      </c>
      <c r="B3188">
        <v>49</v>
      </c>
      <c r="C3188">
        <v>21</v>
      </c>
      <c r="D3188">
        <f t="shared" si="85"/>
        <v>18</v>
      </c>
    </row>
    <row r="3189" spans="1:4" x14ac:dyDescent="0.25">
      <c r="A3189">
        <v>31</v>
      </c>
      <c r="B3189">
        <v>50</v>
      </c>
      <c r="C3189">
        <v>24</v>
      </c>
      <c r="D3189">
        <f t="shared" si="85"/>
        <v>19</v>
      </c>
    </row>
    <row r="3190" spans="1:4" x14ac:dyDescent="0.25">
      <c r="A3190">
        <v>31</v>
      </c>
      <c r="B3190">
        <v>51</v>
      </c>
      <c r="C3190">
        <v>27</v>
      </c>
      <c r="D3190">
        <f t="shared" si="85"/>
        <v>20</v>
      </c>
    </row>
    <row r="3191" spans="1:4" x14ac:dyDescent="0.25">
      <c r="A3191">
        <v>31</v>
      </c>
      <c r="B3191">
        <v>52</v>
      </c>
      <c r="C3191">
        <v>16</v>
      </c>
      <c r="D3191" t="str">
        <f t="shared" si="85"/>
        <v>21+</v>
      </c>
    </row>
    <row r="3192" spans="1:4" x14ac:dyDescent="0.25">
      <c r="A3192">
        <v>31</v>
      </c>
      <c r="B3192">
        <v>53</v>
      </c>
      <c r="C3192">
        <v>21</v>
      </c>
      <c r="D3192" t="str">
        <f t="shared" si="85"/>
        <v>21+</v>
      </c>
    </row>
    <row r="3193" spans="1:4" x14ac:dyDescent="0.25">
      <c r="A3193">
        <v>31</v>
      </c>
      <c r="B3193">
        <v>54</v>
      </c>
      <c r="C3193">
        <v>25</v>
      </c>
      <c r="D3193" t="str">
        <f t="shared" si="85"/>
        <v>21+</v>
      </c>
    </row>
    <row r="3194" spans="1:4" x14ac:dyDescent="0.25">
      <c r="A3194">
        <v>31</v>
      </c>
      <c r="B3194">
        <v>55</v>
      </c>
      <c r="C3194">
        <v>29</v>
      </c>
      <c r="D3194" t="str">
        <f t="shared" si="85"/>
        <v>21+</v>
      </c>
    </row>
    <row r="3195" spans="1:4" x14ac:dyDescent="0.25">
      <c r="A3195">
        <v>31</v>
      </c>
      <c r="B3195">
        <v>56</v>
      </c>
      <c r="C3195">
        <v>14</v>
      </c>
      <c r="D3195" t="str">
        <f t="shared" si="85"/>
        <v>21+</v>
      </c>
    </row>
    <row r="3196" spans="1:4" x14ac:dyDescent="0.25">
      <c r="A3196">
        <v>31</v>
      </c>
      <c r="B3196">
        <v>57</v>
      </c>
      <c r="C3196">
        <v>24</v>
      </c>
      <c r="D3196" t="str">
        <f t="shared" si="85"/>
        <v>21+</v>
      </c>
    </row>
    <row r="3197" spans="1:4" x14ac:dyDescent="0.25">
      <c r="A3197">
        <v>31</v>
      </c>
      <c r="B3197">
        <v>58</v>
      </c>
      <c r="C3197">
        <v>11</v>
      </c>
      <c r="D3197" t="str">
        <f t="shared" si="85"/>
        <v>21+</v>
      </c>
    </row>
    <row r="3198" spans="1:4" x14ac:dyDescent="0.25">
      <c r="A3198">
        <v>31</v>
      </c>
      <c r="B3198">
        <v>59</v>
      </c>
      <c r="C3198">
        <v>18</v>
      </c>
      <c r="D3198" t="str">
        <f t="shared" si="85"/>
        <v>21+</v>
      </c>
    </row>
    <row r="3199" spans="1:4" x14ac:dyDescent="0.25">
      <c r="A3199">
        <v>31</v>
      </c>
      <c r="B3199">
        <v>60</v>
      </c>
      <c r="C3199">
        <v>15</v>
      </c>
      <c r="D3199" t="str">
        <f t="shared" si="85"/>
        <v>21+</v>
      </c>
    </row>
    <row r="3200" spans="1:4" x14ac:dyDescent="0.25">
      <c r="A3200">
        <v>31</v>
      </c>
      <c r="B3200">
        <v>61</v>
      </c>
      <c r="C3200">
        <v>23</v>
      </c>
      <c r="D3200" t="str">
        <f t="shared" si="85"/>
        <v>21+</v>
      </c>
    </row>
    <row r="3201" spans="1:4" x14ac:dyDescent="0.25">
      <c r="A3201">
        <v>31</v>
      </c>
      <c r="B3201">
        <v>62</v>
      </c>
      <c r="C3201">
        <v>12</v>
      </c>
      <c r="D3201" t="str">
        <f t="shared" si="85"/>
        <v>21+</v>
      </c>
    </row>
    <row r="3202" spans="1:4" x14ac:dyDescent="0.25">
      <c r="A3202">
        <v>31</v>
      </c>
      <c r="B3202">
        <v>63</v>
      </c>
      <c r="C3202">
        <v>20</v>
      </c>
      <c r="D3202" t="str">
        <f t="shared" si="85"/>
        <v>21+</v>
      </c>
    </row>
    <row r="3203" spans="1:4" x14ac:dyDescent="0.25">
      <c r="A3203">
        <v>31</v>
      </c>
      <c r="B3203">
        <v>64</v>
      </c>
      <c r="C3203">
        <v>17</v>
      </c>
      <c r="D3203" t="str">
        <f t="shared" ref="D3203:D3266" si="86">IF(B3203-A3203&lt;21,B3203-A3203,"21+")</f>
        <v>21+</v>
      </c>
    </row>
    <row r="3204" spans="1:4" x14ac:dyDescent="0.25">
      <c r="A3204">
        <v>31</v>
      </c>
      <c r="B3204">
        <v>65</v>
      </c>
      <c r="C3204">
        <v>15</v>
      </c>
      <c r="D3204" t="str">
        <f t="shared" si="86"/>
        <v>21+</v>
      </c>
    </row>
    <row r="3205" spans="1:4" x14ac:dyDescent="0.25">
      <c r="A3205">
        <v>31</v>
      </c>
      <c r="B3205">
        <v>66</v>
      </c>
      <c r="C3205">
        <v>13</v>
      </c>
      <c r="D3205" t="str">
        <f t="shared" si="86"/>
        <v>21+</v>
      </c>
    </row>
    <row r="3206" spans="1:4" x14ac:dyDescent="0.25">
      <c r="A3206">
        <v>31</v>
      </c>
      <c r="B3206">
        <v>67</v>
      </c>
      <c r="C3206">
        <v>9</v>
      </c>
      <c r="D3206" t="str">
        <f t="shared" si="86"/>
        <v>21+</v>
      </c>
    </row>
    <row r="3207" spans="1:4" x14ac:dyDescent="0.25">
      <c r="A3207">
        <v>31</v>
      </c>
      <c r="B3207">
        <v>68</v>
      </c>
      <c r="C3207">
        <v>13</v>
      </c>
      <c r="D3207" t="str">
        <f t="shared" si="86"/>
        <v>21+</v>
      </c>
    </row>
    <row r="3208" spans="1:4" x14ac:dyDescent="0.25">
      <c r="A3208">
        <v>31</v>
      </c>
      <c r="B3208">
        <v>69</v>
      </c>
      <c r="C3208">
        <v>12</v>
      </c>
      <c r="D3208" t="str">
        <f t="shared" si="86"/>
        <v>21+</v>
      </c>
    </row>
    <row r="3209" spans="1:4" x14ac:dyDescent="0.25">
      <c r="A3209">
        <v>31</v>
      </c>
      <c r="B3209">
        <v>70</v>
      </c>
      <c r="C3209">
        <v>7</v>
      </c>
      <c r="D3209" t="str">
        <f t="shared" si="86"/>
        <v>21+</v>
      </c>
    </row>
    <row r="3210" spans="1:4" x14ac:dyDescent="0.25">
      <c r="A3210">
        <v>31</v>
      </c>
      <c r="B3210">
        <v>71</v>
      </c>
      <c r="C3210">
        <v>11</v>
      </c>
      <c r="D3210" t="str">
        <f t="shared" si="86"/>
        <v>21+</v>
      </c>
    </row>
    <row r="3211" spans="1:4" x14ac:dyDescent="0.25">
      <c r="A3211">
        <v>31</v>
      </c>
      <c r="B3211">
        <v>72</v>
      </c>
      <c r="C3211">
        <v>10</v>
      </c>
      <c r="D3211" t="str">
        <f t="shared" si="86"/>
        <v>21+</v>
      </c>
    </row>
    <row r="3212" spans="1:4" x14ac:dyDescent="0.25">
      <c r="A3212">
        <v>31</v>
      </c>
      <c r="B3212">
        <v>73</v>
      </c>
      <c r="C3212">
        <v>13</v>
      </c>
      <c r="D3212" t="str">
        <f t="shared" si="86"/>
        <v>21+</v>
      </c>
    </row>
    <row r="3213" spans="1:4" x14ac:dyDescent="0.25">
      <c r="A3213">
        <v>31</v>
      </c>
      <c r="B3213">
        <v>74</v>
      </c>
      <c r="C3213">
        <v>9</v>
      </c>
      <c r="D3213" t="str">
        <f t="shared" si="86"/>
        <v>21+</v>
      </c>
    </row>
    <row r="3214" spans="1:4" x14ac:dyDescent="0.25">
      <c r="A3214">
        <v>31</v>
      </c>
      <c r="B3214">
        <v>75</v>
      </c>
      <c r="C3214">
        <v>7</v>
      </c>
      <c r="D3214" t="str">
        <f t="shared" si="86"/>
        <v>21+</v>
      </c>
    </row>
    <row r="3215" spans="1:4" x14ac:dyDescent="0.25">
      <c r="A3215">
        <v>31</v>
      </c>
      <c r="B3215">
        <v>76</v>
      </c>
      <c r="C3215">
        <v>8</v>
      </c>
      <c r="D3215" t="str">
        <f t="shared" si="86"/>
        <v>21+</v>
      </c>
    </row>
    <row r="3216" spans="1:4" x14ac:dyDescent="0.25">
      <c r="A3216">
        <v>31</v>
      </c>
      <c r="B3216">
        <v>77</v>
      </c>
      <c r="C3216">
        <v>3</v>
      </c>
      <c r="D3216" t="str">
        <f t="shared" si="86"/>
        <v>21+</v>
      </c>
    </row>
    <row r="3217" spans="1:4" x14ac:dyDescent="0.25">
      <c r="A3217">
        <v>31</v>
      </c>
      <c r="B3217">
        <v>78</v>
      </c>
      <c r="C3217">
        <v>6</v>
      </c>
      <c r="D3217" t="str">
        <f t="shared" si="86"/>
        <v>21+</v>
      </c>
    </row>
    <row r="3218" spans="1:4" x14ac:dyDescent="0.25">
      <c r="A3218">
        <v>31</v>
      </c>
      <c r="B3218">
        <v>79</v>
      </c>
      <c r="C3218">
        <v>6</v>
      </c>
      <c r="D3218" t="str">
        <f t="shared" si="86"/>
        <v>21+</v>
      </c>
    </row>
    <row r="3219" spans="1:4" x14ac:dyDescent="0.25">
      <c r="A3219">
        <v>31</v>
      </c>
      <c r="B3219">
        <v>80</v>
      </c>
      <c r="C3219">
        <v>5</v>
      </c>
      <c r="D3219" t="str">
        <f t="shared" si="86"/>
        <v>21+</v>
      </c>
    </row>
    <row r="3220" spans="1:4" x14ac:dyDescent="0.25">
      <c r="A3220">
        <v>31</v>
      </c>
      <c r="B3220">
        <v>81</v>
      </c>
      <c r="C3220">
        <v>3</v>
      </c>
      <c r="D3220" t="str">
        <f t="shared" si="86"/>
        <v>21+</v>
      </c>
    </row>
    <row r="3221" spans="1:4" x14ac:dyDescent="0.25">
      <c r="A3221">
        <v>31</v>
      </c>
      <c r="B3221">
        <v>82</v>
      </c>
      <c r="C3221">
        <v>5</v>
      </c>
      <c r="D3221" t="str">
        <f t="shared" si="86"/>
        <v>21+</v>
      </c>
    </row>
    <row r="3222" spans="1:4" x14ac:dyDescent="0.25">
      <c r="A3222">
        <v>31</v>
      </c>
      <c r="B3222">
        <v>83</v>
      </c>
      <c r="C3222">
        <v>4</v>
      </c>
      <c r="D3222" t="str">
        <f t="shared" si="86"/>
        <v>21+</v>
      </c>
    </row>
    <row r="3223" spans="1:4" x14ac:dyDescent="0.25">
      <c r="A3223">
        <v>31</v>
      </c>
      <c r="B3223">
        <v>84</v>
      </c>
      <c r="C3223">
        <v>7</v>
      </c>
      <c r="D3223" t="str">
        <f t="shared" si="86"/>
        <v>21+</v>
      </c>
    </row>
    <row r="3224" spans="1:4" x14ac:dyDescent="0.25">
      <c r="A3224">
        <v>31</v>
      </c>
      <c r="B3224">
        <v>85</v>
      </c>
      <c r="C3224">
        <v>5</v>
      </c>
      <c r="D3224" t="str">
        <f t="shared" si="86"/>
        <v>21+</v>
      </c>
    </row>
    <row r="3225" spans="1:4" x14ac:dyDescent="0.25">
      <c r="A3225">
        <v>31</v>
      </c>
      <c r="B3225">
        <v>86</v>
      </c>
      <c r="C3225">
        <v>5</v>
      </c>
      <c r="D3225" t="str">
        <f t="shared" si="86"/>
        <v>21+</v>
      </c>
    </row>
    <row r="3226" spans="1:4" x14ac:dyDescent="0.25">
      <c r="A3226">
        <v>31</v>
      </c>
      <c r="B3226">
        <v>87</v>
      </c>
      <c r="C3226">
        <v>3</v>
      </c>
      <c r="D3226" t="str">
        <f t="shared" si="86"/>
        <v>21+</v>
      </c>
    </row>
    <row r="3227" spans="1:4" x14ac:dyDescent="0.25">
      <c r="A3227">
        <v>31</v>
      </c>
      <c r="B3227">
        <v>88</v>
      </c>
      <c r="C3227">
        <v>6</v>
      </c>
      <c r="D3227" t="str">
        <f t="shared" si="86"/>
        <v>21+</v>
      </c>
    </row>
    <row r="3228" spans="1:4" x14ac:dyDescent="0.25">
      <c r="A3228">
        <v>31</v>
      </c>
      <c r="B3228">
        <v>89</v>
      </c>
      <c r="C3228">
        <v>2</v>
      </c>
      <c r="D3228" t="str">
        <f t="shared" si="86"/>
        <v>21+</v>
      </c>
    </row>
    <row r="3229" spans="1:4" x14ac:dyDescent="0.25">
      <c r="A3229">
        <v>31</v>
      </c>
      <c r="B3229">
        <v>90</v>
      </c>
      <c r="C3229">
        <v>4</v>
      </c>
      <c r="D3229" t="str">
        <f t="shared" si="86"/>
        <v>21+</v>
      </c>
    </row>
    <row r="3230" spans="1:4" x14ac:dyDescent="0.25">
      <c r="A3230">
        <v>31</v>
      </c>
      <c r="B3230">
        <v>91</v>
      </c>
      <c r="C3230">
        <v>4</v>
      </c>
      <c r="D3230" t="str">
        <f t="shared" si="86"/>
        <v>21+</v>
      </c>
    </row>
    <row r="3231" spans="1:4" x14ac:dyDescent="0.25">
      <c r="A3231">
        <v>31</v>
      </c>
      <c r="B3231">
        <v>92</v>
      </c>
      <c r="C3231">
        <v>5</v>
      </c>
      <c r="D3231" t="str">
        <f t="shared" si="86"/>
        <v>21+</v>
      </c>
    </row>
    <row r="3232" spans="1:4" x14ac:dyDescent="0.25">
      <c r="A3232">
        <v>31</v>
      </c>
      <c r="B3232">
        <v>93</v>
      </c>
      <c r="C3232">
        <v>1</v>
      </c>
      <c r="D3232" t="str">
        <f t="shared" si="86"/>
        <v>21+</v>
      </c>
    </row>
    <row r="3233" spans="1:4" x14ac:dyDescent="0.25">
      <c r="A3233">
        <v>31</v>
      </c>
      <c r="B3233">
        <v>94</v>
      </c>
      <c r="C3233">
        <v>2</v>
      </c>
      <c r="D3233" t="str">
        <f t="shared" si="86"/>
        <v>21+</v>
      </c>
    </row>
    <row r="3234" spans="1:4" x14ac:dyDescent="0.25">
      <c r="A3234">
        <v>31</v>
      </c>
      <c r="B3234">
        <v>95</v>
      </c>
      <c r="C3234">
        <v>1</v>
      </c>
      <c r="D3234" t="str">
        <f t="shared" si="86"/>
        <v>21+</v>
      </c>
    </row>
    <row r="3235" spans="1:4" x14ac:dyDescent="0.25">
      <c r="A3235">
        <v>31</v>
      </c>
      <c r="B3235">
        <v>96</v>
      </c>
      <c r="C3235">
        <v>1</v>
      </c>
      <c r="D3235" t="str">
        <f t="shared" si="86"/>
        <v>21+</v>
      </c>
    </row>
    <row r="3236" spans="1:4" x14ac:dyDescent="0.25">
      <c r="A3236">
        <v>31</v>
      </c>
      <c r="B3236">
        <v>99</v>
      </c>
      <c r="C3236">
        <v>1</v>
      </c>
      <c r="D3236" t="str">
        <f t="shared" si="86"/>
        <v>21+</v>
      </c>
    </row>
    <row r="3237" spans="1:4" x14ac:dyDescent="0.25">
      <c r="A3237">
        <v>31</v>
      </c>
      <c r="B3237">
        <v>100</v>
      </c>
      <c r="C3237">
        <v>1</v>
      </c>
      <c r="D3237" t="str">
        <f t="shared" si="86"/>
        <v>21+</v>
      </c>
    </row>
    <row r="3238" spans="1:4" x14ac:dyDescent="0.25">
      <c r="A3238">
        <v>31</v>
      </c>
      <c r="B3238">
        <v>101</v>
      </c>
      <c r="C3238">
        <v>4</v>
      </c>
      <c r="D3238" t="str">
        <f t="shared" si="86"/>
        <v>21+</v>
      </c>
    </row>
    <row r="3239" spans="1:4" x14ac:dyDescent="0.25">
      <c r="A3239">
        <v>31</v>
      </c>
      <c r="B3239">
        <v>102</v>
      </c>
      <c r="C3239">
        <v>2</v>
      </c>
      <c r="D3239" t="str">
        <f t="shared" si="86"/>
        <v>21+</v>
      </c>
    </row>
    <row r="3240" spans="1:4" x14ac:dyDescent="0.25">
      <c r="A3240">
        <v>31</v>
      </c>
      <c r="B3240">
        <v>104</v>
      </c>
      <c r="C3240">
        <v>2</v>
      </c>
      <c r="D3240" t="str">
        <f t="shared" si="86"/>
        <v>21+</v>
      </c>
    </row>
    <row r="3241" spans="1:4" x14ac:dyDescent="0.25">
      <c r="A3241">
        <v>31</v>
      </c>
      <c r="B3241">
        <v>105</v>
      </c>
      <c r="C3241">
        <v>2</v>
      </c>
      <c r="D3241" t="str">
        <f t="shared" si="86"/>
        <v>21+</v>
      </c>
    </row>
    <row r="3242" spans="1:4" x14ac:dyDescent="0.25">
      <c r="A3242">
        <v>31</v>
      </c>
      <c r="B3242">
        <v>108</v>
      </c>
      <c r="C3242">
        <v>1</v>
      </c>
      <c r="D3242" t="str">
        <f t="shared" si="86"/>
        <v>21+</v>
      </c>
    </row>
    <row r="3243" spans="1:4" x14ac:dyDescent="0.25">
      <c r="A3243">
        <v>31</v>
      </c>
      <c r="B3243">
        <v>110</v>
      </c>
      <c r="C3243">
        <v>1</v>
      </c>
      <c r="D3243" t="str">
        <f t="shared" si="86"/>
        <v>21+</v>
      </c>
    </row>
    <row r="3244" spans="1:4" x14ac:dyDescent="0.25">
      <c r="A3244">
        <v>31</v>
      </c>
      <c r="B3244">
        <v>111</v>
      </c>
      <c r="C3244">
        <v>1</v>
      </c>
      <c r="D3244" t="str">
        <f t="shared" si="86"/>
        <v>21+</v>
      </c>
    </row>
    <row r="3245" spans="1:4" x14ac:dyDescent="0.25">
      <c r="A3245">
        <v>31</v>
      </c>
      <c r="B3245">
        <v>112</v>
      </c>
      <c r="C3245">
        <v>2</v>
      </c>
      <c r="D3245" t="str">
        <f t="shared" si="86"/>
        <v>21+</v>
      </c>
    </row>
    <row r="3246" spans="1:4" x14ac:dyDescent="0.25">
      <c r="A3246">
        <v>31</v>
      </c>
      <c r="B3246">
        <v>114</v>
      </c>
      <c r="C3246">
        <v>2</v>
      </c>
      <c r="D3246" t="str">
        <f t="shared" si="86"/>
        <v>21+</v>
      </c>
    </row>
    <row r="3247" spans="1:4" x14ac:dyDescent="0.25">
      <c r="A3247">
        <v>31</v>
      </c>
      <c r="B3247">
        <v>116</v>
      </c>
      <c r="C3247">
        <v>1</v>
      </c>
      <c r="D3247" t="str">
        <f t="shared" si="86"/>
        <v>21+</v>
      </c>
    </row>
    <row r="3248" spans="1:4" x14ac:dyDescent="0.25">
      <c r="A3248">
        <v>31</v>
      </c>
      <c r="B3248">
        <v>118</v>
      </c>
      <c r="C3248">
        <v>1</v>
      </c>
      <c r="D3248" t="str">
        <f t="shared" si="86"/>
        <v>21+</v>
      </c>
    </row>
    <row r="3249" spans="1:4" x14ac:dyDescent="0.25">
      <c r="A3249">
        <v>31</v>
      </c>
      <c r="B3249">
        <v>122</v>
      </c>
      <c r="C3249">
        <v>1</v>
      </c>
      <c r="D3249" t="str">
        <f t="shared" si="86"/>
        <v>21+</v>
      </c>
    </row>
    <row r="3250" spans="1:4" x14ac:dyDescent="0.25">
      <c r="A3250">
        <v>31</v>
      </c>
      <c r="B3250">
        <v>123</v>
      </c>
      <c r="C3250">
        <v>1</v>
      </c>
      <c r="D3250" t="str">
        <f t="shared" si="86"/>
        <v>21+</v>
      </c>
    </row>
    <row r="3251" spans="1:4" x14ac:dyDescent="0.25">
      <c r="A3251">
        <v>31</v>
      </c>
      <c r="B3251">
        <v>125</v>
      </c>
      <c r="C3251">
        <v>2</v>
      </c>
      <c r="D3251" t="str">
        <f t="shared" si="86"/>
        <v>21+</v>
      </c>
    </row>
    <row r="3252" spans="1:4" x14ac:dyDescent="0.25">
      <c r="A3252">
        <v>31</v>
      </c>
      <c r="B3252">
        <v>127</v>
      </c>
      <c r="C3252">
        <v>1</v>
      </c>
      <c r="D3252" t="str">
        <f t="shared" si="86"/>
        <v>21+</v>
      </c>
    </row>
    <row r="3253" spans="1:4" x14ac:dyDescent="0.25">
      <c r="A3253">
        <v>31</v>
      </c>
      <c r="B3253">
        <v>129</v>
      </c>
      <c r="C3253">
        <v>1</v>
      </c>
      <c r="D3253" t="str">
        <f t="shared" si="86"/>
        <v>21+</v>
      </c>
    </row>
    <row r="3254" spans="1:4" x14ac:dyDescent="0.25">
      <c r="A3254">
        <v>31</v>
      </c>
      <c r="B3254">
        <v>155</v>
      </c>
      <c r="C3254">
        <v>1</v>
      </c>
      <c r="D3254" t="str">
        <f t="shared" si="86"/>
        <v>21+</v>
      </c>
    </row>
    <row r="3255" spans="1:4" x14ac:dyDescent="0.25">
      <c r="A3255">
        <v>31</v>
      </c>
      <c r="B3255">
        <v>156</v>
      </c>
      <c r="C3255">
        <v>1</v>
      </c>
      <c r="D3255" t="str">
        <f t="shared" si="86"/>
        <v>21+</v>
      </c>
    </row>
    <row r="3256" spans="1:4" x14ac:dyDescent="0.25">
      <c r="A3256">
        <v>31</v>
      </c>
      <c r="B3256">
        <v>329</v>
      </c>
      <c r="C3256">
        <v>1</v>
      </c>
      <c r="D3256" t="str">
        <f t="shared" si="86"/>
        <v>21+</v>
      </c>
    </row>
    <row r="3257" spans="1:4" x14ac:dyDescent="0.25">
      <c r="A3257">
        <v>32</v>
      </c>
      <c r="B3257">
        <v>32</v>
      </c>
      <c r="C3257">
        <v>83</v>
      </c>
      <c r="D3257">
        <f t="shared" si="86"/>
        <v>0</v>
      </c>
    </row>
    <row r="3258" spans="1:4" x14ac:dyDescent="0.25">
      <c r="A3258">
        <v>32</v>
      </c>
      <c r="B3258">
        <v>33</v>
      </c>
      <c r="C3258">
        <v>58</v>
      </c>
      <c r="D3258">
        <f t="shared" si="86"/>
        <v>1</v>
      </c>
    </row>
    <row r="3259" spans="1:4" x14ac:dyDescent="0.25">
      <c r="A3259">
        <v>32</v>
      </c>
      <c r="B3259">
        <v>34</v>
      </c>
      <c r="C3259">
        <v>58</v>
      </c>
      <c r="D3259">
        <f t="shared" si="86"/>
        <v>2</v>
      </c>
    </row>
    <row r="3260" spans="1:4" x14ac:dyDescent="0.25">
      <c r="A3260">
        <v>32</v>
      </c>
      <c r="B3260">
        <v>35</v>
      </c>
      <c r="C3260">
        <v>60</v>
      </c>
      <c r="D3260">
        <f t="shared" si="86"/>
        <v>3</v>
      </c>
    </row>
    <row r="3261" spans="1:4" x14ac:dyDescent="0.25">
      <c r="A3261">
        <v>32</v>
      </c>
      <c r="B3261">
        <v>36</v>
      </c>
      <c r="C3261">
        <v>52</v>
      </c>
      <c r="D3261">
        <f t="shared" si="86"/>
        <v>4</v>
      </c>
    </row>
    <row r="3262" spans="1:4" x14ac:dyDescent="0.25">
      <c r="A3262">
        <v>32</v>
      </c>
      <c r="B3262">
        <v>37</v>
      </c>
      <c r="C3262">
        <v>50</v>
      </c>
      <c r="D3262">
        <f t="shared" si="86"/>
        <v>5</v>
      </c>
    </row>
    <row r="3263" spans="1:4" x14ac:dyDescent="0.25">
      <c r="A3263">
        <v>32</v>
      </c>
      <c r="B3263">
        <v>38</v>
      </c>
      <c r="C3263">
        <v>49</v>
      </c>
      <c r="D3263">
        <f t="shared" si="86"/>
        <v>6</v>
      </c>
    </row>
    <row r="3264" spans="1:4" x14ac:dyDescent="0.25">
      <c r="A3264">
        <v>32</v>
      </c>
      <c r="B3264">
        <v>39</v>
      </c>
      <c r="C3264">
        <v>34</v>
      </c>
      <c r="D3264">
        <f t="shared" si="86"/>
        <v>7</v>
      </c>
    </row>
    <row r="3265" spans="1:4" x14ac:dyDescent="0.25">
      <c r="A3265">
        <v>32</v>
      </c>
      <c r="B3265">
        <v>40</v>
      </c>
      <c r="C3265">
        <v>39</v>
      </c>
      <c r="D3265">
        <f t="shared" si="86"/>
        <v>8</v>
      </c>
    </row>
    <row r="3266" spans="1:4" x14ac:dyDescent="0.25">
      <c r="A3266">
        <v>32</v>
      </c>
      <c r="B3266">
        <v>41</v>
      </c>
      <c r="C3266">
        <v>40</v>
      </c>
      <c r="D3266">
        <f t="shared" si="86"/>
        <v>9</v>
      </c>
    </row>
    <row r="3267" spans="1:4" x14ac:dyDescent="0.25">
      <c r="A3267">
        <v>32</v>
      </c>
      <c r="B3267">
        <v>42</v>
      </c>
      <c r="C3267">
        <v>30</v>
      </c>
      <c r="D3267">
        <f t="shared" ref="D3267:D3330" si="87">IF(B3267-A3267&lt;21,B3267-A3267,"21+")</f>
        <v>10</v>
      </c>
    </row>
    <row r="3268" spans="1:4" x14ac:dyDescent="0.25">
      <c r="A3268">
        <v>32</v>
      </c>
      <c r="B3268">
        <v>43</v>
      </c>
      <c r="C3268">
        <v>34</v>
      </c>
      <c r="D3268">
        <f t="shared" si="87"/>
        <v>11</v>
      </c>
    </row>
    <row r="3269" spans="1:4" x14ac:dyDescent="0.25">
      <c r="A3269">
        <v>32</v>
      </c>
      <c r="B3269">
        <v>44</v>
      </c>
      <c r="C3269">
        <v>40</v>
      </c>
      <c r="D3269">
        <f t="shared" si="87"/>
        <v>12</v>
      </c>
    </row>
    <row r="3270" spans="1:4" x14ac:dyDescent="0.25">
      <c r="A3270">
        <v>32</v>
      </c>
      <c r="B3270">
        <v>45</v>
      </c>
      <c r="C3270">
        <v>37</v>
      </c>
      <c r="D3270">
        <f t="shared" si="87"/>
        <v>13</v>
      </c>
    </row>
    <row r="3271" spans="1:4" x14ac:dyDescent="0.25">
      <c r="A3271">
        <v>32</v>
      </c>
      <c r="B3271">
        <v>46</v>
      </c>
      <c r="C3271">
        <v>35</v>
      </c>
      <c r="D3271">
        <f t="shared" si="87"/>
        <v>14</v>
      </c>
    </row>
    <row r="3272" spans="1:4" x14ac:dyDescent="0.25">
      <c r="A3272">
        <v>32</v>
      </c>
      <c r="B3272">
        <v>47</v>
      </c>
      <c r="C3272">
        <v>28</v>
      </c>
      <c r="D3272">
        <f t="shared" si="87"/>
        <v>15</v>
      </c>
    </row>
    <row r="3273" spans="1:4" x14ac:dyDescent="0.25">
      <c r="A3273">
        <v>32</v>
      </c>
      <c r="B3273">
        <v>48</v>
      </c>
      <c r="C3273">
        <v>27</v>
      </c>
      <c r="D3273">
        <f t="shared" si="87"/>
        <v>16</v>
      </c>
    </row>
    <row r="3274" spans="1:4" x14ac:dyDescent="0.25">
      <c r="A3274">
        <v>32</v>
      </c>
      <c r="B3274">
        <v>49</v>
      </c>
      <c r="C3274">
        <v>23</v>
      </c>
      <c r="D3274">
        <f t="shared" si="87"/>
        <v>17</v>
      </c>
    </row>
    <row r="3275" spans="1:4" x14ac:dyDescent="0.25">
      <c r="A3275">
        <v>32</v>
      </c>
      <c r="B3275">
        <v>50</v>
      </c>
      <c r="C3275">
        <v>22</v>
      </c>
      <c r="D3275">
        <f t="shared" si="87"/>
        <v>18</v>
      </c>
    </row>
    <row r="3276" spans="1:4" x14ac:dyDescent="0.25">
      <c r="A3276">
        <v>32</v>
      </c>
      <c r="B3276">
        <v>51</v>
      </c>
      <c r="C3276">
        <v>20</v>
      </c>
      <c r="D3276">
        <f t="shared" si="87"/>
        <v>19</v>
      </c>
    </row>
    <row r="3277" spans="1:4" x14ac:dyDescent="0.25">
      <c r="A3277">
        <v>32</v>
      </c>
      <c r="B3277">
        <v>52</v>
      </c>
      <c r="C3277">
        <v>25</v>
      </c>
      <c r="D3277">
        <f t="shared" si="87"/>
        <v>20</v>
      </c>
    </row>
    <row r="3278" spans="1:4" x14ac:dyDescent="0.25">
      <c r="A3278">
        <v>32</v>
      </c>
      <c r="B3278">
        <v>53</v>
      </c>
      <c r="C3278">
        <v>24</v>
      </c>
      <c r="D3278" t="str">
        <f t="shared" si="87"/>
        <v>21+</v>
      </c>
    </row>
    <row r="3279" spans="1:4" x14ac:dyDescent="0.25">
      <c r="A3279">
        <v>32</v>
      </c>
      <c r="B3279">
        <v>54</v>
      </c>
      <c r="C3279">
        <v>24</v>
      </c>
      <c r="D3279" t="str">
        <f t="shared" si="87"/>
        <v>21+</v>
      </c>
    </row>
    <row r="3280" spans="1:4" x14ac:dyDescent="0.25">
      <c r="A3280">
        <v>32</v>
      </c>
      <c r="B3280">
        <v>55</v>
      </c>
      <c r="C3280">
        <v>12</v>
      </c>
      <c r="D3280" t="str">
        <f t="shared" si="87"/>
        <v>21+</v>
      </c>
    </row>
    <row r="3281" spans="1:4" x14ac:dyDescent="0.25">
      <c r="A3281">
        <v>32</v>
      </c>
      <c r="B3281">
        <v>56</v>
      </c>
      <c r="C3281">
        <v>22</v>
      </c>
      <c r="D3281" t="str">
        <f t="shared" si="87"/>
        <v>21+</v>
      </c>
    </row>
    <row r="3282" spans="1:4" x14ac:dyDescent="0.25">
      <c r="A3282">
        <v>32</v>
      </c>
      <c r="B3282">
        <v>57</v>
      </c>
      <c r="C3282">
        <v>14</v>
      </c>
      <c r="D3282" t="str">
        <f t="shared" si="87"/>
        <v>21+</v>
      </c>
    </row>
    <row r="3283" spans="1:4" x14ac:dyDescent="0.25">
      <c r="A3283">
        <v>32</v>
      </c>
      <c r="B3283">
        <v>58</v>
      </c>
      <c r="C3283">
        <v>20</v>
      </c>
      <c r="D3283" t="str">
        <f t="shared" si="87"/>
        <v>21+</v>
      </c>
    </row>
    <row r="3284" spans="1:4" x14ac:dyDescent="0.25">
      <c r="A3284">
        <v>32</v>
      </c>
      <c r="B3284">
        <v>59</v>
      </c>
      <c r="C3284">
        <v>16</v>
      </c>
      <c r="D3284" t="str">
        <f t="shared" si="87"/>
        <v>21+</v>
      </c>
    </row>
    <row r="3285" spans="1:4" x14ac:dyDescent="0.25">
      <c r="A3285">
        <v>32</v>
      </c>
      <c r="B3285">
        <v>60</v>
      </c>
      <c r="C3285">
        <v>9</v>
      </c>
      <c r="D3285" t="str">
        <f t="shared" si="87"/>
        <v>21+</v>
      </c>
    </row>
    <row r="3286" spans="1:4" x14ac:dyDescent="0.25">
      <c r="A3286">
        <v>32</v>
      </c>
      <c r="B3286">
        <v>61</v>
      </c>
      <c r="C3286">
        <v>13</v>
      </c>
      <c r="D3286" t="str">
        <f t="shared" si="87"/>
        <v>21+</v>
      </c>
    </row>
    <row r="3287" spans="1:4" x14ac:dyDescent="0.25">
      <c r="A3287">
        <v>32</v>
      </c>
      <c r="B3287">
        <v>62</v>
      </c>
      <c r="C3287">
        <v>16</v>
      </c>
      <c r="D3287" t="str">
        <f t="shared" si="87"/>
        <v>21+</v>
      </c>
    </row>
    <row r="3288" spans="1:4" x14ac:dyDescent="0.25">
      <c r="A3288">
        <v>32</v>
      </c>
      <c r="B3288">
        <v>63</v>
      </c>
      <c r="C3288">
        <v>14</v>
      </c>
      <c r="D3288" t="str">
        <f t="shared" si="87"/>
        <v>21+</v>
      </c>
    </row>
    <row r="3289" spans="1:4" x14ac:dyDescent="0.25">
      <c r="A3289">
        <v>32</v>
      </c>
      <c r="B3289">
        <v>64</v>
      </c>
      <c r="C3289">
        <v>11</v>
      </c>
      <c r="D3289" t="str">
        <f t="shared" si="87"/>
        <v>21+</v>
      </c>
    </row>
    <row r="3290" spans="1:4" x14ac:dyDescent="0.25">
      <c r="A3290">
        <v>32</v>
      </c>
      <c r="B3290">
        <v>65</v>
      </c>
      <c r="C3290">
        <v>11</v>
      </c>
      <c r="D3290" t="str">
        <f t="shared" si="87"/>
        <v>21+</v>
      </c>
    </row>
    <row r="3291" spans="1:4" x14ac:dyDescent="0.25">
      <c r="A3291">
        <v>32</v>
      </c>
      <c r="B3291">
        <v>66</v>
      </c>
      <c r="C3291">
        <v>17</v>
      </c>
      <c r="D3291" t="str">
        <f t="shared" si="87"/>
        <v>21+</v>
      </c>
    </row>
    <row r="3292" spans="1:4" x14ac:dyDescent="0.25">
      <c r="A3292">
        <v>32</v>
      </c>
      <c r="B3292">
        <v>67</v>
      </c>
      <c r="C3292">
        <v>10</v>
      </c>
      <c r="D3292" t="str">
        <f t="shared" si="87"/>
        <v>21+</v>
      </c>
    </row>
    <row r="3293" spans="1:4" x14ac:dyDescent="0.25">
      <c r="A3293">
        <v>32</v>
      </c>
      <c r="B3293">
        <v>68</v>
      </c>
      <c r="C3293">
        <v>12</v>
      </c>
      <c r="D3293" t="str">
        <f t="shared" si="87"/>
        <v>21+</v>
      </c>
    </row>
    <row r="3294" spans="1:4" x14ac:dyDescent="0.25">
      <c r="A3294">
        <v>32</v>
      </c>
      <c r="B3294">
        <v>69</v>
      </c>
      <c r="C3294">
        <v>15</v>
      </c>
      <c r="D3294" t="str">
        <f t="shared" si="87"/>
        <v>21+</v>
      </c>
    </row>
    <row r="3295" spans="1:4" x14ac:dyDescent="0.25">
      <c r="A3295">
        <v>32</v>
      </c>
      <c r="B3295">
        <v>70</v>
      </c>
      <c r="C3295">
        <v>10</v>
      </c>
      <c r="D3295" t="str">
        <f t="shared" si="87"/>
        <v>21+</v>
      </c>
    </row>
    <row r="3296" spans="1:4" x14ac:dyDescent="0.25">
      <c r="A3296">
        <v>32</v>
      </c>
      <c r="B3296">
        <v>71</v>
      </c>
      <c r="C3296">
        <v>11</v>
      </c>
      <c r="D3296" t="str">
        <f t="shared" si="87"/>
        <v>21+</v>
      </c>
    </row>
    <row r="3297" spans="1:4" x14ac:dyDescent="0.25">
      <c r="A3297">
        <v>32</v>
      </c>
      <c r="B3297">
        <v>72</v>
      </c>
      <c r="C3297">
        <v>9</v>
      </c>
      <c r="D3297" t="str">
        <f t="shared" si="87"/>
        <v>21+</v>
      </c>
    </row>
    <row r="3298" spans="1:4" x14ac:dyDescent="0.25">
      <c r="A3298">
        <v>32</v>
      </c>
      <c r="B3298">
        <v>73</v>
      </c>
      <c r="C3298">
        <v>5</v>
      </c>
      <c r="D3298" t="str">
        <f t="shared" si="87"/>
        <v>21+</v>
      </c>
    </row>
    <row r="3299" spans="1:4" x14ac:dyDescent="0.25">
      <c r="A3299">
        <v>32</v>
      </c>
      <c r="B3299">
        <v>74</v>
      </c>
      <c r="C3299">
        <v>8</v>
      </c>
      <c r="D3299" t="str">
        <f t="shared" si="87"/>
        <v>21+</v>
      </c>
    </row>
    <row r="3300" spans="1:4" x14ac:dyDescent="0.25">
      <c r="A3300">
        <v>32</v>
      </c>
      <c r="B3300">
        <v>75</v>
      </c>
      <c r="C3300">
        <v>7</v>
      </c>
      <c r="D3300" t="str">
        <f t="shared" si="87"/>
        <v>21+</v>
      </c>
    </row>
    <row r="3301" spans="1:4" x14ac:dyDescent="0.25">
      <c r="A3301">
        <v>32</v>
      </c>
      <c r="B3301">
        <v>76</v>
      </c>
      <c r="C3301">
        <v>4</v>
      </c>
      <c r="D3301" t="str">
        <f t="shared" si="87"/>
        <v>21+</v>
      </c>
    </row>
    <row r="3302" spans="1:4" x14ac:dyDescent="0.25">
      <c r="A3302">
        <v>32</v>
      </c>
      <c r="B3302">
        <v>77</v>
      </c>
      <c r="C3302">
        <v>9</v>
      </c>
      <c r="D3302" t="str">
        <f t="shared" si="87"/>
        <v>21+</v>
      </c>
    </row>
    <row r="3303" spans="1:4" x14ac:dyDescent="0.25">
      <c r="A3303">
        <v>32</v>
      </c>
      <c r="B3303">
        <v>78</v>
      </c>
      <c r="C3303">
        <v>8</v>
      </c>
      <c r="D3303" t="str">
        <f t="shared" si="87"/>
        <v>21+</v>
      </c>
    </row>
    <row r="3304" spans="1:4" x14ac:dyDescent="0.25">
      <c r="A3304">
        <v>32</v>
      </c>
      <c r="B3304">
        <v>79</v>
      </c>
      <c r="C3304">
        <v>5</v>
      </c>
      <c r="D3304" t="str">
        <f t="shared" si="87"/>
        <v>21+</v>
      </c>
    </row>
    <row r="3305" spans="1:4" x14ac:dyDescent="0.25">
      <c r="A3305">
        <v>32</v>
      </c>
      <c r="B3305">
        <v>80</v>
      </c>
      <c r="C3305">
        <v>4</v>
      </c>
      <c r="D3305" t="str">
        <f t="shared" si="87"/>
        <v>21+</v>
      </c>
    </row>
    <row r="3306" spans="1:4" x14ac:dyDescent="0.25">
      <c r="A3306">
        <v>32</v>
      </c>
      <c r="B3306">
        <v>81</v>
      </c>
      <c r="C3306">
        <v>6</v>
      </c>
      <c r="D3306" t="str">
        <f t="shared" si="87"/>
        <v>21+</v>
      </c>
    </row>
    <row r="3307" spans="1:4" x14ac:dyDescent="0.25">
      <c r="A3307">
        <v>32</v>
      </c>
      <c r="B3307">
        <v>82</v>
      </c>
      <c r="C3307">
        <v>3</v>
      </c>
      <c r="D3307" t="str">
        <f t="shared" si="87"/>
        <v>21+</v>
      </c>
    </row>
    <row r="3308" spans="1:4" x14ac:dyDescent="0.25">
      <c r="A3308">
        <v>32</v>
      </c>
      <c r="B3308">
        <v>83</v>
      </c>
      <c r="C3308">
        <v>3</v>
      </c>
      <c r="D3308" t="str">
        <f t="shared" si="87"/>
        <v>21+</v>
      </c>
    </row>
    <row r="3309" spans="1:4" x14ac:dyDescent="0.25">
      <c r="A3309">
        <v>32</v>
      </c>
      <c r="B3309">
        <v>84</v>
      </c>
      <c r="C3309">
        <v>6</v>
      </c>
      <c r="D3309" t="str">
        <f t="shared" si="87"/>
        <v>21+</v>
      </c>
    </row>
    <row r="3310" spans="1:4" x14ac:dyDescent="0.25">
      <c r="A3310">
        <v>32</v>
      </c>
      <c r="B3310">
        <v>85</v>
      </c>
      <c r="C3310">
        <v>6</v>
      </c>
      <c r="D3310" t="str">
        <f t="shared" si="87"/>
        <v>21+</v>
      </c>
    </row>
    <row r="3311" spans="1:4" x14ac:dyDescent="0.25">
      <c r="A3311">
        <v>32</v>
      </c>
      <c r="B3311">
        <v>86</v>
      </c>
      <c r="C3311">
        <v>4</v>
      </c>
      <c r="D3311" t="str">
        <f t="shared" si="87"/>
        <v>21+</v>
      </c>
    </row>
    <row r="3312" spans="1:4" x14ac:dyDescent="0.25">
      <c r="A3312">
        <v>32</v>
      </c>
      <c r="B3312">
        <v>87</v>
      </c>
      <c r="C3312">
        <v>3</v>
      </c>
      <c r="D3312" t="str">
        <f t="shared" si="87"/>
        <v>21+</v>
      </c>
    </row>
    <row r="3313" spans="1:4" x14ac:dyDescent="0.25">
      <c r="A3313">
        <v>32</v>
      </c>
      <c r="B3313">
        <v>88</v>
      </c>
      <c r="C3313">
        <v>4</v>
      </c>
      <c r="D3313" t="str">
        <f t="shared" si="87"/>
        <v>21+</v>
      </c>
    </row>
    <row r="3314" spans="1:4" x14ac:dyDescent="0.25">
      <c r="A3314">
        <v>32</v>
      </c>
      <c r="B3314">
        <v>89</v>
      </c>
      <c r="C3314">
        <v>3</v>
      </c>
      <c r="D3314" t="str">
        <f t="shared" si="87"/>
        <v>21+</v>
      </c>
    </row>
    <row r="3315" spans="1:4" x14ac:dyDescent="0.25">
      <c r="A3315">
        <v>32</v>
      </c>
      <c r="B3315">
        <v>90</v>
      </c>
      <c r="C3315">
        <v>2</v>
      </c>
      <c r="D3315" t="str">
        <f t="shared" si="87"/>
        <v>21+</v>
      </c>
    </row>
    <row r="3316" spans="1:4" x14ac:dyDescent="0.25">
      <c r="A3316">
        <v>32</v>
      </c>
      <c r="B3316">
        <v>91</v>
      </c>
      <c r="C3316">
        <v>3</v>
      </c>
      <c r="D3316" t="str">
        <f t="shared" si="87"/>
        <v>21+</v>
      </c>
    </row>
    <row r="3317" spans="1:4" x14ac:dyDescent="0.25">
      <c r="A3317">
        <v>32</v>
      </c>
      <c r="B3317">
        <v>92</v>
      </c>
      <c r="C3317">
        <v>4</v>
      </c>
      <c r="D3317" t="str">
        <f t="shared" si="87"/>
        <v>21+</v>
      </c>
    </row>
    <row r="3318" spans="1:4" x14ac:dyDescent="0.25">
      <c r="A3318">
        <v>32</v>
      </c>
      <c r="B3318">
        <v>93</v>
      </c>
      <c r="C3318">
        <v>4</v>
      </c>
      <c r="D3318" t="str">
        <f t="shared" si="87"/>
        <v>21+</v>
      </c>
    </row>
    <row r="3319" spans="1:4" x14ac:dyDescent="0.25">
      <c r="A3319">
        <v>32</v>
      </c>
      <c r="B3319">
        <v>94</v>
      </c>
      <c r="C3319">
        <v>3</v>
      </c>
      <c r="D3319" t="str">
        <f t="shared" si="87"/>
        <v>21+</v>
      </c>
    </row>
    <row r="3320" spans="1:4" x14ac:dyDescent="0.25">
      <c r="A3320">
        <v>32</v>
      </c>
      <c r="B3320">
        <v>95</v>
      </c>
      <c r="C3320">
        <v>1</v>
      </c>
      <c r="D3320" t="str">
        <f t="shared" si="87"/>
        <v>21+</v>
      </c>
    </row>
    <row r="3321" spans="1:4" x14ac:dyDescent="0.25">
      <c r="A3321">
        <v>32</v>
      </c>
      <c r="B3321">
        <v>96</v>
      </c>
      <c r="C3321">
        <v>2</v>
      </c>
      <c r="D3321" t="str">
        <f t="shared" si="87"/>
        <v>21+</v>
      </c>
    </row>
    <row r="3322" spans="1:4" x14ac:dyDescent="0.25">
      <c r="A3322">
        <v>32</v>
      </c>
      <c r="B3322">
        <v>97</v>
      </c>
      <c r="C3322">
        <v>4</v>
      </c>
      <c r="D3322" t="str">
        <f t="shared" si="87"/>
        <v>21+</v>
      </c>
    </row>
    <row r="3323" spans="1:4" x14ac:dyDescent="0.25">
      <c r="A3323">
        <v>32</v>
      </c>
      <c r="B3323">
        <v>98</v>
      </c>
      <c r="C3323">
        <v>2</v>
      </c>
      <c r="D3323" t="str">
        <f t="shared" si="87"/>
        <v>21+</v>
      </c>
    </row>
    <row r="3324" spans="1:4" x14ac:dyDescent="0.25">
      <c r="A3324">
        <v>32</v>
      </c>
      <c r="B3324">
        <v>99</v>
      </c>
      <c r="C3324">
        <v>5</v>
      </c>
      <c r="D3324" t="str">
        <f t="shared" si="87"/>
        <v>21+</v>
      </c>
    </row>
    <row r="3325" spans="1:4" x14ac:dyDescent="0.25">
      <c r="A3325">
        <v>32</v>
      </c>
      <c r="B3325">
        <v>101</v>
      </c>
      <c r="C3325">
        <v>2</v>
      </c>
      <c r="D3325" t="str">
        <f t="shared" si="87"/>
        <v>21+</v>
      </c>
    </row>
    <row r="3326" spans="1:4" x14ac:dyDescent="0.25">
      <c r="A3326">
        <v>32</v>
      </c>
      <c r="B3326">
        <v>102</v>
      </c>
      <c r="C3326">
        <v>1</v>
      </c>
      <c r="D3326" t="str">
        <f t="shared" si="87"/>
        <v>21+</v>
      </c>
    </row>
    <row r="3327" spans="1:4" x14ac:dyDescent="0.25">
      <c r="A3327">
        <v>32</v>
      </c>
      <c r="B3327">
        <v>103</v>
      </c>
      <c r="C3327">
        <v>1</v>
      </c>
      <c r="D3327" t="str">
        <f t="shared" si="87"/>
        <v>21+</v>
      </c>
    </row>
    <row r="3328" spans="1:4" x14ac:dyDescent="0.25">
      <c r="A3328">
        <v>32</v>
      </c>
      <c r="B3328">
        <v>104</v>
      </c>
      <c r="C3328">
        <v>2</v>
      </c>
      <c r="D3328" t="str">
        <f t="shared" si="87"/>
        <v>21+</v>
      </c>
    </row>
    <row r="3329" spans="1:4" x14ac:dyDescent="0.25">
      <c r="A3329">
        <v>32</v>
      </c>
      <c r="B3329">
        <v>105</v>
      </c>
      <c r="C3329">
        <v>1</v>
      </c>
      <c r="D3329" t="str">
        <f t="shared" si="87"/>
        <v>21+</v>
      </c>
    </row>
    <row r="3330" spans="1:4" x14ac:dyDescent="0.25">
      <c r="A3330">
        <v>32</v>
      </c>
      <c r="B3330">
        <v>106</v>
      </c>
      <c r="C3330">
        <v>1</v>
      </c>
      <c r="D3330" t="str">
        <f t="shared" si="87"/>
        <v>21+</v>
      </c>
    </row>
    <row r="3331" spans="1:4" x14ac:dyDescent="0.25">
      <c r="A3331">
        <v>32</v>
      </c>
      <c r="B3331">
        <v>108</v>
      </c>
      <c r="C3331">
        <v>2</v>
      </c>
      <c r="D3331" t="str">
        <f t="shared" ref="D3331:D3394" si="88">IF(B3331-A3331&lt;21,B3331-A3331,"21+")</f>
        <v>21+</v>
      </c>
    </row>
    <row r="3332" spans="1:4" x14ac:dyDescent="0.25">
      <c r="A3332">
        <v>32</v>
      </c>
      <c r="B3332">
        <v>109</v>
      </c>
      <c r="C3332">
        <v>2</v>
      </c>
      <c r="D3332" t="str">
        <f t="shared" si="88"/>
        <v>21+</v>
      </c>
    </row>
    <row r="3333" spans="1:4" x14ac:dyDescent="0.25">
      <c r="A3333">
        <v>32</v>
      </c>
      <c r="B3333">
        <v>110</v>
      </c>
      <c r="C3333">
        <v>1</v>
      </c>
      <c r="D3333" t="str">
        <f t="shared" si="88"/>
        <v>21+</v>
      </c>
    </row>
    <row r="3334" spans="1:4" x14ac:dyDescent="0.25">
      <c r="A3334">
        <v>32</v>
      </c>
      <c r="B3334">
        <v>113</v>
      </c>
      <c r="C3334">
        <v>2</v>
      </c>
      <c r="D3334" t="str">
        <f t="shared" si="88"/>
        <v>21+</v>
      </c>
    </row>
    <row r="3335" spans="1:4" x14ac:dyDescent="0.25">
      <c r="A3335">
        <v>32</v>
      </c>
      <c r="B3335">
        <v>116</v>
      </c>
      <c r="C3335">
        <v>3</v>
      </c>
      <c r="D3335" t="str">
        <f t="shared" si="88"/>
        <v>21+</v>
      </c>
    </row>
    <row r="3336" spans="1:4" x14ac:dyDescent="0.25">
      <c r="A3336">
        <v>32</v>
      </c>
      <c r="B3336">
        <v>117</v>
      </c>
      <c r="C3336">
        <v>1</v>
      </c>
      <c r="D3336" t="str">
        <f t="shared" si="88"/>
        <v>21+</v>
      </c>
    </row>
    <row r="3337" spans="1:4" x14ac:dyDescent="0.25">
      <c r="A3337">
        <v>32</v>
      </c>
      <c r="B3337">
        <v>118</v>
      </c>
      <c r="C3337">
        <v>2</v>
      </c>
      <c r="D3337" t="str">
        <f t="shared" si="88"/>
        <v>21+</v>
      </c>
    </row>
    <row r="3338" spans="1:4" x14ac:dyDescent="0.25">
      <c r="A3338">
        <v>32</v>
      </c>
      <c r="B3338">
        <v>119</v>
      </c>
      <c r="C3338">
        <v>1</v>
      </c>
      <c r="D3338" t="str">
        <f t="shared" si="88"/>
        <v>21+</v>
      </c>
    </row>
    <row r="3339" spans="1:4" x14ac:dyDescent="0.25">
      <c r="A3339">
        <v>32</v>
      </c>
      <c r="B3339">
        <v>125</v>
      </c>
      <c r="C3339">
        <v>2</v>
      </c>
      <c r="D3339" t="str">
        <f t="shared" si="88"/>
        <v>21+</v>
      </c>
    </row>
    <row r="3340" spans="1:4" x14ac:dyDescent="0.25">
      <c r="A3340">
        <v>32</v>
      </c>
      <c r="B3340">
        <v>129</v>
      </c>
      <c r="C3340">
        <v>1</v>
      </c>
      <c r="D3340" t="str">
        <f t="shared" si="88"/>
        <v>21+</v>
      </c>
    </row>
    <row r="3341" spans="1:4" x14ac:dyDescent="0.25">
      <c r="A3341">
        <v>32</v>
      </c>
      <c r="B3341">
        <v>143</v>
      </c>
      <c r="C3341">
        <v>1</v>
      </c>
      <c r="D3341" t="str">
        <f t="shared" si="88"/>
        <v>21+</v>
      </c>
    </row>
    <row r="3342" spans="1:4" x14ac:dyDescent="0.25">
      <c r="A3342">
        <v>32</v>
      </c>
      <c r="B3342">
        <v>180</v>
      </c>
      <c r="C3342">
        <v>1</v>
      </c>
      <c r="D3342" t="str">
        <f t="shared" si="88"/>
        <v>21+</v>
      </c>
    </row>
    <row r="3343" spans="1:4" x14ac:dyDescent="0.25">
      <c r="A3343">
        <v>33</v>
      </c>
      <c r="B3343">
        <v>33</v>
      </c>
      <c r="C3343">
        <v>76</v>
      </c>
      <c r="D3343">
        <f t="shared" si="88"/>
        <v>0</v>
      </c>
    </row>
    <row r="3344" spans="1:4" x14ac:dyDescent="0.25">
      <c r="A3344">
        <v>33</v>
      </c>
      <c r="B3344">
        <v>34</v>
      </c>
      <c r="C3344">
        <v>62</v>
      </c>
      <c r="D3344">
        <f t="shared" si="88"/>
        <v>1</v>
      </c>
    </row>
    <row r="3345" spans="1:4" x14ac:dyDescent="0.25">
      <c r="A3345">
        <v>33</v>
      </c>
      <c r="B3345">
        <v>35</v>
      </c>
      <c r="C3345">
        <v>58</v>
      </c>
      <c r="D3345">
        <f t="shared" si="88"/>
        <v>2</v>
      </c>
    </row>
    <row r="3346" spans="1:4" x14ac:dyDescent="0.25">
      <c r="A3346">
        <v>33</v>
      </c>
      <c r="B3346">
        <v>36</v>
      </c>
      <c r="C3346">
        <v>40</v>
      </c>
      <c r="D3346">
        <f t="shared" si="88"/>
        <v>3</v>
      </c>
    </row>
    <row r="3347" spans="1:4" x14ac:dyDescent="0.25">
      <c r="A3347">
        <v>33</v>
      </c>
      <c r="B3347">
        <v>37</v>
      </c>
      <c r="C3347">
        <v>48</v>
      </c>
      <c r="D3347">
        <f t="shared" si="88"/>
        <v>4</v>
      </c>
    </row>
    <row r="3348" spans="1:4" x14ac:dyDescent="0.25">
      <c r="A3348">
        <v>33</v>
      </c>
      <c r="B3348">
        <v>38</v>
      </c>
      <c r="C3348">
        <v>37</v>
      </c>
      <c r="D3348">
        <f t="shared" si="88"/>
        <v>5</v>
      </c>
    </row>
    <row r="3349" spans="1:4" x14ac:dyDescent="0.25">
      <c r="A3349">
        <v>33</v>
      </c>
      <c r="B3349">
        <v>39</v>
      </c>
      <c r="C3349">
        <v>31</v>
      </c>
      <c r="D3349">
        <f t="shared" si="88"/>
        <v>6</v>
      </c>
    </row>
    <row r="3350" spans="1:4" x14ac:dyDescent="0.25">
      <c r="A3350">
        <v>33</v>
      </c>
      <c r="B3350">
        <v>40</v>
      </c>
      <c r="C3350">
        <v>46</v>
      </c>
      <c r="D3350">
        <f t="shared" si="88"/>
        <v>7</v>
      </c>
    </row>
    <row r="3351" spans="1:4" x14ac:dyDescent="0.25">
      <c r="A3351">
        <v>33</v>
      </c>
      <c r="B3351">
        <v>41</v>
      </c>
      <c r="C3351">
        <v>29</v>
      </c>
      <c r="D3351">
        <f t="shared" si="88"/>
        <v>8</v>
      </c>
    </row>
    <row r="3352" spans="1:4" x14ac:dyDescent="0.25">
      <c r="A3352">
        <v>33</v>
      </c>
      <c r="B3352">
        <v>42</v>
      </c>
      <c r="C3352">
        <v>36</v>
      </c>
      <c r="D3352">
        <f t="shared" si="88"/>
        <v>9</v>
      </c>
    </row>
    <row r="3353" spans="1:4" x14ac:dyDescent="0.25">
      <c r="A3353">
        <v>33</v>
      </c>
      <c r="B3353">
        <v>43</v>
      </c>
      <c r="C3353">
        <v>38</v>
      </c>
      <c r="D3353">
        <f t="shared" si="88"/>
        <v>10</v>
      </c>
    </row>
    <row r="3354" spans="1:4" x14ac:dyDescent="0.25">
      <c r="A3354">
        <v>33</v>
      </c>
      <c r="B3354">
        <v>44</v>
      </c>
      <c r="C3354">
        <v>29</v>
      </c>
      <c r="D3354">
        <f t="shared" si="88"/>
        <v>11</v>
      </c>
    </row>
    <row r="3355" spans="1:4" x14ac:dyDescent="0.25">
      <c r="A3355">
        <v>33</v>
      </c>
      <c r="B3355">
        <v>45</v>
      </c>
      <c r="C3355">
        <v>28</v>
      </c>
      <c r="D3355">
        <f t="shared" si="88"/>
        <v>12</v>
      </c>
    </row>
    <row r="3356" spans="1:4" x14ac:dyDescent="0.25">
      <c r="A3356">
        <v>33</v>
      </c>
      <c r="B3356">
        <v>46</v>
      </c>
      <c r="C3356">
        <v>29</v>
      </c>
      <c r="D3356">
        <f t="shared" si="88"/>
        <v>13</v>
      </c>
    </row>
    <row r="3357" spans="1:4" x14ac:dyDescent="0.25">
      <c r="A3357">
        <v>33</v>
      </c>
      <c r="B3357">
        <v>47</v>
      </c>
      <c r="C3357">
        <v>25</v>
      </c>
      <c r="D3357">
        <f t="shared" si="88"/>
        <v>14</v>
      </c>
    </row>
    <row r="3358" spans="1:4" x14ac:dyDescent="0.25">
      <c r="A3358">
        <v>33</v>
      </c>
      <c r="B3358">
        <v>48</v>
      </c>
      <c r="C3358">
        <v>28</v>
      </c>
      <c r="D3358">
        <f t="shared" si="88"/>
        <v>15</v>
      </c>
    </row>
    <row r="3359" spans="1:4" x14ac:dyDescent="0.25">
      <c r="A3359">
        <v>33</v>
      </c>
      <c r="B3359">
        <v>49</v>
      </c>
      <c r="C3359">
        <v>31</v>
      </c>
      <c r="D3359">
        <f t="shared" si="88"/>
        <v>16</v>
      </c>
    </row>
    <row r="3360" spans="1:4" x14ac:dyDescent="0.25">
      <c r="A3360">
        <v>33</v>
      </c>
      <c r="B3360">
        <v>50</v>
      </c>
      <c r="C3360">
        <v>28</v>
      </c>
      <c r="D3360">
        <f t="shared" si="88"/>
        <v>17</v>
      </c>
    </row>
    <row r="3361" spans="1:4" x14ac:dyDescent="0.25">
      <c r="A3361">
        <v>33</v>
      </c>
      <c r="B3361">
        <v>51</v>
      </c>
      <c r="C3361">
        <v>16</v>
      </c>
      <c r="D3361">
        <f t="shared" si="88"/>
        <v>18</v>
      </c>
    </row>
    <row r="3362" spans="1:4" x14ac:dyDescent="0.25">
      <c r="A3362">
        <v>33</v>
      </c>
      <c r="B3362">
        <v>52</v>
      </c>
      <c r="C3362">
        <v>20</v>
      </c>
      <c r="D3362">
        <f t="shared" si="88"/>
        <v>19</v>
      </c>
    </row>
    <row r="3363" spans="1:4" x14ac:dyDescent="0.25">
      <c r="A3363">
        <v>33</v>
      </c>
      <c r="B3363">
        <v>53</v>
      </c>
      <c r="C3363">
        <v>21</v>
      </c>
      <c r="D3363">
        <f t="shared" si="88"/>
        <v>20</v>
      </c>
    </row>
    <row r="3364" spans="1:4" x14ac:dyDescent="0.25">
      <c r="A3364">
        <v>33</v>
      </c>
      <c r="B3364">
        <v>54</v>
      </c>
      <c r="C3364">
        <v>17</v>
      </c>
      <c r="D3364" t="str">
        <f t="shared" si="88"/>
        <v>21+</v>
      </c>
    </row>
    <row r="3365" spans="1:4" x14ac:dyDescent="0.25">
      <c r="A3365">
        <v>33</v>
      </c>
      <c r="B3365">
        <v>55</v>
      </c>
      <c r="C3365">
        <v>21</v>
      </c>
      <c r="D3365" t="str">
        <f t="shared" si="88"/>
        <v>21+</v>
      </c>
    </row>
    <row r="3366" spans="1:4" x14ac:dyDescent="0.25">
      <c r="A3366">
        <v>33</v>
      </c>
      <c r="B3366">
        <v>56</v>
      </c>
      <c r="C3366">
        <v>18</v>
      </c>
      <c r="D3366" t="str">
        <f t="shared" si="88"/>
        <v>21+</v>
      </c>
    </row>
    <row r="3367" spans="1:4" x14ac:dyDescent="0.25">
      <c r="A3367">
        <v>33</v>
      </c>
      <c r="B3367">
        <v>57</v>
      </c>
      <c r="C3367">
        <v>17</v>
      </c>
      <c r="D3367" t="str">
        <f t="shared" si="88"/>
        <v>21+</v>
      </c>
    </row>
    <row r="3368" spans="1:4" x14ac:dyDescent="0.25">
      <c r="A3368">
        <v>33</v>
      </c>
      <c r="B3368">
        <v>58</v>
      </c>
      <c r="C3368">
        <v>17</v>
      </c>
      <c r="D3368" t="str">
        <f t="shared" si="88"/>
        <v>21+</v>
      </c>
    </row>
    <row r="3369" spans="1:4" x14ac:dyDescent="0.25">
      <c r="A3369">
        <v>33</v>
      </c>
      <c r="B3369">
        <v>59</v>
      </c>
      <c r="C3369">
        <v>15</v>
      </c>
      <c r="D3369" t="str">
        <f t="shared" si="88"/>
        <v>21+</v>
      </c>
    </row>
    <row r="3370" spans="1:4" x14ac:dyDescent="0.25">
      <c r="A3370">
        <v>33</v>
      </c>
      <c r="B3370">
        <v>60</v>
      </c>
      <c r="C3370">
        <v>15</v>
      </c>
      <c r="D3370" t="str">
        <f t="shared" si="88"/>
        <v>21+</v>
      </c>
    </row>
    <row r="3371" spans="1:4" x14ac:dyDescent="0.25">
      <c r="A3371">
        <v>33</v>
      </c>
      <c r="B3371">
        <v>61</v>
      </c>
      <c r="C3371">
        <v>17</v>
      </c>
      <c r="D3371" t="str">
        <f t="shared" si="88"/>
        <v>21+</v>
      </c>
    </row>
    <row r="3372" spans="1:4" x14ac:dyDescent="0.25">
      <c r="A3372">
        <v>33</v>
      </c>
      <c r="B3372">
        <v>62</v>
      </c>
      <c r="C3372">
        <v>12</v>
      </c>
      <c r="D3372" t="str">
        <f t="shared" si="88"/>
        <v>21+</v>
      </c>
    </row>
    <row r="3373" spans="1:4" x14ac:dyDescent="0.25">
      <c r="A3373">
        <v>33</v>
      </c>
      <c r="B3373">
        <v>63</v>
      </c>
      <c r="C3373">
        <v>12</v>
      </c>
      <c r="D3373" t="str">
        <f t="shared" si="88"/>
        <v>21+</v>
      </c>
    </row>
    <row r="3374" spans="1:4" x14ac:dyDescent="0.25">
      <c r="A3374">
        <v>33</v>
      </c>
      <c r="B3374">
        <v>64</v>
      </c>
      <c r="C3374">
        <v>12</v>
      </c>
      <c r="D3374" t="str">
        <f t="shared" si="88"/>
        <v>21+</v>
      </c>
    </row>
    <row r="3375" spans="1:4" x14ac:dyDescent="0.25">
      <c r="A3375">
        <v>33</v>
      </c>
      <c r="B3375">
        <v>65</v>
      </c>
      <c r="C3375">
        <v>12</v>
      </c>
      <c r="D3375" t="str">
        <f t="shared" si="88"/>
        <v>21+</v>
      </c>
    </row>
    <row r="3376" spans="1:4" x14ac:dyDescent="0.25">
      <c r="A3376">
        <v>33</v>
      </c>
      <c r="B3376">
        <v>66</v>
      </c>
      <c r="C3376">
        <v>10</v>
      </c>
      <c r="D3376" t="str">
        <f t="shared" si="88"/>
        <v>21+</v>
      </c>
    </row>
    <row r="3377" spans="1:4" x14ac:dyDescent="0.25">
      <c r="A3377">
        <v>33</v>
      </c>
      <c r="B3377">
        <v>67</v>
      </c>
      <c r="C3377">
        <v>5</v>
      </c>
      <c r="D3377" t="str">
        <f t="shared" si="88"/>
        <v>21+</v>
      </c>
    </row>
    <row r="3378" spans="1:4" x14ac:dyDescent="0.25">
      <c r="A3378">
        <v>33</v>
      </c>
      <c r="B3378">
        <v>68</v>
      </c>
      <c r="C3378">
        <v>15</v>
      </c>
      <c r="D3378" t="str">
        <f t="shared" si="88"/>
        <v>21+</v>
      </c>
    </row>
    <row r="3379" spans="1:4" x14ac:dyDescent="0.25">
      <c r="A3379">
        <v>33</v>
      </c>
      <c r="B3379">
        <v>69</v>
      </c>
      <c r="C3379">
        <v>14</v>
      </c>
      <c r="D3379" t="str">
        <f t="shared" si="88"/>
        <v>21+</v>
      </c>
    </row>
    <row r="3380" spans="1:4" x14ac:dyDescent="0.25">
      <c r="A3380">
        <v>33</v>
      </c>
      <c r="B3380">
        <v>70</v>
      </c>
      <c r="C3380">
        <v>13</v>
      </c>
      <c r="D3380" t="str">
        <f t="shared" si="88"/>
        <v>21+</v>
      </c>
    </row>
    <row r="3381" spans="1:4" x14ac:dyDescent="0.25">
      <c r="A3381">
        <v>33</v>
      </c>
      <c r="B3381">
        <v>71</v>
      </c>
      <c r="C3381">
        <v>8</v>
      </c>
      <c r="D3381" t="str">
        <f t="shared" si="88"/>
        <v>21+</v>
      </c>
    </row>
    <row r="3382" spans="1:4" x14ac:dyDescent="0.25">
      <c r="A3382">
        <v>33</v>
      </c>
      <c r="B3382">
        <v>72</v>
      </c>
      <c r="C3382">
        <v>9</v>
      </c>
      <c r="D3382" t="str">
        <f t="shared" si="88"/>
        <v>21+</v>
      </c>
    </row>
    <row r="3383" spans="1:4" x14ac:dyDescent="0.25">
      <c r="A3383">
        <v>33</v>
      </c>
      <c r="B3383">
        <v>73</v>
      </c>
      <c r="C3383">
        <v>4</v>
      </c>
      <c r="D3383" t="str">
        <f t="shared" si="88"/>
        <v>21+</v>
      </c>
    </row>
    <row r="3384" spans="1:4" x14ac:dyDescent="0.25">
      <c r="A3384">
        <v>33</v>
      </c>
      <c r="B3384">
        <v>74</v>
      </c>
      <c r="C3384">
        <v>9</v>
      </c>
      <c r="D3384" t="str">
        <f t="shared" si="88"/>
        <v>21+</v>
      </c>
    </row>
    <row r="3385" spans="1:4" x14ac:dyDescent="0.25">
      <c r="A3385">
        <v>33</v>
      </c>
      <c r="B3385">
        <v>75</v>
      </c>
      <c r="C3385">
        <v>5</v>
      </c>
      <c r="D3385" t="str">
        <f t="shared" si="88"/>
        <v>21+</v>
      </c>
    </row>
    <row r="3386" spans="1:4" x14ac:dyDescent="0.25">
      <c r="A3386">
        <v>33</v>
      </c>
      <c r="B3386">
        <v>76</v>
      </c>
      <c r="C3386">
        <v>5</v>
      </c>
      <c r="D3386" t="str">
        <f t="shared" si="88"/>
        <v>21+</v>
      </c>
    </row>
    <row r="3387" spans="1:4" x14ac:dyDescent="0.25">
      <c r="A3387">
        <v>33</v>
      </c>
      <c r="B3387">
        <v>77</v>
      </c>
      <c r="C3387">
        <v>7</v>
      </c>
      <c r="D3387" t="str">
        <f t="shared" si="88"/>
        <v>21+</v>
      </c>
    </row>
    <row r="3388" spans="1:4" x14ac:dyDescent="0.25">
      <c r="A3388">
        <v>33</v>
      </c>
      <c r="B3388">
        <v>78</v>
      </c>
      <c r="C3388">
        <v>8</v>
      </c>
      <c r="D3388" t="str">
        <f t="shared" si="88"/>
        <v>21+</v>
      </c>
    </row>
    <row r="3389" spans="1:4" x14ac:dyDescent="0.25">
      <c r="A3389">
        <v>33</v>
      </c>
      <c r="B3389">
        <v>79</v>
      </c>
      <c r="C3389">
        <v>5</v>
      </c>
      <c r="D3389" t="str">
        <f t="shared" si="88"/>
        <v>21+</v>
      </c>
    </row>
    <row r="3390" spans="1:4" x14ac:dyDescent="0.25">
      <c r="A3390">
        <v>33</v>
      </c>
      <c r="B3390">
        <v>80</v>
      </c>
      <c r="C3390">
        <v>4</v>
      </c>
      <c r="D3390" t="str">
        <f t="shared" si="88"/>
        <v>21+</v>
      </c>
    </row>
    <row r="3391" spans="1:4" x14ac:dyDescent="0.25">
      <c r="A3391">
        <v>33</v>
      </c>
      <c r="B3391">
        <v>81</v>
      </c>
      <c r="C3391">
        <v>3</v>
      </c>
      <c r="D3391" t="str">
        <f t="shared" si="88"/>
        <v>21+</v>
      </c>
    </row>
    <row r="3392" spans="1:4" x14ac:dyDescent="0.25">
      <c r="A3392">
        <v>33</v>
      </c>
      <c r="B3392">
        <v>82</v>
      </c>
      <c r="C3392">
        <v>5</v>
      </c>
      <c r="D3392" t="str">
        <f t="shared" si="88"/>
        <v>21+</v>
      </c>
    </row>
    <row r="3393" spans="1:4" x14ac:dyDescent="0.25">
      <c r="A3393">
        <v>33</v>
      </c>
      <c r="B3393">
        <v>83</v>
      </c>
      <c r="C3393">
        <v>4</v>
      </c>
      <c r="D3393" t="str">
        <f t="shared" si="88"/>
        <v>21+</v>
      </c>
    </row>
    <row r="3394" spans="1:4" x14ac:dyDescent="0.25">
      <c r="A3394">
        <v>33</v>
      </c>
      <c r="B3394">
        <v>84</v>
      </c>
      <c r="C3394">
        <v>6</v>
      </c>
      <c r="D3394" t="str">
        <f t="shared" si="88"/>
        <v>21+</v>
      </c>
    </row>
    <row r="3395" spans="1:4" x14ac:dyDescent="0.25">
      <c r="A3395">
        <v>33</v>
      </c>
      <c r="B3395">
        <v>85</v>
      </c>
      <c r="C3395">
        <v>4</v>
      </c>
      <c r="D3395" t="str">
        <f t="shared" ref="D3395:D3458" si="89">IF(B3395-A3395&lt;21,B3395-A3395,"21+")</f>
        <v>21+</v>
      </c>
    </row>
    <row r="3396" spans="1:4" x14ac:dyDescent="0.25">
      <c r="A3396">
        <v>33</v>
      </c>
      <c r="B3396">
        <v>86</v>
      </c>
      <c r="C3396">
        <v>8</v>
      </c>
      <c r="D3396" t="str">
        <f t="shared" si="89"/>
        <v>21+</v>
      </c>
    </row>
    <row r="3397" spans="1:4" x14ac:dyDescent="0.25">
      <c r="A3397">
        <v>33</v>
      </c>
      <c r="B3397">
        <v>87</v>
      </c>
      <c r="C3397">
        <v>5</v>
      </c>
      <c r="D3397" t="str">
        <f t="shared" si="89"/>
        <v>21+</v>
      </c>
    </row>
    <row r="3398" spans="1:4" x14ac:dyDescent="0.25">
      <c r="A3398">
        <v>33</v>
      </c>
      <c r="B3398">
        <v>88</v>
      </c>
      <c r="C3398">
        <v>1</v>
      </c>
      <c r="D3398" t="str">
        <f t="shared" si="89"/>
        <v>21+</v>
      </c>
    </row>
    <row r="3399" spans="1:4" x14ac:dyDescent="0.25">
      <c r="A3399">
        <v>33</v>
      </c>
      <c r="B3399">
        <v>89</v>
      </c>
      <c r="C3399">
        <v>4</v>
      </c>
      <c r="D3399" t="str">
        <f t="shared" si="89"/>
        <v>21+</v>
      </c>
    </row>
    <row r="3400" spans="1:4" x14ac:dyDescent="0.25">
      <c r="A3400">
        <v>33</v>
      </c>
      <c r="B3400">
        <v>90</v>
      </c>
      <c r="C3400">
        <v>4</v>
      </c>
      <c r="D3400" t="str">
        <f t="shared" si="89"/>
        <v>21+</v>
      </c>
    </row>
    <row r="3401" spans="1:4" x14ac:dyDescent="0.25">
      <c r="A3401">
        <v>33</v>
      </c>
      <c r="B3401">
        <v>91</v>
      </c>
      <c r="C3401">
        <v>2</v>
      </c>
      <c r="D3401" t="str">
        <f t="shared" si="89"/>
        <v>21+</v>
      </c>
    </row>
    <row r="3402" spans="1:4" x14ac:dyDescent="0.25">
      <c r="A3402">
        <v>33</v>
      </c>
      <c r="B3402">
        <v>92</v>
      </c>
      <c r="C3402">
        <v>2</v>
      </c>
      <c r="D3402" t="str">
        <f t="shared" si="89"/>
        <v>21+</v>
      </c>
    </row>
    <row r="3403" spans="1:4" x14ac:dyDescent="0.25">
      <c r="A3403">
        <v>33</v>
      </c>
      <c r="B3403">
        <v>93</v>
      </c>
      <c r="C3403">
        <v>5</v>
      </c>
      <c r="D3403" t="str">
        <f t="shared" si="89"/>
        <v>21+</v>
      </c>
    </row>
    <row r="3404" spans="1:4" x14ac:dyDescent="0.25">
      <c r="A3404">
        <v>33</v>
      </c>
      <c r="B3404">
        <v>94</v>
      </c>
      <c r="C3404">
        <v>4</v>
      </c>
      <c r="D3404" t="str">
        <f t="shared" si="89"/>
        <v>21+</v>
      </c>
    </row>
    <row r="3405" spans="1:4" x14ac:dyDescent="0.25">
      <c r="A3405">
        <v>33</v>
      </c>
      <c r="B3405">
        <v>95</v>
      </c>
      <c r="C3405">
        <v>2</v>
      </c>
      <c r="D3405" t="str">
        <f t="shared" si="89"/>
        <v>21+</v>
      </c>
    </row>
    <row r="3406" spans="1:4" x14ac:dyDescent="0.25">
      <c r="A3406">
        <v>33</v>
      </c>
      <c r="B3406">
        <v>96</v>
      </c>
      <c r="C3406">
        <v>6</v>
      </c>
      <c r="D3406" t="str">
        <f t="shared" si="89"/>
        <v>21+</v>
      </c>
    </row>
    <row r="3407" spans="1:4" x14ac:dyDescent="0.25">
      <c r="A3407">
        <v>33</v>
      </c>
      <c r="B3407">
        <v>97</v>
      </c>
      <c r="C3407">
        <v>3</v>
      </c>
      <c r="D3407" t="str">
        <f t="shared" si="89"/>
        <v>21+</v>
      </c>
    </row>
    <row r="3408" spans="1:4" x14ac:dyDescent="0.25">
      <c r="A3408">
        <v>33</v>
      </c>
      <c r="B3408">
        <v>98</v>
      </c>
      <c r="C3408">
        <v>1</v>
      </c>
      <c r="D3408" t="str">
        <f t="shared" si="89"/>
        <v>21+</v>
      </c>
    </row>
    <row r="3409" spans="1:4" x14ac:dyDescent="0.25">
      <c r="A3409">
        <v>33</v>
      </c>
      <c r="B3409">
        <v>99</v>
      </c>
      <c r="C3409">
        <v>2</v>
      </c>
      <c r="D3409" t="str">
        <f t="shared" si="89"/>
        <v>21+</v>
      </c>
    </row>
    <row r="3410" spans="1:4" x14ac:dyDescent="0.25">
      <c r="A3410">
        <v>33</v>
      </c>
      <c r="B3410">
        <v>100</v>
      </c>
      <c r="C3410">
        <v>1</v>
      </c>
      <c r="D3410" t="str">
        <f t="shared" si="89"/>
        <v>21+</v>
      </c>
    </row>
    <row r="3411" spans="1:4" x14ac:dyDescent="0.25">
      <c r="A3411">
        <v>33</v>
      </c>
      <c r="B3411">
        <v>101</v>
      </c>
      <c r="C3411">
        <v>4</v>
      </c>
      <c r="D3411" t="str">
        <f t="shared" si="89"/>
        <v>21+</v>
      </c>
    </row>
    <row r="3412" spans="1:4" x14ac:dyDescent="0.25">
      <c r="A3412">
        <v>33</v>
      </c>
      <c r="B3412">
        <v>103</v>
      </c>
      <c r="C3412">
        <v>2</v>
      </c>
      <c r="D3412" t="str">
        <f t="shared" si="89"/>
        <v>21+</v>
      </c>
    </row>
    <row r="3413" spans="1:4" x14ac:dyDescent="0.25">
      <c r="A3413">
        <v>33</v>
      </c>
      <c r="B3413">
        <v>104</v>
      </c>
      <c r="C3413">
        <v>2</v>
      </c>
      <c r="D3413" t="str">
        <f t="shared" si="89"/>
        <v>21+</v>
      </c>
    </row>
    <row r="3414" spans="1:4" x14ac:dyDescent="0.25">
      <c r="A3414">
        <v>33</v>
      </c>
      <c r="B3414">
        <v>105</v>
      </c>
      <c r="C3414">
        <v>1</v>
      </c>
      <c r="D3414" t="str">
        <f t="shared" si="89"/>
        <v>21+</v>
      </c>
    </row>
    <row r="3415" spans="1:4" x14ac:dyDescent="0.25">
      <c r="A3415">
        <v>33</v>
      </c>
      <c r="B3415">
        <v>107</v>
      </c>
      <c r="C3415">
        <v>1</v>
      </c>
      <c r="D3415" t="str">
        <f t="shared" si="89"/>
        <v>21+</v>
      </c>
    </row>
    <row r="3416" spans="1:4" x14ac:dyDescent="0.25">
      <c r="A3416">
        <v>33</v>
      </c>
      <c r="B3416">
        <v>109</v>
      </c>
      <c r="C3416">
        <v>2</v>
      </c>
      <c r="D3416" t="str">
        <f t="shared" si="89"/>
        <v>21+</v>
      </c>
    </row>
    <row r="3417" spans="1:4" x14ac:dyDescent="0.25">
      <c r="A3417">
        <v>33</v>
      </c>
      <c r="B3417">
        <v>110</v>
      </c>
      <c r="C3417">
        <v>2</v>
      </c>
      <c r="D3417" t="str">
        <f t="shared" si="89"/>
        <v>21+</v>
      </c>
    </row>
    <row r="3418" spans="1:4" x14ac:dyDescent="0.25">
      <c r="A3418">
        <v>33</v>
      </c>
      <c r="B3418">
        <v>111</v>
      </c>
      <c r="C3418">
        <v>1</v>
      </c>
      <c r="D3418" t="str">
        <f t="shared" si="89"/>
        <v>21+</v>
      </c>
    </row>
    <row r="3419" spans="1:4" x14ac:dyDescent="0.25">
      <c r="A3419">
        <v>33</v>
      </c>
      <c r="B3419">
        <v>113</v>
      </c>
      <c r="C3419">
        <v>1</v>
      </c>
      <c r="D3419" t="str">
        <f t="shared" si="89"/>
        <v>21+</v>
      </c>
    </row>
    <row r="3420" spans="1:4" x14ac:dyDescent="0.25">
      <c r="A3420">
        <v>33</v>
      </c>
      <c r="B3420">
        <v>114</v>
      </c>
      <c r="C3420">
        <v>2</v>
      </c>
      <c r="D3420" t="str">
        <f t="shared" si="89"/>
        <v>21+</v>
      </c>
    </row>
    <row r="3421" spans="1:4" x14ac:dyDescent="0.25">
      <c r="A3421">
        <v>33</v>
      </c>
      <c r="B3421">
        <v>116</v>
      </c>
      <c r="C3421">
        <v>2</v>
      </c>
      <c r="D3421" t="str">
        <f t="shared" si="89"/>
        <v>21+</v>
      </c>
    </row>
    <row r="3422" spans="1:4" x14ac:dyDescent="0.25">
      <c r="A3422">
        <v>33</v>
      </c>
      <c r="B3422">
        <v>118</v>
      </c>
      <c r="C3422">
        <v>1</v>
      </c>
      <c r="D3422" t="str">
        <f t="shared" si="89"/>
        <v>21+</v>
      </c>
    </row>
    <row r="3423" spans="1:4" x14ac:dyDescent="0.25">
      <c r="A3423">
        <v>33</v>
      </c>
      <c r="B3423">
        <v>119</v>
      </c>
      <c r="C3423">
        <v>2</v>
      </c>
      <c r="D3423" t="str">
        <f t="shared" si="89"/>
        <v>21+</v>
      </c>
    </row>
    <row r="3424" spans="1:4" x14ac:dyDescent="0.25">
      <c r="A3424">
        <v>33</v>
      </c>
      <c r="B3424">
        <v>123</v>
      </c>
      <c r="C3424">
        <v>2</v>
      </c>
      <c r="D3424" t="str">
        <f t="shared" si="89"/>
        <v>21+</v>
      </c>
    </row>
    <row r="3425" spans="1:4" x14ac:dyDescent="0.25">
      <c r="A3425">
        <v>33</v>
      </c>
      <c r="B3425">
        <v>124</v>
      </c>
      <c r="C3425">
        <v>1</v>
      </c>
      <c r="D3425" t="str">
        <f t="shared" si="89"/>
        <v>21+</v>
      </c>
    </row>
    <row r="3426" spans="1:4" x14ac:dyDescent="0.25">
      <c r="A3426">
        <v>33</v>
      </c>
      <c r="B3426">
        <v>126</v>
      </c>
      <c r="C3426">
        <v>1</v>
      </c>
      <c r="D3426" t="str">
        <f t="shared" si="89"/>
        <v>21+</v>
      </c>
    </row>
    <row r="3427" spans="1:4" x14ac:dyDescent="0.25">
      <c r="A3427">
        <v>33</v>
      </c>
      <c r="B3427">
        <v>130</v>
      </c>
      <c r="C3427">
        <v>1</v>
      </c>
      <c r="D3427" t="str">
        <f t="shared" si="89"/>
        <v>21+</v>
      </c>
    </row>
    <row r="3428" spans="1:4" x14ac:dyDescent="0.25">
      <c r="A3428">
        <v>33</v>
      </c>
      <c r="B3428">
        <v>142</v>
      </c>
      <c r="C3428">
        <v>1</v>
      </c>
      <c r="D3428" t="str">
        <f t="shared" si="89"/>
        <v>21+</v>
      </c>
    </row>
    <row r="3429" spans="1:4" x14ac:dyDescent="0.25">
      <c r="A3429">
        <v>33</v>
      </c>
      <c r="B3429">
        <v>143</v>
      </c>
      <c r="C3429">
        <v>1</v>
      </c>
      <c r="D3429" t="str">
        <f t="shared" si="89"/>
        <v>21+</v>
      </c>
    </row>
    <row r="3430" spans="1:4" x14ac:dyDescent="0.25">
      <c r="A3430">
        <v>33</v>
      </c>
      <c r="B3430">
        <v>145</v>
      </c>
      <c r="C3430">
        <v>1</v>
      </c>
      <c r="D3430" t="str">
        <f t="shared" si="89"/>
        <v>21+</v>
      </c>
    </row>
    <row r="3431" spans="1:4" x14ac:dyDescent="0.25">
      <c r="A3431">
        <v>33</v>
      </c>
      <c r="B3431">
        <v>154</v>
      </c>
      <c r="C3431">
        <v>1</v>
      </c>
      <c r="D3431" t="str">
        <f t="shared" si="89"/>
        <v>21+</v>
      </c>
    </row>
    <row r="3432" spans="1:4" x14ac:dyDescent="0.25">
      <c r="A3432">
        <v>33</v>
      </c>
      <c r="B3432">
        <v>275</v>
      </c>
      <c r="C3432">
        <v>1</v>
      </c>
      <c r="D3432" t="str">
        <f t="shared" si="89"/>
        <v>21+</v>
      </c>
    </row>
    <row r="3433" spans="1:4" x14ac:dyDescent="0.25">
      <c r="A3433">
        <v>33</v>
      </c>
      <c r="B3433">
        <v>290</v>
      </c>
      <c r="C3433">
        <v>1</v>
      </c>
      <c r="D3433" t="str">
        <f t="shared" si="89"/>
        <v>21+</v>
      </c>
    </row>
    <row r="3434" spans="1:4" x14ac:dyDescent="0.25">
      <c r="A3434">
        <v>34</v>
      </c>
      <c r="B3434">
        <v>34</v>
      </c>
      <c r="C3434">
        <v>58</v>
      </c>
      <c r="D3434">
        <f t="shared" si="89"/>
        <v>0</v>
      </c>
    </row>
    <row r="3435" spans="1:4" x14ac:dyDescent="0.25">
      <c r="A3435">
        <v>34</v>
      </c>
      <c r="B3435">
        <v>35</v>
      </c>
      <c r="C3435">
        <v>51</v>
      </c>
      <c r="D3435">
        <f t="shared" si="89"/>
        <v>1</v>
      </c>
    </row>
    <row r="3436" spans="1:4" x14ac:dyDescent="0.25">
      <c r="A3436">
        <v>34</v>
      </c>
      <c r="B3436">
        <v>36</v>
      </c>
      <c r="C3436">
        <v>53</v>
      </c>
      <c r="D3436">
        <f t="shared" si="89"/>
        <v>2</v>
      </c>
    </row>
    <row r="3437" spans="1:4" x14ac:dyDescent="0.25">
      <c r="A3437">
        <v>34</v>
      </c>
      <c r="B3437">
        <v>37</v>
      </c>
      <c r="C3437">
        <v>44</v>
      </c>
      <c r="D3437">
        <f t="shared" si="89"/>
        <v>3</v>
      </c>
    </row>
    <row r="3438" spans="1:4" x14ac:dyDescent="0.25">
      <c r="A3438">
        <v>34</v>
      </c>
      <c r="B3438">
        <v>38</v>
      </c>
      <c r="C3438">
        <v>45</v>
      </c>
      <c r="D3438">
        <f t="shared" si="89"/>
        <v>4</v>
      </c>
    </row>
    <row r="3439" spans="1:4" x14ac:dyDescent="0.25">
      <c r="A3439">
        <v>34</v>
      </c>
      <c r="B3439">
        <v>39</v>
      </c>
      <c r="C3439">
        <v>48</v>
      </c>
      <c r="D3439">
        <f t="shared" si="89"/>
        <v>5</v>
      </c>
    </row>
    <row r="3440" spans="1:4" x14ac:dyDescent="0.25">
      <c r="A3440">
        <v>34</v>
      </c>
      <c r="B3440">
        <v>40</v>
      </c>
      <c r="C3440">
        <v>23</v>
      </c>
      <c r="D3440">
        <f t="shared" si="89"/>
        <v>6</v>
      </c>
    </row>
    <row r="3441" spans="1:4" x14ac:dyDescent="0.25">
      <c r="A3441">
        <v>34</v>
      </c>
      <c r="B3441">
        <v>41</v>
      </c>
      <c r="C3441">
        <v>39</v>
      </c>
      <c r="D3441">
        <f t="shared" si="89"/>
        <v>7</v>
      </c>
    </row>
    <row r="3442" spans="1:4" x14ac:dyDescent="0.25">
      <c r="A3442">
        <v>34</v>
      </c>
      <c r="B3442">
        <v>42</v>
      </c>
      <c r="C3442">
        <v>34</v>
      </c>
      <c r="D3442">
        <f t="shared" si="89"/>
        <v>8</v>
      </c>
    </row>
    <row r="3443" spans="1:4" x14ac:dyDescent="0.25">
      <c r="A3443">
        <v>34</v>
      </c>
      <c r="B3443">
        <v>43</v>
      </c>
      <c r="C3443">
        <v>20</v>
      </c>
      <c r="D3443">
        <f t="shared" si="89"/>
        <v>9</v>
      </c>
    </row>
    <row r="3444" spans="1:4" x14ac:dyDescent="0.25">
      <c r="A3444">
        <v>34</v>
      </c>
      <c r="B3444">
        <v>44</v>
      </c>
      <c r="C3444">
        <v>26</v>
      </c>
      <c r="D3444">
        <f t="shared" si="89"/>
        <v>10</v>
      </c>
    </row>
    <row r="3445" spans="1:4" x14ac:dyDescent="0.25">
      <c r="A3445">
        <v>34</v>
      </c>
      <c r="B3445">
        <v>45</v>
      </c>
      <c r="C3445">
        <v>33</v>
      </c>
      <c r="D3445">
        <f t="shared" si="89"/>
        <v>11</v>
      </c>
    </row>
    <row r="3446" spans="1:4" x14ac:dyDescent="0.25">
      <c r="A3446">
        <v>34</v>
      </c>
      <c r="B3446">
        <v>46</v>
      </c>
      <c r="C3446">
        <v>30</v>
      </c>
      <c r="D3446">
        <f t="shared" si="89"/>
        <v>12</v>
      </c>
    </row>
    <row r="3447" spans="1:4" x14ac:dyDescent="0.25">
      <c r="A3447">
        <v>34</v>
      </c>
      <c r="B3447">
        <v>47</v>
      </c>
      <c r="C3447">
        <v>25</v>
      </c>
      <c r="D3447">
        <f t="shared" si="89"/>
        <v>13</v>
      </c>
    </row>
    <row r="3448" spans="1:4" x14ac:dyDescent="0.25">
      <c r="A3448">
        <v>34</v>
      </c>
      <c r="B3448">
        <v>48</v>
      </c>
      <c r="C3448">
        <v>27</v>
      </c>
      <c r="D3448">
        <f t="shared" si="89"/>
        <v>14</v>
      </c>
    </row>
    <row r="3449" spans="1:4" x14ac:dyDescent="0.25">
      <c r="A3449">
        <v>34</v>
      </c>
      <c r="B3449">
        <v>49</v>
      </c>
      <c r="C3449">
        <v>25</v>
      </c>
      <c r="D3449">
        <f t="shared" si="89"/>
        <v>15</v>
      </c>
    </row>
    <row r="3450" spans="1:4" x14ac:dyDescent="0.25">
      <c r="A3450">
        <v>34</v>
      </c>
      <c r="B3450">
        <v>50</v>
      </c>
      <c r="C3450">
        <v>32</v>
      </c>
      <c r="D3450">
        <f t="shared" si="89"/>
        <v>16</v>
      </c>
    </row>
    <row r="3451" spans="1:4" x14ac:dyDescent="0.25">
      <c r="A3451">
        <v>34</v>
      </c>
      <c r="B3451">
        <v>51</v>
      </c>
      <c r="C3451">
        <v>26</v>
      </c>
      <c r="D3451">
        <f t="shared" si="89"/>
        <v>17</v>
      </c>
    </row>
    <row r="3452" spans="1:4" x14ac:dyDescent="0.25">
      <c r="A3452">
        <v>34</v>
      </c>
      <c r="B3452">
        <v>52</v>
      </c>
      <c r="C3452">
        <v>24</v>
      </c>
      <c r="D3452">
        <f t="shared" si="89"/>
        <v>18</v>
      </c>
    </row>
    <row r="3453" spans="1:4" x14ac:dyDescent="0.25">
      <c r="A3453">
        <v>34</v>
      </c>
      <c r="B3453">
        <v>53</v>
      </c>
      <c r="C3453">
        <v>16</v>
      </c>
      <c r="D3453">
        <f t="shared" si="89"/>
        <v>19</v>
      </c>
    </row>
    <row r="3454" spans="1:4" x14ac:dyDescent="0.25">
      <c r="A3454">
        <v>34</v>
      </c>
      <c r="B3454">
        <v>54</v>
      </c>
      <c r="C3454">
        <v>25</v>
      </c>
      <c r="D3454">
        <f t="shared" si="89"/>
        <v>20</v>
      </c>
    </row>
    <row r="3455" spans="1:4" x14ac:dyDescent="0.25">
      <c r="A3455">
        <v>34</v>
      </c>
      <c r="B3455">
        <v>55</v>
      </c>
      <c r="C3455">
        <v>14</v>
      </c>
      <c r="D3455" t="str">
        <f t="shared" si="89"/>
        <v>21+</v>
      </c>
    </row>
    <row r="3456" spans="1:4" x14ac:dyDescent="0.25">
      <c r="A3456">
        <v>34</v>
      </c>
      <c r="B3456">
        <v>56</v>
      </c>
      <c r="C3456">
        <v>20</v>
      </c>
      <c r="D3456" t="str">
        <f t="shared" si="89"/>
        <v>21+</v>
      </c>
    </row>
    <row r="3457" spans="1:4" x14ac:dyDescent="0.25">
      <c r="A3457">
        <v>34</v>
      </c>
      <c r="B3457">
        <v>57</v>
      </c>
      <c r="C3457">
        <v>15</v>
      </c>
      <c r="D3457" t="str">
        <f t="shared" si="89"/>
        <v>21+</v>
      </c>
    </row>
    <row r="3458" spans="1:4" x14ac:dyDescent="0.25">
      <c r="A3458">
        <v>34</v>
      </c>
      <c r="B3458">
        <v>58</v>
      </c>
      <c r="C3458">
        <v>10</v>
      </c>
      <c r="D3458" t="str">
        <f t="shared" si="89"/>
        <v>21+</v>
      </c>
    </row>
    <row r="3459" spans="1:4" x14ac:dyDescent="0.25">
      <c r="A3459">
        <v>34</v>
      </c>
      <c r="B3459">
        <v>59</v>
      </c>
      <c r="C3459">
        <v>10</v>
      </c>
      <c r="D3459" t="str">
        <f t="shared" ref="D3459:D3522" si="90">IF(B3459-A3459&lt;21,B3459-A3459,"21+")</f>
        <v>21+</v>
      </c>
    </row>
    <row r="3460" spans="1:4" x14ac:dyDescent="0.25">
      <c r="A3460">
        <v>34</v>
      </c>
      <c r="B3460">
        <v>60</v>
      </c>
      <c r="C3460">
        <v>14</v>
      </c>
      <c r="D3460" t="str">
        <f t="shared" si="90"/>
        <v>21+</v>
      </c>
    </row>
    <row r="3461" spans="1:4" x14ac:dyDescent="0.25">
      <c r="A3461">
        <v>34</v>
      </c>
      <c r="B3461">
        <v>61</v>
      </c>
      <c r="C3461">
        <v>12</v>
      </c>
      <c r="D3461" t="str">
        <f t="shared" si="90"/>
        <v>21+</v>
      </c>
    </row>
    <row r="3462" spans="1:4" x14ac:dyDescent="0.25">
      <c r="A3462">
        <v>34</v>
      </c>
      <c r="B3462">
        <v>62</v>
      </c>
      <c r="C3462">
        <v>15</v>
      </c>
      <c r="D3462" t="str">
        <f t="shared" si="90"/>
        <v>21+</v>
      </c>
    </row>
    <row r="3463" spans="1:4" x14ac:dyDescent="0.25">
      <c r="A3463">
        <v>34</v>
      </c>
      <c r="B3463">
        <v>63</v>
      </c>
      <c r="C3463">
        <v>15</v>
      </c>
      <c r="D3463" t="str">
        <f t="shared" si="90"/>
        <v>21+</v>
      </c>
    </row>
    <row r="3464" spans="1:4" x14ac:dyDescent="0.25">
      <c r="A3464">
        <v>34</v>
      </c>
      <c r="B3464">
        <v>64</v>
      </c>
      <c r="C3464">
        <v>13</v>
      </c>
      <c r="D3464" t="str">
        <f t="shared" si="90"/>
        <v>21+</v>
      </c>
    </row>
    <row r="3465" spans="1:4" x14ac:dyDescent="0.25">
      <c r="A3465">
        <v>34</v>
      </c>
      <c r="B3465">
        <v>65</v>
      </c>
      <c r="C3465">
        <v>13</v>
      </c>
      <c r="D3465" t="str">
        <f t="shared" si="90"/>
        <v>21+</v>
      </c>
    </row>
    <row r="3466" spans="1:4" x14ac:dyDescent="0.25">
      <c r="A3466">
        <v>34</v>
      </c>
      <c r="B3466">
        <v>66</v>
      </c>
      <c r="C3466">
        <v>10</v>
      </c>
      <c r="D3466" t="str">
        <f t="shared" si="90"/>
        <v>21+</v>
      </c>
    </row>
    <row r="3467" spans="1:4" x14ac:dyDescent="0.25">
      <c r="A3467">
        <v>34</v>
      </c>
      <c r="B3467">
        <v>67</v>
      </c>
      <c r="C3467">
        <v>12</v>
      </c>
      <c r="D3467" t="str">
        <f t="shared" si="90"/>
        <v>21+</v>
      </c>
    </row>
    <row r="3468" spans="1:4" x14ac:dyDescent="0.25">
      <c r="A3468">
        <v>34</v>
      </c>
      <c r="B3468">
        <v>68</v>
      </c>
      <c r="C3468">
        <v>14</v>
      </c>
      <c r="D3468" t="str">
        <f t="shared" si="90"/>
        <v>21+</v>
      </c>
    </row>
    <row r="3469" spans="1:4" x14ac:dyDescent="0.25">
      <c r="A3469">
        <v>34</v>
      </c>
      <c r="B3469">
        <v>69</v>
      </c>
      <c r="C3469">
        <v>7</v>
      </c>
      <c r="D3469" t="str">
        <f t="shared" si="90"/>
        <v>21+</v>
      </c>
    </row>
    <row r="3470" spans="1:4" x14ac:dyDescent="0.25">
      <c r="A3470">
        <v>34</v>
      </c>
      <c r="B3470">
        <v>70</v>
      </c>
      <c r="C3470">
        <v>12</v>
      </c>
      <c r="D3470" t="str">
        <f t="shared" si="90"/>
        <v>21+</v>
      </c>
    </row>
    <row r="3471" spans="1:4" x14ac:dyDescent="0.25">
      <c r="A3471">
        <v>34</v>
      </c>
      <c r="B3471">
        <v>71</v>
      </c>
      <c r="C3471">
        <v>11</v>
      </c>
      <c r="D3471" t="str">
        <f t="shared" si="90"/>
        <v>21+</v>
      </c>
    </row>
    <row r="3472" spans="1:4" x14ac:dyDescent="0.25">
      <c r="A3472">
        <v>34</v>
      </c>
      <c r="B3472">
        <v>72</v>
      </c>
      <c r="C3472">
        <v>9</v>
      </c>
      <c r="D3472" t="str">
        <f t="shared" si="90"/>
        <v>21+</v>
      </c>
    </row>
    <row r="3473" spans="1:4" x14ac:dyDescent="0.25">
      <c r="A3473">
        <v>34</v>
      </c>
      <c r="B3473">
        <v>73</v>
      </c>
      <c r="C3473">
        <v>8</v>
      </c>
      <c r="D3473" t="str">
        <f t="shared" si="90"/>
        <v>21+</v>
      </c>
    </row>
    <row r="3474" spans="1:4" x14ac:dyDescent="0.25">
      <c r="A3474">
        <v>34</v>
      </c>
      <c r="B3474">
        <v>74</v>
      </c>
      <c r="C3474">
        <v>12</v>
      </c>
      <c r="D3474" t="str">
        <f t="shared" si="90"/>
        <v>21+</v>
      </c>
    </row>
    <row r="3475" spans="1:4" x14ac:dyDescent="0.25">
      <c r="A3475">
        <v>34</v>
      </c>
      <c r="B3475">
        <v>75</v>
      </c>
      <c r="C3475">
        <v>10</v>
      </c>
      <c r="D3475" t="str">
        <f t="shared" si="90"/>
        <v>21+</v>
      </c>
    </row>
    <row r="3476" spans="1:4" x14ac:dyDescent="0.25">
      <c r="A3476">
        <v>34</v>
      </c>
      <c r="B3476">
        <v>76</v>
      </c>
      <c r="C3476">
        <v>7</v>
      </c>
      <c r="D3476" t="str">
        <f t="shared" si="90"/>
        <v>21+</v>
      </c>
    </row>
    <row r="3477" spans="1:4" x14ac:dyDescent="0.25">
      <c r="A3477">
        <v>34</v>
      </c>
      <c r="B3477">
        <v>77</v>
      </c>
      <c r="C3477">
        <v>7</v>
      </c>
      <c r="D3477" t="str">
        <f t="shared" si="90"/>
        <v>21+</v>
      </c>
    </row>
    <row r="3478" spans="1:4" x14ac:dyDescent="0.25">
      <c r="A3478">
        <v>34</v>
      </c>
      <c r="B3478">
        <v>78</v>
      </c>
      <c r="C3478">
        <v>7</v>
      </c>
      <c r="D3478" t="str">
        <f t="shared" si="90"/>
        <v>21+</v>
      </c>
    </row>
    <row r="3479" spans="1:4" x14ac:dyDescent="0.25">
      <c r="A3479">
        <v>34</v>
      </c>
      <c r="B3479">
        <v>79</v>
      </c>
      <c r="C3479">
        <v>6</v>
      </c>
      <c r="D3479" t="str">
        <f t="shared" si="90"/>
        <v>21+</v>
      </c>
    </row>
    <row r="3480" spans="1:4" x14ac:dyDescent="0.25">
      <c r="A3480">
        <v>34</v>
      </c>
      <c r="B3480">
        <v>80</v>
      </c>
      <c r="C3480">
        <v>3</v>
      </c>
      <c r="D3480" t="str">
        <f t="shared" si="90"/>
        <v>21+</v>
      </c>
    </row>
    <row r="3481" spans="1:4" x14ac:dyDescent="0.25">
      <c r="A3481">
        <v>34</v>
      </c>
      <c r="B3481">
        <v>81</v>
      </c>
      <c r="C3481">
        <v>4</v>
      </c>
      <c r="D3481" t="str">
        <f t="shared" si="90"/>
        <v>21+</v>
      </c>
    </row>
    <row r="3482" spans="1:4" x14ac:dyDescent="0.25">
      <c r="A3482">
        <v>34</v>
      </c>
      <c r="B3482">
        <v>82</v>
      </c>
      <c r="C3482">
        <v>7</v>
      </c>
      <c r="D3482" t="str">
        <f t="shared" si="90"/>
        <v>21+</v>
      </c>
    </row>
    <row r="3483" spans="1:4" x14ac:dyDescent="0.25">
      <c r="A3483">
        <v>34</v>
      </c>
      <c r="B3483">
        <v>83</v>
      </c>
      <c r="C3483">
        <v>4</v>
      </c>
      <c r="D3483" t="str">
        <f t="shared" si="90"/>
        <v>21+</v>
      </c>
    </row>
    <row r="3484" spans="1:4" x14ac:dyDescent="0.25">
      <c r="A3484">
        <v>34</v>
      </c>
      <c r="B3484">
        <v>84</v>
      </c>
      <c r="C3484">
        <v>8</v>
      </c>
      <c r="D3484" t="str">
        <f t="shared" si="90"/>
        <v>21+</v>
      </c>
    </row>
    <row r="3485" spans="1:4" x14ac:dyDescent="0.25">
      <c r="A3485">
        <v>34</v>
      </c>
      <c r="B3485">
        <v>85</v>
      </c>
      <c r="C3485">
        <v>5</v>
      </c>
      <c r="D3485" t="str">
        <f t="shared" si="90"/>
        <v>21+</v>
      </c>
    </row>
    <row r="3486" spans="1:4" x14ac:dyDescent="0.25">
      <c r="A3486">
        <v>34</v>
      </c>
      <c r="B3486">
        <v>86</v>
      </c>
      <c r="C3486">
        <v>3</v>
      </c>
      <c r="D3486" t="str">
        <f t="shared" si="90"/>
        <v>21+</v>
      </c>
    </row>
    <row r="3487" spans="1:4" x14ac:dyDescent="0.25">
      <c r="A3487">
        <v>34</v>
      </c>
      <c r="B3487">
        <v>87</v>
      </c>
      <c r="C3487">
        <v>3</v>
      </c>
      <c r="D3487" t="str">
        <f t="shared" si="90"/>
        <v>21+</v>
      </c>
    </row>
    <row r="3488" spans="1:4" x14ac:dyDescent="0.25">
      <c r="A3488">
        <v>34</v>
      </c>
      <c r="B3488">
        <v>88</v>
      </c>
      <c r="C3488">
        <v>5</v>
      </c>
      <c r="D3488" t="str">
        <f t="shared" si="90"/>
        <v>21+</v>
      </c>
    </row>
    <row r="3489" spans="1:4" x14ac:dyDescent="0.25">
      <c r="A3489">
        <v>34</v>
      </c>
      <c r="B3489">
        <v>89</v>
      </c>
      <c r="C3489">
        <v>1</v>
      </c>
      <c r="D3489" t="str">
        <f t="shared" si="90"/>
        <v>21+</v>
      </c>
    </row>
    <row r="3490" spans="1:4" x14ac:dyDescent="0.25">
      <c r="A3490">
        <v>34</v>
      </c>
      <c r="B3490">
        <v>90</v>
      </c>
      <c r="C3490">
        <v>1</v>
      </c>
      <c r="D3490" t="str">
        <f t="shared" si="90"/>
        <v>21+</v>
      </c>
    </row>
    <row r="3491" spans="1:4" x14ac:dyDescent="0.25">
      <c r="A3491">
        <v>34</v>
      </c>
      <c r="B3491">
        <v>91</v>
      </c>
      <c r="C3491">
        <v>6</v>
      </c>
      <c r="D3491" t="str">
        <f t="shared" si="90"/>
        <v>21+</v>
      </c>
    </row>
    <row r="3492" spans="1:4" x14ac:dyDescent="0.25">
      <c r="A3492">
        <v>34</v>
      </c>
      <c r="B3492">
        <v>92</v>
      </c>
      <c r="C3492">
        <v>2</v>
      </c>
      <c r="D3492" t="str">
        <f t="shared" si="90"/>
        <v>21+</v>
      </c>
    </row>
    <row r="3493" spans="1:4" x14ac:dyDescent="0.25">
      <c r="A3493">
        <v>34</v>
      </c>
      <c r="B3493">
        <v>93</v>
      </c>
      <c r="C3493">
        <v>3</v>
      </c>
      <c r="D3493" t="str">
        <f t="shared" si="90"/>
        <v>21+</v>
      </c>
    </row>
    <row r="3494" spans="1:4" x14ac:dyDescent="0.25">
      <c r="A3494">
        <v>34</v>
      </c>
      <c r="B3494">
        <v>94</v>
      </c>
      <c r="C3494">
        <v>1</v>
      </c>
      <c r="D3494" t="str">
        <f t="shared" si="90"/>
        <v>21+</v>
      </c>
    </row>
    <row r="3495" spans="1:4" x14ac:dyDescent="0.25">
      <c r="A3495">
        <v>34</v>
      </c>
      <c r="B3495">
        <v>95</v>
      </c>
      <c r="C3495">
        <v>5</v>
      </c>
      <c r="D3495" t="str">
        <f t="shared" si="90"/>
        <v>21+</v>
      </c>
    </row>
    <row r="3496" spans="1:4" x14ac:dyDescent="0.25">
      <c r="A3496">
        <v>34</v>
      </c>
      <c r="B3496">
        <v>96</v>
      </c>
      <c r="C3496">
        <v>5</v>
      </c>
      <c r="D3496" t="str">
        <f t="shared" si="90"/>
        <v>21+</v>
      </c>
    </row>
    <row r="3497" spans="1:4" x14ac:dyDescent="0.25">
      <c r="A3497">
        <v>34</v>
      </c>
      <c r="B3497">
        <v>97</v>
      </c>
      <c r="C3497">
        <v>8</v>
      </c>
      <c r="D3497" t="str">
        <f t="shared" si="90"/>
        <v>21+</v>
      </c>
    </row>
    <row r="3498" spans="1:4" x14ac:dyDescent="0.25">
      <c r="A3498">
        <v>34</v>
      </c>
      <c r="B3498">
        <v>98</v>
      </c>
      <c r="C3498">
        <v>3</v>
      </c>
      <c r="D3498" t="str">
        <f t="shared" si="90"/>
        <v>21+</v>
      </c>
    </row>
    <row r="3499" spans="1:4" x14ac:dyDescent="0.25">
      <c r="A3499">
        <v>34</v>
      </c>
      <c r="B3499">
        <v>99</v>
      </c>
      <c r="C3499">
        <v>1</v>
      </c>
      <c r="D3499" t="str">
        <f t="shared" si="90"/>
        <v>21+</v>
      </c>
    </row>
    <row r="3500" spans="1:4" x14ac:dyDescent="0.25">
      <c r="A3500">
        <v>34</v>
      </c>
      <c r="B3500">
        <v>100</v>
      </c>
      <c r="C3500">
        <v>1</v>
      </c>
      <c r="D3500" t="str">
        <f t="shared" si="90"/>
        <v>21+</v>
      </c>
    </row>
    <row r="3501" spans="1:4" x14ac:dyDescent="0.25">
      <c r="A3501">
        <v>34</v>
      </c>
      <c r="B3501">
        <v>101</v>
      </c>
      <c r="C3501">
        <v>3</v>
      </c>
      <c r="D3501" t="str">
        <f t="shared" si="90"/>
        <v>21+</v>
      </c>
    </row>
    <row r="3502" spans="1:4" x14ac:dyDescent="0.25">
      <c r="A3502">
        <v>34</v>
      </c>
      <c r="B3502">
        <v>103</v>
      </c>
      <c r="C3502">
        <v>1</v>
      </c>
      <c r="D3502" t="str">
        <f t="shared" si="90"/>
        <v>21+</v>
      </c>
    </row>
    <row r="3503" spans="1:4" x14ac:dyDescent="0.25">
      <c r="A3503">
        <v>34</v>
      </c>
      <c r="B3503">
        <v>104</v>
      </c>
      <c r="C3503">
        <v>2</v>
      </c>
      <c r="D3503" t="str">
        <f t="shared" si="90"/>
        <v>21+</v>
      </c>
    </row>
    <row r="3504" spans="1:4" x14ac:dyDescent="0.25">
      <c r="A3504">
        <v>34</v>
      </c>
      <c r="B3504">
        <v>105</v>
      </c>
      <c r="C3504">
        <v>1</v>
      </c>
      <c r="D3504" t="str">
        <f t="shared" si="90"/>
        <v>21+</v>
      </c>
    </row>
    <row r="3505" spans="1:4" x14ac:dyDescent="0.25">
      <c r="A3505">
        <v>34</v>
      </c>
      <c r="B3505">
        <v>107</v>
      </c>
      <c r="C3505">
        <v>1</v>
      </c>
      <c r="D3505" t="str">
        <f t="shared" si="90"/>
        <v>21+</v>
      </c>
    </row>
    <row r="3506" spans="1:4" x14ac:dyDescent="0.25">
      <c r="A3506">
        <v>34</v>
      </c>
      <c r="B3506">
        <v>108</v>
      </c>
      <c r="C3506">
        <v>2</v>
      </c>
      <c r="D3506" t="str">
        <f t="shared" si="90"/>
        <v>21+</v>
      </c>
    </row>
    <row r="3507" spans="1:4" x14ac:dyDescent="0.25">
      <c r="A3507">
        <v>34</v>
      </c>
      <c r="B3507">
        <v>109</v>
      </c>
      <c r="C3507">
        <v>1</v>
      </c>
      <c r="D3507" t="str">
        <f t="shared" si="90"/>
        <v>21+</v>
      </c>
    </row>
    <row r="3508" spans="1:4" x14ac:dyDescent="0.25">
      <c r="A3508">
        <v>34</v>
      </c>
      <c r="B3508">
        <v>111</v>
      </c>
      <c r="C3508">
        <v>1</v>
      </c>
      <c r="D3508" t="str">
        <f t="shared" si="90"/>
        <v>21+</v>
      </c>
    </row>
    <row r="3509" spans="1:4" x14ac:dyDescent="0.25">
      <c r="A3509">
        <v>34</v>
      </c>
      <c r="B3509">
        <v>112</v>
      </c>
      <c r="C3509">
        <v>4</v>
      </c>
      <c r="D3509" t="str">
        <f t="shared" si="90"/>
        <v>21+</v>
      </c>
    </row>
    <row r="3510" spans="1:4" x14ac:dyDescent="0.25">
      <c r="A3510">
        <v>34</v>
      </c>
      <c r="B3510">
        <v>114</v>
      </c>
      <c r="C3510">
        <v>1</v>
      </c>
      <c r="D3510" t="str">
        <f t="shared" si="90"/>
        <v>21+</v>
      </c>
    </row>
    <row r="3511" spans="1:4" x14ac:dyDescent="0.25">
      <c r="A3511">
        <v>34</v>
      </c>
      <c r="B3511">
        <v>115</v>
      </c>
      <c r="C3511">
        <v>2</v>
      </c>
      <c r="D3511" t="str">
        <f t="shared" si="90"/>
        <v>21+</v>
      </c>
    </row>
    <row r="3512" spans="1:4" x14ac:dyDescent="0.25">
      <c r="A3512">
        <v>34</v>
      </c>
      <c r="B3512">
        <v>117</v>
      </c>
      <c r="C3512">
        <v>1</v>
      </c>
      <c r="D3512" t="str">
        <f t="shared" si="90"/>
        <v>21+</v>
      </c>
    </row>
    <row r="3513" spans="1:4" x14ac:dyDescent="0.25">
      <c r="A3513">
        <v>34</v>
      </c>
      <c r="B3513">
        <v>119</v>
      </c>
      <c r="C3513">
        <v>1</v>
      </c>
      <c r="D3513" t="str">
        <f t="shared" si="90"/>
        <v>21+</v>
      </c>
    </row>
    <row r="3514" spans="1:4" x14ac:dyDescent="0.25">
      <c r="A3514">
        <v>34</v>
      </c>
      <c r="B3514">
        <v>121</v>
      </c>
      <c r="C3514">
        <v>3</v>
      </c>
      <c r="D3514" t="str">
        <f t="shared" si="90"/>
        <v>21+</v>
      </c>
    </row>
    <row r="3515" spans="1:4" x14ac:dyDescent="0.25">
      <c r="A3515">
        <v>34</v>
      </c>
      <c r="B3515">
        <v>126</v>
      </c>
      <c r="C3515">
        <v>1</v>
      </c>
      <c r="D3515" t="str">
        <f t="shared" si="90"/>
        <v>21+</v>
      </c>
    </row>
    <row r="3516" spans="1:4" x14ac:dyDescent="0.25">
      <c r="A3516">
        <v>34</v>
      </c>
      <c r="B3516">
        <v>127</v>
      </c>
      <c r="C3516">
        <v>2</v>
      </c>
      <c r="D3516" t="str">
        <f t="shared" si="90"/>
        <v>21+</v>
      </c>
    </row>
    <row r="3517" spans="1:4" x14ac:dyDescent="0.25">
      <c r="A3517">
        <v>34</v>
      </c>
      <c r="B3517">
        <v>128</v>
      </c>
      <c r="C3517">
        <v>2</v>
      </c>
      <c r="D3517" t="str">
        <f t="shared" si="90"/>
        <v>21+</v>
      </c>
    </row>
    <row r="3518" spans="1:4" x14ac:dyDescent="0.25">
      <c r="A3518">
        <v>34</v>
      </c>
      <c r="B3518">
        <v>129</v>
      </c>
      <c r="C3518">
        <v>2</v>
      </c>
      <c r="D3518" t="str">
        <f t="shared" si="90"/>
        <v>21+</v>
      </c>
    </row>
    <row r="3519" spans="1:4" x14ac:dyDescent="0.25">
      <c r="A3519">
        <v>34</v>
      </c>
      <c r="B3519">
        <v>130</v>
      </c>
      <c r="C3519">
        <v>1</v>
      </c>
      <c r="D3519" t="str">
        <f t="shared" si="90"/>
        <v>21+</v>
      </c>
    </row>
    <row r="3520" spans="1:4" x14ac:dyDescent="0.25">
      <c r="A3520">
        <v>34</v>
      </c>
      <c r="B3520">
        <v>142</v>
      </c>
      <c r="C3520">
        <v>2</v>
      </c>
      <c r="D3520" t="str">
        <f t="shared" si="90"/>
        <v>21+</v>
      </c>
    </row>
    <row r="3521" spans="1:4" x14ac:dyDescent="0.25">
      <c r="A3521">
        <v>34</v>
      </c>
      <c r="B3521">
        <v>147</v>
      </c>
      <c r="C3521">
        <v>1</v>
      </c>
      <c r="D3521" t="str">
        <f t="shared" si="90"/>
        <v>21+</v>
      </c>
    </row>
    <row r="3522" spans="1:4" x14ac:dyDescent="0.25">
      <c r="A3522">
        <v>34</v>
      </c>
      <c r="B3522">
        <v>162</v>
      </c>
      <c r="C3522">
        <v>1</v>
      </c>
      <c r="D3522" t="str">
        <f t="shared" si="90"/>
        <v>21+</v>
      </c>
    </row>
    <row r="3523" spans="1:4" x14ac:dyDescent="0.25">
      <c r="A3523">
        <v>35</v>
      </c>
      <c r="B3523">
        <v>35</v>
      </c>
      <c r="C3523">
        <v>51</v>
      </c>
      <c r="D3523">
        <f t="shared" ref="D3523:D3586" si="91">IF(B3523-A3523&lt;21,B3523-A3523,"21+")</f>
        <v>0</v>
      </c>
    </row>
    <row r="3524" spans="1:4" x14ac:dyDescent="0.25">
      <c r="A3524">
        <v>35</v>
      </c>
      <c r="B3524">
        <v>36</v>
      </c>
      <c r="C3524">
        <v>55</v>
      </c>
      <c r="D3524">
        <f t="shared" si="91"/>
        <v>1</v>
      </c>
    </row>
    <row r="3525" spans="1:4" x14ac:dyDescent="0.25">
      <c r="A3525">
        <v>35</v>
      </c>
      <c r="B3525">
        <v>37</v>
      </c>
      <c r="C3525">
        <v>36</v>
      </c>
      <c r="D3525">
        <f t="shared" si="91"/>
        <v>2</v>
      </c>
    </row>
    <row r="3526" spans="1:4" x14ac:dyDescent="0.25">
      <c r="A3526">
        <v>35</v>
      </c>
      <c r="B3526">
        <v>38</v>
      </c>
      <c r="C3526">
        <v>39</v>
      </c>
      <c r="D3526">
        <f t="shared" si="91"/>
        <v>3</v>
      </c>
    </row>
    <row r="3527" spans="1:4" x14ac:dyDescent="0.25">
      <c r="A3527">
        <v>35</v>
      </c>
      <c r="B3527">
        <v>39</v>
      </c>
      <c r="C3527">
        <v>34</v>
      </c>
      <c r="D3527">
        <f t="shared" si="91"/>
        <v>4</v>
      </c>
    </row>
    <row r="3528" spans="1:4" x14ac:dyDescent="0.25">
      <c r="A3528">
        <v>35</v>
      </c>
      <c r="B3528">
        <v>40</v>
      </c>
      <c r="C3528">
        <v>36</v>
      </c>
      <c r="D3528">
        <f t="shared" si="91"/>
        <v>5</v>
      </c>
    </row>
    <row r="3529" spans="1:4" x14ac:dyDescent="0.25">
      <c r="A3529">
        <v>35</v>
      </c>
      <c r="B3529">
        <v>41</v>
      </c>
      <c r="C3529">
        <v>29</v>
      </c>
      <c r="D3529">
        <f t="shared" si="91"/>
        <v>6</v>
      </c>
    </row>
    <row r="3530" spans="1:4" x14ac:dyDescent="0.25">
      <c r="A3530">
        <v>35</v>
      </c>
      <c r="B3530">
        <v>42</v>
      </c>
      <c r="C3530">
        <v>41</v>
      </c>
      <c r="D3530">
        <f t="shared" si="91"/>
        <v>7</v>
      </c>
    </row>
    <row r="3531" spans="1:4" x14ac:dyDescent="0.25">
      <c r="A3531">
        <v>35</v>
      </c>
      <c r="B3531">
        <v>43</v>
      </c>
      <c r="C3531">
        <v>31</v>
      </c>
      <c r="D3531">
        <f t="shared" si="91"/>
        <v>8</v>
      </c>
    </row>
    <row r="3532" spans="1:4" x14ac:dyDescent="0.25">
      <c r="A3532">
        <v>35</v>
      </c>
      <c r="B3532">
        <v>44</v>
      </c>
      <c r="C3532">
        <v>26</v>
      </c>
      <c r="D3532">
        <f t="shared" si="91"/>
        <v>9</v>
      </c>
    </row>
    <row r="3533" spans="1:4" x14ac:dyDescent="0.25">
      <c r="A3533">
        <v>35</v>
      </c>
      <c r="B3533">
        <v>45</v>
      </c>
      <c r="C3533">
        <v>25</v>
      </c>
      <c r="D3533">
        <f t="shared" si="91"/>
        <v>10</v>
      </c>
    </row>
    <row r="3534" spans="1:4" x14ac:dyDescent="0.25">
      <c r="A3534">
        <v>35</v>
      </c>
      <c r="B3534">
        <v>46</v>
      </c>
      <c r="C3534">
        <v>27</v>
      </c>
      <c r="D3534">
        <f t="shared" si="91"/>
        <v>11</v>
      </c>
    </row>
    <row r="3535" spans="1:4" x14ac:dyDescent="0.25">
      <c r="A3535">
        <v>35</v>
      </c>
      <c r="B3535">
        <v>47</v>
      </c>
      <c r="C3535">
        <v>28</v>
      </c>
      <c r="D3535">
        <f t="shared" si="91"/>
        <v>12</v>
      </c>
    </row>
    <row r="3536" spans="1:4" x14ac:dyDescent="0.25">
      <c r="A3536">
        <v>35</v>
      </c>
      <c r="B3536">
        <v>48</v>
      </c>
      <c r="C3536">
        <v>16</v>
      </c>
      <c r="D3536">
        <f t="shared" si="91"/>
        <v>13</v>
      </c>
    </row>
    <row r="3537" spans="1:4" x14ac:dyDescent="0.25">
      <c r="A3537">
        <v>35</v>
      </c>
      <c r="B3537">
        <v>49</v>
      </c>
      <c r="C3537">
        <v>14</v>
      </c>
      <c r="D3537">
        <f t="shared" si="91"/>
        <v>14</v>
      </c>
    </row>
    <row r="3538" spans="1:4" x14ac:dyDescent="0.25">
      <c r="A3538">
        <v>35</v>
      </c>
      <c r="B3538">
        <v>50</v>
      </c>
      <c r="C3538">
        <v>28</v>
      </c>
      <c r="D3538">
        <f t="shared" si="91"/>
        <v>15</v>
      </c>
    </row>
    <row r="3539" spans="1:4" x14ac:dyDescent="0.25">
      <c r="A3539">
        <v>35</v>
      </c>
      <c r="B3539">
        <v>51</v>
      </c>
      <c r="C3539">
        <v>21</v>
      </c>
      <c r="D3539">
        <f t="shared" si="91"/>
        <v>16</v>
      </c>
    </row>
    <row r="3540" spans="1:4" x14ac:dyDescent="0.25">
      <c r="A3540">
        <v>35</v>
      </c>
      <c r="B3540">
        <v>52</v>
      </c>
      <c r="C3540">
        <v>27</v>
      </c>
      <c r="D3540">
        <f t="shared" si="91"/>
        <v>17</v>
      </c>
    </row>
    <row r="3541" spans="1:4" x14ac:dyDescent="0.25">
      <c r="A3541">
        <v>35</v>
      </c>
      <c r="B3541">
        <v>53</v>
      </c>
      <c r="C3541">
        <v>21</v>
      </c>
      <c r="D3541">
        <f t="shared" si="91"/>
        <v>18</v>
      </c>
    </row>
    <row r="3542" spans="1:4" x14ac:dyDescent="0.25">
      <c r="A3542">
        <v>35</v>
      </c>
      <c r="B3542">
        <v>54</v>
      </c>
      <c r="C3542">
        <v>22</v>
      </c>
      <c r="D3542">
        <f t="shared" si="91"/>
        <v>19</v>
      </c>
    </row>
    <row r="3543" spans="1:4" x14ac:dyDescent="0.25">
      <c r="A3543">
        <v>35</v>
      </c>
      <c r="B3543">
        <v>55</v>
      </c>
      <c r="C3543">
        <v>21</v>
      </c>
      <c r="D3543">
        <f t="shared" si="91"/>
        <v>20</v>
      </c>
    </row>
    <row r="3544" spans="1:4" x14ac:dyDescent="0.25">
      <c r="A3544">
        <v>35</v>
      </c>
      <c r="B3544">
        <v>56</v>
      </c>
      <c r="C3544">
        <v>21</v>
      </c>
      <c r="D3544" t="str">
        <f t="shared" si="91"/>
        <v>21+</v>
      </c>
    </row>
    <row r="3545" spans="1:4" x14ac:dyDescent="0.25">
      <c r="A3545">
        <v>35</v>
      </c>
      <c r="B3545">
        <v>57</v>
      </c>
      <c r="C3545">
        <v>19</v>
      </c>
      <c r="D3545" t="str">
        <f t="shared" si="91"/>
        <v>21+</v>
      </c>
    </row>
    <row r="3546" spans="1:4" x14ac:dyDescent="0.25">
      <c r="A3546">
        <v>35</v>
      </c>
      <c r="B3546">
        <v>58</v>
      </c>
      <c r="C3546">
        <v>26</v>
      </c>
      <c r="D3546" t="str">
        <f t="shared" si="91"/>
        <v>21+</v>
      </c>
    </row>
    <row r="3547" spans="1:4" x14ac:dyDescent="0.25">
      <c r="A3547">
        <v>35</v>
      </c>
      <c r="B3547">
        <v>59</v>
      </c>
      <c r="C3547">
        <v>22</v>
      </c>
      <c r="D3547" t="str">
        <f t="shared" si="91"/>
        <v>21+</v>
      </c>
    </row>
    <row r="3548" spans="1:4" x14ac:dyDescent="0.25">
      <c r="A3548">
        <v>35</v>
      </c>
      <c r="B3548">
        <v>60</v>
      </c>
      <c r="C3548">
        <v>19</v>
      </c>
      <c r="D3548" t="str">
        <f t="shared" si="91"/>
        <v>21+</v>
      </c>
    </row>
    <row r="3549" spans="1:4" x14ac:dyDescent="0.25">
      <c r="A3549">
        <v>35</v>
      </c>
      <c r="B3549">
        <v>61</v>
      </c>
      <c r="C3549">
        <v>14</v>
      </c>
      <c r="D3549" t="str">
        <f t="shared" si="91"/>
        <v>21+</v>
      </c>
    </row>
    <row r="3550" spans="1:4" x14ac:dyDescent="0.25">
      <c r="A3550">
        <v>35</v>
      </c>
      <c r="B3550">
        <v>62</v>
      </c>
      <c r="C3550">
        <v>16</v>
      </c>
      <c r="D3550" t="str">
        <f t="shared" si="91"/>
        <v>21+</v>
      </c>
    </row>
    <row r="3551" spans="1:4" x14ac:dyDescent="0.25">
      <c r="A3551">
        <v>35</v>
      </c>
      <c r="B3551">
        <v>63</v>
      </c>
      <c r="C3551">
        <v>12</v>
      </c>
      <c r="D3551" t="str">
        <f t="shared" si="91"/>
        <v>21+</v>
      </c>
    </row>
    <row r="3552" spans="1:4" x14ac:dyDescent="0.25">
      <c r="A3552">
        <v>35</v>
      </c>
      <c r="B3552">
        <v>64</v>
      </c>
      <c r="C3552">
        <v>8</v>
      </c>
      <c r="D3552" t="str">
        <f t="shared" si="91"/>
        <v>21+</v>
      </c>
    </row>
    <row r="3553" spans="1:4" x14ac:dyDescent="0.25">
      <c r="A3553">
        <v>35</v>
      </c>
      <c r="B3553">
        <v>65</v>
      </c>
      <c r="C3553">
        <v>7</v>
      </c>
      <c r="D3553" t="str">
        <f t="shared" si="91"/>
        <v>21+</v>
      </c>
    </row>
    <row r="3554" spans="1:4" x14ac:dyDescent="0.25">
      <c r="A3554">
        <v>35</v>
      </c>
      <c r="B3554">
        <v>66</v>
      </c>
      <c r="C3554">
        <v>11</v>
      </c>
      <c r="D3554" t="str">
        <f t="shared" si="91"/>
        <v>21+</v>
      </c>
    </row>
    <row r="3555" spans="1:4" x14ac:dyDescent="0.25">
      <c r="A3555">
        <v>35</v>
      </c>
      <c r="B3555">
        <v>67</v>
      </c>
      <c r="C3555">
        <v>6</v>
      </c>
      <c r="D3555" t="str">
        <f t="shared" si="91"/>
        <v>21+</v>
      </c>
    </row>
    <row r="3556" spans="1:4" x14ac:dyDescent="0.25">
      <c r="A3556">
        <v>35</v>
      </c>
      <c r="B3556">
        <v>68</v>
      </c>
      <c r="C3556">
        <v>11</v>
      </c>
      <c r="D3556" t="str">
        <f t="shared" si="91"/>
        <v>21+</v>
      </c>
    </row>
    <row r="3557" spans="1:4" x14ac:dyDescent="0.25">
      <c r="A3557">
        <v>35</v>
      </c>
      <c r="B3557">
        <v>69</v>
      </c>
      <c r="C3557">
        <v>9</v>
      </c>
      <c r="D3557" t="str">
        <f t="shared" si="91"/>
        <v>21+</v>
      </c>
    </row>
    <row r="3558" spans="1:4" x14ac:dyDescent="0.25">
      <c r="A3558">
        <v>35</v>
      </c>
      <c r="B3558">
        <v>70</v>
      </c>
      <c r="C3558">
        <v>4</v>
      </c>
      <c r="D3558" t="str">
        <f t="shared" si="91"/>
        <v>21+</v>
      </c>
    </row>
    <row r="3559" spans="1:4" x14ac:dyDescent="0.25">
      <c r="A3559">
        <v>35</v>
      </c>
      <c r="B3559">
        <v>71</v>
      </c>
      <c r="C3559">
        <v>10</v>
      </c>
      <c r="D3559" t="str">
        <f t="shared" si="91"/>
        <v>21+</v>
      </c>
    </row>
    <row r="3560" spans="1:4" x14ac:dyDescent="0.25">
      <c r="A3560">
        <v>35</v>
      </c>
      <c r="B3560">
        <v>72</v>
      </c>
      <c r="C3560">
        <v>7</v>
      </c>
      <c r="D3560" t="str">
        <f t="shared" si="91"/>
        <v>21+</v>
      </c>
    </row>
    <row r="3561" spans="1:4" x14ac:dyDescent="0.25">
      <c r="A3561">
        <v>35</v>
      </c>
      <c r="B3561">
        <v>73</v>
      </c>
      <c r="C3561">
        <v>7</v>
      </c>
      <c r="D3561" t="str">
        <f t="shared" si="91"/>
        <v>21+</v>
      </c>
    </row>
    <row r="3562" spans="1:4" x14ac:dyDescent="0.25">
      <c r="A3562">
        <v>35</v>
      </c>
      <c r="B3562">
        <v>74</v>
      </c>
      <c r="C3562">
        <v>8</v>
      </c>
      <c r="D3562" t="str">
        <f t="shared" si="91"/>
        <v>21+</v>
      </c>
    </row>
    <row r="3563" spans="1:4" x14ac:dyDescent="0.25">
      <c r="A3563">
        <v>35</v>
      </c>
      <c r="B3563">
        <v>75</v>
      </c>
      <c r="C3563">
        <v>3</v>
      </c>
      <c r="D3563" t="str">
        <f t="shared" si="91"/>
        <v>21+</v>
      </c>
    </row>
    <row r="3564" spans="1:4" x14ac:dyDescent="0.25">
      <c r="A3564">
        <v>35</v>
      </c>
      <c r="B3564">
        <v>76</v>
      </c>
      <c r="C3564">
        <v>8</v>
      </c>
      <c r="D3564" t="str">
        <f t="shared" si="91"/>
        <v>21+</v>
      </c>
    </row>
    <row r="3565" spans="1:4" x14ac:dyDescent="0.25">
      <c r="A3565">
        <v>35</v>
      </c>
      <c r="B3565">
        <v>77</v>
      </c>
      <c r="C3565">
        <v>7</v>
      </c>
      <c r="D3565" t="str">
        <f t="shared" si="91"/>
        <v>21+</v>
      </c>
    </row>
    <row r="3566" spans="1:4" x14ac:dyDescent="0.25">
      <c r="A3566">
        <v>35</v>
      </c>
      <c r="B3566">
        <v>78</v>
      </c>
      <c r="C3566">
        <v>3</v>
      </c>
      <c r="D3566" t="str">
        <f t="shared" si="91"/>
        <v>21+</v>
      </c>
    </row>
    <row r="3567" spans="1:4" x14ac:dyDescent="0.25">
      <c r="A3567">
        <v>35</v>
      </c>
      <c r="B3567">
        <v>79</v>
      </c>
      <c r="C3567">
        <v>10</v>
      </c>
      <c r="D3567" t="str">
        <f t="shared" si="91"/>
        <v>21+</v>
      </c>
    </row>
    <row r="3568" spans="1:4" x14ac:dyDescent="0.25">
      <c r="A3568">
        <v>35</v>
      </c>
      <c r="B3568">
        <v>80</v>
      </c>
      <c r="C3568">
        <v>4</v>
      </c>
      <c r="D3568" t="str">
        <f t="shared" si="91"/>
        <v>21+</v>
      </c>
    </row>
    <row r="3569" spans="1:4" x14ac:dyDescent="0.25">
      <c r="A3569">
        <v>35</v>
      </c>
      <c r="B3569">
        <v>81</v>
      </c>
      <c r="C3569">
        <v>3</v>
      </c>
      <c r="D3569" t="str">
        <f t="shared" si="91"/>
        <v>21+</v>
      </c>
    </row>
    <row r="3570" spans="1:4" x14ac:dyDescent="0.25">
      <c r="A3570">
        <v>35</v>
      </c>
      <c r="B3570">
        <v>82</v>
      </c>
      <c r="C3570">
        <v>8</v>
      </c>
      <c r="D3570" t="str">
        <f t="shared" si="91"/>
        <v>21+</v>
      </c>
    </row>
    <row r="3571" spans="1:4" x14ac:dyDescent="0.25">
      <c r="A3571">
        <v>35</v>
      </c>
      <c r="B3571">
        <v>83</v>
      </c>
      <c r="C3571">
        <v>2</v>
      </c>
      <c r="D3571" t="str">
        <f t="shared" si="91"/>
        <v>21+</v>
      </c>
    </row>
    <row r="3572" spans="1:4" x14ac:dyDescent="0.25">
      <c r="A3572">
        <v>35</v>
      </c>
      <c r="B3572">
        <v>84</v>
      </c>
      <c r="C3572">
        <v>2</v>
      </c>
      <c r="D3572" t="str">
        <f t="shared" si="91"/>
        <v>21+</v>
      </c>
    </row>
    <row r="3573" spans="1:4" x14ac:dyDescent="0.25">
      <c r="A3573">
        <v>35</v>
      </c>
      <c r="B3573">
        <v>85</v>
      </c>
      <c r="C3573">
        <v>3</v>
      </c>
      <c r="D3573" t="str">
        <f t="shared" si="91"/>
        <v>21+</v>
      </c>
    </row>
    <row r="3574" spans="1:4" x14ac:dyDescent="0.25">
      <c r="A3574">
        <v>35</v>
      </c>
      <c r="B3574">
        <v>86</v>
      </c>
      <c r="C3574">
        <v>5</v>
      </c>
      <c r="D3574" t="str">
        <f t="shared" si="91"/>
        <v>21+</v>
      </c>
    </row>
    <row r="3575" spans="1:4" x14ac:dyDescent="0.25">
      <c r="A3575">
        <v>35</v>
      </c>
      <c r="B3575">
        <v>87</v>
      </c>
      <c r="C3575">
        <v>6</v>
      </c>
      <c r="D3575" t="str">
        <f t="shared" si="91"/>
        <v>21+</v>
      </c>
    </row>
    <row r="3576" spans="1:4" x14ac:dyDescent="0.25">
      <c r="A3576">
        <v>35</v>
      </c>
      <c r="B3576">
        <v>89</v>
      </c>
      <c r="C3576">
        <v>2</v>
      </c>
      <c r="D3576" t="str">
        <f t="shared" si="91"/>
        <v>21+</v>
      </c>
    </row>
    <row r="3577" spans="1:4" x14ac:dyDescent="0.25">
      <c r="A3577">
        <v>35</v>
      </c>
      <c r="B3577">
        <v>90</v>
      </c>
      <c r="C3577">
        <v>4</v>
      </c>
      <c r="D3577" t="str">
        <f t="shared" si="91"/>
        <v>21+</v>
      </c>
    </row>
    <row r="3578" spans="1:4" x14ac:dyDescent="0.25">
      <c r="A3578">
        <v>35</v>
      </c>
      <c r="B3578">
        <v>91</v>
      </c>
      <c r="C3578">
        <v>2</v>
      </c>
      <c r="D3578" t="str">
        <f t="shared" si="91"/>
        <v>21+</v>
      </c>
    </row>
    <row r="3579" spans="1:4" x14ac:dyDescent="0.25">
      <c r="A3579">
        <v>35</v>
      </c>
      <c r="B3579">
        <v>92</v>
      </c>
      <c r="C3579">
        <v>4</v>
      </c>
      <c r="D3579" t="str">
        <f t="shared" si="91"/>
        <v>21+</v>
      </c>
    </row>
    <row r="3580" spans="1:4" x14ac:dyDescent="0.25">
      <c r="A3580">
        <v>35</v>
      </c>
      <c r="B3580">
        <v>93</v>
      </c>
      <c r="C3580">
        <v>2</v>
      </c>
      <c r="D3580" t="str">
        <f t="shared" si="91"/>
        <v>21+</v>
      </c>
    </row>
    <row r="3581" spans="1:4" x14ac:dyDescent="0.25">
      <c r="A3581">
        <v>35</v>
      </c>
      <c r="B3581">
        <v>94</v>
      </c>
      <c r="C3581">
        <v>3</v>
      </c>
      <c r="D3581" t="str">
        <f t="shared" si="91"/>
        <v>21+</v>
      </c>
    </row>
    <row r="3582" spans="1:4" x14ac:dyDescent="0.25">
      <c r="A3582">
        <v>35</v>
      </c>
      <c r="B3582">
        <v>95</v>
      </c>
      <c r="C3582">
        <v>4</v>
      </c>
      <c r="D3582" t="str">
        <f t="shared" si="91"/>
        <v>21+</v>
      </c>
    </row>
    <row r="3583" spans="1:4" x14ac:dyDescent="0.25">
      <c r="A3583">
        <v>35</v>
      </c>
      <c r="B3583">
        <v>96</v>
      </c>
      <c r="C3583">
        <v>1</v>
      </c>
      <c r="D3583" t="str">
        <f t="shared" si="91"/>
        <v>21+</v>
      </c>
    </row>
    <row r="3584" spans="1:4" x14ac:dyDescent="0.25">
      <c r="A3584">
        <v>35</v>
      </c>
      <c r="B3584">
        <v>97</v>
      </c>
      <c r="C3584">
        <v>2</v>
      </c>
      <c r="D3584" t="str">
        <f t="shared" si="91"/>
        <v>21+</v>
      </c>
    </row>
    <row r="3585" spans="1:4" x14ac:dyDescent="0.25">
      <c r="A3585">
        <v>35</v>
      </c>
      <c r="B3585">
        <v>98</v>
      </c>
      <c r="C3585">
        <v>1</v>
      </c>
      <c r="D3585" t="str">
        <f t="shared" si="91"/>
        <v>21+</v>
      </c>
    </row>
    <row r="3586" spans="1:4" x14ac:dyDescent="0.25">
      <c r="A3586">
        <v>35</v>
      </c>
      <c r="B3586">
        <v>99</v>
      </c>
      <c r="C3586">
        <v>2</v>
      </c>
      <c r="D3586" t="str">
        <f t="shared" si="91"/>
        <v>21+</v>
      </c>
    </row>
    <row r="3587" spans="1:4" x14ac:dyDescent="0.25">
      <c r="A3587">
        <v>35</v>
      </c>
      <c r="B3587">
        <v>100</v>
      </c>
      <c r="C3587">
        <v>2</v>
      </c>
      <c r="D3587" t="str">
        <f t="shared" ref="D3587:D3650" si="92">IF(B3587-A3587&lt;21,B3587-A3587,"21+")</f>
        <v>21+</v>
      </c>
    </row>
    <row r="3588" spans="1:4" x14ac:dyDescent="0.25">
      <c r="A3588">
        <v>35</v>
      </c>
      <c r="B3588">
        <v>101</v>
      </c>
      <c r="C3588">
        <v>3</v>
      </c>
      <c r="D3588" t="str">
        <f t="shared" si="92"/>
        <v>21+</v>
      </c>
    </row>
    <row r="3589" spans="1:4" x14ac:dyDescent="0.25">
      <c r="A3589">
        <v>35</v>
      </c>
      <c r="B3589">
        <v>102</v>
      </c>
      <c r="C3589">
        <v>1</v>
      </c>
      <c r="D3589" t="str">
        <f t="shared" si="92"/>
        <v>21+</v>
      </c>
    </row>
    <row r="3590" spans="1:4" x14ac:dyDescent="0.25">
      <c r="A3590">
        <v>35</v>
      </c>
      <c r="B3590">
        <v>103</v>
      </c>
      <c r="C3590">
        <v>2</v>
      </c>
      <c r="D3590" t="str">
        <f t="shared" si="92"/>
        <v>21+</v>
      </c>
    </row>
    <row r="3591" spans="1:4" x14ac:dyDescent="0.25">
      <c r="A3591">
        <v>35</v>
      </c>
      <c r="B3591">
        <v>104</v>
      </c>
      <c r="C3591">
        <v>3</v>
      </c>
      <c r="D3591" t="str">
        <f t="shared" si="92"/>
        <v>21+</v>
      </c>
    </row>
    <row r="3592" spans="1:4" x14ac:dyDescent="0.25">
      <c r="A3592">
        <v>35</v>
      </c>
      <c r="B3592">
        <v>106</v>
      </c>
      <c r="C3592">
        <v>1</v>
      </c>
      <c r="D3592" t="str">
        <f t="shared" si="92"/>
        <v>21+</v>
      </c>
    </row>
    <row r="3593" spans="1:4" x14ac:dyDescent="0.25">
      <c r="A3593">
        <v>35</v>
      </c>
      <c r="B3593">
        <v>107</v>
      </c>
      <c r="C3593">
        <v>2</v>
      </c>
      <c r="D3593" t="str">
        <f t="shared" si="92"/>
        <v>21+</v>
      </c>
    </row>
    <row r="3594" spans="1:4" x14ac:dyDescent="0.25">
      <c r="A3594">
        <v>35</v>
      </c>
      <c r="B3594">
        <v>108</v>
      </c>
      <c r="C3594">
        <v>1</v>
      </c>
      <c r="D3594" t="str">
        <f t="shared" si="92"/>
        <v>21+</v>
      </c>
    </row>
    <row r="3595" spans="1:4" x14ac:dyDescent="0.25">
      <c r="A3595">
        <v>35</v>
      </c>
      <c r="B3595">
        <v>109</v>
      </c>
      <c r="C3595">
        <v>2</v>
      </c>
      <c r="D3595" t="str">
        <f t="shared" si="92"/>
        <v>21+</v>
      </c>
    </row>
    <row r="3596" spans="1:4" x14ac:dyDescent="0.25">
      <c r="A3596">
        <v>35</v>
      </c>
      <c r="B3596">
        <v>110</v>
      </c>
      <c r="C3596">
        <v>1</v>
      </c>
      <c r="D3596" t="str">
        <f t="shared" si="92"/>
        <v>21+</v>
      </c>
    </row>
    <row r="3597" spans="1:4" x14ac:dyDescent="0.25">
      <c r="A3597">
        <v>35</v>
      </c>
      <c r="B3597">
        <v>111</v>
      </c>
      <c r="C3597">
        <v>2</v>
      </c>
      <c r="D3597" t="str">
        <f t="shared" si="92"/>
        <v>21+</v>
      </c>
    </row>
    <row r="3598" spans="1:4" x14ac:dyDescent="0.25">
      <c r="A3598">
        <v>35</v>
      </c>
      <c r="B3598">
        <v>112</v>
      </c>
      <c r="C3598">
        <v>1</v>
      </c>
      <c r="D3598" t="str">
        <f t="shared" si="92"/>
        <v>21+</v>
      </c>
    </row>
    <row r="3599" spans="1:4" x14ac:dyDescent="0.25">
      <c r="A3599">
        <v>35</v>
      </c>
      <c r="B3599">
        <v>113</v>
      </c>
      <c r="C3599">
        <v>2</v>
      </c>
      <c r="D3599" t="str">
        <f t="shared" si="92"/>
        <v>21+</v>
      </c>
    </row>
    <row r="3600" spans="1:4" x14ac:dyDescent="0.25">
      <c r="A3600">
        <v>35</v>
      </c>
      <c r="B3600">
        <v>115</v>
      </c>
      <c r="C3600">
        <v>1</v>
      </c>
      <c r="D3600" t="str">
        <f t="shared" si="92"/>
        <v>21+</v>
      </c>
    </row>
    <row r="3601" spans="1:4" x14ac:dyDescent="0.25">
      <c r="A3601">
        <v>35</v>
      </c>
      <c r="B3601">
        <v>116</v>
      </c>
      <c r="C3601">
        <v>1</v>
      </c>
      <c r="D3601" t="str">
        <f t="shared" si="92"/>
        <v>21+</v>
      </c>
    </row>
    <row r="3602" spans="1:4" x14ac:dyDescent="0.25">
      <c r="A3602">
        <v>35</v>
      </c>
      <c r="B3602">
        <v>117</v>
      </c>
      <c r="C3602">
        <v>1</v>
      </c>
      <c r="D3602" t="str">
        <f t="shared" si="92"/>
        <v>21+</v>
      </c>
    </row>
    <row r="3603" spans="1:4" x14ac:dyDescent="0.25">
      <c r="A3603">
        <v>35</v>
      </c>
      <c r="B3603">
        <v>118</v>
      </c>
      <c r="C3603">
        <v>1</v>
      </c>
      <c r="D3603" t="str">
        <f t="shared" si="92"/>
        <v>21+</v>
      </c>
    </row>
    <row r="3604" spans="1:4" x14ac:dyDescent="0.25">
      <c r="A3604">
        <v>35</v>
      </c>
      <c r="B3604">
        <v>120</v>
      </c>
      <c r="C3604">
        <v>1</v>
      </c>
      <c r="D3604" t="str">
        <f t="shared" si="92"/>
        <v>21+</v>
      </c>
    </row>
    <row r="3605" spans="1:4" x14ac:dyDescent="0.25">
      <c r="A3605">
        <v>35</v>
      </c>
      <c r="B3605">
        <v>123</v>
      </c>
      <c r="C3605">
        <v>2</v>
      </c>
      <c r="D3605" t="str">
        <f t="shared" si="92"/>
        <v>21+</v>
      </c>
    </row>
    <row r="3606" spans="1:4" x14ac:dyDescent="0.25">
      <c r="A3606">
        <v>35</v>
      </c>
      <c r="B3606">
        <v>126</v>
      </c>
      <c r="C3606">
        <v>1</v>
      </c>
      <c r="D3606" t="str">
        <f t="shared" si="92"/>
        <v>21+</v>
      </c>
    </row>
    <row r="3607" spans="1:4" x14ac:dyDescent="0.25">
      <c r="A3607">
        <v>35</v>
      </c>
      <c r="B3607">
        <v>129</v>
      </c>
      <c r="C3607">
        <v>1</v>
      </c>
      <c r="D3607" t="str">
        <f t="shared" si="92"/>
        <v>21+</v>
      </c>
    </row>
    <row r="3608" spans="1:4" x14ac:dyDescent="0.25">
      <c r="A3608">
        <v>35</v>
      </c>
      <c r="B3608">
        <v>131</v>
      </c>
      <c r="C3608">
        <v>1</v>
      </c>
      <c r="D3608" t="str">
        <f t="shared" si="92"/>
        <v>21+</v>
      </c>
    </row>
    <row r="3609" spans="1:4" x14ac:dyDescent="0.25">
      <c r="A3609">
        <v>35</v>
      </c>
      <c r="B3609">
        <v>149</v>
      </c>
      <c r="C3609">
        <v>1</v>
      </c>
      <c r="D3609" t="str">
        <f t="shared" si="92"/>
        <v>21+</v>
      </c>
    </row>
    <row r="3610" spans="1:4" x14ac:dyDescent="0.25">
      <c r="A3610">
        <v>35</v>
      </c>
      <c r="B3610">
        <v>231</v>
      </c>
      <c r="C3610">
        <v>1</v>
      </c>
      <c r="D3610" t="str">
        <f t="shared" si="92"/>
        <v>21+</v>
      </c>
    </row>
    <row r="3611" spans="1:4" x14ac:dyDescent="0.25">
      <c r="A3611">
        <v>36</v>
      </c>
      <c r="B3611">
        <v>36</v>
      </c>
      <c r="C3611">
        <v>46</v>
      </c>
      <c r="D3611">
        <f t="shared" si="92"/>
        <v>0</v>
      </c>
    </row>
    <row r="3612" spans="1:4" x14ac:dyDescent="0.25">
      <c r="A3612">
        <v>36</v>
      </c>
      <c r="B3612">
        <v>37</v>
      </c>
      <c r="C3612">
        <v>45</v>
      </c>
      <c r="D3612">
        <f t="shared" si="92"/>
        <v>1</v>
      </c>
    </row>
    <row r="3613" spans="1:4" x14ac:dyDescent="0.25">
      <c r="A3613">
        <v>36</v>
      </c>
      <c r="B3613">
        <v>38</v>
      </c>
      <c r="C3613">
        <v>36</v>
      </c>
      <c r="D3613">
        <f t="shared" si="92"/>
        <v>2</v>
      </c>
    </row>
    <row r="3614" spans="1:4" x14ac:dyDescent="0.25">
      <c r="A3614">
        <v>36</v>
      </c>
      <c r="B3614">
        <v>39</v>
      </c>
      <c r="C3614">
        <v>35</v>
      </c>
      <c r="D3614">
        <f t="shared" si="92"/>
        <v>3</v>
      </c>
    </row>
    <row r="3615" spans="1:4" x14ac:dyDescent="0.25">
      <c r="A3615">
        <v>36</v>
      </c>
      <c r="B3615">
        <v>40</v>
      </c>
      <c r="C3615">
        <v>32</v>
      </c>
      <c r="D3615">
        <f t="shared" si="92"/>
        <v>4</v>
      </c>
    </row>
    <row r="3616" spans="1:4" x14ac:dyDescent="0.25">
      <c r="A3616">
        <v>36</v>
      </c>
      <c r="B3616">
        <v>41</v>
      </c>
      <c r="C3616">
        <v>28</v>
      </c>
      <c r="D3616">
        <f t="shared" si="92"/>
        <v>5</v>
      </c>
    </row>
    <row r="3617" spans="1:4" x14ac:dyDescent="0.25">
      <c r="A3617">
        <v>36</v>
      </c>
      <c r="B3617">
        <v>42</v>
      </c>
      <c r="C3617">
        <v>27</v>
      </c>
      <c r="D3617">
        <f t="shared" si="92"/>
        <v>6</v>
      </c>
    </row>
    <row r="3618" spans="1:4" x14ac:dyDescent="0.25">
      <c r="A3618">
        <v>36</v>
      </c>
      <c r="B3618">
        <v>43</v>
      </c>
      <c r="C3618">
        <v>27</v>
      </c>
      <c r="D3618">
        <f t="shared" si="92"/>
        <v>7</v>
      </c>
    </row>
    <row r="3619" spans="1:4" x14ac:dyDescent="0.25">
      <c r="A3619">
        <v>36</v>
      </c>
      <c r="B3619">
        <v>44</v>
      </c>
      <c r="C3619">
        <v>24</v>
      </c>
      <c r="D3619">
        <f t="shared" si="92"/>
        <v>8</v>
      </c>
    </row>
    <row r="3620" spans="1:4" x14ac:dyDescent="0.25">
      <c r="A3620">
        <v>36</v>
      </c>
      <c r="B3620">
        <v>45</v>
      </c>
      <c r="C3620">
        <v>28</v>
      </c>
      <c r="D3620">
        <f t="shared" si="92"/>
        <v>9</v>
      </c>
    </row>
    <row r="3621" spans="1:4" x14ac:dyDescent="0.25">
      <c r="A3621">
        <v>36</v>
      </c>
      <c r="B3621">
        <v>46</v>
      </c>
      <c r="C3621">
        <v>29</v>
      </c>
      <c r="D3621">
        <f t="shared" si="92"/>
        <v>10</v>
      </c>
    </row>
    <row r="3622" spans="1:4" x14ac:dyDescent="0.25">
      <c r="A3622">
        <v>36</v>
      </c>
      <c r="B3622">
        <v>47</v>
      </c>
      <c r="C3622">
        <v>27</v>
      </c>
      <c r="D3622">
        <f t="shared" si="92"/>
        <v>11</v>
      </c>
    </row>
    <row r="3623" spans="1:4" x14ac:dyDescent="0.25">
      <c r="A3623">
        <v>36</v>
      </c>
      <c r="B3623">
        <v>48</v>
      </c>
      <c r="C3623">
        <v>20</v>
      </c>
      <c r="D3623">
        <f t="shared" si="92"/>
        <v>12</v>
      </c>
    </row>
    <row r="3624" spans="1:4" x14ac:dyDescent="0.25">
      <c r="A3624">
        <v>36</v>
      </c>
      <c r="B3624">
        <v>49</v>
      </c>
      <c r="C3624">
        <v>22</v>
      </c>
      <c r="D3624">
        <f t="shared" si="92"/>
        <v>13</v>
      </c>
    </row>
    <row r="3625" spans="1:4" x14ac:dyDescent="0.25">
      <c r="A3625">
        <v>36</v>
      </c>
      <c r="B3625">
        <v>50</v>
      </c>
      <c r="C3625">
        <v>26</v>
      </c>
      <c r="D3625">
        <f t="shared" si="92"/>
        <v>14</v>
      </c>
    </row>
    <row r="3626" spans="1:4" x14ac:dyDescent="0.25">
      <c r="A3626">
        <v>36</v>
      </c>
      <c r="B3626">
        <v>51</v>
      </c>
      <c r="C3626">
        <v>18</v>
      </c>
      <c r="D3626">
        <f t="shared" si="92"/>
        <v>15</v>
      </c>
    </row>
    <row r="3627" spans="1:4" x14ac:dyDescent="0.25">
      <c r="A3627">
        <v>36</v>
      </c>
      <c r="B3627">
        <v>52</v>
      </c>
      <c r="C3627">
        <v>22</v>
      </c>
      <c r="D3627">
        <f t="shared" si="92"/>
        <v>16</v>
      </c>
    </row>
    <row r="3628" spans="1:4" x14ac:dyDescent="0.25">
      <c r="A3628">
        <v>36</v>
      </c>
      <c r="B3628">
        <v>53</v>
      </c>
      <c r="C3628">
        <v>27</v>
      </c>
      <c r="D3628">
        <f t="shared" si="92"/>
        <v>17</v>
      </c>
    </row>
    <row r="3629" spans="1:4" x14ac:dyDescent="0.25">
      <c r="A3629">
        <v>36</v>
      </c>
      <c r="B3629">
        <v>54</v>
      </c>
      <c r="C3629">
        <v>15</v>
      </c>
      <c r="D3629">
        <f t="shared" si="92"/>
        <v>18</v>
      </c>
    </row>
    <row r="3630" spans="1:4" x14ac:dyDescent="0.25">
      <c r="A3630">
        <v>36</v>
      </c>
      <c r="B3630">
        <v>55</v>
      </c>
      <c r="C3630">
        <v>13</v>
      </c>
      <c r="D3630">
        <f t="shared" si="92"/>
        <v>19</v>
      </c>
    </row>
    <row r="3631" spans="1:4" x14ac:dyDescent="0.25">
      <c r="A3631">
        <v>36</v>
      </c>
      <c r="B3631">
        <v>56</v>
      </c>
      <c r="C3631">
        <v>19</v>
      </c>
      <c r="D3631">
        <f t="shared" si="92"/>
        <v>20</v>
      </c>
    </row>
    <row r="3632" spans="1:4" x14ac:dyDescent="0.25">
      <c r="A3632">
        <v>36</v>
      </c>
      <c r="B3632">
        <v>57</v>
      </c>
      <c r="C3632">
        <v>26</v>
      </c>
      <c r="D3632" t="str">
        <f t="shared" si="92"/>
        <v>21+</v>
      </c>
    </row>
    <row r="3633" spans="1:4" x14ac:dyDescent="0.25">
      <c r="A3633">
        <v>36</v>
      </c>
      <c r="B3633">
        <v>58</v>
      </c>
      <c r="C3633">
        <v>17</v>
      </c>
      <c r="D3633" t="str">
        <f t="shared" si="92"/>
        <v>21+</v>
      </c>
    </row>
    <row r="3634" spans="1:4" x14ac:dyDescent="0.25">
      <c r="A3634">
        <v>36</v>
      </c>
      <c r="B3634">
        <v>59</v>
      </c>
      <c r="C3634">
        <v>16</v>
      </c>
      <c r="D3634" t="str">
        <f t="shared" si="92"/>
        <v>21+</v>
      </c>
    </row>
    <row r="3635" spans="1:4" x14ac:dyDescent="0.25">
      <c r="A3635">
        <v>36</v>
      </c>
      <c r="B3635">
        <v>60</v>
      </c>
      <c r="C3635">
        <v>11</v>
      </c>
      <c r="D3635" t="str">
        <f t="shared" si="92"/>
        <v>21+</v>
      </c>
    </row>
    <row r="3636" spans="1:4" x14ac:dyDescent="0.25">
      <c r="A3636">
        <v>36</v>
      </c>
      <c r="B3636">
        <v>61</v>
      </c>
      <c r="C3636">
        <v>11</v>
      </c>
      <c r="D3636" t="str">
        <f t="shared" si="92"/>
        <v>21+</v>
      </c>
    </row>
    <row r="3637" spans="1:4" x14ac:dyDescent="0.25">
      <c r="A3637">
        <v>36</v>
      </c>
      <c r="B3637">
        <v>62</v>
      </c>
      <c r="C3637">
        <v>22</v>
      </c>
      <c r="D3637" t="str">
        <f t="shared" si="92"/>
        <v>21+</v>
      </c>
    </row>
    <row r="3638" spans="1:4" x14ac:dyDescent="0.25">
      <c r="A3638">
        <v>36</v>
      </c>
      <c r="B3638">
        <v>63</v>
      </c>
      <c r="C3638">
        <v>8</v>
      </c>
      <c r="D3638" t="str">
        <f t="shared" si="92"/>
        <v>21+</v>
      </c>
    </row>
    <row r="3639" spans="1:4" x14ac:dyDescent="0.25">
      <c r="A3639">
        <v>36</v>
      </c>
      <c r="B3639">
        <v>64</v>
      </c>
      <c r="C3639">
        <v>13</v>
      </c>
      <c r="D3639" t="str">
        <f t="shared" si="92"/>
        <v>21+</v>
      </c>
    </row>
    <row r="3640" spans="1:4" x14ac:dyDescent="0.25">
      <c r="A3640">
        <v>36</v>
      </c>
      <c r="B3640">
        <v>65</v>
      </c>
      <c r="C3640">
        <v>14</v>
      </c>
      <c r="D3640" t="str">
        <f t="shared" si="92"/>
        <v>21+</v>
      </c>
    </row>
    <row r="3641" spans="1:4" x14ac:dyDescent="0.25">
      <c r="A3641">
        <v>36</v>
      </c>
      <c r="B3641">
        <v>66</v>
      </c>
      <c r="C3641">
        <v>10</v>
      </c>
      <c r="D3641" t="str">
        <f t="shared" si="92"/>
        <v>21+</v>
      </c>
    </row>
    <row r="3642" spans="1:4" x14ac:dyDescent="0.25">
      <c r="A3642">
        <v>36</v>
      </c>
      <c r="B3642">
        <v>67</v>
      </c>
      <c r="C3642">
        <v>9</v>
      </c>
      <c r="D3642" t="str">
        <f t="shared" si="92"/>
        <v>21+</v>
      </c>
    </row>
    <row r="3643" spans="1:4" x14ac:dyDescent="0.25">
      <c r="A3643">
        <v>36</v>
      </c>
      <c r="B3643">
        <v>68</v>
      </c>
      <c r="C3643">
        <v>10</v>
      </c>
      <c r="D3643" t="str">
        <f t="shared" si="92"/>
        <v>21+</v>
      </c>
    </row>
    <row r="3644" spans="1:4" x14ac:dyDescent="0.25">
      <c r="A3644">
        <v>36</v>
      </c>
      <c r="B3644">
        <v>69</v>
      </c>
      <c r="C3644">
        <v>6</v>
      </c>
      <c r="D3644" t="str">
        <f t="shared" si="92"/>
        <v>21+</v>
      </c>
    </row>
    <row r="3645" spans="1:4" x14ac:dyDescent="0.25">
      <c r="A3645">
        <v>36</v>
      </c>
      <c r="B3645">
        <v>70</v>
      </c>
      <c r="C3645">
        <v>8</v>
      </c>
      <c r="D3645" t="str">
        <f t="shared" si="92"/>
        <v>21+</v>
      </c>
    </row>
    <row r="3646" spans="1:4" x14ac:dyDescent="0.25">
      <c r="A3646">
        <v>36</v>
      </c>
      <c r="B3646">
        <v>71</v>
      </c>
      <c r="C3646">
        <v>6</v>
      </c>
      <c r="D3646" t="str">
        <f t="shared" si="92"/>
        <v>21+</v>
      </c>
    </row>
    <row r="3647" spans="1:4" x14ac:dyDescent="0.25">
      <c r="A3647">
        <v>36</v>
      </c>
      <c r="B3647">
        <v>72</v>
      </c>
      <c r="C3647">
        <v>13</v>
      </c>
      <c r="D3647" t="str">
        <f t="shared" si="92"/>
        <v>21+</v>
      </c>
    </row>
    <row r="3648" spans="1:4" x14ac:dyDescent="0.25">
      <c r="A3648">
        <v>36</v>
      </c>
      <c r="B3648">
        <v>73</v>
      </c>
      <c r="C3648">
        <v>8</v>
      </c>
      <c r="D3648" t="str">
        <f t="shared" si="92"/>
        <v>21+</v>
      </c>
    </row>
    <row r="3649" spans="1:4" x14ac:dyDescent="0.25">
      <c r="A3649">
        <v>36</v>
      </c>
      <c r="B3649">
        <v>74</v>
      </c>
      <c r="C3649">
        <v>15</v>
      </c>
      <c r="D3649" t="str">
        <f t="shared" si="92"/>
        <v>21+</v>
      </c>
    </row>
    <row r="3650" spans="1:4" x14ac:dyDescent="0.25">
      <c r="A3650">
        <v>36</v>
      </c>
      <c r="B3650">
        <v>75</v>
      </c>
      <c r="C3650">
        <v>6</v>
      </c>
      <c r="D3650" t="str">
        <f t="shared" si="92"/>
        <v>21+</v>
      </c>
    </row>
    <row r="3651" spans="1:4" x14ac:dyDescent="0.25">
      <c r="A3651">
        <v>36</v>
      </c>
      <c r="B3651">
        <v>76</v>
      </c>
      <c r="C3651">
        <v>10</v>
      </c>
      <c r="D3651" t="str">
        <f t="shared" ref="D3651:D3714" si="93">IF(B3651-A3651&lt;21,B3651-A3651,"21+")</f>
        <v>21+</v>
      </c>
    </row>
    <row r="3652" spans="1:4" x14ac:dyDescent="0.25">
      <c r="A3652">
        <v>36</v>
      </c>
      <c r="B3652">
        <v>77</v>
      </c>
      <c r="C3652">
        <v>6</v>
      </c>
      <c r="D3652" t="str">
        <f t="shared" si="93"/>
        <v>21+</v>
      </c>
    </row>
    <row r="3653" spans="1:4" x14ac:dyDescent="0.25">
      <c r="A3653">
        <v>36</v>
      </c>
      <c r="B3653">
        <v>78</v>
      </c>
      <c r="C3653">
        <v>5</v>
      </c>
      <c r="D3653" t="str">
        <f t="shared" si="93"/>
        <v>21+</v>
      </c>
    </row>
    <row r="3654" spans="1:4" x14ac:dyDescent="0.25">
      <c r="A3654">
        <v>36</v>
      </c>
      <c r="B3654">
        <v>79</v>
      </c>
      <c r="C3654">
        <v>12</v>
      </c>
      <c r="D3654" t="str">
        <f t="shared" si="93"/>
        <v>21+</v>
      </c>
    </row>
    <row r="3655" spans="1:4" x14ac:dyDescent="0.25">
      <c r="A3655">
        <v>36</v>
      </c>
      <c r="B3655">
        <v>80</v>
      </c>
      <c r="C3655">
        <v>6</v>
      </c>
      <c r="D3655" t="str">
        <f t="shared" si="93"/>
        <v>21+</v>
      </c>
    </row>
    <row r="3656" spans="1:4" x14ac:dyDescent="0.25">
      <c r="A3656">
        <v>36</v>
      </c>
      <c r="B3656">
        <v>81</v>
      </c>
      <c r="C3656">
        <v>10</v>
      </c>
      <c r="D3656" t="str">
        <f t="shared" si="93"/>
        <v>21+</v>
      </c>
    </row>
    <row r="3657" spans="1:4" x14ac:dyDescent="0.25">
      <c r="A3657">
        <v>36</v>
      </c>
      <c r="B3657">
        <v>82</v>
      </c>
      <c r="C3657">
        <v>5</v>
      </c>
      <c r="D3657" t="str">
        <f t="shared" si="93"/>
        <v>21+</v>
      </c>
    </row>
    <row r="3658" spans="1:4" x14ac:dyDescent="0.25">
      <c r="A3658">
        <v>36</v>
      </c>
      <c r="B3658">
        <v>83</v>
      </c>
      <c r="C3658">
        <v>2</v>
      </c>
      <c r="D3658" t="str">
        <f t="shared" si="93"/>
        <v>21+</v>
      </c>
    </row>
    <row r="3659" spans="1:4" x14ac:dyDescent="0.25">
      <c r="A3659">
        <v>36</v>
      </c>
      <c r="B3659">
        <v>84</v>
      </c>
      <c r="C3659">
        <v>3</v>
      </c>
      <c r="D3659" t="str">
        <f t="shared" si="93"/>
        <v>21+</v>
      </c>
    </row>
    <row r="3660" spans="1:4" x14ac:dyDescent="0.25">
      <c r="A3660">
        <v>36</v>
      </c>
      <c r="B3660">
        <v>85</v>
      </c>
      <c r="C3660">
        <v>3</v>
      </c>
      <c r="D3660" t="str">
        <f t="shared" si="93"/>
        <v>21+</v>
      </c>
    </row>
    <row r="3661" spans="1:4" x14ac:dyDescent="0.25">
      <c r="A3661">
        <v>36</v>
      </c>
      <c r="B3661">
        <v>86</v>
      </c>
      <c r="C3661">
        <v>2</v>
      </c>
      <c r="D3661" t="str">
        <f t="shared" si="93"/>
        <v>21+</v>
      </c>
    </row>
    <row r="3662" spans="1:4" x14ac:dyDescent="0.25">
      <c r="A3662">
        <v>36</v>
      </c>
      <c r="B3662">
        <v>87</v>
      </c>
      <c r="C3662">
        <v>6</v>
      </c>
      <c r="D3662" t="str">
        <f t="shared" si="93"/>
        <v>21+</v>
      </c>
    </row>
    <row r="3663" spans="1:4" x14ac:dyDescent="0.25">
      <c r="A3663">
        <v>36</v>
      </c>
      <c r="B3663">
        <v>88</v>
      </c>
      <c r="C3663">
        <v>3</v>
      </c>
      <c r="D3663" t="str">
        <f t="shared" si="93"/>
        <v>21+</v>
      </c>
    </row>
    <row r="3664" spans="1:4" x14ac:dyDescent="0.25">
      <c r="A3664">
        <v>36</v>
      </c>
      <c r="B3664">
        <v>89</v>
      </c>
      <c r="C3664">
        <v>4</v>
      </c>
      <c r="D3664" t="str">
        <f t="shared" si="93"/>
        <v>21+</v>
      </c>
    </row>
    <row r="3665" spans="1:4" x14ac:dyDescent="0.25">
      <c r="A3665">
        <v>36</v>
      </c>
      <c r="B3665">
        <v>90</v>
      </c>
      <c r="C3665">
        <v>1</v>
      </c>
      <c r="D3665" t="str">
        <f t="shared" si="93"/>
        <v>21+</v>
      </c>
    </row>
    <row r="3666" spans="1:4" x14ac:dyDescent="0.25">
      <c r="A3666">
        <v>36</v>
      </c>
      <c r="B3666">
        <v>91</v>
      </c>
      <c r="C3666">
        <v>1</v>
      </c>
      <c r="D3666" t="str">
        <f t="shared" si="93"/>
        <v>21+</v>
      </c>
    </row>
    <row r="3667" spans="1:4" x14ac:dyDescent="0.25">
      <c r="A3667">
        <v>36</v>
      </c>
      <c r="B3667">
        <v>92</v>
      </c>
      <c r="C3667">
        <v>1</v>
      </c>
      <c r="D3667" t="str">
        <f t="shared" si="93"/>
        <v>21+</v>
      </c>
    </row>
    <row r="3668" spans="1:4" x14ac:dyDescent="0.25">
      <c r="A3668">
        <v>36</v>
      </c>
      <c r="B3668">
        <v>93</v>
      </c>
      <c r="C3668">
        <v>3</v>
      </c>
      <c r="D3668" t="str">
        <f t="shared" si="93"/>
        <v>21+</v>
      </c>
    </row>
    <row r="3669" spans="1:4" x14ac:dyDescent="0.25">
      <c r="A3669">
        <v>36</v>
      </c>
      <c r="B3669">
        <v>94</v>
      </c>
      <c r="C3669">
        <v>1</v>
      </c>
      <c r="D3669" t="str">
        <f t="shared" si="93"/>
        <v>21+</v>
      </c>
    </row>
    <row r="3670" spans="1:4" x14ac:dyDescent="0.25">
      <c r="A3670">
        <v>36</v>
      </c>
      <c r="B3670">
        <v>95</v>
      </c>
      <c r="C3670">
        <v>4</v>
      </c>
      <c r="D3670" t="str">
        <f t="shared" si="93"/>
        <v>21+</v>
      </c>
    </row>
    <row r="3671" spans="1:4" x14ac:dyDescent="0.25">
      <c r="A3671">
        <v>36</v>
      </c>
      <c r="B3671">
        <v>96</v>
      </c>
      <c r="C3671">
        <v>2</v>
      </c>
      <c r="D3671" t="str">
        <f t="shared" si="93"/>
        <v>21+</v>
      </c>
    </row>
    <row r="3672" spans="1:4" x14ac:dyDescent="0.25">
      <c r="A3672">
        <v>36</v>
      </c>
      <c r="B3672">
        <v>97</v>
      </c>
      <c r="C3672">
        <v>2</v>
      </c>
      <c r="D3672" t="str">
        <f t="shared" si="93"/>
        <v>21+</v>
      </c>
    </row>
    <row r="3673" spans="1:4" x14ac:dyDescent="0.25">
      <c r="A3673">
        <v>36</v>
      </c>
      <c r="B3673">
        <v>98</v>
      </c>
      <c r="C3673">
        <v>1</v>
      </c>
      <c r="D3673" t="str">
        <f t="shared" si="93"/>
        <v>21+</v>
      </c>
    </row>
    <row r="3674" spans="1:4" x14ac:dyDescent="0.25">
      <c r="A3674">
        <v>36</v>
      </c>
      <c r="B3674">
        <v>99</v>
      </c>
      <c r="C3674">
        <v>2</v>
      </c>
      <c r="D3674" t="str">
        <f t="shared" si="93"/>
        <v>21+</v>
      </c>
    </row>
    <row r="3675" spans="1:4" x14ac:dyDescent="0.25">
      <c r="A3675">
        <v>36</v>
      </c>
      <c r="B3675">
        <v>100</v>
      </c>
      <c r="C3675">
        <v>2</v>
      </c>
      <c r="D3675" t="str">
        <f t="shared" si="93"/>
        <v>21+</v>
      </c>
    </row>
    <row r="3676" spans="1:4" x14ac:dyDescent="0.25">
      <c r="A3676">
        <v>36</v>
      </c>
      <c r="B3676">
        <v>101</v>
      </c>
      <c r="C3676">
        <v>3</v>
      </c>
      <c r="D3676" t="str">
        <f t="shared" si="93"/>
        <v>21+</v>
      </c>
    </row>
    <row r="3677" spans="1:4" x14ac:dyDescent="0.25">
      <c r="A3677">
        <v>36</v>
      </c>
      <c r="B3677">
        <v>103</v>
      </c>
      <c r="C3677">
        <v>5</v>
      </c>
      <c r="D3677" t="str">
        <f t="shared" si="93"/>
        <v>21+</v>
      </c>
    </row>
    <row r="3678" spans="1:4" x14ac:dyDescent="0.25">
      <c r="A3678">
        <v>36</v>
      </c>
      <c r="B3678">
        <v>104</v>
      </c>
      <c r="C3678">
        <v>1</v>
      </c>
      <c r="D3678" t="str">
        <f t="shared" si="93"/>
        <v>21+</v>
      </c>
    </row>
    <row r="3679" spans="1:4" x14ac:dyDescent="0.25">
      <c r="A3679">
        <v>36</v>
      </c>
      <c r="B3679">
        <v>106</v>
      </c>
      <c r="C3679">
        <v>3</v>
      </c>
      <c r="D3679" t="str">
        <f t="shared" si="93"/>
        <v>21+</v>
      </c>
    </row>
    <row r="3680" spans="1:4" x14ac:dyDescent="0.25">
      <c r="A3680">
        <v>36</v>
      </c>
      <c r="B3680">
        <v>107</v>
      </c>
      <c r="C3680">
        <v>2</v>
      </c>
      <c r="D3680" t="str">
        <f t="shared" si="93"/>
        <v>21+</v>
      </c>
    </row>
    <row r="3681" spans="1:4" x14ac:dyDescent="0.25">
      <c r="A3681">
        <v>36</v>
      </c>
      <c r="B3681">
        <v>109</v>
      </c>
      <c r="C3681">
        <v>2</v>
      </c>
      <c r="D3681" t="str">
        <f t="shared" si="93"/>
        <v>21+</v>
      </c>
    </row>
    <row r="3682" spans="1:4" x14ac:dyDescent="0.25">
      <c r="A3682">
        <v>36</v>
      </c>
      <c r="B3682">
        <v>110</v>
      </c>
      <c r="C3682">
        <v>1</v>
      </c>
      <c r="D3682" t="str">
        <f t="shared" si="93"/>
        <v>21+</v>
      </c>
    </row>
    <row r="3683" spans="1:4" x14ac:dyDescent="0.25">
      <c r="A3683">
        <v>36</v>
      </c>
      <c r="B3683">
        <v>111</v>
      </c>
      <c r="C3683">
        <v>1</v>
      </c>
      <c r="D3683" t="str">
        <f t="shared" si="93"/>
        <v>21+</v>
      </c>
    </row>
    <row r="3684" spans="1:4" x14ac:dyDescent="0.25">
      <c r="A3684">
        <v>36</v>
      </c>
      <c r="B3684">
        <v>112</v>
      </c>
      <c r="C3684">
        <v>1</v>
      </c>
      <c r="D3684" t="str">
        <f t="shared" si="93"/>
        <v>21+</v>
      </c>
    </row>
    <row r="3685" spans="1:4" x14ac:dyDescent="0.25">
      <c r="A3685">
        <v>36</v>
      </c>
      <c r="B3685">
        <v>113</v>
      </c>
      <c r="C3685">
        <v>2</v>
      </c>
      <c r="D3685" t="str">
        <f t="shared" si="93"/>
        <v>21+</v>
      </c>
    </row>
    <row r="3686" spans="1:4" x14ac:dyDescent="0.25">
      <c r="A3686">
        <v>36</v>
      </c>
      <c r="B3686">
        <v>115</v>
      </c>
      <c r="C3686">
        <v>2</v>
      </c>
      <c r="D3686" t="str">
        <f t="shared" si="93"/>
        <v>21+</v>
      </c>
    </row>
    <row r="3687" spans="1:4" x14ac:dyDescent="0.25">
      <c r="A3687">
        <v>36</v>
      </c>
      <c r="B3687">
        <v>117</v>
      </c>
      <c r="C3687">
        <v>2</v>
      </c>
      <c r="D3687" t="str">
        <f t="shared" si="93"/>
        <v>21+</v>
      </c>
    </row>
    <row r="3688" spans="1:4" x14ac:dyDescent="0.25">
      <c r="A3688">
        <v>36</v>
      </c>
      <c r="B3688">
        <v>119</v>
      </c>
      <c r="C3688">
        <v>1</v>
      </c>
      <c r="D3688" t="str">
        <f t="shared" si="93"/>
        <v>21+</v>
      </c>
    </row>
    <row r="3689" spans="1:4" x14ac:dyDescent="0.25">
      <c r="A3689">
        <v>36</v>
      </c>
      <c r="B3689">
        <v>122</v>
      </c>
      <c r="C3689">
        <v>1</v>
      </c>
      <c r="D3689" t="str">
        <f t="shared" si="93"/>
        <v>21+</v>
      </c>
    </row>
    <row r="3690" spans="1:4" x14ac:dyDescent="0.25">
      <c r="A3690">
        <v>36</v>
      </c>
      <c r="B3690">
        <v>123</v>
      </c>
      <c r="C3690">
        <v>1</v>
      </c>
      <c r="D3690" t="str">
        <f t="shared" si="93"/>
        <v>21+</v>
      </c>
    </row>
    <row r="3691" spans="1:4" x14ac:dyDescent="0.25">
      <c r="A3691">
        <v>36</v>
      </c>
      <c r="B3691">
        <v>125</v>
      </c>
      <c r="C3691">
        <v>1</v>
      </c>
      <c r="D3691" t="str">
        <f t="shared" si="93"/>
        <v>21+</v>
      </c>
    </row>
    <row r="3692" spans="1:4" x14ac:dyDescent="0.25">
      <c r="A3692">
        <v>36</v>
      </c>
      <c r="B3692">
        <v>131</v>
      </c>
      <c r="C3692">
        <v>1</v>
      </c>
      <c r="D3692" t="str">
        <f t="shared" si="93"/>
        <v>21+</v>
      </c>
    </row>
    <row r="3693" spans="1:4" x14ac:dyDescent="0.25">
      <c r="A3693">
        <v>36</v>
      </c>
      <c r="B3693">
        <v>136</v>
      </c>
      <c r="C3693">
        <v>1</v>
      </c>
      <c r="D3693" t="str">
        <f t="shared" si="93"/>
        <v>21+</v>
      </c>
    </row>
    <row r="3694" spans="1:4" x14ac:dyDescent="0.25">
      <c r="A3694">
        <v>36</v>
      </c>
      <c r="B3694">
        <v>139</v>
      </c>
      <c r="C3694">
        <v>1</v>
      </c>
      <c r="D3694" t="str">
        <f t="shared" si="93"/>
        <v>21+</v>
      </c>
    </row>
    <row r="3695" spans="1:4" x14ac:dyDescent="0.25">
      <c r="A3695">
        <v>36</v>
      </c>
      <c r="B3695">
        <v>147</v>
      </c>
      <c r="C3695">
        <v>1</v>
      </c>
      <c r="D3695" t="str">
        <f t="shared" si="93"/>
        <v>21+</v>
      </c>
    </row>
    <row r="3696" spans="1:4" x14ac:dyDescent="0.25">
      <c r="A3696">
        <v>36</v>
      </c>
      <c r="B3696">
        <v>153</v>
      </c>
      <c r="C3696">
        <v>1</v>
      </c>
      <c r="D3696" t="str">
        <f t="shared" si="93"/>
        <v>21+</v>
      </c>
    </row>
    <row r="3697" spans="1:4" x14ac:dyDescent="0.25">
      <c r="A3697">
        <v>36</v>
      </c>
      <c r="B3697">
        <v>164</v>
      </c>
      <c r="C3697">
        <v>1</v>
      </c>
      <c r="D3697" t="str">
        <f t="shared" si="93"/>
        <v>21+</v>
      </c>
    </row>
    <row r="3698" spans="1:4" x14ac:dyDescent="0.25">
      <c r="A3698">
        <v>36</v>
      </c>
      <c r="B3698">
        <v>218</v>
      </c>
      <c r="C3698">
        <v>1</v>
      </c>
      <c r="D3698" t="str">
        <f t="shared" si="93"/>
        <v>21+</v>
      </c>
    </row>
    <row r="3699" spans="1:4" x14ac:dyDescent="0.25">
      <c r="A3699">
        <v>37</v>
      </c>
      <c r="B3699">
        <v>37</v>
      </c>
      <c r="C3699">
        <v>39</v>
      </c>
      <c r="D3699">
        <f t="shared" si="93"/>
        <v>0</v>
      </c>
    </row>
    <row r="3700" spans="1:4" x14ac:dyDescent="0.25">
      <c r="A3700">
        <v>37</v>
      </c>
      <c r="B3700">
        <v>38</v>
      </c>
      <c r="C3700">
        <v>41</v>
      </c>
      <c r="D3700">
        <f t="shared" si="93"/>
        <v>1</v>
      </c>
    </row>
    <row r="3701" spans="1:4" x14ac:dyDescent="0.25">
      <c r="A3701">
        <v>37</v>
      </c>
      <c r="B3701">
        <v>39</v>
      </c>
      <c r="C3701">
        <v>42</v>
      </c>
      <c r="D3701">
        <f t="shared" si="93"/>
        <v>2</v>
      </c>
    </row>
    <row r="3702" spans="1:4" x14ac:dyDescent="0.25">
      <c r="A3702">
        <v>37</v>
      </c>
      <c r="B3702">
        <v>40</v>
      </c>
      <c r="C3702">
        <v>34</v>
      </c>
      <c r="D3702">
        <f t="shared" si="93"/>
        <v>3</v>
      </c>
    </row>
    <row r="3703" spans="1:4" x14ac:dyDescent="0.25">
      <c r="A3703">
        <v>37</v>
      </c>
      <c r="B3703">
        <v>41</v>
      </c>
      <c r="C3703">
        <v>28</v>
      </c>
      <c r="D3703">
        <f t="shared" si="93"/>
        <v>4</v>
      </c>
    </row>
    <row r="3704" spans="1:4" x14ac:dyDescent="0.25">
      <c r="A3704">
        <v>37</v>
      </c>
      <c r="B3704">
        <v>42</v>
      </c>
      <c r="C3704">
        <v>33</v>
      </c>
      <c r="D3704">
        <f t="shared" si="93"/>
        <v>5</v>
      </c>
    </row>
    <row r="3705" spans="1:4" x14ac:dyDescent="0.25">
      <c r="A3705">
        <v>37</v>
      </c>
      <c r="B3705">
        <v>43</v>
      </c>
      <c r="C3705">
        <v>34</v>
      </c>
      <c r="D3705">
        <f t="shared" si="93"/>
        <v>6</v>
      </c>
    </row>
    <row r="3706" spans="1:4" x14ac:dyDescent="0.25">
      <c r="A3706">
        <v>37</v>
      </c>
      <c r="B3706">
        <v>44</v>
      </c>
      <c r="C3706">
        <v>19</v>
      </c>
      <c r="D3706">
        <f t="shared" si="93"/>
        <v>7</v>
      </c>
    </row>
    <row r="3707" spans="1:4" x14ac:dyDescent="0.25">
      <c r="A3707">
        <v>37</v>
      </c>
      <c r="B3707">
        <v>45</v>
      </c>
      <c r="C3707">
        <v>26</v>
      </c>
      <c r="D3707">
        <f t="shared" si="93"/>
        <v>8</v>
      </c>
    </row>
    <row r="3708" spans="1:4" x14ac:dyDescent="0.25">
      <c r="A3708">
        <v>37</v>
      </c>
      <c r="B3708">
        <v>46</v>
      </c>
      <c r="C3708">
        <v>25</v>
      </c>
      <c r="D3708">
        <f t="shared" si="93"/>
        <v>9</v>
      </c>
    </row>
    <row r="3709" spans="1:4" x14ac:dyDescent="0.25">
      <c r="A3709">
        <v>37</v>
      </c>
      <c r="B3709">
        <v>47</v>
      </c>
      <c r="C3709">
        <v>23</v>
      </c>
      <c r="D3709">
        <f t="shared" si="93"/>
        <v>10</v>
      </c>
    </row>
    <row r="3710" spans="1:4" x14ac:dyDescent="0.25">
      <c r="A3710">
        <v>37</v>
      </c>
      <c r="B3710">
        <v>48</v>
      </c>
      <c r="C3710">
        <v>23</v>
      </c>
      <c r="D3710">
        <f t="shared" si="93"/>
        <v>11</v>
      </c>
    </row>
    <row r="3711" spans="1:4" x14ac:dyDescent="0.25">
      <c r="A3711">
        <v>37</v>
      </c>
      <c r="B3711">
        <v>49</v>
      </c>
      <c r="C3711">
        <v>17</v>
      </c>
      <c r="D3711">
        <f t="shared" si="93"/>
        <v>12</v>
      </c>
    </row>
    <row r="3712" spans="1:4" x14ac:dyDescent="0.25">
      <c r="A3712">
        <v>37</v>
      </c>
      <c r="B3712">
        <v>50</v>
      </c>
      <c r="C3712">
        <v>22</v>
      </c>
      <c r="D3712">
        <f t="shared" si="93"/>
        <v>13</v>
      </c>
    </row>
    <row r="3713" spans="1:4" x14ac:dyDescent="0.25">
      <c r="A3713">
        <v>37</v>
      </c>
      <c r="B3713">
        <v>51</v>
      </c>
      <c r="C3713">
        <v>23</v>
      </c>
      <c r="D3713">
        <f t="shared" si="93"/>
        <v>14</v>
      </c>
    </row>
    <row r="3714" spans="1:4" x14ac:dyDescent="0.25">
      <c r="A3714">
        <v>37</v>
      </c>
      <c r="B3714">
        <v>52</v>
      </c>
      <c r="C3714">
        <v>21</v>
      </c>
      <c r="D3714">
        <f t="shared" si="93"/>
        <v>15</v>
      </c>
    </row>
    <row r="3715" spans="1:4" x14ac:dyDescent="0.25">
      <c r="A3715">
        <v>37</v>
      </c>
      <c r="B3715">
        <v>53</v>
      </c>
      <c r="C3715">
        <v>25</v>
      </c>
      <c r="D3715">
        <f t="shared" ref="D3715:D3778" si="94">IF(B3715-A3715&lt;21,B3715-A3715,"21+")</f>
        <v>16</v>
      </c>
    </row>
    <row r="3716" spans="1:4" x14ac:dyDescent="0.25">
      <c r="A3716">
        <v>37</v>
      </c>
      <c r="B3716">
        <v>54</v>
      </c>
      <c r="C3716">
        <v>31</v>
      </c>
      <c r="D3716">
        <f t="shared" si="94"/>
        <v>17</v>
      </c>
    </row>
    <row r="3717" spans="1:4" x14ac:dyDescent="0.25">
      <c r="A3717">
        <v>37</v>
      </c>
      <c r="B3717">
        <v>55</v>
      </c>
      <c r="C3717">
        <v>19</v>
      </c>
      <c r="D3717">
        <f t="shared" si="94"/>
        <v>18</v>
      </c>
    </row>
    <row r="3718" spans="1:4" x14ac:dyDescent="0.25">
      <c r="A3718">
        <v>37</v>
      </c>
      <c r="B3718">
        <v>56</v>
      </c>
      <c r="C3718">
        <v>13</v>
      </c>
      <c r="D3718">
        <f t="shared" si="94"/>
        <v>19</v>
      </c>
    </row>
    <row r="3719" spans="1:4" x14ac:dyDescent="0.25">
      <c r="A3719">
        <v>37</v>
      </c>
      <c r="B3719">
        <v>57</v>
      </c>
      <c r="C3719">
        <v>17</v>
      </c>
      <c r="D3719">
        <f t="shared" si="94"/>
        <v>20</v>
      </c>
    </row>
    <row r="3720" spans="1:4" x14ac:dyDescent="0.25">
      <c r="A3720">
        <v>37</v>
      </c>
      <c r="B3720">
        <v>58</v>
      </c>
      <c r="C3720">
        <v>15</v>
      </c>
      <c r="D3720" t="str">
        <f t="shared" si="94"/>
        <v>21+</v>
      </c>
    </row>
    <row r="3721" spans="1:4" x14ac:dyDescent="0.25">
      <c r="A3721">
        <v>37</v>
      </c>
      <c r="B3721">
        <v>59</v>
      </c>
      <c r="C3721">
        <v>14</v>
      </c>
      <c r="D3721" t="str">
        <f t="shared" si="94"/>
        <v>21+</v>
      </c>
    </row>
    <row r="3722" spans="1:4" x14ac:dyDescent="0.25">
      <c r="A3722">
        <v>37</v>
      </c>
      <c r="B3722">
        <v>60</v>
      </c>
      <c r="C3722">
        <v>9</v>
      </c>
      <c r="D3722" t="str">
        <f t="shared" si="94"/>
        <v>21+</v>
      </c>
    </row>
    <row r="3723" spans="1:4" x14ac:dyDescent="0.25">
      <c r="A3723">
        <v>37</v>
      </c>
      <c r="B3723">
        <v>61</v>
      </c>
      <c r="C3723">
        <v>8</v>
      </c>
      <c r="D3723" t="str">
        <f t="shared" si="94"/>
        <v>21+</v>
      </c>
    </row>
    <row r="3724" spans="1:4" x14ac:dyDescent="0.25">
      <c r="A3724">
        <v>37</v>
      </c>
      <c r="B3724">
        <v>62</v>
      </c>
      <c r="C3724">
        <v>16</v>
      </c>
      <c r="D3724" t="str">
        <f t="shared" si="94"/>
        <v>21+</v>
      </c>
    </row>
    <row r="3725" spans="1:4" x14ac:dyDescent="0.25">
      <c r="A3725">
        <v>37</v>
      </c>
      <c r="B3725">
        <v>63</v>
      </c>
      <c r="C3725">
        <v>14</v>
      </c>
      <c r="D3725" t="str">
        <f t="shared" si="94"/>
        <v>21+</v>
      </c>
    </row>
    <row r="3726" spans="1:4" x14ac:dyDescent="0.25">
      <c r="A3726">
        <v>37</v>
      </c>
      <c r="B3726">
        <v>64</v>
      </c>
      <c r="C3726">
        <v>15</v>
      </c>
      <c r="D3726" t="str">
        <f t="shared" si="94"/>
        <v>21+</v>
      </c>
    </row>
    <row r="3727" spans="1:4" x14ac:dyDescent="0.25">
      <c r="A3727">
        <v>37</v>
      </c>
      <c r="B3727">
        <v>65</v>
      </c>
      <c r="C3727">
        <v>14</v>
      </c>
      <c r="D3727" t="str">
        <f t="shared" si="94"/>
        <v>21+</v>
      </c>
    </row>
    <row r="3728" spans="1:4" x14ac:dyDescent="0.25">
      <c r="A3728">
        <v>37</v>
      </c>
      <c r="B3728">
        <v>66</v>
      </c>
      <c r="C3728">
        <v>8</v>
      </c>
      <c r="D3728" t="str">
        <f t="shared" si="94"/>
        <v>21+</v>
      </c>
    </row>
    <row r="3729" spans="1:4" x14ac:dyDescent="0.25">
      <c r="A3729">
        <v>37</v>
      </c>
      <c r="B3729">
        <v>67</v>
      </c>
      <c r="C3729">
        <v>13</v>
      </c>
      <c r="D3729" t="str">
        <f t="shared" si="94"/>
        <v>21+</v>
      </c>
    </row>
    <row r="3730" spans="1:4" x14ac:dyDescent="0.25">
      <c r="A3730">
        <v>37</v>
      </c>
      <c r="B3730">
        <v>68</v>
      </c>
      <c r="C3730">
        <v>7</v>
      </c>
      <c r="D3730" t="str">
        <f t="shared" si="94"/>
        <v>21+</v>
      </c>
    </row>
    <row r="3731" spans="1:4" x14ac:dyDescent="0.25">
      <c r="A3731">
        <v>37</v>
      </c>
      <c r="B3731">
        <v>69</v>
      </c>
      <c r="C3731">
        <v>10</v>
      </c>
      <c r="D3731" t="str">
        <f t="shared" si="94"/>
        <v>21+</v>
      </c>
    </row>
    <row r="3732" spans="1:4" x14ac:dyDescent="0.25">
      <c r="A3732">
        <v>37</v>
      </c>
      <c r="B3732">
        <v>70</v>
      </c>
      <c r="C3732">
        <v>5</v>
      </c>
      <c r="D3732" t="str">
        <f t="shared" si="94"/>
        <v>21+</v>
      </c>
    </row>
    <row r="3733" spans="1:4" x14ac:dyDescent="0.25">
      <c r="A3733">
        <v>37</v>
      </c>
      <c r="B3733">
        <v>71</v>
      </c>
      <c r="C3733">
        <v>6</v>
      </c>
      <c r="D3733" t="str">
        <f t="shared" si="94"/>
        <v>21+</v>
      </c>
    </row>
    <row r="3734" spans="1:4" x14ac:dyDescent="0.25">
      <c r="A3734">
        <v>37</v>
      </c>
      <c r="B3734">
        <v>72</v>
      </c>
      <c r="C3734">
        <v>5</v>
      </c>
      <c r="D3734" t="str">
        <f t="shared" si="94"/>
        <v>21+</v>
      </c>
    </row>
    <row r="3735" spans="1:4" x14ac:dyDescent="0.25">
      <c r="A3735">
        <v>37</v>
      </c>
      <c r="B3735">
        <v>73</v>
      </c>
      <c r="C3735">
        <v>8</v>
      </c>
      <c r="D3735" t="str">
        <f t="shared" si="94"/>
        <v>21+</v>
      </c>
    </row>
    <row r="3736" spans="1:4" x14ac:dyDescent="0.25">
      <c r="A3736">
        <v>37</v>
      </c>
      <c r="B3736">
        <v>74</v>
      </c>
      <c r="C3736">
        <v>6</v>
      </c>
      <c r="D3736" t="str">
        <f t="shared" si="94"/>
        <v>21+</v>
      </c>
    </row>
    <row r="3737" spans="1:4" x14ac:dyDescent="0.25">
      <c r="A3737">
        <v>37</v>
      </c>
      <c r="B3737">
        <v>75</v>
      </c>
      <c r="C3737">
        <v>3</v>
      </c>
      <c r="D3737" t="str">
        <f t="shared" si="94"/>
        <v>21+</v>
      </c>
    </row>
    <row r="3738" spans="1:4" x14ac:dyDescent="0.25">
      <c r="A3738">
        <v>37</v>
      </c>
      <c r="B3738">
        <v>76</v>
      </c>
      <c r="C3738">
        <v>9</v>
      </c>
      <c r="D3738" t="str">
        <f t="shared" si="94"/>
        <v>21+</v>
      </c>
    </row>
    <row r="3739" spans="1:4" x14ac:dyDescent="0.25">
      <c r="A3739">
        <v>37</v>
      </c>
      <c r="B3739">
        <v>77</v>
      </c>
      <c r="C3739">
        <v>12</v>
      </c>
      <c r="D3739" t="str">
        <f t="shared" si="94"/>
        <v>21+</v>
      </c>
    </row>
    <row r="3740" spans="1:4" x14ac:dyDescent="0.25">
      <c r="A3740">
        <v>37</v>
      </c>
      <c r="B3740">
        <v>78</v>
      </c>
      <c r="C3740">
        <v>9</v>
      </c>
      <c r="D3740" t="str">
        <f t="shared" si="94"/>
        <v>21+</v>
      </c>
    </row>
    <row r="3741" spans="1:4" x14ac:dyDescent="0.25">
      <c r="A3741">
        <v>37</v>
      </c>
      <c r="B3741">
        <v>79</v>
      </c>
      <c r="C3741">
        <v>10</v>
      </c>
      <c r="D3741" t="str">
        <f t="shared" si="94"/>
        <v>21+</v>
      </c>
    </row>
    <row r="3742" spans="1:4" x14ac:dyDescent="0.25">
      <c r="A3742">
        <v>37</v>
      </c>
      <c r="B3742">
        <v>80</v>
      </c>
      <c r="C3742">
        <v>4</v>
      </c>
      <c r="D3742" t="str">
        <f t="shared" si="94"/>
        <v>21+</v>
      </c>
    </row>
    <row r="3743" spans="1:4" x14ac:dyDescent="0.25">
      <c r="A3743">
        <v>37</v>
      </c>
      <c r="B3743">
        <v>81</v>
      </c>
      <c r="C3743">
        <v>8</v>
      </c>
      <c r="D3743" t="str">
        <f t="shared" si="94"/>
        <v>21+</v>
      </c>
    </row>
    <row r="3744" spans="1:4" x14ac:dyDescent="0.25">
      <c r="A3744">
        <v>37</v>
      </c>
      <c r="B3744">
        <v>82</v>
      </c>
      <c r="C3744">
        <v>4</v>
      </c>
      <c r="D3744" t="str">
        <f t="shared" si="94"/>
        <v>21+</v>
      </c>
    </row>
    <row r="3745" spans="1:4" x14ac:dyDescent="0.25">
      <c r="A3745">
        <v>37</v>
      </c>
      <c r="B3745">
        <v>83</v>
      </c>
      <c r="C3745">
        <v>5</v>
      </c>
      <c r="D3745" t="str">
        <f t="shared" si="94"/>
        <v>21+</v>
      </c>
    </row>
    <row r="3746" spans="1:4" x14ac:dyDescent="0.25">
      <c r="A3746">
        <v>37</v>
      </c>
      <c r="B3746">
        <v>84</v>
      </c>
      <c r="C3746">
        <v>5</v>
      </c>
      <c r="D3746" t="str">
        <f t="shared" si="94"/>
        <v>21+</v>
      </c>
    </row>
    <row r="3747" spans="1:4" x14ac:dyDescent="0.25">
      <c r="A3747">
        <v>37</v>
      </c>
      <c r="B3747">
        <v>85</v>
      </c>
      <c r="C3747">
        <v>5</v>
      </c>
      <c r="D3747" t="str">
        <f t="shared" si="94"/>
        <v>21+</v>
      </c>
    </row>
    <row r="3748" spans="1:4" x14ac:dyDescent="0.25">
      <c r="A3748">
        <v>37</v>
      </c>
      <c r="B3748">
        <v>86</v>
      </c>
      <c r="C3748">
        <v>4</v>
      </c>
      <c r="D3748" t="str">
        <f t="shared" si="94"/>
        <v>21+</v>
      </c>
    </row>
    <row r="3749" spans="1:4" x14ac:dyDescent="0.25">
      <c r="A3749">
        <v>37</v>
      </c>
      <c r="B3749">
        <v>87</v>
      </c>
      <c r="C3749">
        <v>3</v>
      </c>
      <c r="D3749" t="str">
        <f t="shared" si="94"/>
        <v>21+</v>
      </c>
    </row>
    <row r="3750" spans="1:4" x14ac:dyDescent="0.25">
      <c r="A3750">
        <v>37</v>
      </c>
      <c r="B3750">
        <v>88</v>
      </c>
      <c r="C3750">
        <v>5</v>
      </c>
      <c r="D3750" t="str">
        <f t="shared" si="94"/>
        <v>21+</v>
      </c>
    </row>
    <row r="3751" spans="1:4" x14ac:dyDescent="0.25">
      <c r="A3751">
        <v>37</v>
      </c>
      <c r="B3751">
        <v>89</v>
      </c>
      <c r="C3751">
        <v>3</v>
      </c>
      <c r="D3751" t="str">
        <f t="shared" si="94"/>
        <v>21+</v>
      </c>
    </row>
    <row r="3752" spans="1:4" x14ac:dyDescent="0.25">
      <c r="A3752">
        <v>37</v>
      </c>
      <c r="B3752">
        <v>91</v>
      </c>
      <c r="C3752">
        <v>2</v>
      </c>
      <c r="D3752" t="str">
        <f t="shared" si="94"/>
        <v>21+</v>
      </c>
    </row>
    <row r="3753" spans="1:4" x14ac:dyDescent="0.25">
      <c r="A3753">
        <v>37</v>
      </c>
      <c r="B3753">
        <v>92</v>
      </c>
      <c r="C3753">
        <v>6</v>
      </c>
      <c r="D3753" t="str">
        <f t="shared" si="94"/>
        <v>21+</v>
      </c>
    </row>
    <row r="3754" spans="1:4" x14ac:dyDescent="0.25">
      <c r="A3754">
        <v>37</v>
      </c>
      <c r="B3754">
        <v>93</v>
      </c>
      <c r="C3754">
        <v>6</v>
      </c>
      <c r="D3754" t="str">
        <f t="shared" si="94"/>
        <v>21+</v>
      </c>
    </row>
    <row r="3755" spans="1:4" x14ac:dyDescent="0.25">
      <c r="A3755">
        <v>37</v>
      </c>
      <c r="B3755">
        <v>94</v>
      </c>
      <c r="C3755">
        <v>2</v>
      </c>
      <c r="D3755" t="str">
        <f t="shared" si="94"/>
        <v>21+</v>
      </c>
    </row>
    <row r="3756" spans="1:4" x14ac:dyDescent="0.25">
      <c r="A3756">
        <v>37</v>
      </c>
      <c r="B3756">
        <v>95</v>
      </c>
      <c r="C3756">
        <v>5</v>
      </c>
      <c r="D3756" t="str">
        <f t="shared" si="94"/>
        <v>21+</v>
      </c>
    </row>
    <row r="3757" spans="1:4" x14ac:dyDescent="0.25">
      <c r="A3757">
        <v>37</v>
      </c>
      <c r="B3757">
        <v>96</v>
      </c>
      <c r="C3757">
        <v>2</v>
      </c>
      <c r="D3757" t="str">
        <f t="shared" si="94"/>
        <v>21+</v>
      </c>
    </row>
    <row r="3758" spans="1:4" x14ac:dyDescent="0.25">
      <c r="A3758">
        <v>37</v>
      </c>
      <c r="B3758">
        <v>97</v>
      </c>
      <c r="C3758">
        <v>2</v>
      </c>
      <c r="D3758" t="str">
        <f t="shared" si="94"/>
        <v>21+</v>
      </c>
    </row>
    <row r="3759" spans="1:4" x14ac:dyDescent="0.25">
      <c r="A3759">
        <v>37</v>
      </c>
      <c r="B3759">
        <v>98</v>
      </c>
      <c r="C3759">
        <v>4</v>
      </c>
      <c r="D3759" t="str">
        <f t="shared" si="94"/>
        <v>21+</v>
      </c>
    </row>
    <row r="3760" spans="1:4" x14ac:dyDescent="0.25">
      <c r="A3760">
        <v>37</v>
      </c>
      <c r="B3760">
        <v>99</v>
      </c>
      <c r="C3760">
        <v>2</v>
      </c>
      <c r="D3760" t="str">
        <f t="shared" si="94"/>
        <v>21+</v>
      </c>
    </row>
    <row r="3761" spans="1:4" x14ac:dyDescent="0.25">
      <c r="A3761">
        <v>37</v>
      </c>
      <c r="B3761">
        <v>100</v>
      </c>
      <c r="C3761">
        <v>1</v>
      </c>
      <c r="D3761" t="str">
        <f t="shared" si="94"/>
        <v>21+</v>
      </c>
    </row>
    <row r="3762" spans="1:4" x14ac:dyDescent="0.25">
      <c r="A3762">
        <v>37</v>
      </c>
      <c r="B3762">
        <v>101</v>
      </c>
      <c r="C3762">
        <v>2</v>
      </c>
      <c r="D3762" t="str">
        <f t="shared" si="94"/>
        <v>21+</v>
      </c>
    </row>
    <row r="3763" spans="1:4" x14ac:dyDescent="0.25">
      <c r="A3763">
        <v>37</v>
      </c>
      <c r="B3763">
        <v>102</v>
      </c>
      <c r="C3763">
        <v>3</v>
      </c>
      <c r="D3763" t="str">
        <f t="shared" si="94"/>
        <v>21+</v>
      </c>
    </row>
    <row r="3764" spans="1:4" x14ac:dyDescent="0.25">
      <c r="A3764">
        <v>37</v>
      </c>
      <c r="B3764">
        <v>103</v>
      </c>
      <c r="C3764">
        <v>1</v>
      </c>
      <c r="D3764" t="str">
        <f t="shared" si="94"/>
        <v>21+</v>
      </c>
    </row>
    <row r="3765" spans="1:4" x14ac:dyDescent="0.25">
      <c r="A3765">
        <v>37</v>
      </c>
      <c r="B3765">
        <v>104</v>
      </c>
      <c r="C3765">
        <v>2</v>
      </c>
      <c r="D3765" t="str">
        <f t="shared" si="94"/>
        <v>21+</v>
      </c>
    </row>
    <row r="3766" spans="1:4" x14ac:dyDescent="0.25">
      <c r="A3766">
        <v>37</v>
      </c>
      <c r="B3766">
        <v>106</v>
      </c>
      <c r="C3766">
        <v>3</v>
      </c>
      <c r="D3766" t="str">
        <f t="shared" si="94"/>
        <v>21+</v>
      </c>
    </row>
    <row r="3767" spans="1:4" x14ac:dyDescent="0.25">
      <c r="A3767">
        <v>37</v>
      </c>
      <c r="B3767">
        <v>108</v>
      </c>
      <c r="C3767">
        <v>2</v>
      </c>
      <c r="D3767" t="str">
        <f t="shared" si="94"/>
        <v>21+</v>
      </c>
    </row>
    <row r="3768" spans="1:4" x14ac:dyDescent="0.25">
      <c r="A3768">
        <v>37</v>
      </c>
      <c r="B3768">
        <v>109</v>
      </c>
      <c r="C3768">
        <v>1</v>
      </c>
      <c r="D3768" t="str">
        <f t="shared" si="94"/>
        <v>21+</v>
      </c>
    </row>
    <row r="3769" spans="1:4" x14ac:dyDescent="0.25">
      <c r="A3769">
        <v>37</v>
      </c>
      <c r="B3769">
        <v>110</v>
      </c>
      <c r="C3769">
        <v>2</v>
      </c>
      <c r="D3769" t="str">
        <f t="shared" si="94"/>
        <v>21+</v>
      </c>
    </row>
    <row r="3770" spans="1:4" x14ac:dyDescent="0.25">
      <c r="A3770">
        <v>37</v>
      </c>
      <c r="B3770">
        <v>111</v>
      </c>
      <c r="C3770">
        <v>1</v>
      </c>
      <c r="D3770" t="str">
        <f t="shared" si="94"/>
        <v>21+</v>
      </c>
    </row>
    <row r="3771" spans="1:4" x14ac:dyDescent="0.25">
      <c r="A3771">
        <v>37</v>
      </c>
      <c r="B3771">
        <v>112</v>
      </c>
      <c r="C3771">
        <v>1</v>
      </c>
      <c r="D3771" t="str">
        <f t="shared" si="94"/>
        <v>21+</v>
      </c>
    </row>
    <row r="3772" spans="1:4" x14ac:dyDescent="0.25">
      <c r="A3772">
        <v>37</v>
      </c>
      <c r="B3772">
        <v>115</v>
      </c>
      <c r="C3772">
        <v>1</v>
      </c>
      <c r="D3772" t="str">
        <f t="shared" si="94"/>
        <v>21+</v>
      </c>
    </row>
    <row r="3773" spans="1:4" x14ac:dyDescent="0.25">
      <c r="A3773">
        <v>37</v>
      </c>
      <c r="B3773">
        <v>116</v>
      </c>
      <c r="C3773">
        <v>4</v>
      </c>
      <c r="D3773" t="str">
        <f t="shared" si="94"/>
        <v>21+</v>
      </c>
    </row>
    <row r="3774" spans="1:4" x14ac:dyDescent="0.25">
      <c r="A3774">
        <v>37</v>
      </c>
      <c r="B3774">
        <v>117</v>
      </c>
      <c r="C3774">
        <v>2</v>
      </c>
      <c r="D3774" t="str">
        <f t="shared" si="94"/>
        <v>21+</v>
      </c>
    </row>
    <row r="3775" spans="1:4" x14ac:dyDescent="0.25">
      <c r="A3775">
        <v>37</v>
      </c>
      <c r="B3775">
        <v>118</v>
      </c>
      <c r="C3775">
        <v>1</v>
      </c>
      <c r="D3775" t="str">
        <f t="shared" si="94"/>
        <v>21+</v>
      </c>
    </row>
    <row r="3776" spans="1:4" x14ac:dyDescent="0.25">
      <c r="A3776">
        <v>37</v>
      </c>
      <c r="B3776">
        <v>119</v>
      </c>
      <c r="C3776">
        <v>1</v>
      </c>
      <c r="D3776" t="str">
        <f t="shared" si="94"/>
        <v>21+</v>
      </c>
    </row>
    <row r="3777" spans="1:4" x14ac:dyDescent="0.25">
      <c r="A3777">
        <v>37</v>
      </c>
      <c r="B3777">
        <v>120</v>
      </c>
      <c r="C3777">
        <v>1</v>
      </c>
      <c r="D3777" t="str">
        <f t="shared" si="94"/>
        <v>21+</v>
      </c>
    </row>
    <row r="3778" spans="1:4" x14ac:dyDescent="0.25">
      <c r="A3778">
        <v>37</v>
      </c>
      <c r="B3778">
        <v>122</v>
      </c>
      <c r="C3778">
        <v>1</v>
      </c>
      <c r="D3778" t="str">
        <f t="shared" si="94"/>
        <v>21+</v>
      </c>
    </row>
    <row r="3779" spans="1:4" x14ac:dyDescent="0.25">
      <c r="A3779">
        <v>37</v>
      </c>
      <c r="B3779">
        <v>123</v>
      </c>
      <c r="C3779">
        <v>1</v>
      </c>
      <c r="D3779" t="str">
        <f t="shared" ref="D3779:D3842" si="95">IF(B3779-A3779&lt;21,B3779-A3779,"21+")</f>
        <v>21+</v>
      </c>
    </row>
    <row r="3780" spans="1:4" x14ac:dyDescent="0.25">
      <c r="A3780">
        <v>37</v>
      </c>
      <c r="B3780">
        <v>125</v>
      </c>
      <c r="C3780">
        <v>1</v>
      </c>
      <c r="D3780" t="str">
        <f t="shared" si="95"/>
        <v>21+</v>
      </c>
    </row>
    <row r="3781" spans="1:4" x14ac:dyDescent="0.25">
      <c r="A3781">
        <v>37</v>
      </c>
      <c r="B3781">
        <v>126</v>
      </c>
      <c r="C3781">
        <v>2</v>
      </c>
      <c r="D3781" t="str">
        <f t="shared" si="95"/>
        <v>21+</v>
      </c>
    </row>
    <row r="3782" spans="1:4" x14ac:dyDescent="0.25">
      <c r="A3782">
        <v>37</v>
      </c>
      <c r="B3782">
        <v>127</v>
      </c>
      <c r="C3782">
        <v>1</v>
      </c>
      <c r="D3782" t="str">
        <f t="shared" si="95"/>
        <v>21+</v>
      </c>
    </row>
    <row r="3783" spans="1:4" x14ac:dyDescent="0.25">
      <c r="A3783">
        <v>37</v>
      </c>
      <c r="B3783">
        <v>128</v>
      </c>
      <c r="C3783">
        <v>1</v>
      </c>
      <c r="D3783" t="str">
        <f t="shared" si="95"/>
        <v>21+</v>
      </c>
    </row>
    <row r="3784" spans="1:4" x14ac:dyDescent="0.25">
      <c r="A3784">
        <v>37</v>
      </c>
      <c r="B3784">
        <v>129</v>
      </c>
      <c r="C3784">
        <v>2</v>
      </c>
      <c r="D3784" t="str">
        <f t="shared" si="95"/>
        <v>21+</v>
      </c>
    </row>
    <row r="3785" spans="1:4" x14ac:dyDescent="0.25">
      <c r="A3785">
        <v>37</v>
      </c>
      <c r="B3785">
        <v>130</v>
      </c>
      <c r="C3785">
        <v>1</v>
      </c>
      <c r="D3785" t="str">
        <f t="shared" si="95"/>
        <v>21+</v>
      </c>
    </row>
    <row r="3786" spans="1:4" x14ac:dyDescent="0.25">
      <c r="A3786">
        <v>37</v>
      </c>
      <c r="B3786">
        <v>131</v>
      </c>
      <c r="C3786">
        <v>1</v>
      </c>
      <c r="D3786" t="str">
        <f t="shared" si="95"/>
        <v>21+</v>
      </c>
    </row>
    <row r="3787" spans="1:4" x14ac:dyDescent="0.25">
      <c r="A3787">
        <v>37</v>
      </c>
      <c r="B3787">
        <v>132</v>
      </c>
      <c r="C3787">
        <v>1</v>
      </c>
      <c r="D3787" t="str">
        <f t="shared" si="95"/>
        <v>21+</v>
      </c>
    </row>
    <row r="3788" spans="1:4" x14ac:dyDescent="0.25">
      <c r="A3788">
        <v>37</v>
      </c>
      <c r="B3788">
        <v>136</v>
      </c>
      <c r="C3788">
        <v>1</v>
      </c>
      <c r="D3788" t="str">
        <f t="shared" si="95"/>
        <v>21+</v>
      </c>
    </row>
    <row r="3789" spans="1:4" x14ac:dyDescent="0.25">
      <c r="A3789">
        <v>37</v>
      </c>
      <c r="B3789">
        <v>162</v>
      </c>
      <c r="C3789">
        <v>1</v>
      </c>
      <c r="D3789" t="str">
        <f t="shared" si="95"/>
        <v>21+</v>
      </c>
    </row>
    <row r="3790" spans="1:4" x14ac:dyDescent="0.25">
      <c r="A3790">
        <v>38</v>
      </c>
      <c r="B3790">
        <v>38</v>
      </c>
      <c r="C3790">
        <v>46</v>
      </c>
      <c r="D3790">
        <f t="shared" si="95"/>
        <v>0</v>
      </c>
    </row>
    <row r="3791" spans="1:4" x14ac:dyDescent="0.25">
      <c r="A3791">
        <v>38</v>
      </c>
      <c r="B3791">
        <v>39</v>
      </c>
      <c r="C3791">
        <v>41</v>
      </c>
      <c r="D3791">
        <f t="shared" si="95"/>
        <v>1</v>
      </c>
    </row>
    <row r="3792" spans="1:4" x14ac:dyDescent="0.25">
      <c r="A3792">
        <v>38</v>
      </c>
      <c r="B3792">
        <v>40</v>
      </c>
      <c r="C3792">
        <v>36</v>
      </c>
      <c r="D3792">
        <f t="shared" si="95"/>
        <v>2</v>
      </c>
    </row>
    <row r="3793" spans="1:4" x14ac:dyDescent="0.25">
      <c r="A3793">
        <v>38</v>
      </c>
      <c r="B3793">
        <v>41</v>
      </c>
      <c r="C3793">
        <v>32</v>
      </c>
      <c r="D3793">
        <f t="shared" si="95"/>
        <v>3</v>
      </c>
    </row>
    <row r="3794" spans="1:4" x14ac:dyDescent="0.25">
      <c r="A3794">
        <v>38</v>
      </c>
      <c r="B3794">
        <v>42</v>
      </c>
      <c r="C3794">
        <v>32</v>
      </c>
      <c r="D3794">
        <f t="shared" si="95"/>
        <v>4</v>
      </c>
    </row>
    <row r="3795" spans="1:4" x14ac:dyDescent="0.25">
      <c r="A3795">
        <v>38</v>
      </c>
      <c r="B3795">
        <v>43</v>
      </c>
      <c r="C3795">
        <v>28</v>
      </c>
      <c r="D3795">
        <f t="shared" si="95"/>
        <v>5</v>
      </c>
    </row>
    <row r="3796" spans="1:4" x14ac:dyDescent="0.25">
      <c r="A3796">
        <v>38</v>
      </c>
      <c r="B3796">
        <v>44</v>
      </c>
      <c r="C3796">
        <v>21</v>
      </c>
      <c r="D3796">
        <f t="shared" si="95"/>
        <v>6</v>
      </c>
    </row>
    <row r="3797" spans="1:4" x14ac:dyDescent="0.25">
      <c r="A3797">
        <v>38</v>
      </c>
      <c r="B3797">
        <v>45</v>
      </c>
      <c r="C3797">
        <v>34</v>
      </c>
      <c r="D3797">
        <f t="shared" si="95"/>
        <v>7</v>
      </c>
    </row>
    <row r="3798" spans="1:4" x14ac:dyDescent="0.25">
      <c r="A3798">
        <v>38</v>
      </c>
      <c r="B3798">
        <v>46</v>
      </c>
      <c r="C3798">
        <v>22</v>
      </c>
      <c r="D3798">
        <f t="shared" si="95"/>
        <v>8</v>
      </c>
    </row>
    <row r="3799" spans="1:4" x14ac:dyDescent="0.25">
      <c r="A3799">
        <v>38</v>
      </c>
      <c r="B3799">
        <v>47</v>
      </c>
      <c r="C3799">
        <v>28</v>
      </c>
      <c r="D3799">
        <f t="shared" si="95"/>
        <v>9</v>
      </c>
    </row>
    <row r="3800" spans="1:4" x14ac:dyDescent="0.25">
      <c r="A3800">
        <v>38</v>
      </c>
      <c r="B3800">
        <v>48</v>
      </c>
      <c r="C3800">
        <v>17</v>
      </c>
      <c r="D3800">
        <f t="shared" si="95"/>
        <v>10</v>
      </c>
    </row>
    <row r="3801" spans="1:4" x14ac:dyDescent="0.25">
      <c r="A3801">
        <v>38</v>
      </c>
      <c r="B3801">
        <v>49</v>
      </c>
      <c r="C3801">
        <v>18</v>
      </c>
      <c r="D3801">
        <f t="shared" si="95"/>
        <v>11</v>
      </c>
    </row>
    <row r="3802" spans="1:4" x14ac:dyDescent="0.25">
      <c r="A3802">
        <v>38</v>
      </c>
      <c r="B3802">
        <v>50</v>
      </c>
      <c r="C3802">
        <v>20</v>
      </c>
      <c r="D3802">
        <f t="shared" si="95"/>
        <v>12</v>
      </c>
    </row>
    <row r="3803" spans="1:4" x14ac:dyDescent="0.25">
      <c r="A3803">
        <v>38</v>
      </c>
      <c r="B3803">
        <v>51</v>
      </c>
      <c r="C3803">
        <v>21</v>
      </c>
      <c r="D3803">
        <f t="shared" si="95"/>
        <v>13</v>
      </c>
    </row>
    <row r="3804" spans="1:4" x14ac:dyDescent="0.25">
      <c r="A3804">
        <v>38</v>
      </c>
      <c r="B3804">
        <v>52</v>
      </c>
      <c r="C3804">
        <v>21</v>
      </c>
      <c r="D3804">
        <f t="shared" si="95"/>
        <v>14</v>
      </c>
    </row>
    <row r="3805" spans="1:4" x14ac:dyDescent="0.25">
      <c r="A3805">
        <v>38</v>
      </c>
      <c r="B3805">
        <v>53</v>
      </c>
      <c r="C3805">
        <v>14</v>
      </c>
      <c r="D3805">
        <f t="shared" si="95"/>
        <v>15</v>
      </c>
    </row>
    <row r="3806" spans="1:4" x14ac:dyDescent="0.25">
      <c r="A3806">
        <v>38</v>
      </c>
      <c r="B3806">
        <v>54</v>
      </c>
      <c r="C3806">
        <v>26</v>
      </c>
      <c r="D3806">
        <f t="shared" si="95"/>
        <v>16</v>
      </c>
    </row>
    <row r="3807" spans="1:4" x14ac:dyDescent="0.25">
      <c r="A3807">
        <v>38</v>
      </c>
      <c r="B3807">
        <v>55</v>
      </c>
      <c r="C3807">
        <v>19</v>
      </c>
      <c r="D3807">
        <f t="shared" si="95"/>
        <v>17</v>
      </c>
    </row>
    <row r="3808" spans="1:4" x14ac:dyDescent="0.25">
      <c r="A3808">
        <v>38</v>
      </c>
      <c r="B3808">
        <v>56</v>
      </c>
      <c r="C3808">
        <v>22</v>
      </c>
      <c r="D3808">
        <f t="shared" si="95"/>
        <v>18</v>
      </c>
    </row>
    <row r="3809" spans="1:4" x14ac:dyDescent="0.25">
      <c r="A3809">
        <v>38</v>
      </c>
      <c r="B3809">
        <v>57</v>
      </c>
      <c r="C3809">
        <v>16</v>
      </c>
      <c r="D3809">
        <f t="shared" si="95"/>
        <v>19</v>
      </c>
    </row>
    <row r="3810" spans="1:4" x14ac:dyDescent="0.25">
      <c r="A3810">
        <v>38</v>
      </c>
      <c r="B3810">
        <v>58</v>
      </c>
      <c r="C3810">
        <v>12</v>
      </c>
      <c r="D3810">
        <f t="shared" si="95"/>
        <v>20</v>
      </c>
    </row>
    <row r="3811" spans="1:4" x14ac:dyDescent="0.25">
      <c r="A3811">
        <v>38</v>
      </c>
      <c r="B3811">
        <v>59</v>
      </c>
      <c r="C3811">
        <v>17</v>
      </c>
      <c r="D3811" t="str">
        <f t="shared" si="95"/>
        <v>21+</v>
      </c>
    </row>
    <row r="3812" spans="1:4" x14ac:dyDescent="0.25">
      <c r="A3812">
        <v>38</v>
      </c>
      <c r="B3812">
        <v>60</v>
      </c>
      <c r="C3812">
        <v>11</v>
      </c>
      <c r="D3812" t="str">
        <f t="shared" si="95"/>
        <v>21+</v>
      </c>
    </row>
    <row r="3813" spans="1:4" x14ac:dyDescent="0.25">
      <c r="A3813">
        <v>38</v>
      </c>
      <c r="B3813">
        <v>61</v>
      </c>
      <c r="C3813">
        <v>17</v>
      </c>
      <c r="D3813" t="str">
        <f t="shared" si="95"/>
        <v>21+</v>
      </c>
    </row>
    <row r="3814" spans="1:4" x14ac:dyDescent="0.25">
      <c r="A3814">
        <v>38</v>
      </c>
      <c r="B3814">
        <v>62</v>
      </c>
      <c r="C3814">
        <v>9</v>
      </c>
      <c r="D3814" t="str">
        <f t="shared" si="95"/>
        <v>21+</v>
      </c>
    </row>
    <row r="3815" spans="1:4" x14ac:dyDescent="0.25">
      <c r="A3815">
        <v>38</v>
      </c>
      <c r="B3815">
        <v>63</v>
      </c>
      <c r="C3815">
        <v>15</v>
      </c>
      <c r="D3815" t="str">
        <f t="shared" si="95"/>
        <v>21+</v>
      </c>
    </row>
    <row r="3816" spans="1:4" x14ac:dyDescent="0.25">
      <c r="A3816">
        <v>38</v>
      </c>
      <c r="B3816">
        <v>64</v>
      </c>
      <c r="C3816">
        <v>7</v>
      </c>
      <c r="D3816" t="str">
        <f t="shared" si="95"/>
        <v>21+</v>
      </c>
    </row>
    <row r="3817" spans="1:4" x14ac:dyDescent="0.25">
      <c r="A3817">
        <v>38</v>
      </c>
      <c r="B3817">
        <v>65</v>
      </c>
      <c r="C3817">
        <v>6</v>
      </c>
      <c r="D3817" t="str">
        <f t="shared" si="95"/>
        <v>21+</v>
      </c>
    </row>
    <row r="3818" spans="1:4" x14ac:dyDescent="0.25">
      <c r="A3818">
        <v>38</v>
      </c>
      <c r="B3818">
        <v>66</v>
      </c>
      <c r="C3818">
        <v>15</v>
      </c>
      <c r="D3818" t="str">
        <f t="shared" si="95"/>
        <v>21+</v>
      </c>
    </row>
    <row r="3819" spans="1:4" x14ac:dyDescent="0.25">
      <c r="A3819">
        <v>38</v>
      </c>
      <c r="B3819">
        <v>67</v>
      </c>
      <c r="C3819">
        <v>10</v>
      </c>
      <c r="D3819" t="str">
        <f t="shared" si="95"/>
        <v>21+</v>
      </c>
    </row>
    <row r="3820" spans="1:4" x14ac:dyDescent="0.25">
      <c r="A3820">
        <v>38</v>
      </c>
      <c r="B3820">
        <v>68</v>
      </c>
      <c r="C3820">
        <v>10</v>
      </c>
      <c r="D3820" t="str">
        <f t="shared" si="95"/>
        <v>21+</v>
      </c>
    </row>
    <row r="3821" spans="1:4" x14ac:dyDescent="0.25">
      <c r="A3821">
        <v>38</v>
      </c>
      <c r="B3821">
        <v>69</v>
      </c>
      <c r="C3821">
        <v>7</v>
      </c>
      <c r="D3821" t="str">
        <f t="shared" si="95"/>
        <v>21+</v>
      </c>
    </row>
    <row r="3822" spans="1:4" x14ac:dyDescent="0.25">
      <c r="A3822">
        <v>38</v>
      </c>
      <c r="B3822">
        <v>70</v>
      </c>
      <c r="C3822">
        <v>18</v>
      </c>
      <c r="D3822" t="str">
        <f t="shared" si="95"/>
        <v>21+</v>
      </c>
    </row>
    <row r="3823" spans="1:4" x14ac:dyDescent="0.25">
      <c r="A3823">
        <v>38</v>
      </c>
      <c r="B3823">
        <v>71</v>
      </c>
      <c r="C3823">
        <v>14</v>
      </c>
      <c r="D3823" t="str">
        <f t="shared" si="95"/>
        <v>21+</v>
      </c>
    </row>
    <row r="3824" spans="1:4" x14ac:dyDescent="0.25">
      <c r="A3824">
        <v>38</v>
      </c>
      <c r="B3824">
        <v>72</v>
      </c>
      <c r="C3824">
        <v>10</v>
      </c>
      <c r="D3824" t="str">
        <f t="shared" si="95"/>
        <v>21+</v>
      </c>
    </row>
    <row r="3825" spans="1:4" x14ac:dyDescent="0.25">
      <c r="A3825">
        <v>38</v>
      </c>
      <c r="B3825">
        <v>73</v>
      </c>
      <c r="C3825">
        <v>10</v>
      </c>
      <c r="D3825" t="str">
        <f t="shared" si="95"/>
        <v>21+</v>
      </c>
    </row>
    <row r="3826" spans="1:4" x14ac:dyDescent="0.25">
      <c r="A3826">
        <v>38</v>
      </c>
      <c r="B3826">
        <v>74</v>
      </c>
      <c r="C3826">
        <v>15</v>
      </c>
      <c r="D3826" t="str">
        <f t="shared" si="95"/>
        <v>21+</v>
      </c>
    </row>
    <row r="3827" spans="1:4" x14ac:dyDescent="0.25">
      <c r="A3827">
        <v>38</v>
      </c>
      <c r="B3827">
        <v>75</v>
      </c>
      <c r="C3827">
        <v>4</v>
      </c>
      <c r="D3827" t="str">
        <f t="shared" si="95"/>
        <v>21+</v>
      </c>
    </row>
    <row r="3828" spans="1:4" x14ac:dyDescent="0.25">
      <c r="A3828">
        <v>38</v>
      </c>
      <c r="B3828">
        <v>76</v>
      </c>
      <c r="C3828">
        <v>13</v>
      </c>
      <c r="D3828" t="str">
        <f t="shared" si="95"/>
        <v>21+</v>
      </c>
    </row>
    <row r="3829" spans="1:4" x14ac:dyDescent="0.25">
      <c r="A3829">
        <v>38</v>
      </c>
      <c r="B3829">
        <v>77</v>
      </c>
      <c r="C3829">
        <v>5</v>
      </c>
      <c r="D3829" t="str">
        <f t="shared" si="95"/>
        <v>21+</v>
      </c>
    </row>
    <row r="3830" spans="1:4" x14ac:dyDescent="0.25">
      <c r="A3830">
        <v>38</v>
      </c>
      <c r="B3830">
        <v>78</v>
      </c>
      <c r="C3830">
        <v>6</v>
      </c>
      <c r="D3830" t="str">
        <f t="shared" si="95"/>
        <v>21+</v>
      </c>
    </row>
    <row r="3831" spans="1:4" x14ac:dyDescent="0.25">
      <c r="A3831">
        <v>38</v>
      </c>
      <c r="B3831">
        <v>79</v>
      </c>
      <c r="C3831">
        <v>8</v>
      </c>
      <c r="D3831" t="str">
        <f t="shared" si="95"/>
        <v>21+</v>
      </c>
    </row>
    <row r="3832" spans="1:4" x14ac:dyDescent="0.25">
      <c r="A3832">
        <v>38</v>
      </c>
      <c r="B3832">
        <v>80</v>
      </c>
      <c r="C3832">
        <v>11</v>
      </c>
      <c r="D3832" t="str">
        <f t="shared" si="95"/>
        <v>21+</v>
      </c>
    </row>
    <row r="3833" spans="1:4" x14ac:dyDescent="0.25">
      <c r="A3833">
        <v>38</v>
      </c>
      <c r="B3833">
        <v>81</v>
      </c>
      <c r="C3833">
        <v>7</v>
      </c>
      <c r="D3833" t="str">
        <f t="shared" si="95"/>
        <v>21+</v>
      </c>
    </row>
    <row r="3834" spans="1:4" x14ac:dyDescent="0.25">
      <c r="A3834">
        <v>38</v>
      </c>
      <c r="B3834">
        <v>82</v>
      </c>
      <c r="C3834">
        <v>3</v>
      </c>
      <c r="D3834" t="str">
        <f t="shared" si="95"/>
        <v>21+</v>
      </c>
    </row>
    <row r="3835" spans="1:4" x14ac:dyDescent="0.25">
      <c r="A3835">
        <v>38</v>
      </c>
      <c r="B3835">
        <v>83</v>
      </c>
      <c r="C3835">
        <v>10</v>
      </c>
      <c r="D3835" t="str">
        <f t="shared" si="95"/>
        <v>21+</v>
      </c>
    </row>
    <row r="3836" spans="1:4" x14ac:dyDescent="0.25">
      <c r="A3836">
        <v>38</v>
      </c>
      <c r="B3836">
        <v>84</v>
      </c>
      <c r="C3836">
        <v>10</v>
      </c>
      <c r="D3836" t="str">
        <f t="shared" si="95"/>
        <v>21+</v>
      </c>
    </row>
    <row r="3837" spans="1:4" x14ac:dyDescent="0.25">
      <c r="A3837">
        <v>38</v>
      </c>
      <c r="B3837">
        <v>85</v>
      </c>
      <c r="C3837">
        <v>3</v>
      </c>
      <c r="D3837" t="str">
        <f t="shared" si="95"/>
        <v>21+</v>
      </c>
    </row>
    <row r="3838" spans="1:4" x14ac:dyDescent="0.25">
      <c r="A3838">
        <v>38</v>
      </c>
      <c r="B3838">
        <v>86</v>
      </c>
      <c r="C3838">
        <v>5</v>
      </c>
      <c r="D3838" t="str">
        <f t="shared" si="95"/>
        <v>21+</v>
      </c>
    </row>
    <row r="3839" spans="1:4" x14ac:dyDescent="0.25">
      <c r="A3839">
        <v>38</v>
      </c>
      <c r="B3839">
        <v>87</v>
      </c>
      <c r="C3839">
        <v>5</v>
      </c>
      <c r="D3839" t="str">
        <f t="shared" si="95"/>
        <v>21+</v>
      </c>
    </row>
    <row r="3840" spans="1:4" x14ac:dyDescent="0.25">
      <c r="A3840">
        <v>38</v>
      </c>
      <c r="B3840">
        <v>88</v>
      </c>
      <c r="C3840">
        <v>5</v>
      </c>
      <c r="D3840" t="str">
        <f t="shared" si="95"/>
        <v>21+</v>
      </c>
    </row>
    <row r="3841" spans="1:4" x14ac:dyDescent="0.25">
      <c r="A3841">
        <v>38</v>
      </c>
      <c r="B3841">
        <v>89</v>
      </c>
      <c r="C3841">
        <v>6</v>
      </c>
      <c r="D3841" t="str">
        <f t="shared" si="95"/>
        <v>21+</v>
      </c>
    </row>
    <row r="3842" spans="1:4" x14ac:dyDescent="0.25">
      <c r="A3842">
        <v>38</v>
      </c>
      <c r="B3842">
        <v>90</v>
      </c>
      <c r="C3842">
        <v>5</v>
      </c>
      <c r="D3842" t="str">
        <f t="shared" si="95"/>
        <v>21+</v>
      </c>
    </row>
    <row r="3843" spans="1:4" x14ac:dyDescent="0.25">
      <c r="A3843">
        <v>38</v>
      </c>
      <c r="B3843">
        <v>91</v>
      </c>
      <c r="C3843">
        <v>2</v>
      </c>
      <c r="D3843" t="str">
        <f t="shared" ref="D3843:D3906" si="96">IF(B3843-A3843&lt;21,B3843-A3843,"21+")</f>
        <v>21+</v>
      </c>
    </row>
    <row r="3844" spans="1:4" x14ac:dyDescent="0.25">
      <c r="A3844">
        <v>38</v>
      </c>
      <c r="B3844">
        <v>92</v>
      </c>
      <c r="C3844">
        <v>3</v>
      </c>
      <c r="D3844" t="str">
        <f t="shared" si="96"/>
        <v>21+</v>
      </c>
    </row>
    <row r="3845" spans="1:4" x14ac:dyDescent="0.25">
      <c r="A3845">
        <v>38</v>
      </c>
      <c r="B3845">
        <v>93</v>
      </c>
      <c r="C3845">
        <v>4</v>
      </c>
      <c r="D3845" t="str">
        <f t="shared" si="96"/>
        <v>21+</v>
      </c>
    </row>
    <row r="3846" spans="1:4" x14ac:dyDescent="0.25">
      <c r="A3846">
        <v>38</v>
      </c>
      <c r="B3846">
        <v>94</v>
      </c>
      <c r="C3846">
        <v>2</v>
      </c>
      <c r="D3846" t="str">
        <f t="shared" si="96"/>
        <v>21+</v>
      </c>
    </row>
    <row r="3847" spans="1:4" x14ac:dyDescent="0.25">
      <c r="A3847">
        <v>38</v>
      </c>
      <c r="B3847">
        <v>95</v>
      </c>
      <c r="C3847">
        <v>3</v>
      </c>
      <c r="D3847" t="str">
        <f t="shared" si="96"/>
        <v>21+</v>
      </c>
    </row>
    <row r="3848" spans="1:4" x14ac:dyDescent="0.25">
      <c r="A3848">
        <v>38</v>
      </c>
      <c r="B3848">
        <v>96</v>
      </c>
      <c r="C3848">
        <v>4</v>
      </c>
      <c r="D3848" t="str">
        <f t="shared" si="96"/>
        <v>21+</v>
      </c>
    </row>
    <row r="3849" spans="1:4" x14ac:dyDescent="0.25">
      <c r="A3849">
        <v>38</v>
      </c>
      <c r="B3849">
        <v>97</v>
      </c>
      <c r="C3849">
        <v>1</v>
      </c>
      <c r="D3849" t="str">
        <f t="shared" si="96"/>
        <v>21+</v>
      </c>
    </row>
    <row r="3850" spans="1:4" x14ac:dyDescent="0.25">
      <c r="A3850">
        <v>38</v>
      </c>
      <c r="B3850">
        <v>98</v>
      </c>
      <c r="C3850">
        <v>2</v>
      </c>
      <c r="D3850" t="str">
        <f t="shared" si="96"/>
        <v>21+</v>
      </c>
    </row>
    <row r="3851" spans="1:4" x14ac:dyDescent="0.25">
      <c r="A3851">
        <v>38</v>
      </c>
      <c r="B3851">
        <v>99</v>
      </c>
      <c r="C3851">
        <v>1</v>
      </c>
      <c r="D3851" t="str">
        <f t="shared" si="96"/>
        <v>21+</v>
      </c>
    </row>
    <row r="3852" spans="1:4" x14ac:dyDescent="0.25">
      <c r="A3852">
        <v>38</v>
      </c>
      <c r="B3852">
        <v>102</v>
      </c>
      <c r="C3852">
        <v>1</v>
      </c>
      <c r="D3852" t="str">
        <f t="shared" si="96"/>
        <v>21+</v>
      </c>
    </row>
    <row r="3853" spans="1:4" x14ac:dyDescent="0.25">
      <c r="A3853">
        <v>38</v>
      </c>
      <c r="B3853">
        <v>104</v>
      </c>
      <c r="C3853">
        <v>2</v>
      </c>
      <c r="D3853" t="str">
        <f t="shared" si="96"/>
        <v>21+</v>
      </c>
    </row>
    <row r="3854" spans="1:4" x14ac:dyDescent="0.25">
      <c r="A3854">
        <v>38</v>
      </c>
      <c r="B3854">
        <v>105</v>
      </c>
      <c r="C3854">
        <v>1</v>
      </c>
      <c r="D3854" t="str">
        <f t="shared" si="96"/>
        <v>21+</v>
      </c>
    </row>
    <row r="3855" spans="1:4" x14ac:dyDescent="0.25">
      <c r="A3855">
        <v>38</v>
      </c>
      <c r="B3855">
        <v>106</v>
      </c>
      <c r="C3855">
        <v>2</v>
      </c>
      <c r="D3855" t="str">
        <f t="shared" si="96"/>
        <v>21+</v>
      </c>
    </row>
    <row r="3856" spans="1:4" x14ac:dyDescent="0.25">
      <c r="A3856">
        <v>38</v>
      </c>
      <c r="B3856">
        <v>107</v>
      </c>
      <c r="C3856">
        <v>3</v>
      </c>
      <c r="D3856" t="str">
        <f t="shared" si="96"/>
        <v>21+</v>
      </c>
    </row>
    <row r="3857" spans="1:4" x14ac:dyDescent="0.25">
      <c r="A3857">
        <v>38</v>
      </c>
      <c r="B3857">
        <v>108</v>
      </c>
      <c r="C3857">
        <v>4</v>
      </c>
      <c r="D3857" t="str">
        <f t="shared" si="96"/>
        <v>21+</v>
      </c>
    </row>
    <row r="3858" spans="1:4" x14ac:dyDescent="0.25">
      <c r="A3858">
        <v>38</v>
      </c>
      <c r="B3858">
        <v>111</v>
      </c>
      <c r="C3858">
        <v>2</v>
      </c>
      <c r="D3858" t="str">
        <f t="shared" si="96"/>
        <v>21+</v>
      </c>
    </row>
    <row r="3859" spans="1:4" x14ac:dyDescent="0.25">
      <c r="A3859">
        <v>38</v>
      </c>
      <c r="B3859">
        <v>112</v>
      </c>
      <c r="C3859">
        <v>1</v>
      </c>
      <c r="D3859" t="str">
        <f t="shared" si="96"/>
        <v>21+</v>
      </c>
    </row>
    <row r="3860" spans="1:4" x14ac:dyDescent="0.25">
      <c r="A3860">
        <v>38</v>
      </c>
      <c r="B3860">
        <v>113</v>
      </c>
      <c r="C3860">
        <v>2</v>
      </c>
      <c r="D3860" t="str">
        <f t="shared" si="96"/>
        <v>21+</v>
      </c>
    </row>
    <row r="3861" spans="1:4" x14ac:dyDescent="0.25">
      <c r="A3861">
        <v>38</v>
      </c>
      <c r="B3861">
        <v>115</v>
      </c>
      <c r="C3861">
        <v>2</v>
      </c>
      <c r="D3861" t="str">
        <f t="shared" si="96"/>
        <v>21+</v>
      </c>
    </row>
    <row r="3862" spans="1:4" x14ac:dyDescent="0.25">
      <c r="A3862">
        <v>38</v>
      </c>
      <c r="B3862">
        <v>117</v>
      </c>
      <c r="C3862">
        <v>2</v>
      </c>
      <c r="D3862" t="str">
        <f t="shared" si="96"/>
        <v>21+</v>
      </c>
    </row>
    <row r="3863" spans="1:4" x14ac:dyDescent="0.25">
      <c r="A3863">
        <v>38</v>
      </c>
      <c r="B3863">
        <v>118</v>
      </c>
      <c r="C3863">
        <v>1</v>
      </c>
      <c r="D3863" t="str">
        <f t="shared" si="96"/>
        <v>21+</v>
      </c>
    </row>
    <row r="3864" spans="1:4" x14ac:dyDescent="0.25">
      <c r="A3864">
        <v>38</v>
      </c>
      <c r="B3864">
        <v>120</v>
      </c>
      <c r="C3864">
        <v>3</v>
      </c>
      <c r="D3864" t="str">
        <f t="shared" si="96"/>
        <v>21+</v>
      </c>
    </row>
    <row r="3865" spans="1:4" x14ac:dyDescent="0.25">
      <c r="A3865">
        <v>38</v>
      </c>
      <c r="B3865">
        <v>121</v>
      </c>
      <c r="C3865">
        <v>1</v>
      </c>
      <c r="D3865" t="str">
        <f t="shared" si="96"/>
        <v>21+</v>
      </c>
    </row>
    <row r="3866" spans="1:4" x14ac:dyDescent="0.25">
      <c r="A3866">
        <v>38</v>
      </c>
      <c r="B3866">
        <v>122</v>
      </c>
      <c r="C3866">
        <v>1</v>
      </c>
      <c r="D3866" t="str">
        <f t="shared" si="96"/>
        <v>21+</v>
      </c>
    </row>
    <row r="3867" spans="1:4" x14ac:dyDescent="0.25">
      <c r="A3867">
        <v>38</v>
      </c>
      <c r="B3867">
        <v>125</v>
      </c>
      <c r="C3867">
        <v>2</v>
      </c>
      <c r="D3867" t="str">
        <f t="shared" si="96"/>
        <v>21+</v>
      </c>
    </row>
    <row r="3868" spans="1:4" x14ac:dyDescent="0.25">
      <c r="A3868">
        <v>38</v>
      </c>
      <c r="B3868">
        <v>134</v>
      </c>
      <c r="C3868">
        <v>1</v>
      </c>
      <c r="D3868" t="str">
        <f t="shared" si="96"/>
        <v>21+</v>
      </c>
    </row>
    <row r="3869" spans="1:4" x14ac:dyDescent="0.25">
      <c r="A3869">
        <v>38</v>
      </c>
      <c r="B3869">
        <v>157</v>
      </c>
      <c r="C3869">
        <v>1</v>
      </c>
      <c r="D3869" t="str">
        <f t="shared" si="96"/>
        <v>21+</v>
      </c>
    </row>
    <row r="3870" spans="1:4" x14ac:dyDescent="0.25">
      <c r="A3870">
        <v>38</v>
      </c>
      <c r="B3870">
        <v>425</v>
      </c>
      <c r="C3870">
        <v>1</v>
      </c>
      <c r="D3870" t="str">
        <f t="shared" si="96"/>
        <v>21+</v>
      </c>
    </row>
    <row r="3871" spans="1:4" x14ac:dyDescent="0.25">
      <c r="A3871">
        <v>39</v>
      </c>
      <c r="B3871">
        <v>39</v>
      </c>
      <c r="C3871">
        <v>28</v>
      </c>
      <c r="D3871">
        <f t="shared" si="96"/>
        <v>0</v>
      </c>
    </row>
    <row r="3872" spans="1:4" x14ac:dyDescent="0.25">
      <c r="A3872">
        <v>39</v>
      </c>
      <c r="B3872">
        <v>40</v>
      </c>
      <c r="C3872">
        <v>30</v>
      </c>
      <c r="D3872">
        <f t="shared" si="96"/>
        <v>1</v>
      </c>
    </row>
    <row r="3873" spans="1:4" x14ac:dyDescent="0.25">
      <c r="A3873">
        <v>39</v>
      </c>
      <c r="B3873">
        <v>41</v>
      </c>
      <c r="C3873">
        <v>32</v>
      </c>
      <c r="D3873">
        <f t="shared" si="96"/>
        <v>2</v>
      </c>
    </row>
    <row r="3874" spans="1:4" x14ac:dyDescent="0.25">
      <c r="A3874">
        <v>39</v>
      </c>
      <c r="B3874">
        <v>42</v>
      </c>
      <c r="C3874">
        <v>23</v>
      </c>
      <c r="D3874">
        <f t="shared" si="96"/>
        <v>3</v>
      </c>
    </row>
    <row r="3875" spans="1:4" x14ac:dyDescent="0.25">
      <c r="A3875">
        <v>39</v>
      </c>
      <c r="B3875">
        <v>43</v>
      </c>
      <c r="C3875">
        <v>21</v>
      </c>
      <c r="D3875">
        <f t="shared" si="96"/>
        <v>4</v>
      </c>
    </row>
    <row r="3876" spans="1:4" x14ac:dyDescent="0.25">
      <c r="A3876">
        <v>39</v>
      </c>
      <c r="B3876">
        <v>44</v>
      </c>
      <c r="C3876">
        <v>24</v>
      </c>
      <c r="D3876">
        <f t="shared" si="96"/>
        <v>5</v>
      </c>
    </row>
    <row r="3877" spans="1:4" x14ac:dyDescent="0.25">
      <c r="A3877">
        <v>39</v>
      </c>
      <c r="B3877">
        <v>45</v>
      </c>
      <c r="C3877">
        <v>27</v>
      </c>
      <c r="D3877">
        <f t="shared" si="96"/>
        <v>6</v>
      </c>
    </row>
    <row r="3878" spans="1:4" x14ac:dyDescent="0.25">
      <c r="A3878">
        <v>39</v>
      </c>
      <c r="B3878">
        <v>46</v>
      </c>
      <c r="C3878">
        <v>20</v>
      </c>
      <c r="D3878">
        <f t="shared" si="96"/>
        <v>7</v>
      </c>
    </row>
    <row r="3879" spans="1:4" x14ac:dyDescent="0.25">
      <c r="A3879">
        <v>39</v>
      </c>
      <c r="B3879">
        <v>47</v>
      </c>
      <c r="C3879">
        <v>24</v>
      </c>
      <c r="D3879">
        <f t="shared" si="96"/>
        <v>8</v>
      </c>
    </row>
    <row r="3880" spans="1:4" x14ac:dyDescent="0.25">
      <c r="A3880">
        <v>39</v>
      </c>
      <c r="B3880">
        <v>48</v>
      </c>
      <c r="C3880">
        <v>19</v>
      </c>
      <c r="D3880">
        <f t="shared" si="96"/>
        <v>9</v>
      </c>
    </row>
    <row r="3881" spans="1:4" x14ac:dyDescent="0.25">
      <c r="A3881">
        <v>39</v>
      </c>
      <c r="B3881">
        <v>49</v>
      </c>
      <c r="C3881">
        <v>13</v>
      </c>
      <c r="D3881">
        <f t="shared" si="96"/>
        <v>10</v>
      </c>
    </row>
    <row r="3882" spans="1:4" x14ac:dyDescent="0.25">
      <c r="A3882">
        <v>39</v>
      </c>
      <c r="B3882">
        <v>50</v>
      </c>
      <c r="C3882">
        <v>19</v>
      </c>
      <c r="D3882">
        <f t="shared" si="96"/>
        <v>11</v>
      </c>
    </row>
    <row r="3883" spans="1:4" x14ac:dyDescent="0.25">
      <c r="A3883">
        <v>39</v>
      </c>
      <c r="B3883">
        <v>51</v>
      </c>
      <c r="C3883">
        <v>18</v>
      </c>
      <c r="D3883">
        <f t="shared" si="96"/>
        <v>12</v>
      </c>
    </row>
    <row r="3884" spans="1:4" x14ac:dyDescent="0.25">
      <c r="A3884">
        <v>39</v>
      </c>
      <c r="B3884">
        <v>52</v>
      </c>
      <c r="C3884">
        <v>18</v>
      </c>
      <c r="D3884">
        <f t="shared" si="96"/>
        <v>13</v>
      </c>
    </row>
    <row r="3885" spans="1:4" x14ac:dyDescent="0.25">
      <c r="A3885">
        <v>39</v>
      </c>
      <c r="B3885">
        <v>53</v>
      </c>
      <c r="C3885">
        <v>11</v>
      </c>
      <c r="D3885">
        <f t="shared" si="96"/>
        <v>14</v>
      </c>
    </row>
    <row r="3886" spans="1:4" x14ac:dyDescent="0.25">
      <c r="A3886">
        <v>39</v>
      </c>
      <c r="B3886">
        <v>54</v>
      </c>
      <c r="C3886">
        <v>14</v>
      </c>
      <c r="D3886">
        <f t="shared" si="96"/>
        <v>15</v>
      </c>
    </row>
    <row r="3887" spans="1:4" x14ac:dyDescent="0.25">
      <c r="A3887">
        <v>39</v>
      </c>
      <c r="B3887">
        <v>55</v>
      </c>
      <c r="C3887">
        <v>24</v>
      </c>
      <c r="D3887">
        <f t="shared" si="96"/>
        <v>16</v>
      </c>
    </row>
    <row r="3888" spans="1:4" x14ac:dyDescent="0.25">
      <c r="A3888">
        <v>39</v>
      </c>
      <c r="B3888">
        <v>56</v>
      </c>
      <c r="C3888">
        <v>24</v>
      </c>
      <c r="D3888">
        <f t="shared" si="96"/>
        <v>17</v>
      </c>
    </row>
    <row r="3889" spans="1:4" x14ac:dyDescent="0.25">
      <c r="A3889">
        <v>39</v>
      </c>
      <c r="B3889">
        <v>57</v>
      </c>
      <c r="C3889">
        <v>13</v>
      </c>
      <c r="D3889">
        <f t="shared" si="96"/>
        <v>18</v>
      </c>
    </row>
    <row r="3890" spans="1:4" x14ac:dyDescent="0.25">
      <c r="A3890">
        <v>39</v>
      </c>
      <c r="B3890">
        <v>58</v>
      </c>
      <c r="C3890">
        <v>17</v>
      </c>
      <c r="D3890">
        <f t="shared" si="96"/>
        <v>19</v>
      </c>
    </row>
    <row r="3891" spans="1:4" x14ac:dyDescent="0.25">
      <c r="A3891">
        <v>39</v>
      </c>
      <c r="B3891">
        <v>59</v>
      </c>
      <c r="C3891">
        <v>13</v>
      </c>
      <c r="D3891">
        <f t="shared" si="96"/>
        <v>20</v>
      </c>
    </row>
    <row r="3892" spans="1:4" x14ac:dyDescent="0.25">
      <c r="A3892">
        <v>39</v>
      </c>
      <c r="B3892">
        <v>60</v>
      </c>
      <c r="C3892">
        <v>13</v>
      </c>
      <c r="D3892" t="str">
        <f t="shared" si="96"/>
        <v>21+</v>
      </c>
    </row>
    <row r="3893" spans="1:4" x14ac:dyDescent="0.25">
      <c r="A3893">
        <v>39</v>
      </c>
      <c r="B3893">
        <v>61</v>
      </c>
      <c r="C3893">
        <v>12</v>
      </c>
      <c r="D3893" t="str">
        <f t="shared" si="96"/>
        <v>21+</v>
      </c>
    </row>
    <row r="3894" spans="1:4" x14ac:dyDescent="0.25">
      <c r="A3894">
        <v>39</v>
      </c>
      <c r="B3894">
        <v>62</v>
      </c>
      <c r="C3894">
        <v>7</v>
      </c>
      <c r="D3894" t="str">
        <f t="shared" si="96"/>
        <v>21+</v>
      </c>
    </row>
    <row r="3895" spans="1:4" x14ac:dyDescent="0.25">
      <c r="A3895">
        <v>39</v>
      </c>
      <c r="B3895">
        <v>63</v>
      </c>
      <c r="C3895">
        <v>16</v>
      </c>
      <c r="D3895" t="str">
        <f t="shared" si="96"/>
        <v>21+</v>
      </c>
    </row>
    <row r="3896" spans="1:4" x14ac:dyDescent="0.25">
      <c r="A3896">
        <v>39</v>
      </c>
      <c r="B3896">
        <v>64</v>
      </c>
      <c r="C3896">
        <v>14</v>
      </c>
      <c r="D3896" t="str">
        <f t="shared" si="96"/>
        <v>21+</v>
      </c>
    </row>
    <row r="3897" spans="1:4" x14ac:dyDescent="0.25">
      <c r="A3897">
        <v>39</v>
      </c>
      <c r="B3897">
        <v>65</v>
      </c>
      <c r="C3897">
        <v>11</v>
      </c>
      <c r="D3897" t="str">
        <f t="shared" si="96"/>
        <v>21+</v>
      </c>
    </row>
    <row r="3898" spans="1:4" x14ac:dyDescent="0.25">
      <c r="A3898">
        <v>39</v>
      </c>
      <c r="B3898">
        <v>66</v>
      </c>
      <c r="C3898">
        <v>11</v>
      </c>
      <c r="D3898" t="str">
        <f t="shared" si="96"/>
        <v>21+</v>
      </c>
    </row>
    <row r="3899" spans="1:4" x14ac:dyDescent="0.25">
      <c r="A3899">
        <v>39</v>
      </c>
      <c r="B3899">
        <v>67</v>
      </c>
      <c r="C3899">
        <v>8</v>
      </c>
      <c r="D3899" t="str">
        <f t="shared" si="96"/>
        <v>21+</v>
      </c>
    </row>
    <row r="3900" spans="1:4" x14ac:dyDescent="0.25">
      <c r="A3900">
        <v>39</v>
      </c>
      <c r="B3900">
        <v>68</v>
      </c>
      <c r="C3900">
        <v>7</v>
      </c>
      <c r="D3900" t="str">
        <f t="shared" si="96"/>
        <v>21+</v>
      </c>
    </row>
    <row r="3901" spans="1:4" x14ac:dyDescent="0.25">
      <c r="A3901">
        <v>39</v>
      </c>
      <c r="B3901">
        <v>69</v>
      </c>
      <c r="C3901">
        <v>8</v>
      </c>
      <c r="D3901" t="str">
        <f t="shared" si="96"/>
        <v>21+</v>
      </c>
    </row>
    <row r="3902" spans="1:4" x14ac:dyDescent="0.25">
      <c r="A3902">
        <v>39</v>
      </c>
      <c r="B3902">
        <v>70</v>
      </c>
      <c r="C3902">
        <v>7</v>
      </c>
      <c r="D3902" t="str">
        <f t="shared" si="96"/>
        <v>21+</v>
      </c>
    </row>
    <row r="3903" spans="1:4" x14ac:dyDescent="0.25">
      <c r="A3903">
        <v>39</v>
      </c>
      <c r="B3903">
        <v>71</v>
      </c>
      <c r="C3903">
        <v>5</v>
      </c>
      <c r="D3903" t="str">
        <f t="shared" si="96"/>
        <v>21+</v>
      </c>
    </row>
    <row r="3904" spans="1:4" x14ac:dyDescent="0.25">
      <c r="A3904">
        <v>39</v>
      </c>
      <c r="B3904">
        <v>72</v>
      </c>
      <c r="C3904">
        <v>7</v>
      </c>
      <c r="D3904" t="str">
        <f t="shared" si="96"/>
        <v>21+</v>
      </c>
    </row>
    <row r="3905" spans="1:4" x14ac:dyDescent="0.25">
      <c r="A3905">
        <v>39</v>
      </c>
      <c r="B3905">
        <v>73</v>
      </c>
      <c r="C3905">
        <v>11</v>
      </c>
      <c r="D3905" t="str">
        <f t="shared" si="96"/>
        <v>21+</v>
      </c>
    </row>
    <row r="3906" spans="1:4" x14ac:dyDescent="0.25">
      <c r="A3906">
        <v>39</v>
      </c>
      <c r="B3906">
        <v>74</v>
      </c>
      <c r="C3906">
        <v>8</v>
      </c>
      <c r="D3906" t="str">
        <f t="shared" si="96"/>
        <v>21+</v>
      </c>
    </row>
    <row r="3907" spans="1:4" x14ac:dyDescent="0.25">
      <c r="A3907">
        <v>39</v>
      </c>
      <c r="B3907">
        <v>75</v>
      </c>
      <c r="C3907">
        <v>6</v>
      </c>
      <c r="D3907" t="str">
        <f t="shared" ref="D3907:D3970" si="97">IF(B3907-A3907&lt;21,B3907-A3907,"21+")</f>
        <v>21+</v>
      </c>
    </row>
    <row r="3908" spans="1:4" x14ac:dyDescent="0.25">
      <c r="A3908">
        <v>39</v>
      </c>
      <c r="B3908">
        <v>76</v>
      </c>
      <c r="C3908">
        <v>8</v>
      </c>
      <c r="D3908" t="str">
        <f t="shared" si="97"/>
        <v>21+</v>
      </c>
    </row>
    <row r="3909" spans="1:4" x14ac:dyDescent="0.25">
      <c r="A3909">
        <v>39</v>
      </c>
      <c r="B3909">
        <v>77</v>
      </c>
      <c r="C3909">
        <v>2</v>
      </c>
      <c r="D3909" t="str">
        <f t="shared" si="97"/>
        <v>21+</v>
      </c>
    </row>
    <row r="3910" spans="1:4" x14ac:dyDescent="0.25">
      <c r="A3910">
        <v>39</v>
      </c>
      <c r="B3910">
        <v>79</v>
      </c>
      <c r="C3910">
        <v>3</v>
      </c>
      <c r="D3910" t="str">
        <f t="shared" si="97"/>
        <v>21+</v>
      </c>
    </row>
    <row r="3911" spans="1:4" x14ac:dyDescent="0.25">
      <c r="A3911">
        <v>39</v>
      </c>
      <c r="B3911">
        <v>80</v>
      </c>
      <c r="C3911">
        <v>6</v>
      </c>
      <c r="D3911" t="str">
        <f t="shared" si="97"/>
        <v>21+</v>
      </c>
    </row>
    <row r="3912" spans="1:4" x14ac:dyDescent="0.25">
      <c r="A3912">
        <v>39</v>
      </c>
      <c r="B3912">
        <v>81</v>
      </c>
      <c r="C3912">
        <v>4</v>
      </c>
      <c r="D3912" t="str">
        <f t="shared" si="97"/>
        <v>21+</v>
      </c>
    </row>
    <row r="3913" spans="1:4" x14ac:dyDescent="0.25">
      <c r="A3913">
        <v>39</v>
      </c>
      <c r="B3913">
        <v>82</v>
      </c>
      <c r="C3913">
        <v>3</v>
      </c>
      <c r="D3913" t="str">
        <f t="shared" si="97"/>
        <v>21+</v>
      </c>
    </row>
    <row r="3914" spans="1:4" x14ac:dyDescent="0.25">
      <c r="A3914">
        <v>39</v>
      </c>
      <c r="B3914">
        <v>83</v>
      </c>
      <c r="C3914">
        <v>5</v>
      </c>
      <c r="D3914" t="str">
        <f t="shared" si="97"/>
        <v>21+</v>
      </c>
    </row>
    <row r="3915" spans="1:4" x14ac:dyDescent="0.25">
      <c r="A3915">
        <v>39</v>
      </c>
      <c r="B3915">
        <v>84</v>
      </c>
      <c r="C3915">
        <v>5</v>
      </c>
      <c r="D3915" t="str">
        <f t="shared" si="97"/>
        <v>21+</v>
      </c>
    </row>
    <row r="3916" spans="1:4" x14ac:dyDescent="0.25">
      <c r="A3916">
        <v>39</v>
      </c>
      <c r="B3916">
        <v>85</v>
      </c>
      <c r="C3916">
        <v>4</v>
      </c>
      <c r="D3916" t="str">
        <f t="shared" si="97"/>
        <v>21+</v>
      </c>
    </row>
    <row r="3917" spans="1:4" x14ac:dyDescent="0.25">
      <c r="A3917">
        <v>39</v>
      </c>
      <c r="B3917">
        <v>86</v>
      </c>
      <c r="C3917">
        <v>4</v>
      </c>
      <c r="D3917" t="str">
        <f t="shared" si="97"/>
        <v>21+</v>
      </c>
    </row>
    <row r="3918" spans="1:4" x14ac:dyDescent="0.25">
      <c r="A3918">
        <v>39</v>
      </c>
      <c r="B3918">
        <v>87</v>
      </c>
      <c r="C3918">
        <v>6</v>
      </c>
      <c r="D3918" t="str">
        <f t="shared" si="97"/>
        <v>21+</v>
      </c>
    </row>
    <row r="3919" spans="1:4" x14ac:dyDescent="0.25">
      <c r="A3919">
        <v>39</v>
      </c>
      <c r="B3919">
        <v>88</v>
      </c>
      <c r="C3919">
        <v>5</v>
      </c>
      <c r="D3919" t="str">
        <f t="shared" si="97"/>
        <v>21+</v>
      </c>
    </row>
    <row r="3920" spans="1:4" x14ac:dyDescent="0.25">
      <c r="A3920">
        <v>39</v>
      </c>
      <c r="B3920">
        <v>89</v>
      </c>
      <c r="C3920">
        <v>4</v>
      </c>
      <c r="D3920" t="str">
        <f t="shared" si="97"/>
        <v>21+</v>
      </c>
    </row>
    <row r="3921" spans="1:4" x14ac:dyDescent="0.25">
      <c r="A3921">
        <v>39</v>
      </c>
      <c r="B3921">
        <v>90</v>
      </c>
      <c r="C3921">
        <v>3</v>
      </c>
      <c r="D3921" t="str">
        <f t="shared" si="97"/>
        <v>21+</v>
      </c>
    </row>
    <row r="3922" spans="1:4" x14ac:dyDescent="0.25">
      <c r="A3922">
        <v>39</v>
      </c>
      <c r="B3922">
        <v>91</v>
      </c>
      <c r="C3922">
        <v>2</v>
      </c>
      <c r="D3922" t="str">
        <f t="shared" si="97"/>
        <v>21+</v>
      </c>
    </row>
    <row r="3923" spans="1:4" x14ac:dyDescent="0.25">
      <c r="A3923">
        <v>39</v>
      </c>
      <c r="B3923">
        <v>92</v>
      </c>
      <c r="C3923">
        <v>3</v>
      </c>
      <c r="D3923" t="str">
        <f t="shared" si="97"/>
        <v>21+</v>
      </c>
    </row>
    <row r="3924" spans="1:4" x14ac:dyDescent="0.25">
      <c r="A3924">
        <v>39</v>
      </c>
      <c r="B3924">
        <v>93</v>
      </c>
      <c r="C3924">
        <v>6</v>
      </c>
      <c r="D3924" t="str">
        <f t="shared" si="97"/>
        <v>21+</v>
      </c>
    </row>
    <row r="3925" spans="1:4" x14ac:dyDescent="0.25">
      <c r="A3925">
        <v>39</v>
      </c>
      <c r="B3925">
        <v>94</v>
      </c>
      <c r="C3925">
        <v>4</v>
      </c>
      <c r="D3925" t="str">
        <f t="shared" si="97"/>
        <v>21+</v>
      </c>
    </row>
    <row r="3926" spans="1:4" x14ac:dyDescent="0.25">
      <c r="A3926">
        <v>39</v>
      </c>
      <c r="B3926">
        <v>95</v>
      </c>
      <c r="C3926">
        <v>2</v>
      </c>
      <c r="D3926" t="str">
        <f t="shared" si="97"/>
        <v>21+</v>
      </c>
    </row>
    <row r="3927" spans="1:4" x14ac:dyDescent="0.25">
      <c r="A3927">
        <v>39</v>
      </c>
      <c r="B3927">
        <v>96</v>
      </c>
      <c r="C3927">
        <v>4</v>
      </c>
      <c r="D3927" t="str">
        <f t="shared" si="97"/>
        <v>21+</v>
      </c>
    </row>
    <row r="3928" spans="1:4" x14ac:dyDescent="0.25">
      <c r="A3928">
        <v>39</v>
      </c>
      <c r="B3928">
        <v>97</v>
      </c>
      <c r="C3928">
        <v>3</v>
      </c>
      <c r="D3928" t="str">
        <f t="shared" si="97"/>
        <v>21+</v>
      </c>
    </row>
    <row r="3929" spans="1:4" x14ac:dyDescent="0.25">
      <c r="A3929">
        <v>39</v>
      </c>
      <c r="B3929">
        <v>99</v>
      </c>
      <c r="C3929">
        <v>3</v>
      </c>
      <c r="D3929" t="str">
        <f t="shared" si="97"/>
        <v>21+</v>
      </c>
    </row>
    <row r="3930" spans="1:4" x14ac:dyDescent="0.25">
      <c r="A3930">
        <v>39</v>
      </c>
      <c r="B3930">
        <v>101</v>
      </c>
      <c r="C3930">
        <v>2</v>
      </c>
      <c r="D3930" t="str">
        <f t="shared" si="97"/>
        <v>21+</v>
      </c>
    </row>
    <row r="3931" spans="1:4" x14ac:dyDescent="0.25">
      <c r="A3931">
        <v>39</v>
      </c>
      <c r="B3931">
        <v>104</v>
      </c>
      <c r="C3931">
        <v>2</v>
      </c>
      <c r="D3931" t="str">
        <f t="shared" si="97"/>
        <v>21+</v>
      </c>
    </row>
    <row r="3932" spans="1:4" x14ac:dyDescent="0.25">
      <c r="A3932">
        <v>39</v>
      </c>
      <c r="B3932">
        <v>105</v>
      </c>
      <c r="C3932">
        <v>2</v>
      </c>
      <c r="D3932" t="str">
        <f t="shared" si="97"/>
        <v>21+</v>
      </c>
    </row>
    <row r="3933" spans="1:4" x14ac:dyDescent="0.25">
      <c r="A3933">
        <v>39</v>
      </c>
      <c r="B3933">
        <v>106</v>
      </c>
      <c r="C3933">
        <v>2</v>
      </c>
      <c r="D3933" t="str">
        <f t="shared" si="97"/>
        <v>21+</v>
      </c>
    </row>
    <row r="3934" spans="1:4" x14ac:dyDescent="0.25">
      <c r="A3934">
        <v>39</v>
      </c>
      <c r="B3934">
        <v>107</v>
      </c>
      <c r="C3934">
        <v>3</v>
      </c>
      <c r="D3934" t="str">
        <f t="shared" si="97"/>
        <v>21+</v>
      </c>
    </row>
    <row r="3935" spans="1:4" x14ac:dyDescent="0.25">
      <c r="A3935">
        <v>39</v>
      </c>
      <c r="B3935">
        <v>108</v>
      </c>
      <c r="C3935">
        <v>1</v>
      </c>
      <c r="D3935" t="str">
        <f t="shared" si="97"/>
        <v>21+</v>
      </c>
    </row>
    <row r="3936" spans="1:4" x14ac:dyDescent="0.25">
      <c r="A3936">
        <v>39</v>
      </c>
      <c r="B3936">
        <v>109</v>
      </c>
      <c r="C3936">
        <v>1</v>
      </c>
      <c r="D3936" t="str">
        <f t="shared" si="97"/>
        <v>21+</v>
      </c>
    </row>
    <row r="3937" spans="1:4" x14ac:dyDescent="0.25">
      <c r="A3937">
        <v>39</v>
      </c>
      <c r="B3937">
        <v>110</v>
      </c>
      <c r="C3937">
        <v>3</v>
      </c>
      <c r="D3937" t="str">
        <f t="shared" si="97"/>
        <v>21+</v>
      </c>
    </row>
    <row r="3938" spans="1:4" x14ac:dyDescent="0.25">
      <c r="A3938">
        <v>39</v>
      </c>
      <c r="B3938">
        <v>111</v>
      </c>
      <c r="C3938">
        <v>1</v>
      </c>
      <c r="D3938" t="str">
        <f t="shared" si="97"/>
        <v>21+</v>
      </c>
    </row>
    <row r="3939" spans="1:4" x14ac:dyDescent="0.25">
      <c r="A3939">
        <v>39</v>
      </c>
      <c r="B3939">
        <v>113</v>
      </c>
      <c r="C3939">
        <v>1</v>
      </c>
      <c r="D3939" t="str">
        <f t="shared" si="97"/>
        <v>21+</v>
      </c>
    </row>
    <row r="3940" spans="1:4" x14ac:dyDescent="0.25">
      <c r="A3940">
        <v>39</v>
      </c>
      <c r="B3940">
        <v>115</v>
      </c>
      <c r="C3940">
        <v>2</v>
      </c>
      <c r="D3940" t="str">
        <f t="shared" si="97"/>
        <v>21+</v>
      </c>
    </row>
    <row r="3941" spans="1:4" x14ac:dyDescent="0.25">
      <c r="A3941">
        <v>39</v>
      </c>
      <c r="B3941">
        <v>116</v>
      </c>
      <c r="C3941">
        <v>1</v>
      </c>
      <c r="D3941" t="str">
        <f t="shared" si="97"/>
        <v>21+</v>
      </c>
    </row>
    <row r="3942" spans="1:4" x14ac:dyDescent="0.25">
      <c r="A3942">
        <v>39</v>
      </c>
      <c r="B3942">
        <v>117</v>
      </c>
      <c r="C3942">
        <v>1</v>
      </c>
      <c r="D3942" t="str">
        <f t="shared" si="97"/>
        <v>21+</v>
      </c>
    </row>
    <row r="3943" spans="1:4" x14ac:dyDescent="0.25">
      <c r="A3943">
        <v>39</v>
      </c>
      <c r="B3943">
        <v>118</v>
      </c>
      <c r="C3943">
        <v>2</v>
      </c>
      <c r="D3943" t="str">
        <f t="shared" si="97"/>
        <v>21+</v>
      </c>
    </row>
    <row r="3944" spans="1:4" x14ac:dyDescent="0.25">
      <c r="A3944">
        <v>39</v>
      </c>
      <c r="B3944">
        <v>119</v>
      </c>
      <c r="C3944">
        <v>3</v>
      </c>
      <c r="D3944" t="str">
        <f t="shared" si="97"/>
        <v>21+</v>
      </c>
    </row>
    <row r="3945" spans="1:4" x14ac:dyDescent="0.25">
      <c r="A3945">
        <v>39</v>
      </c>
      <c r="B3945">
        <v>122</v>
      </c>
      <c r="C3945">
        <v>1</v>
      </c>
      <c r="D3945" t="str">
        <f t="shared" si="97"/>
        <v>21+</v>
      </c>
    </row>
    <row r="3946" spans="1:4" x14ac:dyDescent="0.25">
      <c r="A3946">
        <v>39</v>
      </c>
      <c r="B3946">
        <v>123</v>
      </c>
      <c r="C3946">
        <v>2</v>
      </c>
      <c r="D3946" t="str">
        <f t="shared" si="97"/>
        <v>21+</v>
      </c>
    </row>
    <row r="3947" spans="1:4" x14ac:dyDescent="0.25">
      <c r="A3947">
        <v>39</v>
      </c>
      <c r="B3947">
        <v>130</v>
      </c>
      <c r="C3947">
        <v>2</v>
      </c>
      <c r="D3947" t="str">
        <f t="shared" si="97"/>
        <v>21+</v>
      </c>
    </row>
    <row r="3948" spans="1:4" x14ac:dyDescent="0.25">
      <c r="A3948">
        <v>39</v>
      </c>
      <c r="B3948">
        <v>132</v>
      </c>
      <c r="C3948">
        <v>1</v>
      </c>
      <c r="D3948" t="str">
        <f t="shared" si="97"/>
        <v>21+</v>
      </c>
    </row>
    <row r="3949" spans="1:4" x14ac:dyDescent="0.25">
      <c r="A3949">
        <v>39</v>
      </c>
      <c r="B3949">
        <v>135</v>
      </c>
      <c r="C3949">
        <v>1</v>
      </c>
      <c r="D3949" t="str">
        <f t="shared" si="97"/>
        <v>21+</v>
      </c>
    </row>
    <row r="3950" spans="1:4" x14ac:dyDescent="0.25">
      <c r="A3950">
        <v>39</v>
      </c>
      <c r="B3950">
        <v>136</v>
      </c>
      <c r="C3950">
        <v>1</v>
      </c>
      <c r="D3950" t="str">
        <f t="shared" si="97"/>
        <v>21+</v>
      </c>
    </row>
    <row r="3951" spans="1:4" x14ac:dyDescent="0.25">
      <c r="A3951">
        <v>39</v>
      </c>
      <c r="B3951">
        <v>195</v>
      </c>
      <c r="C3951">
        <v>1</v>
      </c>
      <c r="D3951" t="str">
        <f t="shared" si="97"/>
        <v>21+</v>
      </c>
    </row>
    <row r="3952" spans="1:4" x14ac:dyDescent="0.25">
      <c r="A3952">
        <v>40</v>
      </c>
      <c r="B3952">
        <v>40</v>
      </c>
      <c r="C3952">
        <v>35</v>
      </c>
      <c r="D3952">
        <f t="shared" si="97"/>
        <v>0</v>
      </c>
    </row>
    <row r="3953" spans="1:4" x14ac:dyDescent="0.25">
      <c r="A3953">
        <v>40</v>
      </c>
      <c r="B3953">
        <v>41</v>
      </c>
      <c r="C3953">
        <v>27</v>
      </c>
      <c r="D3953">
        <f t="shared" si="97"/>
        <v>1</v>
      </c>
    </row>
    <row r="3954" spans="1:4" x14ac:dyDescent="0.25">
      <c r="A3954">
        <v>40</v>
      </c>
      <c r="B3954">
        <v>42</v>
      </c>
      <c r="C3954">
        <v>33</v>
      </c>
      <c r="D3954">
        <f t="shared" si="97"/>
        <v>2</v>
      </c>
    </row>
    <row r="3955" spans="1:4" x14ac:dyDescent="0.25">
      <c r="A3955">
        <v>40</v>
      </c>
      <c r="B3955">
        <v>43</v>
      </c>
      <c r="C3955">
        <v>25</v>
      </c>
      <c r="D3955">
        <f t="shared" si="97"/>
        <v>3</v>
      </c>
    </row>
    <row r="3956" spans="1:4" x14ac:dyDescent="0.25">
      <c r="A3956">
        <v>40</v>
      </c>
      <c r="B3956">
        <v>44</v>
      </c>
      <c r="C3956">
        <v>17</v>
      </c>
      <c r="D3956">
        <f t="shared" si="97"/>
        <v>4</v>
      </c>
    </row>
    <row r="3957" spans="1:4" x14ac:dyDescent="0.25">
      <c r="A3957">
        <v>40</v>
      </c>
      <c r="B3957">
        <v>45</v>
      </c>
      <c r="C3957">
        <v>22</v>
      </c>
      <c r="D3957">
        <f t="shared" si="97"/>
        <v>5</v>
      </c>
    </row>
    <row r="3958" spans="1:4" x14ac:dyDescent="0.25">
      <c r="A3958">
        <v>40</v>
      </c>
      <c r="B3958">
        <v>46</v>
      </c>
      <c r="C3958">
        <v>17</v>
      </c>
      <c r="D3958">
        <f t="shared" si="97"/>
        <v>6</v>
      </c>
    </row>
    <row r="3959" spans="1:4" x14ac:dyDescent="0.25">
      <c r="A3959">
        <v>40</v>
      </c>
      <c r="B3959">
        <v>47</v>
      </c>
      <c r="C3959">
        <v>26</v>
      </c>
      <c r="D3959">
        <f t="shared" si="97"/>
        <v>7</v>
      </c>
    </row>
    <row r="3960" spans="1:4" x14ac:dyDescent="0.25">
      <c r="A3960">
        <v>40</v>
      </c>
      <c r="B3960">
        <v>48</v>
      </c>
      <c r="C3960">
        <v>23</v>
      </c>
      <c r="D3960">
        <f t="shared" si="97"/>
        <v>8</v>
      </c>
    </row>
    <row r="3961" spans="1:4" x14ac:dyDescent="0.25">
      <c r="A3961">
        <v>40</v>
      </c>
      <c r="B3961">
        <v>49</v>
      </c>
      <c r="C3961">
        <v>13</v>
      </c>
      <c r="D3961">
        <f t="shared" si="97"/>
        <v>9</v>
      </c>
    </row>
    <row r="3962" spans="1:4" x14ac:dyDescent="0.25">
      <c r="A3962">
        <v>40</v>
      </c>
      <c r="B3962">
        <v>50</v>
      </c>
      <c r="C3962">
        <v>23</v>
      </c>
      <c r="D3962">
        <f t="shared" si="97"/>
        <v>10</v>
      </c>
    </row>
    <row r="3963" spans="1:4" x14ac:dyDescent="0.25">
      <c r="A3963">
        <v>40</v>
      </c>
      <c r="B3963">
        <v>51</v>
      </c>
      <c r="C3963">
        <v>28</v>
      </c>
      <c r="D3963">
        <f t="shared" si="97"/>
        <v>11</v>
      </c>
    </row>
    <row r="3964" spans="1:4" x14ac:dyDescent="0.25">
      <c r="A3964">
        <v>40</v>
      </c>
      <c r="B3964">
        <v>52</v>
      </c>
      <c r="C3964">
        <v>21</v>
      </c>
      <c r="D3964">
        <f t="shared" si="97"/>
        <v>12</v>
      </c>
    </row>
    <row r="3965" spans="1:4" x14ac:dyDescent="0.25">
      <c r="A3965">
        <v>40</v>
      </c>
      <c r="B3965">
        <v>53</v>
      </c>
      <c r="C3965">
        <v>17</v>
      </c>
      <c r="D3965">
        <f t="shared" si="97"/>
        <v>13</v>
      </c>
    </row>
    <row r="3966" spans="1:4" x14ac:dyDescent="0.25">
      <c r="A3966">
        <v>40</v>
      </c>
      <c r="B3966">
        <v>54</v>
      </c>
      <c r="C3966">
        <v>9</v>
      </c>
      <c r="D3966">
        <f t="shared" si="97"/>
        <v>14</v>
      </c>
    </row>
    <row r="3967" spans="1:4" x14ac:dyDescent="0.25">
      <c r="A3967">
        <v>40</v>
      </c>
      <c r="B3967">
        <v>55</v>
      </c>
      <c r="C3967">
        <v>14</v>
      </c>
      <c r="D3967">
        <f t="shared" si="97"/>
        <v>15</v>
      </c>
    </row>
    <row r="3968" spans="1:4" x14ac:dyDescent="0.25">
      <c r="A3968">
        <v>40</v>
      </c>
      <c r="B3968">
        <v>56</v>
      </c>
      <c r="C3968">
        <v>18</v>
      </c>
      <c r="D3968">
        <f t="shared" si="97"/>
        <v>16</v>
      </c>
    </row>
    <row r="3969" spans="1:4" x14ac:dyDescent="0.25">
      <c r="A3969">
        <v>40</v>
      </c>
      <c r="B3969">
        <v>57</v>
      </c>
      <c r="C3969">
        <v>8</v>
      </c>
      <c r="D3969">
        <f t="shared" si="97"/>
        <v>17</v>
      </c>
    </row>
    <row r="3970" spans="1:4" x14ac:dyDescent="0.25">
      <c r="A3970">
        <v>40</v>
      </c>
      <c r="B3970">
        <v>58</v>
      </c>
      <c r="C3970">
        <v>19</v>
      </c>
      <c r="D3970">
        <f t="shared" si="97"/>
        <v>18</v>
      </c>
    </row>
    <row r="3971" spans="1:4" x14ac:dyDescent="0.25">
      <c r="A3971">
        <v>40</v>
      </c>
      <c r="B3971">
        <v>59</v>
      </c>
      <c r="C3971">
        <v>14</v>
      </c>
      <c r="D3971">
        <f t="shared" ref="D3971:D4034" si="98">IF(B3971-A3971&lt;21,B3971-A3971,"21+")</f>
        <v>19</v>
      </c>
    </row>
    <row r="3972" spans="1:4" x14ac:dyDescent="0.25">
      <c r="A3972">
        <v>40</v>
      </c>
      <c r="B3972">
        <v>60</v>
      </c>
      <c r="C3972">
        <v>13</v>
      </c>
      <c r="D3972">
        <f t="shared" si="98"/>
        <v>20</v>
      </c>
    </row>
    <row r="3973" spans="1:4" x14ac:dyDescent="0.25">
      <c r="A3973">
        <v>40</v>
      </c>
      <c r="B3973">
        <v>61</v>
      </c>
      <c r="C3973">
        <v>11</v>
      </c>
      <c r="D3973" t="str">
        <f t="shared" si="98"/>
        <v>21+</v>
      </c>
    </row>
    <row r="3974" spans="1:4" x14ac:dyDescent="0.25">
      <c r="A3974">
        <v>40</v>
      </c>
      <c r="B3974">
        <v>62</v>
      </c>
      <c r="C3974">
        <v>15</v>
      </c>
      <c r="D3974" t="str">
        <f t="shared" si="98"/>
        <v>21+</v>
      </c>
    </row>
    <row r="3975" spans="1:4" x14ac:dyDescent="0.25">
      <c r="A3975">
        <v>40</v>
      </c>
      <c r="B3975">
        <v>63</v>
      </c>
      <c r="C3975">
        <v>14</v>
      </c>
      <c r="D3975" t="str">
        <f t="shared" si="98"/>
        <v>21+</v>
      </c>
    </row>
    <row r="3976" spans="1:4" x14ac:dyDescent="0.25">
      <c r="A3976">
        <v>40</v>
      </c>
      <c r="B3976">
        <v>64</v>
      </c>
      <c r="C3976">
        <v>12</v>
      </c>
      <c r="D3976" t="str">
        <f t="shared" si="98"/>
        <v>21+</v>
      </c>
    </row>
    <row r="3977" spans="1:4" x14ac:dyDescent="0.25">
      <c r="A3977">
        <v>40</v>
      </c>
      <c r="B3977">
        <v>65</v>
      </c>
      <c r="C3977">
        <v>11</v>
      </c>
      <c r="D3977" t="str">
        <f t="shared" si="98"/>
        <v>21+</v>
      </c>
    </row>
    <row r="3978" spans="1:4" x14ac:dyDescent="0.25">
      <c r="A3978">
        <v>40</v>
      </c>
      <c r="B3978">
        <v>66</v>
      </c>
      <c r="C3978">
        <v>7</v>
      </c>
      <c r="D3978" t="str">
        <f t="shared" si="98"/>
        <v>21+</v>
      </c>
    </row>
    <row r="3979" spans="1:4" x14ac:dyDescent="0.25">
      <c r="A3979">
        <v>40</v>
      </c>
      <c r="B3979">
        <v>67</v>
      </c>
      <c r="C3979">
        <v>12</v>
      </c>
      <c r="D3979" t="str">
        <f t="shared" si="98"/>
        <v>21+</v>
      </c>
    </row>
    <row r="3980" spans="1:4" x14ac:dyDescent="0.25">
      <c r="A3980">
        <v>40</v>
      </c>
      <c r="B3980">
        <v>68</v>
      </c>
      <c r="C3980">
        <v>8</v>
      </c>
      <c r="D3980" t="str">
        <f t="shared" si="98"/>
        <v>21+</v>
      </c>
    </row>
    <row r="3981" spans="1:4" x14ac:dyDescent="0.25">
      <c r="A3981">
        <v>40</v>
      </c>
      <c r="B3981">
        <v>69</v>
      </c>
      <c r="C3981">
        <v>13</v>
      </c>
      <c r="D3981" t="str">
        <f t="shared" si="98"/>
        <v>21+</v>
      </c>
    </row>
    <row r="3982" spans="1:4" x14ac:dyDescent="0.25">
      <c r="A3982">
        <v>40</v>
      </c>
      <c r="B3982">
        <v>70</v>
      </c>
      <c r="C3982">
        <v>13</v>
      </c>
      <c r="D3982" t="str">
        <f t="shared" si="98"/>
        <v>21+</v>
      </c>
    </row>
    <row r="3983" spans="1:4" x14ac:dyDescent="0.25">
      <c r="A3983">
        <v>40</v>
      </c>
      <c r="B3983">
        <v>71</v>
      </c>
      <c r="C3983">
        <v>5</v>
      </c>
      <c r="D3983" t="str">
        <f t="shared" si="98"/>
        <v>21+</v>
      </c>
    </row>
    <row r="3984" spans="1:4" x14ac:dyDescent="0.25">
      <c r="A3984">
        <v>40</v>
      </c>
      <c r="B3984">
        <v>72</v>
      </c>
      <c r="C3984">
        <v>11</v>
      </c>
      <c r="D3984" t="str">
        <f t="shared" si="98"/>
        <v>21+</v>
      </c>
    </row>
    <row r="3985" spans="1:4" x14ac:dyDescent="0.25">
      <c r="A3985">
        <v>40</v>
      </c>
      <c r="B3985">
        <v>73</v>
      </c>
      <c r="C3985">
        <v>10</v>
      </c>
      <c r="D3985" t="str">
        <f t="shared" si="98"/>
        <v>21+</v>
      </c>
    </row>
    <row r="3986" spans="1:4" x14ac:dyDescent="0.25">
      <c r="A3986">
        <v>40</v>
      </c>
      <c r="B3986">
        <v>74</v>
      </c>
      <c r="C3986">
        <v>13</v>
      </c>
      <c r="D3986" t="str">
        <f t="shared" si="98"/>
        <v>21+</v>
      </c>
    </row>
    <row r="3987" spans="1:4" x14ac:dyDescent="0.25">
      <c r="A3987">
        <v>40</v>
      </c>
      <c r="B3987">
        <v>75</v>
      </c>
      <c r="C3987">
        <v>16</v>
      </c>
      <c r="D3987" t="str">
        <f t="shared" si="98"/>
        <v>21+</v>
      </c>
    </row>
    <row r="3988" spans="1:4" x14ac:dyDescent="0.25">
      <c r="A3988">
        <v>40</v>
      </c>
      <c r="B3988">
        <v>76</v>
      </c>
      <c r="C3988">
        <v>8</v>
      </c>
      <c r="D3988" t="str">
        <f t="shared" si="98"/>
        <v>21+</v>
      </c>
    </row>
    <row r="3989" spans="1:4" x14ac:dyDescent="0.25">
      <c r="A3989">
        <v>40</v>
      </c>
      <c r="B3989">
        <v>77</v>
      </c>
      <c r="C3989">
        <v>2</v>
      </c>
      <c r="D3989" t="str">
        <f t="shared" si="98"/>
        <v>21+</v>
      </c>
    </row>
    <row r="3990" spans="1:4" x14ac:dyDescent="0.25">
      <c r="A3990">
        <v>40</v>
      </c>
      <c r="B3990">
        <v>78</v>
      </c>
      <c r="C3990">
        <v>6</v>
      </c>
      <c r="D3990" t="str">
        <f t="shared" si="98"/>
        <v>21+</v>
      </c>
    </row>
    <row r="3991" spans="1:4" x14ac:dyDescent="0.25">
      <c r="A3991">
        <v>40</v>
      </c>
      <c r="B3991">
        <v>79</v>
      </c>
      <c r="C3991">
        <v>4</v>
      </c>
      <c r="D3991" t="str">
        <f t="shared" si="98"/>
        <v>21+</v>
      </c>
    </row>
    <row r="3992" spans="1:4" x14ac:dyDescent="0.25">
      <c r="A3992">
        <v>40</v>
      </c>
      <c r="B3992">
        <v>80</v>
      </c>
      <c r="C3992">
        <v>5</v>
      </c>
      <c r="D3992" t="str">
        <f t="shared" si="98"/>
        <v>21+</v>
      </c>
    </row>
    <row r="3993" spans="1:4" x14ac:dyDescent="0.25">
      <c r="A3993">
        <v>40</v>
      </c>
      <c r="B3993">
        <v>82</v>
      </c>
      <c r="C3993">
        <v>7</v>
      </c>
      <c r="D3993" t="str">
        <f t="shared" si="98"/>
        <v>21+</v>
      </c>
    </row>
    <row r="3994" spans="1:4" x14ac:dyDescent="0.25">
      <c r="A3994">
        <v>40</v>
      </c>
      <c r="B3994">
        <v>83</v>
      </c>
      <c r="C3994">
        <v>4</v>
      </c>
      <c r="D3994" t="str">
        <f t="shared" si="98"/>
        <v>21+</v>
      </c>
    </row>
    <row r="3995" spans="1:4" x14ac:dyDescent="0.25">
      <c r="A3995">
        <v>40</v>
      </c>
      <c r="B3995">
        <v>84</v>
      </c>
      <c r="C3995">
        <v>6</v>
      </c>
      <c r="D3995" t="str">
        <f t="shared" si="98"/>
        <v>21+</v>
      </c>
    </row>
    <row r="3996" spans="1:4" x14ac:dyDescent="0.25">
      <c r="A3996">
        <v>40</v>
      </c>
      <c r="B3996">
        <v>85</v>
      </c>
      <c r="C3996">
        <v>6</v>
      </c>
      <c r="D3996" t="str">
        <f t="shared" si="98"/>
        <v>21+</v>
      </c>
    </row>
    <row r="3997" spans="1:4" x14ac:dyDescent="0.25">
      <c r="A3997">
        <v>40</v>
      </c>
      <c r="B3997">
        <v>86</v>
      </c>
      <c r="C3997">
        <v>5</v>
      </c>
      <c r="D3997" t="str">
        <f t="shared" si="98"/>
        <v>21+</v>
      </c>
    </row>
    <row r="3998" spans="1:4" x14ac:dyDescent="0.25">
      <c r="A3998">
        <v>40</v>
      </c>
      <c r="B3998">
        <v>87</v>
      </c>
      <c r="C3998">
        <v>2</v>
      </c>
      <c r="D3998" t="str">
        <f t="shared" si="98"/>
        <v>21+</v>
      </c>
    </row>
    <row r="3999" spans="1:4" x14ac:dyDescent="0.25">
      <c r="A3999">
        <v>40</v>
      </c>
      <c r="B3999">
        <v>89</v>
      </c>
      <c r="C3999">
        <v>3</v>
      </c>
      <c r="D3999" t="str">
        <f t="shared" si="98"/>
        <v>21+</v>
      </c>
    </row>
    <row r="4000" spans="1:4" x14ac:dyDescent="0.25">
      <c r="A4000">
        <v>40</v>
      </c>
      <c r="B4000">
        <v>90</v>
      </c>
      <c r="C4000">
        <v>3</v>
      </c>
      <c r="D4000" t="str">
        <f t="shared" si="98"/>
        <v>21+</v>
      </c>
    </row>
    <row r="4001" spans="1:4" x14ac:dyDescent="0.25">
      <c r="A4001">
        <v>40</v>
      </c>
      <c r="B4001">
        <v>92</v>
      </c>
      <c r="C4001">
        <v>2</v>
      </c>
      <c r="D4001" t="str">
        <f t="shared" si="98"/>
        <v>21+</v>
      </c>
    </row>
    <row r="4002" spans="1:4" x14ac:dyDescent="0.25">
      <c r="A4002">
        <v>40</v>
      </c>
      <c r="B4002">
        <v>94</v>
      </c>
      <c r="C4002">
        <v>3</v>
      </c>
      <c r="D4002" t="str">
        <f t="shared" si="98"/>
        <v>21+</v>
      </c>
    </row>
    <row r="4003" spans="1:4" x14ac:dyDescent="0.25">
      <c r="A4003">
        <v>40</v>
      </c>
      <c r="B4003">
        <v>95</v>
      </c>
      <c r="C4003">
        <v>2</v>
      </c>
      <c r="D4003" t="str">
        <f t="shared" si="98"/>
        <v>21+</v>
      </c>
    </row>
    <row r="4004" spans="1:4" x14ac:dyDescent="0.25">
      <c r="A4004">
        <v>40</v>
      </c>
      <c r="B4004">
        <v>96</v>
      </c>
      <c r="C4004">
        <v>1</v>
      </c>
      <c r="D4004" t="str">
        <f t="shared" si="98"/>
        <v>21+</v>
      </c>
    </row>
    <row r="4005" spans="1:4" x14ac:dyDescent="0.25">
      <c r="A4005">
        <v>40</v>
      </c>
      <c r="B4005">
        <v>97</v>
      </c>
      <c r="C4005">
        <v>2</v>
      </c>
      <c r="D4005" t="str">
        <f t="shared" si="98"/>
        <v>21+</v>
      </c>
    </row>
    <row r="4006" spans="1:4" x14ac:dyDescent="0.25">
      <c r="A4006">
        <v>40</v>
      </c>
      <c r="B4006">
        <v>98</v>
      </c>
      <c r="C4006">
        <v>2</v>
      </c>
      <c r="D4006" t="str">
        <f t="shared" si="98"/>
        <v>21+</v>
      </c>
    </row>
    <row r="4007" spans="1:4" x14ac:dyDescent="0.25">
      <c r="A4007">
        <v>40</v>
      </c>
      <c r="B4007">
        <v>99</v>
      </c>
      <c r="C4007">
        <v>3</v>
      </c>
      <c r="D4007" t="str">
        <f t="shared" si="98"/>
        <v>21+</v>
      </c>
    </row>
    <row r="4008" spans="1:4" x14ac:dyDescent="0.25">
      <c r="A4008">
        <v>40</v>
      </c>
      <c r="B4008">
        <v>100</v>
      </c>
      <c r="C4008">
        <v>1</v>
      </c>
      <c r="D4008" t="str">
        <f t="shared" si="98"/>
        <v>21+</v>
      </c>
    </row>
    <row r="4009" spans="1:4" x14ac:dyDescent="0.25">
      <c r="A4009">
        <v>40</v>
      </c>
      <c r="B4009">
        <v>101</v>
      </c>
      <c r="C4009">
        <v>1</v>
      </c>
      <c r="D4009" t="str">
        <f t="shared" si="98"/>
        <v>21+</v>
      </c>
    </row>
    <row r="4010" spans="1:4" x14ac:dyDescent="0.25">
      <c r="A4010">
        <v>40</v>
      </c>
      <c r="B4010">
        <v>102</v>
      </c>
      <c r="C4010">
        <v>1</v>
      </c>
      <c r="D4010" t="str">
        <f t="shared" si="98"/>
        <v>21+</v>
      </c>
    </row>
    <row r="4011" spans="1:4" x14ac:dyDescent="0.25">
      <c r="A4011">
        <v>40</v>
      </c>
      <c r="B4011">
        <v>103</v>
      </c>
      <c r="C4011">
        <v>1</v>
      </c>
      <c r="D4011" t="str">
        <f t="shared" si="98"/>
        <v>21+</v>
      </c>
    </row>
    <row r="4012" spans="1:4" x14ac:dyDescent="0.25">
      <c r="A4012">
        <v>40</v>
      </c>
      <c r="B4012">
        <v>105</v>
      </c>
      <c r="C4012">
        <v>3</v>
      </c>
      <c r="D4012" t="str">
        <f t="shared" si="98"/>
        <v>21+</v>
      </c>
    </row>
    <row r="4013" spans="1:4" x14ac:dyDescent="0.25">
      <c r="A4013">
        <v>40</v>
      </c>
      <c r="B4013">
        <v>106</v>
      </c>
      <c r="C4013">
        <v>3</v>
      </c>
      <c r="D4013" t="str">
        <f t="shared" si="98"/>
        <v>21+</v>
      </c>
    </row>
    <row r="4014" spans="1:4" x14ac:dyDescent="0.25">
      <c r="A4014">
        <v>40</v>
      </c>
      <c r="B4014">
        <v>107</v>
      </c>
      <c r="C4014">
        <v>1</v>
      </c>
      <c r="D4014" t="str">
        <f t="shared" si="98"/>
        <v>21+</v>
      </c>
    </row>
    <row r="4015" spans="1:4" x14ac:dyDescent="0.25">
      <c r="A4015">
        <v>40</v>
      </c>
      <c r="B4015">
        <v>108</v>
      </c>
      <c r="C4015">
        <v>1</v>
      </c>
      <c r="D4015" t="str">
        <f t="shared" si="98"/>
        <v>21+</v>
      </c>
    </row>
    <row r="4016" spans="1:4" x14ac:dyDescent="0.25">
      <c r="A4016">
        <v>40</v>
      </c>
      <c r="B4016">
        <v>109</v>
      </c>
      <c r="C4016">
        <v>1</v>
      </c>
      <c r="D4016" t="str">
        <f t="shared" si="98"/>
        <v>21+</v>
      </c>
    </row>
    <row r="4017" spans="1:4" x14ac:dyDescent="0.25">
      <c r="A4017">
        <v>40</v>
      </c>
      <c r="B4017">
        <v>110</v>
      </c>
      <c r="C4017">
        <v>1</v>
      </c>
      <c r="D4017" t="str">
        <f t="shared" si="98"/>
        <v>21+</v>
      </c>
    </row>
    <row r="4018" spans="1:4" x14ac:dyDescent="0.25">
      <c r="A4018">
        <v>40</v>
      </c>
      <c r="B4018">
        <v>111</v>
      </c>
      <c r="C4018">
        <v>1</v>
      </c>
      <c r="D4018" t="str">
        <f t="shared" si="98"/>
        <v>21+</v>
      </c>
    </row>
    <row r="4019" spans="1:4" x14ac:dyDescent="0.25">
      <c r="A4019">
        <v>40</v>
      </c>
      <c r="B4019">
        <v>112</v>
      </c>
      <c r="C4019">
        <v>2</v>
      </c>
      <c r="D4019" t="str">
        <f t="shared" si="98"/>
        <v>21+</v>
      </c>
    </row>
    <row r="4020" spans="1:4" x14ac:dyDescent="0.25">
      <c r="A4020">
        <v>40</v>
      </c>
      <c r="B4020">
        <v>113</v>
      </c>
      <c r="C4020">
        <v>1</v>
      </c>
      <c r="D4020" t="str">
        <f t="shared" si="98"/>
        <v>21+</v>
      </c>
    </row>
    <row r="4021" spans="1:4" x14ac:dyDescent="0.25">
      <c r="A4021">
        <v>40</v>
      </c>
      <c r="B4021">
        <v>114</v>
      </c>
      <c r="C4021">
        <v>1</v>
      </c>
      <c r="D4021" t="str">
        <f t="shared" si="98"/>
        <v>21+</v>
      </c>
    </row>
    <row r="4022" spans="1:4" x14ac:dyDescent="0.25">
      <c r="A4022">
        <v>40</v>
      </c>
      <c r="B4022">
        <v>115</v>
      </c>
      <c r="C4022">
        <v>2</v>
      </c>
      <c r="D4022" t="str">
        <f t="shared" si="98"/>
        <v>21+</v>
      </c>
    </row>
    <row r="4023" spans="1:4" x14ac:dyDescent="0.25">
      <c r="A4023">
        <v>40</v>
      </c>
      <c r="B4023">
        <v>116</v>
      </c>
      <c r="C4023">
        <v>1</v>
      </c>
      <c r="D4023" t="str">
        <f t="shared" si="98"/>
        <v>21+</v>
      </c>
    </row>
    <row r="4024" spans="1:4" x14ac:dyDescent="0.25">
      <c r="A4024">
        <v>40</v>
      </c>
      <c r="B4024">
        <v>117</v>
      </c>
      <c r="C4024">
        <v>1</v>
      </c>
      <c r="D4024" t="str">
        <f t="shared" si="98"/>
        <v>21+</v>
      </c>
    </row>
    <row r="4025" spans="1:4" x14ac:dyDescent="0.25">
      <c r="A4025">
        <v>40</v>
      </c>
      <c r="B4025">
        <v>118</v>
      </c>
      <c r="C4025">
        <v>1</v>
      </c>
      <c r="D4025" t="str">
        <f t="shared" si="98"/>
        <v>21+</v>
      </c>
    </row>
    <row r="4026" spans="1:4" x14ac:dyDescent="0.25">
      <c r="A4026">
        <v>40</v>
      </c>
      <c r="B4026">
        <v>119</v>
      </c>
      <c r="C4026">
        <v>2</v>
      </c>
      <c r="D4026" t="str">
        <f t="shared" si="98"/>
        <v>21+</v>
      </c>
    </row>
    <row r="4027" spans="1:4" x14ac:dyDescent="0.25">
      <c r="A4027">
        <v>40</v>
      </c>
      <c r="B4027">
        <v>121</v>
      </c>
      <c r="C4027">
        <v>3</v>
      </c>
      <c r="D4027" t="str">
        <f t="shared" si="98"/>
        <v>21+</v>
      </c>
    </row>
    <row r="4028" spans="1:4" x14ac:dyDescent="0.25">
      <c r="A4028">
        <v>40</v>
      </c>
      <c r="B4028">
        <v>124</v>
      </c>
      <c r="C4028">
        <v>1</v>
      </c>
      <c r="D4028" t="str">
        <f t="shared" si="98"/>
        <v>21+</v>
      </c>
    </row>
    <row r="4029" spans="1:4" x14ac:dyDescent="0.25">
      <c r="A4029">
        <v>40</v>
      </c>
      <c r="B4029">
        <v>127</v>
      </c>
      <c r="C4029">
        <v>1</v>
      </c>
      <c r="D4029" t="str">
        <f t="shared" si="98"/>
        <v>21+</v>
      </c>
    </row>
    <row r="4030" spans="1:4" x14ac:dyDescent="0.25">
      <c r="A4030">
        <v>40</v>
      </c>
      <c r="B4030">
        <v>134</v>
      </c>
      <c r="C4030">
        <v>1</v>
      </c>
      <c r="D4030" t="str">
        <f t="shared" si="98"/>
        <v>21+</v>
      </c>
    </row>
    <row r="4031" spans="1:4" x14ac:dyDescent="0.25">
      <c r="A4031">
        <v>40</v>
      </c>
      <c r="B4031">
        <v>136</v>
      </c>
      <c r="C4031">
        <v>1</v>
      </c>
      <c r="D4031" t="str">
        <f t="shared" si="98"/>
        <v>21+</v>
      </c>
    </row>
    <row r="4032" spans="1:4" x14ac:dyDescent="0.25">
      <c r="A4032">
        <v>40</v>
      </c>
      <c r="B4032">
        <v>138</v>
      </c>
      <c r="C4032">
        <v>1</v>
      </c>
      <c r="D4032" t="str">
        <f t="shared" si="98"/>
        <v>21+</v>
      </c>
    </row>
    <row r="4033" spans="1:4" x14ac:dyDescent="0.25">
      <c r="A4033">
        <v>40</v>
      </c>
      <c r="B4033">
        <v>139</v>
      </c>
      <c r="C4033">
        <v>2</v>
      </c>
      <c r="D4033" t="str">
        <f t="shared" si="98"/>
        <v>21+</v>
      </c>
    </row>
    <row r="4034" spans="1:4" x14ac:dyDescent="0.25">
      <c r="A4034">
        <v>40</v>
      </c>
      <c r="B4034">
        <v>141</v>
      </c>
      <c r="C4034">
        <v>1</v>
      </c>
      <c r="D4034" t="str">
        <f t="shared" si="98"/>
        <v>21+</v>
      </c>
    </row>
    <row r="4035" spans="1:4" x14ac:dyDescent="0.25">
      <c r="A4035">
        <v>40</v>
      </c>
      <c r="B4035">
        <v>144</v>
      </c>
      <c r="C4035">
        <v>1</v>
      </c>
      <c r="D4035" t="str">
        <f t="shared" ref="D4035:D4098" si="99">IF(B4035-A4035&lt;21,B4035-A4035,"21+")</f>
        <v>21+</v>
      </c>
    </row>
    <row r="4036" spans="1:4" x14ac:dyDescent="0.25">
      <c r="A4036">
        <v>40</v>
      </c>
      <c r="B4036">
        <v>153</v>
      </c>
      <c r="C4036">
        <v>1</v>
      </c>
      <c r="D4036" t="str">
        <f t="shared" si="99"/>
        <v>21+</v>
      </c>
    </row>
    <row r="4037" spans="1:4" x14ac:dyDescent="0.25">
      <c r="A4037">
        <v>40</v>
      </c>
      <c r="B4037">
        <v>174</v>
      </c>
      <c r="C4037">
        <v>1</v>
      </c>
      <c r="D4037" t="str">
        <f t="shared" si="99"/>
        <v>21+</v>
      </c>
    </row>
    <row r="4038" spans="1:4" x14ac:dyDescent="0.25">
      <c r="A4038">
        <v>40</v>
      </c>
      <c r="B4038">
        <v>186</v>
      </c>
      <c r="C4038">
        <v>1</v>
      </c>
      <c r="D4038" t="str">
        <f t="shared" si="99"/>
        <v>21+</v>
      </c>
    </row>
    <row r="4039" spans="1:4" x14ac:dyDescent="0.25">
      <c r="A4039">
        <v>41</v>
      </c>
      <c r="B4039">
        <v>41</v>
      </c>
      <c r="C4039">
        <v>22</v>
      </c>
      <c r="D4039">
        <f t="shared" si="99"/>
        <v>0</v>
      </c>
    </row>
    <row r="4040" spans="1:4" x14ac:dyDescent="0.25">
      <c r="A4040">
        <v>41</v>
      </c>
      <c r="B4040">
        <v>42</v>
      </c>
      <c r="C4040">
        <v>32</v>
      </c>
      <c r="D4040">
        <f t="shared" si="99"/>
        <v>1</v>
      </c>
    </row>
    <row r="4041" spans="1:4" x14ac:dyDescent="0.25">
      <c r="A4041">
        <v>41</v>
      </c>
      <c r="B4041">
        <v>43</v>
      </c>
      <c r="C4041">
        <v>20</v>
      </c>
      <c r="D4041">
        <f t="shared" si="99"/>
        <v>2</v>
      </c>
    </row>
    <row r="4042" spans="1:4" x14ac:dyDescent="0.25">
      <c r="A4042">
        <v>41</v>
      </c>
      <c r="B4042">
        <v>44</v>
      </c>
      <c r="C4042">
        <v>22</v>
      </c>
      <c r="D4042">
        <f t="shared" si="99"/>
        <v>3</v>
      </c>
    </row>
    <row r="4043" spans="1:4" x14ac:dyDescent="0.25">
      <c r="A4043">
        <v>41</v>
      </c>
      <c r="B4043">
        <v>45</v>
      </c>
      <c r="C4043">
        <v>15</v>
      </c>
      <c r="D4043">
        <f t="shared" si="99"/>
        <v>4</v>
      </c>
    </row>
    <row r="4044" spans="1:4" x14ac:dyDescent="0.25">
      <c r="A4044">
        <v>41</v>
      </c>
      <c r="B4044">
        <v>46</v>
      </c>
      <c r="C4044">
        <v>16</v>
      </c>
      <c r="D4044">
        <f t="shared" si="99"/>
        <v>5</v>
      </c>
    </row>
    <row r="4045" spans="1:4" x14ac:dyDescent="0.25">
      <c r="A4045">
        <v>41</v>
      </c>
      <c r="B4045">
        <v>47</v>
      </c>
      <c r="C4045">
        <v>22</v>
      </c>
      <c r="D4045">
        <f t="shared" si="99"/>
        <v>6</v>
      </c>
    </row>
    <row r="4046" spans="1:4" x14ac:dyDescent="0.25">
      <c r="A4046">
        <v>41</v>
      </c>
      <c r="B4046">
        <v>48</v>
      </c>
      <c r="C4046">
        <v>17</v>
      </c>
      <c r="D4046">
        <f t="shared" si="99"/>
        <v>7</v>
      </c>
    </row>
    <row r="4047" spans="1:4" x14ac:dyDescent="0.25">
      <c r="A4047">
        <v>41</v>
      </c>
      <c r="B4047">
        <v>49</v>
      </c>
      <c r="C4047">
        <v>18</v>
      </c>
      <c r="D4047">
        <f t="shared" si="99"/>
        <v>8</v>
      </c>
    </row>
    <row r="4048" spans="1:4" x14ac:dyDescent="0.25">
      <c r="A4048">
        <v>41</v>
      </c>
      <c r="B4048">
        <v>50</v>
      </c>
      <c r="C4048">
        <v>11</v>
      </c>
      <c r="D4048">
        <f t="shared" si="99"/>
        <v>9</v>
      </c>
    </row>
    <row r="4049" spans="1:4" x14ac:dyDescent="0.25">
      <c r="A4049">
        <v>41</v>
      </c>
      <c r="B4049">
        <v>51</v>
      </c>
      <c r="C4049">
        <v>9</v>
      </c>
      <c r="D4049">
        <f t="shared" si="99"/>
        <v>10</v>
      </c>
    </row>
    <row r="4050" spans="1:4" x14ac:dyDescent="0.25">
      <c r="A4050">
        <v>41</v>
      </c>
      <c r="B4050">
        <v>52</v>
      </c>
      <c r="C4050">
        <v>14</v>
      </c>
      <c r="D4050">
        <f t="shared" si="99"/>
        <v>11</v>
      </c>
    </row>
    <row r="4051" spans="1:4" x14ac:dyDescent="0.25">
      <c r="A4051">
        <v>41</v>
      </c>
      <c r="B4051">
        <v>53</v>
      </c>
      <c r="C4051">
        <v>18</v>
      </c>
      <c r="D4051">
        <f t="shared" si="99"/>
        <v>12</v>
      </c>
    </row>
    <row r="4052" spans="1:4" x14ac:dyDescent="0.25">
      <c r="A4052">
        <v>41</v>
      </c>
      <c r="B4052">
        <v>54</v>
      </c>
      <c r="C4052">
        <v>18</v>
      </c>
      <c r="D4052">
        <f t="shared" si="99"/>
        <v>13</v>
      </c>
    </row>
    <row r="4053" spans="1:4" x14ac:dyDescent="0.25">
      <c r="A4053">
        <v>41</v>
      </c>
      <c r="B4053">
        <v>55</v>
      </c>
      <c r="C4053">
        <v>14</v>
      </c>
      <c r="D4053">
        <f t="shared" si="99"/>
        <v>14</v>
      </c>
    </row>
    <row r="4054" spans="1:4" x14ac:dyDescent="0.25">
      <c r="A4054">
        <v>41</v>
      </c>
      <c r="B4054">
        <v>56</v>
      </c>
      <c r="C4054">
        <v>12</v>
      </c>
      <c r="D4054">
        <f t="shared" si="99"/>
        <v>15</v>
      </c>
    </row>
    <row r="4055" spans="1:4" x14ac:dyDescent="0.25">
      <c r="A4055">
        <v>41</v>
      </c>
      <c r="B4055">
        <v>57</v>
      </c>
      <c r="C4055">
        <v>16</v>
      </c>
      <c r="D4055">
        <f t="shared" si="99"/>
        <v>16</v>
      </c>
    </row>
    <row r="4056" spans="1:4" x14ac:dyDescent="0.25">
      <c r="A4056">
        <v>41</v>
      </c>
      <c r="B4056">
        <v>58</v>
      </c>
      <c r="C4056">
        <v>13</v>
      </c>
      <c r="D4056">
        <f t="shared" si="99"/>
        <v>17</v>
      </c>
    </row>
    <row r="4057" spans="1:4" x14ac:dyDescent="0.25">
      <c r="A4057">
        <v>41</v>
      </c>
      <c r="B4057">
        <v>59</v>
      </c>
      <c r="C4057">
        <v>16</v>
      </c>
      <c r="D4057">
        <f t="shared" si="99"/>
        <v>18</v>
      </c>
    </row>
    <row r="4058" spans="1:4" x14ac:dyDescent="0.25">
      <c r="A4058">
        <v>41</v>
      </c>
      <c r="B4058">
        <v>60</v>
      </c>
      <c r="C4058">
        <v>10</v>
      </c>
      <c r="D4058">
        <f t="shared" si="99"/>
        <v>19</v>
      </c>
    </row>
    <row r="4059" spans="1:4" x14ac:dyDescent="0.25">
      <c r="A4059">
        <v>41</v>
      </c>
      <c r="B4059">
        <v>61</v>
      </c>
      <c r="C4059">
        <v>17</v>
      </c>
      <c r="D4059">
        <f t="shared" si="99"/>
        <v>20</v>
      </c>
    </row>
    <row r="4060" spans="1:4" x14ac:dyDescent="0.25">
      <c r="A4060">
        <v>41</v>
      </c>
      <c r="B4060">
        <v>62</v>
      </c>
      <c r="C4060">
        <v>12</v>
      </c>
      <c r="D4060" t="str">
        <f t="shared" si="99"/>
        <v>21+</v>
      </c>
    </row>
    <row r="4061" spans="1:4" x14ac:dyDescent="0.25">
      <c r="A4061">
        <v>41</v>
      </c>
      <c r="B4061">
        <v>63</v>
      </c>
      <c r="C4061">
        <v>11</v>
      </c>
      <c r="D4061" t="str">
        <f t="shared" si="99"/>
        <v>21+</v>
      </c>
    </row>
    <row r="4062" spans="1:4" x14ac:dyDescent="0.25">
      <c r="A4062">
        <v>41</v>
      </c>
      <c r="B4062">
        <v>64</v>
      </c>
      <c r="C4062">
        <v>7</v>
      </c>
      <c r="D4062" t="str">
        <f t="shared" si="99"/>
        <v>21+</v>
      </c>
    </row>
    <row r="4063" spans="1:4" x14ac:dyDescent="0.25">
      <c r="A4063">
        <v>41</v>
      </c>
      <c r="B4063">
        <v>65</v>
      </c>
      <c r="C4063">
        <v>3</v>
      </c>
      <c r="D4063" t="str">
        <f t="shared" si="99"/>
        <v>21+</v>
      </c>
    </row>
    <row r="4064" spans="1:4" x14ac:dyDescent="0.25">
      <c r="A4064">
        <v>41</v>
      </c>
      <c r="B4064">
        <v>66</v>
      </c>
      <c r="C4064">
        <v>10</v>
      </c>
      <c r="D4064" t="str">
        <f t="shared" si="99"/>
        <v>21+</v>
      </c>
    </row>
    <row r="4065" spans="1:4" x14ac:dyDescent="0.25">
      <c r="A4065">
        <v>41</v>
      </c>
      <c r="B4065">
        <v>67</v>
      </c>
      <c r="C4065">
        <v>9</v>
      </c>
      <c r="D4065" t="str">
        <f t="shared" si="99"/>
        <v>21+</v>
      </c>
    </row>
    <row r="4066" spans="1:4" x14ac:dyDescent="0.25">
      <c r="A4066">
        <v>41</v>
      </c>
      <c r="B4066">
        <v>68</v>
      </c>
      <c r="C4066">
        <v>9</v>
      </c>
      <c r="D4066" t="str">
        <f t="shared" si="99"/>
        <v>21+</v>
      </c>
    </row>
    <row r="4067" spans="1:4" x14ac:dyDescent="0.25">
      <c r="A4067">
        <v>41</v>
      </c>
      <c r="B4067">
        <v>69</v>
      </c>
      <c r="C4067">
        <v>12</v>
      </c>
      <c r="D4067" t="str">
        <f t="shared" si="99"/>
        <v>21+</v>
      </c>
    </row>
    <row r="4068" spans="1:4" x14ac:dyDescent="0.25">
      <c r="A4068">
        <v>41</v>
      </c>
      <c r="B4068">
        <v>70</v>
      </c>
      <c r="C4068">
        <v>13</v>
      </c>
      <c r="D4068" t="str">
        <f t="shared" si="99"/>
        <v>21+</v>
      </c>
    </row>
    <row r="4069" spans="1:4" x14ac:dyDescent="0.25">
      <c r="A4069">
        <v>41</v>
      </c>
      <c r="B4069">
        <v>71</v>
      </c>
      <c r="C4069">
        <v>6</v>
      </c>
      <c r="D4069" t="str">
        <f t="shared" si="99"/>
        <v>21+</v>
      </c>
    </row>
    <row r="4070" spans="1:4" x14ac:dyDescent="0.25">
      <c r="A4070">
        <v>41</v>
      </c>
      <c r="B4070">
        <v>72</v>
      </c>
      <c r="C4070">
        <v>8</v>
      </c>
      <c r="D4070" t="str">
        <f t="shared" si="99"/>
        <v>21+</v>
      </c>
    </row>
    <row r="4071" spans="1:4" x14ac:dyDescent="0.25">
      <c r="A4071">
        <v>41</v>
      </c>
      <c r="B4071">
        <v>73</v>
      </c>
      <c r="C4071">
        <v>5</v>
      </c>
      <c r="D4071" t="str">
        <f t="shared" si="99"/>
        <v>21+</v>
      </c>
    </row>
    <row r="4072" spans="1:4" x14ac:dyDescent="0.25">
      <c r="A4072">
        <v>41</v>
      </c>
      <c r="B4072">
        <v>74</v>
      </c>
      <c r="C4072">
        <v>9</v>
      </c>
      <c r="D4072" t="str">
        <f t="shared" si="99"/>
        <v>21+</v>
      </c>
    </row>
    <row r="4073" spans="1:4" x14ac:dyDescent="0.25">
      <c r="A4073">
        <v>41</v>
      </c>
      <c r="B4073">
        <v>75</v>
      </c>
      <c r="C4073">
        <v>6</v>
      </c>
      <c r="D4073" t="str">
        <f t="shared" si="99"/>
        <v>21+</v>
      </c>
    </row>
    <row r="4074" spans="1:4" x14ac:dyDescent="0.25">
      <c r="A4074">
        <v>41</v>
      </c>
      <c r="B4074">
        <v>76</v>
      </c>
      <c r="C4074">
        <v>4</v>
      </c>
      <c r="D4074" t="str">
        <f t="shared" si="99"/>
        <v>21+</v>
      </c>
    </row>
    <row r="4075" spans="1:4" x14ac:dyDescent="0.25">
      <c r="A4075">
        <v>41</v>
      </c>
      <c r="B4075">
        <v>77</v>
      </c>
      <c r="C4075">
        <v>10</v>
      </c>
      <c r="D4075" t="str">
        <f t="shared" si="99"/>
        <v>21+</v>
      </c>
    </row>
    <row r="4076" spans="1:4" x14ac:dyDescent="0.25">
      <c r="A4076">
        <v>41</v>
      </c>
      <c r="B4076">
        <v>78</v>
      </c>
      <c r="C4076">
        <v>6</v>
      </c>
      <c r="D4076" t="str">
        <f t="shared" si="99"/>
        <v>21+</v>
      </c>
    </row>
    <row r="4077" spans="1:4" x14ac:dyDescent="0.25">
      <c r="A4077">
        <v>41</v>
      </c>
      <c r="B4077">
        <v>79</v>
      </c>
      <c r="C4077">
        <v>5</v>
      </c>
      <c r="D4077" t="str">
        <f t="shared" si="99"/>
        <v>21+</v>
      </c>
    </row>
    <row r="4078" spans="1:4" x14ac:dyDescent="0.25">
      <c r="A4078">
        <v>41</v>
      </c>
      <c r="B4078">
        <v>80</v>
      </c>
      <c r="C4078">
        <v>3</v>
      </c>
      <c r="D4078" t="str">
        <f t="shared" si="99"/>
        <v>21+</v>
      </c>
    </row>
    <row r="4079" spans="1:4" x14ac:dyDescent="0.25">
      <c r="A4079">
        <v>41</v>
      </c>
      <c r="B4079">
        <v>81</v>
      </c>
      <c r="C4079">
        <v>4</v>
      </c>
      <c r="D4079" t="str">
        <f t="shared" si="99"/>
        <v>21+</v>
      </c>
    </row>
    <row r="4080" spans="1:4" x14ac:dyDescent="0.25">
      <c r="A4080">
        <v>41</v>
      </c>
      <c r="B4080">
        <v>82</v>
      </c>
      <c r="C4080">
        <v>2</v>
      </c>
      <c r="D4080" t="str">
        <f t="shared" si="99"/>
        <v>21+</v>
      </c>
    </row>
    <row r="4081" spans="1:4" x14ac:dyDescent="0.25">
      <c r="A4081">
        <v>41</v>
      </c>
      <c r="B4081">
        <v>83</v>
      </c>
      <c r="C4081">
        <v>7</v>
      </c>
      <c r="D4081" t="str">
        <f t="shared" si="99"/>
        <v>21+</v>
      </c>
    </row>
    <row r="4082" spans="1:4" x14ac:dyDescent="0.25">
      <c r="A4082">
        <v>41</v>
      </c>
      <c r="B4082">
        <v>84</v>
      </c>
      <c r="C4082">
        <v>3</v>
      </c>
      <c r="D4082" t="str">
        <f t="shared" si="99"/>
        <v>21+</v>
      </c>
    </row>
    <row r="4083" spans="1:4" x14ac:dyDescent="0.25">
      <c r="A4083">
        <v>41</v>
      </c>
      <c r="B4083">
        <v>85</v>
      </c>
      <c r="C4083">
        <v>2</v>
      </c>
      <c r="D4083" t="str">
        <f t="shared" si="99"/>
        <v>21+</v>
      </c>
    </row>
    <row r="4084" spans="1:4" x14ac:dyDescent="0.25">
      <c r="A4084">
        <v>41</v>
      </c>
      <c r="B4084">
        <v>86</v>
      </c>
      <c r="C4084">
        <v>4</v>
      </c>
      <c r="D4084" t="str">
        <f t="shared" si="99"/>
        <v>21+</v>
      </c>
    </row>
    <row r="4085" spans="1:4" x14ac:dyDescent="0.25">
      <c r="A4085">
        <v>41</v>
      </c>
      <c r="B4085">
        <v>87</v>
      </c>
      <c r="C4085">
        <v>3</v>
      </c>
      <c r="D4085" t="str">
        <f t="shared" si="99"/>
        <v>21+</v>
      </c>
    </row>
    <row r="4086" spans="1:4" x14ac:dyDescent="0.25">
      <c r="A4086">
        <v>41</v>
      </c>
      <c r="B4086">
        <v>88</v>
      </c>
      <c r="C4086">
        <v>5</v>
      </c>
      <c r="D4086" t="str">
        <f t="shared" si="99"/>
        <v>21+</v>
      </c>
    </row>
    <row r="4087" spans="1:4" x14ac:dyDescent="0.25">
      <c r="A4087">
        <v>41</v>
      </c>
      <c r="B4087">
        <v>89</v>
      </c>
      <c r="C4087">
        <v>2</v>
      </c>
      <c r="D4087" t="str">
        <f t="shared" si="99"/>
        <v>21+</v>
      </c>
    </row>
    <row r="4088" spans="1:4" x14ac:dyDescent="0.25">
      <c r="A4088">
        <v>41</v>
      </c>
      <c r="B4088">
        <v>90</v>
      </c>
      <c r="C4088">
        <v>4</v>
      </c>
      <c r="D4088" t="str">
        <f t="shared" si="99"/>
        <v>21+</v>
      </c>
    </row>
    <row r="4089" spans="1:4" x14ac:dyDescent="0.25">
      <c r="A4089">
        <v>41</v>
      </c>
      <c r="B4089">
        <v>91</v>
      </c>
      <c r="C4089">
        <v>2</v>
      </c>
      <c r="D4089" t="str">
        <f t="shared" si="99"/>
        <v>21+</v>
      </c>
    </row>
    <row r="4090" spans="1:4" x14ac:dyDescent="0.25">
      <c r="A4090">
        <v>41</v>
      </c>
      <c r="B4090">
        <v>92</v>
      </c>
      <c r="C4090">
        <v>4</v>
      </c>
      <c r="D4090" t="str">
        <f t="shared" si="99"/>
        <v>21+</v>
      </c>
    </row>
    <row r="4091" spans="1:4" x14ac:dyDescent="0.25">
      <c r="A4091">
        <v>41</v>
      </c>
      <c r="B4091">
        <v>93</v>
      </c>
      <c r="C4091">
        <v>3</v>
      </c>
      <c r="D4091" t="str">
        <f t="shared" si="99"/>
        <v>21+</v>
      </c>
    </row>
    <row r="4092" spans="1:4" x14ac:dyDescent="0.25">
      <c r="A4092">
        <v>41</v>
      </c>
      <c r="B4092">
        <v>94</v>
      </c>
      <c r="C4092">
        <v>2</v>
      </c>
      <c r="D4092" t="str">
        <f t="shared" si="99"/>
        <v>21+</v>
      </c>
    </row>
    <row r="4093" spans="1:4" x14ac:dyDescent="0.25">
      <c r="A4093">
        <v>41</v>
      </c>
      <c r="B4093">
        <v>95</v>
      </c>
      <c r="C4093">
        <v>3</v>
      </c>
      <c r="D4093" t="str">
        <f t="shared" si="99"/>
        <v>21+</v>
      </c>
    </row>
    <row r="4094" spans="1:4" x14ac:dyDescent="0.25">
      <c r="A4094">
        <v>41</v>
      </c>
      <c r="B4094">
        <v>96</v>
      </c>
      <c r="C4094">
        <v>2</v>
      </c>
      <c r="D4094" t="str">
        <f t="shared" si="99"/>
        <v>21+</v>
      </c>
    </row>
    <row r="4095" spans="1:4" x14ac:dyDescent="0.25">
      <c r="A4095">
        <v>41</v>
      </c>
      <c r="B4095">
        <v>98</v>
      </c>
      <c r="C4095">
        <v>4</v>
      </c>
      <c r="D4095" t="str">
        <f t="shared" si="99"/>
        <v>21+</v>
      </c>
    </row>
    <row r="4096" spans="1:4" x14ac:dyDescent="0.25">
      <c r="A4096">
        <v>41</v>
      </c>
      <c r="B4096">
        <v>99</v>
      </c>
      <c r="C4096">
        <v>1</v>
      </c>
      <c r="D4096" t="str">
        <f t="shared" si="99"/>
        <v>21+</v>
      </c>
    </row>
    <row r="4097" spans="1:4" x14ac:dyDescent="0.25">
      <c r="A4097">
        <v>41</v>
      </c>
      <c r="B4097">
        <v>100</v>
      </c>
      <c r="C4097">
        <v>1</v>
      </c>
      <c r="D4097" t="str">
        <f t="shared" si="99"/>
        <v>21+</v>
      </c>
    </row>
    <row r="4098" spans="1:4" x14ac:dyDescent="0.25">
      <c r="A4098">
        <v>41</v>
      </c>
      <c r="B4098">
        <v>101</v>
      </c>
      <c r="C4098">
        <v>1</v>
      </c>
      <c r="D4098" t="str">
        <f t="shared" si="99"/>
        <v>21+</v>
      </c>
    </row>
    <row r="4099" spans="1:4" x14ac:dyDescent="0.25">
      <c r="A4099">
        <v>41</v>
      </c>
      <c r="B4099">
        <v>102</v>
      </c>
      <c r="C4099">
        <v>2</v>
      </c>
      <c r="D4099" t="str">
        <f t="shared" ref="D4099:D4162" si="100">IF(B4099-A4099&lt;21,B4099-A4099,"21+")</f>
        <v>21+</v>
      </c>
    </row>
    <row r="4100" spans="1:4" x14ac:dyDescent="0.25">
      <c r="A4100">
        <v>41</v>
      </c>
      <c r="B4100">
        <v>103</v>
      </c>
      <c r="C4100">
        <v>1</v>
      </c>
      <c r="D4100" t="str">
        <f t="shared" si="100"/>
        <v>21+</v>
      </c>
    </row>
    <row r="4101" spans="1:4" x14ac:dyDescent="0.25">
      <c r="A4101">
        <v>41</v>
      </c>
      <c r="B4101">
        <v>104</v>
      </c>
      <c r="C4101">
        <v>2</v>
      </c>
      <c r="D4101" t="str">
        <f t="shared" si="100"/>
        <v>21+</v>
      </c>
    </row>
    <row r="4102" spans="1:4" x14ac:dyDescent="0.25">
      <c r="A4102">
        <v>41</v>
      </c>
      <c r="B4102">
        <v>106</v>
      </c>
      <c r="C4102">
        <v>2</v>
      </c>
      <c r="D4102" t="str">
        <f t="shared" si="100"/>
        <v>21+</v>
      </c>
    </row>
    <row r="4103" spans="1:4" x14ac:dyDescent="0.25">
      <c r="A4103">
        <v>41</v>
      </c>
      <c r="B4103">
        <v>107</v>
      </c>
      <c r="C4103">
        <v>2</v>
      </c>
      <c r="D4103" t="str">
        <f t="shared" si="100"/>
        <v>21+</v>
      </c>
    </row>
    <row r="4104" spans="1:4" x14ac:dyDescent="0.25">
      <c r="A4104">
        <v>41</v>
      </c>
      <c r="B4104">
        <v>108</v>
      </c>
      <c r="C4104">
        <v>1</v>
      </c>
      <c r="D4104" t="str">
        <f t="shared" si="100"/>
        <v>21+</v>
      </c>
    </row>
    <row r="4105" spans="1:4" x14ac:dyDescent="0.25">
      <c r="A4105">
        <v>41</v>
      </c>
      <c r="B4105">
        <v>109</v>
      </c>
      <c r="C4105">
        <v>1</v>
      </c>
      <c r="D4105" t="str">
        <f t="shared" si="100"/>
        <v>21+</v>
      </c>
    </row>
    <row r="4106" spans="1:4" x14ac:dyDescent="0.25">
      <c r="A4106">
        <v>41</v>
      </c>
      <c r="B4106">
        <v>110</v>
      </c>
      <c r="C4106">
        <v>3</v>
      </c>
      <c r="D4106" t="str">
        <f t="shared" si="100"/>
        <v>21+</v>
      </c>
    </row>
    <row r="4107" spans="1:4" x14ac:dyDescent="0.25">
      <c r="A4107">
        <v>41</v>
      </c>
      <c r="B4107">
        <v>112</v>
      </c>
      <c r="C4107">
        <v>3</v>
      </c>
      <c r="D4107" t="str">
        <f t="shared" si="100"/>
        <v>21+</v>
      </c>
    </row>
    <row r="4108" spans="1:4" x14ac:dyDescent="0.25">
      <c r="A4108">
        <v>41</v>
      </c>
      <c r="B4108">
        <v>113</v>
      </c>
      <c r="C4108">
        <v>1</v>
      </c>
      <c r="D4108" t="str">
        <f t="shared" si="100"/>
        <v>21+</v>
      </c>
    </row>
    <row r="4109" spans="1:4" x14ac:dyDescent="0.25">
      <c r="A4109">
        <v>41</v>
      </c>
      <c r="B4109">
        <v>115</v>
      </c>
      <c r="C4109">
        <v>1</v>
      </c>
      <c r="D4109" t="str">
        <f t="shared" si="100"/>
        <v>21+</v>
      </c>
    </row>
    <row r="4110" spans="1:4" x14ac:dyDescent="0.25">
      <c r="A4110">
        <v>41</v>
      </c>
      <c r="B4110">
        <v>116</v>
      </c>
      <c r="C4110">
        <v>2</v>
      </c>
      <c r="D4110" t="str">
        <f t="shared" si="100"/>
        <v>21+</v>
      </c>
    </row>
    <row r="4111" spans="1:4" x14ac:dyDescent="0.25">
      <c r="A4111">
        <v>41</v>
      </c>
      <c r="B4111">
        <v>119</v>
      </c>
      <c r="C4111">
        <v>1</v>
      </c>
      <c r="D4111" t="str">
        <f t="shared" si="100"/>
        <v>21+</v>
      </c>
    </row>
    <row r="4112" spans="1:4" x14ac:dyDescent="0.25">
      <c r="A4112">
        <v>41</v>
      </c>
      <c r="B4112">
        <v>121</v>
      </c>
      <c r="C4112">
        <v>1</v>
      </c>
      <c r="D4112" t="str">
        <f t="shared" si="100"/>
        <v>21+</v>
      </c>
    </row>
    <row r="4113" spans="1:4" x14ac:dyDescent="0.25">
      <c r="A4113">
        <v>41</v>
      </c>
      <c r="B4113">
        <v>123</v>
      </c>
      <c r="C4113">
        <v>1</v>
      </c>
      <c r="D4113" t="str">
        <f t="shared" si="100"/>
        <v>21+</v>
      </c>
    </row>
    <row r="4114" spans="1:4" x14ac:dyDescent="0.25">
      <c r="A4114">
        <v>41</v>
      </c>
      <c r="B4114">
        <v>124</v>
      </c>
      <c r="C4114">
        <v>1</v>
      </c>
      <c r="D4114" t="str">
        <f t="shared" si="100"/>
        <v>21+</v>
      </c>
    </row>
    <row r="4115" spans="1:4" x14ac:dyDescent="0.25">
      <c r="A4115">
        <v>41</v>
      </c>
      <c r="B4115">
        <v>129</v>
      </c>
      <c r="C4115">
        <v>1</v>
      </c>
      <c r="D4115" t="str">
        <f t="shared" si="100"/>
        <v>21+</v>
      </c>
    </row>
    <row r="4116" spans="1:4" x14ac:dyDescent="0.25">
      <c r="A4116">
        <v>41</v>
      </c>
      <c r="B4116">
        <v>132</v>
      </c>
      <c r="C4116">
        <v>1</v>
      </c>
      <c r="D4116" t="str">
        <f t="shared" si="100"/>
        <v>21+</v>
      </c>
    </row>
    <row r="4117" spans="1:4" x14ac:dyDescent="0.25">
      <c r="A4117">
        <v>41</v>
      </c>
      <c r="B4117">
        <v>134</v>
      </c>
      <c r="C4117">
        <v>2</v>
      </c>
      <c r="D4117" t="str">
        <f t="shared" si="100"/>
        <v>21+</v>
      </c>
    </row>
    <row r="4118" spans="1:4" x14ac:dyDescent="0.25">
      <c r="A4118">
        <v>41</v>
      </c>
      <c r="B4118">
        <v>143</v>
      </c>
      <c r="C4118">
        <v>1</v>
      </c>
      <c r="D4118" t="str">
        <f t="shared" si="100"/>
        <v>21+</v>
      </c>
    </row>
    <row r="4119" spans="1:4" x14ac:dyDescent="0.25">
      <c r="A4119">
        <v>41</v>
      </c>
      <c r="B4119">
        <v>147</v>
      </c>
      <c r="C4119">
        <v>2</v>
      </c>
      <c r="D4119" t="str">
        <f t="shared" si="100"/>
        <v>21+</v>
      </c>
    </row>
    <row r="4120" spans="1:4" x14ac:dyDescent="0.25">
      <c r="A4120">
        <v>41</v>
      </c>
      <c r="B4120">
        <v>153</v>
      </c>
      <c r="C4120">
        <v>1</v>
      </c>
      <c r="D4120" t="str">
        <f t="shared" si="100"/>
        <v>21+</v>
      </c>
    </row>
    <row r="4121" spans="1:4" x14ac:dyDescent="0.25">
      <c r="A4121">
        <v>41</v>
      </c>
      <c r="B4121">
        <v>154</v>
      </c>
      <c r="C4121">
        <v>1</v>
      </c>
      <c r="D4121" t="str">
        <f t="shared" si="100"/>
        <v>21+</v>
      </c>
    </row>
    <row r="4122" spans="1:4" x14ac:dyDescent="0.25">
      <c r="A4122">
        <v>41</v>
      </c>
      <c r="B4122">
        <v>303</v>
      </c>
      <c r="C4122">
        <v>1</v>
      </c>
      <c r="D4122" t="str">
        <f t="shared" si="100"/>
        <v>21+</v>
      </c>
    </row>
    <row r="4123" spans="1:4" x14ac:dyDescent="0.25">
      <c r="A4123">
        <v>42</v>
      </c>
      <c r="B4123">
        <v>42</v>
      </c>
      <c r="C4123">
        <v>28</v>
      </c>
      <c r="D4123">
        <f t="shared" si="100"/>
        <v>0</v>
      </c>
    </row>
    <row r="4124" spans="1:4" x14ac:dyDescent="0.25">
      <c r="A4124">
        <v>42</v>
      </c>
      <c r="B4124">
        <v>43</v>
      </c>
      <c r="C4124">
        <v>25</v>
      </c>
      <c r="D4124">
        <f t="shared" si="100"/>
        <v>1</v>
      </c>
    </row>
    <row r="4125" spans="1:4" x14ac:dyDescent="0.25">
      <c r="A4125">
        <v>42</v>
      </c>
      <c r="B4125">
        <v>44</v>
      </c>
      <c r="C4125">
        <v>27</v>
      </c>
      <c r="D4125">
        <f t="shared" si="100"/>
        <v>2</v>
      </c>
    </row>
    <row r="4126" spans="1:4" x14ac:dyDescent="0.25">
      <c r="A4126">
        <v>42</v>
      </c>
      <c r="B4126">
        <v>45</v>
      </c>
      <c r="C4126">
        <v>23</v>
      </c>
      <c r="D4126">
        <f t="shared" si="100"/>
        <v>3</v>
      </c>
    </row>
    <row r="4127" spans="1:4" x14ac:dyDescent="0.25">
      <c r="A4127">
        <v>42</v>
      </c>
      <c r="B4127">
        <v>46</v>
      </c>
      <c r="C4127">
        <v>23</v>
      </c>
      <c r="D4127">
        <f t="shared" si="100"/>
        <v>4</v>
      </c>
    </row>
    <row r="4128" spans="1:4" x14ac:dyDescent="0.25">
      <c r="A4128">
        <v>42</v>
      </c>
      <c r="B4128">
        <v>47</v>
      </c>
      <c r="C4128">
        <v>19</v>
      </c>
      <c r="D4128">
        <f t="shared" si="100"/>
        <v>5</v>
      </c>
    </row>
    <row r="4129" spans="1:4" x14ac:dyDescent="0.25">
      <c r="A4129">
        <v>42</v>
      </c>
      <c r="B4129">
        <v>48</v>
      </c>
      <c r="C4129">
        <v>20</v>
      </c>
      <c r="D4129">
        <f t="shared" si="100"/>
        <v>6</v>
      </c>
    </row>
    <row r="4130" spans="1:4" x14ac:dyDescent="0.25">
      <c r="A4130">
        <v>42</v>
      </c>
      <c r="B4130">
        <v>49</v>
      </c>
      <c r="C4130">
        <v>18</v>
      </c>
      <c r="D4130">
        <f t="shared" si="100"/>
        <v>7</v>
      </c>
    </row>
    <row r="4131" spans="1:4" x14ac:dyDescent="0.25">
      <c r="A4131">
        <v>42</v>
      </c>
      <c r="B4131">
        <v>50</v>
      </c>
      <c r="C4131">
        <v>20</v>
      </c>
      <c r="D4131">
        <f t="shared" si="100"/>
        <v>8</v>
      </c>
    </row>
    <row r="4132" spans="1:4" x14ac:dyDescent="0.25">
      <c r="A4132">
        <v>42</v>
      </c>
      <c r="B4132">
        <v>51</v>
      </c>
      <c r="C4132">
        <v>18</v>
      </c>
      <c r="D4132">
        <f t="shared" si="100"/>
        <v>9</v>
      </c>
    </row>
    <row r="4133" spans="1:4" x14ac:dyDescent="0.25">
      <c r="A4133">
        <v>42</v>
      </c>
      <c r="B4133">
        <v>52</v>
      </c>
      <c r="C4133">
        <v>15</v>
      </c>
      <c r="D4133">
        <f t="shared" si="100"/>
        <v>10</v>
      </c>
    </row>
    <row r="4134" spans="1:4" x14ac:dyDescent="0.25">
      <c r="A4134">
        <v>42</v>
      </c>
      <c r="B4134">
        <v>53</v>
      </c>
      <c r="C4134">
        <v>14</v>
      </c>
      <c r="D4134">
        <f t="shared" si="100"/>
        <v>11</v>
      </c>
    </row>
    <row r="4135" spans="1:4" x14ac:dyDescent="0.25">
      <c r="A4135">
        <v>42</v>
      </c>
      <c r="B4135">
        <v>54</v>
      </c>
      <c r="C4135">
        <v>18</v>
      </c>
      <c r="D4135">
        <f t="shared" si="100"/>
        <v>12</v>
      </c>
    </row>
    <row r="4136" spans="1:4" x14ac:dyDescent="0.25">
      <c r="A4136">
        <v>42</v>
      </c>
      <c r="B4136">
        <v>55</v>
      </c>
      <c r="C4136">
        <v>17</v>
      </c>
      <c r="D4136">
        <f t="shared" si="100"/>
        <v>13</v>
      </c>
    </row>
    <row r="4137" spans="1:4" x14ac:dyDescent="0.25">
      <c r="A4137">
        <v>42</v>
      </c>
      <c r="B4137">
        <v>56</v>
      </c>
      <c r="C4137">
        <v>17</v>
      </c>
      <c r="D4137">
        <f t="shared" si="100"/>
        <v>14</v>
      </c>
    </row>
    <row r="4138" spans="1:4" x14ac:dyDescent="0.25">
      <c r="A4138">
        <v>42</v>
      </c>
      <c r="B4138">
        <v>57</v>
      </c>
      <c r="C4138">
        <v>17</v>
      </c>
      <c r="D4138">
        <f t="shared" si="100"/>
        <v>15</v>
      </c>
    </row>
    <row r="4139" spans="1:4" x14ac:dyDescent="0.25">
      <c r="A4139">
        <v>42</v>
      </c>
      <c r="B4139">
        <v>58</v>
      </c>
      <c r="C4139">
        <v>15</v>
      </c>
      <c r="D4139">
        <f t="shared" si="100"/>
        <v>16</v>
      </c>
    </row>
    <row r="4140" spans="1:4" x14ac:dyDescent="0.25">
      <c r="A4140">
        <v>42</v>
      </c>
      <c r="B4140">
        <v>59</v>
      </c>
      <c r="C4140">
        <v>12</v>
      </c>
      <c r="D4140">
        <f t="shared" si="100"/>
        <v>17</v>
      </c>
    </row>
    <row r="4141" spans="1:4" x14ac:dyDescent="0.25">
      <c r="A4141">
        <v>42</v>
      </c>
      <c r="B4141">
        <v>60</v>
      </c>
      <c r="C4141">
        <v>10</v>
      </c>
      <c r="D4141">
        <f t="shared" si="100"/>
        <v>18</v>
      </c>
    </row>
    <row r="4142" spans="1:4" x14ac:dyDescent="0.25">
      <c r="A4142">
        <v>42</v>
      </c>
      <c r="B4142">
        <v>61</v>
      </c>
      <c r="C4142">
        <v>13</v>
      </c>
      <c r="D4142">
        <f t="shared" si="100"/>
        <v>19</v>
      </c>
    </row>
    <row r="4143" spans="1:4" x14ac:dyDescent="0.25">
      <c r="A4143">
        <v>42</v>
      </c>
      <c r="B4143">
        <v>62</v>
      </c>
      <c r="C4143">
        <v>7</v>
      </c>
      <c r="D4143">
        <f t="shared" si="100"/>
        <v>20</v>
      </c>
    </row>
    <row r="4144" spans="1:4" x14ac:dyDescent="0.25">
      <c r="A4144">
        <v>42</v>
      </c>
      <c r="B4144">
        <v>63</v>
      </c>
      <c r="C4144">
        <v>16</v>
      </c>
      <c r="D4144" t="str">
        <f t="shared" si="100"/>
        <v>21+</v>
      </c>
    </row>
    <row r="4145" spans="1:4" x14ac:dyDescent="0.25">
      <c r="A4145">
        <v>42</v>
      </c>
      <c r="B4145">
        <v>64</v>
      </c>
      <c r="C4145">
        <v>12</v>
      </c>
      <c r="D4145" t="str">
        <f t="shared" si="100"/>
        <v>21+</v>
      </c>
    </row>
    <row r="4146" spans="1:4" x14ac:dyDescent="0.25">
      <c r="A4146">
        <v>42</v>
      </c>
      <c r="B4146">
        <v>65</v>
      </c>
      <c r="C4146">
        <v>13</v>
      </c>
      <c r="D4146" t="str">
        <f t="shared" si="100"/>
        <v>21+</v>
      </c>
    </row>
    <row r="4147" spans="1:4" x14ac:dyDescent="0.25">
      <c r="A4147">
        <v>42</v>
      </c>
      <c r="B4147">
        <v>66</v>
      </c>
      <c r="C4147">
        <v>6</v>
      </c>
      <c r="D4147" t="str">
        <f t="shared" si="100"/>
        <v>21+</v>
      </c>
    </row>
    <row r="4148" spans="1:4" x14ac:dyDescent="0.25">
      <c r="A4148">
        <v>42</v>
      </c>
      <c r="B4148">
        <v>67</v>
      </c>
      <c r="C4148">
        <v>8</v>
      </c>
      <c r="D4148" t="str">
        <f t="shared" si="100"/>
        <v>21+</v>
      </c>
    </row>
    <row r="4149" spans="1:4" x14ac:dyDescent="0.25">
      <c r="A4149">
        <v>42</v>
      </c>
      <c r="B4149">
        <v>68</v>
      </c>
      <c r="C4149">
        <v>11</v>
      </c>
      <c r="D4149" t="str">
        <f t="shared" si="100"/>
        <v>21+</v>
      </c>
    </row>
    <row r="4150" spans="1:4" x14ac:dyDescent="0.25">
      <c r="A4150">
        <v>42</v>
      </c>
      <c r="B4150">
        <v>69</v>
      </c>
      <c r="C4150">
        <v>11</v>
      </c>
      <c r="D4150" t="str">
        <f t="shared" si="100"/>
        <v>21+</v>
      </c>
    </row>
    <row r="4151" spans="1:4" x14ac:dyDescent="0.25">
      <c r="A4151">
        <v>42</v>
      </c>
      <c r="B4151">
        <v>70</v>
      </c>
      <c r="C4151">
        <v>6</v>
      </c>
      <c r="D4151" t="str">
        <f t="shared" si="100"/>
        <v>21+</v>
      </c>
    </row>
    <row r="4152" spans="1:4" x14ac:dyDescent="0.25">
      <c r="A4152">
        <v>42</v>
      </c>
      <c r="B4152">
        <v>71</v>
      </c>
      <c r="C4152">
        <v>6</v>
      </c>
      <c r="D4152" t="str">
        <f t="shared" si="100"/>
        <v>21+</v>
      </c>
    </row>
    <row r="4153" spans="1:4" x14ac:dyDescent="0.25">
      <c r="A4153">
        <v>42</v>
      </c>
      <c r="B4153">
        <v>72</v>
      </c>
      <c r="C4153">
        <v>9</v>
      </c>
      <c r="D4153" t="str">
        <f t="shared" si="100"/>
        <v>21+</v>
      </c>
    </row>
    <row r="4154" spans="1:4" x14ac:dyDescent="0.25">
      <c r="A4154">
        <v>42</v>
      </c>
      <c r="B4154">
        <v>73</v>
      </c>
      <c r="C4154">
        <v>4</v>
      </c>
      <c r="D4154" t="str">
        <f t="shared" si="100"/>
        <v>21+</v>
      </c>
    </row>
    <row r="4155" spans="1:4" x14ac:dyDescent="0.25">
      <c r="A4155">
        <v>42</v>
      </c>
      <c r="B4155">
        <v>74</v>
      </c>
      <c r="C4155">
        <v>9</v>
      </c>
      <c r="D4155" t="str">
        <f t="shared" si="100"/>
        <v>21+</v>
      </c>
    </row>
    <row r="4156" spans="1:4" x14ac:dyDescent="0.25">
      <c r="A4156">
        <v>42</v>
      </c>
      <c r="B4156">
        <v>75</v>
      </c>
      <c r="C4156">
        <v>4</v>
      </c>
      <c r="D4156" t="str">
        <f t="shared" si="100"/>
        <v>21+</v>
      </c>
    </row>
    <row r="4157" spans="1:4" x14ac:dyDescent="0.25">
      <c r="A4157">
        <v>42</v>
      </c>
      <c r="B4157">
        <v>76</v>
      </c>
      <c r="C4157">
        <v>2</v>
      </c>
      <c r="D4157" t="str">
        <f t="shared" si="100"/>
        <v>21+</v>
      </c>
    </row>
    <row r="4158" spans="1:4" x14ac:dyDescent="0.25">
      <c r="A4158">
        <v>42</v>
      </c>
      <c r="B4158">
        <v>77</v>
      </c>
      <c r="C4158">
        <v>2</v>
      </c>
      <c r="D4158" t="str">
        <f t="shared" si="100"/>
        <v>21+</v>
      </c>
    </row>
    <row r="4159" spans="1:4" x14ac:dyDescent="0.25">
      <c r="A4159">
        <v>42</v>
      </c>
      <c r="B4159">
        <v>78</v>
      </c>
      <c r="C4159">
        <v>2</v>
      </c>
      <c r="D4159" t="str">
        <f t="shared" si="100"/>
        <v>21+</v>
      </c>
    </row>
    <row r="4160" spans="1:4" x14ac:dyDescent="0.25">
      <c r="A4160">
        <v>42</v>
      </c>
      <c r="B4160">
        <v>79</v>
      </c>
      <c r="C4160">
        <v>4</v>
      </c>
      <c r="D4160" t="str">
        <f t="shared" si="100"/>
        <v>21+</v>
      </c>
    </row>
    <row r="4161" spans="1:4" x14ac:dyDescent="0.25">
      <c r="A4161">
        <v>42</v>
      </c>
      <c r="B4161">
        <v>80</v>
      </c>
      <c r="C4161">
        <v>3</v>
      </c>
      <c r="D4161" t="str">
        <f t="shared" si="100"/>
        <v>21+</v>
      </c>
    </row>
    <row r="4162" spans="1:4" x14ac:dyDescent="0.25">
      <c r="A4162">
        <v>42</v>
      </c>
      <c r="B4162">
        <v>81</v>
      </c>
      <c r="C4162">
        <v>6</v>
      </c>
      <c r="D4162" t="str">
        <f t="shared" si="100"/>
        <v>21+</v>
      </c>
    </row>
    <row r="4163" spans="1:4" x14ac:dyDescent="0.25">
      <c r="A4163">
        <v>42</v>
      </c>
      <c r="B4163">
        <v>82</v>
      </c>
      <c r="C4163">
        <v>3</v>
      </c>
      <c r="D4163" t="str">
        <f t="shared" ref="D4163:D4226" si="101">IF(B4163-A4163&lt;21,B4163-A4163,"21+")</f>
        <v>21+</v>
      </c>
    </row>
    <row r="4164" spans="1:4" x14ac:dyDescent="0.25">
      <c r="A4164">
        <v>42</v>
      </c>
      <c r="B4164">
        <v>83</v>
      </c>
      <c r="C4164">
        <v>5</v>
      </c>
      <c r="D4164" t="str">
        <f t="shared" si="101"/>
        <v>21+</v>
      </c>
    </row>
    <row r="4165" spans="1:4" x14ac:dyDescent="0.25">
      <c r="A4165">
        <v>42</v>
      </c>
      <c r="B4165">
        <v>84</v>
      </c>
      <c r="C4165">
        <v>2</v>
      </c>
      <c r="D4165" t="str">
        <f t="shared" si="101"/>
        <v>21+</v>
      </c>
    </row>
    <row r="4166" spans="1:4" x14ac:dyDescent="0.25">
      <c r="A4166">
        <v>42</v>
      </c>
      <c r="B4166">
        <v>85</v>
      </c>
      <c r="C4166">
        <v>4</v>
      </c>
      <c r="D4166" t="str">
        <f t="shared" si="101"/>
        <v>21+</v>
      </c>
    </row>
    <row r="4167" spans="1:4" x14ac:dyDescent="0.25">
      <c r="A4167">
        <v>42</v>
      </c>
      <c r="B4167">
        <v>86</v>
      </c>
      <c r="C4167">
        <v>6</v>
      </c>
      <c r="D4167" t="str">
        <f t="shared" si="101"/>
        <v>21+</v>
      </c>
    </row>
    <row r="4168" spans="1:4" x14ac:dyDescent="0.25">
      <c r="A4168">
        <v>42</v>
      </c>
      <c r="B4168">
        <v>87</v>
      </c>
      <c r="C4168">
        <v>1</v>
      </c>
      <c r="D4168" t="str">
        <f t="shared" si="101"/>
        <v>21+</v>
      </c>
    </row>
    <row r="4169" spans="1:4" x14ac:dyDescent="0.25">
      <c r="A4169">
        <v>42</v>
      </c>
      <c r="B4169">
        <v>88</v>
      </c>
      <c r="C4169">
        <v>4</v>
      </c>
      <c r="D4169" t="str">
        <f t="shared" si="101"/>
        <v>21+</v>
      </c>
    </row>
    <row r="4170" spans="1:4" x14ac:dyDescent="0.25">
      <c r="A4170">
        <v>42</v>
      </c>
      <c r="B4170">
        <v>89</v>
      </c>
      <c r="C4170">
        <v>3</v>
      </c>
      <c r="D4170" t="str">
        <f t="shared" si="101"/>
        <v>21+</v>
      </c>
    </row>
    <row r="4171" spans="1:4" x14ac:dyDescent="0.25">
      <c r="A4171">
        <v>42</v>
      </c>
      <c r="B4171">
        <v>90</v>
      </c>
      <c r="C4171">
        <v>1</v>
      </c>
      <c r="D4171" t="str">
        <f t="shared" si="101"/>
        <v>21+</v>
      </c>
    </row>
    <row r="4172" spans="1:4" x14ac:dyDescent="0.25">
      <c r="A4172">
        <v>42</v>
      </c>
      <c r="B4172">
        <v>91</v>
      </c>
      <c r="C4172">
        <v>1</v>
      </c>
      <c r="D4172" t="str">
        <f t="shared" si="101"/>
        <v>21+</v>
      </c>
    </row>
    <row r="4173" spans="1:4" x14ac:dyDescent="0.25">
      <c r="A4173">
        <v>42</v>
      </c>
      <c r="B4173">
        <v>92</v>
      </c>
      <c r="C4173">
        <v>3</v>
      </c>
      <c r="D4173" t="str">
        <f t="shared" si="101"/>
        <v>21+</v>
      </c>
    </row>
    <row r="4174" spans="1:4" x14ac:dyDescent="0.25">
      <c r="A4174">
        <v>42</v>
      </c>
      <c r="B4174">
        <v>93</v>
      </c>
      <c r="C4174">
        <v>1</v>
      </c>
      <c r="D4174" t="str">
        <f t="shared" si="101"/>
        <v>21+</v>
      </c>
    </row>
    <row r="4175" spans="1:4" x14ac:dyDescent="0.25">
      <c r="A4175">
        <v>42</v>
      </c>
      <c r="B4175">
        <v>95</v>
      </c>
      <c r="C4175">
        <v>3</v>
      </c>
      <c r="D4175" t="str">
        <f t="shared" si="101"/>
        <v>21+</v>
      </c>
    </row>
    <row r="4176" spans="1:4" x14ac:dyDescent="0.25">
      <c r="A4176">
        <v>42</v>
      </c>
      <c r="B4176">
        <v>97</v>
      </c>
      <c r="C4176">
        <v>3</v>
      </c>
      <c r="D4176" t="str">
        <f t="shared" si="101"/>
        <v>21+</v>
      </c>
    </row>
    <row r="4177" spans="1:4" x14ac:dyDescent="0.25">
      <c r="A4177">
        <v>42</v>
      </c>
      <c r="B4177">
        <v>98</v>
      </c>
      <c r="C4177">
        <v>3</v>
      </c>
      <c r="D4177" t="str">
        <f t="shared" si="101"/>
        <v>21+</v>
      </c>
    </row>
    <row r="4178" spans="1:4" x14ac:dyDescent="0.25">
      <c r="A4178">
        <v>42</v>
      </c>
      <c r="B4178">
        <v>99</v>
      </c>
      <c r="C4178">
        <v>2</v>
      </c>
      <c r="D4178" t="str">
        <f t="shared" si="101"/>
        <v>21+</v>
      </c>
    </row>
    <row r="4179" spans="1:4" x14ac:dyDescent="0.25">
      <c r="A4179">
        <v>42</v>
      </c>
      <c r="B4179">
        <v>100</v>
      </c>
      <c r="C4179">
        <v>1</v>
      </c>
      <c r="D4179" t="str">
        <f t="shared" si="101"/>
        <v>21+</v>
      </c>
    </row>
    <row r="4180" spans="1:4" x14ac:dyDescent="0.25">
      <c r="A4180">
        <v>42</v>
      </c>
      <c r="B4180">
        <v>101</v>
      </c>
      <c r="C4180">
        <v>1</v>
      </c>
      <c r="D4180" t="str">
        <f t="shared" si="101"/>
        <v>21+</v>
      </c>
    </row>
    <row r="4181" spans="1:4" x14ac:dyDescent="0.25">
      <c r="A4181">
        <v>42</v>
      </c>
      <c r="B4181">
        <v>102</v>
      </c>
      <c r="C4181">
        <v>2</v>
      </c>
      <c r="D4181" t="str">
        <f t="shared" si="101"/>
        <v>21+</v>
      </c>
    </row>
    <row r="4182" spans="1:4" x14ac:dyDescent="0.25">
      <c r="A4182">
        <v>42</v>
      </c>
      <c r="B4182">
        <v>104</v>
      </c>
      <c r="C4182">
        <v>2</v>
      </c>
      <c r="D4182" t="str">
        <f t="shared" si="101"/>
        <v>21+</v>
      </c>
    </row>
    <row r="4183" spans="1:4" x14ac:dyDescent="0.25">
      <c r="A4183">
        <v>42</v>
      </c>
      <c r="B4183">
        <v>105</v>
      </c>
      <c r="C4183">
        <v>1</v>
      </c>
      <c r="D4183" t="str">
        <f t="shared" si="101"/>
        <v>21+</v>
      </c>
    </row>
    <row r="4184" spans="1:4" x14ac:dyDescent="0.25">
      <c r="A4184">
        <v>42</v>
      </c>
      <c r="B4184">
        <v>107</v>
      </c>
      <c r="C4184">
        <v>1</v>
      </c>
      <c r="D4184" t="str">
        <f t="shared" si="101"/>
        <v>21+</v>
      </c>
    </row>
    <row r="4185" spans="1:4" x14ac:dyDescent="0.25">
      <c r="A4185">
        <v>42</v>
      </c>
      <c r="B4185">
        <v>108</v>
      </c>
      <c r="C4185">
        <v>1</v>
      </c>
      <c r="D4185" t="str">
        <f t="shared" si="101"/>
        <v>21+</v>
      </c>
    </row>
    <row r="4186" spans="1:4" x14ac:dyDescent="0.25">
      <c r="A4186">
        <v>42</v>
      </c>
      <c r="B4186">
        <v>109</v>
      </c>
      <c r="C4186">
        <v>2</v>
      </c>
      <c r="D4186" t="str">
        <f t="shared" si="101"/>
        <v>21+</v>
      </c>
    </row>
    <row r="4187" spans="1:4" x14ac:dyDescent="0.25">
      <c r="A4187">
        <v>42</v>
      </c>
      <c r="B4187">
        <v>110</v>
      </c>
      <c r="C4187">
        <v>1</v>
      </c>
      <c r="D4187" t="str">
        <f t="shared" si="101"/>
        <v>21+</v>
      </c>
    </row>
    <row r="4188" spans="1:4" x14ac:dyDescent="0.25">
      <c r="A4188">
        <v>42</v>
      </c>
      <c r="B4188">
        <v>112</v>
      </c>
      <c r="C4188">
        <v>1</v>
      </c>
      <c r="D4188" t="str">
        <f t="shared" si="101"/>
        <v>21+</v>
      </c>
    </row>
    <row r="4189" spans="1:4" x14ac:dyDescent="0.25">
      <c r="A4189">
        <v>42</v>
      </c>
      <c r="B4189">
        <v>113</v>
      </c>
      <c r="C4189">
        <v>1</v>
      </c>
      <c r="D4189" t="str">
        <f t="shared" si="101"/>
        <v>21+</v>
      </c>
    </row>
    <row r="4190" spans="1:4" x14ac:dyDescent="0.25">
      <c r="A4190">
        <v>42</v>
      </c>
      <c r="B4190">
        <v>114</v>
      </c>
      <c r="C4190">
        <v>2</v>
      </c>
      <c r="D4190" t="str">
        <f t="shared" si="101"/>
        <v>21+</v>
      </c>
    </row>
    <row r="4191" spans="1:4" x14ac:dyDescent="0.25">
      <c r="A4191">
        <v>42</v>
      </c>
      <c r="B4191">
        <v>116</v>
      </c>
      <c r="C4191">
        <v>1</v>
      </c>
      <c r="D4191" t="str">
        <f t="shared" si="101"/>
        <v>21+</v>
      </c>
    </row>
    <row r="4192" spans="1:4" x14ac:dyDescent="0.25">
      <c r="A4192">
        <v>42</v>
      </c>
      <c r="B4192">
        <v>118</v>
      </c>
      <c r="C4192">
        <v>1</v>
      </c>
      <c r="D4192" t="str">
        <f t="shared" si="101"/>
        <v>21+</v>
      </c>
    </row>
    <row r="4193" spans="1:4" x14ac:dyDescent="0.25">
      <c r="A4193">
        <v>42</v>
      </c>
      <c r="B4193">
        <v>119</v>
      </c>
      <c r="C4193">
        <v>1</v>
      </c>
      <c r="D4193" t="str">
        <f t="shared" si="101"/>
        <v>21+</v>
      </c>
    </row>
    <row r="4194" spans="1:4" x14ac:dyDescent="0.25">
      <c r="A4194">
        <v>42</v>
      </c>
      <c r="B4194">
        <v>121</v>
      </c>
      <c r="C4194">
        <v>2</v>
      </c>
      <c r="D4194" t="str">
        <f t="shared" si="101"/>
        <v>21+</v>
      </c>
    </row>
    <row r="4195" spans="1:4" x14ac:dyDescent="0.25">
      <c r="A4195">
        <v>42</v>
      </c>
      <c r="B4195">
        <v>131</v>
      </c>
      <c r="C4195">
        <v>1</v>
      </c>
      <c r="D4195" t="str">
        <f t="shared" si="101"/>
        <v>21+</v>
      </c>
    </row>
    <row r="4196" spans="1:4" x14ac:dyDescent="0.25">
      <c r="A4196">
        <v>42</v>
      </c>
      <c r="B4196">
        <v>134</v>
      </c>
      <c r="C4196">
        <v>1</v>
      </c>
      <c r="D4196" t="str">
        <f t="shared" si="101"/>
        <v>21+</v>
      </c>
    </row>
    <row r="4197" spans="1:4" x14ac:dyDescent="0.25">
      <c r="A4197">
        <v>42</v>
      </c>
      <c r="B4197">
        <v>137</v>
      </c>
      <c r="C4197">
        <v>3</v>
      </c>
      <c r="D4197" t="str">
        <f t="shared" si="101"/>
        <v>21+</v>
      </c>
    </row>
    <row r="4198" spans="1:4" x14ac:dyDescent="0.25">
      <c r="A4198">
        <v>42</v>
      </c>
      <c r="B4198">
        <v>138</v>
      </c>
      <c r="C4198">
        <v>1</v>
      </c>
      <c r="D4198" t="str">
        <f t="shared" si="101"/>
        <v>21+</v>
      </c>
    </row>
    <row r="4199" spans="1:4" x14ac:dyDescent="0.25">
      <c r="A4199">
        <v>42</v>
      </c>
      <c r="B4199">
        <v>155</v>
      </c>
      <c r="C4199">
        <v>1</v>
      </c>
      <c r="D4199" t="str">
        <f t="shared" si="101"/>
        <v>21+</v>
      </c>
    </row>
    <row r="4200" spans="1:4" x14ac:dyDescent="0.25">
      <c r="A4200">
        <v>42</v>
      </c>
      <c r="B4200">
        <v>188</v>
      </c>
      <c r="C4200">
        <v>1</v>
      </c>
      <c r="D4200" t="str">
        <f t="shared" si="101"/>
        <v>21+</v>
      </c>
    </row>
    <row r="4201" spans="1:4" x14ac:dyDescent="0.25">
      <c r="A4201">
        <v>42</v>
      </c>
      <c r="B4201">
        <v>307</v>
      </c>
      <c r="C4201">
        <v>1</v>
      </c>
      <c r="D4201" t="str">
        <f t="shared" si="101"/>
        <v>21+</v>
      </c>
    </row>
    <row r="4202" spans="1:4" x14ac:dyDescent="0.25">
      <c r="A4202">
        <v>43</v>
      </c>
      <c r="B4202">
        <v>43</v>
      </c>
      <c r="C4202">
        <v>28</v>
      </c>
      <c r="D4202">
        <f t="shared" si="101"/>
        <v>0</v>
      </c>
    </row>
    <row r="4203" spans="1:4" x14ac:dyDescent="0.25">
      <c r="A4203">
        <v>43</v>
      </c>
      <c r="B4203">
        <v>44</v>
      </c>
      <c r="C4203">
        <v>8</v>
      </c>
      <c r="D4203">
        <f t="shared" si="101"/>
        <v>1</v>
      </c>
    </row>
    <row r="4204" spans="1:4" x14ac:dyDescent="0.25">
      <c r="A4204">
        <v>43</v>
      </c>
      <c r="B4204">
        <v>45</v>
      </c>
      <c r="C4204">
        <v>16</v>
      </c>
      <c r="D4204">
        <f t="shared" si="101"/>
        <v>2</v>
      </c>
    </row>
    <row r="4205" spans="1:4" x14ac:dyDescent="0.25">
      <c r="A4205">
        <v>43</v>
      </c>
      <c r="B4205">
        <v>46</v>
      </c>
      <c r="C4205">
        <v>17</v>
      </c>
      <c r="D4205">
        <f t="shared" si="101"/>
        <v>3</v>
      </c>
    </row>
    <row r="4206" spans="1:4" x14ac:dyDescent="0.25">
      <c r="A4206">
        <v>43</v>
      </c>
      <c r="B4206">
        <v>47</v>
      </c>
      <c r="C4206">
        <v>14</v>
      </c>
      <c r="D4206">
        <f t="shared" si="101"/>
        <v>4</v>
      </c>
    </row>
    <row r="4207" spans="1:4" x14ac:dyDescent="0.25">
      <c r="A4207">
        <v>43</v>
      </c>
      <c r="B4207">
        <v>48</v>
      </c>
      <c r="C4207">
        <v>17</v>
      </c>
      <c r="D4207">
        <f t="shared" si="101"/>
        <v>5</v>
      </c>
    </row>
    <row r="4208" spans="1:4" x14ac:dyDescent="0.25">
      <c r="A4208">
        <v>43</v>
      </c>
      <c r="B4208">
        <v>49</v>
      </c>
      <c r="C4208">
        <v>15</v>
      </c>
      <c r="D4208">
        <f t="shared" si="101"/>
        <v>6</v>
      </c>
    </row>
    <row r="4209" spans="1:4" x14ac:dyDescent="0.25">
      <c r="A4209">
        <v>43</v>
      </c>
      <c r="B4209">
        <v>50</v>
      </c>
      <c r="C4209">
        <v>13</v>
      </c>
      <c r="D4209">
        <f t="shared" si="101"/>
        <v>7</v>
      </c>
    </row>
    <row r="4210" spans="1:4" x14ac:dyDescent="0.25">
      <c r="A4210">
        <v>43</v>
      </c>
      <c r="B4210">
        <v>51</v>
      </c>
      <c r="C4210">
        <v>13</v>
      </c>
      <c r="D4210">
        <f t="shared" si="101"/>
        <v>8</v>
      </c>
    </row>
    <row r="4211" spans="1:4" x14ac:dyDescent="0.25">
      <c r="A4211">
        <v>43</v>
      </c>
      <c r="B4211">
        <v>52</v>
      </c>
      <c r="C4211">
        <v>16</v>
      </c>
      <c r="D4211">
        <f t="shared" si="101"/>
        <v>9</v>
      </c>
    </row>
    <row r="4212" spans="1:4" x14ac:dyDescent="0.25">
      <c r="A4212">
        <v>43</v>
      </c>
      <c r="B4212">
        <v>53</v>
      </c>
      <c r="C4212">
        <v>10</v>
      </c>
      <c r="D4212">
        <f t="shared" si="101"/>
        <v>10</v>
      </c>
    </row>
    <row r="4213" spans="1:4" x14ac:dyDescent="0.25">
      <c r="A4213">
        <v>43</v>
      </c>
      <c r="B4213">
        <v>54</v>
      </c>
      <c r="C4213">
        <v>15</v>
      </c>
      <c r="D4213">
        <f t="shared" si="101"/>
        <v>11</v>
      </c>
    </row>
    <row r="4214" spans="1:4" x14ac:dyDescent="0.25">
      <c r="A4214">
        <v>43</v>
      </c>
      <c r="B4214">
        <v>55</v>
      </c>
      <c r="C4214">
        <v>14</v>
      </c>
      <c r="D4214">
        <f t="shared" si="101"/>
        <v>12</v>
      </c>
    </row>
    <row r="4215" spans="1:4" x14ac:dyDescent="0.25">
      <c r="A4215">
        <v>43</v>
      </c>
      <c r="B4215">
        <v>56</v>
      </c>
      <c r="C4215">
        <v>13</v>
      </c>
      <c r="D4215">
        <f t="shared" si="101"/>
        <v>13</v>
      </c>
    </row>
    <row r="4216" spans="1:4" x14ac:dyDescent="0.25">
      <c r="A4216">
        <v>43</v>
      </c>
      <c r="B4216">
        <v>57</v>
      </c>
      <c r="C4216">
        <v>18</v>
      </c>
      <c r="D4216">
        <f t="shared" si="101"/>
        <v>14</v>
      </c>
    </row>
    <row r="4217" spans="1:4" x14ac:dyDescent="0.25">
      <c r="A4217">
        <v>43</v>
      </c>
      <c r="B4217">
        <v>58</v>
      </c>
      <c r="C4217">
        <v>13</v>
      </c>
      <c r="D4217">
        <f t="shared" si="101"/>
        <v>15</v>
      </c>
    </row>
    <row r="4218" spans="1:4" x14ac:dyDescent="0.25">
      <c r="A4218">
        <v>43</v>
      </c>
      <c r="B4218">
        <v>59</v>
      </c>
      <c r="C4218">
        <v>12</v>
      </c>
      <c r="D4218">
        <f t="shared" si="101"/>
        <v>16</v>
      </c>
    </row>
    <row r="4219" spans="1:4" x14ac:dyDescent="0.25">
      <c r="A4219">
        <v>43</v>
      </c>
      <c r="B4219">
        <v>60</v>
      </c>
      <c r="C4219">
        <v>15</v>
      </c>
      <c r="D4219">
        <f t="shared" si="101"/>
        <v>17</v>
      </c>
    </row>
    <row r="4220" spans="1:4" x14ac:dyDescent="0.25">
      <c r="A4220">
        <v>43</v>
      </c>
      <c r="B4220">
        <v>61</v>
      </c>
      <c r="C4220">
        <v>12</v>
      </c>
      <c r="D4220">
        <f t="shared" si="101"/>
        <v>18</v>
      </c>
    </row>
    <row r="4221" spans="1:4" x14ac:dyDescent="0.25">
      <c r="A4221">
        <v>43</v>
      </c>
      <c r="B4221">
        <v>62</v>
      </c>
      <c r="C4221">
        <v>12</v>
      </c>
      <c r="D4221">
        <f t="shared" si="101"/>
        <v>19</v>
      </c>
    </row>
    <row r="4222" spans="1:4" x14ac:dyDescent="0.25">
      <c r="A4222">
        <v>43</v>
      </c>
      <c r="B4222">
        <v>63</v>
      </c>
      <c r="C4222">
        <v>12</v>
      </c>
      <c r="D4222">
        <f t="shared" si="101"/>
        <v>20</v>
      </c>
    </row>
    <row r="4223" spans="1:4" x14ac:dyDescent="0.25">
      <c r="A4223">
        <v>43</v>
      </c>
      <c r="B4223">
        <v>64</v>
      </c>
      <c r="C4223">
        <v>6</v>
      </c>
      <c r="D4223" t="str">
        <f t="shared" si="101"/>
        <v>21+</v>
      </c>
    </row>
    <row r="4224" spans="1:4" x14ac:dyDescent="0.25">
      <c r="A4224">
        <v>43</v>
      </c>
      <c r="B4224">
        <v>65</v>
      </c>
      <c r="C4224">
        <v>7</v>
      </c>
      <c r="D4224" t="str">
        <f t="shared" si="101"/>
        <v>21+</v>
      </c>
    </row>
    <row r="4225" spans="1:4" x14ac:dyDescent="0.25">
      <c r="A4225">
        <v>43</v>
      </c>
      <c r="B4225">
        <v>66</v>
      </c>
      <c r="C4225">
        <v>12</v>
      </c>
      <c r="D4225" t="str">
        <f t="shared" si="101"/>
        <v>21+</v>
      </c>
    </row>
    <row r="4226" spans="1:4" x14ac:dyDescent="0.25">
      <c r="A4226">
        <v>43</v>
      </c>
      <c r="B4226">
        <v>67</v>
      </c>
      <c r="C4226">
        <v>9</v>
      </c>
      <c r="D4226" t="str">
        <f t="shared" si="101"/>
        <v>21+</v>
      </c>
    </row>
    <row r="4227" spans="1:4" x14ac:dyDescent="0.25">
      <c r="A4227">
        <v>43</v>
      </c>
      <c r="B4227">
        <v>68</v>
      </c>
      <c r="C4227">
        <v>8</v>
      </c>
      <c r="D4227" t="str">
        <f t="shared" ref="D4227:D4290" si="102">IF(B4227-A4227&lt;21,B4227-A4227,"21+")</f>
        <v>21+</v>
      </c>
    </row>
    <row r="4228" spans="1:4" x14ac:dyDescent="0.25">
      <c r="A4228">
        <v>43</v>
      </c>
      <c r="B4228">
        <v>69</v>
      </c>
      <c r="C4228">
        <v>10</v>
      </c>
      <c r="D4228" t="str">
        <f t="shared" si="102"/>
        <v>21+</v>
      </c>
    </row>
    <row r="4229" spans="1:4" x14ac:dyDescent="0.25">
      <c r="A4229">
        <v>43</v>
      </c>
      <c r="B4229">
        <v>70</v>
      </c>
      <c r="C4229">
        <v>8</v>
      </c>
      <c r="D4229" t="str">
        <f t="shared" si="102"/>
        <v>21+</v>
      </c>
    </row>
    <row r="4230" spans="1:4" x14ac:dyDescent="0.25">
      <c r="A4230">
        <v>43</v>
      </c>
      <c r="B4230">
        <v>71</v>
      </c>
      <c r="C4230">
        <v>8</v>
      </c>
      <c r="D4230" t="str">
        <f t="shared" si="102"/>
        <v>21+</v>
      </c>
    </row>
    <row r="4231" spans="1:4" x14ac:dyDescent="0.25">
      <c r="A4231">
        <v>43</v>
      </c>
      <c r="B4231">
        <v>72</v>
      </c>
      <c r="C4231">
        <v>6</v>
      </c>
      <c r="D4231" t="str">
        <f t="shared" si="102"/>
        <v>21+</v>
      </c>
    </row>
    <row r="4232" spans="1:4" x14ac:dyDescent="0.25">
      <c r="A4232">
        <v>43</v>
      </c>
      <c r="B4232">
        <v>73</v>
      </c>
      <c r="C4232">
        <v>5</v>
      </c>
      <c r="D4232" t="str">
        <f t="shared" si="102"/>
        <v>21+</v>
      </c>
    </row>
    <row r="4233" spans="1:4" x14ac:dyDescent="0.25">
      <c r="A4233">
        <v>43</v>
      </c>
      <c r="B4233">
        <v>74</v>
      </c>
      <c r="C4233">
        <v>5</v>
      </c>
      <c r="D4233" t="str">
        <f t="shared" si="102"/>
        <v>21+</v>
      </c>
    </row>
    <row r="4234" spans="1:4" x14ac:dyDescent="0.25">
      <c r="A4234">
        <v>43</v>
      </c>
      <c r="B4234">
        <v>75</v>
      </c>
      <c r="C4234">
        <v>5</v>
      </c>
      <c r="D4234" t="str">
        <f t="shared" si="102"/>
        <v>21+</v>
      </c>
    </row>
    <row r="4235" spans="1:4" x14ac:dyDescent="0.25">
      <c r="A4235">
        <v>43</v>
      </c>
      <c r="B4235">
        <v>76</v>
      </c>
      <c r="C4235">
        <v>5</v>
      </c>
      <c r="D4235" t="str">
        <f t="shared" si="102"/>
        <v>21+</v>
      </c>
    </row>
    <row r="4236" spans="1:4" x14ac:dyDescent="0.25">
      <c r="A4236">
        <v>43</v>
      </c>
      <c r="B4236">
        <v>77</v>
      </c>
      <c r="C4236">
        <v>7</v>
      </c>
      <c r="D4236" t="str">
        <f t="shared" si="102"/>
        <v>21+</v>
      </c>
    </row>
    <row r="4237" spans="1:4" x14ac:dyDescent="0.25">
      <c r="A4237">
        <v>43</v>
      </c>
      <c r="B4237">
        <v>78</v>
      </c>
      <c r="C4237">
        <v>5</v>
      </c>
      <c r="D4237" t="str">
        <f t="shared" si="102"/>
        <v>21+</v>
      </c>
    </row>
    <row r="4238" spans="1:4" x14ac:dyDescent="0.25">
      <c r="A4238">
        <v>43</v>
      </c>
      <c r="B4238">
        <v>79</v>
      </c>
      <c r="C4238">
        <v>3</v>
      </c>
      <c r="D4238" t="str">
        <f t="shared" si="102"/>
        <v>21+</v>
      </c>
    </row>
    <row r="4239" spans="1:4" x14ac:dyDescent="0.25">
      <c r="A4239">
        <v>43</v>
      </c>
      <c r="B4239">
        <v>80</v>
      </c>
      <c r="C4239">
        <v>6</v>
      </c>
      <c r="D4239" t="str">
        <f t="shared" si="102"/>
        <v>21+</v>
      </c>
    </row>
    <row r="4240" spans="1:4" x14ac:dyDescent="0.25">
      <c r="A4240">
        <v>43</v>
      </c>
      <c r="B4240">
        <v>81</v>
      </c>
      <c r="C4240">
        <v>5</v>
      </c>
      <c r="D4240" t="str">
        <f t="shared" si="102"/>
        <v>21+</v>
      </c>
    </row>
    <row r="4241" spans="1:4" x14ac:dyDescent="0.25">
      <c r="A4241">
        <v>43</v>
      </c>
      <c r="B4241">
        <v>82</v>
      </c>
      <c r="C4241">
        <v>3</v>
      </c>
      <c r="D4241" t="str">
        <f t="shared" si="102"/>
        <v>21+</v>
      </c>
    </row>
    <row r="4242" spans="1:4" x14ac:dyDescent="0.25">
      <c r="A4242">
        <v>43</v>
      </c>
      <c r="B4242">
        <v>83</v>
      </c>
      <c r="C4242">
        <v>3</v>
      </c>
      <c r="D4242" t="str">
        <f t="shared" si="102"/>
        <v>21+</v>
      </c>
    </row>
    <row r="4243" spans="1:4" x14ac:dyDescent="0.25">
      <c r="A4243">
        <v>43</v>
      </c>
      <c r="B4243">
        <v>84</v>
      </c>
      <c r="C4243">
        <v>1</v>
      </c>
      <c r="D4243" t="str">
        <f t="shared" si="102"/>
        <v>21+</v>
      </c>
    </row>
    <row r="4244" spans="1:4" x14ac:dyDescent="0.25">
      <c r="A4244">
        <v>43</v>
      </c>
      <c r="B4244">
        <v>85</v>
      </c>
      <c r="C4244">
        <v>5</v>
      </c>
      <c r="D4244" t="str">
        <f t="shared" si="102"/>
        <v>21+</v>
      </c>
    </row>
    <row r="4245" spans="1:4" x14ac:dyDescent="0.25">
      <c r="A4245">
        <v>43</v>
      </c>
      <c r="B4245">
        <v>86</v>
      </c>
      <c r="C4245">
        <v>2</v>
      </c>
      <c r="D4245" t="str">
        <f t="shared" si="102"/>
        <v>21+</v>
      </c>
    </row>
    <row r="4246" spans="1:4" x14ac:dyDescent="0.25">
      <c r="A4246">
        <v>43</v>
      </c>
      <c r="B4246">
        <v>87</v>
      </c>
      <c r="C4246">
        <v>5</v>
      </c>
      <c r="D4246" t="str">
        <f t="shared" si="102"/>
        <v>21+</v>
      </c>
    </row>
    <row r="4247" spans="1:4" x14ac:dyDescent="0.25">
      <c r="A4247">
        <v>43</v>
      </c>
      <c r="B4247">
        <v>88</v>
      </c>
      <c r="C4247">
        <v>4</v>
      </c>
      <c r="D4247" t="str">
        <f t="shared" si="102"/>
        <v>21+</v>
      </c>
    </row>
    <row r="4248" spans="1:4" x14ac:dyDescent="0.25">
      <c r="A4248">
        <v>43</v>
      </c>
      <c r="B4248">
        <v>89</v>
      </c>
      <c r="C4248">
        <v>8</v>
      </c>
      <c r="D4248" t="str">
        <f t="shared" si="102"/>
        <v>21+</v>
      </c>
    </row>
    <row r="4249" spans="1:4" x14ac:dyDescent="0.25">
      <c r="A4249">
        <v>43</v>
      </c>
      <c r="B4249">
        <v>90</v>
      </c>
      <c r="C4249">
        <v>7</v>
      </c>
      <c r="D4249" t="str">
        <f t="shared" si="102"/>
        <v>21+</v>
      </c>
    </row>
    <row r="4250" spans="1:4" x14ac:dyDescent="0.25">
      <c r="A4250">
        <v>43</v>
      </c>
      <c r="B4250">
        <v>91</v>
      </c>
      <c r="C4250">
        <v>7</v>
      </c>
      <c r="D4250" t="str">
        <f t="shared" si="102"/>
        <v>21+</v>
      </c>
    </row>
    <row r="4251" spans="1:4" x14ac:dyDescent="0.25">
      <c r="A4251">
        <v>43</v>
      </c>
      <c r="B4251">
        <v>92</v>
      </c>
      <c r="C4251">
        <v>2</v>
      </c>
      <c r="D4251" t="str">
        <f t="shared" si="102"/>
        <v>21+</v>
      </c>
    </row>
    <row r="4252" spans="1:4" x14ac:dyDescent="0.25">
      <c r="A4252">
        <v>43</v>
      </c>
      <c r="B4252">
        <v>93</v>
      </c>
      <c r="C4252">
        <v>3</v>
      </c>
      <c r="D4252" t="str">
        <f t="shared" si="102"/>
        <v>21+</v>
      </c>
    </row>
    <row r="4253" spans="1:4" x14ac:dyDescent="0.25">
      <c r="A4253">
        <v>43</v>
      </c>
      <c r="B4253">
        <v>94</v>
      </c>
      <c r="C4253">
        <v>6</v>
      </c>
      <c r="D4253" t="str">
        <f t="shared" si="102"/>
        <v>21+</v>
      </c>
    </row>
    <row r="4254" spans="1:4" x14ac:dyDescent="0.25">
      <c r="A4254">
        <v>43</v>
      </c>
      <c r="B4254">
        <v>95</v>
      </c>
      <c r="C4254">
        <v>1</v>
      </c>
      <c r="D4254" t="str">
        <f t="shared" si="102"/>
        <v>21+</v>
      </c>
    </row>
    <row r="4255" spans="1:4" x14ac:dyDescent="0.25">
      <c r="A4255">
        <v>43</v>
      </c>
      <c r="B4255">
        <v>96</v>
      </c>
      <c r="C4255">
        <v>3</v>
      </c>
      <c r="D4255" t="str">
        <f t="shared" si="102"/>
        <v>21+</v>
      </c>
    </row>
    <row r="4256" spans="1:4" x14ac:dyDescent="0.25">
      <c r="A4256">
        <v>43</v>
      </c>
      <c r="B4256">
        <v>97</v>
      </c>
      <c r="C4256">
        <v>4</v>
      </c>
      <c r="D4256" t="str">
        <f t="shared" si="102"/>
        <v>21+</v>
      </c>
    </row>
    <row r="4257" spans="1:4" x14ac:dyDescent="0.25">
      <c r="A4257">
        <v>43</v>
      </c>
      <c r="B4257">
        <v>98</v>
      </c>
      <c r="C4257">
        <v>1</v>
      </c>
      <c r="D4257" t="str">
        <f t="shared" si="102"/>
        <v>21+</v>
      </c>
    </row>
    <row r="4258" spans="1:4" x14ac:dyDescent="0.25">
      <c r="A4258">
        <v>43</v>
      </c>
      <c r="B4258">
        <v>99</v>
      </c>
      <c r="C4258">
        <v>4</v>
      </c>
      <c r="D4258" t="str">
        <f t="shared" si="102"/>
        <v>21+</v>
      </c>
    </row>
    <row r="4259" spans="1:4" x14ac:dyDescent="0.25">
      <c r="A4259">
        <v>43</v>
      </c>
      <c r="B4259">
        <v>101</v>
      </c>
      <c r="C4259">
        <v>2</v>
      </c>
      <c r="D4259" t="str">
        <f t="shared" si="102"/>
        <v>21+</v>
      </c>
    </row>
    <row r="4260" spans="1:4" x14ac:dyDescent="0.25">
      <c r="A4260">
        <v>43</v>
      </c>
      <c r="B4260">
        <v>102</v>
      </c>
      <c r="C4260">
        <v>4</v>
      </c>
      <c r="D4260" t="str">
        <f t="shared" si="102"/>
        <v>21+</v>
      </c>
    </row>
    <row r="4261" spans="1:4" x14ac:dyDescent="0.25">
      <c r="A4261">
        <v>43</v>
      </c>
      <c r="B4261">
        <v>103</v>
      </c>
      <c r="C4261">
        <v>1</v>
      </c>
      <c r="D4261" t="str">
        <f t="shared" si="102"/>
        <v>21+</v>
      </c>
    </row>
    <row r="4262" spans="1:4" x14ac:dyDescent="0.25">
      <c r="A4262">
        <v>43</v>
      </c>
      <c r="B4262">
        <v>104</v>
      </c>
      <c r="C4262">
        <v>1</v>
      </c>
      <c r="D4262" t="str">
        <f t="shared" si="102"/>
        <v>21+</v>
      </c>
    </row>
    <row r="4263" spans="1:4" x14ac:dyDescent="0.25">
      <c r="A4263">
        <v>43</v>
      </c>
      <c r="B4263">
        <v>106</v>
      </c>
      <c r="C4263">
        <v>3</v>
      </c>
      <c r="D4263" t="str">
        <f t="shared" si="102"/>
        <v>21+</v>
      </c>
    </row>
    <row r="4264" spans="1:4" x14ac:dyDescent="0.25">
      <c r="A4264">
        <v>43</v>
      </c>
      <c r="B4264">
        <v>107</v>
      </c>
      <c r="C4264">
        <v>1</v>
      </c>
      <c r="D4264" t="str">
        <f t="shared" si="102"/>
        <v>21+</v>
      </c>
    </row>
    <row r="4265" spans="1:4" x14ac:dyDescent="0.25">
      <c r="A4265">
        <v>43</v>
      </c>
      <c r="B4265">
        <v>108</v>
      </c>
      <c r="C4265">
        <v>1</v>
      </c>
      <c r="D4265" t="str">
        <f t="shared" si="102"/>
        <v>21+</v>
      </c>
    </row>
    <row r="4266" spans="1:4" x14ac:dyDescent="0.25">
      <c r="A4266">
        <v>43</v>
      </c>
      <c r="B4266">
        <v>111</v>
      </c>
      <c r="C4266">
        <v>2</v>
      </c>
      <c r="D4266" t="str">
        <f t="shared" si="102"/>
        <v>21+</v>
      </c>
    </row>
    <row r="4267" spans="1:4" x14ac:dyDescent="0.25">
      <c r="A4267">
        <v>43</v>
      </c>
      <c r="B4267">
        <v>112</v>
      </c>
      <c r="C4267">
        <v>1</v>
      </c>
      <c r="D4267" t="str">
        <f t="shared" si="102"/>
        <v>21+</v>
      </c>
    </row>
    <row r="4268" spans="1:4" x14ac:dyDescent="0.25">
      <c r="A4268">
        <v>43</v>
      </c>
      <c r="B4268">
        <v>114</v>
      </c>
      <c r="C4268">
        <v>1</v>
      </c>
      <c r="D4268" t="str">
        <f t="shared" si="102"/>
        <v>21+</v>
      </c>
    </row>
    <row r="4269" spans="1:4" x14ac:dyDescent="0.25">
      <c r="A4269">
        <v>43</v>
      </c>
      <c r="B4269">
        <v>115</v>
      </c>
      <c r="C4269">
        <v>2</v>
      </c>
      <c r="D4269" t="str">
        <f t="shared" si="102"/>
        <v>21+</v>
      </c>
    </row>
    <row r="4270" spans="1:4" x14ac:dyDescent="0.25">
      <c r="A4270">
        <v>43</v>
      </c>
      <c r="B4270">
        <v>117</v>
      </c>
      <c r="C4270">
        <v>1</v>
      </c>
      <c r="D4270" t="str">
        <f t="shared" si="102"/>
        <v>21+</v>
      </c>
    </row>
    <row r="4271" spans="1:4" x14ac:dyDescent="0.25">
      <c r="A4271">
        <v>43</v>
      </c>
      <c r="B4271">
        <v>118</v>
      </c>
      <c r="C4271">
        <v>2</v>
      </c>
      <c r="D4271" t="str">
        <f t="shared" si="102"/>
        <v>21+</v>
      </c>
    </row>
    <row r="4272" spans="1:4" x14ac:dyDescent="0.25">
      <c r="A4272">
        <v>43</v>
      </c>
      <c r="B4272">
        <v>119</v>
      </c>
      <c r="C4272">
        <v>1</v>
      </c>
      <c r="D4272" t="str">
        <f t="shared" si="102"/>
        <v>21+</v>
      </c>
    </row>
    <row r="4273" spans="1:4" x14ac:dyDescent="0.25">
      <c r="A4273">
        <v>43</v>
      </c>
      <c r="B4273">
        <v>122</v>
      </c>
      <c r="C4273">
        <v>1</v>
      </c>
      <c r="D4273" t="str">
        <f t="shared" si="102"/>
        <v>21+</v>
      </c>
    </row>
    <row r="4274" spans="1:4" x14ac:dyDescent="0.25">
      <c r="A4274">
        <v>43</v>
      </c>
      <c r="B4274">
        <v>123</v>
      </c>
      <c r="C4274">
        <v>1</v>
      </c>
      <c r="D4274" t="str">
        <f t="shared" si="102"/>
        <v>21+</v>
      </c>
    </row>
    <row r="4275" spans="1:4" x14ac:dyDescent="0.25">
      <c r="A4275">
        <v>43</v>
      </c>
      <c r="B4275">
        <v>125</v>
      </c>
      <c r="C4275">
        <v>1</v>
      </c>
      <c r="D4275" t="str">
        <f t="shared" si="102"/>
        <v>21+</v>
      </c>
    </row>
    <row r="4276" spans="1:4" x14ac:dyDescent="0.25">
      <c r="A4276">
        <v>43</v>
      </c>
      <c r="B4276">
        <v>126</v>
      </c>
      <c r="C4276">
        <v>1</v>
      </c>
      <c r="D4276" t="str">
        <f t="shared" si="102"/>
        <v>21+</v>
      </c>
    </row>
    <row r="4277" spans="1:4" x14ac:dyDescent="0.25">
      <c r="A4277">
        <v>43</v>
      </c>
      <c r="B4277">
        <v>131</v>
      </c>
      <c r="C4277">
        <v>1</v>
      </c>
      <c r="D4277" t="str">
        <f t="shared" si="102"/>
        <v>21+</v>
      </c>
    </row>
    <row r="4278" spans="1:4" x14ac:dyDescent="0.25">
      <c r="A4278">
        <v>43</v>
      </c>
      <c r="B4278">
        <v>132</v>
      </c>
      <c r="C4278">
        <v>1</v>
      </c>
      <c r="D4278" t="str">
        <f t="shared" si="102"/>
        <v>21+</v>
      </c>
    </row>
    <row r="4279" spans="1:4" x14ac:dyDescent="0.25">
      <c r="A4279">
        <v>43</v>
      </c>
      <c r="B4279">
        <v>138</v>
      </c>
      <c r="C4279">
        <v>1</v>
      </c>
      <c r="D4279" t="str">
        <f t="shared" si="102"/>
        <v>21+</v>
      </c>
    </row>
    <row r="4280" spans="1:4" x14ac:dyDescent="0.25">
      <c r="A4280">
        <v>43</v>
      </c>
      <c r="B4280">
        <v>142</v>
      </c>
      <c r="C4280">
        <v>1</v>
      </c>
      <c r="D4280" t="str">
        <f t="shared" si="102"/>
        <v>21+</v>
      </c>
    </row>
    <row r="4281" spans="1:4" x14ac:dyDescent="0.25">
      <c r="A4281">
        <v>44</v>
      </c>
      <c r="B4281">
        <v>44</v>
      </c>
      <c r="C4281">
        <v>25</v>
      </c>
      <c r="D4281">
        <f t="shared" si="102"/>
        <v>0</v>
      </c>
    </row>
    <row r="4282" spans="1:4" x14ac:dyDescent="0.25">
      <c r="A4282">
        <v>44</v>
      </c>
      <c r="B4282">
        <v>45</v>
      </c>
      <c r="C4282">
        <v>19</v>
      </c>
      <c r="D4282">
        <f t="shared" si="102"/>
        <v>1</v>
      </c>
    </row>
    <row r="4283" spans="1:4" x14ac:dyDescent="0.25">
      <c r="A4283">
        <v>44</v>
      </c>
      <c r="B4283">
        <v>46</v>
      </c>
      <c r="C4283">
        <v>17</v>
      </c>
      <c r="D4283">
        <f t="shared" si="102"/>
        <v>2</v>
      </c>
    </row>
    <row r="4284" spans="1:4" x14ac:dyDescent="0.25">
      <c r="A4284">
        <v>44</v>
      </c>
      <c r="B4284">
        <v>47</v>
      </c>
      <c r="C4284">
        <v>23</v>
      </c>
      <c r="D4284">
        <f t="shared" si="102"/>
        <v>3</v>
      </c>
    </row>
    <row r="4285" spans="1:4" x14ac:dyDescent="0.25">
      <c r="A4285">
        <v>44</v>
      </c>
      <c r="B4285">
        <v>48</v>
      </c>
      <c r="C4285">
        <v>12</v>
      </c>
      <c r="D4285">
        <f t="shared" si="102"/>
        <v>4</v>
      </c>
    </row>
    <row r="4286" spans="1:4" x14ac:dyDescent="0.25">
      <c r="A4286">
        <v>44</v>
      </c>
      <c r="B4286">
        <v>49</v>
      </c>
      <c r="C4286">
        <v>14</v>
      </c>
      <c r="D4286">
        <f t="shared" si="102"/>
        <v>5</v>
      </c>
    </row>
    <row r="4287" spans="1:4" x14ac:dyDescent="0.25">
      <c r="A4287">
        <v>44</v>
      </c>
      <c r="B4287">
        <v>50</v>
      </c>
      <c r="C4287">
        <v>12</v>
      </c>
      <c r="D4287">
        <f t="shared" si="102"/>
        <v>6</v>
      </c>
    </row>
    <row r="4288" spans="1:4" x14ac:dyDescent="0.25">
      <c r="A4288">
        <v>44</v>
      </c>
      <c r="B4288">
        <v>51</v>
      </c>
      <c r="C4288">
        <v>19</v>
      </c>
      <c r="D4288">
        <f t="shared" si="102"/>
        <v>7</v>
      </c>
    </row>
    <row r="4289" spans="1:4" x14ac:dyDescent="0.25">
      <c r="A4289">
        <v>44</v>
      </c>
      <c r="B4289">
        <v>52</v>
      </c>
      <c r="C4289">
        <v>12</v>
      </c>
      <c r="D4289">
        <f t="shared" si="102"/>
        <v>8</v>
      </c>
    </row>
    <row r="4290" spans="1:4" x14ac:dyDescent="0.25">
      <c r="A4290">
        <v>44</v>
      </c>
      <c r="B4290">
        <v>53</v>
      </c>
      <c r="C4290">
        <v>11</v>
      </c>
      <c r="D4290">
        <f t="shared" si="102"/>
        <v>9</v>
      </c>
    </row>
    <row r="4291" spans="1:4" x14ac:dyDescent="0.25">
      <c r="A4291">
        <v>44</v>
      </c>
      <c r="B4291">
        <v>54</v>
      </c>
      <c r="C4291">
        <v>12</v>
      </c>
      <c r="D4291">
        <f t="shared" ref="D4291:D4354" si="103">IF(B4291-A4291&lt;21,B4291-A4291,"21+")</f>
        <v>10</v>
      </c>
    </row>
    <row r="4292" spans="1:4" x14ac:dyDescent="0.25">
      <c r="A4292">
        <v>44</v>
      </c>
      <c r="B4292">
        <v>55</v>
      </c>
      <c r="C4292">
        <v>14</v>
      </c>
      <c r="D4292">
        <f t="shared" si="103"/>
        <v>11</v>
      </c>
    </row>
    <row r="4293" spans="1:4" x14ac:dyDescent="0.25">
      <c r="A4293">
        <v>44</v>
      </c>
      <c r="B4293">
        <v>56</v>
      </c>
      <c r="C4293">
        <v>9</v>
      </c>
      <c r="D4293">
        <f t="shared" si="103"/>
        <v>12</v>
      </c>
    </row>
    <row r="4294" spans="1:4" x14ac:dyDescent="0.25">
      <c r="A4294">
        <v>44</v>
      </c>
      <c r="B4294">
        <v>57</v>
      </c>
      <c r="C4294">
        <v>12</v>
      </c>
      <c r="D4294">
        <f t="shared" si="103"/>
        <v>13</v>
      </c>
    </row>
    <row r="4295" spans="1:4" x14ac:dyDescent="0.25">
      <c r="A4295">
        <v>44</v>
      </c>
      <c r="B4295">
        <v>58</v>
      </c>
      <c r="C4295">
        <v>7</v>
      </c>
      <c r="D4295">
        <f t="shared" si="103"/>
        <v>14</v>
      </c>
    </row>
    <row r="4296" spans="1:4" x14ac:dyDescent="0.25">
      <c r="A4296">
        <v>44</v>
      </c>
      <c r="B4296">
        <v>59</v>
      </c>
      <c r="C4296">
        <v>6</v>
      </c>
      <c r="D4296">
        <f t="shared" si="103"/>
        <v>15</v>
      </c>
    </row>
    <row r="4297" spans="1:4" x14ac:dyDescent="0.25">
      <c r="A4297">
        <v>44</v>
      </c>
      <c r="B4297">
        <v>60</v>
      </c>
      <c r="C4297">
        <v>10</v>
      </c>
      <c r="D4297">
        <f t="shared" si="103"/>
        <v>16</v>
      </c>
    </row>
    <row r="4298" spans="1:4" x14ac:dyDescent="0.25">
      <c r="A4298">
        <v>44</v>
      </c>
      <c r="B4298">
        <v>61</v>
      </c>
      <c r="C4298">
        <v>13</v>
      </c>
      <c r="D4298">
        <f t="shared" si="103"/>
        <v>17</v>
      </c>
    </row>
    <row r="4299" spans="1:4" x14ac:dyDescent="0.25">
      <c r="A4299">
        <v>44</v>
      </c>
      <c r="B4299">
        <v>62</v>
      </c>
      <c r="C4299">
        <v>11</v>
      </c>
      <c r="D4299">
        <f t="shared" si="103"/>
        <v>18</v>
      </c>
    </row>
    <row r="4300" spans="1:4" x14ac:dyDescent="0.25">
      <c r="A4300">
        <v>44</v>
      </c>
      <c r="B4300">
        <v>63</v>
      </c>
      <c r="C4300">
        <v>12</v>
      </c>
      <c r="D4300">
        <f t="shared" si="103"/>
        <v>19</v>
      </c>
    </row>
    <row r="4301" spans="1:4" x14ac:dyDescent="0.25">
      <c r="A4301">
        <v>44</v>
      </c>
      <c r="B4301">
        <v>64</v>
      </c>
      <c r="C4301">
        <v>12</v>
      </c>
      <c r="D4301">
        <f t="shared" si="103"/>
        <v>20</v>
      </c>
    </row>
    <row r="4302" spans="1:4" x14ac:dyDescent="0.25">
      <c r="A4302">
        <v>44</v>
      </c>
      <c r="B4302">
        <v>65</v>
      </c>
      <c r="C4302">
        <v>11</v>
      </c>
      <c r="D4302" t="str">
        <f t="shared" si="103"/>
        <v>21+</v>
      </c>
    </row>
    <row r="4303" spans="1:4" x14ac:dyDescent="0.25">
      <c r="A4303">
        <v>44</v>
      </c>
      <c r="B4303">
        <v>66</v>
      </c>
      <c r="C4303">
        <v>5</v>
      </c>
      <c r="D4303" t="str">
        <f t="shared" si="103"/>
        <v>21+</v>
      </c>
    </row>
    <row r="4304" spans="1:4" x14ac:dyDescent="0.25">
      <c r="A4304">
        <v>44</v>
      </c>
      <c r="B4304">
        <v>67</v>
      </c>
      <c r="C4304">
        <v>13</v>
      </c>
      <c r="D4304" t="str">
        <f t="shared" si="103"/>
        <v>21+</v>
      </c>
    </row>
    <row r="4305" spans="1:4" x14ac:dyDescent="0.25">
      <c r="A4305">
        <v>44</v>
      </c>
      <c r="B4305">
        <v>68</v>
      </c>
      <c r="C4305">
        <v>7</v>
      </c>
      <c r="D4305" t="str">
        <f t="shared" si="103"/>
        <v>21+</v>
      </c>
    </row>
    <row r="4306" spans="1:4" x14ac:dyDescent="0.25">
      <c r="A4306">
        <v>44</v>
      </c>
      <c r="B4306">
        <v>69</v>
      </c>
      <c r="C4306">
        <v>11</v>
      </c>
      <c r="D4306" t="str">
        <f t="shared" si="103"/>
        <v>21+</v>
      </c>
    </row>
    <row r="4307" spans="1:4" x14ac:dyDescent="0.25">
      <c r="A4307">
        <v>44</v>
      </c>
      <c r="B4307">
        <v>70</v>
      </c>
      <c r="C4307">
        <v>11</v>
      </c>
      <c r="D4307" t="str">
        <f t="shared" si="103"/>
        <v>21+</v>
      </c>
    </row>
    <row r="4308" spans="1:4" x14ac:dyDescent="0.25">
      <c r="A4308">
        <v>44</v>
      </c>
      <c r="B4308">
        <v>71</v>
      </c>
      <c r="C4308">
        <v>6</v>
      </c>
      <c r="D4308" t="str">
        <f t="shared" si="103"/>
        <v>21+</v>
      </c>
    </row>
    <row r="4309" spans="1:4" x14ac:dyDescent="0.25">
      <c r="A4309">
        <v>44</v>
      </c>
      <c r="B4309">
        <v>72</v>
      </c>
      <c r="C4309">
        <v>4</v>
      </c>
      <c r="D4309" t="str">
        <f t="shared" si="103"/>
        <v>21+</v>
      </c>
    </row>
    <row r="4310" spans="1:4" x14ac:dyDescent="0.25">
      <c r="A4310">
        <v>44</v>
      </c>
      <c r="B4310">
        <v>73</v>
      </c>
      <c r="C4310">
        <v>9</v>
      </c>
      <c r="D4310" t="str">
        <f t="shared" si="103"/>
        <v>21+</v>
      </c>
    </row>
    <row r="4311" spans="1:4" x14ac:dyDescent="0.25">
      <c r="A4311">
        <v>44</v>
      </c>
      <c r="B4311">
        <v>74</v>
      </c>
      <c r="C4311">
        <v>6</v>
      </c>
      <c r="D4311" t="str">
        <f t="shared" si="103"/>
        <v>21+</v>
      </c>
    </row>
    <row r="4312" spans="1:4" x14ac:dyDescent="0.25">
      <c r="A4312">
        <v>44</v>
      </c>
      <c r="B4312">
        <v>75</v>
      </c>
      <c r="C4312">
        <v>10</v>
      </c>
      <c r="D4312" t="str">
        <f t="shared" si="103"/>
        <v>21+</v>
      </c>
    </row>
    <row r="4313" spans="1:4" x14ac:dyDescent="0.25">
      <c r="A4313">
        <v>44</v>
      </c>
      <c r="B4313">
        <v>76</v>
      </c>
      <c r="C4313">
        <v>5</v>
      </c>
      <c r="D4313" t="str">
        <f t="shared" si="103"/>
        <v>21+</v>
      </c>
    </row>
    <row r="4314" spans="1:4" x14ac:dyDescent="0.25">
      <c r="A4314">
        <v>44</v>
      </c>
      <c r="B4314">
        <v>77</v>
      </c>
      <c r="C4314">
        <v>5</v>
      </c>
      <c r="D4314" t="str">
        <f t="shared" si="103"/>
        <v>21+</v>
      </c>
    </row>
    <row r="4315" spans="1:4" x14ac:dyDescent="0.25">
      <c r="A4315">
        <v>44</v>
      </c>
      <c r="B4315">
        <v>78</v>
      </c>
      <c r="C4315">
        <v>9</v>
      </c>
      <c r="D4315" t="str">
        <f t="shared" si="103"/>
        <v>21+</v>
      </c>
    </row>
    <row r="4316" spans="1:4" x14ac:dyDescent="0.25">
      <c r="A4316">
        <v>44</v>
      </c>
      <c r="B4316">
        <v>79</v>
      </c>
      <c r="C4316">
        <v>2</v>
      </c>
      <c r="D4316" t="str">
        <f t="shared" si="103"/>
        <v>21+</v>
      </c>
    </row>
    <row r="4317" spans="1:4" x14ac:dyDescent="0.25">
      <c r="A4317">
        <v>44</v>
      </c>
      <c r="B4317">
        <v>80</v>
      </c>
      <c r="C4317">
        <v>6</v>
      </c>
      <c r="D4317" t="str">
        <f t="shared" si="103"/>
        <v>21+</v>
      </c>
    </row>
    <row r="4318" spans="1:4" x14ac:dyDescent="0.25">
      <c r="A4318">
        <v>44</v>
      </c>
      <c r="B4318">
        <v>81</v>
      </c>
      <c r="C4318">
        <v>6</v>
      </c>
      <c r="D4318" t="str">
        <f t="shared" si="103"/>
        <v>21+</v>
      </c>
    </row>
    <row r="4319" spans="1:4" x14ac:dyDescent="0.25">
      <c r="A4319">
        <v>44</v>
      </c>
      <c r="B4319">
        <v>82</v>
      </c>
      <c r="C4319">
        <v>3</v>
      </c>
      <c r="D4319" t="str">
        <f t="shared" si="103"/>
        <v>21+</v>
      </c>
    </row>
    <row r="4320" spans="1:4" x14ac:dyDescent="0.25">
      <c r="A4320">
        <v>44</v>
      </c>
      <c r="B4320">
        <v>83</v>
      </c>
      <c r="C4320">
        <v>4</v>
      </c>
      <c r="D4320" t="str">
        <f t="shared" si="103"/>
        <v>21+</v>
      </c>
    </row>
    <row r="4321" spans="1:4" x14ac:dyDescent="0.25">
      <c r="A4321">
        <v>44</v>
      </c>
      <c r="B4321">
        <v>84</v>
      </c>
      <c r="C4321">
        <v>5</v>
      </c>
      <c r="D4321" t="str">
        <f t="shared" si="103"/>
        <v>21+</v>
      </c>
    </row>
    <row r="4322" spans="1:4" x14ac:dyDescent="0.25">
      <c r="A4322">
        <v>44</v>
      </c>
      <c r="B4322">
        <v>85</v>
      </c>
      <c r="C4322">
        <v>5</v>
      </c>
      <c r="D4322" t="str">
        <f t="shared" si="103"/>
        <v>21+</v>
      </c>
    </row>
    <row r="4323" spans="1:4" x14ac:dyDescent="0.25">
      <c r="A4323">
        <v>44</v>
      </c>
      <c r="B4323">
        <v>86</v>
      </c>
      <c r="C4323">
        <v>3</v>
      </c>
      <c r="D4323" t="str">
        <f t="shared" si="103"/>
        <v>21+</v>
      </c>
    </row>
    <row r="4324" spans="1:4" x14ac:dyDescent="0.25">
      <c r="A4324">
        <v>44</v>
      </c>
      <c r="B4324">
        <v>87</v>
      </c>
      <c r="C4324">
        <v>4</v>
      </c>
      <c r="D4324" t="str">
        <f t="shared" si="103"/>
        <v>21+</v>
      </c>
    </row>
    <row r="4325" spans="1:4" x14ac:dyDescent="0.25">
      <c r="A4325">
        <v>44</v>
      </c>
      <c r="B4325">
        <v>88</v>
      </c>
      <c r="C4325">
        <v>2</v>
      </c>
      <c r="D4325" t="str">
        <f t="shared" si="103"/>
        <v>21+</v>
      </c>
    </row>
    <row r="4326" spans="1:4" x14ac:dyDescent="0.25">
      <c r="A4326">
        <v>44</v>
      </c>
      <c r="B4326">
        <v>89</v>
      </c>
      <c r="C4326">
        <v>3</v>
      </c>
      <c r="D4326" t="str">
        <f t="shared" si="103"/>
        <v>21+</v>
      </c>
    </row>
    <row r="4327" spans="1:4" x14ac:dyDescent="0.25">
      <c r="A4327">
        <v>44</v>
      </c>
      <c r="B4327">
        <v>90</v>
      </c>
      <c r="C4327">
        <v>8</v>
      </c>
      <c r="D4327" t="str">
        <f t="shared" si="103"/>
        <v>21+</v>
      </c>
    </row>
    <row r="4328" spans="1:4" x14ac:dyDescent="0.25">
      <c r="A4328">
        <v>44</v>
      </c>
      <c r="B4328">
        <v>91</v>
      </c>
      <c r="C4328">
        <v>5</v>
      </c>
      <c r="D4328" t="str">
        <f t="shared" si="103"/>
        <v>21+</v>
      </c>
    </row>
    <row r="4329" spans="1:4" x14ac:dyDescent="0.25">
      <c r="A4329">
        <v>44</v>
      </c>
      <c r="B4329">
        <v>93</v>
      </c>
      <c r="C4329">
        <v>4</v>
      </c>
      <c r="D4329" t="str">
        <f t="shared" si="103"/>
        <v>21+</v>
      </c>
    </row>
    <row r="4330" spans="1:4" x14ac:dyDescent="0.25">
      <c r="A4330">
        <v>44</v>
      </c>
      <c r="B4330">
        <v>94</v>
      </c>
      <c r="C4330">
        <v>1</v>
      </c>
      <c r="D4330" t="str">
        <f t="shared" si="103"/>
        <v>21+</v>
      </c>
    </row>
    <row r="4331" spans="1:4" x14ac:dyDescent="0.25">
      <c r="A4331">
        <v>44</v>
      </c>
      <c r="B4331">
        <v>95</v>
      </c>
      <c r="C4331">
        <v>1</v>
      </c>
      <c r="D4331" t="str">
        <f t="shared" si="103"/>
        <v>21+</v>
      </c>
    </row>
    <row r="4332" spans="1:4" x14ac:dyDescent="0.25">
      <c r="A4332">
        <v>44</v>
      </c>
      <c r="B4332">
        <v>96</v>
      </c>
      <c r="C4332">
        <v>2</v>
      </c>
      <c r="D4332" t="str">
        <f t="shared" si="103"/>
        <v>21+</v>
      </c>
    </row>
    <row r="4333" spans="1:4" x14ac:dyDescent="0.25">
      <c r="A4333">
        <v>44</v>
      </c>
      <c r="B4333">
        <v>97</v>
      </c>
      <c r="C4333">
        <v>4</v>
      </c>
      <c r="D4333" t="str">
        <f t="shared" si="103"/>
        <v>21+</v>
      </c>
    </row>
    <row r="4334" spans="1:4" x14ac:dyDescent="0.25">
      <c r="A4334">
        <v>44</v>
      </c>
      <c r="B4334">
        <v>98</v>
      </c>
      <c r="C4334">
        <v>3</v>
      </c>
      <c r="D4334" t="str">
        <f t="shared" si="103"/>
        <v>21+</v>
      </c>
    </row>
    <row r="4335" spans="1:4" x14ac:dyDescent="0.25">
      <c r="A4335">
        <v>44</v>
      </c>
      <c r="B4335">
        <v>99</v>
      </c>
      <c r="C4335">
        <v>2</v>
      </c>
      <c r="D4335" t="str">
        <f t="shared" si="103"/>
        <v>21+</v>
      </c>
    </row>
    <row r="4336" spans="1:4" x14ac:dyDescent="0.25">
      <c r="A4336">
        <v>44</v>
      </c>
      <c r="B4336">
        <v>100</v>
      </c>
      <c r="C4336">
        <v>2</v>
      </c>
      <c r="D4336" t="str">
        <f t="shared" si="103"/>
        <v>21+</v>
      </c>
    </row>
    <row r="4337" spans="1:4" x14ac:dyDescent="0.25">
      <c r="A4337">
        <v>44</v>
      </c>
      <c r="B4337">
        <v>101</v>
      </c>
      <c r="C4337">
        <v>2</v>
      </c>
      <c r="D4337" t="str">
        <f t="shared" si="103"/>
        <v>21+</v>
      </c>
    </row>
    <row r="4338" spans="1:4" x14ac:dyDescent="0.25">
      <c r="A4338">
        <v>44</v>
      </c>
      <c r="B4338">
        <v>102</v>
      </c>
      <c r="C4338">
        <v>2</v>
      </c>
      <c r="D4338" t="str">
        <f t="shared" si="103"/>
        <v>21+</v>
      </c>
    </row>
    <row r="4339" spans="1:4" x14ac:dyDescent="0.25">
      <c r="A4339">
        <v>44</v>
      </c>
      <c r="B4339">
        <v>103</v>
      </c>
      <c r="C4339">
        <v>2</v>
      </c>
      <c r="D4339" t="str">
        <f t="shared" si="103"/>
        <v>21+</v>
      </c>
    </row>
    <row r="4340" spans="1:4" x14ac:dyDescent="0.25">
      <c r="A4340">
        <v>44</v>
      </c>
      <c r="B4340">
        <v>104</v>
      </c>
      <c r="C4340">
        <v>2</v>
      </c>
      <c r="D4340" t="str">
        <f t="shared" si="103"/>
        <v>21+</v>
      </c>
    </row>
    <row r="4341" spans="1:4" x14ac:dyDescent="0.25">
      <c r="A4341">
        <v>44</v>
      </c>
      <c r="B4341">
        <v>106</v>
      </c>
      <c r="C4341">
        <v>2</v>
      </c>
      <c r="D4341" t="str">
        <f t="shared" si="103"/>
        <v>21+</v>
      </c>
    </row>
    <row r="4342" spans="1:4" x14ac:dyDescent="0.25">
      <c r="A4342">
        <v>44</v>
      </c>
      <c r="B4342">
        <v>108</v>
      </c>
      <c r="C4342">
        <v>2</v>
      </c>
      <c r="D4342" t="str">
        <f t="shared" si="103"/>
        <v>21+</v>
      </c>
    </row>
    <row r="4343" spans="1:4" x14ac:dyDescent="0.25">
      <c r="A4343">
        <v>44</v>
      </c>
      <c r="B4343">
        <v>109</v>
      </c>
      <c r="C4343">
        <v>1</v>
      </c>
      <c r="D4343" t="str">
        <f t="shared" si="103"/>
        <v>21+</v>
      </c>
    </row>
    <row r="4344" spans="1:4" x14ac:dyDescent="0.25">
      <c r="A4344">
        <v>44</v>
      </c>
      <c r="B4344">
        <v>110</v>
      </c>
      <c r="C4344">
        <v>3</v>
      </c>
      <c r="D4344" t="str">
        <f t="shared" si="103"/>
        <v>21+</v>
      </c>
    </row>
    <row r="4345" spans="1:4" x14ac:dyDescent="0.25">
      <c r="A4345">
        <v>44</v>
      </c>
      <c r="B4345">
        <v>115</v>
      </c>
      <c r="C4345">
        <v>4</v>
      </c>
      <c r="D4345" t="str">
        <f t="shared" si="103"/>
        <v>21+</v>
      </c>
    </row>
    <row r="4346" spans="1:4" x14ac:dyDescent="0.25">
      <c r="A4346">
        <v>44</v>
      </c>
      <c r="B4346">
        <v>116</v>
      </c>
      <c r="C4346">
        <v>1</v>
      </c>
      <c r="D4346" t="str">
        <f t="shared" si="103"/>
        <v>21+</v>
      </c>
    </row>
    <row r="4347" spans="1:4" x14ac:dyDescent="0.25">
      <c r="A4347">
        <v>44</v>
      </c>
      <c r="B4347">
        <v>117</v>
      </c>
      <c r="C4347">
        <v>1</v>
      </c>
      <c r="D4347" t="str">
        <f t="shared" si="103"/>
        <v>21+</v>
      </c>
    </row>
    <row r="4348" spans="1:4" x14ac:dyDescent="0.25">
      <c r="A4348">
        <v>44</v>
      </c>
      <c r="B4348">
        <v>118</v>
      </c>
      <c r="C4348">
        <v>1</v>
      </c>
      <c r="D4348" t="str">
        <f t="shared" si="103"/>
        <v>21+</v>
      </c>
    </row>
    <row r="4349" spans="1:4" x14ac:dyDescent="0.25">
      <c r="A4349">
        <v>44</v>
      </c>
      <c r="B4349">
        <v>120</v>
      </c>
      <c r="C4349">
        <v>1</v>
      </c>
      <c r="D4349" t="str">
        <f t="shared" si="103"/>
        <v>21+</v>
      </c>
    </row>
    <row r="4350" spans="1:4" x14ac:dyDescent="0.25">
      <c r="A4350">
        <v>44</v>
      </c>
      <c r="B4350">
        <v>121</v>
      </c>
      <c r="C4350">
        <v>1</v>
      </c>
      <c r="D4350" t="str">
        <f t="shared" si="103"/>
        <v>21+</v>
      </c>
    </row>
    <row r="4351" spans="1:4" x14ac:dyDescent="0.25">
      <c r="A4351">
        <v>44</v>
      </c>
      <c r="B4351">
        <v>124</v>
      </c>
      <c r="C4351">
        <v>1</v>
      </c>
      <c r="D4351" t="str">
        <f t="shared" si="103"/>
        <v>21+</v>
      </c>
    </row>
    <row r="4352" spans="1:4" x14ac:dyDescent="0.25">
      <c r="A4352">
        <v>44</v>
      </c>
      <c r="B4352">
        <v>126</v>
      </c>
      <c r="C4352">
        <v>1</v>
      </c>
      <c r="D4352" t="str">
        <f t="shared" si="103"/>
        <v>21+</v>
      </c>
    </row>
    <row r="4353" spans="1:4" x14ac:dyDescent="0.25">
      <c r="A4353">
        <v>44</v>
      </c>
      <c r="B4353">
        <v>153</v>
      </c>
      <c r="C4353">
        <v>1</v>
      </c>
      <c r="D4353" t="str">
        <f t="shared" si="103"/>
        <v>21+</v>
      </c>
    </row>
    <row r="4354" spans="1:4" x14ac:dyDescent="0.25">
      <c r="A4354">
        <v>44</v>
      </c>
      <c r="B4354">
        <v>157</v>
      </c>
      <c r="C4354">
        <v>1</v>
      </c>
      <c r="D4354" t="str">
        <f t="shared" si="103"/>
        <v>21+</v>
      </c>
    </row>
    <row r="4355" spans="1:4" x14ac:dyDescent="0.25">
      <c r="A4355">
        <v>44</v>
      </c>
      <c r="B4355">
        <v>178</v>
      </c>
      <c r="C4355">
        <v>1</v>
      </c>
      <c r="D4355" t="str">
        <f t="shared" ref="D4355:D4418" si="104">IF(B4355-A4355&lt;21,B4355-A4355,"21+")</f>
        <v>21+</v>
      </c>
    </row>
    <row r="4356" spans="1:4" x14ac:dyDescent="0.25">
      <c r="A4356">
        <v>45</v>
      </c>
      <c r="B4356">
        <v>45</v>
      </c>
      <c r="C4356">
        <v>25</v>
      </c>
      <c r="D4356">
        <f t="shared" si="104"/>
        <v>0</v>
      </c>
    </row>
    <row r="4357" spans="1:4" x14ac:dyDescent="0.25">
      <c r="A4357">
        <v>45</v>
      </c>
      <c r="B4357">
        <v>46</v>
      </c>
      <c r="C4357">
        <v>18</v>
      </c>
      <c r="D4357">
        <f t="shared" si="104"/>
        <v>1</v>
      </c>
    </row>
    <row r="4358" spans="1:4" x14ac:dyDescent="0.25">
      <c r="A4358">
        <v>45</v>
      </c>
      <c r="B4358">
        <v>47</v>
      </c>
      <c r="C4358">
        <v>23</v>
      </c>
      <c r="D4358">
        <f t="shared" si="104"/>
        <v>2</v>
      </c>
    </row>
    <row r="4359" spans="1:4" x14ac:dyDescent="0.25">
      <c r="A4359">
        <v>45</v>
      </c>
      <c r="B4359">
        <v>48</v>
      </c>
      <c r="C4359">
        <v>19</v>
      </c>
      <c r="D4359">
        <f t="shared" si="104"/>
        <v>3</v>
      </c>
    </row>
    <row r="4360" spans="1:4" x14ac:dyDescent="0.25">
      <c r="A4360">
        <v>45</v>
      </c>
      <c r="B4360">
        <v>49</v>
      </c>
      <c r="C4360">
        <v>7</v>
      </c>
      <c r="D4360">
        <f t="shared" si="104"/>
        <v>4</v>
      </c>
    </row>
    <row r="4361" spans="1:4" x14ac:dyDescent="0.25">
      <c r="A4361">
        <v>45</v>
      </c>
      <c r="B4361">
        <v>50</v>
      </c>
      <c r="C4361">
        <v>12</v>
      </c>
      <c r="D4361">
        <f t="shared" si="104"/>
        <v>5</v>
      </c>
    </row>
    <row r="4362" spans="1:4" x14ac:dyDescent="0.25">
      <c r="A4362">
        <v>45</v>
      </c>
      <c r="B4362">
        <v>51</v>
      </c>
      <c r="C4362">
        <v>8</v>
      </c>
      <c r="D4362">
        <f t="shared" si="104"/>
        <v>6</v>
      </c>
    </row>
    <row r="4363" spans="1:4" x14ac:dyDescent="0.25">
      <c r="A4363">
        <v>45</v>
      </c>
      <c r="B4363">
        <v>52</v>
      </c>
      <c r="C4363">
        <v>12</v>
      </c>
      <c r="D4363">
        <f t="shared" si="104"/>
        <v>7</v>
      </c>
    </row>
    <row r="4364" spans="1:4" x14ac:dyDescent="0.25">
      <c r="A4364">
        <v>45</v>
      </c>
      <c r="B4364">
        <v>53</v>
      </c>
      <c r="C4364">
        <v>20</v>
      </c>
      <c r="D4364">
        <f t="shared" si="104"/>
        <v>8</v>
      </c>
    </row>
    <row r="4365" spans="1:4" x14ac:dyDescent="0.25">
      <c r="A4365">
        <v>45</v>
      </c>
      <c r="B4365">
        <v>54</v>
      </c>
      <c r="C4365">
        <v>17</v>
      </c>
      <c r="D4365">
        <f t="shared" si="104"/>
        <v>9</v>
      </c>
    </row>
    <row r="4366" spans="1:4" x14ac:dyDescent="0.25">
      <c r="A4366">
        <v>45</v>
      </c>
      <c r="B4366">
        <v>55</v>
      </c>
      <c r="C4366">
        <v>14</v>
      </c>
      <c r="D4366">
        <f t="shared" si="104"/>
        <v>10</v>
      </c>
    </row>
    <row r="4367" spans="1:4" x14ac:dyDescent="0.25">
      <c r="A4367">
        <v>45</v>
      </c>
      <c r="B4367">
        <v>56</v>
      </c>
      <c r="C4367">
        <v>11</v>
      </c>
      <c r="D4367">
        <f t="shared" si="104"/>
        <v>11</v>
      </c>
    </row>
    <row r="4368" spans="1:4" x14ac:dyDescent="0.25">
      <c r="A4368">
        <v>45</v>
      </c>
      <c r="B4368">
        <v>57</v>
      </c>
      <c r="C4368">
        <v>13</v>
      </c>
      <c r="D4368">
        <f t="shared" si="104"/>
        <v>12</v>
      </c>
    </row>
    <row r="4369" spans="1:4" x14ac:dyDescent="0.25">
      <c r="A4369">
        <v>45</v>
      </c>
      <c r="B4369">
        <v>58</v>
      </c>
      <c r="C4369">
        <v>9</v>
      </c>
      <c r="D4369">
        <f t="shared" si="104"/>
        <v>13</v>
      </c>
    </row>
    <row r="4370" spans="1:4" x14ac:dyDescent="0.25">
      <c r="A4370">
        <v>45</v>
      </c>
      <c r="B4370">
        <v>59</v>
      </c>
      <c r="C4370">
        <v>12</v>
      </c>
      <c r="D4370">
        <f t="shared" si="104"/>
        <v>14</v>
      </c>
    </row>
    <row r="4371" spans="1:4" x14ac:dyDescent="0.25">
      <c r="A4371">
        <v>45</v>
      </c>
      <c r="B4371">
        <v>60</v>
      </c>
      <c r="C4371">
        <v>14</v>
      </c>
      <c r="D4371">
        <f t="shared" si="104"/>
        <v>15</v>
      </c>
    </row>
    <row r="4372" spans="1:4" x14ac:dyDescent="0.25">
      <c r="A4372">
        <v>45</v>
      </c>
      <c r="B4372">
        <v>61</v>
      </c>
      <c r="C4372">
        <v>5</v>
      </c>
      <c r="D4372">
        <f t="shared" si="104"/>
        <v>16</v>
      </c>
    </row>
    <row r="4373" spans="1:4" x14ac:dyDescent="0.25">
      <c r="A4373">
        <v>45</v>
      </c>
      <c r="B4373">
        <v>62</v>
      </c>
      <c r="C4373">
        <v>10</v>
      </c>
      <c r="D4373">
        <f t="shared" si="104"/>
        <v>17</v>
      </c>
    </row>
    <row r="4374" spans="1:4" x14ac:dyDescent="0.25">
      <c r="A4374">
        <v>45</v>
      </c>
      <c r="B4374">
        <v>63</v>
      </c>
      <c r="C4374">
        <v>14</v>
      </c>
      <c r="D4374">
        <f t="shared" si="104"/>
        <v>18</v>
      </c>
    </row>
    <row r="4375" spans="1:4" x14ac:dyDescent="0.25">
      <c r="A4375">
        <v>45</v>
      </c>
      <c r="B4375">
        <v>64</v>
      </c>
      <c r="C4375">
        <v>7</v>
      </c>
      <c r="D4375">
        <f t="shared" si="104"/>
        <v>19</v>
      </c>
    </row>
    <row r="4376" spans="1:4" x14ac:dyDescent="0.25">
      <c r="A4376">
        <v>45</v>
      </c>
      <c r="B4376">
        <v>65</v>
      </c>
      <c r="C4376">
        <v>5</v>
      </c>
      <c r="D4376">
        <f t="shared" si="104"/>
        <v>20</v>
      </c>
    </row>
    <row r="4377" spans="1:4" x14ac:dyDescent="0.25">
      <c r="A4377">
        <v>45</v>
      </c>
      <c r="B4377">
        <v>66</v>
      </c>
      <c r="C4377">
        <v>8</v>
      </c>
      <c r="D4377" t="str">
        <f t="shared" si="104"/>
        <v>21+</v>
      </c>
    </row>
    <row r="4378" spans="1:4" x14ac:dyDescent="0.25">
      <c r="A4378">
        <v>45</v>
      </c>
      <c r="B4378">
        <v>67</v>
      </c>
      <c r="C4378">
        <v>10</v>
      </c>
      <c r="D4378" t="str">
        <f t="shared" si="104"/>
        <v>21+</v>
      </c>
    </row>
    <row r="4379" spans="1:4" x14ac:dyDescent="0.25">
      <c r="A4379">
        <v>45</v>
      </c>
      <c r="B4379">
        <v>68</v>
      </c>
      <c r="C4379">
        <v>9</v>
      </c>
      <c r="D4379" t="str">
        <f t="shared" si="104"/>
        <v>21+</v>
      </c>
    </row>
    <row r="4380" spans="1:4" x14ac:dyDescent="0.25">
      <c r="A4380">
        <v>45</v>
      </c>
      <c r="B4380">
        <v>69</v>
      </c>
      <c r="C4380">
        <v>5</v>
      </c>
      <c r="D4380" t="str">
        <f t="shared" si="104"/>
        <v>21+</v>
      </c>
    </row>
    <row r="4381" spans="1:4" x14ac:dyDescent="0.25">
      <c r="A4381">
        <v>45</v>
      </c>
      <c r="B4381">
        <v>70</v>
      </c>
      <c r="C4381">
        <v>4</v>
      </c>
      <c r="D4381" t="str">
        <f t="shared" si="104"/>
        <v>21+</v>
      </c>
    </row>
    <row r="4382" spans="1:4" x14ac:dyDescent="0.25">
      <c r="A4382">
        <v>45</v>
      </c>
      <c r="B4382">
        <v>71</v>
      </c>
      <c r="C4382">
        <v>7</v>
      </c>
      <c r="D4382" t="str">
        <f t="shared" si="104"/>
        <v>21+</v>
      </c>
    </row>
    <row r="4383" spans="1:4" x14ac:dyDescent="0.25">
      <c r="A4383">
        <v>45</v>
      </c>
      <c r="B4383">
        <v>72</v>
      </c>
      <c r="C4383">
        <v>9</v>
      </c>
      <c r="D4383" t="str">
        <f t="shared" si="104"/>
        <v>21+</v>
      </c>
    </row>
    <row r="4384" spans="1:4" x14ac:dyDescent="0.25">
      <c r="A4384">
        <v>45</v>
      </c>
      <c r="B4384">
        <v>73</v>
      </c>
      <c r="C4384">
        <v>7</v>
      </c>
      <c r="D4384" t="str">
        <f t="shared" si="104"/>
        <v>21+</v>
      </c>
    </row>
    <row r="4385" spans="1:4" x14ac:dyDescent="0.25">
      <c r="A4385">
        <v>45</v>
      </c>
      <c r="B4385">
        <v>74</v>
      </c>
      <c r="C4385">
        <v>9</v>
      </c>
      <c r="D4385" t="str">
        <f t="shared" si="104"/>
        <v>21+</v>
      </c>
    </row>
    <row r="4386" spans="1:4" x14ac:dyDescent="0.25">
      <c r="A4386">
        <v>45</v>
      </c>
      <c r="B4386">
        <v>75</v>
      </c>
      <c r="C4386">
        <v>2</v>
      </c>
      <c r="D4386" t="str">
        <f t="shared" si="104"/>
        <v>21+</v>
      </c>
    </row>
    <row r="4387" spans="1:4" x14ac:dyDescent="0.25">
      <c r="A4387">
        <v>45</v>
      </c>
      <c r="B4387">
        <v>76</v>
      </c>
      <c r="C4387">
        <v>5</v>
      </c>
      <c r="D4387" t="str">
        <f t="shared" si="104"/>
        <v>21+</v>
      </c>
    </row>
    <row r="4388" spans="1:4" x14ac:dyDescent="0.25">
      <c r="A4388">
        <v>45</v>
      </c>
      <c r="B4388">
        <v>77</v>
      </c>
      <c r="C4388">
        <v>10</v>
      </c>
      <c r="D4388" t="str">
        <f t="shared" si="104"/>
        <v>21+</v>
      </c>
    </row>
    <row r="4389" spans="1:4" x14ac:dyDescent="0.25">
      <c r="A4389">
        <v>45</v>
      </c>
      <c r="B4389">
        <v>78</v>
      </c>
      <c r="C4389">
        <v>4</v>
      </c>
      <c r="D4389" t="str">
        <f t="shared" si="104"/>
        <v>21+</v>
      </c>
    </row>
    <row r="4390" spans="1:4" x14ac:dyDescent="0.25">
      <c r="A4390">
        <v>45</v>
      </c>
      <c r="B4390">
        <v>79</v>
      </c>
      <c r="C4390">
        <v>5</v>
      </c>
      <c r="D4390" t="str">
        <f t="shared" si="104"/>
        <v>21+</v>
      </c>
    </row>
    <row r="4391" spans="1:4" x14ac:dyDescent="0.25">
      <c r="A4391">
        <v>45</v>
      </c>
      <c r="B4391">
        <v>80</v>
      </c>
      <c r="C4391">
        <v>3</v>
      </c>
      <c r="D4391" t="str">
        <f t="shared" si="104"/>
        <v>21+</v>
      </c>
    </row>
    <row r="4392" spans="1:4" x14ac:dyDescent="0.25">
      <c r="A4392">
        <v>45</v>
      </c>
      <c r="B4392">
        <v>81</v>
      </c>
      <c r="C4392">
        <v>2</v>
      </c>
      <c r="D4392" t="str">
        <f t="shared" si="104"/>
        <v>21+</v>
      </c>
    </row>
    <row r="4393" spans="1:4" x14ac:dyDescent="0.25">
      <c r="A4393">
        <v>45</v>
      </c>
      <c r="B4393">
        <v>82</v>
      </c>
      <c r="C4393">
        <v>8</v>
      </c>
      <c r="D4393" t="str">
        <f t="shared" si="104"/>
        <v>21+</v>
      </c>
    </row>
    <row r="4394" spans="1:4" x14ac:dyDescent="0.25">
      <c r="A4394">
        <v>45</v>
      </c>
      <c r="B4394">
        <v>83</v>
      </c>
      <c r="C4394">
        <v>2</v>
      </c>
      <c r="D4394" t="str">
        <f t="shared" si="104"/>
        <v>21+</v>
      </c>
    </row>
    <row r="4395" spans="1:4" x14ac:dyDescent="0.25">
      <c r="A4395">
        <v>45</v>
      </c>
      <c r="B4395">
        <v>84</v>
      </c>
      <c r="C4395">
        <v>5</v>
      </c>
      <c r="D4395" t="str">
        <f t="shared" si="104"/>
        <v>21+</v>
      </c>
    </row>
    <row r="4396" spans="1:4" x14ac:dyDescent="0.25">
      <c r="A4396">
        <v>45</v>
      </c>
      <c r="B4396">
        <v>85</v>
      </c>
      <c r="C4396">
        <v>3</v>
      </c>
      <c r="D4396" t="str">
        <f t="shared" si="104"/>
        <v>21+</v>
      </c>
    </row>
    <row r="4397" spans="1:4" x14ac:dyDescent="0.25">
      <c r="A4397">
        <v>45</v>
      </c>
      <c r="B4397">
        <v>86</v>
      </c>
      <c r="C4397">
        <v>4</v>
      </c>
      <c r="D4397" t="str">
        <f t="shared" si="104"/>
        <v>21+</v>
      </c>
    </row>
    <row r="4398" spans="1:4" x14ac:dyDescent="0.25">
      <c r="A4398">
        <v>45</v>
      </c>
      <c r="B4398">
        <v>87</v>
      </c>
      <c r="C4398">
        <v>5</v>
      </c>
      <c r="D4398" t="str">
        <f t="shared" si="104"/>
        <v>21+</v>
      </c>
    </row>
    <row r="4399" spans="1:4" x14ac:dyDescent="0.25">
      <c r="A4399">
        <v>45</v>
      </c>
      <c r="B4399">
        <v>88</v>
      </c>
      <c r="C4399">
        <v>4</v>
      </c>
      <c r="D4399" t="str">
        <f t="shared" si="104"/>
        <v>21+</v>
      </c>
    </row>
    <row r="4400" spans="1:4" x14ac:dyDescent="0.25">
      <c r="A4400">
        <v>45</v>
      </c>
      <c r="B4400">
        <v>89</v>
      </c>
      <c r="C4400">
        <v>3</v>
      </c>
      <c r="D4400" t="str">
        <f t="shared" si="104"/>
        <v>21+</v>
      </c>
    </row>
    <row r="4401" spans="1:4" x14ac:dyDescent="0.25">
      <c r="A4401">
        <v>45</v>
      </c>
      <c r="B4401">
        <v>90</v>
      </c>
      <c r="C4401">
        <v>2</v>
      </c>
      <c r="D4401" t="str">
        <f t="shared" si="104"/>
        <v>21+</v>
      </c>
    </row>
    <row r="4402" spans="1:4" x14ac:dyDescent="0.25">
      <c r="A4402">
        <v>45</v>
      </c>
      <c r="B4402">
        <v>91</v>
      </c>
      <c r="C4402">
        <v>5</v>
      </c>
      <c r="D4402" t="str">
        <f t="shared" si="104"/>
        <v>21+</v>
      </c>
    </row>
    <row r="4403" spans="1:4" x14ac:dyDescent="0.25">
      <c r="A4403">
        <v>45</v>
      </c>
      <c r="B4403">
        <v>92</v>
      </c>
      <c r="C4403">
        <v>4</v>
      </c>
      <c r="D4403" t="str">
        <f t="shared" si="104"/>
        <v>21+</v>
      </c>
    </row>
    <row r="4404" spans="1:4" x14ac:dyDescent="0.25">
      <c r="A4404">
        <v>45</v>
      </c>
      <c r="B4404">
        <v>93</v>
      </c>
      <c r="C4404">
        <v>2</v>
      </c>
      <c r="D4404" t="str">
        <f t="shared" si="104"/>
        <v>21+</v>
      </c>
    </row>
    <row r="4405" spans="1:4" x14ac:dyDescent="0.25">
      <c r="A4405">
        <v>45</v>
      </c>
      <c r="B4405">
        <v>94</v>
      </c>
      <c r="C4405">
        <v>3</v>
      </c>
      <c r="D4405" t="str">
        <f t="shared" si="104"/>
        <v>21+</v>
      </c>
    </row>
    <row r="4406" spans="1:4" x14ac:dyDescent="0.25">
      <c r="A4406">
        <v>45</v>
      </c>
      <c r="B4406">
        <v>95</v>
      </c>
      <c r="C4406">
        <v>5</v>
      </c>
      <c r="D4406" t="str">
        <f t="shared" si="104"/>
        <v>21+</v>
      </c>
    </row>
    <row r="4407" spans="1:4" x14ac:dyDescent="0.25">
      <c r="A4407">
        <v>45</v>
      </c>
      <c r="B4407">
        <v>96</v>
      </c>
      <c r="C4407">
        <v>1</v>
      </c>
      <c r="D4407" t="str">
        <f t="shared" si="104"/>
        <v>21+</v>
      </c>
    </row>
    <row r="4408" spans="1:4" x14ac:dyDescent="0.25">
      <c r="A4408">
        <v>45</v>
      </c>
      <c r="B4408">
        <v>97</v>
      </c>
      <c r="C4408">
        <v>3</v>
      </c>
      <c r="D4408" t="str">
        <f t="shared" si="104"/>
        <v>21+</v>
      </c>
    </row>
    <row r="4409" spans="1:4" x14ac:dyDescent="0.25">
      <c r="A4409">
        <v>45</v>
      </c>
      <c r="B4409">
        <v>99</v>
      </c>
      <c r="C4409">
        <v>4</v>
      </c>
      <c r="D4409" t="str">
        <f t="shared" si="104"/>
        <v>21+</v>
      </c>
    </row>
    <row r="4410" spans="1:4" x14ac:dyDescent="0.25">
      <c r="A4410">
        <v>45</v>
      </c>
      <c r="B4410">
        <v>101</v>
      </c>
      <c r="C4410">
        <v>2</v>
      </c>
      <c r="D4410" t="str">
        <f t="shared" si="104"/>
        <v>21+</v>
      </c>
    </row>
    <row r="4411" spans="1:4" x14ac:dyDescent="0.25">
      <c r="A4411">
        <v>45</v>
      </c>
      <c r="B4411">
        <v>102</v>
      </c>
      <c r="C4411">
        <v>1</v>
      </c>
      <c r="D4411" t="str">
        <f t="shared" si="104"/>
        <v>21+</v>
      </c>
    </row>
    <row r="4412" spans="1:4" x14ac:dyDescent="0.25">
      <c r="A4412">
        <v>45</v>
      </c>
      <c r="B4412">
        <v>104</v>
      </c>
      <c r="C4412">
        <v>2</v>
      </c>
      <c r="D4412" t="str">
        <f t="shared" si="104"/>
        <v>21+</v>
      </c>
    </row>
    <row r="4413" spans="1:4" x14ac:dyDescent="0.25">
      <c r="A4413">
        <v>45</v>
      </c>
      <c r="B4413">
        <v>106</v>
      </c>
      <c r="C4413">
        <v>3</v>
      </c>
      <c r="D4413" t="str">
        <f t="shared" si="104"/>
        <v>21+</v>
      </c>
    </row>
    <row r="4414" spans="1:4" x14ac:dyDescent="0.25">
      <c r="A4414">
        <v>45</v>
      </c>
      <c r="B4414">
        <v>107</v>
      </c>
      <c r="C4414">
        <v>1</v>
      </c>
      <c r="D4414" t="str">
        <f t="shared" si="104"/>
        <v>21+</v>
      </c>
    </row>
    <row r="4415" spans="1:4" x14ac:dyDescent="0.25">
      <c r="A4415">
        <v>45</v>
      </c>
      <c r="B4415">
        <v>109</v>
      </c>
      <c r="C4415">
        <v>1</v>
      </c>
      <c r="D4415" t="str">
        <f t="shared" si="104"/>
        <v>21+</v>
      </c>
    </row>
    <row r="4416" spans="1:4" x14ac:dyDescent="0.25">
      <c r="A4416">
        <v>45</v>
      </c>
      <c r="B4416">
        <v>112</v>
      </c>
      <c r="C4416">
        <v>1</v>
      </c>
      <c r="D4416" t="str">
        <f t="shared" si="104"/>
        <v>21+</v>
      </c>
    </row>
    <row r="4417" spans="1:4" x14ac:dyDescent="0.25">
      <c r="A4417">
        <v>45</v>
      </c>
      <c r="B4417">
        <v>113</v>
      </c>
      <c r="C4417">
        <v>1</v>
      </c>
      <c r="D4417" t="str">
        <f t="shared" si="104"/>
        <v>21+</v>
      </c>
    </row>
    <row r="4418" spans="1:4" x14ac:dyDescent="0.25">
      <c r="A4418">
        <v>45</v>
      </c>
      <c r="B4418">
        <v>116</v>
      </c>
      <c r="C4418">
        <v>1</v>
      </c>
      <c r="D4418" t="str">
        <f t="shared" si="104"/>
        <v>21+</v>
      </c>
    </row>
    <row r="4419" spans="1:4" x14ac:dyDescent="0.25">
      <c r="A4419">
        <v>45</v>
      </c>
      <c r="B4419">
        <v>117</v>
      </c>
      <c r="C4419">
        <v>1</v>
      </c>
      <c r="D4419" t="str">
        <f t="shared" ref="D4419:D4482" si="105">IF(B4419-A4419&lt;21,B4419-A4419,"21+")</f>
        <v>21+</v>
      </c>
    </row>
    <row r="4420" spans="1:4" x14ac:dyDescent="0.25">
      <c r="A4420">
        <v>45</v>
      </c>
      <c r="B4420">
        <v>118</v>
      </c>
      <c r="C4420">
        <v>2</v>
      </c>
      <c r="D4420" t="str">
        <f t="shared" si="105"/>
        <v>21+</v>
      </c>
    </row>
    <row r="4421" spans="1:4" x14ac:dyDescent="0.25">
      <c r="A4421">
        <v>45</v>
      </c>
      <c r="B4421">
        <v>119</v>
      </c>
      <c r="C4421">
        <v>3</v>
      </c>
      <c r="D4421" t="str">
        <f t="shared" si="105"/>
        <v>21+</v>
      </c>
    </row>
    <row r="4422" spans="1:4" x14ac:dyDescent="0.25">
      <c r="A4422">
        <v>45</v>
      </c>
      <c r="B4422">
        <v>131</v>
      </c>
      <c r="C4422">
        <v>1</v>
      </c>
      <c r="D4422" t="str">
        <f t="shared" si="105"/>
        <v>21+</v>
      </c>
    </row>
    <row r="4423" spans="1:4" x14ac:dyDescent="0.25">
      <c r="A4423">
        <v>45</v>
      </c>
      <c r="B4423">
        <v>140</v>
      </c>
      <c r="C4423">
        <v>1</v>
      </c>
      <c r="D4423" t="str">
        <f t="shared" si="105"/>
        <v>21+</v>
      </c>
    </row>
    <row r="4424" spans="1:4" x14ac:dyDescent="0.25">
      <c r="A4424">
        <v>45</v>
      </c>
      <c r="B4424">
        <v>143</v>
      </c>
      <c r="C4424">
        <v>1</v>
      </c>
      <c r="D4424" t="str">
        <f t="shared" si="105"/>
        <v>21+</v>
      </c>
    </row>
    <row r="4425" spans="1:4" x14ac:dyDescent="0.25">
      <c r="A4425">
        <v>45</v>
      </c>
      <c r="B4425">
        <v>144</v>
      </c>
      <c r="C4425">
        <v>1</v>
      </c>
      <c r="D4425" t="str">
        <f t="shared" si="105"/>
        <v>21+</v>
      </c>
    </row>
    <row r="4426" spans="1:4" x14ac:dyDescent="0.25">
      <c r="A4426">
        <v>45</v>
      </c>
      <c r="B4426">
        <v>154</v>
      </c>
      <c r="C4426">
        <v>1</v>
      </c>
      <c r="D4426" t="str">
        <f t="shared" si="105"/>
        <v>21+</v>
      </c>
    </row>
    <row r="4427" spans="1:4" x14ac:dyDescent="0.25">
      <c r="A4427">
        <v>45</v>
      </c>
      <c r="B4427">
        <v>191</v>
      </c>
      <c r="C4427">
        <v>1</v>
      </c>
      <c r="D4427" t="str">
        <f t="shared" si="105"/>
        <v>21+</v>
      </c>
    </row>
    <row r="4428" spans="1:4" x14ac:dyDescent="0.25">
      <c r="A4428">
        <v>46</v>
      </c>
      <c r="B4428">
        <v>46</v>
      </c>
      <c r="C4428">
        <v>25</v>
      </c>
      <c r="D4428">
        <f t="shared" si="105"/>
        <v>0</v>
      </c>
    </row>
    <row r="4429" spans="1:4" x14ac:dyDescent="0.25">
      <c r="A4429">
        <v>46</v>
      </c>
      <c r="B4429">
        <v>47</v>
      </c>
      <c r="C4429">
        <v>13</v>
      </c>
      <c r="D4429">
        <f t="shared" si="105"/>
        <v>1</v>
      </c>
    </row>
    <row r="4430" spans="1:4" x14ac:dyDescent="0.25">
      <c r="A4430">
        <v>46</v>
      </c>
      <c r="B4430">
        <v>48</v>
      </c>
      <c r="C4430">
        <v>16</v>
      </c>
      <c r="D4430">
        <f t="shared" si="105"/>
        <v>2</v>
      </c>
    </row>
    <row r="4431" spans="1:4" x14ac:dyDescent="0.25">
      <c r="A4431">
        <v>46</v>
      </c>
      <c r="B4431">
        <v>49</v>
      </c>
      <c r="C4431">
        <v>15</v>
      </c>
      <c r="D4431">
        <f t="shared" si="105"/>
        <v>3</v>
      </c>
    </row>
    <row r="4432" spans="1:4" x14ac:dyDescent="0.25">
      <c r="A4432">
        <v>46</v>
      </c>
      <c r="B4432">
        <v>50</v>
      </c>
      <c r="C4432">
        <v>17</v>
      </c>
      <c r="D4432">
        <f t="shared" si="105"/>
        <v>4</v>
      </c>
    </row>
    <row r="4433" spans="1:4" x14ac:dyDescent="0.25">
      <c r="A4433">
        <v>46</v>
      </c>
      <c r="B4433">
        <v>51</v>
      </c>
      <c r="C4433">
        <v>12</v>
      </c>
      <c r="D4433">
        <f t="shared" si="105"/>
        <v>5</v>
      </c>
    </row>
    <row r="4434" spans="1:4" x14ac:dyDescent="0.25">
      <c r="A4434">
        <v>46</v>
      </c>
      <c r="B4434">
        <v>52</v>
      </c>
      <c r="C4434">
        <v>17</v>
      </c>
      <c r="D4434">
        <f t="shared" si="105"/>
        <v>6</v>
      </c>
    </row>
    <row r="4435" spans="1:4" x14ac:dyDescent="0.25">
      <c r="A4435">
        <v>46</v>
      </c>
      <c r="B4435">
        <v>53</v>
      </c>
      <c r="C4435">
        <v>16</v>
      </c>
      <c r="D4435">
        <f t="shared" si="105"/>
        <v>7</v>
      </c>
    </row>
    <row r="4436" spans="1:4" x14ac:dyDescent="0.25">
      <c r="A4436">
        <v>46</v>
      </c>
      <c r="B4436">
        <v>54</v>
      </c>
      <c r="C4436">
        <v>12</v>
      </c>
      <c r="D4436">
        <f t="shared" si="105"/>
        <v>8</v>
      </c>
    </row>
    <row r="4437" spans="1:4" x14ac:dyDescent="0.25">
      <c r="A4437">
        <v>46</v>
      </c>
      <c r="B4437">
        <v>55</v>
      </c>
      <c r="C4437">
        <v>6</v>
      </c>
      <c r="D4437">
        <f t="shared" si="105"/>
        <v>9</v>
      </c>
    </row>
    <row r="4438" spans="1:4" x14ac:dyDescent="0.25">
      <c r="A4438">
        <v>46</v>
      </c>
      <c r="B4438">
        <v>56</v>
      </c>
      <c r="C4438">
        <v>13</v>
      </c>
      <c r="D4438">
        <f t="shared" si="105"/>
        <v>10</v>
      </c>
    </row>
    <row r="4439" spans="1:4" x14ac:dyDescent="0.25">
      <c r="A4439">
        <v>46</v>
      </c>
      <c r="B4439">
        <v>57</v>
      </c>
      <c r="C4439">
        <v>5</v>
      </c>
      <c r="D4439">
        <f t="shared" si="105"/>
        <v>11</v>
      </c>
    </row>
    <row r="4440" spans="1:4" x14ac:dyDescent="0.25">
      <c r="A4440">
        <v>46</v>
      </c>
      <c r="B4440">
        <v>58</v>
      </c>
      <c r="C4440">
        <v>7</v>
      </c>
      <c r="D4440">
        <f t="shared" si="105"/>
        <v>12</v>
      </c>
    </row>
    <row r="4441" spans="1:4" x14ac:dyDescent="0.25">
      <c r="A4441">
        <v>46</v>
      </c>
      <c r="B4441">
        <v>59</v>
      </c>
      <c r="C4441">
        <v>7</v>
      </c>
      <c r="D4441">
        <f t="shared" si="105"/>
        <v>13</v>
      </c>
    </row>
    <row r="4442" spans="1:4" x14ac:dyDescent="0.25">
      <c r="A4442">
        <v>46</v>
      </c>
      <c r="B4442">
        <v>60</v>
      </c>
      <c r="C4442">
        <v>9</v>
      </c>
      <c r="D4442">
        <f t="shared" si="105"/>
        <v>14</v>
      </c>
    </row>
    <row r="4443" spans="1:4" x14ac:dyDescent="0.25">
      <c r="A4443">
        <v>46</v>
      </c>
      <c r="B4443">
        <v>61</v>
      </c>
      <c r="C4443">
        <v>8</v>
      </c>
      <c r="D4443">
        <f t="shared" si="105"/>
        <v>15</v>
      </c>
    </row>
    <row r="4444" spans="1:4" x14ac:dyDescent="0.25">
      <c r="A4444">
        <v>46</v>
      </c>
      <c r="B4444">
        <v>62</v>
      </c>
      <c r="C4444">
        <v>16</v>
      </c>
      <c r="D4444">
        <f t="shared" si="105"/>
        <v>16</v>
      </c>
    </row>
    <row r="4445" spans="1:4" x14ac:dyDescent="0.25">
      <c r="A4445">
        <v>46</v>
      </c>
      <c r="B4445">
        <v>63</v>
      </c>
      <c r="C4445">
        <v>8</v>
      </c>
      <c r="D4445">
        <f t="shared" si="105"/>
        <v>17</v>
      </c>
    </row>
    <row r="4446" spans="1:4" x14ac:dyDescent="0.25">
      <c r="A4446">
        <v>46</v>
      </c>
      <c r="B4446">
        <v>64</v>
      </c>
      <c r="C4446">
        <v>16</v>
      </c>
      <c r="D4446">
        <f t="shared" si="105"/>
        <v>18</v>
      </c>
    </row>
    <row r="4447" spans="1:4" x14ac:dyDescent="0.25">
      <c r="A4447">
        <v>46</v>
      </c>
      <c r="B4447">
        <v>65</v>
      </c>
      <c r="C4447">
        <v>7</v>
      </c>
      <c r="D4447">
        <f t="shared" si="105"/>
        <v>19</v>
      </c>
    </row>
    <row r="4448" spans="1:4" x14ac:dyDescent="0.25">
      <c r="A4448">
        <v>46</v>
      </c>
      <c r="B4448">
        <v>66</v>
      </c>
      <c r="C4448">
        <v>8</v>
      </c>
      <c r="D4448">
        <f t="shared" si="105"/>
        <v>20</v>
      </c>
    </row>
    <row r="4449" spans="1:4" x14ac:dyDescent="0.25">
      <c r="A4449">
        <v>46</v>
      </c>
      <c r="B4449">
        <v>67</v>
      </c>
      <c r="C4449">
        <v>6</v>
      </c>
      <c r="D4449" t="str">
        <f t="shared" si="105"/>
        <v>21+</v>
      </c>
    </row>
    <row r="4450" spans="1:4" x14ac:dyDescent="0.25">
      <c r="A4450">
        <v>46</v>
      </c>
      <c r="B4450">
        <v>68</v>
      </c>
      <c r="C4450">
        <v>10</v>
      </c>
      <c r="D4450" t="str">
        <f t="shared" si="105"/>
        <v>21+</v>
      </c>
    </row>
    <row r="4451" spans="1:4" x14ac:dyDescent="0.25">
      <c r="A4451">
        <v>46</v>
      </c>
      <c r="B4451">
        <v>69</v>
      </c>
      <c r="C4451">
        <v>5</v>
      </c>
      <c r="D4451" t="str">
        <f t="shared" si="105"/>
        <v>21+</v>
      </c>
    </row>
    <row r="4452" spans="1:4" x14ac:dyDescent="0.25">
      <c r="A4452">
        <v>46</v>
      </c>
      <c r="B4452">
        <v>70</v>
      </c>
      <c r="C4452">
        <v>11</v>
      </c>
      <c r="D4452" t="str">
        <f t="shared" si="105"/>
        <v>21+</v>
      </c>
    </row>
    <row r="4453" spans="1:4" x14ac:dyDescent="0.25">
      <c r="A4453">
        <v>46</v>
      </c>
      <c r="B4453">
        <v>71</v>
      </c>
      <c r="C4453">
        <v>4</v>
      </c>
      <c r="D4453" t="str">
        <f t="shared" si="105"/>
        <v>21+</v>
      </c>
    </row>
    <row r="4454" spans="1:4" x14ac:dyDescent="0.25">
      <c r="A4454">
        <v>46</v>
      </c>
      <c r="B4454">
        <v>72</v>
      </c>
      <c r="C4454">
        <v>10</v>
      </c>
      <c r="D4454" t="str">
        <f t="shared" si="105"/>
        <v>21+</v>
      </c>
    </row>
    <row r="4455" spans="1:4" x14ac:dyDescent="0.25">
      <c r="A4455">
        <v>46</v>
      </c>
      <c r="B4455">
        <v>73</v>
      </c>
      <c r="C4455">
        <v>9</v>
      </c>
      <c r="D4455" t="str">
        <f t="shared" si="105"/>
        <v>21+</v>
      </c>
    </row>
    <row r="4456" spans="1:4" x14ac:dyDescent="0.25">
      <c r="A4456">
        <v>46</v>
      </c>
      <c r="B4456">
        <v>74</v>
      </c>
      <c r="C4456">
        <v>5</v>
      </c>
      <c r="D4456" t="str">
        <f t="shared" si="105"/>
        <v>21+</v>
      </c>
    </row>
    <row r="4457" spans="1:4" x14ac:dyDescent="0.25">
      <c r="A4457">
        <v>46</v>
      </c>
      <c r="B4457">
        <v>75</v>
      </c>
      <c r="C4457">
        <v>3</v>
      </c>
      <c r="D4457" t="str">
        <f t="shared" si="105"/>
        <v>21+</v>
      </c>
    </row>
    <row r="4458" spans="1:4" x14ac:dyDescent="0.25">
      <c r="A4458">
        <v>46</v>
      </c>
      <c r="B4458">
        <v>76</v>
      </c>
      <c r="C4458">
        <v>4</v>
      </c>
      <c r="D4458" t="str">
        <f t="shared" si="105"/>
        <v>21+</v>
      </c>
    </row>
    <row r="4459" spans="1:4" x14ac:dyDescent="0.25">
      <c r="A4459">
        <v>46</v>
      </c>
      <c r="B4459">
        <v>77</v>
      </c>
      <c r="C4459">
        <v>2</v>
      </c>
      <c r="D4459" t="str">
        <f t="shared" si="105"/>
        <v>21+</v>
      </c>
    </row>
    <row r="4460" spans="1:4" x14ac:dyDescent="0.25">
      <c r="A4460">
        <v>46</v>
      </c>
      <c r="B4460">
        <v>78</v>
      </c>
      <c r="C4460">
        <v>2</v>
      </c>
      <c r="D4460" t="str">
        <f t="shared" si="105"/>
        <v>21+</v>
      </c>
    </row>
    <row r="4461" spans="1:4" x14ac:dyDescent="0.25">
      <c r="A4461">
        <v>46</v>
      </c>
      <c r="B4461">
        <v>79</v>
      </c>
      <c r="C4461">
        <v>3</v>
      </c>
      <c r="D4461" t="str">
        <f t="shared" si="105"/>
        <v>21+</v>
      </c>
    </row>
    <row r="4462" spans="1:4" x14ac:dyDescent="0.25">
      <c r="A4462">
        <v>46</v>
      </c>
      <c r="B4462">
        <v>80</v>
      </c>
      <c r="C4462">
        <v>5</v>
      </c>
      <c r="D4462" t="str">
        <f t="shared" si="105"/>
        <v>21+</v>
      </c>
    </row>
    <row r="4463" spans="1:4" x14ac:dyDescent="0.25">
      <c r="A4463">
        <v>46</v>
      </c>
      <c r="B4463">
        <v>81</v>
      </c>
      <c r="C4463">
        <v>4</v>
      </c>
      <c r="D4463" t="str">
        <f t="shared" si="105"/>
        <v>21+</v>
      </c>
    </row>
    <row r="4464" spans="1:4" x14ac:dyDescent="0.25">
      <c r="A4464">
        <v>46</v>
      </c>
      <c r="B4464">
        <v>82</v>
      </c>
      <c r="C4464">
        <v>2</v>
      </c>
      <c r="D4464" t="str">
        <f t="shared" si="105"/>
        <v>21+</v>
      </c>
    </row>
    <row r="4465" spans="1:4" x14ac:dyDescent="0.25">
      <c r="A4465">
        <v>46</v>
      </c>
      <c r="B4465">
        <v>83</v>
      </c>
      <c r="C4465">
        <v>2</v>
      </c>
      <c r="D4465" t="str">
        <f t="shared" si="105"/>
        <v>21+</v>
      </c>
    </row>
    <row r="4466" spans="1:4" x14ac:dyDescent="0.25">
      <c r="A4466">
        <v>46</v>
      </c>
      <c r="B4466">
        <v>84</v>
      </c>
      <c r="C4466">
        <v>3</v>
      </c>
      <c r="D4466" t="str">
        <f t="shared" si="105"/>
        <v>21+</v>
      </c>
    </row>
    <row r="4467" spans="1:4" x14ac:dyDescent="0.25">
      <c r="A4467">
        <v>46</v>
      </c>
      <c r="B4467">
        <v>85</v>
      </c>
      <c r="C4467">
        <v>5</v>
      </c>
      <c r="D4467" t="str">
        <f t="shared" si="105"/>
        <v>21+</v>
      </c>
    </row>
    <row r="4468" spans="1:4" x14ac:dyDescent="0.25">
      <c r="A4468">
        <v>46</v>
      </c>
      <c r="B4468">
        <v>86</v>
      </c>
      <c r="C4468">
        <v>2</v>
      </c>
      <c r="D4468" t="str">
        <f t="shared" si="105"/>
        <v>21+</v>
      </c>
    </row>
    <row r="4469" spans="1:4" x14ac:dyDescent="0.25">
      <c r="A4469">
        <v>46</v>
      </c>
      <c r="B4469">
        <v>87</v>
      </c>
      <c r="C4469">
        <v>4</v>
      </c>
      <c r="D4469" t="str">
        <f t="shared" si="105"/>
        <v>21+</v>
      </c>
    </row>
    <row r="4470" spans="1:4" x14ac:dyDescent="0.25">
      <c r="A4470">
        <v>46</v>
      </c>
      <c r="B4470">
        <v>88</v>
      </c>
      <c r="C4470">
        <v>2</v>
      </c>
      <c r="D4470" t="str">
        <f t="shared" si="105"/>
        <v>21+</v>
      </c>
    </row>
    <row r="4471" spans="1:4" x14ac:dyDescent="0.25">
      <c r="A4471">
        <v>46</v>
      </c>
      <c r="B4471">
        <v>89</v>
      </c>
      <c r="C4471">
        <v>2</v>
      </c>
      <c r="D4471" t="str">
        <f t="shared" si="105"/>
        <v>21+</v>
      </c>
    </row>
    <row r="4472" spans="1:4" x14ac:dyDescent="0.25">
      <c r="A4472">
        <v>46</v>
      </c>
      <c r="B4472">
        <v>90</v>
      </c>
      <c r="C4472">
        <v>1</v>
      </c>
      <c r="D4472" t="str">
        <f t="shared" si="105"/>
        <v>21+</v>
      </c>
    </row>
    <row r="4473" spans="1:4" x14ac:dyDescent="0.25">
      <c r="A4473">
        <v>46</v>
      </c>
      <c r="B4473">
        <v>91</v>
      </c>
      <c r="C4473">
        <v>3</v>
      </c>
      <c r="D4473" t="str">
        <f t="shared" si="105"/>
        <v>21+</v>
      </c>
    </row>
    <row r="4474" spans="1:4" x14ac:dyDescent="0.25">
      <c r="A4474">
        <v>46</v>
      </c>
      <c r="B4474">
        <v>92</v>
      </c>
      <c r="C4474">
        <v>3</v>
      </c>
      <c r="D4474" t="str">
        <f t="shared" si="105"/>
        <v>21+</v>
      </c>
    </row>
    <row r="4475" spans="1:4" x14ac:dyDescent="0.25">
      <c r="A4475">
        <v>46</v>
      </c>
      <c r="B4475">
        <v>93</v>
      </c>
      <c r="C4475">
        <v>4</v>
      </c>
      <c r="D4475" t="str">
        <f t="shared" si="105"/>
        <v>21+</v>
      </c>
    </row>
    <row r="4476" spans="1:4" x14ac:dyDescent="0.25">
      <c r="A4476">
        <v>46</v>
      </c>
      <c r="B4476">
        <v>94</v>
      </c>
      <c r="C4476">
        <v>2</v>
      </c>
      <c r="D4476" t="str">
        <f t="shared" si="105"/>
        <v>21+</v>
      </c>
    </row>
    <row r="4477" spans="1:4" x14ac:dyDescent="0.25">
      <c r="A4477">
        <v>46</v>
      </c>
      <c r="B4477">
        <v>95</v>
      </c>
      <c r="C4477">
        <v>2</v>
      </c>
      <c r="D4477" t="str">
        <f t="shared" si="105"/>
        <v>21+</v>
      </c>
    </row>
    <row r="4478" spans="1:4" x14ac:dyDescent="0.25">
      <c r="A4478">
        <v>46</v>
      </c>
      <c r="B4478">
        <v>96</v>
      </c>
      <c r="C4478">
        <v>2</v>
      </c>
      <c r="D4478" t="str">
        <f t="shared" si="105"/>
        <v>21+</v>
      </c>
    </row>
    <row r="4479" spans="1:4" x14ac:dyDescent="0.25">
      <c r="A4479">
        <v>46</v>
      </c>
      <c r="B4479">
        <v>98</v>
      </c>
      <c r="C4479">
        <v>1</v>
      </c>
      <c r="D4479" t="str">
        <f t="shared" si="105"/>
        <v>21+</v>
      </c>
    </row>
    <row r="4480" spans="1:4" x14ac:dyDescent="0.25">
      <c r="A4480">
        <v>46</v>
      </c>
      <c r="B4480">
        <v>99</v>
      </c>
      <c r="C4480">
        <v>2</v>
      </c>
      <c r="D4480" t="str">
        <f t="shared" si="105"/>
        <v>21+</v>
      </c>
    </row>
    <row r="4481" spans="1:4" x14ac:dyDescent="0.25">
      <c r="A4481">
        <v>46</v>
      </c>
      <c r="B4481">
        <v>100</v>
      </c>
      <c r="C4481">
        <v>2</v>
      </c>
      <c r="D4481" t="str">
        <f t="shared" si="105"/>
        <v>21+</v>
      </c>
    </row>
    <row r="4482" spans="1:4" x14ac:dyDescent="0.25">
      <c r="A4482">
        <v>46</v>
      </c>
      <c r="B4482">
        <v>101</v>
      </c>
      <c r="C4482">
        <v>2</v>
      </c>
      <c r="D4482" t="str">
        <f t="shared" si="105"/>
        <v>21+</v>
      </c>
    </row>
    <row r="4483" spans="1:4" x14ac:dyDescent="0.25">
      <c r="A4483">
        <v>46</v>
      </c>
      <c r="B4483">
        <v>102</v>
      </c>
      <c r="C4483">
        <v>1</v>
      </c>
      <c r="D4483" t="str">
        <f t="shared" ref="D4483:D4546" si="106">IF(B4483-A4483&lt;21,B4483-A4483,"21+")</f>
        <v>21+</v>
      </c>
    </row>
    <row r="4484" spans="1:4" x14ac:dyDescent="0.25">
      <c r="A4484">
        <v>46</v>
      </c>
      <c r="B4484">
        <v>103</v>
      </c>
      <c r="C4484">
        <v>1</v>
      </c>
      <c r="D4484" t="str">
        <f t="shared" si="106"/>
        <v>21+</v>
      </c>
    </row>
    <row r="4485" spans="1:4" x14ac:dyDescent="0.25">
      <c r="A4485">
        <v>46</v>
      </c>
      <c r="B4485">
        <v>104</v>
      </c>
      <c r="C4485">
        <v>2</v>
      </c>
      <c r="D4485" t="str">
        <f t="shared" si="106"/>
        <v>21+</v>
      </c>
    </row>
    <row r="4486" spans="1:4" x14ac:dyDescent="0.25">
      <c r="A4486">
        <v>46</v>
      </c>
      <c r="B4486">
        <v>106</v>
      </c>
      <c r="C4486">
        <v>1</v>
      </c>
      <c r="D4486" t="str">
        <f t="shared" si="106"/>
        <v>21+</v>
      </c>
    </row>
    <row r="4487" spans="1:4" x14ac:dyDescent="0.25">
      <c r="A4487">
        <v>46</v>
      </c>
      <c r="B4487">
        <v>108</v>
      </c>
      <c r="C4487">
        <v>2</v>
      </c>
      <c r="D4487" t="str">
        <f t="shared" si="106"/>
        <v>21+</v>
      </c>
    </row>
    <row r="4488" spans="1:4" x14ac:dyDescent="0.25">
      <c r="A4488">
        <v>46</v>
      </c>
      <c r="B4488">
        <v>109</v>
      </c>
      <c r="C4488">
        <v>1</v>
      </c>
      <c r="D4488" t="str">
        <f t="shared" si="106"/>
        <v>21+</v>
      </c>
    </row>
    <row r="4489" spans="1:4" x14ac:dyDescent="0.25">
      <c r="A4489">
        <v>46</v>
      </c>
      <c r="B4489">
        <v>111</v>
      </c>
      <c r="C4489">
        <v>1</v>
      </c>
      <c r="D4489" t="str">
        <f t="shared" si="106"/>
        <v>21+</v>
      </c>
    </row>
    <row r="4490" spans="1:4" x14ac:dyDescent="0.25">
      <c r="A4490">
        <v>46</v>
      </c>
      <c r="B4490">
        <v>112</v>
      </c>
      <c r="C4490">
        <v>1</v>
      </c>
      <c r="D4490" t="str">
        <f t="shared" si="106"/>
        <v>21+</v>
      </c>
    </row>
    <row r="4491" spans="1:4" x14ac:dyDescent="0.25">
      <c r="A4491">
        <v>46</v>
      </c>
      <c r="B4491">
        <v>113</v>
      </c>
      <c r="C4491">
        <v>2</v>
      </c>
      <c r="D4491" t="str">
        <f t="shared" si="106"/>
        <v>21+</v>
      </c>
    </row>
    <row r="4492" spans="1:4" x14ac:dyDescent="0.25">
      <c r="A4492">
        <v>46</v>
      </c>
      <c r="B4492">
        <v>116</v>
      </c>
      <c r="C4492">
        <v>2</v>
      </c>
      <c r="D4492" t="str">
        <f t="shared" si="106"/>
        <v>21+</v>
      </c>
    </row>
    <row r="4493" spans="1:4" x14ac:dyDescent="0.25">
      <c r="A4493">
        <v>46</v>
      </c>
      <c r="B4493">
        <v>118</v>
      </c>
      <c r="C4493">
        <v>1</v>
      </c>
      <c r="D4493" t="str">
        <f t="shared" si="106"/>
        <v>21+</v>
      </c>
    </row>
    <row r="4494" spans="1:4" x14ac:dyDescent="0.25">
      <c r="A4494">
        <v>46</v>
      </c>
      <c r="B4494">
        <v>120</v>
      </c>
      <c r="C4494">
        <v>1</v>
      </c>
      <c r="D4494" t="str">
        <f t="shared" si="106"/>
        <v>21+</v>
      </c>
    </row>
    <row r="4495" spans="1:4" x14ac:dyDescent="0.25">
      <c r="A4495">
        <v>46</v>
      </c>
      <c r="B4495">
        <v>121</v>
      </c>
      <c r="C4495">
        <v>1</v>
      </c>
      <c r="D4495" t="str">
        <f t="shared" si="106"/>
        <v>21+</v>
      </c>
    </row>
    <row r="4496" spans="1:4" x14ac:dyDescent="0.25">
      <c r="A4496">
        <v>46</v>
      </c>
      <c r="B4496">
        <v>123</v>
      </c>
      <c r="C4496">
        <v>2</v>
      </c>
      <c r="D4496" t="str">
        <f t="shared" si="106"/>
        <v>21+</v>
      </c>
    </row>
    <row r="4497" spans="1:4" x14ac:dyDescent="0.25">
      <c r="A4497">
        <v>46</v>
      </c>
      <c r="B4497">
        <v>134</v>
      </c>
      <c r="C4497">
        <v>1</v>
      </c>
      <c r="D4497" t="str">
        <f t="shared" si="106"/>
        <v>21+</v>
      </c>
    </row>
    <row r="4498" spans="1:4" x14ac:dyDescent="0.25">
      <c r="A4498">
        <v>46</v>
      </c>
      <c r="B4498">
        <v>145</v>
      </c>
      <c r="C4498">
        <v>1</v>
      </c>
      <c r="D4498" t="str">
        <f t="shared" si="106"/>
        <v>21+</v>
      </c>
    </row>
    <row r="4499" spans="1:4" x14ac:dyDescent="0.25">
      <c r="A4499">
        <v>46</v>
      </c>
      <c r="B4499">
        <v>152</v>
      </c>
      <c r="C4499">
        <v>1</v>
      </c>
      <c r="D4499" t="str">
        <f t="shared" si="106"/>
        <v>21+</v>
      </c>
    </row>
    <row r="4500" spans="1:4" x14ac:dyDescent="0.25">
      <c r="A4500">
        <v>46</v>
      </c>
      <c r="B4500">
        <v>163</v>
      </c>
      <c r="C4500">
        <v>1</v>
      </c>
      <c r="D4500" t="str">
        <f t="shared" si="106"/>
        <v>21+</v>
      </c>
    </row>
    <row r="4501" spans="1:4" x14ac:dyDescent="0.25">
      <c r="A4501">
        <v>47</v>
      </c>
      <c r="B4501">
        <v>47</v>
      </c>
      <c r="C4501">
        <v>12</v>
      </c>
      <c r="D4501">
        <f t="shared" si="106"/>
        <v>0</v>
      </c>
    </row>
    <row r="4502" spans="1:4" x14ac:dyDescent="0.25">
      <c r="A4502">
        <v>47</v>
      </c>
      <c r="B4502">
        <v>48</v>
      </c>
      <c r="C4502">
        <v>19</v>
      </c>
      <c r="D4502">
        <f t="shared" si="106"/>
        <v>1</v>
      </c>
    </row>
    <row r="4503" spans="1:4" x14ac:dyDescent="0.25">
      <c r="A4503">
        <v>47</v>
      </c>
      <c r="B4503">
        <v>49</v>
      </c>
      <c r="C4503">
        <v>20</v>
      </c>
      <c r="D4503">
        <f t="shared" si="106"/>
        <v>2</v>
      </c>
    </row>
    <row r="4504" spans="1:4" x14ac:dyDescent="0.25">
      <c r="A4504">
        <v>47</v>
      </c>
      <c r="B4504">
        <v>50</v>
      </c>
      <c r="C4504">
        <v>17</v>
      </c>
      <c r="D4504">
        <f t="shared" si="106"/>
        <v>3</v>
      </c>
    </row>
    <row r="4505" spans="1:4" x14ac:dyDescent="0.25">
      <c r="A4505">
        <v>47</v>
      </c>
      <c r="B4505">
        <v>51</v>
      </c>
      <c r="C4505">
        <v>16</v>
      </c>
      <c r="D4505">
        <f t="shared" si="106"/>
        <v>4</v>
      </c>
    </row>
    <row r="4506" spans="1:4" x14ac:dyDescent="0.25">
      <c r="A4506">
        <v>47</v>
      </c>
      <c r="B4506">
        <v>52</v>
      </c>
      <c r="C4506">
        <v>12</v>
      </c>
      <c r="D4506">
        <f t="shared" si="106"/>
        <v>5</v>
      </c>
    </row>
    <row r="4507" spans="1:4" x14ac:dyDescent="0.25">
      <c r="A4507">
        <v>47</v>
      </c>
      <c r="B4507">
        <v>53</v>
      </c>
      <c r="C4507">
        <v>12</v>
      </c>
      <c r="D4507">
        <f t="shared" si="106"/>
        <v>6</v>
      </c>
    </row>
    <row r="4508" spans="1:4" x14ac:dyDescent="0.25">
      <c r="A4508">
        <v>47</v>
      </c>
      <c r="B4508">
        <v>54</v>
      </c>
      <c r="C4508">
        <v>13</v>
      </c>
      <c r="D4508">
        <f t="shared" si="106"/>
        <v>7</v>
      </c>
    </row>
    <row r="4509" spans="1:4" x14ac:dyDescent="0.25">
      <c r="A4509">
        <v>47</v>
      </c>
      <c r="B4509">
        <v>55</v>
      </c>
      <c r="C4509">
        <v>10</v>
      </c>
      <c r="D4509">
        <f t="shared" si="106"/>
        <v>8</v>
      </c>
    </row>
    <row r="4510" spans="1:4" x14ac:dyDescent="0.25">
      <c r="A4510">
        <v>47</v>
      </c>
      <c r="B4510">
        <v>56</v>
      </c>
      <c r="C4510">
        <v>14</v>
      </c>
      <c r="D4510">
        <f t="shared" si="106"/>
        <v>9</v>
      </c>
    </row>
    <row r="4511" spans="1:4" x14ac:dyDescent="0.25">
      <c r="A4511">
        <v>47</v>
      </c>
      <c r="B4511">
        <v>57</v>
      </c>
      <c r="C4511">
        <v>16</v>
      </c>
      <c r="D4511">
        <f t="shared" si="106"/>
        <v>10</v>
      </c>
    </row>
    <row r="4512" spans="1:4" x14ac:dyDescent="0.25">
      <c r="A4512">
        <v>47</v>
      </c>
      <c r="B4512">
        <v>58</v>
      </c>
      <c r="C4512">
        <v>9</v>
      </c>
      <c r="D4512">
        <f t="shared" si="106"/>
        <v>11</v>
      </c>
    </row>
    <row r="4513" spans="1:4" x14ac:dyDescent="0.25">
      <c r="A4513">
        <v>47</v>
      </c>
      <c r="B4513">
        <v>59</v>
      </c>
      <c r="C4513">
        <v>9</v>
      </c>
      <c r="D4513">
        <f t="shared" si="106"/>
        <v>12</v>
      </c>
    </row>
    <row r="4514" spans="1:4" x14ac:dyDescent="0.25">
      <c r="A4514">
        <v>47</v>
      </c>
      <c r="B4514">
        <v>60</v>
      </c>
      <c r="C4514">
        <v>7</v>
      </c>
      <c r="D4514">
        <f t="shared" si="106"/>
        <v>13</v>
      </c>
    </row>
    <row r="4515" spans="1:4" x14ac:dyDescent="0.25">
      <c r="A4515">
        <v>47</v>
      </c>
      <c r="B4515">
        <v>61</v>
      </c>
      <c r="C4515">
        <v>12</v>
      </c>
      <c r="D4515">
        <f t="shared" si="106"/>
        <v>14</v>
      </c>
    </row>
    <row r="4516" spans="1:4" x14ac:dyDescent="0.25">
      <c r="A4516">
        <v>47</v>
      </c>
      <c r="B4516">
        <v>62</v>
      </c>
      <c r="C4516">
        <v>11</v>
      </c>
      <c r="D4516">
        <f t="shared" si="106"/>
        <v>15</v>
      </c>
    </row>
    <row r="4517" spans="1:4" x14ac:dyDescent="0.25">
      <c r="A4517">
        <v>47</v>
      </c>
      <c r="B4517">
        <v>63</v>
      </c>
      <c r="C4517">
        <v>6</v>
      </c>
      <c r="D4517">
        <f t="shared" si="106"/>
        <v>16</v>
      </c>
    </row>
    <row r="4518" spans="1:4" x14ac:dyDescent="0.25">
      <c r="A4518">
        <v>47</v>
      </c>
      <c r="B4518">
        <v>64</v>
      </c>
      <c r="C4518">
        <v>7</v>
      </c>
      <c r="D4518">
        <f t="shared" si="106"/>
        <v>17</v>
      </c>
    </row>
    <row r="4519" spans="1:4" x14ac:dyDescent="0.25">
      <c r="A4519">
        <v>47</v>
      </c>
      <c r="B4519">
        <v>65</v>
      </c>
      <c r="C4519">
        <v>7</v>
      </c>
      <c r="D4519">
        <f t="shared" si="106"/>
        <v>18</v>
      </c>
    </row>
    <row r="4520" spans="1:4" x14ac:dyDescent="0.25">
      <c r="A4520">
        <v>47</v>
      </c>
      <c r="B4520">
        <v>66</v>
      </c>
      <c r="C4520">
        <v>7</v>
      </c>
      <c r="D4520">
        <f t="shared" si="106"/>
        <v>19</v>
      </c>
    </row>
    <row r="4521" spans="1:4" x14ac:dyDescent="0.25">
      <c r="A4521">
        <v>47</v>
      </c>
      <c r="B4521">
        <v>67</v>
      </c>
      <c r="C4521">
        <v>6</v>
      </c>
      <c r="D4521">
        <f t="shared" si="106"/>
        <v>20</v>
      </c>
    </row>
    <row r="4522" spans="1:4" x14ac:dyDescent="0.25">
      <c r="A4522">
        <v>47</v>
      </c>
      <c r="B4522">
        <v>68</v>
      </c>
      <c r="C4522">
        <v>6</v>
      </c>
      <c r="D4522" t="str">
        <f t="shared" si="106"/>
        <v>21+</v>
      </c>
    </row>
    <row r="4523" spans="1:4" x14ac:dyDescent="0.25">
      <c r="A4523">
        <v>47</v>
      </c>
      <c r="B4523">
        <v>69</v>
      </c>
      <c r="C4523">
        <v>7</v>
      </c>
      <c r="D4523" t="str">
        <f t="shared" si="106"/>
        <v>21+</v>
      </c>
    </row>
    <row r="4524" spans="1:4" x14ac:dyDescent="0.25">
      <c r="A4524">
        <v>47</v>
      </c>
      <c r="B4524">
        <v>70</v>
      </c>
      <c r="C4524">
        <v>6</v>
      </c>
      <c r="D4524" t="str">
        <f t="shared" si="106"/>
        <v>21+</v>
      </c>
    </row>
    <row r="4525" spans="1:4" x14ac:dyDescent="0.25">
      <c r="A4525">
        <v>47</v>
      </c>
      <c r="B4525">
        <v>71</v>
      </c>
      <c r="C4525">
        <v>6</v>
      </c>
      <c r="D4525" t="str">
        <f t="shared" si="106"/>
        <v>21+</v>
      </c>
    </row>
    <row r="4526" spans="1:4" x14ac:dyDescent="0.25">
      <c r="A4526">
        <v>47</v>
      </c>
      <c r="B4526">
        <v>72</v>
      </c>
      <c r="C4526">
        <v>4</v>
      </c>
      <c r="D4526" t="str">
        <f t="shared" si="106"/>
        <v>21+</v>
      </c>
    </row>
    <row r="4527" spans="1:4" x14ac:dyDescent="0.25">
      <c r="A4527">
        <v>47</v>
      </c>
      <c r="B4527">
        <v>73</v>
      </c>
      <c r="C4527">
        <v>8</v>
      </c>
      <c r="D4527" t="str">
        <f t="shared" si="106"/>
        <v>21+</v>
      </c>
    </row>
    <row r="4528" spans="1:4" x14ac:dyDescent="0.25">
      <c r="A4528">
        <v>47</v>
      </c>
      <c r="B4528">
        <v>74</v>
      </c>
      <c r="C4528">
        <v>4</v>
      </c>
      <c r="D4528" t="str">
        <f t="shared" si="106"/>
        <v>21+</v>
      </c>
    </row>
    <row r="4529" spans="1:4" x14ac:dyDescent="0.25">
      <c r="A4529">
        <v>47</v>
      </c>
      <c r="B4529">
        <v>75</v>
      </c>
      <c r="C4529">
        <v>5</v>
      </c>
      <c r="D4529" t="str">
        <f t="shared" si="106"/>
        <v>21+</v>
      </c>
    </row>
    <row r="4530" spans="1:4" x14ac:dyDescent="0.25">
      <c r="A4530">
        <v>47</v>
      </c>
      <c r="B4530">
        <v>76</v>
      </c>
      <c r="C4530">
        <v>4</v>
      </c>
      <c r="D4530" t="str">
        <f t="shared" si="106"/>
        <v>21+</v>
      </c>
    </row>
    <row r="4531" spans="1:4" x14ac:dyDescent="0.25">
      <c r="A4531">
        <v>47</v>
      </c>
      <c r="B4531">
        <v>78</v>
      </c>
      <c r="C4531">
        <v>2</v>
      </c>
      <c r="D4531" t="str">
        <f t="shared" si="106"/>
        <v>21+</v>
      </c>
    </row>
    <row r="4532" spans="1:4" x14ac:dyDescent="0.25">
      <c r="A4532">
        <v>47</v>
      </c>
      <c r="B4532">
        <v>79</v>
      </c>
      <c r="C4532">
        <v>5</v>
      </c>
      <c r="D4532" t="str">
        <f t="shared" si="106"/>
        <v>21+</v>
      </c>
    </row>
    <row r="4533" spans="1:4" x14ac:dyDescent="0.25">
      <c r="A4533">
        <v>47</v>
      </c>
      <c r="B4533">
        <v>80</v>
      </c>
      <c r="C4533">
        <v>4</v>
      </c>
      <c r="D4533" t="str">
        <f t="shared" si="106"/>
        <v>21+</v>
      </c>
    </row>
    <row r="4534" spans="1:4" x14ac:dyDescent="0.25">
      <c r="A4534">
        <v>47</v>
      </c>
      <c r="B4534">
        <v>81</v>
      </c>
      <c r="C4534">
        <v>5</v>
      </c>
      <c r="D4534" t="str">
        <f t="shared" si="106"/>
        <v>21+</v>
      </c>
    </row>
    <row r="4535" spans="1:4" x14ac:dyDescent="0.25">
      <c r="A4535">
        <v>47</v>
      </c>
      <c r="B4535">
        <v>82</v>
      </c>
      <c r="C4535">
        <v>4</v>
      </c>
      <c r="D4535" t="str">
        <f t="shared" si="106"/>
        <v>21+</v>
      </c>
    </row>
    <row r="4536" spans="1:4" x14ac:dyDescent="0.25">
      <c r="A4536">
        <v>47</v>
      </c>
      <c r="B4536">
        <v>83</v>
      </c>
      <c r="C4536">
        <v>3</v>
      </c>
      <c r="D4536" t="str">
        <f t="shared" si="106"/>
        <v>21+</v>
      </c>
    </row>
    <row r="4537" spans="1:4" x14ac:dyDescent="0.25">
      <c r="A4537">
        <v>47</v>
      </c>
      <c r="B4537">
        <v>84</v>
      </c>
      <c r="C4537">
        <v>5</v>
      </c>
      <c r="D4537" t="str">
        <f t="shared" si="106"/>
        <v>21+</v>
      </c>
    </row>
    <row r="4538" spans="1:4" x14ac:dyDescent="0.25">
      <c r="A4538">
        <v>47</v>
      </c>
      <c r="B4538">
        <v>85</v>
      </c>
      <c r="C4538">
        <v>2</v>
      </c>
      <c r="D4538" t="str">
        <f t="shared" si="106"/>
        <v>21+</v>
      </c>
    </row>
    <row r="4539" spans="1:4" x14ac:dyDescent="0.25">
      <c r="A4539">
        <v>47</v>
      </c>
      <c r="B4539">
        <v>86</v>
      </c>
      <c r="C4539">
        <v>1</v>
      </c>
      <c r="D4539" t="str">
        <f t="shared" si="106"/>
        <v>21+</v>
      </c>
    </row>
    <row r="4540" spans="1:4" x14ac:dyDescent="0.25">
      <c r="A4540">
        <v>47</v>
      </c>
      <c r="B4540">
        <v>87</v>
      </c>
      <c r="C4540">
        <v>2</v>
      </c>
      <c r="D4540" t="str">
        <f t="shared" si="106"/>
        <v>21+</v>
      </c>
    </row>
    <row r="4541" spans="1:4" x14ac:dyDescent="0.25">
      <c r="A4541">
        <v>47</v>
      </c>
      <c r="B4541">
        <v>88</v>
      </c>
      <c r="C4541">
        <v>3</v>
      </c>
      <c r="D4541" t="str">
        <f t="shared" si="106"/>
        <v>21+</v>
      </c>
    </row>
    <row r="4542" spans="1:4" x14ac:dyDescent="0.25">
      <c r="A4542">
        <v>47</v>
      </c>
      <c r="B4542">
        <v>89</v>
      </c>
      <c r="C4542">
        <v>2</v>
      </c>
      <c r="D4542" t="str">
        <f t="shared" si="106"/>
        <v>21+</v>
      </c>
    </row>
    <row r="4543" spans="1:4" x14ac:dyDescent="0.25">
      <c r="A4543">
        <v>47</v>
      </c>
      <c r="B4543">
        <v>90</v>
      </c>
      <c r="C4543">
        <v>3</v>
      </c>
      <c r="D4543" t="str">
        <f t="shared" si="106"/>
        <v>21+</v>
      </c>
    </row>
    <row r="4544" spans="1:4" x14ac:dyDescent="0.25">
      <c r="A4544">
        <v>47</v>
      </c>
      <c r="B4544">
        <v>91</v>
      </c>
      <c r="C4544">
        <v>4</v>
      </c>
      <c r="D4544" t="str">
        <f t="shared" si="106"/>
        <v>21+</v>
      </c>
    </row>
    <row r="4545" spans="1:4" x14ac:dyDescent="0.25">
      <c r="A4545">
        <v>47</v>
      </c>
      <c r="B4545">
        <v>92</v>
      </c>
      <c r="C4545">
        <v>5</v>
      </c>
      <c r="D4545" t="str">
        <f t="shared" si="106"/>
        <v>21+</v>
      </c>
    </row>
    <row r="4546" spans="1:4" x14ac:dyDescent="0.25">
      <c r="A4546">
        <v>47</v>
      </c>
      <c r="B4546">
        <v>93</v>
      </c>
      <c r="C4546">
        <v>1</v>
      </c>
      <c r="D4546" t="str">
        <f t="shared" si="106"/>
        <v>21+</v>
      </c>
    </row>
    <row r="4547" spans="1:4" x14ac:dyDescent="0.25">
      <c r="A4547">
        <v>47</v>
      </c>
      <c r="B4547">
        <v>94</v>
      </c>
      <c r="C4547">
        <v>5</v>
      </c>
      <c r="D4547" t="str">
        <f t="shared" ref="D4547:D4610" si="107">IF(B4547-A4547&lt;21,B4547-A4547,"21+")</f>
        <v>21+</v>
      </c>
    </row>
    <row r="4548" spans="1:4" x14ac:dyDescent="0.25">
      <c r="A4548">
        <v>47</v>
      </c>
      <c r="B4548">
        <v>95</v>
      </c>
      <c r="C4548">
        <v>1</v>
      </c>
      <c r="D4548" t="str">
        <f t="shared" si="107"/>
        <v>21+</v>
      </c>
    </row>
    <row r="4549" spans="1:4" x14ac:dyDescent="0.25">
      <c r="A4549">
        <v>47</v>
      </c>
      <c r="B4549">
        <v>96</v>
      </c>
      <c r="C4549">
        <v>1</v>
      </c>
      <c r="D4549" t="str">
        <f t="shared" si="107"/>
        <v>21+</v>
      </c>
    </row>
    <row r="4550" spans="1:4" x14ac:dyDescent="0.25">
      <c r="A4550">
        <v>47</v>
      </c>
      <c r="B4550">
        <v>98</v>
      </c>
      <c r="C4550">
        <v>1</v>
      </c>
      <c r="D4550" t="str">
        <f t="shared" si="107"/>
        <v>21+</v>
      </c>
    </row>
    <row r="4551" spans="1:4" x14ac:dyDescent="0.25">
      <c r="A4551">
        <v>47</v>
      </c>
      <c r="B4551">
        <v>99</v>
      </c>
      <c r="C4551">
        <v>1</v>
      </c>
      <c r="D4551" t="str">
        <f t="shared" si="107"/>
        <v>21+</v>
      </c>
    </row>
    <row r="4552" spans="1:4" x14ac:dyDescent="0.25">
      <c r="A4552">
        <v>47</v>
      </c>
      <c r="B4552">
        <v>100</v>
      </c>
      <c r="C4552">
        <v>1</v>
      </c>
      <c r="D4552" t="str">
        <f t="shared" si="107"/>
        <v>21+</v>
      </c>
    </row>
    <row r="4553" spans="1:4" x14ac:dyDescent="0.25">
      <c r="A4553">
        <v>47</v>
      </c>
      <c r="B4553">
        <v>101</v>
      </c>
      <c r="C4553">
        <v>2</v>
      </c>
      <c r="D4553" t="str">
        <f t="shared" si="107"/>
        <v>21+</v>
      </c>
    </row>
    <row r="4554" spans="1:4" x14ac:dyDescent="0.25">
      <c r="A4554">
        <v>47</v>
      </c>
      <c r="B4554">
        <v>102</v>
      </c>
      <c r="C4554">
        <v>1</v>
      </c>
      <c r="D4554" t="str">
        <f t="shared" si="107"/>
        <v>21+</v>
      </c>
    </row>
    <row r="4555" spans="1:4" x14ac:dyDescent="0.25">
      <c r="A4555">
        <v>47</v>
      </c>
      <c r="B4555">
        <v>103</v>
      </c>
      <c r="C4555">
        <v>1</v>
      </c>
      <c r="D4555" t="str">
        <f t="shared" si="107"/>
        <v>21+</v>
      </c>
    </row>
    <row r="4556" spans="1:4" x14ac:dyDescent="0.25">
      <c r="A4556">
        <v>47</v>
      </c>
      <c r="B4556">
        <v>104</v>
      </c>
      <c r="C4556">
        <v>1</v>
      </c>
      <c r="D4556" t="str">
        <f t="shared" si="107"/>
        <v>21+</v>
      </c>
    </row>
    <row r="4557" spans="1:4" x14ac:dyDescent="0.25">
      <c r="A4557">
        <v>47</v>
      </c>
      <c r="B4557">
        <v>105</v>
      </c>
      <c r="C4557">
        <v>2</v>
      </c>
      <c r="D4557" t="str">
        <f t="shared" si="107"/>
        <v>21+</v>
      </c>
    </row>
    <row r="4558" spans="1:4" x14ac:dyDescent="0.25">
      <c r="A4558">
        <v>47</v>
      </c>
      <c r="B4558">
        <v>109</v>
      </c>
      <c r="C4558">
        <v>1</v>
      </c>
      <c r="D4558" t="str">
        <f t="shared" si="107"/>
        <v>21+</v>
      </c>
    </row>
    <row r="4559" spans="1:4" x14ac:dyDescent="0.25">
      <c r="A4559">
        <v>47</v>
      </c>
      <c r="B4559">
        <v>110</v>
      </c>
      <c r="C4559">
        <v>2</v>
      </c>
      <c r="D4559" t="str">
        <f t="shared" si="107"/>
        <v>21+</v>
      </c>
    </row>
    <row r="4560" spans="1:4" x14ac:dyDescent="0.25">
      <c r="A4560">
        <v>47</v>
      </c>
      <c r="B4560">
        <v>113</v>
      </c>
      <c r="C4560">
        <v>2</v>
      </c>
      <c r="D4560" t="str">
        <f t="shared" si="107"/>
        <v>21+</v>
      </c>
    </row>
    <row r="4561" spans="1:4" x14ac:dyDescent="0.25">
      <c r="A4561">
        <v>47</v>
      </c>
      <c r="B4561">
        <v>114</v>
      </c>
      <c r="C4561">
        <v>1</v>
      </c>
      <c r="D4561" t="str">
        <f t="shared" si="107"/>
        <v>21+</v>
      </c>
    </row>
    <row r="4562" spans="1:4" x14ac:dyDescent="0.25">
      <c r="A4562">
        <v>47</v>
      </c>
      <c r="B4562">
        <v>115</v>
      </c>
      <c r="C4562">
        <v>1</v>
      </c>
      <c r="D4562" t="str">
        <f t="shared" si="107"/>
        <v>21+</v>
      </c>
    </row>
    <row r="4563" spans="1:4" x14ac:dyDescent="0.25">
      <c r="A4563">
        <v>47</v>
      </c>
      <c r="B4563">
        <v>116</v>
      </c>
      <c r="C4563">
        <v>1</v>
      </c>
      <c r="D4563" t="str">
        <f t="shared" si="107"/>
        <v>21+</v>
      </c>
    </row>
    <row r="4564" spans="1:4" x14ac:dyDescent="0.25">
      <c r="A4564">
        <v>47</v>
      </c>
      <c r="B4564">
        <v>117</v>
      </c>
      <c r="C4564">
        <v>1</v>
      </c>
      <c r="D4564" t="str">
        <f t="shared" si="107"/>
        <v>21+</v>
      </c>
    </row>
    <row r="4565" spans="1:4" x14ac:dyDescent="0.25">
      <c r="A4565">
        <v>47</v>
      </c>
      <c r="B4565">
        <v>118</v>
      </c>
      <c r="C4565">
        <v>1</v>
      </c>
      <c r="D4565" t="str">
        <f t="shared" si="107"/>
        <v>21+</v>
      </c>
    </row>
    <row r="4566" spans="1:4" x14ac:dyDescent="0.25">
      <c r="A4566">
        <v>47</v>
      </c>
      <c r="B4566">
        <v>119</v>
      </c>
      <c r="C4566">
        <v>1</v>
      </c>
      <c r="D4566" t="str">
        <f t="shared" si="107"/>
        <v>21+</v>
      </c>
    </row>
    <row r="4567" spans="1:4" x14ac:dyDescent="0.25">
      <c r="A4567">
        <v>47</v>
      </c>
      <c r="B4567">
        <v>120</v>
      </c>
      <c r="C4567">
        <v>1</v>
      </c>
      <c r="D4567" t="str">
        <f t="shared" si="107"/>
        <v>21+</v>
      </c>
    </row>
    <row r="4568" spans="1:4" x14ac:dyDescent="0.25">
      <c r="A4568">
        <v>47</v>
      </c>
      <c r="B4568">
        <v>123</v>
      </c>
      <c r="C4568">
        <v>1</v>
      </c>
      <c r="D4568" t="str">
        <f t="shared" si="107"/>
        <v>21+</v>
      </c>
    </row>
    <row r="4569" spans="1:4" x14ac:dyDescent="0.25">
      <c r="A4569">
        <v>47</v>
      </c>
      <c r="B4569">
        <v>125</v>
      </c>
      <c r="C4569">
        <v>2</v>
      </c>
      <c r="D4569" t="str">
        <f t="shared" si="107"/>
        <v>21+</v>
      </c>
    </row>
    <row r="4570" spans="1:4" x14ac:dyDescent="0.25">
      <c r="A4570">
        <v>47</v>
      </c>
      <c r="B4570">
        <v>126</v>
      </c>
      <c r="C4570">
        <v>1</v>
      </c>
      <c r="D4570" t="str">
        <f t="shared" si="107"/>
        <v>21+</v>
      </c>
    </row>
    <row r="4571" spans="1:4" x14ac:dyDescent="0.25">
      <c r="A4571">
        <v>47</v>
      </c>
      <c r="B4571">
        <v>127</v>
      </c>
      <c r="C4571">
        <v>1</v>
      </c>
      <c r="D4571" t="str">
        <f t="shared" si="107"/>
        <v>21+</v>
      </c>
    </row>
    <row r="4572" spans="1:4" x14ac:dyDescent="0.25">
      <c r="A4572">
        <v>47</v>
      </c>
      <c r="B4572">
        <v>142</v>
      </c>
      <c r="C4572">
        <v>1</v>
      </c>
      <c r="D4572" t="str">
        <f t="shared" si="107"/>
        <v>21+</v>
      </c>
    </row>
    <row r="4573" spans="1:4" x14ac:dyDescent="0.25">
      <c r="A4573">
        <v>47</v>
      </c>
      <c r="B4573">
        <v>145</v>
      </c>
      <c r="C4573">
        <v>1</v>
      </c>
      <c r="D4573" t="str">
        <f t="shared" si="107"/>
        <v>21+</v>
      </c>
    </row>
    <row r="4574" spans="1:4" x14ac:dyDescent="0.25">
      <c r="A4574">
        <v>48</v>
      </c>
      <c r="B4574">
        <v>48</v>
      </c>
      <c r="C4574">
        <v>22</v>
      </c>
      <c r="D4574">
        <f t="shared" si="107"/>
        <v>0</v>
      </c>
    </row>
    <row r="4575" spans="1:4" x14ac:dyDescent="0.25">
      <c r="A4575">
        <v>48</v>
      </c>
      <c r="B4575">
        <v>49</v>
      </c>
      <c r="C4575">
        <v>22</v>
      </c>
      <c r="D4575">
        <f t="shared" si="107"/>
        <v>1</v>
      </c>
    </row>
    <row r="4576" spans="1:4" x14ac:dyDescent="0.25">
      <c r="A4576">
        <v>48</v>
      </c>
      <c r="B4576">
        <v>50</v>
      </c>
      <c r="C4576">
        <v>22</v>
      </c>
      <c r="D4576">
        <f t="shared" si="107"/>
        <v>2</v>
      </c>
    </row>
    <row r="4577" spans="1:4" x14ac:dyDescent="0.25">
      <c r="A4577">
        <v>48</v>
      </c>
      <c r="B4577">
        <v>51</v>
      </c>
      <c r="C4577">
        <v>14</v>
      </c>
      <c r="D4577">
        <f t="shared" si="107"/>
        <v>3</v>
      </c>
    </row>
    <row r="4578" spans="1:4" x14ac:dyDescent="0.25">
      <c r="A4578">
        <v>48</v>
      </c>
      <c r="B4578">
        <v>52</v>
      </c>
      <c r="C4578">
        <v>4</v>
      </c>
      <c r="D4578">
        <f t="shared" si="107"/>
        <v>4</v>
      </c>
    </row>
    <row r="4579" spans="1:4" x14ac:dyDescent="0.25">
      <c r="A4579">
        <v>48</v>
      </c>
      <c r="B4579">
        <v>53</v>
      </c>
      <c r="C4579">
        <v>8</v>
      </c>
      <c r="D4579">
        <f t="shared" si="107"/>
        <v>5</v>
      </c>
    </row>
    <row r="4580" spans="1:4" x14ac:dyDescent="0.25">
      <c r="A4580">
        <v>48</v>
      </c>
      <c r="B4580">
        <v>54</v>
      </c>
      <c r="C4580">
        <v>9</v>
      </c>
      <c r="D4580">
        <f t="shared" si="107"/>
        <v>6</v>
      </c>
    </row>
    <row r="4581" spans="1:4" x14ac:dyDescent="0.25">
      <c r="A4581">
        <v>48</v>
      </c>
      <c r="B4581">
        <v>55</v>
      </c>
      <c r="C4581">
        <v>6</v>
      </c>
      <c r="D4581">
        <f t="shared" si="107"/>
        <v>7</v>
      </c>
    </row>
    <row r="4582" spans="1:4" x14ac:dyDescent="0.25">
      <c r="A4582">
        <v>48</v>
      </c>
      <c r="B4582">
        <v>56</v>
      </c>
      <c r="C4582">
        <v>8</v>
      </c>
      <c r="D4582">
        <f t="shared" si="107"/>
        <v>8</v>
      </c>
    </row>
    <row r="4583" spans="1:4" x14ac:dyDescent="0.25">
      <c r="A4583">
        <v>48</v>
      </c>
      <c r="B4583">
        <v>57</v>
      </c>
      <c r="C4583">
        <v>4</v>
      </c>
      <c r="D4583">
        <f t="shared" si="107"/>
        <v>9</v>
      </c>
    </row>
    <row r="4584" spans="1:4" x14ac:dyDescent="0.25">
      <c r="A4584">
        <v>48</v>
      </c>
      <c r="B4584">
        <v>58</v>
      </c>
      <c r="C4584">
        <v>6</v>
      </c>
      <c r="D4584">
        <f t="shared" si="107"/>
        <v>10</v>
      </c>
    </row>
    <row r="4585" spans="1:4" x14ac:dyDescent="0.25">
      <c r="A4585">
        <v>48</v>
      </c>
      <c r="B4585">
        <v>59</v>
      </c>
      <c r="C4585">
        <v>9</v>
      </c>
      <c r="D4585">
        <f t="shared" si="107"/>
        <v>11</v>
      </c>
    </row>
    <row r="4586" spans="1:4" x14ac:dyDescent="0.25">
      <c r="A4586">
        <v>48</v>
      </c>
      <c r="B4586">
        <v>60</v>
      </c>
      <c r="C4586">
        <v>11</v>
      </c>
      <c r="D4586">
        <f t="shared" si="107"/>
        <v>12</v>
      </c>
    </row>
    <row r="4587" spans="1:4" x14ac:dyDescent="0.25">
      <c r="A4587">
        <v>48</v>
      </c>
      <c r="B4587">
        <v>61</v>
      </c>
      <c r="C4587">
        <v>14</v>
      </c>
      <c r="D4587">
        <f t="shared" si="107"/>
        <v>13</v>
      </c>
    </row>
    <row r="4588" spans="1:4" x14ac:dyDescent="0.25">
      <c r="A4588">
        <v>48</v>
      </c>
      <c r="B4588">
        <v>62</v>
      </c>
      <c r="C4588">
        <v>11</v>
      </c>
      <c r="D4588">
        <f t="shared" si="107"/>
        <v>14</v>
      </c>
    </row>
    <row r="4589" spans="1:4" x14ac:dyDescent="0.25">
      <c r="A4589">
        <v>48</v>
      </c>
      <c r="B4589">
        <v>63</v>
      </c>
      <c r="C4589">
        <v>8</v>
      </c>
      <c r="D4589">
        <f t="shared" si="107"/>
        <v>15</v>
      </c>
    </row>
    <row r="4590" spans="1:4" x14ac:dyDescent="0.25">
      <c r="A4590">
        <v>48</v>
      </c>
      <c r="B4590">
        <v>64</v>
      </c>
      <c r="C4590">
        <v>8</v>
      </c>
      <c r="D4590">
        <f t="shared" si="107"/>
        <v>16</v>
      </c>
    </row>
    <row r="4591" spans="1:4" x14ac:dyDescent="0.25">
      <c r="A4591">
        <v>48</v>
      </c>
      <c r="B4591">
        <v>65</v>
      </c>
      <c r="C4591">
        <v>10</v>
      </c>
      <c r="D4591">
        <f t="shared" si="107"/>
        <v>17</v>
      </c>
    </row>
    <row r="4592" spans="1:4" x14ac:dyDescent="0.25">
      <c r="A4592">
        <v>48</v>
      </c>
      <c r="B4592">
        <v>66</v>
      </c>
      <c r="C4592">
        <v>7</v>
      </c>
      <c r="D4592">
        <f t="shared" si="107"/>
        <v>18</v>
      </c>
    </row>
    <row r="4593" spans="1:4" x14ac:dyDescent="0.25">
      <c r="A4593">
        <v>48</v>
      </c>
      <c r="B4593">
        <v>67</v>
      </c>
      <c r="C4593">
        <v>4</v>
      </c>
      <c r="D4593">
        <f t="shared" si="107"/>
        <v>19</v>
      </c>
    </row>
    <row r="4594" spans="1:4" x14ac:dyDescent="0.25">
      <c r="A4594">
        <v>48</v>
      </c>
      <c r="B4594">
        <v>68</v>
      </c>
      <c r="C4594">
        <v>9</v>
      </c>
      <c r="D4594">
        <f t="shared" si="107"/>
        <v>20</v>
      </c>
    </row>
    <row r="4595" spans="1:4" x14ac:dyDescent="0.25">
      <c r="A4595">
        <v>48</v>
      </c>
      <c r="B4595">
        <v>69</v>
      </c>
      <c r="C4595">
        <v>11</v>
      </c>
      <c r="D4595" t="str">
        <f t="shared" si="107"/>
        <v>21+</v>
      </c>
    </row>
    <row r="4596" spans="1:4" x14ac:dyDescent="0.25">
      <c r="A4596">
        <v>48</v>
      </c>
      <c r="B4596">
        <v>70</v>
      </c>
      <c r="C4596">
        <v>8</v>
      </c>
      <c r="D4596" t="str">
        <f t="shared" si="107"/>
        <v>21+</v>
      </c>
    </row>
    <row r="4597" spans="1:4" x14ac:dyDescent="0.25">
      <c r="A4597">
        <v>48</v>
      </c>
      <c r="B4597">
        <v>71</v>
      </c>
      <c r="C4597">
        <v>8</v>
      </c>
      <c r="D4597" t="str">
        <f t="shared" si="107"/>
        <v>21+</v>
      </c>
    </row>
    <row r="4598" spans="1:4" x14ac:dyDescent="0.25">
      <c r="A4598">
        <v>48</v>
      </c>
      <c r="B4598">
        <v>72</v>
      </c>
      <c r="C4598">
        <v>7</v>
      </c>
      <c r="D4598" t="str">
        <f t="shared" si="107"/>
        <v>21+</v>
      </c>
    </row>
    <row r="4599" spans="1:4" x14ac:dyDescent="0.25">
      <c r="A4599">
        <v>48</v>
      </c>
      <c r="B4599">
        <v>73</v>
      </c>
      <c r="C4599">
        <v>4</v>
      </c>
      <c r="D4599" t="str">
        <f t="shared" si="107"/>
        <v>21+</v>
      </c>
    </row>
    <row r="4600" spans="1:4" x14ac:dyDescent="0.25">
      <c r="A4600">
        <v>48</v>
      </c>
      <c r="B4600">
        <v>74</v>
      </c>
      <c r="C4600">
        <v>3</v>
      </c>
      <c r="D4600" t="str">
        <f t="shared" si="107"/>
        <v>21+</v>
      </c>
    </row>
    <row r="4601" spans="1:4" x14ac:dyDescent="0.25">
      <c r="A4601">
        <v>48</v>
      </c>
      <c r="B4601">
        <v>75</v>
      </c>
      <c r="C4601">
        <v>6</v>
      </c>
      <c r="D4601" t="str">
        <f t="shared" si="107"/>
        <v>21+</v>
      </c>
    </row>
    <row r="4602" spans="1:4" x14ac:dyDescent="0.25">
      <c r="A4602">
        <v>48</v>
      </c>
      <c r="B4602">
        <v>76</v>
      </c>
      <c r="C4602">
        <v>5</v>
      </c>
      <c r="D4602" t="str">
        <f t="shared" si="107"/>
        <v>21+</v>
      </c>
    </row>
    <row r="4603" spans="1:4" x14ac:dyDescent="0.25">
      <c r="A4603">
        <v>48</v>
      </c>
      <c r="B4603">
        <v>77</v>
      </c>
      <c r="C4603">
        <v>4</v>
      </c>
      <c r="D4603" t="str">
        <f t="shared" si="107"/>
        <v>21+</v>
      </c>
    </row>
    <row r="4604" spans="1:4" x14ac:dyDescent="0.25">
      <c r="A4604">
        <v>48</v>
      </c>
      <c r="B4604">
        <v>78</v>
      </c>
      <c r="C4604">
        <v>4</v>
      </c>
      <c r="D4604" t="str">
        <f t="shared" si="107"/>
        <v>21+</v>
      </c>
    </row>
    <row r="4605" spans="1:4" x14ac:dyDescent="0.25">
      <c r="A4605">
        <v>48</v>
      </c>
      <c r="B4605">
        <v>79</v>
      </c>
      <c r="C4605">
        <v>6</v>
      </c>
      <c r="D4605" t="str">
        <f t="shared" si="107"/>
        <v>21+</v>
      </c>
    </row>
    <row r="4606" spans="1:4" x14ac:dyDescent="0.25">
      <c r="A4606">
        <v>48</v>
      </c>
      <c r="B4606">
        <v>80</v>
      </c>
      <c r="C4606">
        <v>8</v>
      </c>
      <c r="D4606" t="str">
        <f t="shared" si="107"/>
        <v>21+</v>
      </c>
    </row>
    <row r="4607" spans="1:4" x14ac:dyDescent="0.25">
      <c r="A4607">
        <v>48</v>
      </c>
      <c r="B4607">
        <v>81</v>
      </c>
      <c r="C4607">
        <v>5</v>
      </c>
      <c r="D4607" t="str">
        <f t="shared" si="107"/>
        <v>21+</v>
      </c>
    </row>
    <row r="4608" spans="1:4" x14ac:dyDescent="0.25">
      <c r="A4608">
        <v>48</v>
      </c>
      <c r="B4608">
        <v>82</v>
      </c>
      <c r="C4608">
        <v>2</v>
      </c>
      <c r="D4608" t="str">
        <f t="shared" si="107"/>
        <v>21+</v>
      </c>
    </row>
    <row r="4609" spans="1:4" x14ac:dyDescent="0.25">
      <c r="A4609">
        <v>48</v>
      </c>
      <c r="B4609">
        <v>83</v>
      </c>
      <c r="C4609">
        <v>4</v>
      </c>
      <c r="D4609" t="str">
        <f t="shared" si="107"/>
        <v>21+</v>
      </c>
    </row>
    <row r="4610" spans="1:4" x14ac:dyDescent="0.25">
      <c r="A4610">
        <v>48</v>
      </c>
      <c r="B4610">
        <v>84</v>
      </c>
      <c r="C4610">
        <v>3</v>
      </c>
      <c r="D4610" t="str">
        <f t="shared" si="107"/>
        <v>21+</v>
      </c>
    </row>
    <row r="4611" spans="1:4" x14ac:dyDescent="0.25">
      <c r="A4611">
        <v>48</v>
      </c>
      <c r="B4611">
        <v>85</v>
      </c>
      <c r="C4611">
        <v>6</v>
      </c>
      <c r="D4611" t="str">
        <f t="shared" ref="D4611:D4674" si="108">IF(B4611-A4611&lt;21,B4611-A4611,"21+")</f>
        <v>21+</v>
      </c>
    </row>
    <row r="4612" spans="1:4" x14ac:dyDescent="0.25">
      <c r="A4612">
        <v>48</v>
      </c>
      <c r="B4612">
        <v>86</v>
      </c>
      <c r="C4612">
        <v>2</v>
      </c>
      <c r="D4612" t="str">
        <f t="shared" si="108"/>
        <v>21+</v>
      </c>
    </row>
    <row r="4613" spans="1:4" x14ac:dyDescent="0.25">
      <c r="A4613">
        <v>48</v>
      </c>
      <c r="B4613">
        <v>87</v>
      </c>
      <c r="C4613">
        <v>4</v>
      </c>
      <c r="D4613" t="str">
        <f t="shared" si="108"/>
        <v>21+</v>
      </c>
    </row>
    <row r="4614" spans="1:4" x14ac:dyDescent="0.25">
      <c r="A4614">
        <v>48</v>
      </c>
      <c r="B4614">
        <v>88</v>
      </c>
      <c r="C4614">
        <v>3</v>
      </c>
      <c r="D4614" t="str">
        <f t="shared" si="108"/>
        <v>21+</v>
      </c>
    </row>
    <row r="4615" spans="1:4" x14ac:dyDescent="0.25">
      <c r="A4615">
        <v>48</v>
      </c>
      <c r="B4615">
        <v>89</v>
      </c>
      <c r="C4615">
        <v>1</v>
      </c>
      <c r="D4615" t="str">
        <f t="shared" si="108"/>
        <v>21+</v>
      </c>
    </row>
    <row r="4616" spans="1:4" x14ac:dyDescent="0.25">
      <c r="A4616">
        <v>48</v>
      </c>
      <c r="B4616">
        <v>91</v>
      </c>
      <c r="C4616">
        <v>5</v>
      </c>
      <c r="D4616" t="str">
        <f t="shared" si="108"/>
        <v>21+</v>
      </c>
    </row>
    <row r="4617" spans="1:4" x14ac:dyDescent="0.25">
      <c r="A4617">
        <v>48</v>
      </c>
      <c r="B4617">
        <v>92</v>
      </c>
      <c r="C4617">
        <v>2</v>
      </c>
      <c r="D4617" t="str">
        <f t="shared" si="108"/>
        <v>21+</v>
      </c>
    </row>
    <row r="4618" spans="1:4" x14ac:dyDescent="0.25">
      <c r="A4618">
        <v>48</v>
      </c>
      <c r="B4618">
        <v>93</v>
      </c>
      <c r="C4618">
        <v>2</v>
      </c>
      <c r="D4618" t="str">
        <f t="shared" si="108"/>
        <v>21+</v>
      </c>
    </row>
    <row r="4619" spans="1:4" x14ac:dyDescent="0.25">
      <c r="A4619">
        <v>48</v>
      </c>
      <c r="B4619">
        <v>94</v>
      </c>
      <c r="C4619">
        <v>1</v>
      </c>
      <c r="D4619" t="str">
        <f t="shared" si="108"/>
        <v>21+</v>
      </c>
    </row>
    <row r="4620" spans="1:4" x14ac:dyDescent="0.25">
      <c r="A4620">
        <v>48</v>
      </c>
      <c r="B4620">
        <v>95</v>
      </c>
      <c r="C4620">
        <v>2</v>
      </c>
      <c r="D4620" t="str">
        <f t="shared" si="108"/>
        <v>21+</v>
      </c>
    </row>
    <row r="4621" spans="1:4" x14ac:dyDescent="0.25">
      <c r="A4621">
        <v>48</v>
      </c>
      <c r="B4621">
        <v>97</v>
      </c>
      <c r="C4621">
        <v>1</v>
      </c>
      <c r="D4621" t="str">
        <f t="shared" si="108"/>
        <v>21+</v>
      </c>
    </row>
    <row r="4622" spans="1:4" x14ac:dyDescent="0.25">
      <c r="A4622">
        <v>48</v>
      </c>
      <c r="B4622">
        <v>98</v>
      </c>
      <c r="C4622">
        <v>1</v>
      </c>
      <c r="D4622" t="str">
        <f t="shared" si="108"/>
        <v>21+</v>
      </c>
    </row>
    <row r="4623" spans="1:4" x14ac:dyDescent="0.25">
      <c r="A4623">
        <v>48</v>
      </c>
      <c r="B4623">
        <v>99</v>
      </c>
      <c r="C4623">
        <v>2</v>
      </c>
      <c r="D4623" t="str">
        <f t="shared" si="108"/>
        <v>21+</v>
      </c>
    </row>
    <row r="4624" spans="1:4" x14ac:dyDescent="0.25">
      <c r="A4624">
        <v>48</v>
      </c>
      <c r="B4624">
        <v>102</v>
      </c>
      <c r="C4624">
        <v>1</v>
      </c>
      <c r="D4624" t="str">
        <f t="shared" si="108"/>
        <v>21+</v>
      </c>
    </row>
    <row r="4625" spans="1:4" x14ac:dyDescent="0.25">
      <c r="A4625">
        <v>48</v>
      </c>
      <c r="B4625">
        <v>103</v>
      </c>
      <c r="C4625">
        <v>2</v>
      </c>
      <c r="D4625" t="str">
        <f t="shared" si="108"/>
        <v>21+</v>
      </c>
    </row>
    <row r="4626" spans="1:4" x14ac:dyDescent="0.25">
      <c r="A4626">
        <v>48</v>
      </c>
      <c r="B4626">
        <v>104</v>
      </c>
      <c r="C4626">
        <v>1</v>
      </c>
      <c r="D4626" t="str">
        <f t="shared" si="108"/>
        <v>21+</v>
      </c>
    </row>
    <row r="4627" spans="1:4" x14ac:dyDescent="0.25">
      <c r="A4627">
        <v>48</v>
      </c>
      <c r="B4627">
        <v>105</v>
      </c>
      <c r="C4627">
        <v>2</v>
      </c>
      <c r="D4627" t="str">
        <f t="shared" si="108"/>
        <v>21+</v>
      </c>
    </row>
    <row r="4628" spans="1:4" x14ac:dyDescent="0.25">
      <c r="A4628">
        <v>48</v>
      </c>
      <c r="B4628">
        <v>107</v>
      </c>
      <c r="C4628">
        <v>2</v>
      </c>
      <c r="D4628" t="str">
        <f t="shared" si="108"/>
        <v>21+</v>
      </c>
    </row>
    <row r="4629" spans="1:4" x14ac:dyDescent="0.25">
      <c r="A4629">
        <v>48</v>
      </c>
      <c r="B4629">
        <v>108</v>
      </c>
      <c r="C4629">
        <v>1</v>
      </c>
      <c r="D4629" t="str">
        <f t="shared" si="108"/>
        <v>21+</v>
      </c>
    </row>
    <row r="4630" spans="1:4" x14ac:dyDescent="0.25">
      <c r="A4630">
        <v>48</v>
      </c>
      <c r="B4630">
        <v>109</v>
      </c>
      <c r="C4630">
        <v>1</v>
      </c>
      <c r="D4630" t="str">
        <f t="shared" si="108"/>
        <v>21+</v>
      </c>
    </row>
    <row r="4631" spans="1:4" x14ac:dyDescent="0.25">
      <c r="A4631">
        <v>48</v>
      </c>
      <c r="B4631">
        <v>110</v>
      </c>
      <c r="C4631">
        <v>2</v>
      </c>
      <c r="D4631" t="str">
        <f t="shared" si="108"/>
        <v>21+</v>
      </c>
    </row>
    <row r="4632" spans="1:4" x14ac:dyDescent="0.25">
      <c r="A4632">
        <v>48</v>
      </c>
      <c r="B4632">
        <v>111</v>
      </c>
      <c r="C4632">
        <v>3</v>
      </c>
      <c r="D4632" t="str">
        <f t="shared" si="108"/>
        <v>21+</v>
      </c>
    </row>
    <row r="4633" spans="1:4" x14ac:dyDescent="0.25">
      <c r="A4633">
        <v>48</v>
      </c>
      <c r="B4633">
        <v>113</v>
      </c>
      <c r="C4633">
        <v>1</v>
      </c>
      <c r="D4633" t="str">
        <f t="shared" si="108"/>
        <v>21+</v>
      </c>
    </row>
    <row r="4634" spans="1:4" x14ac:dyDescent="0.25">
      <c r="A4634">
        <v>48</v>
      </c>
      <c r="B4634">
        <v>122</v>
      </c>
      <c r="C4634">
        <v>1</v>
      </c>
      <c r="D4634" t="str">
        <f t="shared" si="108"/>
        <v>21+</v>
      </c>
    </row>
    <row r="4635" spans="1:4" x14ac:dyDescent="0.25">
      <c r="A4635">
        <v>48</v>
      </c>
      <c r="B4635">
        <v>128</v>
      </c>
      <c r="C4635">
        <v>1</v>
      </c>
      <c r="D4635" t="str">
        <f t="shared" si="108"/>
        <v>21+</v>
      </c>
    </row>
    <row r="4636" spans="1:4" x14ac:dyDescent="0.25">
      <c r="A4636">
        <v>48</v>
      </c>
      <c r="B4636">
        <v>129</v>
      </c>
      <c r="C4636">
        <v>1</v>
      </c>
      <c r="D4636" t="str">
        <f t="shared" si="108"/>
        <v>21+</v>
      </c>
    </row>
    <row r="4637" spans="1:4" x14ac:dyDescent="0.25">
      <c r="A4637">
        <v>48</v>
      </c>
      <c r="B4637">
        <v>130</v>
      </c>
      <c r="C4637">
        <v>1</v>
      </c>
      <c r="D4637" t="str">
        <f t="shared" si="108"/>
        <v>21+</v>
      </c>
    </row>
    <row r="4638" spans="1:4" x14ac:dyDescent="0.25">
      <c r="A4638">
        <v>48</v>
      </c>
      <c r="B4638">
        <v>139</v>
      </c>
      <c r="C4638">
        <v>1</v>
      </c>
      <c r="D4638" t="str">
        <f t="shared" si="108"/>
        <v>21+</v>
      </c>
    </row>
    <row r="4639" spans="1:4" x14ac:dyDescent="0.25">
      <c r="A4639">
        <v>48</v>
      </c>
      <c r="B4639">
        <v>143</v>
      </c>
      <c r="C4639">
        <v>1</v>
      </c>
      <c r="D4639" t="str">
        <f t="shared" si="108"/>
        <v>21+</v>
      </c>
    </row>
    <row r="4640" spans="1:4" x14ac:dyDescent="0.25">
      <c r="A4640">
        <v>48</v>
      </c>
      <c r="B4640">
        <v>175</v>
      </c>
      <c r="C4640">
        <v>2</v>
      </c>
      <c r="D4640" t="str">
        <f t="shared" si="108"/>
        <v>21+</v>
      </c>
    </row>
    <row r="4641" spans="1:4" x14ac:dyDescent="0.25">
      <c r="A4641">
        <v>48</v>
      </c>
      <c r="B4641">
        <v>363</v>
      </c>
      <c r="C4641">
        <v>1</v>
      </c>
      <c r="D4641" t="str">
        <f t="shared" si="108"/>
        <v>21+</v>
      </c>
    </row>
    <row r="4642" spans="1:4" x14ac:dyDescent="0.25">
      <c r="A4642">
        <v>49</v>
      </c>
      <c r="B4642">
        <v>49</v>
      </c>
      <c r="C4642">
        <v>8</v>
      </c>
      <c r="D4642">
        <f t="shared" si="108"/>
        <v>0</v>
      </c>
    </row>
    <row r="4643" spans="1:4" x14ac:dyDescent="0.25">
      <c r="A4643">
        <v>49</v>
      </c>
      <c r="B4643">
        <v>50</v>
      </c>
      <c r="C4643">
        <v>12</v>
      </c>
      <c r="D4643">
        <f t="shared" si="108"/>
        <v>1</v>
      </c>
    </row>
    <row r="4644" spans="1:4" x14ac:dyDescent="0.25">
      <c r="A4644">
        <v>49</v>
      </c>
      <c r="B4644">
        <v>51</v>
      </c>
      <c r="C4644">
        <v>6</v>
      </c>
      <c r="D4644">
        <f t="shared" si="108"/>
        <v>2</v>
      </c>
    </row>
    <row r="4645" spans="1:4" x14ac:dyDescent="0.25">
      <c r="A4645">
        <v>49</v>
      </c>
      <c r="B4645">
        <v>52</v>
      </c>
      <c r="C4645">
        <v>10</v>
      </c>
      <c r="D4645">
        <f t="shared" si="108"/>
        <v>3</v>
      </c>
    </row>
    <row r="4646" spans="1:4" x14ac:dyDescent="0.25">
      <c r="A4646">
        <v>49</v>
      </c>
      <c r="B4646">
        <v>53</v>
      </c>
      <c r="C4646">
        <v>14</v>
      </c>
      <c r="D4646">
        <f t="shared" si="108"/>
        <v>4</v>
      </c>
    </row>
    <row r="4647" spans="1:4" x14ac:dyDescent="0.25">
      <c r="A4647">
        <v>49</v>
      </c>
      <c r="B4647">
        <v>54</v>
      </c>
      <c r="C4647">
        <v>10</v>
      </c>
      <c r="D4647">
        <f t="shared" si="108"/>
        <v>5</v>
      </c>
    </row>
    <row r="4648" spans="1:4" x14ac:dyDescent="0.25">
      <c r="A4648">
        <v>49</v>
      </c>
      <c r="B4648">
        <v>55</v>
      </c>
      <c r="C4648">
        <v>9</v>
      </c>
      <c r="D4648">
        <f t="shared" si="108"/>
        <v>6</v>
      </c>
    </row>
    <row r="4649" spans="1:4" x14ac:dyDescent="0.25">
      <c r="A4649">
        <v>49</v>
      </c>
      <c r="B4649">
        <v>56</v>
      </c>
      <c r="C4649">
        <v>10</v>
      </c>
      <c r="D4649">
        <f t="shared" si="108"/>
        <v>7</v>
      </c>
    </row>
    <row r="4650" spans="1:4" x14ac:dyDescent="0.25">
      <c r="A4650">
        <v>49</v>
      </c>
      <c r="B4650">
        <v>57</v>
      </c>
      <c r="C4650">
        <v>8</v>
      </c>
      <c r="D4650">
        <f t="shared" si="108"/>
        <v>8</v>
      </c>
    </row>
    <row r="4651" spans="1:4" x14ac:dyDescent="0.25">
      <c r="A4651">
        <v>49</v>
      </c>
      <c r="B4651">
        <v>58</v>
      </c>
      <c r="C4651">
        <v>6</v>
      </c>
      <c r="D4651">
        <f t="shared" si="108"/>
        <v>9</v>
      </c>
    </row>
    <row r="4652" spans="1:4" x14ac:dyDescent="0.25">
      <c r="A4652">
        <v>49</v>
      </c>
      <c r="B4652">
        <v>59</v>
      </c>
      <c r="C4652">
        <v>7</v>
      </c>
      <c r="D4652">
        <f t="shared" si="108"/>
        <v>10</v>
      </c>
    </row>
    <row r="4653" spans="1:4" x14ac:dyDescent="0.25">
      <c r="A4653">
        <v>49</v>
      </c>
      <c r="B4653">
        <v>60</v>
      </c>
      <c r="C4653">
        <v>10</v>
      </c>
      <c r="D4653">
        <f t="shared" si="108"/>
        <v>11</v>
      </c>
    </row>
    <row r="4654" spans="1:4" x14ac:dyDescent="0.25">
      <c r="A4654">
        <v>49</v>
      </c>
      <c r="B4654">
        <v>61</v>
      </c>
      <c r="C4654">
        <v>14</v>
      </c>
      <c r="D4654">
        <f t="shared" si="108"/>
        <v>12</v>
      </c>
    </row>
    <row r="4655" spans="1:4" x14ac:dyDescent="0.25">
      <c r="A4655">
        <v>49</v>
      </c>
      <c r="B4655">
        <v>62</v>
      </c>
      <c r="C4655">
        <v>4</v>
      </c>
      <c r="D4655">
        <f t="shared" si="108"/>
        <v>13</v>
      </c>
    </row>
    <row r="4656" spans="1:4" x14ac:dyDescent="0.25">
      <c r="A4656">
        <v>49</v>
      </c>
      <c r="B4656">
        <v>63</v>
      </c>
      <c r="C4656">
        <v>6</v>
      </c>
      <c r="D4656">
        <f t="shared" si="108"/>
        <v>14</v>
      </c>
    </row>
    <row r="4657" spans="1:4" x14ac:dyDescent="0.25">
      <c r="A4657">
        <v>49</v>
      </c>
      <c r="B4657">
        <v>64</v>
      </c>
      <c r="C4657">
        <v>8</v>
      </c>
      <c r="D4657">
        <f t="shared" si="108"/>
        <v>15</v>
      </c>
    </row>
    <row r="4658" spans="1:4" x14ac:dyDescent="0.25">
      <c r="A4658">
        <v>49</v>
      </c>
      <c r="B4658">
        <v>65</v>
      </c>
      <c r="C4658">
        <v>8</v>
      </c>
      <c r="D4658">
        <f t="shared" si="108"/>
        <v>16</v>
      </c>
    </row>
    <row r="4659" spans="1:4" x14ac:dyDescent="0.25">
      <c r="A4659">
        <v>49</v>
      </c>
      <c r="B4659">
        <v>66</v>
      </c>
      <c r="C4659">
        <v>11</v>
      </c>
      <c r="D4659">
        <f t="shared" si="108"/>
        <v>17</v>
      </c>
    </row>
    <row r="4660" spans="1:4" x14ac:dyDescent="0.25">
      <c r="A4660">
        <v>49</v>
      </c>
      <c r="B4660">
        <v>67</v>
      </c>
      <c r="C4660">
        <v>14</v>
      </c>
      <c r="D4660">
        <f t="shared" si="108"/>
        <v>18</v>
      </c>
    </row>
    <row r="4661" spans="1:4" x14ac:dyDescent="0.25">
      <c r="A4661">
        <v>49</v>
      </c>
      <c r="B4661">
        <v>68</v>
      </c>
      <c r="C4661">
        <v>3</v>
      </c>
      <c r="D4661">
        <f t="shared" si="108"/>
        <v>19</v>
      </c>
    </row>
    <row r="4662" spans="1:4" x14ac:dyDescent="0.25">
      <c r="A4662">
        <v>49</v>
      </c>
      <c r="B4662">
        <v>69</v>
      </c>
      <c r="C4662">
        <v>8</v>
      </c>
      <c r="D4662">
        <f t="shared" si="108"/>
        <v>20</v>
      </c>
    </row>
    <row r="4663" spans="1:4" x14ac:dyDescent="0.25">
      <c r="A4663">
        <v>49</v>
      </c>
      <c r="B4663">
        <v>70</v>
      </c>
      <c r="C4663">
        <v>2</v>
      </c>
      <c r="D4663" t="str">
        <f t="shared" si="108"/>
        <v>21+</v>
      </c>
    </row>
    <row r="4664" spans="1:4" x14ac:dyDescent="0.25">
      <c r="A4664">
        <v>49</v>
      </c>
      <c r="B4664">
        <v>71</v>
      </c>
      <c r="C4664">
        <v>7</v>
      </c>
      <c r="D4664" t="str">
        <f t="shared" si="108"/>
        <v>21+</v>
      </c>
    </row>
    <row r="4665" spans="1:4" x14ac:dyDescent="0.25">
      <c r="A4665">
        <v>49</v>
      </c>
      <c r="B4665">
        <v>72</v>
      </c>
      <c r="C4665">
        <v>3</v>
      </c>
      <c r="D4665" t="str">
        <f t="shared" si="108"/>
        <v>21+</v>
      </c>
    </row>
    <row r="4666" spans="1:4" x14ac:dyDescent="0.25">
      <c r="A4666">
        <v>49</v>
      </c>
      <c r="B4666">
        <v>73</v>
      </c>
      <c r="C4666">
        <v>9</v>
      </c>
      <c r="D4666" t="str">
        <f t="shared" si="108"/>
        <v>21+</v>
      </c>
    </row>
    <row r="4667" spans="1:4" x14ac:dyDescent="0.25">
      <c r="A4667">
        <v>49</v>
      </c>
      <c r="B4667">
        <v>74</v>
      </c>
      <c r="C4667">
        <v>2</v>
      </c>
      <c r="D4667" t="str">
        <f t="shared" si="108"/>
        <v>21+</v>
      </c>
    </row>
    <row r="4668" spans="1:4" x14ac:dyDescent="0.25">
      <c r="A4668">
        <v>49</v>
      </c>
      <c r="B4668">
        <v>75</v>
      </c>
      <c r="C4668">
        <v>2</v>
      </c>
      <c r="D4668" t="str">
        <f t="shared" si="108"/>
        <v>21+</v>
      </c>
    </row>
    <row r="4669" spans="1:4" x14ac:dyDescent="0.25">
      <c r="A4669">
        <v>49</v>
      </c>
      <c r="B4669">
        <v>76</v>
      </c>
      <c r="C4669">
        <v>7</v>
      </c>
      <c r="D4669" t="str">
        <f t="shared" si="108"/>
        <v>21+</v>
      </c>
    </row>
    <row r="4670" spans="1:4" x14ac:dyDescent="0.25">
      <c r="A4670">
        <v>49</v>
      </c>
      <c r="B4670">
        <v>77</v>
      </c>
      <c r="C4670">
        <v>2</v>
      </c>
      <c r="D4670" t="str">
        <f t="shared" si="108"/>
        <v>21+</v>
      </c>
    </row>
    <row r="4671" spans="1:4" x14ac:dyDescent="0.25">
      <c r="A4671">
        <v>49</v>
      </c>
      <c r="B4671">
        <v>78</v>
      </c>
      <c r="C4671">
        <v>2</v>
      </c>
      <c r="D4671" t="str">
        <f t="shared" si="108"/>
        <v>21+</v>
      </c>
    </row>
    <row r="4672" spans="1:4" x14ac:dyDescent="0.25">
      <c r="A4672">
        <v>49</v>
      </c>
      <c r="B4672">
        <v>79</v>
      </c>
      <c r="C4672">
        <v>3</v>
      </c>
      <c r="D4672" t="str">
        <f t="shared" si="108"/>
        <v>21+</v>
      </c>
    </row>
    <row r="4673" spans="1:4" x14ac:dyDescent="0.25">
      <c r="A4673">
        <v>49</v>
      </c>
      <c r="B4673">
        <v>80</v>
      </c>
      <c r="C4673">
        <v>3</v>
      </c>
      <c r="D4673" t="str">
        <f t="shared" si="108"/>
        <v>21+</v>
      </c>
    </row>
    <row r="4674" spans="1:4" x14ac:dyDescent="0.25">
      <c r="A4674">
        <v>49</v>
      </c>
      <c r="B4674">
        <v>81</v>
      </c>
      <c r="C4674">
        <v>2</v>
      </c>
      <c r="D4674" t="str">
        <f t="shared" si="108"/>
        <v>21+</v>
      </c>
    </row>
    <row r="4675" spans="1:4" x14ac:dyDescent="0.25">
      <c r="A4675">
        <v>49</v>
      </c>
      <c r="B4675">
        <v>82</v>
      </c>
      <c r="C4675">
        <v>4</v>
      </c>
      <c r="D4675" t="str">
        <f t="shared" ref="D4675:D4738" si="109">IF(B4675-A4675&lt;21,B4675-A4675,"21+")</f>
        <v>21+</v>
      </c>
    </row>
    <row r="4676" spans="1:4" x14ac:dyDescent="0.25">
      <c r="A4676">
        <v>49</v>
      </c>
      <c r="B4676">
        <v>83</v>
      </c>
      <c r="C4676">
        <v>1</v>
      </c>
      <c r="D4676" t="str">
        <f t="shared" si="109"/>
        <v>21+</v>
      </c>
    </row>
    <row r="4677" spans="1:4" x14ac:dyDescent="0.25">
      <c r="A4677">
        <v>49</v>
      </c>
      <c r="B4677">
        <v>84</v>
      </c>
      <c r="C4677">
        <v>5</v>
      </c>
      <c r="D4677" t="str">
        <f t="shared" si="109"/>
        <v>21+</v>
      </c>
    </row>
    <row r="4678" spans="1:4" x14ac:dyDescent="0.25">
      <c r="A4678">
        <v>49</v>
      </c>
      <c r="B4678">
        <v>85</v>
      </c>
      <c r="C4678">
        <v>5</v>
      </c>
      <c r="D4678" t="str">
        <f t="shared" si="109"/>
        <v>21+</v>
      </c>
    </row>
    <row r="4679" spans="1:4" x14ac:dyDescent="0.25">
      <c r="A4679">
        <v>49</v>
      </c>
      <c r="B4679">
        <v>86</v>
      </c>
      <c r="C4679">
        <v>3</v>
      </c>
      <c r="D4679" t="str">
        <f t="shared" si="109"/>
        <v>21+</v>
      </c>
    </row>
    <row r="4680" spans="1:4" x14ac:dyDescent="0.25">
      <c r="A4680">
        <v>49</v>
      </c>
      <c r="B4680">
        <v>87</v>
      </c>
      <c r="C4680">
        <v>5</v>
      </c>
      <c r="D4680" t="str">
        <f t="shared" si="109"/>
        <v>21+</v>
      </c>
    </row>
    <row r="4681" spans="1:4" x14ac:dyDescent="0.25">
      <c r="A4681">
        <v>49</v>
      </c>
      <c r="B4681">
        <v>88</v>
      </c>
      <c r="C4681">
        <v>6</v>
      </c>
      <c r="D4681" t="str">
        <f t="shared" si="109"/>
        <v>21+</v>
      </c>
    </row>
    <row r="4682" spans="1:4" x14ac:dyDescent="0.25">
      <c r="A4682">
        <v>49</v>
      </c>
      <c r="B4682">
        <v>89</v>
      </c>
      <c r="C4682">
        <v>4</v>
      </c>
      <c r="D4682" t="str">
        <f t="shared" si="109"/>
        <v>21+</v>
      </c>
    </row>
    <row r="4683" spans="1:4" x14ac:dyDescent="0.25">
      <c r="A4683">
        <v>49</v>
      </c>
      <c r="B4683">
        <v>90</v>
      </c>
      <c r="C4683">
        <v>2</v>
      </c>
      <c r="D4683" t="str">
        <f t="shared" si="109"/>
        <v>21+</v>
      </c>
    </row>
    <row r="4684" spans="1:4" x14ac:dyDescent="0.25">
      <c r="A4684">
        <v>49</v>
      </c>
      <c r="B4684">
        <v>91</v>
      </c>
      <c r="C4684">
        <v>5</v>
      </c>
      <c r="D4684" t="str">
        <f t="shared" si="109"/>
        <v>21+</v>
      </c>
    </row>
    <row r="4685" spans="1:4" x14ac:dyDescent="0.25">
      <c r="A4685">
        <v>49</v>
      </c>
      <c r="B4685">
        <v>92</v>
      </c>
      <c r="C4685">
        <v>3</v>
      </c>
      <c r="D4685" t="str">
        <f t="shared" si="109"/>
        <v>21+</v>
      </c>
    </row>
    <row r="4686" spans="1:4" x14ac:dyDescent="0.25">
      <c r="A4686">
        <v>49</v>
      </c>
      <c r="B4686">
        <v>93</v>
      </c>
      <c r="C4686">
        <v>3</v>
      </c>
      <c r="D4686" t="str">
        <f t="shared" si="109"/>
        <v>21+</v>
      </c>
    </row>
    <row r="4687" spans="1:4" x14ac:dyDescent="0.25">
      <c r="A4687">
        <v>49</v>
      </c>
      <c r="B4687">
        <v>94</v>
      </c>
      <c r="C4687">
        <v>3</v>
      </c>
      <c r="D4687" t="str">
        <f t="shared" si="109"/>
        <v>21+</v>
      </c>
    </row>
    <row r="4688" spans="1:4" x14ac:dyDescent="0.25">
      <c r="A4688">
        <v>49</v>
      </c>
      <c r="B4688">
        <v>95</v>
      </c>
      <c r="C4688">
        <v>1</v>
      </c>
      <c r="D4688" t="str">
        <f t="shared" si="109"/>
        <v>21+</v>
      </c>
    </row>
    <row r="4689" spans="1:4" x14ac:dyDescent="0.25">
      <c r="A4689">
        <v>49</v>
      </c>
      <c r="B4689">
        <v>96</v>
      </c>
      <c r="C4689">
        <v>2</v>
      </c>
      <c r="D4689" t="str">
        <f t="shared" si="109"/>
        <v>21+</v>
      </c>
    </row>
    <row r="4690" spans="1:4" x14ac:dyDescent="0.25">
      <c r="A4690">
        <v>49</v>
      </c>
      <c r="B4690">
        <v>97</v>
      </c>
      <c r="C4690">
        <v>2</v>
      </c>
      <c r="D4690" t="str">
        <f t="shared" si="109"/>
        <v>21+</v>
      </c>
    </row>
    <row r="4691" spans="1:4" x14ac:dyDescent="0.25">
      <c r="A4691">
        <v>49</v>
      </c>
      <c r="B4691">
        <v>98</v>
      </c>
      <c r="C4691">
        <v>4</v>
      </c>
      <c r="D4691" t="str">
        <f t="shared" si="109"/>
        <v>21+</v>
      </c>
    </row>
    <row r="4692" spans="1:4" x14ac:dyDescent="0.25">
      <c r="A4692">
        <v>49</v>
      </c>
      <c r="B4692">
        <v>99</v>
      </c>
      <c r="C4692">
        <v>1</v>
      </c>
      <c r="D4692" t="str">
        <f t="shared" si="109"/>
        <v>21+</v>
      </c>
    </row>
    <row r="4693" spans="1:4" x14ac:dyDescent="0.25">
      <c r="A4693">
        <v>49</v>
      </c>
      <c r="B4693">
        <v>100</v>
      </c>
      <c r="C4693">
        <v>1</v>
      </c>
      <c r="D4693" t="str">
        <f t="shared" si="109"/>
        <v>21+</v>
      </c>
    </row>
    <row r="4694" spans="1:4" x14ac:dyDescent="0.25">
      <c r="A4694">
        <v>49</v>
      </c>
      <c r="B4694">
        <v>102</v>
      </c>
      <c r="C4694">
        <v>2</v>
      </c>
      <c r="D4694" t="str">
        <f t="shared" si="109"/>
        <v>21+</v>
      </c>
    </row>
    <row r="4695" spans="1:4" x14ac:dyDescent="0.25">
      <c r="A4695">
        <v>49</v>
      </c>
      <c r="B4695">
        <v>103</v>
      </c>
      <c r="C4695">
        <v>1</v>
      </c>
      <c r="D4695" t="str">
        <f t="shared" si="109"/>
        <v>21+</v>
      </c>
    </row>
    <row r="4696" spans="1:4" x14ac:dyDescent="0.25">
      <c r="A4696">
        <v>49</v>
      </c>
      <c r="B4696">
        <v>104</v>
      </c>
      <c r="C4696">
        <v>2</v>
      </c>
      <c r="D4696" t="str">
        <f t="shared" si="109"/>
        <v>21+</v>
      </c>
    </row>
    <row r="4697" spans="1:4" x14ac:dyDescent="0.25">
      <c r="A4697">
        <v>49</v>
      </c>
      <c r="B4697">
        <v>105</v>
      </c>
      <c r="C4697">
        <v>2</v>
      </c>
      <c r="D4697" t="str">
        <f t="shared" si="109"/>
        <v>21+</v>
      </c>
    </row>
    <row r="4698" spans="1:4" x14ac:dyDescent="0.25">
      <c r="A4698">
        <v>49</v>
      </c>
      <c r="B4698">
        <v>106</v>
      </c>
      <c r="C4698">
        <v>5</v>
      </c>
      <c r="D4698" t="str">
        <f t="shared" si="109"/>
        <v>21+</v>
      </c>
    </row>
    <row r="4699" spans="1:4" x14ac:dyDescent="0.25">
      <c r="A4699">
        <v>49</v>
      </c>
      <c r="B4699">
        <v>107</v>
      </c>
      <c r="C4699">
        <v>1</v>
      </c>
      <c r="D4699" t="str">
        <f t="shared" si="109"/>
        <v>21+</v>
      </c>
    </row>
    <row r="4700" spans="1:4" x14ac:dyDescent="0.25">
      <c r="A4700">
        <v>49</v>
      </c>
      <c r="B4700">
        <v>108</v>
      </c>
      <c r="C4700">
        <v>2</v>
      </c>
      <c r="D4700" t="str">
        <f t="shared" si="109"/>
        <v>21+</v>
      </c>
    </row>
    <row r="4701" spans="1:4" x14ac:dyDescent="0.25">
      <c r="A4701">
        <v>49</v>
      </c>
      <c r="B4701">
        <v>111</v>
      </c>
      <c r="C4701">
        <v>1</v>
      </c>
      <c r="D4701" t="str">
        <f t="shared" si="109"/>
        <v>21+</v>
      </c>
    </row>
    <row r="4702" spans="1:4" x14ac:dyDescent="0.25">
      <c r="A4702">
        <v>49</v>
      </c>
      <c r="B4702">
        <v>112</v>
      </c>
      <c r="C4702">
        <v>1</v>
      </c>
      <c r="D4702" t="str">
        <f t="shared" si="109"/>
        <v>21+</v>
      </c>
    </row>
    <row r="4703" spans="1:4" x14ac:dyDescent="0.25">
      <c r="A4703">
        <v>49</v>
      </c>
      <c r="B4703">
        <v>113</v>
      </c>
      <c r="C4703">
        <v>1</v>
      </c>
      <c r="D4703" t="str">
        <f t="shared" si="109"/>
        <v>21+</v>
      </c>
    </row>
    <row r="4704" spans="1:4" x14ac:dyDescent="0.25">
      <c r="A4704">
        <v>49</v>
      </c>
      <c r="B4704">
        <v>116</v>
      </c>
      <c r="C4704">
        <v>3</v>
      </c>
      <c r="D4704" t="str">
        <f t="shared" si="109"/>
        <v>21+</v>
      </c>
    </row>
    <row r="4705" spans="1:4" x14ac:dyDescent="0.25">
      <c r="A4705">
        <v>49</v>
      </c>
      <c r="B4705">
        <v>117</v>
      </c>
      <c r="C4705">
        <v>1</v>
      </c>
      <c r="D4705" t="str">
        <f t="shared" si="109"/>
        <v>21+</v>
      </c>
    </row>
    <row r="4706" spans="1:4" x14ac:dyDescent="0.25">
      <c r="A4706">
        <v>49</v>
      </c>
      <c r="B4706">
        <v>118</v>
      </c>
      <c r="C4706">
        <v>1</v>
      </c>
      <c r="D4706" t="str">
        <f t="shared" si="109"/>
        <v>21+</v>
      </c>
    </row>
    <row r="4707" spans="1:4" x14ac:dyDescent="0.25">
      <c r="A4707">
        <v>49</v>
      </c>
      <c r="B4707">
        <v>119</v>
      </c>
      <c r="C4707">
        <v>1</v>
      </c>
      <c r="D4707" t="str">
        <f t="shared" si="109"/>
        <v>21+</v>
      </c>
    </row>
    <row r="4708" spans="1:4" x14ac:dyDescent="0.25">
      <c r="A4708">
        <v>49</v>
      </c>
      <c r="B4708">
        <v>121</v>
      </c>
      <c r="C4708">
        <v>2</v>
      </c>
      <c r="D4708" t="str">
        <f t="shared" si="109"/>
        <v>21+</v>
      </c>
    </row>
    <row r="4709" spans="1:4" x14ac:dyDescent="0.25">
      <c r="A4709">
        <v>49</v>
      </c>
      <c r="B4709">
        <v>123</v>
      </c>
      <c r="C4709">
        <v>1</v>
      </c>
      <c r="D4709" t="str">
        <f t="shared" si="109"/>
        <v>21+</v>
      </c>
    </row>
    <row r="4710" spans="1:4" x14ac:dyDescent="0.25">
      <c r="A4710">
        <v>49</v>
      </c>
      <c r="B4710">
        <v>125</v>
      </c>
      <c r="C4710">
        <v>1</v>
      </c>
      <c r="D4710" t="str">
        <f t="shared" si="109"/>
        <v>21+</v>
      </c>
    </row>
    <row r="4711" spans="1:4" x14ac:dyDescent="0.25">
      <c r="A4711">
        <v>49</v>
      </c>
      <c r="B4711">
        <v>127</v>
      </c>
      <c r="C4711">
        <v>1</v>
      </c>
      <c r="D4711" t="str">
        <f t="shared" si="109"/>
        <v>21+</v>
      </c>
    </row>
    <row r="4712" spans="1:4" x14ac:dyDescent="0.25">
      <c r="A4712">
        <v>49</v>
      </c>
      <c r="B4712">
        <v>129</v>
      </c>
      <c r="C4712">
        <v>1</v>
      </c>
      <c r="D4712" t="str">
        <f t="shared" si="109"/>
        <v>21+</v>
      </c>
    </row>
    <row r="4713" spans="1:4" x14ac:dyDescent="0.25">
      <c r="A4713">
        <v>49</v>
      </c>
      <c r="B4713">
        <v>134</v>
      </c>
      <c r="C4713">
        <v>1</v>
      </c>
      <c r="D4713" t="str">
        <f t="shared" si="109"/>
        <v>21+</v>
      </c>
    </row>
    <row r="4714" spans="1:4" x14ac:dyDescent="0.25">
      <c r="A4714">
        <v>49</v>
      </c>
      <c r="B4714">
        <v>146</v>
      </c>
      <c r="C4714">
        <v>1</v>
      </c>
      <c r="D4714" t="str">
        <f t="shared" si="109"/>
        <v>21+</v>
      </c>
    </row>
    <row r="4715" spans="1:4" x14ac:dyDescent="0.25">
      <c r="A4715">
        <v>49</v>
      </c>
      <c r="B4715">
        <v>166</v>
      </c>
      <c r="C4715">
        <v>1</v>
      </c>
      <c r="D4715" t="str">
        <f t="shared" si="109"/>
        <v>21+</v>
      </c>
    </row>
    <row r="4716" spans="1:4" x14ac:dyDescent="0.25">
      <c r="A4716">
        <v>49</v>
      </c>
      <c r="B4716">
        <v>202</v>
      </c>
      <c r="C4716">
        <v>1</v>
      </c>
      <c r="D4716" t="str">
        <f t="shared" si="109"/>
        <v>21+</v>
      </c>
    </row>
    <row r="4717" spans="1:4" x14ac:dyDescent="0.25">
      <c r="A4717">
        <v>50</v>
      </c>
      <c r="B4717">
        <v>50</v>
      </c>
      <c r="C4717">
        <v>15</v>
      </c>
      <c r="D4717">
        <f t="shared" si="109"/>
        <v>0</v>
      </c>
    </row>
    <row r="4718" spans="1:4" x14ac:dyDescent="0.25">
      <c r="A4718">
        <v>50</v>
      </c>
      <c r="B4718">
        <v>51</v>
      </c>
      <c r="C4718">
        <v>10</v>
      </c>
      <c r="D4718">
        <f t="shared" si="109"/>
        <v>1</v>
      </c>
    </row>
    <row r="4719" spans="1:4" x14ac:dyDescent="0.25">
      <c r="A4719">
        <v>50</v>
      </c>
      <c r="B4719">
        <v>52</v>
      </c>
      <c r="C4719">
        <v>9</v>
      </c>
      <c r="D4719">
        <f t="shared" si="109"/>
        <v>2</v>
      </c>
    </row>
    <row r="4720" spans="1:4" x14ac:dyDescent="0.25">
      <c r="A4720">
        <v>50</v>
      </c>
      <c r="B4720">
        <v>53</v>
      </c>
      <c r="C4720">
        <v>13</v>
      </c>
      <c r="D4720">
        <f t="shared" si="109"/>
        <v>3</v>
      </c>
    </row>
    <row r="4721" spans="1:4" x14ac:dyDescent="0.25">
      <c r="A4721">
        <v>50</v>
      </c>
      <c r="B4721">
        <v>54</v>
      </c>
      <c r="C4721">
        <v>11</v>
      </c>
      <c r="D4721">
        <f t="shared" si="109"/>
        <v>4</v>
      </c>
    </row>
    <row r="4722" spans="1:4" x14ac:dyDescent="0.25">
      <c r="A4722">
        <v>50</v>
      </c>
      <c r="B4722">
        <v>55</v>
      </c>
      <c r="C4722">
        <v>10</v>
      </c>
      <c r="D4722">
        <f t="shared" si="109"/>
        <v>5</v>
      </c>
    </row>
    <row r="4723" spans="1:4" x14ac:dyDescent="0.25">
      <c r="A4723">
        <v>50</v>
      </c>
      <c r="B4723">
        <v>56</v>
      </c>
      <c r="C4723">
        <v>6</v>
      </c>
      <c r="D4723">
        <f t="shared" si="109"/>
        <v>6</v>
      </c>
    </row>
    <row r="4724" spans="1:4" x14ac:dyDescent="0.25">
      <c r="A4724">
        <v>50</v>
      </c>
      <c r="B4724">
        <v>57</v>
      </c>
      <c r="C4724">
        <v>12</v>
      </c>
      <c r="D4724">
        <f t="shared" si="109"/>
        <v>7</v>
      </c>
    </row>
    <row r="4725" spans="1:4" x14ac:dyDescent="0.25">
      <c r="A4725">
        <v>50</v>
      </c>
      <c r="B4725">
        <v>58</v>
      </c>
      <c r="C4725">
        <v>8</v>
      </c>
      <c r="D4725">
        <f t="shared" si="109"/>
        <v>8</v>
      </c>
    </row>
    <row r="4726" spans="1:4" x14ac:dyDescent="0.25">
      <c r="A4726">
        <v>50</v>
      </c>
      <c r="B4726">
        <v>59</v>
      </c>
      <c r="C4726">
        <v>11</v>
      </c>
      <c r="D4726">
        <f t="shared" si="109"/>
        <v>9</v>
      </c>
    </row>
    <row r="4727" spans="1:4" x14ac:dyDescent="0.25">
      <c r="A4727">
        <v>50</v>
      </c>
      <c r="B4727">
        <v>60</v>
      </c>
      <c r="C4727">
        <v>7</v>
      </c>
      <c r="D4727">
        <f t="shared" si="109"/>
        <v>10</v>
      </c>
    </row>
    <row r="4728" spans="1:4" x14ac:dyDescent="0.25">
      <c r="A4728">
        <v>50</v>
      </c>
      <c r="B4728">
        <v>61</v>
      </c>
      <c r="C4728">
        <v>7</v>
      </c>
      <c r="D4728">
        <f t="shared" si="109"/>
        <v>11</v>
      </c>
    </row>
    <row r="4729" spans="1:4" x14ac:dyDescent="0.25">
      <c r="A4729">
        <v>50</v>
      </c>
      <c r="B4729">
        <v>62</v>
      </c>
      <c r="C4729">
        <v>11</v>
      </c>
      <c r="D4729">
        <f t="shared" si="109"/>
        <v>12</v>
      </c>
    </row>
    <row r="4730" spans="1:4" x14ac:dyDescent="0.25">
      <c r="A4730">
        <v>50</v>
      </c>
      <c r="B4730">
        <v>63</v>
      </c>
      <c r="C4730">
        <v>9</v>
      </c>
      <c r="D4730">
        <f t="shared" si="109"/>
        <v>13</v>
      </c>
    </row>
    <row r="4731" spans="1:4" x14ac:dyDescent="0.25">
      <c r="A4731">
        <v>50</v>
      </c>
      <c r="B4731">
        <v>64</v>
      </c>
      <c r="C4731">
        <v>9</v>
      </c>
      <c r="D4731">
        <f t="shared" si="109"/>
        <v>14</v>
      </c>
    </row>
    <row r="4732" spans="1:4" x14ac:dyDescent="0.25">
      <c r="A4732">
        <v>50</v>
      </c>
      <c r="B4732">
        <v>65</v>
      </c>
      <c r="C4732">
        <v>10</v>
      </c>
      <c r="D4732">
        <f t="shared" si="109"/>
        <v>15</v>
      </c>
    </row>
    <row r="4733" spans="1:4" x14ac:dyDescent="0.25">
      <c r="A4733">
        <v>50</v>
      </c>
      <c r="B4733">
        <v>66</v>
      </c>
      <c r="C4733">
        <v>7</v>
      </c>
      <c r="D4733">
        <f t="shared" si="109"/>
        <v>16</v>
      </c>
    </row>
    <row r="4734" spans="1:4" x14ac:dyDescent="0.25">
      <c r="A4734">
        <v>50</v>
      </c>
      <c r="B4734">
        <v>67</v>
      </c>
      <c r="C4734">
        <v>4</v>
      </c>
      <c r="D4734">
        <f t="shared" si="109"/>
        <v>17</v>
      </c>
    </row>
    <row r="4735" spans="1:4" x14ac:dyDescent="0.25">
      <c r="A4735">
        <v>50</v>
      </c>
      <c r="B4735">
        <v>68</v>
      </c>
      <c r="C4735">
        <v>8</v>
      </c>
      <c r="D4735">
        <f t="shared" si="109"/>
        <v>18</v>
      </c>
    </row>
    <row r="4736" spans="1:4" x14ac:dyDescent="0.25">
      <c r="A4736">
        <v>50</v>
      </c>
      <c r="B4736">
        <v>69</v>
      </c>
      <c r="C4736">
        <v>6</v>
      </c>
      <c r="D4736">
        <f t="shared" si="109"/>
        <v>19</v>
      </c>
    </row>
    <row r="4737" spans="1:4" x14ac:dyDescent="0.25">
      <c r="A4737">
        <v>50</v>
      </c>
      <c r="B4737">
        <v>70</v>
      </c>
      <c r="C4737">
        <v>6</v>
      </c>
      <c r="D4737">
        <f t="shared" si="109"/>
        <v>20</v>
      </c>
    </row>
    <row r="4738" spans="1:4" x14ac:dyDescent="0.25">
      <c r="A4738">
        <v>50</v>
      </c>
      <c r="B4738">
        <v>71</v>
      </c>
      <c r="C4738">
        <v>7</v>
      </c>
      <c r="D4738" t="str">
        <f t="shared" si="109"/>
        <v>21+</v>
      </c>
    </row>
    <row r="4739" spans="1:4" x14ac:dyDescent="0.25">
      <c r="A4739">
        <v>50</v>
      </c>
      <c r="B4739">
        <v>72</v>
      </c>
      <c r="C4739">
        <v>5</v>
      </c>
      <c r="D4739" t="str">
        <f t="shared" ref="D4739:D4802" si="110">IF(B4739-A4739&lt;21,B4739-A4739,"21+")</f>
        <v>21+</v>
      </c>
    </row>
    <row r="4740" spans="1:4" x14ac:dyDescent="0.25">
      <c r="A4740">
        <v>50</v>
      </c>
      <c r="B4740">
        <v>73</v>
      </c>
      <c r="C4740">
        <v>2</v>
      </c>
      <c r="D4740" t="str">
        <f t="shared" si="110"/>
        <v>21+</v>
      </c>
    </row>
    <row r="4741" spans="1:4" x14ac:dyDescent="0.25">
      <c r="A4741">
        <v>50</v>
      </c>
      <c r="B4741">
        <v>74</v>
      </c>
      <c r="C4741">
        <v>10</v>
      </c>
      <c r="D4741" t="str">
        <f t="shared" si="110"/>
        <v>21+</v>
      </c>
    </row>
    <row r="4742" spans="1:4" x14ac:dyDescent="0.25">
      <c r="A4742">
        <v>50</v>
      </c>
      <c r="B4742">
        <v>75</v>
      </c>
      <c r="C4742">
        <v>5</v>
      </c>
      <c r="D4742" t="str">
        <f t="shared" si="110"/>
        <v>21+</v>
      </c>
    </row>
    <row r="4743" spans="1:4" x14ac:dyDescent="0.25">
      <c r="A4743">
        <v>50</v>
      </c>
      <c r="B4743">
        <v>76</v>
      </c>
      <c r="C4743">
        <v>2</v>
      </c>
      <c r="D4743" t="str">
        <f t="shared" si="110"/>
        <v>21+</v>
      </c>
    </row>
    <row r="4744" spans="1:4" x14ac:dyDescent="0.25">
      <c r="A4744">
        <v>50</v>
      </c>
      <c r="B4744">
        <v>77</v>
      </c>
      <c r="C4744">
        <v>12</v>
      </c>
      <c r="D4744" t="str">
        <f t="shared" si="110"/>
        <v>21+</v>
      </c>
    </row>
    <row r="4745" spans="1:4" x14ac:dyDescent="0.25">
      <c r="A4745">
        <v>50</v>
      </c>
      <c r="B4745">
        <v>78</v>
      </c>
      <c r="C4745">
        <v>6</v>
      </c>
      <c r="D4745" t="str">
        <f t="shared" si="110"/>
        <v>21+</v>
      </c>
    </row>
    <row r="4746" spans="1:4" x14ac:dyDescent="0.25">
      <c r="A4746">
        <v>50</v>
      </c>
      <c r="B4746">
        <v>79</v>
      </c>
      <c r="C4746">
        <v>2</v>
      </c>
      <c r="D4746" t="str">
        <f t="shared" si="110"/>
        <v>21+</v>
      </c>
    </row>
    <row r="4747" spans="1:4" x14ac:dyDescent="0.25">
      <c r="A4747">
        <v>50</v>
      </c>
      <c r="B4747">
        <v>80</v>
      </c>
      <c r="C4747">
        <v>1</v>
      </c>
      <c r="D4747" t="str">
        <f t="shared" si="110"/>
        <v>21+</v>
      </c>
    </row>
    <row r="4748" spans="1:4" x14ac:dyDescent="0.25">
      <c r="A4748">
        <v>50</v>
      </c>
      <c r="B4748">
        <v>81</v>
      </c>
      <c r="C4748">
        <v>6</v>
      </c>
      <c r="D4748" t="str">
        <f t="shared" si="110"/>
        <v>21+</v>
      </c>
    </row>
    <row r="4749" spans="1:4" x14ac:dyDescent="0.25">
      <c r="A4749">
        <v>50</v>
      </c>
      <c r="B4749">
        <v>82</v>
      </c>
      <c r="C4749">
        <v>5</v>
      </c>
      <c r="D4749" t="str">
        <f t="shared" si="110"/>
        <v>21+</v>
      </c>
    </row>
    <row r="4750" spans="1:4" x14ac:dyDescent="0.25">
      <c r="A4750">
        <v>50</v>
      </c>
      <c r="B4750">
        <v>83</v>
      </c>
      <c r="C4750">
        <v>4</v>
      </c>
      <c r="D4750" t="str">
        <f t="shared" si="110"/>
        <v>21+</v>
      </c>
    </row>
    <row r="4751" spans="1:4" x14ac:dyDescent="0.25">
      <c r="A4751">
        <v>50</v>
      </c>
      <c r="B4751">
        <v>84</v>
      </c>
      <c r="C4751">
        <v>4</v>
      </c>
      <c r="D4751" t="str">
        <f t="shared" si="110"/>
        <v>21+</v>
      </c>
    </row>
    <row r="4752" spans="1:4" x14ac:dyDescent="0.25">
      <c r="A4752">
        <v>50</v>
      </c>
      <c r="B4752">
        <v>85</v>
      </c>
      <c r="C4752">
        <v>4</v>
      </c>
      <c r="D4752" t="str">
        <f t="shared" si="110"/>
        <v>21+</v>
      </c>
    </row>
    <row r="4753" spans="1:4" x14ac:dyDescent="0.25">
      <c r="A4753">
        <v>50</v>
      </c>
      <c r="B4753">
        <v>86</v>
      </c>
      <c r="C4753">
        <v>3</v>
      </c>
      <c r="D4753" t="str">
        <f t="shared" si="110"/>
        <v>21+</v>
      </c>
    </row>
    <row r="4754" spans="1:4" x14ac:dyDescent="0.25">
      <c r="A4754">
        <v>50</v>
      </c>
      <c r="B4754">
        <v>87</v>
      </c>
      <c r="C4754">
        <v>4</v>
      </c>
      <c r="D4754" t="str">
        <f t="shared" si="110"/>
        <v>21+</v>
      </c>
    </row>
    <row r="4755" spans="1:4" x14ac:dyDescent="0.25">
      <c r="A4755">
        <v>50</v>
      </c>
      <c r="B4755">
        <v>88</v>
      </c>
      <c r="C4755">
        <v>3</v>
      </c>
      <c r="D4755" t="str">
        <f t="shared" si="110"/>
        <v>21+</v>
      </c>
    </row>
    <row r="4756" spans="1:4" x14ac:dyDescent="0.25">
      <c r="A4756">
        <v>50</v>
      </c>
      <c r="B4756">
        <v>89</v>
      </c>
      <c r="C4756">
        <v>3</v>
      </c>
      <c r="D4756" t="str">
        <f t="shared" si="110"/>
        <v>21+</v>
      </c>
    </row>
    <row r="4757" spans="1:4" x14ac:dyDescent="0.25">
      <c r="A4757">
        <v>50</v>
      </c>
      <c r="B4757">
        <v>91</v>
      </c>
      <c r="C4757">
        <v>2</v>
      </c>
      <c r="D4757" t="str">
        <f t="shared" si="110"/>
        <v>21+</v>
      </c>
    </row>
    <row r="4758" spans="1:4" x14ac:dyDescent="0.25">
      <c r="A4758">
        <v>50</v>
      </c>
      <c r="B4758">
        <v>92</v>
      </c>
      <c r="C4758">
        <v>3</v>
      </c>
      <c r="D4758" t="str">
        <f t="shared" si="110"/>
        <v>21+</v>
      </c>
    </row>
    <row r="4759" spans="1:4" x14ac:dyDescent="0.25">
      <c r="A4759">
        <v>50</v>
      </c>
      <c r="B4759">
        <v>93</v>
      </c>
      <c r="C4759">
        <v>4</v>
      </c>
      <c r="D4759" t="str">
        <f t="shared" si="110"/>
        <v>21+</v>
      </c>
    </row>
    <row r="4760" spans="1:4" x14ac:dyDescent="0.25">
      <c r="A4760">
        <v>50</v>
      </c>
      <c r="B4760">
        <v>94</v>
      </c>
      <c r="C4760">
        <v>2</v>
      </c>
      <c r="D4760" t="str">
        <f t="shared" si="110"/>
        <v>21+</v>
      </c>
    </row>
    <row r="4761" spans="1:4" x14ac:dyDescent="0.25">
      <c r="A4761">
        <v>50</v>
      </c>
      <c r="B4761">
        <v>95</v>
      </c>
      <c r="C4761">
        <v>2</v>
      </c>
      <c r="D4761" t="str">
        <f t="shared" si="110"/>
        <v>21+</v>
      </c>
    </row>
    <row r="4762" spans="1:4" x14ac:dyDescent="0.25">
      <c r="A4762">
        <v>50</v>
      </c>
      <c r="B4762">
        <v>96</v>
      </c>
      <c r="C4762">
        <v>3</v>
      </c>
      <c r="D4762" t="str">
        <f t="shared" si="110"/>
        <v>21+</v>
      </c>
    </row>
    <row r="4763" spans="1:4" x14ac:dyDescent="0.25">
      <c r="A4763">
        <v>50</v>
      </c>
      <c r="B4763">
        <v>97</v>
      </c>
      <c r="C4763">
        <v>5</v>
      </c>
      <c r="D4763" t="str">
        <f t="shared" si="110"/>
        <v>21+</v>
      </c>
    </row>
    <row r="4764" spans="1:4" x14ac:dyDescent="0.25">
      <c r="A4764">
        <v>50</v>
      </c>
      <c r="B4764">
        <v>98</v>
      </c>
      <c r="C4764">
        <v>3</v>
      </c>
      <c r="D4764" t="str">
        <f t="shared" si="110"/>
        <v>21+</v>
      </c>
    </row>
    <row r="4765" spans="1:4" x14ac:dyDescent="0.25">
      <c r="A4765">
        <v>50</v>
      </c>
      <c r="B4765">
        <v>99</v>
      </c>
      <c r="C4765">
        <v>2</v>
      </c>
      <c r="D4765" t="str">
        <f t="shared" si="110"/>
        <v>21+</v>
      </c>
    </row>
    <row r="4766" spans="1:4" x14ac:dyDescent="0.25">
      <c r="A4766">
        <v>50</v>
      </c>
      <c r="B4766">
        <v>100</v>
      </c>
      <c r="C4766">
        <v>3</v>
      </c>
      <c r="D4766" t="str">
        <f t="shared" si="110"/>
        <v>21+</v>
      </c>
    </row>
    <row r="4767" spans="1:4" x14ac:dyDescent="0.25">
      <c r="A4767">
        <v>50</v>
      </c>
      <c r="B4767">
        <v>101</v>
      </c>
      <c r="C4767">
        <v>2</v>
      </c>
      <c r="D4767" t="str">
        <f t="shared" si="110"/>
        <v>21+</v>
      </c>
    </row>
    <row r="4768" spans="1:4" x14ac:dyDescent="0.25">
      <c r="A4768">
        <v>50</v>
      </c>
      <c r="B4768">
        <v>105</v>
      </c>
      <c r="C4768">
        <v>2</v>
      </c>
      <c r="D4768" t="str">
        <f t="shared" si="110"/>
        <v>21+</v>
      </c>
    </row>
    <row r="4769" spans="1:4" x14ac:dyDescent="0.25">
      <c r="A4769">
        <v>50</v>
      </c>
      <c r="B4769">
        <v>106</v>
      </c>
      <c r="C4769">
        <v>3</v>
      </c>
      <c r="D4769" t="str">
        <f t="shared" si="110"/>
        <v>21+</v>
      </c>
    </row>
    <row r="4770" spans="1:4" x14ac:dyDescent="0.25">
      <c r="A4770">
        <v>50</v>
      </c>
      <c r="B4770">
        <v>108</v>
      </c>
      <c r="C4770">
        <v>2</v>
      </c>
      <c r="D4770" t="str">
        <f t="shared" si="110"/>
        <v>21+</v>
      </c>
    </row>
    <row r="4771" spans="1:4" x14ac:dyDescent="0.25">
      <c r="A4771">
        <v>50</v>
      </c>
      <c r="B4771">
        <v>109</v>
      </c>
      <c r="C4771">
        <v>1</v>
      </c>
      <c r="D4771" t="str">
        <f t="shared" si="110"/>
        <v>21+</v>
      </c>
    </row>
    <row r="4772" spans="1:4" x14ac:dyDescent="0.25">
      <c r="A4772">
        <v>50</v>
      </c>
      <c r="B4772">
        <v>112</v>
      </c>
      <c r="C4772">
        <v>1</v>
      </c>
      <c r="D4772" t="str">
        <f t="shared" si="110"/>
        <v>21+</v>
      </c>
    </row>
    <row r="4773" spans="1:4" x14ac:dyDescent="0.25">
      <c r="A4773">
        <v>50</v>
      </c>
      <c r="B4773">
        <v>119</v>
      </c>
      <c r="C4773">
        <v>1</v>
      </c>
      <c r="D4773" t="str">
        <f t="shared" si="110"/>
        <v>21+</v>
      </c>
    </row>
    <row r="4774" spans="1:4" x14ac:dyDescent="0.25">
      <c r="A4774">
        <v>50</v>
      </c>
      <c r="B4774">
        <v>123</v>
      </c>
      <c r="C4774">
        <v>1</v>
      </c>
      <c r="D4774" t="str">
        <f t="shared" si="110"/>
        <v>21+</v>
      </c>
    </row>
    <row r="4775" spans="1:4" x14ac:dyDescent="0.25">
      <c r="A4775">
        <v>50</v>
      </c>
      <c r="B4775">
        <v>124</v>
      </c>
      <c r="C4775">
        <v>1</v>
      </c>
      <c r="D4775" t="str">
        <f t="shared" si="110"/>
        <v>21+</v>
      </c>
    </row>
    <row r="4776" spans="1:4" x14ac:dyDescent="0.25">
      <c r="A4776">
        <v>50</v>
      </c>
      <c r="B4776">
        <v>129</v>
      </c>
      <c r="C4776">
        <v>1</v>
      </c>
      <c r="D4776" t="str">
        <f t="shared" si="110"/>
        <v>21+</v>
      </c>
    </row>
    <row r="4777" spans="1:4" x14ac:dyDescent="0.25">
      <c r="A4777">
        <v>50</v>
      </c>
      <c r="B4777">
        <v>132</v>
      </c>
      <c r="C4777">
        <v>1</v>
      </c>
      <c r="D4777" t="str">
        <f t="shared" si="110"/>
        <v>21+</v>
      </c>
    </row>
    <row r="4778" spans="1:4" x14ac:dyDescent="0.25">
      <c r="A4778">
        <v>50</v>
      </c>
      <c r="B4778">
        <v>136</v>
      </c>
      <c r="C4778">
        <v>1</v>
      </c>
      <c r="D4778" t="str">
        <f t="shared" si="110"/>
        <v>21+</v>
      </c>
    </row>
    <row r="4779" spans="1:4" x14ac:dyDescent="0.25">
      <c r="A4779">
        <v>50</v>
      </c>
      <c r="B4779">
        <v>137</v>
      </c>
      <c r="C4779">
        <v>1</v>
      </c>
      <c r="D4779" t="str">
        <f t="shared" si="110"/>
        <v>21+</v>
      </c>
    </row>
    <row r="4780" spans="1:4" x14ac:dyDescent="0.25">
      <c r="A4780">
        <v>50</v>
      </c>
      <c r="B4780">
        <v>138</v>
      </c>
      <c r="C4780">
        <v>1</v>
      </c>
      <c r="D4780" t="str">
        <f t="shared" si="110"/>
        <v>21+</v>
      </c>
    </row>
    <row r="4781" spans="1:4" x14ac:dyDescent="0.25">
      <c r="A4781">
        <v>50</v>
      </c>
      <c r="B4781">
        <v>141</v>
      </c>
      <c r="C4781">
        <v>1</v>
      </c>
      <c r="D4781" t="str">
        <f t="shared" si="110"/>
        <v>21+</v>
      </c>
    </row>
    <row r="4782" spans="1:4" x14ac:dyDescent="0.25">
      <c r="A4782">
        <v>50</v>
      </c>
      <c r="B4782">
        <v>148</v>
      </c>
      <c r="C4782">
        <v>1</v>
      </c>
      <c r="D4782" t="str">
        <f t="shared" si="110"/>
        <v>21+</v>
      </c>
    </row>
    <row r="4783" spans="1:4" x14ac:dyDescent="0.25">
      <c r="A4783">
        <v>50</v>
      </c>
      <c r="B4783">
        <v>570</v>
      </c>
      <c r="C4783">
        <v>1</v>
      </c>
      <c r="D4783" t="str">
        <f t="shared" si="110"/>
        <v>21+</v>
      </c>
    </row>
    <row r="4784" spans="1:4" x14ac:dyDescent="0.25">
      <c r="A4784">
        <v>51</v>
      </c>
      <c r="B4784">
        <v>51</v>
      </c>
      <c r="C4784">
        <v>10</v>
      </c>
      <c r="D4784">
        <f t="shared" si="110"/>
        <v>0</v>
      </c>
    </row>
    <row r="4785" spans="1:4" x14ac:dyDescent="0.25">
      <c r="A4785">
        <v>51</v>
      </c>
      <c r="B4785">
        <v>52</v>
      </c>
      <c r="C4785">
        <v>7</v>
      </c>
      <c r="D4785">
        <f t="shared" si="110"/>
        <v>1</v>
      </c>
    </row>
    <row r="4786" spans="1:4" x14ac:dyDescent="0.25">
      <c r="A4786">
        <v>51</v>
      </c>
      <c r="B4786">
        <v>53</v>
      </c>
      <c r="C4786">
        <v>11</v>
      </c>
      <c r="D4786">
        <f t="shared" si="110"/>
        <v>2</v>
      </c>
    </row>
    <row r="4787" spans="1:4" x14ac:dyDescent="0.25">
      <c r="A4787">
        <v>51</v>
      </c>
      <c r="B4787">
        <v>54</v>
      </c>
      <c r="C4787">
        <v>6</v>
      </c>
      <c r="D4787">
        <f t="shared" si="110"/>
        <v>3</v>
      </c>
    </row>
    <row r="4788" spans="1:4" x14ac:dyDescent="0.25">
      <c r="A4788">
        <v>51</v>
      </c>
      <c r="B4788">
        <v>55</v>
      </c>
      <c r="C4788">
        <v>5</v>
      </c>
      <c r="D4788">
        <f t="shared" si="110"/>
        <v>4</v>
      </c>
    </row>
    <row r="4789" spans="1:4" x14ac:dyDescent="0.25">
      <c r="A4789">
        <v>51</v>
      </c>
      <c r="B4789">
        <v>56</v>
      </c>
      <c r="C4789">
        <v>12</v>
      </c>
      <c r="D4789">
        <f t="shared" si="110"/>
        <v>5</v>
      </c>
    </row>
    <row r="4790" spans="1:4" x14ac:dyDescent="0.25">
      <c r="A4790">
        <v>51</v>
      </c>
      <c r="B4790">
        <v>57</v>
      </c>
      <c r="C4790">
        <v>11</v>
      </c>
      <c r="D4790">
        <f t="shared" si="110"/>
        <v>6</v>
      </c>
    </row>
    <row r="4791" spans="1:4" x14ac:dyDescent="0.25">
      <c r="A4791">
        <v>51</v>
      </c>
      <c r="B4791">
        <v>58</v>
      </c>
      <c r="C4791">
        <v>15</v>
      </c>
      <c r="D4791">
        <f t="shared" si="110"/>
        <v>7</v>
      </c>
    </row>
    <row r="4792" spans="1:4" x14ac:dyDescent="0.25">
      <c r="A4792">
        <v>51</v>
      </c>
      <c r="B4792">
        <v>59</v>
      </c>
      <c r="C4792">
        <v>6</v>
      </c>
      <c r="D4792">
        <f t="shared" si="110"/>
        <v>8</v>
      </c>
    </row>
    <row r="4793" spans="1:4" x14ac:dyDescent="0.25">
      <c r="A4793">
        <v>51</v>
      </c>
      <c r="B4793">
        <v>60</v>
      </c>
      <c r="C4793">
        <v>7</v>
      </c>
      <c r="D4793">
        <f t="shared" si="110"/>
        <v>9</v>
      </c>
    </row>
    <row r="4794" spans="1:4" x14ac:dyDescent="0.25">
      <c r="A4794">
        <v>51</v>
      </c>
      <c r="B4794">
        <v>61</v>
      </c>
      <c r="C4794">
        <v>5</v>
      </c>
      <c r="D4794">
        <f t="shared" si="110"/>
        <v>10</v>
      </c>
    </row>
    <row r="4795" spans="1:4" x14ac:dyDescent="0.25">
      <c r="A4795">
        <v>51</v>
      </c>
      <c r="B4795">
        <v>62</v>
      </c>
      <c r="C4795">
        <v>10</v>
      </c>
      <c r="D4795">
        <f t="shared" si="110"/>
        <v>11</v>
      </c>
    </row>
    <row r="4796" spans="1:4" x14ac:dyDescent="0.25">
      <c r="A4796">
        <v>51</v>
      </c>
      <c r="B4796">
        <v>63</v>
      </c>
      <c r="C4796">
        <v>8</v>
      </c>
      <c r="D4796">
        <f t="shared" si="110"/>
        <v>12</v>
      </c>
    </row>
    <row r="4797" spans="1:4" x14ac:dyDescent="0.25">
      <c r="A4797">
        <v>51</v>
      </c>
      <c r="B4797">
        <v>64</v>
      </c>
      <c r="C4797">
        <v>8</v>
      </c>
      <c r="D4797">
        <f t="shared" si="110"/>
        <v>13</v>
      </c>
    </row>
    <row r="4798" spans="1:4" x14ac:dyDescent="0.25">
      <c r="A4798">
        <v>51</v>
      </c>
      <c r="B4798">
        <v>65</v>
      </c>
      <c r="C4798">
        <v>5</v>
      </c>
      <c r="D4798">
        <f t="shared" si="110"/>
        <v>14</v>
      </c>
    </row>
    <row r="4799" spans="1:4" x14ac:dyDescent="0.25">
      <c r="A4799">
        <v>51</v>
      </c>
      <c r="B4799">
        <v>66</v>
      </c>
      <c r="C4799">
        <v>9</v>
      </c>
      <c r="D4799">
        <f t="shared" si="110"/>
        <v>15</v>
      </c>
    </row>
    <row r="4800" spans="1:4" x14ac:dyDescent="0.25">
      <c r="A4800">
        <v>51</v>
      </c>
      <c r="B4800">
        <v>67</v>
      </c>
      <c r="C4800">
        <v>9</v>
      </c>
      <c r="D4800">
        <f t="shared" si="110"/>
        <v>16</v>
      </c>
    </row>
    <row r="4801" spans="1:4" x14ac:dyDescent="0.25">
      <c r="A4801">
        <v>51</v>
      </c>
      <c r="B4801">
        <v>68</v>
      </c>
      <c r="C4801">
        <v>4</v>
      </c>
      <c r="D4801">
        <f t="shared" si="110"/>
        <v>17</v>
      </c>
    </row>
    <row r="4802" spans="1:4" x14ac:dyDescent="0.25">
      <c r="A4802">
        <v>51</v>
      </c>
      <c r="B4802">
        <v>69</v>
      </c>
      <c r="C4802">
        <v>7</v>
      </c>
      <c r="D4802">
        <f t="shared" si="110"/>
        <v>18</v>
      </c>
    </row>
    <row r="4803" spans="1:4" x14ac:dyDescent="0.25">
      <c r="A4803">
        <v>51</v>
      </c>
      <c r="B4803">
        <v>70</v>
      </c>
      <c r="C4803">
        <v>9</v>
      </c>
      <c r="D4803">
        <f t="shared" ref="D4803:D4866" si="111">IF(B4803-A4803&lt;21,B4803-A4803,"21+")</f>
        <v>19</v>
      </c>
    </row>
    <row r="4804" spans="1:4" x14ac:dyDescent="0.25">
      <c r="A4804">
        <v>51</v>
      </c>
      <c r="B4804">
        <v>71</v>
      </c>
      <c r="C4804">
        <v>9</v>
      </c>
      <c r="D4804">
        <f t="shared" si="111"/>
        <v>20</v>
      </c>
    </row>
    <row r="4805" spans="1:4" x14ac:dyDescent="0.25">
      <c r="A4805">
        <v>51</v>
      </c>
      <c r="B4805">
        <v>72</v>
      </c>
      <c r="C4805">
        <v>5</v>
      </c>
      <c r="D4805" t="str">
        <f t="shared" si="111"/>
        <v>21+</v>
      </c>
    </row>
    <row r="4806" spans="1:4" x14ac:dyDescent="0.25">
      <c r="A4806">
        <v>51</v>
      </c>
      <c r="B4806">
        <v>73</v>
      </c>
      <c r="C4806">
        <v>6</v>
      </c>
      <c r="D4806" t="str">
        <f t="shared" si="111"/>
        <v>21+</v>
      </c>
    </row>
    <row r="4807" spans="1:4" x14ac:dyDescent="0.25">
      <c r="A4807">
        <v>51</v>
      </c>
      <c r="B4807">
        <v>74</v>
      </c>
      <c r="C4807">
        <v>4</v>
      </c>
      <c r="D4807" t="str">
        <f t="shared" si="111"/>
        <v>21+</v>
      </c>
    </row>
    <row r="4808" spans="1:4" x14ac:dyDescent="0.25">
      <c r="A4808">
        <v>51</v>
      </c>
      <c r="B4808">
        <v>75</v>
      </c>
      <c r="C4808">
        <v>6</v>
      </c>
      <c r="D4808" t="str">
        <f t="shared" si="111"/>
        <v>21+</v>
      </c>
    </row>
    <row r="4809" spans="1:4" x14ac:dyDescent="0.25">
      <c r="A4809">
        <v>51</v>
      </c>
      <c r="B4809">
        <v>76</v>
      </c>
      <c r="C4809">
        <v>2</v>
      </c>
      <c r="D4809" t="str">
        <f t="shared" si="111"/>
        <v>21+</v>
      </c>
    </row>
    <row r="4810" spans="1:4" x14ac:dyDescent="0.25">
      <c r="A4810">
        <v>51</v>
      </c>
      <c r="B4810">
        <v>77</v>
      </c>
      <c r="C4810">
        <v>5</v>
      </c>
      <c r="D4810" t="str">
        <f t="shared" si="111"/>
        <v>21+</v>
      </c>
    </row>
    <row r="4811" spans="1:4" x14ac:dyDescent="0.25">
      <c r="A4811">
        <v>51</v>
      </c>
      <c r="B4811">
        <v>78</v>
      </c>
      <c r="C4811">
        <v>3</v>
      </c>
      <c r="D4811" t="str">
        <f t="shared" si="111"/>
        <v>21+</v>
      </c>
    </row>
    <row r="4812" spans="1:4" x14ac:dyDescent="0.25">
      <c r="A4812">
        <v>51</v>
      </c>
      <c r="B4812">
        <v>79</v>
      </c>
      <c r="C4812">
        <v>1</v>
      </c>
      <c r="D4812" t="str">
        <f t="shared" si="111"/>
        <v>21+</v>
      </c>
    </row>
    <row r="4813" spans="1:4" x14ac:dyDescent="0.25">
      <c r="A4813">
        <v>51</v>
      </c>
      <c r="B4813">
        <v>80</v>
      </c>
      <c r="C4813">
        <v>5</v>
      </c>
      <c r="D4813" t="str">
        <f t="shared" si="111"/>
        <v>21+</v>
      </c>
    </row>
    <row r="4814" spans="1:4" x14ac:dyDescent="0.25">
      <c r="A4814">
        <v>51</v>
      </c>
      <c r="B4814">
        <v>81</v>
      </c>
      <c r="C4814">
        <v>5</v>
      </c>
      <c r="D4814" t="str">
        <f t="shared" si="111"/>
        <v>21+</v>
      </c>
    </row>
    <row r="4815" spans="1:4" x14ac:dyDescent="0.25">
      <c r="A4815">
        <v>51</v>
      </c>
      <c r="B4815">
        <v>82</v>
      </c>
      <c r="C4815">
        <v>7</v>
      </c>
      <c r="D4815" t="str">
        <f t="shared" si="111"/>
        <v>21+</v>
      </c>
    </row>
    <row r="4816" spans="1:4" x14ac:dyDescent="0.25">
      <c r="A4816">
        <v>51</v>
      </c>
      <c r="B4816">
        <v>83</v>
      </c>
      <c r="C4816">
        <v>5</v>
      </c>
      <c r="D4816" t="str">
        <f t="shared" si="111"/>
        <v>21+</v>
      </c>
    </row>
    <row r="4817" spans="1:4" x14ac:dyDescent="0.25">
      <c r="A4817">
        <v>51</v>
      </c>
      <c r="B4817">
        <v>84</v>
      </c>
      <c r="C4817">
        <v>3</v>
      </c>
      <c r="D4817" t="str">
        <f t="shared" si="111"/>
        <v>21+</v>
      </c>
    </row>
    <row r="4818" spans="1:4" x14ac:dyDescent="0.25">
      <c r="A4818">
        <v>51</v>
      </c>
      <c r="B4818">
        <v>85</v>
      </c>
      <c r="C4818">
        <v>3</v>
      </c>
      <c r="D4818" t="str">
        <f t="shared" si="111"/>
        <v>21+</v>
      </c>
    </row>
    <row r="4819" spans="1:4" x14ac:dyDescent="0.25">
      <c r="A4819">
        <v>51</v>
      </c>
      <c r="B4819">
        <v>87</v>
      </c>
      <c r="C4819">
        <v>2</v>
      </c>
      <c r="D4819" t="str">
        <f t="shared" si="111"/>
        <v>21+</v>
      </c>
    </row>
    <row r="4820" spans="1:4" x14ac:dyDescent="0.25">
      <c r="A4820">
        <v>51</v>
      </c>
      <c r="B4820">
        <v>88</v>
      </c>
      <c r="C4820">
        <v>6</v>
      </c>
      <c r="D4820" t="str">
        <f t="shared" si="111"/>
        <v>21+</v>
      </c>
    </row>
    <row r="4821" spans="1:4" x14ac:dyDescent="0.25">
      <c r="A4821">
        <v>51</v>
      </c>
      <c r="B4821">
        <v>89</v>
      </c>
      <c r="C4821">
        <v>4</v>
      </c>
      <c r="D4821" t="str">
        <f t="shared" si="111"/>
        <v>21+</v>
      </c>
    </row>
    <row r="4822" spans="1:4" x14ac:dyDescent="0.25">
      <c r="A4822">
        <v>51</v>
      </c>
      <c r="B4822">
        <v>90</v>
      </c>
      <c r="C4822">
        <v>1</v>
      </c>
      <c r="D4822" t="str">
        <f t="shared" si="111"/>
        <v>21+</v>
      </c>
    </row>
    <row r="4823" spans="1:4" x14ac:dyDescent="0.25">
      <c r="A4823">
        <v>51</v>
      </c>
      <c r="B4823">
        <v>92</v>
      </c>
      <c r="C4823">
        <v>2</v>
      </c>
      <c r="D4823" t="str">
        <f t="shared" si="111"/>
        <v>21+</v>
      </c>
    </row>
    <row r="4824" spans="1:4" x14ac:dyDescent="0.25">
      <c r="A4824">
        <v>51</v>
      </c>
      <c r="B4824">
        <v>93</v>
      </c>
      <c r="C4824">
        <v>4</v>
      </c>
      <c r="D4824" t="str">
        <f t="shared" si="111"/>
        <v>21+</v>
      </c>
    </row>
    <row r="4825" spans="1:4" x14ac:dyDescent="0.25">
      <c r="A4825">
        <v>51</v>
      </c>
      <c r="B4825">
        <v>94</v>
      </c>
      <c r="C4825">
        <v>2</v>
      </c>
      <c r="D4825" t="str">
        <f t="shared" si="111"/>
        <v>21+</v>
      </c>
    </row>
    <row r="4826" spans="1:4" x14ac:dyDescent="0.25">
      <c r="A4826">
        <v>51</v>
      </c>
      <c r="B4826">
        <v>95</v>
      </c>
      <c r="C4826">
        <v>4</v>
      </c>
      <c r="D4826" t="str">
        <f t="shared" si="111"/>
        <v>21+</v>
      </c>
    </row>
    <row r="4827" spans="1:4" x14ac:dyDescent="0.25">
      <c r="A4827">
        <v>51</v>
      </c>
      <c r="B4827">
        <v>96</v>
      </c>
      <c r="C4827">
        <v>1</v>
      </c>
      <c r="D4827" t="str">
        <f t="shared" si="111"/>
        <v>21+</v>
      </c>
    </row>
    <row r="4828" spans="1:4" x14ac:dyDescent="0.25">
      <c r="A4828">
        <v>51</v>
      </c>
      <c r="B4828">
        <v>97</v>
      </c>
      <c r="C4828">
        <v>1</v>
      </c>
      <c r="D4828" t="str">
        <f t="shared" si="111"/>
        <v>21+</v>
      </c>
    </row>
    <row r="4829" spans="1:4" x14ac:dyDescent="0.25">
      <c r="A4829">
        <v>51</v>
      </c>
      <c r="B4829">
        <v>98</v>
      </c>
      <c r="C4829">
        <v>4</v>
      </c>
      <c r="D4829" t="str">
        <f t="shared" si="111"/>
        <v>21+</v>
      </c>
    </row>
    <row r="4830" spans="1:4" x14ac:dyDescent="0.25">
      <c r="A4830">
        <v>51</v>
      </c>
      <c r="B4830">
        <v>99</v>
      </c>
      <c r="C4830">
        <v>1</v>
      </c>
      <c r="D4830" t="str">
        <f t="shared" si="111"/>
        <v>21+</v>
      </c>
    </row>
    <row r="4831" spans="1:4" x14ac:dyDescent="0.25">
      <c r="A4831">
        <v>51</v>
      </c>
      <c r="B4831">
        <v>100</v>
      </c>
      <c r="C4831">
        <v>2</v>
      </c>
      <c r="D4831" t="str">
        <f t="shared" si="111"/>
        <v>21+</v>
      </c>
    </row>
    <row r="4832" spans="1:4" x14ac:dyDescent="0.25">
      <c r="A4832">
        <v>51</v>
      </c>
      <c r="B4832">
        <v>101</v>
      </c>
      <c r="C4832">
        <v>3</v>
      </c>
      <c r="D4832" t="str">
        <f t="shared" si="111"/>
        <v>21+</v>
      </c>
    </row>
    <row r="4833" spans="1:4" x14ac:dyDescent="0.25">
      <c r="A4833">
        <v>51</v>
      </c>
      <c r="B4833">
        <v>103</v>
      </c>
      <c r="C4833">
        <v>2</v>
      </c>
      <c r="D4833" t="str">
        <f t="shared" si="111"/>
        <v>21+</v>
      </c>
    </row>
    <row r="4834" spans="1:4" x14ac:dyDescent="0.25">
      <c r="A4834">
        <v>51</v>
      </c>
      <c r="B4834">
        <v>104</v>
      </c>
      <c r="C4834">
        <v>1</v>
      </c>
      <c r="D4834" t="str">
        <f t="shared" si="111"/>
        <v>21+</v>
      </c>
    </row>
    <row r="4835" spans="1:4" x14ac:dyDescent="0.25">
      <c r="A4835">
        <v>51</v>
      </c>
      <c r="B4835">
        <v>105</v>
      </c>
      <c r="C4835">
        <v>2</v>
      </c>
      <c r="D4835" t="str">
        <f t="shared" si="111"/>
        <v>21+</v>
      </c>
    </row>
    <row r="4836" spans="1:4" x14ac:dyDescent="0.25">
      <c r="A4836">
        <v>51</v>
      </c>
      <c r="B4836">
        <v>106</v>
      </c>
      <c r="C4836">
        <v>3</v>
      </c>
      <c r="D4836" t="str">
        <f t="shared" si="111"/>
        <v>21+</v>
      </c>
    </row>
    <row r="4837" spans="1:4" x14ac:dyDescent="0.25">
      <c r="A4837">
        <v>51</v>
      </c>
      <c r="B4837">
        <v>109</v>
      </c>
      <c r="C4837">
        <v>1</v>
      </c>
      <c r="D4837" t="str">
        <f t="shared" si="111"/>
        <v>21+</v>
      </c>
    </row>
    <row r="4838" spans="1:4" x14ac:dyDescent="0.25">
      <c r="A4838">
        <v>51</v>
      </c>
      <c r="B4838">
        <v>110</v>
      </c>
      <c r="C4838">
        <v>1</v>
      </c>
      <c r="D4838" t="str">
        <f t="shared" si="111"/>
        <v>21+</v>
      </c>
    </row>
    <row r="4839" spans="1:4" x14ac:dyDescent="0.25">
      <c r="A4839">
        <v>51</v>
      </c>
      <c r="B4839">
        <v>112</v>
      </c>
      <c r="C4839">
        <v>2</v>
      </c>
      <c r="D4839" t="str">
        <f t="shared" si="111"/>
        <v>21+</v>
      </c>
    </row>
    <row r="4840" spans="1:4" x14ac:dyDescent="0.25">
      <c r="A4840">
        <v>51</v>
      </c>
      <c r="B4840">
        <v>113</v>
      </c>
      <c r="C4840">
        <v>2</v>
      </c>
      <c r="D4840" t="str">
        <f t="shared" si="111"/>
        <v>21+</v>
      </c>
    </row>
    <row r="4841" spans="1:4" x14ac:dyDescent="0.25">
      <c r="A4841">
        <v>51</v>
      </c>
      <c r="B4841">
        <v>115</v>
      </c>
      <c r="C4841">
        <v>1</v>
      </c>
      <c r="D4841" t="str">
        <f t="shared" si="111"/>
        <v>21+</v>
      </c>
    </row>
    <row r="4842" spans="1:4" x14ac:dyDescent="0.25">
      <c r="A4842">
        <v>51</v>
      </c>
      <c r="B4842">
        <v>116</v>
      </c>
      <c r="C4842">
        <v>2</v>
      </c>
      <c r="D4842" t="str">
        <f t="shared" si="111"/>
        <v>21+</v>
      </c>
    </row>
    <row r="4843" spans="1:4" x14ac:dyDescent="0.25">
      <c r="A4843">
        <v>51</v>
      </c>
      <c r="B4843">
        <v>118</v>
      </c>
      <c r="C4843">
        <v>2</v>
      </c>
      <c r="D4843" t="str">
        <f t="shared" si="111"/>
        <v>21+</v>
      </c>
    </row>
    <row r="4844" spans="1:4" x14ac:dyDescent="0.25">
      <c r="A4844">
        <v>51</v>
      </c>
      <c r="B4844">
        <v>119</v>
      </c>
      <c r="C4844">
        <v>1</v>
      </c>
      <c r="D4844" t="str">
        <f t="shared" si="111"/>
        <v>21+</v>
      </c>
    </row>
    <row r="4845" spans="1:4" x14ac:dyDescent="0.25">
      <c r="A4845">
        <v>51</v>
      </c>
      <c r="B4845">
        <v>120</v>
      </c>
      <c r="C4845">
        <v>1</v>
      </c>
      <c r="D4845" t="str">
        <f t="shared" si="111"/>
        <v>21+</v>
      </c>
    </row>
    <row r="4846" spans="1:4" x14ac:dyDescent="0.25">
      <c r="A4846">
        <v>51</v>
      </c>
      <c r="B4846">
        <v>121</v>
      </c>
      <c r="C4846">
        <v>2</v>
      </c>
      <c r="D4846" t="str">
        <f t="shared" si="111"/>
        <v>21+</v>
      </c>
    </row>
    <row r="4847" spans="1:4" x14ac:dyDescent="0.25">
      <c r="A4847">
        <v>51</v>
      </c>
      <c r="B4847">
        <v>128</v>
      </c>
      <c r="C4847">
        <v>1</v>
      </c>
      <c r="D4847" t="str">
        <f t="shared" si="111"/>
        <v>21+</v>
      </c>
    </row>
    <row r="4848" spans="1:4" x14ac:dyDescent="0.25">
      <c r="A4848">
        <v>51</v>
      </c>
      <c r="B4848">
        <v>130</v>
      </c>
      <c r="C4848">
        <v>1</v>
      </c>
      <c r="D4848" t="str">
        <f t="shared" si="111"/>
        <v>21+</v>
      </c>
    </row>
    <row r="4849" spans="1:4" x14ac:dyDescent="0.25">
      <c r="A4849">
        <v>51</v>
      </c>
      <c r="B4849">
        <v>133</v>
      </c>
      <c r="C4849">
        <v>1</v>
      </c>
      <c r="D4849" t="str">
        <f t="shared" si="111"/>
        <v>21+</v>
      </c>
    </row>
    <row r="4850" spans="1:4" x14ac:dyDescent="0.25">
      <c r="A4850">
        <v>51</v>
      </c>
      <c r="B4850">
        <v>134</v>
      </c>
      <c r="C4850">
        <v>1</v>
      </c>
      <c r="D4850" t="str">
        <f t="shared" si="111"/>
        <v>21+</v>
      </c>
    </row>
    <row r="4851" spans="1:4" x14ac:dyDescent="0.25">
      <c r="A4851">
        <v>51</v>
      </c>
      <c r="B4851">
        <v>137</v>
      </c>
      <c r="C4851">
        <v>3</v>
      </c>
      <c r="D4851" t="str">
        <f t="shared" si="111"/>
        <v>21+</v>
      </c>
    </row>
    <row r="4852" spans="1:4" x14ac:dyDescent="0.25">
      <c r="A4852">
        <v>51</v>
      </c>
      <c r="B4852">
        <v>141</v>
      </c>
      <c r="C4852">
        <v>1</v>
      </c>
      <c r="D4852" t="str">
        <f t="shared" si="111"/>
        <v>21+</v>
      </c>
    </row>
    <row r="4853" spans="1:4" x14ac:dyDescent="0.25">
      <c r="A4853">
        <v>51</v>
      </c>
      <c r="B4853">
        <v>146</v>
      </c>
      <c r="C4853">
        <v>1</v>
      </c>
      <c r="D4853" t="str">
        <f t="shared" si="111"/>
        <v>21+</v>
      </c>
    </row>
    <row r="4854" spans="1:4" x14ac:dyDescent="0.25">
      <c r="A4854">
        <v>51</v>
      </c>
      <c r="B4854">
        <v>153</v>
      </c>
      <c r="C4854">
        <v>1</v>
      </c>
      <c r="D4854" t="str">
        <f t="shared" si="111"/>
        <v>21+</v>
      </c>
    </row>
    <row r="4855" spans="1:4" x14ac:dyDescent="0.25">
      <c r="A4855">
        <v>51</v>
      </c>
      <c r="B4855">
        <v>222</v>
      </c>
      <c r="C4855">
        <v>1</v>
      </c>
      <c r="D4855" t="str">
        <f t="shared" si="111"/>
        <v>21+</v>
      </c>
    </row>
    <row r="4856" spans="1:4" x14ac:dyDescent="0.25">
      <c r="A4856">
        <v>52</v>
      </c>
      <c r="B4856">
        <v>52</v>
      </c>
      <c r="C4856">
        <v>15</v>
      </c>
      <c r="D4856">
        <f t="shared" si="111"/>
        <v>0</v>
      </c>
    </row>
    <row r="4857" spans="1:4" x14ac:dyDescent="0.25">
      <c r="A4857">
        <v>52</v>
      </c>
      <c r="B4857">
        <v>53</v>
      </c>
      <c r="C4857">
        <v>8</v>
      </c>
      <c r="D4857">
        <f t="shared" si="111"/>
        <v>1</v>
      </c>
    </row>
    <row r="4858" spans="1:4" x14ac:dyDescent="0.25">
      <c r="A4858">
        <v>52</v>
      </c>
      <c r="B4858">
        <v>54</v>
      </c>
      <c r="C4858">
        <v>10</v>
      </c>
      <c r="D4858">
        <f t="shared" si="111"/>
        <v>2</v>
      </c>
    </row>
    <row r="4859" spans="1:4" x14ac:dyDescent="0.25">
      <c r="A4859">
        <v>52</v>
      </c>
      <c r="B4859">
        <v>55</v>
      </c>
      <c r="C4859">
        <v>8</v>
      </c>
      <c r="D4859">
        <f t="shared" si="111"/>
        <v>3</v>
      </c>
    </row>
    <row r="4860" spans="1:4" x14ac:dyDescent="0.25">
      <c r="A4860">
        <v>52</v>
      </c>
      <c r="B4860">
        <v>56</v>
      </c>
      <c r="C4860">
        <v>7</v>
      </c>
      <c r="D4860">
        <f t="shared" si="111"/>
        <v>4</v>
      </c>
    </row>
    <row r="4861" spans="1:4" x14ac:dyDescent="0.25">
      <c r="A4861">
        <v>52</v>
      </c>
      <c r="B4861">
        <v>57</v>
      </c>
      <c r="C4861">
        <v>7</v>
      </c>
      <c r="D4861">
        <f t="shared" si="111"/>
        <v>5</v>
      </c>
    </row>
    <row r="4862" spans="1:4" x14ac:dyDescent="0.25">
      <c r="A4862">
        <v>52</v>
      </c>
      <c r="B4862">
        <v>58</v>
      </c>
      <c r="C4862">
        <v>6</v>
      </c>
      <c r="D4862">
        <f t="shared" si="111"/>
        <v>6</v>
      </c>
    </row>
    <row r="4863" spans="1:4" x14ac:dyDescent="0.25">
      <c r="A4863">
        <v>52</v>
      </c>
      <c r="B4863">
        <v>59</v>
      </c>
      <c r="C4863">
        <v>10</v>
      </c>
      <c r="D4863">
        <f t="shared" si="111"/>
        <v>7</v>
      </c>
    </row>
    <row r="4864" spans="1:4" x14ac:dyDescent="0.25">
      <c r="A4864">
        <v>52</v>
      </c>
      <c r="B4864">
        <v>60</v>
      </c>
      <c r="C4864">
        <v>9</v>
      </c>
      <c r="D4864">
        <f t="shared" si="111"/>
        <v>8</v>
      </c>
    </row>
    <row r="4865" spans="1:4" x14ac:dyDescent="0.25">
      <c r="A4865">
        <v>52</v>
      </c>
      <c r="B4865">
        <v>61</v>
      </c>
      <c r="C4865">
        <v>5</v>
      </c>
      <c r="D4865">
        <f t="shared" si="111"/>
        <v>9</v>
      </c>
    </row>
    <row r="4866" spans="1:4" x14ac:dyDescent="0.25">
      <c r="A4866">
        <v>52</v>
      </c>
      <c r="B4866">
        <v>62</v>
      </c>
      <c r="C4866">
        <v>9</v>
      </c>
      <c r="D4866">
        <f t="shared" si="111"/>
        <v>10</v>
      </c>
    </row>
    <row r="4867" spans="1:4" x14ac:dyDescent="0.25">
      <c r="A4867">
        <v>52</v>
      </c>
      <c r="B4867">
        <v>63</v>
      </c>
      <c r="C4867">
        <v>6</v>
      </c>
      <c r="D4867">
        <f t="shared" ref="D4867:D4930" si="112">IF(B4867-A4867&lt;21,B4867-A4867,"21+")</f>
        <v>11</v>
      </c>
    </row>
    <row r="4868" spans="1:4" x14ac:dyDescent="0.25">
      <c r="A4868">
        <v>52</v>
      </c>
      <c r="B4868">
        <v>64</v>
      </c>
      <c r="C4868">
        <v>2</v>
      </c>
      <c r="D4868">
        <f t="shared" si="112"/>
        <v>12</v>
      </c>
    </row>
    <row r="4869" spans="1:4" x14ac:dyDescent="0.25">
      <c r="A4869">
        <v>52</v>
      </c>
      <c r="B4869">
        <v>65</v>
      </c>
      <c r="C4869">
        <v>6</v>
      </c>
      <c r="D4869">
        <f t="shared" si="112"/>
        <v>13</v>
      </c>
    </row>
    <row r="4870" spans="1:4" x14ac:dyDescent="0.25">
      <c r="A4870">
        <v>52</v>
      </c>
      <c r="B4870">
        <v>66</v>
      </c>
      <c r="C4870">
        <v>7</v>
      </c>
      <c r="D4870">
        <f t="shared" si="112"/>
        <v>14</v>
      </c>
    </row>
    <row r="4871" spans="1:4" x14ac:dyDescent="0.25">
      <c r="A4871">
        <v>52</v>
      </c>
      <c r="B4871">
        <v>67</v>
      </c>
      <c r="C4871">
        <v>11</v>
      </c>
      <c r="D4871">
        <f t="shared" si="112"/>
        <v>15</v>
      </c>
    </row>
    <row r="4872" spans="1:4" x14ac:dyDescent="0.25">
      <c r="A4872">
        <v>52</v>
      </c>
      <c r="B4872">
        <v>68</v>
      </c>
      <c r="C4872">
        <v>9</v>
      </c>
      <c r="D4872">
        <f t="shared" si="112"/>
        <v>16</v>
      </c>
    </row>
    <row r="4873" spans="1:4" x14ac:dyDescent="0.25">
      <c r="A4873">
        <v>52</v>
      </c>
      <c r="B4873">
        <v>69</v>
      </c>
      <c r="C4873">
        <v>9</v>
      </c>
      <c r="D4873">
        <f t="shared" si="112"/>
        <v>17</v>
      </c>
    </row>
    <row r="4874" spans="1:4" x14ac:dyDescent="0.25">
      <c r="A4874">
        <v>52</v>
      </c>
      <c r="B4874">
        <v>70</v>
      </c>
      <c r="C4874">
        <v>8</v>
      </c>
      <c r="D4874">
        <f t="shared" si="112"/>
        <v>18</v>
      </c>
    </row>
    <row r="4875" spans="1:4" x14ac:dyDescent="0.25">
      <c r="A4875">
        <v>52</v>
      </c>
      <c r="B4875">
        <v>71</v>
      </c>
      <c r="C4875">
        <v>7</v>
      </c>
      <c r="D4875">
        <f t="shared" si="112"/>
        <v>19</v>
      </c>
    </row>
    <row r="4876" spans="1:4" x14ac:dyDescent="0.25">
      <c r="A4876">
        <v>52</v>
      </c>
      <c r="B4876">
        <v>72</v>
      </c>
      <c r="C4876">
        <v>3</v>
      </c>
      <c r="D4876">
        <f t="shared" si="112"/>
        <v>20</v>
      </c>
    </row>
    <row r="4877" spans="1:4" x14ac:dyDescent="0.25">
      <c r="A4877">
        <v>52</v>
      </c>
      <c r="B4877">
        <v>73</v>
      </c>
      <c r="C4877">
        <v>6</v>
      </c>
      <c r="D4877" t="str">
        <f t="shared" si="112"/>
        <v>21+</v>
      </c>
    </row>
    <row r="4878" spans="1:4" x14ac:dyDescent="0.25">
      <c r="A4878">
        <v>52</v>
      </c>
      <c r="B4878">
        <v>74</v>
      </c>
      <c r="C4878">
        <v>6</v>
      </c>
      <c r="D4878" t="str">
        <f t="shared" si="112"/>
        <v>21+</v>
      </c>
    </row>
    <row r="4879" spans="1:4" x14ac:dyDescent="0.25">
      <c r="A4879">
        <v>52</v>
      </c>
      <c r="B4879">
        <v>75</v>
      </c>
      <c r="C4879">
        <v>4</v>
      </c>
      <c r="D4879" t="str">
        <f t="shared" si="112"/>
        <v>21+</v>
      </c>
    </row>
    <row r="4880" spans="1:4" x14ac:dyDescent="0.25">
      <c r="A4880">
        <v>52</v>
      </c>
      <c r="B4880">
        <v>76</v>
      </c>
      <c r="C4880">
        <v>3</v>
      </c>
      <c r="D4880" t="str">
        <f t="shared" si="112"/>
        <v>21+</v>
      </c>
    </row>
    <row r="4881" spans="1:4" x14ac:dyDescent="0.25">
      <c r="A4881">
        <v>52</v>
      </c>
      <c r="B4881">
        <v>77</v>
      </c>
      <c r="C4881">
        <v>4</v>
      </c>
      <c r="D4881" t="str">
        <f t="shared" si="112"/>
        <v>21+</v>
      </c>
    </row>
    <row r="4882" spans="1:4" x14ac:dyDescent="0.25">
      <c r="A4882">
        <v>52</v>
      </c>
      <c r="B4882">
        <v>78</v>
      </c>
      <c r="C4882">
        <v>3</v>
      </c>
      <c r="D4882" t="str">
        <f t="shared" si="112"/>
        <v>21+</v>
      </c>
    </row>
    <row r="4883" spans="1:4" x14ac:dyDescent="0.25">
      <c r="A4883">
        <v>52</v>
      </c>
      <c r="B4883">
        <v>79</v>
      </c>
      <c r="C4883">
        <v>4</v>
      </c>
      <c r="D4883" t="str">
        <f t="shared" si="112"/>
        <v>21+</v>
      </c>
    </row>
    <row r="4884" spans="1:4" x14ac:dyDescent="0.25">
      <c r="A4884">
        <v>52</v>
      </c>
      <c r="B4884">
        <v>80</v>
      </c>
      <c r="C4884">
        <v>6</v>
      </c>
      <c r="D4884" t="str">
        <f t="shared" si="112"/>
        <v>21+</v>
      </c>
    </row>
    <row r="4885" spans="1:4" x14ac:dyDescent="0.25">
      <c r="A4885">
        <v>52</v>
      </c>
      <c r="B4885">
        <v>81</v>
      </c>
      <c r="C4885">
        <v>1</v>
      </c>
      <c r="D4885" t="str">
        <f t="shared" si="112"/>
        <v>21+</v>
      </c>
    </row>
    <row r="4886" spans="1:4" x14ac:dyDescent="0.25">
      <c r="A4886">
        <v>52</v>
      </c>
      <c r="B4886">
        <v>82</v>
      </c>
      <c r="C4886">
        <v>4</v>
      </c>
      <c r="D4886" t="str">
        <f t="shared" si="112"/>
        <v>21+</v>
      </c>
    </row>
    <row r="4887" spans="1:4" x14ac:dyDescent="0.25">
      <c r="A4887">
        <v>52</v>
      </c>
      <c r="B4887">
        <v>83</v>
      </c>
      <c r="C4887">
        <v>3</v>
      </c>
      <c r="D4887" t="str">
        <f t="shared" si="112"/>
        <v>21+</v>
      </c>
    </row>
    <row r="4888" spans="1:4" x14ac:dyDescent="0.25">
      <c r="A4888">
        <v>52</v>
      </c>
      <c r="B4888">
        <v>84</v>
      </c>
      <c r="C4888">
        <v>1</v>
      </c>
      <c r="D4888" t="str">
        <f t="shared" si="112"/>
        <v>21+</v>
      </c>
    </row>
    <row r="4889" spans="1:4" x14ac:dyDescent="0.25">
      <c r="A4889">
        <v>52</v>
      </c>
      <c r="B4889">
        <v>85</v>
      </c>
      <c r="C4889">
        <v>6</v>
      </c>
      <c r="D4889" t="str">
        <f t="shared" si="112"/>
        <v>21+</v>
      </c>
    </row>
    <row r="4890" spans="1:4" x14ac:dyDescent="0.25">
      <c r="A4890">
        <v>52</v>
      </c>
      <c r="B4890">
        <v>86</v>
      </c>
      <c r="C4890">
        <v>3</v>
      </c>
      <c r="D4890" t="str">
        <f t="shared" si="112"/>
        <v>21+</v>
      </c>
    </row>
    <row r="4891" spans="1:4" x14ac:dyDescent="0.25">
      <c r="A4891">
        <v>52</v>
      </c>
      <c r="B4891">
        <v>87</v>
      </c>
      <c r="C4891">
        <v>6</v>
      </c>
      <c r="D4891" t="str">
        <f t="shared" si="112"/>
        <v>21+</v>
      </c>
    </row>
    <row r="4892" spans="1:4" x14ac:dyDescent="0.25">
      <c r="A4892">
        <v>52</v>
      </c>
      <c r="B4892">
        <v>88</v>
      </c>
      <c r="C4892">
        <v>2</v>
      </c>
      <c r="D4892" t="str">
        <f t="shared" si="112"/>
        <v>21+</v>
      </c>
    </row>
    <row r="4893" spans="1:4" x14ac:dyDescent="0.25">
      <c r="A4893">
        <v>52</v>
      </c>
      <c r="B4893">
        <v>89</v>
      </c>
      <c r="C4893">
        <v>4</v>
      </c>
      <c r="D4893" t="str">
        <f t="shared" si="112"/>
        <v>21+</v>
      </c>
    </row>
    <row r="4894" spans="1:4" x14ac:dyDescent="0.25">
      <c r="A4894">
        <v>52</v>
      </c>
      <c r="B4894">
        <v>90</v>
      </c>
      <c r="C4894">
        <v>8</v>
      </c>
      <c r="D4894" t="str">
        <f t="shared" si="112"/>
        <v>21+</v>
      </c>
    </row>
    <row r="4895" spans="1:4" x14ac:dyDescent="0.25">
      <c r="A4895">
        <v>52</v>
      </c>
      <c r="B4895">
        <v>91</v>
      </c>
      <c r="C4895">
        <v>6</v>
      </c>
      <c r="D4895" t="str">
        <f t="shared" si="112"/>
        <v>21+</v>
      </c>
    </row>
    <row r="4896" spans="1:4" x14ac:dyDescent="0.25">
      <c r="A4896">
        <v>52</v>
      </c>
      <c r="B4896">
        <v>92</v>
      </c>
      <c r="C4896">
        <v>4</v>
      </c>
      <c r="D4896" t="str">
        <f t="shared" si="112"/>
        <v>21+</v>
      </c>
    </row>
    <row r="4897" spans="1:4" x14ac:dyDescent="0.25">
      <c r="A4897">
        <v>52</v>
      </c>
      <c r="B4897">
        <v>93</v>
      </c>
      <c r="C4897">
        <v>1</v>
      </c>
      <c r="D4897" t="str">
        <f t="shared" si="112"/>
        <v>21+</v>
      </c>
    </row>
    <row r="4898" spans="1:4" x14ac:dyDescent="0.25">
      <c r="A4898">
        <v>52</v>
      </c>
      <c r="B4898">
        <v>94</v>
      </c>
      <c r="C4898">
        <v>4</v>
      </c>
      <c r="D4898" t="str">
        <f t="shared" si="112"/>
        <v>21+</v>
      </c>
    </row>
    <row r="4899" spans="1:4" x14ac:dyDescent="0.25">
      <c r="A4899">
        <v>52</v>
      </c>
      <c r="B4899">
        <v>95</v>
      </c>
      <c r="C4899">
        <v>1</v>
      </c>
      <c r="D4899" t="str">
        <f t="shared" si="112"/>
        <v>21+</v>
      </c>
    </row>
    <row r="4900" spans="1:4" x14ac:dyDescent="0.25">
      <c r="A4900">
        <v>52</v>
      </c>
      <c r="B4900">
        <v>96</v>
      </c>
      <c r="C4900">
        <v>5</v>
      </c>
      <c r="D4900" t="str">
        <f t="shared" si="112"/>
        <v>21+</v>
      </c>
    </row>
    <row r="4901" spans="1:4" x14ac:dyDescent="0.25">
      <c r="A4901">
        <v>52</v>
      </c>
      <c r="B4901">
        <v>97</v>
      </c>
      <c r="C4901">
        <v>3</v>
      </c>
      <c r="D4901" t="str">
        <f t="shared" si="112"/>
        <v>21+</v>
      </c>
    </row>
    <row r="4902" spans="1:4" x14ac:dyDescent="0.25">
      <c r="A4902">
        <v>52</v>
      </c>
      <c r="B4902">
        <v>98</v>
      </c>
      <c r="C4902">
        <v>2</v>
      </c>
      <c r="D4902" t="str">
        <f t="shared" si="112"/>
        <v>21+</v>
      </c>
    </row>
    <row r="4903" spans="1:4" x14ac:dyDescent="0.25">
      <c r="A4903">
        <v>52</v>
      </c>
      <c r="B4903">
        <v>100</v>
      </c>
      <c r="C4903">
        <v>1</v>
      </c>
      <c r="D4903" t="str">
        <f t="shared" si="112"/>
        <v>21+</v>
      </c>
    </row>
    <row r="4904" spans="1:4" x14ac:dyDescent="0.25">
      <c r="A4904">
        <v>52</v>
      </c>
      <c r="B4904">
        <v>101</v>
      </c>
      <c r="C4904">
        <v>3</v>
      </c>
      <c r="D4904" t="str">
        <f t="shared" si="112"/>
        <v>21+</v>
      </c>
    </row>
    <row r="4905" spans="1:4" x14ac:dyDescent="0.25">
      <c r="A4905">
        <v>52</v>
      </c>
      <c r="B4905">
        <v>102</v>
      </c>
      <c r="C4905">
        <v>1</v>
      </c>
      <c r="D4905" t="str">
        <f t="shared" si="112"/>
        <v>21+</v>
      </c>
    </row>
    <row r="4906" spans="1:4" x14ac:dyDescent="0.25">
      <c r="A4906">
        <v>52</v>
      </c>
      <c r="B4906">
        <v>104</v>
      </c>
      <c r="C4906">
        <v>1</v>
      </c>
      <c r="D4906" t="str">
        <f t="shared" si="112"/>
        <v>21+</v>
      </c>
    </row>
    <row r="4907" spans="1:4" x14ac:dyDescent="0.25">
      <c r="A4907">
        <v>52</v>
      </c>
      <c r="B4907">
        <v>108</v>
      </c>
      <c r="C4907">
        <v>3</v>
      </c>
      <c r="D4907" t="str">
        <f t="shared" si="112"/>
        <v>21+</v>
      </c>
    </row>
    <row r="4908" spans="1:4" x14ac:dyDescent="0.25">
      <c r="A4908">
        <v>52</v>
      </c>
      <c r="B4908">
        <v>109</v>
      </c>
      <c r="C4908">
        <v>2</v>
      </c>
      <c r="D4908" t="str">
        <f t="shared" si="112"/>
        <v>21+</v>
      </c>
    </row>
    <row r="4909" spans="1:4" x14ac:dyDescent="0.25">
      <c r="A4909">
        <v>52</v>
      </c>
      <c r="B4909">
        <v>111</v>
      </c>
      <c r="C4909">
        <v>1</v>
      </c>
      <c r="D4909" t="str">
        <f t="shared" si="112"/>
        <v>21+</v>
      </c>
    </row>
    <row r="4910" spans="1:4" x14ac:dyDescent="0.25">
      <c r="A4910">
        <v>52</v>
      </c>
      <c r="B4910">
        <v>114</v>
      </c>
      <c r="C4910">
        <v>1</v>
      </c>
      <c r="D4910" t="str">
        <f t="shared" si="112"/>
        <v>21+</v>
      </c>
    </row>
    <row r="4911" spans="1:4" x14ac:dyDescent="0.25">
      <c r="A4911">
        <v>52</v>
      </c>
      <c r="B4911">
        <v>117</v>
      </c>
      <c r="C4911">
        <v>1</v>
      </c>
      <c r="D4911" t="str">
        <f t="shared" si="112"/>
        <v>21+</v>
      </c>
    </row>
    <row r="4912" spans="1:4" x14ac:dyDescent="0.25">
      <c r="A4912">
        <v>52</v>
      </c>
      <c r="B4912">
        <v>118</v>
      </c>
      <c r="C4912">
        <v>2</v>
      </c>
      <c r="D4912" t="str">
        <f t="shared" si="112"/>
        <v>21+</v>
      </c>
    </row>
    <row r="4913" spans="1:4" x14ac:dyDescent="0.25">
      <c r="A4913">
        <v>52</v>
      </c>
      <c r="B4913">
        <v>121</v>
      </c>
      <c r="C4913">
        <v>1</v>
      </c>
      <c r="D4913" t="str">
        <f t="shared" si="112"/>
        <v>21+</v>
      </c>
    </row>
    <row r="4914" spans="1:4" x14ac:dyDescent="0.25">
      <c r="A4914">
        <v>52</v>
      </c>
      <c r="B4914">
        <v>122</v>
      </c>
      <c r="C4914">
        <v>1</v>
      </c>
      <c r="D4914" t="str">
        <f t="shared" si="112"/>
        <v>21+</v>
      </c>
    </row>
    <row r="4915" spans="1:4" x14ac:dyDescent="0.25">
      <c r="A4915">
        <v>52</v>
      </c>
      <c r="B4915">
        <v>124</v>
      </c>
      <c r="C4915">
        <v>1</v>
      </c>
      <c r="D4915" t="str">
        <f t="shared" si="112"/>
        <v>21+</v>
      </c>
    </row>
    <row r="4916" spans="1:4" x14ac:dyDescent="0.25">
      <c r="A4916">
        <v>52</v>
      </c>
      <c r="B4916">
        <v>126</v>
      </c>
      <c r="C4916">
        <v>1</v>
      </c>
      <c r="D4916" t="str">
        <f t="shared" si="112"/>
        <v>21+</v>
      </c>
    </row>
    <row r="4917" spans="1:4" x14ac:dyDescent="0.25">
      <c r="A4917">
        <v>52</v>
      </c>
      <c r="B4917">
        <v>129</v>
      </c>
      <c r="C4917">
        <v>4</v>
      </c>
      <c r="D4917" t="str">
        <f t="shared" si="112"/>
        <v>21+</v>
      </c>
    </row>
    <row r="4918" spans="1:4" x14ac:dyDescent="0.25">
      <c r="A4918">
        <v>52</v>
      </c>
      <c r="B4918">
        <v>132</v>
      </c>
      <c r="C4918">
        <v>1</v>
      </c>
      <c r="D4918" t="str">
        <f t="shared" si="112"/>
        <v>21+</v>
      </c>
    </row>
    <row r="4919" spans="1:4" x14ac:dyDescent="0.25">
      <c r="A4919">
        <v>52</v>
      </c>
      <c r="B4919">
        <v>147</v>
      </c>
      <c r="C4919">
        <v>1</v>
      </c>
      <c r="D4919" t="str">
        <f t="shared" si="112"/>
        <v>21+</v>
      </c>
    </row>
    <row r="4920" spans="1:4" x14ac:dyDescent="0.25">
      <c r="A4920">
        <v>52</v>
      </c>
      <c r="B4920">
        <v>149</v>
      </c>
      <c r="C4920">
        <v>1</v>
      </c>
      <c r="D4920" t="str">
        <f t="shared" si="112"/>
        <v>21+</v>
      </c>
    </row>
    <row r="4921" spans="1:4" x14ac:dyDescent="0.25">
      <c r="A4921">
        <v>52</v>
      </c>
      <c r="B4921">
        <v>181</v>
      </c>
      <c r="C4921">
        <v>1</v>
      </c>
      <c r="D4921" t="str">
        <f t="shared" si="112"/>
        <v>21+</v>
      </c>
    </row>
    <row r="4922" spans="1:4" x14ac:dyDescent="0.25">
      <c r="A4922">
        <v>52</v>
      </c>
      <c r="B4922">
        <v>446</v>
      </c>
      <c r="C4922">
        <v>1</v>
      </c>
      <c r="D4922" t="str">
        <f t="shared" si="112"/>
        <v>21+</v>
      </c>
    </row>
    <row r="4923" spans="1:4" x14ac:dyDescent="0.25">
      <c r="A4923">
        <v>53</v>
      </c>
      <c r="B4923">
        <v>53</v>
      </c>
      <c r="C4923">
        <v>10</v>
      </c>
      <c r="D4923">
        <f t="shared" si="112"/>
        <v>0</v>
      </c>
    </row>
    <row r="4924" spans="1:4" x14ac:dyDescent="0.25">
      <c r="A4924">
        <v>53</v>
      </c>
      <c r="B4924">
        <v>54</v>
      </c>
      <c r="C4924">
        <v>9</v>
      </c>
      <c r="D4924">
        <f t="shared" si="112"/>
        <v>1</v>
      </c>
    </row>
    <row r="4925" spans="1:4" x14ac:dyDescent="0.25">
      <c r="A4925">
        <v>53</v>
      </c>
      <c r="B4925">
        <v>55</v>
      </c>
      <c r="C4925">
        <v>7</v>
      </c>
      <c r="D4925">
        <f t="shared" si="112"/>
        <v>2</v>
      </c>
    </row>
    <row r="4926" spans="1:4" x14ac:dyDescent="0.25">
      <c r="A4926">
        <v>53</v>
      </c>
      <c r="B4926">
        <v>56</v>
      </c>
      <c r="C4926">
        <v>4</v>
      </c>
      <c r="D4926">
        <f t="shared" si="112"/>
        <v>3</v>
      </c>
    </row>
    <row r="4927" spans="1:4" x14ac:dyDescent="0.25">
      <c r="A4927">
        <v>53</v>
      </c>
      <c r="B4927">
        <v>57</v>
      </c>
      <c r="C4927">
        <v>12</v>
      </c>
      <c r="D4927">
        <f t="shared" si="112"/>
        <v>4</v>
      </c>
    </row>
    <row r="4928" spans="1:4" x14ac:dyDescent="0.25">
      <c r="A4928">
        <v>53</v>
      </c>
      <c r="B4928">
        <v>58</v>
      </c>
      <c r="C4928">
        <v>8</v>
      </c>
      <c r="D4928">
        <f t="shared" si="112"/>
        <v>5</v>
      </c>
    </row>
    <row r="4929" spans="1:4" x14ac:dyDescent="0.25">
      <c r="A4929">
        <v>53</v>
      </c>
      <c r="B4929">
        <v>59</v>
      </c>
      <c r="C4929">
        <v>6</v>
      </c>
      <c r="D4929">
        <f t="shared" si="112"/>
        <v>6</v>
      </c>
    </row>
    <row r="4930" spans="1:4" x14ac:dyDescent="0.25">
      <c r="A4930">
        <v>53</v>
      </c>
      <c r="B4930">
        <v>60</v>
      </c>
      <c r="C4930">
        <v>7</v>
      </c>
      <c r="D4930">
        <f t="shared" si="112"/>
        <v>7</v>
      </c>
    </row>
    <row r="4931" spans="1:4" x14ac:dyDescent="0.25">
      <c r="A4931">
        <v>53</v>
      </c>
      <c r="B4931">
        <v>61</v>
      </c>
      <c r="C4931">
        <v>12</v>
      </c>
      <c r="D4931">
        <f t="shared" ref="D4931:D4994" si="113">IF(B4931-A4931&lt;21,B4931-A4931,"21+")</f>
        <v>8</v>
      </c>
    </row>
    <row r="4932" spans="1:4" x14ac:dyDescent="0.25">
      <c r="A4932">
        <v>53</v>
      </c>
      <c r="B4932">
        <v>62</v>
      </c>
      <c r="C4932">
        <v>6</v>
      </c>
      <c r="D4932">
        <f t="shared" si="113"/>
        <v>9</v>
      </c>
    </row>
    <row r="4933" spans="1:4" x14ac:dyDescent="0.25">
      <c r="A4933">
        <v>53</v>
      </c>
      <c r="B4933">
        <v>63</v>
      </c>
      <c r="C4933">
        <v>10</v>
      </c>
      <c r="D4933">
        <f t="shared" si="113"/>
        <v>10</v>
      </c>
    </row>
    <row r="4934" spans="1:4" x14ac:dyDescent="0.25">
      <c r="A4934">
        <v>53</v>
      </c>
      <c r="B4934">
        <v>64</v>
      </c>
      <c r="C4934">
        <v>7</v>
      </c>
      <c r="D4934">
        <f t="shared" si="113"/>
        <v>11</v>
      </c>
    </row>
    <row r="4935" spans="1:4" x14ac:dyDescent="0.25">
      <c r="A4935">
        <v>53</v>
      </c>
      <c r="B4935">
        <v>65</v>
      </c>
      <c r="C4935">
        <v>4</v>
      </c>
      <c r="D4935">
        <f t="shared" si="113"/>
        <v>12</v>
      </c>
    </row>
    <row r="4936" spans="1:4" x14ac:dyDescent="0.25">
      <c r="A4936">
        <v>53</v>
      </c>
      <c r="B4936">
        <v>66</v>
      </c>
      <c r="C4936">
        <v>9</v>
      </c>
      <c r="D4936">
        <f t="shared" si="113"/>
        <v>13</v>
      </c>
    </row>
    <row r="4937" spans="1:4" x14ac:dyDescent="0.25">
      <c r="A4937">
        <v>53</v>
      </c>
      <c r="B4937">
        <v>67</v>
      </c>
      <c r="C4937">
        <v>7</v>
      </c>
      <c r="D4937">
        <f t="shared" si="113"/>
        <v>14</v>
      </c>
    </row>
    <row r="4938" spans="1:4" x14ac:dyDescent="0.25">
      <c r="A4938">
        <v>53</v>
      </c>
      <c r="B4938">
        <v>68</v>
      </c>
      <c r="C4938">
        <v>5</v>
      </c>
      <c r="D4938">
        <f t="shared" si="113"/>
        <v>15</v>
      </c>
    </row>
    <row r="4939" spans="1:4" x14ac:dyDescent="0.25">
      <c r="A4939">
        <v>53</v>
      </c>
      <c r="B4939">
        <v>69</v>
      </c>
      <c r="C4939">
        <v>4</v>
      </c>
      <c r="D4939">
        <f t="shared" si="113"/>
        <v>16</v>
      </c>
    </row>
    <row r="4940" spans="1:4" x14ac:dyDescent="0.25">
      <c r="A4940">
        <v>53</v>
      </c>
      <c r="B4940">
        <v>70</v>
      </c>
      <c r="C4940">
        <v>7</v>
      </c>
      <c r="D4940">
        <f t="shared" si="113"/>
        <v>17</v>
      </c>
    </row>
    <row r="4941" spans="1:4" x14ac:dyDescent="0.25">
      <c r="A4941">
        <v>53</v>
      </c>
      <c r="B4941">
        <v>71</v>
      </c>
      <c r="C4941">
        <v>4</v>
      </c>
      <c r="D4941">
        <f t="shared" si="113"/>
        <v>18</v>
      </c>
    </row>
    <row r="4942" spans="1:4" x14ac:dyDescent="0.25">
      <c r="A4942">
        <v>53</v>
      </c>
      <c r="B4942">
        <v>72</v>
      </c>
      <c r="C4942">
        <v>4</v>
      </c>
      <c r="D4942">
        <f t="shared" si="113"/>
        <v>19</v>
      </c>
    </row>
    <row r="4943" spans="1:4" x14ac:dyDescent="0.25">
      <c r="A4943">
        <v>53</v>
      </c>
      <c r="B4943">
        <v>73</v>
      </c>
      <c r="C4943">
        <v>6</v>
      </c>
      <c r="D4943">
        <f t="shared" si="113"/>
        <v>20</v>
      </c>
    </row>
    <row r="4944" spans="1:4" x14ac:dyDescent="0.25">
      <c r="A4944">
        <v>53</v>
      </c>
      <c r="B4944">
        <v>74</v>
      </c>
      <c r="C4944">
        <v>7</v>
      </c>
      <c r="D4944" t="str">
        <f t="shared" si="113"/>
        <v>21+</v>
      </c>
    </row>
    <row r="4945" spans="1:4" x14ac:dyDescent="0.25">
      <c r="A4945">
        <v>53</v>
      </c>
      <c r="B4945">
        <v>75</v>
      </c>
      <c r="C4945">
        <v>3</v>
      </c>
      <c r="D4945" t="str">
        <f t="shared" si="113"/>
        <v>21+</v>
      </c>
    </row>
    <row r="4946" spans="1:4" x14ac:dyDescent="0.25">
      <c r="A4946">
        <v>53</v>
      </c>
      <c r="B4946">
        <v>76</v>
      </c>
      <c r="C4946">
        <v>4</v>
      </c>
      <c r="D4946" t="str">
        <f t="shared" si="113"/>
        <v>21+</v>
      </c>
    </row>
    <row r="4947" spans="1:4" x14ac:dyDescent="0.25">
      <c r="A4947">
        <v>53</v>
      </c>
      <c r="B4947">
        <v>77</v>
      </c>
      <c r="C4947">
        <v>3</v>
      </c>
      <c r="D4947" t="str">
        <f t="shared" si="113"/>
        <v>21+</v>
      </c>
    </row>
    <row r="4948" spans="1:4" x14ac:dyDescent="0.25">
      <c r="A4948">
        <v>53</v>
      </c>
      <c r="B4948">
        <v>78</v>
      </c>
      <c r="C4948">
        <v>4</v>
      </c>
      <c r="D4948" t="str">
        <f t="shared" si="113"/>
        <v>21+</v>
      </c>
    </row>
    <row r="4949" spans="1:4" x14ac:dyDescent="0.25">
      <c r="A4949">
        <v>53</v>
      </c>
      <c r="B4949">
        <v>79</v>
      </c>
      <c r="C4949">
        <v>4</v>
      </c>
      <c r="D4949" t="str">
        <f t="shared" si="113"/>
        <v>21+</v>
      </c>
    </row>
    <row r="4950" spans="1:4" x14ac:dyDescent="0.25">
      <c r="A4950">
        <v>53</v>
      </c>
      <c r="B4950">
        <v>80</v>
      </c>
      <c r="C4950">
        <v>3</v>
      </c>
      <c r="D4950" t="str">
        <f t="shared" si="113"/>
        <v>21+</v>
      </c>
    </row>
    <row r="4951" spans="1:4" x14ac:dyDescent="0.25">
      <c r="A4951">
        <v>53</v>
      </c>
      <c r="B4951">
        <v>81</v>
      </c>
      <c r="C4951">
        <v>3</v>
      </c>
      <c r="D4951" t="str">
        <f t="shared" si="113"/>
        <v>21+</v>
      </c>
    </row>
    <row r="4952" spans="1:4" x14ac:dyDescent="0.25">
      <c r="A4952">
        <v>53</v>
      </c>
      <c r="B4952">
        <v>82</v>
      </c>
      <c r="C4952">
        <v>3</v>
      </c>
      <c r="D4952" t="str">
        <f t="shared" si="113"/>
        <v>21+</v>
      </c>
    </row>
    <row r="4953" spans="1:4" x14ac:dyDescent="0.25">
      <c r="A4953">
        <v>53</v>
      </c>
      <c r="B4953">
        <v>83</v>
      </c>
      <c r="C4953">
        <v>3</v>
      </c>
      <c r="D4953" t="str">
        <f t="shared" si="113"/>
        <v>21+</v>
      </c>
    </row>
    <row r="4954" spans="1:4" x14ac:dyDescent="0.25">
      <c r="A4954">
        <v>53</v>
      </c>
      <c r="B4954">
        <v>84</v>
      </c>
      <c r="C4954">
        <v>2</v>
      </c>
      <c r="D4954" t="str">
        <f t="shared" si="113"/>
        <v>21+</v>
      </c>
    </row>
    <row r="4955" spans="1:4" x14ac:dyDescent="0.25">
      <c r="A4955">
        <v>53</v>
      </c>
      <c r="B4955">
        <v>85</v>
      </c>
      <c r="C4955">
        <v>3</v>
      </c>
      <c r="D4955" t="str">
        <f t="shared" si="113"/>
        <v>21+</v>
      </c>
    </row>
    <row r="4956" spans="1:4" x14ac:dyDescent="0.25">
      <c r="A4956">
        <v>53</v>
      </c>
      <c r="B4956">
        <v>86</v>
      </c>
      <c r="C4956">
        <v>5</v>
      </c>
      <c r="D4956" t="str">
        <f t="shared" si="113"/>
        <v>21+</v>
      </c>
    </row>
    <row r="4957" spans="1:4" x14ac:dyDescent="0.25">
      <c r="A4957">
        <v>53</v>
      </c>
      <c r="B4957">
        <v>87</v>
      </c>
      <c r="C4957">
        <v>2</v>
      </c>
      <c r="D4957" t="str">
        <f t="shared" si="113"/>
        <v>21+</v>
      </c>
    </row>
    <row r="4958" spans="1:4" x14ac:dyDescent="0.25">
      <c r="A4958">
        <v>53</v>
      </c>
      <c r="B4958">
        <v>88</v>
      </c>
      <c r="C4958">
        <v>3</v>
      </c>
      <c r="D4958" t="str">
        <f t="shared" si="113"/>
        <v>21+</v>
      </c>
    </row>
    <row r="4959" spans="1:4" x14ac:dyDescent="0.25">
      <c r="A4959">
        <v>53</v>
      </c>
      <c r="B4959">
        <v>89</v>
      </c>
      <c r="C4959">
        <v>5</v>
      </c>
      <c r="D4959" t="str">
        <f t="shared" si="113"/>
        <v>21+</v>
      </c>
    </row>
    <row r="4960" spans="1:4" x14ac:dyDescent="0.25">
      <c r="A4960">
        <v>53</v>
      </c>
      <c r="B4960">
        <v>90</v>
      </c>
      <c r="C4960">
        <v>2</v>
      </c>
      <c r="D4960" t="str">
        <f t="shared" si="113"/>
        <v>21+</v>
      </c>
    </row>
    <row r="4961" spans="1:4" x14ac:dyDescent="0.25">
      <c r="A4961">
        <v>53</v>
      </c>
      <c r="B4961">
        <v>91</v>
      </c>
      <c r="C4961">
        <v>3</v>
      </c>
      <c r="D4961" t="str">
        <f t="shared" si="113"/>
        <v>21+</v>
      </c>
    </row>
    <row r="4962" spans="1:4" x14ac:dyDescent="0.25">
      <c r="A4962">
        <v>53</v>
      </c>
      <c r="B4962">
        <v>92</v>
      </c>
      <c r="C4962">
        <v>2</v>
      </c>
      <c r="D4962" t="str">
        <f t="shared" si="113"/>
        <v>21+</v>
      </c>
    </row>
    <row r="4963" spans="1:4" x14ac:dyDescent="0.25">
      <c r="A4963">
        <v>53</v>
      </c>
      <c r="B4963">
        <v>93</v>
      </c>
      <c r="C4963">
        <v>1</v>
      </c>
      <c r="D4963" t="str">
        <f t="shared" si="113"/>
        <v>21+</v>
      </c>
    </row>
    <row r="4964" spans="1:4" x14ac:dyDescent="0.25">
      <c r="A4964">
        <v>53</v>
      </c>
      <c r="B4964">
        <v>95</v>
      </c>
      <c r="C4964">
        <v>3</v>
      </c>
      <c r="D4964" t="str">
        <f t="shared" si="113"/>
        <v>21+</v>
      </c>
    </row>
    <row r="4965" spans="1:4" x14ac:dyDescent="0.25">
      <c r="A4965">
        <v>53</v>
      </c>
      <c r="B4965">
        <v>96</v>
      </c>
      <c r="C4965">
        <v>2</v>
      </c>
      <c r="D4965" t="str">
        <f t="shared" si="113"/>
        <v>21+</v>
      </c>
    </row>
    <row r="4966" spans="1:4" x14ac:dyDescent="0.25">
      <c r="A4966">
        <v>53</v>
      </c>
      <c r="B4966">
        <v>97</v>
      </c>
      <c r="C4966">
        <v>2</v>
      </c>
      <c r="D4966" t="str">
        <f t="shared" si="113"/>
        <v>21+</v>
      </c>
    </row>
    <row r="4967" spans="1:4" x14ac:dyDescent="0.25">
      <c r="A4967">
        <v>53</v>
      </c>
      <c r="B4967">
        <v>98</v>
      </c>
      <c r="C4967">
        <v>2</v>
      </c>
      <c r="D4967" t="str">
        <f t="shared" si="113"/>
        <v>21+</v>
      </c>
    </row>
    <row r="4968" spans="1:4" x14ac:dyDescent="0.25">
      <c r="A4968">
        <v>53</v>
      </c>
      <c r="B4968">
        <v>100</v>
      </c>
      <c r="C4968">
        <v>2</v>
      </c>
      <c r="D4968" t="str">
        <f t="shared" si="113"/>
        <v>21+</v>
      </c>
    </row>
    <row r="4969" spans="1:4" x14ac:dyDescent="0.25">
      <c r="A4969">
        <v>53</v>
      </c>
      <c r="B4969">
        <v>101</v>
      </c>
      <c r="C4969">
        <v>2</v>
      </c>
      <c r="D4969" t="str">
        <f t="shared" si="113"/>
        <v>21+</v>
      </c>
    </row>
    <row r="4970" spans="1:4" x14ac:dyDescent="0.25">
      <c r="A4970">
        <v>53</v>
      </c>
      <c r="B4970">
        <v>103</v>
      </c>
      <c r="C4970">
        <v>3</v>
      </c>
      <c r="D4970" t="str">
        <f t="shared" si="113"/>
        <v>21+</v>
      </c>
    </row>
    <row r="4971" spans="1:4" x14ac:dyDescent="0.25">
      <c r="A4971">
        <v>53</v>
      </c>
      <c r="B4971">
        <v>104</v>
      </c>
      <c r="C4971">
        <v>3</v>
      </c>
      <c r="D4971" t="str">
        <f t="shared" si="113"/>
        <v>21+</v>
      </c>
    </row>
    <row r="4972" spans="1:4" x14ac:dyDescent="0.25">
      <c r="A4972">
        <v>53</v>
      </c>
      <c r="B4972">
        <v>105</v>
      </c>
      <c r="C4972">
        <v>3</v>
      </c>
      <c r="D4972" t="str">
        <f t="shared" si="113"/>
        <v>21+</v>
      </c>
    </row>
    <row r="4973" spans="1:4" x14ac:dyDescent="0.25">
      <c r="A4973">
        <v>53</v>
      </c>
      <c r="B4973">
        <v>106</v>
      </c>
      <c r="C4973">
        <v>1</v>
      </c>
      <c r="D4973" t="str">
        <f t="shared" si="113"/>
        <v>21+</v>
      </c>
    </row>
    <row r="4974" spans="1:4" x14ac:dyDescent="0.25">
      <c r="A4974">
        <v>53</v>
      </c>
      <c r="B4974">
        <v>107</v>
      </c>
      <c r="C4974">
        <v>1</v>
      </c>
      <c r="D4974" t="str">
        <f t="shared" si="113"/>
        <v>21+</v>
      </c>
    </row>
    <row r="4975" spans="1:4" x14ac:dyDescent="0.25">
      <c r="A4975">
        <v>53</v>
      </c>
      <c r="B4975">
        <v>108</v>
      </c>
      <c r="C4975">
        <v>4</v>
      </c>
      <c r="D4975" t="str">
        <f t="shared" si="113"/>
        <v>21+</v>
      </c>
    </row>
    <row r="4976" spans="1:4" x14ac:dyDescent="0.25">
      <c r="A4976">
        <v>53</v>
      </c>
      <c r="B4976">
        <v>109</v>
      </c>
      <c r="C4976">
        <v>1</v>
      </c>
      <c r="D4976" t="str">
        <f t="shared" si="113"/>
        <v>21+</v>
      </c>
    </row>
    <row r="4977" spans="1:4" x14ac:dyDescent="0.25">
      <c r="A4977">
        <v>53</v>
      </c>
      <c r="B4977">
        <v>110</v>
      </c>
      <c r="C4977">
        <v>1</v>
      </c>
      <c r="D4977" t="str">
        <f t="shared" si="113"/>
        <v>21+</v>
      </c>
    </row>
    <row r="4978" spans="1:4" x14ac:dyDescent="0.25">
      <c r="A4978">
        <v>53</v>
      </c>
      <c r="B4978">
        <v>112</v>
      </c>
      <c r="C4978">
        <v>1</v>
      </c>
      <c r="D4978" t="str">
        <f t="shared" si="113"/>
        <v>21+</v>
      </c>
    </row>
    <row r="4979" spans="1:4" x14ac:dyDescent="0.25">
      <c r="A4979">
        <v>53</v>
      </c>
      <c r="B4979">
        <v>114</v>
      </c>
      <c r="C4979">
        <v>1</v>
      </c>
      <c r="D4979" t="str">
        <f t="shared" si="113"/>
        <v>21+</v>
      </c>
    </row>
    <row r="4980" spans="1:4" x14ac:dyDescent="0.25">
      <c r="A4980">
        <v>53</v>
      </c>
      <c r="B4980">
        <v>115</v>
      </c>
      <c r="C4980">
        <v>5</v>
      </c>
      <c r="D4980" t="str">
        <f t="shared" si="113"/>
        <v>21+</v>
      </c>
    </row>
    <row r="4981" spans="1:4" x14ac:dyDescent="0.25">
      <c r="A4981">
        <v>53</v>
      </c>
      <c r="B4981">
        <v>116</v>
      </c>
      <c r="C4981">
        <v>1</v>
      </c>
      <c r="D4981" t="str">
        <f t="shared" si="113"/>
        <v>21+</v>
      </c>
    </row>
    <row r="4982" spans="1:4" x14ac:dyDescent="0.25">
      <c r="A4982">
        <v>53</v>
      </c>
      <c r="B4982">
        <v>121</v>
      </c>
      <c r="C4982">
        <v>1</v>
      </c>
      <c r="D4982" t="str">
        <f t="shared" si="113"/>
        <v>21+</v>
      </c>
    </row>
    <row r="4983" spans="1:4" x14ac:dyDescent="0.25">
      <c r="A4983">
        <v>53</v>
      </c>
      <c r="B4983">
        <v>122</v>
      </c>
      <c r="C4983">
        <v>1</v>
      </c>
      <c r="D4983" t="str">
        <f t="shared" si="113"/>
        <v>21+</v>
      </c>
    </row>
    <row r="4984" spans="1:4" x14ac:dyDescent="0.25">
      <c r="A4984">
        <v>53</v>
      </c>
      <c r="B4984">
        <v>125</v>
      </c>
      <c r="C4984">
        <v>1</v>
      </c>
      <c r="D4984" t="str">
        <f t="shared" si="113"/>
        <v>21+</v>
      </c>
    </row>
    <row r="4985" spans="1:4" x14ac:dyDescent="0.25">
      <c r="A4985">
        <v>53</v>
      </c>
      <c r="B4985">
        <v>126</v>
      </c>
      <c r="C4985">
        <v>2</v>
      </c>
      <c r="D4985" t="str">
        <f t="shared" si="113"/>
        <v>21+</v>
      </c>
    </row>
    <row r="4986" spans="1:4" x14ac:dyDescent="0.25">
      <c r="A4986">
        <v>53</v>
      </c>
      <c r="B4986">
        <v>132</v>
      </c>
      <c r="C4986">
        <v>1</v>
      </c>
      <c r="D4986" t="str">
        <f t="shared" si="113"/>
        <v>21+</v>
      </c>
    </row>
    <row r="4987" spans="1:4" x14ac:dyDescent="0.25">
      <c r="A4987">
        <v>53</v>
      </c>
      <c r="B4987">
        <v>134</v>
      </c>
      <c r="C4987">
        <v>1</v>
      </c>
      <c r="D4987" t="str">
        <f t="shared" si="113"/>
        <v>21+</v>
      </c>
    </row>
    <row r="4988" spans="1:4" x14ac:dyDescent="0.25">
      <c r="A4988">
        <v>53</v>
      </c>
      <c r="B4988">
        <v>135</v>
      </c>
      <c r="C4988">
        <v>1</v>
      </c>
      <c r="D4988" t="str">
        <f t="shared" si="113"/>
        <v>21+</v>
      </c>
    </row>
    <row r="4989" spans="1:4" x14ac:dyDescent="0.25">
      <c r="A4989">
        <v>53</v>
      </c>
      <c r="B4989">
        <v>146</v>
      </c>
      <c r="C4989">
        <v>1</v>
      </c>
      <c r="D4989" t="str">
        <f t="shared" si="113"/>
        <v>21+</v>
      </c>
    </row>
    <row r="4990" spans="1:4" x14ac:dyDescent="0.25">
      <c r="A4990">
        <v>53</v>
      </c>
      <c r="B4990">
        <v>159</v>
      </c>
      <c r="C4990">
        <v>1</v>
      </c>
      <c r="D4990" t="str">
        <f t="shared" si="113"/>
        <v>21+</v>
      </c>
    </row>
    <row r="4991" spans="1:4" x14ac:dyDescent="0.25">
      <c r="A4991">
        <v>53</v>
      </c>
      <c r="B4991">
        <v>237</v>
      </c>
      <c r="C4991">
        <v>1</v>
      </c>
      <c r="D4991" t="str">
        <f t="shared" si="113"/>
        <v>21+</v>
      </c>
    </row>
    <row r="4992" spans="1:4" x14ac:dyDescent="0.25">
      <c r="A4992">
        <v>54</v>
      </c>
      <c r="B4992">
        <v>54</v>
      </c>
      <c r="C4992">
        <v>14</v>
      </c>
      <c r="D4992">
        <f t="shared" si="113"/>
        <v>0</v>
      </c>
    </row>
    <row r="4993" spans="1:4" x14ac:dyDescent="0.25">
      <c r="A4993">
        <v>54</v>
      </c>
      <c r="B4993">
        <v>55</v>
      </c>
      <c r="C4993">
        <v>7</v>
      </c>
      <c r="D4993">
        <f t="shared" si="113"/>
        <v>1</v>
      </c>
    </row>
    <row r="4994" spans="1:4" x14ac:dyDescent="0.25">
      <c r="A4994">
        <v>54</v>
      </c>
      <c r="B4994">
        <v>56</v>
      </c>
      <c r="C4994">
        <v>6</v>
      </c>
      <c r="D4994">
        <f t="shared" si="113"/>
        <v>2</v>
      </c>
    </row>
    <row r="4995" spans="1:4" x14ac:dyDescent="0.25">
      <c r="A4995">
        <v>54</v>
      </c>
      <c r="B4995">
        <v>57</v>
      </c>
      <c r="C4995">
        <v>12</v>
      </c>
      <c r="D4995">
        <f t="shared" ref="D4995:D5058" si="114">IF(B4995-A4995&lt;21,B4995-A4995,"21+")</f>
        <v>3</v>
      </c>
    </row>
    <row r="4996" spans="1:4" x14ac:dyDescent="0.25">
      <c r="A4996">
        <v>54</v>
      </c>
      <c r="B4996">
        <v>58</v>
      </c>
      <c r="C4996">
        <v>7</v>
      </c>
      <c r="D4996">
        <f t="shared" si="114"/>
        <v>4</v>
      </c>
    </row>
    <row r="4997" spans="1:4" x14ac:dyDescent="0.25">
      <c r="A4997">
        <v>54</v>
      </c>
      <c r="B4997">
        <v>59</v>
      </c>
      <c r="C4997">
        <v>11</v>
      </c>
      <c r="D4997">
        <f t="shared" si="114"/>
        <v>5</v>
      </c>
    </row>
    <row r="4998" spans="1:4" x14ac:dyDescent="0.25">
      <c r="A4998">
        <v>54</v>
      </c>
      <c r="B4998">
        <v>60</v>
      </c>
      <c r="C4998">
        <v>8</v>
      </c>
      <c r="D4998">
        <f t="shared" si="114"/>
        <v>6</v>
      </c>
    </row>
    <row r="4999" spans="1:4" x14ac:dyDescent="0.25">
      <c r="A4999">
        <v>54</v>
      </c>
      <c r="B4999">
        <v>61</v>
      </c>
      <c r="C4999">
        <v>6</v>
      </c>
      <c r="D4999">
        <f t="shared" si="114"/>
        <v>7</v>
      </c>
    </row>
    <row r="5000" spans="1:4" x14ac:dyDescent="0.25">
      <c r="A5000">
        <v>54</v>
      </c>
      <c r="B5000">
        <v>62</v>
      </c>
      <c r="C5000">
        <v>6</v>
      </c>
      <c r="D5000">
        <f t="shared" si="114"/>
        <v>8</v>
      </c>
    </row>
    <row r="5001" spans="1:4" x14ac:dyDescent="0.25">
      <c r="A5001">
        <v>54</v>
      </c>
      <c r="B5001">
        <v>63</v>
      </c>
      <c r="C5001">
        <v>3</v>
      </c>
      <c r="D5001">
        <f t="shared" si="114"/>
        <v>9</v>
      </c>
    </row>
    <row r="5002" spans="1:4" x14ac:dyDescent="0.25">
      <c r="A5002">
        <v>54</v>
      </c>
      <c r="B5002">
        <v>64</v>
      </c>
      <c r="C5002">
        <v>8</v>
      </c>
      <c r="D5002">
        <f t="shared" si="114"/>
        <v>10</v>
      </c>
    </row>
    <row r="5003" spans="1:4" x14ac:dyDescent="0.25">
      <c r="A5003">
        <v>54</v>
      </c>
      <c r="B5003">
        <v>65</v>
      </c>
      <c r="C5003">
        <v>8</v>
      </c>
      <c r="D5003">
        <f t="shared" si="114"/>
        <v>11</v>
      </c>
    </row>
    <row r="5004" spans="1:4" x14ac:dyDescent="0.25">
      <c r="A5004">
        <v>54</v>
      </c>
      <c r="B5004">
        <v>66</v>
      </c>
      <c r="C5004">
        <v>7</v>
      </c>
      <c r="D5004">
        <f t="shared" si="114"/>
        <v>12</v>
      </c>
    </row>
    <row r="5005" spans="1:4" x14ac:dyDescent="0.25">
      <c r="A5005">
        <v>54</v>
      </c>
      <c r="B5005">
        <v>67</v>
      </c>
      <c r="C5005">
        <v>10</v>
      </c>
      <c r="D5005">
        <f t="shared" si="114"/>
        <v>13</v>
      </c>
    </row>
    <row r="5006" spans="1:4" x14ac:dyDescent="0.25">
      <c r="A5006">
        <v>54</v>
      </c>
      <c r="B5006">
        <v>68</v>
      </c>
      <c r="C5006">
        <v>1</v>
      </c>
      <c r="D5006">
        <f t="shared" si="114"/>
        <v>14</v>
      </c>
    </row>
    <row r="5007" spans="1:4" x14ac:dyDescent="0.25">
      <c r="A5007">
        <v>54</v>
      </c>
      <c r="B5007">
        <v>69</v>
      </c>
      <c r="C5007">
        <v>11</v>
      </c>
      <c r="D5007">
        <f t="shared" si="114"/>
        <v>15</v>
      </c>
    </row>
    <row r="5008" spans="1:4" x14ac:dyDescent="0.25">
      <c r="A5008">
        <v>54</v>
      </c>
      <c r="B5008">
        <v>70</v>
      </c>
      <c r="C5008">
        <v>6</v>
      </c>
      <c r="D5008">
        <f t="shared" si="114"/>
        <v>16</v>
      </c>
    </row>
    <row r="5009" spans="1:4" x14ac:dyDescent="0.25">
      <c r="A5009">
        <v>54</v>
      </c>
      <c r="B5009">
        <v>71</v>
      </c>
      <c r="C5009">
        <v>4</v>
      </c>
      <c r="D5009">
        <f t="shared" si="114"/>
        <v>17</v>
      </c>
    </row>
    <row r="5010" spans="1:4" x14ac:dyDescent="0.25">
      <c r="A5010">
        <v>54</v>
      </c>
      <c r="B5010">
        <v>72</v>
      </c>
      <c r="C5010">
        <v>6</v>
      </c>
      <c r="D5010">
        <f t="shared" si="114"/>
        <v>18</v>
      </c>
    </row>
    <row r="5011" spans="1:4" x14ac:dyDescent="0.25">
      <c r="A5011">
        <v>54</v>
      </c>
      <c r="B5011">
        <v>73</v>
      </c>
      <c r="C5011">
        <v>8</v>
      </c>
      <c r="D5011">
        <f t="shared" si="114"/>
        <v>19</v>
      </c>
    </row>
    <row r="5012" spans="1:4" x14ac:dyDescent="0.25">
      <c r="A5012">
        <v>54</v>
      </c>
      <c r="B5012">
        <v>74</v>
      </c>
      <c r="C5012">
        <v>7</v>
      </c>
      <c r="D5012">
        <f t="shared" si="114"/>
        <v>20</v>
      </c>
    </row>
    <row r="5013" spans="1:4" x14ac:dyDescent="0.25">
      <c r="A5013">
        <v>54</v>
      </c>
      <c r="B5013">
        <v>75</v>
      </c>
      <c r="C5013">
        <v>3</v>
      </c>
      <c r="D5013" t="str">
        <f t="shared" si="114"/>
        <v>21+</v>
      </c>
    </row>
    <row r="5014" spans="1:4" x14ac:dyDescent="0.25">
      <c r="A5014">
        <v>54</v>
      </c>
      <c r="B5014">
        <v>76</v>
      </c>
      <c r="C5014">
        <v>5</v>
      </c>
      <c r="D5014" t="str">
        <f t="shared" si="114"/>
        <v>21+</v>
      </c>
    </row>
    <row r="5015" spans="1:4" x14ac:dyDescent="0.25">
      <c r="A5015">
        <v>54</v>
      </c>
      <c r="B5015">
        <v>77</v>
      </c>
      <c r="C5015">
        <v>3</v>
      </c>
      <c r="D5015" t="str">
        <f t="shared" si="114"/>
        <v>21+</v>
      </c>
    </row>
    <row r="5016" spans="1:4" x14ac:dyDescent="0.25">
      <c r="A5016">
        <v>54</v>
      </c>
      <c r="B5016">
        <v>78</v>
      </c>
      <c r="C5016">
        <v>2</v>
      </c>
      <c r="D5016" t="str">
        <f t="shared" si="114"/>
        <v>21+</v>
      </c>
    </row>
    <row r="5017" spans="1:4" x14ac:dyDescent="0.25">
      <c r="A5017">
        <v>54</v>
      </c>
      <c r="B5017">
        <v>79</v>
      </c>
      <c r="C5017">
        <v>3</v>
      </c>
      <c r="D5017" t="str">
        <f t="shared" si="114"/>
        <v>21+</v>
      </c>
    </row>
    <row r="5018" spans="1:4" x14ac:dyDescent="0.25">
      <c r="A5018">
        <v>54</v>
      </c>
      <c r="B5018">
        <v>80</v>
      </c>
      <c r="C5018">
        <v>2</v>
      </c>
      <c r="D5018" t="str">
        <f t="shared" si="114"/>
        <v>21+</v>
      </c>
    </row>
    <row r="5019" spans="1:4" x14ac:dyDescent="0.25">
      <c r="A5019">
        <v>54</v>
      </c>
      <c r="B5019">
        <v>81</v>
      </c>
      <c r="C5019">
        <v>3</v>
      </c>
      <c r="D5019" t="str">
        <f t="shared" si="114"/>
        <v>21+</v>
      </c>
    </row>
    <row r="5020" spans="1:4" x14ac:dyDescent="0.25">
      <c r="A5020">
        <v>54</v>
      </c>
      <c r="B5020">
        <v>82</v>
      </c>
      <c r="C5020">
        <v>4</v>
      </c>
      <c r="D5020" t="str">
        <f t="shared" si="114"/>
        <v>21+</v>
      </c>
    </row>
    <row r="5021" spans="1:4" x14ac:dyDescent="0.25">
      <c r="A5021">
        <v>54</v>
      </c>
      <c r="B5021">
        <v>83</v>
      </c>
      <c r="C5021">
        <v>2</v>
      </c>
      <c r="D5021" t="str">
        <f t="shared" si="114"/>
        <v>21+</v>
      </c>
    </row>
    <row r="5022" spans="1:4" x14ac:dyDescent="0.25">
      <c r="A5022">
        <v>54</v>
      </c>
      <c r="B5022">
        <v>84</v>
      </c>
      <c r="C5022">
        <v>4</v>
      </c>
      <c r="D5022" t="str">
        <f t="shared" si="114"/>
        <v>21+</v>
      </c>
    </row>
    <row r="5023" spans="1:4" x14ac:dyDescent="0.25">
      <c r="A5023">
        <v>54</v>
      </c>
      <c r="B5023">
        <v>85</v>
      </c>
      <c r="C5023">
        <v>1</v>
      </c>
      <c r="D5023" t="str">
        <f t="shared" si="114"/>
        <v>21+</v>
      </c>
    </row>
    <row r="5024" spans="1:4" x14ac:dyDescent="0.25">
      <c r="A5024">
        <v>54</v>
      </c>
      <c r="B5024">
        <v>86</v>
      </c>
      <c r="C5024">
        <v>1</v>
      </c>
      <c r="D5024" t="str">
        <f t="shared" si="114"/>
        <v>21+</v>
      </c>
    </row>
    <row r="5025" spans="1:4" x14ac:dyDescent="0.25">
      <c r="A5025">
        <v>54</v>
      </c>
      <c r="B5025">
        <v>87</v>
      </c>
      <c r="C5025">
        <v>4</v>
      </c>
      <c r="D5025" t="str">
        <f t="shared" si="114"/>
        <v>21+</v>
      </c>
    </row>
    <row r="5026" spans="1:4" x14ac:dyDescent="0.25">
      <c r="A5026">
        <v>54</v>
      </c>
      <c r="B5026">
        <v>88</v>
      </c>
      <c r="C5026">
        <v>2</v>
      </c>
      <c r="D5026" t="str">
        <f t="shared" si="114"/>
        <v>21+</v>
      </c>
    </row>
    <row r="5027" spans="1:4" x14ac:dyDescent="0.25">
      <c r="A5027">
        <v>54</v>
      </c>
      <c r="B5027">
        <v>91</v>
      </c>
      <c r="C5027">
        <v>1</v>
      </c>
      <c r="D5027" t="str">
        <f t="shared" si="114"/>
        <v>21+</v>
      </c>
    </row>
    <row r="5028" spans="1:4" x14ac:dyDescent="0.25">
      <c r="A5028">
        <v>54</v>
      </c>
      <c r="B5028">
        <v>92</v>
      </c>
      <c r="C5028">
        <v>3</v>
      </c>
      <c r="D5028" t="str">
        <f t="shared" si="114"/>
        <v>21+</v>
      </c>
    </row>
    <row r="5029" spans="1:4" x14ac:dyDescent="0.25">
      <c r="A5029">
        <v>54</v>
      </c>
      <c r="B5029">
        <v>93</v>
      </c>
      <c r="C5029">
        <v>4</v>
      </c>
      <c r="D5029" t="str">
        <f t="shared" si="114"/>
        <v>21+</v>
      </c>
    </row>
    <row r="5030" spans="1:4" x14ac:dyDescent="0.25">
      <c r="A5030">
        <v>54</v>
      </c>
      <c r="B5030">
        <v>97</v>
      </c>
      <c r="C5030">
        <v>4</v>
      </c>
      <c r="D5030" t="str">
        <f t="shared" si="114"/>
        <v>21+</v>
      </c>
    </row>
    <row r="5031" spans="1:4" x14ac:dyDescent="0.25">
      <c r="A5031">
        <v>54</v>
      </c>
      <c r="B5031">
        <v>99</v>
      </c>
      <c r="C5031">
        <v>2</v>
      </c>
      <c r="D5031" t="str">
        <f t="shared" si="114"/>
        <v>21+</v>
      </c>
    </row>
    <row r="5032" spans="1:4" x14ac:dyDescent="0.25">
      <c r="A5032">
        <v>54</v>
      </c>
      <c r="B5032">
        <v>100</v>
      </c>
      <c r="C5032">
        <v>3</v>
      </c>
      <c r="D5032" t="str">
        <f t="shared" si="114"/>
        <v>21+</v>
      </c>
    </row>
    <row r="5033" spans="1:4" x14ac:dyDescent="0.25">
      <c r="A5033">
        <v>54</v>
      </c>
      <c r="B5033">
        <v>102</v>
      </c>
      <c r="C5033">
        <v>1</v>
      </c>
      <c r="D5033" t="str">
        <f t="shared" si="114"/>
        <v>21+</v>
      </c>
    </row>
    <row r="5034" spans="1:4" x14ac:dyDescent="0.25">
      <c r="A5034">
        <v>54</v>
      </c>
      <c r="B5034">
        <v>103</v>
      </c>
      <c r="C5034">
        <v>3</v>
      </c>
      <c r="D5034" t="str">
        <f t="shared" si="114"/>
        <v>21+</v>
      </c>
    </row>
    <row r="5035" spans="1:4" x14ac:dyDescent="0.25">
      <c r="A5035">
        <v>54</v>
      </c>
      <c r="B5035">
        <v>104</v>
      </c>
      <c r="C5035">
        <v>1</v>
      </c>
      <c r="D5035" t="str">
        <f t="shared" si="114"/>
        <v>21+</v>
      </c>
    </row>
    <row r="5036" spans="1:4" x14ac:dyDescent="0.25">
      <c r="A5036">
        <v>54</v>
      </c>
      <c r="B5036">
        <v>106</v>
      </c>
      <c r="C5036">
        <v>1</v>
      </c>
      <c r="D5036" t="str">
        <f t="shared" si="114"/>
        <v>21+</v>
      </c>
    </row>
    <row r="5037" spans="1:4" x14ac:dyDescent="0.25">
      <c r="A5037">
        <v>54</v>
      </c>
      <c r="B5037">
        <v>108</v>
      </c>
      <c r="C5037">
        <v>3</v>
      </c>
      <c r="D5037" t="str">
        <f t="shared" si="114"/>
        <v>21+</v>
      </c>
    </row>
    <row r="5038" spans="1:4" x14ac:dyDescent="0.25">
      <c r="A5038">
        <v>54</v>
      </c>
      <c r="B5038">
        <v>109</v>
      </c>
      <c r="C5038">
        <v>2</v>
      </c>
      <c r="D5038" t="str">
        <f t="shared" si="114"/>
        <v>21+</v>
      </c>
    </row>
    <row r="5039" spans="1:4" x14ac:dyDescent="0.25">
      <c r="A5039">
        <v>54</v>
      </c>
      <c r="B5039">
        <v>111</v>
      </c>
      <c r="C5039">
        <v>1</v>
      </c>
      <c r="D5039" t="str">
        <f t="shared" si="114"/>
        <v>21+</v>
      </c>
    </row>
    <row r="5040" spans="1:4" x14ac:dyDescent="0.25">
      <c r="A5040">
        <v>54</v>
      </c>
      <c r="B5040">
        <v>112</v>
      </c>
      <c r="C5040">
        <v>2</v>
      </c>
      <c r="D5040" t="str">
        <f t="shared" si="114"/>
        <v>21+</v>
      </c>
    </row>
    <row r="5041" spans="1:4" x14ac:dyDescent="0.25">
      <c r="A5041">
        <v>54</v>
      </c>
      <c r="B5041">
        <v>113</v>
      </c>
      <c r="C5041">
        <v>1</v>
      </c>
      <c r="D5041" t="str">
        <f t="shared" si="114"/>
        <v>21+</v>
      </c>
    </row>
    <row r="5042" spans="1:4" x14ac:dyDescent="0.25">
      <c r="A5042">
        <v>54</v>
      </c>
      <c r="B5042">
        <v>114</v>
      </c>
      <c r="C5042">
        <v>2</v>
      </c>
      <c r="D5042" t="str">
        <f t="shared" si="114"/>
        <v>21+</v>
      </c>
    </row>
    <row r="5043" spans="1:4" x14ac:dyDescent="0.25">
      <c r="A5043">
        <v>54</v>
      </c>
      <c r="B5043">
        <v>115</v>
      </c>
      <c r="C5043">
        <v>2</v>
      </c>
      <c r="D5043" t="str">
        <f t="shared" si="114"/>
        <v>21+</v>
      </c>
    </row>
    <row r="5044" spans="1:4" x14ac:dyDescent="0.25">
      <c r="A5044">
        <v>54</v>
      </c>
      <c r="B5044">
        <v>116</v>
      </c>
      <c r="C5044">
        <v>1</v>
      </c>
      <c r="D5044" t="str">
        <f t="shared" si="114"/>
        <v>21+</v>
      </c>
    </row>
    <row r="5045" spans="1:4" x14ac:dyDescent="0.25">
      <c r="A5045">
        <v>54</v>
      </c>
      <c r="B5045">
        <v>117</v>
      </c>
      <c r="C5045">
        <v>1</v>
      </c>
      <c r="D5045" t="str">
        <f t="shared" si="114"/>
        <v>21+</v>
      </c>
    </row>
    <row r="5046" spans="1:4" x14ac:dyDescent="0.25">
      <c r="A5046">
        <v>54</v>
      </c>
      <c r="B5046">
        <v>121</v>
      </c>
      <c r="C5046">
        <v>1</v>
      </c>
      <c r="D5046" t="str">
        <f t="shared" si="114"/>
        <v>21+</v>
      </c>
    </row>
    <row r="5047" spans="1:4" x14ac:dyDescent="0.25">
      <c r="A5047">
        <v>54</v>
      </c>
      <c r="B5047">
        <v>125</v>
      </c>
      <c r="C5047">
        <v>2</v>
      </c>
      <c r="D5047" t="str">
        <f t="shared" si="114"/>
        <v>21+</v>
      </c>
    </row>
    <row r="5048" spans="1:4" x14ac:dyDescent="0.25">
      <c r="A5048">
        <v>54</v>
      </c>
      <c r="B5048">
        <v>128</v>
      </c>
      <c r="C5048">
        <v>1</v>
      </c>
      <c r="D5048" t="str">
        <f t="shared" si="114"/>
        <v>21+</v>
      </c>
    </row>
    <row r="5049" spans="1:4" x14ac:dyDescent="0.25">
      <c r="A5049">
        <v>54</v>
      </c>
      <c r="B5049">
        <v>131</v>
      </c>
      <c r="C5049">
        <v>1</v>
      </c>
      <c r="D5049" t="str">
        <f t="shared" si="114"/>
        <v>21+</v>
      </c>
    </row>
    <row r="5050" spans="1:4" x14ac:dyDescent="0.25">
      <c r="A5050">
        <v>54</v>
      </c>
      <c r="B5050">
        <v>135</v>
      </c>
      <c r="C5050">
        <v>1</v>
      </c>
      <c r="D5050" t="str">
        <f t="shared" si="114"/>
        <v>21+</v>
      </c>
    </row>
    <row r="5051" spans="1:4" x14ac:dyDescent="0.25">
      <c r="A5051">
        <v>54</v>
      </c>
      <c r="B5051">
        <v>146</v>
      </c>
      <c r="C5051">
        <v>1</v>
      </c>
      <c r="D5051" t="str">
        <f t="shared" si="114"/>
        <v>21+</v>
      </c>
    </row>
    <row r="5052" spans="1:4" x14ac:dyDescent="0.25">
      <c r="A5052">
        <v>54</v>
      </c>
      <c r="B5052">
        <v>149</v>
      </c>
      <c r="C5052">
        <v>2</v>
      </c>
      <c r="D5052" t="str">
        <f t="shared" si="114"/>
        <v>21+</v>
      </c>
    </row>
    <row r="5053" spans="1:4" x14ac:dyDescent="0.25">
      <c r="A5053">
        <v>54</v>
      </c>
      <c r="B5053">
        <v>151</v>
      </c>
      <c r="C5053">
        <v>1</v>
      </c>
      <c r="D5053" t="str">
        <f t="shared" si="114"/>
        <v>21+</v>
      </c>
    </row>
    <row r="5054" spans="1:4" x14ac:dyDescent="0.25">
      <c r="A5054">
        <v>55</v>
      </c>
      <c r="B5054">
        <v>55</v>
      </c>
      <c r="C5054">
        <v>11</v>
      </c>
      <c r="D5054">
        <f t="shared" si="114"/>
        <v>0</v>
      </c>
    </row>
    <row r="5055" spans="1:4" x14ac:dyDescent="0.25">
      <c r="A5055">
        <v>55</v>
      </c>
      <c r="B5055">
        <v>56</v>
      </c>
      <c r="C5055">
        <v>9</v>
      </c>
      <c r="D5055">
        <f t="shared" si="114"/>
        <v>1</v>
      </c>
    </row>
    <row r="5056" spans="1:4" x14ac:dyDescent="0.25">
      <c r="A5056">
        <v>55</v>
      </c>
      <c r="B5056">
        <v>57</v>
      </c>
      <c r="C5056">
        <v>11</v>
      </c>
      <c r="D5056">
        <f t="shared" si="114"/>
        <v>2</v>
      </c>
    </row>
    <row r="5057" spans="1:4" x14ac:dyDescent="0.25">
      <c r="A5057">
        <v>55</v>
      </c>
      <c r="B5057">
        <v>58</v>
      </c>
      <c r="C5057">
        <v>8</v>
      </c>
      <c r="D5057">
        <f t="shared" si="114"/>
        <v>3</v>
      </c>
    </row>
    <row r="5058" spans="1:4" x14ac:dyDescent="0.25">
      <c r="A5058">
        <v>55</v>
      </c>
      <c r="B5058">
        <v>59</v>
      </c>
      <c r="C5058">
        <v>10</v>
      </c>
      <c r="D5058">
        <f t="shared" si="114"/>
        <v>4</v>
      </c>
    </row>
    <row r="5059" spans="1:4" x14ac:dyDescent="0.25">
      <c r="A5059">
        <v>55</v>
      </c>
      <c r="B5059">
        <v>60</v>
      </c>
      <c r="C5059">
        <v>11</v>
      </c>
      <c r="D5059">
        <f t="shared" ref="D5059:D5122" si="115">IF(B5059-A5059&lt;21,B5059-A5059,"21+")</f>
        <v>5</v>
      </c>
    </row>
    <row r="5060" spans="1:4" x14ac:dyDescent="0.25">
      <c r="A5060">
        <v>55</v>
      </c>
      <c r="B5060">
        <v>61</v>
      </c>
      <c r="C5060">
        <v>2</v>
      </c>
      <c r="D5060">
        <f t="shared" si="115"/>
        <v>6</v>
      </c>
    </row>
    <row r="5061" spans="1:4" x14ac:dyDescent="0.25">
      <c r="A5061">
        <v>55</v>
      </c>
      <c r="B5061">
        <v>62</v>
      </c>
      <c r="C5061">
        <v>8</v>
      </c>
      <c r="D5061">
        <f t="shared" si="115"/>
        <v>7</v>
      </c>
    </row>
    <row r="5062" spans="1:4" x14ac:dyDescent="0.25">
      <c r="A5062">
        <v>55</v>
      </c>
      <c r="B5062">
        <v>63</v>
      </c>
      <c r="C5062">
        <v>5</v>
      </c>
      <c r="D5062">
        <f t="shared" si="115"/>
        <v>8</v>
      </c>
    </row>
    <row r="5063" spans="1:4" x14ac:dyDescent="0.25">
      <c r="A5063">
        <v>55</v>
      </c>
      <c r="B5063">
        <v>64</v>
      </c>
      <c r="C5063">
        <v>7</v>
      </c>
      <c r="D5063">
        <f t="shared" si="115"/>
        <v>9</v>
      </c>
    </row>
    <row r="5064" spans="1:4" x14ac:dyDescent="0.25">
      <c r="A5064">
        <v>55</v>
      </c>
      <c r="B5064">
        <v>65</v>
      </c>
      <c r="C5064">
        <v>8</v>
      </c>
      <c r="D5064">
        <f t="shared" si="115"/>
        <v>10</v>
      </c>
    </row>
    <row r="5065" spans="1:4" x14ac:dyDescent="0.25">
      <c r="A5065">
        <v>55</v>
      </c>
      <c r="B5065">
        <v>66</v>
      </c>
      <c r="C5065">
        <v>9</v>
      </c>
      <c r="D5065">
        <f t="shared" si="115"/>
        <v>11</v>
      </c>
    </row>
    <row r="5066" spans="1:4" x14ac:dyDescent="0.25">
      <c r="A5066">
        <v>55</v>
      </c>
      <c r="B5066">
        <v>67</v>
      </c>
      <c r="C5066">
        <v>7</v>
      </c>
      <c r="D5066">
        <f t="shared" si="115"/>
        <v>12</v>
      </c>
    </row>
    <row r="5067" spans="1:4" x14ac:dyDescent="0.25">
      <c r="A5067">
        <v>55</v>
      </c>
      <c r="B5067">
        <v>68</v>
      </c>
      <c r="C5067">
        <v>9</v>
      </c>
      <c r="D5067">
        <f t="shared" si="115"/>
        <v>13</v>
      </c>
    </row>
    <row r="5068" spans="1:4" x14ac:dyDescent="0.25">
      <c r="A5068">
        <v>55</v>
      </c>
      <c r="B5068">
        <v>69</v>
      </c>
      <c r="C5068">
        <v>3</v>
      </c>
      <c r="D5068">
        <f t="shared" si="115"/>
        <v>14</v>
      </c>
    </row>
    <row r="5069" spans="1:4" x14ac:dyDescent="0.25">
      <c r="A5069">
        <v>55</v>
      </c>
      <c r="B5069">
        <v>70</v>
      </c>
      <c r="C5069">
        <v>4</v>
      </c>
      <c r="D5069">
        <f t="shared" si="115"/>
        <v>15</v>
      </c>
    </row>
    <row r="5070" spans="1:4" x14ac:dyDescent="0.25">
      <c r="A5070">
        <v>55</v>
      </c>
      <c r="B5070">
        <v>71</v>
      </c>
      <c r="C5070">
        <v>5</v>
      </c>
      <c r="D5070">
        <f t="shared" si="115"/>
        <v>16</v>
      </c>
    </row>
    <row r="5071" spans="1:4" x14ac:dyDescent="0.25">
      <c r="A5071">
        <v>55</v>
      </c>
      <c r="B5071">
        <v>72</v>
      </c>
      <c r="C5071">
        <v>3</v>
      </c>
      <c r="D5071">
        <f t="shared" si="115"/>
        <v>17</v>
      </c>
    </row>
    <row r="5072" spans="1:4" x14ac:dyDescent="0.25">
      <c r="A5072">
        <v>55</v>
      </c>
      <c r="B5072">
        <v>73</v>
      </c>
      <c r="C5072">
        <v>5</v>
      </c>
      <c r="D5072">
        <f t="shared" si="115"/>
        <v>18</v>
      </c>
    </row>
    <row r="5073" spans="1:4" x14ac:dyDescent="0.25">
      <c r="A5073">
        <v>55</v>
      </c>
      <c r="B5073">
        <v>74</v>
      </c>
      <c r="C5073">
        <v>6</v>
      </c>
      <c r="D5073">
        <f t="shared" si="115"/>
        <v>19</v>
      </c>
    </row>
    <row r="5074" spans="1:4" x14ac:dyDescent="0.25">
      <c r="A5074">
        <v>55</v>
      </c>
      <c r="B5074">
        <v>75</v>
      </c>
      <c r="C5074">
        <v>5</v>
      </c>
      <c r="D5074">
        <f t="shared" si="115"/>
        <v>20</v>
      </c>
    </row>
    <row r="5075" spans="1:4" x14ac:dyDescent="0.25">
      <c r="A5075">
        <v>55</v>
      </c>
      <c r="B5075">
        <v>76</v>
      </c>
      <c r="C5075">
        <v>1</v>
      </c>
      <c r="D5075" t="str">
        <f t="shared" si="115"/>
        <v>21+</v>
      </c>
    </row>
    <row r="5076" spans="1:4" x14ac:dyDescent="0.25">
      <c r="A5076">
        <v>55</v>
      </c>
      <c r="B5076">
        <v>77</v>
      </c>
      <c r="C5076">
        <v>2</v>
      </c>
      <c r="D5076" t="str">
        <f t="shared" si="115"/>
        <v>21+</v>
      </c>
    </row>
    <row r="5077" spans="1:4" x14ac:dyDescent="0.25">
      <c r="A5077">
        <v>55</v>
      </c>
      <c r="B5077">
        <v>78</v>
      </c>
      <c r="C5077">
        <v>5</v>
      </c>
      <c r="D5077" t="str">
        <f t="shared" si="115"/>
        <v>21+</v>
      </c>
    </row>
    <row r="5078" spans="1:4" x14ac:dyDescent="0.25">
      <c r="A5078">
        <v>55</v>
      </c>
      <c r="B5078">
        <v>79</v>
      </c>
      <c r="C5078">
        <v>3</v>
      </c>
      <c r="D5078" t="str">
        <f t="shared" si="115"/>
        <v>21+</v>
      </c>
    </row>
    <row r="5079" spans="1:4" x14ac:dyDescent="0.25">
      <c r="A5079">
        <v>55</v>
      </c>
      <c r="B5079">
        <v>80</v>
      </c>
      <c r="C5079">
        <v>1</v>
      </c>
      <c r="D5079" t="str">
        <f t="shared" si="115"/>
        <v>21+</v>
      </c>
    </row>
    <row r="5080" spans="1:4" x14ac:dyDescent="0.25">
      <c r="A5080">
        <v>55</v>
      </c>
      <c r="B5080">
        <v>81</v>
      </c>
      <c r="C5080">
        <v>6</v>
      </c>
      <c r="D5080" t="str">
        <f t="shared" si="115"/>
        <v>21+</v>
      </c>
    </row>
    <row r="5081" spans="1:4" x14ac:dyDescent="0.25">
      <c r="A5081">
        <v>55</v>
      </c>
      <c r="B5081">
        <v>82</v>
      </c>
      <c r="C5081">
        <v>2</v>
      </c>
      <c r="D5081" t="str">
        <f t="shared" si="115"/>
        <v>21+</v>
      </c>
    </row>
    <row r="5082" spans="1:4" x14ac:dyDescent="0.25">
      <c r="A5082">
        <v>55</v>
      </c>
      <c r="B5082">
        <v>83</v>
      </c>
      <c r="C5082">
        <v>1</v>
      </c>
      <c r="D5082" t="str">
        <f t="shared" si="115"/>
        <v>21+</v>
      </c>
    </row>
    <row r="5083" spans="1:4" x14ac:dyDescent="0.25">
      <c r="A5083">
        <v>55</v>
      </c>
      <c r="B5083">
        <v>84</v>
      </c>
      <c r="C5083">
        <v>2</v>
      </c>
      <c r="D5083" t="str">
        <f t="shared" si="115"/>
        <v>21+</v>
      </c>
    </row>
    <row r="5084" spans="1:4" x14ac:dyDescent="0.25">
      <c r="A5084">
        <v>55</v>
      </c>
      <c r="B5084">
        <v>85</v>
      </c>
      <c r="C5084">
        <v>5</v>
      </c>
      <c r="D5084" t="str">
        <f t="shared" si="115"/>
        <v>21+</v>
      </c>
    </row>
    <row r="5085" spans="1:4" x14ac:dyDescent="0.25">
      <c r="A5085">
        <v>55</v>
      </c>
      <c r="B5085">
        <v>86</v>
      </c>
      <c r="C5085">
        <v>2</v>
      </c>
      <c r="D5085" t="str">
        <f t="shared" si="115"/>
        <v>21+</v>
      </c>
    </row>
    <row r="5086" spans="1:4" x14ac:dyDescent="0.25">
      <c r="A5086">
        <v>55</v>
      </c>
      <c r="B5086">
        <v>87</v>
      </c>
      <c r="C5086">
        <v>5</v>
      </c>
      <c r="D5086" t="str">
        <f t="shared" si="115"/>
        <v>21+</v>
      </c>
    </row>
    <row r="5087" spans="1:4" x14ac:dyDescent="0.25">
      <c r="A5087">
        <v>55</v>
      </c>
      <c r="B5087">
        <v>89</v>
      </c>
      <c r="C5087">
        <v>2</v>
      </c>
      <c r="D5087" t="str">
        <f t="shared" si="115"/>
        <v>21+</v>
      </c>
    </row>
    <row r="5088" spans="1:4" x14ac:dyDescent="0.25">
      <c r="A5088">
        <v>55</v>
      </c>
      <c r="B5088">
        <v>90</v>
      </c>
      <c r="C5088">
        <v>10</v>
      </c>
      <c r="D5088" t="str">
        <f t="shared" si="115"/>
        <v>21+</v>
      </c>
    </row>
    <row r="5089" spans="1:4" x14ac:dyDescent="0.25">
      <c r="A5089">
        <v>55</v>
      </c>
      <c r="B5089">
        <v>91</v>
      </c>
      <c r="C5089">
        <v>4</v>
      </c>
      <c r="D5089" t="str">
        <f t="shared" si="115"/>
        <v>21+</v>
      </c>
    </row>
    <row r="5090" spans="1:4" x14ac:dyDescent="0.25">
      <c r="A5090">
        <v>55</v>
      </c>
      <c r="B5090">
        <v>92</v>
      </c>
      <c r="C5090">
        <v>2</v>
      </c>
      <c r="D5090" t="str">
        <f t="shared" si="115"/>
        <v>21+</v>
      </c>
    </row>
    <row r="5091" spans="1:4" x14ac:dyDescent="0.25">
      <c r="A5091">
        <v>55</v>
      </c>
      <c r="B5091">
        <v>93</v>
      </c>
      <c r="C5091">
        <v>1</v>
      </c>
      <c r="D5091" t="str">
        <f t="shared" si="115"/>
        <v>21+</v>
      </c>
    </row>
    <row r="5092" spans="1:4" x14ac:dyDescent="0.25">
      <c r="A5092">
        <v>55</v>
      </c>
      <c r="B5092">
        <v>94</v>
      </c>
      <c r="C5092">
        <v>5</v>
      </c>
      <c r="D5092" t="str">
        <f t="shared" si="115"/>
        <v>21+</v>
      </c>
    </row>
    <row r="5093" spans="1:4" x14ac:dyDescent="0.25">
      <c r="A5093">
        <v>55</v>
      </c>
      <c r="B5093">
        <v>95</v>
      </c>
      <c r="C5093">
        <v>5</v>
      </c>
      <c r="D5093" t="str">
        <f t="shared" si="115"/>
        <v>21+</v>
      </c>
    </row>
    <row r="5094" spans="1:4" x14ac:dyDescent="0.25">
      <c r="A5094">
        <v>55</v>
      </c>
      <c r="B5094">
        <v>97</v>
      </c>
      <c r="C5094">
        <v>2</v>
      </c>
      <c r="D5094" t="str">
        <f t="shared" si="115"/>
        <v>21+</v>
      </c>
    </row>
    <row r="5095" spans="1:4" x14ac:dyDescent="0.25">
      <c r="A5095">
        <v>55</v>
      </c>
      <c r="B5095">
        <v>98</v>
      </c>
      <c r="C5095">
        <v>1</v>
      </c>
      <c r="D5095" t="str">
        <f t="shared" si="115"/>
        <v>21+</v>
      </c>
    </row>
    <row r="5096" spans="1:4" x14ac:dyDescent="0.25">
      <c r="A5096">
        <v>55</v>
      </c>
      <c r="B5096">
        <v>99</v>
      </c>
      <c r="C5096">
        <v>2</v>
      </c>
      <c r="D5096" t="str">
        <f t="shared" si="115"/>
        <v>21+</v>
      </c>
    </row>
    <row r="5097" spans="1:4" x14ac:dyDescent="0.25">
      <c r="A5097">
        <v>55</v>
      </c>
      <c r="B5097">
        <v>100</v>
      </c>
      <c r="C5097">
        <v>2</v>
      </c>
      <c r="D5097" t="str">
        <f t="shared" si="115"/>
        <v>21+</v>
      </c>
    </row>
    <row r="5098" spans="1:4" x14ac:dyDescent="0.25">
      <c r="A5098">
        <v>55</v>
      </c>
      <c r="B5098">
        <v>101</v>
      </c>
      <c r="C5098">
        <v>3</v>
      </c>
      <c r="D5098" t="str">
        <f t="shared" si="115"/>
        <v>21+</v>
      </c>
    </row>
    <row r="5099" spans="1:4" x14ac:dyDescent="0.25">
      <c r="A5099">
        <v>55</v>
      </c>
      <c r="B5099">
        <v>102</v>
      </c>
      <c r="C5099">
        <v>2</v>
      </c>
      <c r="D5099" t="str">
        <f t="shared" si="115"/>
        <v>21+</v>
      </c>
    </row>
    <row r="5100" spans="1:4" x14ac:dyDescent="0.25">
      <c r="A5100">
        <v>55</v>
      </c>
      <c r="B5100">
        <v>103</v>
      </c>
      <c r="C5100">
        <v>2</v>
      </c>
      <c r="D5100" t="str">
        <f t="shared" si="115"/>
        <v>21+</v>
      </c>
    </row>
    <row r="5101" spans="1:4" x14ac:dyDescent="0.25">
      <c r="A5101">
        <v>55</v>
      </c>
      <c r="B5101">
        <v>104</v>
      </c>
      <c r="C5101">
        <v>3</v>
      </c>
      <c r="D5101" t="str">
        <f t="shared" si="115"/>
        <v>21+</v>
      </c>
    </row>
    <row r="5102" spans="1:4" x14ac:dyDescent="0.25">
      <c r="A5102">
        <v>55</v>
      </c>
      <c r="B5102">
        <v>105</v>
      </c>
      <c r="C5102">
        <v>1</v>
      </c>
      <c r="D5102" t="str">
        <f t="shared" si="115"/>
        <v>21+</v>
      </c>
    </row>
    <row r="5103" spans="1:4" x14ac:dyDescent="0.25">
      <c r="A5103">
        <v>55</v>
      </c>
      <c r="B5103">
        <v>106</v>
      </c>
      <c r="C5103">
        <v>1</v>
      </c>
      <c r="D5103" t="str">
        <f t="shared" si="115"/>
        <v>21+</v>
      </c>
    </row>
    <row r="5104" spans="1:4" x14ac:dyDescent="0.25">
      <c r="A5104">
        <v>55</v>
      </c>
      <c r="B5104">
        <v>108</v>
      </c>
      <c r="C5104">
        <v>1</v>
      </c>
      <c r="D5104" t="str">
        <f t="shared" si="115"/>
        <v>21+</v>
      </c>
    </row>
    <row r="5105" spans="1:4" x14ac:dyDescent="0.25">
      <c r="A5105">
        <v>55</v>
      </c>
      <c r="B5105">
        <v>109</v>
      </c>
      <c r="C5105">
        <v>3</v>
      </c>
      <c r="D5105" t="str">
        <f t="shared" si="115"/>
        <v>21+</v>
      </c>
    </row>
    <row r="5106" spans="1:4" x14ac:dyDescent="0.25">
      <c r="A5106">
        <v>55</v>
      </c>
      <c r="B5106">
        <v>111</v>
      </c>
      <c r="C5106">
        <v>1</v>
      </c>
      <c r="D5106" t="str">
        <f t="shared" si="115"/>
        <v>21+</v>
      </c>
    </row>
    <row r="5107" spans="1:4" x14ac:dyDescent="0.25">
      <c r="A5107">
        <v>55</v>
      </c>
      <c r="B5107">
        <v>112</v>
      </c>
      <c r="C5107">
        <v>1</v>
      </c>
      <c r="D5107" t="str">
        <f t="shared" si="115"/>
        <v>21+</v>
      </c>
    </row>
    <row r="5108" spans="1:4" x14ac:dyDescent="0.25">
      <c r="A5108">
        <v>55</v>
      </c>
      <c r="B5108">
        <v>113</v>
      </c>
      <c r="C5108">
        <v>1</v>
      </c>
      <c r="D5108" t="str">
        <f t="shared" si="115"/>
        <v>21+</v>
      </c>
    </row>
    <row r="5109" spans="1:4" x14ac:dyDescent="0.25">
      <c r="A5109">
        <v>55</v>
      </c>
      <c r="B5109">
        <v>114</v>
      </c>
      <c r="C5109">
        <v>1</v>
      </c>
      <c r="D5109" t="str">
        <f t="shared" si="115"/>
        <v>21+</v>
      </c>
    </row>
    <row r="5110" spans="1:4" x14ac:dyDescent="0.25">
      <c r="A5110">
        <v>55</v>
      </c>
      <c r="B5110">
        <v>116</v>
      </c>
      <c r="C5110">
        <v>1</v>
      </c>
      <c r="D5110" t="str">
        <f t="shared" si="115"/>
        <v>21+</v>
      </c>
    </row>
    <row r="5111" spans="1:4" x14ac:dyDescent="0.25">
      <c r="A5111">
        <v>55</v>
      </c>
      <c r="B5111">
        <v>117</v>
      </c>
      <c r="C5111">
        <v>1</v>
      </c>
      <c r="D5111" t="str">
        <f t="shared" si="115"/>
        <v>21+</v>
      </c>
    </row>
    <row r="5112" spans="1:4" x14ac:dyDescent="0.25">
      <c r="A5112">
        <v>55</v>
      </c>
      <c r="B5112">
        <v>119</v>
      </c>
      <c r="C5112">
        <v>1</v>
      </c>
      <c r="D5112" t="str">
        <f t="shared" si="115"/>
        <v>21+</v>
      </c>
    </row>
    <row r="5113" spans="1:4" x14ac:dyDescent="0.25">
      <c r="A5113">
        <v>55</v>
      </c>
      <c r="B5113">
        <v>124</v>
      </c>
      <c r="C5113">
        <v>2</v>
      </c>
      <c r="D5113" t="str">
        <f t="shared" si="115"/>
        <v>21+</v>
      </c>
    </row>
    <row r="5114" spans="1:4" x14ac:dyDescent="0.25">
      <c r="A5114">
        <v>55</v>
      </c>
      <c r="B5114">
        <v>130</v>
      </c>
      <c r="C5114">
        <v>1</v>
      </c>
      <c r="D5114" t="str">
        <f t="shared" si="115"/>
        <v>21+</v>
      </c>
    </row>
    <row r="5115" spans="1:4" x14ac:dyDescent="0.25">
      <c r="A5115">
        <v>55</v>
      </c>
      <c r="B5115">
        <v>132</v>
      </c>
      <c r="C5115">
        <v>1</v>
      </c>
      <c r="D5115" t="str">
        <f t="shared" si="115"/>
        <v>21+</v>
      </c>
    </row>
    <row r="5116" spans="1:4" x14ac:dyDescent="0.25">
      <c r="A5116">
        <v>55</v>
      </c>
      <c r="B5116">
        <v>136</v>
      </c>
      <c r="C5116">
        <v>1</v>
      </c>
      <c r="D5116" t="str">
        <f t="shared" si="115"/>
        <v>21+</v>
      </c>
    </row>
    <row r="5117" spans="1:4" x14ac:dyDescent="0.25">
      <c r="A5117">
        <v>55</v>
      </c>
      <c r="B5117">
        <v>137</v>
      </c>
      <c r="C5117">
        <v>2</v>
      </c>
      <c r="D5117" t="str">
        <f t="shared" si="115"/>
        <v>21+</v>
      </c>
    </row>
    <row r="5118" spans="1:4" x14ac:dyDescent="0.25">
      <c r="A5118">
        <v>55</v>
      </c>
      <c r="B5118">
        <v>147</v>
      </c>
      <c r="C5118">
        <v>1</v>
      </c>
      <c r="D5118" t="str">
        <f t="shared" si="115"/>
        <v>21+</v>
      </c>
    </row>
    <row r="5119" spans="1:4" x14ac:dyDescent="0.25">
      <c r="A5119">
        <v>55</v>
      </c>
      <c r="B5119">
        <v>444</v>
      </c>
      <c r="C5119">
        <v>1</v>
      </c>
      <c r="D5119" t="str">
        <f t="shared" si="115"/>
        <v>21+</v>
      </c>
    </row>
    <row r="5120" spans="1:4" x14ac:dyDescent="0.25">
      <c r="A5120">
        <v>55</v>
      </c>
      <c r="B5120">
        <v>461</v>
      </c>
      <c r="C5120">
        <v>1</v>
      </c>
      <c r="D5120" t="str">
        <f t="shared" si="115"/>
        <v>21+</v>
      </c>
    </row>
    <row r="5121" spans="1:4" x14ac:dyDescent="0.25">
      <c r="A5121">
        <v>56</v>
      </c>
      <c r="B5121">
        <v>56</v>
      </c>
      <c r="C5121">
        <v>12</v>
      </c>
      <c r="D5121">
        <f t="shared" si="115"/>
        <v>0</v>
      </c>
    </row>
    <row r="5122" spans="1:4" x14ac:dyDescent="0.25">
      <c r="A5122">
        <v>56</v>
      </c>
      <c r="B5122">
        <v>57</v>
      </c>
      <c r="C5122">
        <v>13</v>
      </c>
      <c r="D5122">
        <f t="shared" si="115"/>
        <v>1</v>
      </c>
    </row>
    <row r="5123" spans="1:4" x14ac:dyDescent="0.25">
      <c r="A5123">
        <v>56</v>
      </c>
      <c r="B5123">
        <v>58</v>
      </c>
      <c r="C5123">
        <v>8</v>
      </c>
      <c r="D5123">
        <f t="shared" ref="D5123:D5186" si="116">IF(B5123-A5123&lt;21,B5123-A5123,"21+")</f>
        <v>2</v>
      </c>
    </row>
    <row r="5124" spans="1:4" x14ac:dyDescent="0.25">
      <c r="A5124">
        <v>56</v>
      </c>
      <c r="B5124">
        <v>59</v>
      </c>
      <c r="C5124">
        <v>8</v>
      </c>
      <c r="D5124">
        <f t="shared" si="116"/>
        <v>3</v>
      </c>
    </row>
    <row r="5125" spans="1:4" x14ac:dyDescent="0.25">
      <c r="A5125">
        <v>56</v>
      </c>
      <c r="B5125">
        <v>60</v>
      </c>
      <c r="C5125">
        <v>3</v>
      </c>
      <c r="D5125">
        <f t="shared" si="116"/>
        <v>4</v>
      </c>
    </row>
    <row r="5126" spans="1:4" x14ac:dyDescent="0.25">
      <c r="A5126">
        <v>56</v>
      </c>
      <c r="B5126">
        <v>61</v>
      </c>
      <c r="C5126">
        <v>5</v>
      </c>
      <c r="D5126">
        <f t="shared" si="116"/>
        <v>5</v>
      </c>
    </row>
    <row r="5127" spans="1:4" x14ac:dyDescent="0.25">
      <c r="A5127">
        <v>56</v>
      </c>
      <c r="B5127">
        <v>62</v>
      </c>
      <c r="C5127">
        <v>4</v>
      </c>
      <c r="D5127">
        <f t="shared" si="116"/>
        <v>6</v>
      </c>
    </row>
    <row r="5128" spans="1:4" x14ac:dyDescent="0.25">
      <c r="A5128">
        <v>56</v>
      </c>
      <c r="B5128">
        <v>63</v>
      </c>
      <c r="C5128">
        <v>7</v>
      </c>
      <c r="D5128">
        <f t="shared" si="116"/>
        <v>7</v>
      </c>
    </row>
    <row r="5129" spans="1:4" x14ac:dyDescent="0.25">
      <c r="A5129">
        <v>56</v>
      </c>
      <c r="B5129">
        <v>64</v>
      </c>
      <c r="C5129">
        <v>3</v>
      </c>
      <c r="D5129">
        <f t="shared" si="116"/>
        <v>8</v>
      </c>
    </row>
    <row r="5130" spans="1:4" x14ac:dyDescent="0.25">
      <c r="A5130">
        <v>56</v>
      </c>
      <c r="B5130">
        <v>65</v>
      </c>
      <c r="C5130">
        <v>7</v>
      </c>
      <c r="D5130">
        <f t="shared" si="116"/>
        <v>9</v>
      </c>
    </row>
    <row r="5131" spans="1:4" x14ac:dyDescent="0.25">
      <c r="A5131">
        <v>56</v>
      </c>
      <c r="B5131">
        <v>66</v>
      </c>
      <c r="C5131">
        <v>4</v>
      </c>
      <c r="D5131">
        <f t="shared" si="116"/>
        <v>10</v>
      </c>
    </row>
    <row r="5132" spans="1:4" x14ac:dyDescent="0.25">
      <c r="A5132">
        <v>56</v>
      </c>
      <c r="B5132">
        <v>67</v>
      </c>
      <c r="C5132">
        <v>4</v>
      </c>
      <c r="D5132">
        <f t="shared" si="116"/>
        <v>11</v>
      </c>
    </row>
    <row r="5133" spans="1:4" x14ac:dyDescent="0.25">
      <c r="A5133">
        <v>56</v>
      </c>
      <c r="B5133">
        <v>68</v>
      </c>
      <c r="C5133">
        <v>4</v>
      </c>
      <c r="D5133">
        <f t="shared" si="116"/>
        <v>12</v>
      </c>
    </row>
    <row r="5134" spans="1:4" x14ac:dyDescent="0.25">
      <c r="A5134">
        <v>56</v>
      </c>
      <c r="B5134">
        <v>69</v>
      </c>
      <c r="C5134">
        <v>4</v>
      </c>
      <c r="D5134">
        <f t="shared" si="116"/>
        <v>13</v>
      </c>
    </row>
    <row r="5135" spans="1:4" x14ac:dyDescent="0.25">
      <c r="A5135">
        <v>56</v>
      </c>
      <c r="B5135">
        <v>70</v>
      </c>
      <c r="C5135">
        <v>6</v>
      </c>
      <c r="D5135">
        <f t="shared" si="116"/>
        <v>14</v>
      </c>
    </row>
    <row r="5136" spans="1:4" x14ac:dyDescent="0.25">
      <c r="A5136">
        <v>56</v>
      </c>
      <c r="B5136">
        <v>71</v>
      </c>
      <c r="C5136">
        <v>9</v>
      </c>
      <c r="D5136">
        <f t="shared" si="116"/>
        <v>15</v>
      </c>
    </row>
    <row r="5137" spans="1:4" x14ac:dyDescent="0.25">
      <c r="A5137">
        <v>56</v>
      </c>
      <c r="B5137">
        <v>72</v>
      </c>
      <c r="C5137">
        <v>4</v>
      </c>
      <c r="D5137">
        <f t="shared" si="116"/>
        <v>16</v>
      </c>
    </row>
    <row r="5138" spans="1:4" x14ac:dyDescent="0.25">
      <c r="A5138">
        <v>56</v>
      </c>
      <c r="B5138">
        <v>73</v>
      </c>
      <c r="C5138">
        <v>4</v>
      </c>
      <c r="D5138">
        <f t="shared" si="116"/>
        <v>17</v>
      </c>
    </row>
    <row r="5139" spans="1:4" x14ac:dyDescent="0.25">
      <c r="A5139">
        <v>56</v>
      </c>
      <c r="B5139">
        <v>74</v>
      </c>
      <c r="C5139">
        <v>5</v>
      </c>
      <c r="D5139">
        <f t="shared" si="116"/>
        <v>18</v>
      </c>
    </row>
    <row r="5140" spans="1:4" x14ac:dyDescent="0.25">
      <c r="A5140">
        <v>56</v>
      </c>
      <c r="B5140">
        <v>75</v>
      </c>
      <c r="C5140">
        <v>4</v>
      </c>
      <c r="D5140">
        <f t="shared" si="116"/>
        <v>19</v>
      </c>
    </row>
    <row r="5141" spans="1:4" x14ac:dyDescent="0.25">
      <c r="A5141">
        <v>56</v>
      </c>
      <c r="B5141">
        <v>76</v>
      </c>
      <c r="C5141">
        <v>2</v>
      </c>
      <c r="D5141">
        <f t="shared" si="116"/>
        <v>20</v>
      </c>
    </row>
    <row r="5142" spans="1:4" x14ac:dyDescent="0.25">
      <c r="A5142">
        <v>56</v>
      </c>
      <c r="B5142">
        <v>77</v>
      </c>
      <c r="C5142">
        <v>6</v>
      </c>
      <c r="D5142" t="str">
        <f t="shared" si="116"/>
        <v>21+</v>
      </c>
    </row>
    <row r="5143" spans="1:4" x14ac:dyDescent="0.25">
      <c r="A5143">
        <v>56</v>
      </c>
      <c r="B5143">
        <v>78</v>
      </c>
      <c r="C5143">
        <v>2</v>
      </c>
      <c r="D5143" t="str">
        <f t="shared" si="116"/>
        <v>21+</v>
      </c>
    </row>
    <row r="5144" spans="1:4" x14ac:dyDescent="0.25">
      <c r="A5144">
        <v>56</v>
      </c>
      <c r="B5144">
        <v>79</v>
      </c>
      <c r="C5144">
        <v>1</v>
      </c>
      <c r="D5144" t="str">
        <f t="shared" si="116"/>
        <v>21+</v>
      </c>
    </row>
    <row r="5145" spans="1:4" x14ac:dyDescent="0.25">
      <c r="A5145">
        <v>56</v>
      </c>
      <c r="B5145">
        <v>80</v>
      </c>
      <c r="C5145">
        <v>6</v>
      </c>
      <c r="D5145" t="str">
        <f t="shared" si="116"/>
        <v>21+</v>
      </c>
    </row>
    <row r="5146" spans="1:4" x14ac:dyDescent="0.25">
      <c r="A5146">
        <v>56</v>
      </c>
      <c r="B5146">
        <v>81</v>
      </c>
      <c r="C5146">
        <v>3</v>
      </c>
      <c r="D5146" t="str">
        <f t="shared" si="116"/>
        <v>21+</v>
      </c>
    </row>
    <row r="5147" spans="1:4" x14ac:dyDescent="0.25">
      <c r="A5147">
        <v>56</v>
      </c>
      <c r="B5147">
        <v>82</v>
      </c>
      <c r="C5147">
        <v>4</v>
      </c>
      <c r="D5147" t="str">
        <f t="shared" si="116"/>
        <v>21+</v>
      </c>
    </row>
    <row r="5148" spans="1:4" x14ac:dyDescent="0.25">
      <c r="A5148">
        <v>56</v>
      </c>
      <c r="B5148">
        <v>83</v>
      </c>
      <c r="C5148">
        <v>5</v>
      </c>
      <c r="D5148" t="str">
        <f t="shared" si="116"/>
        <v>21+</v>
      </c>
    </row>
    <row r="5149" spans="1:4" x14ac:dyDescent="0.25">
      <c r="A5149">
        <v>56</v>
      </c>
      <c r="B5149">
        <v>84</v>
      </c>
      <c r="C5149">
        <v>4</v>
      </c>
      <c r="D5149" t="str">
        <f t="shared" si="116"/>
        <v>21+</v>
      </c>
    </row>
    <row r="5150" spans="1:4" x14ac:dyDescent="0.25">
      <c r="A5150">
        <v>56</v>
      </c>
      <c r="B5150">
        <v>85</v>
      </c>
      <c r="C5150">
        <v>3</v>
      </c>
      <c r="D5150" t="str">
        <f t="shared" si="116"/>
        <v>21+</v>
      </c>
    </row>
    <row r="5151" spans="1:4" x14ac:dyDescent="0.25">
      <c r="A5151">
        <v>56</v>
      </c>
      <c r="B5151">
        <v>86</v>
      </c>
      <c r="C5151">
        <v>2</v>
      </c>
      <c r="D5151" t="str">
        <f t="shared" si="116"/>
        <v>21+</v>
      </c>
    </row>
    <row r="5152" spans="1:4" x14ac:dyDescent="0.25">
      <c r="A5152">
        <v>56</v>
      </c>
      <c r="B5152">
        <v>87</v>
      </c>
      <c r="C5152">
        <v>4</v>
      </c>
      <c r="D5152" t="str">
        <f t="shared" si="116"/>
        <v>21+</v>
      </c>
    </row>
    <row r="5153" spans="1:4" x14ac:dyDescent="0.25">
      <c r="A5153">
        <v>56</v>
      </c>
      <c r="B5153">
        <v>88</v>
      </c>
      <c r="C5153">
        <v>2</v>
      </c>
      <c r="D5153" t="str">
        <f t="shared" si="116"/>
        <v>21+</v>
      </c>
    </row>
    <row r="5154" spans="1:4" x14ac:dyDescent="0.25">
      <c r="A5154">
        <v>56</v>
      </c>
      <c r="B5154">
        <v>89</v>
      </c>
      <c r="C5154">
        <v>2</v>
      </c>
      <c r="D5154" t="str">
        <f t="shared" si="116"/>
        <v>21+</v>
      </c>
    </row>
    <row r="5155" spans="1:4" x14ac:dyDescent="0.25">
      <c r="A5155">
        <v>56</v>
      </c>
      <c r="B5155">
        <v>90</v>
      </c>
      <c r="C5155">
        <v>2</v>
      </c>
      <c r="D5155" t="str">
        <f t="shared" si="116"/>
        <v>21+</v>
      </c>
    </row>
    <row r="5156" spans="1:4" x14ac:dyDescent="0.25">
      <c r="A5156">
        <v>56</v>
      </c>
      <c r="B5156">
        <v>91</v>
      </c>
      <c r="C5156">
        <v>2</v>
      </c>
      <c r="D5156" t="str">
        <f t="shared" si="116"/>
        <v>21+</v>
      </c>
    </row>
    <row r="5157" spans="1:4" x14ac:dyDescent="0.25">
      <c r="A5157">
        <v>56</v>
      </c>
      <c r="B5157">
        <v>92</v>
      </c>
      <c r="C5157">
        <v>2</v>
      </c>
      <c r="D5157" t="str">
        <f t="shared" si="116"/>
        <v>21+</v>
      </c>
    </row>
    <row r="5158" spans="1:4" x14ac:dyDescent="0.25">
      <c r="A5158">
        <v>56</v>
      </c>
      <c r="B5158">
        <v>93</v>
      </c>
      <c r="C5158">
        <v>1</v>
      </c>
      <c r="D5158" t="str">
        <f t="shared" si="116"/>
        <v>21+</v>
      </c>
    </row>
    <row r="5159" spans="1:4" x14ac:dyDescent="0.25">
      <c r="A5159">
        <v>56</v>
      </c>
      <c r="B5159">
        <v>95</v>
      </c>
      <c r="C5159">
        <v>5</v>
      </c>
      <c r="D5159" t="str">
        <f t="shared" si="116"/>
        <v>21+</v>
      </c>
    </row>
    <row r="5160" spans="1:4" x14ac:dyDescent="0.25">
      <c r="A5160">
        <v>56</v>
      </c>
      <c r="B5160">
        <v>96</v>
      </c>
      <c r="C5160">
        <v>4</v>
      </c>
      <c r="D5160" t="str">
        <f t="shared" si="116"/>
        <v>21+</v>
      </c>
    </row>
    <row r="5161" spans="1:4" x14ac:dyDescent="0.25">
      <c r="A5161">
        <v>56</v>
      </c>
      <c r="B5161">
        <v>97</v>
      </c>
      <c r="C5161">
        <v>1</v>
      </c>
      <c r="D5161" t="str">
        <f t="shared" si="116"/>
        <v>21+</v>
      </c>
    </row>
    <row r="5162" spans="1:4" x14ac:dyDescent="0.25">
      <c r="A5162">
        <v>56</v>
      </c>
      <c r="B5162">
        <v>98</v>
      </c>
      <c r="C5162">
        <v>3</v>
      </c>
      <c r="D5162" t="str">
        <f t="shared" si="116"/>
        <v>21+</v>
      </c>
    </row>
    <row r="5163" spans="1:4" x14ac:dyDescent="0.25">
      <c r="A5163">
        <v>56</v>
      </c>
      <c r="B5163">
        <v>99</v>
      </c>
      <c r="C5163">
        <v>1</v>
      </c>
      <c r="D5163" t="str">
        <f t="shared" si="116"/>
        <v>21+</v>
      </c>
    </row>
    <row r="5164" spans="1:4" x14ac:dyDescent="0.25">
      <c r="A5164">
        <v>56</v>
      </c>
      <c r="B5164">
        <v>101</v>
      </c>
      <c r="C5164">
        <v>6</v>
      </c>
      <c r="D5164" t="str">
        <f t="shared" si="116"/>
        <v>21+</v>
      </c>
    </row>
    <row r="5165" spans="1:4" x14ac:dyDescent="0.25">
      <c r="A5165">
        <v>56</v>
      </c>
      <c r="B5165">
        <v>102</v>
      </c>
      <c r="C5165">
        <v>1</v>
      </c>
      <c r="D5165" t="str">
        <f t="shared" si="116"/>
        <v>21+</v>
      </c>
    </row>
    <row r="5166" spans="1:4" x14ac:dyDescent="0.25">
      <c r="A5166">
        <v>56</v>
      </c>
      <c r="B5166">
        <v>103</v>
      </c>
      <c r="C5166">
        <v>1</v>
      </c>
      <c r="D5166" t="str">
        <f t="shared" si="116"/>
        <v>21+</v>
      </c>
    </row>
    <row r="5167" spans="1:4" x14ac:dyDescent="0.25">
      <c r="A5167">
        <v>56</v>
      </c>
      <c r="B5167">
        <v>105</v>
      </c>
      <c r="C5167">
        <v>5</v>
      </c>
      <c r="D5167" t="str">
        <f t="shared" si="116"/>
        <v>21+</v>
      </c>
    </row>
    <row r="5168" spans="1:4" x14ac:dyDescent="0.25">
      <c r="A5168">
        <v>56</v>
      </c>
      <c r="B5168">
        <v>106</v>
      </c>
      <c r="C5168">
        <v>2</v>
      </c>
      <c r="D5168" t="str">
        <f t="shared" si="116"/>
        <v>21+</v>
      </c>
    </row>
    <row r="5169" spans="1:4" x14ac:dyDescent="0.25">
      <c r="A5169">
        <v>56</v>
      </c>
      <c r="B5169">
        <v>108</v>
      </c>
      <c r="C5169">
        <v>1</v>
      </c>
      <c r="D5169" t="str">
        <f t="shared" si="116"/>
        <v>21+</v>
      </c>
    </row>
    <row r="5170" spans="1:4" x14ac:dyDescent="0.25">
      <c r="A5170">
        <v>56</v>
      </c>
      <c r="B5170">
        <v>109</v>
      </c>
      <c r="C5170">
        <v>2</v>
      </c>
      <c r="D5170" t="str">
        <f t="shared" si="116"/>
        <v>21+</v>
      </c>
    </row>
    <row r="5171" spans="1:4" x14ac:dyDescent="0.25">
      <c r="A5171">
        <v>56</v>
      </c>
      <c r="B5171">
        <v>110</v>
      </c>
      <c r="C5171">
        <v>3</v>
      </c>
      <c r="D5171" t="str">
        <f t="shared" si="116"/>
        <v>21+</v>
      </c>
    </row>
    <row r="5172" spans="1:4" x14ac:dyDescent="0.25">
      <c r="A5172">
        <v>56</v>
      </c>
      <c r="B5172">
        <v>111</v>
      </c>
      <c r="C5172">
        <v>1</v>
      </c>
      <c r="D5172" t="str">
        <f t="shared" si="116"/>
        <v>21+</v>
      </c>
    </row>
    <row r="5173" spans="1:4" x14ac:dyDescent="0.25">
      <c r="A5173">
        <v>56</v>
      </c>
      <c r="B5173">
        <v>113</v>
      </c>
      <c r="C5173">
        <v>3</v>
      </c>
      <c r="D5173" t="str">
        <f t="shared" si="116"/>
        <v>21+</v>
      </c>
    </row>
    <row r="5174" spans="1:4" x14ac:dyDescent="0.25">
      <c r="A5174">
        <v>56</v>
      </c>
      <c r="B5174">
        <v>114</v>
      </c>
      <c r="C5174">
        <v>2</v>
      </c>
      <c r="D5174" t="str">
        <f t="shared" si="116"/>
        <v>21+</v>
      </c>
    </row>
    <row r="5175" spans="1:4" x14ac:dyDescent="0.25">
      <c r="A5175">
        <v>56</v>
      </c>
      <c r="B5175">
        <v>120</v>
      </c>
      <c r="C5175">
        <v>1</v>
      </c>
      <c r="D5175" t="str">
        <f t="shared" si="116"/>
        <v>21+</v>
      </c>
    </row>
    <row r="5176" spans="1:4" x14ac:dyDescent="0.25">
      <c r="A5176">
        <v>56</v>
      </c>
      <c r="B5176">
        <v>121</v>
      </c>
      <c r="C5176">
        <v>1</v>
      </c>
      <c r="D5176" t="str">
        <f t="shared" si="116"/>
        <v>21+</v>
      </c>
    </row>
    <row r="5177" spans="1:4" x14ac:dyDescent="0.25">
      <c r="A5177">
        <v>56</v>
      </c>
      <c r="B5177">
        <v>125</v>
      </c>
      <c r="C5177">
        <v>2</v>
      </c>
      <c r="D5177" t="str">
        <f t="shared" si="116"/>
        <v>21+</v>
      </c>
    </row>
    <row r="5178" spans="1:4" x14ac:dyDescent="0.25">
      <c r="A5178">
        <v>56</v>
      </c>
      <c r="B5178">
        <v>127</v>
      </c>
      <c r="C5178">
        <v>1</v>
      </c>
      <c r="D5178" t="str">
        <f t="shared" si="116"/>
        <v>21+</v>
      </c>
    </row>
    <row r="5179" spans="1:4" x14ac:dyDescent="0.25">
      <c r="A5179">
        <v>56</v>
      </c>
      <c r="B5179">
        <v>128</v>
      </c>
      <c r="C5179">
        <v>1</v>
      </c>
      <c r="D5179" t="str">
        <f t="shared" si="116"/>
        <v>21+</v>
      </c>
    </row>
    <row r="5180" spans="1:4" x14ac:dyDescent="0.25">
      <c r="A5180">
        <v>56</v>
      </c>
      <c r="B5180">
        <v>130</v>
      </c>
      <c r="C5180">
        <v>1</v>
      </c>
      <c r="D5180" t="str">
        <f t="shared" si="116"/>
        <v>21+</v>
      </c>
    </row>
    <row r="5181" spans="1:4" x14ac:dyDescent="0.25">
      <c r="A5181">
        <v>56</v>
      </c>
      <c r="B5181">
        <v>131</v>
      </c>
      <c r="C5181">
        <v>1</v>
      </c>
      <c r="D5181" t="str">
        <f t="shared" si="116"/>
        <v>21+</v>
      </c>
    </row>
    <row r="5182" spans="1:4" x14ac:dyDescent="0.25">
      <c r="A5182">
        <v>56</v>
      </c>
      <c r="B5182">
        <v>148</v>
      </c>
      <c r="C5182">
        <v>1</v>
      </c>
      <c r="D5182" t="str">
        <f t="shared" si="116"/>
        <v>21+</v>
      </c>
    </row>
    <row r="5183" spans="1:4" x14ac:dyDescent="0.25">
      <c r="A5183">
        <v>56</v>
      </c>
      <c r="B5183">
        <v>151</v>
      </c>
      <c r="C5183">
        <v>1</v>
      </c>
      <c r="D5183" t="str">
        <f t="shared" si="116"/>
        <v>21+</v>
      </c>
    </row>
    <row r="5184" spans="1:4" x14ac:dyDescent="0.25">
      <c r="A5184">
        <v>56</v>
      </c>
      <c r="B5184">
        <v>166</v>
      </c>
      <c r="C5184">
        <v>1</v>
      </c>
      <c r="D5184" t="str">
        <f t="shared" si="116"/>
        <v>21+</v>
      </c>
    </row>
    <row r="5185" spans="1:4" x14ac:dyDescent="0.25">
      <c r="A5185">
        <v>56</v>
      </c>
      <c r="B5185">
        <v>172</v>
      </c>
      <c r="C5185">
        <v>1</v>
      </c>
      <c r="D5185" t="str">
        <f t="shared" si="116"/>
        <v>21+</v>
      </c>
    </row>
    <row r="5186" spans="1:4" x14ac:dyDescent="0.25">
      <c r="A5186">
        <v>56</v>
      </c>
      <c r="B5186">
        <v>186</v>
      </c>
      <c r="C5186">
        <v>1</v>
      </c>
      <c r="D5186" t="str">
        <f t="shared" si="116"/>
        <v>21+</v>
      </c>
    </row>
    <row r="5187" spans="1:4" x14ac:dyDescent="0.25">
      <c r="A5187">
        <v>57</v>
      </c>
      <c r="B5187">
        <v>57</v>
      </c>
      <c r="C5187">
        <v>5</v>
      </c>
      <c r="D5187">
        <f t="shared" ref="D5187:D5250" si="117">IF(B5187-A5187&lt;21,B5187-A5187,"21+")</f>
        <v>0</v>
      </c>
    </row>
    <row r="5188" spans="1:4" x14ac:dyDescent="0.25">
      <c r="A5188">
        <v>57</v>
      </c>
      <c r="B5188">
        <v>58</v>
      </c>
      <c r="C5188">
        <v>6</v>
      </c>
      <c r="D5188">
        <f t="shared" si="117"/>
        <v>1</v>
      </c>
    </row>
    <row r="5189" spans="1:4" x14ac:dyDescent="0.25">
      <c r="A5189">
        <v>57</v>
      </c>
      <c r="B5189">
        <v>59</v>
      </c>
      <c r="C5189">
        <v>7</v>
      </c>
      <c r="D5189">
        <f t="shared" si="117"/>
        <v>2</v>
      </c>
    </row>
    <row r="5190" spans="1:4" x14ac:dyDescent="0.25">
      <c r="A5190">
        <v>57</v>
      </c>
      <c r="B5190">
        <v>60</v>
      </c>
      <c r="C5190">
        <v>6</v>
      </c>
      <c r="D5190">
        <f t="shared" si="117"/>
        <v>3</v>
      </c>
    </row>
    <row r="5191" spans="1:4" x14ac:dyDescent="0.25">
      <c r="A5191">
        <v>57</v>
      </c>
      <c r="B5191">
        <v>61</v>
      </c>
      <c r="C5191">
        <v>7</v>
      </c>
      <c r="D5191">
        <f t="shared" si="117"/>
        <v>4</v>
      </c>
    </row>
    <row r="5192" spans="1:4" x14ac:dyDescent="0.25">
      <c r="A5192">
        <v>57</v>
      </c>
      <c r="B5192">
        <v>62</v>
      </c>
      <c r="C5192">
        <v>6</v>
      </c>
      <c r="D5192">
        <f t="shared" si="117"/>
        <v>5</v>
      </c>
    </row>
    <row r="5193" spans="1:4" x14ac:dyDescent="0.25">
      <c r="A5193">
        <v>57</v>
      </c>
      <c r="B5193">
        <v>63</v>
      </c>
      <c r="C5193">
        <v>3</v>
      </c>
      <c r="D5193">
        <f t="shared" si="117"/>
        <v>6</v>
      </c>
    </row>
    <row r="5194" spans="1:4" x14ac:dyDescent="0.25">
      <c r="A5194">
        <v>57</v>
      </c>
      <c r="B5194">
        <v>64</v>
      </c>
      <c r="C5194">
        <v>11</v>
      </c>
      <c r="D5194">
        <f t="shared" si="117"/>
        <v>7</v>
      </c>
    </row>
    <row r="5195" spans="1:4" x14ac:dyDescent="0.25">
      <c r="A5195">
        <v>57</v>
      </c>
      <c r="B5195">
        <v>65</v>
      </c>
      <c r="C5195">
        <v>10</v>
      </c>
      <c r="D5195">
        <f t="shared" si="117"/>
        <v>8</v>
      </c>
    </row>
    <row r="5196" spans="1:4" x14ac:dyDescent="0.25">
      <c r="A5196">
        <v>57</v>
      </c>
      <c r="B5196">
        <v>66</v>
      </c>
      <c r="C5196">
        <v>6</v>
      </c>
      <c r="D5196">
        <f t="shared" si="117"/>
        <v>9</v>
      </c>
    </row>
    <row r="5197" spans="1:4" x14ac:dyDescent="0.25">
      <c r="A5197">
        <v>57</v>
      </c>
      <c r="B5197">
        <v>67</v>
      </c>
      <c r="C5197">
        <v>7</v>
      </c>
      <c r="D5197">
        <f t="shared" si="117"/>
        <v>10</v>
      </c>
    </row>
    <row r="5198" spans="1:4" x14ac:dyDescent="0.25">
      <c r="A5198">
        <v>57</v>
      </c>
      <c r="B5198">
        <v>68</v>
      </c>
      <c r="C5198">
        <v>5</v>
      </c>
      <c r="D5198">
        <f t="shared" si="117"/>
        <v>11</v>
      </c>
    </row>
    <row r="5199" spans="1:4" x14ac:dyDescent="0.25">
      <c r="A5199">
        <v>57</v>
      </c>
      <c r="B5199">
        <v>69</v>
      </c>
      <c r="C5199">
        <v>2</v>
      </c>
      <c r="D5199">
        <f t="shared" si="117"/>
        <v>12</v>
      </c>
    </row>
    <row r="5200" spans="1:4" x14ac:dyDescent="0.25">
      <c r="A5200">
        <v>57</v>
      </c>
      <c r="B5200">
        <v>70</v>
      </c>
      <c r="C5200">
        <v>3</v>
      </c>
      <c r="D5200">
        <f t="shared" si="117"/>
        <v>13</v>
      </c>
    </row>
    <row r="5201" spans="1:4" x14ac:dyDescent="0.25">
      <c r="A5201">
        <v>57</v>
      </c>
      <c r="B5201">
        <v>71</v>
      </c>
      <c r="C5201">
        <v>4</v>
      </c>
      <c r="D5201">
        <f t="shared" si="117"/>
        <v>14</v>
      </c>
    </row>
    <row r="5202" spans="1:4" x14ac:dyDescent="0.25">
      <c r="A5202">
        <v>57</v>
      </c>
      <c r="B5202">
        <v>72</v>
      </c>
      <c r="C5202">
        <v>3</v>
      </c>
      <c r="D5202">
        <f t="shared" si="117"/>
        <v>15</v>
      </c>
    </row>
    <row r="5203" spans="1:4" x14ac:dyDescent="0.25">
      <c r="A5203">
        <v>57</v>
      </c>
      <c r="B5203">
        <v>73</v>
      </c>
      <c r="C5203">
        <v>5</v>
      </c>
      <c r="D5203">
        <f t="shared" si="117"/>
        <v>16</v>
      </c>
    </row>
    <row r="5204" spans="1:4" x14ac:dyDescent="0.25">
      <c r="A5204">
        <v>57</v>
      </c>
      <c r="B5204">
        <v>74</v>
      </c>
      <c r="C5204">
        <v>6</v>
      </c>
      <c r="D5204">
        <f t="shared" si="117"/>
        <v>17</v>
      </c>
    </row>
    <row r="5205" spans="1:4" x14ac:dyDescent="0.25">
      <c r="A5205">
        <v>57</v>
      </c>
      <c r="B5205">
        <v>75</v>
      </c>
      <c r="C5205">
        <v>7</v>
      </c>
      <c r="D5205">
        <f t="shared" si="117"/>
        <v>18</v>
      </c>
    </row>
    <row r="5206" spans="1:4" x14ac:dyDescent="0.25">
      <c r="A5206">
        <v>57</v>
      </c>
      <c r="B5206">
        <v>76</v>
      </c>
      <c r="C5206">
        <v>2</v>
      </c>
      <c r="D5206">
        <f t="shared" si="117"/>
        <v>19</v>
      </c>
    </row>
    <row r="5207" spans="1:4" x14ac:dyDescent="0.25">
      <c r="A5207">
        <v>57</v>
      </c>
      <c r="B5207">
        <v>77</v>
      </c>
      <c r="C5207">
        <v>10</v>
      </c>
      <c r="D5207">
        <f t="shared" si="117"/>
        <v>20</v>
      </c>
    </row>
    <row r="5208" spans="1:4" x14ac:dyDescent="0.25">
      <c r="A5208">
        <v>57</v>
      </c>
      <c r="B5208">
        <v>78</v>
      </c>
      <c r="C5208">
        <v>1</v>
      </c>
      <c r="D5208" t="str">
        <f t="shared" si="117"/>
        <v>21+</v>
      </c>
    </row>
    <row r="5209" spans="1:4" x14ac:dyDescent="0.25">
      <c r="A5209">
        <v>57</v>
      </c>
      <c r="B5209">
        <v>79</v>
      </c>
      <c r="C5209">
        <v>5</v>
      </c>
      <c r="D5209" t="str">
        <f t="shared" si="117"/>
        <v>21+</v>
      </c>
    </row>
    <row r="5210" spans="1:4" x14ac:dyDescent="0.25">
      <c r="A5210">
        <v>57</v>
      </c>
      <c r="B5210">
        <v>80</v>
      </c>
      <c r="C5210">
        <v>1</v>
      </c>
      <c r="D5210" t="str">
        <f t="shared" si="117"/>
        <v>21+</v>
      </c>
    </row>
    <row r="5211" spans="1:4" x14ac:dyDescent="0.25">
      <c r="A5211">
        <v>57</v>
      </c>
      <c r="B5211">
        <v>81</v>
      </c>
      <c r="C5211">
        <v>4</v>
      </c>
      <c r="D5211" t="str">
        <f t="shared" si="117"/>
        <v>21+</v>
      </c>
    </row>
    <row r="5212" spans="1:4" x14ac:dyDescent="0.25">
      <c r="A5212">
        <v>57</v>
      </c>
      <c r="B5212">
        <v>82</v>
      </c>
      <c r="C5212">
        <v>3</v>
      </c>
      <c r="D5212" t="str">
        <f t="shared" si="117"/>
        <v>21+</v>
      </c>
    </row>
    <row r="5213" spans="1:4" x14ac:dyDescent="0.25">
      <c r="A5213">
        <v>57</v>
      </c>
      <c r="B5213">
        <v>83</v>
      </c>
      <c r="C5213">
        <v>1</v>
      </c>
      <c r="D5213" t="str">
        <f t="shared" si="117"/>
        <v>21+</v>
      </c>
    </row>
    <row r="5214" spans="1:4" x14ac:dyDescent="0.25">
      <c r="A5214">
        <v>57</v>
      </c>
      <c r="B5214">
        <v>84</v>
      </c>
      <c r="C5214">
        <v>1</v>
      </c>
      <c r="D5214" t="str">
        <f t="shared" si="117"/>
        <v>21+</v>
      </c>
    </row>
    <row r="5215" spans="1:4" x14ac:dyDescent="0.25">
      <c r="A5215">
        <v>57</v>
      </c>
      <c r="B5215">
        <v>85</v>
      </c>
      <c r="C5215">
        <v>3</v>
      </c>
      <c r="D5215" t="str">
        <f t="shared" si="117"/>
        <v>21+</v>
      </c>
    </row>
    <row r="5216" spans="1:4" x14ac:dyDescent="0.25">
      <c r="A5216">
        <v>57</v>
      </c>
      <c r="B5216">
        <v>86</v>
      </c>
      <c r="C5216">
        <v>3</v>
      </c>
      <c r="D5216" t="str">
        <f t="shared" si="117"/>
        <v>21+</v>
      </c>
    </row>
    <row r="5217" spans="1:4" x14ac:dyDescent="0.25">
      <c r="A5217">
        <v>57</v>
      </c>
      <c r="B5217">
        <v>87</v>
      </c>
      <c r="C5217">
        <v>4</v>
      </c>
      <c r="D5217" t="str">
        <f t="shared" si="117"/>
        <v>21+</v>
      </c>
    </row>
    <row r="5218" spans="1:4" x14ac:dyDescent="0.25">
      <c r="A5218">
        <v>57</v>
      </c>
      <c r="B5218">
        <v>88</v>
      </c>
      <c r="C5218">
        <v>1</v>
      </c>
      <c r="D5218" t="str">
        <f t="shared" si="117"/>
        <v>21+</v>
      </c>
    </row>
    <row r="5219" spans="1:4" x14ac:dyDescent="0.25">
      <c r="A5219">
        <v>57</v>
      </c>
      <c r="B5219">
        <v>89</v>
      </c>
      <c r="C5219">
        <v>1</v>
      </c>
      <c r="D5219" t="str">
        <f t="shared" si="117"/>
        <v>21+</v>
      </c>
    </row>
    <row r="5220" spans="1:4" x14ac:dyDescent="0.25">
      <c r="A5220">
        <v>57</v>
      </c>
      <c r="B5220">
        <v>91</v>
      </c>
      <c r="C5220">
        <v>1</v>
      </c>
      <c r="D5220" t="str">
        <f t="shared" si="117"/>
        <v>21+</v>
      </c>
    </row>
    <row r="5221" spans="1:4" x14ac:dyDescent="0.25">
      <c r="A5221">
        <v>57</v>
      </c>
      <c r="B5221">
        <v>92</v>
      </c>
      <c r="C5221">
        <v>2</v>
      </c>
      <c r="D5221" t="str">
        <f t="shared" si="117"/>
        <v>21+</v>
      </c>
    </row>
    <row r="5222" spans="1:4" x14ac:dyDescent="0.25">
      <c r="A5222">
        <v>57</v>
      </c>
      <c r="B5222">
        <v>93</v>
      </c>
      <c r="C5222">
        <v>1</v>
      </c>
      <c r="D5222" t="str">
        <f t="shared" si="117"/>
        <v>21+</v>
      </c>
    </row>
    <row r="5223" spans="1:4" x14ac:dyDescent="0.25">
      <c r="A5223">
        <v>57</v>
      </c>
      <c r="B5223">
        <v>94</v>
      </c>
      <c r="C5223">
        <v>2</v>
      </c>
      <c r="D5223" t="str">
        <f t="shared" si="117"/>
        <v>21+</v>
      </c>
    </row>
    <row r="5224" spans="1:4" x14ac:dyDescent="0.25">
      <c r="A5224">
        <v>57</v>
      </c>
      <c r="B5224">
        <v>95</v>
      </c>
      <c r="C5224">
        <v>2</v>
      </c>
      <c r="D5224" t="str">
        <f t="shared" si="117"/>
        <v>21+</v>
      </c>
    </row>
    <row r="5225" spans="1:4" x14ac:dyDescent="0.25">
      <c r="A5225">
        <v>57</v>
      </c>
      <c r="B5225">
        <v>96</v>
      </c>
      <c r="C5225">
        <v>2</v>
      </c>
      <c r="D5225" t="str">
        <f t="shared" si="117"/>
        <v>21+</v>
      </c>
    </row>
    <row r="5226" spans="1:4" x14ac:dyDescent="0.25">
      <c r="A5226">
        <v>57</v>
      </c>
      <c r="B5226">
        <v>97</v>
      </c>
      <c r="C5226">
        <v>1</v>
      </c>
      <c r="D5226" t="str">
        <f t="shared" si="117"/>
        <v>21+</v>
      </c>
    </row>
    <row r="5227" spans="1:4" x14ac:dyDescent="0.25">
      <c r="A5227">
        <v>57</v>
      </c>
      <c r="B5227">
        <v>98</v>
      </c>
      <c r="C5227">
        <v>2</v>
      </c>
      <c r="D5227" t="str">
        <f t="shared" si="117"/>
        <v>21+</v>
      </c>
    </row>
    <row r="5228" spans="1:4" x14ac:dyDescent="0.25">
      <c r="A5228">
        <v>57</v>
      </c>
      <c r="B5228">
        <v>99</v>
      </c>
      <c r="C5228">
        <v>1</v>
      </c>
      <c r="D5228" t="str">
        <f t="shared" si="117"/>
        <v>21+</v>
      </c>
    </row>
    <row r="5229" spans="1:4" x14ac:dyDescent="0.25">
      <c r="A5229">
        <v>57</v>
      </c>
      <c r="B5229">
        <v>100</v>
      </c>
      <c r="C5229">
        <v>1</v>
      </c>
      <c r="D5229" t="str">
        <f t="shared" si="117"/>
        <v>21+</v>
      </c>
    </row>
    <row r="5230" spans="1:4" x14ac:dyDescent="0.25">
      <c r="A5230">
        <v>57</v>
      </c>
      <c r="B5230">
        <v>101</v>
      </c>
      <c r="C5230">
        <v>3</v>
      </c>
      <c r="D5230" t="str">
        <f t="shared" si="117"/>
        <v>21+</v>
      </c>
    </row>
    <row r="5231" spans="1:4" x14ac:dyDescent="0.25">
      <c r="A5231">
        <v>57</v>
      </c>
      <c r="B5231">
        <v>102</v>
      </c>
      <c r="C5231">
        <v>1</v>
      </c>
      <c r="D5231" t="str">
        <f t="shared" si="117"/>
        <v>21+</v>
      </c>
    </row>
    <row r="5232" spans="1:4" x14ac:dyDescent="0.25">
      <c r="A5232">
        <v>57</v>
      </c>
      <c r="B5232">
        <v>103</v>
      </c>
      <c r="C5232">
        <v>2</v>
      </c>
      <c r="D5232" t="str">
        <f t="shared" si="117"/>
        <v>21+</v>
      </c>
    </row>
    <row r="5233" spans="1:4" x14ac:dyDescent="0.25">
      <c r="A5233">
        <v>57</v>
      </c>
      <c r="B5233">
        <v>104</v>
      </c>
      <c r="C5233">
        <v>1</v>
      </c>
      <c r="D5233" t="str">
        <f t="shared" si="117"/>
        <v>21+</v>
      </c>
    </row>
    <row r="5234" spans="1:4" x14ac:dyDescent="0.25">
      <c r="A5234">
        <v>57</v>
      </c>
      <c r="B5234">
        <v>105</v>
      </c>
      <c r="C5234">
        <v>2</v>
      </c>
      <c r="D5234" t="str">
        <f t="shared" si="117"/>
        <v>21+</v>
      </c>
    </row>
    <row r="5235" spans="1:4" x14ac:dyDescent="0.25">
      <c r="A5235">
        <v>57</v>
      </c>
      <c r="B5235">
        <v>106</v>
      </c>
      <c r="C5235">
        <v>1</v>
      </c>
      <c r="D5235" t="str">
        <f t="shared" si="117"/>
        <v>21+</v>
      </c>
    </row>
    <row r="5236" spans="1:4" x14ac:dyDescent="0.25">
      <c r="A5236">
        <v>57</v>
      </c>
      <c r="B5236">
        <v>109</v>
      </c>
      <c r="C5236">
        <v>1</v>
      </c>
      <c r="D5236" t="str">
        <f t="shared" si="117"/>
        <v>21+</v>
      </c>
    </row>
    <row r="5237" spans="1:4" x14ac:dyDescent="0.25">
      <c r="A5237">
        <v>57</v>
      </c>
      <c r="B5237">
        <v>110</v>
      </c>
      <c r="C5237">
        <v>1</v>
      </c>
      <c r="D5237" t="str">
        <f t="shared" si="117"/>
        <v>21+</v>
      </c>
    </row>
    <row r="5238" spans="1:4" x14ac:dyDescent="0.25">
      <c r="A5238">
        <v>57</v>
      </c>
      <c r="B5238">
        <v>112</v>
      </c>
      <c r="C5238">
        <v>1</v>
      </c>
      <c r="D5238" t="str">
        <f t="shared" si="117"/>
        <v>21+</v>
      </c>
    </row>
    <row r="5239" spans="1:4" x14ac:dyDescent="0.25">
      <c r="A5239">
        <v>57</v>
      </c>
      <c r="B5239">
        <v>113</v>
      </c>
      <c r="C5239">
        <v>4</v>
      </c>
      <c r="D5239" t="str">
        <f t="shared" si="117"/>
        <v>21+</v>
      </c>
    </row>
    <row r="5240" spans="1:4" x14ac:dyDescent="0.25">
      <c r="A5240">
        <v>57</v>
      </c>
      <c r="B5240">
        <v>114</v>
      </c>
      <c r="C5240">
        <v>1</v>
      </c>
      <c r="D5240" t="str">
        <f t="shared" si="117"/>
        <v>21+</v>
      </c>
    </row>
    <row r="5241" spans="1:4" x14ac:dyDescent="0.25">
      <c r="A5241">
        <v>57</v>
      </c>
      <c r="B5241">
        <v>116</v>
      </c>
      <c r="C5241">
        <v>2</v>
      </c>
      <c r="D5241" t="str">
        <f t="shared" si="117"/>
        <v>21+</v>
      </c>
    </row>
    <row r="5242" spans="1:4" x14ac:dyDescent="0.25">
      <c r="A5242">
        <v>57</v>
      </c>
      <c r="B5242">
        <v>122</v>
      </c>
      <c r="C5242">
        <v>1</v>
      </c>
      <c r="D5242" t="str">
        <f t="shared" si="117"/>
        <v>21+</v>
      </c>
    </row>
    <row r="5243" spans="1:4" x14ac:dyDescent="0.25">
      <c r="A5243">
        <v>57</v>
      </c>
      <c r="B5243">
        <v>123</v>
      </c>
      <c r="C5243">
        <v>1</v>
      </c>
      <c r="D5243" t="str">
        <f t="shared" si="117"/>
        <v>21+</v>
      </c>
    </row>
    <row r="5244" spans="1:4" x14ac:dyDescent="0.25">
      <c r="A5244">
        <v>57</v>
      </c>
      <c r="B5244">
        <v>126</v>
      </c>
      <c r="C5244">
        <v>1</v>
      </c>
      <c r="D5244" t="str">
        <f t="shared" si="117"/>
        <v>21+</v>
      </c>
    </row>
    <row r="5245" spans="1:4" x14ac:dyDescent="0.25">
      <c r="A5245">
        <v>57</v>
      </c>
      <c r="B5245">
        <v>132</v>
      </c>
      <c r="C5245">
        <v>1</v>
      </c>
      <c r="D5245" t="str">
        <f t="shared" si="117"/>
        <v>21+</v>
      </c>
    </row>
    <row r="5246" spans="1:4" x14ac:dyDescent="0.25">
      <c r="A5246">
        <v>57</v>
      </c>
      <c r="B5246">
        <v>133</v>
      </c>
      <c r="C5246">
        <v>1</v>
      </c>
      <c r="D5246" t="str">
        <f t="shared" si="117"/>
        <v>21+</v>
      </c>
    </row>
    <row r="5247" spans="1:4" x14ac:dyDescent="0.25">
      <c r="A5247">
        <v>57</v>
      </c>
      <c r="B5247">
        <v>135</v>
      </c>
      <c r="C5247">
        <v>1</v>
      </c>
      <c r="D5247" t="str">
        <f t="shared" si="117"/>
        <v>21+</v>
      </c>
    </row>
    <row r="5248" spans="1:4" x14ac:dyDescent="0.25">
      <c r="A5248">
        <v>57</v>
      </c>
      <c r="B5248">
        <v>136</v>
      </c>
      <c r="C5248">
        <v>2</v>
      </c>
      <c r="D5248" t="str">
        <f t="shared" si="117"/>
        <v>21+</v>
      </c>
    </row>
    <row r="5249" spans="1:4" x14ac:dyDescent="0.25">
      <c r="A5249">
        <v>57</v>
      </c>
      <c r="B5249">
        <v>149</v>
      </c>
      <c r="C5249">
        <v>1</v>
      </c>
      <c r="D5249" t="str">
        <f t="shared" si="117"/>
        <v>21+</v>
      </c>
    </row>
    <row r="5250" spans="1:4" x14ac:dyDescent="0.25">
      <c r="A5250">
        <v>57</v>
      </c>
      <c r="B5250">
        <v>154</v>
      </c>
      <c r="C5250">
        <v>1</v>
      </c>
      <c r="D5250" t="str">
        <f t="shared" si="117"/>
        <v>21+</v>
      </c>
    </row>
    <row r="5251" spans="1:4" x14ac:dyDescent="0.25">
      <c r="A5251">
        <v>57</v>
      </c>
      <c r="B5251">
        <v>157</v>
      </c>
      <c r="C5251">
        <v>1</v>
      </c>
      <c r="D5251" t="str">
        <f t="shared" ref="D5251:D5314" si="118">IF(B5251-A5251&lt;21,B5251-A5251,"21+")</f>
        <v>21+</v>
      </c>
    </row>
    <row r="5252" spans="1:4" x14ac:dyDescent="0.25">
      <c r="A5252">
        <v>57</v>
      </c>
      <c r="B5252">
        <v>160</v>
      </c>
      <c r="C5252">
        <v>1</v>
      </c>
      <c r="D5252" t="str">
        <f t="shared" si="118"/>
        <v>21+</v>
      </c>
    </row>
    <row r="5253" spans="1:4" x14ac:dyDescent="0.25">
      <c r="A5253">
        <v>57</v>
      </c>
      <c r="B5253">
        <v>165</v>
      </c>
      <c r="C5253">
        <v>1</v>
      </c>
      <c r="D5253" t="str">
        <f t="shared" si="118"/>
        <v>21+</v>
      </c>
    </row>
    <row r="5254" spans="1:4" x14ac:dyDescent="0.25">
      <c r="A5254">
        <v>57</v>
      </c>
      <c r="B5254">
        <v>186</v>
      </c>
      <c r="C5254">
        <v>1</v>
      </c>
      <c r="D5254" t="str">
        <f t="shared" si="118"/>
        <v>21+</v>
      </c>
    </row>
    <row r="5255" spans="1:4" x14ac:dyDescent="0.25">
      <c r="A5255">
        <v>57</v>
      </c>
      <c r="B5255">
        <v>272</v>
      </c>
      <c r="C5255">
        <v>1</v>
      </c>
      <c r="D5255" t="str">
        <f t="shared" si="118"/>
        <v>21+</v>
      </c>
    </row>
    <row r="5256" spans="1:4" x14ac:dyDescent="0.25">
      <c r="A5256">
        <v>58</v>
      </c>
      <c r="B5256">
        <v>58</v>
      </c>
      <c r="C5256">
        <v>13</v>
      </c>
      <c r="D5256">
        <f t="shared" si="118"/>
        <v>0</v>
      </c>
    </row>
    <row r="5257" spans="1:4" x14ac:dyDescent="0.25">
      <c r="A5257">
        <v>58</v>
      </c>
      <c r="B5257">
        <v>59</v>
      </c>
      <c r="C5257">
        <v>11</v>
      </c>
      <c r="D5257">
        <f t="shared" si="118"/>
        <v>1</v>
      </c>
    </row>
    <row r="5258" spans="1:4" x14ac:dyDescent="0.25">
      <c r="A5258">
        <v>58</v>
      </c>
      <c r="B5258">
        <v>60</v>
      </c>
      <c r="C5258">
        <v>8</v>
      </c>
      <c r="D5258">
        <f t="shared" si="118"/>
        <v>2</v>
      </c>
    </row>
    <row r="5259" spans="1:4" x14ac:dyDescent="0.25">
      <c r="A5259">
        <v>58</v>
      </c>
      <c r="B5259">
        <v>61</v>
      </c>
      <c r="C5259">
        <v>2</v>
      </c>
      <c r="D5259">
        <f t="shared" si="118"/>
        <v>3</v>
      </c>
    </row>
    <row r="5260" spans="1:4" x14ac:dyDescent="0.25">
      <c r="A5260">
        <v>58</v>
      </c>
      <c r="B5260">
        <v>62</v>
      </c>
      <c r="C5260">
        <v>2</v>
      </c>
      <c r="D5260">
        <f t="shared" si="118"/>
        <v>4</v>
      </c>
    </row>
    <row r="5261" spans="1:4" x14ac:dyDescent="0.25">
      <c r="A5261">
        <v>58</v>
      </c>
      <c r="B5261">
        <v>63</v>
      </c>
      <c r="C5261">
        <v>4</v>
      </c>
      <c r="D5261">
        <f t="shared" si="118"/>
        <v>5</v>
      </c>
    </row>
    <row r="5262" spans="1:4" x14ac:dyDescent="0.25">
      <c r="A5262">
        <v>58</v>
      </c>
      <c r="B5262">
        <v>65</v>
      </c>
      <c r="C5262">
        <v>4</v>
      </c>
      <c r="D5262">
        <f t="shared" si="118"/>
        <v>7</v>
      </c>
    </row>
    <row r="5263" spans="1:4" x14ac:dyDescent="0.25">
      <c r="A5263">
        <v>58</v>
      </c>
      <c r="B5263">
        <v>66</v>
      </c>
      <c r="C5263">
        <v>4</v>
      </c>
      <c r="D5263">
        <f t="shared" si="118"/>
        <v>8</v>
      </c>
    </row>
    <row r="5264" spans="1:4" x14ac:dyDescent="0.25">
      <c r="A5264">
        <v>58</v>
      </c>
      <c r="B5264">
        <v>67</v>
      </c>
      <c r="C5264">
        <v>3</v>
      </c>
      <c r="D5264">
        <f t="shared" si="118"/>
        <v>9</v>
      </c>
    </row>
    <row r="5265" spans="1:4" x14ac:dyDescent="0.25">
      <c r="A5265">
        <v>58</v>
      </c>
      <c r="B5265">
        <v>68</v>
      </c>
      <c r="C5265">
        <v>5</v>
      </c>
      <c r="D5265">
        <f t="shared" si="118"/>
        <v>10</v>
      </c>
    </row>
    <row r="5266" spans="1:4" x14ac:dyDescent="0.25">
      <c r="A5266">
        <v>58</v>
      </c>
      <c r="B5266">
        <v>69</v>
      </c>
      <c r="C5266">
        <v>4</v>
      </c>
      <c r="D5266">
        <f t="shared" si="118"/>
        <v>11</v>
      </c>
    </row>
    <row r="5267" spans="1:4" x14ac:dyDescent="0.25">
      <c r="A5267">
        <v>58</v>
      </c>
      <c r="B5267">
        <v>70</v>
      </c>
      <c r="C5267">
        <v>2</v>
      </c>
      <c r="D5267">
        <f t="shared" si="118"/>
        <v>12</v>
      </c>
    </row>
    <row r="5268" spans="1:4" x14ac:dyDescent="0.25">
      <c r="A5268">
        <v>58</v>
      </c>
      <c r="B5268">
        <v>71</v>
      </c>
      <c r="C5268">
        <v>7</v>
      </c>
      <c r="D5268">
        <f t="shared" si="118"/>
        <v>13</v>
      </c>
    </row>
    <row r="5269" spans="1:4" x14ac:dyDescent="0.25">
      <c r="A5269">
        <v>58</v>
      </c>
      <c r="B5269">
        <v>72</v>
      </c>
      <c r="C5269">
        <v>8</v>
      </c>
      <c r="D5269">
        <f t="shared" si="118"/>
        <v>14</v>
      </c>
    </row>
    <row r="5270" spans="1:4" x14ac:dyDescent="0.25">
      <c r="A5270">
        <v>58</v>
      </c>
      <c r="B5270">
        <v>73</v>
      </c>
      <c r="C5270">
        <v>4</v>
      </c>
      <c r="D5270">
        <f t="shared" si="118"/>
        <v>15</v>
      </c>
    </row>
    <row r="5271" spans="1:4" x14ac:dyDescent="0.25">
      <c r="A5271">
        <v>58</v>
      </c>
      <c r="B5271">
        <v>74</v>
      </c>
      <c r="C5271">
        <v>4</v>
      </c>
      <c r="D5271">
        <f t="shared" si="118"/>
        <v>16</v>
      </c>
    </row>
    <row r="5272" spans="1:4" x14ac:dyDescent="0.25">
      <c r="A5272">
        <v>58</v>
      </c>
      <c r="B5272">
        <v>75</v>
      </c>
      <c r="C5272">
        <v>3</v>
      </c>
      <c r="D5272">
        <f t="shared" si="118"/>
        <v>17</v>
      </c>
    </row>
    <row r="5273" spans="1:4" x14ac:dyDescent="0.25">
      <c r="A5273">
        <v>58</v>
      </c>
      <c r="B5273">
        <v>76</v>
      </c>
      <c r="C5273">
        <v>7</v>
      </c>
      <c r="D5273">
        <f t="shared" si="118"/>
        <v>18</v>
      </c>
    </row>
    <row r="5274" spans="1:4" x14ac:dyDescent="0.25">
      <c r="A5274">
        <v>58</v>
      </c>
      <c r="B5274">
        <v>77</v>
      </c>
      <c r="C5274">
        <v>2</v>
      </c>
      <c r="D5274">
        <f t="shared" si="118"/>
        <v>19</v>
      </c>
    </row>
    <row r="5275" spans="1:4" x14ac:dyDescent="0.25">
      <c r="A5275">
        <v>58</v>
      </c>
      <c r="B5275">
        <v>78</v>
      </c>
      <c r="C5275">
        <v>2</v>
      </c>
      <c r="D5275">
        <f t="shared" si="118"/>
        <v>20</v>
      </c>
    </row>
    <row r="5276" spans="1:4" x14ac:dyDescent="0.25">
      <c r="A5276">
        <v>58</v>
      </c>
      <c r="B5276">
        <v>79</v>
      </c>
      <c r="C5276">
        <v>5</v>
      </c>
      <c r="D5276" t="str">
        <f t="shared" si="118"/>
        <v>21+</v>
      </c>
    </row>
    <row r="5277" spans="1:4" x14ac:dyDescent="0.25">
      <c r="A5277">
        <v>58</v>
      </c>
      <c r="B5277">
        <v>80</v>
      </c>
      <c r="C5277">
        <v>2</v>
      </c>
      <c r="D5277" t="str">
        <f t="shared" si="118"/>
        <v>21+</v>
      </c>
    </row>
    <row r="5278" spans="1:4" x14ac:dyDescent="0.25">
      <c r="A5278">
        <v>58</v>
      </c>
      <c r="B5278">
        <v>82</v>
      </c>
      <c r="C5278">
        <v>4</v>
      </c>
      <c r="D5278" t="str">
        <f t="shared" si="118"/>
        <v>21+</v>
      </c>
    </row>
    <row r="5279" spans="1:4" x14ac:dyDescent="0.25">
      <c r="A5279">
        <v>58</v>
      </c>
      <c r="B5279">
        <v>83</v>
      </c>
      <c r="C5279">
        <v>3</v>
      </c>
      <c r="D5279" t="str">
        <f t="shared" si="118"/>
        <v>21+</v>
      </c>
    </row>
    <row r="5280" spans="1:4" x14ac:dyDescent="0.25">
      <c r="A5280">
        <v>58</v>
      </c>
      <c r="B5280">
        <v>84</v>
      </c>
      <c r="C5280">
        <v>4</v>
      </c>
      <c r="D5280" t="str">
        <f t="shared" si="118"/>
        <v>21+</v>
      </c>
    </row>
    <row r="5281" spans="1:4" x14ac:dyDescent="0.25">
      <c r="A5281">
        <v>58</v>
      </c>
      <c r="B5281">
        <v>86</v>
      </c>
      <c r="C5281">
        <v>3</v>
      </c>
      <c r="D5281" t="str">
        <f t="shared" si="118"/>
        <v>21+</v>
      </c>
    </row>
    <row r="5282" spans="1:4" x14ac:dyDescent="0.25">
      <c r="A5282">
        <v>58</v>
      </c>
      <c r="B5282">
        <v>87</v>
      </c>
      <c r="C5282">
        <v>5</v>
      </c>
      <c r="D5282" t="str">
        <f t="shared" si="118"/>
        <v>21+</v>
      </c>
    </row>
    <row r="5283" spans="1:4" x14ac:dyDescent="0.25">
      <c r="A5283">
        <v>58</v>
      </c>
      <c r="B5283">
        <v>88</v>
      </c>
      <c r="C5283">
        <v>1</v>
      </c>
      <c r="D5283" t="str">
        <f t="shared" si="118"/>
        <v>21+</v>
      </c>
    </row>
    <row r="5284" spans="1:4" x14ac:dyDescent="0.25">
      <c r="A5284">
        <v>58</v>
      </c>
      <c r="B5284">
        <v>90</v>
      </c>
      <c r="C5284">
        <v>1</v>
      </c>
      <c r="D5284" t="str">
        <f t="shared" si="118"/>
        <v>21+</v>
      </c>
    </row>
    <row r="5285" spans="1:4" x14ac:dyDescent="0.25">
      <c r="A5285">
        <v>58</v>
      </c>
      <c r="B5285">
        <v>91</v>
      </c>
      <c r="C5285">
        <v>4</v>
      </c>
      <c r="D5285" t="str">
        <f t="shared" si="118"/>
        <v>21+</v>
      </c>
    </row>
    <row r="5286" spans="1:4" x14ac:dyDescent="0.25">
      <c r="A5286">
        <v>58</v>
      </c>
      <c r="B5286">
        <v>92</v>
      </c>
      <c r="C5286">
        <v>2</v>
      </c>
      <c r="D5286" t="str">
        <f t="shared" si="118"/>
        <v>21+</v>
      </c>
    </row>
    <row r="5287" spans="1:4" x14ac:dyDescent="0.25">
      <c r="A5287">
        <v>58</v>
      </c>
      <c r="B5287">
        <v>94</v>
      </c>
      <c r="C5287">
        <v>3</v>
      </c>
      <c r="D5287" t="str">
        <f t="shared" si="118"/>
        <v>21+</v>
      </c>
    </row>
    <row r="5288" spans="1:4" x14ac:dyDescent="0.25">
      <c r="A5288">
        <v>58</v>
      </c>
      <c r="B5288">
        <v>95</v>
      </c>
      <c r="C5288">
        <v>1</v>
      </c>
      <c r="D5288" t="str">
        <f t="shared" si="118"/>
        <v>21+</v>
      </c>
    </row>
    <row r="5289" spans="1:4" x14ac:dyDescent="0.25">
      <c r="A5289">
        <v>58</v>
      </c>
      <c r="B5289">
        <v>96</v>
      </c>
      <c r="C5289">
        <v>2</v>
      </c>
      <c r="D5289" t="str">
        <f t="shared" si="118"/>
        <v>21+</v>
      </c>
    </row>
    <row r="5290" spans="1:4" x14ac:dyDescent="0.25">
      <c r="A5290">
        <v>58</v>
      </c>
      <c r="B5290">
        <v>97</v>
      </c>
      <c r="C5290">
        <v>2</v>
      </c>
      <c r="D5290" t="str">
        <f t="shared" si="118"/>
        <v>21+</v>
      </c>
    </row>
    <row r="5291" spans="1:4" x14ac:dyDescent="0.25">
      <c r="A5291">
        <v>58</v>
      </c>
      <c r="B5291">
        <v>98</v>
      </c>
      <c r="C5291">
        <v>1</v>
      </c>
      <c r="D5291" t="str">
        <f t="shared" si="118"/>
        <v>21+</v>
      </c>
    </row>
    <row r="5292" spans="1:4" x14ac:dyDescent="0.25">
      <c r="A5292">
        <v>58</v>
      </c>
      <c r="B5292">
        <v>100</v>
      </c>
      <c r="C5292">
        <v>1</v>
      </c>
      <c r="D5292" t="str">
        <f t="shared" si="118"/>
        <v>21+</v>
      </c>
    </row>
    <row r="5293" spans="1:4" x14ac:dyDescent="0.25">
      <c r="A5293">
        <v>58</v>
      </c>
      <c r="B5293">
        <v>102</v>
      </c>
      <c r="C5293">
        <v>1</v>
      </c>
      <c r="D5293" t="str">
        <f t="shared" si="118"/>
        <v>21+</v>
      </c>
    </row>
    <row r="5294" spans="1:4" x14ac:dyDescent="0.25">
      <c r="A5294">
        <v>58</v>
      </c>
      <c r="B5294">
        <v>103</v>
      </c>
      <c r="C5294">
        <v>1</v>
      </c>
      <c r="D5294" t="str">
        <f t="shared" si="118"/>
        <v>21+</v>
      </c>
    </row>
    <row r="5295" spans="1:4" x14ac:dyDescent="0.25">
      <c r="A5295">
        <v>58</v>
      </c>
      <c r="B5295">
        <v>104</v>
      </c>
      <c r="C5295">
        <v>1</v>
      </c>
      <c r="D5295" t="str">
        <f t="shared" si="118"/>
        <v>21+</v>
      </c>
    </row>
    <row r="5296" spans="1:4" x14ac:dyDescent="0.25">
      <c r="A5296">
        <v>58</v>
      </c>
      <c r="B5296">
        <v>105</v>
      </c>
      <c r="C5296">
        <v>2</v>
      </c>
      <c r="D5296" t="str">
        <f t="shared" si="118"/>
        <v>21+</v>
      </c>
    </row>
    <row r="5297" spans="1:4" x14ac:dyDescent="0.25">
      <c r="A5297">
        <v>58</v>
      </c>
      <c r="B5297">
        <v>107</v>
      </c>
      <c r="C5297">
        <v>1</v>
      </c>
      <c r="D5297" t="str">
        <f t="shared" si="118"/>
        <v>21+</v>
      </c>
    </row>
    <row r="5298" spans="1:4" x14ac:dyDescent="0.25">
      <c r="A5298">
        <v>58</v>
      </c>
      <c r="B5298">
        <v>108</v>
      </c>
      <c r="C5298">
        <v>3</v>
      </c>
      <c r="D5298" t="str">
        <f t="shared" si="118"/>
        <v>21+</v>
      </c>
    </row>
    <row r="5299" spans="1:4" x14ac:dyDescent="0.25">
      <c r="A5299">
        <v>58</v>
      </c>
      <c r="B5299">
        <v>109</v>
      </c>
      <c r="C5299">
        <v>3</v>
      </c>
      <c r="D5299" t="str">
        <f t="shared" si="118"/>
        <v>21+</v>
      </c>
    </row>
    <row r="5300" spans="1:4" x14ac:dyDescent="0.25">
      <c r="A5300">
        <v>58</v>
      </c>
      <c r="B5300">
        <v>111</v>
      </c>
      <c r="C5300">
        <v>1</v>
      </c>
      <c r="D5300" t="str">
        <f t="shared" si="118"/>
        <v>21+</v>
      </c>
    </row>
    <row r="5301" spans="1:4" x14ac:dyDescent="0.25">
      <c r="A5301">
        <v>58</v>
      </c>
      <c r="B5301">
        <v>113</v>
      </c>
      <c r="C5301">
        <v>1</v>
      </c>
      <c r="D5301" t="str">
        <f t="shared" si="118"/>
        <v>21+</v>
      </c>
    </row>
    <row r="5302" spans="1:4" x14ac:dyDescent="0.25">
      <c r="A5302">
        <v>58</v>
      </c>
      <c r="B5302">
        <v>115</v>
      </c>
      <c r="C5302">
        <v>1</v>
      </c>
      <c r="D5302" t="str">
        <f t="shared" si="118"/>
        <v>21+</v>
      </c>
    </row>
    <row r="5303" spans="1:4" x14ac:dyDescent="0.25">
      <c r="A5303">
        <v>58</v>
      </c>
      <c r="B5303">
        <v>119</v>
      </c>
      <c r="C5303">
        <v>1</v>
      </c>
      <c r="D5303" t="str">
        <f t="shared" si="118"/>
        <v>21+</v>
      </c>
    </row>
    <row r="5304" spans="1:4" x14ac:dyDescent="0.25">
      <c r="A5304">
        <v>58</v>
      </c>
      <c r="B5304">
        <v>120</v>
      </c>
      <c r="C5304">
        <v>1</v>
      </c>
      <c r="D5304" t="str">
        <f t="shared" si="118"/>
        <v>21+</v>
      </c>
    </row>
    <row r="5305" spans="1:4" x14ac:dyDescent="0.25">
      <c r="A5305">
        <v>58</v>
      </c>
      <c r="B5305">
        <v>123</v>
      </c>
      <c r="C5305">
        <v>1</v>
      </c>
      <c r="D5305" t="str">
        <f t="shared" si="118"/>
        <v>21+</v>
      </c>
    </row>
    <row r="5306" spans="1:4" x14ac:dyDescent="0.25">
      <c r="A5306">
        <v>58</v>
      </c>
      <c r="B5306">
        <v>124</v>
      </c>
      <c r="C5306">
        <v>1</v>
      </c>
      <c r="D5306" t="str">
        <f t="shared" si="118"/>
        <v>21+</v>
      </c>
    </row>
    <row r="5307" spans="1:4" x14ac:dyDescent="0.25">
      <c r="A5307">
        <v>58</v>
      </c>
      <c r="B5307">
        <v>125</v>
      </c>
      <c r="C5307">
        <v>1</v>
      </c>
      <c r="D5307" t="str">
        <f t="shared" si="118"/>
        <v>21+</v>
      </c>
    </row>
    <row r="5308" spans="1:4" x14ac:dyDescent="0.25">
      <c r="A5308">
        <v>58</v>
      </c>
      <c r="B5308">
        <v>126</v>
      </c>
      <c r="C5308">
        <v>1</v>
      </c>
      <c r="D5308" t="str">
        <f t="shared" si="118"/>
        <v>21+</v>
      </c>
    </row>
    <row r="5309" spans="1:4" x14ac:dyDescent="0.25">
      <c r="A5309">
        <v>58</v>
      </c>
      <c r="B5309">
        <v>129</v>
      </c>
      <c r="C5309">
        <v>1</v>
      </c>
      <c r="D5309" t="str">
        <f t="shared" si="118"/>
        <v>21+</v>
      </c>
    </row>
    <row r="5310" spans="1:4" x14ac:dyDescent="0.25">
      <c r="A5310">
        <v>58</v>
      </c>
      <c r="B5310">
        <v>131</v>
      </c>
      <c r="C5310">
        <v>1</v>
      </c>
      <c r="D5310" t="str">
        <f t="shared" si="118"/>
        <v>21+</v>
      </c>
    </row>
    <row r="5311" spans="1:4" x14ac:dyDescent="0.25">
      <c r="A5311">
        <v>58</v>
      </c>
      <c r="B5311">
        <v>132</v>
      </c>
      <c r="C5311">
        <v>1</v>
      </c>
      <c r="D5311" t="str">
        <f t="shared" si="118"/>
        <v>21+</v>
      </c>
    </row>
    <row r="5312" spans="1:4" x14ac:dyDescent="0.25">
      <c r="A5312">
        <v>58</v>
      </c>
      <c r="B5312">
        <v>138</v>
      </c>
      <c r="C5312">
        <v>2</v>
      </c>
      <c r="D5312" t="str">
        <f t="shared" si="118"/>
        <v>21+</v>
      </c>
    </row>
    <row r="5313" spans="1:4" x14ac:dyDescent="0.25">
      <c r="A5313">
        <v>58</v>
      </c>
      <c r="B5313">
        <v>139</v>
      </c>
      <c r="C5313">
        <v>1</v>
      </c>
      <c r="D5313" t="str">
        <f t="shared" si="118"/>
        <v>21+</v>
      </c>
    </row>
    <row r="5314" spans="1:4" x14ac:dyDescent="0.25">
      <c r="A5314">
        <v>58</v>
      </c>
      <c r="B5314">
        <v>156</v>
      </c>
      <c r="C5314">
        <v>1</v>
      </c>
      <c r="D5314" t="str">
        <f t="shared" si="118"/>
        <v>21+</v>
      </c>
    </row>
    <row r="5315" spans="1:4" x14ac:dyDescent="0.25">
      <c r="A5315">
        <v>58</v>
      </c>
      <c r="B5315">
        <v>159</v>
      </c>
      <c r="C5315">
        <v>1</v>
      </c>
      <c r="D5315" t="str">
        <f t="shared" ref="D5315:D5378" si="119">IF(B5315-A5315&lt;21,B5315-A5315,"21+")</f>
        <v>21+</v>
      </c>
    </row>
    <row r="5316" spans="1:4" x14ac:dyDescent="0.25">
      <c r="A5316">
        <v>58</v>
      </c>
      <c r="B5316">
        <v>241</v>
      </c>
      <c r="C5316">
        <v>1</v>
      </c>
      <c r="D5316" t="str">
        <f t="shared" si="119"/>
        <v>21+</v>
      </c>
    </row>
    <row r="5317" spans="1:4" x14ac:dyDescent="0.25">
      <c r="A5317">
        <v>59</v>
      </c>
      <c r="B5317">
        <v>59</v>
      </c>
      <c r="C5317">
        <v>6</v>
      </c>
      <c r="D5317">
        <f t="shared" si="119"/>
        <v>0</v>
      </c>
    </row>
    <row r="5318" spans="1:4" x14ac:dyDescent="0.25">
      <c r="A5318">
        <v>59</v>
      </c>
      <c r="B5318">
        <v>60</v>
      </c>
      <c r="C5318">
        <v>10</v>
      </c>
      <c r="D5318">
        <f t="shared" si="119"/>
        <v>1</v>
      </c>
    </row>
    <row r="5319" spans="1:4" x14ac:dyDescent="0.25">
      <c r="A5319">
        <v>59</v>
      </c>
      <c r="B5319">
        <v>61</v>
      </c>
      <c r="C5319">
        <v>5</v>
      </c>
      <c r="D5319">
        <f t="shared" si="119"/>
        <v>2</v>
      </c>
    </row>
    <row r="5320" spans="1:4" x14ac:dyDescent="0.25">
      <c r="A5320">
        <v>59</v>
      </c>
      <c r="B5320">
        <v>62</v>
      </c>
      <c r="C5320">
        <v>7</v>
      </c>
      <c r="D5320">
        <f t="shared" si="119"/>
        <v>3</v>
      </c>
    </row>
    <row r="5321" spans="1:4" x14ac:dyDescent="0.25">
      <c r="A5321">
        <v>59</v>
      </c>
      <c r="B5321">
        <v>63</v>
      </c>
      <c r="C5321">
        <v>6</v>
      </c>
      <c r="D5321">
        <f t="shared" si="119"/>
        <v>4</v>
      </c>
    </row>
    <row r="5322" spans="1:4" x14ac:dyDescent="0.25">
      <c r="A5322">
        <v>59</v>
      </c>
      <c r="B5322">
        <v>64</v>
      </c>
      <c r="C5322">
        <v>2</v>
      </c>
      <c r="D5322">
        <f t="shared" si="119"/>
        <v>5</v>
      </c>
    </row>
    <row r="5323" spans="1:4" x14ac:dyDescent="0.25">
      <c r="A5323">
        <v>59</v>
      </c>
      <c r="B5323">
        <v>65</v>
      </c>
      <c r="C5323">
        <v>3</v>
      </c>
      <c r="D5323">
        <f t="shared" si="119"/>
        <v>6</v>
      </c>
    </row>
    <row r="5324" spans="1:4" x14ac:dyDescent="0.25">
      <c r="A5324">
        <v>59</v>
      </c>
      <c r="B5324">
        <v>66</v>
      </c>
      <c r="C5324">
        <v>10</v>
      </c>
      <c r="D5324">
        <f t="shared" si="119"/>
        <v>7</v>
      </c>
    </row>
    <row r="5325" spans="1:4" x14ac:dyDescent="0.25">
      <c r="A5325">
        <v>59</v>
      </c>
      <c r="B5325">
        <v>67</v>
      </c>
      <c r="C5325">
        <v>9</v>
      </c>
      <c r="D5325">
        <f t="shared" si="119"/>
        <v>8</v>
      </c>
    </row>
    <row r="5326" spans="1:4" x14ac:dyDescent="0.25">
      <c r="A5326">
        <v>59</v>
      </c>
      <c r="B5326">
        <v>68</v>
      </c>
      <c r="C5326">
        <v>9</v>
      </c>
      <c r="D5326">
        <f t="shared" si="119"/>
        <v>9</v>
      </c>
    </row>
    <row r="5327" spans="1:4" x14ac:dyDescent="0.25">
      <c r="A5327">
        <v>59</v>
      </c>
      <c r="B5327">
        <v>69</v>
      </c>
      <c r="C5327">
        <v>3</v>
      </c>
      <c r="D5327">
        <f t="shared" si="119"/>
        <v>10</v>
      </c>
    </row>
    <row r="5328" spans="1:4" x14ac:dyDescent="0.25">
      <c r="A5328">
        <v>59</v>
      </c>
      <c r="B5328">
        <v>70</v>
      </c>
      <c r="C5328">
        <v>7</v>
      </c>
      <c r="D5328">
        <f t="shared" si="119"/>
        <v>11</v>
      </c>
    </row>
    <row r="5329" spans="1:4" x14ac:dyDescent="0.25">
      <c r="A5329">
        <v>59</v>
      </c>
      <c r="B5329">
        <v>71</v>
      </c>
      <c r="C5329">
        <v>4</v>
      </c>
      <c r="D5329">
        <f t="shared" si="119"/>
        <v>12</v>
      </c>
    </row>
    <row r="5330" spans="1:4" x14ac:dyDescent="0.25">
      <c r="A5330">
        <v>59</v>
      </c>
      <c r="B5330">
        <v>72</v>
      </c>
      <c r="C5330">
        <v>5</v>
      </c>
      <c r="D5330">
        <f t="shared" si="119"/>
        <v>13</v>
      </c>
    </row>
    <row r="5331" spans="1:4" x14ac:dyDescent="0.25">
      <c r="A5331">
        <v>59</v>
      </c>
      <c r="B5331">
        <v>73</v>
      </c>
      <c r="C5331">
        <v>2</v>
      </c>
      <c r="D5331">
        <f t="shared" si="119"/>
        <v>14</v>
      </c>
    </row>
    <row r="5332" spans="1:4" x14ac:dyDescent="0.25">
      <c r="A5332">
        <v>59</v>
      </c>
      <c r="B5332">
        <v>74</v>
      </c>
      <c r="C5332">
        <v>5</v>
      </c>
      <c r="D5332">
        <f t="shared" si="119"/>
        <v>15</v>
      </c>
    </row>
    <row r="5333" spans="1:4" x14ac:dyDescent="0.25">
      <c r="A5333">
        <v>59</v>
      </c>
      <c r="B5333">
        <v>75</v>
      </c>
      <c r="C5333">
        <v>3</v>
      </c>
      <c r="D5333">
        <f t="shared" si="119"/>
        <v>16</v>
      </c>
    </row>
    <row r="5334" spans="1:4" x14ac:dyDescent="0.25">
      <c r="A5334">
        <v>59</v>
      </c>
      <c r="B5334">
        <v>76</v>
      </c>
      <c r="C5334">
        <v>4</v>
      </c>
      <c r="D5334">
        <f t="shared" si="119"/>
        <v>17</v>
      </c>
    </row>
    <row r="5335" spans="1:4" x14ac:dyDescent="0.25">
      <c r="A5335">
        <v>59</v>
      </c>
      <c r="B5335">
        <v>77</v>
      </c>
      <c r="C5335">
        <v>9</v>
      </c>
      <c r="D5335">
        <f t="shared" si="119"/>
        <v>18</v>
      </c>
    </row>
    <row r="5336" spans="1:4" x14ac:dyDescent="0.25">
      <c r="A5336">
        <v>59</v>
      </c>
      <c r="B5336">
        <v>78</v>
      </c>
      <c r="C5336">
        <v>1</v>
      </c>
      <c r="D5336">
        <f t="shared" si="119"/>
        <v>19</v>
      </c>
    </row>
    <row r="5337" spans="1:4" x14ac:dyDescent="0.25">
      <c r="A5337">
        <v>59</v>
      </c>
      <c r="B5337">
        <v>79</v>
      </c>
      <c r="C5337">
        <v>1</v>
      </c>
      <c r="D5337">
        <f t="shared" si="119"/>
        <v>20</v>
      </c>
    </row>
    <row r="5338" spans="1:4" x14ac:dyDescent="0.25">
      <c r="A5338">
        <v>59</v>
      </c>
      <c r="B5338">
        <v>80</v>
      </c>
      <c r="C5338">
        <v>6</v>
      </c>
      <c r="D5338" t="str">
        <f t="shared" si="119"/>
        <v>21+</v>
      </c>
    </row>
    <row r="5339" spans="1:4" x14ac:dyDescent="0.25">
      <c r="A5339">
        <v>59</v>
      </c>
      <c r="B5339">
        <v>81</v>
      </c>
      <c r="C5339">
        <v>5</v>
      </c>
      <c r="D5339" t="str">
        <f t="shared" si="119"/>
        <v>21+</v>
      </c>
    </row>
    <row r="5340" spans="1:4" x14ac:dyDescent="0.25">
      <c r="A5340">
        <v>59</v>
      </c>
      <c r="B5340">
        <v>82</v>
      </c>
      <c r="C5340">
        <v>2</v>
      </c>
      <c r="D5340" t="str">
        <f t="shared" si="119"/>
        <v>21+</v>
      </c>
    </row>
    <row r="5341" spans="1:4" x14ac:dyDescent="0.25">
      <c r="A5341">
        <v>59</v>
      </c>
      <c r="B5341">
        <v>83</v>
      </c>
      <c r="C5341">
        <v>1</v>
      </c>
      <c r="D5341" t="str">
        <f t="shared" si="119"/>
        <v>21+</v>
      </c>
    </row>
    <row r="5342" spans="1:4" x14ac:dyDescent="0.25">
      <c r="A5342">
        <v>59</v>
      </c>
      <c r="B5342">
        <v>84</v>
      </c>
      <c r="C5342">
        <v>2</v>
      </c>
      <c r="D5342" t="str">
        <f t="shared" si="119"/>
        <v>21+</v>
      </c>
    </row>
    <row r="5343" spans="1:4" x14ac:dyDescent="0.25">
      <c r="A5343">
        <v>59</v>
      </c>
      <c r="B5343">
        <v>85</v>
      </c>
      <c r="C5343">
        <v>1</v>
      </c>
      <c r="D5343" t="str">
        <f t="shared" si="119"/>
        <v>21+</v>
      </c>
    </row>
    <row r="5344" spans="1:4" x14ac:dyDescent="0.25">
      <c r="A5344">
        <v>59</v>
      </c>
      <c r="B5344">
        <v>86</v>
      </c>
      <c r="C5344">
        <v>1</v>
      </c>
      <c r="D5344" t="str">
        <f t="shared" si="119"/>
        <v>21+</v>
      </c>
    </row>
    <row r="5345" spans="1:4" x14ac:dyDescent="0.25">
      <c r="A5345">
        <v>59</v>
      </c>
      <c r="B5345">
        <v>87</v>
      </c>
      <c r="C5345">
        <v>2</v>
      </c>
      <c r="D5345" t="str">
        <f t="shared" si="119"/>
        <v>21+</v>
      </c>
    </row>
    <row r="5346" spans="1:4" x14ac:dyDescent="0.25">
      <c r="A5346">
        <v>59</v>
      </c>
      <c r="B5346">
        <v>88</v>
      </c>
      <c r="C5346">
        <v>1</v>
      </c>
      <c r="D5346" t="str">
        <f t="shared" si="119"/>
        <v>21+</v>
      </c>
    </row>
    <row r="5347" spans="1:4" x14ac:dyDescent="0.25">
      <c r="A5347">
        <v>59</v>
      </c>
      <c r="B5347">
        <v>89</v>
      </c>
      <c r="C5347">
        <v>4</v>
      </c>
      <c r="D5347" t="str">
        <f t="shared" si="119"/>
        <v>21+</v>
      </c>
    </row>
    <row r="5348" spans="1:4" x14ac:dyDescent="0.25">
      <c r="A5348">
        <v>59</v>
      </c>
      <c r="B5348">
        <v>90</v>
      </c>
      <c r="C5348">
        <v>2</v>
      </c>
      <c r="D5348" t="str">
        <f t="shared" si="119"/>
        <v>21+</v>
      </c>
    </row>
    <row r="5349" spans="1:4" x14ac:dyDescent="0.25">
      <c r="A5349">
        <v>59</v>
      </c>
      <c r="B5349">
        <v>91</v>
      </c>
      <c r="C5349">
        <v>2</v>
      </c>
      <c r="D5349" t="str">
        <f t="shared" si="119"/>
        <v>21+</v>
      </c>
    </row>
    <row r="5350" spans="1:4" x14ac:dyDescent="0.25">
      <c r="A5350">
        <v>59</v>
      </c>
      <c r="B5350">
        <v>92</v>
      </c>
      <c r="C5350">
        <v>1</v>
      </c>
      <c r="D5350" t="str">
        <f t="shared" si="119"/>
        <v>21+</v>
      </c>
    </row>
    <row r="5351" spans="1:4" x14ac:dyDescent="0.25">
      <c r="A5351">
        <v>59</v>
      </c>
      <c r="B5351">
        <v>93</v>
      </c>
      <c r="C5351">
        <v>1</v>
      </c>
      <c r="D5351" t="str">
        <f t="shared" si="119"/>
        <v>21+</v>
      </c>
    </row>
    <row r="5352" spans="1:4" x14ac:dyDescent="0.25">
      <c r="A5352">
        <v>59</v>
      </c>
      <c r="B5352">
        <v>95</v>
      </c>
      <c r="C5352">
        <v>2</v>
      </c>
      <c r="D5352" t="str">
        <f t="shared" si="119"/>
        <v>21+</v>
      </c>
    </row>
    <row r="5353" spans="1:4" x14ac:dyDescent="0.25">
      <c r="A5353">
        <v>59</v>
      </c>
      <c r="B5353">
        <v>96</v>
      </c>
      <c r="C5353">
        <v>3</v>
      </c>
      <c r="D5353" t="str">
        <f t="shared" si="119"/>
        <v>21+</v>
      </c>
    </row>
    <row r="5354" spans="1:4" x14ac:dyDescent="0.25">
      <c r="A5354">
        <v>59</v>
      </c>
      <c r="B5354">
        <v>97</v>
      </c>
      <c r="C5354">
        <v>3</v>
      </c>
      <c r="D5354" t="str">
        <f t="shared" si="119"/>
        <v>21+</v>
      </c>
    </row>
    <row r="5355" spans="1:4" x14ac:dyDescent="0.25">
      <c r="A5355">
        <v>59</v>
      </c>
      <c r="B5355">
        <v>99</v>
      </c>
      <c r="C5355">
        <v>4</v>
      </c>
      <c r="D5355" t="str">
        <f t="shared" si="119"/>
        <v>21+</v>
      </c>
    </row>
    <row r="5356" spans="1:4" x14ac:dyDescent="0.25">
      <c r="A5356">
        <v>59</v>
      </c>
      <c r="B5356">
        <v>100</v>
      </c>
      <c r="C5356">
        <v>3</v>
      </c>
      <c r="D5356" t="str">
        <f t="shared" si="119"/>
        <v>21+</v>
      </c>
    </row>
    <row r="5357" spans="1:4" x14ac:dyDescent="0.25">
      <c r="A5357">
        <v>59</v>
      </c>
      <c r="B5357">
        <v>101</v>
      </c>
      <c r="C5357">
        <v>5</v>
      </c>
      <c r="D5357" t="str">
        <f t="shared" si="119"/>
        <v>21+</v>
      </c>
    </row>
    <row r="5358" spans="1:4" x14ac:dyDescent="0.25">
      <c r="A5358">
        <v>59</v>
      </c>
      <c r="B5358">
        <v>102</v>
      </c>
      <c r="C5358">
        <v>1</v>
      </c>
      <c r="D5358" t="str">
        <f t="shared" si="119"/>
        <v>21+</v>
      </c>
    </row>
    <row r="5359" spans="1:4" x14ac:dyDescent="0.25">
      <c r="A5359">
        <v>59</v>
      </c>
      <c r="B5359">
        <v>103</v>
      </c>
      <c r="C5359">
        <v>3</v>
      </c>
      <c r="D5359" t="str">
        <f t="shared" si="119"/>
        <v>21+</v>
      </c>
    </row>
    <row r="5360" spans="1:4" x14ac:dyDescent="0.25">
      <c r="A5360">
        <v>59</v>
      </c>
      <c r="B5360">
        <v>108</v>
      </c>
      <c r="C5360">
        <v>1</v>
      </c>
      <c r="D5360" t="str">
        <f t="shared" si="119"/>
        <v>21+</v>
      </c>
    </row>
    <row r="5361" spans="1:4" x14ac:dyDescent="0.25">
      <c r="A5361">
        <v>59</v>
      </c>
      <c r="B5361">
        <v>109</v>
      </c>
      <c r="C5361">
        <v>3</v>
      </c>
      <c r="D5361" t="str">
        <f t="shared" si="119"/>
        <v>21+</v>
      </c>
    </row>
    <row r="5362" spans="1:4" x14ac:dyDescent="0.25">
      <c r="A5362">
        <v>59</v>
      </c>
      <c r="B5362">
        <v>110</v>
      </c>
      <c r="C5362">
        <v>1</v>
      </c>
      <c r="D5362" t="str">
        <f t="shared" si="119"/>
        <v>21+</v>
      </c>
    </row>
    <row r="5363" spans="1:4" x14ac:dyDescent="0.25">
      <c r="A5363">
        <v>59</v>
      </c>
      <c r="B5363">
        <v>111</v>
      </c>
      <c r="C5363">
        <v>1</v>
      </c>
      <c r="D5363" t="str">
        <f t="shared" si="119"/>
        <v>21+</v>
      </c>
    </row>
    <row r="5364" spans="1:4" x14ac:dyDescent="0.25">
      <c r="A5364">
        <v>59</v>
      </c>
      <c r="B5364">
        <v>114</v>
      </c>
      <c r="C5364">
        <v>2</v>
      </c>
      <c r="D5364" t="str">
        <f t="shared" si="119"/>
        <v>21+</v>
      </c>
    </row>
    <row r="5365" spans="1:4" x14ac:dyDescent="0.25">
      <c r="A5365">
        <v>59</v>
      </c>
      <c r="B5365">
        <v>115</v>
      </c>
      <c r="C5365">
        <v>1</v>
      </c>
      <c r="D5365" t="str">
        <f t="shared" si="119"/>
        <v>21+</v>
      </c>
    </row>
    <row r="5366" spans="1:4" x14ac:dyDescent="0.25">
      <c r="A5366">
        <v>59</v>
      </c>
      <c r="B5366">
        <v>116</v>
      </c>
      <c r="C5366">
        <v>2</v>
      </c>
      <c r="D5366" t="str">
        <f t="shared" si="119"/>
        <v>21+</v>
      </c>
    </row>
    <row r="5367" spans="1:4" x14ac:dyDescent="0.25">
      <c r="A5367">
        <v>59</v>
      </c>
      <c r="B5367">
        <v>117</v>
      </c>
      <c r="C5367">
        <v>1</v>
      </c>
      <c r="D5367" t="str">
        <f t="shared" si="119"/>
        <v>21+</v>
      </c>
    </row>
    <row r="5368" spans="1:4" x14ac:dyDescent="0.25">
      <c r="A5368">
        <v>59</v>
      </c>
      <c r="B5368">
        <v>120</v>
      </c>
      <c r="C5368">
        <v>1</v>
      </c>
      <c r="D5368" t="str">
        <f t="shared" si="119"/>
        <v>21+</v>
      </c>
    </row>
    <row r="5369" spans="1:4" x14ac:dyDescent="0.25">
      <c r="A5369">
        <v>59</v>
      </c>
      <c r="B5369">
        <v>123</v>
      </c>
      <c r="C5369">
        <v>2</v>
      </c>
      <c r="D5369" t="str">
        <f t="shared" si="119"/>
        <v>21+</v>
      </c>
    </row>
    <row r="5370" spans="1:4" x14ac:dyDescent="0.25">
      <c r="A5370">
        <v>59</v>
      </c>
      <c r="B5370">
        <v>124</v>
      </c>
      <c r="C5370">
        <v>1</v>
      </c>
      <c r="D5370" t="str">
        <f t="shared" si="119"/>
        <v>21+</v>
      </c>
    </row>
    <row r="5371" spans="1:4" x14ac:dyDescent="0.25">
      <c r="A5371">
        <v>59</v>
      </c>
      <c r="B5371">
        <v>130</v>
      </c>
      <c r="C5371">
        <v>1</v>
      </c>
      <c r="D5371" t="str">
        <f t="shared" si="119"/>
        <v>21+</v>
      </c>
    </row>
    <row r="5372" spans="1:4" x14ac:dyDescent="0.25">
      <c r="A5372">
        <v>59</v>
      </c>
      <c r="B5372">
        <v>131</v>
      </c>
      <c r="C5372">
        <v>2</v>
      </c>
      <c r="D5372" t="str">
        <f t="shared" si="119"/>
        <v>21+</v>
      </c>
    </row>
    <row r="5373" spans="1:4" x14ac:dyDescent="0.25">
      <c r="A5373">
        <v>59</v>
      </c>
      <c r="B5373">
        <v>133</v>
      </c>
      <c r="C5373">
        <v>1</v>
      </c>
      <c r="D5373" t="str">
        <f t="shared" si="119"/>
        <v>21+</v>
      </c>
    </row>
    <row r="5374" spans="1:4" x14ac:dyDescent="0.25">
      <c r="A5374">
        <v>59</v>
      </c>
      <c r="B5374">
        <v>144</v>
      </c>
      <c r="C5374">
        <v>1</v>
      </c>
      <c r="D5374" t="str">
        <f t="shared" si="119"/>
        <v>21+</v>
      </c>
    </row>
    <row r="5375" spans="1:4" x14ac:dyDescent="0.25">
      <c r="A5375">
        <v>59</v>
      </c>
      <c r="B5375">
        <v>146</v>
      </c>
      <c r="C5375">
        <v>1</v>
      </c>
      <c r="D5375" t="str">
        <f t="shared" si="119"/>
        <v>21+</v>
      </c>
    </row>
    <row r="5376" spans="1:4" x14ac:dyDescent="0.25">
      <c r="A5376">
        <v>59</v>
      </c>
      <c r="B5376">
        <v>199</v>
      </c>
      <c r="C5376">
        <v>1</v>
      </c>
      <c r="D5376" t="str">
        <f t="shared" si="119"/>
        <v>21+</v>
      </c>
    </row>
    <row r="5377" spans="1:4" x14ac:dyDescent="0.25">
      <c r="A5377">
        <v>59</v>
      </c>
      <c r="B5377">
        <v>318</v>
      </c>
      <c r="C5377">
        <v>1</v>
      </c>
      <c r="D5377" t="str">
        <f t="shared" si="119"/>
        <v>21+</v>
      </c>
    </row>
    <row r="5378" spans="1:4" x14ac:dyDescent="0.25">
      <c r="A5378">
        <v>60</v>
      </c>
      <c r="B5378">
        <v>60</v>
      </c>
      <c r="C5378">
        <v>9</v>
      </c>
      <c r="D5378">
        <f t="shared" si="119"/>
        <v>0</v>
      </c>
    </row>
    <row r="5379" spans="1:4" x14ac:dyDescent="0.25">
      <c r="A5379">
        <v>60</v>
      </c>
      <c r="B5379">
        <v>61</v>
      </c>
      <c r="C5379">
        <v>7</v>
      </c>
      <c r="D5379">
        <f t="shared" ref="D5379:D5442" si="120">IF(B5379-A5379&lt;21,B5379-A5379,"21+")</f>
        <v>1</v>
      </c>
    </row>
    <row r="5380" spans="1:4" x14ac:dyDescent="0.25">
      <c r="A5380">
        <v>60</v>
      </c>
      <c r="B5380">
        <v>62</v>
      </c>
      <c r="C5380">
        <v>1</v>
      </c>
      <c r="D5380">
        <f t="shared" si="120"/>
        <v>2</v>
      </c>
    </row>
    <row r="5381" spans="1:4" x14ac:dyDescent="0.25">
      <c r="A5381">
        <v>60</v>
      </c>
      <c r="B5381">
        <v>63</v>
      </c>
      <c r="C5381">
        <v>10</v>
      </c>
      <c r="D5381">
        <f t="shared" si="120"/>
        <v>3</v>
      </c>
    </row>
    <row r="5382" spans="1:4" x14ac:dyDescent="0.25">
      <c r="A5382">
        <v>60</v>
      </c>
      <c r="B5382">
        <v>64</v>
      </c>
      <c r="C5382">
        <v>4</v>
      </c>
      <c r="D5382">
        <f t="shared" si="120"/>
        <v>4</v>
      </c>
    </row>
    <row r="5383" spans="1:4" x14ac:dyDescent="0.25">
      <c r="A5383">
        <v>60</v>
      </c>
      <c r="B5383">
        <v>65</v>
      </c>
      <c r="C5383">
        <v>7</v>
      </c>
      <c r="D5383">
        <f t="shared" si="120"/>
        <v>5</v>
      </c>
    </row>
    <row r="5384" spans="1:4" x14ac:dyDescent="0.25">
      <c r="A5384">
        <v>60</v>
      </c>
      <c r="B5384">
        <v>66</v>
      </c>
      <c r="C5384">
        <v>2</v>
      </c>
      <c r="D5384">
        <f t="shared" si="120"/>
        <v>6</v>
      </c>
    </row>
    <row r="5385" spans="1:4" x14ac:dyDescent="0.25">
      <c r="A5385">
        <v>60</v>
      </c>
      <c r="B5385">
        <v>67</v>
      </c>
      <c r="C5385">
        <v>5</v>
      </c>
      <c r="D5385">
        <f t="shared" si="120"/>
        <v>7</v>
      </c>
    </row>
    <row r="5386" spans="1:4" x14ac:dyDescent="0.25">
      <c r="A5386">
        <v>60</v>
      </c>
      <c r="B5386">
        <v>68</v>
      </c>
      <c r="C5386">
        <v>3</v>
      </c>
      <c r="D5386">
        <f t="shared" si="120"/>
        <v>8</v>
      </c>
    </row>
    <row r="5387" spans="1:4" x14ac:dyDescent="0.25">
      <c r="A5387">
        <v>60</v>
      </c>
      <c r="B5387">
        <v>69</v>
      </c>
      <c r="C5387">
        <v>3</v>
      </c>
      <c r="D5387">
        <f t="shared" si="120"/>
        <v>9</v>
      </c>
    </row>
    <row r="5388" spans="1:4" x14ac:dyDescent="0.25">
      <c r="A5388">
        <v>60</v>
      </c>
      <c r="B5388">
        <v>70</v>
      </c>
      <c r="C5388">
        <v>1</v>
      </c>
      <c r="D5388">
        <f t="shared" si="120"/>
        <v>10</v>
      </c>
    </row>
    <row r="5389" spans="1:4" x14ac:dyDescent="0.25">
      <c r="A5389">
        <v>60</v>
      </c>
      <c r="B5389">
        <v>71</v>
      </c>
      <c r="C5389">
        <v>7</v>
      </c>
      <c r="D5389">
        <f t="shared" si="120"/>
        <v>11</v>
      </c>
    </row>
    <row r="5390" spans="1:4" x14ac:dyDescent="0.25">
      <c r="A5390">
        <v>60</v>
      </c>
      <c r="B5390">
        <v>72</v>
      </c>
      <c r="C5390">
        <v>4</v>
      </c>
      <c r="D5390">
        <f t="shared" si="120"/>
        <v>12</v>
      </c>
    </row>
    <row r="5391" spans="1:4" x14ac:dyDescent="0.25">
      <c r="A5391">
        <v>60</v>
      </c>
      <c r="B5391">
        <v>73</v>
      </c>
      <c r="C5391">
        <v>5</v>
      </c>
      <c r="D5391">
        <f t="shared" si="120"/>
        <v>13</v>
      </c>
    </row>
    <row r="5392" spans="1:4" x14ac:dyDescent="0.25">
      <c r="A5392">
        <v>60</v>
      </c>
      <c r="B5392">
        <v>74</v>
      </c>
      <c r="C5392">
        <v>7</v>
      </c>
      <c r="D5392">
        <f t="shared" si="120"/>
        <v>14</v>
      </c>
    </row>
    <row r="5393" spans="1:4" x14ac:dyDescent="0.25">
      <c r="A5393">
        <v>60</v>
      </c>
      <c r="B5393">
        <v>75</v>
      </c>
      <c r="C5393">
        <v>1</v>
      </c>
      <c r="D5393">
        <f t="shared" si="120"/>
        <v>15</v>
      </c>
    </row>
    <row r="5394" spans="1:4" x14ac:dyDescent="0.25">
      <c r="A5394">
        <v>60</v>
      </c>
      <c r="B5394">
        <v>76</v>
      </c>
      <c r="C5394">
        <v>4</v>
      </c>
      <c r="D5394">
        <f t="shared" si="120"/>
        <v>16</v>
      </c>
    </row>
    <row r="5395" spans="1:4" x14ac:dyDescent="0.25">
      <c r="A5395">
        <v>60</v>
      </c>
      <c r="B5395">
        <v>77</v>
      </c>
      <c r="C5395">
        <v>3</v>
      </c>
      <c r="D5395">
        <f t="shared" si="120"/>
        <v>17</v>
      </c>
    </row>
    <row r="5396" spans="1:4" x14ac:dyDescent="0.25">
      <c r="A5396">
        <v>60</v>
      </c>
      <c r="B5396">
        <v>78</v>
      </c>
      <c r="C5396">
        <v>5</v>
      </c>
      <c r="D5396">
        <f t="shared" si="120"/>
        <v>18</v>
      </c>
    </row>
    <row r="5397" spans="1:4" x14ac:dyDescent="0.25">
      <c r="A5397">
        <v>60</v>
      </c>
      <c r="B5397">
        <v>79</v>
      </c>
      <c r="C5397">
        <v>1</v>
      </c>
      <c r="D5397">
        <f t="shared" si="120"/>
        <v>19</v>
      </c>
    </row>
    <row r="5398" spans="1:4" x14ac:dyDescent="0.25">
      <c r="A5398">
        <v>60</v>
      </c>
      <c r="B5398">
        <v>80</v>
      </c>
      <c r="C5398">
        <v>2</v>
      </c>
      <c r="D5398">
        <f t="shared" si="120"/>
        <v>20</v>
      </c>
    </row>
    <row r="5399" spans="1:4" x14ac:dyDescent="0.25">
      <c r="A5399">
        <v>60</v>
      </c>
      <c r="B5399">
        <v>81</v>
      </c>
      <c r="C5399">
        <v>1</v>
      </c>
      <c r="D5399" t="str">
        <f t="shared" si="120"/>
        <v>21+</v>
      </c>
    </row>
    <row r="5400" spans="1:4" x14ac:dyDescent="0.25">
      <c r="A5400">
        <v>60</v>
      </c>
      <c r="B5400">
        <v>82</v>
      </c>
      <c r="C5400">
        <v>3</v>
      </c>
      <c r="D5400" t="str">
        <f t="shared" si="120"/>
        <v>21+</v>
      </c>
    </row>
    <row r="5401" spans="1:4" x14ac:dyDescent="0.25">
      <c r="A5401">
        <v>60</v>
      </c>
      <c r="B5401">
        <v>83</v>
      </c>
      <c r="C5401">
        <v>2</v>
      </c>
      <c r="D5401" t="str">
        <f t="shared" si="120"/>
        <v>21+</v>
      </c>
    </row>
    <row r="5402" spans="1:4" x14ac:dyDescent="0.25">
      <c r="A5402">
        <v>60</v>
      </c>
      <c r="B5402">
        <v>84</v>
      </c>
      <c r="C5402">
        <v>4</v>
      </c>
      <c r="D5402" t="str">
        <f t="shared" si="120"/>
        <v>21+</v>
      </c>
    </row>
    <row r="5403" spans="1:4" x14ac:dyDescent="0.25">
      <c r="A5403">
        <v>60</v>
      </c>
      <c r="B5403">
        <v>85</v>
      </c>
      <c r="C5403">
        <v>5</v>
      </c>
      <c r="D5403" t="str">
        <f t="shared" si="120"/>
        <v>21+</v>
      </c>
    </row>
    <row r="5404" spans="1:4" x14ac:dyDescent="0.25">
      <c r="A5404">
        <v>60</v>
      </c>
      <c r="B5404">
        <v>86</v>
      </c>
      <c r="C5404">
        <v>4</v>
      </c>
      <c r="D5404" t="str">
        <f t="shared" si="120"/>
        <v>21+</v>
      </c>
    </row>
    <row r="5405" spans="1:4" x14ac:dyDescent="0.25">
      <c r="A5405">
        <v>60</v>
      </c>
      <c r="B5405">
        <v>87</v>
      </c>
      <c r="C5405">
        <v>2</v>
      </c>
      <c r="D5405" t="str">
        <f t="shared" si="120"/>
        <v>21+</v>
      </c>
    </row>
    <row r="5406" spans="1:4" x14ac:dyDescent="0.25">
      <c r="A5406">
        <v>60</v>
      </c>
      <c r="B5406">
        <v>88</v>
      </c>
      <c r="C5406">
        <v>1</v>
      </c>
      <c r="D5406" t="str">
        <f t="shared" si="120"/>
        <v>21+</v>
      </c>
    </row>
    <row r="5407" spans="1:4" x14ac:dyDescent="0.25">
      <c r="A5407">
        <v>60</v>
      </c>
      <c r="B5407">
        <v>89</v>
      </c>
      <c r="C5407">
        <v>3</v>
      </c>
      <c r="D5407" t="str">
        <f t="shared" si="120"/>
        <v>21+</v>
      </c>
    </row>
    <row r="5408" spans="1:4" x14ac:dyDescent="0.25">
      <c r="A5408">
        <v>60</v>
      </c>
      <c r="B5408">
        <v>91</v>
      </c>
      <c r="C5408">
        <v>2</v>
      </c>
      <c r="D5408" t="str">
        <f t="shared" si="120"/>
        <v>21+</v>
      </c>
    </row>
    <row r="5409" spans="1:4" x14ac:dyDescent="0.25">
      <c r="A5409">
        <v>60</v>
      </c>
      <c r="B5409">
        <v>92</v>
      </c>
      <c r="C5409">
        <v>1</v>
      </c>
      <c r="D5409" t="str">
        <f t="shared" si="120"/>
        <v>21+</v>
      </c>
    </row>
    <row r="5410" spans="1:4" x14ac:dyDescent="0.25">
      <c r="A5410">
        <v>60</v>
      </c>
      <c r="B5410">
        <v>93</v>
      </c>
      <c r="C5410">
        <v>5</v>
      </c>
      <c r="D5410" t="str">
        <f t="shared" si="120"/>
        <v>21+</v>
      </c>
    </row>
    <row r="5411" spans="1:4" x14ac:dyDescent="0.25">
      <c r="A5411">
        <v>60</v>
      </c>
      <c r="B5411">
        <v>94</v>
      </c>
      <c r="C5411">
        <v>1</v>
      </c>
      <c r="D5411" t="str">
        <f t="shared" si="120"/>
        <v>21+</v>
      </c>
    </row>
    <row r="5412" spans="1:4" x14ac:dyDescent="0.25">
      <c r="A5412">
        <v>60</v>
      </c>
      <c r="B5412">
        <v>95</v>
      </c>
      <c r="C5412">
        <v>5</v>
      </c>
      <c r="D5412" t="str">
        <f t="shared" si="120"/>
        <v>21+</v>
      </c>
    </row>
    <row r="5413" spans="1:4" x14ac:dyDescent="0.25">
      <c r="A5413">
        <v>60</v>
      </c>
      <c r="B5413">
        <v>96</v>
      </c>
      <c r="C5413">
        <v>3</v>
      </c>
      <c r="D5413" t="str">
        <f t="shared" si="120"/>
        <v>21+</v>
      </c>
    </row>
    <row r="5414" spans="1:4" x14ac:dyDescent="0.25">
      <c r="A5414">
        <v>60</v>
      </c>
      <c r="B5414">
        <v>97</v>
      </c>
      <c r="C5414">
        <v>1</v>
      </c>
      <c r="D5414" t="str">
        <f t="shared" si="120"/>
        <v>21+</v>
      </c>
    </row>
    <row r="5415" spans="1:4" x14ac:dyDescent="0.25">
      <c r="A5415">
        <v>60</v>
      </c>
      <c r="B5415">
        <v>98</v>
      </c>
      <c r="C5415">
        <v>1</v>
      </c>
      <c r="D5415" t="str">
        <f t="shared" si="120"/>
        <v>21+</v>
      </c>
    </row>
    <row r="5416" spans="1:4" x14ac:dyDescent="0.25">
      <c r="A5416">
        <v>60</v>
      </c>
      <c r="B5416">
        <v>99</v>
      </c>
      <c r="C5416">
        <v>5</v>
      </c>
      <c r="D5416" t="str">
        <f t="shared" si="120"/>
        <v>21+</v>
      </c>
    </row>
    <row r="5417" spans="1:4" x14ac:dyDescent="0.25">
      <c r="A5417">
        <v>60</v>
      </c>
      <c r="B5417">
        <v>102</v>
      </c>
      <c r="C5417">
        <v>1</v>
      </c>
      <c r="D5417" t="str">
        <f t="shared" si="120"/>
        <v>21+</v>
      </c>
    </row>
    <row r="5418" spans="1:4" x14ac:dyDescent="0.25">
      <c r="A5418">
        <v>60</v>
      </c>
      <c r="B5418">
        <v>103</v>
      </c>
      <c r="C5418">
        <v>1</v>
      </c>
      <c r="D5418" t="str">
        <f t="shared" si="120"/>
        <v>21+</v>
      </c>
    </row>
    <row r="5419" spans="1:4" x14ac:dyDescent="0.25">
      <c r="A5419">
        <v>60</v>
      </c>
      <c r="B5419">
        <v>105</v>
      </c>
      <c r="C5419">
        <v>2</v>
      </c>
      <c r="D5419" t="str">
        <f t="shared" si="120"/>
        <v>21+</v>
      </c>
    </row>
    <row r="5420" spans="1:4" x14ac:dyDescent="0.25">
      <c r="A5420">
        <v>60</v>
      </c>
      <c r="B5420">
        <v>106</v>
      </c>
      <c r="C5420">
        <v>1</v>
      </c>
      <c r="D5420" t="str">
        <f t="shared" si="120"/>
        <v>21+</v>
      </c>
    </row>
    <row r="5421" spans="1:4" x14ac:dyDescent="0.25">
      <c r="A5421">
        <v>60</v>
      </c>
      <c r="B5421">
        <v>107</v>
      </c>
      <c r="C5421">
        <v>1</v>
      </c>
      <c r="D5421" t="str">
        <f t="shared" si="120"/>
        <v>21+</v>
      </c>
    </row>
    <row r="5422" spans="1:4" x14ac:dyDescent="0.25">
      <c r="A5422">
        <v>60</v>
      </c>
      <c r="B5422">
        <v>108</v>
      </c>
      <c r="C5422">
        <v>2</v>
      </c>
      <c r="D5422" t="str">
        <f t="shared" si="120"/>
        <v>21+</v>
      </c>
    </row>
    <row r="5423" spans="1:4" x14ac:dyDescent="0.25">
      <c r="A5423">
        <v>60</v>
      </c>
      <c r="B5423">
        <v>111</v>
      </c>
      <c r="C5423">
        <v>4</v>
      </c>
      <c r="D5423" t="str">
        <f t="shared" si="120"/>
        <v>21+</v>
      </c>
    </row>
    <row r="5424" spans="1:4" x14ac:dyDescent="0.25">
      <c r="A5424">
        <v>60</v>
      </c>
      <c r="B5424">
        <v>112</v>
      </c>
      <c r="C5424">
        <v>1</v>
      </c>
      <c r="D5424" t="str">
        <f t="shared" si="120"/>
        <v>21+</v>
      </c>
    </row>
    <row r="5425" spans="1:4" x14ac:dyDescent="0.25">
      <c r="A5425">
        <v>60</v>
      </c>
      <c r="B5425">
        <v>115</v>
      </c>
      <c r="C5425">
        <v>2</v>
      </c>
      <c r="D5425" t="str">
        <f t="shared" si="120"/>
        <v>21+</v>
      </c>
    </row>
    <row r="5426" spans="1:4" x14ac:dyDescent="0.25">
      <c r="A5426">
        <v>60</v>
      </c>
      <c r="B5426">
        <v>116</v>
      </c>
      <c r="C5426">
        <v>1</v>
      </c>
      <c r="D5426" t="str">
        <f t="shared" si="120"/>
        <v>21+</v>
      </c>
    </row>
    <row r="5427" spans="1:4" x14ac:dyDescent="0.25">
      <c r="A5427">
        <v>60</v>
      </c>
      <c r="B5427">
        <v>118</v>
      </c>
      <c r="C5427">
        <v>1</v>
      </c>
      <c r="D5427" t="str">
        <f t="shared" si="120"/>
        <v>21+</v>
      </c>
    </row>
    <row r="5428" spans="1:4" x14ac:dyDescent="0.25">
      <c r="A5428">
        <v>60</v>
      </c>
      <c r="B5428">
        <v>119</v>
      </c>
      <c r="C5428">
        <v>1</v>
      </c>
      <c r="D5428" t="str">
        <f t="shared" si="120"/>
        <v>21+</v>
      </c>
    </row>
    <row r="5429" spans="1:4" x14ac:dyDescent="0.25">
      <c r="A5429">
        <v>60</v>
      </c>
      <c r="B5429">
        <v>124</v>
      </c>
      <c r="C5429">
        <v>1</v>
      </c>
      <c r="D5429" t="str">
        <f t="shared" si="120"/>
        <v>21+</v>
      </c>
    </row>
    <row r="5430" spans="1:4" x14ac:dyDescent="0.25">
      <c r="A5430">
        <v>60</v>
      </c>
      <c r="B5430">
        <v>128</v>
      </c>
      <c r="C5430">
        <v>1</v>
      </c>
      <c r="D5430" t="str">
        <f t="shared" si="120"/>
        <v>21+</v>
      </c>
    </row>
    <row r="5431" spans="1:4" x14ac:dyDescent="0.25">
      <c r="A5431">
        <v>60</v>
      </c>
      <c r="B5431">
        <v>130</v>
      </c>
      <c r="C5431">
        <v>1</v>
      </c>
      <c r="D5431" t="str">
        <f t="shared" si="120"/>
        <v>21+</v>
      </c>
    </row>
    <row r="5432" spans="1:4" x14ac:dyDescent="0.25">
      <c r="A5432">
        <v>60</v>
      </c>
      <c r="B5432">
        <v>132</v>
      </c>
      <c r="C5432">
        <v>1</v>
      </c>
      <c r="D5432" t="str">
        <f t="shared" si="120"/>
        <v>21+</v>
      </c>
    </row>
    <row r="5433" spans="1:4" x14ac:dyDescent="0.25">
      <c r="A5433">
        <v>60</v>
      </c>
      <c r="B5433">
        <v>134</v>
      </c>
      <c r="C5433">
        <v>1</v>
      </c>
      <c r="D5433" t="str">
        <f t="shared" si="120"/>
        <v>21+</v>
      </c>
    </row>
    <row r="5434" spans="1:4" x14ac:dyDescent="0.25">
      <c r="A5434">
        <v>60</v>
      </c>
      <c r="B5434">
        <v>135</v>
      </c>
      <c r="C5434">
        <v>1</v>
      </c>
      <c r="D5434" t="str">
        <f t="shared" si="120"/>
        <v>21+</v>
      </c>
    </row>
    <row r="5435" spans="1:4" x14ac:dyDescent="0.25">
      <c r="A5435">
        <v>60</v>
      </c>
      <c r="B5435">
        <v>141</v>
      </c>
      <c r="C5435">
        <v>1</v>
      </c>
      <c r="D5435" t="str">
        <f t="shared" si="120"/>
        <v>21+</v>
      </c>
    </row>
    <row r="5436" spans="1:4" x14ac:dyDescent="0.25">
      <c r="A5436">
        <v>60</v>
      </c>
      <c r="B5436">
        <v>145</v>
      </c>
      <c r="C5436">
        <v>1</v>
      </c>
      <c r="D5436" t="str">
        <f t="shared" si="120"/>
        <v>21+</v>
      </c>
    </row>
    <row r="5437" spans="1:4" x14ac:dyDescent="0.25">
      <c r="A5437">
        <v>60</v>
      </c>
      <c r="B5437">
        <v>149</v>
      </c>
      <c r="C5437">
        <v>1</v>
      </c>
      <c r="D5437" t="str">
        <f t="shared" si="120"/>
        <v>21+</v>
      </c>
    </row>
    <row r="5438" spans="1:4" x14ac:dyDescent="0.25">
      <c r="A5438">
        <v>60</v>
      </c>
      <c r="B5438">
        <v>150</v>
      </c>
      <c r="C5438">
        <v>1</v>
      </c>
      <c r="D5438" t="str">
        <f t="shared" si="120"/>
        <v>21+</v>
      </c>
    </row>
    <row r="5439" spans="1:4" x14ac:dyDescent="0.25">
      <c r="A5439">
        <v>60</v>
      </c>
      <c r="B5439">
        <v>154</v>
      </c>
      <c r="C5439">
        <v>1</v>
      </c>
      <c r="D5439" t="str">
        <f t="shared" si="120"/>
        <v>21+</v>
      </c>
    </row>
    <row r="5440" spans="1:4" x14ac:dyDescent="0.25">
      <c r="A5440">
        <v>61</v>
      </c>
      <c r="B5440">
        <v>61</v>
      </c>
      <c r="C5440">
        <v>9</v>
      </c>
      <c r="D5440">
        <f t="shared" si="120"/>
        <v>0</v>
      </c>
    </row>
    <row r="5441" spans="1:4" x14ac:dyDescent="0.25">
      <c r="A5441">
        <v>61</v>
      </c>
      <c r="B5441">
        <v>62</v>
      </c>
      <c r="C5441">
        <v>8</v>
      </c>
      <c r="D5441">
        <f t="shared" si="120"/>
        <v>1</v>
      </c>
    </row>
    <row r="5442" spans="1:4" x14ac:dyDescent="0.25">
      <c r="A5442">
        <v>61</v>
      </c>
      <c r="B5442">
        <v>63</v>
      </c>
      <c r="C5442">
        <v>3</v>
      </c>
      <c r="D5442">
        <f t="shared" si="120"/>
        <v>2</v>
      </c>
    </row>
    <row r="5443" spans="1:4" x14ac:dyDescent="0.25">
      <c r="A5443">
        <v>61</v>
      </c>
      <c r="B5443">
        <v>64</v>
      </c>
      <c r="C5443">
        <v>1</v>
      </c>
      <c r="D5443">
        <f t="shared" ref="D5443:D5506" si="121">IF(B5443-A5443&lt;21,B5443-A5443,"21+")</f>
        <v>3</v>
      </c>
    </row>
    <row r="5444" spans="1:4" x14ac:dyDescent="0.25">
      <c r="A5444">
        <v>61</v>
      </c>
      <c r="B5444">
        <v>65</v>
      </c>
      <c r="C5444">
        <v>6</v>
      </c>
      <c r="D5444">
        <f t="shared" si="121"/>
        <v>4</v>
      </c>
    </row>
    <row r="5445" spans="1:4" x14ac:dyDescent="0.25">
      <c r="A5445">
        <v>61</v>
      </c>
      <c r="B5445">
        <v>66</v>
      </c>
      <c r="C5445">
        <v>3</v>
      </c>
      <c r="D5445">
        <f t="shared" si="121"/>
        <v>5</v>
      </c>
    </row>
    <row r="5446" spans="1:4" x14ac:dyDescent="0.25">
      <c r="A5446">
        <v>61</v>
      </c>
      <c r="B5446">
        <v>67</v>
      </c>
      <c r="C5446">
        <v>2</v>
      </c>
      <c r="D5446">
        <f t="shared" si="121"/>
        <v>6</v>
      </c>
    </row>
    <row r="5447" spans="1:4" x14ac:dyDescent="0.25">
      <c r="A5447">
        <v>61</v>
      </c>
      <c r="B5447">
        <v>68</v>
      </c>
      <c r="C5447">
        <v>3</v>
      </c>
      <c r="D5447">
        <f t="shared" si="121"/>
        <v>7</v>
      </c>
    </row>
    <row r="5448" spans="1:4" x14ac:dyDescent="0.25">
      <c r="A5448">
        <v>61</v>
      </c>
      <c r="B5448">
        <v>69</v>
      </c>
      <c r="C5448">
        <v>2</v>
      </c>
      <c r="D5448">
        <f t="shared" si="121"/>
        <v>8</v>
      </c>
    </row>
    <row r="5449" spans="1:4" x14ac:dyDescent="0.25">
      <c r="A5449">
        <v>61</v>
      </c>
      <c r="B5449">
        <v>70</v>
      </c>
      <c r="C5449">
        <v>4</v>
      </c>
      <c r="D5449">
        <f t="shared" si="121"/>
        <v>9</v>
      </c>
    </row>
    <row r="5450" spans="1:4" x14ac:dyDescent="0.25">
      <c r="A5450">
        <v>61</v>
      </c>
      <c r="B5450">
        <v>71</v>
      </c>
      <c r="C5450">
        <v>5</v>
      </c>
      <c r="D5450">
        <f t="shared" si="121"/>
        <v>10</v>
      </c>
    </row>
    <row r="5451" spans="1:4" x14ac:dyDescent="0.25">
      <c r="A5451">
        <v>61</v>
      </c>
      <c r="B5451">
        <v>72</v>
      </c>
      <c r="C5451">
        <v>3</v>
      </c>
      <c r="D5451">
        <f t="shared" si="121"/>
        <v>11</v>
      </c>
    </row>
    <row r="5452" spans="1:4" x14ac:dyDescent="0.25">
      <c r="A5452">
        <v>61</v>
      </c>
      <c r="B5452">
        <v>73</v>
      </c>
      <c r="C5452">
        <v>2</v>
      </c>
      <c r="D5452">
        <f t="shared" si="121"/>
        <v>12</v>
      </c>
    </row>
    <row r="5453" spans="1:4" x14ac:dyDescent="0.25">
      <c r="A5453">
        <v>61</v>
      </c>
      <c r="B5453">
        <v>74</v>
      </c>
      <c r="C5453">
        <v>4</v>
      </c>
      <c r="D5453">
        <f t="shared" si="121"/>
        <v>13</v>
      </c>
    </row>
    <row r="5454" spans="1:4" x14ac:dyDescent="0.25">
      <c r="A5454">
        <v>61</v>
      </c>
      <c r="B5454">
        <v>75</v>
      </c>
      <c r="C5454">
        <v>2</v>
      </c>
      <c r="D5454">
        <f t="shared" si="121"/>
        <v>14</v>
      </c>
    </row>
    <row r="5455" spans="1:4" x14ac:dyDescent="0.25">
      <c r="A5455">
        <v>61</v>
      </c>
      <c r="B5455">
        <v>76</v>
      </c>
      <c r="C5455">
        <v>3</v>
      </c>
      <c r="D5455">
        <f t="shared" si="121"/>
        <v>15</v>
      </c>
    </row>
    <row r="5456" spans="1:4" x14ac:dyDescent="0.25">
      <c r="A5456">
        <v>61</v>
      </c>
      <c r="B5456">
        <v>77</v>
      </c>
      <c r="C5456">
        <v>6</v>
      </c>
      <c r="D5456">
        <f t="shared" si="121"/>
        <v>16</v>
      </c>
    </row>
    <row r="5457" spans="1:4" x14ac:dyDescent="0.25">
      <c r="A5457">
        <v>61</v>
      </c>
      <c r="B5457">
        <v>78</v>
      </c>
      <c r="C5457">
        <v>7</v>
      </c>
      <c r="D5457">
        <f t="shared" si="121"/>
        <v>17</v>
      </c>
    </row>
    <row r="5458" spans="1:4" x14ac:dyDescent="0.25">
      <c r="A5458">
        <v>61</v>
      </c>
      <c r="B5458">
        <v>79</v>
      </c>
      <c r="C5458">
        <v>4</v>
      </c>
      <c r="D5458">
        <f t="shared" si="121"/>
        <v>18</v>
      </c>
    </row>
    <row r="5459" spans="1:4" x14ac:dyDescent="0.25">
      <c r="A5459">
        <v>61</v>
      </c>
      <c r="B5459">
        <v>80</v>
      </c>
      <c r="C5459">
        <v>2</v>
      </c>
      <c r="D5459">
        <f t="shared" si="121"/>
        <v>19</v>
      </c>
    </row>
    <row r="5460" spans="1:4" x14ac:dyDescent="0.25">
      <c r="A5460">
        <v>61</v>
      </c>
      <c r="B5460">
        <v>81</v>
      </c>
      <c r="C5460">
        <v>3</v>
      </c>
      <c r="D5460">
        <f t="shared" si="121"/>
        <v>20</v>
      </c>
    </row>
    <row r="5461" spans="1:4" x14ac:dyDescent="0.25">
      <c r="A5461">
        <v>61</v>
      </c>
      <c r="B5461">
        <v>82</v>
      </c>
      <c r="C5461">
        <v>2</v>
      </c>
      <c r="D5461" t="str">
        <f t="shared" si="121"/>
        <v>21+</v>
      </c>
    </row>
    <row r="5462" spans="1:4" x14ac:dyDescent="0.25">
      <c r="A5462">
        <v>61</v>
      </c>
      <c r="B5462">
        <v>83</v>
      </c>
      <c r="C5462">
        <v>4</v>
      </c>
      <c r="D5462" t="str">
        <f t="shared" si="121"/>
        <v>21+</v>
      </c>
    </row>
    <row r="5463" spans="1:4" x14ac:dyDescent="0.25">
      <c r="A5463">
        <v>61</v>
      </c>
      <c r="B5463">
        <v>84</v>
      </c>
      <c r="C5463">
        <v>2</v>
      </c>
      <c r="D5463" t="str">
        <f t="shared" si="121"/>
        <v>21+</v>
      </c>
    </row>
    <row r="5464" spans="1:4" x14ac:dyDescent="0.25">
      <c r="A5464">
        <v>61</v>
      </c>
      <c r="B5464">
        <v>85</v>
      </c>
      <c r="C5464">
        <v>3</v>
      </c>
      <c r="D5464" t="str">
        <f t="shared" si="121"/>
        <v>21+</v>
      </c>
    </row>
    <row r="5465" spans="1:4" x14ac:dyDescent="0.25">
      <c r="A5465">
        <v>61</v>
      </c>
      <c r="B5465">
        <v>87</v>
      </c>
      <c r="C5465">
        <v>2</v>
      </c>
      <c r="D5465" t="str">
        <f t="shared" si="121"/>
        <v>21+</v>
      </c>
    </row>
    <row r="5466" spans="1:4" x14ac:dyDescent="0.25">
      <c r="A5466">
        <v>61</v>
      </c>
      <c r="B5466">
        <v>88</v>
      </c>
      <c r="C5466">
        <v>2</v>
      </c>
      <c r="D5466" t="str">
        <f t="shared" si="121"/>
        <v>21+</v>
      </c>
    </row>
    <row r="5467" spans="1:4" x14ac:dyDescent="0.25">
      <c r="A5467">
        <v>61</v>
      </c>
      <c r="B5467">
        <v>89</v>
      </c>
      <c r="C5467">
        <v>1</v>
      </c>
      <c r="D5467" t="str">
        <f t="shared" si="121"/>
        <v>21+</v>
      </c>
    </row>
    <row r="5468" spans="1:4" x14ac:dyDescent="0.25">
      <c r="A5468">
        <v>61</v>
      </c>
      <c r="B5468">
        <v>91</v>
      </c>
      <c r="C5468">
        <v>1</v>
      </c>
      <c r="D5468" t="str">
        <f t="shared" si="121"/>
        <v>21+</v>
      </c>
    </row>
    <row r="5469" spans="1:4" x14ac:dyDescent="0.25">
      <c r="A5469">
        <v>61</v>
      </c>
      <c r="B5469">
        <v>92</v>
      </c>
      <c r="C5469">
        <v>2</v>
      </c>
      <c r="D5469" t="str">
        <f t="shared" si="121"/>
        <v>21+</v>
      </c>
    </row>
    <row r="5470" spans="1:4" x14ac:dyDescent="0.25">
      <c r="A5470">
        <v>61</v>
      </c>
      <c r="B5470">
        <v>93</v>
      </c>
      <c r="C5470">
        <v>1</v>
      </c>
      <c r="D5470" t="str">
        <f t="shared" si="121"/>
        <v>21+</v>
      </c>
    </row>
    <row r="5471" spans="1:4" x14ac:dyDescent="0.25">
      <c r="A5471">
        <v>61</v>
      </c>
      <c r="B5471">
        <v>94</v>
      </c>
      <c r="C5471">
        <v>2</v>
      </c>
      <c r="D5471" t="str">
        <f t="shared" si="121"/>
        <v>21+</v>
      </c>
    </row>
    <row r="5472" spans="1:4" x14ac:dyDescent="0.25">
      <c r="A5472">
        <v>61</v>
      </c>
      <c r="B5472">
        <v>95</v>
      </c>
      <c r="C5472">
        <v>4</v>
      </c>
      <c r="D5472" t="str">
        <f t="shared" si="121"/>
        <v>21+</v>
      </c>
    </row>
    <row r="5473" spans="1:4" x14ac:dyDescent="0.25">
      <c r="A5473">
        <v>61</v>
      </c>
      <c r="B5473">
        <v>96</v>
      </c>
      <c r="C5473">
        <v>1</v>
      </c>
      <c r="D5473" t="str">
        <f t="shared" si="121"/>
        <v>21+</v>
      </c>
    </row>
    <row r="5474" spans="1:4" x14ac:dyDescent="0.25">
      <c r="A5474">
        <v>61</v>
      </c>
      <c r="B5474">
        <v>97</v>
      </c>
      <c r="C5474">
        <v>4</v>
      </c>
      <c r="D5474" t="str">
        <f t="shared" si="121"/>
        <v>21+</v>
      </c>
    </row>
    <row r="5475" spans="1:4" x14ac:dyDescent="0.25">
      <c r="A5475">
        <v>61</v>
      </c>
      <c r="B5475">
        <v>98</v>
      </c>
      <c r="C5475">
        <v>1</v>
      </c>
      <c r="D5475" t="str">
        <f t="shared" si="121"/>
        <v>21+</v>
      </c>
    </row>
    <row r="5476" spans="1:4" x14ac:dyDescent="0.25">
      <c r="A5476">
        <v>61</v>
      </c>
      <c r="B5476">
        <v>99</v>
      </c>
      <c r="C5476">
        <v>1</v>
      </c>
      <c r="D5476" t="str">
        <f t="shared" si="121"/>
        <v>21+</v>
      </c>
    </row>
    <row r="5477" spans="1:4" x14ac:dyDescent="0.25">
      <c r="A5477">
        <v>61</v>
      </c>
      <c r="B5477">
        <v>100</v>
      </c>
      <c r="C5477">
        <v>3</v>
      </c>
      <c r="D5477" t="str">
        <f t="shared" si="121"/>
        <v>21+</v>
      </c>
    </row>
    <row r="5478" spans="1:4" x14ac:dyDescent="0.25">
      <c r="A5478">
        <v>61</v>
      </c>
      <c r="B5478">
        <v>103</v>
      </c>
      <c r="C5478">
        <v>2</v>
      </c>
      <c r="D5478" t="str">
        <f t="shared" si="121"/>
        <v>21+</v>
      </c>
    </row>
    <row r="5479" spans="1:4" x14ac:dyDescent="0.25">
      <c r="A5479">
        <v>61</v>
      </c>
      <c r="B5479">
        <v>104</v>
      </c>
      <c r="C5479">
        <v>1</v>
      </c>
      <c r="D5479" t="str">
        <f t="shared" si="121"/>
        <v>21+</v>
      </c>
    </row>
    <row r="5480" spans="1:4" x14ac:dyDescent="0.25">
      <c r="A5480">
        <v>61</v>
      </c>
      <c r="B5480">
        <v>105</v>
      </c>
      <c r="C5480">
        <v>2</v>
      </c>
      <c r="D5480" t="str">
        <f t="shared" si="121"/>
        <v>21+</v>
      </c>
    </row>
    <row r="5481" spans="1:4" x14ac:dyDescent="0.25">
      <c r="A5481">
        <v>61</v>
      </c>
      <c r="B5481">
        <v>106</v>
      </c>
      <c r="C5481">
        <v>2</v>
      </c>
      <c r="D5481" t="str">
        <f t="shared" si="121"/>
        <v>21+</v>
      </c>
    </row>
    <row r="5482" spans="1:4" x14ac:dyDescent="0.25">
      <c r="A5482">
        <v>61</v>
      </c>
      <c r="B5482">
        <v>107</v>
      </c>
      <c r="C5482">
        <v>2</v>
      </c>
      <c r="D5482" t="str">
        <f t="shared" si="121"/>
        <v>21+</v>
      </c>
    </row>
    <row r="5483" spans="1:4" x14ac:dyDescent="0.25">
      <c r="A5483">
        <v>61</v>
      </c>
      <c r="B5483">
        <v>108</v>
      </c>
      <c r="C5483">
        <v>1</v>
      </c>
      <c r="D5483" t="str">
        <f t="shared" si="121"/>
        <v>21+</v>
      </c>
    </row>
    <row r="5484" spans="1:4" x14ac:dyDescent="0.25">
      <c r="A5484">
        <v>61</v>
      </c>
      <c r="B5484">
        <v>110</v>
      </c>
      <c r="C5484">
        <v>1</v>
      </c>
      <c r="D5484" t="str">
        <f t="shared" si="121"/>
        <v>21+</v>
      </c>
    </row>
    <row r="5485" spans="1:4" x14ac:dyDescent="0.25">
      <c r="A5485">
        <v>61</v>
      </c>
      <c r="B5485">
        <v>112</v>
      </c>
      <c r="C5485">
        <v>1</v>
      </c>
      <c r="D5485" t="str">
        <f t="shared" si="121"/>
        <v>21+</v>
      </c>
    </row>
    <row r="5486" spans="1:4" x14ac:dyDescent="0.25">
      <c r="A5486">
        <v>61</v>
      </c>
      <c r="B5486">
        <v>113</v>
      </c>
      <c r="C5486">
        <v>1</v>
      </c>
      <c r="D5486" t="str">
        <f t="shared" si="121"/>
        <v>21+</v>
      </c>
    </row>
    <row r="5487" spans="1:4" x14ac:dyDescent="0.25">
      <c r="A5487">
        <v>61</v>
      </c>
      <c r="B5487">
        <v>115</v>
      </c>
      <c r="C5487">
        <v>1</v>
      </c>
      <c r="D5487" t="str">
        <f t="shared" si="121"/>
        <v>21+</v>
      </c>
    </row>
    <row r="5488" spans="1:4" x14ac:dyDescent="0.25">
      <c r="A5488">
        <v>61</v>
      </c>
      <c r="B5488">
        <v>117</v>
      </c>
      <c r="C5488">
        <v>2</v>
      </c>
      <c r="D5488" t="str">
        <f t="shared" si="121"/>
        <v>21+</v>
      </c>
    </row>
    <row r="5489" spans="1:4" x14ac:dyDescent="0.25">
      <c r="A5489">
        <v>61</v>
      </c>
      <c r="B5489">
        <v>118</v>
      </c>
      <c r="C5489">
        <v>1</v>
      </c>
      <c r="D5489" t="str">
        <f t="shared" si="121"/>
        <v>21+</v>
      </c>
    </row>
    <row r="5490" spans="1:4" x14ac:dyDescent="0.25">
      <c r="A5490">
        <v>61</v>
      </c>
      <c r="B5490">
        <v>119</v>
      </c>
      <c r="C5490">
        <v>2</v>
      </c>
      <c r="D5490" t="str">
        <f t="shared" si="121"/>
        <v>21+</v>
      </c>
    </row>
    <row r="5491" spans="1:4" x14ac:dyDescent="0.25">
      <c r="A5491">
        <v>61</v>
      </c>
      <c r="B5491">
        <v>121</v>
      </c>
      <c r="C5491">
        <v>1</v>
      </c>
      <c r="D5491" t="str">
        <f t="shared" si="121"/>
        <v>21+</v>
      </c>
    </row>
    <row r="5492" spans="1:4" x14ac:dyDescent="0.25">
      <c r="A5492">
        <v>61</v>
      </c>
      <c r="B5492">
        <v>122</v>
      </c>
      <c r="C5492">
        <v>3</v>
      </c>
      <c r="D5492" t="str">
        <f t="shared" si="121"/>
        <v>21+</v>
      </c>
    </row>
    <row r="5493" spans="1:4" x14ac:dyDescent="0.25">
      <c r="A5493">
        <v>61</v>
      </c>
      <c r="B5493">
        <v>126</v>
      </c>
      <c r="C5493">
        <v>1</v>
      </c>
      <c r="D5493" t="str">
        <f t="shared" si="121"/>
        <v>21+</v>
      </c>
    </row>
    <row r="5494" spans="1:4" x14ac:dyDescent="0.25">
      <c r="A5494">
        <v>61</v>
      </c>
      <c r="B5494">
        <v>128</v>
      </c>
      <c r="C5494">
        <v>1</v>
      </c>
      <c r="D5494" t="str">
        <f t="shared" si="121"/>
        <v>21+</v>
      </c>
    </row>
    <row r="5495" spans="1:4" x14ac:dyDescent="0.25">
      <c r="A5495">
        <v>61</v>
      </c>
      <c r="B5495">
        <v>130</v>
      </c>
      <c r="C5495">
        <v>1</v>
      </c>
      <c r="D5495" t="str">
        <f t="shared" si="121"/>
        <v>21+</v>
      </c>
    </row>
    <row r="5496" spans="1:4" x14ac:dyDescent="0.25">
      <c r="A5496">
        <v>61</v>
      </c>
      <c r="B5496">
        <v>136</v>
      </c>
      <c r="C5496">
        <v>1</v>
      </c>
      <c r="D5496" t="str">
        <f t="shared" si="121"/>
        <v>21+</v>
      </c>
    </row>
    <row r="5497" spans="1:4" x14ac:dyDescent="0.25">
      <c r="A5497">
        <v>61</v>
      </c>
      <c r="B5497">
        <v>138</v>
      </c>
      <c r="C5497">
        <v>1</v>
      </c>
      <c r="D5497" t="str">
        <f t="shared" si="121"/>
        <v>21+</v>
      </c>
    </row>
    <row r="5498" spans="1:4" x14ac:dyDescent="0.25">
      <c r="A5498">
        <v>61</v>
      </c>
      <c r="B5498">
        <v>139</v>
      </c>
      <c r="C5498">
        <v>1</v>
      </c>
      <c r="D5498" t="str">
        <f t="shared" si="121"/>
        <v>21+</v>
      </c>
    </row>
    <row r="5499" spans="1:4" x14ac:dyDescent="0.25">
      <c r="A5499">
        <v>61</v>
      </c>
      <c r="B5499">
        <v>143</v>
      </c>
      <c r="C5499">
        <v>1</v>
      </c>
      <c r="D5499" t="str">
        <f t="shared" si="121"/>
        <v>21+</v>
      </c>
    </row>
    <row r="5500" spans="1:4" x14ac:dyDescent="0.25">
      <c r="A5500">
        <v>61</v>
      </c>
      <c r="B5500">
        <v>146</v>
      </c>
      <c r="C5500">
        <v>1</v>
      </c>
      <c r="D5500" t="str">
        <f t="shared" si="121"/>
        <v>21+</v>
      </c>
    </row>
    <row r="5501" spans="1:4" x14ac:dyDescent="0.25">
      <c r="A5501">
        <v>62</v>
      </c>
      <c r="B5501">
        <v>62</v>
      </c>
      <c r="C5501">
        <v>4</v>
      </c>
      <c r="D5501">
        <f t="shared" si="121"/>
        <v>0</v>
      </c>
    </row>
    <row r="5502" spans="1:4" x14ac:dyDescent="0.25">
      <c r="A5502">
        <v>62</v>
      </c>
      <c r="B5502">
        <v>63</v>
      </c>
      <c r="C5502">
        <v>2</v>
      </c>
      <c r="D5502">
        <f t="shared" si="121"/>
        <v>1</v>
      </c>
    </row>
    <row r="5503" spans="1:4" x14ac:dyDescent="0.25">
      <c r="A5503">
        <v>62</v>
      </c>
      <c r="B5503">
        <v>64</v>
      </c>
      <c r="C5503">
        <v>3</v>
      </c>
      <c r="D5503">
        <f t="shared" si="121"/>
        <v>2</v>
      </c>
    </row>
    <row r="5504" spans="1:4" x14ac:dyDescent="0.25">
      <c r="A5504">
        <v>62</v>
      </c>
      <c r="B5504">
        <v>65</v>
      </c>
      <c r="C5504">
        <v>7</v>
      </c>
      <c r="D5504">
        <f t="shared" si="121"/>
        <v>3</v>
      </c>
    </row>
    <row r="5505" spans="1:4" x14ac:dyDescent="0.25">
      <c r="A5505">
        <v>62</v>
      </c>
      <c r="B5505">
        <v>66</v>
      </c>
      <c r="C5505">
        <v>2</v>
      </c>
      <c r="D5505">
        <f t="shared" si="121"/>
        <v>4</v>
      </c>
    </row>
    <row r="5506" spans="1:4" x14ac:dyDescent="0.25">
      <c r="A5506">
        <v>62</v>
      </c>
      <c r="B5506">
        <v>67</v>
      </c>
      <c r="C5506">
        <v>1</v>
      </c>
      <c r="D5506">
        <f t="shared" si="121"/>
        <v>5</v>
      </c>
    </row>
    <row r="5507" spans="1:4" x14ac:dyDescent="0.25">
      <c r="A5507">
        <v>62</v>
      </c>
      <c r="B5507">
        <v>68</v>
      </c>
      <c r="C5507">
        <v>4</v>
      </c>
      <c r="D5507">
        <f t="shared" ref="D5507:D5570" si="122">IF(B5507-A5507&lt;21,B5507-A5507,"21+")</f>
        <v>6</v>
      </c>
    </row>
    <row r="5508" spans="1:4" x14ac:dyDescent="0.25">
      <c r="A5508">
        <v>62</v>
      </c>
      <c r="B5508">
        <v>69</v>
      </c>
      <c r="C5508">
        <v>1</v>
      </c>
      <c r="D5508">
        <f t="shared" si="122"/>
        <v>7</v>
      </c>
    </row>
    <row r="5509" spans="1:4" x14ac:dyDescent="0.25">
      <c r="A5509">
        <v>62</v>
      </c>
      <c r="B5509">
        <v>70</v>
      </c>
      <c r="C5509">
        <v>4</v>
      </c>
      <c r="D5509">
        <f t="shared" si="122"/>
        <v>8</v>
      </c>
    </row>
    <row r="5510" spans="1:4" x14ac:dyDescent="0.25">
      <c r="A5510">
        <v>62</v>
      </c>
      <c r="B5510">
        <v>72</v>
      </c>
      <c r="C5510">
        <v>3</v>
      </c>
      <c r="D5510">
        <f t="shared" si="122"/>
        <v>10</v>
      </c>
    </row>
    <row r="5511" spans="1:4" x14ac:dyDescent="0.25">
      <c r="A5511">
        <v>62</v>
      </c>
      <c r="B5511">
        <v>73</v>
      </c>
      <c r="C5511">
        <v>4</v>
      </c>
      <c r="D5511">
        <f t="shared" si="122"/>
        <v>11</v>
      </c>
    </row>
    <row r="5512" spans="1:4" x14ac:dyDescent="0.25">
      <c r="A5512">
        <v>62</v>
      </c>
      <c r="B5512">
        <v>75</v>
      </c>
      <c r="C5512">
        <v>1</v>
      </c>
      <c r="D5512">
        <f t="shared" si="122"/>
        <v>13</v>
      </c>
    </row>
    <row r="5513" spans="1:4" x14ac:dyDescent="0.25">
      <c r="A5513">
        <v>62</v>
      </c>
      <c r="B5513">
        <v>76</v>
      </c>
      <c r="C5513">
        <v>7</v>
      </c>
      <c r="D5513">
        <f t="shared" si="122"/>
        <v>14</v>
      </c>
    </row>
    <row r="5514" spans="1:4" x14ac:dyDescent="0.25">
      <c r="A5514">
        <v>62</v>
      </c>
      <c r="B5514">
        <v>77</v>
      </c>
      <c r="C5514">
        <v>1</v>
      </c>
      <c r="D5514">
        <f t="shared" si="122"/>
        <v>15</v>
      </c>
    </row>
    <row r="5515" spans="1:4" x14ac:dyDescent="0.25">
      <c r="A5515">
        <v>62</v>
      </c>
      <c r="B5515">
        <v>78</v>
      </c>
      <c r="C5515">
        <v>3</v>
      </c>
      <c r="D5515">
        <f t="shared" si="122"/>
        <v>16</v>
      </c>
    </row>
    <row r="5516" spans="1:4" x14ac:dyDescent="0.25">
      <c r="A5516">
        <v>62</v>
      </c>
      <c r="B5516">
        <v>79</v>
      </c>
      <c r="C5516">
        <v>3</v>
      </c>
      <c r="D5516">
        <f t="shared" si="122"/>
        <v>17</v>
      </c>
    </row>
    <row r="5517" spans="1:4" x14ac:dyDescent="0.25">
      <c r="A5517">
        <v>62</v>
      </c>
      <c r="B5517">
        <v>80</v>
      </c>
      <c r="C5517">
        <v>2</v>
      </c>
      <c r="D5517">
        <f t="shared" si="122"/>
        <v>18</v>
      </c>
    </row>
    <row r="5518" spans="1:4" x14ac:dyDescent="0.25">
      <c r="A5518">
        <v>62</v>
      </c>
      <c r="B5518">
        <v>81</v>
      </c>
      <c r="C5518">
        <v>3</v>
      </c>
      <c r="D5518">
        <f t="shared" si="122"/>
        <v>19</v>
      </c>
    </row>
    <row r="5519" spans="1:4" x14ac:dyDescent="0.25">
      <c r="A5519">
        <v>62</v>
      </c>
      <c r="B5519">
        <v>82</v>
      </c>
      <c r="C5519">
        <v>2</v>
      </c>
      <c r="D5519">
        <f t="shared" si="122"/>
        <v>20</v>
      </c>
    </row>
    <row r="5520" spans="1:4" x14ac:dyDescent="0.25">
      <c r="A5520">
        <v>62</v>
      </c>
      <c r="B5520">
        <v>83</v>
      </c>
      <c r="C5520">
        <v>3</v>
      </c>
      <c r="D5520" t="str">
        <f t="shared" si="122"/>
        <v>21+</v>
      </c>
    </row>
    <row r="5521" spans="1:4" x14ac:dyDescent="0.25">
      <c r="A5521">
        <v>62</v>
      </c>
      <c r="B5521">
        <v>84</v>
      </c>
      <c r="C5521">
        <v>2</v>
      </c>
      <c r="D5521" t="str">
        <f t="shared" si="122"/>
        <v>21+</v>
      </c>
    </row>
    <row r="5522" spans="1:4" x14ac:dyDescent="0.25">
      <c r="A5522">
        <v>62</v>
      </c>
      <c r="B5522">
        <v>85</v>
      </c>
      <c r="C5522">
        <v>1</v>
      </c>
      <c r="D5522" t="str">
        <f t="shared" si="122"/>
        <v>21+</v>
      </c>
    </row>
    <row r="5523" spans="1:4" x14ac:dyDescent="0.25">
      <c r="A5523">
        <v>62</v>
      </c>
      <c r="B5523">
        <v>86</v>
      </c>
      <c r="C5523">
        <v>1</v>
      </c>
      <c r="D5523" t="str">
        <f t="shared" si="122"/>
        <v>21+</v>
      </c>
    </row>
    <row r="5524" spans="1:4" x14ac:dyDescent="0.25">
      <c r="A5524">
        <v>62</v>
      </c>
      <c r="B5524">
        <v>87</v>
      </c>
      <c r="C5524">
        <v>1</v>
      </c>
      <c r="D5524" t="str">
        <f t="shared" si="122"/>
        <v>21+</v>
      </c>
    </row>
    <row r="5525" spans="1:4" x14ac:dyDescent="0.25">
      <c r="A5525">
        <v>62</v>
      </c>
      <c r="B5525">
        <v>88</v>
      </c>
      <c r="C5525">
        <v>2</v>
      </c>
      <c r="D5525" t="str">
        <f t="shared" si="122"/>
        <v>21+</v>
      </c>
    </row>
    <row r="5526" spans="1:4" x14ac:dyDescent="0.25">
      <c r="A5526">
        <v>62</v>
      </c>
      <c r="B5526">
        <v>89</v>
      </c>
      <c r="C5526">
        <v>1</v>
      </c>
      <c r="D5526" t="str">
        <f t="shared" si="122"/>
        <v>21+</v>
      </c>
    </row>
    <row r="5527" spans="1:4" x14ac:dyDescent="0.25">
      <c r="A5527">
        <v>62</v>
      </c>
      <c r="B5527">
        <v>90</v>
      </c>
      <c r="C5527">
        <v>1</v>
      </c>
      <c r="D5527" t="str">
        <f t="shared" si="122"/>
        <v>21+</v>
      </c>
    </row>
    <row r="5528" spans="1:4" x14ac:dyDescent="0.25">
      <c r="A5528">
        <v>62</v>
      </c>
      <c r="B5528">
        <v>91</v>
      </c>
      <c r="C5528">
        <v>5</v>
      </c>
      <c r="D5528" t="str">
        <f t="shared" si="122"/>
        <v>21+</v>
      </c>
    </row>
    <row r="5529" spans="1:4" x14ac:dyDescent="0.25">
      <c r="A5529">
        <v>62</v>
      </c>
      <c r="B5529">
        <v>93</v>
      </c>
      <c r="C5529">
        <v>2</v>
      </c>
      <c r="D5529" t="str">
        <f t="shared" si="122"/>
        <v>21+</v>
      </c>
    </row>
    <row r="5530" spans="1:4" x14ac:dyDescent="0.25">
      <c r="A5530">
        <v>62</v>
      </c>
      <c r="B5530">
        <v>95</v>
      </c>
      <c r="C5530">
        <v>3</v>
      </c>
      <c r="D5530" t="str">
        <f t="shared" si="122"/>
        <v>21+</v>
      </c>
    </row>
    <row r="5531" spans="1:4" x14ac:dyDescent="0.25">
      <c r="A5531">
        <v>62</v>
      </c>
      <c r="B5531">
        <v>96</v>
      </c>
      <c r="C5531">
        <v>1</v>
      </c>
      <c r="D5531" t="str">
        <f t="shared" si="122"/>
        <v>21+</v>
      </c>
    </row>
    <row r="5532" spans="1:4" x14ac:dyDescent="0.25">
      <c r="A5532">
        <v>62</v>
      </c>
      <c r="B5532">
        <v>98</v>
      </c>
      <c r="C5532">
        <v>1</v>
      </c>
      <c r="D5532" t="str">
        <f t="shared" si="122"/>
        <v>21+</v>
      </c>
    </row>
    <row r="5533" spans="1:4" x14ac:dyDescent="0.25">
      <c r="A5533">
        <v>62</v>
      </c>
      <c r="B5533">
        <v>99</v>
      </c>
      <c r="C5533">
        <v>3</v>
      </c>
      <c r="D5533" t="str">
        <f t="shared" si="122"/>
        <v>21+</v>
      </c>
    </row>
    <row r="5534" spans="1:4" x14ac:dyDescent="0.25">
      <c r="A5534">
        <v>62</v>
      </c>
      <c r="B5534">
        <v>101</v>
      </c>
      <c r="C5534">
        <v>1</v>
      </c>
      <c r="D5534" t="str">
        <f t="shared" si="122"/>
        <v>21+</v>
      </c>
    </row>
    <row r="5535" spans="1:4" x14ac:dyDescent="0.25">
      <c r="A5535">
        <v>62</v>
      </c>
      <c r="B5535">
        <v>102</v>
      </c>
      <c r="C5535">
        <v>2</v>
      </c>
      <c r="D5535" t="str">
        <f t="shared" si="122"/>
        <v>21+</v>
      </c>
    </row>
    <row r="5536" spans="1:4" x14ac:dyDescent="0.25">
      <c r="A5536">
        <v>62</v>
      </c>
      <c r="B5536">
        <v>103</v>
      </c>
      <c r="C5536">
        <v>1</v>
      </c>
      <c r="D5536" t="str">
        <f t="shared" si="122"/>
        <v>21+</v>
      </c>
    </row>
    <row r="5537" spans="1:4" x14ac:dyDescent="0.25">
      <c r="A5537">
        <v>62</v>
      </c>
      <c r="B5537">
        <v>104</v>
      </c>
      <c r="C5537">
        <v>2</v>
      </c>
      <c r="D5537" t="str">
        <f t="shared" si="122"/>
        <v>21+</v>
      </c>
    </row>
    <row r="5538" spans="1:4" x14ac:dyDescent="0.25">
      <c r="A5538">
        <v>62</v>
      </c>
      <c r="B5538">
        <v>105</v>
      </c>
      <c r="C5538">
        <v>4</v>
      </c>
      <c r="D5538" t="str">
        <f t="shared" si="122"/>
        <v>21+</v>
      </c>
    </row>
    <row r="5539" spans="1:4" x14ac:dyDescent="0.25">
      <c r="A5539">
        <v>62</v>
      </c>
      <c r="B5539">
        <v>108</v>
      </c>
      <c r="C5539">
        <v>2</v>
      </c>
      <c r="D5539" t="str">
        <f t="shared" si="122"/>
        <v>21+</v>
      </c>
    </row>
    <row r="5540" spans="1:4" x14ac:dyDescent="0.25">
      <c r="A5540">
        <v>62</v>
      </c>
      <c r="B5540">
        <v>110</v>
      </c>
      <c r="C5540">
        <v>1</v>
      </c>
      <c r="D5540" t="str">
        <f t="shared" si="122"/>
        <v>21+</v>
      </c>
    </row>
    <row r="5541" spans="1:4" x14ac:dyDescent="0.25">
      <c r="A5541">
        <v>62</v>
      </c>
      <c r="B5541">
        <v>111</v>
      </c>
      <c r="C5541">
        <v>1</v>
      </c>
      <c r="D5541" t="str">
        <f t="shared" si="122"/>
        <v>21+</v>
      </c>
    </row>
    <row r="5542" spans="1:4" x14ac:dyDescent="0.25">
      <c r="A5542">
        <v>62</v>
      </c>
      <c r="B5542">
        <v>112</v>
      </c>
      <c r="C5542">
        <v>1</v>
      </c>
      <c r="D5542" t="str">
        <f t="shared" si="122"/>
        <v>21+</v>
      </c>
    </row>
    <row r="5543" spans="1:4" x14ac:dyDescent="0.25">
      <c r="A5543">
        <v>62</v>
      </c>
      <c r="B5543">
        <v>113</v>
      </c>
      <c r="C5543">
        <v>1</v>
      </c>
      <c r="D5543" t="str">
        <f t="shared" si="122"/>
        <v>21+</v>
      </c>
    </row>
    <row r="5544" spans="1:4" x14ac:dyDescent="0.25">
      <c r="A5544">
        <v>62</v>
      </c>
      <c r="B5544">
        <v>115</v>
      </c>
      <c r="C5544">
        <v>2</v>
      </c>
      <c r="D5544" t="str">
        <f t="shared" si="122"/>
        <v>21+</v>
      </c>
    </row>
    <row r="5545" spans="1:4" x14ac:dyDescent="0.25">
      <c r="A5545">
        <v>62</v>
      </c>
      <c r="B5545">
        <v>117</v>
      </c>
      <c r="C5545">
        <v>3</v>
      </c>
      <c r="D5545" t="str">
        <f t="shared" si="122"/>
        <v>21+</v>
      </c>
    </row>
    <row r="5546" spans="1:4" x14ac:dyDescent="0.25">
      <c r="A5546">
        <v>62</v>
      </c>
      <c r="B5546">
        <v>119</v>
      </c>
      <c r="C5546">
        <v>1</v>
      </c>
      <c r="D5546" t="str">
        <f t="shared" si="122"/>
        <v>21+</v>
      </c>
    </row>
    <row r="5547" spans="1:4" x14ac:dyDescent="0.25">
      <c r="A5547">
        <v>62</v>
      </c>
      <c r="B5547">
        <v>130</v>
      </c>
      <c r="C5547">
        <v>1</v>
      </c>
      <c r="D5547" t="str">
        <f t="shared" si="122"/>
        <v>21+</v>
      </c>
    </row>
    <row r="5548" spans="1:4" x14ac:dyDescent="0.25">
      <c r="A5548">
        <v>62</v>
      </c>
      <c r="B5548">
        <v>141</v>
      </c>
      <c r="C5548">
        <v>1</v>
      </c>
      <c r="D5548" t="str">
        <f t="shared" si="122"/>
        <v>21+</v>
      </c>
    </row>
    <row r="5549" spans="1:4" x14ac:dyDescent="0.25">
      <c r="A5549">
        <v>62</v>
      </c>
      <c r="B5549">
        <v>147</v>
      </c>
      <c r="C5549">
        <v>1</v>
      </c>
      <c r="D5549" t="str">
        <f t="shared" si="122"/>
        <v>21+</v>
      </c>
    </row>
    <row r="5550" spans="1:4" x14ac:dyDescent="0.25">
      <c r="A5550">
        <v>62</v>
      </c>
      <c r="B5550">
        <v>152</v>
      </c>
      <c r="C5550">
        <v>1</v>
      </c>
      <c r="D5550" t="str">
        <f t="shared" si="122"/>
        <v>21+</v>
      </c>
    </row>
    <row r="5551" spans="1:4" x14ac:dyDescent="0.25">
      <c r="A5551">
        <v>62</v>
      </c>
      <c r="B5551">
        <v>223</v>
      </c>
      <c r="C5551">
        <v>1</v>
      </c>
      <c r="D5551" t="str">
        <f t="shared" si="122"/>
        <v>21+</v>
      </c>
    </row>
    <row r="5552" spans="1:4" x14ac:dyDescent="0.25">
      <c r="A5552">
        <v>62</v>
      </c>
      <c r="B5552">
        <v>287</v>
      </c>
      <c r="C5552">
        <v>1</v>
      </c>
      <c r="D5552" t="str">
        <f t="shared" si="122"/>
        <v>21+</v>
      </c>
    </row>
    <row r="5553" spans="1:4" x14ac:dyDescent="0.25">
      <c r="A5553">
        <v>63</v>
      </c>
      <c r="B5553">
        <v>63</v>
      </c>
      <c r="C5553">
        <v>4</v>
      </c>
      <c r="D5553">
        <f t="shared" si="122"/>
        <v>0</v>
      </c>
    </row>
    <row r="5554" spans="1:4" x14ac:dyDescent="0.25">
      <c r="A5554">
        <v>63</v>
      </c>
      <c r="B5554">
        <v>64</v>
      </c>
      <c r="C5554">
        <v>6</v>
      </c>
      <c r="D5554">
        <f t="shared" si="122"/>
        <v>1</v>
      </c>
    </row>
    <row r="5555" spans="1:4" x14ac:dyDescent="0.25">
      <c r="A5555">
        <v>63</v>
      </c>
      <c r="B5555">
        <v>65</v>
      </c>
      <c r="C5555">
        <v>3</v>
      </c>
      <c r="D5555">
        <f t="shared" si="122"/>
        <v>2</v>
      </c>
    </row>
    <row r="5556" spans="1:4" x14ac:dyDescent="0.25">
      <c r="A5556">
        <v>63</v>
      </c>
      <c r="B5556">
        <v>66</v>
      </c>
      <c r="C5556">
        <v>5</v>
      </c>
      <c r="D5556">
        <f t="shared" si="122"/>
        <v>3</v>
      </c>
    </row>
    <row r="5557" spans="1:4" x14ac:dyDescent="0.25">
      <c r="A5557">
        <v>63</v>
      </c>
      <c r="B5557">
        <v>67</v>
      </c>
      <c r="C5557">
        <v>6</v>
      </c>
      <c r="D5557">
        <f t="shared" si="122"/>
        <v>4</v>
      </c>
    </row>
    <row r="5558" spans="1:4" x14ac:dyDescent="0.25">
      <c r="A5558">
        <v>63</v>
      </c>
      <c r="B5558">
        <v>68</v>
      </c>
      <c r="C5558">
        <v>5</v>
      </c>
      <c r="D5558">
        <f t="shared" si="122"/>
        <v>5</v>
      </c>
    </row>
    <row r="5559" spans="1:4" x14ac:dyDescent="0.25">
      <c r="A5559">
        <v>63</v>
      </c>
      <c r="B5559">
        <v>69</v>
      </c>
      <c r="C5559">
        <v>2</v>
      </c>
      <c r="D5559">
        <f t="shared" si="122"/>
        <v>6</v>
      </c>
    </row>
    <row r="5560" spans="1:4" x14ac:dyDescent="0.25">
      <c r="A5560">
        <v>63</v>
      </c>
      <c r="B5560">
        <v>70</v>
      </c>
      <c r="C5560">
        <v>5</v>
      </c>
      <c r="D5560">
        <f t="shared" si="122"/>
        <v>7</v>
      </c>
    </row>
    <row r="5561" spans="1:4" x14ac:dyDescent="0.25">
      <c r="A5561">
        <v>63</v>
      </c>
      <c r="B5561">
        <v>71</v>
      </c>
      <c r="C5561">
        <v>3</v>
      </c>
      <c r="D5561">
        <f t="shared" si="122"/>
        <v>8</v>
      </c>
    </row>
    <row r="5562" spans="1:4" x14ac:dyDescent="0.25">
      <c r="A5562">
        <v>63</v>
      </c>
      <c r="B5562">
        <v>72</v>
      </c>
      <c r="C5562">
        <v>4</v>
      </c>
      <c r="D5562">
        <f t="shared" si="122"/>
        <v>9</v>
      </c>
    </row>
    <row r="5563" spans="1:4" x14ac:dyDescent="0.25">
      <c r="A5563">
        <v>63</v>
      </c>
      <c r="B5563">
        <v>73</v>
      </c>
      <c r="C5563">
        <v>6</v>
      </c>
      <c r="D5563">
        <f t="shared" si="122"/>
        <v>10</v>
      </c>
    </row>
    <row r="5564" spans="1:4" x14ac:dyDescent="0.25">
      <c r="A5564">
        <v>63</v>
      </c>
      <c r="B5564">
        <v>74</v>
      </c>
      <c r="C5564">
        <v>4</v>
      </c>
      <c r="D5564">
        <f t="shared" si="122"/>
        <v>11</v>
      </c>
    </row>
    <row r="5565" spans="1:4" x14ac:dyDescent="0.25">
      <c r="A5565">
        <v>63</v>
      </c>
      <c r="B5565">
        <v>75</v>
      </c>
      <c r="C5565">
        <v>3</v>
      </c>
      <c r="D5565">
        <f t="shared" si="122"/>
        <v>12</v>
      </c>
    </row>
    <row r="5566" spans="1:4" x14ac:dyDescent="0.25">
      <c r="A5566">
        <v>63</v>
      </c>
      <c r="B5566">
        <v>76</v>
      </c>
      <c r="C5566">
        <v>1</v>
      </c>
      <c r="D5566">
        <f t="shared" si="122"/>
        <v>13</v>
      </c>
    </row>
    <row r="5567" spans="1:4" x14ac:dyDescent="0.25">
      <c r="A5567">
        <v>63</v>
      </c>
      <c r="B5567">
        <v>77</v>
      </c>
      <c r="C5567">
        <v>3</v>
      </c>
      <c r="D5567">
        <f t="shared" si="122"/>
        <v>14</v>
      </c>
    </row>
    <row r="5568" spans="1:4" x14ac:dyDescent="0.25">
      <c r="A5568">
        <v>63</v>
      </c>
      <c r="B5568">
        <v>78</v>
      </c>
      <c r="C5568">
        <v>2</v>
      </c>
      <c r="D5568">
        <f t="shared" si="122"/>
        <v>15</v>
      </c>
    </row>
    <row r="5569" spans="1:4" x14ac:dyDescent="0.25">
      <c r="A5569">
        <v>63</v>
      </c>
      <c r="B5569">
        <v>79</v>
      </c>
      <c r="C5569">
        <v>3</v>
      </c>
      <c r="D5569">
        <f t="shared" si="122"/>
        <v>16</v>
      </c>
    </row>
    <row r="5570" spans="1:4" x14ac:dyDescent="0.25">
      <c r="A5570">
        <v>63</v>
      </c>
      <c r="B5570">
        <v>80</v>
      </c>
      <c r="C5570">
        <v>3</v>
      </c>
      <c r="D5570">
        <f t="shared" si="122"/>
        <v>17</v>
      </c>
    </row>
    <row r="5571" spans="1:4" x14ac:dyDescent="0.25">
      <c r="A5571">
        <v>63</v>
      </c>
      <c r="B5571">
        <v>81</v>
      </c>
      <c r="C5571">
        <v>4</v>
      </c>
      <c r="D5571">
        <f t="shared" ref="D5571:D5634" si="123">IF(B5571-A5571&lt;21,B5571-A5571,"21+")</f>
        <v>18</v>
      </c>
    </row>
    <row r="5572" spans="1:4" x14ac:dyDescent="0.25">
      <c r="A5572">
        <v>63</v>
      </c>
      <c r="B5572">
        <v>82</v>
      </c>
      <c r="C5572">
        <v>6</v>
      </c>
      <c r="D5572">
        <f t="shared" si="123"/>
        <v>19</v>
      </c>
    </row>
    <row r="5573" spans="1:4" x14ac:dyDescent="0.25">
      <c r="A5573">
        <v>63</v>
      </c>
      <c r="B5573">
        <v>83</v>
      </c>
      <c r="C5573">
        <v>4</v>
      </c>
      <c r="D5573">
        <f t="shared" si="123"/>
        <v>20</v>
      </c>
    </row>
    <row r="5574" spans="1:4" x14ac:dyDescent="0.25">
      <c r="A5574">
        <v>63</v>
      </c>
      <c r="B5574">
        <v>84</v>
      </c>
      <c r="C5574">
        <v>2</v>
      </c>
      <c r="D5574" t="str">
        <f t="shared" si="123"/>
        <v>21+</v>
      </c>
    </row>
    <row r="5575" spans="1:4" x14ac:dyDescent="0.25">
      <c r="A5575">
        <v>63</v>
      </c>
      <c r="B5575">
        <v>85</v>
      </c>
      <c r="C5575">
        <v>4</v>
      </c>
      <c r="D5575" t="str">
        <f t="shared" si="123"/>
        <v>21+</v>
      </c>
    </row>
    <row r="5576" spans="1:4" x14ac:dyDescent="0.25">
      <c r="A5576">
        <v>63</v>
      </c>
      <c r="B5576">
        <v>86</v>
      </c>
      <c r="C5576">
        <v>1</v>
      </c>
      <c r="D5576" t="str">
        <f t="shared" si="123"/>
        <v>21+</v>
      </c>
    </row>
    <row r="5577" spans="1:4" x14ac:dyDescent="0.25">
      <c r="A5577">
        <v>63</v>
      </c>
      <c r="B5577">
        <v>87</v>
      </c>
      <c r="C5577">
        <v>5</v>
      </c>
      <c r="D5577" t="str">
        <f t="shared" si="123"/>
        <v>21+</v>
      </c>
    </row>
    <row r="5578" spans="1:4" x14ac:dyDescent="0.25">
      <c r="A5578">
        <v>63</v>
      </c>
      <c r="B5578">
        <v>88</v>
      </c>
      <c r="C5578">
        <v>1</v>
      </c>
      <c r="D5578" t="str">
        <f t="shared" si="123"/>
        <v>21+</v>
      </c>
    </row>
    <row r="5579" spans="1:4" x14ac:dyDescent="0.25">
      <c r="A5579">
        <v>63</v>
      </c>
      <c r="B5579">
        <v>89</v>
      </c>
      <c r="C5579">
        <v>2</v>
      </c>
      <c r="D5579" t="str">
        <f t="shared" si="123"/>
        <v>21+</v>
      </c>
    </row>
    <row r="5580" spans="1:4" x14ac:dyDescent="0.25">
      <c r="A5580">
        <v>63</v>
      </c>
      <c r="B5580">
        <v>90</v>
      </c>
      <c r="C5580">
        <v>2</v>
      </c>
      <c r="D5580" t="str">
        <f t="shared" si="123"/>
        <v>21+</v>
      </c>
    </row>
    <row r="5581" spans="1:4" x14ac:dyDescent="0.25">
      <c r="A5581">
        <v>63</v>
      </c>
      <c r="B5581">
        <v>91</v>
      </c>
      <c r="C5581">
        <v>2</v>
      </c>
      <c r="D5581" t="str">
        <f t="shared" si="123"/>
        <v>21+</v>
      </c>
    </row>
    <row r="5582" spans="1:4" x14ac:dyDescent="0.25">
      <c r="A5582">
        <v>63</v>
      </c>
      <c r="B5582">
        <v>92</v>
      </c>
      <c r="C5582">
        <v>2</v>
      </c>
      <c r="D5582" t="str">
        <f t="shared" si="123"/>
        <v>21+</v>
      </c>
    </row>
    <row r="5583" spans="1:4" x14ac:dyDescent="0.25">
      <c r="A5583">
        <v>63</v>
      </c>
      <c r="B5583">
        <v>93</v>
      </c>
      <c r="C5583">
        <v>2</v>
      </c>
      <c r="D5583" t="str">
        <f t="shared" si="123"/>
        <v>21+</v>
      </c>
    </row>
    <row r="5584" spans="1:4" x14ac:dyDescent="0.25">
      <c r="A5584">
        <v>63</v>
      </c>
      <c r="B5584">
        <v>94</v>
      </c>
      <c r="C5584">
        <v>1</v>
      </c>
      <c r="D5584" t="str">
        <f t="shared" si="123"/>
        <v>21+</v>
      </c>
    </row>
    <row r="5585" spans="1:4" x14ac:dyDescent="0.25">
      <c r="A5585">
        <v>63</v>
      </c>
      <c r="B5585">
        <v>95</v>
      </c>
      <c r="C5585">
        <v>1</v>
      </c>
      <c r="D5585" t="str">
        <f t="shared" si="123"/>
        <v>21+</v>
      </c>
    </row>
    <row r="5586" spans="1:4" x14ac:dyDescent="0.25">
      <c r="A5586">
        <v>63</v>
      </c>
      <c r="B5586">
        <v>98</v>
      </c>
      <c r="C5586">
        <v>1</v>
      </c>
      <c r="D5586" t="str">
        <f t="shared" si="123"/>
        <v>21+</v>
      </c>
    </row>
    <row r="5587" spans="1:4" x14ac:dyDescent="0.25">
      <c r="A5587">
        <v>63</v>
      </c>
      <c r="B5587">
        <v>99</v>
      </c>
      <c r="C5587">
        <v>1</v>
      </c>
      <c r="D5587" t="str">
        <f t="shared" si="123"/>
        <v>21+</v>
      </c>
    </row>
    <row r="5588" spans="1:4" x14ac:dyDescent="0.25">
      <c r="A5588">
        <v>63</v>
      </c>
      <c r="B5588">
        <v>102</v>
      </c>
      <c r="C5588">
        <v>2</v>
      </c>
      <c r="D5588" t="str">
        <f t="shared" si="123"/>
        <v>21+</v>
      </c>
    </row>
    <row r="5589" spans="1:4" x14ac:dyDescent="0.25">
      <c r="A5589">
        <v>63</v>
      </c>
      <c r="B5589">
        <v>103</v>
      </c>
      <c r="C5589">
        <v>1</v>
      </c>
      <c r="D5589" t="str">
        <f t="shared" si="123"/>
        <v>21+</v>
      </c>
    </row>
    <row r="5590" spans="1:4" x14ac:dyDescent="0.25">
      <c r="A5590">
        <v>63</v>
      </c>
      <c r="B5590">
        <v>105</v>
      </c>
      <c r="C5590">
        <v>2</v>
      </c>
      <c r="D5590" t="str">
        <f t="shared" si="123"/>
        <v>21+</v>
      </c>
    </row>
    <row r="5591" spans="1:4" x14ac:dyDescent="0.25">
      <c r="A5591">
        <v>63</v>
      </c>
      <c r="B5591">
        <v>108</v>
      </c>
      <c r="C5591">
        <v>2</v>
      </c>
      <c r="D5591" t="str">
        <f t="shared" si="123"/>
        <v>21+</v>
      </c>
    </row>
    <row r="5592" spans="1:4" x14ac:dyDescent="0.25">
      <c r="A5592">
        <v>63</v>
      </c>
      <c r="B5592">
        <v>112</v>
      </c>
      <c r="C5592">
        <v>1</v>
      </c>
      <c r="D5592" t="str">
        <f t="shared" si="123"/>
        <v>21+</v>
      </c>
    </row>
    <row r="5593" spans="1:4" x14ac:dyDescent="0.25">
      <c r="A5593">
        <v>63</v>
      </c>
      <c r="B5593">
        <v>116</v>
      </c>
      <c r="C5593">
        <v>1</v>
      </c>
      <c r="D5593" t="str">
        <f t="shared" si="123"/>
        <v>21+</v>
      </c>
    </row>
    <row r="5594" spans="1:4" x14ac:dyDescent="0.25">
      <c r="A5594">
        <v>63</v>
      </c>
      <c r="B5594">
        <v>117</v>
      </c>
      <c r="C5594">
        <v>1</v>
      </c>
      <c r="D5594" t="str">
        <f t="shared" si="123"/>
        <v>21+</v>
      </c>
    </row>
    <row r="5595" spans="1:4" x14ac:dyDescent="0.25">
      <c r="A5595">
        <v>63</v>
      </c>
      <c r="B5595">
        <v>118</v>
      </c>
      <c r="C5595">
        <v>1</v>
      </c>
      <c r="D5595" t="str">
        <f t="shared" si="123"/>
        <v>21+</v>
      </c>
    </row>
    <row r="5596" spans="1:4" x14ac:dyDescent="0.25">
      <c r="A5596">
        <v>63</v>
      </c>
      <c r="B5596">
        <v>119</v>
      </c>
      <c r="C5596">
        <v>1</v>
      </c>
      <c r="D5596" t="str">
        <f t="shared" si="123"/>
        <v>21+</v>
      </c>
    </row>
    <row r="5597" spans="1:4" x14ac:dyDescent="0.25">
      <c r="A5597">
        <v>63</v>
      </c>
      <c r="B5597">
        <v>120</v>
      </c>
      <c r="C5597">
        <v>5</v>
      </c>
      <c r="D5597" t="str">
        <f t="shared" si="123"/>
        <v>21+</v>
      </c>
    </row>
    <row r="5598" spans="1:4" x14ac:dyDescent="0.25">
      <c r="A5598">
        <v>63</v>
      </c>
      <c r="B5598">
        <v>123</v>
      </c>
      <c r="C5598">
        <v>2</v>
      </c>
      <c r="D5598" t="str">
        <f t="shared" si="123"/>
        <v>21+</v>
      </c>
    </row>
    <row r="5599" spans="1:4" x14ac:dyDescent="0.25">
      <c r="A5599">
        <v>63</v>
      </c>
      <c r="B5599">
        <v>124</v>
      </c>
      <c r="C5599">
        <v>1</v>
      </c>
      <c r="D5599" t="str">
        <f t="shared" si="123"/>
        <v>21+</v>
      </c>
    </row>
    <row r="5600" spans="1:4" x14ac:dyDescent="0.25">
      <c r="A5600">
        <v>63</v>
      </c>
      <c r="B5600">
        <v>126</v>
      </c>
      <c r="C5600">
        <v>1</v>
      </c>
      <c r="D5600" t="str">
        <f t="shared" si="123"/>
        <v>21+</v>
      </c>
    </row>
    <row r="5601" spans="1:4" x14ac:dyDescent="0.25">
      <c r="A5601">
        <v>63</v>
      </c>
      <c r="B5601">
        <v>128</v>
      </c>
      <c r="C5601">
        <v>1</v>
      </c>
      <c r="D5601" t="str">
        <f t="shared" si="123"/>
        <v>21+</v>
      </c>
    </row>
    <row r="5602" spans="1:4" x14ac:dyDescent="0.25">
      <c r="A5602">
        <v>63</v>
      </c>
      <c r="B5602">
        <v>132</v>
      </c>
      <c r="C5602">
        <v>1</v>
      </c>
      <c r="D5602" t="str">
        <f t="shared" si="123"/>
        <v>21+</v>
      </c>
    </row>
    <row r="5603" spans="1:4" x14ac:dyDescent="0.25">
      <c r="A5603">
        <v>63</v>
      </c>
      <c r="B5603">
        <v>133</v>
      </c>
      <c r="C5603">
        <v>1</v>
      </c>
      <c r="D5603" t="str">
        <f t="shared" si="123"/>
        <v>21+</v>
      </c>
    </row>
    <row r="5604" spans="1:4" x14ac:dyDescent="0.25">
      <c r="A5604">
        <v>63</v>
      </c>
      <c r="B5604">
        <v>134</v>
      </c>
      <c r="C5604">
        <v>2</v>
      </c>
      <c r="D5604" t="str">
        <f t="shared" si="123"/>
        <v>21+</v>
      </c>
    </row>
    <row r="5605" spans="1:4" x14ac:dyDescent="0.25">
      <c r="A5605">
        <v>63</v>
      </c>
      <c r="B5605">
        <v>179</v>
      </c>
      <c r="C5605">
        <v>1</v>
      </c>
      <c r="D5605" t="str">
        <f t="shared" si="123"/>
        <v>21+</v>
      </c>
    </row>
    <row r="5606" spans="1:4" x14ac:dyDescent="0.25">
      <c r="A5606">
        <v>64</v>
      </c>
      <c r="B5606">
        <v>64</v>
      </c>
      <c r="C5606">
        <v>7</v>
      </c>
      <c r="D5606">
        <f t="shared" si="123"/>
        <v>0</v>
      </c>
    </row>
    <row r="5607" spans="1:4" x14ac:dyDescent="0.25">
      <c r="A5607">
        <v>64</v>
      </c>
      <c r="B5607">
        <v>65</v>
      </c>
      <c r="C5607">
        <v>3</v>
      </c>
      <c r="D5607">
        <f t="shared" si="123"/>
        <v>1</v>
      </c>
    </row>
    <row r="5608" spans="1:4" x14ac:dyDescent="0.25">
      <c r="A5608">
        <v>64</v>
      </c>
      <c r="B5608">
        <v>66</v>
      </c>
      <c r="C5608">
        <v>5</v>
      </c>
      <c r="D5608">
        <f t="shared" si="123"/>
        <v>2</v>
      </c>
    </row>
    <row r="5609" spans="1:4" x14ac:dyDescent="0.25">
      <c r="A5609">
        <v>64</v>
      </c>
      <c r="B5609">
        <v>67</v>
      </c>
      <c r="C5609">
        <v>4</v>
      </c>
      <c r="D5609">
        <f t="shared" si="123"/>
        <v>3</v>
      </c>
    </row>
    <row r="5610" spans="1:4" x14ac:dyDescent="0.25">
      <c r="A5610">
        <v>64</v>
      </c>
      <c r="B5610">
        <v>68</v>
      </c>
      <c r="C5610">
        <v>3</v>
      </c>
      <c r="D5610">
        <f t="shared" si="123"/>
        <v>4</v>
      </c>
    </row>
    <row r="5611" spans="1:4" x14ac:dyDescent="0.25">
      <c r="A5611">
        <v>64</v>
      </c>
      <c r="B5611">
        <v>69</v>
      </c>
      <c r="C5611">
        <v>1</v>
      </c>
      <c r="D5611">
        <f t="shared" si="123"/>
        <v>5</v>
      </c>
    </row>
    <row r="5612" spans="1:4" x14ac:dyDescent="0.25">
      <c r="A5612">
        <v>64</v>
      </c>
      <c r="B5612">
        <v>70</v>
      </c>
      <c r="C5612">
        <v>5</v>
      </c>
      <c r="D5612">
        <f t="shared" si="123"/>
        <v>6</v>
      </c>
    </row>
    <row r="5613" spans="1:4" x14ac:dyDescent="0.25">
      <c r="A5613">
        <v>64</v>
      </c>
      <c r="B5613">
        <v>71</v>
      </c>
      <c r="C5613">
        <v>1</v>
      </c>
      <c r="D5613">
        <f t="shared" si="123"/>
        <v>7</v>
      </c>
    </row>
    <row r="5614" spans="1:4" x14ac:dyDescent="0.25">
      <c r="A5614">
        <v>64</v>
      </c>
      <c r="B5614">
        <v>72</v>
      </c>
      <c r="C5614">
        <v>7</v>
      </c>
      <c r="D5614">
        <f t="shared" si="123"/>
        <v>8</v>
      </c>
    </row>
    <row r="5615" spans="1:4" x14ac:dyDescent="0.25">
      <c r="A5615">
        <v>64</v>
      </c>
      <c r="B5615">
        <v>74</v>
      </c>
      <c r="C5615">
        <v>1</v>
      </c>
      <c r="D5615">
        <f t="shared" si="123"/>
        <v>10</v>
      </c>
    </row>
    <row r="5616" spans="1:4" x14ac:dyDescent="0.25">
      <c r="A5616">
        <v>64</v>
      </c>
      <c r="B5616">
        <v>75</v>
      </c>
      <c r="C5616">
        <v>2</v>
      </c>
      <c r="D5616">
        <f t="shared" si="123"/>
        <v>11</v>
      </c>
    </row>
    <row r="5617" spans="1:4" x14ac:dyDescent="0.25">
      <c r="A5617">
        <v>64</v>
      </c>
      <c r="B5617">
        <v>76</v>
      </c>
      <c r="C5617">
        <v>3</v>
      </c>
      <c r="D5617">
        <f t="shared" si="123"/>
        <v>12</v>
      </c>
    </row>
    <row r="5618" spans="1:4" x14ac:dyDescent="0.25">
      <c r="A5618">
        <v>64</v>
      </c>
      <c r="B5618">
        <v>77</v>
      </c>
      <c r="C5618">
        <v>1</v>
      </c>
      <c r="D5618">
        <f t="shared" si="123"/>
        <v>13</v>
      </c>
    </row>
    <row r="5619" spans="1:4" x14ac:dyDescent="0.25">
      <c r="A5619">
        <v>64</v>
      </c>
      <c r="B5619">
        <v>78</v>
      </c>
      <c r="C5619">
        <v>4</v>
      </c>
      <c r="D5619">
        <f t="shared" si="123"/>
        <v>14</v>
      </c>
    </row>
    <row r="5620" spans="1:4" x14ac:dyDescent="0.25">
      <c r="A5620">
        <v>64</v>
      </c>
      <c r="B5620">
        <v>79</v>
      </c>
      <c r="C5620">
        <v>2</v>
      </c>
      <c r="D5620">
        <f t="shared" si="123"/>
        <v>15</v>
      </c>
    </row>
    <row r="5621" spans="1:4" x14ac:dyDescent="0.25">
      <c r="A5621">
        <v>64</v>
      </c>
      <c r="B5621">
        <v>80</v>
      </c>
      <c r="C5621">
        <v>1</v>
      </c>
      <c r="D5621">
        <f t="shared" si="123"/>
        <v>16</v>
      </c>
    </row>
    <row r="5622" spans="1:4" x14ac:dyDescent="0.25">
      <c r="A5622">
        <v>64</v>
      </c>
      <c r="B5622">
        <v>81</v>
      </c>
      <c r="C5622">
        <v>3</v>
      </c>
      <c r="D5622">
        <f t="shared" si="123"/>
        <v>17</v>
      </c>
    </row>
    <row r="5623" spans="1:4" x14ac:dyDescent="0.25">
      <c r="A5623">
        <v>64</v>
      </c>
      <c r="B5623">
        <v>82</v>
      </c>
      <c r="C5623">
        <v>4</v>
      </c>
      <c r="D5623">
        <f t="shared" si="123"/>
        <v>18</v>
      </c>
    </row>
    <row r="5624" spans="1:4" x14ac:dyDescent="0.25">
      <c r="A5624">
        <v>64</v>
      </c>
      <c r="B5624">
        <v>83</v>
      </c>
      <c r="C5624">
        <v>4</v>
      </c>
      <c r="D5624">
        <f t="shared" si="123"/>
        <v>19</v>
      </c>
    </row>
    <row r="5625" spans="1:4" x14ac:dyDescent="0.25">
      <c r="A5625">
        <v>64</v>
      </c>
      <c r="B5625">
        <v>84</v>
      </c>
      <c r="C5625">
        <v>1</v>
      </c>
      <c r="D5625">
        <f t="shared" si="123"/>
        <v>20</v>
      </c>
    </row>
    <row r="5626" spans="1:4" x14ac:dyDescent="0.25">
      <c r="A5626">
        <v>64</v>
      </c>
      <c r="B5626">
        <v>85</v>
      </c>
      <c r="C5626">
        <v>1</v>
      </c>
      <c r="D5626" t="str">
        <f t="shared" si="123"/>
        <v>21+</v>
      </c>
    </row>
    <row r="5627" spans="1:4" x14ac:dyDescent="0.25">
      <c r="A5627">
        <v>64</v>
      </c>
      <c r="B5627">
        <v>86</v>
      </c>
      <c r="C5627">
        <v>2</v>
      </c>
      <c r="D5627" t="str">
        <f t="shared" si="123"/>
        <v>21+</v>
      </c>
    </row>
    <row r="5628" spans="1:4" x14ac:dyDescent="0.25">
      <c r="A5628">
        <v>64</v>
      </c>
      <c r="B5628">
        <v>87</v>
      </c>
      <c r="C5628">
        <v>1</v>
      </c>
      <c r="D5628" t="str">
        <f t="shared" si="123"/>
        <v>21+</v>
      </c>
    </row>
    <row r="5629" spans="1:4" x14ac:dyDescent="0.25">
      <c r="A5629">
        <v>64</v>
      </c>
      <c r="B5629">
        <v>88</v>
      </c>
      <c r="C5629">
        <v>2</v>
      </c>
      <c r="D5629" t="str">
        <f t="shared" si="123"/>
        <v>21+</v>
      </c>
    </row>
    <row r="5630" spans="1:4" x14ac:dyDescent="0.25">
      <c r="A5630">
        <v>64</v>
      </c>
      <c r="B5630">
        <v>89</v>
      </c>
      <c r="C5630">
        <v>2</v>
      </c>
      <c r="D5630" t="str">
        <f t="shared" si="123"/>
        <v>21+</v>
      </c>
    </row>
    <row r="5631" spans="1:4" x14ac:dyDescent="0.25">
      <c r="A5631">
        <v>64</v>
      </c>
      <c r="B5631">
        <v>90</v>
      </c>
      <c r="C5631">
        <v>4</v>
      </c>
      <c r="D5631" t="str">
        <f t="shared" si="123"/>
        <v>21+</v>
      </c>
    </row>
    <row r="5632" spans="1:4" x14ac:dyDescent="0.25">
      <c r="A5632">
        <v>64</v>
      </c>
      <c r="B5632">
        <v>91</v>
      </c>
      <c r="C5632">
        <v>2</v>
      </c>
      <c r="D5632" t="str">
        <f t="shared" si="123"/>
        <v>21+</v>
      </c>
    </row>
    <row r="5633" spans="1:4" x14ac:dyDescent="0.25">
      <c r="A5633">
        <v>64</v>
      </c>
      <c r="B5633">
        <v>92</v>
      </c>
      <c r="C5633">
        <v>2</v>
      </c>
      <c r="D5633" t="str">
        <f t="shared" si="123"/>
        <v>21+</v>
      </c>
    </row>
    <row r="5634" spans="1:4" x14ac:dyDescent="0.25">
      <c r="A5634">
        <v>64</v>
      </c>
      <c r="B5634">
        <v>93</v>
      </c>
      <c r="C5634">
        <v>1</v>
      </c>
      <c r="D5634" t="str">
        <f t="shared" si="123"/>
        <v>21+</v>
      </c>
    </row>
    <row r="5635" spans="1:4" x14ac:dyDescent="0.25">
      <c r="A5635">
        <v>64</v>
      </c>
      <c r="B5635">
        <v>94</v>
      </c>
      <c r="C5635">
        <v>2</v>
      </c>
      <c r="D5635" t="str">
        <f t="shared" ref="D5635:D5698" si="124">IF(B5635-A5635&lt;21,B5635-A5635,"21+")</f>
        <v>21+</v>
      </c>
    </row>
    <row r="5636" spans="1:4" x14ac:dyDescent="0.25">
      <c r="A5636">
        <v>64</v>
      </c>
      <c r="B5636">
        <v>95</v>
      </c>
      <c r="C5636">
        <v>3</v>
      </c>
      <c r="D5636" t="str">
        <f t="shared" si="124"/>
        <v>21+</v>
      </c>
    </row>
    <row r="5637" spans="1:4" x14ac:dyDescent="0.25">
      <c r="A5637">
        <v>64</v>
      </c>
      <c r="B5637">
        <v>96</v>
      </c>
      <c r="C5637">
        <v>1</v>
      </c>
      <c r="D5637" t="str">
        <f t="shared" si="124"/>
        <v>21+</v>
      </c>
    </row>
    <row r="5638" spans="1:4" x14ac:dyDescent="0.25">
      <c r="A5638">
        <v>64</v>
      </c>
      <c r="B5638">
        <v>97</v>
      </c>
      <c r="C5638">
        <v>1</v>
      </c>
      <c r="D5638" t="str">
        <f t="shared" si="124"/>
        <v>21+</v>
      </c>
    </row>
    <row r="5639" spans="1:4" x14ac:dyDescent="0.25">
      <c r="A5639">
        <v>64</v>
      </c>
      <c r="B5639">
        <v>99</v>
      </c>
      <c r="C5639">
        <v>2</v>
      </c>
      <c r="D5639" t="str">
        <f t="shared" si="124"/>
        <v>21+</v>
      </c>
    </row>
    <row r="5640" spans="1:4" x14ac:dyDescent="0.25">
      <c r="A5640">
        <v>64</v>
      </c>
      <c r="B5640">
        <v>100</v>
      </c>
      <c r="C5640">
        <v>1</v>
      </c>
      <c r="D5640" t="str">
        <f t="shared" si="124"/>
        <v>21+</v>
      </c>
    </row>
    <row r="5641" spans="1:4" x14ac:dyDescent="0.25">
      <c r="A5641">
        <v>64</v>
      </c>
      <c r="B5641">
        <v>101</v>
      </c>
      <c r="C5641">
        <v>2</v>
      </c>
      <c r="D5641" t="str">
        <f t="shared" si="124"/>
        <v>21+</v>
      </c>
    </row>
    <row r="5642" spans="1:4" x14ac:dyDescent="0.25">
      <c r="A5642">
        <v>64</v>
      </c>
      <c r="B5642">
        <v>102</v>
      </c>
      <c r="C5642">
        <v>3</v>
      </c>
      <c r="D5642" t="str">
        <f t="shared" si="124"/>
        <v>21+</v>
      </c>
    </row>
    <row r="5643" spans="1:4" x14ac:dyDescent="0.25">
      <c r="A5643">
        <v>64</v>
      </c>
      <c r="B5643">
        <v>103</v>
      </c>
      <c r="C5643">
        <v>1</v>
      </c>
      <c r="D5643" t="str">
        <f t="shared" si="124"/>
        <v>21+</v>
      </c>
    </row>
    <row r="5644" spans="1:4" x14ac:dyDescent="0.25">
      <c r="A5644">
        <v>64</v>
      </c>
      <c r="B5644">
        <v>105</v>
      </c>
      <c r="C5644">
        <v>1</v>
      </c>
      <c r="D5644" t="str">
        <f t="shared" si="124"/>
        <v>21+</v>
      </c>
    </row>
    <row r="5645" spans="1:4" x14ac:dyDescent="0.25">
      <c r="A5645">
        <v>64</v>
      </c>
      <c r="B5645">
        <v>106</v>
      </c>
      <c r="C5645">
        <v>1</v>
      </c>
      <c r="D5645" t="str">
        <f t="shared" si="124"/>
        <v>21+</v>
      </c>
    </row>
    <row r="5646" spans="1:4" x14ac:dyDescent="0.25">
      <c r="A5646">
        <v>64</v>
      </c>
      <c r="B5646">
        <v>107</v>
      </c>
      <c r="C5646">
        <v>3</v>
      </c>
      <c r="D5646" t="str">
        <f t="shared" si="124"/>
        <v>21+</v>
      </c>
    </row>
    <row r="5647" spans="1:4" x14ac:dyDescent="0.25">
      <c r="A5647">
        <v>64</v>
      </c>
      <c r="B5647">
        <v>108</v>
      </c>
      <c r="C5647">
        <v>1</v>
      </c>
      <c r="D5647" t="str">
        <f t="shared" si="124"/>
        <v>21+</v>
      </c>
    </row>
    <row r="5648" spans="1:4" x14ac:dyDescent="0.25">
      <c r="A5648">
        <v>64</v>
      </c>
      <c r="B5648">
        <v>109</v>
      </c>
      <c r="C5648">
        <v>1</v>
      </c>
      <c r="D5648" t="str">
        <f t="shared" si="124"/>
        <v>21+</v>
      </c>
    </row>
    <row r="5649" spans="1:4" x14ac:dyDescent="0.25">
      <c r="A5649">
        <v>64</v>
      </c>
      <c r="B5649">
        <v>110</v>
      </c>
      <c r="C5649">
        <v>3</v>
      </c>
      <c r="D5649" t="str">
        <f t="shared" si="124"/>
        <v>21+</v>
      </c>
    </row>
    <row r="5650" spans="1:4" x14ac:dyDescent="0.25">
      <c r="A5650">
        <v>64</v>
      </c>
      <c r="B5650">
        <v>112</v>
      </c>
      <c r="C5650">
        <v>1</v>
      </c>
      <c r="D5650" t="str">
        <f t="shared" si="124"/>
        <v>21+</v>
      </c>
    </row>
    <row r="5651" spans="1:4" x14ac:dyDescent="0.25">
      <c r="A5651">
        <v>64</v>
      </c>
      <c r="B5651">
        <v>113</v>
      </c>
      <c r="C5651">
        <v>2</v>
      </c>
      <c r="D5651" t="str">
        <f t="shared" si="124"/>
        <v>21+</v>
      </c>
    </row>
    <row r="5652" spans="1:4" x14ac:dyDescent="0.25">
      <c r="A5652">
        <v>64</v>
      </c>
      <c r="B5652">
        <v>116</v>
      </c>
      <c r="C5652">
        <v>4</v>
      </c>
      <c r="D5652" t="str">
        <f t="shared" si="124"/>
        <v>21+</v>
      </c>
    </row>
    <row r="5653" spans="1:4" x14ac:dyDescent="0.25">
      <c r="A5653">
        <v>64</v>
      </c>
      <c r="B5653">
        <v>117</v>
      </c>
      <c r="C5653">
        <v>1</v>
      </c>
      <c r="D5653" t="str">
        <f t="shared" si="124"/>
        <v>21+</v>
      </c>
    </row>
    <row r="5654" spans="1:4" x14ac:dyDescent="0.25">
      <c r="A5654">
        <v>64</v>
      </c>
      <c r="B5654">
        <v>118</v>
      </c>
      <c r="C5654">
        <v>1</v>
      </c>
      <c r="D5654" t="str">
        <f t="shared" si="124"/>
        <v>21+</v>
      </c>
    </row>
    <row r="5655" spans="1:4" x14ac:dyDescent="0.25">
      <c r="A5655">
        <v>64</v>
      </c>
      <c r="B5655">
        <v>122</v>
      </c>
      <c r="C5655">
        <v>4</v>
      </c>
      <c r="D5655" t="str">
        <f t="shared" si="124"/>
        <v>21+</v>
      </c>
    </row>
    <row r="5656" spans="1:4" x14ac:dyDescent="0.25">
      <c r="A5656">
        <v>64</v>
      </c>
      <c r="B5656">
        <v>125</v>
      </c>
      <c r="C5656">
        <v>1</v>
      </c>
      <c r="D5656" t="str">
        <f t="shared" si="124"/>
        <v>21+</v>
      </c>
    </row>
    <row r="5657" spans="1:4" x14ac:dyDescent="0.25">
      <c r="A5657">
        <v>64</v>
      </c>
      <c r="B5657">
        <v>126</v>
      </c>
      <c r="C5657">
        <v>1</v>
      </c>
      <c r="D5657" t="str">
        <f t="shared" si="124"/>
        <v>21+</v>
      </c>
    </row>
    <row r="5658" spans="1:4" x14ac:dyDescent="0.25">
      <c r="A5658">
        <v>64</v>
      </c>
      <c r="B5658">
        <v>133</v>
      </c>
      <c r="C5658">
        <v>1</v>
      </c>
      <c r="D5658" t="str">
        <f t="shared" si="124"/>
        <v>21+</v>
      </c>
    </row>
    <row r="5659" spans="1:4" x14ac:dyDescent="0.25">
      <c r="A5659">
        <v>64</v>
      </c>
      <c r="B5659">
        <v>135</v>
      </c>
      <c r="C5659">
        <v>2</v>
      </c>
      <c r="D5659" t="str">
        <f t="shared" si="124"/>
        <v>21+</v>
      </c>
    </row>
    <row r="5660" spans="1:4" x14ac:dyDescent="0.25">
      <c r="A5660">
        <v>64</v>
      </c>
      <c r="B5660">
        <v>138</v>
      </c>
      <c r="C5660">
        <v>1</v>
      </c>
      <c r="D5660" t="str">
        <f t="shared" si="124"/>
        <v>21+</v>
      </c>
    </row>
    <row r="5661" spans="1:4" x14ac:dyDescent="0.25">
      <c r="A5661">
        <v>64</v>
      </c>
      <c r="B5661">
        <v>157</v>
      </c>
      <c r="C5661">
        <v>1</v>
      </c>
      <c r="D5661" t="str">
        <f t="shared" si="124"/>
        <v>21+</v>
      </c>
    </row>
    <row r="5662" spans="1:4" x14ac:dyDescent="0.25">
      <c r="A5662">
        <v>64</v>
      </c>
      <c r="B5662">
        <v>189</v>
      </c>
      <c r="C5662">
        <v>1</v>
      </c>
      <c r="D5662" t="str">
        <f t="shared" si="124"/>
        <v>21+</v>
      </c>
    </row>
    <row r="5663" spans="1:4" x14ac:dyDescent="0.25">
      <c r="A5663">
        <v>65</v>
      </c>
      <c r="B5663">
        <v>65</v>
      </c>
      <c r="C5663">
        <v>5</v>
      </c>
      <c r="D5663">
        <f t="shared" si="124"/>
        <v>0</v>
      </c>
    </row>
    <row r="5664" spans="1:4" x14ac:dyDescent="0.25">
      <c r="A5664">
        <v>65</v>
      </c>
      <c r="B5664">
        <v>66</v>
      </c>
      <c r="C5664">
        <v>6</v>
      </c>
      <c r="D5664">
        <f t="shared" si="124"/>
        <v>1</v>
      </c>
    </row>
    <row r="5665" spans="1:4" x14ac:dyDescent="0.25">
      <c r="A5665">
        <v>65</v>
      </c>
      <c r="B5665">
        <v>67</v>
      </c>
      <c r="C5665">
        <v>3</v>
      </c>
      <c r="D5665">
        <f t="shared" si="124"/>
        <v>2</v>
      </c>
    </row>
    <row r="5666" spans="1:4" x14ac:dyDescent="0.25">
      <c r="A5666">
        <v>65</v>
      </c>
      <c r="B5666">
        <v>68</v>
      </c>
      <c r="C5666">
        <v>3</v>
      </c>
      <c r="D5666">
        <f t="shared" si="124"/>
        <v>3</v>
      </c>
    </row>
    <row r="5667" spans="1:4" x14ac:dyDescent="0.25">
      <c r="A5667">
        <v>65</v>
      </c>
      <c r="B5667">
        <v>69</v>
      </c>
      <c r="C5667">
        <v>2</v>
      </c>
      <c r="D5667">
        <f t="shared" si="124"/>
        <v>4</v>
      </c>
    </row>
    <row r="5668" spans="1:4" x14ac:dyDescent="0.25">
      <c r="A5668">
        <v>65</v>
      </c>
      <c r="B5668">
        <v>70</v>
      </c>
      <c r="C5668">
        <v>1</v>
      </c>
      <c r="D5668">
        <f t="shared" si="124"/>
        <v>5</v>
      </c>
    </row>
    <row r="5669" spans="1:4" x14ac:dyDescent="0.25">
      <c r="A5669">
        <v>65</v>
      </c>
      <c r="B5669">
        <v>71</v>
      </c>
      <c r="C5669">
        <v>4</v>
      </c>
      <c r="D5669">
        <f t="shared" si="124"/>
        <v>6</v>
      </c>
    </row>
    <row r="5670" spans="1:4" x14ac:dyDescent="0.25">
      <c r="A5670">
        <v>65</v>
      </c>
      <c r="B5670">
        <v>73</v>
      </c>
      <c r="C5670">
        <v>3</v>
      </c>
      <c r="D5670">
        <f t="shared" si="124"/>
        <v>8</v>
      </c>
    </row>
    <row r="5671" spans="1:4" x14ac:dyDescent="0.25">
      <c r="A5671">
        <v>65</v>
      </c>
      <c r="B5671">
        <v>74</v>
      </c>
      <c r="C5671">
        <v>6</v>
      </c>
      <c r="D5671">
        <f t="shared" si="124"/>
        <v>9</v>
      </c>
    </row>
    <row r="5672" spans="1:4" x14ac:dyDescent="0.25">
      <c r="A5672">
        <v>65</v>
      </c>
      <c r="B5672">
        <v>75</v>
      </c>
      <c r="C5672">
        <v>6</v>
      </c>
      <c r="D5672">
        <f t="shared" si="124"/>
        <v>10</v>
      </c>
    </row>
    <row r="5673" spans="1:4" x14ac:dyDescent="0.25">
      <c r="A5673">
        <v>65</v>
      </c>
      <c r="B5673">
        <v>76</v>
      </c>
      <c r="C5673">
        <v>2</v>
      </c>
      <c r="D5673">
        <f t="shared" si="124"/>
        <v>11</v>
      </c>
    </row>
    <row r="5674" spans="1:4" x14ac:dyDescent="0.25">
      <c r="A5674">
        <v>65</v>
      </c>
      <c r="B5674">
        <v>77</v>
      </c>
      <c r="C5674">
        <v>2</v>
      </c>
      <c r="D5674">
        <f t="shared" si="124"/>
        <v>12</v>
      </c>
    </row>
    <row r="5675" spans="1:4" x14ac:dyDescent="0.25">
      <c r="A5675">
        <v>65</v>
      </c>
      <c r="B5675">
        <v>78</v>
      </c>
      <c r="C5675">
        <v>3</v>
      </c>
      <c r="D5675">
        <f t="shared" si="124"/>
        <v>13</v>
      </c>
    </row>
    <row r="5676" spans="1:4" x14ac:dyDescent="0.25">
      <c r="A5676">
        <v>65</v>
      </c>
      <c r="B5676">
        <v>79</v>
      </c>
      <c r="C5676">
        <v>1</v>
      </c>
      <c r="D5676">
        <f t="shared" si="124"/>
        <v>14</v>
      </c>
    </row>
    <row r="5677" spans="1:4" x14ac:dyDescent="0.25">
      <c r="A5677">
        <v>65</v>
      </c>
      <c r="B5677">
        <v>81</v>
      </c>
      <c r="C5677">
        <v>1</v>
      </c>
      <c r="D5677">
        <f t="shared" si="124"/>
        <v>16</v>
      </c>
    </row>
    <row r="5678" spans="1:4" x14ac:dyDescent="0.25">
      <c r="A5678">
        <v>65</v>
      </c>
      <c r="B5678">
        <v>82</v>
      </c>
      <c r="C5678">
        <v>1</v>
      </c>
      <c r="D5678">
        <f t="shared" si="124"/>
        <v>17</v>
      </c>
    </row>
    <row r="5679" spans="1:4" x14ac:dyDescent="0.25">
      <c r="A5679">
        <v>65</v>
      </c>
      <c r="B5679">
        <v>83</v>
      </c>
      <c r="C5679">
        <v>3</v>
      </c>
      <c r="D5679">
        <f t="shared" si="124"/>
        <v>18</v>
      </c>
    </row>
    <row r="5680" spans="1:4" x14ac:dyDescent="0.25">
      <c r="A5680">
        <v>65</v>
      </c>
      <c r="B5680">
        <v>84</v>
      </c>
      <c r="C5680">
        <v>2</v>
      </c>
      <c r="D5680">
        <f t="shared" si="124"/>
        <v>19</v>
      </c>
    </row>
    <row r="5681" spans="1:4" x14ac:dyDescent="0.25">
      <c r="A5681">
        <v>65</v>
      </c>
      <c r="B5681">
        <v>85</v>
      </c>
      <c r="C5681">
        <v>4</v>
      </c>
      <c r="D5681">
        <f t="shared" si="124"/>
        <v>20</v>
      </c>
    </row>
    <row r="5682" spans="1:4" x14ac:dyDescent="0.25">
      <c r="A5682">
        <v>65</v>
      </c>
      <c r="B5682">
        <v>86</v>
      </c>
      <c r="C5682">
        <v>2</v>
      </c>
      <c r="D5682" t="str">
        <f t="shared" si="124"/>
        <v>21+</v>
      </c>
    </row>
    <row r="5683" spans="1:4" x14ac:dyDescent="0.25">
      <c r="A5683">
        <v>65</v>
      </c>
      <c r="B5683">
        <v>87</v>
      </c>
      <c r="C5683">
        <v>3</v>
      </c>
      <c r="D5683" t="str">
        <f t="shared" si="124"/>
        <v>21+</v>
      </c>
    </row>
    <row r="5684" spans="1:4" x14ac:dyDescent="0.25">
      <c r="A5684">
        <v>65</v>
      </c>
      <c r="B5684">
        <v>88</v>
      </c>
      <c r="C5684">
        <v>3</v>
      </c>
      <c r="D5684" t="str">
        <f t="shared" si="124"/>
        <v>21+</v>
      </c>
    </row>
    <row r="5685" spans="1:4" x14ac:dyDescent="0.25">
      <c r="A5685">
        <v>65</v>
      </c>
      <c r="B5685">
        <v>89</v>
      </c>
      <c r="C5685">
        <v>2</v>
      </c>
      <c r="D5685" t="str">
        <f t="shared" si="124"/>
        <v>21+</v>
      </c>
    </row>
    <row r="5686" spans="1:4" x14ac:dyDescent="0.25">
      <c r="A5686">
        <v>65</v>
      </c>
      <c r="B5686">
        <v>90</v>
      </c>
      <c r="C5686">
        <v>2</v>
      </c>
      <c r="D5686" t="str">
        <f t="shared" si="124"/>
        <v>21+</v>
      </c>
    </row>
    <row r="5687" spans="1:4" x14ac:dyDescent="0.25">
      <c r="A5687">
        <v>65</v>
      </c>
      <c r="B5687">
        <v>91</v>
      </c>
      <c r="C5687">
        <v>3</v>
      </c>
      <c r="D5687" t="str">
        <f t="shared" si="124"/>
        <v>21+</v>
      </c>
    </row>
    <row r="5688" spans="1:4" x14ac:dyDescent="0.25">
      <c r="A5688">
        <v>65</v>
      </c>
      <c r="B5688">
        <v>92</v>
      </c>
      <c r="C5688">
        <v>1</v>
      </c>
      <c r="D5688" t="str">
        <f t="shared" si="124"/>
        <v>21+</v>
      </c>
    </row>
    <row r="5689" spans="1:4" x14ac:dyDescent="0.25">
      <c r="A5689">
        <v>65</v>
      </c>
      <c r="B5689">
        <v>93</v>
      </c>
      <c r="C5689">
        <v>2</v>
      </c>
      <c r="D5689" t="str">
        <f t="shared" si="124"/>
        <v>21+</v>
      </c>
    </row>
    <row r="5690" spans="1:4" x14ac:dyDescent="0.25">
      <c r="A5690">
        <v>65</v>
      </c>
      <c r="B5690">
        <v>94</v>
      </c>
      <c r="C5690">
        <v>2</v>
      </c>
      <c r="D5690" t="str">
        <f t="shared" si="124"/>
        <v>21+</v>
      </c>
    </row>
    <row r="5691" spans="1:4" x14ac:dyDescent="0.25">
      <c r="A5691">
        <v>65</v>
      </c>
      <c r="B5691">
        <v>95</v>
      </c>
      <c r="C5691">
        <v>2</v>
      </c>
      <c r="D5691" t="str">
        <f t="shared" si="124"/>
        <v>21+</v>
      </c>
    </row>
    <row r="5692" spans="1:4" x14ac:dyDescent="0.25">
      <c r="A5692">
        <v>65</v>
      </c>
      <c r="B5692">
        <v>96</v>
      </c>
      <c r="C5692">
        <v>1</v>
      </c>
      <c r="D5692" t="str">
        <f t="shared" si="124"/>
        <v>21+</v>
      </c>
    </row>
    <row r="5693" spans="1:4" x14ac:dyDescent="0.25">
      <c r="A5693">
        <v>65</v>
      </c>
      <c r="B5693">
        <v>97</v>
      </c>
      <c r="C5693">
        <v>1</v>
      </c>
      <c r="D5693" t="str">
        <f t="shared" si="124"/>
        <v>21+</v>
      </c>
    </row>
    <row r="5694" spans="1:4" x14ac:dyDescent="0.25">
      <c r="A5694">
        <v>65</v>
      </c>
      <c r="B5694">
        <v>99</v>
      </c>
      <c r="C5694">
        <v>2</v>
      </c>
      <c r="D5694" t="str">
        <f t="shared" si="124"/>
        <v>21+</v>
      </c>
    </row>
    <row r="5695" spans="1:4" x14ac:dyDescent="0.25">
      <c r="A5695">
        <v>65</v>
      </c>
      <c r="B5695">
        <v>100</v>
      </c>
      <c r="C5695">
        <v>3</v>
      </c>
      <c r="D5695" t="str">
        <f t="shared" si="124"/>
        <v>21+</v>
      </c>
    </row>
    <row r="5696" spans="1:4" x14ac:dyDescent="0.25">
      <c r="A5696">
        <v>65</v>
      </c>
      <c r="B5696">
        <v>102</v>
      </c>
      <c r="C5696">
        <v>2</v>
      </c>
      <c r="D5696" t="str">
        <f t="shared" si="124"/>
        <v>21+</v>
      </c>
    </row>
    <row r="5697" spans="1:4" x14ac:dyDescent="0.25">
      <c r="A5697">
        <v>65</v>
      </c>
      <c r="B5697">
        <v>103</v>
      </c>
      <c r="C5697">
        <v>2</v>
      </c>
      <c r="D5697" t="str">
        <f t="shared" si="124"/>
        <v>21+</v>
      </c>
    </row>
    <row r="5698" spans="1:4" x14ac:dyDescent="0.25">
      <c r="A5698">
        <v>65</v>
      </c>
      <c r="B5698">
        <v>104</v>
      </c>
      <c r="C5698">
        <v>1</v>
      </c>
      <c r="D5698" t="str">
        <f t="shared" si="124"/>
        <v>21+</v>
      </c>
    </row>
    <row r="5699" spans="1:4" x14ac:dyDescent="0.25">
      <c r="A5699">
        <v>65</v>
      </c>
      <c r="B5699">
        <v>105</v>
      </c>
      <c r="C5699">
        <v>1</v>
      </c>
      <c r="D5699" t="str">
        <f t="shared" ref="D5699:D5762" si="125">IF(B5699-A5699&lt;21,B5699-A5699,"21+")</f>
        <v>21+</v>
      </c>
    </row>
    <row r="5700" spans="1:4" x14ac:dyDescent="0.25">
      <c r="A5700">
        <v>65</v>
      </c>
      <c r="B5700">
        <v>106</v>
      </c>
      <c r="C5700">
        <v>1</v>
      </c>
      <c r="D5700" t="str">
        <f t="shared" si="125"/>
        <v>21+</v>
      </c>
    </row>
    <row r="5701" spans="1:4" x14ac:dyDescent="0.25">
      <c r="A5701">
        <v>65</v>
      </c>
      <c r="B5701">
        <v>109</v>
      </c>
      <c r="C5701">
        <v>2</v>
      </c>
      <c r="D5701" t="str">
        <f t="shared" si="125"/>
        <v>21+</v>
      </c>
    </row>
    <row r="5702" spans="1:4" x14ac:dyDescent="0.25">
      <c r="A5702">
        <v>65</v>
      </c>
      <c r="B5702">
        <v>111</v>
      </c>
      <c r="C5702">
        <v>2</v>
      </c>
      <c r="D5702" t="str">
        <f t="shared" si="125"/>
        <v>21+</v>
      </c>
    </row>
    <row r="5703" spans="1:4" x14ac:dyDescent="0.25">
      <c r="A5703">
        <v>65</v>
      </c>
      <c r="B5703">
        <v>112</v>
      </c>
      <c r="C5703">
        <v>2</v>
      </c>
      <c r="D5703" t="str">
        <f t="shared" si="125"/>
        <v>21+</v>
      </c>
    </row>
    <row r="5704" spans="1:4" x14ac:dyDescent="0.25">
      <c r="A5704">
        <v>65</v>
      </c>
      <c r="B5704">
        <v>113</v>
      </c>
      <c r="C5704">
        <v>1</v>
      </c>
      <c r="D5704" t="str">
        <f t="shared" si="125"/>
        <v>21+</v>
      </c>
    </row>
    <row r="5705" spans="1:4" x14ac:dyDescent="0.25">
      <c r="A5705">
        <v>65</v>
      </c>
      <c r="B5705">
        <v>116</v>
      </c>
      <c r="C5705">
        <v>1</v>
      </c>
      <c r="D5705" t="str">
        <f t="shared" si="125"/>
        <v>21+</v>
      </c>
    </row>
    <row r="5706" spans="1:4" x14ac:dyDescent="0.25">
      <c r="A5706">
        <v>65</v>
      </c>
      <c r="B5706">
        <v>117</v>
      </c>
      <c r="C5706">
        <v>1</v>
      </c>
      <c r="D5706" t="str">
        <f t="shared" si="125"/>
        <v>21+</v>
      </c>
    </row>
    <row r="5707" spans="1:4" x14ac:dyDescent="0.25">
      <c r="A5707">
        <v>65</v>
      </c>
      <c r="B5707">
        <v>118</v>
      </c>
      <c r="C5707">
        <v>2</v>
      </c>
      <c r="D5707" t="str">
        <f t="shared" si="125"/>
        <v>21+</v>
      </c>
    </row>
    <row r="5708" spans="1:4" x14ac:dyDescent="0.25">
      <c r="A5708">
        <v>65</v>
      </c>
      <c r="B5708">
        <v>119</v>
      </c>
      <c r="C5708">
        <v>1</v>
      </c>
      <c r="D5708" t="str">
        <f t="shared" si="125"/>
        <v>21+</v>
      </c>
    </row>
    <row r="5709" spans="1:4" x14ac:dyDescent="0.25">
      <c r="A5709">
        <v>65</v>
      </c>
      <c r="B5709">
        <v>120</v>
      </c>
      <c r="C5709">
        <v>1</v>
      </c>
      <c r="D5709" t="str">
        <f t="shared" si="125"/>
        <v>21+</v>
      </c>
    </row>
    <row r="5710" spans="1:4" x14ac:dyDescent="0.25">
      <c r="A5710">
        <v>65</v>
      </c>
      <c r="B5710">
        <v>122</v>
      </c>
      <c r="C5710">
        <v>1</v>
      </c>
      <c r="D5710" t="str">
        <f t="shared" si="125"/>
        <v>21+</v>
      </c>
    </row>
    <row r="5711" spans="1:4" x14ac:dyDescent="0.25">
      <c r="A5711">
        <v>65</v>
      </c>
      <c r="B5711">
        <v>135</v>
      </c>
      <c r="C5711">
        <v>1</v>
      </c>
      <c r="D5711" t="str">
        <f t="shared" si="125"/>
        <v>21+</v>
      </c>
    </row>
    <row r="5712" spans="1:4" x14ac:dyDescent="0.25">
      <c r="A5712">
        <v>65</v>
      </c>
      <c r="B5712">
        <v>136</v>
      </c>
      <c r="C5712">
        <v>1</v>
      </c>
      <c r="D5712" t="str">
        <f t="shared" si="125"/>
        <v>21+</v>
      </c>
    </row>
    <row r="5713" spans="1:4" x14ac:dyDescent="0.25">
      <c r="A5713">
        <v>65</v>
      </c>
      <c r="B5713">
        <v>139</v>
      </c>
      <c r="C5713">
        <v>1</v>
      </c>
      <c r="D5713" t="str">
        <f t="shared" si="125"/>
        <v>21+</v>
      </c>
    </row>
    <row r="5714" spans="1:4" x14ac:dyDescent="0.25">
      <c r="A5714">
        <v>65</v>
      </c>
      <c r="B5714">
        <v>143</v>
      </c>
      <c r="C5714">
        <v>1</v>
      </c>
      <c r="D5714" t="str">
        <f t="shared" si="125"/>
        <v>21+</v>
      </c>
    </row>
    <row r="5715" spans="1:4" x14ac:dyDescent="0.25">
      <c r="A5715">
        <v>65</v>
      </c>
      <c r="B5715">
        <v>149</v>
      </c>
      <c r="C5715">
        <v>1</v>
      </c>
      <c r="D5715" t="str">
        <f t="shared" si="125"/>
        <v>21+</v>
      </c>
    </row>
    <row r="5716" spans="1:4" x14ac:dyDescent="0.25">
      <c r="A5716">
        <v>65</v>
      </c>
      <c r="B5716">
        <v>171</v>
      </c>
      <c r="C5716">
        <v>1</v>
      </c>
      <c r="D5716" t="str">
        <f t="shared" si="125"/>
        <v>21+</v>
      </c>
    </row>
    <row r="5717" spans="1:4" x14ac:dyDescent="0.25">
      <c r="A5717">
        <v>65</v>
      </c>
      <c r="B5717">
        <v>228</v>
      </c>
      <c r="C5717">
        <v>1</v>
      </c>
      <c r="D5717" t="str">
        <f t="shared" si="125"/>
        <v>21+</v>
      </c>
    </row>
    <row r="5718" spans="1:4" x14ac:dyDescent="0.25">
      <c r="A5718">
        <v>66</v>
      </c>
      <c r="B5718">
        <v>66</v>
      </c>
      <c r="C5718">
        <v>4</v>
      </c>
      <c r="D5718">
        <f t="shared" si="125"/>
        <v>0</v>
      </c>
    </row>
    <row r="5719" spans="1:4" x14ac:dyDescent="0.25">
      <c r="A5719">
        <v>66</v>
      </c>
      <c r="B5719">
        <v>67</v>
      </c>
      <c r="C5719">
        <v>5</v>
      </c>
      <c r="D5719">
        <f t="shared" si="125"/>
        <v>1</v>
      </c>
    </row>
    <row r="5720" spans="1:4" x14ac:dyDescent="0.25">
      <c r="A5720">
        <v>66</v>
      </c>
      <c r="B5720">
        <v>68</v>
      </c>
      <c r="C5720">
        <v>3</v>
      </c>
      <c r="D5720">
        <f t="shared" si="125"/>
        <v>2</v>
      </c>
    </row>
    <row r="5721" spans="1:4" x14ac:dyDescent="0.25">
      <c r="A5721">
        <v>66</v>
      </c>
      <c r="B5721">
        <v>69</v>
      </c>
      <c r="C5721">
        <v>4</v>
      </c>
      <c r="D5721">
        <f t="shared" si="125"/>
        <v>3</v>
      </c>
    </row>
    <row r="5722" spans="1:4" x14ac:dyDescent="0.25">
      <c r="A5722">
        <v>66</v>
      </c>
      <c r="B5722">
        <v>70</v>
      </c>
      <c r="C5722">
        <v>6</v>
      </c>
      <c r="D5722">
        <f t="shared" si="125"/>
        <v>4</v>
      </c>
    </row>
    <row r="5723" spans="1:4" x14ac:dyDescent="0.25">
      <c r="A5723">
        <v>66</v>
      </c>
      <c r="B5723">
        <v>71</v>
      </c>
      <c r="C5723">
        <v>4</v>
      </c>
      <c r="D5723">
        <f t="shared" si="125"/>
        <v>5</v>
      </c>
    </row>
    <row r="5724" spans="1:4" x14ac:dyDescent="0.25">
      <c r="A5724">
        <v>66</v>
      </c>
      <c r="B5724">
        <v>72</v>
      </c>
      <c r="C5724">
        <v>3</v>
      </c>
      <c r="D5724">
        <f t="shared" si="125"/>
        <v>6</v>
      </c>
    </row>
    <row r="5725" spans="1:4" x14ac:dyDescent="0.25">
      <c r="A5725">
        <v>66</v>
      </c>
      <c r="B5725">
        <v>73</v>
      </c>
      <c r="C5725">
        <v>2</v>
      </c>
      <c r="D5725">
        <f t="shared" si="125"/>
        <v>7</v>
      </c>
    </row>
    <row r="5726" spans="1:4" x14ac:dyDescent="0.25">
      <c r="A5726">
        <v>66</v>
      </c>
      <c r="B5726">
        <v>74</v>
      </c>
      <c r="C5726">
        <v>1</v>
      </c>
      <c r="D5726">
        <f t="shared" si="125"/>
        <v>8</v>
      </c>
    </row>
    <row r="5727" spans="1:4" x14ac:dyDescent="0.25">
      <c r="A5727">
        <v>66</v>
      </c>
      <c r="B5727">
        <v>75</v>
      </c>
      <c r="C5727">
        <v>2</v>
      </c>
      <c r="D5727">
        <f t="shared" si="125"/>
        <v>9</v>
      </c>
    </row>
    <row r="5728" spans="1:4" x14ac:dyDescent="0.25">
      <c r="A5728">
        <v>66</v>
      </c>
      <c r="B5728">
        <v>76</v>
      </c>
      <c r="C5728">
        <v>1</v>
      </c>
      <c r="D5728">
        <f t="shared" si="125"/>
        <v>10</v>
      </c>
    </row>
    <row r="5729" spans="1:4" x14ac:dyDescent="0.25">
      <c r="A5729">
        <v>66</v>
      </c>
      <c r="B5729">
        <v>77</v>
      </c>
      <c r="C5729">
        <v>1</v>
      </c>
      <c r="D5729">
        <f t="shared" si="125"/>
        <v>11</v>
      </c>
    </row>
    <row r="5730" spans="1:4" x14ac:dyDescent="0.25">
      <c r="A5730">
        <v>66</v>
      </c>
      <c r="B5730">
        <v>78</v>
      </c>
      <c r="C5730">
        <v>2</v>
      </c>
      <c r="D5730">
        <f t="shared" si="125"/>
        <v>12</v>
      </c>
    </row>
    <row r="5731" spans="1:4" x14ac:dyDescent="0.25">
      <c r="A5731">
        <v>66</v>
      </c>
      <c r="B5731">
        <v>80</v>
      </c>
      <c r="C5731">
        <v>2</v>
      </c>
      <c r="D5731">
        <f t="shared" si="125"/>
        <v>14</v>
      </c>
    </row>
    <row r="5732" spans="1:4" x14ac:dyDescent="0.25">
      <c r="A5732">
        <v>66</v>
      </c>
      <c r="B5732">
        <v>81</v>
      </c>
      <c r="C5732">
        <v>2</v>
      </c>
      <c r="D5732">
        <f t="shared" si="125"/>
        <v>15</v>
      </c>
    </row>
    <row r="5733" spans="1:4" x14ac:dyDescent="0.25">
      <c r="A5733">
        <v>66</v>
      </c>
      <c r="B5733">
        <v>82</v>
      </c>
      <c r="C5733">
        <v>1</v>
      </c>
      <c r="D5733">
        <f t="shared" si="125"/>
        <v>16</v>
      </c>
    </row>
    <row r="5734" spans="1:4" x14ac:dyDescent="0.25">
      <c r="A5734">
        <v>66</v>
      </c>
      <c r="B5734">
        <v>83</v>
      </c>
      <c r="C5734">
        <v>3</v>
      </c>
      <c r="D5734">
        <f t="shared" si="125"/>
        <v>17</v>
      </c>
    </row>
    <row r="5735" spans="1:4" x14ac:dyDescent="0.25">
      <c r="A5735">
        <v>66</v>
      </c>
      <c r="B5735">
        <v>84</v>
      </c>
      <c r="C5735">
        <v>3</v>
      </c>
      <c r="D5735">
        <f t="shared" si="125"/>
        <v>18</v>
      </c>
    </row>
    <row r="5736" spans="1:4" x14ac:dyDescent="0.25">
      <c r="A5736">
        <v>66</v>
      </c>
      <c r="B5736">
        <v>85</v>
      </c>
      <c r="C5736">
        <v>4</v>
      </c>
      <c r="D5736">
        <f t="shared" si="125"/>
        <v>19</v>
      </c>
    </row>
    <row r="5737" spans="1:4" x14ac:dyDescent="0.25">
      <c r="A5737">
        <v>66</v>
      </c>
      <c r="B5737">
        <v>86</v>
      </c>
      <c r="C5737">
        <v>3</v>
      </c>
      <c r="D5737">
        <f t="shared" si="125"/>
        <v>20</v>
      </c>
    </row>
    <row r="5738" spans="1:4" x14ac:dyDescent="0.25">
      <c r="A5738">
        <v>66</v>
      </c>
      <c r="B5738">
        <v>87</v>
      </c>
      <c r="C5738">
        <v>1</v>
      </c>
      <c r="D5738" t="str">
        <f t="shared" si="125"/>
        <v>21+</v>
      </c>
    </row>
    <row r="5739" spans="1:4" x14ac:dyDescent="0.25">
      <c r="A5739">
        <v>66</v>
      </c>
      <c r="B5739">
        <v>88</v>
      </c>
      <c r="C5739">
        <v>2</v>
      </c>
      <c r="D5739" t="str">
        <f t="shared" si="125"/>
        <v>21+</v>
      </c>
    </row>
    <row r="5740" spans="1:4" x14ac:dyDescent="0.25">
      <c r="A5740">
        <v>66</v>
      </c>
      <c r="B5740">
        <v>89</v>
      </c>
      <c r="C5740">
        <v>3</v>
      </c>
      <c r="D5740" t="str">
        <f t="shared" si="125"/>
        <v>21+</v>
      </c>
    </row>
    <row r="5741" spans="1:4" x14ac:dyDescent="0.25">
      <c r="A5741">
        <v>66</v>
      </c>
      <c r="B5741">
        <v>90</v>
      </c>
      <c r="C5741">
        <v>3</v>
      </c>
      <c r="D5741" t="str">
        <f t="shared" si="125"/>
        <v>21+</v>
      </c>
    </row>
    <row r="5742" spans="1:4" x14ac:dyDescent="0.25">
      <c r="A5742">
        <v>66</v>
      </c>
      <c r="B5742">
        <v>91</v>
      </c>
      <c r="C5742">
        <v>2</v>
      </c>
      <c r="D5742" t="str">
        <f t="shared" si="125"/>
        <v>21+</v>
      </c>
    </row>
    <row r="5743" spans="1:4" x14ac:dyDescent="0.25">
      <c r="A5743">
        <v>66</v>
      </c>
      <c r="B5743">
        <v>92</v>
      </c>
      <c r="C5743">
        <v>1</v>
      </c>
      <c r="D5743" t="str">
        <f t="shared" si="125"/>
        <v>21+</v>
      </c>
    </row>
    <row r="5744" spans="1:4" x14ac:dyDescent="0.25">
      <c r="A5744">
        <v>66</v>
      </c>
      <c r="B5744">
        <v>93</v>
      </c>
      <c r="C5744">
        <v>1</v>
      </c>
      <c r="D5744" t="str">
        <f t="shared" si="125"/>
        <v>21+</v>
      </c>
    </row>
    <row r="5745" spans="1:4" x14ac:dyDescent="0.25">
      <c r="A5745">
        <v>66</v>
      </c>
      <c r="B5745">
        <v>94</v>
      </c>
      <c r="C5745">
        <v>3</v>
      </c>
      <c r="D5745" t="str">
        <f t="shared" si="125"/>
        <v>21+</v>
      </c>
    </row>
    <row r="5746" spans="1:4" x14ac:dyDescent="0.25">
      <c r="A5746">
        <v>66</v>
      </c>
      <c r="B5746">
        <v>96</v>
      </c>
      <c r="C5746">
        <v>1</v>
      </c>
      <c r="D5746" t="str">
        <f t="shared" si="125"/>
        <v>21+</v>
      </c>
    </row>
    <row r="5747" spans="1:4" x14ac:dyDescent="0.25">
      <c r="A5747">
        <v>66</v>
      </c>
      <c r="B5747">
        <v>97</v>
      </c>
      <c r="C5747">
        <v>2</v>
      </c>
      <c r="D5747" t="str">
        <f t="shared" si="125"/>
        <v>21+</v>
      </c>
    </row>
    <row r="5748" spans="1:4" x14ac:dyDescent="0.25">
      <c r="A5748">
        <v>66</v>
      </c>
      <c r="B5748">
        <v>98</v>
      </c>
      <c r="C5748">
        <v>2</v>
      </c>
      <c r="D5748" t="str">
        <f t="shared" si="125"/>
        <v>21+</v>
      </c>
    </row>
    <row r="5749" spans="1:4" x14ac:dyDescent="0.25">
      <c r="A5749">
        <v>66</v>
      </c>
      <c r="B5749">
        <v>100</v>
      </c>
      <c r="C5749">
        <v>1</v>
      </c>
      <c r="D5749" t="str">
        <f t="shared" si="125"/>
        <v>21+</v>
      </c>
    </row>
    <row r="5750" spans="1:4" x14ac:dyDescent="0.25">
      <c r="A5750">
        <v>66</v>
      </c>
      <c r="B5750">
        <v>101</v>
      </c>
      <c r="C5750">
        <v>2</v>
      </c>
      <c r="D5750" t="str">
        <f t="shared" si="125"/>
        <v>21+</v>
      </c>
    </row>
    <row r="5751" spans="1:4" x14ac:dyDescent="0.25">
      <c r="A5751">
        <v>66</v>
      </c>
      <c r="B5751">
        <v>102</v>
      </c>
      <c r="C5751">
        <v>4</v>
      </c>
      <c r="D5751" t="str">
        <f t="shared" si="125"/>
        <v>21+</v>
      </c>
    </row>
    <row r="5752" spans="1:4" x14ac:dyDescent="0.25">
      <c r="A5752">
        <v>66</v>
      </c>
      <c r="B5752">
        <v>103</v>
      </c>
      <c r="C5752">
        <v>1</v>
      </c>
      <c r="D5752" t="str">
        <f t="shared" si="125"/>
        <v>21+</v>
      </c>
    </row>
    <row r="5753" spans="1:4" x14ac:dyDescent="0.25">
      <c r="A5753">
        <v>66</v>
      </c>
      <c r="B5753">
        <v>104</v>
      </c>
      <c r="C5753">
        <v>1</v>
      </c>
      <c r="D5753" t="str">
        <f t="shared" si="125"/>
        <v>21+</v>
      </c>
    </row>
    <row r="5754" spans="1:4" x14ac:dyDescent="0.25">
      <c r="A5754">
        <v>66</v>
      </c>
      <c r="B5754">
        <v>105</v>
      </c>
      <c r="C5754">
        <v>1</v>
      </c>
      <c r="D5754" t="str">
        <f t="shared" si="125"/>
        <v>21+</v>
      </c>
    </row>
    <row r="5755" spans="1:4" x14ac:dyDescent="0.25">
      <c r="A5755">
        <v>66</v>
      </c>
      <c r="B5755">
        <v>108</v>
      </c>
      <c r="C5755">
        <v>2</v>
      </c>
      <c r="D5755" t="str">
        <f t="shared" si="125"/>
        <v>21+</v>
      </c>
    </row>
    <row r="5756" spans="1:4" x14ac:dyDescent="0.25">
      <c r="A5756">
        <v>66</v>
      </c>
      <c r="B5756">
        <v>112</v>
      </c>
      <c r="C5756">
        <v>1</v>
      </c>
      <c r="D5756" t="str">
        <f t="shared" si="125"/>
        <v>21+</v>
      </c>
    </row>
    <row r="5757" spans="1:4" x14ac:dyDescent="0.25">
      <c r="A5757">
        <v>66</v>
      </c>
      <c r="B5757">
        <v>113</v>
      </c>
      <c r="C5757">
        <v>3</v>
      </c>
      <c r="D5757" t="str">
        <f t="shared" si="125"/>
        <v>21+</v>
      </c>
    </row>
    <row r="5758" spans="1:4" x14ac:dyDescent="0.25">
      <c r="A5758">
        <v>66</v>
      </c>
      <c r="B5758">
        <v>115</v>
      </c>
      <c r="C5758">
        <v>1</v>
      </c>
      <c r="D5758" t="str">
        <f t="shared" si="125"/>
        <v>21+</v>
      </c>
    </row>
    <row r="5759" spans="1:4" x14ac:dyDescent="0.25">
      <c r="A5759">
        <v>66</v>
      </c>
      <c r="B5759">
        <v>118</v>
      </c>
      <c r="C5759">
        <v>1</v>
      </c>
      <c r="D5759" t="str">
        <f t="shared" si="125"/>
        <v>21+</v>
      </c>
    </row>
    <row r="5760" spans="1:4" x14ac:dyDescent="0.25">
      <c r="A5760">
        <v>66</v>
      </c>
      <c r="B5760">
        <v>120</v>
      </c>
      <c r="C5760">
        <v>1</v>
      </c>
      <c r="D5760" t="str">
        <f t="shared" si="125"/>
        <v>21+</v>
      </c>
    </row>
    <row r="5761" spans="1:4" x14ac:dyDescent="0.25">
      <c r="A5761">
        <v>66</v>
      </c>
      <c r="B5761">
        <v>124</v>
      </c>
      <c r="C5761">
        <v>1</v>
      </c>
      <c r="D5761" t="str">
        <f t="shared" si="125"/>
        <v>21+</v>
      </c>
    </row>
    <row r="5762" spans="1:4" x14ac:dyDescent="0.25">
      <c r="A5762">
        <v>66</v>
      </c>
      <c r="B5762">
        <v>125</v>
      </c>
      <c r="C5762">
        <v>1</v>
      </c>
      <c r="D5762" t="str">
        <f t="shared" si="125"/>
        <v>21+</v>
      </c>
    </row>
    <row r="5763" spans="1:4" x14ac:dyDescent="0.25">
      <c r="A5763">
        <v>66</v>
      </c>
      <c r="B5763">
        <v>128</v>
      </c>
      <c r="C5763">
        <v>1</v>
      </c>
      <c r="D5763" t="str">
        <f t="shared" ref="D5763:D5826" si="126">IF(B5763-A5763&lt;21,B5763-A5763,"21+")</f>
        <v>21+</v>
      </c>
    </row>
    <row r="5764" spans="1:4" x14ac:dyDescent="0.25">
      <c r="A5764">
        <v>66</v>
      </c>
      <c r="B5764">
        <v>137</v>
      </c>
      <c r="C5764">
        <v>1</v>
      </c>
      <c r="D5764" t="str">
        <f t="shared" si="126"/>
        <v>21+</v>
      </c>
    </row>
    <row r="5765" spans="1:4" x14ac:dyDescent="0.25">
      <c r="A5765">
        <v>67</v>
      </c>
      <c r="B5765">
        <v>67</v>
      </c>
      <c r="C5765">
        <v>1</v>
      </c>
      <c r="D5765">
        <f t="shared" si="126"/>
        <v>0</v>
      </c>
    </row>
    <row r="5766" spans="1:4" x14ac:dyDescent="0.25">
      <c r="A5766">
        <v>67</v>
      </c>
      <c r="B5766">
        <v>68</v>
      </c>
      <c r="C5766">
        <v>3</v>
      </c>
      <c r="D5766">
        <f t="shared" si="126"/>
        <v>1</v>
      </c>
    </row>
    <row r="5767" spans="1:4" x14ac:dyDescent="0.25">
      <c r="A5767">
        <v>67</v>
      </c>
      <c r="B5767">
        <v>69</v>
      </c>
      <c r="C5767">
        <v>7</v>
      </c>
      <c r="D5767">
        <f t="shared" si="126"/>
        <v>2</v>
      </c>
    </row>
    <row r="5768" spans="1:4" x14ac:dyDescent="0.25">
      <c r="A5768">
        <v>67</v>
      </c>
      <c r="B5768">
        <v>70</v>
      </c>
      <c r="C5768">
        <v>3</v>
      </c>
      <c r="D5768">
        <f t="shared" si="126"/>
        <v>3</v>
      </c>
    </row>
    <row r="5769" spans="1:4" x14ac:dyDescent="0.25">
      <c r="A5769">
        <v>67</v>
      </c>
      <c r="B5769">
        <v>71</v>
      </c>
      <c r="C5769">
        <v>2</v>
      </c>
      <c r="D5769">
        <f t="shared" si="126"/>
        <v>4</v>
      </c>
    </row>
    <row r="5770" spans="1:4" x14ac:dyDescent="0.25">
      <c r="A5770">
        <v>67</v>
      </c>
      <c r="B5770">
        <v>72</v>
      </c>
      <c r="C5770">
        <v>4</v>
      </c>
      <c r="D5770">
        <f t="shared" si="126"/>
        <v>5</v>
      </c>
    </row>
    <row r="5771" spans="1:4" x14ac:dyDescent="0.25">
      <c r="A5771">
        <v>67</v>
      </c>
      <c r="B5771">
        <v>73</v>
      </c>
      <c r="C5771">
        <v>5</v>
      </c>
      <c r="D5771">
        <f t="shared" si="126"/>
        <v>6</v>
      </c>
    </row>
    <row r="5772" spans="1:4" x14ac:dyDescent="0.25">
      <c r="A5772">
        <v>67</v>
      </c>
      <c r="B5772">
        <v>74</v>
      </c>
      <c r="C5772">
        <v>2</v>
      </c>
      <c r="D5772">
        <f t="shared" si="126"/>
        <v>7</v>
      </c>
    </row>
    <row r="5773" spans="1:4" x14ac:dyDescent="0.25">
      <c r="A5773">
        <v>67</v>
      </c>
      <c r="B5773">
        <v>75</v>
      </c>
      <c r="C5773">
        <v>3</v>
      </c>
      <c r="D5773">
        <f t="shared" si="126"/>
        <v>8</v>
      </c>
    </row>
    <row r="5774" spans="1:4" x14ac:dyDescent="0.25">
      <c r="A5774">
        <v>67</v>
      </c>
      <c r="B5774">
        <v>76</v>
      </c>
      <c r="C5774">
        <v>4</v>
      </c>
      <c r="D5774">
        <f t="shared" si="126"/>
        <v>9</v>
      </c>
    </row>
    <row r="5775" spans="1:4" x14ac:dyDescent="0.25">
      <c r="A5775">
        <v>67</v>
      </c>
      <c r="B5775">
        <v>77</v>
      </c>
      <c r="C5775">
        <v>1</v>
      </c>
      <c r="D5775">
        <f t="shared" si="126"/>
        <v>10</v>
      </c>
    </row>
    <row r="5776" spans="1:4" x14ac:dyDescent="0.25">
      <c r="A5776">
        <v>67</v>
      </c>
      <c r="B5776">
        <v>78</v>
      </c>
      <c r="C5776">
        <v>3</v>
      </c>
      <c r="D5776">
        <f t="shared" si="126"/>
        <v>11</v>
      </c>
    </row>
    <row r="5777" spans="1:4" x14ac:dyDescent="0.25">
      <c r="A5777">
        <v>67</v>
      </c>
      <c r="B5777">
        <v>80</v>
      </c>
      <c r="C5777">
        <v>2</v>
      </c>
      <c r="D5777">
        <f t="shared" si="126"/>
        <v>13</v>
      </c>
    </row>
    <row r="5778" spans="1:4" x14ac:dyDescent="0.25">
      <c r="A5778">
        <v>67</v>
      </c>
      <c r="B5778">
        <v>81</v>
      </c>
      <c r="C5778">
        <v>5</v>
      </c>
      <c r="D5778">
        <f t="shared" si="126"/>
        <v>14</v>
      </c>
    </row>
    <row r="5779" spans="1:4" x14ac:dyDescent="0.25">
      <c r="A5779">
        <v>67</v>
      </c>
      <c r="B5779">
        <v>82</v>
      </c>
      <c r="C5779">
        <v>3</v>
      </c>
      <c r="D5779">
        <f t="shared" si="126"/>
        <v>15</v>
      </c>
    </row>
    <row r="5780" spans="1:4" x14ac:dyDescent="0.25">
      <c r="A5780">
        <v>67</v>
      </c>
      <c r="B5780">
        <v>83</v>
      </c>
      <c r="C5780">
        <v>4</v>
      </c>
      <c r="D5780">
        <f t="shared" si="126"/>
        <v>16</v>
      </c>
    </row>
    <row r="5781" spans="1:4" x14ac:dyDescent="0.25">
      <c r="A5781">
        <v>67</v>
      </c>
      <c r="B5781">
        <v>84</v>
      </c>
      <c r="C5781">
        <v>1</v>
      </c>
      <c r="D5781">
        <f t="shared" si="126"/>
        <v>17</v>
      </c>
    </row>
    <row r="5782" spans="1:4" x14ac:dyDescent="0.25">
      <c r="A5782">
        <v>67</v>
      </c>
      <c r="B5782">
        <v>86</v>
      </c>
      <c r="C5782">
        <v>3</v>
      </c>
      <c r="D5782">
        <f t="shared" si="126"/>
        <v>19</v>
      </c>
    </row>
    <row r="5783" spans="1:4" x14ac:dyDescent="0.25">
      <c r="A5783">
        <v>67</v>
      </c>
      <c r="B5783">
        <v>87</v>
      </c>
      <c r="C5783">
        <v>2</v>
      </c>
      <c r="D5783">
        <f t="shared" si="126"/>
        <v>20</v>
      </c>
    </row>
    <row r="5784" spans="1:4" x14ac:dyDescent="0.25">
      <c r="A5784">
        <v>67</v>
      </c>
      <c r="B5784">
        <v>88</v>
      </c>
      <c r="C5784">
        <v>2</v>
      </c>
      <c r="D5784" t="str">
        <f t="shared" si="126"/>
        <v>21+</v>
      </c>
    </row>
    <row r="5785" spans="1:4" x14ac:dyDescent="0.25">
      <c r="A5785">
        <v>67</v>
      </c>
      <c r="B5785">
        <v>89</v>
      </c>
      <c r="C5785">
        <v>2</v>
      </c>
      <c r="D5785" t="str">
        <f t="shared" si="126"/>
        <v>21+</v>
      </c>
    </row>
    <row r="5786" spans="1:4" x14ac:dyDescent="0.25">
      <c r="A5786">
        <v>67</v>
      </c>
      <c r="B5786">
        <v>90</v>
      </c>
      <c r="C5786">
        <v>1</v>
      </c>
      <c r="D5786" t="str">
        <f t="shared" si="126"/>
        <v>21+</v>
      </c>
    </row>
    <row r="5787" spans="1:4" x14ac:dyDescent="0.25">
      <c r="A5787">
        <v>67</v>
      </c>
      <c r="B5787">
        <v>91</v>
      </c>
      <c r="C5787">
        <v>3</v>
      </c>
      <c r="D5787" t="str">
        <f t="shared" si="126"/>
        <v>21+</v>
      </c>
    </row>
    <row r="5788" spans="1:4" x14ac:dyDescent="0.25">
      <c r="A5788">
        <v>67</v>
      </c>
      <c r="B5788">
        <v>92</v>
      </c>
      <c r="C5788">
        <v>1</v>
      </c>
      <c r="D5788" t="str">
        <f t="shared" si="126"/>
        <v>21+</v>
      </c>
    </row>
    <row r="5789" spans="1:4" x14ac:dyDescent="0.25">
      <c r="A5789">
        <v>67</v>
      </c>
      <c r="B5789">
        <v>94</v>
      </c>
      <c r="C5789">
        <v>1</v>
      </c>
      <c r="D5789" t="str">
        <f t="shared" si="126"/>
        <v>21+</v>
      </c>
    </row>
    <row r="5790" spans="1:4" x14ac:dyDescent="0.25">
      <c r="A5790">
        <v>67</v>
      </c>
      <c r="B5790">
        <v>95</v>
      </c>
      <c r="C5790">
        <v>1</v>
      </c>
      <c r="D5790" t="str">
        <f t="shared" si="126"/>
        <v>21+</v>
      </c>
    </row>
    <row r="5791" spans="1:4" x14ac:dyDescent="0.25">
      <c r="A5791">
        <v>67</v>
      </c>
      <c r="B5791">
        <v>96</v>
      </c>
      <c r="C5791">
        <v>2</v>
      </c>
      <c r="D5791" t="str">
        <f t="shared" si="126"/>
        <v>21+</v>
      </c>
    </row>
    <row r="5792" spans="1:4" x14ac:dyDescent="0.25">
      <c r="A5792">
        <v>67</v>
      </c>
      <c r="B5792">
        <v>97</v>
      </c>
      <c r="C5792">
        <v>1</v>
      </c>
      <c r="D5792" t="str">
        <f t="shared" si="126"/>
        <v>21+</v>
      </c>
    </row>
    <row r="5793" spans="1:4" x14ac:dyDescent="0.25">
      <c r="A5793">
        <v>67</v>
      </c>
      <c r="B5793">
        <v>98</v>
      </c>
      <c r="C5793">
        <v>2</v>
      </c>
      <c r="D5793" t="str">
        <f t="shared" si="126"/>
        <v>21+</v>
      </c>
    </row>
    <row r="5794" spans="1:4" x14ac:dyDescent="0.25">
      <c r="A5794">
        <v>67</v>
      </c>
      <c r="B5794">
        <v>99</v>
      </c>
      <c r="C5794">
        <v>1</v>
      </c>
      <c r="D5794" t="str">
        <f t="shared" si="126"/>
        <v>21+</v>
      </c>
    </row>
    <row r="5795" spans="1:4" x14ac:dyDescent="0.25">
      <c r="A5795">
        <v>67</v>
      </c>
      <c r="B5795">
        <v>103</v>
      </c>
      <c r="C5795">
        <v>1</v>
      </c>
      <c r="D5795" t="str">
        <f t="shared" si="126"/>
        <v>21+</v>
      </c>
    </row>
    <row r="5796" spans="1:4" x14ac:dyDescent="0.25">
      <c r="A5796">
        <v>67</v>
      </c>
      <c r="B5796">
        <v>104</v>
      </c>
      <c r="C5796">
        <v>2</v>
      </c>
      <c r="D5796" t="str">
        <f t="shared" si="126"/>
        <v>21+</v>
      </c>
    </row>
    <row r="5797" spans="1:4" x14ac:dyDescent="0.25">
      <c r="A5797">
        <v>67</v>
      </c>
      <c r="B5797">
        <v>105</v>
      </c>
      <c r="C5797">
        <v>1</v>
      </c>
      <c r="D5797" t="str">
        <f t="shared" si="126"/>
        <v>21+</v>
      </c>
    </row>
    <row r="5798" spans="1:4" x14ac:dyDescent="0.25">
      <c r="A5798">
        <v>67</v>
      </c>
      <c r="B5798">
        <v>107</v>
      </c>
      <c r="C5798">
        <v>2</v>
      </c>
      <c r="D5798" t="str">
        <f t="shared" si="126"/>
        <v>21+</v>
      </c>
    </row>
    <row r="5799" spans="1:4" x14ac:dyDescent="0.25">
      <c r="A5799">
        <v>67</v>
      </c>
      <c r="B5799">
        <v>110</v>
      </c>
      <c r="C5799">
        <v>2</v>
      </c>
      <c r="D5799" t="str">
        <f t="shared" si="126"/>
        <v>21+</v>
      </c>
    </row>
    <row r="5800" spans="1:4" x14ac:dyDescent="0.25">
      <c r="A5800">
        <v>67</v>
      </c>
      <c r="B5800">
        <v>111</v>
      </c>
      <c r="C5800">
        <v>1</v>
      </c>
      <c r="D5800" t="str">
        <f t="shared" si="126"/>
        <v>21+</v>
      </c>
    </row>
    <row r="5801" spans="1:4" x14ac:dyDescent="0.25">
      <c r="A5801">
        <v>67</v>
      </c>
      <c r="B5801">
        <v>112</v>
      </c>
      <c r="C5801">
        <v>2</v>
      </c>
      <c r="D5801" t="str">
        <f t="shared" si="126"/>
        <v>21+</v>
      </c>
    </row>
    <row r="5802" spans="1:4" x14ac:dyDescent="0.25">
      <c r="A5802">
        <v>67</v>
      </c>
      <c r="B5802">
        <v>113</v>
      </c>
      <c r="C5802">
        <v>3</v>
      </c>
      <c r="D5802" t="str">
        <f t="shared" si="126"/>
        <v>21+</v>
      </c>
    </row>
    <row r="5803" spans="1:4" x14ac:dyDescent="0.25">
      <c r="A5803">
        <v>67</v>
      </c>
      <c r="B5803">
        <v>115</v>
      </c>
      <c r="C5803">
        <v>1</v>
      </c>
      <c r="D5803" t="str">
        <f t="shared" si="126"/>
        <v>21+</v>
      </c>
    </row>
    <row r="5804" spans="1:4" x14ac:dyDescent="0.25">
      <c r="A5804">
        <v>67</v>
      </c>
      <c r="B5804">
        <v>116</v>
      </c>
      <c r="C5804">
        <v>1</v>
      </c>
      <c r="D5804" t="str">
        <f t="shared" si="126"/>
        <v>21+</v>
      </c>
    </row>
    <row r="5805" spans="1:4" x14ac:dyDescent="0.25">
      <c r="A5805">
        <v>67</v>
      </c>
      <c r="B5805">
        <v>121</v>
      </c>
      <c r="C5805">
        <v>1</v>
      </c>
      <c r="D5805" t="str">
        <f t="shared" si="126"/>
        <v>21+</v>
      </c>
    </row>
    <row r="5806" spans="1:4" x14ac:dyDescent="0.25">
      <c r="A5806">
        <v>67</v>
      </c>
      <c r="B5806">
        <v>124</v>
      </c>
      <c r="C5806">
        <v>1</v>
      </c>
      <c r="D5806" t="str">
        <f t="shared" si="126"/>
        <v>21+</v>
      </c>
    </row>
    <row r="5807" spans="1:4" x14ac:dyDescent="0.25">
      <c r="A5807">
        <v>67</v>
      </c>
      <c r="B5807">
        <v>126</v>
      </c>
      <c r="C5807">
        <v>1</v>
      </c>
      <c r="D5807" t="str">
        <f t="shared" si="126"/>
        <v>21+</v>
      </c>
    </row>
    <row r="5808" spans="1:4" x14ac:dyDescent="0.25">
      <c r="A5808">
        <v>67</v>
      </c>
      <c r="B5808">
        <v>128</v>
      </c>
      <c r="C5808">
        <v>1</v>
      </c>
      <c r="D5808" t="str">
        <f t="shared" si="126"/>
        <v>21+</v>
      </c>
    </row>
    <row r="5809" spans="1:4" x14ac:dyDescent="0.25">
      <c r="A5809">
        <v>67</v>
      </c>
      <c r="B5809">
        <v>130</v>
      </c>
      <c r="C5809">
        <v>1</v>
      </c>
      <c r="D5809" t="str">
        <f t="shared" si="126"/>
        <v>21+</v>
      </c>
    </row>
    <row r="5810" spans="1:4" x14ac:dyDescent="0.25">
      <c r="A5810">
        <v>67</v>
      </c>
      <c r="B5810">
        <v>137</v>
      </c>
      <c r="C5810">
        <v>1</v>
      </c>
      <c r="D5810" t="str">
        <f t="shared" si="126"/>
        <v>21+</v>
      </c>
    </row>
    <row r="5811" spans="1:4" x14ac:dyDescent="0.25">
      <c r="A5811">
        <v>67</v>
      </c>
      <c r="B5811">
        <v>139</v>
      </c>
      <c r="C5811">
        <v>1</v>
      </c>
      <c r="D5811" t="str">
        <f t="shared" si="126"/>
        <v>21+</v>
      </c>
    </row>
    <row r="5812" spans="1:4" x14ac:dyDescent="0.25">
      <c r="A5812">
        <v>67</v>
      </c>
      <c r="B5812">
        <v>142</v>
      </c>
      <c r="C5812">
        <v>1</v>
      </c>
      <c r="D5812" t="str">
        <f t="shared" si="126"/>
        <v>21+</v>
      </c>
    </row>
    <row r="5813" spans="1:4" x14ac:dyDescent="0.25">
      <c r="A5813">
        <v>67</v>
      </c>
      <c r="B5813">
        <v>148</v>
      </c>
      <c r="C5813">
        <v>1</v>
      </c>
      <c r="D5813" t="str">
        <f t="shared" si="126"/>
        <v>21+</v>
      </c>
    </row>
    <row r="5814" spans="1:4" x14ac:dyDescent="0.25">
      <c r="A5814">
        <v>67</v>
      </c>
      <c r="B5814">
        <v>157</v>
      </c>
      <c r="C5814">
        <v>1</v>
      </c>
      <c r="D5814" t="str">
        <f t="shared" si="126"/>
        <v>21+</v>
      </c>
    </row>
    <row r="5815" spans="1:4" x14ac:dyDescent="0.25">
      <c r="A5815">
        <v>67</v>
      </c>
      <c r="B5815">
        <v>158</v>
      </c>
      <c r="C5815">
        <v>1</v>
      </c>
      <c r="D5815" t="str">
        <f t="shared" si="126"/>
        <v>21+</v>
      </c>
    </row>
    <row r="5816" spans="1:4" x14ac:dyDescent="0.25">
      <c r="A5816">
        <v>67</v>
      </c>
      <c r="B5816">
        <v>181</v>
      </c>
      <c r="C5816">
        <v>1</v>
      </c>
      <c r="D5816" t="str">
        <f t="shared" si="126"/>
        <v>21+</v>
      </c>
    </row>
    <row r="5817" spans="1:4" x14ac:dyDescent="0.25">
      <c r="A5817">
        <v>67</v>
      </c>
      <c r="B5817">
        <v>373</v>
      </c>
      <c r="C5817">
        <v>1</v>
      </c>
      <c r="D5817" t="str">
        <f t="shared" si="126"/>
        <v>21+</v>
      </c>
    </row>
    <row r="5818" spans="1:4" x14ac:dyDescent="0.25">
      <c r="A5818">
        <v>68</v>
      </c>
      <c r="B5818">
        <v>68</v>
      </c>
      <c r="C5818">
        <v>1</v>
      </c>
      <c r="D5818">
        <f t="shared" si="126"/>
        <v>0</v>
      </c>
    </row>
    <row r="5819" spans="1:4" x14ac:dyDescent="0.25">
      <c r="A5819">
        <v>68</v>
      </c>
      <c r="B5819">
        <v>69</v>
      </c>
      <c r="C5819">
        <v>2</v>
      </c>
      <c r="D5819">
        <f t="shared" si="126"/>
        <v>1</v>
      </c>
    </row>
    <row r="5820" spans="1:4" x14ac:dyDescent="0.25">
      <c r="A5820">
        <v>68</v>
      </c>
      <c r="B5820">
        <v>70</v>
      </c>
      <c r="C5820">
        <v>4</v>
      </c>
      <c r="D5820">
        <f t="shared" si="126"/>
        <v>2</v>
      </c>
    </row>
    <row r="5821" spans="1:4" x14ac:dyDescent="0.25">
      <c r="A5821">
        <v>68</v>
      </c>
      <c r="B5821">
        <v>71</v>
      </c>
      <c r="C5821">
        <v>4</v>
      </c>
      <c r="D5821">
        <f t="shared" si="126"/>
        <v>3</v>
      </c>
    </row>
    <row r="5822" spans="1:4" x14ac:dyDescent="0.25">
      <c r="A5822">
        <v>68</v>
      </c>
      <c r="B5822">
        <v>72</v>
      </c>
      <c r="C5822">
        <v>2</v>
      </c>
      <c r="D5822">
        <f t="shared" si="126"/>
        <v>4</v>
      </c>
    </row>
    <row r="5823" spans="1:4" x14ac:dyDescent="0.25">
      <c r="A5823">
        <v>68</v>
      </c>
      <c r="B5823">
        <v>73</v>
      </c>
      <c r="C5823">
        <v>4</v>
      </c>
      <c r="D5823">
        <f t="shared" si="126"/>
        <v>5</v>
      </c>
    </row>
    <row r="5824" spans="1:4" x14ac:dyDescent="0.25">
      <c r="A5824">
        <v>68</v>
      </c>
      <c r="B5824">
        <v>74</v>
      </c>
      <c r="C5824">
        <v>5</v>
      </c>
      <c r="D5824">
        <f t="shared" si="126"/>
        <v>6</v>
      </c>
    </row>
    <row r="5825" spans="1:4" x14ac:dyDescent="0.25">
      <c r="A5825">
        <v>68</v>
      </c>
      <c r="B5825">
        <v>75</v>
      </c>
      <c r="C5825">
        <v>2</v>
      </c>
      <c r="D5825">
        <f t="shared" si="126"/>
        <v>7</v>
      </c>
    </row>
    <row r="5826" spans="1:4" x14ac:dyDescent="0.25">
      <c r="A5826">
        <v>68</v>
      </c>
      <c r="B5826">
        <v>76</v>
      </c>
      <c r="C5826">
        <v>1</v>
      </c>
      <c r="D5826">
        <f t="shared" si="126"/>
        <v>8</v>
      </c>
    </row>
    <row r="5827" spans="1:4" x14ac:dyDescent="0.25">
      <c r="A5827">
        <v>68</v>
      </c>
      <c r="B5827">
        <v>78</v>
      </c>
      <c r="C5827">
        <v>2</v>
      </c>
      <c r="D5827">
        <f t="shared" ref="D5827:D5890" si="127">IF(B5827-A5827&lt;21,B5827-A5827,"21+")</f>
        <v>10</v>
      </c>
    </row>
    <row r="5828" spans="1:4" x14ac:dyDescent="0.25">
      <c r="A5828">
        <v>68</v>
      </c>
      <c r="B5828">
        <v>79</v>
      </c>
      <c r="C5828">
        <v>4</v>
      </c>
      <c r="D5828">
        <f t="shared" si="127"/>
        <v>11</v>
      </c>
    </row>
    <row r="5829" spans="1:4" x14ac:dyDescent="0.25">
      <c r="A5829">
        <v>68</v>
      </c>
      <c r="B5829">
        <v>80</v>
      </c>
      <c r="C5829">
        <v>3</v>
      </c>
      <c r="D5829">
        <f t="shared" si="127"/>
        <v>12</v>
      </c>
    </row>
    <row r="5830" spans="1:4" x14ac:dyDescent="0.25">
      <c r="A5830">
        <v>68</v>
      </c>
      <c r="B5830">
        <v>81</v>
      </c>
      <c r="C5830">
        <v>1</v>
      </c>
      <c r="D5830">
        <f t="shared" si="127"/>
        <v>13</v>
      </c>
    </row>
    <row r="5831" spans="1:4" x14ac:dyDescent="0.25">
      <c r="A5831">
        <v>68</v>
      </c>
      <c r="B5831">
        <v>82</v>
      </c>
      <c r="C5831">
        <v>1</v>
      </c>
      <c r="D5831">
        <f t="shared" si="127"/>
        <v>14</v>
      </c>
    </row>
    <row r="5832" spans="1:4" x14ac:dyDescent="0.25">
      <c r="A5832">
        <v>68</v>
      </c>
      <c r="B5832">
        <v>83</v>
      </c>
      <c r="C5832">
        <v>5</v>
      </c>
      <c r="D5832">
        <f t="shared" si="127"/>
        <v>15</v>
      </c>
    </row>
    <row r="5833" spans="1:4" x14ac:dyDescent="0.25">
      <c r="A5833">
        <v>68</v>
      </c>
      <c r="B5833">
        <v>84</v>
      </c>
      <c r="C5833">
        <v>1</v>
      </c>
      <c r="D5833">
        <f t="shared" si="127"/>
        <v>16</v>
      </c>
    </row>
    <row r="5834" spans="1:4" x14ac:dyDescent="0.25">
      <c r="A5834">
        <v>68</v>
      </c>
      <c r="B5834">
        <v>85</v>
      </c>
      <c r="C5834">
        <v>2</v>
      </c>
      <c r="D5834">
        <f t="shared" si="127"/>
        <v>17</v>
      </c>
    </row>
    <row r="5835" spans="1:4" x14ac:dyDescent="0.25">
      <c r="A5835">
        <v>68</v>
      </c>
      <c r="B5835">
        <v>87</v>
      </c>
      <c r="C5835">
        <v>1</v>
      </c>
      <c r="D5835">
        <f t="shared" si="127"/>
        <v>19</v>
      </c>
    </row>
    <row r="5836" spans="1:4" x14ac:dyDescent="0.25">
      <c r="A5836">
        <v>68</v>
      </c>
      <c r="B5836">
        <v>88</v>
      </c>
      <c r="C5836">
        <v>2</v>
      </c>
      <c r="D5836">
        <f t="shared" si="127"/>
        <v>20</v>
      </c>
    </row>
    <row r="5837" spans="1:4" x14ac:dyDescent="0.25">
      <c r="A5837">
        <v>68</v>
      </c>
      <c r="B5837">
        <v>89</v>
      </c>
      <c r="C5837">
        <v>2</v>
      </c>
      <c r="D5837" t="str">
        <f t="shared" si="127"/>
        <v>21+</v>
      </c>
    </row>
    <row r="5838" spans="1:4" x14ac:dyDescent="0.25">
      <c r="A5838">
        <v>68</v>
      </c>
      <c r="B5838">
        <v>90</v>
      </c>
      <c r="C5838">
        <v>4</v>
      </c>
      <c r="D5838" t="str">
        <f t="shared" si="127"/>
        <v>21+</v>
      </c>
    </row>
    <row r="5839" spans="1:4" x14ac:dyDescent="0.25">
      <c r="A5839">
        <v>68</v>
      </c>
      <c r="B5839">
        <v>92</v>
      </c>
      <c r="C5839">
        <v>1</v>
      </c>
      <c r="D5839" t="str">
        <f t="shared" si="127"/>
        <v>21+</v>
      </c>
    </row>
    <row r="5840" spans="1:4" x14ac:dyDescent="0.25">
      <c r="A5840">
        <v>68</v>
      </c>
      <c r="B5840">
        <v>96</v>
      </c>
      <c r="C5840">
        <v>2</v>
      </c>
      <c r="D5840" t="str">
        <f t="shared" si="127"/>
        <v>21+</v>
      </c>
    </row>
    <row r="5841" spans="1:4" x14ac:dyDescent="0.25">
      <c r="A5841">
        <v>68</v>
      </c>
      <c r="B5841">
        <v>97</v>
      </c>
      <c r="C5841">
        <v>2</v>
      </c>
      <c r="D5841" t="str">
        <f t="shared" si="127"/>
        <v>21+</v>
      </c>
    </row>
    <row r="5842" spans="1:4" x14ac:dyDescent="0.25">
      <c r="A5842">
        <v>68</v>
      </c>
      <c r="B5842">
        <v>98</v>
      </c>
      <c r="C5842">
        <v>1</v>
      </c>
      <c r="D5842" t="str">
        <f t="shared" si="127"/>
        <v>21+</v>
      </c>
    </row>
    <row r="5843" spans="1:4" x14ac:dyDescent="0.25">
      <c r="A5843">
        <v>68</v>
      </c>
      <c r="B5843">
        <v>99</v>
      </c>
      <c r="C5843">
        <v>3</v>
      </c>
      <c r="D5843" t="str">
        <f t="shared" si="127"/>
        <v>21+</v>
      </c>
    </row>
    <row r="5844" spans="1:4" x14ac:dyDescent="0.25">
      <c r="A5844">
        <v>68</v>
      </c>
      <c r="B5844">
        <v>101</v>
      </c>
      <c r="C5844">
        <v>2</v>
      </c>
      <c r="D5844" t="str">
        <f t="shared" si="127"/>
        <v>21+</v>
      </c>
    </row>
    <row r="5845" spans="1:4" x14ac:dyDescent="0.25">
      <c r="A5845">
        <v>68</v>
      </c>
      <c r="B5845">
        <v>102</v>
      </c>
      <c r="C5845">
        <v>2</v>
      </c>
      <c r="D5845" t="str">
        <f t="shared" si="127"/>
        <v>21+</v>
      </c>
    </row>
    <row r="5846" spans="1:4" x14ac:dyDescent="0.25">
      <c r="A5846">
        <v>68</v>
      </c>
      <c r="B5846">
        <v>103</v>
      </c>
      <c r="C5846">
        <v>1</v>
      </c>
      <c r="D5846" t="str">
        <f t="shared" si="127"/>
        <v>21+</v>
      </c>
    </row>
    <row r="5847" spans="1:4" x14ac:dyDescent="0.25">
      <c r="A5847">
        <v>68</v>
      </c>
      <c r="B5847">
        <v>106</v>
      </c>
      <c r="C5847">
        <v>2</v>
      </c>
      <c r="D5847" t="str">
        <f t="shared" si="127"/>
        <v>21+</v>
      </c>
    </row>
    <row r="5848" spans="1:4" x14ac:dyDescent="0.25">
      <c r="A5848">
        <v>68</v>
      </c>
      <c r="B5848">
        <v>107</v>
      </c>
      <c r="C5848">
        <v>2</v>
      </c>
      <c r="D5848" t="str">
        <f t="shared" si="127"/>
        <v>21+</v>
      </c>
    </row>
    <row r="5849" spans="1:4" x14ac:dyDescent="0.25">
      <c r="A5849">
        <v>68</v>
      </c>
      <c r="B5849">
        <v>110</v>
      </c>
      <c r="C5849">
        <v>4</v>
      </c>
      <c r="D5849" t="str">
        <f t="shared" si="127"/>
        <v>21+</v>
      </c>
    </row>
    <row r="5850" spans="1:4" x14ac:dyDescent="0.25">
      <c r="A5850">
        <v>68</v>
      </c>
      <c r="B5850">
        <v>111</v>
      </c>
      <c r="C5850">
        <v>1</v>
      </c>
      <c r="D5850" t="str">
        <f t="shared" si="127"/>
        <v>21+</v>
      </c>
    </row>
    <row r="5851" spans="1:4" x14ac:dyDescent="0.25">
      <c r="A5851">
        <v>68</v>
      </c>
      <c r="B5851">
        <v>113</v>
      </c>
      <c r="C5851">
        <v>1</v>
      </c>
      <c r="D5851" t="str">
        <f t="shared" si="127"/>
        <v>21+</v>
      </c>
    </row>
    <row r="5852" spans="1:4" x14ac:dyDescent="0.25">
      <c r="A5852">
        <v>68</v>
      </c>
      <c r="B5852">
        <v>114</v>
      </c>
      <c r="C5852">
        <v>2</v>
      </c>
      <c r="D5852" t="str">
        <f t="shared" si="127"/>
        <v>21+</v>
      </c>
    </row>
    <row r="5853" spans="1:4" x14ac:dyDescent="0.25">
      <c r="A5853">
        <v>68</v>
      </c>
      <c r="B5853">
        <v>123</v>
      </c>
      <c r="C5853">
        <v>1</v>
      </c>
      <c r="D5853" t="str">
        <f t="shared" si="127"/>
        <v>21+</v>
      </c>
    </row>
    <row r="5854" spans="1:4" x14ac:dyDescent="0.25">
      <c r="A5854">
        <v>68</v>
      </c>
      <c r="B5854">
        <v>124</v>
      </c>
      <c r="C5854">
        <v>2</v>
      </c>
      <c r="D5854" t="str">
        <f t="shared" si="127"/>
        <v>21+</v>
      </c>
    </row>
    <row r="5855" spans="1:4" x14ac:dyDescent="0.25">
      <c r="A5855">
        <v>68</v>
      </c>
      <c r="B5855">
        <v>125</v>
      </c>
      <c r="C5855">
        <v>1</v>
      </c>
      <c r="D5855" t="str">
        <f t="shared" si="127"/>
        <v>21+</v>
      </c>
    </row>
    <row r="5856" spans="1:4" x14ac:dyDescent="0.25">
      <c r="A5856">
        <v>68</v>
      </c>
      <c r="B5856">
        <v>127</v>
      </c>
      <c r="C5856">
        <v>1</v>
      </c>
      <c r="D5856" t="str">
        <f t="shared" si="127"/>
        <v>21+</v>
      </c>
    </row>
    <row r="5857" spans="1:4" x14ac:dyDescent="0.25">
      <c r="A5857">
        <v>68</v>
      </c>
      <c r="B5857">
        <v>130</v>
      </c>
      <c r="C5857">
        <v>1</v>
      </c>
      <c r="D5857" t="str">
        <f t="shared" si="127"/>
        <v>21+</v>
      </c>
    </row>
    <row r="5858" spans="1:4" x14ac:dyDescent="0.25">
      <c r="A5858">
        <v>68</v>
      </c>
      <c r="B5858">
        <v>133</v>
      </c>
      <c r="C5858">
        <v>1</v>
      </c>
      <c r="D5858" t="str">
        <f t="shared" si="127"/>
        <v>21+</v>
      </c>
    </row>
    <row r="5859" spans="1:4" x14ac:dyDescent="0.25">
      <c r="A5859">
        <v>68</v>
      </c>
      <c r="B5859">
        <v>137</v>
      </c>
      <c r="C5859">
        <v>1</v>
      </c>
      <c r="D5859" t="str">
        <f t="shared" si="127"/>
        <v>21+</v>
      </c>
    </row>
    <row r="5860" spans="1:4" x14ac:dyDescent="0.25">
      <c r="A5860">
        <v>68</v>
      </c>
      <c r="B5860">
        <v>142</v>
      </c>
      <c r="C5860">
        <v>1</v>
      </c>
      <c r="D5860" t="str">
        <f t="shared" si="127"/>
        <v>21+</v>
      </c>
    </row>
    <row r="5861" spans="1:4" x14ac:dyDescent="0.25">
      <c r="A5861">
        <v>68</v>
      </c>
      <c r="B5861">
        <v>145</v>
      </c>
      <c r="C5861">
        <v>2</v>
      </c>
      <c r="D5861" t="str">
        <f t="shared" si="127"/>
        <v>21+</v>
      </c>
    </row>
    <row r="5862" spans="1:4" x14ac:dyDescent="0.25">
      <c r="A5862">
        <v>68</v>
      </c>
      <c r="B5862">
        <v>150</v>
      </c>
      <c r="C5862">
        <v>2</v>
      </c>
      <c r="D5862" t="str">
        <f t="shared" si="127"/>
        <v>21+</v>
      </c>
    </row>
    <row r="5863" spans="1:4" x14ac:dyDescent="0.25">
      <c r="A5863">
        <v>68</v>
      </c>
      <c r="B5863">
        <v>173</v>
      </c>
      <c r="C5863">
        <v>1</v>
      </c>
      <c r="D5863" t="str">
        <f t="shared" si="127"/>
        <v>21+</v>
      </c>
    </row>
    <row r="5864" spans="1:4" x14ac:dyDescent="0.25">
      <c r="A5864">
        <v>68</v>
      </c>
      <c r="B5864">
        <v>220</v>
      </c>
      <c r="C5864">
        <v>1</v>
      </c>
      <c r="D5864" t="str">
        <f t="shared" si="127"/>
        <v>21+</v>
      </c>
    </row>
    <row r="5865" spans="1:4" x14ac:dyDescent="0.25">
      <c r="A5865">
        <v>69</v>
      </c>
      <c r="B5865">
        <v>69</v>
      </c>
      <c r="C5865">
        <v>2</v>
      </c>
      <c r="D5865">
        <f t="shared" si="127"/>
        <v>0</v>
      </c>
    </row>
    <row r="5866" spans="1:4" x14ac:dyDescent="0.25">
      <c r="A5866">
        <v>69</v>
      </c>
      <c r="B5866">
        <v>70</v>
      </c>
      <c r="C5866">
        <v>1</v>
      </c>
      <c r="D5866">
        <f t="shared" si="127"/>
        <v>1</v>
      </c>
    </row>
    <row r="5867" spans="1:4" x14ac:dyDescent="0.25">
      <c r="A5867">
        <v>69</v>
      </c>
      <c r="B5867">
        <v>71</v>
      </c>
      <c r="C5867">
        <v>4</v>
      </c>
      <c r="D5867">
        <f t="shared" si="127"/>
        <v>2</v>
      </c>
    </row>
    <row r="5868" spans="1:4" x14ac:dyDescent="0.25">
      <c r="A5868">
        <v>69</v>
      </c>
      <c r="B5868">
        <v>72</v>
      </c>
      <c r="C5868">
        <v>5</v>
      </c>
      <c r="D5868">
        <f t="shared" si="127"/>
        <v>3</v>
      </c>
    </row>
    <row r="5869" spans="1:4" x14ac:dyDescent="0.25">
      <c r="A5869">
        <v>69</v>
      </c>
      <c r="B5869">
        <v>73</v>
      </c>
      <c r="C5869">
        <v>4</v>
      </c>
      <c r="D5869">
        <f t="shared" si="127"/>
        <v>4</v>
      </c>
    </row>
    <row r="5870" spans="1:4" x14ac:dyDescent="0.25">
      <c r="A5870">
        <v>69</v>
      </c>
      <c r="B5870">
        <v>74</v>
      </c>
      <c r="C5870">
        <v>1</v>
      </c>
      <c r="D5870">
        <f t="shared" si="127"/>
        <v>5</v>
      </c>
    </row>
    <row r="5871" spans="1:4" x14ac:dyDescent="0.25">
      <c r="A5871">
        <v>69</v>
      </c>
      <c r="B5871">
        <v>75</v>
      </c>
      <c r="C5871">
        <v>4</v>
      </c>
      <c r="D5871">
        <f t="shared" si="127"/>
        <v>6</v>
      </c>
    </row>
    <row r="5872" spans="1:4" x14ac:dyDescent="0.25">
      <c r="A5872">
        <v>69</v>
      </c>
      <c r="B5872">
        <v>76</v>
      </c>
      <c r="C5872">
        <v>3</v>
      </c>
      <c r="D5872">
        <f t="shared" si="127"/>
        <v>7</v>
      </c>
    </row>
    <row r="5873" spans="1:4" x14ac:dyDescent="0.25">
      <c r="A5873">
        <v>69</v>
      </c>
      <c r="B5873">
        <v>77</v>
      </c>
      <c r="C5873">
        <v>3</v>
      </c>
      <c r="D5873">
        <f t="shared" si="127"/>
        <v>8</v>
      </c>
    </row>
    <row r="5874" spans="1:4" x14ac:dyDescent="0.25">
      <c r="A5874">
        <v>69</v>
      </c>
      <c r="B5874">
        <v>78</v>
      </c>
      <c r="C5874">
        <v>1</v>
      </c>
      <c r="D5874">
        <f t="shared" si="127"/>
        <v>9</v>
      </c>
    </row>
    <row r="5875" spans="1:4" x14ac:dyDescent="0.25">
      <c r="A5875">
        <v>69</v>
      </c>
      <c r="B5875">
        <v>79</v>
      </c>
      <c r="C5875">
        <v>2</v>
      </c>
      <c r="D5875">
        <f t="shared" si="127"/>
        <v>10</v>
      </c>
    </row>
    <row r="5876" spans="1:4" x14ac:dyDescent="0.25">
      <c r="A5876">
        <v>69</v>
      </c>
      <c r="B5876">
        <v>80</v>
      </c>
      <c r="C5876">
        <v>3</v>
      </c>
      <c r="D5876">
        <f t="shared" si="127"/>
        <v>11</v>
      </c>
    </row>
    <row r="5877" spans="1:4" x14ac:dyDescent="0.25">
      <c r="A5877">
        <v>69</v>
      </c>
      <c r="B5877">
        <v>81</v>
      </c>
      <c r="C5877">
        <v>4</v>
      </c>
      <c r="D5877">
        <f t="shared" si="127"/>
        <v>12</v>
      </c>
    </row>
    <row r="5878" spans="1:4" x14ac:dyDescent="0.25">
      <c r="A5878">
        <v>69</v>
      </c>
      <c r="B5878">
        <v>83</v>
      </c>
      <c r="C5878">
        <v>4</v>
      </c>
      <c r="D5878">
        <f t="shared" si="127"/>
        <v>14</v>
      </c>
    </row>
    <row r="5879" spans="1:4" x14ac:dyDescent="0.25">
      <c r="A5879">
        <v>69</v>
      </c>
      <c r="B5879">
        <v>84</v>
      </c>
      <c r="C5879">
        <v>2</v>
      </c>
      <c r="D5879">
        <f t="shared" si="127"/>
        <v>15</v>
      </c>
    </row>
    <row r="5880" spans="1:4" x14ac:dyDescent="0.25">
      <c r="A5880">
        <v>69</v>
      </c>
      <c r="B5880">
        <v>86</v>
      </c>
      <c r="C5880">
        <v>1</v>
      </c>
      <c r="D5880">
        <f t="shared" si="127"/>
        <v>17</v>
      </c>
    </row>
    <row r="5881" spans="1:4" x14ac:dyDescent="0.25">
      <c r="A5881">
        <v>69</v>
      </c>
      <c r="B5881">
        <v>87</v>
      </c>
      <c r="C5881">
        <v>6</v>
      </c>
      <c r="D5881">
        <f t="shared" si="127"/>
        <v>18</v>
      </c>
    </row>
    <row r="5882" spans="1:4" x14ac:dyDescent="0.25">
      <c r="A5882">
        <v>69</v>
      </c>
      <c r="B5882">
        <v>89</v>
      </c>
      <c r="C5882">
        <v>3</v>
      </c>
      <c r="D5882">
        <f t="shared" si="127"/>
        <v>20</v>
      </c>
    </row>
    <row r="5883" spans="1:4" x14ac:dyDescent="0.25">
      <c r="A5883">
        <v>69</v>
      </c>
      <c r="B5883">
        <v>90</v>
      </c>
      <c r="C5883">
        <v>3</v>
      </c>
      <c r="D5883" t="str">
        <f t="shared" si="127"/>
        <v>21+</v>
      </c>
    </row>
    <row r="5884" spans="1:4" x14ac:dyDescent="0.25">
      <c r="A5884">
        <v>69</v>
      </c>
      <c r="B5884">
        <v>91</v>
      </c>
      <c r="C5884">
        <v>3</v>
      </c>
      <c r="D5884" t="str">
        <f t="shared" si="127"/>
        <v>21+</v>
      </c>
    </row>
    <row r="5885" spans="1:4" x14ac:dyDescent="0.25">
      <c r="A5885">
        <v>69</v>
      </c>
      <c r="B5885">
        <v>92</v>
      </c>
      <c r="C5885">
        <v>3</v>
      </c>
      <c r="D5885" t="str">
        <f t="shared" si="127"/>
        <v>21+</v>
      </c>
    </row>
    <row r="5886" spans="1:4" x14ac:dyDescent="0.25">
      <c r="A5886">
        <v>69</v>
      </c>
      <c r="B5886">
        <v>93</v>
      </c>
      <c r="C5886">
        <v>3</v>
      </c>
      <c r="D5886" t="str">
        <f t="shared" si="127"/>
        <v>21+</v>
      </c>
    </row>
    <row r="5887" spans="1:4" x14ac:dyDescent="0.25">
      <c r="A5887">
        <v>69</v>
      </c>
      <c r="B5887">
        <v>94</v>
      </c>
      <c r="C5887">
        <v>1</v>
      </c>
      <c r="D5887" t="str">
        <f t="shared" si="127"/>
        <v>21+</v>
      </c>
    </row>
    <row r="5888" spans="1:4" x14ac:dyDescent="0.25">
      <c r="A5888">
        <v>69</v>
      </c>
      <c r="B5888">
        <v>95</v>
      </c>
      <c r="C5888">
        <v>1</v>
      </c>
      <c r="D5888" t="str">
        <f t="shared" si="127"/>
        <v>21+</v>
      </c>
    </row>
    <row r="5889" spans="1:4" x14ac:dyDescent="0.25">
      <c r="A5889">
        <v>69</v>
      </c>
      <c r="B5889">
        <v>96</v>
      </c>
      <c r="C5889">
        <v>1</v>
      </c>
      <c r="D5889" t="str">
        <f t="shared" si="127"/>
        <v>21+</v>
      </c>
    </row>
    <row r="5890" spans="1:4" x14ac:dyDescent="0.25">
      <c r="A5890">
        <v>69</v>
      </c>
      <c r="B5890">
        <v>97</v>
      </c>
      <c r="C5890">
        <v>1</v>
      </c>
      <c r="D5890" t="str">
        <f t="shared" si="127"/>
        <v>21+</v>
      </c>
    </row>
    <row r="5891" spans="1:4" x14ac:dyDescent="0.25">
      <c r="A5891">
        <v>69</v>
      </c>
      <c r="B5891">
        <v>100</v>
      </c>
      <c r="C5891">
        <v>1</v>
      </c>
      <c r="D5891" t="str">
        <f t="shared" ref="D5891:D5954" si="128">IF(B5891-A5891&lt;21,B5891-A5891,"21+")</f>
        <v>21+</v>
      </c>
    </row>
    <row r="5892" spans="1:4" x14ac:dyDescent="0.25">
      <c r="A5892">
        <v>69</v>
      </c>
      <c r="B5892">
        <v>101</v>
      </c>
      <c r="C5892">
        <v>2</v>
      </c>
      <c r="D5892" t="str">
        <f t="shared" si="128"/>
        <v>21+</v>
      </c>
    </row>
    <row r="5893" spans="1:4" x14ac:dyDescent="0.25">
      <c r="A5893">
        <v>69</v>
      </c>
      <c r="B5893">
        <v>103</v>
      </c>
      <c r="C5893">
        <v>2</v>
      </c>
      <c r="D5893" t="str">
        <f t="shared" si="128"/>
        <v>21+</v>
      </c>
    </row>
    <row r="5894" spans="1:4" x14ac:dyDescent="0.25">
      <c r="A5894">
        <v>69</v>
      </c>
      <c r="B5894">
        <v>105</v>
      </c>
      <c r="C5894">
        <v>1</v>
      </c>
      <c r="D5894" t="str">
        <f t="shared" si="128"/>
        <v>21+</v>
      </c>
    </row>
    <row r="5895" spans="1:4" x14ac:dyDescent="0.25">
      <c r="A5895">
        <v>69</v>
      </c>
      <c r="B5895">
        <v>106</v>
      </c>
      <c r="C5895">
        <v>1</v>
      </c>
      <c r="D5895" t="str">
        <f t="shared" si="128"/>
        <v>21+</v>
      </c>
    </row>
    <row r="5896" spans="1:4" x14ac:dyDescent="0.25">
      <c r="A5896">
        <v>69</v>
      </c>
      <c r="B5896">
        <v>108</v>
      </c>
      <c r="C5896">
        <v>1</v>
      </c>
      <c r="D5896" t="str">
        <f t="shared" si="128"/>
        <v>21+</v>
      </c>
    </row>
    <row r="5897" spans="1:4" x14ac:dyDescent="0.25">
      <c r="A5897">
        <v>69</v>
      </c>
      <c r="B5897">
        <v>110</v>
      </c>
      <c r="C5897">
        <v>2</v>
      </c>
      <c r="D5897" t="str">
        <f t="shared" si="128"/>
        <v>21+</v>
      </c>
    </row>
    <row r="5898" spans="1:4" x14ac:dyDescent="0.25">
      <c r="A5898">
        <v>69</v>
      </c>
      <c r="B5898">
        <v>111</v>
      </c>
      <c r="C5898">
        <v>1</v>
      </c>
      <c r="D5898" t="str">
        <f t="shared" si="128"/>
        <v>21+</v>
      </c>
    </row>
    <row r="5899" spans="1:4" x14ac:dyDescent="0.25">
      <c r="A5899">
        <v>69</v>
      </c>
      <c r="B5899">
        <v>112</v>
      </c>
      <c r="C5899">
        <v>4</v>
      </c>
      <c r="D5899" t="str">
        <f t="shared" si="128"/>
        <v>21+</v>
      </c>
    </row>
    <row r="5900" spans="1:4" x14ac:dyDescent="0.25">
      <c r="A5900">
        <v>69</v>
      </c>
      <c r="B5900">
        <v>113</v>
      </c>
      <c r="C5900">
        <v>3</v>
      </c>
      <c r="D5900" t="str">
        <f t="shared" si="128"/>
        <v>21+</v>
      </c>
    </row>
    <row r="5901" spans="1:4" x14ac:dyDescent="0.25">
      <c r="A5901">
        <v>69</v>
      </c>
      <c r="B5901">
        <v>117</v>
      </c>
      <c r="C5901">
        <v>3</v>
      </c>
      <c r="D5901" t="str">
        <f t="shared" si="128"/>
        <v>21+</v>
      </c>
    </row>
    <row r="5902" spans="1:4" x14ac:dyDescent="0.25">
      <c r="A5902">
        <v>69</v>
      </c>
      <c r="B5902">
        <v>118</v>
      </c>
      <c r="C5902">
        <v>1</v>
      </c>
      <c r="D5902" t="str">
        <f t="shared" si="128"/>
        <v>21+</v>
      </c>
    </row>
    <row r="5903" spans="1:4" x14ac:dyDescent="0.25">
      <c r="A5903">
        <v>69</v>
      </c>
      <c r="B5903">
        <v>119</v>
      </c>
      <c r="C5903">
        <v>1</v>
      </c>
      <c r="D5903" t="str">
        <f t="shared" si="128"/>
        <v>21+</v>
      </c>
    </row>
    <row r="5904" spans="1:4" x14ac:dyDescent="0.25">
      <c r="A5904">
        <v>69</v>
      </c>
      <c r="B5904">
        <v>125</v>
      </c>
      <c r="C5904">
        <v>1</v>
      </c>
      <c r="D5904" t="str">
        <f t="shared" si="128"/>
        <v>21+</v>
      </c>
    </row>
    <row r="5905" spans="1:4" x14ac:dyDescent="0.25">
      <c r="A5905">
        <v>69</v>
      </c>
      <c r="B5905">
        <v>151</v>
      </c>
      <c r="C5905">
        <v>1</v>
      </c>
      <c r="D5905" t="str">
        <f t="shared" si="128"/>
        <v>21+</v>
      </c>
    </row>
    <row r="5906" spans="1:4" x14ac:dyDescent="0.25">
      <c r="A5906">
        <v>69</v>
      </c>
      <c r="B5906">
        <v>152</v>
      </c>
      <c r="C5906">
        <v>1</v>
      </c>
      <c r="D5906" t="str">
        <f t="shared" si="128"/>
        <v>21+</v>
      </c>
    </row>
    <row r="5907" spans="1:4" x14ac:dyDescent="0.25">
      <c r="A5907">
        <v>69</v>
      </c>
      <c r="B5907">
        <v>166</v>
      </c>
      <c r="C5907">
        <v>1</v>
      </c>
      <c r="D5907" t="str">
        <f t="shared" si="128"/>
        <v>21+</v>
      </c>
    </row>
    <row r="5908" spans="1:4" x14ac:dyDescent="0.25">
      <c r="A5908">
        <v>69</v>
      </c>
      <c r="B5908">
        <v>172</v>
      </c>
      <c r="C5908">
        <v>1</v>
      </c>
      <c r="D5908" t="str">
        <f t="shared" si="128"/>
        <v>21+</v>
      </c>
    </row>
    <row r="5909" spans="1:4" x14ac:dyDescent="0.25">
      <c r="A5909">
        <v>69</v>
      </c>
      <c r="B5909">
        <v>274</v>
      </c>
      <c r="C5909">
        <v>1</v>
      </c>
      <c r="D5909" t="str">
        <f t="shared" si="128"/>
        <v>21+</v>
      </c>
    </row>
    <row r="5910" spans="1:4" x14ac:dyDescent="0.25">
      <c r="A5910">
        <v>70</v>
      </c>
      <c r="B5910">
        <v>70</v>
      </c>
      <c r="C5910">
        <v>4</v>
      </c>
      <c r="D5910">
        <f t="shared" si="128"/>
        <v>0</v>
      </c>
    </row>
    <row r="5911" spans="1:4" x14ac:dyDescent="0.25">
      <c r="A5911">
        <v>70</v>
      </c>
      <c r="B5911">
        <v>71</v>
      </c>
      <c r="C5911">
        <v>3</v>
      </c>
      <c r="D5911">
        <f t="shared" si="128"/>
        <v>1</v>
      </c>
    </row>
    <row r="5912" spans="1:4" x14ac:dyDescent="0.25">
      <c r="A5912">
        <v>70</v>
      </c>
      <c r="B5912">
        <v>72</v>
      </c>
      <c r="C5912">
        <v>5</v>
      </c>
      <c r="D5912">
        <f t="shared" si="128"/>
        <v>2</v>
      </c>
    </row>
    <row r="5913" spans="1:4" x14ac:dyDescent="0.25">
      <c r="A5913">
        <v>70</v>
      </c>
      <c r="B5913">
        <v>73</v>
      </c>
      <c r="C5913">
        <v>2</v>
      </c>
      <c r="D5913">
        <f t="shared" si="128"/>
        <v>3</v>
      </c>
    </row>
    <row r="5914" spans="1:4" x14ac:dyDescent="0.25">
      <c r="A5914">
        <v>70</v>
      </c>
      <c r="B5914">
        <v>74</v>
      </c>
      <c r="C5914">
        <v>3</v>
      </c>
      <c r="D5914">
        <f t="shared" si="128"/>
        <v>4</v>
      </c>
    </row>
    <row r="5915" spans="1:4" x14ac:dyDescent="0.25">
      <c r="A5915">
        <v>70</v>
      </c>
      <c r="B5915">
        <v>75</v>
      </c>
      <c r="C5915">
        <v>2</v>
      </c>
      <c r="D5915">
        <f t="shared" si="128"/>
        <v>5</v>
      </c>
    </row>
    <row r="5916" spans="1:4" x14ac:dyDescent="0.25">
      <c r="A5916">
        <v>70</v>
      </c>
      <c r="B5916">
        <v>76</v>
      </c>
      <c r="C5916">
        <v>1</v>
      </c>
      <c r="D5916">
        <f t="shared" si="128"/>
        <v>6</v>
      </c>
    </row>
    <row r="5917" spans="1:4" x14ac:dyDescent="0.25">
      <c r="A5917">
        <v>70</v>
      </c>
      <c r="B5917">
        <v>77</v>
      </c>
      <c r="C5917">
        <v>2</v>
      </c>
      <c r="D5917">
        <f t="shared" si="128"/>
        <v>7</v>
      </c>
    </row>
    <row r="5918" spans="1:4" x14ac:dyDescent="0.25">
      <c r="A5918">
        <v>70</v>
      </c>
      <c r="B5918">
        <v>78</v>
      </c>
      <c r="C5918">
        <v>4</v>
      </c>
      <c r="D5918">
        <f t="shared" si="128"/>
        <v>8</v>
      </c>
    </row>
    <row r="5919" spans="1:4" x14ac:dyDescent="0.25">
      <c r="A5919">
        <v>70</v>
      </c>
      <c r="B5919">
        <v>79</v>
      </c>
      <c r="C5919">
        <v>6</v>
      </c>
      <c r="D5919">
        <f t="shared" si="128"/>
        <v>9</v>
      </c>
    </row>
    <row r="5920" spans="1:4" x14ac:dyDescent="0.25">
      <c r="A5920">
        <v>70</v>
      </c>
      <c r="B5920">
        <v>80</v>
      </c>
      <c r="C5920">
        <v>4</v>
      </c>
      <c r="D5920">
        <f t="shared" si="128"/>
        <v>10</v>
      </c>
    </row>
    <row r="5921" spans="1:4" x14ac:dyDescent="0.25">
      <c r="A5921">
        <v>70</v>
      </c>
      <c r="B5921">
        <v>81</v>
      </c>
      <c r="C5921">
        <v>2</v>
      </c>
      <c r="D5921">
        <f t="shared" si="128"/>
        <v>11</v>
      </c>
    </row>
    <row r="5922" spans="1:4" x14ac:dyDescent="0.25">
      <c r="A5922">
        <v>70</v>
      </c>
      <c r="B5922">
        <v>82</v>
      </c>
      <c r="C5922">
        <v>6</v>
      </c>
      <c r="D5922">
        <f t="shared" si="128"/>
        <v>12</v>
      </c>
    </row>
    <row r="5923" spans="1:4" x14ac:dyDescent="0.25">
      <c r="A5923">
        <v>70</v>
      </c>
      <c r="B5923">
        <v>83</v>
      </c>
      <c r="C5923">
        <v>2</v>
      </c>
      <c r="D5923">
        <f t="shared" si="128"/>
        <v>13</v>
      </c>
    </row>
    <row r="5924" spans="1:4" x14ac:dyDescent="0.25">
      <c r="A5924">
        <v>70</v>
      </c>
      <c r="B5924">
        <v>84</v>
      </c>
      <c r="C5924">
        <v>2</v>
      </c>
      <c r="D5924">
        <f t="shared" si="128"/>
        <v>14</v>
      </c>
    </row>
    <row r="5925" spans="1:4" x14ac:dyDescent="0.25">
      <c r="A5925">
        <v>70</v>
      </c>
      <c r="B5925">
        <v>85</v>
      </c>
      <c r="C5925">
        <v>1</v>
      </c>
      <c r="D5925">
        <f t="shared" si="128"/>
        <v>15</v>
      </c>
    </row>
    <row r="5926" spans="1:4" x14ac:dyDescent="0.25">
      <c r="A5926">
        <v>70</v>
      </c>
      <c r="B5926">
        <v>86</v>
      </c>
      <c r="C5926">
        <v>2</v>
      </c>
      <c r="D5926">
        <f t="shared" si="128"/>
        <v>16</v>
      </c>
    </row>
    <row r="5927" spans="1:4" x14ac:dyDescent="0.25">
      <c r="A5927">
        <v>70</v>
      </c>
      <c r="B5927">
        <v>87</v>
      </c>
      <c r="C5927">
        <v>1</v>
      </c>
      <c r="D5927">
        <f t="shared" si="128"/>
        <v>17</v>
      </c>
    </row>
    <row r="5928" spans="1:4" x14ac:dyDescent="0.25">
      <c r="A5928">
        <v>70</v>
      </c>
      <c r="B5928">
        <v>88</v>
      </c>
      <c r="C5928">
        <v>3</v>
      </c>
      <c r="D5928">
        <f t="shared" si="128"/>
        <v>18</v>
      </c>
    </row>
    <row r="5929" spans="1:4" x14ac:dyDescent="0.25">
      <c r="A5929">
        <v>70</v>
      </c>
      <c r="B5929">
        <v>89</v>
      </c>
      <c r="C5929">
        <v>1</v>
      </c>
      <c r="D5929">
        <f t="shared" si="128"/>
        <v>19</v>
      </c>
    </row>
    <row r="5930" spans="1:4" x14ac:dyDescent="0.25">
      <c r="A5930">
        <v>70</v>
      </c>
      <c r="B5930">
        <v>90</v>
      </c>
      <c r="C5930">
        <v>1</v>
      </c>
      <c r="D5930">
        <f t="shared" si="128"/>
        <v>20</v>
      </c>
    </row>
    <row r="5931" spans="1:4" x14ac:dyDescent="0.25">
      <c r="A5931">
        <v>70</v>
      </c>
      <c r="B5931">
        <v>91</v>
      </c>
      <c r="C5931">
        <v>1</v>
      </c>
      <c r="D5931" t="str">
        <f t="shared" si="128"/>
        <v>21+</v>
      </c>
    </row>
    <row r="5932" spans="1:4" x14ac:dyDescent="0.25">
      <c r="A5932">
        <v>70</v>
      </c>
      <c r="B5932">
        <v>92</v>
      </c>
      <c r="C5932">
        <v>3</v>
      </c>
      <c r="D5932" t="str">
        <f t="shared" si="128"/>
        <v>21+</v>
      </c>
    </row>
    <row r="5933" spans="1:4" x14ac:dyDescent="0.25">
      <c r="A5933">
        <v>70</v>
      </c>
      <c r="B5933">
        <v>94</v>
      </c>
      <c r="C5933">
        <v>3</v>
      </c>
      <c r="D5933" t="str">
        <f t="shared" si="128"/>
        <v>21+</v>
      </c>
    </row>
    <row r="5934" spans="1:4" x14ac:dyDescent="0.25">
      <c r="A5934">
        <v>70</v>
      </c>
      <c r="B5934">
        <v>95</v>
      </c>
      <c r="C5934">
        <v>1</v>
      </c>
      <c r="D5934" t="str">
        <f t="shared" si="128"/>
        <v>21+</v>
      </c>
    </row>
    <row r="5935" spans="1:4" x14ac:dyDescent="0.25">
      <c r="A5935">
        <v>70</v>
      </c>
      <c r="B5935">
        <v>96</v>
      </c>
      <c r="C5935">
        <v>1</v>
      </c>
      <c r="D5935" t="str">
        <f t="shared" si="128"/>
        <v>21+</v>
      </c>
    </row>
    <row r="5936" spans="1:4" x14ac:dyDescent="0.25">
      <c r="A5936">
        <v>70</v>
      </c>
      <c r="B5936">
        <v>97</v>
      </c>
      <c r="C5936">
        <v>1</v>
      </c>
      <c r="D5936" t="str">
        <f t="shared" si="128"/>
        <v>21+</v>
      </c>
    </row>
    <row r="5937" spans="1:4" x14ac:dyDescent="0.25">
      <c r="A5937">
        <v>70</v>
      </c>
      <c r="B5937">
        <v>98</v>
      </c>
      <c r="C5937">
        <v>4</v>
      </c>
      <c r="D5937" t="str">
        <f t="shared" si="128"/>
        <v>21+</v>
      </c>
    </row>
    <row r="5938" spans="1:4" x14ac:dyDescent="0.25">
      <c r="A5938">
        <v>70</v>
      </c>
      <c r="B5938">
        <v>99</v>
      </c>
      <c r="C5938">
        <v>1</v>
      </c>
      <c r="D5938" t="str">
        <f t="shared" si="128"/>
        <v>21+</v>
      </c>
    </row>
    <row r="5939" spans="1:4" x14ac:dyDescent="0.25">
      <c r="A5939">
        <v>70</v>
      </c>
      <c r="B5939">
        <v>100</v>
      </c>
      <c r="C5939">
        <v>1</v>
      </c>
      <c r="D5939" t="str">
        <f t="shared" si="128"/>
        <v>21+</v>
      </c>
    </row>
    <row r="5940" spans="1:4" x14ac:dyDescent="0.25">
      <c r="A5940">
        <v>70</v>
      </c>
      <c r="B5940">
        <v>102</v>
      </c>
      <c r="C5940">
        <v>1</v>
      </c>
      <c r="D5940" t="str">
        <f t="shared" si="128"/>
        <v>21+</v>
      </c>
    </row>
    <row r="5941" spans="1:4" x14ac:dyDescent="0.25">
      <c r="A5941">
        <v>70</v>
      </c>
      <c r="B5941">
        <v>103</v>
      </c>
      <c r="C5941">
        <v>2</v>
      </c>
      <c r="D5941" t="str">
        <f t="shared" si="128"/>
        <v>21+</v>
      </c>
    </row>
    <row r="5942" spans="1:4" x14ac:dyDescent="0.25">
      <c r="A5942">
        <v>70</v>
      </c>
      <c r="B5942">
        <v>104</v>
      </c>
      <c r="C5942">
        <v>2</v>
      </c>
      <c r="D5942" t="str">
        <f t="shared" si="128"/>
        <v>21+</v>
      </c>
    </row>
    <row r="5943" spans="1:4" x14ac:dyDescent="0.25">
      <c r="A5943">
        <v>70</v>
      </c>
      <c r="B5943">
        <v>108</v>
      </c>
      <c r="C5943">
        <v>2</v>
      </c>
      <c r="D5943" t="str">
        <f t="shared" si="128"/>
        <v>21+</v>
      </c>
    </row>
    <row r="5944" spans="1:4" x14ac:dyDescent="0.25">
      <c r="A5944">
        <v>70</v>
      </c>
      <c r="B5944">
        <v>109</v>
      </c>
      <c r="C5944">
        <v>1</v>
      </c>
      <c r="D5944" t="str">
        <f t="shared" si="128"/>
        <v>21+</v>
      </c>
    </row>
    <row r="5945" spans="1:4" x14ac:dyDescent="0.25">
      <c r="A5945">
        <v>70</v>
      </c>
      <c r="B5945">
        <v>110</v>
      </c>
      <c r="C5945">
        <v>1</v>
      </c>
      <c r="D5945" t="str">
        <f t="shared" si="128"/>
        <v>21+</v>
      </c>
    </row>
    <row r="5946" spans="1:4" x14ac:dyDescent="0.25">
      <c r="A5946">
        <v>70</v>
      </c>
      <c r="B5946">
        <v>111</v>
      </c>
      <c r="C5946">
        <v>1</v>
      </c>
      <c r="D5946" t="str">
        <f t="shared" si="128"/>
        <v>21+</v>
      </c>
    </row>
    <row r="5947" spans="1:4" x14ac:dyDescent="0.25">
      <c r="A5947">
        <v>70</v>
      </c>
      <c r="B5947">
        <v>113</v>
      </c>
      <c r="C5947">
        <v>3</v>
      </c>
      <c r="D5947" t="str">
        <f t="shared" si="128"/>
        <v>21+</v>
      </c>
    </row>
    <row r="5948" spans="1:4" x14ac:dyDescent="0.25">
      <c r="A5948">
        <v>70</v>
      </c>
      <c r="B5948">
        <v>121</v>
      </c>
      <c r="C5948">
        <v>1</v>
      </c>
      <c r="D5948" t="str">
        <f t="shared" si="128"/>
        <v>21+</v>
      </c>
    </row>
    <row r="5949" spans="1:4" x14ac:dyDescent="0.25">
      <c r="A5949">
        <v>70</v>
      </c>
      <c r="B5949">
        <v>134</v>
      </c>
      <c r="C5949">
        <v>1</v>
      </c>
      <c r="D5949" t="str">
        <f t="shared" si="128"/>
        <v>21+</v>
      </c>
    </row>
    <row r="5950" spans="1:4" x14ac:dyDescent="0.25">
      <c r="A5950">
        <v>70</v>
      </c>
      <c r="B5950">
        <v>143</v>
      </c>
      <c r="C5950">
        <v>1</v>
      </c>
      <c r="D5950" t="str">
        <f t="shared" si="128"/>
        <v>21+</v>
      </c>
    </row>
    <row r="5951" spans="1:4" x14ac:dyDescent="0.25">
      <c r="A5951">
        <v>70</v>
      </c>
      <c r="B5951">
        <v>145</v>
      </c>
      <c r="C5951">
        <v>1</v>
      </c>
      <c r="D5951" t="str">
        <f t="shared" si="128"/>
        <v>21+</v>
      </c>
    </row>
    <row r="5952" spans="1:4" x14ac:dyDescent="0.25">
      <c r="A5952">
        <v>70</v>
      </c>
      <c r="B5952">
        <v>149</v>
      </c>
      <c r="C5952">
        <v>1</v>
      </c>
      <c r="D5952" t="str">
        <f t="shared" si="128"/>
        <v>21+</v>
      </c>
    </row>
    <row r="5953" spans="1:4" x14ac:dyDescent="0.25">
      <c r="A5953">
        <v>70</v>
      </c>
      <c r="B5953">
        <v>192</v>
      </c>
      <c r="C5953">
        <v>1</v>
      </c>
      <c r="D5953" t="str">
        <f t="shared" si="128"/>
        <v>21+</v>
      </c>
    </row>
    <row r="5954" spans="1:4" x14ac:dyDescent="0.25">
      <c r="A5954">
        <v>71</v>
      </c>
      <c r="B5954">
        <v>71</v>
      </c>
      <c r="C5954">
        <v>5</v>
      </c>
      <c r="D5954">
        <f t="shared" si="128"/>
        <v>0</v>
      </c>
    </row>
    <row r="5955" spans="1:4" x14ac:dyDescent="0.25">
      <c r="A5955">
        <v>71</v>
      </c>
      <c r="B5955">
        <v>72</v>
      </c>
      <c r="C5955">
        <v>5</v>
      </c>
      <c r="D5955">
        <f t="shared" ref="D5955:D6018" si="129">IF(B5955-A5955&lt;21,B5955-A5955,"21+")</f>
        <v>1</v>
      </c>
    </row>
    <row r="5956" spans="1:4" x14ac:dyDescent="0.25">
      <c r="A5956">
        <v>71</v>
      </c>
      <c r="B5956">
        <v>73</v>
      </c>
      <c r="C5956">
        <v>1</v>
      </c>
      <c r="D5956">
        <f t="shared" si="129"/>
        <v>2</v>
      </c>
    </row>
    <row r="5957" spans="1:4" x14ac:dyDescent="0.25">
      <c r="A5957">
        <v>71</v>
      </c>
      <c r="B5957">
        <v>74</v>
      </c>
      <c r="C5957">
        <v>3</v>
      </c>
      <c r="D5957">
        <f t="shared" si="129"/>
        <v>3</v>
      </c>
    </row>
    <row r="5958" spans="1:4" x14ac:dyDescent="0.25">
      <c r="A5958">
        <v>71</v>
      </c>
      <c r="B5958">
        <v>75</v>
      </c>
      <c r="C5958">
        <v>1</v>
      </c>
      <c r="D5958">
        <f t="shared" si="129"/>
        <v>4</v>
      </c>
    </row>
    <row r="5959" spans="1:4" x14ac:dyDescent="0.25">
      <c r="A5959">
        <v>71</v>
      </c>
      <c r="B5959">
        <v>76</v>
      </c>
      <c r="C5959">
        <v>1</v>
      </c>
      <c r="D5959">
        <f t="shared" si="129"/>
        <v>5</v>
      </c>
    </row>
    <row r="5960" spans="1:4" x14ac:dyDescent="0.25">
      <c r="A5960">
        <v>71</v>
      </c>
      <c r="B5960">
        <v>77</v>
      </c>
      <c r="C5960">
        <v>1</v>
      </c>
      <c r="D5960">
        <f t="shared" si="129"/>
        <v>6</v>
      </c>
    </row>
    <row r="5961" spans="1:4" x14ac:dyDescent="0.25">
      <c r="A5961">
        <v>71</v>
      </c>
      <c r="B5961">
        <v>78</v>
      </c>
      <c r="C5961">
        <v>3</v>
      </c>
      <c r="D5961">
        <f t="shared" si="129"/>
        <v>7</v>
      </c>
    </row>
    <row r="5962" spans="1:4" x14ac:dyDescent="0.25">
      <c r="A5962">
        <v>71</v>
      </c>
      <c r="B5962">
        <v>79</v>
      </c>
      <c r="C5962">
        <v>4</v>
      </c>
      <c r="D5962">
        <f t="shared" si="129"/>
        <v>8</v>
      </c>
    </row>
    <row r="5963" spans="1:4" x14ac:dyDescent="0.25">
      <c r="A5963">
        <v>71</v>
      </c>
      <c r="B5963">
        <v>80</v>
      </c>
      <c r="C5963">
        <v>1</v>
      </c>
      <c r="D5963">
        <f t="shared" si="129"/>
        <v>9</v>
      </c>
    </row>
    <row r="5964" spans="1:4" x14ac:dyDescent="0.25">
      <c r="A5964">
        <v>71</v>
      </c>
      <c r="B5964">
        <v>81</v>
      </c>
      <c r="C5964">
        <v>1</v>
      </c>
      <c r="D5964">
        <f t="shared" si="129"/>
        <v>10</v>
      </c>
    </row>
    <row r="5965" spans="1:4" x14ac:dyDescent="0.25">
      <c r="A5965">
        <v>71</v>
      </c>
      <c r="B5965">
        <v>83</v>
      </c>
      <c r="C5965">
        <v>2</v>
      </c>
      <c r="D5965">
        <f t="shared" si="129"/>
        <v>12</v>
      </c>
    </row>
    <row r="5966" spans="1:4" x14ac:dyDescent="0.25">
      <c r="A5966">
        <v>71</v>
      </c>
      <c r="B5966">
        <v>84</v>
      </c>
      <c r="C5966">
        <v>3</v>
      </c>
      <c r="D5966">
        <f t="shared" si="129"/>
        <v>13</v>
      </c>
    </row>
    <row r="5967" spans="1:4" x14ac:dyDescent="0.25">
      <c r="A5967">
        <v>71</v>
      </c>
      <c r="B5967">
        <v>85</v>
      </c>
      <c r="C5967">
        <v>1</v>
      </c>
      <c r="D5967">
        <f t="shared" si="129"/>
        <v>14</v>
      </c>
    </row>
    <row r="5968" spans="1:4" x14ac:dyDescent="0.25">
      <c r="A5968">
        <v>71</v>
      </c>
      <c r="B5968">
        <v>86</v>
      </c>
      <c r="C5968">
        <v>1</v>
      </c>
      <c r="D5968">
        <f t="shared" si="129"/>
        <v>15</v>
      </c>
    </row>
    <row r="5969" spans="1:4" x14ac:dyDescent="0.25">
      <c r="A5969">
        <v>71</v>
      </c>
      <c r="B5969">
        <v>87</v>
      </c>
      <c r="C5969">
        <v>1</v>
      </c>
      <c r="D5969">
        <f t="shared" si="129"/>
        <v>16</v>
      </c>
    </row>
    <row r="5970" spans="1:4" x14ac:dyDescent="0.25">
      <c r="A5970">
        <v>71</v>
      </c>
      <c r="B5970">
        <v>88</v>
      </c>
      <c r="C5970">
        <v>1</v>
      </c>
      <c r="D5970">
        <f t="shared" si="129"/>
        <v>17</v>
      </c>
    </row>
    <row r="5971" spans="1:4" x14ac:dyDescent="0.25">
      <c r="A5971">
        <v>71</v>
      </c>
      <c r="B5971">
        <v>89</v>
      </c>
      <c r="C5971">
        <v>2</v>
      </c>
      <c r="D5971">
        <f t="shared" si="129"/>
        <v>18</v>
      </c>
    </row>
    <row r="5972" spans="1:4" x14ac:dyDescent="0.25">
      <c r="A5972">
        <v>71</v>
      </c>
      <c r="B5972">
        <v>90</v>
      </c>
      <c r="C5972">
        <v>1</v>
      </c>
      <c r="D5972">
        <f t="shared" si="129"/>
        <v>19</v>
      </c>
    </row>
    <row r="5973" spans="1:4" x14ac:dyDescent="0.25">
      <c r="A5973">
        <v>71</v>
      </c>
      <c r="B5973">
        <v>91</v>
      </c>
      <c r="C5973">
        <v>1</v>
      </c>
      <c r="D5973">
        <f t="shared" si="129"/>
        <v>20</v>
      </c>
    </row>
    <row r="5974" spans="1:4" x14ac:dyDescent="0.25">
      <c r="A5974">
        <v>71</v>
      </c>
      <c r="B5974">
        <v>92</v>
      </c>
      <c r="C5974">
        <v>4</v>
      </c>
      <c r="D5974" t="str">
        <f t="shared" si="129"/>
        <v>21+</v>
      </c>
    </row>
    <row r="5975" spans="1:4" x14ac:dyDescent="0.25">
      <c r="A5975">
        <v>71</v>
      </c>
      <c r="B5975">
        <v>93</v>
      </c>
      <c r="C5975">
        <v>1</v>
      </c>
      <c r="D5975" t="str">
        <f t="shared" si="129"/>
        <v>21+</v>
      </c>
    </row>
    <row r="5976" spans="1:4" x14ac:dyDescent="0.25">
      <c r="A5976">
        <v>71</v>
      </c>
      <c r="B5976">
        <v>96</v>
      </c>
      <c r="C5976">
        <v>2</v>
      </c>
      <c r="D5976" t="str">
        <f t="shared" si="129"/>
        <v>21+</v>
      </c>
    </row>
    <row r="5977" spans="1:4" x14ac:dyDescent="0.25">
      <c r="A5977">
        <v>71</v>
      </c>
      <c r="B5977">
        <v>98</v>
      </c>
      <c r="C5977">
        <v>1</v>
      </c>
      <c r="D5977" t="str">
        <f t="shared" si="129"/>
        <v>21+</v>
      </c>
    </row>
    <row r="5978" spans="1:4" x14ac:dyDescent="0.25">
      <c r="A5978">
        <v>71</v>
      </c>
      <c r="B5978">
        <v>100</v>
      </c>
      <c r="C5978">
        <v>2</v>
      </c>
      <c r="D5978" t="str">
        <f t="shared" si="129"/>
        <v>21+</v>
      </c>
    </row>
    <row r="5979" spans="1:4" x14ac:dyDescent="0.25">
      <c r="A5979">
        <v>71</v>
      </c>
      <c r="B5979">
        <v>101</v>
      </c>
      <c r="C5979">
        <v>1</v>
      </c>
      <c r="D5979" t="str">
        <f t="shared" si="129"/>
        <v>21+</v>
      </c>
    </row>
    <row r="5980" spans="1:4" x14ac:dyDescent="0.25">
      <c r="A5980">
        <v>71</v>
      </c>
      <c r="B5980">
        <v>102</v>
      </c>
      <c r="C5980">
        <v>2</v>
      </c>
      <c r="D5980" t="str">
        <f t="shared" si="129"/>
        <v>21+</v>
      </c>
    </row>
    <row r="5981" spans="1:4" x14ac:dyDescent="0.25">
      <c r="A5981">
        <v>71</v>
      </c>
      <c r="B5981">
        <v>104</v>
      </c>
      <c r="C5981">
        <v>1</v>
      </c>
      <c r="D5981" t="str">
        <f t="shared" si="129"/>
        <v>21+</v>
      </c>
    </row>
    <row r="5982" spans="1:4" x14ac:dyDescent="0.25">
      <c r="A5982">
        <v>71</v>
      </c>
      <c r="B5982">
        <v>105</v>
      </c>
      <c r="C5982">
        <v>1</v>
      </c>
      <c r="D5982" t="str">
        <f t="shared" si="129"/>
        <v>21+</v>
      </c>
    </row>
    <row r="5983" spans="1:4" x14ac:dyDescent="0.25">
      <c r="A5983">
        <v>71</v>
      </c>
      <c r="B5983">
        <v>106</v>
      </c>
      <c r="C5983">
        <v>1</v>
      </c>
      <c r="D5983" t="str">
        <f t="shared" si="129"/>
        <v>21+</v>
      </c>
    </row>
    <row r="5984" spans="1:4" x14ac:dyDescent="0.25">
      <c r="A5984">
        <v>71</v>
      </c>
      <c r="B5984">
        <v>107</v>
      </c>
      <c r="C5984">
        <v>1</v>
      </c>
      <c r="D5984" t="str">
        <f t="shared" si="129"/>
        <v>21+</v>
      </c>
    </row>
    <row r="5985" spans="1:4" x14ac:dyDescent="0.25">
      <c r="A5985">
        <v>71</v>
      </c>
      <c r="B5985">
        <v>108</v>
      </c>
      <c r="C5985">
        <v>1</v>
      </c>
      <c r="D5985" t="str">
        <f t="shared" si="129"/>
        <v>21+</v>
      </c>
    </row>
    <row r="5986" spans="1:4" x14ac:dyDescent="0.25">
      <c r="A5986">
        <v>71</v>
      </c>
      <c r="B5986">
        <v>109</v>
      </c>
      <c r="C5986">
        <v>1</v>
      </c>
      <c r="D5986" t="str">
        <f t="shared" si="129"/>
        <v>21+</v>
      </c>
    </row>
    <row r="5987" spans="1:4" x14ac:dyDescent="0.25">
      <c r="A5987">
        <v>71</v>
      </c>
      <c r="B5987">
        <v>110</v>
      </c>
      <c r="C5987">
        <v>1</v>
      </c>
      <c r="D5987" t="str">
        <f t="shared" si="129"/>
        <v>21+</v>
      </c>
    </row>
    <row r="5988" spans="1:4" x14ac:dyDescent="0.25">
      <c r="A5988">
        <v>71</v>
      </c>
      <c r="B5988">
        <v>111</v>
      </c>
      <c r="C5988">
        <v>1</v>
      </c>
      <c r="D5988" t="str">
        <f t="shared" si="129"/>
        <v>21+</v>
      </c>
    </row>
    <row r="5989" spans="1:4" x14ac:dyDescent="0.25">
      <c r="A5989">
        <v>71</v>
      </c>
      <c r="B5989">
        <v>112</v>
      </c>
      <c r="C5989">
        <v>1</v>
      </c>
      <c r="D5989" t="str">
        <f t="shared" si="129"/>
        <v>21+</v>
      </c>
    </row>
    <row r="5990" spans="1:4" x14ac:dyDescent="0.25">
      <c r="A5990">
        <v>71</v>
      </c>
      <c r="B5990">
        <v>114</v>
      </c>
      <c r="C5990">
        <v>1</v>
      </c>
      <c r="D5990" t="str">
        <f t="shared" si="129"/>
        <v>21+</v>
      </c>
    </row>
    <row r="5991" spans="1:4" x14ac:dyDescent="0.25">
      <c r="A5991">
        <v>71</v>
      </c>
      <c r="B5991">
        <v>115</v>
      </c>
      <c r="C5991">
        <v>1</v>
      </c>
      <c r="D5991" t="str">
        <f t="shared" si="129"/>
        <v>21+</v>
      </c>
    </row>
    <row r="5992" spans="1:4" x14ac:dyDescent="0.25">
      <c r="A5992">
        <v>71</v>
      </c>
      <c r="B5992">
        <v>117</v>
      </c>
      <c r="C5992">
        <v>1</v>
      </c>
      <c r="D5992" t="str">
        <f t="shared" si="129"/>
        <v>21+</v>
      </c>
    </row>
    <row r="5993" spans="1:4" x14ac:dyDescent="0.25">
      <c r="A5993">
        <v>71</v>
      </c>
      <c r="B5993">
        <v>118</v>
      </c>
      <c r="C5993">
        <v>1</v>
      </c>
      <c r="D5993" t="str">
        <f t="shared" si="129"/>
        <v>21+</v>
      </c>
    </row>
    <row r="5994" spans="1:4" x14ac:dyDescent="0.25">
      <c r="A5994">
        <v>71</v>
      </c>
      <c r="B5994">
        <v>119</v>
      </c>
      <c r="C5994">
        <v>1</v>
      </c>
      <c r="D5994" t="str">
        <f t="shared" si="129"/>
        <v>21+</v>
      </c>
    </row>
    <row r="5995" spans="1:4" x14ac:dyDescent="0.25">
      <c r="A5995">
        <v>71</v>
      </c>
      <c r="B5995">
        <v>125</v>
      </c>
      <c r="C5995">
        <v>2</v>
      </c>
      <c r="D5995" t="str">
        <f t="shared" si="129"/>
        <v>21+</v>
      </c>
    </row>
    <row r="5996" spans="1:4" x14ac:dyDescent="0.25">
      <c r="A5996">
        <v>71</v>
      </c>
      <c r="B5996">
        <v>131</v>
      </c>
      <c r="C5996">
        <v>2</v>
      </c>
      <c r="D5996" t="str">
        <f t="shared" si="129"/>
        <v>21+</v>
      </c>
    </row>
    <row r="5997" spans="1:4" x14ac:dyDescent="0.25">
      <c r="A5997">
        <v>71</v>
      </c>
      <c r="B5997">
        <v>134</v>
      </c>
      <c r="C5997">
        <v>2</v>
      </c>
      <c r="D5997" t="str">
        <f t="shared" si="129"/>
        <v>21+</v>
      </c>
    </row>
    <row r="5998" spans="1:4" x14ac:dyDescent="0.25">
      <c r="A5998">
        <v>71</v>
      </c>
      <c r="B5998">
        <v>136</v>
      </c>
      <c r="C5998">
        <v>1</v>
      </c>
      <c r="D5998" t="str">
        <f t="shared" si="129"/>
        <v>21+</v>
      </c>
    </row>
    <row r="5999" spans="1:4" x14ac:dyDescent="0.25">
      <c r="A5999">
        <v>71</v>
      </c>
      <c r="B5999">
        <v>138</v>
      </c>
      <c r="C5999">
        <v>1</v>
      </c>
      <c r="D5999" t="str">
        <f t="shared" si="129"/>
        <v>21+</v>
      </c>
    </row>
    <row r="6000" spans="1:4" x14ac:dyDescent="0.25">
      <c r="A6000">
        <v>71</v>
      </c>
      <c r="B6000">
        <v>149</v>
      </c>
      <c r="C6000">
        <v>1</v>
      </c>
      <c r="D6000" t="str">
        <f t="shared" si="129"/>
        <v>21+</v>
      </c>
    </row>
    <row r="6001" spans="1:4" x14ac:dyDescent="0.25">
      <c r="A6001">
        <v>71</v>
      </c>
      <c r="B6001">
        <v>167</v>
      </c>
      <c r="C6001">
        <v>1</v>
      </c>
      <c r="D6001" t="str">
        <f t="shared" si="129"/>
        <v>21+</v>
      </c>
    </row>
    <row r="6002" spans="1:4" x14ac:dyDescent="0.25">
      <c r="A6002">
        <v>71</v>
      </c>
      <c r="B6002">
        <v>182</v>
      </c>
      <c r="C6002">
        <v>1</v>
      </c>
      <c r="D6002" t="str">
        <f t="shared" si="129"/>
        <v>21+</v>
      </c>
    </row>
    <row r="6003" spans="1:4" x14ac:dyDescent="0.25">
      <c r="A6003">
        <v>72</v>
      </c>
      <c r="B6003">
        <v>72</v>
      </c>
      <c r="C6003">
        <v>2</v>
      </c>
      <c r="D6003">
        <f t="shared" si="129"/>
        <v>0</v>
      </c>
    </row>
    <row r="6004" spans="1:4" x14ac:dyDescent="0.25">
      <c r="A6004">
        <v>72</v>
      </c>
      <c r="B6004">
        <v>73</v>
      </c>
      <c r="C6004">
        <v>3</v>
      </c>
      <c r="D6004">
        <f t="shared" si="129"/>
        <v>1</v>
      </c>
    </row>
    <row r="6005" spans="1:4" x14ac:dyDescent="0.25">
      <c r="A6005">
        <v>72</v>
      </c>
      <c r="B6005">
        <v>74</v>
      </c>
      <c r="C6005">
        <v>3</v>
      </c>
      <c r="D6005">
        <f t="shared" si="129"/>
        <v>2</v>
      </c>
    </row>
    <row r="6006" spans="1:4" x14ac:dyDescent="0.25">
      <c r="A6006">
        <v>72</v>
      </c>
      <c r="B6006">
        <v>75</v>
      </c>
      <c r="C6006">
        <v>4</v>
      </c>
      <c r="D6006">
        <f t="shared" si="129"/>
        <v>3</v>
      </c>
    </row>
    <row r="6007" spans="1:4" x14ac:dyDescent="0.25">
      <c r="A6007">
        <v>72</v>
      </c>
      <c r="B6007">
        <v>76</v>
      </c>
      <c r="C6007">
        <v>4</v>
      </c>
      <c r="D6007">
        <f t="shared" si="129"/>
        <v>4</v>
      </c>
    </row>
    <row r="6008" spans="1:4" x14ac:dyDescent="0.25">
      <c r="A6008">
        <v>72</v>
      </c>
      <c r="B6008">
        <v>77</v>
      </c>
      <c r="C6008">
        <v>3</v>
      </c>
      <c r="D6008">
        <f t="shared" si="129"/>
        <v>5</v>
      </c>
    </row>
    <row r="6009" spans="1:4" x14ac:dyDescent="0.25">
      <c r="A6009">
        <v>72</v>
      </c>
      <c r="B6009">
        <v>78</v>
      </c>
      <c r="C6009">
        <v>1</v>
      </c>
      <c r="D6009">
        <f t="shared" si="129"/>
        <v>6</v>
      </c>
    </row>
    <row r="6010" spans="1:4" x14ac:dyDescent="0.25">
      <c r="A6010">
        <v>72</v>
      </c>
      <c r="B6010">
        <v>79</v>
      </c>
      <c r="C6010">
        <v>2</v>
      </c>
      <c r="D6010">
        <f t="shared" si="129"/>
        <v>7</v>
      </c>
    </row>
    <row r="6011" spans="1:4" x14ac:dyDescent="0.25">
      <c r="A6011">
        <v>72</v>
      </c>
      <c r="B6011">
        <v>80</v>
      </c>
      <c r="C6011">
        <v>2</v>
      </c>
      <c r="D6011">
        <f t="shared" si="129"/>
        <v>8</v>
      </c>
    </row>
    <row r="6012" spans="1:4" x14ac:dyDescent="0.25">
      <c r="A6012">
        <v>72</v>
      </c>
      <c r="B6012">
        <v>81</v>
      </c>
      <c r="C6012">
        <v>1</v>
      </c>
      <c r="D6012">
        <f t="shared" si="129"/>
        <v>9</v>
      </c>
    </row>
    <row r="6013" spans="1:4" x14ac:dyDescent="0.25">
      <c r="A6013">
        <v>72</v>
      </c>
      <c r="B6013">
        <v>82</v>
      </c>
      <c r="C6013">
        <v>2</v>
      </c>
      <c r="D6013">
        <f t="shared" si="129"/>
        <v>10</v>
      </c>
    </row>
    <row r="6014" spans="1:4" x14ac:dyDescent="0.25">
      <c r="A6014">
        <v>72</v>
      </c>
      <c r="B6014">
        <v>83</v>
      </c>
      <c r="C6014">
        <v>1</v>
      </c>
      <c r="D6014">
        <f t="shared" si="129"/>
        <v>11</v>
      </c>
    </row>
    <row r="6015" spans="1:4" x14ac:dyDescent="0.25">
      <c r="A6015">
        <v>72</v>
      </c>
      <c r="B6015">
        <v>86</v>
      </c>
      <c r="C6015">
        <v>2</v>
      </c>
      <c r="D6015">
        <f t="shared" si="129"/>
        <v>14</v>
      </c>
    </row>
    <row r="6016" spans="1:4" x14ac:dyDescent="0.25">
      <c r="A6016">
        <v>72</v>
      </c>
      <c r="B6016">
        <v>87</v>
      </c>
      <c r="C6016">
        <v>1</v>
      </c>
      <c r="D6016">
        <f t="shared" si="129"/>
        <v>15</v>
      </c>
    </row>
    <row r="6017" spans="1:4" x14ac:dyDescent="0.25">
      <c r="A6017">
        <v>72</v>
      </c>
      <c r="B6017">
        <v>88</v>
      </c>
      <c r="C6017">
        <v>4</v>
      </c>
      <c r="D6017">
        <f t="shared" si="129"/>
        <v>16</v>
      </c>
    </row>
    <row r="6018" spans="1:4" x14ac:dyDescent="0.25">
      <c r="A6018">
        <v>72</v>
      </c>
      <c r="B6018">
        <v>90</v>
      </c>
      <c r="C6018">
        <v>3</v>
      </c>
      <c r="D6018">
        <f t="shared" si="129"/>
        <v>18</v>
      </c>
    </row>
    <row r="6019" spans="1:4" x14ac:dyDescent="0.25">
      <c r="A6019">
        <v>72</v>
      </c>
      <c r="B6019">
        <v>91</v>
      </c>
      <c r="C6019">
        <v>3</v>
      </c>
      <c r="D6019">
        <f t="shared" ref="D6019:D6082" si="130">IF(B6019-A6019&lt;21,B6019-A6019,"21+")</f>
        <v>19</v>
      </c>
    </row>
    <row r="6020" spans="1:4" x14ac:dyDescent="0.25">
      <c r="A6020">
        <v>72</v>
      </c>
      <c r="B6020">
        <v>92</v>
      </c>
      <c r="C6020">
        <v>2</v>
      </c>
      <c r="D6020">
        <f t="shared" si="130"/>
        <v>20</v>
      </c>
    </row>
    <row r="6021" spans="1:4" x14ac:dyDescent="0.25">
      <c r="A6021">
        <v>72</v>
      </c>
      <c r="B6021">
        <v>93</v>
      </c>
      <c r="C6021">
        <v>2</v>
      </c>
      <c r="D6021" t="str">
        <f t="shared" si="130"/>
        <v>21+</v>
      </c>
    </row>
    <row r="6022" spans="1:4" x14ac:dyDescent="0.25">
      <c r="A6022">
        <v>72</v>
      </c>
      <c r="B6022">
        <v>94</v>
      </c>
      <c r="C6022">
        <v>1</v>
      </c>
      <c r="D6022" t="str">
        <f t="shared" si="130"/>
        <v>21+</v>
      </c>
    </row>
    <row r="6023" spans="1:4" x14ac:dyDescent="0.25">
      <c r="A6023">
        <v>72</v>
      </c>
      <c r="B6023">
        <v>95</v>
      </c>
      <c r="C6023">
        <v>1</v>
      </c>
      <c r="D6023" t="str">
        <f t="shared" si="130"/>
        <v>21+</v>
      </c>
    </row>
    <row r="6024" spans="1:4" x14ac:dyDescent="0.25">
      <c r="A6024">
        <v>72</v>
      </c>
      <c r="B6024">
        <v>96</v>
      </c>
      <c r="C6024">
        <v>1</v>
      </c>
      <c r="D6024" t="str">
        <f t="shared" si="130"/>
        <v>21+</v>
      </c>
    </row>
    <row r="6025" spans="1:4" x14ac:dyDescent="0.25">
      <c r="A6025">
        <v>72</v>
      </c>
      <c r="B6025">
        <v>97</v>
      </c>
      <c r="C6025">
        <v>1</v>
      </c>
      <c r="D6025" t="str">
        <f t="shared" si="130"/>
        <v>21+</v>
      </c>
    </row>
    <row r="6026" spans="1:4" x14ac:dyDescent="0.25">
      <c r="A6026">
        <v>72</v>
      </c>
      <c r="B6026">
        <v>102</v>
      </c>
      <c r="C6026">
        <v>1</v>
      </c>
      <c r="D6026" t="str">
        <f t="shared" si="130"/>
        <v>21+</v>
      </c>
    </row>
    <row r="6027" spans="1:4" x14ac:dyDescent="0.25">
      <c r="A6027">
        <v>72</v>
      </c>
      <c r="B6027">
        <v>105</v>
      </c>
      <c r="C6027">
        <v>1</v>
      </c>
      <c r="D6027" t="str">
        <f t="shared" si="130"/>
        <v>21+</v>
      </c>
    </row>
    <row r="6028" spans="1:4" x14ac:dyDescent="0.25">
      <c r="A6028">
        <v>72</v>
      </c>
      <c r="B6028">
        <v>107</v>
      </c>
      <c r="C6028">
        <v>2</v>
      </c>
      <c r="D6028" t="str">
        <f t="shared" si="130"/>
        <v>21+</v>
      </c>
    </row>
    <row r="6029" spans="1:4" x14ac:dyDescent="0.25">
      <c r="A6029">
        <v>72</v>
      </c>
      <c r="B6029">
        <v>108</v>
      </c>
      <c r="C6029">
        <v>1</v>
      </c>
      <c r="D6029" t="str">
        <f t="shared" si="130"/>
        <v>21+</v>
      </c>
    </row>
    <row r="6030" spans="1:4" x14ac:dyDescent="0.25">
      <c r="A6030">
        <v>72</v>
      </c>
      <c r="B6030">
        <v>110</v>
      </c>
      <c r="C6030">
        <v>4</v>
      </c>
      <c r="D6030" t="str">
        <f t="shared" si="130"/>
        <v>21+</v>
      </c>
    </row>
    <row r="6031" spans="1:4" x14ac:dyDescent="0.25">
      <c r="A6031">
        <v>72</v>
      </c>
      <c r="B6031">
        <v>112</v>
      </c>
      <c r="C6031">
        <v>1</v>
      </c>
      <c r="D6031" t="str">
        <f t="shared" si="130"/>
        <v>21+</v>
      </c>
    </row>
    <row r="6032" spans="1:4" x14ac:dyDescent="0.25">
      <c r="A6032">
        <v>72</v>
      </c>
      <c r="B6032">
        <v>114</v>
      </c>
      <c r="C6032">
        <v>1</v>
      </c>
      <c r="D6032" t="str">
        <f t="shared" si="130"/>
        <v>21+</v>
      </c>
    </row>
    <row r="6033" spans="1:4" x14ac:dyDescent="0.25">
      <c r="A6033">
        <v>72</v>
      </c>
      <c r="B6033">
        <v>116</v>
      </c>
      <c r="C6033">
        <v>1</v>
      </c>
      <c r="D6033" t="str">
        <f t="shared" si="130"/>
        <v>21+</v>
      </c>
    </row>
    <row r="6034" spans="1:4" x14ac:dyDescent="0.25">
      <c r="A6034">
        <v>72</v>
      </c>
      <c r="B6034">
        <v>117</v>
      </c>
      <c r="C6034">
        <v>1</v>
      </c>
      <c r="D6034" t="str">
        <f t="shared" si="130"/>
        <v>21+</v>
      </c>
    </row>
    <row r="6035" spans="1:4" x14ac:dyDescent="0.25">
      <c r="A6035">
        <v>72</v>
      </c>
      <c r="B6035">
        <v>118</v>
      </c>
      <c r="C6035">
        <v>1</v>
      </c>
      <c r="D6035" t="str">
        <f t="shared" si="130"/>
        <v>21+</v>
      </c>
    </row>
    <row r="6036" spans="1:4" x14ac:dyDescent="0.25">
      <c r="A6036">
        <v>72</v>
      </c>
      <c r="B6036">
        <v>119</v>
      </c>
      <c r="C6036">
        <v>1</v>
      </c>
      <c r="D6036" t="str">
        <f t="shared" si="130"/>
        <v>21+</v>
      </c>
    </row>
    <row r="6037" spans="1:4" x14ac:dyDescent="0.25">
      <c r="A6037">
        <v>72</v>
      </c>
      <c r="B6037">
        <v>124</v>
      </c>
      <c r="C6037">
        <v>1</v>
      </c>
      <c r="D6037" t="str">
        <f t="shared" si="130"/>
        <v>21+</v>
      </c>
    </row>
    <row r="6038" spans="1:4" x14ac:dyDescent="0.25">
      <c r="A6038">
        <v>72</v>
      </c>
      <c r="B6038">
        <v>126</v>
      </c>
      <c r="C6038">
        <v>2</v>
      </c>
      <c r="D6038" t="str">
        <f t="shared" si="130"/>
        <v>21+</v>
      </c>
    </row>
    <row r="6039" spans="1:4" x14ac:dyDescent="0.25">
      <c r="A6039">
        <v>72</v>
      </c>
      <c r="B6039">
        <v>127</v>
      </c>
      <c r="C6039">
        <v>1</v>
      </c>
      <c r="D6039" t="str">
        <f t="shared" si="130"/>
        <v>21+</v>
      </c>
    </row>
    <row r="6040" spans="1:4" x14ac:dyDescent="0.25">
      <c r="A6040">
        <v>72</v>
      </c>
      <c r="B6040">
        <v>128</v>
      </c>
      <c r="C6040">
        <v>1</v>
      </c>
      <c r="D6040" t="str">
        <f t="shared" si="130"/>
        <v>21+</v>
      </c>
    </row>
    <row r="6041" spans="1:4" x14ac:dyDescent="0.25">
      <c r="A6041">
        <v>72</v>
      </c>
      <c r="B6041">
        <v>129</v>
      </c>
      <c r="C6041">
        <v>1</v>
      </c>
      <c r="D6041" t="str">
        <f t="shared" si="130"/>
        <v>21+</v>
      </c>
    </row>
    <row r="6042" spans="1:4" x14ac:dyDescent="0.25">
      <c r="A6042">
        <v>72</v>
      </c>
      <c r="B6042">
        <v>131</v>
      </c>
      <c r="C6042">
        <v>1</v>
      </c>
      <c r="D6042" t="str">
        <f t="shared" si="130"/>
        <v>21+</v>
      </c>
    </row>
    <row r="6043" spans="1:4" x14ac:dyDescent="0.25">
      <c r="A6043">
        <v>72</v>
      </c>
      <c r="B6043">
        <v>132</v>
      </c>
      <c r="C6043">
        <v>1</v>
      </c>
      <c r="D6043" t="str">
        <f t="shared" si="130"/>
        <v>21+</v>
      </c>
    </row>
    <row r="6044" spans="1:4" x14ac:dyDescent="0.25">
      <c r="A6044">
        <v>72</v>
      </c>
      <c r="B6044">
        <v>133</v>
      </c>
      <c r="C6044">
        <v>1</v>
      </c>
      <c r="D6044" t="str">
        <f t="shared" si="130"/>
        <v>21+</v>
      </c>
    </row>
    <row r="6045" spans="1:4" x14ac:dyDescent="0.25">
      <c r="A6045">
        <v>72</v>
      </c>
      <c r="B6045">
        <v>139</v>
      </c>
      <c r="C6045">
        <v>1</v>
      </c>
      <c r="D6045" t="str">
        <f t="shared" si="130"/>
        <v>21+</v>
      </c>
    </row>
    <row r="6046" spans="1:4" x14ac:dyDescent="0.25">
      <c r="A6046">
        <v>72</v>
      </c>
      <c r="B6046">
        <v>146</v>
      </c>
      <c r="C6046">
        <v>1</v>
      </c>
      <c r="D6046" t="str">
        <f t="shared" si="130"/>
        <v>21+</v>
      </c>
    </row>
    <row r="6047" spans="1:4" x14ac:dyDescent="0.25">
      <c r="A6047">
        <v>72</v>
      </c>
      <c r="B6047">
        <v>158</v>
      </c>
      <c r="C6047">
        <v>1</v>
      </c>
      <c r="D6047" t="str">
        <f t="shared" si="130"/>
        <v>21+</v>
      </c>
    </row>
    <row r="6048" spans="1:4" x14ac:dyDescent="0.25">
      <c r="A6048">
        <v>72</v>
      </c>
      <c r="B6048">
        <v>163</v>
      </c>
      <c r="C6048">
        <v>1</v>
      </c>
      <c r="D6048" t="str">
        <f t="shared" si="130"/>
        <v>21+</v>
      </c>
    </row>
    <row r="6049" spans="1:4" x14ac:dyDescent="0.25">
      <c r="A6049">
        <v>72</v>
      </c>
      <c r="B6049">
        <v>170</v>
      </c>
      <c r="C6049">
        <v>1</v>
      </c>
      <c r="D6049" t="str">
        <f t="shared" si="130"/>
        <v>21+</v>
      </c>
    </row>
    <row r="6050" spans="1:4" x14ac:dyDescent="0.25">
      <c r="A6050">
        <v>72</v>
      </c>
      <c r="B6050">
        <v>172</v>
      </c>
      <c r="C6050">
        <v>1</v>
      </c>
      <c r="D6050" t="str">
        <f t="shared" si="130"/>
        <v>21+</v>
      </c>
    </row>
    <row r="6051" spans="1:4" x14ac:dyDescent="0.25">
      <c r="A6051">
        <v>72</v>
      </c>
      <c r="B6051">
        <v>323</v>
      </c>
      <c r="C6051">
        <v>1</v>
      </c>
      <c r="D6051" t="str">
        <f t="shared" si="130"/>
        <v>21+</v>
      </c>
    </row>
    <row r="6052" spans="1:4" x14ac:dyDescent="0.25">
      <c r="A6052">
        <v>73</v>
      </c>
      <c r="B6052">
        <v>73</v>
      </c>
      <c r="C6052">
        <v>3</v>
      </c>
      <c r="D6052">
        <f t="shared" si="130"/>
        <v>0</v>
      </c>
    </row>
    <row r="6053" spans="1:4" x14ac:dyDescent="0.25">
      <c r="A6053">
        <v>73</v>
      </c>
      <c r="B6053">
        <v>74</v>
      </c>
      <c r="C6053">
        <v>2</v>
      </c>
      <c r="D6053">
        <f t="shared" si="130"/>
        <v>1</v>
      </c>
    </row>
    <row r="6054" spans="1:4" x14ac:dyDescent="0.25">
      <c r="A6054">
        <v>73</v>
      </c>
      <c r="B6054">
        <v>75</v>
      </c>
      <c r="C6054">
        <v>2</v>
      </c>
      <c r="D6054">
        <f t="shared" si="130"/>
        <v>2</v>
      </c>
    </row>
    <row r="6055" spans="1:4" x14ac:dyDescent="0.25">
      <c r="A6055">
        <v>73</v>
      </c>
      <c r="B6055">
        <v>76</v>
      </c>
      <c r="C6055">
        <v>3</v>
      </c>
      <c r="D6055">
        <f t="shared" si="130"/>
        <v>3</v>
      </c>
    </row>
    <row r="6056" spans="1:4" x14ac:dyDescent="0.25">
      <c r="A6056">
        <v>73</v>
      </c>
      <c r="B6056">
        <v>77</v>
      </c>
      <c r="C6056">
        <v>2</v>
      </c>
      <c r="D6056">
        <f t="shared" si="130"/>
        <v>4</v>
      </c>
    </row>
    <row r="6057" spans="1:4" x14ac:dyDescent="0.25">
      <c r="A6057">
        <v>73</v>
      </c>
      <c r="B6057">
        <v>79</v>
      </c>
      <c r="C6057">
        <v>1</v>
      </c>
      <c r="D6057">
        <f t="shared" si="130"/>
        <v>6</v>
      </c>
    </row>
    <row r="6058" spans="1:4" x14ac:dyDescent="0.25">
      <c r="A6058">
        <v>73</v>
      </c>
      <c r="B6058">
        <v>80</v>
      </c>
      <c r="C6058">
        <v>1</v>
      </c>
      <c r="D6058">
        <f t="shared" si="130"/>
        <v>7</v>
      </c>
    </row>
    <row r="6059" spans="1:4" x14ac:dyDescent="0.25">
      <c r="A6059">
        <v>73</v>
      </c>
      <c r="B6059">
        <v>81</v>
      </c>
      <c r="C6059">
        <v>3</v>
      </c>
      <c r="D6059">
        <f t="shared" si="130"/>
        <v>8</v>
      </c>
    </row>
    <row r="6060" spans="1:4" x14ac:dyDescent="0.25">
      <c r="A6060">
        <v>73</v>
      </c>
      <c r="B6060">
        <v>85</v>
      </c>
      <c r="C6060">
        <v>1</v>
      </c>
      <c r="D6060">
        <f t="shared" si="130"/>
        <v>12</v>
      </c>
    </row>
    <row r="6061" spans="1:4" x14ac:dyDescent="0.25">
      <c r="A6061">
        <v>73</v>
      </c>
      <c r="B6061">
        <v>86</v>
      </c>
      <c r="C6061">
        <v>3</v>
      </c>
      <c r="D6061">
        <f t="shared" si="130"/>
        <v>13</v>
      </c>
    </row>
    <row r="6062" spans="1:4" x14ac:dyDescent="0.25">
      <c r="A6062">
        <v>73</v>
      </c>
      <c r="B6062">
        <v>87</v>
      </c>
      <c r="C6062">
        <v>2</v>
      </c>
      <c r="D6062">
        <f t="shared" si="130"/>
        <v>14</v>
      </c>
    </row>
    <row r="6063" spans="1:4" x14ac:dyDescent="0.25">
      <c r="A6063">
        <v>73</v>
      </c>
      <c r="B6063">
        <v>88</v>
      </c>
      <c r="C6063">
        <v>1</v>
      </c>
      <c r="D6063">
        <f t="shared" si="130"/>
        <v>15</v>
      </c>
    </row>
    <row r="6064" spans="1:4" x14ac:dyDescent="0.25">
      <c r="A6064">
        <v>73</v>
      </c>
      <c r="B6064">
        <v>90</v>
      </c>
      <c r="C6064">
        <v>1</v>
      </c>
      <c r="D6064">
        <f t="shared" si="130"/>
        <v>17</v>
      </c>
    </row>
    <row r="6065" spans="1:4" x14ac:dyDescent="0.25">
      <c r="A6065">
        <v>73</v>
      </c>
      <c r="B6065">
        <v>91</v>
      </c>
      <c r="C6065">
        <v>2</v>
      </c>
      <c r="D6065">
        <f t="shared" si="130"/>
        <v>18</v>
      </c>
    </row>
    <row r="6066" spans="1:4" x14ac:dyDescent="0.25">
      <c r="A6066">
        <v>73</v>
      </c>
      <c r="B6066">
        <v>92</v>
      </c>
      <c r="C6066">
        <v>3</v>
      </c>
      <c r="D6066">
        <f t="shared" si="130"/>
        <v>19</v>
      </c>
    </row>
    <row r="6067" spans="1:4" x14ac:dyDescent="0.25">
      <c r="A6067">
        <v>73</v>
      </c>
      <c r="B6067">
        <v>93</v>
      </c>
      <c r="C6067">
        <v>3</v>
      </c>
      <c r="D6067">
        <f t="shared" si="130"/>
        <v>20</v>
      </c>
    </row>
    <row r="6068" spans="1:4" x14ac:dyDescent="0.25">
      <c r="A6068">
        <v>73</v>
      </c>
      <c r="B6068">
        <v>94</v>
      </c>
      <c r="C6068">
        <v>2</v>
      </c>
      <c r="D6068" t="str">
        <f t="shared" si="130"/>
        <v>21+</v>
      </c>
    </row>
    <row r="6069" spans="1:4" x14ac:dyDescent="0.25">
      <c r="A6069">
        <v>73</v>
      </c>
      <c r="B6069">
        <v>95</v>
      </c>
      <c r="C6069">
        <v>3</v>
      </c>
      <c r="D6069" t="str">
        <f t="shared" si="130"/>
        <v>21+</v>
      </c>
    </row>
    <row r="6070" spans="1:4" x14ac:dyDescent="0.25">
      <c r="A6070">
        <v>73</v>
      </c>
      <c r="B6070">
        <v>97</v>
      </c>
      <c r="C6070">
        <v>3</v>
      </c>
      <c r="D6070" t="str">
        <f t="shared" si="130"/>
        <v>21+</v>
      </c>
    </row>
    <row r="6071" spans="1:4" x14ac:dyDescent="0.25">
      <c r="A6071">
        <v>73</v>
      </c>
      <c r="B6071">
        <v>98</v>
      </c>
      <c r="C6071">
        <v>5</v>
      </c>
      <c r="D6071" t="str">
        <f t="shared" si="130"/>
        <v>21+</v>
      </c>
    </row>
    <row r="6072" spans="1:4" x14ac:dyDescent="0.25">
      <c r="A6072">
        <v>73</v>
      </c>
      <c r="B6072">
        <v>100</v>
      </c>
      <c r="C6072">
        <v>1</v>
      </c>
      <c r="D6072" t="str">
        <f t="shared" si="130"/>
        <v>21+</v>
      </c>
    </row>
    <row r="6073" spans="1:4" x14ac:dyDescent="0.25">
      <c r="A6073">
        <v>73</v>
      </c>
      <c r="B6073">
        <v>101</v>
      </c>
      <c r="C6073">
        <v>2</v>
      </c>
      <c r="D6073" t="str">
        <f t="shared" si="130"/>
        <v>21+</v>
      </c>
    </row>
    <row r="6074" spans="1:4" x14ac:dyDescent="0.25">
      <c r="A6074">
        <v>73</v>
      </c>
      <c r="B6074">
        <v>102</v>
      </c>
      <c r="C6074">
        <v>1</v>
      </c>
      <c r="D6074" t="str">
        <f t="shared" si="130"/>
        <v>21+</v>
      </c>
    </row>
    <row r="6075" spans="1:4" x14ac:dyDescent="0.25">
      <c r="A6075">
        <v>73</v>
      </c>
      <c r="B6075">
        <v>106</v>
      </c>
      <c r="C6075">
        <v>1</v>
      </c>
      <c r="D6075" t="str">
        <f t="shared" si="130"/>
        <v>21+</v>
      </c>
    </row>
    <row r="6076" spans="1:4" x14ac:dyDescent="0.25">
      <c r="A6076">
        <v>73</v>
      </c>
      <c r="B6076">
        <v>107</v>
      </c>
      <c r="C6076">
        <v>3</v>
      </c>
      <c r="D6076" t="str">
        <f t="shared" si="130"/>
        <v>21+</v>
      </c>
    </row>
    <row r="6077" spans="1:4" x14ac:dyDescent="0.25">
      <c r="A6077">
        <v>73</v>
      </c>
      <c r="B6077">
        <v>108</v>
      </c>
      <c r="C6077">
        <v>1</v>
      </c>
      <c r="D6077" t="str">
        <f t="shared" si="130"/>
        <v>21+</v>
      </c>
    </row>
    <row r="6078" spans="1:4" x14ac:dyDescent="0.25">
      <c r="A6078">
        <v>73</v>
      </c>
      <c r="B6078">
        <v>109</v>
      </c>
      <c r="C6078">
        <v>1</v>
      </c>
      <c r="D6078" t="str">
        <f t="shared" si="130"/>
        <v>21+</v>
      </c>
    </row>
    <row r="6079" spans="1:4" x14ac:dyDescent="0.25">
      <c r="A6079">
        <v>73</v>
      </c>
      <c r="B6079">
        <v>111</v>
      </c>
      <c r="C6079">
        <v>1</v>
      </c>
      <c r="D6079" t="str">
        <f t="shared" si="130"/>
        <v>21+</v>
      </c>
    </row>
    <row r="6080" spans="1:4" x14ac:dyDescent="0.25">
      <c r="A6080">
        <v>73</v>
      </c>
      <c r="B6080">
        <v>112</v>
      </c>
      <c r="C6080">
        <v>1</v>
      </c>
      <c r="D6080" t="str">
        <f t="shared" si="130"/>
        <v>21+</v>
      </c>
    </row>
    <row r="6081" spans="1:4" x14ac:dyDescent="0.25">
      <c r="A6081">
        <v>73</v>
      </c>
      <c r="B6081">
        <v>113</v>
      </c>
      <c r="C6081">
        <v>1</v>
      </c>
      <c r="D6081" t="str">
        <f t="shared" si="130"/>
        <v>21+</v>
      </c>
    </row>
    <row r="6082" spans="1:4" x14ac:dyDescent="0.25">
      <c r="A6082">
        <v>73</v>
      </c>
      <c r="B6082">
        <v>115</v>
      </c>
      <c r="C6082">
        <v>1</v>
      </c>
      <c r="D6082" t="str">
        <f t="shared" si="130"/>
        <v>21+</v>
      </c>
    </row>
    <row r="6083" spans="1:4" x14ac:dyDescent="0.25">
      <c r="A6083">
        <v>73</v>
      </c>
      <c r="B6083">
        <v>117</v>
      </c>
      <c r="C6083">
        <v>2</v>
      </c>
      <c r="D6083" t="str">
        <f t="shared" ref="D6083:D6146" si="131">IF(B6083-A6083&lt;21,B6083-A6083,"21+")</f>
        <v>21+</v>
      </c>
    </row>
    <row r="6084" spans="1:4" x14ac:dyDescent="0.25">
      <c r="A6084">
        <v>73</v>
      </c>
      <c r="B6084">
        <v>118</v>
      </c>
      <c r="C6084">
        <v>1</v>
      </c>
      <c r="D6084" t="str">
        <f t="shared" si="131"/>
        <v>21+</v>
      </c>
    </row>
    <row r="6085" spans="1:4" x14ac:dyDescent="0.25">
      <c r="A6085">
        <v>73</v>
      </c>
      <c r="B6085">
        <v>119</v>
      </c>
      <c r="C6085">
        <v>1</v>
      </c>
      <c r="D6085" t="str">
        <f t="shared" si="131"/>
        <v>21+</v>
      </c>
    </row>
    <row r="6086" spans="1:4" x14ac:dyDescent="0.25">
      <c r="A6086">
        <v>73</v>
      </c>
      <c r="B6086">
        <v>120</v>
      </c>
      <c r="C6086">
        <v>1</v>
      </c>
      <c r="D6086" t="str">
        <f t="shared" si="131"/>
        <v>21+</v>
      </c>
    </row>
    <row r="6087" spans="1:4" x14ac:dyDescent="0.25">
      <c r="A6087">
        <v>73</v>
      </c>
      <c r="B6087">
        <v>121</v>
      </c>
      <c r="C6087">
        <v>1</v>
      </c>
      <c r="D6087" t="str">
        <f t="shared" si="131"/>
        <v>21+</v>
      </c>
    </row>
    <row r="6088" spans="1:4" x14ac:dyDescent="0.25">
      <c r="A6088">
        <v>73</v>
      </c>
      <c r="B6088">
        <v>126</v>
      </c>
      <c r="C6088">
        <v>1</v>
      </c>
      <c r="D6088" t="str">
        <f t="shared" si="131"/>
        <v>21+</v>
      </c>
    </row>
    <row r="6089" spans="1:4" x14ac:dyDescent="0.25">
      <c r="A6089">
        <v>73</v>
      </c>
      <c r="B6089">
        <v>132</v>
      </c>
      <c r="C6089">
        <v>1</v>
      </c>
      <c r="D6089" t="str">
        <f t="shared" si="131"/>
        <v>21+</v>
      </c>
    </row>
    <row r="6090" spans="1:4" x14ac:dyDescent="0.25">
      <c r="A6090">
        <v>73</v>
      </c>
      <c r="B6090">
        <v>133</v>
      </c>
      <c r="C6090">
        <v>1</v>
      </c>
      <c r="D6090" t="str">
        <f t="shared" si="131"/>
        <v>21+</v>
      </c>
    </row>
    <row r="6091" spans="1:4" x14ac:dyDescent="0.25">
      <c r="A6091">
        <v>73</v>
      </c>
      <c r="B6091">
        <v>136</v>
      </c>
      <c r="C6091">
        <v>1</v>
      </c>
      <c r="D6091" t="str">
        <f t="shared" si="131"/>
        <v>21+</v>
      </c>
    </row>
    <row r="6092" spans="1:4" x14ac:dyDescent="0.25">
      <c r="A6092">
        <v>73</v>
      </c>
      <c r="B6092">
        <v>140</v>
      </c>
      <c r="C6092">
        <v>1</v>
      </c>
      <c r="D6092" t="str">
        <f t="shared" si="131"/>
        <v>21+</v>
      </c>
    </row>
    <row r="6093" spans="1:4" x14ac:dyDescent="0.25">
      <c r="A6093">
        <v>73</v>
      </c>
      <c r="B6093">
        <v>141</v>
      </c>
      <c r="C6093">
        <v>1</v>
      </c>
      <c r="D6093" t="str">
        <f t="shared" si="131"/>
        <v>21+</v>
      </c>
    </row>
    <row r="6094" spans="1:4" x14ac:dyDescent="0.25">
      <c r="A6094">
        <v>73</v>
      </c>
      <c r="B6094">
        <v>164</v>
      </c>
      <c r="C6094">
        <v>1</v>
      </c>
      <c r="D6094" t="str">
        <f t="shared" si="131"/>
        <v>21+</v>
      </c>
    </row>
    <row r="6095" spans="1:4" x14ac:dyDescent="0.25">
      <c r="A6095">
        <v>74</v>
      </c>
      <c r="B6095">
        <v>74</v>
      </c>
      <c r="C6095">
        <v>5</v>
      </c>
      <c r="D6095">
        <f t="shared" si="131"/>
        <v>0</v>
      </c>
    </row>
    <row r="6096" spans="1:4" x14ac:dyDescent="0.25">
      <c r="A6096">
        <v>74</v>
      </c>
      <c r="B6096">
        <v>76</v>
      </c>
      <c r="C6096">
        <v>4</v>
      </c>
      <c r="D6096">
        <f t="shared" si="131"/>
        <v>2</v>
      </c>
    </row>
    <row r="6097" spans="1:4" x14ac:dyDescent="0.25">
      <c r="A6097">
        <v>74</v>
      </c>
      <c r="B6097">
        <v>77</v>
      </c>
      <c r="C6097">
        <v>2</v>
      </c>
      <c r="D6097">
        <f t="shared" si="131"/>
        <v>3</v>
      </c>
    </row>
    <row r="6098" spans="1:4" x14ac:dyDescent="0.25">
      <c r="A6098">
        <v>74</v>
      </c>
      <c r="B6098">
        <v>78</v>
      </c>
      <c r="C6098">
        <v>5</v>
      </c>
      <c r="D6098">
        <f t="shared" si="131"/>
        <v>4</v>
      </c>
    </row>
    <row r="6099" spans="1:4" x14ac:dyDescent="0.25">
      <c r="A6099">
        <v>74</v>
      </c>
      <c r="B6099">
        <v>79</v>
      </c>
      <c r="C6099">
        <v>2</v>
      </c>
      <c r="D6099">
        <f t="shared" si="131"/>
        <v>5</v>
      </c>
    </row>
    <row r="6100" spans="1:4" x14ac:dyDescent="0.25">
      <c r="A6100">
        <v>74</v>
      </c>
      <c r="B6100">
        <v>80</v>
      </c>
      <c r="C6100">
        <v>1</v>
      </c>
      <c r="D6100">
        <f t="shared" si="131"/>
        <v>6</v>
      </c>
    </row>
    <row r="6101" spans="1:4" x14ac:dyDescent="0.25">
      <c r="A6101">
        <v>74</v>
      </c>
      <c r="B6101">
        <v>82</v>
      </c>
      <c r="C6101">
        <v>1</v>
      </c>
      <c r="D6101">
        <f t="shared" si="131"/>
        <v>8</v>
      </c>
    </row>
    <row r="6102" spans="1:4" x14ac:dyDescent="0.25">
      <c r="A6102">
        <v>74</v>
      </c>
      <c r="B6102">
        <v>83</v>
      </c>
      <c r="C6102">
        <v>2</v>
      </c>
      <c r="D6102">
        <f t="shared" si="131"/>
        <v>9</v>
      </c>
    </row>
    <row r="6103" spans="1:4" x14ac:dyDescent="0.25">
      <c r="A6103">
        <v>74</v>
      </c>
      <c r="B6103">
        <v>84</v>
      </c>
      <c r="C6103">
        <v>1</v>
      </c>
      <c r="D6103">
        <f t="shared" si="131"/>
        <v>10</v>
      </c>
    </row>
    <row r="6104" spans="1:4" x14ac:dyDescent="0.25">
      <c r="A6104">
        <v>74</v>
      </c>
      <c r="B6104">
        <v>85</v>
      </c>
      <c r="C6104">
        <v>1</v>
      </c>
      <c r="D6104">
        <f t="shared" si="131"/>
        <v>11</v>
      </c>
    </row>
    <row r="6105" spans="1:4" x14ac:dyDescent="0.25">
      <c r="A6105">
        <v>74</v>
      </c>
      <c r="B6105">
        <v>86</v>
      </c>
      <c r="C6105">
        <v>2</v>
      </c>
      <c r="D6105">
        <f t="shared" si="131"/>
        <v>12</v>
      </c>
    </row>
    <row r="6106" spans="1:4" x14ac:dyDescent="0.25">
      <c r="A6106">
        <v>74</v>
      </c>
      <c r="B6106">
        <v>87</v>
      </c>
      <c r="C6106">
        <v>1</v>
      </c>
      <c r="D6106">
        <f t="shared" si="131"/>
        <v>13</v>
      </c>
    </row>
    <row r="6107" spans="1:4" x14ac:dyDescent="0.25">
      <c r="A6107">
        <v>74</v>
      </c>
      <c r="B6107">
        <v>88</v>
      </c>
      <c r="C6107">
        <v>2</v>
      </c>
      <c r="D6107">
        <f t="shared" si="131"/>
        <v>14</v>
      </c>
    </row>
    <row r="6108" spans="1:4" x14ac:dyDescent="0.25">
      <c r="A6108">
        <v>74</v>
      </c>
      <c r="B6108">
        <v>89</v>
      </c>
      <c r="C6108">
        <v>2</v>
      </c>
      <c r="D6108">
        <f t="shared" si="131"/>
        <v>15</v>
      </c>
    </row>
    <row r="6109" spans="1:4" x14ac:dyDescent="0.25">
      <c r="A6109">
        <v>74</v>
      </c>
      <c r="B6109">
        <v>90</v>
      </c>
      <c r="C6109">
        <v>3</v>
      </c>
      <c r="D6109">
        <f t="shared" si="131"/>
        <v>16</v>
      </c>
    </row>
    <row r="6110" spans="1:4" x14ac:dyDescent="0.25">
      <c r="A6110">
        <v>74</v>
      </c>
      <c r="B6110">
        <v>91</v>
      </c>
      <c r="C6110">
        <v>1</v>
      </c>
      <c r="D6110">
        <f t="shared" si="131"/>
        <v>17</v>
      </c>
    </row>
    <row r="6111" spans="1:4" x14ac:dyDescent="0.25">
      <c r="A6111">
        <v>74</v>
      </c>
      <c r="B6111">
        <v>92</v>
      </c>
      <c r="C6111">
        <v>1</v>
      </c>
      <c r="D6111">
        <f t="shared" si="131"/>
        <v>18</v>
      </c>
    </row>
    <row r="6112" spans="1:4" x14ac:dyDescent="0.25">
      <c r="A6112">
        <v>74</v>
      </c>
      <c r="B6112">
        <v>94</v>
      </c>
      <c r="C6112">
        <v>1</v>
      </c>
      <c r="D6112">
        <f t="shared" si="131"/>
        <v>20</v>
      </c>
    </row>
    <row r="6113" spans="1:4" x14ac:dyDescent="0.25">
      <c r="A6113">
        <v>74</v>
      </c>
      <c r="B6113">
        <v>95</v>
      </c>
      <c r="C6113">
        <v>1</v>
      </c>
      <c r="D6113" t="str">
        <f t="shared" si="131"/>
        <v>21+</v>
      </c>
    </row>
    <row r="6114" spans="1:4" x14ac:dyDescent="0.25">
      <c r="A6114">
        <v>74</v>
      </c>
      <c r="B6114">
        <v>96</v>
      </c>
      <c r="C6114">
        <v>1</v>
      </c>
      <c r="D6114" t="str">
        <f t="shared" si="131"/>
        <v>21+</v>
      </c>
    </row>
    <row r="6115" spans="1:4" x14ac:dyDescent="0.25">
      <c r="A6115">
        <v>74</v>
      </c>
      <c r="B6115">
        <v>97</v>
      </c>
      <c r="C6115">
        <v>1</v>
      </c>
      <c r="D6115" t="str">
        <f t="shared" si="131"/>
        <v>21+</v>
      </c>
    </row>
    <row r="6116" spans="1:4" x14ac:dyDescent="0.25">
      <c r="A6116">
        <v>74</v>
      </c>
      <c r="B6116">
        <v>103</v>
      </c>
      <c r="C6116">
        <v>1</v>
      </c>
      <c r="D6116" t="str">
        <f t="shared" si="131"/>
        <v>21+</v>
      </c>
    </row>
    <row r="6117" spans="1:4" x14ac:dyDescent="0.25">
      <c r="A6117">
        <v>74</v>
      </c>
      <c r="B6117">
        <v>104</v>
      </c>
      <c r="C6117">
        <v>2</v>
      </c>
      <c r="D6117" t="str">
        <f t="shared" si="131"/>
        <v>21+</v>
      </c>
    </row>
    <row r="6118" spans="1:4" x14ac:dyDescent="0.25">
      <c r="A6118">
        <v>74</v>
      </c>
      <c r="B6118">
        <v>105</v>
      </c>
      <c r="C6118">
        <v>2</v>
      </c>
      <c r="D6118" t="str">
        <f t="shared" si="131"/>
        <v>21+</v>
      </c>
    </row>
    <row r="6119" spans="1:4" x14ac:dyDescent="0.25">
      <c r="A6119">
        <v>74</v>
      </c>
      <c r="B6119">
        <v>106</v>
      </c>
      <c r="C6119">
        <v>1</v>
      </c>
      <c r="D6119" t="str">
        <f t="shared" si="131"/>
        <v>21+</v>
      </c>
    </row>
    <row r="6120" spans="1:4" x14ac:dyDescent="0.25">
      <c r="A6120">
        <v>74</v>
      </c>
      <c r="B6120">
        <v>107</v>
      </c>
      <c r="C6120">
        <v>2</v>
      </c>
      <c r="D6120" t="str">
        <f t="shared" si="131"/>
        <v>21+</v>
      </c>
    </row>
    <row r="6121" spans="1:4" x14ac:dyDescent="0.25">
      <c r="A6121">
        <v>74</v>
      </c>
      <c r="B6121">
        <v>110</v>
      </c>
      <c r="C6121">
        <v>1</v>
      </c>
      <c r="D6121" t="str">
        <f t="shared" si="131"/>
        <v>21+</v>
      </c>
    </row>
    <row r="6122" spans="1:4" x14ac:dyDescent="0.25">
      <c r="A6122">
        <v>74</v>
      </c>
      <c r="B6122">
        <v>113</v>
      </c>
      <c r="C6122">
        <v>2</v>
      </c>
      <c r="D6122" t="str">
        <f t="shared" si="131"/>
        <v>21+</v>
      </c>
    </row>
    <row r="6123" spans="1:4" x14ac:dyDescent="0.25">
      <c r="A6123">
        <v>74</v>
      </c>
      <c r="B6123">
        <v>114</v>
      </c>
      <c r="C6123">
        <v>1</v>
      </c>
      <c r="D6123" t="str">
        <f t="shared" si="131"/>
        <v>21+</v>
      </c>
    </row>
    <row r="6124" spans="1:4" x14ac:dyDescent="0.25">
      <c r="A6124">
        <v>74</v>
      </c>
      <c r="B6124">
        <v>115</v>
      </c>
      <c r="C6124">
        <v>1</v>
      </c>
      <c r="D6124" t="str">
        <f t="shared" si="131"/>
        <v>21+</v>
      </c>
    </row>
    <row r="6125" spans="1:4" x14ac:dyDescent="0.25">
      <c r="A6125">
        <v>74</v>
      </c>
      <c r="B6125">
        <v>116</v>
      </c>
      <c r="C6125">
        <v>1</v>
      </c>
      <c r="D6125" t="str">
        <f t="shared" si="131"/>
        <v>21+</v>
      </c>
    </row>
    <row r="6126" spans="1:4" x14ac:dyDescent="0.25">
      <c r="A6126">
        <v>74</v>
      </c>
      <c r="B6126">
        <v>117</v>
      </c>
      <c r="C6126">
        <v>1</v>
      </c>
      <c r="D6126" t="str">
        <f t="shared" si="131"/>
        <v>21+</v>
      </c>
    </row>
    <row r="6127" spans="1:4" x14ac:dyDescent="0.25">
      <c r="A6127">
        <v>74</v>
      </c>
      <c r="B6127">
        <v>118</v>
      </c>
      <c r="C6127">
        <v>1</v>
      </c>
      <c r="D6127" t="str">
        <f t="shared" si="131"/>
        <v>21+</v>
      </c>
    </row>
    <row r="6128" spans="1:4" x14ac:dyDescent="0.25">
      <c r="A6128">
        <v>74</v>
      </c>
      <c r="B6128">
        <v>123</v>
      </c>
      <c r="C6128">
        <v>1</v>
      </c>
      <c r="D6128" t="str">
        <f t="shared" si="131"/>
        <v>21+</v>
      </c>
    </row>
    <row r="6129" spans="1:4" x14ac:dyDescent="0.25">
      <c r="A6129">
        <v>74</v>
      </c>
      <c r="B6129">
        <v>134</v>
      </c>
      <c r="C6129">
        <v>1</v>
      </c>
      <c r="D6129" t="str">
        <f t="shared" si="131"/>
        <v>21+</v>
      </c>
    </row>
    <row r="6130" spans="1:4" x14ac:dyDescent="0.25">
      <c r="A6130">
        <v>74</v>
      </c>
      <c r="B6130">
        <v>139</v>
      </c>
      <c r="C6130">
        <v>1</v>
      </c>
      <c r="D6130" t="str">
        <f t="shared" si="131"/>
        <v>21+</v>
      </c>
    </row>
    <row r="6131" spans="1:4" x14ac:dyDescent="0.25">
      <c r="A6131">
        <v>74</v>
      </c>
      <c r="B6131">
        <v>140</v>
      </c>
      <c r="C6131">
        <v>1</v>
      </c>
      <c r="D6131" t="str">
        <f t="shared" si="131"/>
        <v>21+</v>
      </c>
    </row>
    <row r="6132" spans="1:4" x14ac:dyDescent="0.25">
      <c r="A6132">
        <v>74</v>
      </c>
      <c r="B6132">
        <v>142</v>
      </c>
      <c r="C6132">
        <v>1</v>
      </c>
      <c r="D6132" t="str">
        <f t="shared" si="131"/>
        <v>21+</v>
      </c>
    </row>
    <row r="6133" spans="1:4" x14ac:dyDescent="0.25">
      <c r="A6133">
        <v>74</v>
      </c>
      <c r="B6133">
        <v>168</v>
      </c>
      <c r="C6133">
        <v>1</v>
      </c>
      <c r="D6133" t="str">
        <f t="shared" si="131"/>
        <v>21+</v>
      </c>
    </row>
    <row r="6134" spans="1:4" x14ac:dyDescent="0.25">
      <c r="A6134">
        <v>75</v>
      </c>
      <c r="B6134">
        <v>75</v>
      </c>
      <c r="C6134">
        <v>1</v>
      </c>
      <c r="D6134">
        <f t="shared" si="131"/>
        <v>0</v>
      </c>
    </row>
    <row r="6135" spans="1:4" x14ac:dyDescent="0.25">
      <c r="A6135">
        <v>75</v>
      </c>
      <c r="B6135">
        <v>77</v>
      </c>
      <c r="C6135">
        <v>1</v>
      </c>
      <c r="D6135">
        <f t="shared" si="131"/>
        <v>2</v>
      </c>
    </row>
    <row r="6136" spans="1:4" x14ac:dyDescent="0.25">
      <c r="A6136">
        <v>75</v>
      </c>
      <c r="B6136">
        <v>78</v>
      </c>
      <c r="C6136">
        <v>2</v>
      </c>
      <c r="D6136">
        <f t="shared" si="131"/>
        <v>3</v>
      </c>
    </row>
    <row r="6137" spans="1:4" x14ac:dyDescent="0.25">
      <c r="A6137">
        <v>75</v>
      </c>
      <c r="B6137">
        <v>79</v>
      </c>
      <c r="C6137">
        <v>4</v>
      </c>
      <c r="D6137">
        <f t="shared" si="131"/>
        <v>4</v>
      </c>
    </row>
    <row r="6138" spans="1:4" x14ac:dyDescent="0.25">
      <c r="A6138">
        <v>75</v>
      </c>
      <c r="B6138">
        <v>80</v>
      </c>
      <c r="C6138">
        <v>1</v>
      </c>
      <c r="D6138">
        <f t="shared" si="131"/>
        <v>5</v>
      </c>
    </row>
    <row r="6139" spans="1:4" x14ac:dyDescent="0.25">
      <c r="A6139">
        <v>75</v>
      </c>
      <c r="B6139">
        <v>81</v>
      </c>
      <c r="C6139">
        <v>2</v>
      </c>
      <c r="D6139">
        <f t="shared" si="131"/>
        <v>6</v>
      </c>
    </row>
    <row r="6140" spans="1:4" x14ac:dyDescent="0.25">
      <c r="A6140">
        <v>75</v>
      </c>
      <c r="B6140">
        <v>82</v>
      </c>
      <c r="C6140">
        <v>1</v>
      </c>
      <c r="D6140">
        <f t="shared" si="131"/>
        <v>7</v>
      </c>
    </row>
    <row r="6141" spans="1:4" x14ac:dyDescent="0.25">
      <c r="A6141">
        <v>75</v>
      </c>
      <c r="B6141">
        <v>83</v>
      </c>
      <c r="C6141">
        <v>1</v>
      </c>
      <c r="D6141">
        <f t="shared" si="131"/>
        <v>8</v>
      </c>
    </row>
    <row r="6142" spans="1:4" x14ac:dyDescent="0.25">
      <c r="A6142">
        <v>75</v>
      </c>
      <c r="B6142">
        <v>85</v>
      </c>
      <c r="C6142">
        <v>3</v>
      </c>
      <c r="D6142">
        <f t="shared" si="131"/>
        <v>10</v>
      </c>
    </row>
    <row r="6143" spans="1:4" x14ac:dyDescent="0.25">
      <c r="A6143">
        <v>75</v>
      </c>
      <c r="B6143">
        <v>86</v>
      </c>
      <c r="C6143">
        <v>1</v>
      </c>
      <c r="D6143">
        <f t="shared" si="131"/>
        <v>11</v>
      </c>
    </row>
    <row r="6144" spans="1:4" x14ac:dyDescent="0.25">
      <c r="A6144">
        <v>75</v>
      </c>
      <c r="B6144">
        <v>90</v>
      </c>
      <c r="C6144">
        <v>2</v>
      </c>
      <c r="D6144">
        <f t="shared" si="131"/>
        <v>15</v>
      </c>
    </row>
    <row r="6145" spans="1:4" x14ac:dyDescent="0.25">
      <c r="A6145">
        <v>75</v>
      </c>
      <c r="B6145">
        <v>94</v>
      </c>
      <c r="C6145">
        <v>1</v>
      </c>
      <c r="D6145">
        <f t="shared" si="131"/>
        <v>19</v>
      </c>
    </row>
    <row r="6146" spans="1:4" x14ac:dyDescent="0.25">
      <c r="A6146">
        <v>75</v>
      </c>
      <c r="B6146">
        <v>96</v>
      </c>
      <c r="C6146">
        <v>3</v>
      </c>
      <c r="D6146" t="str">
        <f t="shared" si="131"/>
        <v>21+</v>
      </c>
    </row>
    <row r="6147" spans="1:4" x14ac:dyDescent="0.25">
      <c r="A6147">
        <v>75</v>
      </c>
      <c r="B6147">
        <v>97</v>
      </c>
      <c r="C6147">
        <v>1</v>
      </c>
      <c r="D6147" t="str">
        <f t="shared" ref="D6147:D6210" si="132">IF(B6147-A6147&lt;21,B6147-A6147,"21+")</f>
        <v>21+</v>
      </c>
    </row>
    <row r="6148" spans="1:4" x14ac:dyDescent="0.25">
      <c r="A6148">
        <v>75</v>
      </c>
      <c r="B6148">
        <v>99</v>
      </c>
      <c r="C6148">
        <v>1</v>
      </c>
      <c r="D6148" t="str">
        <f t="shared" si="132"/>
        <v>21+</v>
      </c>
    </row>
    <row r="6149" spans="1:4" x14ac:dyDescent="0.25">
      <c r="A6149">
        <v>75</v>
      </c>
      <c r="B6149">
        <v>100</v>
      </c>
      <c r="C6149">
        <v>1</v>
      </c>
      <c r="D6149" t="str">
        <f t="shared" si="132"/>
        <v>21+</v>
      </c>
    </row>
    <row r="6150" spans="1:4" x14ac:dyDescent="0.25">
      <c r="A6150">
        <v>75</v>
      </c>
      <c r="B6150">
        <v>101</v>
      </c>
      <c r="C6150">
        <v>1</v>
      </c>
      <c r="D6150" t="str">
        <f t="shared" si="132"/>
        <v>21+</v>
      </c>
    </row>
    <row r="6151" spans="1:4" x14ac:dyDescent="0.25">
      <c r="A6151">
        <v>75</v>
      </c>
      <c r="B6151">
        <v>102</v>
      </c>
      <c r="C6151">
        <v>3</v>
      </c>
      <c r="D6151" t="str">
        <f t="shared" si="132"/>
        <v>21+</v>
      </c>
    </row>
    <row r="6152" spans="1:4" x14ac:dyDescent="0.25">
      <c r="A6152">
        <v>75</v>
      </c>
      <c r="B6152">
        <v>103</v>
      </c>
      <c r="C6152">
        <v>1</v>
      </c>
      <c r="D6152" t="str">
        <f t="shared" si="132"/>
        <v>21+</v>
      </c>
    </row>
    <row r="6153" spans="1:4" x14ac:dyDescent="0.25">
      <c r="A6153">
        <v>75</v>
      </c>
      <c r="B6153">
        <v>104</v>
      </c>
      <c r="C6153">
        <v>1</v>
      </c>
      <c r="D6153" t="str">
        <f t="shared" si="132"/>
        <v>21+</v>
      </c>
    </row>
    <row r="6154" spans="1:4" x14ac:dyDescent="0.25">
      <c r="A6154">
        <v>75</v>
      </c>
      <c r="B6154">
        <v>105</v>
      </c>
      <c r="C6154">
        <v>1</v>
      </c>
      <c r="D6154" t="str">
        <f t="shared" si="132"/>
        <v>21+</v>
      </c>
    </row>
    <row r="6155" spans="1:4" x14ac:dyDescent="0.25">
      <c r="A6155">
        <v>75</v>
      </c>
      <c r="B6155">
        <v>107</v>
      </c>
      <c r="C6155">
        <v>1</v>
      </c>
      <c r="D6155" t="str">
        <f t="shared" si="132"/>
        <v>21+</v>
      </c>
    </row>
    <row r="6156" spans="1:4" x14ac:dyDescent="0.25">
      <c r="A6156">
        <v>75</v>
      </c>
      <c r="B6156">
        <v>108</v>
      </c>
      <c r="C6156">
        <v>2</v>
      </c>
      <c r="D6156" t="str">
        <f t="shared" si="132"/>
        <v>21+</v>
      </c>
    </row>
    <row r="6157" spans="1:4" x14ac:dyDescent="0.25">
      <c r="A6157">
        <v>75</v>
      </c>
      <c r="B6157">
        <v>109</v>
      </c>
      <c r="C6157">
        <v>1</v>
      </c>
      <c r="D6157" t="str">
        <f t="shared" si="132"/>
        <v>21+</v>
      </c>
    </row>
    <row r="6158" spans="1:4" x14ac:dyDescent="0.25">
      <c r="A6158">
        <v>75</v>
      </c>
      <c r="B6158">
        <v>111</v>
      </c>
      <c r="C6158">
        <v>2</v>
      </c>
      <c r="D6158" t="str">
        <f t="shared" si="132"/>
        <v>21+</v>
      </c>
    </row>
    <row r="6159" spans="1:4" x14ac:dyDescent="0.25">
      <c r="A6159">
        <v>75</v>
      </c>
      <c r="B6159">
        <v>112</v>
      </c>
      <c r="C6159">
        <v>1</v>
      </c>
      <c r="D6159" t="str">
        <f t="shared" si="132"/>
        <v>21+</v>
      </c>
    </row>
    <row r="6160" spans="1:4" x14ac:dyDescent="0.25">
      <c r="A6160">
        <v>75</v>
      </c>
      <c r="B6160">
        <v>113</v>
      </c>
      <c r="C6160">
        <v>1</v>
      </c>
      <c r="D6160" t="str">
        <f t="shared" si="132"/>
        <v>21+</v>
      </c>
    </row>
    <row r="6161" spans="1:4" x14ac:dyDescent="0.25">
      <c r="A6161">
        <v>75</v>
      </c>
      <c r="B6161">
        <v>114</v>
      </c>
      <c r="C6161">
        <v>1</v>
      </c>
      <c r="D6161" t="str">
        <f t="shared" si="132"/>
        <v>21+</v>
      </c>
    </row>
    <row r="6162" spans="1:4" x14ac:dyDescent="0.25">
      <c r="A6162">
        <v>75</v>
      </c>
      <c r="B6162">
        <v>116</v>
      </c>
      <c r="C6162">
        <v>1</v>
      </c>
      <c r="D6162" t="str">
        <f t="shared" si="132"/>
        <v>21+</v>
      </c>
    </row>
    <row r="6163" spans="1:4" x14ac:dyDescent="0.25">
      <c r="A6163">
        <v>75</v>
      </c>
      <c r="B6163">
        <v>117</v>
      </c>
      <c r="C6163">
        <v>1</v>
      </c>
      <c r="D6163" t="str">
        <f t="shared" si="132"/>
        <v>21+</v>
      </c>
    </row>
    <row r="6164" spans="1:4" x14ac:dyDescent="0.25">
      <c r="A6164">
        <v>75</v>
      </c>
      <c r="B6164">
        <v>118</v>
      </c>
      <c r="C6164">
        <v>1</v>
      </c>
      <c r="D6164" t="str">
        <f t="shared" si="132"/>
        <v>21+</v>
      </c>
    </row>
    <row r="6165" spans="1:4" x14ac:dyDescent="0.25">
      <c r="A6165">
        <v>75</v>
      </c>
      <c r="B6165">
        <v>120</v>
      </c>
      <c r="C6165">
        <v>1</v>
      </c>
      <c r="D6165" t="str">
        <f t="shared" si="132"/>
        <v>21+</v>
      </c>
    </row>
    <row r="6166" spans="1:4" x14ac:dyDescent="0.25">
      <c r="A6166">
        <v>75</v>
      </c>
      <c r="B6166">
        <v>121</v>
      </c>
      <c r="C6166">
        <v>1</v>
      </c>
      <c r="D6166" t="str">
        <f t="shared" si="132"/>
        <v>21+</v>
      </c>
    </row>
    <row r="6167" spans="1:4" x14ac:dyDescent="0.25">
      <c r="A6167">
        <v>75</v>
      </c>
      <c r="B6167">
        <v>124</v>
      </c>
      <c r="C6167">
        <v>1</v>
      </c>
      <c r="D6167" t="str">
        <f t="shared" si="132"/>
        <v>21+</v>
      </c>
    </row>
    <row r="6168" spans="1:4" x14ac:dyDescent="0.25">
      <c r="A6168">
        <v>75</v>
      </c>
      <c r="B6168">
        <v>125</v>
      </c>
      <c r="C6168">
        <v>1</v>
      </c>
      <c r="D6168" t="str">
        <f t="shared" si="132"/>
        <v>21+</v>
      </c>
    </row>
    <row r="6169" spans="1:4" x14ac:dyDescent="0.25">
      <c r="A6169">
        <v>75</v>
      </c>
      <c r="B6169">
        <v>126</v>
      </c>
      <c r="C6169">
        <v>1</v>
      </c>
      <c r="D6169" t="str">
        <f t="shared" si="132"/>
        <v>21+</v>
      </c>
    </row>
    <row r="6170" spans="1:4" x14ac:dyDescent="0.25">
      <c r="A6170">
        <v>75</v>
      </c>
      <c r="B6170">
        <v>131</v>
      </c>
      <c r="C6170">
        <v>1</v>
      </c>
      <c r="D6170" t="str">
        <f t="shared" si="132"/>
        <v>21+</v>
      </c>
    </row>
    <row r="6171" spans="1:4" x14ac:dyDescent="0.25">
      <c r="A6171">
        <v>75</v>
      </c>
      <c r="B6171">
        <v>136</v>
      </c>
      <c r="C6171">
        <v>1</v>
      </c>
      <c r="D6171" t="str">
        <f t="shared" si="132"/>
        <v>21+</v>
      </c>
    </row>
    <row r="6172" spans="1:4" x14ac:dyDescent="0.25">
      <c r="A6172">
        <v>75</v>
      </c>
      <c r="B6172">
        <v>142</v>
      </c>
      <c r="C6172">
        <v>1</v>
      </c>
      <c r="D6172" t="str">
        <f t="shared" si="132"/>
        <v>21+</v>
      </c>
    </row>
    <row r="6173" spans="1:4" x14ac:dyDescent="0.25">
      <c r="A6173">
        <v>75</v>
      </c>
      <c r="B6173">
        <v>148</v>
      </c>
      <c r="C6173">
        <v>1</v>
      </c>
      <c r="D6173" t="str">
        <f t="shared" si="132"/>
        <v>21+</v>
      </c>
    </row>
    <row r="6174" spans="1:4" x14ac:dyDescent="0.25">
      <c r="A6174">
        <v>75</v>
      </c>
      <c r="B6174">
        <v>175</v>
      </c>
      <c r="C6174">
        <v>1</v>
      </c>
      <c r="D6174" t="str">
        <f t="shared" si="132"/>
        <v>21+</v>
      </c>
    </row>
    <row r="6175" spans="1:4" x14ac:dyDescent="0.25">
      <c r="A6175">
        <v>75</v>
      </c>
      <c r="B6175">
        <v>189</v>
      </c>
      <c r="C6175">
        <v>1</v>
      </c>
      <c r="D6175" t="str">
        <f t="shared" si="132"/>
        <v>21+</v>
      </c>
    </row>
    <row r="6176" spans="1:4" x14ac:dyDescent="0.25">
      <c r="A6176">
        <v>75</v>
      </c>
      <c r="B6176">
        <v>276</v>
      </c>
      <c r="C6176">
        <v>1</v>
      </c>
      <c r="D6176" t="str">
        <f t="shared" si="132"/>
        <v>21+</v>
      </c>
    </row>
    <row r="6177" spans="1:4" x14ac:dyDescent="0.25">
      <c r="A6177">
        <v>75</v>
      </c>
      <c r="B6177">
        <v>384</v>
      </c>
      <c r="C6177">
        <v>1</v>
      </c>
      <c r="D6177" t="str">
        <f t="shared" si="132"/>
        <v>21+</v>
      </c>
    </row>
    <row r="6178" spans="1:4" x14ac:dyDescent="0.25">
      <c r="A6178">
        <v>76</v>
      </c>
      <c r="B6178">
        <v>76</v>
      </c>
      <c r="C6178">
        <v>2</v>
      </c>
      <c r="D6178">
        <f t="shared" si="132"/>
        <v>0</v>
      </c>
    </row>
    <row r="6179" spans="1:4" x14ac:dyDescent="0.25">
      <c r="A6179">
        <v>76</v>
      </c>
      <c r="B6179">
        <v>77</v>
      </c>
      <c r="C6179">
        <v>1</v>
      </c>
      <c r="D6179">
        <f t="shared" si="132"/>
        <v>1</v>
      </c>
    </row>
    <row r="6180" spans="1:4" x14ac:dyDescent="0.25">
      <c r="A6180">
        <v>76</v>
      </c>
      <c r="B6180">
        <v>78</v>
      </c>
      <c r="C6180">
        <v>1</v>
      </c>
      <c r="D6180">
        <f t="shared" si="132"/>
        <v>2</v>
      </c>
    </row>
    <row r="6181" spans="1:4" x14ac:dyDescent="0.25">
      <c r="A6181">
        <v>76</v>
      </c>
      <c r="B6181">
        <v>79</v>
      </c>
      <c r="C6181">
        <v>2</v>
      </c>
      <c r="D6181">
        <f t="shared" si="132"/>
        <v>3</v>
      </c>
    </row>
    <row r="6182" spans="1:4" x14ac:dyDescent="0.25">
      <c r="A6182">
        <v>76</v>
      </c>
      <c r="B6182">
        <v>80</v>
      </c>
      <c r="C6182">
        <v>3</v>
      </c>
      <c r="D6182">
        <f t="shared" si="132"/>
        <v>4</v>
      </c>
    </row>
    <row r="6183" spans="1:4" x14ac:dyDescent="0.25">
      <c r="A6183">
        <v>76</v>
      </c>
      <c r="B6183">
        <v>82</v>
      </c>
      <c r="C6183">
        <v>2</v>
      </c>
      <c r="D6183">
        <f t="shared" si="132"/>
        <v>6</v>
      </c>
    </row>
    <row r="6184" spans="1:4" x14ac:dyDescent="0.25">
      <c r="A6184">
        <v>76</v>
      </c>
      <c r="B6184">
        <v>83</v>
      </c>
      <c r="C6184">
        <v>2</v>
      </c>
      <c r="D6184">
        <f t="shared" si="132"/>
        <v>7</v>
      </c>
    </row>
    <row r="6185" spans="1:4" x14ac:dyDescent="0.25">
      <c r="A6185">
        <v>76</v>
      </c>
      <c r="B6185">
        <v>84</v>
      </c>
      <c r="C6185">
        <v>4</v>
      </c>
      <c r="D6185">
        <f t="shared" si="132"/>
        <v>8</v>
      </c>
    </row>
    <row r="6186" spans="1:4" x14ac:dyDescent="0.25">
      <c r="A6186">
        <v>76</v>
      </c>
      <c r="B6186">
        <v>86</v>
      </c>
      <c r="C6186">
        <v>1</v>
      </c>
      <c r="D6186">
        <f t="shared" si="132"/>
        <v>10</v>
      </c>
    </row>
    <row r="6187" spans="1:4" x14ac:dyDescent="0.25">
      <c r="A6187">
        <v>76</v>
      </c>
      <c r="B6187">
        <v>87</v>
      </c>
      <c r="C6187">
        <v>2</v>
      </c>
      <c r="D6187">
        <f t="shared" si="132"/>
        <v>11</v>
      </c>
    </row>
    <row r="6188" spans="1:4" x14ac:dyDescent="0.25">
      <c r="A6188">
        <v>76</v>
      </c>
      <c r="B6188">
        <v>89</v>
      </c>
      <c r="C6188">
        <v>1</v>
      </c>
      <c r="D6188">
        <f t="shared" si="132"/>
        <v>13</v>
      </c>
    </row>
    <row r="6189" spans="1:4" x14ac:dyDescent="0.25">
      <c r="A6189">
        <v>76</v>
      </c>
      <c r="B6189">
        <v>91</v>
      </c>
      <c r="C6189">
        <v>1</v>
      </c>
      <c r="D6189">
        <f t="shared" si="132"/>
        <v>15</v>
      </c>
    </row>
    <row r="6190" spans="1:4" x14ac:dyDescent="0.25">
      <c r="A6190">
        <v>76</v>
      </c>
      <c r="B6190">
        <v>92</v>
      </c>
      <c r="C6190">
        <v>2</v>
      </c>
      <c r="D6190">
        <f t="shared" si="132"/>
        <v>16</v>
      </c>
    </row>
    <row r="6191" spans="1:4" x14ac:dyDescent="0.25">
      <c r="A6191">
        <v>76</v>
      </c>
      <c r="B6191">
        <v>93</v>
      </c>
      <c r="C6191">
        <v>2</v>
      </c>
      <c r="D6191">
        <f t="shared" si="132"/>
        <v>17</v>
      </c>
    </row>
    <row r="6192" spans="1:4" x14ac:dyDescent="0.25">
      <c r="A6192">
        <v>76</v>
      </c>
      <c r="B6192">
        <v>95</v>
      </c>
      <c r="C6192">
        <v>2</v>
      </c>
      <c r="D6192">
        <f t="shared" si="132"/>
        <v>19</v>
      </c>
    </row>
    <row r="6193" spans="1:4" x14ac:dyDescent="0.25">
      <c r="A6193">
        <v>76</v>
      </c>
      <c r="B6193">
        <v>96</v>
      </c>
      <c r="C6193">
        <v>1</v>
      </c>
      <c r="D6193">
        <f t="shared" si="132"/>
        <v>20</v>
      </c>
    </row>
    <row r="6194" spans="1:4" x14ac:dyDescent="0.25">
      <c r="A6194">
        <v>76</v>
      </c>
      <c r="B6194">
        <v>97</v>
      </c>
      <c r="C6194">
        <v>1</v>
      </c>
      <c r="D6194" t="str">
        <f t="shared" si="132"/>
        <v>21+</v>
      </c>
    </row>
    <row r="6195" spans="1:4" x14ac:dyDescent="0.25">
      <c r="A6195">
        <v>76</v>
      </c>
      <c r="B6195">
        <v>98</v>
      </c>
      <c r="C6195">
        <v>1</v>
      </c>
      <c r="D6195" t="str">
        <f t="shared" si="132"/>
        <v>21+</v>
      </c>
    </row>
    <row r="6196" spans="1:4" x14ac:dyDescent="0.25">
      <c r="A6196">
        <v>76</v>
      </c>
      <c r="B6196">
        <v>99</v>
      </c>
      <c r="C6196">
        <v>3</v>
      </c>
      <c r="D6196" t="str">
        <f t="shared" si="132"/>
        <v>21+</v>
      </c>
    </row>
    <row r="6197" spans="1:4" x14ac:dyDescent="0.25">
      <c r="A6197">
        <v>76</v>
      </c>
      <c r="B6197">
        <v>100</v>
      </c>
      <c r="C6197">
        <v>1</v>
      </c>
      <c r="D6197" t="str">
        <f t="shared" si="132"/>
        <v>21+</v>
      </c>
    </row>
    <row r="6198" spans="1:4" x14ac:dyDescent="0.25">
      <c r="A6198">
        <v>76</v>
      </c>
      <c r="B6198">
        <v>101</v>
      </c>
      <c r="C6198">
        <v>1</v>
      </c>
      <c r="D6198" t="str">
        <f t="shared" si="132"/>
        <v>21+</v>
      </c>
    </row>
    <row r="6199" spans="1:4" x14ac:dyDescent="0.25">
      <c r="A6199">
        <v>76</v>
      </c>
      <c r="B6199">
        <v>102</v>
      </c>
      <c r="C6199">
        <v>1</v>
      </c>
      <c r="D6199" t="str">
        <f t="shared" si="132"/>
        <v>21+</v>
      </c>
    </row>
    <row r="6200" spans="1:4" x14ac:dyDescent="0.25">
      <c r="A6200">
        <v>76</v>
      </c>
      <c r="B6200">
        <v>103</v>
      </c>
      <c r="C6200">
        <v>3</v>
      </c>
      <c r="D6200" t="str">
        <f t="shared" si="132"/>
        <v>21+</v>
      </c>
    </row>
    <row r="6201" spans="1:4" x14ac:dyDescent="0.25">
      <c r="A6201">
        <v>76</v>
      </c>
      <c r="B6201">
        <v>105</v>
      </c>
      <c r="C6201">
        <v>1</v>
      </c>
      <c r="D6201" t="str">
        <f t="shared" si="132"/>
        <v>21+</v>
      </c>
    </row>
    <row r="6202" spans="1:4" x14ac:dyDescent="0.25">
      <c r="A6202">
        <v>76</v>
      </c>
      <c r="B6202">
        <v>106</v>
      </c>
      <c r="C6202">
        <v>1</v>
      </c>
      <c r="D6202" t="str">
        <f t="shared" si="132"/>
        <v>21+</v>
      </c>
    </row>
    <row r="6203" spans="1:4" x14ac:dyDescent="0.25">
      <c r="A6203">
        <v>76</v>
      </c>
      <c r="B6203">
        <v>107</v>
      </c>
      <c r="C6203">
        <v>1</v>
      </c>
      <c r="D6203" t="str">
        <f t="shared" si="132"/>
        <v>21+</v>
      </c>
    </row>
    <row r="6204" spans="1:4" x14ac:dyDescent="0.25">
      <c r="A6204">
        <v>76</v>
      </c>
      <c r="B6204">
        <v>110</v>
      </c>
      <c r="C6204">
        <v>2</v>
      </c>
      <c r="D6204" t="str">
        <f t="shared" si="132"/>
        <v>21+</v>
      </c>
    </row>
    <row r="6205" spans="1:4" x14ac:dyDescent="0.25">
      <c r="A6205">
        <v>76</v>
      </c>
      <c r="B6205">
        <v>111</v>
      </c>
      <c r="C6205">
        <v>2</v>
      </c>
      <c r="D6205" t="str">
        <f t="shared" si="132"/>
        <v>21+</v>
      </c>
    </row>
    <row r="6206" spans="1:4" x14ac:dyDescent="0.25">
      <c r="A6206">
        <v>76</v>
      </c>
      <c r="B6206">
        <v>112</v>
      </c>
      <c r="C6206">
        <v>1</v>
      </c>
      <c r="D6206" t="str">
        <f t="shared" si="132"/>
        <v>21+</v>
      </c>
    </row>
    <row r="6207" spans="1:4" x14ac:dyDescent="0.25">
      <c r="A6207">
        <v>76</v>
      </c>
      <c r="B6207">
        <v>114</v>
      </c>
      <c r="C6207">
        <v>1</v>
      </c>
      <c r="D6207" t="str">
        <f t="shared" si="132"/>
        <v>21+</v>
      </c>
    </row>
    <row r="6208" spans="1:4" x14ac:dyDescent="0.25">
      <c r="A6208">
        <v>76</v>
      </c>
      <c r="B6208">
        <v>115</v>
      </c>
      <c r="C6208">
        <v>2</v>
      </c>
      <c r="D6208" t="str">
        <f t="shared" si="132"/>
        <v>21+</v>
      </c>
    </row>
    <row r="6209" spans="1:4" x14ac:dyDescent="0.25">
      <c r="A6209">
        <v>76</v>
      </c>
      <c r="B6209">
        <v>121</v>
      </c>
      <c r="C6209">
        <v>1</v>
      </c>
      <c r="D6209" t="str">
        <f t="shared" si="132"/>
        <v>21+</v>
      </c>
    </row>
    <row r="6210" spans="1:4" x14ac:dyDescent="0.25">
      <c r="A6210">
        <v>76</v>
      </c>
      <c r="B6210">
        <v>129</v>
      </c>
      <c r="C6210">
        <v>2</v>
      </c>
      <c r="D6210" t="str">
        <f t="shared" si="132"/>
        <v>21+</v>
      </c>
    </row>
    <row r="6211" spans="1:4" x14ac:dyDescent="0.25">
      <c r="A6211">
        <v>76</v>
      </c>
      <c r="B6211">
        <v>132</v>
      </c>
      <c r="C6211">
        <v>1</v>
      </c>
      <c r="D6211" t="str">
        <f t="shared" ref="D6211:D6274" si="133">IF(B6211-A6211&lt;21,B6211-A6211,"21+")</f>
        <v>21+</v>
      </c>
    </row>
    <row r="6212" spans="1:4" x14ac:dyDescent="0.25">
      <c r="A6212">
        <v>76</v>
      </c>
      <c r="B6212">
        <v>133</v>
      </c>
      <c r="C6212">
        <v>1</v>
      </c>
      <c r="D6212" t="str">
        <f t="shared" si="133"/>
        <v>21+</v>
      </c>
    </row>
    <row r="6213" spans="1:4" x14ac:dyDescent="0.25">
      <c r="A6213">
        <v>76</v>
      </c>
      <c r="B6213">
        <v>134</v>
      </c>
      <c r="C6213">
        <v>1</v>
      </c>
      <c r="D6213" t="str">
        <f t="shared" si="133"/>
        <v>21+</v>
      </c>
    </row>
    <row r="6214" spans="1:4" x14ac:dyDescent="0.25">
      <c r="A6214">
        <v>76</v>
      </c>
      <c r="B6214">
        <v>136</v>
      </c>
      <c r="C6214">
        <v>1</v>
      </c>
      <c r="D6214" t="str">
        <f t="shared" si="133"/>
        <v>21+</v>
      </c>
    </row>
    <row r="6215" spans="1:4" x14ac:dyDescent="0.25">
      <c r="A6215">
        <v>76</v>
      </c>
      <c r="B6215">
        <v>142</v>
      </c>
      <c r="C6215">
        <v>1</v>
      </c>
      <c r="D6215" t="str">
        <f t="shared" si="133"/>
        <v>21+</v>
      </c>
    </row>
    <row r="6216" spans="1:4" x14ac:dyDescent="0.25">
      <c r="A6216">
        <v>76</v>
      </c>
      <c r="B6216">
        <v>148</v>
      </c>
      <c r="C6216">
        <v>1</v>
      </c>
      <c r="D6216" t="str">
        <f t="shared" si="133"/>
        <v>21+</v>
      </c>
    </row>
    <row r="6217" spans="1:4" x14ac:dyDescent="0.25">
      <c r="A6217">
        <v>76</v>
      </c>
      <c r="B6217">
        <v>211</v>
      </c>
      <c r="C6217">
        <v>1</v>
      </c>
      <c r="D6217" t="str">
        <f t="shared" si="133"/>
        <v>21+</v>
      </c>
    </row>
    <row r="6218" spans="1:4" x14ac:dyDescent="0.25">
      <c r="A6218">
        <v>76</v>
      </c>
      <c r="B6218">
        <v>228</v>
      </c>
      <c r="C6218">
        <v>1</v>
      </c>
      <c r="D6218" t="str">
        <f t="shared" si="133"/>
        <v>21+</v>
      </c>
    </row>
    <row r="6219" spans="1:4" x14ac:dyDescent="0.25">
      <c r="A6219">
        <v>77</v>
      </c>
      <c r="B6219">
        <v>77</v>
      </c>
      <c r="C6219">
        <v>2</v>
      </c>
      <c r="D6219">
        <f t="shared" si="133"/>
        <v>0</v>
      </c>
    </row>
    <row r="6220" spans="1:4" x14ac:dyDescent="0.25">
      <c r="A6220">
        <v>77</v>
      </c>
      <c r="B6220">
        <v>78</v>
      </c>
      <c r="C6220">
        <v>4</v>
      </c>
      <c r="D6220">
        <f t="shared" si="133"/>
        <v>1</v>
      </c>
    </row>
    <row r="6221" spans="1:4" x14ac:dyDescent="0.25">
      <c r="A6221">
        <v>77</v>
      </c>
      <c r="B6221">
        <v>80</v>
      </c>
      <c r="C6221">
        <v>3</v>
      </c>
      <c r="D6221">
        <f t="shared" si="133"/>
        <v>3</v>
      </c>
    </row>
    <row r="6222" spans="1:4" x14ac:dyDescent="0.25">
      <c r="A6222">
        <v>77</v>
      </c>
      <c r="B6222">
        <v>81</v>
      </c>
      <c r="C6222">
        <v>1</v>
      </c>
      <c r="D6222">
        <f t="shared" si="133"/>
        <v>4</v>
      </c>
    </row>
    <row r="6223" spans="1:4" x14ac:dyDescent="0.25">
      <c r="A6223">
        <v>77</v>
      </c>
      <c r="B6223">
        <v>82</v>
      </c>
      <c r="C6223">
        <v>1</v>
      </c>
      <c r="D6223">
        <f t="shared" si="133"/>
        <v>5</v>
      </c>
    </row>
    <row r="6224" spans="1:4" x14ac:dyDescent="0.25">
      <c r="A6224">
        <v>77</v>
      </c>
      <c r="B6224">
        <v>83</v>
      </c>
      <c r="C6224">
        <v>2</v>
      </c>
      <c r="D6224">
        <f t="shared" si="133"/>
        <v>6</v>
      </c>
    </row>
    <row r="6225" spans="1:4" x14ac:dyDescent="0.25">
      <c r="A6225">
        <v>77</v>
      </c>
      <c r="B6225">
        <v>84</v>
      </c>
      <c r="C6225">
        <v>1</v>
      </c>
      <c r="D6225">
        <f t="shared" si="133"/>
        <v>7</v>
      </c>
    </row>
    <row r="6226" spans="1:4" x14ac:dyDescent="0.25">
      <c r="A6226">
        <v>77</v>
      </c>
      <c r="B6226">
        <v>85</v>
      </c>
      <c r="C6226">
        <v>1</v>
      </c>
      <c r="D6226">
        <f t="shared" si="133"/>
        <v>8</v>
      </c>
    </row>
    <row r="6227" spans="1:4" x14ac:dyDescent="0.25">
      <c r="A6227">
        <v>77</v>
      </c>
      <c r="B6227">
        <v>86</v>
      </c>
      <c r="C6227">
        <v>2</v>
      </c>
      <c r="D6227">
        <f t="shared" si="133"/>
        <v>9</v>
      </c>
    </row>
    <row r="6228" spans="1:4" x14ac:dyDescent="0.25">
      <c r="A6228">
        <v>77</v>
      </c>
      <c r="B6228">
        <v>88</v>
      </c>
      <c r="C6228">
        <v>3</v>
      </c>
      <c r="D6228">
        <f t="shared" si="133"/>
        <v>11</v>
      </c>
    </row>
    <row r="6229" spans="1:4" x14ac:dyDescent="0.25">
      <c r="A6229">
        <v>77</v>
      </c>
      <c r="B6229">
        <v>89</v>
      </c>
      <c r="C6229">
        <v>2</v>
      </c>
      <c r="D6229">
        <f t="shared" si="133"/>
        <v>12</v>
      </c>
    </row>
    <row r="6230" spans="1:4" x14ac:dyDescent="0.25">
      <c r="A6230">
        <v>77</v>
      </c>
      <c r="B6230">
        <v>90</v>
      </c>
      <c r="C6230">
        <v>2</v>
      </c>
      <c r="D6230">
        <f t="shared" si="133"/>
        <v>13</v>
      </c>
    </row>
    <row r="6231" spans="1:4" x14ac:dyDescent="0.25">
      <c r="A6231">
        <v>77</v>
      </c>
      <c r="B6231">
        <v>91</v>
      </c>
      <c r="C6231">
        <v>2</v>
      </c>
      <c r="D6231">
        <f t="shared" si="133"/>
        <v>14</v>
      </c>
    </row>
    <row r="6232" spans="1:4" x14ac:dyDescent="0.25">
      <c r="A6232">
        <v>77</v>
      </c>
      <c r="B6232">
        <v>92</v>
      </c>
      <c r="C6232">
        <v>1</v>
      </c>
      <c r="D6232">
        <f t="shared" si="133"/>
        <v>15</v>
      </c>
    </row>
    <row r="6233" spans="1:4" x14ac:dyDescent="0.25">
      <c r="A6233">
        <v>77</v>
      </c>
      <c r="B6233">
        <v>93</v>
      </c>
      <c r="C6233">
        <v>1</v>
      </c>
      <c r="D6233">
        <f t="shared" si="133"/>
        <v>16</v>
      </c>
    </row>
    <row r="6234" spans="1:4" x14ac:dyDescent="0.25">
      <c r="A6234">
        <v>77</v>
      </c>
      <c r="B6234">
        <v>94</v>
      </c>
      <c r="C6234">
        <v>2</v>
      </c>
      <c r="D6234">
        <f t="shared" si="133"/>
        <v>17</v>
      </c>
    </row>
    <row r="6235" spans="1:4" x14ac:dyDescent="0.25">
      <c r="A6235">
        <v>77</v>
      </c>
      <c r="B6235">
        <v>95</v>
      </c>
      <c r="C6235">
        <v>1</v>
      </c>
      <c r="D6235">
        <f t="shared" si="133"/>
        <v>18</v>
      </c>
    </row>
    <row r="6236" spans="1:4" x14ac:dyDescent="0.25">
      <c r="A6236">
        <v>77</v>
      </c>
      <c r="B6236">
        <v>96</v>
      </c>
      <c r="C6236">
        <v>2</v>
      </c>
      <c r="D6236">
        <f t="shared" si="133"/>
        <v>19</v>
      </c>
    </row>
    <row r="6237" spans="1:4" x14ac:dyDescent="0.25">
      <c r="A6237">
        <v>77</v>
      </c>
      <c r="B6237">
        <v>97</v>
      </c>
      <c r="C6237">
        <v>1</v>
      </c>
      <c r="D6237">
        <f t="shared" si="133"/>
        <v>20</v>
      </c>
    </row>
    <row r="6238" spans="1:4" x14ac:dyDescent="0.25">
      <c r="A6238">
        <v>77</v>
      </c>
      <c r="B6238">
        <v>98</v>
      </c>
      <c r="C6238">
        <v>3</v>
      </c>
      <c r="D6238" t="str">
        <f t="shared" si="133"/>
        <v>21+</v>
      </c>
    </row>
    <row r="6239" spans="1:4" x14ac:dyDescent="0.25">
      <c r="A6239">
        <v>77</v>
      </c>
      <c r="B6239">
        <v>99</v>
      </c>
      <c r="C6239">
        <v>2</v>
      </c>
      <c r="D6239" t="str">
        <f t="shared" si="133"/>
        <v>21+</v>
      </c>
    </row>
    <row r="6240" spans="1:4" x14ac:dyDescent="0.25">
      <c r="A6240">
        <v>77</v>
      </c>
      <c r="B6240">
        <v>100</v>
      </c>
      <c r="C6240">
        <v>1</v>
      </c>
      <c r="D6240" t="str">
        <f t="shared" si="133"/>
        <v>21+</v>
      </c>
    </row>
    <row r="6241" spans="1:4" x14ac:dyDescent="0.25">
      <c r="A6241">
        <v>77</v>
      </c>
      <c r="B6241">
        <v>103</v>
      </c>
      <c r="C6241">
        <v>1</v>
      </c>
      <c r="D6241" t="str">
        <f t="shared" si="133"/>
        <v>21+</v>
      </c>
    </row>
    <row r="6242" spans="1:4" x14ac:dyDescent="0.25">
      <c r="A6242">
        <v>77</v>
      </c>
      <c r="B6242">
        <v>104</v>
      </c>
      <c r="C6242">
        <v>1</v>
      </c>
      <c r="D6242" t="str">
        <f t="shared" si="133"/>
        <v>21+</v>
      </c>
    </row>
    <row r="6243" spans="1:4" x14ac:dyDescent="0.25">
      <c r="A6243">
        <v>77</v>
      </c>
      <c r="B6243">
        <v>106</v>
      </c>
      <c r="C6243">
        <v>1</v>
      </c>
      <c r="D6243" t="str">
        <f t="shared" si="133"/>
        <v>21+</v>
      </c>
    </row>
    <row r="6244" spans="1:4" x14ac:dyDescent="0.25">
      <c r="A6244">
        <v>77</v>
      </c>
      <c r="B6244">
        <v>107</v>
      </c>
      <c r="C6244">
        <v>1</v>
      </c>
      <c r="D6244" t="str">
        <f t="shared" si="133"/>
        <v>21+</v>
      </c>
    </row>
    <row r="6245" spans="1:4" x14ac:dyDescent="0.25">
      <c r="A6245">
        <v>77</v>
      </c>
      <c r="B6245">
        <v>109</v>
      </c>
      <c r="C6245">
        <v>1</v>
      </c>
      <c r="D6245" t="str">
        <f t="shared" si="133"/>
        <v>21+</v>
      </c>
    </row>
    <row r="6246" spans="1:4" x14ac:dyDescent="0.25">
      <c r="A6246">
        <v>77</v>
      </c>
      <c r="B6246">
        <v>110</v>
      </c>
      <c r="C6246">
        <v>1</v>
      </c>
      <c r="D6246" t="str">
        <f t="shared" si="133"/>
        <v>21+</v>
      </c>
    </row>
    <row r="6247" spans="1:4" x14ac:dyDescent="0.25">
      <c r="A6247">
        <v>77</v>
      </c>
      <c r="B6247">
        <v>113</v>
      </c>
      <c r="C6247">
        <v>1</v>
      </c>
      <c r="D6247" t="str">
        <f t="shared" si="133"/>
        <v>21+</v>
      </c>
    </row>
    <row r="6248" spans="1:4" x14ac:dyDescent="0.25">
      <c r="A6248">
        <v>77</v>
      </c>
      <c r="B6248">
        <v>116</v>
      </c>
      <c r="C6248">
        <v>1</v>
      </c>
      <c r="D6248" t="str">
        <f t="shared" si="133"/>
        <v>21+</v>
      </c>
    </row>
    <row r="6249" spans="1:4" x14ac:dyDescent="0.25">
      <c r="A6249">
        <v>77</v>
      </c>
      <c r="B6249">
        <v>117</v>
      </c>
      <c r="C6249">
        <v>1</v>
      </c>
      <c r="D6249" t="str">
        <f t="shared" si="133"/>
        <v>21+</v>
      </c>
    </row>
    <row r="6250" spans="1:4" x14ac:dyDescent="0.25">
      <c r="A6250">
        <v>77</v>
      </c>
      <c r="B6250">
        <v>119</v>
      </c>
      <c r="C6250">
        <v>1</v>
      </c>
      <c r="D6250" t="str">
        <f t="shared" si="133"/>
        <v>21+</v>
      </c>
    </row>
    <row r="6251" spans="1:4" x14ac:dyDescent="0.25">
      <c r="A6251">
        <v>77</v>
      </c>
      <c r="B6251">
        <v>120</v>
      </c>
      <c r="C6251">
        <v>1</v>
      </c>
      <c r="D6251" t="str">
        <f t="shared" si="133"/>
        <v>21+</v>
      </c>
    </row>
    <row r="6252" spans="1:4" x14ac:dyDescent="0.25">
      <c r="A6252">
        <v>77</v>
      </c>
      <c r="B6252">
        <v>121</v>
      </c>
      <c r="C6252">
        <v>1</v>
      </c>
      <c r="D6252" t="str">
        <f t="shared" si="133"/>
        <v>21+</v>
      </c>
    </row>
    <row r="6253" spans="1:4" x14ac:dyDescent="0.25">
      <c r="A6253">
        <v>77</v>
      </c>
      <c r="B6253">
        <v>123</v>
      </c>
      <c r="C6253">
        <v>1</v>
      </c>
      <c r="D6253" t="str">
        <f t="shared" si="133"/>
        <v>21+</v>
      </c>
    </row>
    <row r="6254" spans="1:4" x14ac:dyDescent="0.25">
      <c r="A6254">
        <v>77</v>
      </c>
      <c r="B6254">
        <v>126</v>
      </c>
      <c r="C6254">
        <v>1</v>
      </c>
      <c r="D6254" t="str">
        <f t="shared" si="133"/>
        <v>21+</v>
      </c>
    </row>
    <row r="6255" spans="1:4" x14ac:dyDescent="0.25">
      <c r="A6255">
        <v>77</v>
      </c>
      <c r="B6255">
        <v>149</v>
      </c>
      <c r="C6255">
        <v>1</v>
      </c>
      <c r="D6255" t="str">
        <f t="shared" si="133"/>
        <v>21+</v>
      </c>
    </row>
    <row r="6256" spans="1:4" x14ac:dyDescent="0.25">
      <c r="A6256">
        <v>77</v>
      </c>
      <c r="B6256">
        <v>157</v>
      </c>
      <c r="C6256">
        <v>1</v>
      </c>
      <c r="D6256" t="str">
        <f t="shared" si="133"/>
        <v>21+</v>
      </c>
    </row>
    <row r="6257" spans="1:4" x14ac:dyDescent="0.25">
      <c r="A6257">
        <v>77</v>
      </c>
      <c r="B6257">
        <v>159</v>
      </c>
      <c r="C6257">
        <v>1</v>
      </c>
      <c r="D6257" t="str">
        <f t="shared" si="133"/>
        <v>21+</v>
      </c>
    </row>
    <row r="6258" spans="1:4" x14ac:dyDescent="0.25">
      <c r="A6258">
        <v>77</v>
      </c>
      <c r="B6258">
        <v>162</v>
      </c>
      <c r="C6258">
        <v>1</v>
      </c>
      <c r="D6258" t="str">
        <f t="shared" si="133"/>
        <v>21+</v>
      </c>
    </row>
    <row r="6259" spans="1:4" x14ac:dyDescent="0.25">
      <c r="A6259">
        <v>78</v>
      </c>
      <c r="B6259">
        <v>80</v>
      </c>
      <c r="C6259">
        <v>3</v>
      </c>
      <c r="D6259">
        <f t="shared" si="133"/>
        <v>2</v>
      </c>
    </row>
    <row r="6260" spans="1:4" x14ac:dyDescent="0.25">
      <c r="A6260">
        <v>78</v>
      </c>
      <c r="B6260">
        <v>82</v>
      </c>
      <c r="C6260">
        <v>2</v>
      </c>
      <c r="D6260">
        <f t="shared" si="133"/>
        <v>4</v>
      </c>
    </row>
    <row r="6261" spans="1:4" x14ac:dyDescent="0.25">
      <c r="A6261">
        <v>78</v>
      </c>
      <c r="B6261">
        <v>83</v>
      </c>
      <c r="C6261">
        <v>1</v>
      </c>
      <c r="D6261">
        <f t="shared" si="133"/>
        <v>5</v>
      </c>
    </row>
    <row r="6262" spans="1:4" x14ac:dyDescent="0.25">
      <c r="A6262">
        <v>78</v>
      </c>
      <c r="B6262">
        <v>84</v>
      </c>
      <c r="C6262">
        <v>2</v>
      </c>
      <c r="D6262">
        <f t="shared" si="133"/>
        <v>6</v>
      </c>
    </row>
    <row r="6263" spans="1:4" x14ac:dyDescent="0.25">
      <c r="A6263">
        <v>78</v>
      </c>
      <c r="B6263">
        <v>85</v>
      </c>
      <c r="C6263">
        <v>4</v>
      </c>
      <c r="D6263">
        <f t="shared" si="133"/>
        <v>7</v>
      </c>
    </row>
    <row r="6264" spans="1:4" x14ac:dyDescent="0.25">
      <c r="A6264">
        <v>78</v>
      </c>
      <c r="B6264">
        <v>86</v>
      </c>
      <c r="C6264">
        <v>1</v>
      </c>
      <c r="D6264">
        <f t="shared" si="133"/>
        <v>8</v>
      </c>
    </row>
    <row r="6265" spans="1:4" x14ac:dyDescent="0.25">
      <c r="A6265">
        <v>78</v>
      </c>
      <c r="B6265">
        <v>88</v>
      </c>
      <c r="C6265">
        <v>1</v>
      </c>
      <c r="D6265">
        <f t="shared" si="133"/>
        <v>10</v>
      </c>
    </row>
    <row r="6266" spans="1:4" x14ac:dyDescent="0.25">
      <c r="A6266">
        <v>78</v>
      </c>
      <c r="B6266">
        <v>90</v>
      </c>
      <c r="C6266">
        <v>3</v>
      </c>
      <c r="D6266">
        <f t="shared" si="133"/>
        <v>12</v>
      </c>
    </row>
    <row r="6267" spans="1:4" x14ac:dyDescent="0.25">
      <c r="A6267">
        <v>78</v>
      </c>
      <c r="B6267">
        <v>91</v>
      </c>
      <c r="C6267">
        <v>4</v>
      </c>
      <c r="D6267">
        <f t="shared" si="133"/>
        <v>13</v>
      </c>
    </row>
    <row r="6268" spans="1:4" x14ac:dyDescent="0.25">
      <c r="A6268">
        <v>78</v>
      </c>
      <c r="B6268">
        <v>93</v>
      </c>
      <c r="C6268">
        <v>2</v>
      </c>
      <c r="D6268">
        <f t="shared" si="133"/>
        <v>15</v>
      </c>
    </row>
    <row r="6269" spans="1:4" x14ac:dyDescent="0.25">
      <c r="A6269">
        <v>78</v>
      </c>
      <c r="B6269">
        <v>96</v>
      </c>
      <c r="C6269">
        <v>1</v>
      </c>
      <c r="D6269">
        <f t="shared" si="133"/>
        <v>18</v>
      </c>
    </row>
    <row r="6270" spans="1:4" x14ac:dyDescent="0.25">
      <c r="A6270">
        <v>78</v>
      </c>
      <c r="B6270">
        <v>97</v>
      </c>
      <c r="C6270">
        <v>1</v>
      </c>
      <c r="D6270">
        <f t="shared" si="133"/>
        <v>19</v>
      </c>
    </row>
    <row r="6271" spans="1:4" x14ac:dyDescent="0.25">
      <c r="A6271">
        <v>78</v>
      </c>
      <c r="B6271">
        <v>100</v>
      </c>
      <c r="C6271">
        <v>2</v>
      </c>
      <c r="D6271" t="str">
        <f t="shared" si="133"/>
        <v>21+</v>
      </c>
    </row>
    <row r="6272" spans="1:4" x14ac:dyDescent="0.25">
      <c r="A6272">
        <v>78</v>
      </c>
      <c r="B6272">
        <v>101</v>
      </c>
      <c r="C6272">
        <v>1</v>
      </c>
      <c r="D6272" t="str">
        <f t="shared" si="133"/>
        <v>21+</v>
      </c>
    </row>
    <row r="6273" spans="1:4" x14ac:dyDescent="0.25">
      <c r="A6273">
        <v>78</v>
      </c>
      <c r="B6273">
        <v>102</v>
      </c>
      <c r="C6273">
        <v>5</v>
      </c>
      <c r="D6273" t="str">
        <f t="shared" si="133"/>
        <v>21+</v>
      </c>
    </row>
    <row r="6274" spans="1:4" x14ac:dyDescent="0.25">
      <c r="A6274">
        <v>78</v>
      </c>
      <c r="B6274">
        <v>106</v>
      </c>
      <c r="C6274">
        <v>1</v>
      </c>
      <c r="D6274" t="str">
        <f t="shared" si="133"/>
        <v>21+</v>
      </c>
    </row>
    <row r="6275" spans="1:4" x14ac:dyDescent="0.25">
      <c r="A6275">
        <v>78</v>
      </c>
      <c r="B6275">
        <v>108</v>
      </c>
      <c r="C6275">
        <v>1</v>
      </c>
      <c r="D6275" t="str">
        <f t="shared" ref="D6275:D6338" si="134">IF(B6275-A6275&lt;21,B6275-A6275,"21+")</f>
        <v>21+</v>
      </c>
    </row>
    <row r="6276" spans="1:4" x14ac:dyDescent="0.25">
      <c r="A6276">
        <v>78</v>
      </c>
      <c r="B6276">
        <v>111</v>
      </c>
      <c r="C6276">
        <v>2</v>
      </c>
      <c r="D6276" t="str">
        <f t="shared" si="134"/>
        <v>21+</v>
      </c>
    </row>
    <row r="6277" spans="1:4" x14ac:dyDescent="0.25">
      <c r="A6277">
        <v>78</v>
      </c>
      <c r="B6277">
        <v>113</v>
      </c>
      <c r="C6277">
        <v>1</v>
      </c>
      <c r="D6277" t="str">
        <f t="shared" si="134"/>
        <v>21+</v>
      </c>
    </row>
    <row r="6278" spans="1:4" x14ac:dyDescent="0.25">
      <c r="A6278">
        <v>78</v>
      </c>
      <c r="B6278">
        <v>116</v>
      </c>
      <c r="C6278">
        <v>1</v>
      </c>
      <c r="D6278" t="str">
        <f t="shared" si="134"/>
        <v>21+</v>
      </c>
    </row>
    <row r="6279" spans="1:4" x14ac:dyDescent="0.25">
      <c r="A6279">
        <v>78</v>
      </c>
      <c r="B6279">
        <v>117</v>
      </c>
      <c r="C6279">
        <v>3</v>
      </c>
      <c r="D6279" t="str">
        <f t="shared" si="134"/>
        <v>21+</v>
      </c>
    </row>
    <row r="6280" spans="1:4" x14ac:dyDescent="0.25">
      <c r="A6280">
        <v>78</v>
      </c>
      <c r="B6280">
        <v>118</v>
      </c>
      <c r="C6280">
        <v>4</v>
      </c>
      <c r="D6280" t="str">
        <f t="shared" si="134"/>
        <v>21+</v>
      </c>
    </row>
    <row r="6281" spans="1:4" x14ac:dyDescent="0.25">
      <c r="A6281">
        <v>78</v>
      </c>
      <c r="B6281">
        <v>121</v>
      </c>
      <c r="C6281">
        <v>1</v>
      </c>
      <c r="D6281" t="str">
        <f t="shared" si="134"/>
        <v>21+</v>
      </c>
    </row>
    <row r="6282" spans="1:4" x14ac:dyDescent="0.25">
      <c r="A6282">
        <v>78</v>
      </c>
      <c r="B6282">
        <v>122</v>
      </c>
      <c r="C6282">
        <v>1</v>
      </c>
      <c r="D6282" t="str">
        <f t="shared" si="134"/>
        <v>21+</v>
      </c>
    </row>
    <row r="6283" spans="1:4" x14ac:dyDescent="0.25">
      <c r="A6283">
        <v>78</v>
      </c>
      <c r="B6283">
        <v>125</v>
      </c>
      <c r="C6283">
        <v>1</v>
      </c>
      <c r="D6283" t="str">
        <f t="shared" si="134"/>
        <v>21+</v>
      </c>
    </row>
    <row r="6284" spans="1:4" x14ac:dyDescent="0.25">
      <c r="A6284">
        <v>78</v>
      </c>
      <c r="B6284">
        <v>129</v>
      </c>
      <c r="C6284">
        <v>2</v>
      </c>
      <c r="D6284" t="str">
        <f t="shared" si="134"/>
        <v>21+</v>
      </c>
    </row>
    <row r="6285" spans="1:4" x14ac:dyDescent="0.25">
      <c r="A6285">
        <v>78</v>
      </c>
      <c r="B6285">
        <v>139</v>
      </c>
      <c r="C6285">
        <v>1</v>
      </c>
      <c r="D6285" t="str">
        <f t="shared" si="134"/>
        <v>21+</v>
      </c>
    </row>
    <row r="6286" spans="1:4" x14ac:dyDescent="0.25">
      <c r="A6286">
        <v>78</v>
      </c>
      <c r="B6286">
        <v>147</v>
      </c>
      <c r="C6286">
        <v>1</v>
      </c>
      <c r="D6286" t="str">
        <f t="shared" si="134"/>
        <v>21+</v>
      </c>
    </row>
    <row r="6287" spans="1:4" x14ac:dyDescent="0.25">
      <c r="A6287">
        <v>78</v>
      </c>
      <c r="B6287">
        <v>156</v>
      </c>
      <c r="C6287">
        <v>1</v>
      </c>
      <c r="D6287" t="str">
        <f t="shared" si="134"/>
        <v>21+</v>
      </c>
    </row>
    <row r="6288" spans="1:4" x14ac:dyDescent="0.25">
      <c r="A6288">
        <v>78</v>
      </c>
      <c r="B6288">
        <v>174</v>
      </c>
      <c r="C6288">
        <v>1</v>
      </c>
      <c r="D6288" t="str">
        <f t="shared" si="134"/>
        <v>21+</v>
      </c>
    </row>
    <row r="6289" spans="1:4" x14ac:dyDescent="0.25">
      <c r="A6289">
        <v>78</v>
      </c>
      <c r="B6289">
        <v>319</v>
      </c>
      <c r="C6289">
        <v>1</v>
      </c>
      <c r="D6289" t="str">
        <f t="shared" si="134"/>
        <v>21+</v>
      </c>
    </row>
    <row r="6290" spans="1:4" x14ac:dyDescent="0.25">
      <c r="A6290">
        <v>79</v>
      </c>
      <c r="B6290">
        <v>79</v>
      </c>
      <c r="C6290">
        <v>1</v>
      </c>
      <c r="D6290">
        <f t="shared" si="134"/>
        <v>0</v>
      </c>
    </row>
    <row r="6291" spans="1:4" x14ac:dyDescent="0.25">
      <c r="A6291">
        <v>79</v>
      </c>
      <c r="B6291">
        <v>80</v>
      </c>
      <c r="C6291">
        <v>3</v>
      </c>
      <c r="D6291">
        <f t="shared" si="134"/>
        <v>1</v>
      </c>
    </row>
    <row r="6292" spans="1:4" x14ac:dyDescent="0.25">
      <c r="A6292">
        <v>79</v>
      </c>
      <c r="B6292">
        <v>81</v>
      </c>
      <c r="C6292">
        <v>1</v>
      </c>
      <c r="D6292">
        <f t="shared" si="134"/>
        <v>2</v>
      </c>
    </row>
    <row r="6293" spans="1:4" x14ac:dyDescent="0.25">
      <c r="A6293">
        <v>79</v>
      </c>
      <c r="B6293">
        <v>83</v>
      </c>
      <c r="C6293">
        <v>1</v>
      </c>
      <c r="D6293">
        <f t="shared" si="134"/>
        <v>4</v>
      </c>
    </row>
    <row r="6294" spans="1:4" x14ac:dyDescent="0.25">
      <c r="A6294">
        <v>79</v>
      </c>
      <c r="B6294">
        <v>84</v>
      </c>
      <c r="C6294">
        <v>1</v>
      </c>
      <c r="D6294">
        <f t="shared" si="134"/>
        <v>5</v>
      </c>
    </row>
    <row r="6295" spans="1:4" x14ac:dyDescent="0.25">
      <c r="A6295">
        <v>79</v>
      </c>
      <c r="B6295">
        <v>86</v>
      </c>
      <c r="C6295">
        <v>1</v>
      </c>
      <c r="D6295">
        <f t="shared" si="134"/>
        <v>7</v>
      </c>
    </row>
    <row r="6296" spans="1:4" x14ac:dyDescent="0.25">
      <c r="A6296">
        <v>79</v>
      </c>
      <c r="B6296">
        <v>87</v>
      </c>
      <c r="C6296">
        <v>1</v>
      </c>
      <c r="D6296">
        <f t="shared" si="134"/>
        <v>8</v>
      </c>
    </row>
    <row r="6297" spans="1:4" x14ac:dyDescent="0.25">
      <c r="A6297">
        <v>79</v>
      </c>
      <c r="B6297">
        <v>88</v>
      </c>
      <c r="C6297">
        <v>3</v>
      </c>
      <c r="D6297">
        <f t="shared" si="134"/>
        <v>9</v>
      </c>
    </row>
    <row r="6298" spans="1:4" x14ac:dyDescent="0.25">
      <c r="A6298">
        <v>79</v>
      </c>
      <c r="B6298">
        <v>90</v>
      </c>
      <c r="C6298">
        <v>1</v>
      </c>
      <c r="D6298">
        <f t="shared" si="134"/>
        <v>11</v>
      </c>
    </row>
    <row r="6299" spans="1:4" x14ac:dyDescent="0.25">
      <c r="A6299">
        <v>79</v>
      </c>
      <c r="B6299">
        <v>91</v>
      </c>
      <c r="C6299">
        <v>3</v>
      </c>
      <c r="D6299">
        <f t="shared" si="134"/>
        <v>12</v>
      </c>
    </row>
    <row r="6300" spans="1:4" x14ac:dyDescent="0.25">
      <c r="A6300">
        <v>79</v>
      </c>
      <c r="B6300">
        <v>92</v>
      </c>
      <c r="C6300">
        <v>2</v>
      </c>
      <c r="D6300">
        <f t="shared" si="134"/>
        <v>13</v>
      </c>
    </row>
    <row r="6301" spans="1:4" x14ac:dyDescent="0.25">
      <c r="A6301">
        <v>79</v>
      </c>
      <c r="B6301">
        <v>93</v>
      </c>
      <c r="C6301">
        <v>1</v>
      </c>
      <c r="D6301">
        <f t="shared" si="134"/>
        <v>14</v>
      </c>
    </row>
    <row r="6302" spans="1:4" x14ac:dyDescent="0.25">
      <c r="A6302">
        <v>79</v>
      </c>
      <c r="B6302">
        <v>94</v>
      </c>
      <c r="C6302">
        <v>1</v>
      </c>
      <c r="D6302">
        <f t="shared" si="134"/>
        <v>15</v>
      </c>
    </row>
    <row r="6303" spans="1:4" x14ac:dyDescent="0.25">
      <c r="A6303">
        <v>79</v>
      </c>
      <c r="B6303">
        <v>98</v>
      </c>
      <c r="C6303">
        <v>1</v>
      </c>
      <c r="D6303">
        <f t="shared" si="134"/>
        <v>19</v>
      </c>
    </row>
    <row r="6304" spans="1:4" x14ac:dyDescent="0.25">
      <c r="A6304">
        <v>79</v>
      </c>
      <c r="B6304">
        <v>99</v>
      </c>
      <c r="C6304">
        <v>1</v>
      </c>
      <c r="D6304">
        <f t="shared" si="134"/>
        <v>20</v>
      </c>
    </row>
    <row r="6305" spans="1:4" x14ac:dyDescent="0.25">
      <c r="A6305">
        <v>79</v>
      </c>
      <c r="B6305">
        <v>100</v>
      </c>
      <c r="C6305">
        <v>1</v>
      </c>
      <c r="D6305" t="str">
        <f t="shared" si="134"/>
        <v>21+</v>
      </c>
    </row>
    <row r="6306" spans="1:4" x14ac:dyDescent="0.25">
      <c r="A6306">
        <v>79</v>
      </c>
      <c r="B6306">
        <v>101</v>
      </c>
      <c r="C6306">
        <v>3</v>
      </c>
      <c r="D6306" t="str">
        <f t="shared" si="134"/>
        <v>21+</v>
      </c>
    </row>
    <row r="6307" spans="1:4" x14ac:dyDescent="0.25">
      <c r="A6307">
        <v>79</v>
      </c>
      <c r="B6307">
        <v>104</v>
      </c>
      <c r="C6307">
        <v>1</v>
      </c>
      <c r="D6307" t="str">
        <f t="shared" si="134"/>
        <v>21+</v>
      </c>
    </row>
    <row r="6308" spans="1:4" x14ac:dyDescent="0.25">
      <c r="A6308">
        <v>79</v>
      </c>
      <c r="B6308">
        <v>109</v>
      </c>
      <c r="C6308">
        <v>1</v>
      </c>
      <c r="D6308" t="str">
        <f t="shared" si="134"/>
        <v>21+</v>
      </c>
    </row>
    <row r="6309" spans="1:4" x14ac:dyDescent="0.25">
      <c r="A6309">
        <v>79</v>
      </c>
      <c r="B6309">
        <v>110</v>
      </c>
      <c r="C6309">
        <v>1</v>
      </c>
      <c r="D6309" t="str">
        <f t="shared" si="134"/>
        <v>21+</v>
      </c>
    </row>
    <row r="6310" spans="1:4" x14ac:dyDescent="0.25">
      <c r="A6310">
        <v>79</v>
      </c>
      <c r="B6310">
        <v>111</v>
      </c>
      <c r="C6310">
        <v>1</v>
      </c>
      <c r="D6310" t="str">
        <f t="shared" si="134"/>
        <v>21+</v>
      </c>
    </row>
    <row r="6311" spans="1:4" x14ac:dyDescent="0.25">
      <c r="A6311">
        <v>79</v>
      </c>
      <c r="B6311">
        <v>112</v>
      </c>
      <c r="C6311">
        <v>2</v>
      </c>
      <c r="D6311" t="str">
        <f t="shared" si="134"/>
        <v>21+</v>
      </c>
    </row>
    <row r="6312" spans="1:4" x14ac:dyDescent="0.25">
      <c r="A6312">
        <v>79</v>
      </c>
      <c r="B6312">
        <v>115</v>
      </c>
      <c r="C6312">
        <v>1</v>
      </c>
      <c r="D6312" t="str">
        <f t="shared" si="134"/>
        <v>21+</v>
      </c>
    </row>
    <row r="6313" spans="1:4" x14ac:dyDescent="0.25">
      <c r="A6313">
        <v>79</v>
      </c>
      <c r="B6313">
        <v>120</v>
      </c>
      <c r="C6313">
        <v>2</v>
      </c>
      <c r="D6313" t="str">
        <f t="shared" si="134"/>
        <v>21+</v>
      </c>
    </row>
    <row r="6314" spans="1:4" x14ac:dyDescent="0.25">
      <c r="A6314">
        <v>79</v>
      </c>
      <c r="B6314">
        <v>121</v>
      </c>
      <c r="C6314">
        <v>1</v>
      </c>
      <c r="D6314" t="str">
        <f t="shared" si="134"/>
        <v>21+</v>
      </c>
    </row>
    <row r="6315" spans="1:4" x14ac:dyDescent="0.25">
      <c r="A6315">
        <v>79</v>
      </c>
      <c r="B6315">
        <v>131</v>
      </c>
      <c r="C6315">
        <v>1</v>
      </c>
      <c r="D6315" t="str">
        <f t="shared" si="134"/>
        <v>21+</v>
      </c>
    </row>
    <row r="6316" spans="1:4" x14ac:dyDescent="0.25">
      <c r="A6316">
        <v>79</v>
      </c>
      <c r="B6316">
        <v>132</v>
      </c>
      <c r="C6316">
        <v>1</v>
      </c>
      <c r="D6316" t="str">
        <f t="shared" si="134"/>
        <v>21+</v>
      </c>
    </row>
    <row r="6317" spans="1:4" x14ac:dyDescent="0.25">
      <c r="A6317">
        <v>79</v>
      </c>
      <c r="B6317">
        <v>134</v>
      </c>
      <c r="C6317">
        <v>1</v>
      </c>
      <c r="D6317" t="str">
        <f t="shared" si="134"/>
        <v>21+</v>
      </c>
    </row>
    <row r="6318" spans="1:4" x14ac:dyDescent="0.25">
      <c r="A6318">
        <v>79</v>
      </c>
      <c r="B6318">
        <v>138</v>
      </c>
      <c r="C6318">
        <v>1</v>
      </c>
      <c r="D6318" t="str">
        <f t="shared" si="134"/>
        <v>21+</v>
      </c>
    </row>
    <row r="6319" spans="1:4" x14ac:dyDescent="0.25">
      <c r="A6319">
        <v>79</v>
      </c>
      <c r="B6319">
        <v>140</v>
      </c>
      <c r="C6319">
        <v>1</v>
      </c>
      <c r="D6319" t="str">
        <f t="shared" si="134"/>
        <v>21+</v>
      </c>
    </row>
    <row r="6320" spans="1:4" x14ac:dyDescent="0.25">
      <c r="A6320">
        <v>79</v>
      </c>
      <c r="B6320">
        <v>148</v>
      </c>
      <c r="C6320">
        <v>1</v>
      </c>
      <c r="D6320" t="str">
        <f t="shared" si="134"/>
        <v>21+</v>
      </c>
    </row>
    <row r="6321" spans="1:4" x14ac:dyDescent="0.25">
      <c r="A6321">
        <v>79</v>
      </c>
      <c r="B6321">
        <v>151</v>
      </c>
      <c r="C6321">
        <v>1</v>
      </c>
      <c r="D6321" t="str">
        <f t="shared" si="134"/>
        <v>21+</v>
      </c>
    </row>
    <row r="6322" spans="1:4" x14ac:dyDescent="0.25">
      <c r="A6322">
        <v>79</v>
      </c>
      <c r="B6322">
        <v>155</v>
      </c>
      <c r="C6322">
        <v>1</v>
      </c>
      <c r="D6322" t="str">
        <f t="shared" si="134"/>
        <v>21+</v>
      </c>
    </row>
    <row r="6323" spans="1:4" x14ac:dyDescent="0.25">
      <c r="A6323">
        <v>80</v>
      </c>
      <c r="B6323">
        <v>80</v>
      </c>
      <c r="C6323">
        <v>4</v>
      </c>
      <c r="D6323">
        <f t="shared" si="134"/>
        <v>0</v>
      </c>
    </row>
    <row r="6324" spans="1:4" x14ac:dyDescent="0.25">
      <c r="A6324">
        <v>80</v>
      </c>
      <c r="B6324">
        <v>82</v>
      </c>
      <c r="C6324">
        <v>1</v>
      </c>
      <c r="D6324">
        <f t="shared" si="134"/>
        <v>2</v>
      </c>
    </row>
    <row r="6325" spans="1:4" x14ac:dyDescent="0.25">
      <c r="A6325">
        <v>80</v>
      </c>
      <c r="B6325">
        <v>84</v>
      </c>
      <c r="C6325">
        <v>1</v>
      </c>
      <c r="D6325">
        <f t="shared" si="134"/>
        <v>4</v>
      </c>
    </row>
    <row r="6326" spans="1:4" x14ac:dyDescent="0.25">
      <c r="A6326">
        <v>80</v>
      </c>
      <c r="B6326">
        <v>85</v>
      </c>
      <c r="C6326">
        <v>1</v>
      </c>
      <c r="D6326">
        <f t="shared" si="134"/>
        <v>5</v>
      </c>
    </row>
    <row r="6327" spans="1:4" x14ac:dyDescent="0.25">
      <c r="A6327">
        <v>80</v>
      </c>
      <c r="B6327">
        <v>86</v>
      </c>
      <c r="C6327">
        <v>3</v>
      </c>
      <c r="D6327">
        <f t="shared" si="134"/>
        <v>6</v>
      </c>
    </row>
    <row r="6328" spans="1:4" x14ac:dyDescent="0.25">
      <c r="A6328">
        <v>80</v>
      </c>
      <c r="B6328">
        <v>89</v>
      </c>
      <c r="C6328">
        <v>2</v>
      </c>
      <c r="D6328">
        <f t="shared" si="134"/>
        <v>9</v>
      </c>
    </row>
    <row r="6329" spans="1:4" x14ac:dyDescent="0.25">
      <c r="A6329">
        <v>80</v>
      </c>
      <c r="B6329">
        <v>90</v>
      </c>
      <c r="C6329">
        <v>2</v>
      </c>
      <c r="D6329">
        <f t="shared" si="134"/>
        <v>10</v>
      </c>
    </row>
    <row r="6330" spans="1:4" x14ac:dyDescent="0.25">
      <c r="A6330">
        <v>80</v>
      </c>
      <c r="B6330">
        <v>91</v>
      </c>
      <c r="C6330">
        <v>1</v>
      </c>
      <c r="D6330">
        <f t="shared" si="134"/>
        <v>11</v>
      </c>
    </row>
    <row r="6331" spans="1:4" x14ac:dyDescent="0.25">
      <c r="A6331">
        <v>80</v>
      </c>
      <c r="B6331">
        <v>92</v>
      </c>
      <c r="C6331">
        <v>2</v>
      </c>
      <c r="D6331">
        <f t="shared" si="134"/>
        <v>12</v>
      </c>
    </row>
    <row r="6332" spans="1:4" x14ac:dyDescent="0.25">
      <c r="A6332">
        <v>80</v>
      </c>
      <c r="B6332">
        <v>93</v>
      </c>
      <c r="C6332">
        <v>1</v>
      </c>
      <c r="D6332">
        <f t="shared" si="134"/>
        <v>13</v>
      </c>
    </row>
    <row r="6333" spans="1:4" x14ac:dyDescent="0.25">
      <c r="A6333">
        <v>80</v>
      </c>
      <c r="B6333">
        <v>97</v>
      </c>
      <c r="C6333">
        <v>3</v>
      </c>
      <c r="D6333">
        <f t="shared" si="134"/>
        <v>17</v>
      </c>
    </row>
    <row r="6334" spans="1:4" x14ac:dyDescent="0.25">
      <c r="A6334">
        <v>80</v>
      </c>
      <c r="B6334">
        <v>98</v>
      </c>
      <c r="C6334">
        <v>2</v>
      </c>
      <c r="D6334">
        <f t="shared" si="134"/>
        <v>18</v>
      </c>
    </row>
    <row r="6335" spans="1:4" x14ac:dyDescent="0.25">
      <c r="A6335">
        <v>80</v>
      </c>
      <c r="B6335">
        <v>99</v>
      </c>
      <c r="C6335">
        <v>2</v>
      </c>
      <c r="D6335">
        <f t="shared" si="134"/>
        <v>19</v>
      </c>
    </row>
    <row r="6336" spans="1:4" x14ac:dyDescent="0.25">
      <c r="A6336">
        <v>80</v>
      </c>
      <c r="B6336">
        <v>103</v>
      </c>
      <c r="C6336">
        <v>1</v>
      </c>
      <c r="D6336" t="str">
        <f t="shared" si="134"/>
        <v>21+</v>
      </c>
    </row>
    <row r="6337" spans="1:4" x14ac:dyDescent="0.25">
      <c r="A6337">
        <v>80</v>
      </c>
      <c r="B6337">
        <v>104</v>
      </c>
      <c r="C6337">
        <v>2</v>
      </c>
      <c r="D6337" t="str">
        <f t="shared" si="134"/>
        <v>21+</v>
      </c>
    </row>
    <row r="6338" spans="1:4" x14ac:dyDescent="0.25">
      <c r="A6338">
        <v>80</v>
      </c>
      <c r="B6338">
        <v>106</v>
      </c>
      <c r="C6338">
        <v>1</v>
      </c>
      <c r="D6338" t="str">
        <f t="shared" si="134"/>
        <v>21+</v>
      </c>
    </row>
    <row r="6339" spans="1:4" x14ac:dyDescent="0.25">
      <c r="A6339">
        <v>80</v>
      </c>
      <c r="B6339">
        <v>108</v>
      </c>
      <c r="C6339">
        <v>1</v>
      </c>
      <c r="D6339" t="str">
        <f t="shared" ref="D6339:D6402" si="135">IF(B6339-A6339&lt;21,B6339-A6339,"21+")</f>
        <v>21+</v>
      </c>
    </row>
    <row r="6340" spans="1:4" x14ac:dyDescent="0.25">
      <c r="A6340">
        <v>80</v>
      </c>
      <c r="B6340">
        <v>111</v>
      </c>
      <c r="C6340">
        <v>1</v>
      </c>
      <c r="D6340" t="str">
        <f t="shared" si="135"/>
        <v>21+</v>
      </c>
    </row>
    <row r="6341" spans="1:4" x14ac:dyDescent="0.25">
      <c r="A6341">
        <v>80</v>
      </c>
      <c r="B6341">
        <v>112</v>
      </c>
      <c r="C6341">
        <v>1</v>
      </c>
      <c r="D6341" t="str">
        <f t="shared" si="135"/>
        <v>21+</v>
      </c>
    </row>
    <row r="6342" spans="1:4" x14ac:dyDescent="0.25">
      <c r="A6342">
        <v>80</v>
      </c>
      <c r="B6342">
        <v>113</v>
      </c>
      <c r="C6342">
        <v>1</v>
      </c>
      <c r="D6342" t="str">
        <f t="shared" si="135"/>
        <v>21+</v>
      </c>
    </row>
    <row r="6343" spans="1:4" x14ac:dyDescent="0.25">
      <c r="A6343">
        <v>80</v>
      </c>
      <c r="B6343">
        <v>116</v>
      </c>
      <c r="C6343">
        <v>1</v>
      </c>
      <c r="D6343" t="str">
        <f t="shared" si="135"/>
        <v>21+</v>
      </c>
    </row>
    <row r="6344" spans="1:4" x14ac:dyDescent="0.25">
      <c r="A6344">
        <v>80</v>
      </c>
      <c r="B6344">
        <v>120</v>
      </c>
      <c r="C6344">
        <v>1</v>
      </c>
      <c r="D6344" t="str">
        <f t="shared" si="135"/>
        <v>21+</v>
      </c>
    </row>
    <row r="6345" spans="1:4" x14ac:dyDescent="0.25">
      <c r="A6345">
        <v>80</v>
      </c>
      <c r="B6345">
        <v>138</v>
      </c>
      <c r="C6345">
        <v>1</v>
      </c>
      <c r="D6345" t="str">
        <f t="shared" si="135"/>
        <v>21+</v>
      </c>
    </row>
    <row r="6346" spans="1:4" x14ac:dyDescent="0.25">
      <c r="A6346">
        <v>80</v>
      </c>
      <c r="B6346">
        <v>141</v>
      </c>
      <c r="C6346">
        <v>1</v>
      </c>
      <c r="D6346" t="str">
        <f t="shared" si="135"/>
        <v>21+</v>
      </c>
    </row>
    <row r="6347" spans="1:4" x14ac:dyDescent="0.25">
      <c r="A6347">
        <v>80</v>
      </c>
      <c r="B6347">
        <v>145</v>
      </c>
      <c r="C6347">
        <v>1</v>
      </c>
      <c r="D6347" t="str">
        <f t="shared" si="135"/>
        <v>21+</v>
      </c>
    </row>
    <row r="6348" spans="1:4" x14ac:dyDescent="0.25">
      <c r="A6348">
        <v>80</v>
      </c>
      <c r="B6348">
        <v>163</v>
      </c>
      <c r="C6348">
        <v>1</v>
      </c>
      <c r="D6348" t="str">
        <f t="shared" si="135"/>
        <v>21+</v>
      </c>
    </row>
    <row r="6349" spans="1:4" x14ac:dyDescent="0.25">
      <c r="A6349">
        <v>80</v>
      </c>
      <c r="B6349">
        <v>208</v>
      </c>
      <c r="C6349">
        <v>1</v>
      </c>
      <c r="D6349" t="str">
        <f t="shared" si="135"/>
        <v>21+</v>
      </c>
    </row>
    <row r="6350" spans="1:4" x14ac:dyDescent="0.25">
      <c r="A6350">
        <v>81</v>
      </c>
      <c r="B6350">
        <v>81</v>
      </c>
      <c r="C6350">
        <v>1</v>
      </c>
      <c r="D6350">
        <f t="shared" si="135"/>
        <v>0</v>
      </c>
    </row>
    <row r="6351" spans="1:4" x14ac:dyDescent="0.25">
      <c r="A6351">
        <v>81</v>
      </c>
      <c r="B6351">
        <v>82</v>
      </c>
      <c r="C6351">
        <v>1</v>
      </c>
      <c r="D6351">
        <f t="shared" si="135"/>
        <v>1</v>
      </c>
    </row>
    <row r="6352" spans="1:4" x14ac:dyDescent="0.25">
      <c r="A6352">
        <v>81</v>
      </c>
      <c r="B6352">
        <v>83</v>
      </c>
      <c r="C6352">
        <v>3</v>
      </c>
      <c r="D6352">
        <f t="shared" si="135"/>
        <v>2</v>
      </c>
    </row>
    <row r="6353" spans="1:4" x14ac:dyDescent="0.25">
      <c r="A6353">
        <v>81</v>
      </c>
      <c r="B6353">
        <v>84</v>
      </c>
      <c r="C6353">
        <v>1</v>
      </c>
      <c r="D6353">
        <f t="shared" si="135"/>
        <v>3</v>
      </c>
    </row>
    <row r="6354" spans="1:4" x14ac:dyDescent="0.25">
      <c r="A6354">
        <v>81</v>
      </c>
      <c r="B6354">
        <v>86</v>
      </c>
      <c r="C6354">
        <v>2</v>
      </c>
      <c r="D6354">
        <f t="shared" si="135"/>
        <v>5</v>
      </c>
    </row>
    <row r="6355" spans="1:4" x14ac:dyDescent="0.25">
      <c r="A6355">
        <v>81</v>
      </c>
      <c r="B6355">
        <v>87</v>
      </c>
      <c r="C6355">
        <v>1</v>
      </c>
      <c r="D6355">
        <f t="shared" si="135"/>
        <v>6</v>
      </c>
    </row>
    <row r="6356" spans="1:4" x14ac:dyDescent="0.25">
      <c r="A6356">
        <v>81</v>
      </c>
      <c r="B6356">
        <v>88</v>
      </c>
      <c r="C6356">
        <v>1</v>
      </c>
      <c r="D6356">
        <f t="shared" si="135"/>
        <v>7</v>
      </c>
    </row>
    <row r="6357" spans="1:4" x14ac:dyDescent="0.25">
      <c r="A6357">
        <v>81</v>
      </c>
      <c r="B6357">
        <v>91</v>
      </c>
      <c r="C6357">
        <v>1</v>
      </c>
      <c r="D6357">
        <f t="shared" si="135"/>
        <v>10</v>
      </c>
    </row>
    <row r="6358" spans="1:4" x14ac:dyDescent="0.25">
      <c r="A6358">
        <v>81</v>
      </c>
      <c r="B6358">
        <v>92</v>
      </c>
      <c r="C6358">
        <v>1</v>
      </c>
      <c r="D6358">
        <f t="shared" si="135"/>
        <v>11</v>
      </c>
    </row>
    <row r="6359" spans="1:4" x14ac:dyDescent="0.25">
      <c r="A6359">
        <v>81</v>
      </c>
      <c r="B6359">
        <v>93</v>
      </c>
      <c r="C6359">
        <v>1</v>
      </c>
      <c r="D6359">
        <f t="shared" si="135"/>
        <v>12</v>
      </c>
    </row>
    <row r="6360" spans="1:4" x14ac:dyDescent="0.25">
      <c r="A6360">
        <v>81</v>
      </c>
      <c r="B6360">
        <v>95</v>
      </c>
      <c r="C6360">
        <v>1</v>
      </c>
      <c r="D6360">
        <f t="shared" si="135"/>
        <v>14</v>
      </c>
    </row>
    <row r="6361" spans="1:4" x14ac:dyDescent="0.25">
      <c r="A6361">
        <v>81</v>
      </c>
      <c r="B6361">
        <v>96</v>
      </c>
      <c r="C6361">
        <v>2</v>
      </c>
      <c r="D6361">
        <f t="shared" si="135"/>
        <v>15</v>
      </c>
    </row>
    <row r="6362" spans="1:4" x14ac:dyDescent="0.25">
      <c r="A6362">
        <v>81</v>
      </c>
      <c r="B6362">
        <v>97</v>
      </c>
      <c r="C6362">
        <v>1</v>
      </c>
      <c r="D6362">
        <f t="shared" si="135"/>
        <v>16</v>
      </c>
    </row>
    <row r="6363" spans="1:4" x14ac:dyDescent="0.25">
      <c r="A6363">
        <v>81</v>
      </c>
      <c r="B6363">
        <v>98</v>
      </c>
      <c r="C6363">
        <v>1</v>
      </c>
      <c r="D6363">
        <f t="shared" si="135"/>
        <v>17</v>
      </c>
    </row>
    <row r="6364" spans="1:4" x14ac:dyDescent="0.25">
      <c r="A6364">
        <v>81</v>
      </c>
      <c r="B6364">
        <v>100</v>
      </c>
      <c r="C6364">
        <v>2</v>
      </c>
      <c r="D6364">
        <f t="shared" si="135"/>
        <v>19</v>
      </c>
    </row>
    <row r="6365" spans="1:4" x14ac:dyDescent="0.25">
      <c r="A6365">
        <v>81</v>
      </c>
      <c r="B6365">
        <v>101</v>
      </c>
      <c r="C6365">
        <v>1</v>
      </c>
      <c r="D6365">
        <f t="shared" si="135"/>
        <v>20</v>
      </c>
    </row>
    <row r="6366" spans="1:4" x14ac:dyDescent="0.25">
      <c r="A6366">
        <v>81</v>
      </c>
      <c r="B6366">
        <v>103</v>
      </c>
      <c r="C6366">
        <v>1</v>
      </c>
      <c r="D6366" t="str">
        <f t="shared" si="135"/>
        <v>21+</v>
      </c>
    </row>
    <row r="6367" spans="1:4" x14ac:dyDescent="0.25">
      <c r="A6367">
        <v>81</v>
      </c>
      <c r="B6367">
        <v>104</v>
      </c>
      <c r="C6367">
        <v>1</v>
      </c>
      <c r="D6367" t="str">
        <f t="shared" si="135"/>
        <v>21+</v>
      </c>
    </row>
    <row r="6368" spans="1:4" x14ac:dyDescent="0.25">
      <c r="A6368">
        <v>81</v>
      </c>
      <c r="B6368">
        <v>108</v>
      </c>
      <c r="C6368">
        <v>2</v>
      </c>
      <c r="D6368" t="str">
        <f t="shared" si="135"/>
        <v>21+</v>
      </c>
    </row>
    <row r="6369" spans="1:4" x14ac:dyDescent="0.25">
      <c r="A6369">
        <v>81</v>
      </c>
      <c r="B6369">
        <v>110</v>
      </c>
      <c r="C6369">
        <v>1</v>
      </c>
      <c r="D6369" t="str">
        <f t="shared" si="135"/>
        <v>21+</v>
      </c>
    </row>
    <row r="6370" spans="1:4" x14ac:dyDescent="0.25">
      <c r="A6370">
        <v>81</v>
      </c>
      <c r="B6370">
        <v>111</v>
      </c>
      <c r="C6370">
        <v>1</v>
      </c>
      <c r="D6370" t="str">
        <f t="shared" si="135"/>
        <v>21+</v>
      </c>
    </row>
    <row r="6371" spans="1:4" x14ac:dyDescent="0.25">
      <c r="A6371">
        <v>81</v>
      </c>
      <c r="B6371">
        <v>112</v>
      </c>
      <c r="C6371">
        <v>1</v>
      </c>
      <c r="D6371" t="str">
        <f t="shared" si="135"/>
        <v>21+</v>
      </c>
    </row>
    <row r="6372" spans="1:4" x14ac:dyDescent="0.25">
      <c r="A6372">
        <v>81</v>
      </c>
      <c r="B6372">
        <v>115</v>
      </c>
      <c r="C6372">
        <v>1</v>
      </c>
      <c r="D6372" t="str">
        <f t="shared" si="135"/>
        <v>21+</v>
      </c>
    </row>
    <row r="6373" spans="1:4" x14ac:dyDescent="0.25">
      <c r="A6373">
        <v>81</v>
      </c>
      <c r="B6373">
        <v>117</v>
      </c>
      <c r="C6373">
        <v>1</v>
      </c>
      <c r="D6373" t="str">
        <f t="shared" si="135"/>
        <v>21+</v>
      </c>
    </row>
    <row r="6374" spans="1:4" x14ac:dyDescent="0.25">
      <c r="A6374">
        <v>81</v>
      </c>
      <c r="B6374">
        <v>118</v>
      </c>
      <c r="C6374">
        <v>1</v>
      </c>
      <c r="D6374" t="str">
        <f t="shared" si="135"/>
        <v>21+</v>
      </c>
    </row>
    <row r="6375" spans="1:4" x14ac:dyDescent="0.25">
      <c r="A6375">
        <v>81</v>
      </c>
      <c r="B6375">
        <v>119</v>
      </c>
      <c r="C6375">
        <v>1</v>
      </c>
      <c r="D6375" t="str">
        <f t="shared" si="135"/>
        <v>21+</v>
      </c>
    </row>
    <row r="6376" spans="1:4" x14ac:dyDescent="0.25">
      <c r="A6376">
        <v>81</v>
      </c>
      <c r="B6376">
        <v>122</v>
      </c>
      <c r="C6376">
        <v>1</v>
      </c>
      <c r="D6376" t="str">
        <f t="shared" si="135"/>
        <v>21+</v>
      </c>
    </row>
    <row r="6377" spans="1:4" x14ac:dyDescent="0.25">
      <c r="A6377">
        <v>81</v>
      </c>
      <c r="B6377">
        <v>125</v>
      </c>
      <c r="C6377">
        <v>2</v>
      </c>
      <c r="D6377" t="str">
        <f t="shared" si="135"/>
        <v>21+</v>
      </c>
    </row>
    <row r="6378" spans="1:4" x14ac:dyDescent="0.25">
      <c r="A6378">
        <v>81</v>
      </c>
      <c r="B6378">
        <v>126</v>
      </c>
      <c r="C6378">
        <v>1</v>
      </c>
      <c r="D6378" t="str">
        <f t="shared" si="135"/>
        <v>21+</v>
      </c>
    </row>
    <row r="6379" spans="1:4" x14ac:dyDescent="0.25">
      <c r="A6379">
        <v>81</v>
      </c>
      <c r="B6379">
        <v>127</v>
      </c>
      <c r="C6379">
        <v>1</v>
      </c>
      <c r="D6379" t="str">
        <f t="shared" si="135"/>
        <v>21+</v>
      </c>
    </row>
    <row r="6380" spans="1:4" x14ac:dyDescent="0.25">
      <c r="A6380">
        <v>81</v>
      </c>
      <c r="B6380">
        <v>130</v>
      </c>
      <c r="C6380">
        <v>1</v>
      </c>
      <c r="D6380" t="str">
        <f t="shared" si="135"/>
        <v>21+</v>
      </c>
    </row>
    <row r="6381" spans="1:4" x14ac:dyDescent="0.25">
      <c r="A6381">
        <v>81</v>
      </c>
      <c r="B6381">
        <v>133</v>
      </c>
      <c r="C6381">
        <v>2</v>
      </c>
      <c r="D6381" t="str">
        <f t="shared" si="135"/>
        <v>21+</v>
      </c>
    </row>
    <row r="6382" spans="1:4" x14ac:dyDescent="0.25">
      <c r="A6382">
        <v>81</v>
      </c>
      <c r="B6382">
        <v>135</v>
      </c>
      <c r="C6382">
        <v>1</v>
      </c>
      <c r="D6382" t="str">
        <f t="shared" si="135"/>
        <v>21+</v>
      </c>
    </row>
    <row r="6383" spans="1:4" x14ac:dyDescent="0.25">
      <c r="A6383">
        <v>81</v>
      </c>
      <c r="B6383">
        <v>138</v>
      </c>
      <c r="C6383">
        <v>1</v>
      </c>
      <c r="D6383" t="str">
        <f t="shared" si="135"/>
        <v>21+</v>
      </c>
    </row>
    <row r="6384" spans="1:4" x14ac:dyDescent="0.25">
      <c r="A6384">
        <v>81</v>
      </c>
      <c r="B6384">
        <v>139</v>
      </c>
      <c r="C6384">
        <v>1</v>
      </c>
      <c r="D6384" t="str">
        <f t="shared" si="135"/>
        <v>21+</v>
      </c>
    </row>
    <row r="6385" spans="1:4" x14ac:dyDescent="0.25">
      <c r="A6385">
        <v>81</v>
      </c>
      <c r="B6385">
        <v>140</v>
      </c>
      <c r="C6385">
        <v>1</v>
      </c>
      <c r="D6385" t="str">
        <f t="shared" si="135"/>
        <v>21+</v>
      </c>
    </row>
    <row r="6386" spans="1:4" x14ac:dyDescent="0.25">
      <c r="A6386">
        <v>81</v>
      </c>
      <c r="B6386">
        <v>149</v>
      </c>
      <c r="C6386">
        <v>1</v>
      </c>
      <c r="D6386" t="str">
        <f t="shared" si="135"/>
        <v>21+</v>
      </c>
    </row>
    <row r="6387" spans="1:4" x14ac:dyDescent="0.25">
      <c r="A6387">
        <v>81</v>
      </c>
      <c r="B6387">
        <v>154</v>
      </c>
      <c r="C6387">
        <v>1</v>
      </c>
      <c r="D6387" t="str">
        <f t="shared" si="135"/>
        <v>21+</v>
      </c>
    </row>
    <row r="6388" spans="1:4" x14ac:dyDescent="0.25">
      <c r="A6388">
        <v>81</v>
      </c>
      <c r="B6388">
        <v>170</v>
      </c>
      <c r="C6388">
        <v>1</v>
      </c>
      <c r="D6388" t="str">
        <f t="shared" si="135"/>
        <v>21+</v>
      </c>
    </row>
    <row r="6389" spans="1:4" x14ac:dyDescent="0.25">
      <c r="A6389">
        <v>81</v>
      </c>
      <c r="B6389">
        <v>346</v>
      </c>
      <c r="C6389">
        <v>1</v>
      </c>
      <c r="D6389" t="str">
        <f t="shared" si="135"/>
        <v>21+</v>
      </c>
    </row>
    <row r="6390" spans="1:4" x14ac:dyDescent="0.25">
      <c r="A6390">
        <v>82</v>
      </c>
      <c r="B6390">
        <v>83</v>
      </c>
      <c r="C6390">
        <v>1</v>
      </c>
      <c r="D6390">
        <f t="shared" si="135"/>
        <v>1</v>
      </c>
    </row>
    <row r="6391" spans="1:4" x14ac:dyDescent="0.25">
      <c r="A6391">
        <v>82</v>
      </c>
      <c r="B6391">
        <v>84</v>
      </c>
      <c r="C6391">
        <v>1</v>
      </c>
      <c r="D6391">
        <f t="shared" si="135"/>
        <v>2</v>
      </c>
    </row>
    <row r="6392" spans="1:4" x14ac:dyDescent="0.25">
      <c r="A6392">
        <v>82</v>
      </c>
      <c r="B6392">
        <v>85</v>
      </c>
      <c r="C6392">
        <v>1</v>
      </c>
      <c r="D6392">
        <f t="shared" si="135"/>
        <v>3</v>
      </c>
    </row>
    <row r="6393" spans="1:4" x14ac:dyDescent="0.25">
      <c r="A6393">
        <v>82</v>
      </c>
      <c r="B6393">
        <v>87</v>
      </c>
      <c r="C6393">
        <v>1</v>
      </c>
      <c r="D6393">
        <f t="shared" si="135"/>
        <v>5</v>
      </c>
    </row>
    <row r="6394" spans="1:4" x14ac:dyDescent="0.25">
      <c r="A6394">
        <v>82</v>
      </c>
      <c r="B6394">
        <v>88</v>
      </c>
      <c r="C6394">
        <v>1</v>
      </c>
      <c r="D6394">
        <f t="shared" si="135"/>
        <v>6</v>
      </c>
    </row>
    <row r="6395" spans="1:4" x14ac:dyDescent="0.25">
      <c r="A6395">
        <v>82</v>
      </c>
      <c r="B6395">
        <v>89</v>
      </c>
      <c r="C6395">
        <v>2</v>
      </c>
      <c r="D6395">
        <f t="shared" si="135"/>
        <v>7</v>
      </c>
    </row>
    <row r="6396" spans="1:4" x14ac:dyDescent="0.25">
      <c r="A6396">
        <v>82</v>
      </c>
      <c r="B6396">
        <v>91</v>
      </c>
      <c r="C6396">
        <v>2</v>
      </c>
      <c r="D6396">
        <f t="shared" si="135"/>
        <v>9</v>
      </c>
    </row>
    <row r="6397" spans="1:4" x14ac:dyDescent="0.25">
      <c r="A6397">
        <v>82</v>
      </c>
      <c r="B6397">
        <v>92</v>
      </c>
      <c r="C6397">
        <v>1</v>
      </c>
      <c r="D6397">
        <f t="shared" si="135"/>
        <v>10</v>
      </c>
    </row>
    <row r="6398" spans="1:4" x14ac:dyDescent="0.25">
      <c r="A6398">
        <v>82</v>
      </c>
      <c r="B6398">
        <v>94</v>
      </c>
      <c r="C6398">
        <v>1</v>
      </c>
      <c r="D6398">
        <f t="shared" si="135"/>
        <v>12</v>
      </c>
    </row>
    <row r="6399" spans="1:4" x14ac:dyDescent="0.25">
      <c r="A6399">
        <v>82</v>
      </c>
      <c r="B6399">
        <v>95</v>
      </c>
      <c r="C6399">
        <v>1</v>
      </c>
      <c r="D6399">
        <f t="shared" si="135"/>
        <v>13</v>
      </c>
    </row>
    <row r="6400" spans="1:4" x14ac:dyDescent="0.25">
      <c r="A6400">
        <v>82</v>
      </c>
      <c r="B6400">
        <v>96</v>
      </c>
      <c r="C6400">
        <v>1</v>
      </c>
      <c r="D6400">
        <f t="shared" si="135"/>
        <v>14</v>
      </c>
    </row>
    <row r="6401" spans="1:4" x14ac:dyDescent="0.25">
      <c r="A6401">
        <v>82</v>
      </c>
      <c r="B6401">
        <v>97</v>
      </c>
      <c r="C6401">
        <v>1</v>
      </c>
      <c r="D6401">
        <f t="shared" si="135"/>
        <v>15</v>
      </c>
    </row>
    <row r="6402" spans="1:4" x14ac:dyDescent="0.25">
      <c r="A6402">
        <v>82</v>
      </c>
      <c r="B6402">
        <v>98</v>
      </c>
      <c r="C6402">
        <v>1</v>
      </c>
      <c r="D6402">
        <f t="shared" si="135"/>
        <v>16</v>
      </c>
    </row>
    <row r="6403" spans="1:4" x14ac:dyDescent="0.25">
      <c r="A6403">
        <v>82</v>
      </c>
      <c r="B6403">
        <v>101</v>
      </c>
      <c r="C6403">
        <v>3</v>
      </c>
      <c r="D6403">
        <f t="shared" ref="D6403:D6466" si="136">IF(B6403-A6403&lt;21,B6403-A6403,"21+")</f>
        <v>19</v>
      </c>
    </row>
    <row r="6404" spans="1:4" x14ac:dyDescent="0.25">
      <c r="A6404">
        <v>82</v>
      </c>
      <c r="B6404">
        <v>103</v>
      </c>
      <c r="C6404">
        <v>1</v>
      </c>
      <c r="D6404" t="str">
        <f t="shared" si="136"/>
        <v>21+</v>
      </c>
    </row>
    <row r="6405" spans="1:4" x14ac:dyDescent="0.25">
      <c r="A6405">
        <v>82</v>
      </c>
      <c r="B6405">
        <v>105</v>
      </c>
      <c r="C6405">
        <v>1</v>
      </c>
      <c r="D6405" t="str">
        <f t="shared" si="136"/>
        <v>21+</v>
      </c>
    </row>
    <row r="6406" spans="1:4" x14ac:dyDescent="0.25">
      <c r="A6406">
        <v>82</v>
      </c>
      <c r="B6406">
        <v>106</v>
      </c>
      <c r="C6406">
        <v>1</v>
      </c>
      <c r="D6406" t="str">
        <f t="shared" si="136"/>
        <v>21+</v>
      </c>
    </row>
    <row r="6407" spans="1:4" x14ac:dyDescent="0.25">
      <c r="A6407">
        <v>82</v>
      </c>
      <c r="B6407">
        <v>107</v>
      </c>
      <c r="C6407">
        <v>1</v>
      </c>
      <c r="D6407" t="str">
        <f t="shared" si="136"/>
        <v>21+</v>
      </c>
    </row>
    <row r="6408" spans="1:4" x14ac:dyDescent="0.25">
      <c r="A6408">
        <v>82</v>
      </c>
      <c r="B6408">
        <v>110</v>
      </c>
      <c r="C6408">
        <v>1</v>
      </c>
      <c r="D6408" t="str">
        <f t="shared" si="136"/>
        <v>21+</v>
      </c>
    </row>
    <row r="6409" spans="1:4" x14ac:dyDescent="0.25">
      <c r="A6409">
        <v>82</v>
      </c>
      <c r="B6409">
        <v>111</v>
      </c>
      <c r="C6409">
        <v>2</v>
      </c>
      <c r="D6409" t="str">
        <f t="shared" si="136"/>
        <v>21+</v>
      </c>
    </row>
    <row r="6410" spans="1:4" x14ac:dyDescent="0.25">
      <c r="A6410">
        <v>82</v>
      </c>
      <c r="B6410">
        <v>121</v>
      </c>
      <c r="C6410">
        <v>1</v>
      </c>
      <c r="D6410" t="str">
        <f t="shared" si="136"/>
        <v>21+</v>
      </c>
    </row>
    <row r="6411" spans="1:4" x14ac:dyDescent="0.25">
      <c r="A6411">
        <v>82</v>
      </c>
      <c r="B6411">
        <v>123</v>
      </c>
      <c r="C6411">
        <v>1</v>
      </c>
      <c r="D6411" t="str">
        <f t="shared" si="136"/>
        <v>21+</v>
      </c>
    </row>
    <row r="6412" spans="1:4" x14ac:dyDescent="0.25">
      <c r="A6412">
        <v>82</v>
      </c>
      <c r="B6412">
        <v>124</v>
      </c>
      <c r="C6412">
        <v>1</v>
      </c>
      <c r="D6412" t="str">
        <f t="shared" si="136"/>
        <v>21+</v>
      </c>
    </row>
    <row r="6413" spans="1:4" x14ac:dyDescent="0.25">
      <c r="A6413">
        <v>82</v>
      </c>
      <c r="B6413">
        <v>128</v>
      </c>
      <c r="C6413">
        <v>1</v>
      </c>
      <c r="D6413" t="str">
        <f t="shared" si="136"/>
        <v>21+</v>
      </c>
    </row>
    <row r="6414" spans="1:4" x14ac:dyDescent="0.25">
      <c r="A6414">
        <v>82</v>
      </c>
      <c r="B6414">
        <v>131</v>
      </c>
      <c r="C6414">
        <v>1</v>
      </c>
      <c r="D6414" t="str">
        <f t="shared" si="136"/>
        <v>21+</v>
      </c>
    </row>
    <row r="6415" spans="1:4" x14ac:dyDescent="0.25">
      <c r="A6415">
        <v>82</v>
      </c>
      <c r="B6415">
        <v>139</v>
      </c>
      <c r="C6415">
        <v>1</v>
      </c>
      <c r="D6415" t="str">
        <f t="shared" si="136"/>
        <v>21+</v>
      </c>
    </row>
    <row r="6416" spans="1:4" x14ac:dyDescent="0.25">
      <c r="A6416">
        <v>82</v>
      </c>
      <c r="B6416">
        <v>147</v>
      </c>
      <c r="C6416">
        <v>1</v>
      </c>
      <c r="D6416" t="str">
        <f t="shared" si="136"/>
        <v>21+</v>
      </c>
    </row>
    <row r="6417" spans="1:4" x14ac:dyDescent="0.25">
      <c r="A6417">
        <v>82</v>
      </c>
      <c r="B6417">
        <v>155</v>
      </c>
      <c r="C6417">
        <v>1</v>
      </c>
      <c r="D6417" t="str">
        <f t="shared" si="136"/>
        <v>21+</v>
      </c>
    </row>
    <row r="6418" spans="1:4" x14ac:dyDescent="0.25">
      <c r="A6418">
        <v>82</v>
      </c>
      <c r="B6418">
        <v>213</v>
      </c>
      <c r="C6418">
        <v>1</v>
      </c>
      <c r="D6418" t="str">
        <f t="shared" si="136"/>
        <v>21+</v>
      </c>
    </row>
    <row r="6419" spans="1:4" x14ac:dyDescent="0.25">
      <c r="A6419">
        <v>83</v>
      </c>
      <c r="B6419">
        <v>83</v>
      </c>
      <c r="C6419">
        <v>1</v>
      </c>
      <c r="D6419">
        <f t="shared" si="136"/>
        <v>0</v>
      </c>
    </row>
    <row r="6420" spans="1:4" x14ac:dyDescent="0.25">
      <c r="A6420">
        <v>83</v>
      </c>
      <c r="B6420">
        <v>84</v>
      </c>
      <c r="C6420">
        <v>2</v>
      </c>
      <c r="D6420">
        <f t="shared" si="136"/>
        <v>1</v>
      </c>
    </row>
    <row r="6421" spans="1:4" x14ac:dyDescent="0.25">
      <c r="A6421">
        <v>83</v>
      </c>
      <c r="B6421">
        <v>86</v>
      </c>
      <c r="C6421">
        <v>3</v>
      </c>
      <c r="D6421">
        <f t="shared" si="136"/>
        <v>3</v>
      </c>
    </row>
    <row r="6422" spans="1:4" x14ac:dyDescent="0.25">
      <c r="A6422">
        <v>83</v>
      </c>
      <c r="B6422">
        <v>87</v>
      </c>
      <c r="C6422">
        <v>1</v>
      </c>
      <c r="D6422">
        <f t="shared" si="136"/>
        <v>4</v>
      </c>
    </row>
    <row r="6423" spans="1:4" x14ac:dyDescent="0.25">
      <c r="A6423">
        <v>83</v>
      </c>
      <c r="B6423">
        <v>88</v>
      </c>
      <c r="C6423">
        <v>1</v>
      </c>
      <c r="D6423">
        <f t="shared" si="136"/>
        <v>5</v>
      </c>
    </row>
    <row r="6424" spans="1:4" x14ac:dyDescent="0.25">
      <c r="A6424">
        <v>83</v>
      </c>
      <c r="B6424">
        <v>89</v>
      </c>
      <c r="C6424">
        <v>2</v>
      </c>
      <c r="D6424">
        <f t="shared" si="136"/>
        <v>6</v>
      </c>
    </row>
    <row r="6425" spans="1:4" x14ac:dyDescent="0.25">
      <c r="A6425">
        <v>83</v>
      </c>
      <c r="B6425">
        <v>93</v>
      </c>
      <c r="C6425">
        <v>1</v>
      </c>
      <c r="D6425">
        <f t="shared" si="136"/>
        <v>10</v>
      </c>
    </row>
    <row r="6426" spans="1:4" x14ac:dyDescent="0.25">
      <c r="A6426">
        <v>83</v>
      </c>
      <c r="B6426">
        <v>94</v>
      </c>
      <c r="C6426">
        <v>1</v>
      </c>
      <c r="D6426">
        <f t="shared" si="136"/>
        <v>11</v>
      </c>
    </row>
    <row r="6427" spans="1:4" x14ac:dyDescent="0.25">
      <c r="A6427">
        <v>83</v>
      </c>
      <c r="B6427">
        <v>97</v>
      </c>
      <c r="C6427">
        <v>3</v>
      </c>
      <c r="D6427">
        <f t="shared" si="136"/>
        <v>14</v>
      </c>
    </row>
    <row r="6428" spans="1:4" x14ac:dyDescent="0.25">
      <c r="A6428">
        <v>83</v>
      </c>
      <c r="B6428">
        <v>99</v>
      </c>
      <c r="C6428">
        <v>1</v>
      </c>
      <c r="D6428">
        <f t="shared" si="136"/>
        <v>16</v>
      </c>
    </row>
    <row r="6429" spans="1:4" x14ac:dyDescent="0.25">
      <c r="A6429">
        <v>83</v>
      </c>
      <c r="B6429">
        <v>102</v>
      </c>
      <c r="C6429">
        <v>2</v>
      </c>
      <c r="D6429">
        <f t="shared" si="136"/>
        <v>19</v>
      </c>
    </row>
    <row r="6430" spans="1:4" x14ac:dyDescent="0.25">
      <c r="A6430">
        <v>83</v>
      </c>
      <c r="B6430">
        <v>104</v>
      </c>
      <c r="C6430">
        <v>1</v>
      </c>
      <c r="D6430" t="str">
        <f t="shared" si="136"/>
        <v>21+</v>
      </c>
    </row>
    <row r="6431" spans="1:4" x14ac:dyDescent="0.25">
      <c r="A6431">
        <v>83</v>
      </c>
      <c r="B6431">
        <v>105</v>
      </c>
      <c r="C6431">
        <v>2</v>
      </c>
      <c r="D6431" t="str">
        <f t="shared" si="136"/>
        <v>21+</v>
      </c>
    </row>
    <row r="6432" spans="1:4" x14ac:dyDescent="0.25">
      <c r="A6432">
        <v>83</v>
      </c>
      <c r="B6432">
        <v>108</v>
      </c>
      <c r="C6432">
        <v>2</v>
      </c>
      <c r="D6432" t="str">
        <f t="shared" si="136"/>
        <v>21+</v>
      </c>
    </row>
    <row r="6433" spans="1:4" x14ac:dyDescent="0.25">
      <c r="A6433">
        <v>83</v>
      </c>
      <c r="B6433">
        <v>125</v>
      </c>
      <c r="C6433">
        <v>1</v>
      </c>
      <c r="D6433" t="str">
        <f t="shared" si="136"/>
        <v>21+</v>
      </c>
    </row>
    <row r="6434" spans="1:4" x14ac:dyDescent="0.25">
      <c r="A6434">
        <v>83</v>
      </c>
      <c r="B6434">
        <v>133</v>
      </c>
      <c r="C6434">
        <v>1</v>
      </c>
      <c r="D6434" t="str">
        <f t="shared" si="136"/>
        <v>21+</v>
      </c>
    </row>
    <row r="6435" spans="1:4" x14ac:dyDescent="0.25">
      <c r="A6435">
        <v>83</v>
      </c>
      <c r="B6435">
        <v>138</v>
      </c>
      <c r="C6435">
        <v>1</v>
      </c>
      <c r="D6435" t="str">
        <f t="shared" si="136"/>
        <v>21+</v>
      </c>
    </row>
    <row r="6436" spans="1:4" x14ac:dyDescent="0.25">
      <c r="A6436">
        <v>83</v>
      </c>
      <c r="B6436">
        <v>141</v>
      </c>
      <c r="C6436">
        <v>1</v>
      </c>
      <c r="D6436" t="str">
        <f t="shared" si="136"/>
        <v>21+</v>
      </c>
    </row>
    <row r="6437" spans="1:4" x14ac:dyDescent="0.25">
      <c r="A6437">
        <v>83</v>
      </c>
      <c r="B6437">
        <v>143</v>
      </c>
      <c r="C6437">
        <v>1</v>
      </c>
      <c r="D6437" t="str">
        <f t="shared" si="136"/>
        <v>21+</v>
      </c>
    </row>
    <row r="6438" spans="1:4" x14ac:dyDescent="0.25">
      <c r="A6438">
        <v>83</v>
      </c>
      <c r="B6438">
        <v>166</v>
      </c>
      <c r="C6438">
        <v>1</v>
      </c>
      <c r="D6438" t="str">
        <f t="shared" si="136"/>
        <v>21+</v>
      </c>
    </row>
    <row r="6439" spans="1:4" x14ac:dyDescent="0.25">
      <c r="A6439">
        <v>83</v>
      </c>
      <c r="B6439">
        <v>184</v>
      </c>
      <c r="C6439">
        <v>1</v>
      </c>
      <c r="D6439" t="str">
        <f t="shared" si="136"/>
        <v>21+</v>
      </c>
    </row>
    <row r="6440" spans="1:4" x14ac:dyDescent="0.25">
      <c r="A6440">
        <v>84</v>
      </c>
      <c r="B6440">
        <v>84</v>
      </c>
      <c r="C6440">
        <v>1</v>
      </c>
      <c r="D6440">
        <f t="shared" si="136"/>
        <v>0</v>
      </c>
    </row>
    <row r="6441" spans="1:4" x14ac:dyDescent="0.25">
      <c r="A6441">
        <v>84</v>
      </c>
      <c r="B6441">
        <v>85</v>
      </c>
      <c r="C6441">
        <v>1</v>
      </c>
      <c r="D6441">
        <f t="shared" si="136"/>
        <v>1</v>
      </c>
    </row>
    <row r="6442" spans="1:4" x14ac:dyDescent="0.25">
      <c r="A6442">
        <v>84</v>
      </c>
      <c r="B6442">
        <v>88</v>
      </c>
      <c r="C6442">
        <v>1</v>
      </c>
      <c r="D6442">
        <f t="shared" si="136"/>
        <v>4</v>
      </c>
    </row>
    <row r="6443" spans="1:4" x14ac:dyDescent="0.25">
      <c r="A6443">
        <v>84</v>
      </c>
      <c r="B6443">
        <v>89</v>
      </c>
      <c r="C6443">
        <v>1</v>
      </c>
      <c r="D6443">
        <f t="shared" si="136"/>
        <v>5</v>
      </c>
    </row>
    <row r="6444" spans="1:4" x14ac:dyDescent="0.25">
      <c r="A6444">
        <v>84</v>
      </c>
      <c r="B6444">
        <v>90</v>
      </c>
      <c r="C6444">
        <v>1</v>
      </c>
      <c r="D6444">
        <f t="shared" si="136"/>
        <v>6</v>
      </c>
    </row>
    <row r="6445" spans="1:4" x14ac:dyDescent="0.25">
      <c r="A6445">
        <v>84</v>
      </c>
      <c r="B6445">
        <v>91</v>
      </c>
      <c r="C6445">
        <v>2</v>
      </c>
      <c r="D6445">
        <f t="shared" si="136"/>
        <v>7</v>
      </c>
    </row>
    <row r="6446" spans="1:4" x14ac:dyDescent="0.25">
      <c r="A6446">
        <v>84</v>
      </c>
      <c r="B6446">
        <v>92</v>
      </c>
      <c r="C6446">
        <v>2</v>
      </c>
      <c r="D6446">
        <f t="shared" si="136"/>
        <v>8</v>
      </c>
    </row>
    <row r="6447" spans="1:4" x14ac:dyDescent="0.25">
      <c r="A6447">
        <v>84</v>
      </c>
      <c r="B6447">
        <v>96</v>
      </c>
      <c r="C6447">
        <v>1</v>
      </c>
      <c r="D6447">
        <f t="shared" si="136"/>
        <v>12</v>
      </c>
    </row>
    <row r="6448" spans="1:4" x14ac:dyDescent="0.25">
      <c r="A6448">
        <v>84</v>
      </c>
      <c r="B6448">
        <v>97</v>
      </c>
      <c r="C6448">
        <v>1</v>
      </c>
      <c r="D6448">
        <f t="shared" si="136"/>
        <v>13</v>
      </c>
    </row>
    <row r="6449" spans="1:4" x14ac:dyDescent="0.25">
      <c r="A6449">
        <v>84</v>
      </c>
      <c r="B6449">
        <v>102</v>
      </c>
      <c r="C6449">
        <v>1</v>
      </c>
      <c r="D6449">
        <f t="shared" si="136"/>
        <v>18</v>
      </c>
    </row>
    <row r="6450" spans="1:4" x14ac:dyDescent="0.25">
      <c r="A6450">
        <v>84</v>
      </c>
      <c r="B6450">
        <v>103</v>
      </c>
      <c r="C6450">
        <v>3</v>
      </c>
      <c r="D6450">
        <f t="shared" si="136"/>
        <v>19</v>
      </c>
    </row>
    <row r="6451" spans="1:4" x14ac:dyDescent="0.25">
      <c r="A6451">
        <v>84</v>
      </c>
      <c r="B6451">
        <v>104</v>
      </c>
      <c r="C6451">
        <v>1</v>
      </c>
      <c r="D6451">
        <f t="shared" si="136"/>
        <v>20</v>
      </c>
    </row>
    <row r="6452" spans="1:4" x14ac:dyDescent="0.25">
      <c r="A6452">
        <v>84</v>
      </c>
      <c r="B6452">
        <v>107</v>
      </c>
      <c r="C6452">
        <v>1</v>
      </c>
      <c r="D6452" t="str">
        <f t="shared" si="136"/>
        <v>21+</v>
      </c>
    </row>
    <row r="6453" spans="1:4" x14ac:dyDescent="0.25">
      <c r="A6453">
        <v>84</v>
      </c>
      <c r="B6453">
        <v>108</v>
      </c>
      <c r="C6453">
        <v>1</v>
      </c>
      <c r="D6453" t="str">
        <f t="shared" si="136"/>
        <v>21+</v>
      </c>
    </row>
    <row r="6454" spans="1:4" x14ac:dyDescent="0.25">
      <c r="A6454">
        <v>84</v>
      </c>
      <c r="B6454">
        <v>109</v>
      </c>
      <c r="C6454">
        <v>2</v>
      </c>
      <c r="D6454" t="str">
        <f t="shared" si="136"/>
        <v>21+</v>
      </c>
    </row>
    <row r="6455" spans="1:4" x14ac:dyDescent="0.25">
      <c r="A6455">
        <v>84</v>
      </c>
      <c r="B6455">
        <v>110</v>
      </c>
      <c r="C6455">
        <v>1</v>
      </c>
      <c r="D6455" t="str">
        <f t="shared" si="136"/>
        <v>21+</v>
      </c>
    </row>
    <row r="6456" spans="1:4" x14ac:dyDescent="0.25">
      <c r="A6456">
        <v>84</v>
      </c>
      <c r="B6456">
        <v>111</v>
      </c>
      <c r="C6456">
        <v>3</v>
      </c>
      <c r="D6456" t="str">
        <f t="shared" si="136"/>
        <v>21+</v>
      </c>
    </row>
    <row r="6457" spans="1:4" x14ac:dyDescent="0.25">
      <c r="A6457">
        <v>84</v>
      </c>
      <c r="B6457">
        <v>114</v>
      </c>
      <c r="C6457">
        <v>1</v>
      </c>
      <c r="D6457" t="str">
        <f t="shared" si="136"/>
        <v>21+</v>
      </c>
    </row>
    <row r="6458" spans="1:4" x14ac:dyDescent="0.25">
      <c r="A6458">
        <v>84</v>
      </c>
      <c r="B6458">
        <v>116</v>
      </c>
      <c r="C6458">
        <v>1</v>
      </c>
      <c r="D6458" t="str">
        <f t="shared" si="136"/>
        <v>21+</v>
      </c>
    </row>
    <row r="6459" spans="1:4" x14ac:dyDescent="0.25">
      <c r="A6459">
        <v>84</v>
      </c>
      <c r="B6459">
        <v>121</v>
      </c>
      <c r="C6459">
        <v>1</v>
      </c>
      <c r="D6459" t="str">
        <f t="shared" si="136"/>
        <v>21+</v>
      </c>
    </row>
    <row r="6460" spans="1:4" x14ac:dyDescent="0.25">
      <c r="A6460">
        <v>84</v>
      </c>
      <c r="B6460">
        <v>133</v>
      </c>
      <c r="C6460">
        <v>1</v>
      </c>
      <c r="D6460" t="str">
        <f t="shared" si="136"/>
        <v>21+</v>
      </c>
    </row>
    <row r="6461" spans="1:4" x14ac:dyDescent="0.25">
      <c r="A6461">
        <v>84</v>
      </c>
      <c r="B6461">
        <v>135</v>
      </c>
      <c r="C6461">
        <v>1</v>
      </c>
      <c r="D6461" t="str">
        <f t="shared" si="136"/>
        <v>21+</v>
      </c>
    </row>
    <row r="6462" spans="1:4" x14ac:dyDescent="0.25">
      <c r="A6462">
        <v>84</v>
      </c>
      <c r="B6462">
        <v>136</v>
      </c>
      <c r="C6462">
        <v>1</v>
      </c>
      <c r="D6462" t="str">
        <f t="shared" si="136"/>
        <v>21+</v>
      </c>
    </row>
    <row r="6463" spans="1:4" x14ac:dyDescent="0.25">
      <c r="A6463">
        <v>84</v>
      </c>
      <c r="B6463">
        <v>139</v>
      </c>
      <c r="C6463">
        <v>1</v>
      </c>
      <c r="D6463" t="str">
        <f t="shared" si="136"/>
        <v>21+</v>
      </c>
    </row>
    <row r="6464" spans="1:4" x14ac:dyDescent="0.25">
      <c r="A6464">
        <v>84</v>
      </c>
      <c r="B6464">
        <v>146</v>
      </c>
      <c r="C6464">
        <v>1</v>
      </c>
      <c r="D6464" t="str">
        <f t="shared" si="136"/>
        <v>21+</v>
      </c>
    </row>
    <row r="6465" spans="1:4" x14ac:dyDescent="0.25">
      <c r="A6465">
        <v>84</v>
      </c>
      <c r="B6465">
        <v>160</v>
      </c>
      <c r="C6465">
        <v>1</v>
      </c>
      <c r="D6465" t="str">
        <f t="shared" si="136"/>
        <v>21+</v>
      </c>
    </row>
    <row r="6466" spans="1:4" x14ac:dyDescent="0.25">
      <c r="A6466">
        <v>84</v>
      </c>
      <c r="B6466">
        <v>162</v>
      </c>
      <c r="C6466">
        <v>1</v>
      </c>
      <c r="D6466" t="str">
        <f t="shared" si="136"/>
        <v>21+</v>
      </c>
    </row>
    <row r="6467" spans="1:4" x14ac:dyDescent="0.25">
      <c r="A6467">
        <v>85</v>
      </c>
      <c r="B6467">
        <v>85</v>
      </c>
      <c r="C6467">
        <v>1</v>
      </c>
      <c r="D6467">
        <f t="shared" ref="D6467:D6530" si="137">IF(B6467-A6467&lt;21,B6467-A6467,"21+")</f>
        <v>0</v>
      </c>
    </row>
    <row r="6468" spans="1:4" x14ac:dyDescent="0.25">
      <c r="A6468">
        <v>85</v>
      </c>
      <c r="B6468">
        <v>88</v>
      </c>
      <c r="C6468">
        <v>1</v>
      </c>
      <c r="D6468">
        <f t="shared" si="137"/>
        <v>3</v>
      </c>
    </row>
    <row r="6469" spans="1:4" x14ac:dyDescent="0.25">
      <c r="A6469">
        <v>85</v>
      </c>
      <c r="B6469">
        <v>89</v>
      </c>
      <c r="C6469">
        <v>3</v>
      </c>
      <c r="D6469">
        <f t="shared" si="137"/>
        <v>4</v>
      </c>
    </row>
    <row r="6470" spans="1:4" x14ac:dyDescent="0.25">
      <c r="A6470">
        <v>85</v>
      </c>
      <c r="B6470">
        <v>92</v>
      </c>
      <c r="C6470">
        <v>1</v>
      </c>
      <c r="D6470">
        <f t="shared" si="137"/>
        <v>7</v>
      </c>
    </row>
    <row r="6471" spans="1:4" x14ac:dyDescent="0.25">
      <c r="A6471">
        <v>85</v>
      </c>
      <c r="B6471">
        <v>93</v>
      </c>
      <c r="C6471">
        <v>1</v>
      </c>
      <c r="D6471">
        <f t="shared" si="137"/>
        <v>8</v>
      </c>
    </row>
    <row r="6472" spans="1:4" x14ac:dyDescent="0.25">
      <c r="A6472">
        <v>85</v>
      </c>
      <c r="B6472">
        <v>96</v>
      </c>
      <c r="C6472">
        <v>2</v>
      </c>
      <c r="D6472">
        <f t="shared" si="137"/>
        <v>11</v>
      </c>
    </row>
    <row r="6473" spans="1:4" x14ac:dyDescent="0.25">
      <c r="A6473">
        <v>85</v>
      </c>
      <c r="B6473">
        <v>97</v>
      </c>
      <c r="C6473">
        <v>1</v>
      </c>
      <c r="D6473">
        <f t="shared" si="137"/>
        <v>12</v>
      </c>
    </row>
    <row r="6474" spans="1:4" x14ac:dyDescent="0.25">
      <c r="A6474">
        <v>85</v>
      </c>
      <c r="B6474">
        <v>100</v>
      </c>
      <c r="C6474">
        <v>2</v>
      </c>
      <c r="D6474">
        <f t="shared" si="137"/>
        <v>15</v>
      </c>
    </row>
    <row r="6475" spans="1:4" x14ac:dyDescent="0.25">
      <c r="A6475">
        <v>85</v>
      </c>
      <c r="B6475">
        <v>103</v>
      </c>
      <c r="C6475">
        <v>1</v>
      </c>
      <c r="D6475">
        <f t="shared" si="137"/>
        <v>18</v>
      </c>
    </row>
    <row r="6476" spans="1:4" x14ac:dyDescent="0.25">
      <c r="A6476">
        <v>85</v>
      </c>
      <c r="B6476">
        <v>106</v>
      </c>
      <c r="C6476">
        <v>1</v>
      </c>
      <c r="D6476" t="str">
        <f t="shared" si="137"/>
        <v>21+</v>
      </c>
    </row>
    <row r="6477" spans="1:4" x14ac:dyDescent="0.25">
      <c r="A6477">
        <v>85</v>
      </c>
      <c r="B6477">
        <v>109</v>
      </c>
      <c r="C6477">
        <v>2</v>
      </c>
      <c r="D6477" t="str">
        <f t="shared" si="137"/>
        <v>21+</v>
      </c>
    </row>
    <row r="6478" spans="1:4" x14ac:dyDescent="0.25">
      <c r="A6478">
        <v>85</v>
      </c>
      <c r="B6478">
        <v>110</v>
      </c>
      <c r="C6478">
        <v>2</v>
      </c>
      <c r="D6478" t="str">
        <f t="shared" si="137"/>
        <v>21+</v>
      </c>
    </row>
    <row r="6479" spans="1:4" x14ac:dyDescent="0.25">
      <c r="A6479">
        <v>85</v>
      </c>
      <c r="B6479">
        <v>111</v>
      </c>
      <c r="C6479">
        <v>1</v>
      </c>
      <c r="D6479" t="str">
        <f t="shared" si="137"/>
        <v>21+</v>
      </c>
    </row>
    <row r="6480" spans="1:4" x14ac:dyDescent="0.25">
      <c r="A6480">
        <v>85</v>
      </c>
      <c r="B6480">
        <v>112</v>
      </c>
      <c r="C6480">
        <v>1</v>
      </c>
      <c r="D6480" t="str">
        <f t="shared" si="137"/>
        <v>21+</v>
      </c>
    </row>
    <row r="6481" spans="1:4" x14ac:dyDescent="0.25">
      <c r="A6481">
        <v>85</v>
      </c>
      <c r="B6481">
        <v>118</v>
      </c>
      <c r="C6481">
        <v>1</v>
      </c>
      <c r="D6481" t="str">
        <f t="shared" si="137"/>
        <v>21+</v>
      </c>
    </row>
    <row r="6482" spans="1:4" x14ac:dyDescent="0.25">
      <c r="A6482">
        <v>85</v>
      </c>
      <c r="B6482">
        <v>119</v>
      </c>
      <c r="C6482">
        <v>1</v>
      </c>
      <c r="D6482" t="str">
        <f t="shared" si="137"/>
        <v>21+</v>
      </c>
    </row>
    <row r="6483" spans="1:4" x14ac:dyDescent="0.25">
      <c r="A6483">
        <v>85</v>
      </c>
      <c r="B6483">
        <v>134</v>
      </c>
      <c r="C6483">
        <v>1</v>
      </c>
      <c r="D6483" t="str">
        <f t="shared" si="137"/>
        <v>21+</v>
      </c>
    </row>
    <row r="6484" spans="1:4" x14ac:dyDescent="0.25">
      <c r="A6484">
        <v>85</v>
      </c>
      <c r="B6484">
        <v>136</v>
      </c>
      <c r="C6484">
        <v>2</v>
      </c>
      <c r="D6484" t="str">
        <f t="shared" si="137"/>
        <v>21+</v>
      </c>
    </row>
    <row r="6485" spans="1:4" x14ac:dyDescent="0.25">
      <c r="A6485">
        <v>85</v>
      </c>
      <c r="B6485">
        <v>148</v>
      </c>
      <c r="C6485">
        <v>1</v>
      </c>
      <c r="D6485" t="str">
        <f t="shared" si="137"/>
        <v>21+</v>
      </c>
    </row>
    <row r="6486" spans="1:4" x14ac:dyDescent="0.25">
      <c r="A6486">
        <v>86</v>
      </c>
      <c r="B6486">
        <v>86</v>
      </c>
      <c r="C6486">
        <v>2</v>
      </c>
      <c r="D6486">
        <f t="shared" si="137"/>
        <v>0</v>
      </c>
    </row>
    <row r="6487" spans="1:4" x14ac:dyDescent="0.25">
      <c r="A6487">
        <v>86</v>
      </c>
      <c r="B6487">
        <v>88</v>
      </c>
      <c r="C6487">
        <v>1</v>
      </c>
      <c r="D6487">
        <f t="shared" si="137"/>
        <v>2</v>
      </c>
    </row>
    <row r="6488" spans="1:4" x14ac:dyDescent="0.25">
      <c r="A6488">
        <v>86</v>
      </c>
      <c r="B6488">
        <v>91</v>
      </c>
      <c r="C6488">
        <v>1</v>
      </c>
      <c r="D6488">
        <f t="shared" si="137"/>
        <v>5</v>
      </c>
    </row>
    <row r="6489" spans="1:4" x14ac:dyDescent="0.25">
      <c r="A6489">
        <v>86</v>
      </c>
      <c r="B6489">
        <v>95</v>
      </c>
      <c r="C6489">
        <v>2</v>
      </c>
      <c r="D6489">
        <f t="shared" si="137"/>
        <v>9</v>
      </c>
    </row>
    <row r="6490" spans="1:4" x14ac:dyDescent="0.25">
      <c r="A6490">
        <v>86</v>
      </c>
      <c r="B6490">
        <v>96</v>
      </c>
      <c r="C6490">
        <v>1</v>
      </c>
      <c r="D6490">
        <f t="shared" si="137"/>
        <v>10</v>
      </c>
    </row>
    <row r="6491" spans="1:4" x14ac:dyDescent="0.25">
      <c r="A6491">
        <v>86</v>
      </c>
      <c r="B6491">
        <v>97</v>
      </c>
      <c r="C6491">
        <v>2</v>
      </c>
      <c r="D6491">
        <f t="shared" si="137"/>
        <v>11</v>
      </c>
    </row>
    <row r="6492" spans="1:4" x14ac:dyDescent="0.25">
      <c r="A6492">
        <v>86</v>
      </c>
      <c r="B6492">
        <v>98</v>
      </c>
      <c r="C6492">
        <v>1</v>
      </c>
      <c r="D6492">
        <f t="shared" si="137"/>
        <v>12</v>
      </c>
    </row>
    <row r="6493" spans="1:4" x14ac:dyDescent="0.25">
      <c r="A6493">
        <v>86</v>
      </c>
      <c r="B6493">
        <v>99</v>
      </c>
      <c r="C6493">
        <v>2</v>
      </c>
      <c r="D6493">
        <f t="shared" si="137"/>
        <v>13</v>
      </c>
    </row>
    <row r="6494" spans="1:4" x14ac:dyDescent="0.25">
      <c r="A6494">
        <v>86</v>
      </c>
      <c r="B6494">
        <v>100</v>
      </c>
      <c r="C6494">
        <v>2</v>
      </c>
      <c r="D6494">
        <f t="shared" si="137"/>
        <v>14</v>
      </c>
    </row>
    <row r="6495" spans="1:4" x14ac:dyDescent="0.25">
      <c r="A6495">
        <v>86</v>
      </c>
      <c r="B6495">
        <v>101</v>
      </c>
      <c r="C6495">
        <v>1</v>
      </c>
      <c r="D6495">
        <f t="shared" si="137"/>
        <v>15</v>
      </c>
    </row>
    <row r="6496" spans="1:4" x14ac:dyDescent="0.25">
      <c r="A6496">
        <v>86</v>
      </c>
      <c r="B6496">
        <v>102</v>
      </c>
      <c r="C6496">
        <v>2</v>
      </c>
      <c r="D6496">
        <f t="shared" si="137"/>
        <v>16</v>
      </c>
    </row>
    <row r="6497" spans="1:4" x14ac:dyDescent="0.25">
      <c r="A6497">
        <v>86</v>
      </c>
      <c r="B6497">
        <v>104</v>
      </c>
      <c r="C6497">
        <v>1</v>
      </c>
      <c r="D6497">
        <f t="shared" si="137"/>
        <v>18</v>
      </c>
    </row>
    <row r="6498" spans="1:4" x14ac:dyDescent="0.25">
      <c r="A6498">
        <v>86</v>
      </c>
      <c r="B6498">
        <v>105</v>
      </c>
      <c r="C6498">
        <v>1</v>
      </c>
      <c r="D6498">
        <f t="shared" si="137"/>
        <v>19</v>
      </c>
    </row>
    <row r="6499" spans="1:4" x14ac:dyDescent="0.25">
      <c r="A6499">
        <v>86</v>
      </c>
      <c r="B6499">
        <v>106</v>
      </c>
      <c r="C6499">
        <v>1</v>
      </c>
      <c r="D6499">
        <f t="shared" si="137"/>
        <v>20</v>
      </c>
    </row>
    <row r="6500" spans="1:4" x14ac:dyDescent="0.25">
      <c r="A6500">
        <v>86</v>
      </c>
      <c r="B6500">
        <v>107</v>
      </c>
      <c r="C6500">
        <v>3</v>
      </c>
      <c r="D6500" t="str">
        <f t="shared" si="137"/>
        <v>21+</v>
      </c>
    </row>
    <row r="6501" spans="1:4" x14ac:dyDescent="0.25">
      <c r="A6501">
        <v>86</v>
      </c>
      <c r="B6501">
        <v>108</v>
      </c>
      <c r="C6501">
        <v>1</v>
      </c>
      <c r="D6501" t="str">
        <f t="shared" si="137"/>
        <v>21+</v>
      </c>
    </row>
    <row r="6502" spans="1:4" x14ac:dyDescent="0.25">
      <c r="A6502">
        <v>86</v>
      </c>
      <c r="B6502">
        <v>115</v>
      </c>
      <c r="C6502">
        <v>1</v>
      </c>
      <c r="D6502" t="str">
        <f t="shared" si="137"/>
        <v>21+</v>
      </c>
    </row>
    <row r="6503" spans="1:4" x14ac:dyDescent="0.25">
      <c r="A6503">
        <v>86</v>
      </c>
      <c r="B6503">
        <v>116</v>
      </c>
      <c r="C6503">
        <v>1</v>
      </c>
      <c r="D6503" t="str">
        <f t="shared" si="137"/>
        <v>21+</v>
      </c>
    </row>
    <row r="6504" spans="1:4" x14ac:dyDescent="0.25">
      <c r="A6504">
        <v>86</v>
      </c>
      <c r="B6504">
        <v>117</v>
      </c>
      <c r="C6504">
        <v>1</v>
      </c>
      <c r="D6504" t="str">
        <f t="shared" si="137"/>
        <v>21+</v>
      </c>
    </row>
    <row r="6505" spans="1:4" x14ac:dyDescent="0.25">
      <c r="A6505">
        <v>86</v>
      </c>
      <c r="B6505">
        <v>123</v>
      </c>
      <c r="C6505">
        <v>1</v>
      </c>
      <c r="D6505" t="str">
        <f t="shared" si="137"/>
        <v>21+</v>
      </c>
    </row>
    <row r="6506" spans="1:4" x14ac:dyDescent="0.25">
      <c r="A6506">
        <v>86</v>
      </c>
      <c r="B6506">
        <v>133</v>
      </c>
      <c r="C6506">
        <v>1</v>
      </c>
      <c r="D6506" t="str">
        <f t="shared" si="137"/>
        <v>21+</v>
      </c>
    </row>
    <row r="6507" spans="1:4" x14ac:dyDescent="0.25">
      <c r="A6507">
        <v>86</v>
      </c>
      <c r="B6507">
        <v>137</v>
      </c>
      <c r="C6507">
        <v>1</v>
      </c>
      <c r="D6507" t="str">
        <f t="shared" si="137"/>
        <v>21+</v>
      </c>
    </row>
    <row r="6508" spans="1:4" x14ac:dyDescent="0.25">
      <c r="A6508">
        <v>86</v>
      </c>
      <c r="B6508">
        <v>162</v>
      </c>
      <c r="C6508">
        <v>1</v>
      </c>
      <c r="D6508" t="str">
        <f t="shared" si="137"/>
        <v>21+</v>
      </c>
    </row>
    <row r="6509" spans="1:4" x14ac:dyDescent="0.25">
      <c r="A6509">
        <v>86</v>
      </c>
      <c r="B6509">
        <v>180</v>
      </c>
      <c r="C6509">
        <v>1</v>
      </c>
      <c r="D6509" t="str">
        <f t="shared" si="137"/>
        <v>21+</v>
      </c>
    </row>
    <row r="6510" spans="1:4" x14ac:dyDescent="0.25">
      <c r="A6510">
        <v>87</v>
      </c>
      <c r="B6510">
        <v>89</v>
      </c>
      <c r="C6510">
        <v>1</v>
      </c>
      <c r="D6510">
        <f t="shared" si="137"/>
        <v>2</v>
      </c>
    </row>
    <row r="6511" spans="1:4" x14ac:dyDescent="0.25">
      <c r="A6511">
        <v>87</v>
      </c>
      <c r="B6511">
        <v>90</v>
      </c>
      <c r="C6511">
        <v>3</v>
      </c>
      <c r="D6511">
        <f t="shared" si="137"/>
        <v>3</v>
      </c>
    </row>
    <row r="6512" spans="1:4" x14ac:dyDescent="0.25">
      <c r="A6512">
        <v>87</v>
      </c>
      <c r="B6512">
        <v>91</v>
      </c>
      <c r="C6512">
        <v>1</v>
      </c>
      <c r="D6512">
        <f t="shared" si="137"/>
        <v>4</v>
      </c>
    </row>
    <row r="6513" spans="1:4" x14ac:dyDescent="0.25">
      <c r="A6513">
        <v>87</v>
      </c>
      <c r="B6513">
        <v>94</v>
      </c>
      <c r="C6513">
        <v>1</v>
      </c>
      <c r="D6513">
        <f t="shared" si="137"/>
        <v>7</v>
      </c>
    </row>
    <row r="6514" spans="1:4" x14ac:dyDescent="0.25">
      <c r="A6514">
        <v>87</v>
      </c>
      <c r="B6514">
        <v>95</v>
      </c>
      <c r="C6514">
        <v>2</v>
      </c>
      <c r="D6514">
        <f t="shared" si="137"/>
        <v>8</v>
      </c>
    </row>
    <row r="6515" spans="1:4" x14ac:dyDescent="0.25">
      <c r="A6515">
        <v>87</v>
      </c>
      <c r="B6515">
        <v>96</v>
      </c>
      <c r="C6515">
        <v>1</v>
      </c>
      <c r="D6515">
        <f t="shared" si="137"/>
        <v>9</v>
      </c>
    </row>
    <row r="6516" spans="1:4" x14ac:dyDescent="0.25">
      <c r="A6516">
        <v>87</v>
      </c>
      <c r="B6516">
        <v>98</v>
      </c>
      <c r="C6516">
        <v>2</v>
      </c>
      <c r="D6516">
        <f t="shared" si="137"/>
        <v>11</v>
      </c>
    </row>
    <row r="6517" spans="1:4" x14ac:dyDescent="0.25">
      <c r="A6517">
        <v>87</v>
      </c>
      <c r="B6517">
        <v>99</v>
      </c>
      <c r="C6517">
        <v>2</v>
      </c>
      <c r="D6517">
        <f t="shared" si="137"/>
        <v>12</v>
      </c>
    </row>
    <row r="6518" spans="1:4" x14ac:dyDescent="0.25">
      <c r="A6518">
        <v>87</v>
      </c>
      <c r="B6518">
        <v>100</v>
      </c>
      <c r="C6518">
        <v>1</v>
      </c>
      <c r="D6518">
        <f t="shared" si="137"/>
        <v>13</v>
      </c>
    </row>
    <row r="6519" spans="1:4" x14ac:dyDescent="0.25">
      <c r="A6519">
        <v>87</v>
      </c>
      <c r="B6519">
        <v>103</v>
      </c>
      <c r="C6519">
        <v>1</v>
      </c>
      <c r="D6519">
        <f t="shared" si="137"/>
        <v>16</v>
      </c>
    </row>
    <row r="6520" spans="1:4" x14ac:dyDescent="0.25">
      <c r="A6520">
        <v>87</v>
      </c>
      <c r="B6520">
        <v>107</v>
      </c>
      <c r="C6520">
        <v>1</v>
      </c>
      <c r="D6520">
        <f t="shared" si="137"/>
        <v>20</v>
      </c>
    </row>
    <row r="6521" spans="1:4" x14ac:dyDescent="0.25">
      <c r="A6521">
        <v>87</v>
      </c>
      <c r="B6521">
        <v>114</v>
      </c>
      <c r="C6521">
        <v>1</v>
      </c>
      <c r="D6521" t="str">
        <f t="shared" si="137"/>
        <v>21+</v>
      </c>
    </row>
    <row r="6522" spans="1:4" x14ac:dyDescent="0.25">
      <c r="A6522">
        <v>87</v>
      </c>
      <c r="B6522">
        <v>115</v>
      </c>
      <c r="C6522">
        <v>1</v>
      </c>
      <c r="D6522" t="str">
        <f t="shared" si="137"/>
        <v>21+</v>
      </c>
    </row>
    <row r="6523" spans="1:4" x14ac:dyDescent="0.25">
      <c r="A6523">
        <v>87</v>
      </c>
      <c r="B6523">
        <v>116</v>
      </c>
      <c r="C6523">
        <v>1</v>
      </c>
      <c r="D6523" t="str">
        <f t="shared" si="137"/>
        <v>21+</v>
      </c>
    </row>
    <row r="6524" spans="1:4" x14ac:dyDescent="0.25">
      <c r="A6524">
        <v>87</v>
      </c>
      <c r="B6524">
        <v>117</v>
      </c>
      <c r="C6524">
        <v>1</v>
      </c>
      <c r="D6524" t="str">
        <f t="shared" si="137"/>
        <v>21+</v>
      </c>
    </row>
    <row r="6525" spans="1:4" x14ac:dyDescent="0.25">
      <c r="A6525">
        <v>87</v>
      </c>
      <c r="B6525">
        <v>124</v>
      </c>
      <c r="C6525">
        <v>1</v>
      </c>
      <c r="D6525" t="str">
        <f t="shared" si="137"/>
        <v>21+</v>
      </c>
    </row>
    <row r="6526" spans="1:4" x14ac:dyDescent="0.25">
      <c r="A6526">
        <v>87</v>
      </c>
      <c r="B6526">
        <v>128</v>
      </c>
      <c r="C6526">
        <v>1</v>
      </c>
      <c r="D6526" t="str">
        <f t="shared" si="137"/>
        <v>21+</v>
      </c>
    </row>
    <row r="6527" spans="1:4" x14ac:dyDescent="0.25">
      <c r="A6527">
        <v>87</v>
      </c>
      <c r="B6527">
        <v>138</v>
      </c>
      <c r="C6527">
        <v>1</v>
      </c>
      <c r="D6527" t="str">
        <f t="shared" si="137"/>
        <v>21+</v>
      </c>
    </row>
    <row r="6528" spans="1:4" x14ac:dyDescent="0.25">
      <c r="A6528">
        <v>87</v>
      </c>
      <c r="B6528">
        <v>142</v>
      </c>
      <c r="C6528">
        <v>1</v>
      </c>
      <c r="D6528" t="str">
        <f t="shared" si="137"/>
        <v>21+</v>
      </c>
    </row>
    <row r="6529" spans="1:4" x14ac:dyDescent="0.25">
      <c r="A6529">
        <v>87</v>
      </c>
      <c r="B6529">
        <v>311</v>
      </c>
      <c r="C6529">
        <v>1</v>
      </c>
      <c r="D6529" t="str">
        <f t="shared" si="137"/>
        <v>21+</v>
      </c>
    </row>
    <row r="6530" spans="1:4" x14ac:dyDescent="0.25">
      <c r="A6530">
        <v>88</v>
      </c>
      <c r="B6530">
        <v>88</v>
      </c>
      <c r="C6530">
        <v>2</v>
      </c>
      <c r="D6530">
        <f t="shared" si="137"/>
        <v>0</v>
      </c>
    </row>
    <row r="6531" spans="1:4" x14ac:dyDescent="0.25">
      <c r="A6531">
        <v>88</v>
      </c>
      <c r="B6531">
        <v>89</v>
      </c>
      <c r="C6531">
        <v>2</v>
      </c>
      <c r="D6531">
        <f t="shared" ref="D6531:D6594" si="138">IF(B6531-A6531&lt;21,B6531-A6531,"21+")</f>
        <v>1</v>
      </c>
    </row>
    <row r="6532" spans="1:4" x14ac:dyDescent="0.25">
      <c r="A6532">
        <v>88</v>
      </c>
      <c r="B6532">
        <v>90</v>
      </c>
      <c r="C6532">
        <v>1</v>
      </c>
      <c r="D6532">
        <f t="shared" si="138"/>
        <v>2</v>
      </c>
    </row>
    <row r="6533" spans="1:4" x14ac:dyDescent="0.25">
      <c r="A6533">
        <v>88</v>
      </c>
      <c r="B6533">
        <v>93</v>
      </c>
      <c r="C6533">
        <v>1</v>
      </c>
      <c r="D6533">
        <f t="shared" si="138"/>
        <v>5</v>
      </c>
    </row>
    <row r="6534" spans="1:4" x14ac:dyDescent="0.25">
      <c r="A6534">
        <v>88</v>
      </c>
      <c r="B6534">
        <v>94</v>
      </c>
      <c r="C6534">
        <v>1</v>
      </c>
      <c r="D6534">
        <f t="shared" si="138"/>
        <v>6</v>
      </c>
    </row>
    <row r="6535" spans="1:4" x14ac:dyDescent="0.25">
      <c r="A6535">
        <v>88</v>
      </c>
      <c r="B6535">
        <v>95</v>
      </c>
      <c r="C6535">
        <v>1</v>
      </c>
      <c r="D6535">
        <f t="shared" si="138"/>
        <v>7</v>
      </c>
    </row>
    <row r="6536" spans="1:4" x14ac:dyDescent="0.25">
      <c r="A6536">
        <v>88</v>
      </c>
      <c r="B6536">
        <v>96</v>
      </c>
      <c r="C6536">
        <v>2</v>
      </c>
      <c r="D6536">
        <f t="shared" si="138"/>
        <v>8</v>
      </c>
    </row>
    <row r="6537" spans="1:4" x14ac:dyDescent="0.25">
      <c r="A6537">
        <v>88</v>
      </c>
      <c r="B6537">
        <v>97</v>
      </c>
      <c r="C6537">
        <v>1</v>
      </c>
      <c r="D6537">
        <f t="shared" si="138"/>
        <v>9</v>
      </c>
    </row>
    <row r="6538" spans="1:4" x14ac:dyDescent="0.25">
      <c r="A6538">
        <v>88</v>
      </c>
      <c r="B6538">
        <v>103</v>
      </c>
      <c r="C6538">
        <v>1</v>
      </c>
      <c r="D6538">
        <f t="shared" si="138"/>
        <v>15</v>
      </c>
    </row>
    <row r="6539" spans="1:4" x14ac:dyDescent="0.25">
      <c r="A6539">
        <v>88</v>
      </c>
      <c r="B6539">
        <v>106</v>
      </c>
      <c r="C6539">
        <v>1</v>
      </c>
      <c r="D6539">
        <f t="shared" si="138"/>
        <v>18</v>
      </c>
    </row>
    <row r="6540" spans="1:4" x14ac:dyDescent="0.25">
      <c r="A6540">
        <v>88</v>
      </c>
      <c r="B6540">
        <v>108</v>
      </c>
      <c r="C6540">
        <v>1</v>
      </c>
      <c r="D6540">
        <f t="shared" si="138"/>
        <v>20</v>
      </c>
    </row>
    <row r="6541" spans="1:4" x14ac:dyDescent="0.25">
      <c r="A6541">
        <v>88</v>
      </c>
      <c r="B6541">
        <v>109</v>
      </c>
      <c r="C6541">
        <v>3</v>
      </c>
      <c r="D6541" t="str">
        <f t="shared" si="138"/>
        <v>21+</v>
      </c>
    </row>
    <row r="6542" spans="1:4" x14ac:dyDescent="0.25">
      <c r="A6542">
        <v>88</v>
      </c>
      <c r="B6542">
        <v>110</v>
      </c>
      <c r="C6542">
        <v>1</v>
      </c>
      <c r="D6542" t="str">
        <f t="shared" si="138"/>
        <v>21+</v>
      </c>
    </row>
    <row r="6543" spans="1:4" x14ac:dyDescent="0.25">
      <c r="A6543">
        <v>88</v>
      </c>
      <c r="B6543">
        <v>115</v>
      </c>
      <c r="C6543">
        <v>2</v>
      </c>
      <c r="D6543" t="str">
        <f t="shared" si="138"/>
        <v>21+</v>
      </c>
    </row>
    <row r="6544" spans="1:4" x14ac:dyDescent="0.25">
      <c r="A6544">
        <v>88</v>
      </c>
      <c r="B6544">
        <v>120</v>
      </c>
      <c r="C6544">
        <v>1</v>
      </c>
      <c r="D6544" t="str">
        <f t="shared" si="138"/>
        <v>21+</v>
      </c>
    </row>
    <row r="6545" spans="1:4" x14ac:dyDescent="0.25">
      <c r="A6545">
        <v>88</v>
      </c>
      <c r="B6545">
        <v>122</v>
      </c>
      <c r="C6545">
        <v>2</v>
      </c>
      <c r="D6545" t="str">
        <f t="shared" si="138"/>
        <v>21+</v>
      </c>
    </row>
    <row r="6546" spans="1:4" x14ac:dyDescent="0.25">
      <c r="A6546">
        <v>88</v>
      </c>
      <c r="B6546">
        <v>123</v>
      </c>
      <c r="C6546">
        <v>1</v>
      </c>
      <c r="D6546" t="str">
        <f t="shared" si="138"/>
        <v>21+</v>
      </c>
    </row>
    <row r="6547" spans="1:4" x14ac:dyDescent="0.25">
      <c r="A6547">
        <v>88</v>
      </c>
      <c r="B6547">
        <v>133</v>
      </c>
      <c r="C6547">
        <v>1</v>
      </c>
      <c r="D6547" t="str">
        <f t="shared" si="138"/>
        <v>21+</v>
      </c>
    </row>
    <row r="6548" spans="1:4" x14ac:dyDescent="0.25">
      <c r="A6548">
        <v>88</v>
      </c>
      <c r="B6548">
        <v>138</v>
      </c>
      <c r="C6548">
        <v>2</v>
      </c>
      <c r="D6548" t="str">
        <f t="shared" si="138"/>
        <v>21+</v>
      </c>
    </row>
    <row r="6549" spans="1:4" x14ac:dyDescent="0.25">
      <c r="A6549">
        <v>88</v>
      </c>
      <c r="B6549">
        <v>158</v>
      </c>
      <c r="C6549">
        <v>1</v>
      </c>
      <c r="D6549" t="str">
        <f t="shared" si="138"/>
        <v>21+</v>
      </c>
    </row>
    <row r="6550" spans="1:4" x14ac:dyDescent="0.25">
      <c r="A6550">
        <v>88</v>
      </c>
      <c r="B6550">
        <v>160</v>
      </c>
      <c r="C6550">
        <v>1</v>
      </c>
      <c r="D6550" t="str">
        <f t="shared" si="138"/>
        <v>21+</v>
      </c>
    </row>
    <row r="6551" spans="1:4" x14ac:dyDescent="0.25">
      <c r="A6551">
        <v>88</v>
      </c>
      <c r="B6551">
        <v>278</v>
      </c>
      <c r="C6551">
        <v>1</v>
      </c>
      <c r="D6551" t="str">
        <f t="shared" si="138"/>
        <v>21+</v>
      </c>
    </row>
    <row r="6552" spans="1:4" x14ac:dyDescent="0.25">
      <c r="A6552">
        <v>89</v>
      </c>
      <c r="B6552">
        <v>90</v>
      </c>
      <c r="C6552">
        <v>2</v>
      </c>
      <c r="D6552">
        <f t="shared" si="138"/>
        <v>1</v>
      </c>
    </row>
    <row r="6553" spans="1:4" x14ac:dyDescent="0.25">
      <c r="A6553">
        <v>89</v>
      </c>
      <c r="B6553">
        <v>91</v>
      </c>
      <c r="C6553">
        <v>1</v>
      </c>
      <c r="D6553">
        <f t="shared" si="138"/>
        <v>2</v>
      </c>
    </row>
    <row r="6554" spans="1:4" x14ac:dyDescent="0.25">
      <c r="A6554">
        <v>89</v>
      </c>
      <c r="B6554">
        <v>93</v>
      </c>
      <c r="C6554">
        <v>1</v>
      </c>
      <c r="D6554">
        <f t="shared" si="138"/>
        <v>4</v>
      </c>
    </row>
    <row r="6555" spans="1:4" x14ac:dyDescent="0.25">
      <c r="A6555">
        <v>89</v>
      </c>
      <c r="B6555">
        <v>94</v>
      </c>
      <c r="C6555">
        <v>2</v>
      </c>
      <c r="D6555">
        <f t="shared" si="138"/>
        <v>5</v>
      </c>
    </row>
    <row r="6556" spans="1:4" x14ac:dyDescent="0.25">
      <c r="A6556">
        <v>89</v>
      </c>
      <c r="B6556">
        <v>99</v>
      </c>
      <c r="C6556">
        <v>1</v>
      </c>
      <c r="D6556">
        <f t="shared" si="138"/>
        <v>10</v>
      </c>
    </row>
    <row r="6557" spans="1:4" x14ac:dyDescent="0.25">
      <c r="A6557">
        <v>89</v>
      </c>
      <c r="B6557">
        <v>100</v>
      </c>
      <c r="C6557">
        <v>2</v>
      </c>
      <c r="D6557">
        <f t="shared" si="138"/>
        <v>11</v>
      </c>
    </row>
    <row r="6558" spans="1:4" x14ac:dyDescent="0.25">
      <c r="A6558">
        <v>89</v>
      </c>
      <c r="B6558">
        <v>101</v>
      </c>
      <c r="C6558">
        <v>1</v>
      </c>
      <c r="D6558">
        <f t="shared" si="138"/>
        <v>12</v>
      </c>
    </row>
    <row r="6559" spans="1:4" x14ac:dyDescent="0.25">
      <c r="A6559">
        <v>89</v>
      </c>
      <c r="B6559">
        <v>103</v>
      </c>
      <c r="C6559">
        <v>2</v>
      </c>
      <c r="D6559">
        <f t="shared" si="138"/>
        <v>14</v>
      </c>
    </row>
    <row r="6560" spans="1:4" x14ac:dyDescent="0.25">
      <c r="A6560">
        <v>89</v>
      </c>
      <c r="B6560">
        <v>106</v>
      </c>
      <c r="C6560">
        <v>1</v>
      </c>
      <c r="D6560">
        <f t="shared" si="138"/>
        <v>17</v>
      </c>
    </row>
    <row r="6561" spans="1:4" x14ac:dyDescent="0.25">
      <c r="A6561">
        <v>89</v>
      </c>
      <c r="B6561">
        <v>107</v>
      </c>
      <c r="C6561">
        <v>1</v>
      </c>
      <c r="D6561">
        <f t="shared" si="138"/>
        <v>18</v>
      </c>
    </row>
    <row r="6562" spans="1:4" x14ac:dyDescent="0.25">
      <c r="A6562">
        <v>89</v>
      </c>
      <c r="B6562">
        <v>108</v>
      </c>
      <c r="C6562">
        <v>1</v>
      </c>
      <c r="D6562">
        <f t="shared" si="138"/>
        <v>19</v>
      </c>
    </row>
    <row r="6563" spans="1:4" x14ac:dyDescent="0.25">
      <c r="A6563">
        <v>89</v>
      </c>
      <c r="B6563">
        <v>110</v>
      </c>
      <c r="C6563">
        <v>1</v>
      </c>
      <c r="D6563" t="str">
        <f t="shared" si="138"/>
        <v>21+</v>
      </c>
    </row>
    <row r="6564" spans="1:4" x14ac:dyDescent="0.25">
      <c r="A6564">
        <v>89</v>
      </c>
      <c r="B6564">
        <v>111</v>
      </c>
      <c r="C6564">
        <v>1</v>
      </c>
      <c r="D6564" t="str">
        <f t="shared" si="138"/>
        <v>21+</v>
      </c>
    </row>
    <row r="6565" spans="1:4" x14ac:dyDescent="0.25">
      <c r="A6565">
        <v>89</v>
      </c>
      <c r="B6565">
        <v>113</v>
      </c>
      <c r="C6565">
        <v>1</v>
      </c>
      <c r="D6565" t="str">
        <f t="shared" si="138"/>
        <v>21+</v>
      </c>
    </row>
    <row r="6566" spans="1:4" x14ac:dyDescent="0.25">
      <c r="A6566">
        <v>89</v>
      </c>
      <c r="B6566">
        <v>116</v>
      </c>
      <c r="C6566">
        <v>1</v>
      </c>
      <c r="D6566" t="str">
        <f t="shared" si="138"/>
        <v>21+</v>
      </c>
    </row>
    <row r="6567" spans="1:4" x14ac:dyDescent="0.25">
      <c r="A6567">
        <v>89</v>
      </c>
      <c r="B6567">
        <v>117</v>
      </c>
      <c r="C6567">
        <v>1</v>
      </c>
      <c r="D6567" t="str">
        <f t="shared" si="138"/>
        <v>21+</v>
      </c>
    </row>
    <row r="6568" spans="1:4" x14ac:dyDescent="0.25">
      <c r="A6568">
        <v>89</v>
      </c>
      <c r="B6568">
        <v>118</v>
      </c>
      <c r="C6568">
        <v>1</v>
      </c>
      <c r="D6568" t="str">
        <f t="shared" si="138"/>
        <v>21+</v>
      </c>
    </row>
    <row r="6569" spans="1:4" x14ac:dyDescent="0.25">
      <c r="A6569">
        <v>89</v>
      </c>
      <c r="B6569">
        <v>123</v>
      </c>
      <c r="C6569">
        <v>2</v>
      </c>
      <c r="D6569" t="str">
        <f t="shared" si="138"/>
        <v>21+</v>
      </c>
    </row>
    <row r="6570" spans="1:4" x14ac:dyDescent="0.25">
      <c r="A6570">
        <v>89</v>
      </c>
      <c r="B6570">
        <v>124</v>
      </c>
      <c r="C6570">
        <v>1</v>
      </c>
      <c r="D6570" t="str">
        <f t="shared" si="138"/>
        <v>21+</v>
      </c>
    </row>
    <row r="6571" spans="1:4" x14ac:dyDescent="0.25">
      <c r="A6571">
        <v>89</v>
      </c>
      <c r="B6571">
        <v>126</v>
      </c>
      <c r="C6571">
        <v>1</v>
      </c>
      <c r="D6571" t="str">
        <f t="shared" si="138"/>
        <v>21+</v>
      </c>
    </row>
    <row r="6572" spans="1:4" x14ac:dyDescent="0.25">
      <c r="A6572">
        <v>89</v>
      </c>
      <c r="B6572">
        <v>140</v>
      </c>
      <c r="C6572">
        <v>1</v>
      </c>
      <c r="D6572" t="str">
        <f t="shared" si="138"/>
        <v>21+</v>
      </c>
    </row>
    <row r="6573" spans="1:4" x14ac:dyDescent="0.25">
      <c r="A6573">
        <v>89</v>
      </c>
      <c r="B6573">
        <v>148</v>
      </c>
      <c r="C6573">
        <v>1</v>
      </c>
      <c r="D6573" t="str">
        <f t="shared" si="138"/>
        <v>21+</v>
      </c>
    </row>
    <row r="6574" spans="1:4" x14ac:dyDescent="0.25">
      <c r="A6574">
        <v>89</v>
      </c>
      <c r="B6574">
        <v>168</v>
      </c>
      <c r="C6574">
        <v>1</v>
      </c>
      <c r="D6574" t="str">
        <f t="shared" si="138"/>
        <v>21+</v>
      </c>
    </row>
    <row r="6575" spans="1:4" x14ac:dyDescent="0.25">
      <c r="A6575">
        <v>89</v>
      </c>
      <c r="B6575">
        <v>173</v>
      </c>
      <c r="C6575">
        <v>1</v>
      </c>
      <c r="D6575" t="str">
        <f t="shared" si="138"/>
        <v>21+</v>
      </c>
    </row>
    <row r="6576" spans="1:4" x14ac:dyDescent="0.25">
      <c r="A6576">
        <v>89</v>
      </c>
      <c r="B6576">
        <v>184</v>
      </c>
      <c r="C6576">
        <v>1</v>
      </c>
      <c r="D6576" t="str">
        <f t="shared" si="138"/>
        <v>21+</v>
      </c>
    </row>
    <row r="6577" spans="1:4" x14ac:dyDescent="0.25">
      <c r="A6577">
        <v>89</v>
      </c>
      <c r="B6577">
        <v>225</v>
      </c>
      <c r="C6577">
        <v>1</v>
      </c>
      <c r="D6577" t="str">
        <f t="shared" si="138"/>
        <v>21+</v>
      </c>
    </row>
    <row r="6578" spans="1:4" x14ac:dyDescent="0.25">
      <c r="A6578">
        <v>90</v>
      </c>
      <c r="B6578">
        <v>90</v>
      </c>
      <c r="C6578">
        <v>1</v>
      </c>
      <c r="D6578">
        <f t="shared" si="138"/>
        <v>0</v>
      </c>
    </row>
    <row r="6579" spans="1:4" x14ac:dyDescent="0.25">
      <c r="A6579">
        <v>90</v>
      </c>
      <c r="B6579">
        <v>93</v>
      </c>
      <c r="C6579">
        <v>1</v>
      </c>
      <c r="D6579">
        <f t="shared" si="138"/>
        <v>3</v>
      </c>
    </row>
    <row r="6580" spans="1:4" x14ac:dyDescent="0.25">
      <c r="A6580">
        <v>90</v>
      </c>
      <c r="B6580">
        <v>94</v>
      </c>
      <c r="C6580">
        <v>3</v>
      </c>
      <c r="D6580">
        <f t="shared" si="138"/>
        <v>4</v>
      </c>
    </row>
    <row r="6581" spans="1:4" x14ac:dyDescent="0.25">
      <c r="A6581">
        <v>90</v>
      </c>
      <c r="B6581">
        <v>95</v>
      </c>
      <c r="C6581">
        <v>2</v>
      </c>
      <c r="D6581">
        <f t="shared" si="138"/>
        <v>5</v>
      </c>
    </row>
    <row r="6582" spans="1:4" x14ac:dyDescent="0.25">
      <c r="A6582">
        <v>90</v>
      </c>
      <c r="B6582">
        <v>98</v>
      </c>
      <c r="C6582">
        <v>2</v>
      </c>
      <c r="D6582">
        <f t="shared" si="138"/>
        <v>8</v>
      </c>
    </row>
    <row r="6583" spans="1:4" x14ac:dyDescent="0.25">
      <c r="A6583">
        <v>90</v>
      </c>
      <c r="B6583">
        <v>108</v>
      </c>
      <c r="C6583">
        <v>1</v>
      </c>
      <c r="D6583">
        <f t="shared" si="138"/>
        <v>18</v>
      </c>
    </row>
    <row r="6584" spans="1:4" x14ac:dyDescent="0.25">
      <c r="A6584">
        <v>90</v>
      </c>
      <c r="B6584">
        <v>109</v>
      </c>
      <c r="C6584">
        <v>2</v>
      </c>
      <c r="D6584">
        <f t="shared" si="138"/>
        <v>19</v>
      </c>
    </row>
    <row r="6585" spans="1:4" x14ac:dyDescent="0.25">
      <c r="A6585">
        <v>90</v>
      </c>
      <c r="B6585">
        <v>110</v>
      </c>
      <c r="C6585">
        <v>1</v>
      </c>
      <c r="D6585">
        <f t="shared" si="138"/>
        <v>20</v>
      </c>
    </row>
    <row r="6586" spans="1:4" x14ac:dyDescent="0.25">
      <c r="A6586">
        <v>90</v>
      </c>
      <c r="B6586">
        <v>125</v>
      </c>
      <c r="C6586">
        <v>2</v>
      </c>
      <c r="D6586" t="str">
        <f t="shared" si="138"/>
        <v>21+</v>
      </c>
    </row>
    <row r="6587" spans="1:4" x14ac:dyDescent="0.25">
      <c r="A6587">
        <v>90</v>
      </c>
      <c r="B6587">
        <v>126</v>
      </c>
      <c r="C6587">
        <v>1</v>
      </c>
      <c r="D6587" t="str">
        <f t="shared" si="138"/>
        <v>21+</v>
      </c>
    </row>
    <row r="6588" spans="1:4" x14ac:dyDescent="0.25">
      <c r="A6588">
        <v>90</v>
      </c>
      <c r="B6588">
        <v>129</v>
      </c>
      <c r="C6588">
        <v>1</v>
      </c>
      <c r="D6588" t="str">
        <f t="shared" si="138"/>
        <v>21+</v>
      </c>
    </row>
    <row r="6589" spans="1:4" x14ac:dyDescent="0.25">
      <c r="A6589">
        <v>90</v>
      </c>
      <c r="B6589">
        <v>134</v>
      </c>
      <c r="C6589">
        <v>1</v>
      </c>
      <c r="D6589" t="str">
        <f t="shared" si="138"/>
        <v>21+</v>
      </c>
    </row>
    <row r="6590" spans="1:4" x14ac:dyDescent="0.25">
      <c r="A6590">
        <v>90</v>
      </c>
      <c r="B6590">
        <v>135</v>
      </c>
      <c r="C6590">
        <v>1</v>
      </c>
      <c r="D6590" t="str">
        <f t="shared" si="138"/>
        <v>21+</v>
      </c>
    </row>
    <row r="6591" spans="1:4" x14ac:dyDescent="0.25">
      <c r="A6591">
        <v>90</v>
      </c>
      <c r="B6591">
        <v>138</v>
      </c>
      <c r="C6591">
        <v>1</v>
      </c>
      <c r="D6591" t="str">
        <f t="shared" si="138"/>
        <v>21+</v>
      </c>
    </row>
    <row r="6592" spans="1:4" x14ac:dyDescent="0.25">
      <c r="A6592">
        <v>90</v>
      </c>
      <c r="B6592">
        <v>147</v>
      </c>
      <c r="C6592">
        <v>1</v>
      </c>
      <c r="D6592" t="str">
        <f t="shared" si="138"/>
        <v>21+</v>
      </c>
    </row>
    <row r="6593" spans="1:4" x14ac:dyDescent="0.25">
      <c r="A6593">
        <v>90</v>
      </c>
      <c r="B6593">
        <v>158</v>
      </c>
      <c r="C6593">
        <v>1</v>
      </c>
      <c r="D6593" t="str">
        <f t="shared" si="138"/>
        <v>21+</v>
      </c>
    </row>
    <row r="6594" spans="1:4" x14ac:dyDescent="0.25">
      <c r="A6594">
        <v>91</v>
      </c>
      <c r="B6594">
        <v>101</v>
      </c>
      <c r="C6594">
        <v>1</v>
      </c>
      <c r="D6594">
        <f t="shared" si="138"/>
        <v>10</v>
      </c>
    </row>
    <row r="6595" spans="1:4" x14ac:dyDescent="0.25">
      <c r="A6595">
        <v>91</v>
      </c>
      <c r="B6595">
        <v>109</v>
      </c>
      <c r="C6595">
        <v>1</v>
      </c>
      <c r="D6595">
        <f t="shared" ref="D6595:D6658" si="139">IF(B6595-A6595&lt;21,B6595-A6595,"21+")</f>
        <v>18</v>
      </c>
    </row>
    <row r="6596" spans="1:4" x14ac:dyDescent="0.25">
      <c r="A6596">
        <v>91</v>
      </c>
      <c r="B6596">
        <v>110</v>
      </c>
      <c r="C6596">
        <v>1</v>
      </c>
      <c r="D6596">
        <f t="shared" si="139"/>
        <v>19</v>
      </c>
    </row>
    <row r="6597" spans="1:4" x14ac:dyDescent="0.25">
      <c r="A6597">
        <v>91</v>
      </c>
      <c r="B6597">
        <v>115</v>
      </c>
      <c r="C6597">
        <v>1</v>
      </c>
      <c r="D6597" t="str">
        <f t="shared" si="139"/>
        <v>21+</v>
      </c>
    </row>
    <row r="6598" spans="1:4" x14ac:dyDescent="0.25">
      <c r="A6598">
        <v>91</v>
      </c>
      <c r="B6598">
        <v>117</v>
      </c>
      <c r="C6598">
        <v>1</v>
      </c>
      <c r="D6598" t="str">
        <f t="shared" si="139"/>
        <v>21+</v>
      </c>
    </row>
    <row r="6599" spans="1:4" x14ac:dyDescent="0.25">
      <c r="A6599">
        <v>91</v>
      </c>
      <c r="B6599">
        <v>127</v>
      </c>
      <c r="C6599">
        <v>2</v>
      </c>
      <c r="D6599" t="str">
        <f t="shared" si="139"/>
        <v>21+</v>
      </c>
    </row>
    <row r="6600" spans="1:4" x14ac:dyDescent="0.25">
      <c r="A6600">
        <v>91</v>
      </c>
      <c r="B6600">
        <v>132</v>
      </c>
      <c r="C6600">
        <v>1</v>
      </c>
      <c r="D6600" t="str">
        <f t="shared" si="139"/>
        <v>21+</v>
      </c>
    </row>
    <row r="6601" spans="1:4" x14ac:dyDescent="0.25">
      <c r="A6601">
        <v>91</v>
      </c>
      <c r="B6601">
        <v>134</v>
      </c>
      <c r="C6601">
        <v>1</v>
      </c>
      <c r="D6601" t="str">
        <f t="shared" si="139"/>
        <v>21+</v>
      </c>
    </row>
    <row r="6602" spans="1:4" x14ac:dyDescent="0.25">
      <c r="A6602">
        <v>91</v>
      </c>
      <c r="B6602">
        <v>135</v>
      </c>
      <c r="C6602">
        <v>1</v>
      </c>
      <c r="D6602" t="str">
        <f t="shared" si="139"/>
        <v>21+</v>
      </c>
    </row>
    <row r="6603" spans="1:4" x14ac:dyDescent="0.25">
      <c r="A6603">
        <v>91</v>
      </c>
      <c r="B6603">
        <v>143</v>
      </c>
      <c r="C6603">
        <v>1</v>
      </c>
      <c r="D6603" t="str">
        <f t="shared" si="139"/>
        <v>21+</v>
      </c>
    </row>
    <row r="6604" spans="1:4" x14ac:dyDescent="0.25">
      <c r="A6604">
        <v>91</v>
      </c>
      <c r="B6604">
        <v>149</v>
      </c>
      <c r="C6604">
        <v>1</v>
      </c>
      <c r="D6604" t="str">
        <f t="shared" si="139"/>
        <v>21+</v>
      </c>
    </row>
    <row r="6605" spans="1:4" x14ac:dyDescent="0.25">
      <c r="A6605">
        <v>91</v>
      </c>
      <c r="B6605">
        <v>157</v>
      </c>
      <c r="C6605">
        <v>1</v>
      </c>
      <c r="D6605" t="str">
        <f t="shared" si="139"/>
        <v>21+</v>
      </c>
    </row>
    <row r="6606" spans="1:4" x14ac:dyDescent="0.25">
      <c r="A6606">
        <v>91</v>
      </c>
      <c r="B6606">
        <v>171</v>
      </c>
      <c r="C6606">
        <v>1</v>
      </c>
      <c r="D6606" t="str">
        <f t="shared" si="139"/>
        <v>21+</v>
      </c>
    </row>
    <row r="6607" spans="1:4" x14ac:dyDescent="0.25">
      <c r="A6607">
        <v>91</v>
      </c>
      <c r="B6607">
        <v>183</v>
      </c>
      <c r="C6607">
        <v>1</v>
      </c>
      <c r="D6607" t="str">
        <f t="shared" si="139"/>
        <v>21+</v>
      </c>
    </row>
    <row r="6608" spans="1:4" x14ac:dyDescent="0.25">
      <c r="A6608">
        <v>91</v>
      </c>
      <c r="B6608">
        <v>208</v>
      </c>
      <c r="C6608">
        <v>1</v>
      </c>
      <c r="D6608" t="str">
        <f t="shared" si="139"/>
        <v>21+</v>
      </c>
    </row>
    <row r="6609" spans="1:4" x14ac:dyDescent="0.25">
      <c r="A6609">
        <v>92</v>
      </c>
      <c r="B6609">
        <v>92</v>
      </c>
      <c r="C6609">
        <v>1</v>
      </c>
      <c r="D6609">
        <f t="shared" si="139"/>
        <v>0</v>
      </c>
    </row>
    <row r="6610" spans="1:4" x14ac:dyDescent="0.25">
      <c r="A6610">
        <v>92</v>
      </c>
      <c r="B6610">
        <v>93</v>
      </c>
      <c r="C6610">
        <v>1</v>
      </c>
      <c r="D6610">
        <f t="shared" si="139"/>
        <v>1</v>
      </c>
    </row>
    <row r="6611" spans="1:4" x14ac:dyDescent="0.25">
      <c r="A6611">
        <v>92</v>
      </c>
      <c r="B6611">
        <v>94</v>
      </c>
      <c r="C6611">
        <v>1</v>
      </c>
      <c r="D6611">
        <f t="shared" si="139"/>
        <v>2</v>
      </c>
    </row>
    <row r="6612" spans="1:4" x14ac:dyDescent="0.25">
      <c r="A6612">
        <v>92</v>
      </c>
      <c r="B6612">
        <v>95</v>
      </c>
      <c r="C6612">
        <v>1</v>
      </c>
      <c r="D6612">
        <f t="shared" si="139"/>
        <v>3</v>
      </c>
    </row>
    <row r="6613" spans="1:4" x14ac:dyDescent="0.25">
      <c r="A6613">
        <v>92</v>
      </c>
      <c r="B6613">
        <v>96</v>
      </c>
      <c r="C6613">
        <v>1</v>
      </c>
      <c r="D6613">
        <f t="shared" si="139"/>
        <v>4</v>
      </c>
    </row>
    <row r="6614" spans="1:4" x14ac:dyDescent="0.25">
      <c r="A6614">
        <v>92</v>
      </c>
      <c r="B6614">
        <v>98</v>
      </c>
      <c r="C6614">
        <v>1</v>
      </c>
      <c r="D6614">
        <f t="shared" si="139"/>
        <v>6</v>
      </c>
    </row>
    <row r="6615" spans="1:4" x14ac:dyDescent="0.25">
      <c r="A6615">
        <v>92</v>
      </c>
      <c r="B6615">
        <v>99</v>
      </c>
      <c r="C6615">
        <v>1</v>
      </c>
      <c r="D6615">
        <f t="shared" si="139"/>
        <v>7</v>
      </c>
    </row>
    <row r="6616" spans="1:4" x14ac:dyDescent="0.25">
      <c r="A6616">
        <v>92</v>
      </c>
      <c r="B6616">
        <v>102</v>
      </c>
      <c r="C6616">
        <v>1</v>
      </c>
      <c r="D6616">
        <f t="shared" si="139"/>
        <v>10</v>
      </c>
    </row>
    <row r="6617" spans="1:4" x14ac:dyDescent="0.25">
      <c r="A6617">
        <v>92</v>
      </c>
      <c r="B6617">
        <v>103</v>
      </c>
      <c r="C6617">
        <v>1</v>
      </c>
      <c r="D6617">
        <f t="shared" si="139"/>
        <v>11</v>
      </c>
    </row>
    <row r="6618" spans="1:4" x14ac:dyDescent="0.25">
      <c r="A6618">
        <v>92</v>
      </c>
      <c r="B6618">
        <v>104</v>
      </c>
      <c r="C6618">
        <v>1</v>
      </c>
      <c r="D6618">
        <f t="shared" si="139"/>
        <v>12</v>
      </c>
    </row>
    <row r="6619" spans="1:4" x14ac:dyDescent="0.25">
      <c r="A6619">
        <v>92</v>
      </c>
      <c r="B6619">
        <v>112</v>
      </c>
      <c r="C6619">
        <v>3</v>
      </c>
      <c r="D6619">
        <f t="shared" si="139"/>
        <v>20</v>
      </c>
    </row>
    <row r="6620" spans="1:4" x14ac:dyDescent="0.25">
      <c r="A6620">
        <v>92</v>
      </c>
      <c r="B6620">
        <v>117</v>
      </c>
      <c r="C6620">
        <v>1</v>
      </c>
      <c r="D6620" t="str">
        <f t="shared" si="139"/>
        <v>21+</v>
      </c>
    </row>
    <row r="6621" spans="1:4" x14ac:dyDescent="0.25">
      <c r="A6621">
        <v>92</v>
      </c>
      <c r="B6621">
        <v>121</v>
      </c>
      <c r="C6621">
        <v>1</v>
      </c>
      <c r="D6621" t="str">
        <f t="shared" si="139"/>
        <v>21+</v>
      </c>
    </row>
    <row r="6622" spans="1:4" x14ac:dyDescent="0.25">
      <c r="A6622">
        <v>92</v>
      </c>
      <c r="B6622">
        <v>126</v>
      </c>
      <c r="C6622">
        <v>1</v>
      </c>
      <c r="D6622" t="str">
        <f t="shared" si="139"/>
        <v>21+</v>
      </c>
    </row>
    <row r="6623" spans="1:4" x14ac:dyDescent="0.25">
      <c r="A6623">
        <v>92</v>
      </c>
      <c r="B6623">
        <v>131</v>
      </c>
      <c r="C6623">
        <v>1</v>
      </c>
      <c r="D6623" t="str">
        <f t="shared" si="139"/>
        <v>21+</v>
      </c>
    </row>
    <row r="6624" spans="1:4" x14ac:dyDescent="0.25">
      <c r="A6624">
        <v>92</v>
      </c>
      <c r="B6624">
        <v>132</v>
      </c>
      <c r="C6624">
        <v>1</v>
      </c>
      <c r="D6624" t="str">
        <f t="shared" si="139"/>
        <v>21+</v>
      </c>
    </row>
    <row r="6625" spans="1:4" x14ac:dyDescent="0.25">
      <c r="A6625">
        <v>92</v>
      </c>
      <c r="B6625">
        <v>135</v>
      </c>
      <c r="C6625">
        <v>1</v>
      </c>
      <c r="D6625" t="str">
        <f t="shared" si="139"/>
        <v>21+</v>
      </c>
    </row>
    <row r="6626" spans="1:4" x14ac:dyDescent="0.25">
      <c r="A6626">
        <v>92</v>
      </c>
      <c r="B6626">
        <v>137</v>
      </c>
      <c r="C6626">
        <v>1</v>
      </c>
      <c r="D6626" t="str">
        <f t="shared" si="139"/>
        <v>21+</v>
      </c>
    </row>
    <row r="6627" spans="1:4" x14ac:dyDescent="0.25">
      <c r="A6627">
        <v>92</v>
      </c>
      <c r="B6627">
        <v>149</v>
      </c>
      <c r="C6627">
        <v>1</v>
      </c>
      <c r="D6627" t="str">
        <f t="shared" si="139"/>
        <v>21+</v>
      </c>
    </row>
    <row r="6628" spans="1:4" x14ac:dyDescent="0.25">
      <c r="A6628">
        <v>92</v>
      </c>
      <c r="B6628">
        <v>162</v>
      </c>
      <c r="C6628">
        <v>1</v>
      </c>
      <c r="D6628" t="str">
        <f t="shared" si="139"/>
        <v>21+</v>
      </c>
    </row>
    <row r="6629" spans="1:4" x14ac:dyDescent="0.25">
      <c r="A6629">
        <v>92</v>
      </c>
      <c r="B6629">
        <v>186</v>
      </c>
      <c r="C6629">
        <v>1</v>
      </c>
      <c r="D6629" t="str">
        <f t="shared" si="139"/>
        <v>21+</v>
      </c>
    </row>
    <row r="6630" spans="1:4" x14ac:dyDescent="0.25">
      <c r="A6630">
        <v>92</v>
      </c>
      <c r="B6630">
        <v>196</v>
      </c>
      <c r="C6630">
        <v>1</v>
      </c>
      <c r="D6630" t="str">
        <f t="shared" si="139"/>
        <v>21+</v>
      </c>
    </row>
    <row r="6631" spans="1:4" x14ac:dyDescent="0.25">
      <c r="A6631">
        <v>92</v>
      </c>
      <c r="B6631">
        <v>217</v>
      </c>
      <c r="C6631">
        <v>1</v>
      </c>
      <c r="D6631" t="str">
        <f t="shared" si="139"/>
        <v>21+</v>
      </c>
    </row>
    <row r="6632" spans="1:4" x14ac:dyDescent="0.25">
      <c r="A6632">
        <v>92</v>
      </c>
      <c r="B6632">
        <v>245</v>
      </c>
      <c r="C6632">
        <v>1</v>
      </c>
      <c r="D6632" t="str">
        <f t="shared" si="139"/>
        <v>21+</v>
      </c>
    </row>
    <row r="6633" spans="1:4" x14ac:dyDescent="0.25">
      <c r="A6633">
        <v>93</v>
      </c>
      <c r="B6633">
        <v>93</v>
      </c>
      <c r="C6633">
        <v>2</v>
      </c>
      <c r="D6633">
        <f t="shared" si="139"/>
        <v>0</v>
      </c>
    </row>
    <row r="6634" spans="1:4" x14ac:dyDescent="0.25">
      <c r="A6634">
        <v>93</v>
      </c>
      <c r="B6634">
        <v>94</v>
      </c>
      <c r="C6634">
        <v>2</v>
      </c>
      <c r="D6634">
        <f t="shared" si="139"/>
        <v>1</v>
      </c>
    </row>
    <row r="6635" spans="1:4" x14ac:dyDescent="0.25">
      <c r="A6635">
        <v>93</v>
      </c>
      <c r="B6635">
        <v>96</v>
      </c>
      <c r="C6635">
        <v>1</v>
      </c>
      <c r="D6635">
        <f t="shared" si="139"/>
        <v>3</v>
      </c>
    </row>
    <row r="6636" spans="1:4" x14ac:dyDescent="0.25">
      <c r="A6636">
        <v>93</v>
      </c>
      <c r="B6636">
        <v>98</v>
      </c>
      <c r="C6636">
        <v>1</v>
      </c>
      <c r="D6636">
        <f t="shared" si="139"/>
        <v>5</v>
      </c>
    </row>
    <row r="6637" spans="1:4" x14ac:dyDescent="0.25">
      <c r="A6637">
        <v>93</v>
      </c>
      <c r="B6637">
        <v>99</v>
      </c>
      <c r="C6637">
        <v>1</v>
      </c>
      <c r="D6637">
        <f t="shared" si="139"/>
        <v>6</v>
      </c>
    </row>
    <row r="6638" spans="1:4" x14ac:dyDescent="0.25">
      <c r="A6638">
        <v>93</v>
      </c>
      <c r="B6638">
        <v>100</v>
      </c>
      <c r="C6638">
        <v>1</v>
      </c>
      <c r="D6638">
        <f t="shared" si="139"/>
        <v>7</v>
      </c>
    </row>
    <row r="6639" spans="1:4" x14ac:dyDescent="0.25">
      <c r="A6639">
        <v>93</v>
      </c>
      <c r="B6639">
        <v>105</v>
      </c>
      <c r="C6639">
        <v>1</v>
      </c>
      <c r="D6639">
        <f t="shared" si="139"/>
        <v>12</v>
      </c>
    </row>
    <row r="6640" spans="1:4" x14ac:dyDescent="0.25">
      <c r="A6640">
        <v>93</v>
      </c>
      <c r="B6640">
        <v>108</v>
      </c>
      <c r="C6640">
        <v>1</v>
      </c>
      <c r="D6640">
        <f t="shared" si="139"/>
        <v>15</v>
      </c>
    </row>
    <row r="6641" spans="1:4" x14ac:dyDescent="0.25">
      <c r="A6641">
        <v>93</v>
      </c>
      <c r="B6641">
        <v>109</v>
      </c>
      <c r="C6641">
        <v>1</v>
      </c>
      <c r="D6641">
        <f t="shared" si="139"/>
        <v>16</v>
      </c>
    </row>
    <row r="6642" spans="1:4" x14ac:dyDescent="0.25">
      <c r="A6642">
        <v>93</v>
      </c>
      <c r="B6642">
        <v>111</v>
      </c>
      <c r="C6642">
        <v>1</v>
      </c>
      <c r="D6642">
        <f t="shared" si="139"/>
        <v>18</v>
      </c>
    </row>
    <row r="6643" spans="1:4" x14ac:dyDescent="0.25">
      <c r="A6643">
        <v>93</v>
      </c>
      <c r="B6643">
        <v>114</v>
      </c>
      <c r="C6643">
        <v>1</v>
      </c>
      <c r="D6643" t="str">
        <f t="shared" si="139"/>
        <v>21+</v>
      </c>
    </row>
    <row r="6644" spans="1:4" x14ac:dyDescent="0.25">
      <c r="A6644">
        <v>93</v>
      </c>
      <c r="B6644">
        <v>117</v>
      </c>
      <c r="C6644">
        <v>1</v>
      </c>
      <c r="D6644" t="str">
        <f t="shared" si="139"/>
        <v>21+</v>
      </c>
    </row>
    <row r="6645" spans="1:4" x14ac:dyDescent="0.25">
      <c r="A6645">
        <v>93</v>
      </c>
      <c r="B6645">
        <v>118</v>
      </c>
      <c r="C6645">
        <v>1</v>
      </c>
      <c r="D6645" t="str">
        <f t="shared" si="139"/>
        <v>21+</v>
      </c>
    </row>
    <row r="6646" spans="1:4" x14ac:dyDescent="0.25">
      <c r="A6646">
        <v>93</v>
      </c>
      <c r="B6646">
        <v>120</v>
      </c>
      <c r="C6646">
        <v>1</v>
      </c>
      <c r="D6646" t="str">
        <f t="shared" si="139"/>
        <v>21+</v>
      </c>
    </row>
    <row r="6647" spans="1:4" x14ac:dyDescent="0.25">
      <c r="A6647">
        <v>93</v>
      </c>
      <c r="B6647">
        <v>124</v>
      </c>
      <c r="C6647">
        <v>1</v>
      </c>
      <c r="D6647" t="str">
        <f t="shared" si="139"/>
        <v>21+</v>
      </c>
    </row>
    <row r="6648" spans="1:4" x14ac:dyDescent="0.25">
      <c r="A6648">
        <v>93</v>
      </c>
      <c r="B6648">
        <v>130</v>
      </c>
      <c r="C6648">
        <v>1</v>
      </c>
      <c r="D6648" t="str">
        <f t="shared" si="139"/>
        <v>21+</v>
      </c>
    </row>
    <row r="6649" spans="1:4" x14ac:dyDescent="0.25">
      <c r="A6649">
        <v>93</v>
      </c>
      <c r="B6649">
        <v>139</v>
      </c>
      <c r="C6649">
        <v>1</v>
      </c>
      <c r="D6649" t="str">
        <f t="shared" si="139"/>
        <v>21+</v>
      </c>
    </row>
    <row r="6650" spans="1:4" x14ac:dyDescent="0.25">
      <c r="A6650">
        <v>93</v>
      </c>
      <c r="B6650">
        <v>172</v>
      </c>
      <c r="C6650">
        <v>1</v>
      </c>
      <c r="D6650" t="str">
        <f t="shared" si="139"/>
        <v>21+</v>
      </c>
    </row>
    <row r="6651" spans="1:4" x14ac:dyDescent="0.25">
      <c r="A6651">
        <v>93</v>
      </c>
      <c r="B6651">
        <v>198</v>
      </c>
      <c r="C6651">
        <v>1</v>
      </c>
      <c r="D6651" t="str">
        <f t="shared" si="139"/>
        <v>21+</v>
      </c>
    </row>
    <row r="6652" spans="1:4" x14ac:dyDescent="0.25">
      <c r="A6652">
        <v>94</v>
      </c>
      <c r="B6652">
        <v>94</v>
      </c>
      <c r="C6652">
        <v>1</v>
      </c>
      <c r="D6652">
        <f t="shared" si="139"/>
        <v>0</v>
      </c>
    </row>
    <row r="6653" spans="1:4" x14ac:dyDescent="0.25">
      <c r="A6653">
        <v>94</v>
      </c>
      <c r="B6653">
        <v>95</v>
      </c>
      <c r="C6653">
        <v>3</v>
      </c>
      <c r="D6653">
        <f t="shared" si="139"/>
        <v>1</v>
      </c>
    </row>
    <row r="6654" spans="1:4" x14ac:dyDescent="0.25">
      <c r="A6654">
        <v>94</v>
      </c>
      <c r="B6654">
        <v>100</v>
      </c>
      <c r="C6654">
        <v>2</v>
      </c>
      <c r="D6654">
        <f t="shared" si="139"/>
        <v>6</v>
      </c>
    </row>
    <row r="6655" spans="1:4" x14ac:dyDescent="0.25">
      <c r="A6655">
        <v>94</v>
      </c>
      <c r="B6655">
        <v>102</v>
      </c>
      <c r="C6655">
        <v>1</v>
      </c>
      <c r="D6655">
        <f t="shared" si="139"/>
        <v>8</v>
      </c>
    </row>
    <row r="6656" spans="1:4" x14ac:dyDescent="0.25">
      <c r="A6656">
        <v>94</v>
      </c>
      <c r="B6656">
        <v>106</v>
      </c>
      <c r="C6656">
        <v>1</v>
      </c>
      <c r="D6656">
        <f t="shared" si="139"/>
        <v>12</v>
      </c>
    </row>
    <row r="6657" spans="1:4" x14ac:dyDescent="0.25">
      <c r="A6657">
        <v>94</v>
      </c>
      <c r="B6657">
        <v>107</v>
      </c>
      <c r="C6657">
        <v>1</v>
      </c>
      <c r="D6657">
        <f t="shared" si="139"/>
        <v>13</v>
      </c>
    </row>
    <row r="6658" spans="1:4" x14ac:dyDescent="0.25">
      <c r="A6658">
        <v>94</v>
      </c>
      <c r="B6658">
        <v>112</v>
      </c>
      <c r="C6658">
        <v>1</v>
      </c>
      <c r="D6658">
        <f t="shared" si="139"/>
        <v>18</v>
      </c>
    </row>
    <row r="6659" spans="1:4" x14ac:dyDescent="0.25">
      <c r="A6659">
        <v>94</v>
      </c>
      <c r="B6659">
        <v>113</v>
      </c>
      <c r="C6659">
        <v>1</v>
      </c>
      <c r="D6659">
        <f t="shared" ref="D6659:D6722" si="140">IF(B6659-A6659&lt;21,B6659-A6659,"21+")</f>
        <v>19</v>
      </c>
    </row>
    <row r="6660" spans="1:4" x14ac:dyDescent="0.25">
      <c r="A6660">
        <v>94</v>
      </c>
      <c r="B6660">
        <v>114</v>
      </c>
      <c r="C6660">
        <v>1</v>
      </c>
      <c r="D6660">
        <f t="shared" si="140"/>
        <v>20</v>
      </c>
    </row>
    <row r="6661" spans="1:4" x14ac:dyDescent="0.25">
      <c r="A6661">
        <v>94</v>
      </c>
      <c r="B6661">
        <v>115</v>
      </c>
      <c r="C6661">
        <v>1</v>
      </c>
      <c r="D6661" t="str">
        <f t="shared" si="140"/>
        <v>21+</v>
      </c>
    </row>
    <row r="6662" spans="1:4" x14ac:dyDescent="0.25">
      <c r="A6662">
        <v>94</v>
      </c>
      <c r="B6662">
        <v>121</v>
      </c>
      <c r="C6662">
        <v>1</v>
      </c>
      <c r="D6662" t="str">
        <f t="shared" si="140"/>
        <v>21+</v>
      </c>
    </row>
    <row r="6663" spans="1:4" x14ac:dyDescent="0.25">
      <c r="A6663">
        <v>94</v>
      </c>
      <c r="B6663">
        <v>130</v>
      </c>
      <c r="C6663">
        <v>2</v>
      </c>
      <c r="D6663" t="str">
        <f t="shared" si="140"/>
        <v>21+</v>
      </c>
    </row>
    <row r="6664" spans="1:4" x14ac:dyDescent="0.25">
      <c r="A6664">
        <v>94</v>
      </c>
      <c r="B6664">
        <v>132</v>
      </c>
      <c r="C6664">
        <v>1</v>
      </c>
      <c r="D6664" t="str">
        <f t="shared" si="140"/>
        <v>21+</v>
      </c>
    </row>
    <row r="6665" spans="1:4" x14ac:dyDescent="0.25">
      <c r="A6665">
        <v>94</v>
      </c>
      <c r="B6665">
        <v>136</v>
      </c>
      <c r="C6665">
        <v>1</v>
      </c>
      <c r="D6665" t="str">
        <f t="shared" si="140"/>
        <v>21+</v>
      </c>
    </row>
    <row r="6666" spans="1:4" x14ac:dyDescent="0.25">
      <c r="A6666">
        <v>94</v>
      </c>
      <c r="B6666">
        <v>146</v>
      </c>
      <c r="C6666">
        <v>1</v>
      </c>
      <c r="D6666" t="str">
        <f t="shared" si="140"/>
        <v>21+</v>
      </c>
    </row>
    <row r="6667" spans="1:4" x14ac:dyDescent="0.25">
      <c r="A6667">
        <v>94</v>
      </c>
      <c r="B6667">
        <v>163</v>
      </c>
      <c r="C6667">
        <v>1</v>
      </c>
      <c r="D6667" t="str">
        <f t="shared" si="140"/>
        <v>21+</v>
      </c>
    </row>
    <row r="6668" spans="1:4" x14ac:dyDescent="0.25">
      <c r="A6668">
        <v>94</v>
      </c>
      <c r="B6668">
        <v>636</v>
      </c>
      <c r="C6668">
        <v>1</v>
      </c>
      <c r="D6668" t="str">
        <f t="shared" si="140"/>
        <v>21+</v>
      </c>
    </row>
    <row r="6669" spans="1:4" x14ac:dyDescent="0.25">
      <c r="A6669">
        <v>95</v>
      </c>
      <c r="B6669">
        <v>96</v>
      </c>
      <c r="C6669">
        <v>3</v>
      </c>
      <c r="D6669">
        <f t="shared" si="140"/>
        <v>1</v>
      </c>
    </row>
    <row r="6670" spans="1:4" x14ac:dyDescent="0.25">
      <c r="A6670">
        <v>95</v>
      </c>
      <c r="B6670">
        <v>97</v>
      </c>
      <c r="C6670">
        <v>1</v>
      </c>
      <c r="D6670">
        <f t="shared" si="140"/>
        <v>2</v>
      </c>
    </row>
    <row r="6671" spans="1:4" x14ac:dyDescent="0.25">
      <c r="A6671">
        <v>95</v>
      </c>
      <c r="B6671">
        <v>103</v>
      </c>
      <c r="C6671">
        <v>1</v>
      </c>
      <c r="D6671">
        <f t="shared" si="140"/>
        <v>8</v>
      </c>
    </row>
    <row r="6672" spans="1:4" x14ac:dyDescent="0.25">
      <c r="A6672">
        <v>95</v>
      </c>
      <c r="B6672">
        <v>106</v>
      </c>
      <c r="C6672">
        <v>1</v>
      </c>
      <c r="D6672">
        <f t="shared" si="140"/>
        <v>11</v>
      </c>
    </row>
    <row r="6673" spans="1:4" x14ac:dyDescent="0.25">
      <c r="A6673">
        <v>95</v>
      </c>
      <c r="B6673">
        <v>108</v>
      </c>
      <c r="C6673">
        <v>1</v>
      </c>
      <c r="D6673">
        <f t="shared" si="140"/>
        <v>13</v>
      </c>
    </row>
    <row r="6674" spans="1:4" x14ac:dyDescent="0.25">
      <c r="A6674">
        <v>95</v>
      </c>
      <c r="B6674">
        <v>112</v>
      </c>
      <c r="C6674">
        <v>1</v>
      </c>
      <c r="D6674">
        <f t="shared" si="140"/>
        <v>17</v>
      </c>
    </row>
    <row r="6675" spans="1:4" x14ac:dyDescent="0.25">
      <c r="A6675">
        <v>95</v>
      </c>
      <c r="B6675">
        <v>124</v>
      </c>
      <c r="C6675">
        <v>1</v>
      </c>
      <c r="D6675" t="str">
        <f t="shared" si="140"/>
        <v>21+</v>
      </c>
    </row>
    <row r="6676" spans="1:4" x14ac:dyDescent="0.25">
      <c r="A6676">
        <v>95</v>
      </c>
      <c r="B6676">
        <v>125</v>
      </c>
      <c r="C6676">
        <v>2</v>
      </c>
      <c r="D6676" t="str">
        <f t="shared" si="140"/>
        <v>21+</v>
      </c>
    </row>
    <row r="6677" spans="1:4" x14ac:dyDescent="0.25">
      <c r="A6677">
        <v>95</v>
      </c>
      <c r="B6677">
        <v>127</v>
      </c>
      <c r="C6677">
        <v>1</v>
      </c>
      <c r="D6677" t="str">
        <f t="shared" si="140"/>
        <v>21+</v>
      </c>
    </row>
    <row r="6678" spans="1:4" x14ac:dyDescent="0.25">
      <c r="A6678">
        <v>95</v>
      </c>
      <c r="B6678">
        <v>174</v>
      </c>
      <c r="C6678">
        <v>1</v>
      </c>
      <c r="D6678" t="str">
        <f t="shared" si="140"/>
        <v>21+</v>
      </c>
    </row>
    <row r="6679" spans="1:4" x14ac:dyDescent="0.25">
      <c r="A6679">
        <v>96</v>
      </c>
      <c r="B6679">
        <v>99</v>
      </c>
      <c r="C6679">
        <v>1</v>
      </c>
      <c r="D6679">
        <f t="shared" si="140"/>
        <v>3</v>
      </c>
    </row>
    <row r="6680" spans="1:4" x14ac:dyDescent="0.25">
      <c r="A6680">
        <v>96</v>
      </c>
      <c r="B6680">
        <v>102</v>
      </c>
      <c r="C6680">
        <v>1</v>
      </c>
      <c r="D6680">
        <f t="shared" si="140"/>
        <v>6</v>
      </c>
    </row>
    <row r="6681" spans="1:4" x14ac:dyDescent="0.25">
      <c r="A6681">
        <v>96</v>
      </c>
      <c r="B6681">
        <v>103</v>
      </c>
      <c r="C6681">
        <v>1</v>
      </c>
      <c r="D6681">
        <f t="shared" si="140"/>
        <v>7</v>
      </c>
    </row>
    <row r="6682" spans="1:4" x14ac:dyDescent="0.25">
      <c r="A6682">
        <v>96</v>
      </c>
      <c r="B6682">
        <v>105</v>
      </c>
      <c r="C6682">
        <v>1</v>
      </c>
      <c r="D6682">
        <f t="shared" si="140"/>
        <v>9</v>
      </c>
    </row>
    <row r="6683" spans="1:4" x14ac:dyDescent="0.25">
      <c r="A6683">
        <v>96</v>
      </c>
      <c r="B6683">
        <v>110</v>
      </c>
      <c r="C6683">
        <v>1</v>
      </c>
      <c r="D6683">
        <f t="shared" si="140"/>
        <v>14</v>
      </c>
    </row>
    <row r="6684" spans="1:4" x14ac:dyDescent="0.25">
      <c r="A6684">
        <v>96</v>
      </c>
      <c r="B6684">
        <v>111</v>
      </c>
      <c r="C6684">
        <v>1</v>
      </c>
      <c r="D6684">
        <f t="shared" si="140"/>
        <v>15</v>
      </c>
    </row>
    <row r="6685" spans="1:4" x14ac:dyDescent="0.25">
      <c r="A6685">
        <v>96</v>
      </c>
      <c r="B6685">
        <v>113</v>
      </c>
      <c r="C6685">
        <v>1</v>
      </c>
      <c r="D6685">
        <f t="shared" si="140"/>
        <v>17</v>
      </c>
    </row>
    <row r="6686" spans="1:4" x14ac:dyDescent="0.25">
      <c r="A6686">
        <v>96</v>
      </c>
      <c r="B6686">
        <v>119</v>
      </c>
      <c r="C6686">
        <v>1</v>
      </c>
      <c r="D6686" t="str">
        <f t="shared" si="140"/>
        <v>21+</v>
      </c>
    </row>
    <row r="6687" spans="1:4" x14ac:dyDescent="0.25">
      <c r="A6687">
        <v>96</v>
      </c>
      <c r="B6687">
        <v>125</v>
      </c>
      <c r="C6687">
        <v>3</v>
      </c>
      <c r="D6687" t="str">
        <f t="shared" si="140"/>
        <v>21+</v>
      </c>
    </row>
    <row r="6688" spans="1:4" x14ac:dyDescent="0.25">
      <c r="A6688">
        <v>96</v>
      </c>
      <c r="B6688">
        <v>140</v>
      </c>
      <c r="C6688">
        <v>1</v>
      </c>
      <c r="D6688" t="str">
        <f t="shared" si="140"/>
        <v>21+</v>
      </c>
    </row>
    <row r="6689" spans="1:4" x14ac:dyDescent="0.25">
      <c r="A6689">
        <v>97</v>
      </c>
      <c r="B6689">
        <v>101</v>
      </c>
      <c r="C6689">
        <v>1</v>
      </c>
      <c r="D6689">
        <f t="shared" si="140"/>
        <v>4</v>
      </c>
    </row>
    <row r="6690" spans="1:4" x14ac:dyDescent="0.25">
      <c r="A6690">
        <v>97</v>
      </c>
      <c r="B6690">
        <v>104</v>
      </c>
      <c r="C6690">
        <v>2</v>
      </c>
      <c r="D6690">
        <f t="shared" si="140"/>
        <v>7</v>
      </c>
    </row>
    <row r="6691" spans="1:4" x14ac:dyDescent="0.25">
      <c r="A6691">
        <v>97</v>
      </c>
      <c r="B6691">
        <v>105</v>
      </c>
      <c r="C6691">
        <v>2</v>
      </c>
      <c r="D6691">
        <f t="shared" si="140"/>
        <v>8</v>
      </c>
    </row>
    <row r="6692" spans="1:4" x14ac:dyDescent="0.25">
      <c r="A6692">
        <v>97</v>
      </c>
      <c r="B6692">
        <v>107</v>
      </c>
      <c r="C6692">
        <v>1</v>
      </c>
      <c r="D6692">
        <f t="shared" si="140"/>
        <v>10</v>
      </c>
    </row>
    <row r="6693" spans="1:4" x14ac:dyDescent="0.25">
      <c r="A6693">
        <v>97</v>
      </c>
      <c r="B6693">
        <v>108</v>
      </c>
      <c r="C6693">
        <v>1</v>
      </c>
      <c r="D6693">
        <f t="shared" si="140"/>
        <v>11</v>
      </c>
    </row>
    <row r="6694" spans="1:4" x14ac:dyDescent="0.25">
      <c r="A6694">
        <v>97</v>
      </c>
      <c r="B6694">
        <v>113</v>
      </c>
      <c r="C6694">
        <v>2</v>
      </c>
      <c r="D6694">
        <f t="shared" si="140"/>
        <v>16</v>
      </c>
    </row>
    <row r="6695" spans="1:4" x14ac:dyDescent="0.25">
      <c r="A6695">
        <v>97</v>
      </c>
      <c r="B6695">
        <v>114</v>
      </c>
      <c r="C6695">
        <v>1</v>
      </c>
      <c r="D6695">
        <f t="shared" si="140"/>
        <v>17</v>
      </c>
    </row>
    <row r="6696" spans="1:4" x14ac:dyDescent="0.25">
      <c r="A6696">
        <v>97</v>
      </c>
      <c r="B6696">
        <v>130</v>
      </c>
      <c r="C6696">
        <v>1</v>
      </c>
      <c r="D6696" t="str">
        <f t="shared" si="140"/>
        <v>21+</v>
      </c>
    </row>
    <row r="6697" spans="1:4" x14ac:dyDescent="0.25">
      <c r="A6697">
        <v>97</v>
      </c>
      <c r="B6697">
        <v>158</v>
      </c>
      <c r="C6697">
        <v>2</v>
      </c>
      <c r="D6697" t="str">
        <f t="shared" si="140"/>
        <v>21+</v>
      </c>
    </row>
    <row r="6698" spans="1:4" x14ac:dyDescent="0.25">
      <c r="A6698">
        <v>97</v>
      </c>
      <c r="B6698">
        <v>159</v>
      </c>
      <c r="C6698">
        <v>1</v>
      </c>
      <c r="D6698" t="str">
        <f t="shared" si="140"/>
        <v>21+</v>
      </c>
    </row>
    <row r="6699" spans="1:4" x14ac:dyDescent="0.25">
      <c r="A6699">
        <v>97</v>
      </c>
      <c r="B6699">
        <v>164</v>
      </c>
      <c r="C6699">
        <v>1</v>
      </c>
      <c r="D6699" t="str">
        <f t="shared" si="140"/>
        <v>21+</v>
      </c>
    </row>
    <row r="6700" spans="1:4" x14ac:dyDescent="0.25">
      <c r="A6700">
        <v>97</v>
      </c>
      <c r="B6700">
        <v>204</v>
      </c>
      <c r="C6700">
        <v>1</v>
      </c>
      <c r="D6700" t="str">
        <f t="shared" si="140"/>
        <v>21+</v>
      </c>
    </row>
    <row r="6701" spans="1:4" x14ac:dyDescent="0.25">
      <c r="A6701">
        <v>97</v>
      </c>
      <c r="B6701">
        <v>208</v>
      </c>
      <c r="C6701">
        <v>1</v>
      </c>
      <c r="D6701" t="str">
        <f t="shared" si="140"/>
        <v>21+</v>
      </c>
    </row>
    <row r="6702" spans="1:4" x14ac:dyDescent="0.25">
      <c r="A6702">
        <v>97</v>
      </c>
      <c r="B6702">
        <v>308</v>
      </c>
      <c r="C6702">
        <v>1</v>
      </c>
      <c r="D6702" t="str">
        <f t="shared" si="140"/>
        <v>21+</v>
      </c>
    </row>
    <row r="6703" spans="1:4" x14ac:dyDescent="0.25">
      <c r="A6703">
        <v>98</v>
      </c>
      <c r="B6703">
        <v>98</v>
      </c>
      <c r="C6703">
        <v>1</v>
      </c>
      <c r="D6703">
        <f t="shared" si="140"/>
        <v>0</v>
      </c>
    </row>
    <row r="6704" spans="1:4" x14ac:dyDescent="0.25">
      <c r="A6704">
        <v>98</v>
      </c>
      <c r="B6704">
        <v>99</v>
      </c>
      <c r="C6704">
        <v>1</v>
      </c>
      <c r="D6704">
        <f t="shared" si="140"/>
        <v>1</v>
      </c>
    </row>
    <row r="6705" spans="1:4" x14ac:dyDescent="0.25">
      <c r="A6705">
        <v>98</v>
      </c>
      <c r="B6705">
        <v>107</v>
      </c>
      <c r="C6705">
        <v>1</v>
      </c>
      <c r="D6705">
        <f t="shared" si="140"/>
        <v>9</v>
      </c>
    </row>
    <row r="6706" spans="1:4" x14ac:dyDescent="0.25">
      <c r="A6706">
        <v>98</v>
      </c>
      <c r="B6706">
        <v>110</v>
      </c>
      <c r="C6706">
        <v>1</v>
      </c>
      <c r="D6706">
        <f t="shared" si="140"/>
        <v>12</v>
      </c>
    </row>
    <row r="6707" spans="1:4" x14ac:dyDescent="0.25">
      <c r="A6707">
        <v>98</v>
      </c>
      <c r="B6707">
        <v>113</v>
      </c>
      <c r="C6707">
        <v>1</v>
      </c>
      <c r="D6707">
        <f t="shared" si="140"/>
        <v>15</v>
      </c>
    </row>
    <row r="6708" spans="1:4" x14ac:dyDescent="0.25">
      <c r="A6708">
        <v>98</v>
      </c>
      <c r="B6708">
        <v>116</v>
      </c>
      <c r="C6708">
        <v>1</v>
      </c>
      <c r="D6708">
        <f t="shared" si="140"/>
        <v>18</v>
      </c>
    </row>
    <row r="6709" spans="1:4" x14ac:dyDescent="0.25">
      <c r="A6709">
        <v>98</v>
      </c>
      <c r="B6709">
        <v>120</v>
      </c>
      <c r="C6709">
        <v>2</v>
      </c>
      <c r="D6709" t="str">
        <f t="shared" si="140"/>
        <v>21+</v>
      </c>
    </row>
    <row r="6710" spans="1:4" x14ac:dyDescent="0.25">
      <c r="A6710">
        <v>98</v>
      </c>
      <c r="B6710">
        <v>125</v>
      </c>
      <c r="C6710">
        <v>1</v>
      </c>
      <c r="D6710" t="str">
        <f t="shared" si="140"/>
        <v>21+</v>
      </c>
    </row>
    <row r="6711" spans="1:4" x14ac:dyDescent="0.25">
      <c r="A6711">
        <v>98</v>
      </c>
      <c r="B6711">
        <v>146</v>
      </c>
      <c r="C6711">
        <v>1</v>
      </c>
      <c r="D6711" t="str">
        <f t="shared" si="140"/>
        <v>21+</v>
      </c>
    </row>
    <row r="6712" spans="1:4" x14ac:dyDescent="0.25">
      <c r="A6712">
        <v>98</v>
      </c>
      <c r="B6712">
        <v>161</v>
      </c>
      <c r="C6712">
        <v>1</v>
      </c>
      <c r="D6712" t="str">
        <f t="shared" si="140"/>
        <v>21+</v>
      </c>
    </row>
    <row r="6713" spans="1:4" x14ac:dyDescent="0.25">
      <c r="A6713">
        <v>98</v>
      </c>
      <c r="B6713">
        <v>250</v>
      </c>
      <c r="C6713">
        <v>1</v>
      </c>
      <c r="D6713" t="str">
        <f t="shared" si="140"/>
        <v>21+</v>
      </c>
    </row>
    <row r="6714" spans="1:4" x14ac:dyDescent="0.25">
      <c r="A6714">
        <v>98</v>
      </c>
      <c r="B6714">
        <v>322</v>
      </c>
      <c r="C6714">
        <v>1</v>
      </c>
      <c r="D6714" t="str">
        <f t="shared" si="140"/>
        <v>21+</v>
      </c>
    </row>
    <row r="6715" spans="1:4" x14ac:dyDescent="0.25">
      <c r="A6715">
        <v>99</v>
      </c>
      <c r="B6715">
        <v>100</v>
      </c>
      <c r="C6715">
        <v>1</v>
      </c>
      <c r="D6715">
        <f t="shared" si="140"/>
        <v>1</v>
      </c>
    </row>
    <row r="6716" spans="1:4" x14ac:dyDescent="0.25">
      <c r="A6716">
        <v>99</v>
      </c>
      <c r="B6716">
        <v>101</v>
      </c>
      <c r="C6716">
        <v>1</v>
      </c>
      <c r="D6716">
        <f t="shared" si="140"/>
        <v>2</v>
      </c>
    </row>
    <row r="6717" spans="1:4" x14ac:dyDescent="0.25">
      <c r="A6717">
        <v>99</v>
      </c>
      <c r="B6717">
        <v>103</v>
      </c>
      <c r="C6717">
        <v>1</v>
      </c>
      <c r="D6717">
        <f t="shared" si="140"/>
        <v>4</v>
      </c>
    </row>
    <row r="6718" spans="1:4" x14ac:dyDescent="0.25">
      <c r="A6718">
        <v>99</v>
      </c>
      <c r="B6718">
        <v>104</v>
      </c>
      <c r="C6718">
        <v>1</v>
      </c>
      <c r="D6718">
        <f t="shared" si="140"/>
        <v>5</v>
      </c>
    </row>
    <row r="6719" spans="1:4" x14ac:dyDescent="0.25">
      <c r="A6719">
        <v>99</v>
      </c>
      <c r="B6719">
        <v>105</v>
      </c>
      <c r="C6719">
        <v>1</v>
      </c>
      <c r="D6719">
        <f t="shared" si="140"/>
        <v>6</v>
      </c>
    </row>
    <row r="6720" spans="1:4" x14ac:dyDescent="0.25">
      <c r="A6720">
        <v>99</v>
      </c>
      <c r="B6720">
        <v>112</v>
      </c>
      <c r="C6720">
        <v>1</v>
      </c>
      <c r="D6720">
        <f t="shared" si="140"/>
        <v>13</v>
      </c>
    </row>
    <row r="6721" spans="1:4" x14ac:dyDescent="0.25">
      <c r="A6721">
        <v>99</v>
      </c>
      <c r="B6721">
        <v>116</v>
      </c>
      <c r="C6721">
        <v>1</v>
      </c>
      <c r="D6721">
        <f t="shared" si="140"/>
        <v>17</v>
      </c>
    </row>
    <row r="6722" spans="1:4" x14ac:dyDescent="0.25">
      <c r="A6722">
        <v>99</v>
      </c>
      <c r="B6722">
        <v>117</v>
      </c>
      <c r="C6722">
        <v>1</v>
      </c>
      <c r="D6722">
        <f t="shared" si="140"/>
        <v>18</v>
      </c>
    </row>
    <row r="6723" spans="1:4" x14ac:dyDescent="0.25">
      <c r="A6723">
        <v>99</v>
      </c>
      <c r="B6723">
        <v>122</v>
      </c>
      <c r="C6723">
        <v>2</v>
      </c>
      <c r="D6723" t="str">
        <f t="shared" ref="D6723:D6786" si="141">IF(B6723-A6723&lt;21,B6723-A6723,"21+")</f>
        <v>21+</v>
      </c>
    </row>
    <row r="6724" spans="1:4" x14ac:dyDescent="0.25">
      <c r="A6724">
        <v>99</v>
      </c>
      <c r="B6724">
        <v>123</v>
      </c>
      <c r="C6724">
        <v>1</v>
      </c>
      <c r="D6724" t="str">
        <f t="shared" si="141"/>
        <v>21+</v>
      </c>
    </row>
    <row r="6725" spans="1:4" x14ac:dyDescent="0.25">
      <c r="A6725">
        <v>99</v>
      </c>
      <c r="B6725">
        <v>129</v>
      </c>
      <c r="C6725">
        <v>2</v>
      </c>
      <c r="D6725" t="str">
        <f t="shared" si="141"/>
        <v>21+</v>
      </c>
    </row>
    <row r="6726" spans="1:4" x14ac:dyDescent="0.25">
      <c r="A6726">
        <v>99</v>
      </c>
      <c r="B6726">
        <v>135</v>
      </c>
      <c r="C6726">
        <v>1</v>
      </c>
      <c r="D6726" t="str">
        <f t="shared" si="141"/>
        <v>21+</v>
      </c>
    </row>
    <row r="6727" spans="1:4" x14ac:dyDescent="0.25">
      <c r="A6727">
        <v>99</v>
      </c>
      <c r="B6727">
        <v>138</v>
      </c>
      <c r="C6727">
        <v>1</v>
      </c>
      <c r="D6727" t="str">
        <f t="shared" si="141"/>
        <v>21+</v>
      </c>
    </row>
    <row r="6728" spans="1:4" x14ac:dyDescent="0.25">
      <c r="A6728">
        <v>99</v>
      </c>
      <c r="B6728">
        <v>142</v>
      </c>
      <c r="C6728">
        <v>1</v>
      </c>
      <c r="D6728" t="str">
        <f t="shared" si="141"/>
        <v>21+</v>
      </c>
    </row>
    <row r="6729" spans="1:4" x14ac:dyDescent="0.25">
      <c r="A6729">
        <v>99</v>
      </c>
      <c r="B6729">
        <v>143</v>
      </c>
      <c r="C6729">
        <v>1</v>
      </c>
      <c r="D6729" t="str">
        <f t="shared" si="141"/>
        <v>21+</v>
      </c>
    </row>
    <row r="6730" spans="1:4" x14ac:dyDescent="0.25">
      <c r="A6730">
        <v>99</v>
      </c>
      <c r="B6730">
        <v>144</v>
      </c>
      <c r="C6730">
        <v>1</v>
      </c>
      <c r="D6730" t="str">
        <f t="shared" si="141"/>
        <v>21+</v>
      </c>
    </row>
    <row r="6731" spans="1:4" x14ac:dyDescent="0.25">
      <c r="A6731">
        <v>99</v>
      </c>
      <c r="B6731">
        <v>150</v>
      </c>
      <c r="C6731">
        <v>2</v>
      </c>
      <c r="D6731" t="str">
        <f t="shared" si="141"/>
        <v>21+</v>
      </c>
    </row>
    <row r="6732" spans="1:4" x14ac:dyDescent="0.25">
      <c r="A6732">
        <v>99</v>
      </c>
      <c r="B6732">
        <v>152</v>
      </c>
      <c r="C6732">
        <v>1</v>
      </c>
      <c r="D6732" t="str">
        <f t="shared" si="141"/>
        <v>21+</v>
      </c>
    </row>
    <row r="6733" spans="1:4" x14ac:dyDescent="0.25">
      <c r="A6733">
        <v>99</v>
      </c>
      <c r="B6733">
        <v>159</v>
      </c>
      <c r="C6733">
        <v>1</v>
      </c>
      <c r="D6733" t="str">
        <f t="shared" si="141"/>
        <v>21+</v>
      </c>
    </row>
    <row r="6734" spans="1:4" x14ac:dyDescent="0.25">
      <c r="A6734">
        <v>99</v>
      </c>
      <c r="B6734">
        <v>181</v>
      </c>
      <c r="C6734">
        <v>1</v>
      </c>
      <c r="D6734" t="str">
        <f t="shared" si="141"/>
        <v>21+</v>
      </c>
    </row>
    <row r="6735" spans="1:4" x14ac:dyDescent="0.25">
      <c r="A6735">
        <v>99</v>
      </c>
      <c r="B6735">
        <v>196</v>
      </c>
      <c r="C6735">
        <v>1</v>
      </c>
      <c r="D6735" t="str">
        <f t="shared" si="141"/>
        <v>21+</v>
      </c>
    </row>
    <row r="6736" spans="1:4" x14ac:dyDescent="0.25">
      <c r="A6736">
        <v>100</v>
      </c>
      <c r="B6736">
        <v>101</v>
      </c>
      <c r="C6736">
        <v>1</v>
      </c>
      <c r="D6736">
        <f t="shared" si="141"/>
        <v>1</v>
      </c>
    </row>
    <row r="6737" spans="1:4" x14ac:dyDescent="0.25">
      <c r="A6737">
        <v>100</v>
      </c>
      <c r="B6737">
        <v>102</v>
      </c>
      <c r="C6737">
        <v>2</v>
      </c>
      <c r="D6737">
        <f t="shared" si="141"/>
        <v>2</v>
      </c>
    </row>
    <row r="6738" spans="1:4" x14ac:dyDescent="0.25">
      <c r="A6738">
        <v>100</v>
      </c>
      <c r="B6738">
        <v>103</v>
      </c>
      <c r="C6738">
        <v>1</v>
      </c>
      <c r="D6738">
        <f t="shared" si="141"/>
        <v>3</v>
      </c>
    </row>
    <row r="6739" spans="1:4" x14ac:dyDescent="0.25">
      <c r="A6739">
        <v>100</v>
      </c>
      <c r="B6739">
        <v>105</v>
      </c>
      <c r="C6739">
        <v>1</v>
      </c>
      <c r="D6739">
        <f t="shared" si="141"/>
        <v>5</v>
      </c>
    </row>
    <row r="6740" spans="1:4" x14ac:dyDescent="0.25">
      <c r="A6740">
        <v>100</v>
      </c>
      <c r="B6740">
        <v>117</v>
      </c>
      <c r="C6740">
        <v>1</v>
      </c>
      <c r="D6740">
        <f t="shared" si="141"/>
        <v>17</v>
      </c>
    </row>
    <row r="6741" spans="1:4" x14ac:dyDescent="0.25">
      <c r="A6741">
        <v>100</v>
      </c>
      <c r="B6741">
        <v>126</v>
      </c>
      <c r="C6741">
        <v>1</v>
      </c>
      <c r="D6741" t="str">
        <f t="shared" si="141"/>
        <v>21+</v>
      </c>
    </row>
    <row r="6742" spans="1:4" x14ac:dyDescent="0.25">
      <c r="A6742">
        <v>100</v>
      </c>
      <c r="B6742">
        <v>142</v>
      </c>
      <c r="C6742">
        <v>1</v>
      </c>
      <c r="D6742" t="str">
        <f t="shared" si="141"/>
        <v>21+</v>
      </c>
    </row>
    <row r="6743" spans="1:4" x14ac:dyDescent="0.25">
      <c r="A6743">
        <v>100</v>
      </c>
      <c r="B6743">
        <v>149</v>
      </c>
      <c r="C6743">
        <v>1</v>
      </c>
      <c r="D6743" t="str">
        <f t="shared" si="141"/>
        <v>21+</v>
      </c>
    </row>
    <row r="6744" spans="1:4" x14ac:dyDescent="0.25">
      <c r="A6744">
        <v>100</v>
      </c>
      <c r="B6744">
        <v>162</v>
      </c>
      <c r="C6744">
        <v>1</v>
      </c>
      <c r="D6744" t="str">
        <f t="shared" si="141"/>
        <v>21+</v>
      </c>
    </row>
    <row r="6745" spans="1:4" x14ac:dyDescent="0.25">
      <c r="A6745">
        <v>100</v>
      </c>
      <c r="B6745">
        <v>194</v>
      </c>
      <c r="C6745">
        <v>1</v>
      </c>
      <c r="D6745" t="str">
        <f t="shared" si="141"/>
        <v>21+</v>
      </c>
    </row>
    <row r="6746" spans="1:4" x14ac:dyDescent="0.25">
      <c r="A6746">
        <v>100</v>
      </c>
      <c r="B6746">
        <v>227</v>
      </c>
      <c r="C6746">
        <v>1</v>
      </c>
      <c r="D6746" t="str">
        <f t="shared" si="141"/>
        <v>21+</v>
      </c>
    </row>
    <row r="6747" spans="1:4" x14ac:dyDescent="0.25">
      <c r="A6747">
        <v>100</v>
      </c>
      <c r="B6747">
        <v>257</v>
      </c>
      <c r="C6747">
        <v>1</v>
      </c>
      <c r="D6747" t="str">
        <f t="shared" si="141"/>
        <v>21+</v>
      </c>
    </row>
    <row r="6748" spans="1:4" x14ac:dyDescent="0.25">
      <c r="A6748">
        <v>101</v>
      </c>
      <c r="B6748">
        <v>102</v>
      </c>
      <c r="C6748">
        <v>1</v>
      </c>
      <c r="D6748">
        <f t="shared" si="141"/>
        <v>1</v>
      </c>
    </row>
    <row r="6749" spans="1:4" x14ac:dyDescent="0.25">
      <c r="A6749">
        <v>101</v>
      </c>
      <c r="B6749">
        <v>103</v>
      </c>
      <c r="C6749">
        <v>1</v>
      </c>
      <c r="D6749">
        <f t="shared" si="141"/>
        <v>2</v>
      </c>
    </row>
    <row r="6750" spans="1:4" x14ac:dyDescent="0.25">
      <c r="A6750">
        <v>101</v>
      </c>
      <c r="B6750">
        <v>106</v>
      </c>
      <c r="C6750">
        <v>1</v>
      </c>
      <c r="D6750">
        <f t="shared" si="141"/>
        <v>5</v>
      </c>
    </row>
    <row r="6751" spans="1:4" x14ac:dyDescent="0.25">
      <c r="A6751">
        <v>101</v>
      </c>
      <c r="B6751">
        <v>108</v>
      </c>
      <c r="C6751">
        <v>1</v>
      </c>
      <c r="D6751">
        <f t="shared" si="141"/>
        <v>7</v>
      </c>
    </row>
    <row r="6752" spans="1:4" x14ac:dyDescent="0.25">
      <c r="A6752">
        <v>101</v>
      </c>
      <c r="B6752">
        <v>112</v>
      </c>
      <c r="C6752">
        <v>1</v>
      </c>
      <c r="D6752">
        <f t="shared" si="141"/>
        <v>11</v>
      </c>
    </row>
    <row r="6753" spans="1:4" x14ac:dyDescent="0.25">
      <c r="A6753">
        <v>101</v>
      </c>
      <c r="B6753">
        <v>117</v>
      </c>
      <c r="C6753">
        <v>1</v>
      </c>
      <c r="D6753">
        <f t="shared" si="141"/>
        <v>16</v>
      </c>
    </row>
    <row r="6754" spans="1:4" x14ac:dyDescent="0.25">
      <c r="A6754">
        <v>101</v>
      </c>
      <c r="B6754">
        <v>119</v>
      </c>
      <c r="C6754">
        <v>2</v>
      </c>
      <c r="D6754">
        <f t="shared" si="141"/>
        <v>18</v>
      </c>
    </row>
    <row r="6755" spans="1:4" x14ac:dyDescent="0.25">
      <c r="A6755">
        <v>101</v>
      </c>
      <c r="B6755">
        <v>145</v>
      </c>
      <c r="C6755">
        <v>1</v>
      </c>
      <c r="D6755" t="str">
        <f t="shared" si="141"/>
        <v>21+</v>
      </c>
    </row>
    <row r="6756" spans="1:4" x14ac:dyDescent="0.25">
      <c r="A6756">
        <v>101</v>
      </c>
      <c r="B6756">
        <v>161</v>
      </c>
      <c r="C6756">
        <v>1</v>
      </c>
      <c r="D6756" t="str">
        <f t="shared" si="141"/>
        <v>21+</v>
      </c>
    </row>
    <row r="6757" spans="1:4" x14ac:dyDescent="0.25">
      <c r="A6757">
        <v>101</v>
      </c>
      <c r="B6757">
        <v>165</v>
      </c>
      <c r="C6757">
        <v>1</v>
      </c>
      <c r="D6757" t="str">
        <f t="shared" si="141"/>
        <v>21+</v>
      </c>
    </row>
    <row r="6758" spans="1:4" x14ac:dyDescent="0.25">
      <c r="A6758">
        <v>102</v>
      </c>
      <c r="B6758">
        <v>102</v>
      </c>
      <c r="C6758">
        <v>1</v>
      </c>
      <c r="D6758">
        <f t="shared" si="141"/>
        <v>0</v>
      </c>
    </row>
    <row r="6759" spans="1:4" x14ac:dyDescent="0.25">
      <c r="A6759">
        <v>102</v>
      </c>
      <c r="B6759">
        <v>104</v>
      </c>
      <c r="C6759">
        <v>1</v>
      </c>
      <c r="D6759">
        <f t="shared" si="141"/>
        <v>2</v>
      </c>
    </row>
    <row r="6760" spans="1:4" x14ac:dyDescent="0.25">
      <c r="A6760">
        <v>102</v>
      </c>
      <c r="B6760">
        <v>108</v>
      </c>
      <c r="C6760">
        <v>1</v>
      </c>
      <c r="D6760">
        <f t="shared" si="141"/>
        <v>6</v>
      </c>
    </row>
    <row r="6761" spans="1:4" x14ac:dyDescent="0.25">
      <c r="A6761">
        <v>102</v>
      </c>
      <c r="B6761">
        <v>113</v>
      </c>
      <c r="C6761">
        <v>1</v>
      </c>
      <c r="D6761">
        <f t="shared" si="141"/>
        <v>11</v>
      </c>
    </row>
    <row r="6762" spans="1:4" x14ac:dyDescent="0.25">
      <c r="A6762">
        <v>102</v>
      </c>
      <c r="B6762">
        <v>117</v>
      </c>
      <c r="C6762">
        <v>1</v>
      </c>
      <c r="D6762">
        <f t="shared" si="141"/>
        <v>15</v>
      </c>
    </row>
    <row r="6763" spans="1:4" x14ac:dyDescent="0.25">
      <c r="A6763">
        <v>102</v>
      </c>
      <c r="B6763">
        <v>120</v>
      </c>
      <c r="C6763">
        <v>2</v>
      </c>
      <c r="D6763">
        <f t="shared" si="141"/>
        <v>18</v>
      </c>
    </row>
    <row r="6764" spans="1:4" x14ac:dyDescent="0.25">
      <c r="A6764">
        <v>102</v>
      </c>
      <c r="B6764">
        <v>122</v>
      </c>
      <c r="C6764">
        <v>1</v>
      </c>
      <c r="D6764">
        <f t="shared" si="141"/>
        <v>20</v>
      </c>
    </row>
    <row r="6765" spans="1:4" x14ac:dyDescent="0.25">
      <c r="A6765">
        <v>102</v>
      </c>
      <c r="B6765">
        <v>124</v>
      </c>
      <c r="C6765">
        <v>1</v>
      </c>
      <c r="D6765" t="str">
        <f t="shared" si="141"/>
        <v>21+</v>
      </c>
    </row>
    <row r="6766" spans="1:4" x14ac:dyDescent="0.25">
      <c r="A6766">
        <v>102</v>
      </c>
      <c r="B6766">
        <v>127</v>
      </c>
      <c r="C6766">
        <v>1</v>
      </c>
      <c r="D6766" t="str">
        <f t="shared" si="141"/>
        <v>21+</v>
      </c>
    </row>
    <row r="6767" spans="1:4" x14ac:dyDescent="0.25">
      <c r="A6767">
        <v>102</v>
      </c>
      <c r="B6767">
        <v>133</v>
      </c>
      <c r="C6767">
        <v>1</v>
      </c>
      <c r="D6767" t="str">
        <f t="shared" si="141"/>
        <v>21+</v>
      </c>
    </row>
    <row r="6768" spans="1:4" x14ac:dyDescent="0.25">
      <c r="A6768">
        <v>102</v>
      </c>
      <c r="B6768">
        <v>158</v>
      </c>
      <c r="C6768">
        <v>1</v>
      </c>
      <c r="D6768" t="str">
        <f t="shared" si="141"/>
        <v>21+</v>
      </c>
    </row>
    <row r="6769" spans="1:4" x14ac:dyDescent="0.25">
      <c r="A6769">
        <v>102</v>
      </c>
      <c r="B6769">
        <v>159</v>
      </c>
      <c r="C6769">
        <v>1</v>
      </c>
      <c r="D6769" t="str">
        <f t="shared" si="141"/>
        <v>21+</v>
      </c>
    </row>
    <row r="6770" spans="1:4" x14ac:dyDescent="0.25">
      <c r="A6770">
        <v>102</v>
      </c>
      <c r="B6770">
        <v>168</v>
      </c>
      <c r="C6770">
        <v>1</v>
      </c>
      <c r="D6770" t="str">
        <f t="shared" si="141"/>
        <v>21+</v>
      </c>
    </row>
    <row r="6771" spans="1:4" x14ac:dyDescent="0.25">
      <c r="A6771">
        <v>102</v>
      </c>
      <c r="B6771">
        <v>263</v>
      </c>
      <c r="C6771">
        <v>1</v>
      </c>
      <c r="D6771" t="str">
        <f t="shared" si="141"/>
        <v>21+</v>
      </c>
    </row>
    <row r="6772" spans="1:4" x14ac:dyDescent="0.25">
      <c r="A6772">
        <v>103</v>
      </c>
      <c r="B6772">
        <v>104</v>
      </c>
      <c r="C6772">
        <v>1</v>
      </c>
      <c r="D6772">
        <f t="shared" si="141"/>
        <v>1</v>
      </c>
    </row>
    <row r="6773" spans="1:4" x14ac:dyDescent="0.25">
      <c r="A6773">
        <v>103</v>
      </c>
      <c r="B6773">
        <v>106</v>
      </c>
      <c r="C6773">
        <v>1</v>
      </c>
      <c r="D6773">
        <f t="shared" si="141"/>
        <v>3</v>
      </c>
    </row>
    <row r="6774" spans="1:4" x14ac:dyDescent="0.25">
      <c r="A6774">
        <v>103</v>
      </c>
      <c r="B6774">
        <v>108</v>
      </c>
      <c r="C6774">
        <v>1</v>
      </c>
      <c r="D6774">
        <f t="shared" si="141"/>
        <v>5</v>
      </c>
    </row>
    <row r="6775" spans="1:4" x14ac:dyDescent="0.25">
      <c r="A6775">
        <v>103</v>
      </c>
      <c r="B6775">
        <v>109</v>
      </c>
      <c r="C6775">
        <v>1</v>
      </c>
      <c r="D6775">
        <f t="shared" si="141"/>
        <v>6</v>
      </c>
    </row>
    <row r="6776" spans="1:4" x14ac:dyDescent="0.25">
      <c r="A6776">
        <v>103</v>
      </c>
      <c r="B6776">
        <v>111</v>
      </c>
      <c r="C6776">
        <v>1</v>
      </c>
      <c r="D6776">
        <f t="shared" si="141"/>
        <v>8</v>
      </c>
    </row>
    <row r="6777" spans="1:4" x14ac:dyDescent="0.25">
      <c r="A6777">
        <v>103</v>
      </c>
      <c r="B6777">
        <v>113</v>
      </c>
      <c r="C6777">
        <v>1</v>
      </c>
      <c r="D6777">
        <f t="shared" si="141"/>
        <v>10</v>
      </c>
    </row>
    <row r="6778" spans="1:4" x14ac:dyDescent="0.25">
      <c r="A6778">
        <v>103</v>
      </c>
      <c r="B6778">
        <v>119</v>
      </c>
      <c r="C6778">
        <v>1</v>
      </c>
      <c r="D6778">
        <f t="shared" si="141"/>
        <v>16</v>
      </c>
    </row>
    <row r="6779" spans="1:4" x14ac:dyDescent="0.25">
      <c r="A6779">
        <v>103</v>
      </c>
      <c r="B6779">
        <v>143</v>
      </c>
      <c r="C6779">
        <v>1</v>
      </c>
      <c r="D6779" t="str">
        <f t="shared" si="141"/>
        <v>21+</v>
      </c>
    </row>
    <row r="6780" spans="1:4" x14ac:dyDescent="0.25">
      <c r="A6780">
        <v>103</v>
      </c>
      <c r="B6780">
        <v>149</v>
      </c>
      <c r="C6780">
        <v>1</v>
      </c>
      <c r="D6780" t="str">
        <f t="shared" si="141"/>
        <v>21+</v>
      </c>
    </row>
    <row r="6781" spans="1:4" x14ac:dyDescent="0.25">
      <c r="A6781">
        <v>103</v>
      </c>
      <c r="B6781">
        <v>151</v>
      </c>
      <c r="C6781">
        <v>2</v>
      </c>
      <c r="D6781" t="str">
        <f t="shared" si="141"/>
        <v>21+</v>
      </c>
    </row>
    <row r="6782" spans="1:4" x14ac:dyDescent="0.25">
      <c r="A6782">
        <v>103</v>
      </c>
      <c r="B6782">
        <v>153</v>
      </c>
      <c r="C6782">
        <v>1</v>
      </c>
      <c r="D6782" t="str">
        <f t="shared" si="141"/>
        <v>21+</v>
      </c>
    </row>
    <row r="6783" spans="1:4" x14ac:dyDescent="0.25">
      <c r="A6783">
        <v>103</v>
      </c>
      <c r="B6783">
        <v>160</v>
      </c>
      <c r="C6783">
        <v>1</v>
      </c>
      <c r="D6783" t="str">
        <f t="shared" si="141"/>
        <v>21+</v>
      </c>
    </row>
    <row r="6784" spans="1:4" x14ac:dyDescent="0.25">
      <c r="A6784">
        <v>103</v>
      </c>
      <c r="B6784">
        <v>241</v>
      </c>
      <c r="C6784">
        <v>1</v>
      </c>
      <c r="D6784" t="str">
        <f t="shared" si="141"/>
        <v>21+</v>
      </c>
    </row>
    <row r="6785" spans="1:4" x14ac:dyDescent="0.25">
      <c r="A6785">
        <v>104</v>
      </c>
      <c r="B6785">
        <v>110</v>
      </c>
      <c r="C6785">
        <v>1</v>
      </c>
      <c r="D6785">
        <f t="shared" si="141"/>
        <v>6</v>
      </c>
    </row>
    <row r="6786" spans="1:4" x14ac:dyDescent="0.25">
      <c r="A6786">
        <v>104</v>
      </c>
      <c r="B6786">
        <v>112</v>
      </c>
      <c r="C6786">
        <v>1</v>
      </c>
      <c r="D6786">
        <f t="shared" si="141"/>
        <v>8</v>
      </c>
    </row>
    <row r="6787" spans="1:4" x14ac:dyDescent="0.25">
      <c r="A6787">
        <v>104</v>
      </c>
      <c r="B6787">
        <v>115</v>
      </c>
      <c r="C6787">
        <v>2</v>
      </c>
      <c r="D6787">
        <f t="shared" ref="D6787:D6850" si="142">IF(B6787-A6787&lt;21,B6787-A6787,"21+")</f>
        <v>11</v>
      </c>
    </row>
    <row r="6788" spans="1:4" x14ac:dyDescent="0.25">
      <c r="A6788">
        <v>104</v>
      </c>
      <c r="B6788">
        <v>116</v>
      </c>
      <c r="C6788">
        <v>1</v>
      </c>
      <c r="D6788">
        <f t="shared" si="142"/>
        <v>12</v>
      </c>
    </row>
    <row r="6789" spans="1:4" x14ac:dyDescent="0.25">
      <c r="A6789">
        <v>104</v>
      </c>
      <c r="B6789">
        <v>125</v>
      </c>
      <c r="C6789">
        <v>3</v>
      </c>
      <c r="D6789" t="str">
        <f t="shared" si="142"/>
        <v>21+</v>
      </c>
    </row>
    <row r="6790" spans="1:4" x14ac:dyDescent="0.25">
      <c r="A6790">
        <v>104</v>
      </c>
      <c r="B6790">
        <v>129</v>
      </c>
      <c r="C6790">
        <v>1</v>
      </c>
      <c r="D6790" t="str">
        <f t="shared" si="142"/>
        <v>21+</v>
      </c>
    </row>
    <row r="6791" spans="1:4" x14ac:dyDescent="0.25">
      <c r="A6791">
        <v>104</v>
      </c>
      <c r="B6791">
        <v>131</v>
      </c>
      <c r="C6791">
        <v>1</v>
      </c>
      <c r="D6791" t="str">
        <f t="shared" si="142"/>
        <v>21+</v>
      </c>
    </row>
    <row r="6792" spans="1:4" x14ac:dyDescent="0.25">
      <c r="A6792">
        <v>104</v>
      </c>
      <c r="B6792">
        <v>134</v>
      </c>
      <c r="C6792">
        <v>1</v>
      </c>
      <c r="D6792" t="str">
        <f t="shared" si="142"/>
        <v>21+</v>
      </c>
    </row>
    <row r="6793" spans="1:4" x14ac:dyDescent="0.25">
      <c r="A6793">
        <v>104</v>
      </c>
      <c r="B6793">
        <v>136</v>
      </c>
      <c r="C6793">
        <v>1</v>
      </c>
      <c r="D6793" t="str">
        <f t="shared" si="142"/>
        <v>21+</v>
      </c>
    </row>
    <row r="6794" spans="1:4" x14ac:dyDescent="0.25">
      <c r="A6794">
        <v>104</v>
      </c>
      <c r="B6794">
        <v>140</v>
      </c>
      <c r="C6794">
        <v>1</v>
      </c>
      <c r="D6794" t="str">
        <f t="shared" si="142"/>
        <v>21+</v>
      </c>
    </row>
    <row r="6795" spans="1:4" x14ac:dyDescent="0.25">
      <c r="A6795">
        <v>104</v>
      </c>
      <c r="B6795">
        <v>148</v>
      </c>
      <c r="C6795">
        <v>1</v>
      </c>
      <c r="D6795" t="str">
        <f t="shared" si="142"/>
        <v>21+</v>
      </c>
    </row>
    <row r="6796" spans="1:4" x14ac:dyDescent="0.25">
      <c r="A6796">
        <v>104</v>
      </c>
      <c r="B6796">
        <v>183</v>
      </c>
      <c r="C6796">
        <v>1</v>
      </c>
      <c r="D6796" t="str">
        <f t="shared" si="142"/>
        <v>21+</v>
      </c>
    </row>
    <row r="6797" spans="1:4" x14ac:dyDescent="0.25">
      <c r="A6797">
        <v>104</v>
      </c>
      <c r="B6797">
        <v>195</v>
      </c>
      <c r="C6797">
        <v>1</v>
      </c>
      <c r="D6797" t="str">
        <f t="shared" si="142"/>
        <v>21+</v>
      </c>
    </row>
    <row r="6798" spans="1:4" x14ac:dyDescent="0.25">
      <c r="A6798">
        <v>105</v>
      </c>
      <c r="B6798">
        <v>105</v>
      </c>
      <c r="C6798">
        <v>1</v>
      </c>
      <c r="D6798">
        <f t="shared" si="142"/>
        <v>0</v>
      </c>
    </row>
    <row r="6799" spans="1:4" x14ac:dyDescent="0.25">
      <c r="A6799">
        <v>105</v>
      </c>
      <c r="B6799">
        <v>106</v>
      </c>
      <c r="C6799">
        <v>1</v>
      </c>
      <c r="D6799">
        <f t="shared" si="142"/>
        <v>1</v>
      </c>
    </row>
    <row r="6800" spans="1:4" x14ac:dyDescent="0.25">
      <c r="A6800">
        <v>105</v>
      </c>
      <c r="B6800">
        <v>113</v>
      </c>
      <c r="C6800">
        <v>1</v>
      </c>
      <c r="D6800">
        <f t="shared" si="142"/>
        <v>8</v>
      </c>
    </row>
    <row r="6801" spans="1:4" x14ac:dyDescent="0.25">
      <c r="A6801">
        <v>105</v>
      </c>
      <c r="B6801">
        <v>117</v>
      </c>
      <c r="C6801">
        <v>1</v>
      </c>
      <c r="D6801">
        <f t="shared" si="142"/>
        <v>12</v>
      </c>
    </row>
    <row r="6802" spans="1:4" x14ac:dyDescent="0.25">
      <c r="A6802">
        <v>105</v>
      </c>
      <c r="B6802">
        <v>119</v>
      </c>
      <c r="C6802">
        <v>1</v>
      </c>
      <c r="D6802">
        <f t="shared" si="142"/>
        <v>14</v>
      </c>
    </row>
    <row r="6803" spans="1:4" x14ac:dyDescent="0.25">
      <c r="A6803">
        <v>105</v>
      </c>
      <c r="B6803">
        <v>120</v>
      </c>
      <c r="C6803">
        <v>1</v>
      </c>
      <c r="D6803">
        <f t="shared" si="142"/>
        <v>15</v>
      </c>
    </row>
    <row r="6804" spans="1:4" x14ac:dyDescent="0.25">
      <c r="A6804">
        <v>105</v>
      </c>
      <c r="B6804">
        <v>121</v>
      </c>
      <c r="C6804">
        <v>1</v>
      </c>
      <c r="D6804">
        <f t="shared" si="142"/>
        <v>16</v>
      </c>
    </row>
    <row r="6805" spans="1:4" x14ac:dyDescent="0.25">
      <c r="A6805">
        <v>105</v>
      </c>
      <c r="B6805">
        <v>126</v>
      </c>
      <c r="C6805">
        <v>2</v>
      </c>
      <c r="D6805" t="str">
        <f t="shared" si="142"/>
        <v>21+</v>
      </c>
    </row>
    <row r="6806" spans="1:4" x14ac:dyDescent="0.25">
      <c r="A6806">
        <v>105</v>
      </c>
      <c r="B6806">
        <v>132</v>
      </c>
      <c r="C6806">
        <v>1</v>
      </c>
      <c r="D6806" t="str">
        <f t="shared" si="142"/>
        <v>21+</v>
      </c>
    </row>
    <row r="6807" spans="1:4" x14ac:dyDescent="0.25">
      <c r="A6807">
        <v>105</v>
      </c>
      <c r="B6807">
        <v>141</v>
      </c>
      <c r="C6807">
        <v>1</v>
      </c>
      <c r="D6807" t="str">
        <f t="shared" si="142"/>
        <v>21+</v>
      </c>
    </row>
    <row r="6808" spans="1:4" x14ac:dyDescent="0.25">
      <c r="A6808">
        <v>105</v>
      </c>
      <c r="B6808">
        <v>143</v>
      </c>
      <c r="C6808">
        <v>1</v>
      </c>
      <c r="D6808" t="str">
        <f t="shared" si="142"/>
        <v>21+</v>
      </c>
    </row>
    <row r="6809" spans="1:4" x14ac:dyDescent="0.25">
      <c r="A6809">
        <v>105</v>
      </c>
      <c r="B6809">
        <v>182</v>
      </c>
      <c r="C6809">
        <v>1</v>
      </c>
      <c r="D6809" t="str">
        <f t="shared" si="142"/>
        <v>21+</v>
      </c>
    </row>
    <row r="6810" spans="1:4" x14ac:dyDescent="0.25">
      <c r="A6810">
        <v>106</v>
      </c>
      <c r="B6810">
        <v>108</v>
      </c>
      <c r="C6810">
        <v>1</v>
      </c>
      <c r="D6810">
        <f t="shared" si="142"/>
        <v>2</v>
      </c>
    </row>
    <row r="6811" spans="1:4" x14ac:dyDescent="0.25">
      <c r="A6811">
        <v>106</v>
      </c>
      <c r="B6811">
        <v>116</v>
      </c>
      <c r="C6811">
        <v>1</v>
      </c>
      <c r="D6811">
        <f t="shared" si="142"/>
        <v>10</v>
      </c>
    </row>
    <row r="6812" spans="1:4" x14ac:dyDescent="0.25">
      <c r="A6812">
        <v>106</v>
      </c>
      <c r="B6812">
        <v>129</v>
      </c>
      <c r="C6812">
        <v>1</v>
      </c>
      <c r="D6812" t="str">
        <f t="shared" si="142"/>
        <v>21+</v>
      </c>
    </row>
    <row r="6813" spans="1:4" x14ac:dyDescent="0.25">
      <c r="A6813">
        <v>106</v>
      </c>
      <c r="B6813">
        <v>130</v>
      </c>
      <c r="C6813">
        <v>1</v>
      </c>
      <c r="D6813" t="str">
        <f t="shared" si="142"/>
        <v>21+</v>
      </c>
    </row>
    <row r="6814" spans="1:4" x14ac:dyDescent="0.25">
      <c r="A6814">
        <v>106</v>
      </c>
      <c r="B6814">
        <v>138</v>
      </c>
      <c r="C6814">
        <v>1</v>
      </c>
      <c r="D6814" t="str">
        <f t="shared" si="142"/>
        <v>21+</v>
      </c>
    </row>
    <row r="6815" spans="1:4" x14ac:dyDescent="0.25">
      <c r="A6815">
        <v>106</v>
      </c>
      <c r="B6815">
        <v>166</v>
      </c>
      <c r="C6815">
        <v>1</v>
      </c>
      <c r="D6815" t="str">
        <f t="shared" si="142"/>
        <v>21+</v>
      </c>
    </row>
    <row r="6816" spans="1:4" x14ac:dyDescent="0.25">
      <c r="A6816">
        <v>106</v>
      </c>
      <c r="B6816">
        <v>174</v>
      </c>
      <c r="C6816">
        <v>1</v>
      </c>
      <c r="D6816" t="str">
        <f t="shared" si="142"/>
        <v>21+</v>
      </c>
    </row>
    <row r="6817" spans="1:4" x14ac:dyDescent="0.25">
      <c r="A6817">
        <v>106</v>
      </c>
      <c r="B6817">
        <v>243</v>
      </c>
      <c r="C6817">
        <v>1</v>
      </c>
      <c r="D6817" t="str">
        <f t="shared" si="142"/>
        <v>21+</v>
      </c>
    </row>
    <row r="6818" spans="1:4" x14ac:dyDescent="0.25">
      <c r="A6818">
        <v>107</v>
      </c>
      <c r="B6818">
        <v>110</v>
      </c>
      <c r="C6818">
        <v>2</v>
      </c>
      <c r="D6818">
        <f t="shared" si="142"/>
        <v>3</v>
      </c>
    </row>
    <row r="6819" spans="1:4" x14ac:dyDescent="0.25">
      <c r="A6819">
        <v>107</v>
      </c>
      <c r="B6819">
        <v>113</v>
      </c>
      <c r="C6819">
        <v>1</v>
      </c>
      <c r="D6819">
        <f t="shared" si="142"/>
        <v>6</v>
      </c>
    </row>
    <row r="6820" spans="1:4" x14ac:dyDescent="0.25">
      <c r="A6820">
        <v>107</v>
      </c>
      <c r="B6820">
        <v>123</v>
      </c>
      <c r="C6820">
        <v>1</v>
      </c>
      <c r="D6820">
        <f t="shared" si="142"/>
        <v>16</v>
      </c>
    </row>
    <row r="6821" spans="1:4" x14ac:dyDescent="0.25">
      <c r="A6821">
        <v>107</v>
      </c>
      <c r="B6821">
        <v>124</v>
      </c>
      <c r="C6821">
        <v>1</v>
      </c>
      <c r="D6821">
        <f t="shared" si="142"/>
        <v>17</v>
      </c>
    </row>
    <row r="6822" spans="1:4" x14ac:dyDescent="0.25">
      <c r="A6822">
        <v>107</v>
      </c>
      <c r="B6822">
        <v>125</v>
      </c>
      <c r="C6822">
        <v>1</v>
      </c>
      <c r="D6822">
        <f t="shared" si="142"/>
        <v>18</v>
      </c>
    </row>
    <row r="6823" spans="1:4" x14ac:dyDescent="0.25">
      <c r="A6823">
        <v>107</v>
      </c>
      <c r="B6823">
        <v>133</v>
      </c>
      <c r="C6823">
        <v>2</v>
      </c>
      <c r="D6823" t="str">
        <f t="shared" si="142"/>
        <v>21+</v>
      </c>
    </row>
    <row r="6824" spans="1:4" x14ac:dyDescent="0.25">
      <c r="A6824">
        <v>107</v>
      </c>
      <c r="B6824">
        <v>138</v>
      </c>
      <c r="C6824">
        <v>1</v>
      </c>
      <c r="D6824" t="str">
        <f t="shared" si="142"/>
        <v>21+</v>
      </c>
    </row>
    <row r="6825" spans="1:4" x14ac:dyDescent="0.25">
      <c r="A6825">
        <v>107</v>
      </c>
      <c r="B6825">
        <v>145</v>
      </c>
      <c r="C6825">
        <v>1</v>
      </c>
      <c r="D6825" t="str">
        <f t="shared" si="142"/>
        <v>21+</v>
      </c>
    </row>
    <row r="6826" spans="1:4" x14ac:dyDescent="0.25">
      <c r="A6826">
        <v>107</v>
      </c>
      <c r="B6826">
        <v>155</v>
      </c>
      <c r="C6826">
        <v>1</v>
      </c>
      <c r="D6826" t="str">
        <f t="shared" si="142"/>
        <v>21+</v>
      </c>
    </row>
    <row r="6827" spans="1:4" x14ac:dyDescent="0.25">
      <c r="A6827">
        <v>107</v>
      </c>
      <c r="B6827">
        <v>157</v>
      </c>
      <c r="C6827">
        <v>1</v>
      </c>
      <c r="D6827" t="str">
        <f t="shared" si="142"/>
        <v>21+</v>
      </c>
    </row>
    <row r="6828" spans="1:4" x14ac:dyDescent="0.25">
      <c r="A6828">
        <v>107</v>
      </c>
      <c r="B6828">
        <v>164</v>
      </c>
      <c r="C6828">
        <v>1</v>
      </c>
      <c r="D6828" t="str">
        <f t="shared" si="142"/>
        <v>21+</v>
      </c>
    </row>
    <row r="6829" spans="1:4" x14ac:dyDescent="0.25">
      <c r="A6829">
        <v>107</v>
      </c>
      <c r="B6829">
        <v>165</v>
      </c>
      <c r="C6829">
        <v>1</v>
      </c>
      <c r="D6829" t="str">
        <f t="shared" si="142"/>
        <v>21+</v>
      </c>
    </row>
    <row r="6830" spans="1:4" x14ac:dyDescent="0.25">
      <c r="A6830">
        <v>107</v>
      </c>
      <c r="B6830">
        <v>199</v>
      </c>
      <c r="C6830">
        <v>1</v>
      </c>
      <c r="D6830" t="str">
        <f t="shared" si="142"/>
        <v>21+</v>
      </c>
    </row>
    <row r="6831" spans="1:4" x14ac:dyDescent="0.25">
      <c r="A6831">
        <v>107</v>
      </c>
      <c r="B6831">
        <v>202</v>
      </c>
      <c r="C6831">
        <v>1</v>
      </c>
      <c r="D6831" t="str">
        <f t="shared" si="142"/>
        <v>21+</v>
      </c>
    </row>
    <row r="6832" spans="1:4" x14ac:dyDescent="0.25">
      <c r="A6832">
        <v>108</v>
      </c>
      <c r="B6832">
        <v>108</v>
      </c>
      <c r="C6832">
        <v>1</v>
      </c>
      <c r="D6832">
        <f t="shared" si="142"/>
        <v>0</v>
      </c>
    </row>
    <row r="6833" spans="1:4" x14ac:dyDescent="0.25">
      <c r="A6833">
        <v>108</v>
      </c>
      <c r="B6833">
        <v>109</v>
      </c>
      <c r="C6833">
        <v>1</v>
      </c>
      <c r="D6833">
        <f t="shared" si="142"/>
        <v>1</v>
      </c>
    </row>
    <row r="6834" spans="1:4" x14ac:dyDescent="0.25">
      <c r="A6834">
        <v>108</v>
      </c>
      <c r="B6834">
        <v>114</v>
      </c>
      <c r="C6834">
        <v>1</v>
      </c>
      <c r="D6834">
        <f t="shared" si="142"/>
        <v>6</v>
      </c>
    </row>
    <row r="6835" spans="1:4" x14ac:dyDescent="0.25">
      <c r="A6835">
        <v>108</v>
      </c>
      <c r="B6835">
        <v>125</v>
      </c>
      <c r="C6835">
        <v>1</v>
      </c>
      <c r="D6835">
        <f t="shared" si="142"/>
        <v>17</v>
      </c>
    </row>
    <row r="6836" spans="1:4" x14ac:dyDescent="0.25">
      <c r="A6836">
        <v>108</v>
      </c>
      <c r="B6836">
        <v>140</v>
      </c>
      <c r="C6836">
        <v>1</v>
      </c>
      <c r="D6836" t="str">
        <f t="shared" si="142"/>
        <v>21+</v>
      </c>
    </row>
    <row r="6837" spans="1:4" x14ac:dyDescent="0.25">
      <c r="A6837">
        <v>108</v>
      </c>
      <c r="B6837">
        <v>143</v>
      </c>
      <c r="C6837">
        <v>1</v>
      </c>
      <c r="D6837" t="str">
        <f t="shared" si="142"/>
        <v>21+</v>
      </c>
    </row>
    <row r="6838" spans="1:4" x14ac:dyDescent="0.25">
      <c r="A6838">
        <v>108</v>
      </c>
      <c r="B6838">
        <v>152</v>
      </c>
      <c r="C6838">
        <v>1</v>
      </c>
      <c r="D6838" t="str">
        <f t="shared" si="142"/>
        <v>21+</v>
      </c>
    </row>
    <row r="6839" spans="1:4" x14ac:dyDescent="0.25">
      <c r="A6839">
        <v>108</v>
      </c>
      <c r="B6839">
        <v>233</v>
      </c>
      <c r="C6839">
        <v>1</v>
      </c>
      <c r="D6839" t="str">
        <f t="shared" si="142"/>
        <v>21+</v>
      </c>
    </row>
    <row r="6840" spans="1:4" x14ac:dyDescent="0.25">
      <c r="A6840">
        <v>109</v>
      </c>
      <c r="B6840">
        <v>112</v>
      </c>
      <c r="C6840">
        <v>1</v>
      </c>
      <c r="D6840">
        <f t="shared" si="142"/>
        <v>3</v>
      </c>
    </row>
    <row r="6841" spans="1:4" x14ac:dyDescent="0.25">
      <c r="A6841">
        <v>109</v>
      </c>
      <c r="B6841">
        <v>115</v>
      </c>
      <c r="C6841">
        <v>1</v>
      </c>
      <c r="D6841">
        <f t="shared" si="142"/>
        <v>6</v>
      </c>
    </row>
    <row r="6842" spans="1:4" x14ac:dyDescent="0.25">
      <c r="A6842">
        <v>109</v>
      </c>
      <c r="B6842">
        <v>122</v>
      </c>
      <c r="C6842">
        <v>1</v>
      </c>
      <c r="D6842">
        <f t="shared" si="142"/>
        <v>13</v>
      </c>
    </row>
    <row r="6843" spans="1:4" x14ac:dyDescent="0.25">
      <c r="A6843">
        <v>109</v>
      </c>
      <c r="B6843">
        <v>123</v>
      </c>
      <c r="C6843">
        <v>1</v>
      </c>
      <c r="D6843">
        <f t="shared" si="142"/>
        <v>14</v>
      </c>
    </row>
    <row r="6844" spans="1:4" x14ac:dyDescent="0.25">
      <c r="A6844">
        <v>109</v>
      </c>
      <c r="B6844">
        <v>126</v>
      </c>
      <c r="C6844">
        <v>1</v>
      </c>
      <c r="D6844">
        <f t="shared" si="142"/>
        <v>17</v>
      </c>
    </row>
    <row r="6845" spans="1:4" x14ac:dyDescent="0.25">
      <c r="A6845">
        <v>109</v>
      </c>
      <c r="B6845">
        <v>130</v>
      </c>
      <c r="C6845">
        <v>1</v>
      </c>
      <c r="D6845" t="str">
        <f t="shared" si="142"/>
        <v>21+</v>
      </c>
    </row>
    <row r="6846" spans="1:4" x14ac:dyDescent="0.25">
      <c r="A6846">
        <v>109</v>
      </c>
      <c r="B6846">
        <v>131</v>
      </c>
      <c r="C6846">
        <v>1</v>
      </c>
      <c r="D6846" t="str">
        <f t="shared" si="142"/>
        <v>21+</v>
      </c>
    </row>
    <row r="6847" spans="1:4" x14ac:dyDescent="0.25">
      <c r="A6847">
        <v>109</v>
      </c>
      <c r="B6847">
        <v>133</v>
      </c>
      <c r="C6847">
        <v>1</v>
      </c>
      <c r="D6847" t="str">
        <f t="shared" si="142"/>
        <v>21+</v>
      </c>
    </row>
    <row r="6848" spans="1:4" x14ac:dyDescent="0.25">
      <c r="A6848">
        <v>109</v>
      </c>
      <c r="B6848">
        <v>163</v>
      </c>
      <c r="C6848">
        <v>1</v>
      </c>
      <c r="D6848" t="str">
        <f t="shared" si="142"/>
        <v>21+</v>
      </c>
    </row>
    <row r="6849" spans="1:4" x14ac:dyDescent="0.25">
      <c r="A6849">
        <v>109</v>
      </c>
      <c r="B6849">
        <v>171</v>
      </c>
      <c r="C6849">
        <v>1</v>
      </c>
      <c r="D6849" t="str">
        <f t="shared" si="142"/>
        <v>21+</v>
      </c>
    </row>
    <row r="6850" spans="1:4" x14ac:dyDescent="0.25">
      <c r="A6850">
        <v>109</v>
      </c>
      <c r="B6850">
        <v>175</v>
      </c>
      <c r="C6850">
        <v>1</v>
      </c>
      <c r="D6850" t="str">
        <f t="shared" si="142"/>
        <v>21+</v>
      </c>
    </row>
    <row r="6851" spans="1:4" x14ac:dyDescent="0.25">
      <c r="A6851">
        <v>110</v>
      </c>
      <c r="B6851">
        <v>114</v>
      </c>
      <c r="C6851">
        <v>1</v>
      </c>
      <c r="D6851">
        <f t="shared" ref="D6851:D6914" si="143">IF(B6851-A6851&lt;21,B6851-A6851,"21+")</f>
        <v>4</v>
      </c>
    </row>
    <row r="6852" spans="1:4" x14ac:dyDescent="0.25">
      <c r="A6852">
        <v>110</v>
      </c>
      <c r="B6852">
        <v>123</v>
      </c>
      <c r="C6852">
        <v>1</v>
      </c>
      <c r="D6852">
        <f t="shared" si="143"/>
        <v>13</v>
      </c>
    </row>
    <row r="6853" spans="1:4" x14ac:dyDescent="0.25">
      <c r="A6853">
        <v>110</v>
      </c>
      <c r="B6853">
        <v>128</v>
      </c>
      <c r="C6853">
        <v>1</v>
      </c>
      <c r="D6853">
        <f t="shared" si="143"/>
        <v>18</v>
      </c>
    </row>
    <row r="6854" spans="1:4" x14ac:dyDescent="0.25">
      <c r="A6854">
        <v>110</v>
      </c>
      <c r="B6854">
        <v>145</v>
      </c>
      <c r="C6854">
        <v>1</v>
      </c>
      <c r="D6854" t="str">
        <f t="shared" si="143"/>
        <v>21+</v>
      </c>
    </row>
    <row r="6855" spans="1:4" x14ac:dyDescent="0.25">
      <c r="A6855">
        <v>110</v>
      </c>
      <c r="B6855">
        <v>146</v>
      </c>
      <c r="C6855">
        <v>1</v>
      </c>
      <c r="D6855" t="str">
        <f t="shared" si="143"/>
        <v>21+</v>
      </c>
    </row>
    <row r="6856" spans="1:4" x14ac:dyDescent="0.25">
      <c r="A6856">
        <v>110</v>
      </c>
      <c r="B6856">
        <v>156</v>
      </c>
      <c r="C6856">
        <v>1</v>
      </c>
      <c r="D6856" t="str">
        <f t="shared" si="143"/>
        <v>21+</v>
      </c>
    </row>
    <row r="6857" spans="1:4" x14ac:dyDescent="0.25">
      <c r="A6857">
        <v>110</v>
      </c>
      <c r="B6857">
        <v>158</v>
      </c>
      <c r="C6857">
        <v>1</v>
      </c>
      <c r="D6857" t="str">
        <f t="shared" si="143"/>
        <v>21+</v>
      </c>
    </row>
    <row r="6858" spans="1:4" x14ac:dyDescent="0.25">
      <c r="A6858">
        <v>110</v>
      </c>
      <c r="B6858">
        <v>178</v>
      </c>
      <c r="C6858">
        <v>1</v>
      </c>
      <c r="D6858" t="str">
        <f t="shared" si="143"/>
        <v>21+</v>
      </c>
    </row>
    <row r="6859" spans="1:4" x14ac:dyDescent="0.25">
      <c r="A6859">
        <v>110</v>
      </c>
      <c r="B6859">
        <v>228</v>
      </c>
      <c r="C6859">
        <v>1</v>
      </c>
      <c r="D6859" t="str">
        <f t="shared" si="143"/>
        <v>21+</v>
      </c>
    </row>
    <row r="6860" spans="1:4" x14ac:dyDescent="0.25">
      <c r="A6860">
        <v>111</v>
      </c>
      <c r="B6860">
        <v>111</v>
      </c>
      <c r="C6860">
        <v>1</v>
      </c>
      <c r="D6860">
        <f t="shared" si="143"/>
        <v>0</v>
      </c>
    </row>
    <row r="6861" spans="1:4" x14ac:dyDescent="0.25">
      <c r="A6861">
        <v>111</v>
      </c>
      <c r="B6861">
        <v>113</v>
      </c>
      <c r="C6861">
        <v>1</v>
      </c>
      <c r="D6861">
        <f t="shared" si="143"/>
        <v>2</v>
      </c>
    </row>
    <row r="6862" spans="1:4" x14ac:dyDescent="0.25">
      <c r="A6862">
        <v>111</v>
      </c>
      <c r="B6862">
        <v>114</v>
      </c>
      <c r="C6862">
        <v>2</v>
      </c>
      <c r="D6862">
        <f t="shared" si="143"/>
        <v>3</v>
      </c>
    </row>
    <row r="6863" spans="1:4" x14ac:dyDescent="0.25">
      <c r="A6863">
        <v>111</v>
      </c>
      <c r="B6863">
        <v>118</v>
      </c>
      <c r="C6863">
        <v>1</v>
      </c>
      <c r="D6863">
        <f t="shared" si="143"/>
        <v>7</v>
      </c>
    </row>
    <row r="6864" spans="1:4" x14ac:dyDescent="0.25">
      <c r="A6864">
        <v>111</v>
      </c>
      <c r="B6864">
        <v>123</v>
      </c>
      <c r="C6864">
        <v>1</v>
      </c>
      <c r="D6864">
        <f t="shared" si="143"/>
        <v>12</v>
      </c>
    </row>
    <row r="6865" spans="1:4" x14ac:dyDescent="0.25">
      <c r="A6865">
        <v>111</v>
      </c>
      <c r="B6865">
        <v>127</v>
      </c>
      <c r="C6865">
        <v>1</v>
      </c>
      <c r="D6865">
        <f t="shared" si="143"/>
        <v>16</v>
      </c>
    </row>
    <row r="6866" spans="1:4" x14ac:dyDescent="0.25">
      <c r="A6866">
        <v>111</v>
      </c>
      <c r="B6866">
        <v>131</v>
      </c>
      <c r="C6866">
        <v>1</v>
      </c>
      <c r="D6866">
        <f t="shared" si="143"/>
        <v>20</v>
      </c>
    </row>
    <row r="6867" spans="1:4" x14ac:dyDescent="0.25">
      <c r="A6867">
        <v>111</v>
      </c>
      <c r="B6867">
        <v>132</v>
      </c>
      <c r="C6867">
        <v>2</v>
      </c>
      <c r="D6867" t="str">
        <f t="shared" si="143"/>
        <v>21+</v>
      </c>
    </row>
    <row r="6868" spans="1:4" x14ac:dyDescent="0.25">
      <c r="A6868">
        <v>111</v>
      </c>
      <c r="B6868">
        <v>193</v>
      </c>
      <c r="C6868">
        <v>1</v>
      </c>
      <c r="D6868" t="str">
        <f t="shared" si="143"/>
        <v>21+</v>
      </c>
    </row>
    <row r="6869" spans="1:4" x14ac:dyDescent="0.25">
      <c r="A6869">
        <v>111</v>
      </c>
      <c r="B6869">
        <v>204</v>
      </c>
      <c r="C6869">
        <v>1</v>
      </c>
      <c r="D6869" t="str">
        <f t="shared" si="143"/>
        <v>21+</v>
      </c>
    </row>
    <row r="6870" spans="1:4" x14ac:dyDescent="0.25">
      <c r="A6870">
        <v>111</v>
      </c>
      <c r="B6870">
        <v>238</v>
      </c>
      <c r="C6870">
        <v>1</v>
      </c>
      <c r="D6870" t="str">
        <f t="shared" si="143"/>
        <v>21+</v>
      </c>
    </row>
    <row r="6871" spans="1:4" x14ac:dyDescent="0.25">
      <c r="A6871">
        <v>111</v>
      </c>
      <c r="B6871">
        <v>247</v>
      </c>
      <c r="C6871">
        <v>1</v>
      </c>
      <c r="D6871" t="str">
        <f t="shared" si="143"/>
        <v>21+</v>
      </c>
    </row>
    <row r="6872" spans="1:4" x14ac:dyDescent="0.25">
      <c r="A6872">
        <v>112</v>
      </c>
      <c r="B6872">
        <v>114</v>
      </c>
      <c r="C6872">
        <v>1</v>
      </c>
      <c r="D6872">
        <f t="shared" si="143"/>
        <v>2</v>
      </c>
    </row>
    <row r="6873" spans="1:4" x14ac:dyDescent="0.25">
      <c r="A6873">
        <v>112</v>
      </c>
      <c r="B6873">
        <v>120</v>
      </c>
      <c r="C6873">
        <v>1</v>
      </c>
      <c r="D6873">
        <f t="shared" si="143"/>
        <v>8</v>
      </c>
    </row>
    <row r="6874" spans="1:4" x14ac:dyDescent="0.25">
      <c r="A6874">
        <v>112</v>
      </c>
      <c r="B6874">
        <v>123</v>
      </c>
      <c r="C6874">
        <v>2</v>
      </c>
      <c r="D6874">
        <f t="shared" si="143"/>
        <v>11</v>
      </c>
    </row>
    <row r="6875" spans="1:4" x14ac:dyDescent="0.25">
      <c r="A6875">
        <v>112</v>
      </c>
      <c r="B6875">
        <v>127</v>
      </c>
      <c r="C6875">
        <v>1</v>
      </c>
      <c r="D6875">
        <f t="shared" si="143"/>
        <v>15</v>
      </c>
    </row>
    <row r="6876" spans="1:4" x14ac:dyDescent="0.25">
      <c r="A6876">
        <v>112</v>
      </c>
      <c r="B6876">
        <v>143</v>
      </c>
      <c r="C6876">
        <v>1</v>
      </c>
      <c r="D6876" t="str">
        <f t="shared" si="143"/>
        <v>21+</v>
      </c>
    </row>
    <row r="6877" spans="1:4" x14ac:dyDescent="0.25">
      <c r="A6877">
        <v>112</v>
      </c>
      <c r="B6877">
        <v>184</v>
      </c>
      <c r="C6877">
        <v>1</v>
      </c>
      <c r="D6877" t="str">
        <f t="shared" si="143"/>
        <v>21+</v>
      </c>
    </row>
    <row r="6878" spans="1:4" x14ac:dyDescent="0.25">
      <c r="A6878">
        <v>112</v>
      </c>
      <c r="B6878">
        <v>261</v>
      </c>
      <c r="C6878">
        <v>2</v>
      </c>
      <c r="D6878" t="str">
        <f t="shared" si="143"/>
        <v>21+</v>
      </c>
    </row>
    <row r="6879" spans="1:4" x14ac:dyDescent="0.25">
      <c r="A6879">
        <v>112</v>
      </c>
      <c r="B6879">
        <v>266</v>
      </c>
      <c r="C6879">
        <v>1</v>
      </c>
      <c r="D6879" t="str">
        <f t="shared" si="143"/>
        <v>21+</v>
      </c>
    </row>
    <row r="6880" spans="1:4" x14ac:dyDescent="0.25">
      <c r="A6880">
        <v>112</v>
      </c>
      <c r="B6880">
        <v>597</v>
      </c>
      <c r="C6880">
        <v>1</v>
      </c>
      <c r="D6880" t="str">
        <f t="shared" si="143"/>
        <v>21+</v>
      </c>
    </row>
    <row r="6881" spans="1:4" x14ac:dyDescent="0.25">
      <c r="A6881">
        <v>113</v>
      </c>
      <c r="B6881">
        <v>132</v>
      </c>
      <c r="C6881">
        <v>1</v>
      </c>
      <c r="D6881">
        <f t="shared" si="143"/>
        <v>19</v>
      </c>
    </row>
    <row r="6882" spans="1:4" x14ac:dyDescent="0.25">
      <c r="A6882">
        <v>113</v>
      </c>
      <c r="B6882">
        <v>133</v>
      </c>
      <c r="C6882">
        <v>2</v>
      </c>
      <c r="D6882">
        <f t="shared" si="143"/>
        <v>20</v>
      </c>
    </row>
    <row r="6883" spans="1:4" x14ac:dyDescent="0.25">
      <c r="A6883">
        <v>113</v>
      </c>
      <c r="B6883">
        <v>140</v>
      </c>
      <c r="C6883">
        <v>1</v>
      </c>
      <c r="D6883" t="str">
        <f t="shared" si="143"/>
        <v>21+</v>
      </c>
    </row>
    <row r="6884" spans="1:4" x14ac:dyDescent="0.25">
      <c r="A6884">
        <v>113</v>
      </c>
      <c r="B6884">
        <v>142</v>
      </c>
      <c r="C6884">
        <v>1</v>
      </c>
      <c r="D6884" t="str">
        <f t="shared" si="143"/>
        <v>21+</v>
      </c>
    </row>
    <row r="6885" spans="1:4" x14ac:dyDescent="0.25">
      <c r="A6885">
        <v>113</v>
      </c>
      <c r="B6885">
        <v>146</v>
      </c>
      <c r="C6885">
        <v>1</v>
      </c>
      <c r="D6885" t="str">
        <f t="shared" si="143"/>
        <v>21+</v>
      </c>
    </row>
    <row r="6886" spans="1:4" x14ac:dyDescent="0.25">
      <c r="A6886">
        <v>113</v>
      </c>
      <c r="B6886">
        <v>155</v>
      </c>
      <c r="C6886">
        <v>1</v>
      </c>
      <c r="D6886" t="str">
        <f t="shared" si="143"/>
        <v>21+</v>
      </c>
    </row>
    <row r="6887" spans="1:4" x14ac:dyDescent="0.25">
      <c r="A6887">
        <v>113</v>
      </c>
      <c r="B6887">
        <v>161</v>
      </c>
      <c r="C6887">
        <v>1</v>
      </c>
      <c r="D6887" t="str">
        <f t="shared" si="143"/>
        <v>21+</v>
      </c>
    </row>
    <row r="6888" spans="1:4" x14ac:dyDescent="0.25">
      <c r="A6888">
        <v>113</v>
      </c>
      <c r="B6888">
        <v>170</v>
      </c>
      <c r="C6888">
        <v>1</v>
      </c>
      <c r="D6888" t="str">
        <f t="shared" si="143"/>
        <v>21+</v>
      </c>
    </row>
    <row r="6889" spans="1:4" x14ac:dyDescent="0.25">
      <c r="A6889">
        <v>113</v>
      </c>
      <c r="B6889">
        <v>177</v>
      </c>
      <c r="C6889">
        <v>1</v>
      </c>
      <c r="D6889" t="str">
        <f t="shared" si="143"/>
        <v>21+</v>
      </c>
    </row>
    <row r="6890" spans="1:4" x14ac:dyDescent="0.25">
      <c r="A6890">
        <v>113</v>
      </c>
      <c r="B6890">
        <v>202</v>
      </c>
      <c r="C6890">
        <v>1</v>
      </c>
      <c r="D6890" t="str">
        <f t="shared" si="143"/>
        <v>21+</v>
      </c>
    </row>
    <row r="6891" spans="1:4" x14ac:dyDescent="0.25">
      <c r="A6891">
        <v>113</v>
      </c>
      <c r="B6891">
        <v>221</v>
      </c>
      <c r="C6891">
        <v>1</v>
      </c>
      <c r="D6891" t="str">
        <f t="shared" si="143"/>
        <v>21+</v>
      </c>
    </row>
    <row r="6892" spans="1:4" x14ac:dyDescent="0.25">
      <c r="A6892">
        <v>114</v>
      </c>
      <c r="B6892">
        <v>114</v>
      </c>
      <c r="C6892">
        <v>1</v>
      </c>
      <c r="D6892">
        <f t="shared" si="143"/>
        <v>0</v>
      </c>
    </row>
    <row r="6893" spans="1:4" x14ac:dyDescent="0.25">
      <c r="A6893">
        <v>114</v>
      </c>
      <c r="B6893">
        <v>118</v>
      </c>
      <c r="C6893">
        <v>1</v>
      </c>
      <c r="D6893">
        <f t="shared" si="143"/>
        <v>4</v>
      </c>
    </row>
    <row r="6894" spans="1:4" x14ac:dyDescent="0.25">
      <c r="A6894">
        <v>114</v>
      </c>
      <c r="B6894">
        <v>126</v>
      </c>
      <c r="C6894">
        <v>1</v>
      </c>
      <c r="D6894">
        <f t="shared" si="143"/>
        <v>12</v>
      </c>
    </row>
    <row r="6895" spans="1:4" x14ac:dyDescent="0.25">
      <c r="A6895">
        <v>114</v>
      </c>
      <c r="B6895">
        <v>134</v>
      </c>
      <c r="C6895">
        <v>1</v>
      </c>
      <c r="D6895">
        <f t="shared" si="143"/>
        <v>20</v>
      </c>
    </row>
    <row r="6896" spans="1:4" x14ac:dyDescent="0.25">
      <c r="A6896">
        <v>114</v>
      </c>
      <c r="B6896">
        <v>159</v>
      </c>
      <c r="C6896">
        <v>1</v>
      </c>
      <c r="D6896" t="str">
        <f t="shared" si="143"/>
        <v>21+</v>
      </c>
    </row>
    <row r="6897" spans="1:4" x14ac:dyDescent="0.25">
      <c r="A6897">
        <v>114</v>
      </c>
      <c r="B6897">
        <v>160</v>
      </c>
      <c r="C6897">
        <v>1</v>
      </c>
      <c r="D6897" t="str">
        <f t="shared" si="143"/>
        <v>21+</v>
      </c>
    </row>
    <row r="6898" spans="1:4" x14ac:dyDescent="0.25">
      <c r="A6898">
        <v>115</v>
      </c>
      <c r="B6898">
        <v>115</v>
      </c>
      <c r="C6898">
        <v>1</v>
      </c>
      <c r="D6898">
        <f t="shared" si="143"/>
        <v>0</v>
      </c>
    </row>
    <row r="6899" spans="1:4" x14ac:dyDescent="0.25">
      <c r="A6899">
        <v>115</v>
      </c>
      <c r="B6899">
        <v>117</v>
      </c>
      <c r="C6899">
        <v>1</v>
      </c>
      <c r="D6899">
        <f t="shared" si="143"/>
        <v>2</v>
      </c>
    </row>
    <row r="6900" spans="1:4" x14ac:dyDescent="0.25">
      <c r="A6900">
        <v>115</v>
      </c>
      <c r="B6900">
        <v>120</v>
      </c>
      <c r="C6900">
        <v>1</v>
      </c>
      <c r="D6900">
        <f t="shared" si="143"/>
        <v>5</v>
      </c>
    </row>
    <row r="6901" spans="1:4" x14ac:dyDescent="0.25">
      <c r="A6901">
        <v>115</v>
      </c>
      <c r="B6901">
        <v>122</v>
      </c>
      <c r="C6901">
        <v>1</v>
      </c>
      <c r="D6901">
        <f t="shared" si="143"/>
        <v>7</v>
      </c>
    </row>
    <row r="6902" spans="1:4" x14ac:dyDescent="0.25">
      <c r="A6902">
        <v>115</v>
      </c>
      <c r="B6902">
        <v>139</v>
      </c>
      <c r="C6902">
        <v>2</v>
      </c>
      <c r="D6902" t="str">
        <f t="shared" si="143"/>
        <v>21+</v>
      </c>
    </row>
    <row r="6903" spans="1:4" x14ac:dyDescent="0.25">
      <c r="A6903">
        <v>115</v>
      </c>
      <c r="B6903">
        <v>151</v>
      </c>
      <c r="C6903">
        <v>1</v>
      </c>
      <c r="D6903" t="str">
        <f t="shared" si="143"/>
        <v>21+</v>
      </c>
    </row>
    <row r="6904" spans="1:4" x14ac:dyDescent="0.25">
      <c r="A6904">
        <v>115</v>
      </c>
      <c r="B6904">
        <v>161</v>
      </c>
      <c r="C6904">
        <v>1</v>
      </c>
      <c r="D6904" t="str">
        <f t="shared" si="143"/>
        <v>21+</v>
      </c>
    </row>
    <row r="6905" spans="1:4" x14ac:dyDescent="0.25">
      <c r="A6905">
        <v>115</v>
      </c>
      <c r="B6905">
        <v>175</v>
      </c>
      <c r="C6905">
        <v>1</v>
      </c>
      <c r="D6905" t="str">
        <f t="shared" si="143"/>
        <v>21+</v>
      </c>
    </row>
    <row r="6906" spans="1:4" x14ac:dyDescent="0.25">
      <c r="A6906">
        <v>116</v>
      </c>
      <c r="B6906">
        <v>127</v>
      </c>
      <c r="C6906">
        <v>1</v>
      </c>
      <c r="D6906">
        <f t="shared" si="143"/>
        <v>11</v>
      </c>
    </row>
    <row r="6907" spans="1:4" x14ac:dyDescent="0.25">
      <c r="A6907">
        <v>116</v>
      </c>
      <c r="B6907">
        <v>135</v>
      </c>
      <c r="C6907">
        <v>1</v>
      </c>
      <c r="D6907">
        <f t="shared" si="143"/>
        <v>19</v>
      </c>
    </row>
    <row r="6908" spans="1:4" x14ac:dyDescent="0.25">
      <c r="A6908">
        <v>116</v>
      </c>
      <c r="B6908">
        <v>149</v>
      </c>
      <c r="C6908">
        <v>1</v>
      </c>
      <c r="D6908" t="str">
        <f t="shared" si="143"/>
        <v>21+</v>
      </c>
    </row>
    <row r="6909" spans="1:4" x14ac:dyDescent="0.25">
      <c r="A6909">
        <v>116</v>
      </c>
      <c r="B6909">
        <v>160</v>
      </c>
      <c r="C6909">
        <v>1</v>
      </c>
      <c r="D6909" t="str">
        <f t="shared" si="143"/>
        <v>21+</v>
      </c>
    </row>
    <row r="6910" spans="1:4" x14ac:dyDescent="0.25">
      <c r="A6910">
        <v>117</v>
      </c>
      <c r="B6910">
        <v>121</v>
      </c>
      <c r="C6910">
        <v>1</v>
      </c>
      <c r="D6910">
        <f t="shared" si="143"/>
        <v>4</v>
      </c>
    </row>
    <row r="6911" spans="1:4" x14ac:dyDescent="0.25">
      <c r="A6911">
        <v>117</v>
      </c>
      <c r="B6911">
        <v>134</v>
      </c>
      <c r="C6911">
        <v>2</v>
      </c>
      <c r="D6911">
        <f t="shared" si="143"/>
        <v>17</v>
      </c>
    </row>
    <row r="6912" spans="1:4" x14ac:dyDescent="0.25">
      <c r="A6912">
        <v>117</v>
      </c>
      <c r="B6912">
        <v>137</v>
      </c>
      <c r="C6912">
        <v>1</v>
      </c>
      <c r="D6912">
        <f t="shared" si="143"/>
        <v>20</v>
      </c>
    </row>
    <row r="6913" spans="1:4" x14ac:dyDescent="0.25">
      <c r="A6913">
        <v>117</v>
      </c>
      <c r="B6913">
        <v>158</v>
      </c>
      <c r="C6913">
        <v>1</v>
      </c>
      <c r="D6913" t="str">
        <f t="shared" si="143"/>
        <v>21+</v>
      </c>
    </row>
    <row r="6914" spans="1:4" x14ac:dyDescent="0.25">
      <c r="A6914">
        <v>117</v>
      </c>
      <c r="B6914">
        <v>194</v>
      </c>
      <c r="C6914">
        <v>2</v>
      </c>
      <c r="D6914" t="str">
        <f t="shared" si="143"/>
        <v>21+</v>
      </c>
    </row>
    <row r="6915" spans="1:4" x14ac:dyDescent="0.25">
      <c r="A6915">
        <v>118</v>
      </c>
      <c r="B6915">
        <v>119</v>
      </c>
      <c r="C6915">
        <v>1</v>
      </c>
      <c r="D6915">
        <f t="shared" ref="D6915:D6978" si="144">IF(B6915-A6915&lt;21,B6915-A6915,"21+")</f>
        <v>1</v>
      </c>
    </row>
    <row r="6916" spans="1:4" x14ac:dyDescent="0.25">
      <c r="A6916">
        <v>118</v>
      </c>
      <c r="B6916">
        <v>120</v>
      </c>
      <c r="C6916">
        <v>1</v>
      </c>
      <c r="D6916">
        <f t="shared" si="144"/>
        <v>2</v>
      </c>
    </row>
    <row r="6917" spans="1:4" x14ac:dyDescent="0.25">
      <c r="A6917">
        <v>118</v>
      </c>
      <c r="B6917">
        <v>125</v>
      </c>
      <c r="C6917">
        <v>1</v>
      </c>
      <c r="D6917">
        <f t="shared" si="144"/>
        <v>7</v>
      </c>
    </row>
    <row r="6918" spans="1:4" x14ac:dyDescent="0.25">
      <c r="A6918">
        <v>118</v>
      </c>
      <c r="B6918">
        <v>129</v>
      </c>
      <c r="C6918">
        <v>1</v>
      </c>
      <c r="D6918">
        <f t="shared" si="144"/>
        <v>11</v>
      </c>
    </row>
    <row r="6919" spans="1:4" x14ac:dyDescent="0.25">
      <c r="A6919">
        <v>118</v>
      </c>
      <c r="B6919">
        <v>136</v>
      </c>
      <c r="C6919">
        <v>1</v>
      </c>
      <c r="D6919">
        <f t="shared" si="144"/>
        <v>18</v>
      </c>
    </row>
    <row r="6920" spans="1:4" x14ac:dyDescent="0.25">
      <c r="A6920">
        <v>118</v>
      </c>
      <c r="B6920">
        <v>146</v>
      </c>
      <c r="C6920">
        <v>1</v>
      </c>
      <c r="D6920" t="str">
        <f t="shared" si="144"/>
        <v>21+</v>
      </c>
    </row>
    <row r="6921" spans="1:4" x14ac:dyDescent="0.25">
      <c r="A6921">
        <v>119</v>
      </c>
      <c r="B6921">
        <v>124</v>
      </c>
      <c r="C6921">
        <v>1</v>
      </c>
      <c r="D6921">
        <f t="shared" si="144"/>
        <v>5</v>
      </c>
    </row>
    <row r="6922" spans="1:4" x14ac:dyDescent="0.25">
      <c r="A6922">
        <v>119</v>
      </c>
      <c r="B6922">
        <v>129</v>
      </c>
      <c r="C6922">
        <v>1</v>
      </c>
      <c r="D6922">
        <f t="shared" si="144"/>
        <v>10</v>
      </c>
    </row>
    <row r="6923" spans="1:4" x14ac:dyDescent="0.25">
      <c r="A6923">
        <v>119</v>
      </c>
      <c r="B6923">
        <v>135</v>
      </c>
      <c r="C6923">
        <v>1</v>
      </c>
      <c r="D6923">
        <f t="shared" si="144"/>
        <v>16</v>
      </c>
    </row>
    <row r="6924" spans="1:4" x14ac:dyDescent="0.25">
      <c r="A6924">
        <v>119</v>
      </c>
      <c r="B6924">
        <v>141</v>
      </c>
      <c r="C6924">
        <v>1</v>
      </c>
      <c r="D6924" t="str">
        <f t="shared" si="144"/>
        <v>21+</v>
      </c>
    </row>
    <row r="6925" spans="1:4" x14ac:dyDescent="0.25">
      <c r="A6925">
        <v>119</v>
      </c>
      <c r="B6925">
        <v>142</v>
      </c>
      <c r="C6925">
        <v>1</v>
      </c>
      <c r="D6925" t="str">
        <f t="shared" si="144"/>
        <v>21+</v>
      </c>
    </row>
    <row r="6926" spans="1:4" x14ac:dyDescent="0.25">
      <c r="A6926">
        <v>119</v>
      </c>
      <c r="B6926">
        <v>301</v>
      </c>
      <c r="C6926">
        <v>1</v>
      </c>
      <c r="D6926" t="str">
        <f t="shared" si="144"/>
        <v>21+</v>
      </c>
    </row>
    <row r="6927" spans="1:4" x14ac:dyDescent="0.25">
      <c r="A6927">
        <v>120</v>
      </c>
      <c r="B6927">
        <v>122</v>
      </c>
      <c r="C6927">
        <v>1</v>
      </c>
      <c r="D6927">
        <f t="shared" si="144"/>
        <v>2</v>
      </c>
    </row>
    <row r="6928" spans="1:4" x14ac:dyDescent="0.25">
      <c r="A6928">
        <v>120</v>
      </c>
      <c r="B6928">
        <v>133</v>
      </c>
      <c r="C6928">
        <v>1</v>
      </c>
      <c r="D6928">
        <f t="shared" si="144"/>
        <v>13</v>
      </c>
    </row>
    <row r="6929" spans="1:4" x14ac:dyDescent="0.25">
      <c r="A6929">
        <v>120</v>
      </c>
      <c r="B6929">
        <v>137</v>
      </c>
      <c r="C6929">
        <v>1</v>
      </c>
      <c r="D6929">
        <f t="shared" si="144"/>
        <v>17</v>
      </c>
    </row>
    <row r="6930" spans="1:4" x14ac:dyDescent="0.25">
      <c r="A6930">
        <v>120</v>
      </c>
      <c r="B6930">
        <v>148</v>
      </c>
      <c r="C6930">
        <v>1</v>
      </c>
      <c r="D6930" t="str">
        <f t="shared" si="144"/>
        <v>21+</v>
      </c>
    </row>
    <row r="6931" spans="1:4" x14ac:dyDescent="0.25">
      <c r="A6931">
        <v>120</v>
      </c>
      <c r="B6931">
        <v>150</v>
      </c>
      <c r="C6931">
        <v>1</v>
      </c>
      <c r="D6931" t="str">
        <f t="shared" si="144"/>
        <v>21+</v>
      </c>
    </row>
    <row r="6932" spans="1:4" x14ac:dyDescent="0.25">
      <c r="A6932">
        <v>120</v>
      </c>
      <c r="B6932">
        <v>152</v>
      </c>
      <c r="C6932">
        <v>1</v>
      </c>
      <c r="D6932" t="str">
        <f t="shared" si="144"/>
        <v>21+</v>
      </c>
    </row>
    <row r="6933" spans="1:4" x14ac:dyDescent="0.25">
      <c r="A6933">
        <v>120</v>
      </c>
      <c r="B6933">
        <v>168</v>
      </c>
      <c r="C6933">
        <v>1</v>
      </c>
      <c r="D6933" t="str">
        <f t="shared" si="144"/>
        <v>21+</v>
      </c>
    </row>
    <row r="6934" spans="1:4" x14ac:dyDescent="0.25">
      <c r="A6934">
        <v>120</v>
      </c>
      <c r="B6934">
        <v>190</v>
      </c>
      <c r="C6934">
        <v>1</v>
      </c>
      <c r="D6934" t="str">
        <f t="shared" si="144"/>
        <v>21+</v>
      </c>
    </row>
    <row r="6935" spans="1:4" x14ac:dyDescent="0.25">
      <c r="A6935">
        <v>120</v>
      </c>
      <c r="B6935">
        <v>359</v>
      </c>
      <c r="C6935">
        <v>1</v>
      </c>
      <c r="D6935" t="str">
        <f t="shared" si="144"/>
        <v>21+</v>
      </c>
    </row>
    <row r="6936" spans="1:4" x14ac:dyDescent="0.25">
      <c r="A6936">
        <v>121</v>
      </c>
      <c r="B6936">
        <v>121</v>
      </c>
      <c r="C6936">
        <v>1</v>
      </c>
      <c r="D6936">
        <f t="shared" si="144"/>
        <v>0</v>
      </c>
    </row>
    <row r="6937" spans="1:4" x14ac:dyDescent="0.25">
      <c r="A6937">
        <v>121</v>
      </c>
      <c r="B6937">
        <v>147</v>
      </c>
      <c r="C6937">
        <v>1</v>
      </c>
      <c r="D6937" t="str">
        <f t="shared" si="144"/>
        <v>21+</v>
      </c>
    </row>
    <row r="6938" spans="1:4" x14ac:dyDescent="0.25">
      <c r="A6938">
        <v>121</v>
      </c>
      <c r="B6938">
        <v>165</v>
      </c>
      <c r="C6938">
        <v>1</v>
      </c>
      <c r="D6938" t="str">
        <f t="shared" si="144"/>
        <v>21+</v>
      </c>
    </row>
    <row r="6939" spans="1:4" x14ac:dyDescent="0.25">
      <c r="A6939">
        <v>122</v>
      </c>
      <c r="B6939">
        <v>123</v>
      </c>
      <c r="C6939">
        <v>1</v>
      </c>
      <c r="D6939">
        <f t="shared" si="144"/>
        <v>1</v>
      </c>
    </row>
    <row r="6940" spans="1:4" x14ac:dyDescent="0.25">
      <c r="A6940">
        <v>122</v>
      </c>
      <c r="B6940">
        <v>137</v>
      </c>
      <c r="C6940">
        <v>1</v>
      </c>
      <c r="D6940">
        <f t="shared" si="144"/>
        <v>15</v>
      </c>
    </row>
    <row r="6941" spans="1:4" x14ac:dyDescent="0.25">
      <c r="A6941">
        <v>122</v>
      </c>
      <c r="B6941">
        <v>146</v>
      </c>
      <c r="C6941">
        <v>1</v>
      </c>
      <c r="D6941" t="str">
        <f t="shared" si="144"/>
        <v>21+</v>
      </c>
    </row>
    <row r="6942" spans="1:4" x14ac:dyDescent="0.25">
      <c r="A6942">
        <v>122</v>
      </c>
      <c r="B6942">
        <v>149</v>
      </c>
      <c r="C6942">
        <v>1</v>
      </c>
      <c r="D6942" t="str">
        <f t="shared" si="144"/>
        <v>21+</v>
      </c>
    </row>
    <row r="6943" spans="1:4" x14ac:dyDescent="0.25">
      <c r="A6943">
        <v>122</v>
      </c>
      <c r="B6943">
        <v>163</v>
      </c>
      <c r="C6943">
        <v>1</v>
      </c>
      <c r="D6943" t="str">
        <f t="shared" si="144"/>
        <v>21+</v>
      </c>
    </row>
    <row r="6944" spans="1:4" x14ac:dyDescent="0.25">
      <c r="A6944">
        <v>122</v>
      </c>
      <c r="B6944">
        <v>166</v>
      </c>
      <c r="C6944">
        <v>1</v>
      </c>
      <c r="D6944" t="str">
        <f t="shared" si="144"/>
        <v>21+</v>
      </c>
    </row>
    <row r="6945" spans="1:4" x14ac:dyDescent="0.25">
      <c r="A6945">
        <v>122</v>
      </c>
      <c r="B6945">
        <v>269</v>
      </c>
      <c r="C6945">
        <v>1</v>
      </c>
      <c r="D6945" t="str">
        <f t="shared" si="144"/>
        <v>21+</v>
      </c>
    </row>
    <row r="6946" spans="1:4" x14ac:dyDescent="0.25">
      <c r="A6946">
        <v>123</v>
      </c>
      <c r="B6946">
        <v>131</v>
      </c>
      <c r="C6946">
        <v>1</v>
      </c>
      <c r="D6946">
        <f t="shared" si="144"/>
        <v>8</v>
      </c>
    </row>
    <row r="6947" spans="1:4" x14ac:dyDescent="0.25">
      <c r="A6947">
        <v>123</v>
      </c>
      <c r="B6947">
        <v>134</v>
      </c>
      <c r="C6947">
        <v>1</v>
      </c>
      <c r="D6947">
        <f t="shared" si="144"/>
        <v>11</v>
      </c>
    </row>
    <row r="6948" spans="1:4" x14ac:dyDescent="0.25">
      <c r="A6948">
        <v>123</v>
      </c>
      <c r="B6948">
        <v>139</v>
      </c>
      <c r="C6948">
        <v>1</v>
      </c>
      <c r="D6948">
        <f t="shared" si="144"/>
        <v>16</v>
      </c>
    </row>
    <row r="6949" spans="1:4" x14ac:dyDescent="0.25">
      <c r="A6949">
        <v>123</v>
      </c>
      <c r="B6949">
        <v>180</v>
      </c>
      <c r="C6949">
        <v>1</v>
      </c>
      <c r="D6949" t="str">
        <f t="shared" si="144"/>
        <v>21+</v>
      </c>
    </row>
    <row r="6950" spans="1:4" x14ac:dyDescent="0.25">
      <c r="A6950">
        <v>123</v>
      </c>
      <c r="B6950">
        <v>185</v>
      </c>
      <c r="C6950">
        <v>1</v>
      </c>
      <c r="D6950" t="str">
        <f t="shared" si="144"/>
        <v>21+</v>
      </c>
    </row>
    <row r="6951" spans="1:4" x14ac:dyDescent="0.25">
      <c r="A6951">
        <v>123</v>
      </c>
      <c r="B6951">
        <v>189</v>
      </c>
      <c r="C6951">
        <v>1</v>
      </c>
      <c r="D6951" t="str">
        <f t="shared" si="144"/>
        <v>21+</v>
      </c>
    </row>
    <row r="6952" spans="1:4" x14ac:dyDescent="0.25">
      <c r="A6952">
        <v>124</v>
      </c>
      <c r="B6952">
        <v>124</v>
      </c>
      <c r="C6952">
        <v>1</v>
      </c>
      <c r="D6952">
        <f t="shared" si="144"/>
        <v>0</v>
      </c>
    </row>
    <row r="6953" spans="1:4" x14ac:dyDescent="0.25">
      <c r="A6953">
        <v>124</v>
      </c>
      <c r="B6953">
        <v>126</v>
      </c>
      <c r="C6953">
        <v>1</v>
      </c>
      <c r="D6953">
        <f t="shared" si="144"/>
        <v>2</v>
      </c>
    </row>
    <row r="6954" spans="1:4" x14ac:dyDescent="0.25">
      <c r="A6954">
        <v>124</v>
      </c>
      <c r="B6954">
        <v>127</v>
      </c>
      <c r="C6954">
        <v>1</v>
      </c>
      <c r="D6954">
        <f t="shared" si="144"/>
        <v>3</v>
      </c>
    </row>
    <row r="6955" spans="1:4" x14ac:dyDescent="0.25">
      <c r="A6955">
        <v>124</v>
      </c>
      <c r="B6955">
        <v>136</v>
      </c>
      <c r="C6955">
        <v>1</v>
      </c>
      <c r="D6955">
        <f t="shared" si="144"/>
        <v>12</v>
      </c>
    </row>
    <row r="6956" spans="1:4" x14ac:dyDescent="0.25">
      <c r="A6956">
        <v>124</v>
      </c>
      <c r="B6956">
        <v>142</v>
      </c>
      <c r="C6956">
        <v>1</v>
      </c>
      <c r="D6956">
        <f t="shared" si="144"/>
        <v>18</v>
      </c>
    </row>
    <row r="6957" spans="1:4" x14ac:dyDescent="0.25">
      <c r="A6957">
        <v>124</v>
      </c>
      <c r="B6957">
        <v>143</v>
      </c>
      <c r="C6957">
        <v>1</v>
      </c>
      <c r="D6957">
        <f t="shared" si="144"/>
        <v>19</v>
      </c>
    </row>
    <row r="6958" spans="1:4" x14ac:dyDescent="0.25">
      <c r="A6958">
        <v>124</v>
      </c>
      <c r="B6958">
        <v>153</v>
      </c>
      <c r="C6958">
        <v>1</v>
      </c>
      <c r="D6958" t="str">
        <f t="shared" si="144"/>
        <v>21+</v>
      </c>
    </row>
    <row r="6959" spans="1:4" x14ac:dyDescent="0.25">
      <c r="A6959">
        <v>124</v>
      </c>
      <c r="B6959">
        <v>156</v>
      </c>
      <c r="C6959">
        <v>1</v>
      </c>
      <c r="D6959" t="str">
        <f t="shared" si="144"/>
        <v>21+</v>
      </c>
    </row>
    <row r="6960" spans="1:4" x14ac:dyDescent="0.25">
      <c r="A6960">
        <v>124</v>
      </c>
      <c r="B6960">
        <v>260</v>
      </c>
      <c r="C6960">
        <v>1</v>
      </c>
      <c r="D6960" t="str">
        <f t="shared" si="144"/>
        <v>21+</v>
      </c>
    </row>
    <row r="6961" spans="1:4" x14ac:dyDescent="0.25">
      <c r="A6961">
        <v>125</v>
      </c>
      <c r="B6961">
        <v>125</v>
      </c>
      <c r="C6961">
        <v>1</v>
      </c>
      <c r="D6961">
        <f t="shared" si="144"/>
        <v>0</v>
      </c>
    </row>
    <row r="6962" spans="1:4" x14ac:dyDescent="0.25">
      <c r="A6962">
        <v>125</v>
      </c>
      <c r="B6962">
        <v>126</v>
      </c>
      <c r="C6962">
        <v>2</v>
      </c>
      <c r="D6962">
        <f t="shared" si="144"/>
        <v>1</v>
      </c>
    </row>
    <row r="6963" spans="1:4" x14ac:dyDescent="0.25">
      <c r="A6963">
        <v>125</v>
      </c>
      <c r="B6963">
        <v>127</v>
      </c>
      <c r="C6963">
        <v>1</v>
      </c>
      <c r="D6963">
        <f t="shared" si="144"/>
        <v>2</v>
      </c>
    </row>
    <row r="6964" spans="1:4" x14ac:dyDescent="0.25">
      <c r="A6964">
        <v>125</v>
      </c>
      <c r="B6964">
        <v>128</v>
      </c>
      <c r="C6964">
        <v>2</v>
      </c>
      <c r="D6964">
        <f t="shared" si="144"/>
        <v>3</v>
      </c>
    </row>
    <row r="6965" spans="1:4" x14ac:dyDescent="0.25">
      <c r="A6965">
        <v>125</v>
      </c>
      <c r="B6965">
        <v>150</v>
      </c>
      <c r="C6965">
        <v>1</v>
      </c>
      <c r="D6965" t="str">
        <f t="shared" si="144"/>
        <v>21+</v>
      </c>
    </row>
    <row r="6966" spans="1:4" x14ac:dyDescent="0.25">
      <c r="A6966">
        <v>125</v>
      </c>
      <c r="B6966">
        <v>223</v>
      </c>
      <c r="C6966">
        <v>1</v>
      </c>
      <c r="D6966" t="str">
        <f t="shared" si="144"/>
        <v>21+</v>
      </c>
    </row>
    <row r="6967" spans="1:4" x14ac:dyDescent="0.25">
      <c r="A6967">
        <v>126</v>
      </c>
      <c r="B6967">
        <v>167</v>
      </c>
      <c r="C6967">
        <v>1</v>
      </c>
      <c r="D6967" t="str">
        <f t="shared" si="144"/>
        <v>21+</v>
      </c>
    </row>
    <row r="6968" spans="1:4" x14ac:dyDescent="0.25">
      <c r="A6968">
        <v>126</v>
      </c>
      <c r="B6968">
        <v>201</v>
      </c>
      <c r="C6968">
        <v>1</v>
      </c>
      <c r="D6968" t="str">
        <f t="shared" si="144"/>
        <v>21+</v>
      </c>
    </row>
    <row r="6969" spans="1:4" x14ac:dyDescent="0.25">
      <c r="A6969">
        <v>126</v>
      </c>
      <c r="B6969">
        <v>206</v>
      </c>
      <c r="C6969">
        <v>1</v>
      </c>
      <c r="D6969" t="str">
        <f t="shared" si="144"/>
        <v>21+</v>
      </c>
    </row>
    <row r="6970" spans="1:4" x14ac:dyDescent="0.25">
      <c r="A6970">
        <v>126</v>
      </c>
      <c r="B6970">
        <v>221</v>
      </c>
      <c r="C6970">
        <v>1</v>
      </c>
      <c r="D6970" t="str">
        <f t="shared" si="144"/>
        <v>21+</v>
      </c>
    </row>
    <row r="6971" spans="1:4" x14ac:dyDescent="0.25">
      <c r="A6971">
        <v>127</v>
      </c>
      <c r="B6971">
        <v>130</v>
      </c>
      <c r="C6971">
        <v>1</v>
      </c>
      <c r="D6971">
        <f t="shared" si="144"/>
        <v>3</v>
      </c>
    </row>
    <row r="6972" spans="1:4" x14ac:dyDescent="0.25">
      <c r="A6972">
        <v>127</v>
      </c>
      <c r="B6972">
        <v>134</v>
      </c>
      <c r="C6972">
        <v>1</v>
      </c>
      <c r="D6972">
        <f t="shared" si="144"/>
        <v>7</v>
      </c>
    </row>
    <row r="6973" spans="1:4" x14ac:dyDescent="0.25">
      <c r="A6973">
        <v>127</v>
      </c>
      <c r="B6973">
        <v>138</v>
      </c>
      <c r="C6973">
        <v>1</v>
      </c>
      <c r="D6973">
        <f t="shared" si="144"/>
        <v>11</v>
      </c>
    </row>
    <row r="6974" spans="1:4" x14ac:dyDescent="0.25">
      <c r="A6974">
        <v>127</v>
      </c>
      <c r="B6974">
        <v>151</v>
      </c>
      <c r="C6974">
        <v>1</v>
      </c>
      <c r="D6974" t="str">
        <f t="shared" si="144"/>
        <v>21+</v>
      </c>
    </row>
    <row r="6975" spans="1:4" x14ac:dyDescent="0.25">
      <c r="A6975">
        <v>128</v>
      </c>
      <c r="B6975">
        <v>391</v>
      </c>
      <c r="C6975">
        <v>1</v>
      </c>
      <c r="D6975" t="str">
        <f t="shared" si="144"/>
        <v>21+</v>
      </c>
    </row>
    <row r="6976" spans="1:4" x14ac:dyDescent="0.25">
      <c r="A6976">
        <v>129</v>
      </c>
      <c r="B6976">
        <v>132</v>
      </c>
      <c r="C6976">
        <v>1</v>
      </c>
      <c r="D6976">
        <f t="shared" si="144"/>
        <v>3</v>
      </c>
    </row>
    <row r="6977" spans="1:4" x14ac:dyDescent="0.25">
      <c r="A6977">
        <v>129</v>
      </c>
      <c r="B6977">
        <v>146</v>
      </c>
      <c r="C6977">
        <v>1</v>
      </c>
      <c r="D6977">
        <f t="shared" si="144"/>
        <v>17</v>
      </c>
    </row>
    <row r="6978" spans="1:4" x14ac:dyDescent="0.25">
      <c r="A6978">
        <v>129</v>
      </c>
      <c r="B6978">
        <v>150</v>
      </c>
      <c r="C6978">
        <v>1</v>
      </c>
      <c r="D6978" t="str">
        <f t="shared" si="144"/>
        <v>21+</v>
      </c>
    </row>
    <row r="6979" spans="1:4" x14ac:dyDescent="0.25">
      <c r="A6979">
        <v>129</v>
      </c>
      <c r="B6979">
        <v>208</v>
      </c>
      <c r="C6979">
        <v>1</v>
      </c>
      <c r="D6979" t="str">
        <f t="shared" ref="D6979:D7042" si="145">IF(B6979-A6979&lt;21,B6979-A6979,"21+")</f>
        <v>21+</v>
      </c>
    </row>
    <row r="6980" spans="1:4" x14ac:dyDescent="0.25">
      <c r="A6980">
        <v>130</v>
      </c>
      <c r="B6980">
        <v>150</v>
      </c>
      <c r="C6980">
        <v>1</v>
      </c>
      <c r="D6980">
        <f t="shared" si="145"/>
        <v>20</v>
      </c>
    </row>
    <row r="6981" spans="1:4" x14ac:dyDescent="0.25">
      <c r="A6981">
        <v>130</v>
      </c>
      <c r="B6981">
        <v>160</v>
      </c>
      <c r="C6981">
        <v>1</v>
      </c>
      <c r="D6981" t="str">
        <f t="shared" si="145"/>
        <v>21+</v>
      </c>
    </row>
    <row r="6982" spans="1:4" x14ac:dyDescent="0.25">
      <c r="A6982">
        <v>130</v>
      </c>
      <c r="B6982">
        <v>222</v>
      </c>
      <c r="C6982">
        <v>1</v>
      </c>
      <c r="D6982" t="str">
        <f t="shared" si="145"/>
        <v>21+</v>
      </c>
    </row>
    <row r="6983" spans="1:4" x14ac:dyDescent="0.25">
      <c r="A6983">
        <v>130</v>
      </c>
      <c r="B6983">
        <v>267</v>
      </c>
      <c r="C6983">
        <v>1</v>
      </c>
      <c r="D6983" t="str">
        <f t="shared" si="145"/>
        <v>21+</v>
      </c>
    </row>
    <row r="6984" spans="1:4" x14ac:dyDescent="0.25">
      <c r="A6984">
        <v>131</v>
      </c>
      <c r="B6984">
        <v>142</v>
      </c>
      <c r="C6984">
        <v>1</v>
      </c>
      <c r="D6984">
        <f t="shared" si="145"/>
        <v>11</v>
      </c>
    </row>
    <row r="6985" spans="1:4" x14ac:dyDescent="0.25">
      <c r="A6985">
        <v>131</v>
      </c>
      <c r="B6985">
        <v>146</v>
      </c>
      <c r="C6985">
        <v>1</v>
      </c>
      <c r="D6985">
        <f t="shared" si="145"/>
        <v>15</v>
      </c>
    </row>
    <row r="6986" spans="1:4" x14ac:dyDescent="0.25">
      <c r="A6986">
        <v>131</v>
      </c>
      <c r="B6986">
        <v>148</v>
      </c>
      <c r="C6986">
        <v>1</v>
      </c>
      <c r="D6986">
        <f t="shared" si="145"/>
        <v>17</v>
      </c>
    </row>
    <row r="6987" spans="1:4" x14ac:dyDescent="0.25">
      <c r="A6987">
        <v>131</v>
      </c>
      <c r="B6987">
        <v>149</v>
      </c>
      <c r="C6987">
        <v>1</v>
      </c>
      <c r="D6987">
        <f t="shared" si="145"/>
        <v>18</v>
      </c>
    </row>
    <row r="6988" spans="1:4" x14ac:dyDescent="0.25">
      <c r="A6988">
        <v>132</v>
      </c>
      <c r="B6988">
        <v>135</v>
      </c>
      <c r="C6988">
        <v>1</v>
      </c>
      <c r="D6988">
        <f t="shared" si="145"/>
        <v>3</v>
      </c>
    </row>
    <row r="6989" spans="1:4" x14ac:dyDescent="0.25">
      <c r="A6989">
        <v>132</v>
      </c>
      <c r="B6989">
        <v>172</v>
      </c>
      <c r="C6989">
        <v>1</v>
      </c>
      <c r="D6989" t="str">
        <f t="shared" si="145"/>
        <v>21+</v>
      </c>
    </row>
    <row r="6990" spans="1:4" x14ac:dyDescent="0.25">
      <c r="A6990">
        <v>133</v>
      </c>
      <c r="B6990">
        <v>133</v>
      </c>
      <c r="C6990">
        <v>1</v>
      </c>
      <c r="D6990">
        <f t="shared" si="145"/>
        <v>0</v>
      </c>
    </row>
    <row r="6991" spans="1:4" x14ac:dyDescent="0.25">
      <c r="A6991">
        <v>133</v>
      </c>
      <c r="B6991">
        <v>188</v>
      </c>
      <c r="C6991">
        <v>2</v>
      </c>
      <c r="D6991" t="str">
        <f t="shared" si="145"/>
        <v>21+</v>
      </c>
    </row>
    <row r="6992" spans="1:4" x14ac:dyDescent="0.25">
      <c r="A6992">
        <v>134</v>
      </c>
      <c r="B6992">
        <v>136</v>
      </c>
      <c r="C6992">
        <v>1</v>
      </c>
      <c r="D6992">
        <f t="shared" si="145"/>
        <v>2</v>
      </c>
    </row>
    <row r="6993" spans="1:4" x14ac:dyDescent="0.25">
      <c r="A6993">
        <v>134</v>
      </c>
      <c r="B6993">
        <v>151</v>
      </c>
      <c r="C6993">
        <v>1</v>
      </c>
      <c r="D6993">
        <f t="shared" si="145"/>
        <v>17</v>
      </c>
    </row>
    <row r="6994" spans="1:4" x14ac:dyDescent="0.25">
      <c r="A6994">
        <v>134</v>
      </c>
      <c r="B6994">
        <v>157</v>
      </c>
      <c r="C6994">
        <v>1</v>
      </c>
      <c r="D6994" t="str">
        <f t="shared" si="145"/>
        <v>21+</v>
      </c>
    </row>
    <row r="6995" spans="1:4" x14ac:dyDescent="0.25">
      <c r="A6995">
        <v>134</v>
      </c>
      <c r="B6995">
        <v>170</v>
      </c>
      <c r="C6995">
        <v>1</v>
      </c>
      <c r="D6995" t="str">
        <f t="shared" si="145"/>
        <v>21+</v>
      </c>
    </row>
    <row r="6996" spans="1:4" x14ac:dyDescent="0.25">
      <c r="A6996">
        <v>134</v>
      </c>
      <c r="B6996">
        <v>231</v>
      </c>
      <c r="C6996">
        <v>1</v>
      </c>
      <c r="D6996" t="str">
        <f t="shared" si="145"/>
        <v>21+</v>
      </c>
    </row>
    <row r="6997" spans="1:4" x14ac:dyDescent="0.25">
      <c r="A6997">
        <v>134</v>
      </c>
      <c r="B6997">
        <v>255</v>
      </c>
      <c r="C6997">
        <v>1</v>
      </c>
      <c r="D6997" t="str">
        <f t="shared" si="145"/>
        <v>21+</v>
      </c>
    </row>
    <row r="6998" spans="1:4" x14ac:dyDescent="0.25">
      <c r="A6998">
        <v>135</v>
      </c>
      <c r="B6998">
        <v>137</v>
      </c>
      <c r="C6998">
        <v>1</v>
      </c>
      <c r="D6998">
        <f t="shared" si="145"/>
        <v>2</v>
      </c>
    </row>
    <row r="6999" spans="1:4" x14ac:dyDescent="0.25">
      <c r="A6999">
        <v>135</v>
      </c>
      <c r="B6999">
        <v>144</v>
      </c>
      <c r="C6999">
        <v>1</v>
      </c>
      <c r="D6999">
        <f t="shared" si="145"/>
        <v>9</v>
      </c>
    </row>
    <row r="7000" spans="1:4" x14ac:dyDescent="0.25">
      <c r="A7000">
        <v>135</v>
      </c>
      <c r="B7000">
        <v>179</v>
      </c>
      <c r="C7000">
        <v>1</v>
      </c>
      <c r="D7000" t="str">
        <f t="shared" si="145"/>
        <v>21+</v>
      </c>
    </row>
    <row r="7001" spans="1:4" x14ac:dyDescent="0.25">
      <c r="A7001">
        <v>135</v>
      </c>
      <c r="B7001">
        <v>181</v>
      </c>
      <c r="C7001">
        <v>1</v>
      </c>
      <c r="D7001" t="str">
        <f t="shared" si="145"/>
        <v>21+</v>
      </c>
    </row>
    <row r="7002" spans="1:4" x14ac:dyDescent="0.25">
      <c r="A7002">
        <v>135</v>
      </c>
      <c r="B7002">
        <v>266</v>
      </c>
      <c r="C7002">
        <v>1</v>
      </c>
      <c r="D7002" t="str">
        <f t="shared" si="145"/>
        <v>21+</v>
      </c>
    </row>
    <row r="7003" spans="1:4" x14ac:dyDescent="0.25">
      <c r="A7003">
        <v>136</v>
      </c>
      <c r="B7003">
        <v>136</v>
      </c>
      <c r="C7003">
        <v>1</v>
      </c>
      <c r="D7003">
        <f t="shared" si="145"/>
        <v>0</v>
      </c>
    </row>
    <row r="7004" spans="1:4" x14ac:dyDescent="0.25">
      <c r="A7004">
        <v>136</v>
      </c>
      <c r="B7004">
        <v>141</v>
      </c>
      <c r="C7004">
        <v>1</v>
      </c>
      <c r="D7004">
        <f t="shared" si="145"/>
        <v>5</v>
      </c>
    </row>
    <row r="7005" spans="1:4" x14ac:dyDescent="0.25">
      <c r="A7005">
        <v>136</v>
      </c>
      <c r="B7005">
        <v>158</v>
      </c>
      <c r="C7005">
        <v>1</v>
      </c>
      <c r="D7005" t="str">
        <f t="shared" si="145"/>
        <v>21+</v>
      </c>
    </row>
    <row r="7006" spans="1:4" x14ac:dyDescent="0.25">
      <c r="A7006">
        <v>136</v>
      </c>
      <c r="B7006">
        <v>229</v>
      </c>
      <c r="C7006">
        <v>1</v>
      </c>
      <c r="D7006" t="str">
        <f t="shared" si="145"/>
        <v>21+</v>
      </c>
    </row>
    <row r="7007" spans="1:4" x14ac:dyDescent="0.25">
      <c r="A7007">
        <v>137</v>
      </c>
      <c r="B7007">
        <v>138</v>
      </c>
      <c r="C7007">
        <v>2</v>
      </c>
      <c r="D7007">
        <f t="shared" si="145"/>
        <v>1</v>
      </c>
    </row>
    <row r="7008" spans="1:4" x14ac:dyDescent="0.25">
      <c r="A7008">
        <v>138</v>
      </c>
      <c r="B7008">
        <v>215</v>
      </c>
      <c r="C7008">
        <v>1</v>
      </c>
      <c r="D7008" t="str">
        <f t="shared" si="145"/>
        <v>21+</v>
      </c>
    </row>
    <row r="7009" spans="1:4" x14ac:dyDescent="0.25">
      <c r="A7009">
        <v>139</v>
      </c>
      <c r="B7009">
        <v>143</v>
      </c>
      <c r="C7009">
        <v>1</v>
      </c>
      <c r="D7009">
        <f t="shared" si="145"/>
        <v>4</v>
      </c>
    </row>
    <row r="7010" spans="1:4" x14ac:dyDescent="0.25">
      <c r="A7010">
        <v>139</v>
      </c>
      <c r="B7010">
        <v>147</v>
      </c>
      <c r="C7010">
        <v>1</v>
      </c>
      <c r="D7010">
        <f t="shared" si="145"/>
        <v>8</v>
      </c>
    </row>
    <row r="7011" spans="1:4" x14ac:dyDescent="0.25">
      <c r="A7011">
        <v>139</v>
      </c>
      <c r="B7011">
        <v>169</v>
      </c>
      <c r="C7011">
        <v>1</v>
      </c>
      <c r="D7011" t="str">
        <f t="shared" si="145"/>
        <v>21+</v>
      </c>
    </row>
    <row r="7012" spans="1:4" x14ac:dyDescent="0.25">
      <c r="A7012">
        <v>139</v>
      </c>
      <c r="B7012">
        <v>232</v>
      </c>
      <c r="C7012">
        <v>1</v>
      </c>
      <c r="D7012" t="str">
        <f t="shared" si="145"/>
        <v>21+</v>
      </c>
    </row>
    <row r="7013" spans="1:4" x14ac:dyDescent="0.25">
      <c r="A7013">
        <v>140</v>
      </c>
      <c r="B7013">
        <v>145</v>
      </c>
      <c r="C7013">
        <v>1</v>
      </c>
      <c r="D7013">
        <f t="shared" si="145"/>
        <v>5</v>
      </c>
    </row>
    <row r="7014" spans="1:4" x14ac:dyDescent="0.25">
      <c r="A7014">
        <v>141</v>
      </c>
      <c r="B7014">
        <v>152</v>
      </c>
      <c r="C7014">
        <v>1</v>
      </c>
      <c r="D7014">
        <f t="shared" si="145"/>
        <v>11</v>
      </c>
    </row>
    <row r="7015" spans="1:4" x14ac:dyDescent="0.25">
      <c r="A7015">
        <v>141</v>
      </c>
      <c r="B7015">
        <v>172</v>
      </c>
      <c r="C7015">
        <v>1</v>
      </c>
      <c r="D7015" t="str">
        <f t="shared" si="145"/>
        <v>21+</v>
      </c>
    </row>
    <row r="7016" spans="1:4" x14ac:dyDescent="0.25">
      <c r="A7016">
        <v>141</v>
      </c>
      <c r="B7016">
        <v>186</v>
      </c>
      <c r="C7016">
        <v>1</v>
      </c>
      <c r="D7016" t="str">
        <f t="shared" si="145"/>
        <v>21+</v>
      </c>
    </row>
    <row r="7017" spans="1:4" x14ac:dyDescent="0.25">
      <c r="A7017">
        <v>142</v>
      </c>
      <c r="B7017">
        <v>143</v>
      </c>
      <c r="C7017">
        <v>1</v>
      </c>
      <c r="D7017">
        <f t="shared" si="145"/>
        <v>1</v>
      </c>
    </row>
    <row r="7018" spans="1:4" x14ac:dyDescent="0.25">
      <c r="A7018">
        <v>142</v>
      </c>
      <c r="B7018">
        <v>145</v>
      </c>
      <c r="C7018">
        <v>1</v>
      </c>
      <c r="D7018">
        <f t="shared" si="145"/>
        <v>3</v>
      </c>
    </row>
    <row r="7019" spans="1:4" x14ac:dyDescent="0.25">
      <c r="A7019">
        <v>143</v>
      </c>
      <c r="B7019">
        <v>143</v>
      </c>
      <c r="C7019">
        <v>3</v>
      </c>
      <c r="D7019">
        <f t="shared" si="145"/>
        <v>0</v>
      </c>
    </row>
    <row r="7020" spans="1:4" x14ac:dyDescent="0.25">
      <c r="A7020">
        <v>144</v>
      </c>
      <c r="B7020">
        <v>147</v>
      </c>
      <c r="C7020">
        <v>1</v>
      </c>
      <c r="D7020">
        <f t="shared" si="145"/>
        <v>3</v>
      </c>
    </row>
    <row r="7021" spans="1:4" x14ac:dyDescent="0.25">
      <c r="A7021">
        <v>144</v>
      </c>
      <c r="B7021">
        <v>166</v>
      </c>
      <c r="C7021">
        <v>1</v>
      </c>
      <c r="D7021" t="str">
        <f t="shared" si="145"/>
        <v>21+</v>
      </c>
    </row>
    <row r="7022" spans="1:4" x14ac:dyDescent="0.25">
      <c r="A7022">
        <v>145</v>
      </c>
      <c r="B7022">
        <v>145</v>
      </c>
      <c r="C7022">
        <v>1</v>
      </c>
      <c r="D7022">
        <f t="shared" si="145"/>
        <v>0</v>
      </c>
    </row>
    <row r="7023" spans="1:4" x14ac:dyDescent="0.25">
      <c r="A7023">
        <v>145</v>
      </c>
      <c r="B7023">
        <v>146</v>
      </c>
      <c r="C7023">
        <v>1</v>
      </c>
      <c r="D7023">
        <f t="shared" si="145"/>
        <v>1</v>
      </c>
    </row>
    <row r="7024" spans="1:4" x14ac:dyDescent="0.25">
      <c r="A7024">
        <v>145</v>
      </c>
      <c r="B7024">
        <v>147</v>
      </c>
      <c r="C7024">
        <v>1</v>
      </c>
      <c r="D7024">
        <f t="shared" si="145"/>
        <v>2</v>
      </c>
    </row>
    <row r="7025" spans="1:4" x14ac:dyDescent="0.25">
      <c r="A7025">
        <v>145</v>
      </c>
      <c r="B7025">
        <v>168</v>
      </c>
      <c r="C7025">
        <v>1</v>
      </c>
      <c r="D7025" t="str">
        <f t="shared" si="145"/>
        <v>21+</v>
      </c>
    </row>
    <row r="7026" spans="1:4" x14ac:dyDescent="0.25">
      <c r="A7026">
        <v>146</v>
      </c>
      <c r="B7026">
        <v>155</v>
      </c>
      <c r="C7026">
        <v>1</v>
      </c>
      <c r="D7026">
        <f t="shared" si="145"/>
        <v>9</v>
      </c>
    </row>
    <row r="7027" spans="1:4" x14ac:dyDescent="0.25">
      <c r="A7027">
        <v>146</v>
      </c>
      <c r="B7027">
        <v>181</v>
      </c>
      <c r="C7027">
        <v>1</v>
      </c>
      <c r="D7027" t="str">
        <f t="shared" si="145"/>
        <v>21+</v>
      </c>
    </row>
    <row r="7028" spans="1:4" x14ac:dyDescent="0.25">
      <c r="A7028">
        <v>146</v>
      </c>
      <c r="B7028">
        <v>191</v>
      </c>
      <c r="C7028">
        <v>1</v>
      </c>
      <c r="D7028" t="str">
        <f t="shared" si="145"/>
        <v>21+</v>
      </c>
    </row>
    <row r="7029" spans="1:4" x14ac:dyDescent="0.25">
      <c r="A7029">
        <v>147</v>
      </c>
      <c r="B7029">
        <v>148</v>
      </c>
      <c r="C7029">
        <v>1</v>
      </c>
      <c r="D7029">
        <f t="shared" si="145"/>
        <v>1</v>
      </c>
    </row>
    <row r="7030" spans="1:4" x14ac:dyDescent="0.25">
      <c r="A7030">
        <v>148</v>
      </c>
      <c r="B7030">
        <v>219</v>
      </c>
      <c r="C7030">
        <v>1</v>
      </c>
      <c r="D7030" t="str">
        <f t="shared" si="145"/>
        <v>21+</v>
      </c>
    </row>
    <row r="7031" spans="1:4" x14ac:dyDescent="0.25">
      <c r="A7031">
        <v>148</v>
      </c>
      <c r="B7031">
        <v>287</v>
      </c>
      <c r="C7031">
        <v>1</v>
      </c>
      <c r="D7031" t="str">
        <f t="shared" si="145"/>
        <v>21+</v>
      </c>
    </row>
    <row r="7032" spans="1:4" x14ac:dyDescent="0.25">
      <c r="A7032">
        <v>149</v>
      </c>
      <c r="B7032">
        <v>154</v>
      </c>
      <c r="C7032">
        <v>1</v>
      </c>
      <c r="D7032">
        <f t="shared" si="145"/>
        <v>5</v>
      </c>
    </row>
    <row r="7033" spans="1:4" x14ac:dyDescent="0.25">
      <c r="A7033">
        <v>149</v>
      </c>
      <c r="B7033">
        <v>161</v>
      </c>
      <c r="C7033">
        <v>1</v>
      </c>
      <c r="D7033">
        <f t="shared" si="145"/>
        <v>12</v>
      </c>
    </row>
    <row r="7034" spans="1:4" x14ac:dyDescent="0.25">
      <c r="A7034">
        <v>149</v>
      </c>
      <c r="B7034">
        <v>162</v>
      </c>
      <c r="C7034">
        <v>1</v>
      </c>
      <c r="D7034">
        <f t="shared" si="145"/>
        <v>13</v>
      </c>
    </row>
    <row r="7035" spans="1:4" x14ac:dyDescent="0.25">
      <c r="A7035">
        <v>150</v>
      </c>
      <c r="B7035">
        <v>184</v>
      </c>
      <c r="C7035">
        <v>1</v>
      </c>
      <c r="D7035" t="str">
        <f t="shared" si="145"/>
        <v>21+</v>
      </c>
    </row>
    <row r="7036" spans="1:4" x14ac:dyDescent="0.25">
      <c r="A7036">
        <v>151</v>
      </c>
      <c r="B7036">
        <v>153</v>
      </c>
      <c r="C7036">
        <v>1</v>
      </c>
      <c r="D7036">
        <f t="shared" si="145"/>
        <v>2</v>
      </c>
    </row>
    <row r="7037" spans="1:4" x14ac:dyDescent="0.25">
      <c r="A7037">
        <v>151</v>
      </c>
      <c r="B7037">
        <v>161</v>
      </c>
      <c r="C7037">
        <v>2</v>
      </c>
      <c r="D7037">
        <f t="shared" si="145"/>
        <v>10</v>
      </c>
    </row>
    <row r="7038" spans="1:4" x14ac:dyDescent="0.25">
      <c r="A7038">
        <v>151</v>
      </c>
      <c r="B7038">
        <v>183</v>
      </c>
      <c r="C7038">
        <v>1</v>
      </c>
      <c r="D7038" t="str">
        <f t="shared" si="145"/>
        <v>21+</v>
      </c>
    </row>
    <row r="7039" spans="1:4" x14ac:dyDescent="0.25">
      <c r="A7039">
        <v>152</v>
      </c>
      <c r="B7039">
        <v>154</v>
      </c>
      <c r="C7039">
        <v>1</v>
      </c>
      <c r="D7039">
        <f t="shared" si="145"/>
        <v>2</v>
      </c>
    </row>
    <row r="7040" spans="1:4" x14ac:dyDescent="0.25">
      <c r="A7040">
        <v>152</v>
      </c>
      <c r="B7040">
        <v>171</v>
      </c>
      <c r="C7040">
        <v>1</v>
      </c>
      <c r="D7040">
        <f t="shared" si="145"/>
        <v>19</v>
      </c>
    </row>
    <row r="7041" spans="1:4" x14ac:dyDescent="0.25">
      <c r="A7041">
        <v>153</v>
      </c>
      <c r="B7041">
        <v>226</v>
      </c>
      <c r="C7041">
        <v>1</v>
      </c>
      <c r="D7041" t="str">
        <f t="shared" si="145"/>
        <v>21+</v>
      </c>
    </row>
    <row r="7042" spans="1:4" x14ac:dyDescent="0.25">
      <c r="A7042">
        <v>154</v>
      </c>
      <c r="B7042">
        <v>416</v>
      </c>
      <c r="C7042">
        <v>1</v>
      </c>
      <c r="D7042" t="str">
        <f t="shared" si="145"/>
        <v>21+</v>
      </c>
    </row>
    <row r="7043" spans="1:4" x14ac:dyDescent="0.25">
      <c r="A7043">
        <v>157</v>
      </c>
      <c r="B7043">
        <v>162</v>
      </c>
      <c r="C7043">
        <v>1</v>
      </c>
      <c r="D7043">
        <f t="shared" ref="D7043:D7106" si="146">IF(B7043-A7043&lt;21,B7043-A7043,"21+")</f>
        <v>5</v>
      </c>
    </row>
    <row r="7044" spans="1:4" x14ac:dyDescent="0.25">
      <c r="A7044">
        <v>157</v>
      </c>
      <c r="B7044">
        <v>237</v>
      </c>
      <c r="C7044">
        <v>1</v>
      </c>
      <c r="D7044" t="str">
        <f t="shared" si="146"/>
        <v>21+</v>
      </c>
    </row>
    <row r="7045" spans="1:4" x14ac:dyDescent="0.25">
      <c r="A7045">
        <v>160</v>
      </c>
      <c r="B7045">
        <v>160</v>
      </c>
      <c r="C7045">
        <v>1</v>
      </c>
      <c r="D7045">
        <f t="shared" si="146"/>
        <v>0</v>
      </c>
    </row>
    <row r="7046" spans="1:4" x14ac:dyDescent="0.25">
      <c r="A7046">
        <v>160</v>
      </c>
      <c r="B7046">
        <v>165</v>
      </c>
      <c r="C7046">
        <v>1</v>
      </c>
      <c r="D7046">
        <f t="shared" si="146"/>
        <v>5</v>
      </c>
    </row>
    <row r="7047" spans="1:4" x14ac:dyDescent="0.25">
      <c r="A7047">
        <v>160</v>
      </c>
      <c r="B7047">
        <v>174</v>
      </c>
      <c r="C7047">
        <v>1</v>
      </c>
      <c r="D7047">
        <f t="shared" si="146"/>
        <v>14</v>
      </c>
    </row>
    <row r="7048" spans="1:4" x14ac:dyDescent="0.25">
      <c r="A7048">
        <v>161</v>
      </c>
      <c r="B7048">
        <v>176</v>
      </c>
      <c r="C7048">
        <v>1</v>
      </c>
      <c r="D7048">
        <f t="shared" si="146"/>
        <v>15</v>
      </c>
    </row>
    <row r="7049" spans="1:4" x14ac:dyDescent="0.25">
      <c r="A7049">
        <v>161</v>
      </c>
      <c r="B7049">
        <v>213</v>
      </c>
      <c r="C7049">
        <v>1</v>
      </c>
      <c r="D7049" t="str">
        <f t="shared" si="146"/>
        <v>21+</v>
      </c>
    </row>
    <row r="7050" spans="1:4" x14ac:dyDescent="0.25">
      <c r="A7050">
        <v>162</v>
      </c>
      <c r="B7050">
        <v>168</v>
      </c>
      <c r="C7050">
        <v>1</v>
      </c>
      <c r="D7050">
        <f t="shared" si="146"/>
        <v>6</v>
      </c>
    </row>
    <row r="7051" spans="1:4" x14ac:dyDescent="0.25">
      <c r="A7051">
        <v>162</v>
      </c>
      <c r="B7051">
        <v>176</v>
      </c>
      <c r="C7051">
        <v>1</v>
      </c>
      <c r="D7051">
        <f t="shared" si="146"/>
        <v>14</v>
      </c>
    </row>
    <row r="7052" spans="1:4" x14ac:dyDescent="0.25">
      <c r="A7052">
        <v>162</v>
      </c>
      <c r="B7052">
        <v>190</v>
      </c>
      <c r="C7052">
        <v>1</v>
      </c>
      <c r="D7052" t="str">
        <f t="shared" si="146"/>
        <v>21+</v>
      </c>
    </row>
    <row r="7053" spans="1:4" x14ac:dyDescent="0.25">
      <c r="A7053">
        <v>162</v>
      </c>
      <c r="B7053">
        <v>208</v>
      </c>
      <c r="C7053">
        <v>1</v>
      </c>
      <c r="D7053" t="str">
        <f t="shared" si="146"/>
        <v>21+</v>
      </c>
    </row>
    <row r="7054" spans="1:4" x14ac:dyDescent="0.25">
      <c r="A7054">
        <v>164</v>
      </c>
      <c r="B7054">
        <v>175</v>
      </c>
      <c r="C7054">
        <v>1</v>
      </c>
      <c r="D7054">
        <f t="shared" si="146"/>
        <v>11</v>
      </c>
    </row>
    <row r="7055" spans="1:4" x14ac:dyDescent="0.25">
      <c r="A7055">
        <v>166</v>
      </c>
      <c r="B7055">
        <v>214</v>
      </c>
      <c r="C7055">
        <v>1</v>
      </c>
      <c r="D7055" t="str">
        <f t="shared" si="146"/>
        <v>21+</v>
      </c>
    </row>
    <row r="7056" spans="1:4" x14ac:dyDescent="0.25">
      <c r="A7056">
        <v>166</v>
      </c>
      <c r="B7056">
        <v>256</v>
      </c>
      <c r="C7056">
        <v>1</v>
      </c>
      <c r="D7056" t="str">
        <f t="shared" si="146"/>
        <v>21+</v>
      </c>
    </row>
    <row r="7057" spans="1:4" x14ac:dyDescent="0.25">
      <c r="A7057">
        <v>168</v>
      </c>
      <c r="B7057">
        <v>201</v>
      </c>
      <c r="C7057">
        <v>1</v>
      </c>
      <c r="D7057" t="str">
        <f t="shared" si="146"/>
        <v>21+</v>
      </c>
    </row>
    <row r="7058" spans="1:4" x14ac:dyDescent="0.25">
      <c r="A7058">
        <v>169</v>
      </c>
      <c r="B7058">
        <v>220</v>
      </c>
      <c r="C7058">
        <v>1</v>
      </c>
      <c r="D7058" t="str">
        <f t="shared" si="146"/>
        <v>21+</v>
      </c>
    </row>
    <row r="7059" spans="1:4" x14ac:dyDescent="0.25">
      <c r="A7059">
        <v>170</v>
      </c>
      <c r="B7059">
        <v>258</v>
      </c>
      <c r="C7059">
        <v>1</v>
      </c>
      <c r="D7059" t="str">
        <f t="shared" si="146"/>
        <v>21+</v>
      </c>
    </row>
    <row r="7060" spans="1:4" x14ac:dyDescent="0.25">
      <c r="A7060">
        <v>170</v>
      </c>
      <c r="B7060">
        <v>414</v>
      </c>
      <c r="C7060">
        <v>1</v>
      </c>
      <c r="D7060" t="str">
        <f t="shared" si="146"/>
        <v>21+</v>
      </c>
    </row>
    <row r="7061" spans="1:4" x14ac:dyDescent="0.25">
      <c r="A7061">
        <v>170</v>
      </c>
      <c r="B7061">
        <v>418</v>
      </c>
      <c r="C7061">
        <v>1</v>
      </c>
      <c r="D7061" t="str">
        <f t="shared" si="146"/>
        <v>21+</v>
      </c>
    </row>
    <row r="7062" spans="1:4" x14ac:dyDescent="0.25">
      <c r="A7062">
        <v>171</v>
      </c>
      <c r="B7062">
        <v>172</v>
      </c>
      <c r="C7062">
        <v>1</v>
      </c>
      <c r="D7062">
        <f t="shared" si="146"/>
        <v>1</v>
      </c>
    </row>
    <row r="7063" spans="1:4" x14ac:dyDescent="0.25">
      <c r="A7063">
        <v>171</v>
      </c>
      <c r="B7063">
        <v>174</v>
      </c>
      <c r="C7063">
        <v>1</v>
      </c>
      <c r="D7063">
        <f t="shared" si="146"/>
        <v>3</v>
      </c>
    </row>
    <row r="7064" spans="1:4" x14ac:dyDescent="0.25">
      <c r="A7064">
        <v>171</v>
      </c>
      <c r="B7064">
        <v>247</v>
      </c>
      <c r="C7064">
        <v>1</v>
      </c>
      <c r="D7064" t="str">
        <f t="shared" si="146"/>
        <v>21+</v>
      </c>
    </row>
    <row r="7065" spans="1:4" x14ac:dyDescent="0.25">
      <c r="A7065">
        <v>172</v>
      </c>
      <c r="B7065">
        <v>172</v>
      </c>
      <c r="C7065">
        <v>1</v>
      </c>
      <c r="D7065">
        <f t="shared" si="146"/>
        <v>0</v>
      </c>
    </row>
    <row r="7066" spans="1:4" x14ac:dyDescent="0.25">
      <c r="A7066">
        <v>172</v>
      </c>
      <c r="B7066">
        <v>202</v>
      </c>
      <c r="C7066">
        <v>1</v>
      </c>
      <c r="D7066" t="str">
        <f t="shared" si="146"/>
        <v>21+</v>
      </c>
    </row>
    <row r="7067" spans="1:4" x14ac:dyDescent="0.25">
      <c r="A7067">
        <v>172</v>
      </c>
      <c r="B7067">
        <v>247</v>
      </c>
      <c r="C7067">
        <v>1</v>
      </c>
      <c r="D7067" t="str">
        <f t="shared" si="146"/>
        <v>21+</v>
      </c>
    </row>
    <row r="7068" spans="1:4" x14ac:dyDescent="0.25">
      <c r="A7068">
        <v>173</v>
      </c>
      <c r="B7068">
        <v>175</v>
      </c>
      <c r="C7068">
        <v>1</v>
      </c>
      <c r="D7068">
        <f t="shared" si="146"/>
        <v>2</v>
      </c>
    </row>
    <row r="7069" spans="1:4" x14ac:dyDescent="0.25">
      <c r="A7069">
        <v>173</v>
      </c>
      <c r="B7069">
        <v>193</v>
      </c>
      <c r="C7069">
        <v>1</v>
      </c>
      <c r="D7069">
        <f t="shared" si="146"/>
        <v>20</v>
      </c>
    </row>
    <row r="7070" spans="1:4" x14ac:dyDescent="0.25">
      <c r="A7070">
        <v>173</v>
      </c>
      <c r="B7070">
        <v>359</v>
      </c>
      <c r="C7070">
        <v>1</v>
      </c>
      <c r="D7070" t="str">
        <f t="shared" si="146"/>
        <v>21+</v>
      </c>
    </row>
    <row r="7071" spans="1:4" x14ac:dyDescent="0.25">
      <c r="A7071">
        <v>174</v>
      </c>
      <c r="B7071">
        <v>174</v>
      </c>
      <c r="C7071">
        <v>1</v>
      </c>
      <c r="D7071">
        <f t="shared" si="146"/>
        <v>0</v>
      </c>
    </row>
    <row r="7072" spans="1:4" x14ac:dyDescent="0.25">
      <c r="A7072">
        <v>174</v>
      </c>
      <c r="B7072">
        <v>180</v>
      </c>
      <c r="C7072">
        <v>1</v>
      </c>
      <c r="D7072">
        <f t="shared" si="146"/>
        <v>6</v>
      </c>
    </row>
    <row r="7073" spans="1:4" x14ac:dyDescent="0.25">
      <c r="A7073">
        <v>174</v>
      </c>
      <c r="B7073">
        <v>349</v>
      </c>
      <c r="C7073">
        <v>1</v>
      </c>
      <c r="D7073" t="str">
        <f t="shared" si="146"/>
        <v>21+</v>
      </c>
    </row>
    <row r="7074" spans="1:4" x14ac:dyDescent="0.25">
      <c r="A7074">
        <v>175</v>
      </c>
      <c r="B7074">
        <v>239</v>
      </c>
      <c r="C7074">
        <v>1</v>
      </c>
      <c r="D7074" t="str">
        <f t="shared" si="146"/>
        <v>21+</v>
      </c>
    </row>
    <row r="7075" spans="1:4" x14ac:dyDescent="0.25">
      <c r="A7075">
        <v>175</v>
      </c>
      <c r="B7075">
        <v>261</v>
      </c>
      <c r="C7075">
        <v>1</v>
      </c>
      <c r="D7075" t="str">
        <f t="shared" si="146"/>
        <v>21+</v>
      </c>
    </row>
    <row r="7076" spans="1:4" x14ac:dyDescent="0.25">
      <c r="A7076">
        <v>176</v>
      </c>
      <c r="B7076">
        <v>183</v>
      </c>
      <c r="C7076">
        <v>1</v>
      </c>
      <c r="D7076">
        <f t="shared" si="146"/>
        <v>7</v>
      </c>
    </row>
    <row r="7077" spans="1:4" x14ac:dyDescent="0.25">
      <c r="A7077">
        <v>176</v>
      </c>
      <c r="B7077">
        <v>247</v>
      </c>
      <c r="C7077">
        <v>1</v>
      </c>
      <c r="D7077" t="str">
        <f t="shared" si="146"/>
        <v>21+</v>
      </c>
    </row>
    <row r="7078" spans="1:4" x14ac:dyDescent="0.25">
      <c r="A7078">
        <v>177</v>
      </c>
      <c r="B7078">
        <v>312</v>
      </c>
      <c r="C7078">
        <v>1</v>
      </c>
      <c r="D7078" t="str">
        <f t="shared" si="146"/>
        <v>21+</v>
      </c>
    </row>
    <row r="7079" spans="1:4" x14ac:dyDescent="0.25">
      <c r="A7079">
        <v>178</v>
      </c>
      <c r="B7079">
        <v>180</v>
      </c>
      <c r="C7079">
        <v>1</v>
      </c>
      <c r="D7079">
        <f t="shared" si="146"/>
        <v>2</v>
      </c>
    </row>
    <row r="7080" spans="1:4" x14ac:dyDescent="0.25">
      <c r="A7080">
        <v>178</v>
      </c>
      <c r="B7080">
        <v>226</v>
      </c>
      <c r="C7080">
        <v>1</v>
      </c>
      <c r="D7080" t="str">
        <f t="shared" si="146"/>
        <v>21+</v>
      </c>
    </row>
    <row r="7081" spans="1:4" x14ac:dyDescent="0.25">
      <c r="A7081">
        <v>180</v>
      </c>
      <c r="B7081">
        <v>263</v>
      </c>
      <c r="C7081">
        <v>1</v>
      </c>
      <c r="D7081" t="str">
        <f t="shared" si="146"/>
        <v>21+</v>
      </c>
    </row>
    <row r="7082" spans="1:4" x14ac:dyDescent="0.25">
      <c r="A7082">
        <v>180</v>
      </c>
      <c r="B7082">
        <v>268</v>
      </c>
      <c r="C7082">
        <v>1</v>
      </c>
      <c r="D7082" t="str">
        <f t="shared" si="146"/>
        <v>21+</v>
      </c>
    </row>
    <row r="7083" spans="1:4" x14ac:dyDescent="0.25">
      <c r="A7083">
        <v>180</v>
      </c>
      <c r="B7083">
        <v>338</v>
      </c>
      <c r="C7083">
        <v>1</v>
      </c>
      <c r="D7083" t="str">
        <f t="shared" si="146"/>
        <v>21+</v>
      </c>
    </row>
    <row r="7084" spans="1:4" x14ac:dyDescent="0.25">
      <c r="A7084">
        <v>180</v>
      </c>
      <c r="B7084">
        <v>418</v>
      </c>
      <c r="C7084">
        <v>1</v>
      </c>
      <c r="D7084" t="str">
        <f t="shared" si="146"/>
        <v>21+</v>
      </c>
    </row>
    <row r="7085" spans="1:4" x14ac:dyDescent="0.25">
      <c r="A7085">
        <v>186</v>
      </c>
      <c r="B7085">
        <v>201</v>
      </c>
      <c r="C7085">
        <v>1</v>
      </c>
      <c r="D7085">
        <f t="shared" si="146"/>
        <v>15</v>
      </c>
    </row>
    <row r="7086" spans="1:4" x14ac:dyDescent="0.25">
      <c r="A7086">
        <v>187</v>
      </c>
      <c r="B7086">
        <v>188</v>
      </c>
      <c r="C7086">
        <v>1</v>
      </c>
      <c r="D7086">
        <f t="shared" si="146"/>
        <v>1</v>
      </c>
    </row>
    <row r="7087" spans="1:4" x14ac:dyDescent="0.25">
      <c r="A7087">
        <v>188</v>
      </c>
      <c r="B7087">
        <v>192</v>
      </c>
      <c r="C7087">
        <v>1</v>
      </c>
      <c r="D7087">
        <f t="shared" si="146"/>
        <v>4</v>
      </c>
    </row>
    <row r="7088" spans="1:4" x14ac:dyDescent="0.25">
      <c r="A7088">
        <v>188</v>
      </c>
      <c r="B7088">
        <v>222</v>
      </c>
      <c r="C7088">
        <v>1</v>
      </c>
      <c r="D7088" t="str">
        <f t="shared" si="146"/>
        <v>21+</v>
      </c>
    </row>
    <row r="7089" spans="1:4" x14ac:dyDescent="0.25">
      <c r="A7089">
        <v>188</v>
      </c>
      <c r="B7089">
        <v>230</v>
      </c>
      <c r="C7089">
        <v>1</v>
      </c>
      <c r="D7089" t="str">
        <f t="shared" si="146"/>
        <v>21+</v>
      </c>
    </row>
    <row r="7090" spans="1:4" x14ac:dyDescent="0.25">
      <c r="A7090">
        <v>189</v>
      </c>
      <c r="B7090">
        <v>247</v>
      </c>
      <c r="C7090">
        <v>1</v>
      </c>
      <c r="D7090" t="str">
        <f t="shared" si="146"/>
        <v>21+</v>
      </c>
    </row>
    <row r="7091" spans="1:4" x14ac:dyDescent="0.25">
      <c r="A7091">
        <v>190</v>
      </c>
      <c r="B7091">
        <v>212</v>
      </c>
      <c r="C7091">
        <v>1</v>
      </c>
      <c r="D7091" t="str">
        <f t="shared" si="146"/>
        <v>21+</v>
      </c>
    </row>
    <row r="7092" spans="1:4" x14ac:dyDescent="0.25">
      <c r="A7092">
        <v>191</v>
      </c>
      <c r="B7092">
        <v>224</v>
      </c>
      <c r="C7092">
        <v>1</v>
      </c>
      <c r="D7092" t="str">
        <f t="shared" si="146"/>
        <v>21+</v>
      </c>
    </row>
    <row r="7093" spans="1:4" x14ac:dyDescent="0.25">
      <c r="A7093">
        <v>192</v>
      </c>
      <c r="B7093">
        <v>275</v>
      </c>
      <c r="C7093">
        <v>1</v>
      </c>
      <c r="D7093" t="str">
        <f t="shared" si="146"/>
        <v>21+</v>
      </c>
    </row>
    <row r="7094" spans="1:4" x14ac:dyDescent="0.25">
      <c r="A7094">
        <v>193</v>
      </c>
      <c r="B7094">
        <v>207</v>
      </c>
      <c r="C7094">
        <v>1</v>
      </c>
      <c r="D7094">
        <f t="shared" si="146"/>
        <v>14</v>
      </c>
    </row>
    <row r="7095" spans="1:4" x14ac:dyDescent="0.25">
      <c r="A7095">
        <v>193</v>
      </c>
      <c r="B7095">
        <v>541</v>
      </c>
      <c r="C7095">
        <v>1</v>
      </c>
      <c r="D7095" t="str">
        <f t="shared" si="146"/>
        <v>21+</v>
      </c>
    </row>
    <row r="7096" spans="1:4" x14ac:dyDescent="0.25">
      <c r="A7096">
        <v>196</v>
      </c>
      <c r="B7096">
        <v>220</v>
      </c>
      <c r="C7096">
        <v>1</v>
      </c>
      <c r="D7096" t="str">
        <f t="shared" si="146"/>
        <v>21+</v>
      </c>
    </row>
    <row r="7097" spans="1:4" x14ac:dyDescent="0.25">
      <c r="A7097">
        <v>199</v>
      </c>
      <c r="B7097">
        <v>220</v>
      </c>
      <c r="C7097">
        <v>1</v>
      </c>
      <c r="D7097" t="str">
        <f t="shared" si="146"/>
        <v>21+</v>
      </c>
    </row>
    <row r="7098" spans="1:4" x14ac:dyDescent="0.25">
      <c r="A7098">
        <v>200</v>
      </c>
      <c r="B7098">
        <v>203</v>
      </c>
      <c r="C7098">
        <v>1</v>
      </c>
      <c r="D7098">
        <f t="shared" si="146"/>
        <v>3</v>
      </c>
    </row>
    <row r="7099" spans="1:4" x14ac:dyDescent="0.25">
      <c r="A7099">
        <v>200</v>
      </c>
      <c r="B7099">
        <v>218</v>
      </c>
      <c r="C7099">
        <v>1</v>
      </c>
      <c r="D7099">
        <f t="shared" si="146"/>
        <v>18</v>
      </c>
    </row>
    <row r="7100" spans="1:4" x14ac:dyDescent="0.25">
      <c r="A7100">
        <v>202</v>
      </c>
      <c r="B7100">
        <v>204</v>
      </c>
      <c r="C7100">
        <v>1</v>
      </c>
      <c r="D7100">
        <f t="shared" si="146"/>
        <v>2</v>
      </c>
    </row>
    <row r="7101" spans="1:4" x14ac:dyDescent="0.25">
      <c r="A7101">
        <v>203</v>
      </c>
      <c r="B7101">
        <v>213</v>
      </c>
      <c r="C7101">
        <v>1</v>
      </c>
      <c r="D7101">
        <f t="shared" si="146"/>
        <v>10</v>
      </c>
    </row>
    <row r="7102" spans="1:4" x14ac:dyDescent="0.25">
      <c r="A7102">
        <v>204</v>
      </c>
      <c r="B7102">
        <v>490</v>
      </c>
      <c r="C7102">
        <v>1</v>
      </c>
      <c r="D7102" t="str">
        <f t="shared" si="146"/>
        <v>21+</v>
      </c>
    </row>
    <row r="7103" spans="1:4" x14ac:dyDescent="0.25">
      <c r="A7103">
        <v>205</v>
      </c>
      <c r="B7103">
        <v>258</v>
      </c>
      <c r="C7103">
        <v>1</v>
      </c>
      <c r="D7103" t="str">
        <f t="shared" si="146"/>
        <v>21+</v>
      </c>
    </row>
    <row r="7104" spans="1:4" x14ac:dyDescent="0.25">
      <c r="A7104">
        <v>206</v>
      </c>
      <c r="B7104">
        <v>251</v>
      </c>
      <c r="C7104">
        <v>1</v>
      </c>
      <c r="D7104" t="str">
        <f t="shared" si="146"/>
        <v>21+</v>
      </c>
    </row>
    <row r="7105" spans="1:4" x14ac:dyDescent="0.25">
      <c r="A7105">
        <v>206</v>
      </c>
      <c r="B7105">
        <v>969</v>
      </c>
      <c r="C7105">
        <v>1</v>
      </c>
      <c r="D7105" t="str">
        <f t="shared" si="146"/>
        <v>21+</v>
      </c>
    </row>
    <row r="7106" spans="1:4" x14ac:dyDescent="0.25">
      <c r="A7106">
        <v>207</v>
      </c>
      <c r="B7106">
        <v>213</v>
      </c>
      <c r="C7106">
        <v>1</v>
      </c>
      <c r="D7106">
        <f t="shared" si="146"/>
        <v>6</v>
      </c>
    </row>
    <row r="7107" spans="1:4" x14ac:dyDescent="0.25">
      <c r="A7107">
        <v>207</v>
      </c>
      <c r="B7107">
        <v>237</v>
      </c>
      <c r="C7107">
        <v>1</v>
      </c>
      <c r="D7107" t="str">
        <f t="shared" ref="D7107:D7161" si="147">IF(B7107-A7107&lt;21,B7107-A7107,"21+")</f>
        <v>21+</v>
      </c>
    </row>
    <row r="7108" spans="1:4" x14ac:dyDescent="0.25">
      <c r="A7108">
        <v>207</v>
      </c>
      <c r="B7108">
        <v>251</v>
      </c>
      <c r="C7108">
        <v>1</v>
      </c>
      <c r="D7108" t="str">
        <f t="shared" si="147"/>
        <v>21+</v>
      </c>
    </row>
    <row r="7109" spans="1:4" x14ac:dyDescent="0.25">
      <c r="A7109">
        <v>208</v>
      </c>
      <c r="B7109">
        <v>225</v>
      </c>
      <c r="C7109">
        <v>1</v>
      </c>
      <c r="D7109">
        <f t="shared" si="147"/>
        <v>17</v>
      </c>
    </row>
    <row r="7110" spans="1:4" x14ac:dyDescent="0.25">
      <c r="A7110">
        <v>209</v>
      </c>
      <c r="B7110">
        <v>237</v>
      </c>
      <c r="C7110">
        <v>1</v>
      </c>
      <c r="D7110" t="str">
        <f t="shared" si="147"/>
        <v>21+</v>
      </c>
    </row>
    <row r="7111" spans="1:4" x14ac:dyDescent="0.25">
      <c r="A7111">
        <v>209</v>
      </c>
      <c r="B7111">
        <v>559</v>
      </c>
      <c r="C7111">
        <v>1</v>
      </c>
      <c r="D7111" t="str">
        <f t="shared" si="147"/>
        <v>21+</v>
      </c>
    </row>
    <row r="7112" spans="1:4" x14ac:dyDescent="0.25">
      <c r="A7112">
        <v>210</v>
      </c>
      <c r="B7112">
        <v>226</v>
      </c>
      <c r="C7112">
        <v>1</v>
      </c>
      <c r="D7112">
        <f t="shared" si="147"/>
        <v>16</v>
      </c>
    </row>
    <row r="7113" spans="1:4" x14ac:dyDescent="0.25">
      <c r="A7113">
        <v>210</v>
      </c>
      <c r="B7113">
        <v>302</v>
      </c>
      <c r="C7113">
        <v>1</v>
      </c>
      <c r="D7113" t="str">
        <f t="shared" si="147"/>
        <v>21+</v>
      </c>
    </row>
    <row r="7114" spans="1:4" x14ac:dyDescent="0.25">
      <c r="A7114">
        <v>211</v>
      </c>
      <c r="B7114">
        <v>211</v>
      </c>
      <c r="C7114">
        <v>1</v>
      </c>
      <c r="D7114">
        <f t="shared" si="147"/>
        <v>0</v>
      </c>
    </row>
    <row r="7115" spans="1:4" x14ac:dyDescent="0.25">
      <c r="A7115">
        <v>212</v>
      </c>
      <c r="B7115">
        <v>250</v>
      </c>
      <c r="C7115">
        <v>1</v>
      </c>
      <c r="D7115" t="str">
        <f t="shared" si="147"/>
        <v>21+</v>
      </c>
    </row>
    <row r="7116" spans="1:4" x14ac:dyDescent="0.25">
      <c r="A7116">
        <v>212</v>
      </c>
      <c r="B7116">
        <v>270</v>
      </c>
      <c r="C7116">
        <v>1</v>
      </c>
      <c r="D7116" t="str">
        <f t="shared" si="147"/>
        <v>21+</v>
      </c>
    </row>
    <row r="7117" spans="1:4" x14ac:dyDescent="0.25">
      <c r="A7117">
        <v>215</v>
      </c>
      <c r="B7117">
        <v>266</v>
      </c>
      <c r="C7117">
        <v>1</v>
      </c>
      <c r="D7117" t="str">
        <f t="shared" si="147"/>
        <v>21+</v>
      </c>
    </row>
    <row r="7118" spans="1:4" x14ac:dyDescent="0.25">
      <c r="A7118">
        <v>215</v>
      </c>
      <c r="B7118">
        <v>273</v>
      </c>
      <c r="C7118">
        <v>1</v>
      </c>
      <c r="D7118" t="str">
        <f t="shared" si="147"/>
        <v>21+</v>
      </c>
    </row>
    <row r="7119" spans="1:4" x14ac:dyDescent="0.25">
      <c r="A7119">
        <v>215</v>
      </c>
      <c r="B7119">
        <v>280</v>
      </c>
      <c r="C7119">
        <v>1</v>
      </c>
      <c r="D7119" t="str">
        <f t="shared" si="147"/>
        <v>21+</v>
      </c>
    </row>
    <row r="7120" spans="1:4" x14ac:dyDescent="0.25">
      <c r="A7120">
        <v>216</v>
      </c>
      <c r="B7120">
        <v>218</v>
      </c>
      <c r="C7120">
        <v>1</v>
      </c>
      <c r="D7120">
        <f t="shared" si="147"/>
        <v>2</v>
      </c>
    </row>
    <row r="7121" spans="1:4" x14ac:dyDescent="0.25">
      <c r="A7121">
        <v>218</v>
      </c>
      <c r="B7121">
        <v>220</v>
      </c>
      <c r="C7121">
        <v>1</v>
      </c>
      <c r="D7121">
        <f t="shared" si="147"/>
        <v>2</v>
      </c>
    </row>
    <row r="7122" spans="1:4" x14ac:dyDescent="0.25">
      <c r="A7122">
        <v>221</v>
      </c>
      <c r="B7122">
        <v>256</v>
      </c>
      <c r="C7122">
        <v>1</v>
      </c>
      <c r="D7122" t="str">
        <f t="shared" si="147"/>
        <v>21+</v>
      </c>
    </row>
    <row r="7123" spans="1:4" x14ac:dyDescent="0.25">
      <c r="A7123">
        <v>222</v>
      </c>
      <c r="B7123">
        <v>269</v>
      </c>
      <c r="C7123">
        <v>1</v>
      </c>
      <c r="D7123" t="str">
        <f t="shared" si="147"/>
        <v>21+</v>
      </c>
    </row>
    <row r="7124" spans="1:4" x14ac:dyDescent="0.25">
      <c r="A7124">
        <v>224</v>
      </c>
      <c r="B7124">
        <v>236</v>
      </c>
      <c r="C7124">
        <v>1</v>
      </c>
      <c r="D7124">
        <f t="shared" si="147"/>
        <v>12</v>
      </c>
    </row>
    <row r="7125" spans="1:4" x14ac:dyDescent="0.25">
      <c r="A7125">
        <v>227</v>
      </c>
      <c r="B7125">
        <v>249</v>
      </c>
      <c r="C7125">
        <v>1</v>
      </c>
      <c r="D7125" t="str">
        <f t="shared" si="147"/>
        <v>21+</v>
      </c>
    </row>
    <row r="7126" spans="1:4" x14ac:dyDescent="0.25">
      <c r="A7126">
        <v>228</v>
      </c>
      <c r="B7126">
        <v>256</v>
      </c>
      <c r="C7126">
        <v>1</v>
      </c>
      <c r="D7126" t="str">
        <f t="shared" si="147"/>
        <v>21+</v>
      </c>
    </row>
    <row r="7127" spans="1:4" x14ac:dyDescent="0.25">
      <c r="A7127">
        <v>229</v>
      </c>
      <c r="B7127">
        <v>238</v>
      </c>
      <c r="C7127">
        <v>1</v>
      </c>
      <c r="D7127">
        <f t="shared" si="147"/>
        <v>9</v>
      </c>
    </row>
    <row r="7128" spans="1:4" x14ac:dyDescent="0.25">
      <c r="A7128">
        <v>232</v>
      </c>
      <c r="B7128">
        <v>237</v>
      </c>
      <c r="C7128">
        <v>1</v>
      </c>
      <c r="D7128">
        <f t="shared" si="147"/>
        <v>5</v>
      </c>
    </row>
    <row r="7129" spans="1:4" x14ac:dyDescent="0.25">
      <c r="A7129">
        <v>234</v>
      </c>
      <c r="B7129">
        <v>243</v>
      </c>
      <c r="C7129">
        <v>1</v>
      </c>
      <c r="D7129">
        <f t="shared" si="147"/>
        <v>9</v>
      </c>
    </row>
    <row r="7130" spans="1:4" x14ac:dyDescent="0.25">
      <c r="A7130">
        <v>234</v>
      </c>
      <c r="B7130">
        <v>246</v>
      </c>
      <c r="C7130">
        <v>1</v>
      </c>
      <c r="D7130">
        <f t="shared" si="147"/>
        <v>12</v>
      </c>
    </row>
    <row r="7131" spans="1:4" x14ac:dyDescent="0.25">
      <c r="A7131">
        <v>234</v>
      </c>
      <c r="B7131">
        <v>406</v>
      </c>
      <c r="C7131">
        <v>1</v>
      </c>
      <c r="D7131" t="str">
        <f t="shared" si="147"/>
        <v>21+</v>
      </c>
    </row>
    <row r="7132" spans="1:4" x14ac:dyDescent="0.25">
      <c r="A7132">
        <v>239</v>
      </c>
      <c r="B7132">
        <v>243</v>
      </c>
      <c r="C7132">
        <v>1</v>
      </c>
      <c r="D7132">
        <f t="shared" si="147"/>
        <v>4</v>
      </c>
    </row>
    <row r="7133" spans="1:4" x14ac:dyDescent="0.25">
      <c r="A7133">
        <v>240</v>
      </c>
      <c r="B7133">
        <v>245</v>
      </c>
      <c r="C7133">
        <v>1</v>
      </c>
      <c r="D7133">
        <f t="shared" si="147"/>
        <v>5</v>
      </c>
    </row>
    <row r="7134" spans="1:4" x14ac:dyDescent="0.25">
      <c r="A7134">
        <v>240</v>
      </c>
      <c r="B7134">
        <v>564</v>
      </c>
      <c r="C7134">
        <v>1</v>
      </c>
      <c r="D7134" t="str">
        <f t="shared" si="147"/>
        <v>21+</v>
      </c>
    </row>
    <row r="7135" spans="1:4" x14ac:dyDescent="0.25">
      <c r="A7135">
        <v>243</v>
      </c>
      <c r="B7135">
        <v>345</v>
      </c>
      <c r="C7135">
        <v>1</v>
      </c>
      <c r="D7135" t="str">
        <f t="shared" si="147"/>
        <v>21+</v>
      </c>
    </row>
    <row r="7136" spans="1:4" x14ac:dyDescent="0.25">
      <c r="A7136">
        <v>244</v>
      </c>
      <c r="B7136">
        <v>308</v>
      </c>
      <c r="C7136">
        <v>1</v>
      </c>
      <c r="D7136" t="str">
        <f t="shared" si="147"/>
        <v>21+</v>
      </c>
    </row>
    <row r="7137" spans="1:4" x14ac:dyDescent="0.25">
      <c r="A7137">
        <v>246</v>
      </c>
      <c r="B7137">
        <v>250</v>
      </c>
      <c r="C7137">
        <v>1</v>
      </c>
      <c r="D7137">
        <f t="shared" si="147"/>
        <v>4</v>
      </c>
    </row>
    <row r="7138" spans="1:4" x14ac:dyDescent="0.25">
      <c r="A7138">
        <v>248</v>
      </c>
      <c r="B7138">
        <v>273</v>
      </c>
      <c r="C7138">
        <v>1</v>
      </c>
      <c r="D7138" t="str">
        <f t="shared" si="147"/>
        <v>21+</v>
      </c>
    </row>
    <row r="7139" spans="1:4" x14ac:dyDescent="0.25">
      <c r="A7139">
        <v>249</v>
      </c>
      <c r="B7139">
        <v>319</v>
      </c>
      <c r="C7139">
        <v>1</v>
      </c>
      <c r="D7139" t="str">
        <f t="shared" si="147"/>
        <v>21+</v>
      </c>
    </row>
    <row r="7140" spans="1:4" x14ac:dyDescent="0.25">
      <c r="A7140">
        <v>250</v>
      </c>
      <c r="B7140">
        <v>259</v>
      </c>
      <c r="C7140">
        <v>1</v>
      </c>
      <c r="D7140">
        <f t="shared" si="147"/>
        <v>9</v>
      </c>
    </row>
    <row r="7141" spans="1:4" x14ac:dyDescent="0.25">
      <c r="A7141">
        <v>250</v>
      </c>
      <c r="B7141">
        <v>260</v>
      </c>
      <c r="C7141">
        <v>1</v>
      </c>
      <c r="D7141">
        <f t="shared" si="147"/>
        <v>10</v>
      </c>
    </row>
    <row r="7142" spans="1:4" x14ac:dyDescent="0.25">
      <c r="A7142">
        <v>257</v>
      </c>
      <c r="B7142">
        <v>276</v>
      </c>
      <c r="C7142">
        <v>1</v>
      </c>
      <c r="D7142">
        <f t="shared" si="147"/>
        <v>19</v>
      </c>
    </row>
    <row r="7143" spans="1:4" x14ac:dyDescent="0.25">
      <c r="A7143">
        <v>258</v>
      </c>
      <c r="B7143">
        <v>270</v>
      </c>
      <c r="C7143">
        <v>1</v>
      </c>
      <c r="D7143">
        <f t="shared" si="147"/>
        <v>12</v>
      </c>
    </row>
    <row r="7144" spans="1:4" x14ac:dyDescent="0.25">
      <c r="A7144">
        <v>258</v>
      </c>
      <c r="B7144">
        <v>612</v>
      </c>
      <c r="C7144">
        <v>1</v>
      </c>
      <c r="D7144" t="str">
        <f t="shared" si="147"/>
        <v>21+</v>
      </c>
    </row>
    <row r="7145" spans="1:4" x14ac:dyDescent="0.25">
      <c r="A7145">
        <v>261</v>
      </c>
      <c r="B7145">
        <v>430</v>
      </c>
      <c r="C7145">
        <v>1</v>
      </c>
      <c r="D7145" t="str">
        <f t="shared" si="147"/>
        <v>21+</v>
      </c>
    </row>
    <row r="7146" spans="1:4" x14ac:dyDescent="0.25">
      <c r="A7146">
        <v>277</v>
      </c>
      <c r="B7146">
        <v>321</v>
      </c>
      <c r="C7146">
        <v>1</v>
      </c>
      <c r="D7146" t="str">
        <f t="shared" si="147"/>
        <v>21+</v>
      </c>
    </row>
    <row r="7147" spans="1:4" x14ac:dyDescent="0.25">
      <c r="A7147">
        <v>282</v>
      </c>
      <c r="B7147">
        <v>282</v>
      </c>
      <c r="C7147">
        <v>1</v>
      </c>
      <c r="D7147">
        <f t="shared" si="147"/>
        <v>0</v>
      </c>
    </row>
    <row r="7148" spans="1:4" x14ac:dyDescent="0.25">
      <c r="A7148">
        <v>290</v>
      </c>
      <c r="B7148">
        <v>291</v>
      </c>
      <c r="C7148">
        <v>1</v>
      </c>
      <c r="D7148">
        <f t="shared" si="147"/>
        <v>1</v>
      </c>
    </row>
    <row r="7149" spans="1:4" x14ac:dyDescent="0.25">
      <c r="A7149">
        <v>295</v>
      </c>
      <c r="B7149">
        <v>321</v>
      </c>
      <c r="C7149">
        <v>1</v>
      </c>
      <c r="D7149" t="str">
        <f t="shared" si="147"/>
        <v>21+</v>
      </c>
    </row>
    <row r="7150" spans="1:4" x14ac:dyDescent="0.25">
      <c r="A7150">
        <v>297</v>
      </c>
      <c r="B7150">
        <v>307</v>
      </c>
      <c r="C7150">
        <v>1</v>
      </c>
      <c r="D7150">
        <f t="shared" si="147"/>
        <v>10</v>
      </c>
    </row>
    <row r="7151" spans="1:4" x14ac:dyDescent="0.25">
      <c r="A7151">
        <v>305</v>
      </c>
      <c r="B7151">
        <v>313</v>
      </c>
      <c r="C7151">
        <v>1</v>
      </c>
      <c r="D7151">
        <f t="shared" si="147"/>
        <v>8</v>
      </c>
    </row>
    <row r="7152" spans="1:4" x14ac:dyDescent="0.25">
      <c r="A7152">
        <v>307</v>
      </c>
      <c r="B7152">
        <v>364</v>
      </c>
      <c r="C7152">
        <v>1</v>
      </c>
      <c r="D7152" t="str">
        <f t="shared" si="147"/>
        <v>21+</v>
      </c>
    </row>
    <row r="7153" spans="1:4" x14ac:dyDescent="0.25">
      <c r="A7153">
        <v>309</v>
      </c>
      <c r="B7153">
        <v>346</v>
      </c>
      <c r="C7153">
        <v>1</v>
      </c>
      <c r="D7153" t="str">
        <f t="shared" si="147"/>
        <v>21+</v>
      </c>
    </row>
    <row r="7154" spans="1:4" x14ac:dyDescent="0.25">
      <c r="A7154">
        <v>350</v>
      </c>
      <c r="B7154">
        <v>891</v>
      </c>
      <c r="C7154">
        <v>1</v>
      </c>
      <c r="D7154" t="str">
        <f t="shared" si="147"/>
        <v>21+</v>
      </c>
    </row>
    <row r="7155" spans="1:4" x14ac:dyDescent="0.25">
      <c r="A7155">
        <v>355</v>
      </c>
      <c r="B7155">
        <v>586</v>
      </c>
      <c r="C7155">
        <v>1</v>
      </c>
      <c r="D7155" t="str">
        <f t="shared" si="147"/>
        <v>21+</v>
      </c>
    </row>
    <row r="7156" spans="1:4" x14ac:dyDescent="0.25">
      <c r="A7156">
        <v>450</v>
      </c>
      <c r="B7156">
        <v>550</v>
      </c>
      <c r="C7156">
        <v>1</v>
      </c>
      <c r="D7156" t="str">
        <f t="shared" si="147"/>
        <v>21+</v>
      </c>
    </row>
    <row r="7157" spans="1:4" x14ac:dyDescent="0.25">
      <c r="A7157">
        <v>463</v>
      </c>
      <c r="B7157">
        <v>836</v>
      </c>
      <c r="C7157">
        <v>1</v>
      </c>
      <c r="D7157" t="str">
        <f t="shared" si="147"/>
        <v>21+</v>
      </c>
    </row>
    <row r="7158" spans="1:4" x14ac:dyDescent="0.25">
      <c r="A7158">
        <v>511</v>
      </c>
      <c r="B7158">
        <v>587</v>
      </c>
      <c r="C7158">
        <v>1</v>
      </c>
      <c r="D7158" t="str">
        <f t="shared" si="147"/>
        <v>21+</v>
      </c>
    </row>
    <row r="7159" spans="1:4" x14ac:dyDescent="0.25">
      <c r="A7159">
        <v>542</v>
      </c>
      <c r="B7159">
        <v>911</v>
      </c>
      <c r="C7159">
        <v>1</v>
      </c>
      <c r="D7159" t="str">
        <f t="shared" si="147"/>
        <v>21+</v>
      </c>
    </row>
    <row r="7160" spans="1:4" x14ac:dyDescent="0.25">
      <c r="A7160">
        <v>574</v>
      </c>
      <c r="B7160">
        <v>593</v>
      </c>
      <c r="C7160">
        <v>1</v>
      </c>
      <c r="D7160">
        <f t="shared" si="147"/>
        <v>19</v>
      </c>
    </row>
    <row r="7161" spans="1:4" x14ac:dyDescent="0.25">
      <c r="A7161">
        <v>794</v>
      </c>
      <c r="B7161">
        <v>923</v>
      </c>
      <c r="C7161">
        <v>1</v>
      </c>
      <c r="D7161" t="str">
        <f t="shared" si="147"/>
        <v>21+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3266C-9361-4E21-BCAC-2104BB3FF409}">
  <dimension ref="A1:Q22"/>
  <sheetViews>
    <sheetView workbookViewId="0">
      <selection activeCell="J31" sqref="J31"/>
    </sheetView>
  </sheetViews>
  <sheetFormatPr defaultRowHeight="15" x14ac:dyDescent="0.25"/>
  <cols>
    <col min="10" max="11" width="12.28515625" bestFit="1" customWidth="1"/>
  </cols>
  <sheetData>
    <row r="1" spans="1:17" x14ac:dyDescent="0.25">
      <c r="A1" t="s">
        <v>562</v>
      </c>
      <c r="B1" t="s">
        <v>1104</v>
      </c>
      <c r="C1" t="s">
        <v>1105</v>
      </c>
      <c r="D1" t="s">
        <v>1</v>
      </c>
    </row>
    <row r="2" spans="1:17" x14ac:dyDescent="0.25">
      <c r="A2">
        <v>1</v>
      </c>
      <c r="B2" t="s">
        <v>1106</v>
      </c>
      <c r="C2">
        <v>12891761</v>
      </c>
      <c r="D2">
        <v>14159</v>
      </c>
      <c r="E2" s="10">
        <f>D2/C2</f>
        <v>1.0982983628070673E-3</v>
      </c>
      <c r="J2" t="s">
        <v>1122</v>
      </c>
      <c r="K2" t="s">
        <v>1123</v>
      </c>
      <c r="L2" t="s">
        <v>1105</v>
      </c>
      <c r="M2" t="s">
        <v>1124</v>
      </c>
      <c r="N2" t="s">
        <v>1125</v>
      </c>
      <c r="O2" t="s">
        <v>1126</v>
      </c>
      <c r="P2" t="s">
        <v>1103</v>
      </c>
      <c r="Q2" t="s">
        <v>1127</v>
      </c>
    </row>
    <row r="3" spans="1:17" x14ac:dyDescent="0.25">
      <c r="A3">
        <v>2</v>
      </c>
      <c r="B3" t="s">
        <v>1107</v>
      </c>
      <c r="C3">
        <v>21129161</v>
      </c>
      <c r="D3">
        <v>97505</v>
      </c>
      <c r="E3" s="10">
        <f>D3/C3</f>
        <v>4.6147123399741235E-3</v>
      </c>
      <c r="J3" t="s">
        <v>1070</v>
      </c>
      <c r="K3" t="s">
        <v>1072</v>
      </c>
      <c r="L3">
        <v>2551578</v>
      </c>
      <c r="M3">
        <v>0</v>
      </c>
      <c r="N3">
        <v>17342</v>
      </c>
      <c r="O3" t="str">
        <f t="shared" ref="O3:O17" si="0">IF(J3=K3,"Same","Different")</f>
        <v>Different</v>
      </c>
      <c r="P3" s="3">
        <f t="shared" ref="P3:P17" si="1">L3/$L$19</f>
        <v>0.14725500306880088</v>
      </c>
      <c r="Q3" s="10">
        <f>N3/L3</f>
        <v>6.7965784310728495E-3</v>
      </c>
    </row>
    <row r="4" spans="1:17" x14ac:dyDescent="0.25">
      <c r="J4" t="s">
        <v>1072</v>
      </c>
      <c r="K4" t="s">
        <v>1070</v>
      </c>
      <c r="L4">
        <v>2335787</v>
      </c>
      <c r="M4">
        <v>0</v>
      </c>
      <c r="N4">
        <v>9987</v>
      </c>
      <c r="O4" t="str">
        <f t="shared" si="0"/>
        <v>Different</v>
      </c>
      <c r="P4" s="3">
        <f t="shared" si="1"/>
        <v>0.13480141381257604</v>
      </c>
      <c r="Q4" s="10">
        <f t="shared" ref="Q4:Q17" si="2">N4/L4</f>
        <v>4.2756467092247711E-3</v>
      </c>
    </row>
    <row r="5" spans="1:17" x14ac:dyDescent="0.25">
      <c r="J5" t="s">
        <v>1071</v>
      </c>
      <c r="K5" t="s">
        <v>1070</v>
      </c>
      <c r="L5">
        <v>405118</v>
      </c>
      <c r="M5">
        <v>0</v>
      </c>
      <c r="N5">
        <v>1521</v>
      </c>
      <c r="O5" t="str">
        <f t="shared" si="0"/>
        <v>Different</v>
      </c>
      <c r="P5" s="3">
        <f t="shared" si="1"/>
        <v>2.3379905428415854E-2</v>
      </c>
      <c r="Q5" s="10">
        <f t="shared" si="2"/>
        <v>3.7544616630216382E-3</v>
      </c>
    </row>
    <row r="6" spans="1:17" x14ac:dyDescent="0.25">
      <c r="J6" t="s">
        <v>1071</v>
      </c>
      <c r="K6" t="s">
        <v>1072</v>
      </c>
      <c r="L6">
        <v>318715</v>
      </c>
      <c r="M6">
        <v>0</v>
      </c>
      <c r="N6">
        <v>2205</v>
      </c>
      <c r="O6" t="str">
        <f t="shared" si="0"/>
        <v>Different</v>
      </c>
      <c r="P6" s="3">
        <f t="shared" si="1"/>
        <v>1.839347192328546E-2</v>
      </c>
      <c r="Q6" s="10">
        <f t="shared" si="2"/>
        <v>6.9184067270131626E-3</v>
      </c>
    </row>
    <row r="7" spans="1:17" x14ac:dyDescent="0.25">
      <c r="A7" t="s">
        <v>554</v>
      </c>
      <c r="B7" t="s">
        <v>1104</v>
      </c>
      <c r="C7" t="s">
        <v>1105</v>
      </c>
      <c r="D7" t="s">
        <v>1</v>
      </c>
      <c r="J7" t="s">
        <v>1070</v>
      </c>
      <c r="K7" t="s">
        <v>1071</v>
      </c>
      <c r="L7">
        <v>144217</v>
      </c>
      <c r="M7">
        <v>0</v>
      </c>
      <c r="N7">
        <v>78</v>
      </c>
      <c r="O7" t="str">
        <f t="shared" si="0"/>
        <v>Different</v>
      </c>
      <c r="P7" s="3">
        <f t="shared" si="1"/>
        <v>8.3229573140908321E-3</v>
      </c>
      <c r="Q7" s="10">
        <f t="shared" si="2"/>
        <v>5.4085163330259262E-4</v>
      </c>
    </row>
    <row r="8" spans="1:17" x14ac:dyDescent="0.25">
      <c r="B8" t="s">
        <v>1106</v>
      </c>
      <c r="C8">
        <v>29446377</v>
      </c>
      <c r="D8">
        <v>88075</v>
      </c>
      <c r="E8" s="10">
        <f>D8/C8</f>
        <v>2.9910301019374979E-3</v>
      </c>
      <c r="F8">
        <f>C8/$C$10</f>
        <v>0.8655373008409355</v>
      </c>
      <c r="J8" t="s">
        <v>1072</v>
      </c>
      <c r="K8" t="s">
        <v>1071</v>
      </c>
      <c r="L8">
        <v>50379</v>
      </c>
      <c r="M8">
        <v>0</v>
      </c>
      <c r="N8">
        <v>64</v>
      </c>
      <c r="O8" t="str">
        <f t="shared" si="0"/>
        <v>Different</v>
      </c>
      <c r="P8" s="3">
        <f t="shared" si="1"/>
        <v>2.9074399448510368E-3</v>
      </c>
      <c r="Q8" s="10">
        <f t="shared" si="2"/>
        <v>1.2703705909208201E-3</v>
      </c>
    </row>
    <row r="9" spans="1:17" x14ac:dyDescent="0.25">
      <c r="B9" t="s">
        <v>1107</v>
      </c>
      <c r="C9">
        <v>4574545</v>
      </c>
      <c r="D9">
        <v>23589</v>
      </c>
      <c r="E9" s="10">
        <f>D9/C9</f>
        <v>5.1565784138094609E-3</v>
      </c>
      <c r="F9">
        <f>C9/$C$10</f>
        <v>0.13446269915906453</v>
      </c>
      <c r="J9" t="s">
        <v>1070</v>
      </c>
      <c r="K9" t="s">
        <v>1078</v>
      </c>
      <c r="L9">
        <v>9759</v>
      </c>
      <c r="M9">
        <v>0</v>
      </c>
      <c r="N9">
        <v>128</v>
      </c>
      <c r="O9" t="str">
        <f t="shared" si="0"/>
        <v>Different</v>
      </c>
      <c r="P9" s="3">
        <f t="shared" si="1"/>
        <v>5.6320503427621175E-4</v>
      </c>
      <c r="Q9" s="10">
        <f t="shared" si="2"/>
        <v>1.3116097960856644E-2</v>
      </c>
    </row>
    <row r="10" spans="1:17" x14ac:dyDescent="0.25">
      <c r="C10">
        <f>SUM(C8:C9)</f>
        <v>34020922</v>
      </c>
      <c r="E10" s="10"/>
      <c r="J10" t="s">
        <v>1072</v>
      </c>
      <c r="K10" t="s">
        <v>1078</v>
      </c>
      <c r="L10">
        <v>7547</v>
      </c>
      <c r="M10">
        <v>0</v>
      </c>
      <c r="N10">
        <v>86</v>
      </c>
      <c r="O10" t="str">
        <f t="shared" si="0"/>
        <v>Different</v>
      </c>
      <c r="P10" s="3">
        <f t="shared" si="1"/>
        <v>4.3554753496081257E-4</v>
      </c>
      <c r="Q10" s="10">
        <f t="shared" si="2"/>
        <v>1.1395256393268849E-2</v>
      </c>
    </row>
    <row r="11" spans="1:17" x14ac:dyDescent="0.25">
      <c r="E11" s="10"/>
      <c r="J11" t="s">
        <v>1078</v>
      </c>
      <c r="K11" t="s">
        <v>1070</v>
      </c>
      <c r="L11">
        <v>7037</v>
      </c>
      <c r="M11">
        <v>0</v>
      </c>
      <c r="N11">
        <v>10</v>
      </c>
      <c r="O11" t="str">
        <f t="shared" si="0"/>
        <v>Different</v>
      </c>
      <c r="P11" s="3">
        <f t="shared" si="1"/>
        <v>4.0611474804813012E-4</v>
      </c>
      <c r="Q11" s="10">
        <f t="shared" si="2"/>
        <v>1.4210601108426886E-3</v>
      </c>
    </row>
    <row r="12" spans="1:17" x14ac:dyDescent="0.25">
      <c r="J12" t="s">
        <v>1078</v>
      </c>
      <c r="K12" t="s">
        <v>1072</v>
      </c>
      <c r="L12">
        <v>5576</v>
      </c>
      <c r="M12">
        <v>0</v>
      </c>
      <c r="N12">
        <v>44</v>
      </c>
      <c r="O12" t="str">
        <f t="shared" si="0"/>
        <v>Different</v>
      </c>
      <c r="P12" s="3">
        <f t="shared" si="1"/>
        <v>3.2179847024532807E-4</v>
      </c>
      <c r="Q12" s="10">
        <f t="shared" si="2"/>
        <v>7.8909612625538018E-3</v>
      </c>
    </row>
    <row r="13" spans="1:17" x14ac:dyDescent="0.25">
      <c r="J13" t="s">
        <v>1071</v>
      </c>
      <c r="K13" t="s">
        <v>1078</v>
      </c>
      <c r="L13">
        <v>1775</v>
      </c>
      <c r="M13">
        <v>0</v>
      </c>
      <c r="N13">
        <v>25</v>
      </c>
      <c r="O13" t="str">
        <f t="shared" si="0"/>
        <v>Different</v>
      </c>
      <c r="P13" s="3">
        <f t="shared" si="1"/>
        <v>1.0243764072551242E-4</v>
      </c>
      <c r="Q13" s="10">
        <f t="shared" si="2"/>
        <v>1.4084507042253521E-2</v>
      </c>
    </row>
    <row r="14" spans="1:17" x14ac:dyDescent="0.25">
      <c r="B14" t="s">
        <v>1108</v>
      </c>
      <c r="C14" t="s">
        <v>1109</v>
      </c>
      <c r="D14" t="s">
        <v>1105</v>
      </c>
      <c r="E14" t="s">
        <v>1</v>
      </c>
      <c r="J14" t="s">
        <v>1070</v>
      </c>
      <c r="K14" t="s">
        <v>1070</v>
      </c>
      <c r="L14">
        <v>7117330</v>
      </c>
      <c r="M14">
        <v>0</v>
      </c>
      <c r="N14">
        <v>20777</v>
      </c>
      <c r="O14" t="str">
        <f t="shared" si="0"/>
        <v>Same</v>
      </c>
      <c r="P14" s="3">
        <f t="shared" si="1"/>
        <v>0.41075070054361201</v>
      </c>
      <c r="Q14" s="10">
        <f t="shared" si="2"/>
        <v>2.9192126822839464E-3</v>
      </c>
    </row>
    <row r="15" spans="1:17" x14ac:dyDescent="0.25">
      <c r="A15">
        <v>1</v>
      </c>
      <c r="B15" t="s">
        <v>1110</v>
      </c>
      <c r="C15" t="s">
        <v>1110</v>
      </c>
      <c r="D15">
        <v>5868418</v>
      </c>
      <c r="E15">
        <v>16891</v>
      </c>
      <c r="F15" s="10">
        <f>E15/D15</f>
        <v>2.8782884927419962E-3</v>
      </c>
      <c r="G15" s="3">
        <f>D15/$D$19</f>
        <v>0.17249438448493548</v>
      </c>
      <c r="J15" t="s">
        <v>1072</v>
      </c>
      <c r="K15" t="s">
        <v>1072</v>
      </c>
      <c r="L15">
        <v>3377586</v>
      </c>
      <c r="M15">
        <v>0</v>
      </c>
      <c r="N15">
        <v>13540</v>
      </c>
      <c r="O15" t="str">
        <f t="shared" si="0"/>
        <v>Same</v>
      </c>
      <c r="P15" s="3">
        <f t="shared" si="1"/>
        <v>0.194925037288744</v>
      </c>
      <c r="Q15" s="10">
        <f t="shared" si="2"/>
        <v>4.0087802353515204E-3</v>
      </c>
    </row>
    <row r="16" spans="1:17" x14ac:dyDescent="0.25">
      <c r="A16">
        <v>2</v>
      </c>
      <c r="B16" t="s">
        <v>1111</v>
      </c>
      <c r="C16" t="s">
        <v>1110</v>
      </c>
      <c r="D16">
        <v>2162403</v>
      </c>
      <c r="E16">
        <v>14419</v>
      </c>
      <c r="F16" s="10">
        <f>E16/D16</f>
        <v>6.6680447631639432E-3</v>
      </c>
      <c r="G16" s="3">
        <f t="shared" ref="G16:G18" si="3">D16/$D$19</f>
        <v>6.3560975801890379E-2</v>
      </c>
      <c r="J16" t="s">
        <v>1071</v>
      </c>
      <c r="K16" t="s">
        <v>1071</v>
      </c>
      <c r="L16">
        <v>968033</v>
      </c>
      <c r="M16">
        <v>0</v>
      </c>
      <c r="N16">
        <v>314</v>
      </c>
      <c r="O16" t="str">
        <f t="shared" si="0"/>
        <v>Same</v>
      </c>
      <c r="P16" s="3">
        <f t="shared" si="1"/>
        <v>5.586648826165632E-2</v>
      </c>
      <c r="Q16" s="10">
        <f t="shared" si="2"/>
        <v>3.2436910725150897E-4</v>
      </c>
    </row>
    <row r="17" spans="1:17" x14ac:dyDescent="0.25">
      <c r="A17">
        <v>3</v>
      </c>
      <c r="B17" t="s">
        <v>1110</v>
      </c>
      <c r="C17" t="s">
        <v>1111</v>
      </c>
      <c r="D17">
        <v>1899335</v>
      </c>
      <c r="E17">
        <v>8366</v>
      </c>
      <c r="F17" s="10">
        <f t="shared" ref="F17:F18" si="4">E17/D17</f>
        <v>4.4046995395756938E-3</v>
      </c>
      <c r="G17" s="3">
        <f t="shared" si="3"/>
        <v>5.5828439922939184E-2</v>
      </c>
      <c r="J17" t="s">
        <v>1078</v>
      </c>
      <c r="K17" t="s">
        <v>1078</v>
      </c>
      <c r="L17">
        <v>27178</v>
      </c>
      <c r="M17">
        <v>0</v>
      </c>
      <c r="N17">
        <v>161</v>
      </c>
      <c r="O17" t="str">
        <f t="shared" si="0"/>
        <v>Same</v>
      </c>
      <c r="P17" s="3">
        <f t="shared" si="1"/>
        <v>1.5684789857115362E-3</v>
      </c>
      <c r="Q17" s="10">
        <f t="shared" si="2"/>
        <v>5.92390904407977E-3</v>
      </c>
    </row>
    <row r="18" spans="1:17" x14ac:dyDescent="0.25">
      <c r="A18">
        <v>4</v>
      </c>
      <c r="B18" t="s">
        <v>1111</v>
      </c>
      <c r="C18" t="s">
        <v>1111</v>
      </c>
      <c r="D18">
        <v>24090766</v>
      </c>
      <c r="E18">
        <v>71988</v>
      </c>
      <c r="F18" s="10">
        <f t="shared" si="4"/>
        <v>2.9881988808492018E-3</v>
      </c>
      <c r="G18" s="3">
        <f t="shared" si="3"/>
        <v>0.70811619979023499</v>
      </c>
    </row>
    <row r="19" spans="1:17" x14ac:dyDescent="0.25">
      <c r="D19">
        <f>SUM(D15:D18)</f>
        <v>34020922</v>
      </c>
      <c r="L19">
        <f>SUM(L3:L17)</f>
        <v>17327615</v>
      </c>
      <c r="N19">
        <f>SUM(N3:N17)</f>
        <v>66282</v>
      </c>
    </row>
    <row r="21" spans="1:17" x14ac:dyDescent="0.25">
      <c r="L21">
        <f>SUM(L3:L13)</f>
        <v>5837488</v>
      </c>
      <c r="N21">
        <f t="shared" ref="N21" si="5">SUM(N3:N13)</f>
        <v>31490</v>
      </c>
      <c r="Q21" s="10">
        <f>N21/L21</f>
        <v>5.3944436374001965E-3</v>
      </c>
    </row>
    <row r="22" spans="1:17" x14ac:dyDescent="0.25">
      <c r="L22">
        <f>SUM(L14:L17)</f>
        <v>11490127</v>
      </c>
      <c r="N22">
        <f t="shared" ref="N22" si="6">SUM(N14:N17)</f>
        <v>34792</v>
      </c>
      <c r="Q22" s="10">
        <f>N22/L22</f>
        <v>3.0279909003616758E-3</v>
      </c>
    </row>
  </sheetData>
  <sortState xmlns:xlrd2="http://schemas.microsoft.com/office/spreadsheetml/2017/richdata2" ref="J3:P17">
    <sortCondition ref="O2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22B47-3516-4337-B0EA-05C168FAEE81}">
  <dimension ref="A1:J239"/>
  <sheetViews>
    <sheetView topLeftCell="A207" workbookViewId="0">
      <selection activeCell="H1" sqref="H1:H239"/>
    </sheetView>
  </sheetViews>
  <sheetFormatPr defaultRowHeight="15" x14ac:dyDescent="0.25"/>
  <cols>
    <col min="1" max="1" width="51.85546875" customWidth="1"/>
    <col min="2" max="2" width="86.140625" customWidth="1"/>
    <col min="3" max="3" width="11.7109375" bestFit="1" customWidth="1"/>
    <col min="4" max="6" width="11.7109375" customWidth="1"/>
  </cols>
  <sheetData>
    <row r="1" spans="1:10" x14ac:dyDescent="0.25">
      <c r="A1" t="s">
        <v>108</v>
      </c>
      <c r="B1" t="s">
        <v>109</v>
      </c>
      <c r="C1" t="s">
        <v>0</v>
      </c>
      <c r="D1" t="s">
        <v>1</v>
      </c>
      <c r="E1" t="s">
        <v>396</v>
      </c>
      <c r="F1" t="s">
        <v>397</v>
      </c>
      <c r="G1" t="s">
        <v>398</v>
      </c>
      <c r="H1" t="s">
        <v>395</v>
      </c>
      <c r="I1" t="s">
        <v>539</v>
      </c>
      <c r="J1" t="s">
        <v>538</v>
      </c>
    </row>
    <row r="2" spans="1:10" x14ac:dyDescent="0.25">
      <c r="A2" t="s">
        <v>110</v>
      </c>
      <c r="B2" t="s">
        <v>111</v>
      </c>
      <c r="C2">
        <v>4</v>
      </c>
      <c r="D2">
        <v>2</v>
      </c>
      <c r="E2">
        <v>3</v>
      </c>
      <c r="F2">
        <v>1</v>
      </c>
      <c r="G2" t="str">
        <f>VLOOKUP(A2,Campaign_Creative_Lookup!$A$2:$B$47,2,FALSE)</f>
        <v>Other Drugs</v>
      </c>
      <c r="H2" t="s">
        <v>375</v>
      </c>
      <c r="I2" t="str">
        <f>VLOOKUP(B2,Campaign_Creative_Lookup!$D$2:$E$176,2,FALSE)</f>
        <v>Dinner Party</v>
      </c>
      <c r="J2" t="s">
        <v>445</v>
      </c>
    </row>
    <row r="3" spans="1:10" x14ac:dyDescent="0.25">
      <c r="A3" t="s">
        <v>110</v>
      </c>
      <c r="B3" t="s">
        <v>112</v>
      </c>
      <c r="C3">
        <v>41</v>
      </c>
      <c r="D3">
        <v>14</v>
      </c>
      <c r="E3">
        <v>29</v>
      </c>
      <c r="F3">
        <v>9</v>
      </c>
      <c r="G3" t="str">
        <f>VLOOKUP(A3,Campaign_Creative_Lookup!$A$2:$B$47,2,FALSE)</f>
        <v>Other Drugs</v>
      </c>
      <c r="H3" t="s">
        <v>375</v>
      </c>
      <c r="I3" t="str">
        <f>VLOOKUP(B3,Campaign_Creative_Lookup!$D$2:$E$176,2,FALSE)</f>
        <v>Movie Time</v>
      </c>
      <c r="J3" t="s">
        <v>441</v>
      </c>
    </row>
    <row r="4" spans="1:10" x14ac:dyDescent="0.25">
      <c r="A4" t="s">
        <v>113</v>
      </c>
      <c r="B4" t="s">
        <v>114</v>
      </c>
      <c r="C4">
        <v>3</v>
      </c>
      <c r="D4">
        <v>0</v>
      </c>
      <c r="E4">
        <v>0</v>
      </c>
      <c r="F4">
        <v>2</v>
      </c>
      <c r="G4" t="str">
        <f>VLOOKUP(A4,Campaign_Creative_Lookup!$A$2:$B$47,2,FALSE)</f>
        <v>Other Drugs</v>
      </c>
      <c r="H4" t="s">
        <v>375</v>
      </c>
      <c r="I4" t="e">
        <f>VLOOKUP(B4,Campaign_Creative_Lookup!$D$2:$E$176,2,FALSE)</f>
        <v>#N/A</v>
      </c>
      <c r="J4" t="s">
        <v>437</v>
      </c>
    </row>
    <row r="5" spans="1:10" x14ac:dyDescent="0.25">
      <c r="A5" t="s">
        <v>115</v>
      </c>
      <c r="B5" t="s">
        <v>116</v>
      </c>
      <c r="C5">
        <v>1</v>
      </c>
      <c r="D5">
        <v>0</v>
      </c>
      <c r="E5">
        <v>1</v>
      </c>
      <c r="F5">
        <v>0</v>
      </c>
      <c r="G5" t="e">
        <f>VLOOKUP(A5,Campaign_Creative_Lookup!$A$2:$B$47,2,FALSE)</f>
        <v>#N/A</v>
      </c>
      <c r="H5" t="s">
        <v>375</v>
      </c>
      <c r="I5" t="str">
        <f>VLOOKUP(B5,Campaign_Creative_Lookup!$D$2:$E$176,2,FALSE)</f>
        <v>Other</v>
      </c>
      <c r="J5" t="s">
        <v>437</v>
      </c>
    </row>
    <row r="6" spans="1:10" x14ac:dyDescent="0.25">
      <c r="A6" t="s">
        <v>115</v>
      </c>
      <c r="B6" t="s">
        <v>114</v>
      </c>
      <c r="C6">
        <v>1</v>
      </c>
      <c r="D6">
        <v>0</v>
      </c>
      <c r="E6">
        <v>0</v>
      </c>
      <c r="F6">
        <v>0</v>
      </c>
      <c r="G6" t="e">
        <f>VLOOKUP(A6,Campaign_Creative_Lookup!$A$2:$B$47,2,FALSE)</f>
        <v>#N/A</v>
      </c>
      <c r="H6" t="s">
        <v>375</v>
      </c>
      <c r="I6" t="e">
        <f>VLOOKUP(B6,Campaign_Creative_Lookup!$D$2:$E$176,2,FALSE)</f>
        <v>#N/A</v>
      </c>
      <c r="J6" t="s">
        <v>437</v>
      </c>
    </row>
    <row r="7" spans="1:10" x14ac:dyDescent="0.25">
      <c r="A7" t="s">
        <v>115</v>
      </c>
      <c r="B7" t="s">
        <v>117</v>
      </c>
      <c r="C7">
        <v>3</v>
      </c>
      <c r="D7">
        <v>0</v>
      </c>
      <c r="E7">
        <v>1</v>
      </c>
      <c r="F7">
        <v>2</v>
      </c>
      <c r="G7" t="e">
        <f>VLOOKUP(A7,Campaign_Creative_Lookup!$A$2:$B$47,2,FALSE)</f>
        <v>#N/A</v>
      </c>
      <c r="H7" t="s">
        <v>375</v>
      </c>
      <c r="I7" t="str">
        <f>VLOOKUP(B7,Campaign_Creative_Lookup!$D$2:$E$176,2,FALSE)</f>
        <v>White Video</v>
      </c>
      <c r="J7" t="s">
        <v>407</v>
      </c>
    </row>
    <row r="8" spans="1:10" x14ac:dyDescent="0.25">
      <c r="A8" t="s">
        <v>118</v>
      </c>
      <c r="B8" t="s">
        <v>119</v>
      </c>
      <c r="C8">
        <v>7</v>
      </c>
      <c r="D8">
        <v>1</v>
      </c>
      <c r="E8">
        <v>5</v>
      </c>
      <c r="F8">
        <v>3</v>
      </c>
      <c r="G8" t="str">
        <f>VLOOKUP(A8,Campaign_Creative_Lookup!$A$2:$B$47,2,FALSE)</f>
        <v>Other Drugs</v>
      </c>
      <c r="H8" t="s">
        <v>375</v>
      </c>
      <c r="I8" t="str">
        <f>VLOOKUP(B8,Campaign_Creative_Lookup!$D$2:$E$176,2,FALSE)</f>
        <v>White Video</v>
      </c>
      <c r="J8" t="s">
        <v>407</v>
      </c>
    </row>
    <row r="9" spans="1:10" x14ac:dyDescent="0.25">
      <c r="A9" t="s">
        <v>118</v>
      </c>
      <c r="B9" t="s">
        <v>120</v>
      </c>
      <c r="C9">
        <v>11</v>
      </c>
      <c r="D9">
        <v>0</v>
      </c>
      <c r="E9">
        <v>7</v>
      </c>
      <c r="F9">
        <v>1</v>
      </c>
      <c r="G9" t="str">
        <f>VLOOKUP(A9,Campaign_Creative_Lookup!$A$2:$B$47,2,FALSE)</f>
        <v>Other Drugs</v>
      </c>
      <c r="H9" t="s">
        <v>375</v>
      </c>
      <c r="I9" t="str">
        <f>VLOOKUP(B9,Campaign_Creative_Lookup!$D$2:$E$176,2,FALSE)</f>
        <v>White Video</v>
      </c>
      <c r="J9" t="s">
        <v>407</v>
      </c>
    </row>
    <row r="10" spans="1:10" x14ac:dyDescent="0.25">
      <c r="A10" t="s">
        <v>121</v>
      </c>
      <c r="B10" t="s">
        <v>122</v>
      </c>
      <c r="C10">
        <v>263126</v>
      </c>
      <c r="D10">
        <v>277</v>
      </c>
      <c r="E10">
        <v>54470</v>
      </c>
      <c r="F10">
        <v>0</v>
      </c>
      <c r="G10" t="e">
        <f>VLOOKUP(A10,Campaign_Creative_Lookup!$A$2:$B$47,2,FALSE)</f>
        <v>#N/A</v>
      </c>
      <c r="H10" t="s">
        <v>375</v>
      </c>
      <c r="I10" t="e">
        <f>VLOOKUP(B10,Campaign_Creative_Lookup!$D$2:$E$176,2,FALSE)</f>
        <v>#N/A</v>
      </c>
      <c r="J10" t="s">
        <v>504</v>
      </c>
    </row>
    <row r="11" spans="1:10" x14ac:dyDescent="0.25">
      <c r="A11" t="s">
        <v>123</v>
      </c>
      <c r="B11" t="s">
        <v>124</v>
      </c>
      <c r="C11">
        <v>2733</v>
      </c>
      <c r="D11">
        <v>114</v>
      </c>
      <c r="E11">
        <v>1715</v>
      </c>
      <c r="F11">
        <v>153</v>
      </c>
      <c r="G11" t="str">
        <f>VLOOKUP(A11,Campaign_Creative_Lookup!$A$2:$B$47,2,FALSE)</f>
        <v>Other Drugs</v>
      </c>
      <c r="H11" t="s">
        <v>375</v>
      </c>
      <c r="I11" t="str">
        <f>VLOOKUP(B11,Campaign_Creative_Lookup!$D$2:$E$176,2,FALSE)</f>
        <v>Other</v>
      </c>
      <c r="J11" t="s">
        <v>437</v>
      </c>
    </row>
    <row r="12" spans="1:10" x14ac:dyDescent="0.25">
      <c r="A12" t="s">
        <v>123</v>
      </c>
      <c r="B12" t="s">
        <v>125</v>
      </c>
      <c r="C12">
        <v>1982</v>
      </c>
      <c r="D12">
        <v>615</v>
      </c>
      <c r="E12">
        <v>484</v>
      </c>
      <c r="F12">
        <v>0</v>
      </c>
      <c r="G12" t="str">
        <f>VLOOKUP(A12,Campaign_Creative_Lookup!$A$2:$B$47,2,FALSE)</f>
        <v>Other Drugs</v>
      </c>
      <c r="H12" t="s">
        <v>375</v>
      </c>
      <c r="I12" t="e">
        <f>VLOOKUP(B12,Campaign_Creative_Lookup!$D$2:$E$176,2,FALSE)</f>
        <v>#N/A</v>
      </c>
      <c r="J12" t="s">
        <v>437</v>
      </c>
    </row>
    <row r="13" spans="1:10" x14ac:dyDescent="0.25">
      <c r="A13" t="s">
        <v>123</v>
      </c>
      <c r="B13" t="s">
        <v>126</v>
      </c>
      <c r="C13">
        <v>1592</v>
      </c>
      <c r="D13">
        <v>983</v>
      </c>
      <c r="E13">
        <v>157</v>
      </c>
      <c r="F13">
        <v>736</v>
      </c>
      <c r="G13" t="str">
        <f>VLOOKUP(A13,Campaign_Creative_Lookup!$A$2:$B$47,2,FALSE)</f>
        <v>Other Drugs</v>
      </c>
      <c r="H13" t="s">
        <v>375</v>
      </c>
      <c r="I13" t="e">
        <f>VLOOKUP(B13,Campaign_Creative_Lookup!$D$2:$E$176,2,FALSE)</f>
        <v>#N/A</v>
      </c>
      <c r="J13" t="s">
        <v>437</v>
      </c>
    </row>
    <row r="14" spans="1:10" x14ac:dyDescent="0.25">
      <c r="A14" t="s">
        <v>123</v>
      </c>
      <c r="B14" t="s">
        <v>127</v>
      </c>
      <c r="C14">
        <v>1186</v>
      </c>
      <c r="D14">
        <v>317</v>
      </c>
      <c r="E14">
        <v>457</v>
      </c>
      <c r="F14">
        <v>0</v>
      </c>
      <c r="G14" t="str">
        <f>VLOOKUP(A14,Campaign_Creative_Lookup!$A$2:$B$47,2,FALSE)</f>
        <v>Other Drugs</v>
      </c>
      <c r="H14" t="s">
        <v>375</v>
      </c>
      <c r="I14" t="e">
        <f>VLOOKUP(B14,Campaign_Creative_Lookup!$D$2:$E$176,2,FALSE)</f>
        <v>#N/A</v>
      </c>
      <c r="J14" t="s">
        <v>437</v>
      </c>
    </row>
    <row r="15" spans="1:10" x14ac:dyDescent="0.25">
      <c r="A15" t="s">
        <v>123</v>
      </c>
      <c r="B15" t="s">
        <v>128</v>
      </c>
      <c r="C15">
        <v>842</v>
      </c>
      <c r="D15">
        <v>602</v>
      </c>
      <c r="E15">
        <v>109</v>
      </c>
      <c r="F15">
        <v>378</v>
      </c>
      <c r="G15" t="str">
        <f>VLOOKUP(A15,Campaign_Creative_Lookup!$A$2:$B$47,2,FALSE)</f>
        <v>Other Drugs</v>
      </c>
      <c r="H15" t="s">
        <v>375</v>
      </c>
      <c r="I15" t="e">
        <f>VLOOKUP(B15,Campaign_Creative_Lookup!$D$2:$E$176,2,FALSE)</f>
        <v>#N/A</v>
      </c>
      <c r="J15" t="s">
        <v>437</v>
      </c>
    </row>
    <row r="16" spans="1:10" x14ac:dyDescent="0.25">
      <c r="A16" t="s">
        <v>123</v>
      </c>
      <c r="B16" t="s">
        <v>129</v>
      </c>
      <c r="C16">
        <v>43785</v>
      </c>
      <c r="D16">
        <v>12</v>
      </c>
      <c r="E16">
        <v>21832</v>
      </c>
      <c r="F16">
        <v>0</v>
      </c>
      <c r="G16" t="str">
        <f>VLOOKUP(A16,Campaign_Creative_Lookup!$A$2:$B$47,2,FALSE)</f>
        <v>Other Drugs</v>
      </c>
      <c r="H16" t="s">
        <v>375</v>
      </c>
      <c r="I16" t="str">
        <f>VLOOKUP(B16,Campaign_Creative_Lookup!$D$2:$E$176,2,FALSE)</f>
        <v>Other</v>
      </c>
      <c r="J16" t="s">
        <v>437</v>
      </c>
    </row>
    <row r="17" spans="1:10" x14ac:dyDescent="0.25">
      <c r="A17" t="s">
        <v>123</v>
      </c>
      <c r="B17" t="s">
        <v>130</v>
      </c>
      <c r="C17">
        <v>0</v>
      </c>
      <c r="D17">
        <v>0</v>
      </c>
      <c r="E17">
        <v>1</v>
      </c>
      <c r="F17">
        <v>0</v>
      </c>
      <c r="G17" t="str">
        <f>VLOOKUP(A17,Campaign_Creative_Lookup!$A$2:$B$47,2,FALSE)</f>
        <v>Other Drugs</v>
      </c>
      <c r="H17" t="s">
        <v>375</v>
      </c>
      <c r="I17" t="e">
        <f>VLOOKUP(B17,Campaign_Creative_Lookup!$D$2:$E$176,2,FALSE)</f>
        <v>#N/A</v>
      </c>
      <c r="J17" t="s">
        <v>437</v>
      </c>
    </row>
    <row r="18" spans="1:10" x14ac:dyDescent="0.25">
      <c r="A18" t="s">
        <v>123</v>
      </c>
      <c r="B18" t="s">
        <v>131</v>
      </c>
      <c r="C18">
        <v>2642</v>
      </c>
      <c r="D18">
        <v>1</v>
      </c>
      <c r="E18">
        <v>2076</v>
      </c>
      <c r="F18">
        <v>79</v>
      </c>
      <c r="G18" t="str">
        <f>VLOOKUP(A18,Campaign_Creative_Lookup!$A$2:$B$47,2,FALSE)</f>
        <v>Other Drugs</v>
      </c>
      <c r="H18" t="s">
        <v>375</v>
      </c>
      <c r="I18" t="e">
        <f>VLOOKUP(B18,Campaign_Creative_Lookup!$D$2:$E$176,2,FALSE)</f>
        <v>#N/A</v>
      </c>
      <c r="J18" t="s">
        <v>437</v>
      </c>
    </row>
    <row r="19" spans="1:10" x14ac:dyDescent="0.25">
      <c r="A19" t="s">
        <v>132</v>
      </c>
      <c r="B19" t="s">
        <v>133</v>
      </c>
      <c r="C19">
        <v>0</v>
      </c>
      <c r="D19">
        <v>0</v>
      </c>
      <c r="E19">
        <v>0</v>
      </c>
      <c r="F19">
        <v>0</v>
      </c>
      <c r="G19" t="str">
        <f>VLOOKUP(A19,Campaign_Creative_Lookup!$A$2:$B$47,2,FALSE)</f>
        <v>Diabetes Business Unit GM</v>
      </c>
      <c r="H19" t="s">
        <v>369</v>
      </c>
      <c r="I19" t="str">
        <f>VLOOKUP(B19,Campaign_Creative_Lookup!$D$2:$E$176,2,FALSE)</f>
        <v>Busy Life</v>
      </c>
      <c r="J19" t="s">
        <v>434</v>
      </c>
    </row>
    <row r="20" spans="1:10" x14ac:dyDescent="0.25">
      <c r="A20" t="s">
        <v>132</v>
      </c>
      <c r="B20" t="s">
        <v>134</v>
      </c>
      <c r="C20">
        <v>840</v>
      </c>
      <c r="D20">
        <v>569</v>
      </c>
      <c r="E20">
        <v>64</v>
      </c>
      <c r="F20">
        <v>381</v>
      </c>
      <c r="G20" t="str">
        <f>VLOOKUP(A20,Campaign_Creative_Lookup!$A$2:$B$47,2,FALSE)</f>
        <v>Diabetes Business Unit GM</v>
      </c>
      <c r="H20" t="s">
        <v>369</v>
      </c>
      <c r="I20" t="str">
        <f>VLOOKUP(B20,Campaign_Creative_Lookup!$D$2:$E$176,2,FALSE)</f>
        <v>First Dose</v>
      </c>
      <c r="J20" t="s">
        <v>433</v>
      </c>
    </row>
    <row r="21" spans="1:10" x14ac:dyDescent="0.25">
      <c r="A21" t="s">
        <v>132</v>
      </c>
      <c r="B21" t="s">
        <v>135</v>
      </c>
      <c r="C21">
        <v>676</v>
      </c>
      <c r="D21">
        <v>110</v>
      </c>
      <c r="E21">
        <v>412</v>
      </c>
      <c r="F21">
        <v>0</v>
      </c>
      <c r="G21" t="str">
        <f>VLOOKUP(A21,Campaign_Creative_Lookup!$A$2:$B$47,2,FALSE)</f>
        <v>Diabetes Business Unit GM</v>
      </c>
      <c r="H21" t="s">
        <v>369</v>
      </c>
      <c r="I21" t="e">
        <f>VLOOKUP(B21,Campaign_Creative_Lookup!$D$2:$E$176,2,FALSE)</f>
        <v>#N/A</v>
      </c>
      <c r="J21" t="s">
        <v>540</v>
      </c>
    </row>
    <row r="22" spans="1:10" x14ac:dyDescent="0.25">
      <c r="A22" t="s">
        <v>132</v>
      </c>
      <c r="B22" t="s">
        <v>136</v>
      </c>
      <c r="C22">
        <v>431</v>
      </c>
      <c r="D22">
        <v>180</v>
      </c>
      <c r="E22">
        <v>228</v>
      </c>
      <c r="F22">
        <v>142</v>
      </c>
      <c r="G22" t="str">
        <f>VLOOKUP(A22,Campaign_Creative_Lookup!$A$2:$B$47,2,FALSE)</f>
        <v>Diabetes Business Unit GM</v>
      </c>
      <c r="H22" t="s">
        <v>369</v>
      </c>
      <c r="I22" t="e">
        <f>VLOOKUP(B22,Campaign_Creative_Lookup!$D$2:$E$176,2,FALSE)</f>
        <v>#N/A</v>
      </c>
      <c r="J22" t="s">
        <v>540</v>
      </c>
    </row>
    <row r="23" spans="1:10" x14ac:dyDescent="0.25">
      <c r="A23" t="s">
        <v>132</v>
      </c>
      <c r="B23" t="s">
        <v>137</v>
      </c>
      <c r="C23">
        <v>10</v>
      </c>
      <c r="D23">
        <v>0</v>
      </c>
      <c r="E23">
        <v>6</v>
      </c>
      <c r="F23">
        <v>0</v>
      </c>
      <c r="G23" t="str">
        <f>VLOOKUP(A23,Campaign_Creative_Lookup!$A$2:$B$47,2,FALSE)</f>
        <v>Diabetes Business Unit GM</v>
      </c>
      <c r="H23" t="s">
        <v>369</v>
      </c>
      <c r="I23" t="e">
        <f>VLOOKUP(B23,Campaign_Creative_Lookup!$D$2:$E$176,2,FALSE)</f>
        <v>#N/A</v>
      </c>
      <c r="J23" t="s">
        <v>540</v>
      </c>
    </row>
    <row r="24" spans="1:10" x14ac:dyDescent="0.25">
      <c r="A24" t="s">
        <v>132</v>
      </c>
      <c r="B24" t="s">
        <v>138</v>
      </c>
      <c r="C24">
        <v>6</v>
      </c>
      <c r="D24">
        <v>0</v>
      </c>
      <c r="E24">
        <v>3</v>
      </c>
      <c r="F24">
        <v>2</v>
      </c>
      <c r="G24" t="str">
        <f>VLOOKUP(A24,Campaign_Creative_Lookup!$A$2:$B$47,2,FALSE)</f>
        <v>Diabetes Business Unit GM</v>
      </c>
      <c r="H24" t="s">
        <v>369</v>
      </c>
      <c r="I24" t="e">
        <f>VLOOKUP(B24,Campaign_Creative_Lookup!$D$2:$E$176,2,FALSE)</f>
        <v>#N/A</v>
      </c>
      <c r="J24" t="s">
        <v>540</v>
      </c>
    </row>
    <row r="25" spans="1:10" x14ac:dyDescent="0.25">
      <c r="A25" t="s">
        <v>132</v>
      </c>
      <c r="B25" t="s">
        <v>139</v>
      </c>
      <c r="C25">
        <v>0</v>
      </c>
      <c r="D25">
        <v>105</v>
      </c>
      <c r="E25">
        <v>0</v>
      </c>
      <c r="F25">
        <v>0</v>
      </c>
      <c r="G25" t="str">
        <f>VLOOKUP(A25,Campaign_Creative_Lookup!$A$2:$B$47,2,FALSE)</f>
        <v>Diabetes Business Unit GM</v>
      </c>
      <c r="H25" t="s">
        <v>369</v>
      </c>
      <c r="I25" t="str">
        <f>VLOOKUP(B25,Campaign_Creative_Lookup!$D$2:$E$176,2,FALSE)</f>
        <v>blank</v>
      </c>
      <c r="J25" t="s">
        <v>408</v>
      </c>
    </row>
    <row r="26" spans="1:10" x14ac:dyDescent="0.25">
      <c r="A26" t="s">
        <v>132</v>
      </c>
      <c r="B26" t="s">
        <v>140</v>
      </c>
      <c r="C26">
        <v>0</v>
      </c>
      <c r="D26">
        <v>0</v>
      </c>
      <c r="E26">
        <v>1</v>
      </c>
      <c r="F26">
        <v>0</v>
      </c>
      <c r="G26" t="str">
        <f>VLOOKUP(A26,Campaign_Creative_Lookup!$A$2:$B$47,2,FALSE)</f>
        <v>Diabetes Business Unit GM</v>
      </c>
      <c r="H26" t="s">
        <v>369</v>
      </c>
      <c r="I26" t="e">
        <f>VLOOKUP(B26,Campaign_Creative_Lookup!$D$2:$E$176,2,FALSE)</f>
        <v>#N/A</v>
      </c>
      <c r="J26" t="s">
        <v>417</v>
      </c>
    </row>
    <row r="27" spans="1:10" x14ac:dyDescent="0.25">
      <c r="A27" t="s">
        <v>132</v>
      </c>
      <c r="B27" t="s">
        <v>141</v>
      </c>
      <c r="C27">
        <v>1</v>
      </c>
      <c r="D27">
        <v>0</v>
      </c>
      <c r="E27">
        <v>2</v>
      </c>
      <c r="F27">
        <v>0</v>
      </c>
      <c r="G27" t="str">
        <f>VLOOKUP(A27,Campaign_Creative_Lookup!$A$2:$B$47,2,FALSE)</f>
        <v>Diabetes Business Unit GM</v>
      </c>
      <c r="H27" t="s">
        <v>369</v>
      </c>
      <c r="I27" t="e">
        <f>VLOOKUP(B27,Campaign_Creative_Lookup!$D$2:$E$176,2,FALSE)</f>
        <v>#N/A</v>
      </c>
      <c r="J27" t="s">
        <v>417</v>
      </c>
    </row>
    <row r="28" spans="1:10" x14ac:dyDescent="0.25">
      <c r="A28" t="s">
        <v>132</v>
      </c>
      <c r="B28" t="s">
        <v>142</v>
      </c>
      <c r="C28">
        <v>2101</v>
      </c>
      <c r="D28">
        <v>344</v>
      </c>
      <c r="E28">
        <v>1310</v>
      </c>
      <c r="F28">
        <v>0</v>
      </c>
      <c r="G28" t="str">
        <f>VLOOKUP(A28,Campaign_Creative_Lookup!$A$2:$B$47,2,FALSE)</f>
        <v>Diabetes Business Unit GM</v>
      </c>
      <c r="H28" t="s">
        <v>369</v>
      </c>
      <c r="I28" t="e">
        <f>VLOOKUP(B28,Campaign_Creative_Lookup!$D$2:$E$176,2,FALSE)</f>
        <v>#N/A</v>
      </c>
      <c r="J28" t="s">
        <v>417</v>
      </c>
    </row>
    <row r="29" spans="1:10" x14ac:dyDescent="0.25">
      <c r="A29" t="s">
        <v>132</v>
      </c>
      <c r="B29" t="s">
        <v>143</v>
      </c>
      <c r="C29">
        <v>1399</v>
      </c>
      <c r="D29">
        <v>564</v>
      </c>
      <c r="E29">
        <v>786</v>
      </c>
      <c r="F29">
        <v>498</v>
      </c>
      <c r="G29" t="str">
        <f>VLOOKUP(A29,Campaign_Creative_Lookup!$A$2:$B$47,2,FALSE)</f>
        <v>Diabetes Business Unit GM</v>
      </c>
      <c r="H29" t="s">
        <v>369</v>
      </c>
      <c r="I29" t="e">
        <f>VLOOKUP(B29,Campaign_Creative_Lookup!$D$2:$E$176,2,FALSE)</f>
        <v>#N/A</v>
      </c>
      <c r="J29" t="s">
        <v>417</v>
      </c>
    </row>
    <row r="30" spans="1:10" x14ac:dyDescent="0.25">
      <c r="A30" t="s">
        <v>132</v>
      </c>
      <c r="B30" t="s">
        <v>144</v>
      </c>
      <c r="C30">
        <v>34</v>
      </c>
      <c r="D30">
        <v>1</v>
      </c>
      <c r="E30">
        <v>25</v>
      </c>
      <c r="F30">
        <v>0</v>
      </c>
      <c r="G30" t="str">
        <f>VLOOKUP(A30,Campaign_Creative_Lookup!$A$2:$B$47,2,FALSE)</f>
        <v>Diabetes Business Unit GM</v>
      </c>
      <c r="H30" t="s">
        <v>369</v>
      </c>
      <c r="I30" t="e">
        <f>VLOOKUP(B30,Campaign_Creative_Lookup!$D$2:$E$176,2,FALSE)</f>
        <v>#N/A</v>
      </c>
      <c r="J30" t="s">
        <v>417</v>
      </c>
    </row>
    <row r="31" spans="1:10" x14ac:dyDescent="0.25">
      <c r="A31" t="s">
        <v>132</v>
      </c>
      <c r="B31" t="s">
        <v>145</v>
      </c>
      <c r="C31">
        <v>19</v>
      </c>
      <c r="D31">
        <v>0</v>
      </c>
      <c r="E31">
        <v>8</v>
      </c>
      <c r="F31">
        <v>3</v>
      </c>
      <c r="G31" t="str">
        <f>VLOOKUP(A31,Campaign_Creative_Lookup!$A$2:$B$47,2,FALSE)</f>
        <v>Diabetes Business Unit GM</v>
      </c>
      <c r="H31" t="s">
        <v>369</v>
      </c>
      <c r="I31" t="e">
        <f>VLOOKUP(B31,Campaign_Creative_Lookup!$D$2:$E$176,2,FALSE)</f>
        <v>#N/A</v>
      </c>
      <c r="J31" t="s">
        <v>417</v>
      </c>
    </row>
    <row r="32" spans="1:10" x14ac:dyDescent="0.25">
      <c r="A32" t="s">
        <v>132</v>
      </c>
      <c r="B32" t="s">
        <v>146</v>
      </c>
      <c r="C32">
        <v>719</v>
      </c>
      <c r="D32">
        <v>261</v>
      </c>
      <c r="E32">
        <v>435</v>
      </c>
      <c r="F32">
        <v>0</v>
      </c>
      <c r="G32" t="str">
        <f>VLOOKUP(A32,Campaign_Creative_Lookup!$A$2:$B$47,2,FALSE)</f>
        <v>Diabetes Business Unit GM</v>
      </c>
      <c r="H32" t="s">
        <v>369</v>
      </c>
      <c r="I32" t="str">
        <f>VLOOKUP(B32,Campaign_Creative_Lookup!$D$2:$E$176,2,FALSE)</f>
        <v>Unbranded Trulicity Animation Updates</v>
      </c>
      <c r="J32" t="s">
        <v>406</v>
      </c>
    </row>
    <row r="33" spans="1:10" x14ac:dyDescent="0.25">
      <c r="A33" t="s">
        <v>132</v>
      </c>
      <c r="B33" t="s">
        <v>147</v>
      </c>
      <c r="C33">
        <v>422</v>
      </c>
      <c r="D33">
        <v>172</v>
      </c>
      <c r="E33">
        <v>259</v>
      </c>
      <c r="F33">
        <v>145</v>
      </c>
      <c r="G33" t="str">
        <f>VLOOKUP(A33,Campaign_Creative_Lookup!$A$2:$B$47,2,FALSE)</f>
        <v>Diabetes Business Unit GM</v>
      </c>
      <c r="H33" t="s">
        <v>369</v>
      </c>
      <c r="I33" t="str">
        <f>VLOOKUP(B33,Campaign_Creative_Lookup!$D$2:$E$176,2,FALSE)</f>
        <v>Unbranded Trulicity Animation Updates</v>
      </c>
      <c r="J33" t="s">
        <v>406</v>
      </c>
    </row>
    <row r="34" spans="1:10" x14ac:dyDescent="0.25">
      <c r="A34" t="s">
        <v>132</v>
      </c>
      <c r="B34" t="s">
        <v>148</v>
      </c>
      <c r="C34">
        <v>2</v>
      </c>
      <c r="D34">
        <v>4</v>
      </c>
      <c r="E34">
        <v>1</v>
      </c>
      <c r="F34">
        <v>0</v>
      </c>
      <c r="G34" t="str">
        <f>VLOOKUP(A34,Campaign_Creative_Lookup!$A$2:$B$47,2,FALSE)</f>
        <v>Diabetes Business Unit GM</v>
      </c>
      <c r="H34" t="s">
        <v>369</v>
      </c>
      <c r="I34" t="str">
        <f>VLOOKUP(B34,Campaign_Creative_Lookup!$D$2:$E$176,2,FALSE)</f>
        <v>Unbranded Trulicity Animation Updates</v>
      </c>
      <c r="J34" t="s">
        <v>406</v>
      </c>
    </row>
    <row r="35" spans="1:10" x14ac:dyDescent="0.25">
      <c r="A35" t="s">
        <v>132</v>
      </c>
      <c r="B35" t="s">
        <v>149</v>
      </c>
      <c r="C35">
        <v>4</v>
      </c>
      <c r="D35">
        <v>0</v>
      </c>
      <c r="E35">
        <v>0</v>
      </c>
      <c r="F35">
        <v>2</v>
      </c>
      <c r="G35" t="str">
        <f>VLOOKUP(A35,Campaign_Creative_Lookup!$A$2:$B$47,2,FALSE)</f>
        <v>Diabetes Business Unit GM</v>
      </c>
      <c r="H35" t="s">
        <v>369</v>
      </c>
      <c r="I35" t="str">
        <f>VLOOKUP(B35,Campaign_Creative_Lookup!$D$2:$E$176,2,FALSE)</f>
        <v>Unbranded Trulicity Animation Updates</v>
      </c>
      <c r="J35" t="s">
        <v>406</v>
      </c>
    </row>
    <row r="36" spans="1:10" x14ac:dyDescent="0.25">
      <c r="A36" t="s">
        <v>132</v>
      </c>
      <c r="B36" t="s">
        <v>150</v>
      </c>
      <c r="C36">
        <v>37</v>
      </c>
      <c r="D36">
        <v>0</v>
      </c>
      <c r="E36">
        <v>6</v>
      </c>
      <c r="F36">
        <v>2</v>
      </c>
      <c r="G36" t="str">
        <f>VLOOKUP(A36,Campaign_Creative_Lookup!$A$2:$B$47,2,FALSE)</f>
        <v>Diabetes Business Unit GM</v>
      </c>
      <c r="H36" t="s">
        <v>369</v>
      </c>
      <c r="I36" t="str">
        <f>VLOOKUP(B36,Campaign_Creative_Lookup!$D$2:$E$176,2,FALSE)</f>
        <v>blank</v>
      </c>
      <c r="J36" t="s">
        <v>408</v>
      </c>
    </row>
    <row r="37" spans="1:10" x14ac:dyDescent="0.25">
      <c r="A37" t="s">
        <v>151</v>
      </c>
      <c r="B37" t="s">
        <v>139</v>
      </c>
      <c r="C37">
        <v>1090</v>
      </c>
      <c r="D37">
        <v>618</v>
      </c>
      <c r="E37">
        <v>377</v>
      </c>
      <c r="F37">
        <v>454</v>
      </c>
      <c r="G37" t="str">
        <f>VLOOKUP(A37,Campaign_Creative_Lookup!$A$2:$B$47,2,FALSE)</f>
        <v>Diabetes Business Unit MCM</v>
      </c>
      <c r="H37" t="s">
        <v>370</v>
      </c>
      <c r="I37" t="str">
        <f>VLOOKUP(B37,Campaign_Creative_Lookup!$D$2:$E$176,2,FALSE)</f>
        <v>blank</v>
      </c>
      <c r="J37" t="s">
        <v>408</v>
      </c>
    </row>
    <row r="38" spans="1:10" x14ac:dyDescent="0.25">
      <c r="A38" t="s">
        <v>151</v>
      </c>
      <c r="B38" t="s">
        <v>152</v>
      </c>
      <c r="C38">
        <v>2758</v>
      </c>
      <c r="D38">
        <v>390</v>
      </c>
      <c r="E38">
        <v>1521</v>
      </c>
      <c r="F38">
        <v>2</v>
      </c>
      <c r="G38" t="str">
        <f>VLOOKUP(A38,Campaign_Creative_Lookup!$A$2:$B$47,2,FALSE)</f>
        <v>Diabetes Business Unit MCM</v>
      </c>
      <c r="H38" t="s">
        <v>370</v>
      </c>
      <c r="I38" t="e">
        <f>VLOOKUP(B38,Campaign_Creative_Lookup!$D$2:$E$176,2,FALSE)</f>
        <v>#N/A</v>
      </c>
      <c r="J38" t="s">
        <v>541</v>
      </c>
    </row>
    <row r="39" spans="1:10" x14ac:dyDescent="0.25">
      <c r="A39" t="s">
        <v>151</v>
      </c>
      <c r="B39" t="s">
        <v>153</v>
      </c>
      <c r="C39">
        <v>411</v>
      </c>
      <c r="D39">
        <v>58</v>
      </c>
      <c r="E39">
        <v>416</v>
      </c>
      <c r="F39">
        <v>125</v>
      </c>
      <c r="G39" t="str">
        <f>VLOOKUP(A39,Campaign_Creative_Lookup!$A$2:$B$47,2,FALSE)</f>
        <v>Diabetes Business Unit MCM</v>
      </c>
      <c r="H39" t="s">
        <v>370</v>
      </c>
      <c r="I39" t="e">
        <f>VLOOKUP(B39,Campaign_Creative_Lookup!$D$2:$E$176,2,FALSE)</f>
        <v>#N/A</v>
      </c>
      <c r="J39" t="s">
        <v>541</v>
      </c>
    </row>
    <row r="40" spans="1:10" x14ac:dyDescent="0.25">
      <c r="A40" t="s">
        <v>151</v>
      </c>
      <c r="B40" t="s">
        <v>154</v>
      </c>
      <c r="C40">
        <v>2</v>
      </c>
      <c r="D40">
        <v>0</v>
      </c>
      <c r="E40">
        <v>0</v>
      </c>
      <c r="F40">
        <v>0</v>
      </c>
      <c r="G40" t="str">
        <f>VLOOKUP(A40,Campaign_Creative_Lookup!$A$2:$B$47,2,FALSE)</f>
        <v>Diabetes Business Unit MCM</v>
      </c>
      <c r="H40" t="s">
        <v>370</v>
      </c>
      <c r="I40" t="e">
        <f>VLOOKUP(B40,Campaign_Creative_Lookup!$D$2:$E$176,2,FALSE)</f>
        <v>#N/A</v>
      </c>
      <c r="J40" t="s">
        <v>541</v>
      </c>
    </row>
    <row r="41" spans="1:10" x14ac:dyDescent="0.25">
      <c r="A41" t="s">
        <v>155</v>
      </c>
      <c r="B41" t="s">
        <v>156</v>
      </c>
      <c r="C41">
        <v>436954</v>
      </c>
      <c r="D41">
        <v>1552</v>
      </c>
      <c r="E41">
        <v>115784</v>
      </c>
      <c r="F41">
        <v>0</v>
      </c>
      <c r="G41" t="e">
        <f>VLOOKUP(A41,Campaign_Creative_Lookup!$A$2:$B$47,2,FALSE)</f>
        <v>#N/A</v>
      </c>
      <c r="H41" t="s">
        <v>375</v>
      </c>
      <c r="I41" t="str">
        <f>VLOOKUP(B41,Campaign_Creative_Lookup!$D$2:$E$176,2,FALSE)</f>
        <v>Other</v>
      </c>
      <c r="J41" t="s">
        <v>437</v>
      </c>
    </row>
    <row r="42" spans="1:10" x14ac:dyDescent="0.25">
      <c r="A42" t="s">
        <v>157</v>
      </c>
      <c r="B42" t="s">
        <v>158</v>
      </c>
      <c r="C42">
        <v>8</v>
      </c>
      <c r="D42">
        <v>4</v>
      </c>
      <c r="E42">
        <v>8</v>
      </c>
      <c r="F42">
        <v>0</v>
      </c>
      <c r="G42" t="e">
        <f>VLOOKUP(A42,Campaign_Creative_Lookup!$A$2:$B$47,2,FALSE)</f>
        <v>#N/A</v>
      </c>
      <c r="H42" t="s">
        <v>375</v>
      </c>
      <c r="I42" t="str">
        <f>VLOOKUP(B42,Campaign_Creative_Lookup!$D$2:$E$176,2,FALSE)</f>
        <v>Other</v>
      </c>
      <c r="J42" t="s">
        <v>437</v>
      </c>
    </row>
    <row r="43" spans="1:10" x14ac:dyDescent="0.25">
      <c r="A43" t="s">
        <v>157</v>
      </c>
      <c r="B43" t="s">
        <v>159</v>
      </c>
      <c r="C43">
        <v>0</v>
      </c>
      <c r="D43">
        <v>1</v>
      </c>
      <c r="E43">
        <v>0</v>
      </c>
      <c r="F43">
        <v>0</v>
      </c>
      <c r="G43" t="e">
        <f>VLOOKUP(A43,Campaign_Creative_Lookup!$A$2:$B$47,2,FALSE)</f>
        <v>#N/A</v>
      </c>
      <c r="H43" t="s">
        <v>375</v>
      </c>
      <c r="I43" t="str">
        <f>VLOOKUP(B43,Campaign_Creative_Lookup!$D$2:$E$176,2,FALSE)</f>
        <v>Other</v>
      </c>
      <c r="J43" t="s">
        <v>437</v>
      </c>
    </row>
    <row r="44" spans="1:10" x14ac:dyDescent="0.25">
      <c r="A44" t="s">
        <v>157</v>
      </c>
      <c r="B44" t="s">
        <v>160</v>
      </c>
      <c r="C44">
        <v>11</v>
      </c>
      <c r="D44">
        <v>3</v>
      </c>
      <c r="E44">
        <v>9</v>
      </c>
      <c r="F44">
        <v>0</v>
      </c>
      <c r="G44" t="e">
        <f>VLOOKUP(A44,Campaign_Creative_Lookup!$A$2:$B$47,2,FALSE)</f>
        <v>#N/A</v>
      </c>
      <c r="H44" t="s">
        <v>375</v>
      </c>
      <c r="I44" t="e">
        <f>VLOOKUP(B44,Campaign_Creative_Lookup!$D$2:$E$176,2,FALSE)</f>
        <v>#N/A</v>
      </c>
      <c r="J44" t="s">
        <v>437</v>
      </c>
    </row>
    <row r="45" spans="1:10" x14ac:dyDescent="0.25">
      <c r="A45" t="s">
        <v>161</v>
      </c>
      <c r="B45" t="s">
        <v>162</v>
      </c>
      <c r="C45">
        <v>2</v>
      </c>
      <c r="D45">
        <v>1</v>
      </c>
      <c r="E45">
        <v>2</v>
      </c>
      <c r="F45">
        <v>0</v>
      </c>
      <c r="G45" t="e">
        <f>VLOOKUP(A45,Campaign_Creative_Lookup!$A$2:$B$47,2,FALSE)</f>
        <v>#N/A</v>
      </c>
      <c r="H45" t="s">
        <v>364</v>
      </c>
      <c r="I45" t="e">
        <f>VLOOKUP(B45,Campaign_Creative_Lookup!$D$2:$E$176,2,FALSE)</f>
        <v>#N/A</v>
      </c>
      <c r="J45" t="s">
        <v>417</v>
      </c>
    </row>
    <row r="46" spans="1:10" x14ac:dyDescent="0.25">
      <c r="A46" t="s">
        <v>163</v>
      </c>
      <c r="B46" t="s">
        <v>164</v>
      </c>
      <c r="C46">
        <v>0</v>
      </c>
      <c r="D46">
        <v>1</v>
      </c>
      <c r="E46">
        <v>0</v>
      </c>
      <c r="F46">
        <v>0</v>
      </c>
      <c r="G46" t="e">
        <f>VLOOKUP(A46,Campaign_Creative_Lookup!$A$2:$B$47,2,FALSE)</f>
        <v>#N/A</v>
      </c>
      <c r="H46" t="s">
        <v>364</v>
      </c>
      <c r="I46" t="str">
        <f>VLOOKUP(B46,Campaign_Creative_Lookup!$D$2:$E$176,2,FALSE)</f>
        <v>Grocery Manager</v>
      </c>
      <c r="J46" t="s">
        <v>417</v>
      </c>
    </row>
    <row r="47" spans="1:10" x14ac:dyDescent="0.25">
      <c r="A47" t="s">
        <v>163</v>
      </c>
      <c r="B47" t="s">
        <v>162</v>
      </c>
      <c r="C47">
        <v>13</v>
      </c>
      <c r="D47">
        <v>0</v>
      </c>
      <c r="E47">
        <v>10</v>
      </c>
      <c r="F47">
        <v>11</v>
      </c>
      <c r="G47" t="e">
        <f>VLOOKUP(A47,Campaign_Creative_Lookup!$A$2:$B$47,2,FALSE)</f>
        <v>#N/A</v>
      </c>
      <c r="H47" t="s">
        <v>364</v>
      </c>
      <c r="I47" t="e">
        <f>VLOOKUP(B47,Campaign_Creative_Lookup!$D$2:$E$176,2,FALSE)</f>
        <v>#N/A</v>
      </c>
      <c r="J47" t="s">
        <v>417</v>
      </c>
    </row>
    <row r="48" spans="1:10" x14ac:dyDescent="0.25">
      <c r="A48" t="s">
        <v>165</v>
      </c>
      <c r="B48" t="s">
        <v>166</v>
      </c>
      <c r="C48">
        <v>1</v>
      </c>
      <c r="D48">
        <v>0</v>
      </c>
      <c r="E48">
        <v>1</v>
      </c>
      <c r="F48">
        <v>1</v>
      </c>
      <c r="G48" t="e">
        <f>VLOOKUP(A48,Campaign_Creative_Lookup!$A$2:$B$47,2,FALSE)</f>
        <v>#N/A</v>
      </c>
      <c r="H48" t="s">
        <v>399</v>
      </c>
      <c r="I48" t="e">
        <f>VLOOKUP(B48,Campaign_Creative_Lookup!$D$2:$E$176,2,FALSE)</f>
        <v>#N/A</v>
      </c>
      <c r="J48" t="s">
        <v>541</v>
      </c>
    </row>
    <row r="49" spans="1:10" x14ac:dyDescent="0.25">
      <c r="A49" t="s">
        <v>167</v>
      </c>
      <c r="B49" t="s">
        <v>168</v>
      </c>
      <c r="C49">
        <v>327085</v>
      </c>
      <c r="D49">
        <v>574</v>
      </c>
      <c r="E49">
        <v>63639</v>
      </c>
      <c r="F49">
        <v>2407</v>
      </c>
      <c r="G49" t="e">
        <f>VLOOKUP(A49,Campaign_Creative_Lookup!$A$2:$B$47,2,FALSE)</f>
        <v>#N/A</v>
      </c>
      <c r="H49" t="s">
        <v>375</v>
      </c>
      <c r="I49" t="str">
        <f>VLOOKUP(B49,Campaign_Creative_Lookup!$D$2:$E$176,2,FALSE)</f>
        <v>Pillow Fortress</v>
      </c>
      <c r="J49" t="s">
        <v>504</v>
      </c>
    </row>
    <row r="50" spans="1:10" x14ac:dyDescent="0.25">
      <c r="A50" t="s">
        <v>169</v>
      </c>
      <c r="B50" t="s">
        <v>170</v>
      </c>
      <c r="C50">
        <v>0</v>
      </c>
      <c r="D50">
        <v>2</v>
      </c>
      <c r="E50">
        <v>0</v>
      </c>
      <c r="F50">
        <v>1</v>
      </c>
      <c r="G50" t="e">
        <f>VLOOKUP(A50,Campaign_Creative_Lookup!$A$2:$B$47,2,FALSE)</f>
        <v>#N/A</v>
      </c>
      <c r="H50" t="s">
        <v>375</v>
      </c>
      <c r="I50" t="str">
        <f>VLOOKUP(B50,Campaign_Creative_Lookup!$D$2:$E$176,2,FALSE)</f>
        <v>Pillow Fortress</v>
      </c>
      <c r="J50" t="s">
        <v>504</v>
      </c>
    </row>
    <row r="51" spans="1:10" x14ac:dyDescent="0.25">
      <c r="A51" t="s">
        <v>169</v>
      </c>
      <c r="B51" t="s">
        <v>171</v>
      </c>
      <c r="C51">
        <v>1</v>
      </c>
      <c r="D51">
        <v>0</v>
      </c>
      <c r="E51">
        <v>1</v>
      </c>
      <c r="F51">
        <v>1</v>
      </c>
      <c r="G51" t="e">
        <f>VLOOKUP(A51,Campaign_Creative_Lookup!$A$2:$B$47,2,FALSE)</f>
        <v>#N/A</v>
      </c>
      <c r="H51" t="s">
        <v>375</v>
      </c>
      <c r="I51" t="str">
        <f>VLOOKUP(B51,Campaign_Creative_Lookup!$D$2:$E$176,2,FALSE)</f>
        <v>Pillow Fortress</v>
      </c>
      <c r="J51" t="s">
        <v>504</v>
      </c>
    </row>
    <row r="52" spans="1:10" x14ac:dyDescent="0.25">
      <c r="A52" t="s">
        <v>169</v>
      </c>
      <c r="B52" t="s">
        <v>122</v>
      </c>
      <c r="C52">
        <v>6</v>
      </c>
      <c r="D52">
        <v>1</v>
      </c>
      <c r="E52">
        <v>4</v>
      </c>
      <c r="F52">
        <v>2</v>
      </c>
      <c r="G52" t="e">
        <f>VLOOKUP(A52,Campaign_Creative_Lookup!$A$2:$B$47,2,FALSE)</f>
        <v>#N/A</v>
      </c>
      <c r="H52" t="s">
        <v>375</v>
      </c>
      <c r="I52" t="e">
        <f>VLOOKUP(B52,Campaign_Creative_Lookup!$D$2:$E$176,2,FALSE)</f>
        <v>#N/A</v>
      </c>
      <c r="J52" t="s">
        <v>504</v>
      </c>
    </row>
    <row r="53" spans="1:10" x14ac:dyDescent="0.25">
      <c r="A53" t="s">
        <v>172</v>
      </c>
      <c r="B53" t="s">
        <v>173</v>
      </c>
      <c r="C53">
        <v>1</v>
      </c>
      <c r="D53">
        <v>0</v>
      </c>
      <c r="E53">
        <v>1</v>
      </c>
      <c r="F53">
        <v>0</v>
      </c>
      <c r="G53" t="e">
        <f>VLOOKUP(A53,Campaign_Creative_Lookup!$A$2:$B$47,2,FALSE)</f>
        <v>#N/A</v>
      </c>
      <c r="H53" t="s">
        <v>375</v>
      </c>
      <c r="I53" t="str">
        <f>VLOOKUP(B53,Campaign_Creative_Lookup!$D$2:$E$176,2,FALSE)</f>
        <v>Other</v>
      </c>
      <c r="J53" t="s">
        <v>437</v>
      </c>
    </row>
    <row r="54" spans="1:10" x14ac:dyDescent="0.25">
      <c r="A54" t="s">
        <v>174</v>
      </c>
      <c r="B54" t="s">
        <v>175</v>
      </c>
      <c r="C54">
        <v>0</v>
      </c>
      <c r="D54">
        <v>1</v>
      </c>
      <c r="E54">
        <v>0</v>
      </c>
      <c r="F54">
        <v>0</v>
      </c>
      <c r="G54" t="str">
        <f>VLOOKUP(A54,Campaign_Creative_Lookup!$A$2:$B$47,2,FALSE)</f>
        <v>Other Drugs</v>
      </c>
      <c r="H54" t="s">
        <v>375</v>
      </c>
      <c r="I54" t="str">
        <f>VLOOKUP(B54,Campaign_Creative_Lookup!$D$2:$E$176,2,FALSE)</f>
        <v>Other</v>
      </c>
      <c r="J54" t="s">
        <v>437</v>
      </c>
    </row>
    <row r="55" spans="1:10" x14ac:dyDescent="0.25">
      <c r="A55" t="s">
        <v>174</v>
      </c>
      <c r="B55" t="s">
        <v>156</v>
      </c>
      <c r="C55">
        <v>6</v>
      </c>
      <c r="D55">
        <v>2</v>
      </c>
      <c r="E55">
        <v>7</v>
      </c>
      <c r="F55">
        <v>2</v>
      </c>
      <c r="G55" t="str">
        <f>VLOOKUP(A55,Campaign_Creative_Lookup!$A$2:$B$47,2,FALSE)</f>
        <v>Other Drugs</v>
      </c>
      <c r="H55" t="s">
        <v>375</v>
      </c>
      <c r="I55" t="str">
        <f>VLOOKUP(B55,Campaign_Creative_Lookup!$D$2:$E$176,2,FALSE)</f>
        <v>Other</v>
      </c>
      <c r="J55" t="s">
        <v>437</v>
      </c>
    </row>
    <row r="56" spans="1:10" x14ac:dyDescent="0.25">
      <c r="A56" t="s">
        <v>176</v>
      </c>
      <c r="B56" t="s">
        <v>177</v>
      </c>
      <c r="C56">
        <v>30</v>
      </c>
      <c r="D56">
        <v>1</v>
      </c>
      <c r="E56">
        <v>28</v>
      </c>
      <c r="F56">
        <v>12</v>
      </c>
      <c r="G56" t="str">
        <f>VLOOKUP(A56,Campaign_Creative_Lookup!$A$2:$B$47,2,FALSE)</f>
        <v>Other Drugs</v>
      </c>
      <c r="H56" t="s">
        <v>375</v>
      </c>
      <c r="I56" t="str">
        <f>VLOOKUP(B56,Campaign_Creative_Lookup!$D$2:$E$176,2,FALSE)</f>
        <v>Other</v>
      </c>
      <c r="J56" t="s">
        <v>437</v>
      </c>
    </row>
    <row r="57" spans="1:10" x14ac:dyDescent="0.25">
      <c r="A57" t="s">
        <v>176</v>
      </c>
      <c r="B57" t="s">
        <v>178</v>
      </c>
      <c r="C57">
        <v>6</v>
      </c>
      <c r="D57">
        <v>0</v>
      </c>
      <c r="E57">
        <v>6</v>
      </c>
      <c r="F57">
        <v>3</v>
      </c>
      <c r="G57" t="str">
        <f>VLOOKUP(A57,Campaign_Creative_Lookup!$A$2:$B$47,2,FALSE)</f>
        <v>Other Drugs</v>
      </c>
      <c r="H57" t="s">
        <v>375</v>
      </c>
      <c r="I57" t="str">
        <f>VLOOKUP(B57,Campaign_Creative_Lookup!$D$2:$E$176,2,FALSE)</f>
        <v>Other</v>
      </c>
      <c r="J57" t="s">
        <v>437</v>
      </c>
    </row>
    <row r="58" spans="1:10" x14ac:dyDescent="0.25">
      <c r="A58" t="s">
        <v>179</v>
      </c>
      <c r="B58" t="s">
        <v>180</v>
      </c>
      <c r="C58">
        <v>1</v>
      </c>
      <c r="D58">
        <v>0</v>
      </c>
      <c r="E58">
        <v>0</v>
      </c>
      <c r="F58">
        <v>0</v>
      </c>
      <c r="G58" t="str">
        <f>VLOOKUP(A58,Campaign_Creative_Lookup!$A$2:$B$47,2,FALSE)</f>
        <v>Other Drugs</v>
      </c>
      <c r="H58" t="s">
        <v>375</v>
      </c>
      <c r="I58" t="e">
        <f>VLOOKUP(B58,Campaign_Creative_Lookup!$D$2:$E$176,2,FALSE)</f>
        <v>#N/A</v>
      </c>
      <c r="J58" t="s">
        <v>437</v>
      </c>
    </row>
    <row r="59" spans="1:10" x14ac:dyDescent="0.25">
      <c r="A59" t="s">
        <v>179</v>
      </c>
      <c r="B59" t="s">
        <v>158</v>
      </c>
      <c r="C59">
        <v>1</v>
      </c>
      <c r="D59">
        <v>0</v>
      </c>
      <c r="E59">
        <v>0</v>
      </c>
      <c r="F59">
        <v>0</v>
      </c>
      <c r="G59" t="str">
        <f>VLOOKUP(A59,Campaign_Creative_Lookup!$A$2:$B$47,2,FALSE)</f>
        <v>Other Drugs</v>
      </c>
      <c r="H59" t="s">
        <v>375</v>
      </c>
      <c r="I59" t="str">
        <f>VLOOKUP(B59,Campaign_Creative_Lookup!$D$2:$E$176,2,FALSE)</f>
        <v>Other</v>
      </c>
      <c r="J59" t="s">
        <v>437</v>
      </c>
    </row>
    <row r="60" spans="1:10" x14ac:dyDescent="0.25">
      <c r="A60" t="s">
        <v>179</v>
      </c>
      <c r="B60" t="s">
        <v>181</v>
      </c>
      <c r="C60">
        <v>6</v>
      </c>
      <c r="D60">
        <v>0</v>
      </c>
      <c r="E60">
        <v>6</v>
      </c>
      <c r="F60">
        <v>0</v>
      </c>
      <c r="G60" t="str">
        <f>VLOOKUP(A60,Campaign_Creative_Lookup!$A$2:$B$47,2,FALSE)</f>
        <v>Other Drugs</v>
      </c>
      <c r="H60" t="s">
        <v>375</v>
      </c>
      <c r="I60" t="str">
        <f>VLOOKUP(B60,Campaign_Creative_Lookup!$D$2:$E$176,2,FALSE)</f>
        <v>Other</v>
      </c>
      <c r="J60" t="s">
        <v>437</v>
      </c>
    </row>
    <row r="61" spans="1:10" x14ac:dyDescent="0.25">
      <c r="A61" t="s">
        <v>179</v>
      </c>
      <c r="B61" t="s">
        <v>182</v>
      </c>
      <c r="C61">
        <v>2</v>
      </c>
      <c r="D61">
        <v>0</v>
      </c>
      <c r="E61">
        <v>2</v>
      </c>
      <c r="F61">
        <v>0</v>
      </c>
      <c r="G61" t="str">
        <f>VLOOKUP(A61,Campaign_Creative_Lookup!$A$2:$B$47,2,FALSE)</f>
        <v>Other Drugs</v>
      </c>
      <c r="H61" t="s">
        <v>375</v>
      </c>
      <c r="I61" t="e">
        <f>VLOOKUP(B61,Campaign_Creative_Lookup!$D$2:$E$176,2,FALSE)</f>
        <v>#N/A</v>
      </c>
      <c r="J61" t="s">
        <v>437</v>
      </c>
    </row>
    <row r="62" spans="1:10" x14ac:dyDescent="0.25">
      <c r="A62" t="s">
        <v>179</v>
      </c>
      <c r="B62" t="s">
        <v>183</v>
      </c>
      <c r="C62">
        <v>26</v>
      </c>
      <c r="D62">
        <v>0</v>
      </c>
      <c r="E62">
        <v>6</v>
      </c>
      <c r="F62">
        <v>3</v>
      </c>
      <c r="G62" t="str">
        <f>VLOOKUP(A62,Campaign_Creative_Lookup!$A$2:$B$47,2,FALSE)</f>
        <v>Other Drugs</v>
      </c>
      <c r="H62" t="s">
        <v>375</v>
      </c>
      <c r="I62" t="e">
        <f>VLOOKUP(B62,Campaign_Creative_Lookup!$D$2:$E$176,2,FALSE)</f>
        <v>#N/A</v>
      </c>
      <c r="J62" t="s">
        <v>437</v>
      </c>
    </row>
    <row r="63" spans="1:10" x14ac:dyDescent="0.25">
      <c r="A63" t="s">
        <v>184</v>
      </c>
      <c r="B63" t="s">
        <v>117</v>
      </c>
      <c r="C63">
        <v>2400</v>
      </c>
      <c r="D63">
        <v>687</v>
      </c>
      <c r="E63">
        <v>843</v>
      </c>
      <c r="F63">
        <v>320</v>
      </c>
      <c r="G63" t="str">
        <f>VLOOKUP(A63,Campaign_Creative_Lookup!$A$2:$B$47,2,FALSE)</f>
        <v>Other Drugs</v>
      </c>
      <c r="H63" t="s">
        <v>375</v>
      </c>
      <c r="I63" t="str">
        <f>VLOOKUP(B63,Campaign_Creative_Lookup!$D$2:$E$176,2,FALSE)</f>
        <v>White Video</v>
      </c>
      <c r="J63" t="s">
        <v>407</v>
      </c>
    </row>
    <row r="64" spans="1:10" x14ac:dyDescent="0.25">
      <c r="A64" t="s">
        <v>185</v>
      </c>
      <c r="B64" t="s">
        <v>178</v>
      </c>
      <c r="C64">
        <v>5149</v>
      </c>
      <c r="D64">
        <v>20</v>
      </c>
      <c r="E64">
        <v>686</v>
      </c>
      <c r="F64">
        <v>0</v>
      </c>
      <c r="G64" t="str">
        <f>VLOOKUP(A64,Campaign_Creative_Lookup!$A$2:$B$47,2,FALSE)</f>
        <v>Other Drugs</v>
      </c>
      <c r="H64" t="s">
        <v>375</v>
      </c>
      <c r="I64" t="str">
        <f>VLOOKUP(B64,Campaign_Creative_Lookup!$D$2:$E$176,2,FALSE)</f>
        <v>Other</v>
      </c>
      <c r="J64" t="s">
        <v>437</v>
      </c>
    </row>
    <row r="65" spans="1:10" x14ac:dyDescent="0.25">
      <c r="A65" t="s">
        <v>185</v>
      </c>
      <c r="B65" t="s">
        <v>186</v>
      </c>
      <c r="C65">
        <v>183</v>
      </c>
      <c r="D65">
        <v>117</v>
      </c>
      <c r="E65">
        <v>20</v>
      </c>
      <c r="F65">
        <v>79</v>
      </c>
      <c r="G65" t="str">
        <f>VLOOKUP(A65,Campaign_Creative_Lookup!$A$2:$B$47,2,FALSE)</f>
        <v>Other Drugs</v>
      </c>
      <c r="H65" t="s">
        <v>375</v>
      </c>
      <c r="I65" t="str">
        <f>VLOOKUP(B65,Campaign_Creative_Lookup!$D$2:$E$176,2,FALSE)</f>
        <v>Other</v>
      </c>
      <c r="J65" t="s">
        <v>437</v>
      </c>
    </row>
    <row r="66" spans="1:10" x14ac:dyDescent="0.25">
      <c r="A66" t="s">
        <v>185</v>
      </c>
      <c r="B66" t="s">
        <v>187</v>
      </c>
      <c r="C66">
        <v>22195</v>
      </c>
      <c r="D66">
        <v>98</v>
      </c>
      <c r="E66">
        <v>2902</v>
      </c>
      <c r="F66">
        <v>0</v>
      </c>
      <c r="G66" t="str">
        <f>VLOOKUP(A66,Campaign_Creative_Lookup!$A$2:$B$47,2,FALSE)</f>
        <v>Other Drugs</v>
      </c>
      <c r="H66" t="s">
        <v>375</v>
      </c>
      <c r="I66" t="str">
        <f>VLOOKUP(B66,Campaign_Creative_Lookup!$D$2:$E$176,2,FALSE)</f>
        <v>Other</v>
      </c>
      <c r="J66" t="s">
        <v>437</v>
      </c>
    </row>
    <row r="67" spans="1:10" x14ac:dyDescent="0.25">
      <c r="A67" t="s">
        <v>185</v>
      </c>
      <c r="B67" t="s">
        <v>188</v>
      </c>
      <c r="C67">
        <v>848</v>
      </c>
      <c r="D67">
        <v>596</v>
      </c>
      <c r="E67">
        <v>66</v>
      </c>
      <c r="F67">
        <v>394</v>
      </c>
      <c r="G67" t="str">
        <f>VLOOKUP(A67,Campaign_Creative_Lookup!$A$2:$B$47,2,FALSE)</f>
        <v>Other Drugs</v>
      </c>
      <c r="H67" t="s">
        <v>375</v>
      </c>
      <c r="I67" t="str">
        <f>VLOOKUP(B67,Campaign_Creative_Lookup!$D$2:$E$176,2,FALSE)</f>
        <v>Other</v>
      </c>
      <c r="J67" t="s">
        <v>437</v>
      </c>
    </row>
    <row r="68" spans="1:10" x14ac:dyDescent="0.25">
      <c r="A68" t="s">
        <v>185</v>
      </c>
      <c r="B68" t="s">
        <v>189</v>
      </c>
      <c r="C68">
        <v>83</v>
      </c>
      <c r="D68">
        <v>4</v>
      </c>
      <c r="E68">
        <v>21</v>
      </c>
      <c r="F68">
        <v>28</v>
      </c>
      <c r="G68" t="str">
        <f>VLOOKUP(A68,Campaign_Creative_Lookup!$A$2:$B$47,2,FALSE)</f>
        <v>Other Drugs</v>
      </c>
      <c r="H68" t="s">
        <v>375</v>
      </c>
      <c r="I68" t="str">
        <f>VLOOKUP(B68,Campaign_Creative_Lookup!$D$2:$E$176,2,FALSE)</f>
        <v>White Video</v>
      </c>
      <c r="J68" t="s">
        <v>407</v>
      </c>
    </row>
    <row r="69" spans="1:10" x14ac:dyDescent="0.25">
      <c r="A69" t="s">
        <v>190</v>
      </c>
      <c r="B69" t="s">
        <v>191</v>
      </c>
      <c r="C69">
        <v>10969517</v>
      </c>
      <c r="D69">
        <v>40325</v>
      </c>
      <c r="E69">
        <v>6456198</v>
      </c>
      <c r="F69">
        <v>0</v>
      </c>
      <c r="G69" t="e">
        <f>VLOOKUP(A69,Campaign_Creative_Lookup!$A$2:$B$47,2,FALSE)</f>
        <v>#N/A</v>
      </c>
      <c r="H69" t="s">
        <v>375</v>
      </c>
      <c r="I69" t="e">
        <f>VLOOKUP(B69,Campaign_Creative_Lookup!$D$2:$E$176,2,FALSE)</f>
        <v>#N/A</v>
      </c>
      <c r="J69" t="s">
        <v>437</v>
      </c>
    </row>
    <row r="70" spans="1:10" x14ac:dyDescent="0.25">
      <c r="A70" t="s">
        <v>190</v>
      </c>
      <c r="B70" t="s">
        <v>192</v>
      </c>
      <c r="C70">
        <v>6437674</v>
      </c>
      <c r="D70">
        <v>21673</v>
      </c>
      <c r="E70">
        <v>4094432</v>
      </c>
      <c r="F70">
        <v>185586</v>
      </c>
      <c r="G70" t="e">
        <f>VLOOKUP(A70,Campaign_Creative_Lookup!$A$2:$B$47,2,FALSE)</f>
        <v>#N/A</v>
      </c>
      <c r="H70" t="s">
        <v>375</v>
      </c>
      <c r="I70" t="e">
        <f>VLOOKUP(B70,Campaign_Creative_Lookup!$D$2:$E$176,2,FALSE)</f>
        <v>#N/A</v>
      </c>
      <c r="J70" t="s">
        <v>437</v>
      </c>
    </row>
    <row r="71" spans="1:10" x14ac:dyDescent="0.25">
      <c r="A71" t="s">
        <v>190</v>
      </c>
      <c r="B71" t="s">
        <v>193</v>
      </c>
      <c r="C71">
        <v>7654506</v>
      </c>
      <c r="D71">
        <v>48668</v>
      </c>
      <c r="E71">
        <v>3360921</v>
      </c>
      <c r="F71">
        <v>0</v>
      </c>
      <c r="G71" t="e">
        <f>VLOOKUP(A71,Campaign_Creative_Lookup!$A$2:$B$47,2,FALSE)</f>
        <v>#N/A</v>
      </c>
      <c r="H71" t="s">
        <v>375</v>
      </c>
      <c r="I71" t="e">
        <f>VLOOKUP(B71,Campaign_Creative_Lookup!$D$2:$E$176,2,FALSE)</f>
        <v>#N/A</v>
      </c>
      <c r="J71" t="s">
        <v>437</v>
      </c>
    </row>
    <row r="72" spans="1:10" x14ac:dyDescent="0.25">
      <c r="A72" t="s">
        <v>190</v>
      </c>
      <c r="B72" t="s">
        <v>194</v>
      </c>
      <c r="C72">
        <v>12797883</v>
      </c>
      <c r="D72">
        <v>121922</v>
      </c>
      <c r="E72">
        <v>6684609</v>
      </c>
      <c r="F72">
        <v>1113784</v>
      </c>
      <c r="G72" t="e">
        <f>VLOOKUP(A72,Campaign_Creative_Lookup!$A$2:$B$47,2,FALSE)</f>
        <v>#N/A</v>
      </c>
      <c r="H72" t="s">
        <v>375</v>
      </c>
      <c r="I72" t="e">
        <f>VLOOKUP(B72,Campaign_Creative_Lookup!$D$2:$E$176,2,FALSE)</f>
        <v>#N/A</v>
      </c>
      <c r="J72" t="s">
        <v>437</v>
      </c>
    </row>
    <row r="73" spans="1:10" x14ac:dyDescent="0.25">
      <c r="A73" t="s">
        <v>195</v>
      </c>
      <c r="B73" t="s">
        <v>196</v>
      </c>
      <c r="C73">
        <v>2303822</v>
      </c>
      <c r="D73">
        <v>1222</v>
      </c>
      <c r="E73">
        <v>1203194</v>
      </c>
      <c r="F73">
        <v>0</v>
      </c>
      <c r="G73" t="e">
        <f>VLOOKUP(A73,Campaign_Creative_Lookup!$A$2:$B$47,2,FALSE)</f>
        <v>#N/A</v>
      </c>
      <c r="H73" t="s">
        <v>375</v>
      </c>
      <c r="I73" t="e">
        <f>VLOOKUP(B73,Campaign_Creative_Lookup!$D$2:$E$176,2,FALSE)</f>
        <v>#N/A</v>
      </c>
      <c r="J73" t="s">
        <v>437</v>
      </c>
    </row>
    <row r="74" spans="1:10" x14ac:dyDescent="0.25">
      <c r="A74" t="s">
        <v>195</v>
      </c>
      <c r="B74" t="s">
        <v>197</v>
      </c>
      <c r="C74">
        <v>934586</v>
      </c>
      <c r="D74">
        <v>5458</v>
      </c>
      <c r="E74">
        <v>570592</v>
      </c>
      <c r="F74">
        <v>30810</v>
      </c>
      <c r="G74" t="e">
        <f>VLOOKUP(A74,Campaign_Creative_Lookup!$A$2:$B$47,2,FALSE)</f>
        <v>#N/A</v>
      </c>
      <c r="H74" t="s">
        <v>375</v>
      </c>
      <c r="I74" t="e">
        <f>VLOOKUP(B74,Campaign_Creative_Lookup!$D$2:$E$176,2,FALSE)</f>
        <v>#N/A</v>
      </c>
      <c r="J74" t="s">
        <v>437</v>
      </c>
    </row>
    <row r="75" spans="1:10" x14ac:dyDescent="0.25">
      <c r="A75" t="s">
        <v>195</v>
      </c>
      <c r="B75" t="s">
        <v>198</v>
      </c>
      <c r="C75">
        <v>151352</v>
      </c>
      <c r="D75">
        <v>1844</v>
      </c>
      <c r="E75">
        <v>100868</v>
      </c>
      <c r="F75">
        <v>5522</v>
      </c>
      <c r="G75" t="e">
        <f>VLOOKUP(A75,Campaign_Creative_Lookup!$A$2:$B$47,2,FALSE)</f>
        <v>#N/A</v>
      </c>
      <c r="H75" t="s">
        <v>375</v>
      </c>
      <c r="I75" t="e">
        <f>VLOOKUP(B75,Campaign_Creative_Lookup!$D$2:$E$176,2,FALSE)</f>
        <v>#N/A</v>
      </c>
      <c r="J75" t="s">
        <v>437</v>
      </c>
    </row>
    <row r="76" spans="1:10" x14ac:dyDescent="0.25">
      <c r="A76" t="s">
        <v>199</v>
      </c>
      <c r="B76" t="s">
        <v>200</v>
      </c>
      <c r="C76">
        <v>1481</v>
      </c>
      <c r="D76">
        <v>36</v>
      </c>
      <c r="E76">
        <v>723</v>
      </c>
      <c r="F76">
        <v>81</v>
      </c>
      <c r="G76" t="e">
        <f>VLOOKUP(A76,Campaign_Creative_Lookup!$A$2:$B$47,2,FALSE)</f>
        <v>#N/A</v>
      </c>
      <c r="H76" t="s">
        <v>375</v>
      </c>
      <c r="I76" t="e">
        <f>VLOOKUP(B76,Campaign_Creative_Lookup!$D$2:$E$176,2,FALSE)</f>
        <v>#N/A</v>
      </c>
      <c r="J76" t="s">
        <v>437</v>
      </c>
    </row>
    <row r="77" spans="1:10" x14ac:dyDescent="0.25">
      <c r="A77" t="s">
        <v>199</v>
      </c>
      <c r="B77" t="s">
        <v>201</v>
      </c>
      <c r="C77">
        <v>712</v>
      </c>
      <c r="D77">
        <v>21</v>
      </c>
      <c r="E77">
        <v>347</v>
      </c>
      <c r="F77">
        <v>42</v>
      </c>
      <c r="G77" t="e">
        <f>VLOOKUP(A77,Campaign_Creative_Lookup!$A$2:$B$47,2,FALSE)</f>
        <v>#N/A</v>
      </c>
      <c r="H77" t="s">
        <v>375</v>
      </c>
      <c r="I77" t="e">
        <f>VLOOKUP(B77,Campaign_Creative_Lookup!$D$2:$E$176,2,FALSE)</f>
        <v>#N/A</v>
      </c>
      <c r="J77" t="s">
        <v>437</v>
      </c>
    </row>
    <row r="78" spans="1:10" x14ac:dyDescent="0.25">
      <c r="A78" t="s">
        <v>199</v>
      </c>
      <c r="B78" t="s">
        <v>202</v>
      </c>
      <c r="C78">
        <v>1573</v>
      </c>
      <c r="D78">
        <v>35</v>
      </c>
      <c r="E78">
        <v>723</v>
      </c>
      <c r="F78">
        <v>72</v>
      </c>
      <c r="G78" t="e">
        <f>VLOOKUP(A78,Campaign_Creative_Lookup!$A$2:$B$47,2,FALSE)</f>
        <v>#N/A</v>
      </c>
      <c r="H78" t="s">
        <v>375</v>
      </c>
      <c r="I78" t="e">
        <f>VLOOKUP(B78,Campaign_Creative_Lookup!$D$2:$E$176,2,FALSE)</f>
        <v>#N/A</v>
      </c>
      <c r="J78" t="s">
        <v>437</v>
      </c>
    </row>
    <row r="79" spans="1:10" x14ac:dyDescent="0.25">
      <c r="A79" t="s">
        <v>199</v>
      </c>
      <c r="B79" t="s">
        <v>203</v>
      </c>
      <c r="C79">
        <v>633</v>
      </c>
      <c r="D79">
        <v>15</v>
      </c>
      <c r="E79">
        <v>298</v>
      </c>
      <c r="F79">
        <v>33</v>
      </c>
      <c r="G79" t="e">
        <f>VLOOKUP(A79,Campaign_Creative_Lookup!$A$2:$B$47,2,FALSE)</f>
        <v>#N/A</v>
      </c>
      <c r="H79" t="s">
        <v>375</v>
      </c>
      <c r="I79" t="e">
        <f>VLOOKUP(B79,Campaign_Creative_Lookup!$D$2:$E$176,2,FALSE)</f>
        <v>#N/A</v>
      </c>
      <c r="J79" t="s">
        <v>437</v>
      </c>
    </row>
    <row r="80" spans="1:10" x14ac:dyDescent="0.25">
      <c r="A80" t="s">
        <v>199</v>
      </c>
      <c r="B80" t="s">
        <v>204</v>
      </c>
      <c r="C80">
        <v>3950704</v>
      </c>
      <c r="D80">
        <v>6156</v>
      </c>
      <c r="E80">
        <v>2027158</v>
      </c>
      <c r="F80">
        <v>30</v>
      </c>
      <c r="G80" t="e">
        <f>VLOOKUP(A80,Campaign_Creative_Lookup!$A$2:$B$47,2,FALSE)</f>
        <v>#N/A</v>
      </c>
      <c r="H80" t="s">
        <v>375</v>
      </c>
      <c r="I80" t="e">
        <f>VLOOKUP(B80,Campaign_Creative_Lookup!$D$2:$E$176,2,FALSE)</f>
        <v>#N/A</v>
      </c>
      <c r="J80" t="s">
        <v>437</v>
      </c>
    </row>
    <row r="81" spans="1:10" x14ac:dyDescent="0.25">
      <c r="A81" t="s">
        <v>199</v>
      </c>
      <c r="B81" t="s">
        <v>205</v>
      </c>
      <c r="C81">
        <v>44452</v>
      </c>
      <c r="D81">
        <v>3253</v>
      </c>
      <c r="E81">
        <v>18332</v>
      </c>
      <c r="F81">
        <v>2050</v>
      </c>
      <c r="G81" t="e">
        <f>VLOOKUP(A81,Campaign_Creative_Lookup!$A$2:$B$47,2,FALSE)</f>
        <v>#N/A</v>
      </c>
      <c r="H81" t="s">
        <v>375</v>
      </c>
      <c r="I81" t="e">
        <f>VLOOKUP(B81,Campaign_Creative_Lookup!$D$2:$E$176,2,FALSE)</f>
        <v>#N/A</v>
      </c>
      <c r="J81" t="s">
        <v>437</v>
      </c>
    </row>
    <row r="82" spans="1:10" x14ac:dyDescent="0.25">
      <c r="A82" t="s">
        <v>199</v>
      </c>
      <c r="B82" t="s">
        <v>206</v>
      </c>
      <c r="C82">
        <v>14663242</v>
      </c>
      <c r="D82">
        <v>93282</v>
      </c>
      <c r="E82">
        <v>5510539</v>
      </c>
      <c r="F82">
        <v>0</v>
      </c>
      <c r="G82" t="e">
        <f>VLOOKUP(A82,Campaign_Creative_Lookup!$A$2:$B$47,2,FALSE)</f>
        <v>#N/A</v>
      </c>
      <c r="H82" t="s">
        <v>375</v>
      </c>
      <c r="I82" t="e">
        <f>VLOOKUP(B82,Campaign_Creative_Lookup!$D$2:$E$176,2,FALSE)</f>
        <v>#N/A</v>
      </c>
      <c r="J82" t="s">
        <v>437</v>
      </c>
    </row>
    <row r="83" spans="1:10" x14ac:dyDescent="0.25">
      <c r="A83" t="s">
        <v>199</v>
      </c>
      <c r="B83" t="s">
        <v>207</v>
      </c>
      <c r="C83">
        <v>15600900</v>
      </c>
      <c r="D83">
        <v>107168</v>
      </c>
      <c r="E83">
        <v>6810030</v>
      </c>
      <c r="F83">
        <v>981084</v>
      </c>
      <c r="G83" t="e">
        <f>VLOOKUP(A83,Campaign_Creative_Lookup!$A$2:$B$47,2,FALSE)</f>
        <v>#N/A</v>
      </c>
      <c r="H83" t="s">
        <v>375</v>
      </c>
      <c r="I83" t="e">
        <f>VLOOKUP(B83,Campaign_Creative_Lookup!$D$2:$E$176,2,FALSE)</f>
        <v>#N/A</v>
      </c>
      <c r="J83" t="s">
        <v>437</v>
      </c>
    </row>
    <row r="84" spans="1:10" x14ac:dyDescent="0.25">
      <c r="A84" t="s">
        <v>199</v>
      </c>
      <c r="B84" t="s">
        <v>208</v>
      </c>
      <c r="C84">
        <v>2905360</v>
      </c>
      <c r="D84">
        <v>5001</v>
      </c>
      <c r="E84">
        <v>1522980</v>
      </c>
      <c r="F84">
        <v>15</v>
      </c>
      <c r="G84" t="e">
        <f>VLOOKUP(A84,Campaign_Creative_Lookup!$A$2:$B$47,2,FALSE)</f>
        <v>#N/A</v>
      </c>
      <c r="H84" t="s">
        <v>375</v>
      </c>
      <c r="I84" t="e">
        <f>VLOOKUP(B84,Campaign_Creative_Lookup!$D$2:$E$176,2,FALSE)</f>
        <v>#N/A</v>
      </c>
      <c r="J84" t="s">
        <v>437</v>
      </c>
    </row>
    <row r="85" spans="1:10" x14ac:dyDescent="0.25">
      <c r="A85" t="s">
        <v>199</v>
      </c>
      <c r="B85" t="s">
        <v>209</v>
      </c>
      <c r="C85">
        <v>8712</v>
      </c>
      <c r="D85">
        <v>609</v>
      </c>
      <c r="E85">
        <v>3522</v>
      </c>
      <c r="F85">
        <v>453</v>
      </c>
      <c r="G85" t="e">
        <f>VLOOKUP(A85,Campaign_Creative_Lookup!$A$2:$B$47,2,FALSE)</f>
        <v>#N/A</v>
      </c>
      <c r="H85" t="s">
        <v>375</v>
      </c>
      <c r="I85" t="e">
        <f>VLOOKUP(B85,Campaign_Creative_Lookup!$D$2:$E$176,2,FALSE)</f>
        <v>#N/A</v>
      </c>
      <c r="J85" t="s">
        <v>437</v>
      </c>
    </row>
    <row r="86" spans="1:10" x14ac:dyDescent="0.25">
      <c r="A86" t="s">
        <v>199</v>
      </c>
      <c r="B86" t="s">
        <v>210</v>
      </c>
      <c r="C86">
        <v>7050890</v>
      </c>
      <c r="D86">
        <v>30087</v>
      </c>
      <c r="E86">
        <v>2573197</v>
      </c>
      <c r="F86">
        <v>0</v>
      </c>
      <c r="G86" t="e">
        <f>VLOOKUP(A86,Campaign_Creative_Lookup!$A$2:$B$47,2,FALSE)</f>
        <v>#N/A</v>
      </c>
      <c r="H86" t="s">
        <v>375</v>
      </c>
      <c r="I86" t="e">
        <f>VLOOKUP(B86,Campaign_Creative_Lookup!$D$2:$E$176,2,FALSE)</f>
        <v>#N/A</v>
      </c>
      <c r="J86" t="s">
        <v>437</v>
      </c>
    </row>
    <row r="87" spans="1:10" x14ac:dyDescent="0.25">
      <c r="A87" t="s">
        <v>199</v>
      </c>
      <c r="B87" t="s">
        <v>211</v>
      </c>
      <c r="C87">
        <v>7259321</v>
      </c>
      <c r="D87">
        <v>40034</v>
      </c>
      <c r="E87">
        <v>3307613</v>
      </c>
      <c r="F87">
        <v>323550</v>
      </c>
      <c r="G87" t="e">
        <f>VLOOKUP(A87,Campaign_Creative_Lookup!$A$2:$B$47,2,FALSE)</f>
        <v>#N/A</v>
      </c>
      <c r="H87" t="s">
        <v>375</v>
      </c>
      <c r="I87" t="e">
        <f>VLOOKUP(B87,Campaign_Creative_Lookup!$D$2:$E$176,2,FALSE)</f>
        <v>#N/A</v>
      </c>
      <c r="J87" t="s">
        <v>437</v>
      </c>
    </row>
    <row r="88" spans="1:10" x14ac:dyDescent="0.25">
      <c r="A88" t="s">
        <v>199</v>
      </c>
      <c r="B88" t="s">
        <v>212</v>
      </c>
      <c r="C88">
        <v>3758771</v>
      </c>
      <c r="D88">
        <v>19822</v>
      </c>
      <c r="E88">
        <v>2220697</v>
      </c>
      <c r="F88">
        <v>0</v>
      </c>
      <c r="G88" t="e">
        <f>VLOOKUP(A88,Campaign_Creative_Lookup!$A$2:$B$47,2,FALSE)</f>
        <v>#N/A</v>
      </c>
      <c r="H88" t="s">
        <v>375</v>
      </c>
      <c r="I88" t="e">
        <f>VLOOKUP(B88,Campaign_Creative_Lookup!$D$2:$E$176,2,FALSE)</f>
        <v>#N/A</v>
      </c>
      <c r="J88" t="s">
        <v>437</v>
      </c>
    </row>
    <row r="89" spans="1:10" x14ac:dyDescent="0.25">
      <c r="A89" t="s">
        <v>199</v>
      </c>
      <c r="B89" t="s">
        <v>213</v>
      </c>
      <c r="C89">
        <v>218222</v>
      </c>
      <c r="D89">
        <v>6574</v>
      </c>
      <c r="E89">
        <v>147241</v>
      </c>
      <c r="F89">
        <v>10520</v>
      </c>
      <c r="G89" t="e">
        <f>VLOOKUP(A89,Campaign_Creative_Lookup!$A$2:$B$47,2,FALSE)</f>
        <v>#N/A</v>
      </c>
      <c r="H89" t="s">
        <v>375</v>
      </c>
      <c r="I89" t="e">
        <f>VLOOKUP(B89,Campaign_Creative_Lookup!$D$2:$E$176,2,FALSE)</f>
        <v>#N/A</v>
      </c>
      <c r="J89" t="s">
        <v>437</v>
      </c>
    </row>
    <row r="90" spans="1:10" x14ac:dyDescent="0.25">
      <c r="A90" t="s">
        <v>199</v>
      </c>
      <c r="B90" t="s">
        <v>214</v>
      </c>
      <c r="C90">
        <v>10799570</v>
      </c>
      <c r="D90">
        <v>106689</v>
      </c>
      <c r="E90">
        <v>5427306</v>
      </c>
      <c r="F90">
        <v>0</v>
      </c>
      <c r="G90" t="e">
        <f>VLOOKUP(A90,Campaign_Creative_Lookup!$A$2:$B$47,2,FALSE)</f>
        <v>#N/A</v>
      </c>
      <c r="H90" t="s">
        <v>375</v>
      </c>
      <c r="I90" t="e">
        <f>VLOOKUP(B90,Campaign_Creative_Lookup!$D$2:$E$176,2,FALSE)</f>
        <v>#N/A</v>
      </c>
      <c r="J90" t="s">
        <v>437</v>
      </c>
    </row>
    <row r="91" spans="1:10" x14ac:dyDescent="0.25">
      <c r="A91" t="s">
        <v>199</v>
      </c>
      <c r="B91" t="s">
        <v>215</v>
      </c>
      <c r="C91">
        <v>18076617</v>
      </c>
      <c r="D91">
        <v>230869</v>
      </c>
      <c r="E91">
        <v>11904281</v>
      </c>
      <c r="F91">
        <v>5733619</v>
      </c>
      <c r="G91" t="e">
        <f>VLOOKUP(A91,Campaign_Creative_Lookup!$A$2:$B$47,2,FALSE)</f>
        <v>#N/A</v>
      </c>
      <c r="H91" t="s">
        <v>375</v>
      </c>
      <c r="I91" t="e">
        <f>VLOOKUP(B91,Campaign_Creative_Lookup!$D$2:$E$176,2,FALSE)</f>
        <v>#N/A</v>
      </c>
      <c r="J91" t="s">
        <v>437</v>
      </c>
    </row>
    <row r="92" spans="1:10" x14ac:dyDescent="0.25">
      <c r="A92" t="s">
        <v>199</v>
      </c>
      <c r="B92" t="s">
        <v>216</v>
      </c>
      <c r="C92">
        <v>3407259</v>
      </c>
      <c r="D92">
        <v>11557</v>
      </c>
      <c r="E92">
        <v>1886470</v>
      </c>
      <c r="F92">
        <v>0</v>
      </c>
      <c r="G92" t="e">
        <f>VLOOKUP(A92,Campaign_Creative_Lookup!$A$2:$B$47,2,FALSE)</f>
        <v>#N/A</v>
      </c>
      <c r="H92" t="s">
        <v>375</v>
      </c>
      <c r="I92" t="e">
        <f>VLOOKUP(B92,Campaign_Creative_Lookup!$D$2:$E$176,2,FALSE)</f>
        <v>#N/A</v>
      </c>
      <c r="J92" t="s">
        <v>437</v>
      </c>
    </row>
    <row r="93" spans="1:10" x14ac:dyDescent="0.25">
      <c r="A93" t="s">
        <v>199</v>
      </c>
      <c r="B93" t="s">
        <v>217</v>
      </c>
      <c r="C93">
        <v>58636</v>
      </c>
      <c r="D93">
        <v>1820</v>
      </c>
      <c r="E93">
        <v>40305</v>
      </c>
      <c r="F93">
        <v>2824</v>
      </c>
      <c r="G93" t="e">
        <f>VLOOKUP(A93,Campaign_Creative_Lookup!$A$2:$B$47,2,FALSE)</f>
        <v>#N/A</v>
      </c>
      <c r="H93" t="s">
        <v>375</v>
      </c>
      <c r="I93" t="e">
        <f>VLOOKUP(B93,Campaign_Creative_Lookup!$D$2:$E$176,2,FALSE)</f>
        <v>#N/A</v>
      </c>
      <c r="J93" t="s">
        <v>437</v>
      </c>
    </row>
    <row r="94" spans="1:10" x14ac:dyDescent="0.25">
      <c r="A94" t="s">
        <v>199</v>
      </c>
      <c r="B94" t="s">
        <v>218</v>
      </c>
      <c r="C94">
        <v>6505406</v>
      </c>
      <c r="D94">
        <v>60706</v>
      </c>
      <c r="E94">
        <v>3294614</v>
      </c>
      <c r="F94">
        <v>0</v>
      </c>
      <c r="G94" t="e">
        <f>VLOOKUP(A94,Campaign_Creative_Lookup!$A$2:$B$47,2,FALSE)</f>
        <v>#N/A</v>
      </c>
      <c r="H94" t="s">
        <v>375</v>
      </c>
      <c r="I94" t="e">
        <f>VLOOKUP(B94,Campaign_Creative_Lookup!$D$2:$E$176,2,FALSE)</f>
        <v>#N/A</v>
      </c>
      <c r="J94" t="s">
        <v>437</v>
      </c>
    </row>
    <row r="95" spans="1:10" x14ac:dyDescent="0.25">
      <c r="A95" t="s">
        <v>199</v>
      </c>
      <c r="B95" t="s">
        <v>219</v>
      </c>
      <c r="C95">
        <v>11776072</v>
      </c>
      <c r="D95">
        <v>161248</v>
      </c>
      <c r="E95">
        <v>8378051</v>
      </c>
      <c r="F95">
        <v>4538907</v>
      </c>
      <c r="G95" t="e">
        <f>VLOOKUP(A95,Campaign_Creative_Lookup!$A$2:$B$47,2,FALSE)</f>
        <v>#N/A</v>
      </c>
      <c r="H95" t="s">
        <v>375</v>
      </c>
      <c r="I95" t="e">
        <f>VLOOKUP(B95,Campaign_Creative_Lookup!$D$2:$E$176,2,FALSE)</f>
        <v>#N/A</v>
      </c>
      <c r="J95" t="s">
        <v>437</v>
      </c>
    </row>
    <row r="96" spans="1:10" x14ac:dyDescent="0.25">
      <c r="A96" t="s">
        <v>220</v>
      </c>
      <c r="B96" t="s">
        <v>221</v>
      </c>
      <c r="C96">
        <v>16530744</v>
      </c>
      <c r="D96">
        <v>64827</v>
      </c>
      <c r="E96">
        <v>5608133</v>
      </c>
      <c r="F96">
        <v>0</v>
      </c>
      <c r="G96" t="e">
        <f>VLOOKUP(A96,Campaign_Creative_Lookup!$A$2:$B$47,2,FALSE)</f>
        <v>#N/A</v>
      </c>
      <c r="H96" t="s">
        <v>400</v>
      </c>
      <c r="I96" t="e">
        <f>VLOOKUP(B96,Campaign_Creative_Lookup!$D$2:$E$176,2,FALSE)</f>
        <v>#N/A</v>
      </c>
      <c r="J96" t="s">
        <v>540</v>
      </c>
    </row>
    <row r="97" spans="1:10" x14ac:dyDescent="0.25">
      <c r="A97" t="s">
        <v>220</v>
      </c>
      <c r="B97" t="s">
        <v>222</v>
      </c>
      <c r="C97">
        <v>16786863</v>
      </c>
      <c r="D97">
        <v>102905</v>
      </c>
      <c r="E97">
        <v>7707010</v>
      </c>
      <c r="F97">
        <v>1052608</v>
      </c>
      <c r="G97" t="e">
        <f>VLOOKUP(A97,Campaign_Creative_Lookup!$A$2:$B$47,2,FALSE)</f>
        <v>#N/A</v>
      </c>
      <c r="H97" t="s">
        <v>400</v>
      </c>
      <c r="I97" t="e">
        <f>VLOOKUP(B97,Campaign_Creative_Lookup!$D$2:$E$176,2,FALSE)</f>
        <v>#N/A</v>
      </c>
      <c r="J97" t="s">
        <v>540</v>
      </c>
    </row>
    <row r="98" spans="1:10" x14ac:dyDescent="0.25">
      <c r="A98" t="s">
        <v>220</v>
      </c>
      <c r="B98" t="s">
        <v>223</v>
      </c>
      <c r="C98">
        <v>3122869</v>
      </c>
      <c r="D98">
        <v>2601</v>
      </c>
      <c r="E98">
        <v>947103</v>
      </c>
      <c r="F98">
        <v>0</v>
      </c>
      <c r="G98" t="e">
        <f>VLOOKUP(A98,Campaign_Creative_Lookup!$A$2:$B$47,2,FALSE)</f>
        <v>#N/A</v>
      </c>
      <c r="H98" t="s">
        <v>400</v>
      </c>
      <c r="I98" t="e">
        <f>VLOOKUP(B98,Campaign_Creative_Lookup!$D$2:$E$176,2,FALSE)</f>
        <v>#N/A</v>
      </c>
      <c r="J98" t="s">
        <v>540</v>
      </c>
    </row>
    <row r="99" spans="1:10" x14ac:dyDescent="0.25">
      <c r="A99" t="s">
        <v>220</v>
      </c>
      <c r="B99" t="s">
        <v>224</v>
      </c>
      <c r="C99">
        <v>1806048</v>
      </c>
      <c r="D99">
        <v>9591</v>
      </c>
      <c r="E99">
        <v>1019220</v>
      </c>
      <c r="F99">
        <v>66639</v>
      </c>
      <c r="G99" t="e">
        <f>VLOOKUP(A99,Campaign_Creative_Lookup!$A$2:$B$47,2,FALSE)</f>
        <v>#N/A</v>
      </c>
      <c r="H99" t="s">
        <v>400</v>
      </c>
      <c r="I99" t="e">
        <f>VLOOKUP(B99,Campaign_Creative_Lookup!$D$2:$E$176,2,FALSE)</f>
        <v>#N/A</v>
      </c>
      <c r="J99" t="s">
        <v>540</v>
      </c>
    </row>
    <row r="100" spans="1:10" x14ac:dyDescent="0.25">
      <c r="A100" t="s">
        <v>220</v>
      </c>
      <c r="B100" t="s">
        <v>225</v>
      </c>
      <c r="C100">
        <v>885770</v>
      </c>
      <c r="D100">
        <v>12189</v>
      </c>
      <c r="E100">
        <v>250738</v>
      </c>
      <c r="F100">
        <v>18729</v>
      </c>
      <c r="G100" t="e">
        <f>VLOOKUP(A100,Campaign_Creative_Lookup!$A$2:$B$47,2,FALSE)</f>
        <v>#N/A</v>
      </c>
      <c r="H100" t="s">
        <v>400</v>
      </c>
      <c r="I100" t="e">
        <f>VLOOKUP(B100,Campaign_Creative_Lookup!$D$2:$E$176,2,FALSE)</f>
        <v>#N/A</v>
      </c>
      <c r="J100" t="s">
        <v>417</v>
      </c>
    </row>
    <row r="101" spans="1:10" x14ac:dyDescent="0.25">
      <c r="A101" t="s">
        <v>220</v>
      </c>
      <c r="B101" t="s">
        <v>226</v>
      </c>
      <c r="C101">
        <v>379862</v>
      </c>
      <c r="D101">
        <v>9919</v>
      </c>
      <c r="E101">
        <v>184520</v>
      </c>
      <c r="F101">
        <v>21728</v>
      </c>
      <c r="G101" t="e">
        <f>VLOOKUP(A101,Campaign_Creative_Lookup!$A$2:$B$47,2,FALSE)</f>
        <v>#N/A</v>
      </c>
      <c r="H101" t="s">
        <v>400</v>
      </c>
      <c r="I101" t="e">
        <f>VLOOKUP(B101,Campaign_Creative_Lookup!$D$2:$E$176,2,FALSE)</f>
        <v>#N/A</v>
      </c>
      <c r="J101" t="s">
        <v>417</v>
      </c>
    </row>
    <row r="102" spans="1:10" x14ac:dyDescent="0.25">
      <c r="A102" t="s">
        <v>220</v>
      </c>
      <c r="B102" t="s">
        <v>227</v>
      </c>
      <c r="C102">
        <v>280046</v>
      </c>
      <c r="D102">
        <v>5008</v>
      </c>
      <c r="E102">
        <v>79001</v>
      </c>
      <c r="F102">
        <v>6299</v>
      </c>
      <c r="G102" t="e">
        <f>VLOOKUP(A102,Campaign_Creative_Lookup!$A$2:$B$47,2,FALSE)</f>
        <v>#N/A</v>
      </c>
      <c r="H102" t="s">
        <v>400</v>
      </c>
      <c r="I102" t="e">
        <f>VLOOKUP(B102,Campaign_Creative_Lookup!$D$2:$E$176,2,FALSE)</f>
        <v>#N/A</v>
      </c>
      <c r="J102" t="s">
        <v>542</v>
      </c>
    </row>
    <row r="103" spans="1:10" x14ac:dyDescent="0.25">
      <c r="A103" t="s">
        <v>220</v>
      </c>
      <c r="B103" t="s">
        <v>228</v>
      </c>
      <c r="C103">
        <v>120002</v>
      </c>
      <c r="D103">
        <v>3957</v>
      </c>
      <c r="E103">
        <v>57627</v>
      </c>
      <c r="F103">
        <v>7353</v>
      </c>
      <c r="G103" t="e">
        <f>VLOOKUP(A103,Campaign_Creative_Lookup!$A$2:$B$47,2,FALSE)</f>
        <v>#N/A</v>
      </c>
      <c r="H103" t="s">
        <v>400</v>
      </c>
      <c r="I103" t="e">
        <f>VLOOKUP(B103,Campaign_Creative_Lookup!$D$2:$E$176,2,FALSE)</f>
        <v>#N/A</v>
      </c>
      <c r="J103" t="s">
        <v>542</v>
      </c>
    </row>
    <row r="104" spans="1:10" x14ac:dyDescent="0.25">
      <c r="A104" t="s">
        <v>220</v>
      </c>
      <c r="B104" t="s">
        <v>229</v>
      </c>
      <c r="C104">
        <v>310338</v>
      </c>
      <c r="D104">
        <v>3712</v>
      </c>
      <c r="E104">
        <v>88384</v>
      </c>
      <c r="F104">
        <v>6690</v>
      </c>
      <c r="G104" t="e">
        <f>VLOOKUP(A104,Campaign_Creative_Lookup!$A$2:$B$47,2,FALSE)</f>
        <v>#N/A</v>
      </c>
      <c r="H104" t="s">
        <v>400</v>
      </c>
      <c r="I104" t="e">
        <f>VLOOKUP(B104,Campaign_Creative_Lookup!$D$2:$E$176,2,FALSE)</f>
        <v>#N/A</v>
      </c>
      <c r="J104" t="s">
        <v>542</v>
      </c>
    </row>
    <row r="105" spans="1:10" x14ac:dyDescent="0.25">
      <c r="A105" t="s">
        <v>220</v>
      </c>
      <c r="B105" t="s">
        <v>230</v>
      </c>
      <c r="C105">
        <v>133252</v>
      </c>
      <c r="D105">
        <v>3316</v>
      </c>
      <c r="E105">
        <v>64590</v>
      </c>
      <c r="F105">
        <v>7691</v>
      </c>
      <c r="G105" t="e">
        <f>VLOOKUP(A105,Campaign_Creative_Lookup!$A$2:$B$47,2,FALSE)</f>
        <v>#N/A</v>
      </c>
      <c r="H105" t="s">
        <v>400</v>
      </c>
      <c r="I105" t="e">
        <f>VLOOKUP(B105,Campaign_Creative_Lookup!$D$2:$E$176,2,FALSE)</f>
        <v>#N/A</v>
      </c>
      <c r="J105" t="s">
        <v>542</v>
      </c>
    </row>
    <row r="106" spans="1:10" x14ac:dyDescent="0.25">
      <c r="A106" t="s">
        <v>220</v>
      </c>
      <c r="B106" t="s">
        <v>142</v>
      </c>
      <c r="C106">
        <v>47372009</v>
      </c>
      <c r="D106">
        <v>202343</v>
      </c>
      <c r="E106">
        <v>16112705</v>
      </c>
      <c r="F106">
        <v>0</v>
      </c>
      <c r="G106" t="e">
        <f>VLOOKUP(A106,Campaign_Creative_Lookup!$A$2:$B$47,2,FALSE)</f>
        <v>#N/A</v>
      </c>
      <c r="H106" t="s">
        <v>400</v>
      </c>
      <c r="I106" t="e">
        <f>VLOOKUP(B106,Campaign_Creative_Lookup!$D$2:$E$176,2,FALSE)</f>
        <v>#N/A</v>
      </c>
      <c r="J106" t="s">
        <v>417</v>
      </c>
    </row>
    <row r="107" spans="1:10" x14ac:dyDescent="0.25">
      <c r="A107" t="s">
        <v>220</v>
      </c>
      <c r="B107" t="s">
        <v>143</v>
      </c>
      <c r="C107">
        <v>48129038</v>
      </c>
      <c r="D107">
        <v>337430</v>
      </c>
      <c r="E107">
        <v>22063588</v>
      </c>
      <c r="F107">
        <v>3054048</v>
      </c>
      <c r="G107" t="e">
        <f>VLOOKUP(A107,Campaign_Creative_Lookup!$A$2:$B$47,2,FALSE)</f>
        <v>#N/A</v>
      </c>
      <c r="H107" t="s">
        <v>400</v>
      </c>
      <c r="I107" t="e">
        <f>VLOOKUP(B107,Campaign_Creative_Lookup!$D$2:$E$176,2,FALSE)</f>
        <v>#N/A</v>
      </c>
      <c r="J107" t="s">
        <v>417</v>
      </c>
    </row>
    <row r="108" spans="1:10" x14ac:dyDescent="0.25">
      <c r="A108" t="s">
        <v>220</v>
      </c>
      <c r="B108" t="s">
        <v>144</v>
      </c>
      <c r="C108">
        <v>30627697</v>
      </c>
      <c r="D108">
        <v>7342</v>
      </c>
      <c r="E108">
        <v>13090885</v>
      </c>
      <c r="F108">
        <v>0</v>
      </c>
      <c r="G108" t="e">
        <f>VLOOKUP(A108,Campaign_Creative_Lookup!$A$2:$B$47,2,FALSE)</f>
        <v>#N/A</v>
      </c>
      <c r="H108" t="s">
        <v>400</v>
      </c>
      <c r="I108" t="e">
        <f>VLOOKUP(B108,Campaign_Creative_Lookup!$D$2:$E$176,2,FALSE)</f>
        <v>#N/A</v>
      </c>
      <c r="J108" t="s">
        <v>417</v>
      </c>
    </row>
    <row r="109" spans="1:10" x14ac:dyDescent="0.25">
      <c r="A109" t="s">
        <v>220</v>
      </c>
      <c r="B109" t="s">
        <v>145</v>
      </c>
      <c r="C109">
        <v>33790988</v>
      </c>
      <c r="D109">
        <v>82144</v>
      </c>
      <c r="E109">
        <v>18245817</v>
      </c>
      <c r="F109">
        <v>827834</v>
      </c>
      <c r="G109" t="e">
        <f>VLOOKUP(A109,Campaign_Creative_Lookup!$A$2:$B$47,2,FALSE)</f>
        <v>#N/A</v>
      </c>
      <c r="H109" t="s">
        <v>400</v>
      </c>
      <c r="I109" t="e">
        <f>VLOOKUP(B109,Campaign_Creative_Lookup!$D$2:$E$176,2,FALSE)</f>
        <v>#N/A</v>
      </c>
      <c r="J109" t="s">
        <v>417</v>
      </c>
    </row>
    <row r="110" spans="1:10" x14ac:dyDescent="0.25">
      <c r="A110" t="s">
        <v>220</v>
      </c>
      <c r="B110" t="s">
        <v>146</v>
      </c>
      <c r="C110">
        <v>14951841</v>
      </c>
      <c r="D110">
        <v>73855</v>
      </c>
      <c r="E110">
        <v>5055666</v>
      </c>
      <c r="F110">
        <v>0</v>
      </c>
      <c r="G110" t="e">
        <f>VLOOKUP(A110,Campaign_Creative_Lookup!$A$2:$B$47,2,FALSE)</f>
        <v>#N/A</v>
      </c>
      <c r="H110" t="s">
        <v>400</v>
      </c>
      <c r="I110" t="str">
        <f>VLOOKUP(B110,Campaign_Creative_Lookup!$D$2:$E$176,2,FALSE)</f>
        <v>Unbranded Trulicity Animation Updates</v>
      </c>
      <c r="J110" t="s">
        <v>406</v>
      </c>
    </row>
    <row r="111" spans="1:10" x14ac:dyDescent="0.25">
      <c r="A111" t="s">
        <v>220</v>
      </c>
      <c r="B111" t="s">
        <v>147</v>
      </c>
      <c r="C111">
        <v>15157566</v>
      </c>
      <c r="D111">
        <v>121412</v>
      </c>
      <c r="E111">
        <v>6903120</v>
      </c>
      <c r="F111">
        <v>978628</v>
      </c>
      <c r="G111" t="e">
        <f>VLOOKUP(A111,Campaign_Creative_Lookup!$A$2:$B$47,2,FALSE)</f>
        <v>#N/A</v>
      </c>
      <c r="H111" t="s">
        <v>400</v>
      </c>
      <c r="I111" t="str">
        <f>VLOOKUP(B111,Campaign_Creative_Lookup!$D$2:$E$176,2,FALSE)</f>
        <v>Unbranded Trulicity Animation Updates</v>
      </c>
      <c r="J111" t="s">
        <v>406</v>
      </c>
    </row>
    <row r="112" spans="1:10" x14ac:dyDescent="0.25">
      <c r="A112" t="s">
        <v>220</v>
      </c>
      <c r="B112" t="s">
        <v>149</v>
      </c>
      <c r="C112">
        <v>1621977</v>
      </c>
      <c r="D112">
        <v>15801</v>
      </c>
      <c r="E112">
        <v>919996</v>
      </c>
      <c r="F112">
        <v>62256</v>
      </c>
      <c r="G112" t="e">
        <f>VLOOKUP(A112,Campaign_Creative_Lookup!$A$2:$B$47,2,FALSE)</f>
        <v>#N/A</v>
      </c>
      <c r="H112" t="s">
        <v>400</v>
      </c>
      <c r="I112" t="str">
        <f>VLOOKUP(B112,Campaign_Creative_Lookup!$D$2:$E$176,2,FALSE)</f>
        <v>Unbranded Trulicity Animation Updates</v>
      </c>
      <c r="J112" t="s">
        <v>406</v>
      </c>
    </row>
    <row r="113" spans="1:10" x14ac:dyDescent="0.25">
      <c r="A113" t="s">
        <v>231</v>
      </c>
      <c r="B113" t="s">
        <v>152</v>
      </c>
      <c r="C113">
        <v>22302621</v>
      </c>
      <c r="D113">
        <v>172096</v>
      </c>
      <c r="E113">
        <v>9526851</v>
      </c>
      <c r="F113">
        <v>0</v>
      </c>
      <c r="G113" t="e">
        <f>VLOOKUP(A113,Campaign_Creative_Lookup!$A$2:$B$47,2,FALSE)</f>
        <v>#N/A</v>
      </c>
      <c r="H113" t="s">
        <v>401</v>
      </c>
      <c r="I113" t="e">
        <f>VLOOKUP(B113,Campaign_Creative_Lookup!$D$2:$E$176,2,FALSE)</f>
        <v>#N/A</v>
      </c>
      <c r="J113" t="s">
        <v>541</v>
      </c>
    </row>
    <row r="114" spans="1:10" x14ac:dyDescent="0.25">
      <c r="A114" t="s">
        <v>231</v>
      </c>
      <c r="B114" t="s">
        <v>153</v>
      </c>
      <c r="C114">
        <v>36551669</v>
      </c>
      <c r="D114">
        <v>301020</v>
      </c>
      <c r="E114">
        <v>16966530</v>
      </c>
      <c r="F114">
        <v>2106491</v>
      </c>
      <c r="G114" t="e">
        <f>VLOOKUP(A114,Campaign_Creative_Lookup!$A$2:$B$47,2,FALSE)</f>
        <v>#N/A</v>
      </c>
      <c r="H114" t="s">
        <v>401</v>
      </c>
      <c r="I114" t="e">
        <f>VLOOKUP(B114,Campaign_Creative_Lookup!$D$2:$E$176,2,FALSE)</f>
        <v>#N/A</v>
      </c>
      <c r="J114" t="s">
        <v>541</v>
      </c>
    </row>
    <row r="115" spans="1:10" x14ac:dyDescent="0.25">
      <c r="A115" t="s">
        <v>231</v>
      </c>
      <c r="B115" t="s">
        <v>232</v>
      </c>
      <c r="C115">
        <v>1893991</v>
      </c>
      <c r="D115">
        <v>13296</v>
      </c>
      <c r="E115">
        <v>118540</v>
      </c>
      <c r="F115">
        <v>0</v>
      </c>
      <c r="G115" t="e">
        <f>VLOOKUP(A115,Campaign_Creative_Lookup!$A$2:$B$47,2,FALSE)</f>
        <v>#N/A</v>
      </c>
      <c r="H115" t="s">
        <v>401</v>
      </c>
      <c r="I115" t="e">
        <f>VLOOKUP(B115,Campaign_Creative_Lookup!$D$2:$E$176,2,FALSE)</f>
        <v>#N/A</v>
      </c>
      <c r="J115" t="s">
        <v>541</v>
      </c>
    </row>
    <row r="116" spans="1:10" x14ac:dyDescent="0.25">
      <c r="A116" t="s">
        <v>231</v>
      </c>
      <c r="B116" t="s">
        <v>154</v>
      </c>
      <c r="C116">
        <v>3782867</v>
      </c>
      <c r="D116">
        <v>32815</v>
      </c>
      <c r="E116">
        <v>2613480</v>
      </c>
      <c r="F116">
        <v>80771</v>
      </c>
      <c r="G116" t="e">
        <f>VLOOKUP(A116,Campaign_Creative_Lookup!$A$2:$B$47,2,FALSE)</f>
        <v>#N/A</v>
      </c>
      <c r="H116" t="s">
        <v>401</v>
      </c>
      <c r="I116" t="e">
        <f>VLOOKUP(B116,Campaign_Creative_Lookup!$D$2:$E$176,2,FALSE)</f>
        <v>#N/A</v>
      </c>
      <c r="J116" t="s">
        <v>541</v>
      </c>
    </row>
    <row r="117" spans="1:10" x14ac:dyDescent="0.25">
      <c r="A117" t="s">
        <v>233</v>
      </c>
      <c r="B117" t="s">
        <v>234</v>
      </c>
      <c r="C117">
        <v>6</v>
      </c>
      <c r="D117">
        <v>7</v>
      </c>
      <c r="E117">
        <v>0</v>
      </c>
      <c r="F117">
        <v>4</v>
      </c>
      <c r="G117" t="e">
        <f>VLOOKUP(A117,Campaign_Creative_Lookup!$A$2:$B$47,2,FALSE)</f>
        <v>#N/A</v>
      </c>
      <c r="H117" t="s">
        <v>402</v>
      </c>
      <c r="I117" t="e">
        <f>VLOOKUP(B117,Campaign_Creative_Lookup!$D$2:$E$176,2,FALSE)</f>
        <v>#N/A</v>
      </c>
      <c r="J117" t="s">
        <v>543</v>
      </c>
    </row>
    <row r="118" spans="1:10" x14ac:dyDescent="0.25">
      <c r="A118" t="s">
        <v>233</v>
      </c>
      <c r="B118" t="s">
        <v>235</v>
      </c>
      <c r="C118">
        <v>3</v>
      </c>
      <c r="D118">
        <v>4</v>
      </c>
      <c r="E118">
        <v>0</v>
      </c>
      <c r="F118">
        <v>3</v>
      </c>
      <c r="G118" t="e">
        <f>VLOOKUP(A118,Campaign_Creative_Lookup!$A$2:$B$47,2,FALSE)</f>
        <v>#N/A</v>
      </c>
      <c r="H118" t="s">
        <v>402</v>
      </c>
      <c r="I118" t="e">
        <f>VLOOKUP(B118,Campaign_Creative_Lookup!$D$2:$E$176,2,FALSE)</f>
        <v>#N/A</v>
      </c>
      <c r="J118" t="s">
        <v>543</v>
      </c>
    </row>
    <row r="119" spans="1:10" x14ac:dyDescent="0.25">
      <c r="A119" t="s">
        <v>233</v>
      </c>
      <c r="B119" t="s">
        <v>236</v>
      </c>
      <c r="C119">
        <v>8</v>
      </c>
      <c r="D119">
        <v>4</v>
      </c>
      <c r="E119">
        <v>2</v>
      </c>
      <c r="F119">
        <v>8</v>
      </c>
      <c r="G119" t="e">
        <f>VLOOKUP(A119,Campaign_Creative_Lookup!$A$2:$B$47,2,FALSE)</f>
        <v>#N/A</v>
      </c>
      <c r="H119" t="s">
        <v>402</v>
      </c>
      <c r="I119" t="e">
        <f>VLOOKUP(B119,Campaign_Creative_Lookup!$D$2:$E$176,2,FALSE)</f>
        <v>#N/A</v>
      </c>
      <c r="J119" t="s">
        <v>543</v>
      </c>
    </row>
    <row r="120" spans="1:10" x14ac:dyDescent="0.25">
      <c r="A120" t="s">
        <v>233</v>
      </c>
      <c r="B120" t="s">
        <v>237</v>
      </c>
      <c r="C120">
        <v>14</v>
      </c>
      <c r="D120">
        <v>11</v>
      </c>
      <c r="E120">
        <v>3</v>
      </c>
      <c r="F120">
        <v>10</v>
      </c>
      <c r="G120" t="e">
        <f>VLOOKUP(A120,Campaign_Creative_Lookup!$A$2:$B$47,2,FALSE)</f>
        <v>#N/A</v>
      </c>
      <c r="H120" t="s">
        <v>402</v>
      </c>
      <c r="I120" t="e">
        <f>VLOOKUP(B120,Campaign_Creative_Lookup!$D$2:$E$176,2,FALSE)</f>
        <v>#N/A</v>
      </c>
      <c r="J120" t="s">
        <v>543</v>
      </c>
    </row>
    <row r="121" spans="1:10" x14ac:dyDescent="0.25">
      <c r="A121" t="s">
        <v>233</v>
      </c>
      <c r="B121" t="s">
        <v>238</v>
      </c>
      <c r="C121">
        <v>12</v>
      </c>
      <c r="D121">
        <v>9</v>
      </c>
      <c r="E121">
        <v>3</v>
      </c>
      <c r="F121">
        <v>8</v>
      </c>
      <c r="G121" t="e">
        <f>VLOOKUP(A121,Campaign_Creative_Lookup!$A$2:$B$47,2,FALSE)</f>
        <v>#N/A</v>
      </c>
      <c r="H121" t="s">
        <v>402</v>
      </c>
      <c r="I121" t="e">
        <f>VLOOKUP(B121,Campaign_Creative_Lookup!$D$2:$E$176,2,FALSE)</f>
        <v>#N/A</v>
      </c>
      <c r="J121" t="s">
        <v>543</v>
      </c>
    </row>
    <row r="122" spans="1:10" x14ac:dyDescent="0.25">
      <c r="A122" t="s">
        <v>233</v>
      </c>
      <c r="B122" t="s">
        <v>239</v>
      </c>
      <c r="C122">
        <v>8</v>
      </c>
      <c r="D122">
        <v>2</v>
      </c>
      <c r="E122">
        <v>0</v>
      </c>
      <c r="F122">
        <v>6</v>
      </c>
      <c r="G122" t="e">
        <f>VLOOKUP(A122,Campaign_Creative_Lookup!$A$2:$B$47,2,FALSE)</f>
        <v>#N/A</v>
      </c>
      <c r="H122" t="s">
        <v>402</v>
      </c>
      <c r="I122" t="e">
        <f>VLOOKUP(B122,Campaign_Creative_Lookup!$D$2:$E$176,2,FALSE)</f>
        <v>#N/A</v>
      </c>
      <c r="J122" t="s">
        <v>543</v>
      </c>
    </row>
    <row r="123" spans="1:10" x14ac:dyDescent="0.25">
      <c r="A123" t="s">
        <v>233</v>
      </c>
      <c r="B123" t="s">
        <v>240</v>
      </c>
      <c r="C123">
        <v>10</v>
      </c>
      <c r="D123">
        <v>6</v>
      </c>
      <c r="E123">
        <v>0</v>
      </c>
      <c r="F123">
        <v>5</v>
      </c>
      <c r="G123" t="e">
        <f>VLOOKUP(A123,Campaign_Creative_Lookup!$A$2:$B$47,2,FALSE)</f>
        <v>#N/A</v>
      </c>
      <c r="H123" t="s">
        <v>402</v>
      </c>
      <c r="I123" t="e">
        <f>VLOOKUP(B123,Campaign_Creative_Lookup!$D$2:$E$176,2,FALSE)</f>
        <v>#N/A</v>
      </c>
      <c r="J123" t="s">
        <v>543</v>
      </c>
    </row>
    <row r="124" spans="1:10" x14ac:dyDescent="0.25">
      <c r="A124" t="s">
        <v>233</v>
      </c>
      <c r="B124" t="s">
        <v>241</v>
      </c>
      <c r="C124">
        <v>11</v>
      </c>
      <c r="D124">
        <v>6</v>
      </c>
      <c r="E124">
        <v>2</v>
      </c>
      <c r="F124">
        <v>8</v>
      </c>
      <c r="G124" t="e">
        <f>VLOOKUP(A124,Campaign_Creative_Lookup!$A$2:$B$47,2,FALSE)</f>
        <v>#N/A</v>
      </c>
      <c r="H124" t="s">
        <v>402</v>
      </c>
      <c r="I124" t="e">
        <f>VLOOKUP(B124,Campaign_Creative_Lookup!$D$2:$E$176,2,FALSE)</f>
        <v>#N/A</v>
      </c>
      <c r="J124" t="s">
        <v>543</v>
      </c>
    </row>
    <row r="125" spans="1:10" x14ac:dyDescent="0.25">
      <c r="A125" t="s">
        <v>233</v>
      </c>
      <c r="B125" t="s">
        <v>242</v>
      </c>
      <c r="C125">
        <v>10</v>
      </c>
      <c r="D125">
        <v>3</v>
      </c>
      <c r="E125">
        <v>4</v>
      </c>
      <c r="F125">
        <v>7</v>
      </c>
      <c r="G125" t="e">
        <f>VLOOKUP(A125,Campaign_Creative_Lookup!$A$2:$B$47,2,FALSE)</f>
        <v>#N/A</v>
      </c>
      <c r="H125" t="s">
        <v>402</v>
      </c>
      <c r="I125" t="e">
        <f>VLOOKUP(B125,Campaign_Creative_Lookup!$D$2:$E$176,2,FALSE)</f>
        <v>#N/A</v>
      </c>
      <c r="J125" t="s">
        <v>543</v>
      </c>
    </row>
    <row r="126" spans="1:10" x14ac:dyDescent="0.25">
      <c r="A126" t="s">
        <v>233</v>
      </c>
      <c r="B126" t="s">
        <v>243</v>
      </c>
      <c r="C126">
        <v>13</v>
      </c>
      <c r="D126">
        <v>8</v>
      </c>
      <c r="E126">
        <v>6</v>
      </c>
      <c r="F126">
        <v>8</v>
      </c>
      <c r="G126" t="e">
        <f>VLOOKUP(A126,Campaign_Creative_Lookup!$A$2:$B$47,2,FALSE)</f>
        <v>#N/A</v>
      </c>
      <c r="H126" t="s">
        <v>402</v>
      </c>
      <c r="I126" t="e">
        <f>VLOOKUP(B126,Campaign_Creative_Lookup!$D$2:$E$176,2,FALSE)</f>
        <v>#N/A</v>
      </c>
      <c r="J126" t="s">
        <v>543</v>
      </c>
    </row>
    <row r="127" spans="1:10" x14ac:dyDescent="0.25">
      <c r="A127" t="s">
        <v>233</v>
      </c>
      <c r="B127" t="s">
        <v>244</v>
      </c>
      <c r="C127">
        <v>7</v>
      </c>
      <c r="D127">
        <v>4</v>
      </c>
      <c r="E127">
        <v>2</v>
      </c>
      <c r="F127">
        <v>3</v>
      </c>
      <c r="G127" t="e">
        <f>VLOOKUP(A127,Campaign_Creative_Lookup!$A$2:$B$47,2,FALSE)</f>
        <v>#N/A</v>
      </c>
      <c r="H127" t="s">
        <v>402</v>
      </c>
      <c r="I127" t="e">
        <f>VLOOKUP(B127,Campaign_Creative_Lookup!$D$2:$E$176,2,FALSE)</f>
        <v>#N/A</v>
      </c>
      <c r="J127" t="s">
        <v>543</v>
      </c>
    </row>
    <row r="128" spans="1:10" x14ac:dyDescent="0.25">
      <c r="A128" t="s">
        <v>233</v>
      </c>
      <c r="B128" t="s">
        <v>245</v>
      </c>
      <c r="C128">
        <v>3</v>
      </c>
      <c r="D128">
        <v>1</v>
      </c>
      <c r="E128">
        <v>2</v>
      </c>
      <c r="F128">
        <v>2</v>
      </c>
      <c r="G128" t="e">
        <f>VLOOKUP(A128,Campaign_Creative_Lookup!$A$2:$B$47,2,FALSE)</f>
        <v>#N/A</v>
      </c>
      <c r="H128" t="s">
        <v>402</v>
      </c>
      <c r="I128" t="e">
        <f>VLOOKUP(B128,Campaign_Creative_Lookup!$D$2:$E$176,2,FALSE)</f>
        <v>#N/A</v>
      </c>
      <c r="J128" t="s">
        <v>543</v>
      </c>
    </row>
    <row r="129" spans="1:10" x14ac:dyDescent="0.25">
      <c r="A129" t="s">
        <v>233</v>
      </c>
      <c r="B129" t="s">
        <v>246</v>
      </c>
      <c r="C129">
        <v>7</v>
      </c>
      <c r="D129">
        <v>3</v>
      </c>
      <c r="E129">
        <v>3</v>
      </c>
      <c r="F129">
        <v>4</v>
      </c>
      <c r="G129" t="e">
        <f>VLOOKUP(A129,Campaign_Creative_Lookup!$A$2:$B$47,2,FALSE)</f>
        <v>#N/A</v>
      </c>
      <c r="H129" t="s">
        <v>402</v>
      </c>
      <c r="I129" t="e">
        <f>VLOOKUP(B129,Campaign_Creative_Lookup!$D$2:$E$176,2,FALSE)</f>
        <v>#N/A</v>
      </c>
      <c r="J129" t="s">
        <v>543</v>
      </c>
    </row>
    <row r="130" spans="1:10" x14ac:dyDescent="0.25">
      <c r="A130" t="s">
        <v>233</v>
      </c>
      <c r="B130" t="s">
        <v>247</v>
      </c>
      <c r="C130">
        <v>8</v>
      </c>
      <c r="D130">
        <v>0</v>
      </c>
      <c r="E130">
        <v>3</v>
      </c>
      <c r="F130">
        <v>2</v>
      </c>
      <c r="G130" t="e">
        <f>VLOOKUP(A130,Campaign_Creative_Lookup!$A$2:$B$47,2,FALSE)</f>
        <v>#N/A</v>
      </c>
      <c r="H130" t="s">
        <v>402</v>
      </c>
      <c r="I130" t="e">
        <f>VLOOKUP(B130,Campaign_Creative_Lookup!$D$2:$E$176,2,FALSE)</f>
        <v>#N/A</v>
      </c>
      <c r="J130" t="s">
        <v>543</v>
      </c>
    </row>
    <row r="131" spans="1:10" x14ac:dyDescent="0.25">
      <c r="A131" t="s">
        <v>233</v>
      </c>
      <c r="B131" t="s">
        <v>248</v>
      </c>
      <c r="C131">
        <v>3</v>
      </c>
      <c r="D131">
        <v>3</v>
      </c>
      <c r="E131">
        <v>1</v>
      </c>
      <c r="F131">
        <v>1</v>
      </c>
      <c r="G131" t="e">
        <f>VLOOKUP(A131,Campaign_Creative_Lookup!$A$2:$B$47,2,FALSE)</f>
        <v>#N/A</v>
      </c>
      <c r="H131" t="s">
        <v>402</v>
      </c>
      <c r="I131" t="e">
        <f>VLOOKUP(B131,Campaign_Creative_Lookup!$D$2:$E$176,2,FALSE)</f>
        <v>#N/A</v>
      </c>
      <c r="J131" t="s">
        <v>543</v>
      </c>
    </row>
    <row r="132" spans="1:10" x14ac:dyDescent="0.25">
      <c r="A132" t="s">
        <v>233</v>
      </c>
      <c r="B132" t="s">
        <v>249</v>
      </c>
      <c r="C132">
        <v>8</v>
      </c>
      <c r="D132">
        <v>1</v>
      </c>
      <c r="E132">
        <v>4</v>
      </c>
      <c r="F132">
        <v>6</v>
      </c>
      <c r="G132" t="e">
        <f>VLOOKUP(A132,Campaign_Creative_Lookup!$A$2:$B$47,2,FALSE)</f>
        <v>#N/A</v>
      </c>
      <c r="H132" t="s">
        <v>402</v>
      </c>
      <c r="I132" t="e">
        <f>VLOOKUP(B132,Campaign_Creative_Lookup!$D$2:$E$176,2,FALSE)</f>
        <v>#N/A</v>
      </c>
      <c r="J132" t="s">
        <v>543</v>
      </c>
    </row>
    <row r="133" spans="1:10" x14ac:dyDescent="0.25">
      <c r="A133" t="s">
        <v>233</v>
      </c>
      <c r="B133" t="s">
        <v>250</v>
      </c>
      <c r="C133">
        <v>9</v>
      </c>
      <c r="D133">
        <v>4</v>
      </c>
      <c r="E133">
        <v>4</v>
      </c>
      <c r="F133">
        <v>5</v>
      </c>
      <c r="G133" t="e">
        <f>VLOOKUP(A133,Campaign_Creative_Lookup!$A$2:$B$47,2,FALSE)</f>
        <v>#N/A</v>
      </c>
      <c r="H133" t="s">
        <v>402</v>
      </c>
      <c r="I133" t="e">
        <f>VLOOKUP(B133,Campaign_Creative_Lookup!$D$2:$E$176,2,FALSE)</f>
        <v>#N/A</v>
      </c>
      <c r="J133" t="s">
        <v>543</v>
      </c>
    </row>
    <row r="134" spans="1:10" x14ac:dyDescent="0.25">
      <c r="A134" t="s">
        <v>233</v>
      </c>
      <c r="B134" t="s">
        <v>251</v>
      </c>
      <c r="C134">
        <v>9</v>
      </c>
      <c r="D134">
        <v>5</v>
      </c>
      <c r="E134">
        <v>0</v>
      </c>
      <c r="F134">
        <v>5</v>
      </c>
      <c r="G134" t="e">
        <f>VLOOKUP(A134,Campaign_Creative_Lookup!$A$2:$B$47,2,FALSE)</f>
        <v>#N/A</v>
      </c>
      <c r="H134" t="s">
        <v>402</v>
      </c>
      <c r="I134" t="e">
        <f>VLOOKUP(B134,Campaign_Creative_Lookup!$D$2:$E$176,2,FALSE)</f>
        <v>#N/A</v>
      </c>
      <c r="J134" t="s">
        <v>543</v>
      </c>
    </row>
    <row r="135" spans="1:10" x14ac:dyDescent="0.25">
      <c r="A135" t="s">
        <v>233</v>
      </c>
      <c r="B135" t="s">
        <v>252</v>
      </c>
      <c r="C135">
        <v>12</v>
      </c>
      <c r="D135">
        <v>9</v>
      </c>
      <c r="E135">
        <v>2</v>
      </c>
      <c r="F135">
        <v>9</v>
      </c>
      <c r="G135" t="e">
        <f>VLOOKUP(A135,Campaign_Creative_Lookup!$A$2:$B$47,2,FALSE)</f>
        <v>#N/A</v>
      </c>
      <c r="H135" t="s">
        <v>402</v>
      </c>
      <c r="I135" t="e">
        <f>VLOOKUP(B135,Campaign_Creative_Lookup!$D$2:$E$176,2,FALSE)</f>
        <v>#N/A</v>
      </c>
      <c r="J135" t="s">
        <v>543</v>
      </c>
    </row>
    <row r="136" spans="1:10" x14ac:dyDescent="0.25">
      <c r="A136" t="s">
        <v>233</v>
      </c>
      <c r="B136" t="s">
        <v>253</v>
      </c>
      <c r="C136">
        <v>6</v>
      </c>
      <c r="D136">
        <v>4</v>
      </c>
      <c r="E136">
        <v>3</v>
      </c>
      <c r="F136">
        <v>4</v>
      </c>
      <c r="G136" t="e">
        <f>VLOOKUP(A136,Campaign_Creative_Lookup!$A$2:$B$47,2,FALSE)</f>
        <v>#N/A</v>
      </c>
      <c r="H136" t="s">
        <v>402</v>
      </c>
      <c r="I136" t="e">
        <f>VLOOKUP(B136,Campaign_Creative_Lookup!$D$2:$E$176,2,FALSE)</f>
        <v>#N/A</v>
      </c>
      <c r="J136" t="s">
        <v>543</v>
      </c>
    </row>
    <row r="137" spans="1:10" x14ac:dyDescent="0.25">
      <c r="A137" t="s">
        <v>233</v>
      </c>
      <c r="B137" t="s">
        <v>254</v>
      </c>
      <c r="C137">
        <v>8</v>
      </c>
      <c r="D137">
        <v>3</v>
      </c>
      <c r="E137">
        <v>3</v>
      </c>
      <c r="F137">
        <v>6</v>
      </c>
      <c r="G137" t="e">
        <f>VLOOKUP(A137,Campaign_Creative_Lookup!$A$2:$B$47,2,FALSE)</f>
        <v>#N/A</v>
      </c>
      <c r="H137" t="s">
        <v>402</v>
      </c>
      <c r="I137" t="e">
        <f>VLOOKUP(B137,Campaign_Creative_Lookup!$D$2:$E$176,2,FALSE)</f>
        <v>#N/A</v>
      </c>
      <c r="J137" t="s">
        <v>543</v>
      </c>
    </row>
    <row r="138" spans="1:10" x14ac:dyDescent="0.25">
      <c r="A138" t="s">
        <v>233</v>
      </c>
      <c r="B138" t="s">
        <v>255</v>
      </c>
      <c r="C138">
        <v>14</v>
      </c>
      <c r="D138">
        <v>12</v>
      </c>
      <c r="E138">
        <v>4</v>
      </c>
      <c r="F138">
        <v>11</v>
      </c>
      <c r="G138" t="e">
        <f>VLOOKUP(A138,Campaign_Creative_Lookup!$A$2:$B$47,2,FALSE)</f>
        <v>#N/A</v>
      </c>
      <c r="H138" t="s">
        <v>402</v>
      </c>
      <c r="I138" t="e">
        <f>VLOOKUP(B138,Campaign_Creative_Lookup!$D$2:$E$176,2,FALSE)</f>
        <v>#N/A</v>
      </c>
      <c r="J138" t="s">
        <v>543</v>
      </c>
    </row>
    <row r="139" spans="1:10" x14ac:dyDescent="0.25">
      <c r="A139" t="s">
        <v>233</v>
      </c>
      <c r="B139" t="s">
        <v>256</v>
      </c>
      <c r="C139">
        <v>8</v>
      </c>
      <c r="D139">
        <v>8</v>
      </c>
      <c r="E139">
        <v>1</v>
      </c>
      <c r="F139">
        <v>7</v>
      </c>
      <c r="G139" t="e">
        <f>VLOOKUP(A139,Campaign_Creative_Lookup!$A$2:$B$47,2,FALSE)</f>
        <v>#N/A</v>
      </c>
      <c r="H139" t="s">
        <v>402</v>
      </c>
      <c r="I139" t="e">
        <f>VLOOKUP(B139,Campaign_Creative_Lookup!$D$2:$E$176,2,FALSE)</f>
        <v>#N/A</v>
      </c>
      <c r="J139" t="s">
        <v>543</v>
      </c>
    </row>
    <row r="140" spans="1:10" x14ac:dyDescent="0.25">
      <c r="A140" t="s">
        <v>233</v>
      </c>
      <c r="B140" t="s">
        <v>257</v>
      </c>
      <c r="C140">
        <v>10</v>
      </c>
      <c r="D140">
        <v>5</v>
      </c>
      <c r="E140">
        <v>0</v>
      </c>
      <c r="F140">
        <v>7</v>
      </c>
      <c r="G140" t="e">
        <f>VLOOKUP(A140,Campaign_Creative_Lookup!$A$2:$B$47,2,FALSE)</f>
        <v>#N/A</v>
      </c>
      <c r="H140" t="s">
        <v>402</v>
      </c>
      <c r="I140" t="e">
        <f>VLOOKUP(B140,Campaign_Creative_Lookup!$D$2:$E$176,2,FALSE)</f>
        <v>#N/A</v>
      </c>
      <c r="J140" t="s">
        <v>543</v>
      </c>
    </row>
    <row r="141" spans="1:10" x14ac:dyDescent="0.25">
      <c r="A141" t="s">
        <v>233</v>
      </c>
      <c r="B141" t="s">
        <v>258</v>
      </c>
      <c r="C141">
        <v>12</v>
      </c>
      <c r="D141">
        <v>6</v>
      </c>
      <c r="E141">
        <v>3</v>
      </c>
      <c r="F141">
        <v>5</v>
      </c>
      <c r="G141" t="e">
        <f>VLOOKUP(A141,Campaign_Creative_Lookup!$A$2:$B$47,2,FALSE)</f>
        <v>#N/A</v>
      </c>
      <c r="H141" t="s">
        <v>402</v>
      </c>
      <c r="I141" t="e">
        <f>VLOOKUP(B141,Campaign_Creative_Lookup!$D$2:$E$176,2,FALSE)</f>
        <v>#N/A</v>
      </c>
      <c r="J141" t="s">
        <v>543</v>
      </c>
    </row>
    <row r="142" spans="1:10" x14ac:dyDescent="0.25">
      <c r="A142" t="s">
        <v>233</v>
      </c>
      <c r="B142" t="s">
        <v>259</v>
      </c>
      <c r="C142">
        <v>12</v>
      </c>
      <c r="D142">
        <v>4</v>
      </c>
      <c r="E142">
        <v>4</v>
      </c>
      <c r="F142">
        <v>7</v>
      </c>
      <c r="G142" t="e">
        <f>VLOOKUP(A142,Campaign_Creative_Lookup!$A$2:$B$47,2,FALSE)</f>
        <v>#N/A</v>
      </c>
      <c r="H142" t="s">
        <v>402</v>
      </c>
      <c r="I142" t="e">
        <f>VLOOKUP(B142,Campaign_Creative_Lookup!$D$2:$E$176,2,FALSE)</f>
        <v>#N/A</v>
      </c>
      <c r="J142" t="s">
        <v>543</v>
      </c>
    </row>
    <row r="143" spans="1:10" x14ac:dyDescent="0.25">
      <c r="A143" t="s">
        <v>233</v>
      </c>
      <c r="B143" t="s">
        <v>260</v>
      </c>
      <c r="C143">
        <v>17</v>
      </c>
      <c r="D143">
        <v>16</v>
      </c>
      <c r="E143">
        <v>6</v>
      </c>
      <c r="F143">
        <v>11</v>
      </c>
      <c r="G143" t="e">
        <f>VLOOKUP(A143,Campaign_Creative_Lookup!$A$2:$B$47,2,FALSE)</f>
        <v>#N/A</v>
      </c>
      <c r="H143" t="s">
        <v>402</v>
      </c>
      <c r="I143" t="e">
        <f>VLOOKUP(B143,Campaign_Creative_Lookup!$D$2:$E$176,2,FALSE)</f>
        <v>#N/A</v>
      </c>
      <c r="J143" t="s">
        <v>543</v>
      </c>
    </row>
    <row r="144" spans="1:10" x14ac:dyDescent="0.25">
      <c r="A144" t="s">
        <v>233</v>
      </c>
      <c r="B144" t="s">
        <v>261</v>
      </c>
      <c r="C144">
        <v>7</v>
      </c>
      <c r="D144">
        <v>6</v>
      </c>
      <c r="E144">
        <v>0</v>
      </c>
      <c r="F144">
        <v>5</v>
      </c>
      <c r="G144" t="e">
        <f>VLOOKUP(A144,Campaign_Creative_Lookup!$A$2:$B$47,2,FALSE)</f>
        <v>#N/A</v>
      </c>
      <c r="H144" t="s">
        <v>402</v>
      </c>
      <c r="I144" t="e">
        <f>VLOOKUP(B144,Campaign_Creative_Lookup!$D$2:$E$176,2,FALSE)</f>
        <v>#N/A</v>
      </c>
      <c r="J144" t="s">
        <v>543</v>
      </c>
    </row>
    <row r="145" spans="1:10" x14ac:dyDescent="0.25">
      <c r="A145" t="s">
        <v>233</v>
      </c>
      <c r="B145" t="s">
        <v>262</v>
      </c>
      <c r="C145">
        <v>10</v>
      </c>
      <c r="D145">
        <v>3</v>
      </c>
      <c r="E145">
        <v>4</v>
      </c>
      <c r="F145">
        <v>5</v>
      </c>
      <c r="G145" t="e">
        <f>VLOOKUP(A145,Campaign_Creative_Lookup!$A$2:$B$47,2,FALSE)</f>
        <v>#N/A</v>
      </c>
      <c r="H145" t="s">
        <v>402</v>
      </c>
      <c r="I145" t="e">
        <f>VLOOKUP(B145,Campaign_Creative_Lookup!$D$2:$E$176,2,FALSE)</f>
        <v>#N/A</v>
      </c>
      <c r="J145" t="s">
        <v>543</v>
      </c>
    </row>
    <row r="146" spans="1:10" x14ac:dyDescent="0.25">
      <c r="A146" t="s">
        <v>233</v>
      </c>
      <c r="B146" t="s">
        <v>263</v>
      </c>
      <c r="C146">
        <v>6</v>
      </c>
      <c r="D146">
        <v>0</v>
      </c>
      <c r="E146">
        <v>3</v>
      </c>
      <c r="F146">
        <v>3</v>
      </c>
      <c r="G146" t="e">
        <f>VLOOKUP(A146,Campaign_Creative_Lookup!$A$2:$B$47,2,FALSE)</f>
        <v>#N/A</v>
      </c>
      <c r="H146" t="s">
        <v>402</v>
      </c>
      <c r="I146" t="e">
        <f>VLOOKUP(B146,Campaign_Creative_Lookup!$D$2:$E$176,2,FALSE)</f>
        <v>#N/A</v>
      </c>
      <c r="J146" t="s">
        <v>543</v>
      </c>
    </row>
    <row r="147" spans="1:10" x14ac:dyDescent="0.25">
      <c r="A147" t="s">
        <v>233</v>
      </c>
      <c r="B147" t="s">
        <v>264</v>
      </c>
      <c r="C147">
        <v>10</v>
      </c>
      <c r="D147">
        <v>5</v>
      </c>
      <c r="E147">
        <v>3</v>
      </c>
      <c r="F147">
        <v>7</v>
      </c>
      <c r="G147" t="e">
        <f>VLOOKUP(A147,Campaign_Creative_Lookup!$A$2:$B$47,2,FALSE)</f>
        <v>#N/A</v>
      </c>
      <c r="H147" t="s">
        <v>402</v>
      </c>
      <c r="I147" t="e">
        <f>VLOOKUP(B147,Campaign_Creative_Lookup!$D$2:$E$176,2,FALSE)</f>
        <v>#N/A</v>
      </c>
      <c r="J147" t="s">
        <v>543</v>
      </c>
    </row>
    <row r="148" spans="1:10" x14ac:dyDescent="0.25">
      <c r="A148" t="s">
        <v>233</v>
      </c>
      <c r="B148" t="s">
        <v>265</v>
      </c>
      <c r="C148">
        <v>7</v>
      </c>
      <c r="D148">
        <v>1</v>
      </c>
      <c r="E148">
        <v>2</v>
      </c>
      <c r="F148">
        <v>5</v>
      </c>
      <c r="G148" t="e">
        <f>VLOOKUP(A148,Campaign_Creative_Lookup!$A$2:$B$47,2,FALSE)</f>
        <v>#N/A</v>
      </c>
      <c r="H148" t="s">
        <v>402</v>
      </c>
      <c r="I148" t="e">
        <f>VLOOKUP(B148,Campaign_Creative_Lookup!$D$2:$E$176,2,FALSE)</f>
        <v>#N/A</v>
      </c>
      <c r="J148" t="s">
        <v>543</v>
      </c>
    </row>
    <row r="149" spans="1:10" x14ac:dyDescent="0.25">
      <c r="A149" t="s">
        <v>266</v>
      </c>
      <c r="B149" t="s">
        <v>267</v>
      </c>
      <c r="C149">
        <v>3312272</v>
      </c>
      <c r="D149">
        <v>59144</v>
      </c>
      <c r="E149">
        <v>1966524</v>
      </c>
      <c r="F149">
        <v>1183298</v>
      </c>
      <c r="G149" t="e">
        <f>VLOOKUP(A149,Campaign_Creative_Lookup!$A$2:$B$47,2,FALSE)</f>
        <v>#N/A</v>
      </c>
      <c r="H149" t="s">
        <v>375</v>
      </c>
      <c r="I149" t="e">
        <f>VLOOKUP(B149,Campaign_Creative_Lookup!$D$2:$E$176,2,FALSE)</f>
        <v>#N/A</v>
      </c>
      <c r="J149" t="s">
        <v>504</v>
      </c>
    </row>
    <row r="150" spans="1:10" x14ac:dyDescent="0.25">
      <c r="A150" t="s">
        <v>266</v>
      </c>
      <c r="B150" t="s">
        <v>268</v>
      </c>
      <c r="C150">
        <v>12190109</v>
      </c>
      <c r="D150">
        <v>47152</v>
      </c>
      <c r="E150">
        <v>6962223</v>
      </c>
      <c r="F150">
        <v>0</v>
      </c>
      <c r="G150" t="e">
        <f>VLOOKUP(A150,Campaign_Creative_Lookup!$A$2:$B$47,2,FALSE)</f>
        <v>#N/A</v>
      </c>
      <c r="H150" t="s">
        <v>375</v>
      </c>
      <c r="I150" t="e">
        <f>VLOOKUP(B150,Campaign_Creative_Lookup!$D$2:$E$176,2,FALSE)</f>
        <v>#N/A</v>
      </c>
      <c r="J150" t="s">
        <v>504</v>
      </c>
    </row>
    <row r="151" spans="1:10" x14ac:dyDescent="0.25">
      <c r="A151" t="s">
        <v>266</v>
      </c>
      <c r="B151" t="s">
        <v>269</v>
      </c>
      <c r="C151">
        <v>12985036</v>
      </c>
      <c r="D151">
        <v>66307</v>
      </c>
      <c r="E151">
        <v>8475962</v>
      </c>
      <c r="F151">
        <v>551482</v>
      </c>
      <c r="G151" t="e">
        <f>VLOOKUP(A151,Campaign_Creative_Lookup!$A$2:$B$47,2,FALSE)</f>
        <v>#N/A</v>
      </c>
      <c r="H151" t="s">
        <v>375</v>
      </c>
      <c r="I151" t="e">
        <f>VLOOKUP(B151,Campaign_Creative_Lookup!$D$2:$E$176,2,FALSE)</f>
        <v>#N/A</v>
      </c>
      <c r="J151" t="s">
        <v>504</v>
      </c>
    </row>
    <row r="152" spans="1:10" x14ac:dyDescent="0.25">
      <c r="A152" t="s">
        <v>266</v>
      </c>
      <c r="B152" t="s">
        <v>270</v>
      </c>
      <c r="C152">
        <v>35734193</v>
      </c>
      <c r="D152">
        <v>67327</v>
      </c>
      <c r="E152">
        <v>6929291</v>
      </c>
      <c r="F152">
        <v>0</v>
      </c>
      <c r="G152" t="e">
        <f>VLOOKUP(A152,Campaign_Creative_Lookup!$A$2:$B$47,2,FALSE)</f>
        <v>#N/A</v>
      </c>
      <c r="H152" t="s">
        <v>375</v>
      </c>
      <c r="I152" t="e">
        <f>VLOOKUP(B152,Campaign_Creative_Lookup!$D$2:$E$176,2,FALSE)</f>
        <v>#N/A</v>
      </c>
      <c r="J152" t="s">
        <v>504</v>
      </c>
    </row>
    <row r="153" spans="1:10" x14ac:dyDescent="0.25">
      <c r="A153" t="s">
        <v>266</v>
      </c>
      <c r="B153" t="s">
        <v>271</v>
      </c>
      <c r="C153">
        <v>11449538</v>
      </c>
      <c r="D153">
        <v>22968</v>
      </c>
      <c r="E153">
        <v>7846023</v>
      </c>
      <c r="F153">
        <v>306535</v>
      </c>
      <c r="G153" t="e">
        <f>VLOOKUP(A153,Campaign_Creative_Lookup!$A$2:$B$47,2,FALSE)</f>
        <v>#N/A</v>
      </c>
      <c r="H153" t="s">
        <v>375</v>
      </c>
      <c r="I153" t="e">
        <f>VLOOKUP(B153,Campaign_Creative_Lookup!$D$2:$E$176,2,FALSE)</f>
        <v>#N/A</v>
      </c>
      <c r="J153" t="s">
        <v>504</v>
      </c>
    </row>
    <row r="154" spans="1:10" x14ac:dyDescent="0.25">
      <c r="A154" t="s">
        <v>272</v>
      </c>
      <c r="B154" t="s">
        <v>273</v>
      </c>
      <c r="C154">
        <v>3237102</v>
      </c>
      <c r="D154">
        <v>23339</v>
      </c>
      <c r="E154">
        <v>828502</v>
      </c>
      <c r="F154">
        <v>0</v>
      </c>
      <c r="G154" t="e">
        <f>VLOOKUP(A154,Campaign_Creative_Lookup!$A$2:$B$47,2,FALSE)</f>
        <v>#N/A</v>
      </c>
      <c r="H154" t="s">
        <v>375</v>
      </c>
      <c r="I154" t="e">
        <f>VLOOKUP(B154,Campaign_Creative_Lookup!$D$2:$E$176,2,FALSE)</f>
        <v>#N/A</v>
      </c>
      <c r="J154" t="s">
        <v>437</v>
      </c>
    </row>
    <row r="155" spans="1:10" x14ac:dyDescent="0.25">
      <c r="A155" t="s">
        <v>272</v>
      </c>
      <c r="B155" t="s">
        <v>274</v>
      </c>
      <c r="C155">
        <v>4606856</v>
      </c>
      <c r="D155">
        <v>28800</v>
      </c>
      <c r="E155">
        <v>1639308</v>
      </c>
      <c r="F155">
        <v>280161</v>
      </c>
      <c r="G155" t="e">
        <f>VLOOKUP(A155,Campaign_Creative_Lookup!$A$2:$B$47,2,FALSE)</f>
        <v>#N/A</v>
      </c>
      <c r="H155" t="s">
        <v>375</v>
      </c>
      <c r="I155" t="e">
        <f>VLOOKUP(B155,Campaign_Creative_Lookup!$D$2:$E$176,2,FALSE)</f>
        <v>#N/A</v>
      </c>
      <c r="J155" t="s">
        <v>437</v>
      </c>
    </row>
    <row r="156" spans="1:10" x14ac:dyDescent="0.25">
      <c r="A156" t="s">
        <v>272</v>
      </c>
      <c r="B156" t="s">
        <v>275</v>
      </c>
      <c r="C156">
        <v>3207722</v>
      </c>
      <c r="D156">
        <v>22155</v>
      </c>
      <c r="E156">
        <v>982537</v>
      </c>
      <c r="F156">
        <v>0</v>
      </c>
      <c r="G156" t="e">
        <f>VLOOKUP(A156,Campaign_Creative_Lookup!$A$2:$B$47,2,FALSE)</f>
        <v>#N/A</v>
      </c>
      <c r="H156" t="s">
        <v>375</v>
      </c>
      <c r="I156" t="e">
        <f>VLOOKUP(B156,Campaign_Creative_Lookup!$D$2:$E$176,2,FALSE)</f>
        <v>#N/A</v>
      </c>
      <c r="J156" t="s">
        <v>437</v>
      </c>
    </row>
    <row r="157" spans="1:10" x14ac:dyDescent="0.25">
      <c r="A157" t="s">
        <v>272</v>
      </c>
      <c r="B157" t="s">
        <v>276</v>
      </c>
      <c r="C157">
        <v>4644261</v>
      </c>
      <c r="D157">
        <v>27074</v>
      </c>
      <c r="E157">
        <v>2098553</v>
      </c>
      <c r="F157">
        <v>266990</v>
      </c>
      <c r="G157" t="e">
        <f>VLOOKUP(A157,Campaign_Creative_Lookup!$A$2:$B$47,2,FALSE)</f>
        <v>#N/A</v>
      </c>
      <c r="H157" t="s">
        <v>375</v>
      </c>
      <c r="I157" t="e">
        <f>VLOOKUP(B157,Campaign_Creative_Lookup!$D$2:$E$176,2,FALSE)</f>
        <v>#N/A</v>
      </c>
      <c r="J157" t="s">
        <v>437</v>
      </c>
    </row>
    <row r="158" spans="1:10" x14ac:dyDescent="0.25">
      <c r="A158" t="s">
        <v>272</v>
      </c>
      <c r="B158" t="s">
        <v>277</v>
      </c>
      <c r="C158">
        <v>5802064</v>
      </c>
      <c r="D158">
        <v>249</v>
      </c>
      <c r="E158">
        <v>5208908</v>
      </c>
      <c r="F158">
        <v>0</v>
      </c>
      <c r="G158" t="e">
        <f>VLOOKUP(A158,Campaign_Creative_Lookup!$A$2:$B$47,2,FALSE)</f>
        <v>#N/A</v>
      </c>
      <c r="H158" t="s">
        <v>375</v>
      </c>
      <c r="I158" t="e">
        <f>VLOOKUP(B158,Campaign_Creative_Lookup!$D$2:$E$176,2,FALSE)</f>
        <v>#N/A</v>
      </c>
      <c r="J158" t="s">
        <v>437</v>
      </c>
    </row>
    <row r="159" spans="1:10" x14ac:dyDescent="0.25">
      <c r="A159" t="s">
        <v>272</v>
      </c>
      <c r="B159" t="s">
        <v>278</v>
      </c>
      <c r="C159">
        <v>4498967</v>
      </c>
      <c r="D159">
        <v>20444</v>
      </c>
      <c r="E159">
        <v>1723467</v>
      </c>
      <c r="F159">
        <v>186334</v>
      </c>
      <c r="G159" t="e">
        <f>VLOOKUP(A159,Campaign_Creative_Lookup!$A$2:$B$47,2,FALSE)</f>
        <v>#N/A</v>
      </c>
      <c r="H159" t="s">
        <v>375</v>
      </c>
      <c r="I159" t="e">
        <f>VLOOKUP(B159,Campaign_Creative_Lookup!$D$2:$E$176,2,FALSE)</f>
        <v>#N/A</v>
      </c>
      <c r="J159" t="s">
        <v>437</v>
      </c>
    </row>
    <row r="160" spans="1:10" x14ac:dyDescent="0.25">
      <c r="A160" t="s">
        <v>272</v>
      </c>
      <c r="B160" t="s">
        <v>279</v>
      </c>
      <c r="C160">
        <v>6619870</v>
      </c>
      <c r="D160">
        <v>265</v>
      </c>
      <c r="E160">
        <v>6018068</v>
      </c>
      <c r="F160">
        <v>0</v>
      </c>
      <c r="G160" t="e">
        <f>VLOOKUP(A160,Campaign_Creative_Lookup!$A$2:$B$47,2,FALSE)</f>
        <v>#N/A</v>
      </c>
      <c r="H160" t="s">
        <v>375</v>
      </c>
      <c r="I160" t="e">
        <f>VLOOKUP(B160,Campaign_Creative_Lookup!$D$2:$E$176,2,FALSE)</f>
        <v>#N/A</v>
      </c>
      <c r="J160" t="s">
        <v>437</v>
      </c>
    </row>
    <row r="161" spans="1:10" x14ac:dyDescent="0.25">
      <c r="A161" t="s">
        <v>272</v>
      </c>
      <c r="B161" t="s">
        <v>280</v>
      </c>
      <c r="C161">
        <v>4503373</v>
      </c>
      <c r="D161">
        <v>19065</v>
      </c>
      <c r="E161">
        <v>1981066</v>
      </c>
      <c r="F161">
        <v>180199</v>
      </c>
      <c r="G161" t="e">
        <f>VLOOKUP(A161,Campaign_Creative_Lookup!$A$2:$B$47,2,FALSE)</f>
        <v>#N/A</v>
      </c>
      <c r="H161" t="s">
        <v>375</v>
      </c>
      <c r="I161" t="e">
        <f>VLOOKUP(B161,Campaign_Creative_Lookup!$D$2:$E$176,2,FALSE)</f>
        <v>#N/A</v>
      </c>
      <c r="J161" t="s">
        <v>437</v>
      </c>
    </row>
    <row r="162" spans="1:10" x14ac:dyDescent="0.25">
      <c r="A162" t="s">
        <v>281</v>
      </c>
      <c r="B162" t="s">
        <v>282</v>
      </c>
      <c r="C162">
        <v>2991449</v>
      </c>
      <c r="D162">
        <v>1327</v>
      </c>
      <c r="E162">
        <v>2398184</v>
      </c>
      <c r="F162">
        <v>33821</v>
      </c>
      <c r="G162" t="e">
        <f>VLOOKUP(A162,Campaign_Creative_Lookup!$A$2:$B$47,2,FALSE)</f>
        <v>#N/A</v>
      </c>
      <c r="H162" t="s">
        <v>375</v>
      </c>
      <c r="I162" t="e">
        <f>VLOOKUP(B162,Campaign_Creative_Lookup!$D$2:$E$176,2,FALSE)</f>
        <v>#N/A</v>
      </c>
      <c r="J162" t="s">
        <v>437</v>
      </c>
    </row>
    <row r="163" spans="1:10" x14ac:dyDescent="0.25">
      <c r="A163" t="s">
        <v>281</v>
      </c>
      <c r="B163" t="s">
        <v>283</v>
      </c>
      <c r="C163">
        <v>2983195</v>
      </c>
      <c r="D163">
        <v>1496</v>
      </c>
      <c r="E163">
        <v>2692741</v>
      </c>
      <c r="F163">
        <v>28409</v>
      </c>
      <c r="G163" t="e">
        <f>VLOOKUP(A163,Campaign_Creative_Lookup!$A$2:$B$47,2,FALSE)</f>
        <v>#N/A</v>
      </c>
      <c r="H163" t="s">
        <v>375</v>
      </c>
      <c r="I163" t="e">
        <f>VLOOKUP(B163,Campaign_Creative_Lookup!$D$2:$E$176,2,FALSE)</f>
        <v>#N/A</v>
      </c>
      <c r="J163" t="s">
        <v>437</v>
      </c>
    </row>
    <row r="164" spans="1:10" x14ac:dyDescent="0.25">
      <c r="A164" t="s">
        <v>281</v>
      </c>
      <c r="B164" t="s">
        <v>284</v>
      </c>
      <c r="C164">
        <v>1673051</v>
      </c>
      <c r="D164">
        <v>535</v>
      </c>
      <c r="E164">
        <v>1476065</v>
      </c>
      <c r="F164">
        <v>11310</v>
      </c>
      <c r="G164" t="e">
        <f>VLOOKUP(A164,Campaign_Creative_Lookup!$A$2:$B$47,2,FALSE)</f>
        <v>#N/A</v>
      </c>
      <c r="H164" t="s">
        <v>375</v>
      </c>
      <c r="I164" t="e">
        <f>VLOOKUP(B164,Campaign_Creative_Lookup!$D$2:$E$176,2,FALSE)</f>
        <v>#N/A</v>
      </c>
      <c r="J164" t="s">
        <v>437</v>
      </c>
    </row>
    <row r="165" spans="1:10" x14ac:dyDescent="0.25">
      <c r="A165" t="s">
        <v>281</v>
      </c>
      <c r="B165" t="s">
        <v>285</v>
      </c>
      <c r="C165">
        <v>485982</v>
      </c>
      <c r="D165">
        <v>120</v>
      </c>
      <c r="E165">
        <v>361241</v>
      </c>
      <c r="F165">
        <v>2553</v>
      </c>
      <c r="G165" t="e">
        <f>VLOOKUP(A165,Campaign_Creative_Lookup!$A$2:$B$47,2,FALSE)</f>
        <v>#N/A</v>
      </c>
      <c r="H165" t="s">
        <v>375</v>
      </c>
      <c r="I165" t="e">
        <f>VLOOKUP(B165,Campaign_Creative_Lookup!$D$2:$E$176,2,FALSE)</f>
        <v>#N/A</v>
      </c>
      <c r="J165" t="s">
        <v>437</v>
      </c>
    </row>
    <row r="166" spans="1:10" x14ac:dyDescent="0.25">
      <c r="A166" t="s">
        <v>286</v>
      </c>
      <c r="B166" t="s">
        <v>287</v>
      </c>
      <c r="C166">
        <v>30718</v>
      </c>
      <c r="D166">
        <v>425</v>
      </c>
      <c r="E166">
        <v>8385</v>
      </c>
      <c r="F166">
        <v>713</v>
      </c>
      <c r="G166" t="e">
        <f>VLOOKUP(A166,Campaign_Creative_Lookup!$A$2:$B$47,2,FALSE)</f>
        <v>#N/A</v>
      </c>
      <c r="H166" t="s">
        <v>375</v>
      </c>
      <c r="I166" t="e">
        <f>VLOOKUP(B166,Campaign_Creative_Lookup!$D$2:$E$176,2,FALSE)</f>
        <v>#N/A</v>
      </c>
      <c r="J166" t="s">
        <v>437</v>
      </c>
    </row>
    <row r="167" spans="1:10" x14ac:dyDescent="0.25">
      <c r="A167" t="s">
        <v>286</v>
      </c>
      <c r="B167" t="s">
        <v>288</v>
      </c>
      <c r="C167">
        <v>34635</v>
      </c>
      <c r="D167">
        <v>480</v>
      </c>
      <c r="E167">
        <v>9372</v>
      </c>
      <c r="F167">
        <v>777</v>
      </c>
      <c r="G167" t="e">
        <f>VLOOKUP(A167,Campaign_Creative_Lookup!$A$2:$B$47,2,FALSE)</f>
        <v>#N/A</v>
      </c>
      <c r="H167" t="s">
        <v>375</v>
      </c>
      <c r="I167" t="e">
        <f>VLOOKUP(B167,Campaign_Creative_Lookup!$D$2:$E$176,2,FALSE)</f>
        <v>#N/A</v>
      </c>
      <c r="J167" t="s">
        <v>437</v>
      </c>
    </row>
    <row r="168" spans="1:10" x14ac:dyDescent="0.25">
      <c r="A168" t="s">
        <v>286</v>
      </c>
      <c r="B168" t="s">
        <v>289</v>
      </c>
      <c r="C168">
        <v>10651</v>
      </c>
      <c r="D168">
        <v>285</v>
      </c>
      <c r="E168">
        <v>5464</v>
      </c>
      <c r="F168">
        <v>684</v>
      </c>
      <c r="G168" t="e">
        <f>VLOOKUP(A168,Campaign_Creative_Lookup!$A$2:$B$47,2,FALSE)</f>
        <v>#N/A</v>
      </c>
      <c r="H168" t="s">
        <v>375</v>
      </c>
      <c r="I168" t="e">
        <f>VLOOKUP(B168,Campaign_Creative_Lookup!$D$2:$E$176,2,FALSE)</f>
        <v>#N/A</v>
      </c>
      <c r="J168" t="s">
        <v>437</v>
      </c>
    </row>
    <row r="169" spans="1:10" x14ac:dyDescent="0.25">
      <c r="A169" t="s">
        <v>286</v>
      </c>
      <c r="B169" t="s">
        <v>290</v>
      </c>
      <c r="C169">
        <v>12054</v>
      </c>
      <c r="D169">
        <v>273</v>
      </c>
      <c r="E169">
        <v>6186</v>
      </c>
      <c r="F169">
        <v>813</v>
      </c>
      <c r="G169" t="e">
        <f>VLOOKUP(A169,Campaign_Creative_Lookup!$A$2:$B$47,2,FALSE)</f>
        <v>#N/A</v>
      </c>
      <c r="H169" t="s">
        <v>375</v>
      </c>
      <c r="I169" t="e">
        <f>VLOOKUP(B169,Campaign_Creative_Lookup!$D$2:$E$176,2,FALSE)</f>
        <v>#N/A</v>
      </c>
      <c r="J169" t="s">
        <v>437</v>
      </c>
    </row>
    <row r="170" spans="1:10" x14ac:dyDescent="0.25">
      <c r="A170" t="s">
        <v>286</v>
      </c>
      <c r="B170" t="s">
        <v>291</v>
      </c>
      <c r="C170">
        <v>33513</v>
      </c>
      <c r="D170">
        <v>432</v>
      </c>
      <c r="E170">
        <v>9100</v>
      </c>
      <c r="F170">
        <v>801</v>
      </c>
      <c r="G170" t="e">
        <f>VLOOKUP(A170,Campaign_Creative_Lookup!$A$2:$B$47,2,FALSE)</f>
        <v>#N/A</v>
      </c>
      <c r="H170" t="s">
        <v>375</v>
      </c>
      <c r="I170" t="e">
        <f>VLOOKUP(B170,Campaign_Creative_Lookup!$D$2:$E$176,2,FALSE)</f>
        <v>#N/A</v>
      </c>
      <c r="J170" t="s">
        <v>437</v>
      </c>
    </row>
    <row r="171" spans="1:10" x14ac:dyDescent="0.25">
      <c r="A171" t="s">
        <v>286</v>
      </c>
      <c r="B171" t="s">
        <v>292</v>
      </c>
      <c r="C171">
        <v>11757</v>
      </c>
      <c r="D171">
        <v>287</v>
      </c>
      <c r="E171">
        <v>6043</v>
      </c>
      <c r="F171">
        <v>699</v>
      </c>
      <c r="G171" t="e">
        <f>VLOOKUP(A171,Campaign_Creative_Lookup!$A$2:$B$47,2,FALSE)</f>
        <v>#N/A</v>
      </c>
      <c r="H171" t="s">
        <v>375</v>
      </c>
      <c r="I171" t="e">
        <f>VLOOKUP(B171,Campaign_Creative_Lookup!$D$2:$E$176,2,FALSE)</f>
        <v>#N/A</v>
      </c>
      <c r="J171" t="s">
        <v>437</v>
      </c>
    </row>
    <row r="172" spans="1:10" x14ac:dyDescent="0.25">
      <c r="A172" t="s">
        <v>286</v>
      </c>
      <c r="B172" t="s">
        <v>158</v>
      </c>
      <c r="C172">
        <v>109603</v>
      </c>
      <c r="D172">
        <v>350</v>
      </c>
      <c r="E172">
        <v>23912</v>
      </c>
      <c r="F172">
        <v>0</v>
      </c>
      <c r="G172" t="e">
        <f>VLOOKUP(A172,Campaign_Creative_Lookup!$A$2:$B$47,2,FALSE)</f>
        <v>#N/A</v>
      </c>
      <c r="H172" t="s">
        <v>375</v>
      </c>
      <c r="I172" t="str">
        <f>VLOOKUP(B172,Campaign_Creative_Lookup!$D$2:$E$176,2,FALSE)</f>
        <v>Other</v>
      </c>
      <c r="J172" t="s">
        <v>437</v>
      </c>
    </row>
    <row r="173" spans="1:10" x14ac:dyDescent="0.25">
      <c r="A173" t="s">
        <v>286</v>
      </c>
      <c r="B173" t="s">
        <v>181</v>
      </c>
      <c r="C173">
        <v>962940</v>
      </c>
      <c r="D173">
        <v>5004</v>
      </c>
      <c r="E173">
        <v>465035</v>
      </c>
      <c r="F173">
        <v>32370</v>
      </c>
      <c r="G173" t="e">
        <f>VLOOKUP(A173,Campaign_Creative_Lookup!$A$2:$B$47,2,FALSE)</f>
        <v>#N/A</v>
      </c>
      <c r="H173" t="s">
        <v>375</v>
      </c>
      <c r="I173" t="str">
        <f>VLOOKUP(B173,Campaign_Creative_Lookup!$D$2:$E$176,2,FALSE)</f>
        <v>Other</v>
      </c>
      <c r="J173" t="s">
        <v>437</v>
      </c>
    </row>
    <row r="174" spans="1:10" x14ac:dyDescent="0.25">
      <c r="A174" t="s">
        <v>286</v>
      </c>
      <c r="B174" t="s">
        <v>182</v>
      </c>
      <c r="C174">
        <v>150152</v>
      </c>
      <c r="D174">
        <v>432</v>
      </c>
      <c r="E174">
        <v>29593</v>
      </c>
      <c r="F174">
        <v>0</v>
      </c>
      <c r="G174" t="e">
        <f>VLOOKUP(A174,Campaign_Creative_Lookup!$A$2:$B$47,2,FALSE)</f>
        <v>#N/A</v>
      </c>
      <c r="H174" t="s">
        <v>375</v>
      </c>
      <c r="I174" t="e">
        <f>VLOOKUP(B174,Campaign_Creative_Lookup!$D$2:$E$176,2,FALSE)</f>
        <v>#N/A</v>
      </c>
      <c r="J174" t="s">
        <v>437</v>
      </c>
    </row>
    <row r="175" spans="1:10" x14ac:dyDescent="0.25">
      <c r="A175" t="s">
        <v>286</v>
      </c>
      <c r="B175" t="s">
        <v>183</v>
      </c>
      <c r="C175">
        <v>1172777</v>
      </c>
      <c r="D175">
        <v>6030</v>
      </c>
      <c r="E175">
        <v>547446</v>
      </c>
      <c r="F175">
        <v>37133</v>
      </c>
      <c r="G175" t="e">
        <f>VLOOKUP(A175,Campaign_Creative_Lookup!$A$2:$B$47,2,FALSE)</f>
        <v>#N/A</v>
      </c>
      <c r="H175" t="s">
        <v>375</v>
      </c>
      <c r="I175" t="e">
        <f>VLOOKUP(B175,Campaign_Creative_Lookup!$D$2:$E$176,2,FALSE)</f>
        <v>#N/A</v>
      </c>
      <c r="J175" t="s">
        <v>437</v>
      </c>
    </row>
    <row r="176" spans="1:10" x14ac:dyDescent="0.25">
      <c r="A176" t="s">
        <v>286</v>
      </c>
      <c r="B176" t="s">
        <v>293</v>
      </c>
      <c r="C176">
        <v>92527</v>
      </c>
      <c r="D176">
        <v>273</v>
      </c>
      <c r="E176">
        <v>23095</v>
      </c>
      <c r="F176">
        <v>0</v>
      </c>
      <c r="G176" t="e">
        <f>VLOOKUP(A176,Campaign_Creative_Lookup!$A$2:$B$47,2,FALSE)</f>
        <v>#N/A</v>
      </c>
      <c r="H176" t="s">
        <v>375</v>
      </c>
      <c r="I176" t="e">
        <f>VLOOKUP(B176,Campaign_Creative_Lookup!$D$2:$E$176,2,FALSE)</f>
        <v>#N/A</v>
      </c>
      <c r="J176" t="s">
        <v>437</v>
      </c>
    </row>
    <row r="177" spans="1:10" x14ac:dyDescent="0.25">
      <c r="A177" t="s">
        <v>286</v>
      </c>
      <c r="B177" t="s">
        <v>294</v>
      </c>
      <c r="C177">
        <v>969566</v>
      </c>
      <c r="D177">
        <v>5056</v>
      </c>
      <c r="E177">
        <v>487206</v>
      </c>
      <c r="F177">
        <v>34150</v>
      </c>
      <c r="G177" t="e">
        <f>VLOOKUP(A177,Campaign_Creative_Lookup!$A$2:$B$47,2,FALSE)</f>
        <v>#N/A</v>
      </c>
      <c r="H177" t="s">
        <v>375</v>
      </c>
      <c r="I177" t="e">
        <f>VLOOKUP(B177,Campaign_Creative_Lookup!$D$2:$E$176,2,FALSE)</f>
        <v>#N/A</v>
      </c>
      <c r="J177" t="s">
        <v>437</v>
      </c>
    </row>
    <row r="178" spans="1:10" x14ac:dyDescent="0.25">
      <c r="A178" t="s">
        <v>295</v>
      </c>
      <c r="B178" t="s">
        <v>162</v>
      </c>
      <c r="C178">
        <v>34299528</v>
      </c>
      <c r="D178">
        <v>21157</v>
      </c>
      <c r="E178">
        <v>28661549</v>
      </c>
      <c r="F178">
        <v>205044</v>
      </c>
      <c r="G178" t="e">
        <f>VLOOKUP(A178,Campaign_Creative_Lookup!$A$2:$B$47,2,FALSE)</f>
        <v>#N/A</v>
      </c>
      <c r="H178" t="s">
        <v>400</v>
      </c>
      <c r="I178" t="e">
        <f>VLOOKUP(B178,Campaign_Creative_Lookup!$D$2:$E$176,2,FALSE)</f>
        <v>#N/A</v>
      </c>
      <c r="J178" t="s">
        <v>417</v>
      </c>
    </row>
    <row r="179" spans="1:10" x14ac:dyDescent="0.25">
      <c r="A179" t="s">
        <v>296</v>
      </c>
      <c r="B179" t="s">
        <v>162</v>
      </c>
      <c r="C179">
        <v>244363</v>
      </c>
      <c r="D179">
        <v>689</v>
      </c>
      <c r="E179">
        <v>42015</v>
      </c>
      <c r="F179">
        <v>0</v>
      </c>
      <c r="G179" t="e">
        <f>VLOOKUP(A179,Campaign_Creative_Lookup!$A$2:$B$47,2,FALSE)</f>
        <v>#N/A</v>
      </c>
      <c r="H179" t="s">
        <v>400</v>
      </c>
      <c r="I179" t="e">
        <f>VLOOKUP(B179,Campaign_Creative_Lookup!$D$2:$E$176,2,FALSE)</f>
        <v>#N/A</v>
      </c>
      <c r="J179" t="s">
        <v>417</v>
      </c>
    </row>
    <row r="180" spans="1:10" x14ac:dyDescent="0.25">
      <c r="A180" t="s">
        <v>296</v>
      </c>
      <c r="B180" t="s">
        <v>297</v>
      </c>
      <c r="C180">
        <v>137402</v>
      </c>
      <c r="D180">
        <v>363</v>
      </c>
      <c r="E180">
        <v>13691</v>
      </c>
      <c r="F180">
        <v>6174</v>
      </c>
      <c r="G180" t="e">
        <f>VLOOKUP(A180,Campaign_Creative_Lookup!$A$2:$B$47,2,FALSE)</f>
        <v>#N/A</v>
      </c>
      <c r="H180" t="s">
        <v>400</v>
      </c>
      <c r="I180" t="e">
        <f>VLOOKUP(B180,Campaign_Creative_Lookup!$D$2:$E$176,2,FALSE)</f>
        <v>#N/A</v>
      </c>
      <c r="J180" t="s">
        <v>417</v>
      </c>
    </row>
    <row r="181" spans="1:10" x14ac:dyDescent="0.25">
      <c r="A181" t="s">
        <v>298</v>
      </c>
      <c r="B181" t="s">
        <v>299</v>
      </c>
      <c r="C181">
        <v>1865446</v>
      </c>
      <c r="D181">
        <v>541</v>
      </c>
      <c r="E181">
        <v>1781381</v>
      </c>
      <c r="F181">
        <v>0</v>
      </c>
      <c r="G181" t="e">
        <f>VLOOKUP(A181,Campaign_Creative_Lookup!$A$2:$B$47,2,FALSE)</f>
        <v>#N/A</v>
      </c>
      <c r="H181" t="s">
        <v>401</v>
      </c>
      <c r="I181" t="e">
        <f>VLOOKUP(B181,Campaign_Creative_Lookup!$D$2:$E$176,2,FALSE)</f>
        <v>#N/A</v>
      </c>
      <c r="J181" t="s">
        <v>541</v>
      </c>
    </row>
    <row r="182" spans="1:10" x14ac:dyDescent="0.25">
      <c r="A182" t="s">
        <v>298</v>
      </c>
      <c r="B182" t="s">
        <v>166</v>
      </c>
      <c r="C182">
        <v>196409</v>
      </c>
      <c r="D182">
        <v>3357</v>
      </c>
      <c r="E182">
        <v>191347</v>
      </c>
      <c r="F182">
        <v>31822</v>
      </c>
      <c r="G182" t="e">
        <f>VLOOKUP(A182,Campaign_Creative_Lookup!$A$2:$B$47,2,FALSE)</f>
        <v>#N/A</v>
      </c>
      <c r="H182" t="s">
        <v>401</v>
      </c>
      <c r="I182" t="e">
        <f>VLOOKUP(B182,Campaign_Creative_Lookup!$D$2:$E$176,2,FALSE)</f>
        <v>#N/A</v>
      </c>
      <c r="J182" t="s">
        <v>541</v>
      </c>
    </row>
    <row r="183" spans="1:10" x14ac:dyDescent="0.25">
      <c r="A183" t="s">
        <v>300</v>
      </c>
      <c r="B183" t="s">
        <v>301</v>
      </c>
      <c r="C183">
        <v>642433</v>
      </c>
      <c r="D183">
        <v>2397</v>
      </c>
      <c r="E183">
        <v>156303</v>
      </c>
      <c r="F183">
        <v>0</v>
      </c>
      <c r="G183" t="e">
        <f>VLOOKUP(A183,Campaign_Creative_Lookup!$A$2:$B$47,2,FALSE)</f>
        <v>#N/A</v>
      </c>
      <c r="H183" t="s">
        <v>375</v>
      </c>
      <c r="I183" t="e">
        <f>VLOOKUP(B183,Campaign_Creative_Lookup!$D$2:$E$176,2,FALSE)</f>
        <v>#N/A</v>
      </c>
      <c r="J183" t="s">
        <v>437</v>
      </c>
    </row>
    <row r="184" spans="1:10" x14ac:dyDescent="0.25">
      <c r="A184" t="s">
        <v>300</v>
      </c>
      <c r="B184" t="s">
        <v>302</v>
      </c>
      <c r="C184">
        <v>289447</v>
      </c>
      <c r="D184">
        <v>1112</v>
      </c>
      <c r="E184">
        <v>119017</v>
      </c>
      <c r="F184">
        <v>20500</v>
      </c>
      <c r="G184" t="e">
        <f>VLOOKUP(A184,Campaign_Creative_Lookup!$A$2:$B$47,2,FALSE)</f>
        <v>#N/A</v>
      </c>
      <c r="H184" t="s">
        <v>375</v>
      </c>
      <c r="I184" t="e">
        <f>VLOOKUP(B184,Campaign_Creative_Lookup!$D$2:$E$176,2,FALSE)</f>
        <v>#N/A</v>
      </c>
      <c r="J184" t="s">
        <v>437</v>
      </c>
    </row>
    <row r="185" spans="1:10" x14ac:dyDescent="0.25">
      <c r="A185" t="s">
        <v>300</v>
      </c>
      <c r="B185" t="s">
        <v>303</v>
      </c>
      <c r="C185">
        <v>2393310</v>
      </c>
      <c r="D185">
        <v>9371</v>
      </c>
      <c r="E185">
        <v>584716</v>
      </c>
      <c r="F185">
        <v>0</v>
      </c>
      <c r="G185" t="e">
        <f>VLOOKUP(A185,Campaign_Creative_Lookup!$A$2:$B$47,2,FALSE)</f>
        <v>#N/A</v>
      </c>
      <c r="H185" t="s">
        <v>375</v>
      </c>
      <c r="I185" t="e">
        <f>VLOOKUP(B185,Campaign_Creative_Lookup!$D$2:$E$176,2,FALSE)</f>
        <v>#N/A</v>
      </c>
      <c r="J185" t="s">
        <v>437</v>
      </c>
    </row>
    <row r="186" spans="1:10" x14ac:dyDescent="0.25">
      <c r="A186" t="s">
        <v>300</v>
      </c>
      <c r="B186" t="s">
        <v>304</v>
      </c>
      <c r="C186">
        <v>1087309</v>
      </c>
      <c r="D186">
        <v>4183</v>
      </c>
      <c r="E186">
        <v>445708</v>
      </c>
      <c r="F186">
        <v>78307</v>
      </c>
      <c r="G186" t="e">
        <f>VLOOKUP(A186,Campaign_Creative_Lookup!$A$2:$B$47,2,FALSE)</f>
        <v>#N/A</v>
      </c>
      <c r="H186" t="s">
        <v>375</v>
      </c>
      <c r="I186" t="e">
        <f>VLOOKUP(B186,Campaign_Creative_Lookup!$D$2:$E$176,2,FALSE)</f>
        <v>#N/A</v>
      </c>
      <c r="J186" t="s">
        <v>437</v>
      </c>
    </row>
    <row r="187" spans="1:10" x14ac:dyDescent="0.25">
      <c r="A187" t="s">
        <v>300</v>
      </c>
      <c r="B187" t="s">
        <v>305</v>
      </c>
      <c r="C187">
        <v>57206</v>
      </c>
      <c r="D187">
        <v>1140</v>
      </c>
      <c r="E187">
        <v>55231</v>
      </c>
      <c r="F187">
        <v>0</v>
      </c>
      <c r="G187" t="e">
        <f>VLOOKUP(A187,Campaign_Creative_Lookup!$A$2:$B$47,2,FALSE)</f>
        <v>#N/A</v>
      </c>
      <c r="H187" t="s">
        <v>375</v>
      </c>
      <c r="I187" t="e">
        <f>VLOOKUP(B187,Campaign_Creative_Lookup!$D$2:$E$176,2,FALSE)</f>
        <v>#N/A</v>
      </c>
      <c r="J187" t="s">
        <v>437</v>
      </c>
    </row>
    <row r="188" spans="1:10" x14ac:dyDescent="0.25">
      <c r="A188" t="s">
        <v>300</v>
      </c>
      <c r="B188" t="s">
        <v>306</v>
      </c>
      <c r="C188">
        <v>510821</v>
      </c>
      <c r="D188">
        <v>4280</v>
      </c>
      <c r="E188">
        <v>279386</v>
      </c>
      <c r="F188">
        <v>26594</v>
      </c>
      <c r="G188" t="e">
        <f>VLOOKUP(A188,Campaign_Creative_Lookup!$A$2:$B$47,2,FALSE)</f>
        <v>#N/A</v>
      </c>
      <c r="H188" t="s">
        <v>375</v>
      </c>
      <c r="I188" t="e">
        <f>VLOOKUP(B188,Campaign_Creative_Lookup!$D$2:$E$176,2,FALSE)</f>
        <v>#N/A</v>
      </c>
      <c r="J188" t="s">
        <v>437</v>
      </c>
    </row>
    <row r="189" spans="1:10" x14ac:dyDescent="0.25">
      <c r="A189" t="s">
        <v>300</v>
      </c>
      <c r="B189" t="s">
        <v>307</v>
      </c>
      <c r="C189">
        <v>165354</v>
      </c>
      <c r="D189">
        <v>3993</v>
      </c>
      <c r="E189">
        <v>158540</v>
      </c>
      <c r="F189">
        <v>0</v>
      </c>
      <c r="G189" t="e">
        <f>VLOOKUP(A189,Campaign_Creative_Lookup!$A$2:$B$47,2,FALSE)</f>
        <v>#N/A</v>
      </c>
      <c r="H189" t="s">
        <v>375</v>
      </c>
      <c r="I189" t="e">
        <f>VLOOKUP(B189,Campaign_Creative_Lookup!$D$2:$E$176,2,FALSE)</f>
        <v>#N/A</v>
      </c>
      <c r="J189" t="s">
        <v>437</v>
      </c>
    </row>
    <row r="190" spans="1:10" x14ac:dyDescent="0.25">
      <c r="A190" t="s">
        <v>300</v>
      </c>
      <c r="B190" t="s">
        <v>308</v>
      </c>
      <c r="C190">
        <v>1917331</v>
      </c>
      <c r="D190">
        <v>17716</v>
      </c>
      <c r="E190">
        <v>1050177</v>
      </c>
      <c r="F190">
        <v>100849</v>
      </c>
      <c r="G190" t="e">
        <f>VLOOKUP(A190,Campaign_Creative_Lookup!$A$2:$B$47,2,FALSE)</f>
        <v>#N/A</v>
      </c>
      <c r="H190" t="s">
        <v>375</v>
      </c>
      <c r="I190" t="e">
        <f>VLOOKUP(B190,Campaign_Creative_Lookup!$D$2:$E$176,2,FALSE)</f>
        <v>#N/A</v>
      </c>
      <c r="J190" t="s">
        <v>437</v>
      </c>
    </row>
    <row r="191" spans="1:10" x14ac:dyDescent="0.25">
      <c r="A191" t="s">
        <v>309</v>
      </c>
      <c r="B191" t="s">
        <v>177</v>
      </c>
      <c r="C191">
        <v>10616588</v>
      </c>
      <c r="D191">
        <v>4409</v>
      </c>
      <c r="E191">
        <v>8267802</v>
      </c>
      <c r="F191">
        <v>78414</v>
      </c>
      <c r="G191" t="e">
        <f>VLOOKUP(A191,Campaign_Creative_Lookup!$A$2:$B$47,2,FALSE)</f>
        <v>#N/A</v>
      </c>
      <c r="H191" t="s">
        <v>375</v>
      </c>
      <c r="I191" t="str">
        <f>VLOOKUP(B191,Campaign_Creative_Lookup!$D$2:$E$176,2,FALSE)</f>
        <v>Other</v>
      </c>
      <c r="J191" t="s">
        <v>437</v>
      </c>
    </row>
    <row r="192" spans="1:10" x14ac:dyDescent="0.25">
      <c r="A192" t="s">
        <v>309</v>
      </c>
      <c r="B192" t="s">
        <v>178</v>
      </c>
      <c r="C192">
        <v>3340113</v>
      </c>
      <c r="D192">
        <v>1183</v>
      </c>
      <c r="E192">
        <v>2552647</v>
      </c>
      <c r="F192">
        <v>21025</v>
      </c>
      <c r="G192" t="e">
        <f>VLOOKUP(A192,Campaign_Creative_Lookup!$A$2:$B$47,2,FALSE)</f>
        <v>#N/A</v>
      </c>
      <c r="H192" t="s">
        <v>375</v>
      </c>
      <c r="I192" t="str">
        <f>VLOOKUP(B192,Campaign_Creative_Lookup!$D$2:$E$176,2,FALSE)</f>
        <v>Other</v>
      </c>
      <c r="J192" t="s">
        <v>437</v>
      </c>
    </row>
    <row r="193" spans="1:10" x14ac:dyDescent="0.25">
      <c r="A193" t="s">
        <v>310</v>
      </c>
      <c r="B193" t="s">
        <v>122</v>
      </c>
      <c r="C193">
        <v>23041538</v>
      </c>
      <c r="D193">
        <v>7178</v>
      </c>
      <c r="E193">
        <v>18580604</v>
      </c>
      <c r="F193">
        <v>148660</v>
      </c>
      <c r="G193" t="e">
        <f>VLOOKUP(A193,Campaign_Creative_Lookup!$A$2:$B$47,2,FALSE)</f>
        <v>#N/A</v>
      </c>
      <c r="H193" t="s">
        <v>375</v>
      </c>
      <c r="I193" t="e">
        <f>VLOOKUP(B193,Campaign_Creative_Lookup!$D$2:$E$176,2,FALSE)</f>
        <v>#N/A</v>
      </c>
      <c r="J193" t="s">
        <v>504</v>
      </c>
    </row>
    <row r="194" spans="1:10" x14ac:dyDescent="0.25">
      <c r="A194" t="s">
        <v>311</v>
      </c>
      <c r="B194" t="s">
        <v>122</v>
      </c>
      <c r="C194">
        <v>13723731</v>
      </c>
      <c r="D194">
        <v>8111</v>
      </c>
      <c r="E194">
        <v>9917806</v>
      </c>
      <c r="F194">
        <v>143195</v>
      </c>
      <c r="G194" t="e">
        <f>VLOOKUP(A194,Campaign_Creative_Lookup!$A$2:$B$47,2,FALSE)</f>
        <v>#N/A</v>
      </c>
      <c r="H194" t="s">
        <v>375</v>
      </c>
      <c r="I194" t="e">
        <f>VLOOKUP(B194,Campaign_Creative_Lookup!$D$2:$E$176,2,FALSE)</f>
        <v>#N/A</v>
      </c>
      <c r="J194" t="s">
        <v>504</v>
      </c>
    </row>
    <row r="195" spans="1:10" x14ac:dyDescent="0.25">
      <c r="A195" t="s">
        <v>312</v>
      </c>
      <c r="B195" t="s">
        <v>156</v>
      </c>
      <c r="C195">
        <v>8495211</v>
      </c>
      <c r="D195">
        <v>6859</v>
      </c>
      <c r="E195">
        <v>8281490</v>
      </c>
      <c r="F195">
        <v>57844</v>
      </c>
      <c r="G195" t="e">
        <f>VLOOKUP(A195,Campaign_Creative_Lookup!$A$2:$B$47,2,FALSE)</f>
        <v>#N/A</v>
      </c>
      <c r="H195" t="s">
        <v>375</v>
      </c>
      <c r="I195" t="str">
        <f>VLOOKUP(B195,Campaign_Creative_Lookup!$D$2:$E$176,2,FALSE)</f>
        <v>Other</v>
      </c>
      <c r="J195" t="s">
        <v>437</v>
      </c>
    </row>
    <row r="196" spans="1:10" x14ac:dyDescent="0.25">
      <c r="A196" t="s">
        <v>313</v>
      </c>
      <c r="B196" t="s">
        <v>156</v>
      </c>
      <c r="C196">
        <v>591395</v>
      </c>
      <c r="D196">
        <v>1349</v>
      </c>
      <c r="E196">
        <v>147135</v>
      </c>
      <c r="F196">
        <v>0</v>
      </c>
      <c r="G196" t="e">
        <f>VLOOKUP(A196,Campaign_Creative_Lookup!$A$2:$B$47,2,FALSE)</f>
        <v>#N/A</v>
      </c>
      <c r="H196" t="s">
        <v>375</v>
      </c>
      <c r="I196" t="str">
        <f>VLOOKUP(B196,Campaign_Creative_Lookup!$D$2:$E$176,2,FALSE)</f>
        <v>Other</v>
      </c>
      <c r="J196" t="s">
        <v>437</v>
      </c>
    </row>
    <row r="197" spans="1:10" x14ac:dyDescent="0.25">
      <c r="A197" t="s">
        <v>314</v>
      </c>
      <c r="B197" t="s">
        <v>173</v>
      </c>
      <c r="C197">
        <v>98184</v>
      </c>
      <c r="D197">
        <v>54</v>
      </c>
      <c r="E197">
        <v>93952</v>
      </c>
      <c r="F197">
        <v>418</v>
      </c>
      <c r="G197" t="e">
        <f>VLOOKUP(A197,Campaign_Creative_Lookup!$A$2:$B$47,2,FALSE)</f>
        <v>#N/A</v>
      </c>
      <c r="H197" t="s">
        <v>375</v>
      </c>
      <c r="I197" t="str">
        <f>VLOOKUP(B197,Campaign_Creative_Lookup!$D$2:$E$176,2,FALSE)</f>
        <v>Other</v>
      </c>
      <c r="J197" t="s">
        <v>437</v>
      </c>
    </row>
    <row r="198" spans="1:10" x14ac:dyDescent="0.25">
      <c r="A198" t="s">
        <v>314</v>
      </c>
      <c r="B198" t="s">
        <v>283</v>
      </c>
      <c r="C198">
        <v>221473</v>
      </c>
      <c r="D198">
        <v>53</v>
      </c>
      <c r="E198">
        <v>212786</v>
      </c>
      <c r="F198">
        <v>276</v>
      </c>
      <c r="G198" t="e">
        <f>VLOOKUP(A198,Campaign_Creative_Lookup!$A$2:$B$47,2,FALSE)</f>
        <v>#N/A</v>
      </c>
      <c r="H198" t="s">
        <v>375</v>
      </c>
      <c r="I198" t="e">
        <f>VLOOKUP(B198,Campaign_Creative_Lookup!$D$2:$E$176,2,FALSE)</f>
        <v>#N/A</v>
      </c>
      <c r="J198" t="s">
        <v>437</v>
      </c>
    </row>
    <row r="199" spans="1:10" x14ac:dyDescent="0.25">
      <c r="A199" t="s">
        <v>314</v>
      </c>
      <c r="B199" t="s">
        <v>284</v>
      </c>
      <c r="C199">
        <v>208091</v>
      </c>
      <c r="D199">
        <v>30</v>
      </c>
      <c r="E199">
        <v>197712</v>
      </c>
      <c r="F199">
        <v>252</v>
      </c>
      <c r="G199" t="e">
        <f>VLOOKUP(A199,Campaign_Creative_Lookup!$A$2:$B$47,2,FALSE)</f>
        <v>#N/A</v>
      </c>
      <c r="H199" t="s">
        <v>375</v>
      </c>
      <c r="I199" t="e">
        <f>VLOOKUP(B199,Campaign_Creative_Lookup!$D$2:$E$176,2,FALSE)</f>
        <v>#N/A</v>
      </c>
      <c r="J199" t="s">
        <v>437</v>
      </c>
    </row>
    <row r="200" spans="1:10" x14ac:dyDescent="0.25">
      <c r="A200" t="s">
        <v>314</v>
      </c>
      <c r="B200" t="s">
        <v>285</v>
      </c>
      <c r="C200">
        <v>110045</v>
      </c>
      <c r="D200">
        <v>3</v>
      </c>
      <c r="E200">
        <v>103213</v>
      </c>
      <c r="F200">
        <v>45</v>
      </c>
      <c r="G200" t="e">
        <f>VLOOKUP(A200,Campaign_Creative_Lookup!$A$2:$B$47,2,FALSE)</f>
        <v>#N/A</v>
      </c>
      <c r="H200" t="s">
        <v>375</v>
      </c>
      <c r="I200" t="e">
        <f>VLOOKUP(B200,Campaign_Creative_Lookup!$D$2:$E$176,2,FALSE)</f>
        <v>#N/A</v>
      </c>
      <c r="J200" t="s">
        <v>437</v>
      </c>
    </row>
    <row r="201" spans="1:10" x14ac:dyDescent="0.25">
      <c r="A201" t="s">
        <v>315</v>
      </c>
      <c r="B201" t="s">
        <v>158</v>
      </c>
      <c r="C201">
        <v>2641423</v>
      </c>
      <c r="D201">
        <v>1577</v>
      </c>
      <c r="E201">
        <v>2455938</v>
      </c>
      <c r="F201">
        <v>2647</v>
      </c>
      <c r="G201" t="e">
        <f>VLOOKUP(A201,Campaign_Creative_Lookup!$A$2:$B$47,2,FALSE)</f>
        <v>#N/A</v>
      </c>
      <c r="H201" t="s">
        <v>375</v>
      </c>
      <c r="I201" t="str">
        <f>VLOOKUP(B201,Campaign_Creative_Lookup!$D$2:$E$176,2,FALSE)</f>
        <v>Other</v>
      </c>
      <c r="J201" t="s">
        <v>437</v>
      </c>
    </row>
    <row r="202" spans="1:10" x14ac:dyDescent="0.25">
      <c r="A202" t="s">
        <v>315</v>
      </c>
      <c r="B202" t="s">
        <v>160</v>
      </c>
      <c r="C202">
        <v>3220779</v>
      </c>
      <c r="D202">
        <v>1981</v>
      </c>
      <c r="E202">
        <v>3009021</v>
      </c>
      <c r="F202">
        <v>3054</v>
      </c>
      <c r="G202" t="e">
        <f>VLOOKUP(A202,Campaign_Creative_Lookup!$A$2:$B$47,2,FALSE)</f>
        <v>#N/A</v>
      </c>
      <c r="H202" t="s">
        <v>375</v>
      </c>
      <c r="I202" t="e">
        <f>VLOOKUP(B202,Campaign_Creative_Lookup!$D$2:$E$176,2,FALSE)</f>
        <v>#N/A</v>
      </c>
      <c r="J202" t="s">
        <v>437</v>
      </c>
    </row>
    <row r="203" spans="1:10" x14ac:dyDescent="0.25">
      <c r="A203" t="s">
        <v>315</v>
      </c>
      <c r="B203" t="s">
        <v>316</v>
      </c>
      <c r="C203">
        <v>3084914</v>
      </c>
      <c r="D203">
        <v>1936</v>
      </c>
      <c r="E203">
        <v>2881734</v>
      </c>
      <c r="F203">
        <v>2882</v>
      </c>
      <c r="G203" t="e">
        <f>VLOOKUP(A203,Campaign_Creative_Lookup!$A$2:$B$47,2,FALSE)</f>
        <v>#N/A</v>
      </c>
      <c r="H203" t="s">
        <v>375</v>
      </c>
      <c r="I203" t="e">
        <f>VLOOKUP(B203,Campaign_Creative_Lookup!$D$2:$E$176,2,FALSE)</f>
        <v>#N/A</v>
      </c>
      <c r="J203" t="s">
        <v>437</v>
      </c>
    </row>
    <row r="204" spans="1:10" x14ac:dyDescent="0.25">
      <c r="A204" t="s">
        <v>317</v>
      </c>
      <c r="B204" t="s">
        <v>318</v>
      </c>
      <c r="C204">
        <v>0</v>
      </c>
      <c r="D204">
        <v>2</v>
      </c>
      <c r="E204">
        <v>0</v>
      </c>
      <c r="F204">
        <v>0</v>
      </c>
      <c r="G204" t="e">
        <f>VLOOKUP(A204,Campaign_Creative_Lookup!$A$2:$B$47,2,FALSE)</f>
        <v>#N/A</v>
      </c>
      <c r="H204" t="s">
        <v>375</v>
      </c>
      <c r="I204" t="e">
        <f>VLOOKUP(B204,Campaign_Creative_Lookup!$D$2:$E$176,2,FALSE)</f>
        <v>#N/A</v>
      </c>
      <c r="J204" t="s">
        <v>437</v>
      </c>
    </row>
    <row r="205" spans="1:10" x14ac:dyDescent="0.25">
      <c r="A205" t="s">
        <v>319</v>
      </c>
      <c r="B205" t="s">
        <v>162</v>
      </c>
      <c r="C205">
        <v>40442420</v>
      </c>
      <c r="D205">
        <v>12711</v>
      </c>
      <c r="E205">
        <v>28073378</v>
      </c>
      <c r="F205">
        <v>149630</v>
      </c>
      <c r="G205" t="e">
        <f>VLOOKUP(A205,Campaign_Creative_Lookup!$A$2:$B$47,2,FALSE)</f>
        <v>#N/A</v>
      </c>
      <c r="H205" t="s">
        <v>400</v>
      </c>
      <c r="I205" t="e">
        <f>VLOOKUP(B205,Campaign_Creative_Lookup!$D$2:$E$176,2,FALSE)</f>
        <v>#N/A</v>
      </c>
      <c r="J205" t="s">
        <v>417</v>
      </c>
    </row>
    <row r="206" spans="1:10" x14ac:dyDescent="0.25">
      <c r="A206" t="s">
        <v>320</v>
      </c>
      <c r="B206" t="s">
        <v>299</v>
      </c>
      <c r="C206">
        <v>1233000</v>
      </c>
      <c r="D206">
        <v>759</v>
      </c>
      <c r="E206">
        <v>1180232</v>
      </c>
      <c r="F206">
        <v>0</v>
      </c>
      <c r="G206" t="e">
        <f>VLOOKUP(A206,Campaign_Creative_Lookup!$A$2:$B$47,2,FALSE)</f>
        <v>#N/A</v>
      </c>
      <c r="H206" t="s">
        <v>401</v>
      </c>
      <c r="I206" t="e">
        <f>VLOOKUP(B206,Campaign_Creative_Lookup!$D$2:$E$176,2,FALSE)</f>
        <v>#N/A</v>
      </c>
      <c r="J206" t="s">
        <v>541</v>
      </c>
    </row>
    <row r="207" spans="1:10" x14ac:dyDescent="0.25">
      <c r="A207" t="s">
        <v>320</v>
      </c>
      <c r="B207" t="s">
        <v>166</v>
      </c>
      <c r="C207">
        <v>8861</v>
      </c>
      <c r="D207">
        <v>304</v>
      </c>
      <c r="E207">
        <v>8229</v>
      </c>
      <c r="F207">
        <v>1222</v>
      </c>
      <c r="G207" t="e">
        <f>VLOOKUP(A207,Campaign_Creative_Lookup!$A$2:$B$47,2,FALSE)</f>
        <v>#N/A</v>
      </c>
      <c r="H207" t="s">
        <v>401</v>
      </c>
      <c r="I207" t="e">
        <f>VLOOKUP(B207,Campaign_Creative_Lookup!$D$2:$E$176,2,FALSE)</f>
        <v>#N/A</v>
      </c>
      <c r="J207" t="s">
        <v>541</v>
      </c>
    </row>
    <row r="208" spans="1:10" x14ac:dyDescent="0.25">
      <c r="A208" t="s">
        <v>321</v>
      </c>
      <c r="B208" t="s">
        <v>322</v>
      </c>
      <c r="C208">
        <v>11</v>
      </c>
      <c r="D208">
        <v>0</v>
      </c>
      <c r="E208">
        <v>2</v>
      </c>
      <c r="F208">
        <v>0</v>
      </c>
      <c r="G208" t="str">
        <f>VLOOKUP(A208,Campaign_Creative_Lookup!$A$2:$B$47,2,FALSE)</f>
        <v>Unknown</v>
      </c>
      <c r="H208" t="s">
        <v>390</v>
      </c>
      <c r="I208" t="str">
        <f>VLOOKUP(B208,Campaign_Creative_Lookup!$D$2:$E$176,2,FALSE)</f>
        <v>Other</v>
      </c>
      <c r="J208" t="s">
        <v>437</v>
      </c>
    </row>
    <row r="209" spans="1:10" x14ac:dyDescent="0.25">
      <c r="A209" t="s">
        <v>321</v>
      </c>
      <c r="B209" t="s">
        <v>323</v>
      </c>
      <c r="C209">
        <v>6</v>
      </c>
      <c r="D209">
        <v>0</v>
      </c>
      <c r="E209">
        <v>0</v>
      </c>
      <c r="F209">
        <v>2</v>
      </c>
      <c r="G209" t="str">
        <f>VLOOKUP(A209,Campaign_Creative_Lookup!$A$2:$B$47,2,FALSE)</f>
        <v>Unknown</v>
      </c>
      <c r="H209" t="s">
        <v>390</v>
      </c>
      <c r="I209" t="str">
        <f>VLOOKUP(B209,Campaign_Creative_Lookup!$D$2:$E$176,2,FALSE)</f>
        <v>Other</v>
      </c>
      <c r="J209" t="s">
        <v>437</v>
      </c>
    </row>
    <row r="210" spans="1:10" x14ac:dyDescent="0.25">
      <c r="A210" t="s">
        <v>321</v>
      </c>
      <c r="B210" t="s">
        <v>324</v>
      </c>
      <c r="C210">
        <v>10</v>
      </c>
      <c r="D210">
        <v>0</v>
      </c>
      <c r="E210">
        <v>0</v>
      </c>
      <c r="F210">
        <v>0</v>
      </c>
      <c r="G210" t="str">
        <f>VLOOKUP(A210,Campaign_Creative_Lookup!$A$2:$B$47,2,FALSE)</f>
        <v>Unknown</v>
      </c>
      <c r="H210" t="s">
        <v>390</v>
      </c>
      <c r="I210" t="str">
        <f>VLOOKUP(B210,Campaign_Creative_Lookup!$D$2:$E$176,2,FALSE)</f>
        <v>Other</v>
      </c>
      <c r="J210" t="s">
        <v>437</v>
      </c>
    </row>
    <row r="211" spans="1:10" x14ac:dyDescent="0.25">
      <c r="A211" t="s">
        <v>321</v>
      </c>
      <c r="B211" t="s">
        <v>325</v>
      </c>
      <c r="C211">
        <v>11</v>
      </c>
      <c r="D211">
        <v>0</v>
      </c>
      <c r="E211">
        <v>1</v>
      </c>
      <c r="F211">
        <v>0</v>
      </c>
      <c r="G211" t="str">
        <f>VLOOKUP(A211,Campaign_Creative_Lookup!$A$2:$B$47,2,FALSE)</f>
        <v>Unknown</v>
      </c>
      <c r="H211" t="s">
        <v>390</v>
      </c>
      <c r="I211" t="str">
        <f>VLOOKUP(B211,Campaign_Creative_Lookup!$D$2:$E$176,2,FALSE)</f>
        <v>Other</v>
      </c>
      <c r="J211" t="s">
        <v>437</v>
      </c>
    </row>
    <row r="212" spans="1:10" x14ac:dyDescent="0.25">
      <c r="A212" t="s">
        <v>326</v>
      </c>
      <c r="B212" t="s">
        <v>327</v>
      </c>
      <c r="C212">
        <v>597</v>
      </c>
      <c r="D212">
        <v>367</v>
      </c>
      <c r="E212">
        <v>19</v>
      </c>
      <c r="F212">
        <v>289</v>
      </c>
      <c r="G212" t="str">
        <f>VLOOKUP(A212,Campaign_Creative_Lookup!$A$2:$B$47,2,FALSE)</f>
        <v>Trulicity Others</v>
      </c>
      <c r="H212" t="s">
        <v>389</v>
      </c>
      <c r="I212" t="str">
        <f>VLOOKUP(B212,Campaign_Creative_Lookup!$D$2:$E$176,2,FALSE)</f>
        <v>Scrolling ISI Video</v>
      </c>
      <c r="J212" t="s">
        <v>405</v>
      </c>
    </row>
    <row r="213" spans="1:10" x14ac:dyDescent="0.25">
      <c r="A213" t="s">
        <v>326</v>
      </c>
      <c r="B213" t="s">
        <v>328</v>
      </c>
      <c r="C213">
        <v>1261</v>
      </c>
      <c r="D213">
        <v>2</v>
      </c>
      <c r="E213">
        <v>90</v>
      </c>
      <c r="F213">
        <v>55</v>
      </c>
      <c r="G213" t="str">
        <f>VLOOKUP(A213,Campaign_Creative_Lookup!$A$2:$B$47,2,FALSE)</f>
        <v>Trulicity Others</v>
      </c>
      <c r="H213" t="s">
        <v>389</v>
      </c>
      <c r="I213" t="str">
        <f>VLOOKUP(B213,Campaign_Creative_Lookup!$D$2:$E$176,2,FALSE)</f>
        <v>Unbranded Trulicity Animation Updates</v>
      </c>
      <c r="J213" t="s">
        <v>406</v>
      </c>
    </row>
    <row r="214" spans="1:10" x14ac:dyDescent="0.25">
      <c r="A214" t="s">
        <v>326</v>
      </c>
      <c r="B214" t="s">
        <v>329</v>
      </c>
      <c r="C214">
        <v>655</v>
      </c>
      <c r="D214">
        <v>399</v>
      </c>
      <c r="E214">
        <v>22</v>
      </c>
      <c r="F214">
        <v>287</v>
      </c>
      <c r="G214" t="str">
        <f>VLOOKUP(A214,Campaign_Creative_Lookup!$A$2:$B$47,2,FALSE)</f>
        <v>Trulicity Others</v>
      </c>
      <c r="H214" t="s">
        <v>389</v>
      </c>
      <c r="I214" t="str">
        <f>VLOOKUP(B214,Campaign_Creative_Lookup!$D$2:$E$176,2,FALSE)</f>
        <v>Scrolling ISI Video</v>
      </c>
      <c r="J214" t="s">
        <v>405</v>
      </c>
    </row>
    <row r="215" spans="1:10" x14ac:dyDescent="0.25">
      <c r="A215" t="s">
        <v>326</v>
      </c>
      <c r="B215" t="s">
        <v>330</v>
      </c>
      <c r="C215">
        <v>605</v>
      </c>
      <c r="D215">
        <v>378</v>
      </c>
      <c r="E215">
        <v>21</v>
      </c>
      <c r="F215">
        <v>267</v>
      </c>
      <c r="G215" t="str">
        <f>VLOOKUP(A215,Campaign_Creative_Lookup!$A$2:$B$47,2,FALSE)</f>
        <v>Trulicity Others</v>
      </c>
      <c r="H215" t="s">
        <v>389</v>
      </c>
      <c r="I215" t="str">
        <f>VLOOKUP(B215,Campaign_Creative_Lookup!$D$2:$E$176,2,FALSE)</f>
        <v>Scrolling ISI Video</v>
      </c>
      <c r="J215" t="s">
        <v>405</v>
      </c>
    </row>
    <row r="216" spans="1:10" x14ac:dyDescent="0.25">
      <c r="A216" t="s">
        <v>331</v>
      </c>
      <c r="B216" t="s">
        <v>332</v>
      </c>
      <c r="C216">
        <v>126</v>
      </c>
      <c r="D216">
        <v>132</v>
      </c>
      <c r="E216">
        <v>3</v>
      </c>
      <c r="F216">
        <v>38</v>
      </c>
      <c r="G216" t="str">
        <f>VLOOKUP(A216,Campaign_Creative_Lookup!$A$2:$B$47,2,FALSE)</f>
        <v>Other Drugs</v>
      </c>
      <c r="H216" t="s">
        <v>375</v>
      </c>
      <c r="I216" t="str">
        <f>VLOOKUP(B216,Campaign_Creative_Lookup!$D$2:$E$176,2,FALSE)</f>
        <v>Other</v>
      </c>
      <c r="J216" t="s">
        <v>437</v>
      </c>
    </row>
    <row r="217" spans="1:10" x14ac:dyDescent="0.25">
      <c r="A217" t="s">
        <v>333</v>
      </c>
      <c r="B217" t="s">
        <v>334</v>
      </c>
      <c r="C217">
        <v>10</v>
      </c>
      <c r="D217">
        <v>4</v>
      </c>
      <c r="E217">
        <v>7</v>
      </c>
      <c r="F217">
        <v>0</v>
      </c>
      <c r="G217" t="str">
        <f>VLOOKUP(A217,Campaign_Creative_Lookup!$A$2:$B$47,2,FALSE)</f>
        <v>Other Drugs</v>
      </c>
      <c r="H217" t="s">
        <v>375</v>
      </c>
      <c r="I217" t="str">
        <f>VLOOKUP(B217,Campaign_Creative_Lookup!$D$2:$E$176,2,FALSE)</f>
        <v>Dinner Party</v>
      </c>
      <c r="J217" t="s">
        <v>445</v>
      </c>
    </row>
    <row r="218" spans="1:10" x14ac:dyDescent="0.25">
      <c r="A218" t="s">
        <v>333</v>
      </c>
      <c r="B218" t="s">
        <v>335</v>
      </c>
      <c r="C218">
        <v>10</v>
      </c>
      <c r="D218">
        <v>2</v>
      </c>
      <c r="E218">
        <v>8</v>
      </c>
      <c r="F218">
        <v>2</v>
      </c>
      <c r="G218" t="str">
        <f>VLOOKUP(A218,Campaign_Creative_Lookup!$A$2:$B$47,2,FALSE)</f>
        <v>Other Drugs</v>
      </c>
      <c r="H218" t="s">
        <v>375</v>
      </c>
      <c r="I218" t="str">
        <f>VLOOKUP(B218,Campaign_Creative_Lookup!$D$2:$E$176,2,FALSE)</f>
        <v>White Video</v>
      </c>
      <c r="J218" t="s">
        <v>407</v>
      </c>
    </row>
    <row r="219" spans="1:10" x14ac:dyDescent="0.25">
      <c r="A219" t="s">
        <v>333</v>
      </c>
      <c r="B219" t="s">
        <v>336</v>
      </c>
      <c r="C219">
        <v>22</v>
      </c>
      <c r="D219">
        <v>8</v>
      </c>
      <c r="E219">
        <v>11</v>
      </c>
      <c r="F219">
        <v>1</v>
      </c>
      <c r="G219" t="str">
        <f>VLOOKUP(A219,Campaign_Creative_Lookup!$A$2:$B$47,2,FALSE)</f>
        <v>Other Drugs</v>
      </c>
      <c r="H219" t="s">
        <v>375</v>
      </c>
      <c r="I219" t="str">
        <f>VLOOKUP(B219,Campaign_Creative_Lookup!$D$2:$E$176,2,FALSE)</f>
        <v>White Video</v>
      </c>
      <c r="J219" t="s">
        <v>407</v>
      </c>
    </row>
    <row r="220" spans="1:10" x14ac:dyDescent="0.25">
      <c r="A220" t="s">
        <v>337</v>
      </c>
      <c r="B220" t="s">
        <v>338</v>
      </c>
      <c r="C220">
        <v>0</v>
      </c>
      <c r="D220">
        <v>1</v>
      </c>
      <c r="E220">
        <v>0</v>
      </c>
      <c r="F220">
        <v>0</v>
      </c>
      <c r="G220" t="str">
        <f>VLOOKUP(A220,Campaign_Creative_Lookup!$A$2:$B$47,2,FALSE)</f>
        <v>Other Drugs</v>
      </c>
      <c r="H220" t="s">
        <v>375</v>
      </c>
      <c r="I220" t="str">
        <f>VLOOKUP(B220,Campaign_Creative_Lookup!$D$2:$E$176,2,FALSE)</f>
        <v>Movie Time</v>
      </c>
      <c r="J220" t="s">
        <v>441</v>
      </c>
    </row>
    <row r="221" spans="1:10" x14ac:dyDescent="0.25">
      <c r="A221" t="s">
        <v>339</v>
      </c>
      <c r="B221" t="s">
        <v>340</v>
      </c>
      <c r="C221">
        <v>3</v>
      </c>
      <c r="D221">
        <v>0</v>
      </c>
      <c r="E221">
        <v>2</v>
      </c>
      <c r="F221">
        <v>0</v>
      </c>
      <c r="G221" t="str">
        <f>VLOOKUP(A221,Campaign_Creative_Lookup!$A$2:$B$47,2,FALSE)</f>
        <v>Unknown</v>
      </c>
      <c r="H221" t="s">
        <v>390</v>
      </c>
      <c r="I221" t="str">
        <f>VLOOKUP(B221,Campaign_Creative_Lookup!$D$2:$E$176,2,FALSE)</f>
        <v>Other</v>
      </c>
      <c r="J221" t="s">
        <v>437</v>
      </c>
    </row>
    <row r="222" spans="1:10" x14ac:dyDescent="0.25">
      <c r="A222" t="s">
        <v>341</v>
      </c>
      <c r="B222" t="s">
        <v>336</v>
      </c>
      <c r="C222">
        <v>6</v>
      </c>
      <c r="D222">
        <v>1</v>
      </c>
      <c r="E222">
        <v>4</v>
      </c>
      <c r="F222">
        <v>2</v>
      </c>
      <c r="G222" t="str">
        <f>VLOOKUP(A222,Campaign_Creative_Lookup!$A$2:$B$47,2,FALSE)</f>
        <v>Other Drugs</v>
      </c>
      <c r="H222" t="s">
        <v>375</v>
      </c>
      <c r="I222" t="str">
        <f>VLOOKUP(B222,Campaign_Creative_Lookup!$D$2:$E$176,2,FALSE)</f>
        <v>White Video</v>
      </c>
      <c r="J222" t="s">
        <v>407</v>
      </c>
    </row>
    <row r="223" spans="1:10" x14ac:dyDescent="0.25">
      <c r="A223" t="s">
        <v>341</v>
      </c>
      <c r="B223" t="s">
        <v>342</v>
      </c>
      <c r="C223">
        <v>7</v>
      </c>
      <c r="D223">
        <v>1</v>
      </c>
      <c r="E223">
        <v>4</v>
      </c>
      <c r="F223">
        <v>2</v>
      </c>
      <c r="G223" t="str">
        <f>VLOOKUP(A223,Campaign_Creative_Lookup!$A$2:$B$47,2,FALSE)</f>
        <v>Other Drugs</v>
      </c>
      <c r="H223" t="s">
        <v>375</v>
      </c>
      <c r="I223" t="str">
        <f>VLOOKUP(B223,Campaign_Creative_Lookup!$D$2:$E$176,2,FALSE)</f>
        <v>White Video</v>
      </c>
      <c r="J223" t="s">
        <v>407</v>
      </c>
    </row>
    <row r="224" spans="1:10" x14ac:dyDescent="0.25">
      <c r="A224" t="s">
        <v>343</v>
      </c>
      <c r="B224" t="s">
        <v>117</v>
      </c>
      <c r="C224">
        <v>989</v>
      </c>
      <c r="D224">
        <v>693</v>
      </c>
      <c r="E224">
        <v>165</v>
      </c>
      <c r="F224">
        <v>344</v>
      </c>
      <c r="G224" t="str">
        <f>VLOOKUP(A224,Campaign_Creative_Lookup!$A$2:$B$47,2,FALSE)</f>
        <v>Other Drugs</v>
      </c>
      <c r="H224" t="s">
        <v>375</v>
      </c>
      <c r="I224" t="str">
        <f>VLOOKUP(B224,Campaign_Creative_Lookup!$D$2:$E$176,2,FALSE)</f>
        <v>White Video</v>
      </c>
      <c r="J224" t="s">
        <v>407</v>
      </c>
    </row>
    <row r="225" spans="1:10" x14ac:dyDescent="0.25">
      <c r="A225" t="s">
        <v>344</v>
      </c>
      <c r="B225" t="s">
        <v>139</v>
      </c>
      <c r="C225">
        <v>106</v>
      </c>
      <c r="D225">
        <v>48</v>
      </c>
      <c r="E225">
        <v>62</v>
      </c>
      <c r="F225">
        <v>28</v>
      </c>
      <c r="G225" t="str">
        <f>VLOOKUP(A225,Campaign_Creative_Lookup!$A$2:$B$47,2,FALSE)</f>
        <v>MCM OLV 2019</v>
      </c>
      <c r="H225" t="s">
        <v>371</v>
      </c>
      <c r="I225" t="str">
        <f>VLOOKUP(B225,Campaign_Creative_Lookup!$D$2:$E$176,2,FALSE)</f>
        <v>blank</v>
      </c>
      <c r="J225" t="s">
        <v>408</v>
      </c>
    </row>
    <row r="226" spans="1:10" x14ac:dyDescent="0.25">
      <c r="A226" t="s">
        <v>345</v>
      </c>
      <c r="B226" t="s">
        <v>346</v>
      </c>
      <c r="C226">
        <v>0</v>
      </c>
      <c r="D226">
        <v>1</v>
      </c>
      <c r="E226">
        <v>0</v>
      </c>
      <c r="F226">
        <v>0</v>
      </c>
      <c r="G226" t="str">
        <f>VLOOKUP(A226,Campaign_Creative_Lookup!$A$2:$B$47,2,FALSE)</f>
        <v>MCM TVO 2019</v>
      </c>
      <c r="H226" t="s">
        <v>372</v>
      </c>
      <c r="I226" t="str">
        <f>VLOOKUP(B226,Campaign_Creative_Lookup!$D$2:$E$176,2,FALSE)</f>
        <v>White Video</v>
      </c>
      <c r="J226" t="s">
        <v>407</v>
      </c>
    </row>
    <row r="227" spans="1:10" x14ac:dyDescent="0.25">
      <c r="A227" t="s">
        <v>347</v>
      </c>
      <c r="B227" t="s">
        <v>327</v>
      </c>
      <c r="C227">
        <v>855</v>
      </c>
      <c r="D227">
        <v>614</v>
      </c>
      <c r="E227">
        <v>34</v>
      </c>
      <c r="F227">
        <v>410</v>
      </c>
      <c r="G227" t="str">
        <f>VLOOKUP(A227,Campaign_Creative_Lookup!$A$2:$B$47,2,FALSE)</f>
        <v>Video OLV 2019</v>
      </c>
      <c r="H227" t="s">
        <v>393</v>
      </c>
      <c r="I227" t="str">
        <f>VLOOKUP(B227,Campaign_Creative_Lookup!$D$2:$E$176,2,FALSE)</f>
        <v>Scrolling ISI Video</v>
      </c>
      <c r="J227" t="s">
        <v>405</v>
      </c>
    </row>
    <row r="228" spans="1:10" x14ac:dyDescent="0.25">
      <c r="A228" t="s">
        <v>347</v>
      </c>
      <c r="B228" t="s">
        <v>348</v>
      </c>
      <c r="C228">
        <v>1126</v>
      </c>
      <c r="D228">
        <v>848</v>
      </c>
      <c r="E228">
        <v>50</v>
      </c>
      <c r="F228">
        <v>508</v>
      </c>
      <c r="G228" t="str">
        <f>VLOOKUP(A228,Campaign_Creative_Lookup!$A$2:$B$47,2,FALSE)</f>
        <v>Video OLV 2019</v>
      </c>
      <c r="H228" t="s">
        <v>393</v>
      </c>
      <c r="I228" t="str">
        <f>VLOOKUP(B228,Campaign_Creative_Lookup!$D$2:$E$176,2,FALSE)</f>
        <v>Scrolling ISI Video</v>
      </c>
      <c r="J228" t="s">
        <v>405</v>
      </c>
    </row>
    <row r="229" spans="1:10" x14ac:dyDescent="0.25">
      <c r="A229" t="s">
        <v>347</v>
      </c>
      <c r="B229" t="s">
        <v>349</v>
      </c>
      <c r="C229">
        <v>5535</v>
      </c>
      <c r="D229">
        <v>6</v>
      </c>
      <c r="E229">
        <v>371</v>
      </c>
      <c r="F229">
        <v>318</v>
      </c>
      <c r="G229" t="str">
        <f>VLOOKUP(A229,Campaign_Creative_Lookup!$A$2:$B$47,2,FALSE)</f>
        <v>Video OLV 2019</v>
      </c>
      <c r="H229" t="s">
        <v>393</v>
      </c>
      <c r="I229" t="str">
        <f>VLOOKUP(B229,Campaign_Creative_Lookup!$D$2:$E$176,2,FALSE)</f>
        <v>Unbranded Trulicity Animation Updates</v>
      </c>
      <c r="J229" t="s">
        <v>406</v>
      </c>
    </row>
    <row r="230" spans="1:10" x14ac:dyDescent="0.25">
      <c r="A230" t="s">
        <v>347</v>
      </c>
      <c r="B230" t="s">
        <v>350</v>
      </c>
      <c r="C230">
        <v>1101</v>
      </c>
      <c r="D230">
        <v>843</v>
      </c>
      <c r="E230">
        <v>38</v>
      </c>
      <c r="F230">
        <v>514</v>
      </c>
      <c r="G230" t="str">
        <f>VLOOKUP(A230,Campaign_Creative_Lookup!$A$2:$B$47,2,FALSE)</f>
        <v>Video OLV 2019</v>
      </c>
      <c r="H230" t="s">
        <v>393</v>
      </c>
      <c r="I230" t="str">
        <f>VLOOKUP(B230,Campaign_Creative_Lookup!$D$2:$E$176,2,FALSE)</f>
        <v>Scrolling ISI Video</v>
      </c>
      <c r="J230" t="s">
        <v>405</v>
      </c>
    </row>
    <row r="231" spans="1:10" x14ac:dyDescent="0.25">
      <c r="A231" t="s">
        <v>347</v>
      </c>
      <c r="B231" t="s">
        <v>150</v>
      </c>
      <c r="C231">
        <v>2010</v>
      </c>
      <c r="D231">
        <v>1590</v>
      </c>
      <c r="E231">
        <v>67</v>
      </c>
      <c r="F231">
        <v>909</v>
      </c>
      <c r="G231" t="str">
        <f>VLOOKUP(A231,Campaign_Creative_Lookup!$A$2:$B$47,2,FALSE)</f>
        <v>Video OLV 2019</v>
      </c>
      <c r="H231" t="s">
        <v>393</v>
      </c>
      <c r="I231" t="str">
        <f>VLOOKUP(B231,Campaign_Creative_Lookup!$D$2:$E$176,2,FALSE)</f>
        <v>blank</v>
      </c>
      <c r="J231" t="s">
        <v>408</v>
      </c>
    </row>
    <row r="232" spans="1:10" x14ac:dyDescent="0.25">
      <c r="A232" t="s">
        <v>351</v>
      </c>
      <c r="B232" t="s">
        <v>346</v>
      </c>
      <c r="C232">
        <v>4308</v>
      </c>
      <c r="D232">
        <v>1</v>
      </c>
      <c r="E232">
        <v>3695</v>
      </c>
      <c r="F232">
        <v>0</v>
      </c>
      <c r="G232" t="str">
        <f>VLOOKUP(A232,Campaign_Creative_Lookup!$A$2:$B$47,2,FALSE)</f>
        <v>Video TVO 2019</v>
      </c>
      <c r="H232" t="s">
        <v>394</v>
      </c>
      <c r="I232" t="str">
        <f>VLOOKUP(B232,Campaign_Creative_Lookup!$D$2:$E$176,2,FALSE)</f>
        <v>White Video</v>
      </c>
      <c r="J232" t="s">
        <v>407</v>
      </c>
    </row>
    <row r="233" spans="1:10" x14ac:dyDescent="0.25">
      <c r="A233" t="s">
        <v>351</v>
      </c>
      <c r="B233" t="s">
        <v>352</v>
      </c>
      <c r="C233">
        <v>20</v>
      </c>
      <c r="D233">
        <v>0</v>
      </c>
      <c r="E233">
        <v>20</v>
      </c>
      <c r="F233">
        <v>0</v>
      </c>
      <c r="G233" t="str">
        <f>VLOOKUP(A233,Campaign_Creative_Lookup!$A$2:$B$47,2,FALSE)</f>
        <v>Video TVO 2019</v>
      </c>
      <c r="H233" t="s">
        <v>394</v>
      </c>
      <c r="I233" t="str">
        <f>VLOOKUP(B233,Campaign_Creative_Lookup!$D$2:$E$176,2,FALSE)</f>
        <v>White Video</v>
      </c>
      <c r="J233" t="s">
        <v>407</v>
      </c>
    </row>
    <row r="234" spans="1:10" x14ac:dyDescent="0.25">
      <c r="A234" t="s">
        <v>353</v>
      </c>
      <c r="B234" t="s">
        <v>354</v>
      </c>
      <c r="C234">
        <v>52</v>
      </c>
      <c r="D234">
        <v>10</v>
      </c>
      <c r="E234">
        <v>34</v>
      </c>
      <c r="F234">
        <v>4</v>
      </c>
      <c r="G234" t="str">
        <f>VLOOKUP(A234,Campaign_Creative_Lookup!$A$2:$B$47,2,FALSE)</f>
        <v>Other Drugs</v>
      </c>
      <c r="H234" t="s">
        <v>375</v>
      </c>
      <c r="I234" t="str">
        <f>VLOOKUP(B234,Campaign_Creative_Lookup!$D$2:$E$176,2,FALSE)</f>
        <v>White Video</v>
      </c>
      <c r="J234" t="s">
        <v>407</v>
      </c>
    </row>
    <row r="235" spans="1:10" x14ac:dyDescent="0.25">
      <c r="A235" t="s">
        <v>353</v>
      </c>
      <c r="B235" t="s">
        <v>355</v>
      </c>
      <c r="C235">
        <v>38</v>
      </c>
      <c r="D235">
        <v>5</v>
      </c>
      <c r="E235">
        <v>12</v>
      </c>
      <c r="F235">
        <v>12</v>
      </c>
      <c r="G235" t="str">
        <f>VLOOKUP(A235,Campaign_Creative_Lookup!$A$2:$B$47,2,FALSE)</f>
        <v>Other Drugs</v>
      </c>
      <c r="H235" t="s">
        <v>375</v>
      </c>
      <c r="I235" t="str">
        <f>VLOOKUP(B235,Campaign_Creative_Lookup!$D$2:$E$176,2,FALSE)</f>
        <v>White Video</v>
      </c>
      <c r="J235" t="s">
        <v>407</v>
      </c>
    </row>
    <row r="236" spans="1:10" x14ac:dyDescent="0.25">
      <c r="A236" t="s">
        <v>353</v>
      </c>
      <c r="B236" t="s">
        <v>356</v>
      </c>
      <c r="C236">
        <v>52</v>
      </c>
      <c r="D236">
        <v>16</v>
      </c>
      <c r="E236">
        <v>40</v>
      </c>
      <c r="F236">
        <v>9</v>
      </c>
      <c r="G236" t="str">
        <f>VLOOKUP(A236,Campaign_Creative_Lookup!$A$2:$B$47,2,FALSE)</f>
        <v>Other Drugs</v>
      </c>
      <c r="H236" t="s">
        <v>375</v>
      </c>
      <c r="I236" t="str">
        <f>VLOOKUP(B236,Campaign_Creative_Lookup!$D$2:$E$176,2,FALSE)</f>
        <v>Other</v>
      </c>
      <c r="J236" t="s">
        <v>437</v>
      </c>
    </row>
    <row r="237" spans="1:10" x14ac:dyDescent="0.25">
      <c r="A237" t="s">
        <v>357</v>
      </c>
      <c r="B237" t="s">
        <v>358</v>
      </c>
      <c r="C237">
        <v>1</v>
      </c>
      <c r="D237">
        <v>0</v>
      </c>
      <c r="E237">
        <v>1</v>
      </c>
      <c r="F237">
        <v>1</v>
      </c>
      <c r="G237" t="str">
        <f>VLOOKUP(A237,Campaign_Creative_Lookup!$A$2:$B$47,2,FALSE)</f>
        <v>Other Drugs</v>
      </c>
      <c r="H237" t="s">
        <v>375</v>
      </c>
      <c r="I237" t="str">
        <f>VLOOKUP(B237,Campaign_Creative_Lookup!$D$2:$E$176,2,FALSE)</f>
        <v>Other</v>
      </c>
      <c r="J237" t="s">
        <v>437</v>
      </c>
    </row>
    <row r="238" spans="1:10" x14ac:dyDescent="0.25">
      <c r="A238" t="s">
        <v>357</v>
      </c>
      <c r="B238" t="s">
        <v>359</v>
      </c>
      <c r="C238">
        <v>1</v>
      </c>
      <c r="D238">
        <v>0</v>
      </c>
      <c r="E238">
        <v>0</v>
      </c>
      <c r="F238">
        <v>0</v>
      </c>
      <c r="G238" t="str">
        <f>VLOOKUP(A238,Campaign_Creative_Lookup!$A$2:$B$47,2,FALSE)</f>
        <v>Other Drugs</v>
      </c>
      <c r="H238" t="s">
        <v>375</v>
      </c>
      <c r="I238" t="str">
        <f>VLOOKUP(B238,Campaign_Creative_Lookup!$D$2:$E$176,2,FALSE)</f>
        <v>Other</v>
      </c>
      <c r="J238" t="s">
        <v>437</v>
      </c>
    </row>
    <row r="239" spans="1:10" x14ac:dyDescent="0.25">
      <c r="A239" t="s">
        <v>360</v>
      </c>
      <c r="B239" t="s">
        <v>189</v>
      </c>
      <c r="C239">
        <v>0</v>
      </c>
      <c r="D239">
        <v>1</v>
      </c>
      <c r="E239">
        <v>0</v>
      </c>
      <c r="F239">
        <v>0</v>
      </c>
      <c r="G239" t="str">
        <f>VLOOKUP(A239,Campaign_Creative_Lookup!$A$2:$B$47,2,FALSE)</f>
        <v>Other Drugs</v>
      </c>
      <c r="H239" t="s">
        <v>375</v>
      </c>
      <c r="I239" t="str">
        <f>VLOOKUP(B239,Campaign_Creative_Lookup!$D$2:$E$176,2,FALSE)</f>
        <v>White Video</v>
      </c>
      <c r="J239" t="s">
        <v>407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B8F1B-B7EE-4FB1-A196-8277EC688116}">
  <dimension ref="A1:E176"/>
  <sheetViews>
    <sheetView workbookViewId="0">
      <selection activeCell="B13" sqref="B13"/>
    </sheetView>
  </sheetViews>
  <sheetFormatPr defaultRowHeight="15" x14ac:dyDescent="0.25"/>
  <cols>
    <col min="1" max="1" width="35" customWidth="1"/>
    <col min="2" max="2" width="27" bestFit="1" customWidth="1"/>
    <col min="4" max="4" width="38.140625" customWidth="1"/>
  </cols>
  <sheetData>
    <row r="1" spans="1:5" x14ac:dyDescent="0.25">
      <c r="A1" t="s">
        <v>361</v>
      </c>
      <c r="B1" t="s">
        <v>362</v>
      </c>
      <c r="D1" t="s">
        <v>403</v>
      </c>
      <c r="E1" t="s">
        <v>404</v>
      </c>
    </row>
    <row r="2" spans="1:5" x14ac:dyDescent="0.25">
      <c r="A2" t="s">
        <v>363</v>
      </c>
      <c r="B2" t="s">
        <v>364</v>
      </c>
      <c r="D2" t="s">
        <v>330</v>
      </c>
      <c r="E2" t="s">
        <v>405</v>
      </c>
    </row>
    <row r="3" spans="1:5" x14ac:dyDescent="0.25">
      <c r="A3" t="s">
        <v>365</v>
      </c>
      <c r="B3" t="s">
        <v>364</v>
      </c>
      <c r="D3" t="s">
        <v>328</v>
      </c>
      <c r="E3" t="s">
        <v>406</v>
      </c>
    </row>
    <row r="4" spans="1:5" x14ac:dyDescent="0.25">
      <c r="A4" t="s">
        <v>366</v>
      </c>
      <c r="B4" t="s">
        <v>364</v>
      </c>
      <c r="D4" t="s">
        <v>329</v>
      </c>
      <c r="E4" t="s">
        <v>405</v>
      </c>
    </row>
    <row r="5" spans="1:5" x14ac:dyDescent="0.25">
      <c r="A5" t="s">
        <v>367</v>
      </c>
      <c r="B5" t="s">
        <v>368</v>
      </c>
      <c r="D5" t="s">
        <v>327</v>
      </c>
      <c r="E5" t="s">
        <v>405</v>
      </c>
    </row>
    <row r="6" spans="1:5" x14ac:dyDescent="0.25">
      <c r="A6" t="s">
        <v>132</v>
      </c>
      <c r="B6" t="s">
        <v>369</v>
      </c>
      <c r="D6" t="s">
        <v>346</v>
      </c>
      <c r="E6" t="s">
        <v>407</v>
      </c>
    </row>
    <row r="7" spans="1:5" x14ac:dyDescent="0.25">
      <c r="A7" t="s">
        <v>151</v>
      </c>
      <c r="B7" t="s">
        <v>370</v>
      </c>
      <c r="D7" t="s">
        <v>139</v>
      </c>
      <c r="E7" t="s">
        <v>408</v>
      </c>
    </row>
    <row r="8" spans="1:5" x14ac:dyDescent="0.25">
      <c r="A8" t="s">
        <v>344</v>
      </c>
      <c r="B8" t="s">
        <v>371</v>
      </c>
      <c r="D8" t="s">
        <v>350</v>
      </c>
      <c r="E8" t="s">
        <v>405</v>
      </c>
    </row>
    <row r="9" spans="1:5" x14ac:dyDescent="0.25">
      <c r="A9" t="s">
        <v>345</v>
      </c>
      <c r="B9" t="s">
        <v>372</v>
      </c>
      <c r="D9" t="s">
        <v>348</v>
      </c>
      <c r="E9" t="s">
        <v>405</v>
      </c>
    </row>
    <row r="10" spans="1:5" x14ac:dyDescent="0.25">
      <c r="A10" t="s">
        <v>373</v>
      </c>
      <c r="B10" t="s">
        <v>374</v>
      </c>
      <c r="D10" t="s">
        <v>150</v>
      </c>
      <c r="E10" t="s">
        <v>408</v>
      </c>
    </row>
    <row r="11" spans="1:5" x14ac:dyDescent="0.25">
      <c r="A11" t="s">
        <v>331</v>
      </c>
      <c r="B11" t="s">
        <v>375</v>
      </c>
      <c r="D11" t="s">
        <v>349</v>
      </c>
      <c r="E11" t="s">
        <v>406</v>
      </c>
    </row>
    <row r="12" spans="1:5" x14ac:dyDescent="0.25">
      <c r="A12" t="s">
        <v>376</v>
      </c>
      <c r="B12" t="s">
        <v>375</v>
      </c>
      <c r="D12" t="s">
        <v>409</v>
      </c>
      <c r="E12" t="s">
        <v>410</v>
      </c>
    </row>
    <row r="13" spans="1:5" x14ac:dyDescent="0.25">
      <c r="A13" t="s">
        <v>353</v>
      </c>
      <c r="B13" t="s">
        <v>375</v>
      </c>
      <c r="D13" t="s">
        <v>411</v>
      </c>
      <c r="E13" t="s">
        <v>408</v>
      </c>
    </row>
    <row r="14" spans="1:5" x14ac:dyDescent="0.25">
      <c r="A14" t="s">
        <v>118</v>
      </c>
      <c r="B14" t="s">
        <v>375</v>
      </c>
      <c r="D14" t="s">
        <v>412</v>
      </c>
      <c r="E14" t="s">
        <v>405</v>
      </c>
    </row>
    <row r="15" spans="1:5" x14ac:dyDescent="0.25">
      <c r="A15" t="s">
        <v>337</v>
      </c>
      <c r="B15" t="s">
        <v>375</v>
      </c>
      <c r="D15" t="s">
        <v>148</v>
      </c>
      <c r="E15" t="s">
        <v>406</v>
      </c>
    </row>
    <row r="16" spans="1:5" x14ac:dyDescent="0.25">
      <c r="A16" t="s">
        <v>333</v>
      </c>
      <c r="B16" t="s">
        <v>375</v>
      </c>
      <c r="D16" t="s">
        <v>413</v>
      </c>
      <c r="E16" t="s">
        <v>406</v>
      </c>
    </row>
    <row r="17" spans="1:5" x14ac:dyDescent="0.25">
      <c r="A17" t="s">
        <v>377</v>
      </c>
      <c r="B17" t="s">
        <v>375</v>
      </c>
      <c r="D17" t="s">
        <v>414</v>
      </c>
      <c r="E17" t="s">
        <v>415</v>
      </c>
    </row>
    <row r="18" spans="1:5" x14ac:dyDescent="0.25">
      <c r="A18" t="s">
        <v>378</v>
      </c>
      <c r="B18" t="s">
        <v>375</v>
      </c>
      <c r="D18" t="s">
        <v>352</v>
      </c>
      <c r="E18" t="s">
        <v>407</v>
      </c>
    </row>
    <row r="19" spans="1:5" x14ac:dyDescent="0.25">
      <c r="A19" t="s">
        <v>110</v>
      </c>
      <c r="B19" t="s">
        <v>375</v>
      </c>
      <c r="D19" t="s">
        <v>149</v>
      </c>
      <c r="E19" t="s">
        <v>406</v>
      </c>
    </row>
    <row r="20" spans="1:5" x14ac:dyDescent="0.25">
      <c r="A20" t="s">
        <v>357</v>
      </c>
      <c r="B20" t="s">
        <v>375</v>
      </c>
      <c r="D20" t="s">
        <v>146</v>
      </c>
      <c r="E20" t="s">
        <v>406</v>
      </c>
    </row>
    <row r="21" spans="1:5" x14ac:dyDescent="0.25">
      <c r="A21" t="s">
        <v>113</v>
      </c>
      <c r="B21" t="s">
        <v>375</v>
      </c>
      <c r="D21" t="s">
        <v>416</v>
      </c>
      <c r="E21" t="s">
        <v>417</v>
      </c>
    </row>
    <row r="22" spans="1:5" x14ac:dyDescent="0.25">
      <c r="A22" t="s">
        <v>360</v>
      </c>
      <c r="B22" t="s">
        <v>375</v>
      </c>
      <c r="D22" t="s">
        <v>418</v>
      </c>
      <c r="E22" t="s">
        <v>415</v>
      </c>
    </row>
    <row r="23" spans="1:5" x14ac:dyDescent="0.25">
      <c r="A23" t="s">
        <v>341</v>
      </c>
      <c r="B23" t="s">
        <v>375</v>
      </c>
      <c r="D23" t="s">
        <v>419</v>
      </c>
      <c r="E23" t="s">
        <v>408</v>
      </c>
    </row>
    <row r="24" spans="1:5" x14ac:dyDescent="0.25">
      <c r="A24" t="s">
        <v>179</v>
      </c>
      <c r="B24" t="s">
        <v>375</v>
      </c>
      <c r="D24" t="s">
        <v>420</v>
      </c>
      <c r="E24" t="s">
        <v>408</v>
      </c>
    </row>
    <row r="25" spans="1:5" x14ac:dyDescent="0.25">
      <c r="A25" t="s">
        <v>185</v>
      </c>
      <c r="B25" t="s">
        <v>375</v>
      </c>
      <c r="D25" t="s">
        <v>147</v>
      </c>
      <c r="E25" t="s">
        <v>406</v>
      </c>
    </row>
    <row r="26" spans="1:5" x14ac:dyDescent="0.25">
      <c r="A26" t="s">
        <v>343</v>
      </c>
      <c r="B26" t="s">
        <v>375</v>
      </c>
      <c r="D26" t="s">
        <v>421</v>
      </c>
      <c r="E26" t="s">
        <v>422</v>
      </c>
    </row>
    <row r="27" spans="1:5" x14ac:dyDescent="0.25">
      <c r="A27" t="s">
        <v>379</v>
      </c>
      <c r="B27" t="s">
        <v>375</v>
      </c>
      <c r="D27" t="s">
        <v>423</v>
      </c>
      <c r="E27" t="s">
        <v>424</v>
      </c>
    </row>
    <row r="28" spans="1:5" x14ac:dyDescent="0.25">
      <c r="A28" t="s">
        <v>184</v>
      </c>
      <c r="B28" t="s">
        <v>375</v>
      </c>
      <c r="D28" t="s">
        <v>164</v>
      </c>
      <c r="E28" t="s">
        <v>417</v>
      </c>
    </row>
    <row r="29" spans="1:5" x14ac:dyDescent="0.25">
      <c r="A29" t="s">
        <v>380</v>
      </c>
      <c r="B29" t="s">
        <v>375</v>
      </c>
      <c r="D29" t="s">
        <v>425</v>
      </c>
      <c r="E29" t="s">
        <v>417</v>
      </c>
    </row>
    <row r="30" spans="1:5" x14ac:dyDescent="0.25">
      <c r="A30" t="s">
        <v>381</v>
      </c>
      <c r="B30" t="s">
        <v>375</v>
      </c>
      <c r="D30" t="s">
        <v>426</v>
      </c>
      <c r="E30" t="s">
        <v>417</v>
      </c>
    </row>
    <row r="31" spans="1:5" x14ac:dyDescent="0.25">
      <c r="A31" t="s">
        <v>382</v>
      </c>
      <c r="B31" t="s">
        <v>375</v>
      </c>
      <c r="D31" t="s">
        <v>427</v>
      </c>
      <c r="E31" t="s">
        <v>417</v>
      </c>
    </row>
    <row r="32" spans="1:5" x14ac:dyDescent="0.25">
      <c r="A32" t="s">
        <v>383</v>
      </c>
      <c r="B32" t="s">
        <v>375</v>
      </c>
      <c r="D32" t="s">
        <v>428</v>
      </c>
      <c r="E32" t="s">
        <v>417</v>
      </c>
    </row>
    <row r="33" spans="1:5" x14ac:dyDescent="0.25">
      <c r="A33" t="s">
        <v>176</v>
      </c>
      <c r="B33" t="s">
        <v>375</v>
      </c>
      <c r="D33" t="s">
        <v>429</v>
      </c>
      <c r="E33" t="s">
        <v>424</v>
      </c>
    </row>
    <row r="34" spans="1:5" x14ac:dyDescent="0.25">
      <c r="A34" t="s">
        <v>174</v>
      </c>
      <c r="B34" t="s">
        <v>375</v>
      </c>
      <c r="D34" t="s">
        <v>430</v>
      </c>
      <c r="E34" t="s">
        <v>417</v>
      </c>
    </row>
    <row r="35" spans="1:5" x14ac:dyDescent="0.25">
      <c r="A35" t="s">
        <v>384</v>
      </c>
      <c r="B35" t="s">
        <v>375</v>
      </c>
      <c r="D35" t="s">
        <v>431</v>
      </c>
      <c r="E35" t="s">
        <v>432</v>
      </c>
    </row>
    <row r="36" spans="1:5" x14ac:dyDescent="0.25">
      <c r="A36" t="s">
        <v>385</v>
      </c>
      <c r="B36" t="s">
        <v>375</v>
      </c>
      <c r="D36" t="s">
        <v>134</v>
      </c>
      <c r="E36" t="s">
        <v>433</v>
      </c>
    </row>
    <row r="37" spans="1:5" x14ac:dyDescent="0.25">
      <c r="A37" t="s">
        <v>386</v>
      </c>
      <c r="B37" t="s">
        <v>375</v>
      </c>
      <c r="D37" t="s">
        <v>133</v>
      </c>
      <c r="E37" t="s">
        <v>434</v>
      </c>
    </row>
    <row r="38" spans="1:5" x14ac:dyDescent="0.25">
      <c r="A38" t="s">
        <v>123</v>
      </c>
      <c r="B38" t="s">
        <v>375</v>
      </c>
      <c r="D38" t="s">
        <v>435</v>
      </c>
      <c r="E38" t="s">
        <v>406</v>
      </c>
    </row>
    <row r="39" spans="1:5" x14ac:dyDescent="0.25">
      <c r="A39" t="s">
        <v>387</v>
      </c>
      <c r="B39" t="s">
        <v>375</v>
      </c>
      <c r="D39" t="s">
        <v>436</v>
      </c>
      <c r="E39" t="s">
        <v>417</v>
      </c>
    </row>
    <row r="40" spans="1:5" x14ac:dyDescent="0.25">
      <c r="A40" t="s">
        <v>388</v>
      </c>
      <c r="B40" t="s">
        <v>389</v>
      </c>
      <c r="D40" t="s">
        <v>332</v>
      </c>
      <c r="E40" t="s">
        <v>437</v>
      </c>
    </row>
    <row r="41" spans="1:5" x14ac:dyDescent="0.25">
      <c r="A41" t="s">
        <v>326</v>
      </c>
      <c r="B41" t="s">
        <v>389</v>
      </c>
      <c r="D41" t="s">
        <v>325</v>
      </c>
      <c r="E41" t="s">
        <v>437</v>
      </c>
    </row>
    <row r="42" spans="1:5" x14ac:dyDescent="0.25">
      <c r="A42" t="s">
        <v>321</v>
      </c>
      <c r="B42" t="s">
        <v>390</v>
      </c>
      <c r="D42" t="s">
        <v>438</v>
      </c>
      <c r="E42" t="s">
        <v>437</v>
      </c>
    </row>
    <row r="43" spans="1:5" x14ac:dyDescent="0.25">
      <c r="A43" t="s">
        <v>391</v>
      </c>
      <c r="B43" t="s">
        <v>390</v>
      </c>
      <c r="D43" t="s">
        <v>439</v>
      </c>
      <c r="E43" t="s">
        <v>437</v>
      </c>
    </row>
    <row r="44" spans="1:5" x14ac:dyDescent="0.25">
      <c r="A44" t="s">
        <v>339</v>
      </c>
      <c r="B44" t="s">
        <v>390</v>
      </c>
      <c r="D44" t="s">
        <v>354</v>
      </c>
      <c r="E44" t="s">
        <v>407</v>
      </c>
    </row>
    <row r="45" spans="1:5" x14ac:dyDescent="0.25">
      <c r="A45" t="s">
        <v>392</v>
      </c>
      <c r="B45" t="s">
        <v>390</v>
      </c>
      <c r="D45" t="s">
        <v>355</v>
      </c>
      <c r="E45" t="s">
        <v>407</v>
      </c>
    </row>
    <row r="46" spans="1:5" x14ac:dyDescent="0.25">
      <c r="A46" t="s">
        <v>347</v>
      </c>
      <c r="B46" t="s">
        <v>393</v>
      </c>
      <c r="D46" t="s">
        <v>356</v>
      </c>
      <c r="E46" t="s">
        <v>437</v>
      </c>
    </row>
    <row r="47" spans="1:5" x14ac:dyDescent="0.25">
      <c r="A47" t="s">
        <v>351</v>
      </c>
      <c r="B47" t="s">
        <v>394</v>
      </c>
      <c r="D47" t="s">
        <v>119</v>
      </c>
      <c r="E47" t="s">
        <v>407</v>
      </c>
    </row>
    <row r="48" spans="1:5" x14ac:dyDescent="0.25">
      <c r="D48" t="s">
        <v>120</v>
      </c>
      <c r="E48" t="s">
        <v>407</v>
      </c>
    </row>
    <row r="49" spans="4:5" x14ac:dyDescent="0.25">
      <c r="D49" t="s">
        <v>440</v>
      </c>
      <c r="E49" t="s">
        <v>441</v>
      </c>
    </row>
    <row r="50" spans="4:5" x14ac:dyDescent="0.25">
      <c r="D50" t="s">
        <v>442</v>
      </c>
      <c r="E50" t="s">
        <v>441</v>
      </c>
    </row>
    <row r="51" spans="4:5" x14ac:dyDescent="0.25">
      <c r="D51" t="s">
        <v>443</v>
      </c>
      <c r="E51" t="s">
        <v>441</v>
      </c>
    </row>
    <row r="52" spans="4:5" x14ac:dyDescent="0.25">
      <c r="D52" t="s">
        <v>444</v>
      </c>
      <c r="E52" t="s">
        <v>445</v>
      </c>
    </row>
    <row r="53" spans="4:5" x14ac:dyDescent="0.25">
      <c r="D53" t="s">
        <v>446</v>
      </c>
      <c r="E53" t="s">
        <v>441</v>
      </c>
    </row>
    <row r="54" spans="4:5" x14ac:dyDescent="0.25">
      <c r="D54" t="s">
        <v>447</v>
      </c>
      <c r="E54" t="s">
        <v>441</v>
      </c>
    </row>
    <row r="55" spans="4:5" x14ac:dyDescent="0.25">
      <c r="D55" t="s">
        <v>448</v>
      </c>
      <c r="E55" t="s">
        <v>441</v>
      </c>
    </row>
    <row r="56" spans="4:5" x14ac:dyDescent="0.25">
      <c r="D56" t="s">
        <v>449</v>
      </c>
      <c r="E56" t="s">
        <v>441</v>
      </c>
    </row>
    <row r="57" spans="4:5" x14ac:dyDescent="0.25">
      <c r="D57" t="s">
        <v>450</v>
      </c>
      <c r="E57" t="s">
        <v>441</v>
      </c>
    </row>
    <row r="58" spans="4:5" x14ac:dyDescent="0.25">
      <c r="D58" t="s">
        <v>451</v>
      </c>
      <c r="E58" t="s">
        <v>441</v>
      </c>
    </row>
    <row r="59" spans="4:5" x14ac:dyDescent="0.25">
      <c r="D59" t="s">
        <v>336</v>
      </c>
      <c r="E59" t="s">
        <v>407</v>
      </c>
    </row>
    <row r="60" spans="4:5" x14ac:dyDescent="0.25">
      <c r="D60" t="s">
        <v>334</v>
      </c>
      <c r="E60" t="s">
        <v>445</v>
      </c>
    </row>
    <row r="61" spans="4:5" x14ac:dyDescent="0.25">
      <c r="D61" t="s">
        <v>112</v>
      </c>
      <c r="E61" t="s">
        <v>441</v>
      </c>
    </row>
    <row r="62" spans="4:5" x14ac:dyDescent="0.25">
      <c r="D62" t="s">
        <v>335</v>
      </c>
      <c r="E62" t="s">
        <v>407</v>
      </c>
    </row>
    <row r="63" spans="4:5" x14ac:dyDescent="0.25">
      <c r="D63" t="s">
        <v>358</v>
      </c>
      <c r="E63" t="s">
        <v>437</v>
      </c>
    </row>
    <row r="64" spans="4:5" x14ac:dyDescent="0.25">
      <c r="D64" t="s">
        <v>116</v>
      </c>
      <c r="E64" t="s">
        <v>437</v>
      </c>
    </row>
    <row r="65" spans="4:5" x14ac:dyDescent="0.25">
      <c r="D65" t="s">
        <v>189</v>
      </c>
      <c r="E65" t="s">
        <v>407</v>
      </c>
    </row>
    <row r="66" spans="4:5" x14ac:dyDescent="0.25">
      <c r="D66" t="s">
        <v>352</v>
      </c>
      <c r="E66" t="s">
        <v>407</v>
      </c>
    </row>
    <row r="67" spans="4:5" x14ac:dyDescent="0.25">
      <c r="D67" t="s">
        <v>452</v>
      </c>
      <c r="E67" t="s">
        <v>437</v>
      </c>
    </row>
    <row r="68" spans="4:5" x14ac:dyDescent="0.25">
      <c r="D68" t="s">
        <v>453</v>
      </c>
      <c r="E68" t="s">
        <v>445</v>
      </c>
    </row>
    <row r="69" spans="4:5" x14ac:dyDescent="0.25">
      <c r="D69" t="s">
        <v>454</v>
      </c>
      <c r="E69" t="s">
        <v>445</v>
      </c>
    </row>
    <row r="70" spans="4:5" x14ac:dyDescent="0.25">
      <c r="D70" t="s">
        <v>455</v>
      </c>
      <c r="E70" t="s">
        <v>441</v>
      </c>
    </row>
    <row r="71" spans="4:5" x14ac:dyDescent="0.25">
      <c r="D71" t="s">
        <v>456</v>
      </c>
      <c r="E71" t="s">
        <v>445</v>
      </c>
    </row>
    <row r="72" spans="4:5" x14ac:dyDescent="0.25">
      <c r="D72" t="s">
        <v>457</v>
      </c>
      <c r="E72" t="s">
        <v>445</v>
      </c>
    </row>
    <row r="73" spans="4:5" x14ac:dyDescent="0.25">
      <c r="D73" t="s">
        <v>338</v>
      </c>
      <c r="E73" t="s">
        <v>441</v>
      </c>
    </row>
    <row r="74" spans="4:5" x14ac:dyDescent="0.25">
      <c r="D74" t="s">
        <v>458</v>
      </c>
      <c r="E74" t="s">
        <v>445</v>
      </c>
    </row>
    <row r="75" spans="4:5" x14ac:dyDescent="0.25">
      <c r="D75" t="s">
        <v>459</v>
      </c>
      <c r="E75" t="s">
        <v>445</v>
      </c>
    </row>
    <row r="76" spans="4:5" x14ac:dyDescent="0.25">
      <c r="D76" t="s">
        <v>460</v>
      </c>
      <c r="E76" t="s">
        <v>445</v>
      </c>
    </row>
    <row r="77" spans="4:5" x14ac:dyDescent="0.25">
      <c r="D77" t="s">
        <v>111</v>
      </c>
      <c r="E77" t="s">
        <v>445</v>
      </c>
    </row>
    <row r="78" spans="4:5" x14ac:dyDescent="0.25">
      <c r="D78" t="s">
        <v>342</v>
      </c>
      <c r="E78" t="s">
        <v>407</v>
      </c>
    </row>
    <row r="79" spans="4:5" x14ac:dyDescent="0.25">
      <c r="D79" t="s">
        <v>461</v>
      </c>
      <c r="E79" t="s">
        <v>437</v>
      </c>
    </row>
    <row r="80" spans="4:5" x14ac:dyDescent="0.25">
      <c r="D80" t="s">
        <v>462</v>
      </c>
      <c r="E80" t="s">
        <v>437</v>
      </c>
    </row>
    <row r="81" spans="4:5" x14ac:dyDescent="0.25">
      <c r="D81" t="s">
        <v>463</v>
      </c>
      <c r="E81" t="s">
        <v>437</v>
      </c>
    </row>
    <row r="82" spans="4:5" x14ac:dyDescent="0.25">
      <c r="D82" t="s">
        <v>464</v>
      </c>
      <c r="E82" t="s">
        <v>437</v>
      </c>
    </row>
    <row r="83" spans="4:5" x14ac:dyDescent="0.25">
      <c r="D83" t="s">
        <v>465</v>
      </c>
      <c r="E83" t="s">
        <v>437</v>
      </c>
    </row>
    <row r="84" spans="4:5" x14ac:dyDescent="0.25">
      <c r="D84" t="s">
        <v>466</v>
      </c>
      <c r="E84" t="s">
        <v>437</v>
      </c>
    </row>
    <row r="85" spans="4:5" x14ac:dyDescent="0.25">
      <c r="D85" t="s">
        <v>467</v>
      </c>
      <c r="E85" t="s">
        <v>437</v>
      </c>
    </row>
    <row r="86" spans="4:5" x14ac:dyDescent="0.25">
      <c r="D86" t="s">
        <v>175</v>
      </c>
      <c r="E86" t="s">
        <v>437</v>
      </c>
    </row>
    <row r="87" spans="4:5" x14ac:dyDescent="0.25">
      <c r="D87" t="s">
        <v>468</v>
      </c>
      <c r="E87" t="s">
        <v>437</v>
      </c>
    </row>
    <row r="88" spans="4:5" x14ac:dyDescent="0.25">
      <c r="D88" t="s">
        <v>322</v>
      </c>
      <c r="E88" t="s">
        <v>437</v>
      </c>
    </row>
    <row r="89" spans="4:5" x14ac:dyDescent="0.25">
      <c r="D89" t="s">
        <v>469</v>
      </c>
      <c r="E89" t="s">
        <v>445</v>
      </c>
    </row>
    <row r="90" spans="4:5" x14ac:dyDescent="0.25">
      <c r="D90" t="s">
        <v>470</v>
      </c>
      <c r="E90" t="s">
        <v>445</v>
      </c>
    </row>
    <row r="91" spans="4:5" x14ac:dyDescent="0.25">
      <c r="D91" t="s">
        <v>471</v>
      </c>
      <c r="E91" t="s">
        <v>441</v>
      </c>
    </row>
    <row r="92" spans="4:5" x14ac:dyDescent="0.25">
      <c r="D92" t="s">
        <v>472</v>
      </c>
      <c r="E92" t="s">
        <v>445</v>
      </c>
    </row>
    <row r="93" spans="4:5" x14ac:dyDescent="0.25">
      <c r="D93" t="s">
        <v>473</v>
      </c>
      <c r="E93" t="s">
        <v>437</v>
      </c>
    </row>
    <row r="94" spans="4:5" x14ac:dyDescent="0.25">
      <c r="D94" t="s">
        <v>474</v>
      </c>
      <c r="E94" t="s">
        <v>437</v>
      </c>
    </row>
    <row r="95" spans="4:5" x14ac:dyDescent="0.25">
      <c r="D95" t="s">
        <v>475</v>
      </c>
      <c r="E95" t="s">
        <v>437</v>
      </c>
    </row>
    <row r="96" spans="4:5" x14ac:dyDescent="0.25">
      <c r="D96" t="s">
        <v>476</v>
      </c>
      <c r="E96" t="s">
        <v>441</v>
      </c>
    </row>
    <row r="97" spans="4:5" x14ac:dyDescent="0.25">
      <c r="D97" t="s">
        <v>477</v>
      </c>
      <c r="E97" t="s">
        <v>445</v>
      </c>
    </row>
    <row r="98" spans="4:5" x14ac:dyDescent="0.25">
      <c r="D98" t="s">
        <v>478</v>
      </c>
      <c r="E98" t="s">
        <v>445</v>
      </c>
    </row>
    <row r="99" spans="4:5" x14ac:dyDescent="0.25">
      <c r="D99" t="s">
        <v>479</v>
      </c>
      <c r="E99" t="s">
        <v>445</v>
      </c>
    </row>
    <row r="100" spans="4:5" x14ac:dyDescent="0.25">
      <c r="D100" t="s">
        <v>117</v>
      </c>
      <c r="E100" t="s">
        <v>407</v>
      </c>
    </row>
    <row r="101" spans="4:5" x14ac:dyDescent="0.25">
      <c r="D101" t="s">
        <v>480</v>
      </c>
      <c r="E101" t="s">
        <v>445</v>
      </c>
    </row>
    <row r="102" spans="4:5" x14ac:dyDescent="0.25">
      <c r="D102" t="s">
        <v>340</v>
      </c>
      <c r="E102" t="s">
        <v>437</v>
      </c>
    </row>
    <row r="103" spans="4:5" x14ac:dyDescent="0.25">
      <c r="D103" t="s">
        <v>481</v>
      </c>
      <c r="E103" t="s">
        <v>437</v>
      </c>
    </row>
    <row r="104" spans="4:5" x14ac:dyDescent="0.25">
      <c r="D104" t="s">
        <v>482</v>
      </c>
      <c r="E104" t="s">
        <v>445</v>
      </c>
    </row>
    <row r="105" spans="4:5" x14ac:dyDescent="0.25">
      <c r="D105" t="s">
        <v>483</v>
      </c>
      <c r="E105" t="s">
        <v>441</v>
      </c>
    </row>
    <row r="106" spans="4:5" x14ac:dyDescent="0.25">
      <c r="D106" t="s">
        <v>484</v>
      </c>
      <c r="E106" t="s">
        <v>445</v>
      </c>
    </row>
    <row r="107" spans="4:5" x14ac:dyDescent="0.25">
      <c r="D107" t="s">
        <v>485</v>
      </c>
      <c r="E107" t="s">
        <v>445</v>
      </c>
    </row>
    <row r="108" spans="4:5" x14ac:dyDescent="0.25">
      <c r="D108" t="s">
        <v>486</v>
      </c>
      <c r="E108" t="s">
        <v>437</v>
      </c>
    </row>
    <row r="109" spans="4:5" x14ac:dyDescent="0.25">
      <c r="D109" t="s">
        <v>487</v>
      </c>
      <c r="E109" t="s">
        <v>407</v>
      </c>
    </row>
    <row r="110" spans="4:5" x14ac:dyDescent="0.25">
      <c r="D110" t="s">
        <v>488</v>
      </c>
      <c r="E110" t="s">
        <v>445</v>
      </c>
    </row>
    <row r="111" spans="4:5" x14ac:dyDescent="0.25">
      <c r="D111" t="s">
        <v>324</v>
      </c>
      <c r="E111" t="s">
        <v>437</v>
      </c>
    </row>
    <row r="112" spans="4:5" x14ac:dyDescent="0.25">
      <c r="D112" t="s">
        <v>489</v>
      </c>
      <c r="E112" t="s">
        <v>437</v>
      </c>
    </row>
    <row r="113" spans="4:5" x14ac:dyDescent="0.25">
      <c r="D113" t="s">
        <v>323</v>
      </c>
      <c r="E113" t="s">
        <v>437</v>
      </c>
    </row>
    <row r="114" spans="4:5" x14ac:dyDescent="0.25">
      <c r="D114" t="s">
        <v>490</v>
      </c>
      <c r="E114" t="s">
        <v>437</v>
      </c>
    </row>
    <row r="115" spans="4:5" x14ac:dyDescent="0.25">
      <c r="D115" t="s">
        <v>491</v>
      </c>
      <c r="E115" t="s">
        <v>437</v>
      </c>
    </row>
    <row r="116" spans="4:5" x14ac:dyDescent="0.25">
      <c r="D116" t="s">
        <v>492</v>
      </c>
      <c r="E116" t="s">
        <v>437</v>
      </c>
    </row>
    <row r="117" spans="4:5" x14ac:dyDescent="0.25">
      <c r="D117" t="s">
        <v>493</v>
      </c>
      <c r="E117" t="s">
        <v>437</v>
      </c>
    </row>
    <row r="118" spans="4:5" x14ac:dyDescent="0.25">
      <c r="D118" t="s">
        <v>494</v>
      </c>
      <c r="E118" t="s">
        <v>437</v>
      </c>
    </row>
    <row r="119" spans="4:5" x14ac:dyDescent="0.25">
      <c r="D119" t="s">
        <v>495</v>
      </c>
      <c r="E119" t="s">
        <v>437</v>
      </c>
    </row>
    <row r="120" spans="4:5" x14ac:dyDescent="0.25">
      <c r="D120" t="s">
        <v>496</v>
      </c>
      <c r="E120" t="s">
        <v>437</v>
      </c>
    </row>
    <row r="121" spans="4:5" x14ac:dyDescent="0.25">
      <c r="D121" t="s">
        <v>497</v>
      </c>
      <c r="E121" t="s">
        <v>437</v>
      </c>
    </row>
    <row r="122" spans="4:5" x14ac:dyDescent="0.25">
      <c r="D122" t="s">
        <v>359</v>
      </c>
      <c r="E122" t="s">
        <v>437</v>
      </c>
    </row>
    <row r="123" spans="4:5" x14ac:dyDescent="0.25">
      <c r="D123" t="s">
        <v>498</v>
      </c>
      <c r="E123" t="s">
        <v>437</v>
      </c>
    </row>
    <row r="124" spans="4:5" x14ac:dyDescent="0.25">
      <c r="D124" t="s">
        <v>499</v>
      </c>
      <c r="E124" t="s">
        <v>441</v>
      </c>
    </row>
    <row r="125" spans="4:5" x14ac:dyDescent="0.25">
      <c r="D125" t="s">
        <v>500</v>
      </c>
      <c r="E125" t="s">
        <v>445</v>
      </c>
    </row>
    <row r="126" spans="4:5" x14ac:dyDescent="0.25">
      <c r="D126" t="s">
        <v>501</v>
      </c>
      <c r="E126" t="s">
        <v>437</v>
      </c>
    </row>
    <row r="127" spans="4:5" x14ac:dyDescent="0.25">
      <c r="D127" t="s">
        <v>502</v>
      </c>
      <c r="E127" t="s">
        <v>437</v>
      </c>
    </row>
    <row r="128" spans="4:5" x14ac:dyDescent="0.25">
      <c r="D128" t="s">
        <v>503</v>
      </c>
      <c r="E128" t="s">
        <v>437</v>
      </c>
    </row>
    <row r="129" spans="4:5" x14ac:dyDescent="0.25">
      <c r="D129" t="s">
        <v>171</v>
      </c>
      <c r="E129" t="s">
        <v>504</v>
      </c>
    </row>
    <row r="130" spans="4:5" x14ac:dyDescent="0.25">
      <c r="D130" t="s">
        <v>505</v>
      </c>
      <c r="E130" t="s">
        <v>504</v>
      </c>
    </row>
    <row r="131" spans="4:5" x14ac:dyDescent="0.25">
      <c r="D131" t="s">
        <v>506</v>
      </c>
      <c r="E131" t="s">
        <v>504</v>
      </c>
    </row>
    <row r="132" spans="4:5" x14ac:dyDescent="0.25">
      <c r="D132" t="s">
        <v>507</v>
      </c>
      <c r="E132" t="s">
        <v>504</v>
      </c>
    </row>
    <row r="133" spans="4:5" x14ac:dyDescent="0.25">
      <c r="D133" t="s">
        <v>508</v>
      </c>
      <c r="E133" t="s">
        <v>504</v>
      </c>
    </row>
    <row r="134" spans="4:5" x14ac:dyDescent="0.25">
      <c r="D134" t="s">
        <v>509</v>
      </c>
      <c r="E134" t="s">
        <v>504</v>
      </c>
    </row>
    <row r="135" spans="4:5" x14ac:dyDescent="0.25">
      <c r="D135" t="s">
        <v>510</v>
      </c>
      <c r="E135" t="s">
        <v>504</v>
      </c>
    </row>
    <row r="136" spans="4:5" x14ac:dyDescent="0.25">
      <c r="D136" t="s">
        <v>511</v>
      </c>
      <c r="E136" t="s">
        <v>504</v>
      </c>
    </row>
    <row r="137" spans="4:5" x14ac:dyDescent="0.25">
      <c r="D137" t="s">
        <v>170</v>
      </c>
      <c r="E137" t="s">
        <v>504</v>
      </c>
    </row>
    <row r="138" spans="4:5" x14ac:dyDescent="0.25">
      <c r="D138" t="s">
        <v>512</v>
      </c>
      <c r="E138" t="s">
        <v>504</v>
      </c>
    </row>
    <row r="139" spans="4:5" x14ac:dyDescent="0.25">
      <c r="D139" t="s">
        <v>513</v>
      </c>
      <c r="E139" t="s">
        <v>504</v>
      </c>
    </row>
    <row r="140" spans="4:5" x14ac:dyDescent="0.25">
      <c r="D140" t="s">
        <v>514</v>
      </c>
      <c r="E140" t="s">
        <v>504</v>
      </c>
    </row>
    <row r="141" spans="4:5" x14ac:dyDescent="0.25">
      <c r="D141" t="s">
        <v>515</v>
      </c>
      <c r="E141" t="s">
        <v>504</v>
      </c>
    </row>
    <row r="142" spans="4:5" x14ac:dyDescent="0.25">
      <c r="D142" t="s">
        <v>516</v>
      </c>
      <c r="E142" t="s">
        <v>504</v>
      </c>
    </row>
    <row r="143" spans="4:5" x14ac:dyDescent="0.25">
      <c r="D143" t="s">
        <v>517</v>
      </c>
      <c r="E143" t="s">
        <v>504</v>
      </c>
    </row>
    <row r="144" spans="4:5" x14ac:dyDescent="0.25">
      <c r="D144" t="s">
        <v>518</v>
      </c>
      <c r="E144" t="s">
        <v>504</v>
      </c>
    </row>
    <row r="145" spans="4:5" x14ac:dyDescent="0.25">
      <c r="D145" t="s">
        <v>519</v>
      </c>
      <c r="E145" t="s">
        <v>504</v>
      </c>
    </row>
    <row r="146" spans="4:5" x14ac:dyDescent="0.25">
      <c r="D146" t="s">
        <v>520</v>
      </c>
      <c r="E146" t="s">
        <v>407</v>
      </c>
    </row>
    <row r="147" spans="4:5" x14ac:dyDescent="0.25">
      <c r="D147" t="s">
        <v>168</v>
      </c>
      <c r="E147" t="s">
        <v>504</v>
      </c>
    </row>
    <row r="148" spans="4:5" x14ac:dyDescent="0.25">
      <c r="D148" t="s">
        <v>521</v>
      </c>
      <c r="E148" t="s">
        <v>407</v>
      </c>
    </row>
    <row r="149" spans="4:5" x14ac:dyDescent="0.25">
      <c r="D149" t="s">
        <v>522</v>
      </c>
      <c r="E149" t="s">
        <v>504</v>
      </c>
    </row>
    <row r="150" spans="4:5" x14ac:dyDescent="0.25">
      <c r="D150" t="s">
        <v>523</v>
      </c>
      <c r="E150" t="s">
        <v>445</v>
      </c>
    </row>
    <row r="151" spans="4:5" x14ac:dyDescent="0.25">
      <c r="D151" t="s">
        <v>524</v>
      </c>
      <c r="E151" t="s">
        <v>437</v>
      </c>
    </row>
    <row r="152" spans="4:5" x14ac:dyDescent="0.25">
      <c r="D152" t="s">
        <v>525</v>
      </c>
      <c r="E152" t="s">
        <v>437</v>
      </c>
    </row>
    <row r="153" spans="4:5" x14ac:dyDescent="0.25">
      <c r="D153" t="s">
        <v>181</v>
      </c>
      <c r="E153" t="s">
        <v>437</v>
      </c>
    </row>
    <row r="154" spans="4:5" x14ac:dyDescent="0.25">
      <c r="D154" t="s">
        <v>158</v>
      </c>
      <c r="E154" t="s">
        <v>437</v>
      </c>
    </row>
    <row r="155" spans="4:5" x14ac:dyDescent="0.25">
      <c r="D155" t="s">
        <v>159</v>
      </c>
      <c r="E155" t="s">
        <v>437</v>
      </c>
    </row>
    <row r="156" spans="4:5" x14ac:dyDescent="0.25">
      <c r="D156" t="s">
        <v>526</v>
      </c>
      <c r="E156" t="s">
        <v>437</v>
      </c>
    </row>
    <row r="157" spans="4:5" x14ac:dyDescent="0.25">
      <c r="D157" t="s">
        <v>156</v>
      </c>
      <c r="E157" t="s">
        <v>437</v>
      </c>
    </row>
    <row r="158" spans="4:5" x14ac:dyDescent="0.25">
      <c r="D158" t="s">
        <v>527</v>
      </c>
      <c r="E158" t="s">
        <v>407</v>
      </c>
    </row>
    <row r="159" spans="4:5" x14ac:dyDescent="0.25">
      <c r="D159" t="s">
        <v>186</v>
      </c>
      <c r="E159" t="s">
        <v>437</v>
      </c>
    </row>
    <row r="160" spans="4:5" x14ac:dyDescent="0.25">
      <c r="D160" t="s">
        <v>178</v>
      </c>
      <c r="E160" t="s">
        <v>437</v>
      </c>
    </row>
    <row r="161" spans="4:5" x14ac:dyDescent="0.25">
      <c r="D161" t="s">
        <v>528</v>
      </c>
      <c r="E161" t="s">
        <v>437</v>
      </c>
    </row>
    <row r="162" spans="4:5" x14ac:dyDescent="0.25">
      <c r="D162" t="s">
        <v>529</v>
      </c>
      <c r="E162" t="s">
        <v>437</v>
      </c>
    </row>
    <row r="163" spans="4:5" x14ac:dyDescent="0.25">
      <c r="D163" t="s">
        <v>530</v>
      </c>
      <c r="E163" t="s">
        <v>437</v>
      </c>
    </row>
    <row r="164" spans="4:5" x14ac:dyDescent="0.25">
      <c r="D164" t="s">
        <v>531</v>
      </c>
      <c r="E164" t="s">
        <v>437</v>
      </c>
    </row>
    <row r="165" spans="4:5" x14ac:dyDescent="0.25">
      <c r="D165" t="s">
        <v>532</v>
      </c>
      <c r="E165" t="s">
        <v>437</v>
      </c>
    </row>
    <row r="166" spans="4:5" x14ac:dyDescent="0.25">
      <c r="D166" t="s">
        <v>533</v>
      </c>
      <c r="E166" t="s">
        <v>437</v>
      </c>
    </row>
    <row r="167" spans="4:5" x14ac:dyDescent="0.25">
      <c r="D167" t="s">
        <v>534</v>
      </c>
      <c r="E167" t="s">
        <v>437</v>
      </c>
    </row>
    <row r="168" spans="4:5" x14ac:dyDescent="0.25">
      <c r="D168" t="s">
        <v>188</v>
      </c>
      <c r="E168" t="s">
        <v>437</v>
      </c>
    </row>
    <row r="169" spans="4:5" x14ac:dyDescent="0.25">
      <c r="D169" t="s">
        <v>187</v>
      </c>
      <c r="E169" t="s">
        <v>437</v>
      </c>
    </row>
    <row r="170" spans="4:5" x14ac:dyDescent="0.25">
      <c r="D170" t="s">
        <v>535</v>
      </c>
      <c r="E170" t="s">
        <v>437</v>
      </c>
    </row>
    <row r="171" spans="4:5" x14ac:dyDescent="0.25">
      <c r="D171" t="s">
        <v>177</v>
      </c>
      <c r="E171" t="s">
        <v>437</v>
      </c>
    </row>
    <row r="172" spans="4:5" x14ac:dyDescent="0.25">
      <c r="D172" t="s">
        <v>536</v>
      </c>
      <c r="E172" t="s">
        <v>437</v>
      </c>
    </row>
    <row r="173" spans="4:5" x14ac:dyDescent="0.25">
      <c r="D173" t="s">
        <v>124</v>
      </c>
      <c r="E173" t="s">
        <v>437</v>
      </c>
    </row>
    <row r="174" spans="4:5" x14ac:dyDescent="0.25">
      <c r="D174" t="s">
        <v>129</v>
      </c>
      <c r="E174" t="s">
        <v>437</v>
      </c>
    </row>
    <row r="175" spans="4:5" x14ac:dyDescent="0.25">
      <c r="D175" t="s">
        <v>173</v>
      </c>
      <c r="E175" t="s">
        <v>437</v>
      </c>
    </row>
    <row r="176" spans="4:5" x14ac:dyDescent="0.25">
      <c r="D176" t="s">
        <v>537</v>
      </c>
      <c r="E176" t="s">
        <v>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Journey_Path_Example</vt:lpstr>
      <vt:lpstr>impressions_by_date</vt:lpstr>
      <vt:lpstr>Geographic</vt:lpstr>
      <vt:lpstr>Campaign</vt:lpstr>
      <vt:lpstr>Programmatic</vt:lpstr>
      <vt:lpstr>Device</vt:lpstr>
      <vt:lpstr>Tactic</vt:lpstr>
      <vt:lpstr>Creative</vt:lpstr>
      <vt:lpstr>Publisher</vt:lpstr>
      <vt:lpstr>format_type</vt:lpstr>
      <vt:lpstr>Duration</vt:lpstr>
      <vt:lpstr>Publisher_raw_data</vt:lpstr>
      <vt:lpstr>Placement_raw_data</vt:lpstr>
      <vt:lpstr>Diminishing Return Survival</vt:lpstr>
      <vt:lpstr>Diminishing Return</vt:lpstr>
      <vt:lpstr>more_exposures_after_first</vt:lpstr>
      <vt:lpstr>2imp</vt:lpstr>
      <vt:lpstr>Campaign_Creative_raw_data</vt:lpstr>
      <vt:lpstr>Campaign_Creative_Lookup</vt:lpstr>
    </vt:vector>
  </TitlesOfParts>
  <Company>Eli Lilly and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Jiang - Network</dc:creator>
  <cp:lastModifiedBy>Yi Jiang - Network</cp:lastModifiedBy>
  <dcterms:created xsi:type="dcterms:W3CDTF">2020-08-25T23:27:17Z</dcterms:created>
  <dcterms:modified xsi:type="dcterms:W3CDTF">2021-01-27T22:49:58Z</dcterms:modified>
</cp:coreProperties>
</file>